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ithiha\Excel\Project\Freshmart\Src\Cleaned\"/>
    </mc:Choice>
  </mc:AlternateContent>
  <xr:revisionPtr revIDLastSave="0" documentId="13_ncr:1_{30D53D03-1644-4602-BD22-CF80368A7990}" xr6:coauthVersionLast="47" xr6:coauthVersionMax="47" xr10:uidLastSave="{00000000-0000-0000-0000-000000000000}"/>
  <bookViews>
    <workbookView xWindow="-120" yWindow="-120" windowWidth="20730" windowHeight="11040" firstSheet="5" activeTab="7" xr2:uid="{00000000-000D-0000-FFFF-FFFF00000000}"/>
  </bookViews>
  <sheets>
    <sheet name="Store" sheetId="7" r:id="rId1"/>
    <sheet name="Employee" sheetId="6" r:id="rId2"/>
    <sheet name="Customer" sheetId="5" r:id="rId3"/>
    <sheet name="Product" sheetId="4" r:id="rId4"/>
    <sheet name="Sales_Trans" sheetId="3" state="hidden" r:id="rId5"/>
    <sheet name="Sales_Trans_1" sheetId="8" r:id="rId6"/>
    <sheet name="Pivot_KPIs" sheetId="18" r:id="rId7"/>
    <sheet name="Dashboard" sheetId="19" r:id="rId8"/>
    <sheet name="Sales_Transactions" sheetId="1" r:id="rId9"/>
    <sheet name="Data_Profiling" sheetId="2" r:id="rId10"/>
    <sheet name="Insights &amp; Recommendation" sheetId="22" r:id="rId11"/>
  </sheets>
  <definedNames>
    <definedName name="_xlnm._FilterDatabase" localSheetId="8" hidden="1">Sales_Transactions!$A$1:$R$2501</definedName>
    <definedName name="_xlchart.v2.0" hidden="1">Pivot_KPIs!$E$90:$E$99</definedName>
    <definedName name="_xlchart.v2.1" hidden="1">Pivot_KPIs!$F$89</definedName>
    <definedName name="_xlchart.v2.2" hidden="1">Pivot_KPIs!$F$90:$F$99</definedName>
    <definedName name="_xlchart.v2.3" hidden="1">Pivot_KPIs!$E$90:$E$99</definedName>
    <definedName name="_xlchart.v2.4" hidden="1">Pivot_KPIs!$F$89</definedName>
    <definedName name="_xlchart.v2.5" hidden="1">Pivot_KPIs!$F$90:$F$99</definedName>
    <definedName name="_xlcn.WorksheetConnection_Cleaned_FreshMart_Sales_Transactions.xlsxSales_Trans_21" hidden="1">Sales_Trans_2[]</definedName>
    <definedName name="ExternalData_1" localSheetId="4" hidden="1">Sales_Trans!$A$1:$AA$2501</definedName>
    <definedName name="ExternalData_2" localSheetId="3" hidden="1">Product!$A$1:$J$151</definedName>
    <definedName name="ExternalData_2" localSheetId="5" hidden="1">Sales_Trans_1!$A$1:$AA$2501</definedName>
    <definedName name="ExternalData_3" localSheetId="2" hidden="1">'Customer'!$A$1:$K$701</definedName>
    <definedName name="ExternalData_4" localSheetId="1" hidden="1">Employee!$A$1:$H$351</definedName>
    <definedName name="ExternalData_5" localSheetId="0" hidden="1">Store!$A$1:$J$181</definedName>
    <definedName name="Slicer_Product.Category">#N/A</definedName>
    <definedName name="Slicer_Sales_Channel1">#N/A</definedName>
    <definedName name="Slicer_Store.Region">#N/A</definedName>
    <definedName name="Slicer_Year">#N/A</definedName>
  </definedNames>
  <calcPr calcId="191029"/>
  <pivotCaches>
    <pivotCache cacheId="0" r:id="rId12"/>
    <pivotCache cacheId="62"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Trans_1_bf7504b5-0afc-4f69-89f0-b195a134a903" name="Sales_Trans_1" connection="Query - Sales_Trans_1"/>
          <x15:modelTable id="Product_dedeb4b1-5f77-4b63-b5ca-535602350934" name="Product" connection="Excel Cleaned_FreshMart_Products"/>
          <x15:modelTable id="Employee_aa5d0014-70cc-4311-b6e1-00cf3edf9405" name="Employee" connection="Excel Cleaned_FreshMart_Employess"/>
          <x15:modelTable id="Customer_d701ccd6-4544-4212-b91d-9d19e214b8e0" name="Customer" connection="Excel Cleaned_FreshMart_Customers"/>
          <x15:modelTable id="Store_9541b64d-e286-4147-8ae9-0f23b047460a" name="Store" connection="Excel Cleaned_FreshMart_Stores"/>
          <x15:modelTable id="Supplier_625435b1-d133-4ba8-92c4-715dcdc67b09" name="Supplier" connection="Excel Cleaned_FreshMart_Suppliers"/>
          <x15:modelTable id="Sales_Trans_2" name="Sales_Trans_2" connection="WorksheetConnection_Cleaned_FreshMart_Sales_Transactions.xlsx!Sales_Trans_2"/>
        </x15:modelTables>
        <x15:modelRelationships>
          <x15:modelRelationship fromTable="Product" fromColumn="Supplier_ID" toTable="Supplier" toColumn="Supplier_ID"/>
          <x15:modelRelationship fromTable="Sales_Trans_2" fromColumn="Employee_ID" toTable="Employee" toColumn="Employee_ID"/>
          <x15:modelRelationship fromTable="Sales_Trans_2" fromColumn="Customer_ID" toTable="Customer" toColumn="Customer_ID"/>
          <x15:modelRelationship fromTable="Sales_Trans_2" fromColumn="Product_ID" toTable="Product" toColumn="Product_ID"/>
          <x15:modelRelationship fromTable="Sales_Trans_2" fromColumn="Store_ID" toTable="Store" toColumn="Stor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7" i="18" l="1"/>
  <c r="L48" i="18"/>
  <c r="L47" i="18"/>
  <c r="L38" i="18"/>
  <c r="L35" i="18"/>
  <c r="L36" i="18"/>
  <c r="L37" i="18"/>
  <c r="L39" i="18"/>
  <c r="T2502" i="8" a="1"/>
  <c r="T2502" i="8" s="1"/>
  <c r="AA2502" i="8" a="1"/>
  <c r="AA2502" i="8" s="1"/>
  <c r="AB2" i="8"/>
  <c r="AB3" i="8"/>
  <c r="AB4" i="8"/>
  <c r="AB5" i="8"/>
  <c r="AB6" i="8"/>
  <c r="AB7" i="8"/>
  <c r="AB8" i="8"/>
  <c r="AB9" i="8"/>
  <c r="AB10" i="8"/>
  <c r="AB11" i="8"/>
  <c r="AB12" i="8"/>
  <c r="AB13" i="8"/>
  <c r="AB14" i="8"/>
  <c r="AB15" i="8"/>
  <c r="AB16" i="8"/>
  <c r="AB17" i="8"/>
  <c r="AB18" i="8"/>
  <c r="AB19" i="8"/>
  <c r="AB20" i="8"/>
  <c r="AB21" i="8"/>
  <c r="AB22" i="8"/>
  <c r="AB23" i="8"/>
  <c r="AB24" i="8"/>
  <c r="AB25" i="8"/>
  <c r="AB26" i="8"/>
  <c r="AB27" i="8"/>
  <c r="AB28" i="8"/>
  <c r="AB29" i="8"/>
  <c r="AB30" i="8"/>
  <c r="AB31" i="8"/>
  <c r="AB32" i="8"/>
  <c r="AB33" i="8"/>
  <c r="AB34" i="8"/>
  <c r="AB35" i="8"/>
  <c r="AB36" i="8"/>
  <c r="AB37" i="8"/>
  <c r="AB38" i="8"/>
  <c r="AB39" i="8"/>
  <c r="AB40" i="8"/>
  <c r="AB41" i="8"/>
  <c r="AB42" i="8"/>
  <c r="AB43" i="8"/>
  <c r="AB44" i="8"/>
  <c r="AB45" i="8"/>
  <c r="AB46" i="8"/>
  <c r="AB47" i="8"/>
  <c r="AB48" i="8"/>
  <c r="AB49" i="8"/>
  <c r="AB50" i="8"/>
  <c r="AB51" i="8"/>
  <c r="AB52" i="8"/>
  <c r="AB53" i="8"/>
  <c r="AB54" i="8"/>
  <c r="AB55" i="8"/>
  <c r="AB56" i="8"/>
  <c r="AB57" i="8"/>
  <c r="AB58" i="8"/>
  <c r="AB59" i="8"/>
  <c r="AB60" i="8"/>
  <c r="AB61" i="8"/>
  <c r="AB62" i="8"/>
  <c r="AB63" i="8"/>
  <c r="AB64" i="8"/>
  <c r="AB65" i="8"/>
  <c r="AB66" i="8"/>
  <c r="AB67" i="8"/>
  <c r="AB68" i="8"/>
  <c r="AB69" i="8"/>
  <c r="AB70" i="8"/>
  <c r="AB71" i="8"/>
  <c r="AB72" i="8"/>
  <c r="AB73" i="8"/>
  <c r="AB74" i="8"/>
  <c r="AB75" i="8"/>
  <c r="AB76" i="8"/>
  <c r="AB77" i="8"/>
  <c r="AB78" i="8"/>
  <c r="AB79" i="8"/>
  <c r="AB80" i="8"/>
  <c r="AB81" i="8"/>
  <c r="AB82" i="8"/>
  <c r="AB83" i="8"/>
  <c r="AB84" i="8"/>
  <c r="AB85" i="8"/>
  <c r="AB86" i="8"/>
  <c r="AB87" i="8"/>
  <c r="AB88" i="8"/>
  <c r="AB89" i="8"/>
  <c r="AB90" i="8"/>
  <c r="AB91" i="8"/>
  <c r="AB92" i="8"/>
  <c r="AB93" i="8"/>
  <c r="AB94" i="8"/>
  <c r="AB95" i="8"/>
  <c r="AB96" i="8"/>
  <c r="AB97" i="8"/>
  <c r="AB98" i="8"/>
  <c r="AB99" i="8"/>
  <c r="AB100" i="8"/>
  <c r="AB101" i="8"/>
  <c r="AB102" i="8"/>
  <c r="AB103" i="8"/>
  <c r="AB104" i="8"/>
  <c r="AB105" i="8"/>
  <c r="AB106" i="8"/>
  <c r="AB107" i="8"/>
  <c r="AB108" i="8"/>
  <c r="AB109" i="8"/>
  <c r="AB110" i="8"/>
  <c r="AB111" i="8"/>
  <c r="AB112" i="8"/>
  <c r="AB113" i="8"/>
  <c r="AB114" i="8"/>
  <c r="AB115" i="8"/>
  <c r="AB116" i="8"/>
  <c r="AB117" i="8"/>
  <c r="AB118" i="8"/>
  <c r="AB119" i="8"/>
  <c r="AB120" i="8"/>
  <c r="AB121" i="8"/>
  <c r="AB122" i="8"/>
  <c r="AB123" i="8"/>
  <c r="AB124" i="8"/>
  <c r="AB125" i="8"/>
  <c r="AB126" i="8"/>
  <c r="AB127" i="8"/>
  <c r="AB128" i="8"/>
  <c r="AB129" i="8"/>
  <c r="AB130" i="8"/>
  <c r="AB131" i="8"/>
  <c r="AB132" i="8"/>
  <c r="AB133" i="8"/>
  <c r="AB134" i="8"/>
  <c r="AB135" i="8"/>
  <c r="AB136" i="8"/>
  <c r="AB137" i="8"/>
  <c r="AB138" i="8"/>
  <c r="AB139" i="8"/>
  <c r="AB140" i="8"/>
  <c r="AB141" i="8"/>
  <c r="AB142" i="8"/>
  <c r="AB143" i="8"/>
  <c r="AB144" i="8"/>
  <c r="AB145" i="8"/>
  <c r="AB146" i="8"/>
  <c r="AB147" i="8"/>
  <c r="AB148" i="8"/>
  <c r="AB149" i="8"/>
  <c r="AB150" i="8"/>
  <c r="AB151" i="8"/>
  <c r="AB152" i="8"/>
  <c r="AB153" i="8"/>
  <c r="AB154" i="8"/>
  <c r="AB155" i="8"/>
  <c r="AB156" i="8"/>
  <c r="AB157" i="8"/>
  <c r="AB158" i="8"/>
  <c r="AB159" i="8"/>
  <c r="AB160" i="8"/>
  <c r="AB161" i="8"/>
  <c r="AB162" i="8"/>
  <c r="AB163" i="8"/>
  <c r="AB164" i="8"/>
  <c r="AB165" i="8"/>
  <c r="AB166" i="8"/>
  <c r="AB167" i="8"/>
  <c r="AB168" i="8"/>
  <c r="AB169" i="8"/>
  <c r="AB170" i="8"/>
  <c r="AB171" i="8"/>
  <c r="AB172" i="8"/>
  <c r="AB173" i="8"/>
  <c r="AB174" i="8"/>
  <c r="AB175" i="8"/>
  <c r="AB176" i="8"/>
  <c r="AB177" i="8"/>
  <c r="AB178" i="8"/>
  <c r="AB179" i="8"/>
  <c r="AB180" i="8"/>
  <c r="AB181" i="8"/>
  <c r="AB182" i="8"/>
  <c r="AB183" i="8"/>
  <c r="AB184" i="8"/>
  <c r="AB185" i="8"/>
  <c r="AB186" i="8"/>
  <c r="AB187" i="8"/>
  <c r="AB188" i="8"/>
  <c r="AB189" i="8"/>
  <c r="AB190" i="8"/>
  <c r="AB191" i="8"/>
  <c r="AB192" i="8"/>
  <c r="AB193" i="8"/>
  <c r="AB194" i="8"/>
  <c r="AB195" i="8"/>
  <c r="AB196" i="8"/>
  <c r="AB197" i="8"/>
  <c r="AB198" i="8"/>
  <c r="AB199" i="8"/>
  <c r="AB200" i="8"/>
  <c r="AB201" i="8"/>
  <c r="AB202" i="8"/>
  <c r="AB203" i="8"/>
  <c r="AB204" i="8"/>
  <c r="AB205" i="8"/>
  <c r="AB206" i="8"/>
  <c r="AB207" i="8"/>
  <c r="AB208" i="8"/>
  <c r="AB209" i="8"/>
  <c r="AB210" i="8"/>
  <c r="AB211" i="8"/>
  <c r="AB212" i="8"/>
  <c r="AB213" i="8"/>
  <c r="AB214" i="8"/>
  <c r="AB215" i="8"/>
  <c r="AB216" i="8"/>
  <c r="AB217" i="8"/>
  <c r="AB218" i="8"/>
  <c r="AB219" i="8"/>
  <c r="AB220" i="8"/>
  <c r="AB221" i="8"/>
  <c r="AB222" i="8"/>
  <c r="AB223" i="8"/>
  <c r="AB224" i="8"/>
  <c r="AB225" i="8"/>
  <c r="AB226" i="8"/>
  <c r="AB227" i="8"/>
  <c r="AB228" i="8"/>
  <c r="AB229" i="8"/>
  <c r="AB230" i="8"/>
  <c r="AB231" i="8"/>
  <c r="AB232" i="8"/>
  <c r="AB233" i="8"/>
  <c r="AB234" i="8"/>
  <c r="AB235" i="8"/>
  <c r="AB236" i="8"/>
  <c r="AB237" i="8"/>
  <c r="AB238" i="8"/>
  <c r="AB239" i="8"/>
  <c r="AB240" i="8"/>
  <c r="AB241" i="8"/>
  <c r="AB242" i="8"/>
  <c r="AB243" i="8"/>
  <c r="AB244" i="8"/>
  <c r="AB245" i="8"/>
  <c r="AB246" i="8"/>
  <c r="AB247" i="8"/>
  <c r="AB248" i="8"/>
  <c r="AB249" i="8"/>
  <c r="AB250" i="8"/>
  <c r="AB251" i="8"/>
  <c r="AB252" i="8"/>
  <c r="AB253" i="8"/>
  <c r="AB254" i="8"/>
  <c r="AB255" i="8"/>
  <c r="AB256" i="8"/>
  <c r="AB257" i="8"/>
  <c r="AB258" i="8"/>
  <c r="AB259" i="8"/>
  <c r="AB260" i="8"/>
  <c r="AB261" i="8"/>
  <c r="AB262" i="8"/>
  <c r="AB263" i="8"/>
  <c r="AB264" i="8"/>
  <c r="AB265" i="8"/>
  <c r="AB266" i="8"/>
  <c r="AB267" i="8"/>
  <c r="AB268" i="8"/>
  <c r="AB269" i="8"/>
  <c r="AB270" i="8"/>
  <c r="AB271" i="8"/>
  <c r="AB272" i="8"/>
  <c r="AB273" i="8"/>
  <c r="AB274" i="8"/>
  <c r="AB275" i="8"/>
  <c r="AB276" i="8"/>
  <c r="AB277" i="8"/>
  <c r="AB278" i="8"/>
  <c r="AB279" i="8"/>
  <c r="AB280" i="8"/>
  <c r="AB281" i="8"/>
  <c r="AB282" i="8"/>
  <c r="AB283" i="8"/>
  <c r="AB284" i="8"/>
  <c r="AB285" i="8"/>
  <c r="AB286" i="8"/>
  <c r="AB287" i="8"/>
  <c r="AB288" i="8"/>
  <c r="AB289" i="8"/>
  <c r="AB290" i="8"/>
  <c r="AB291" i="8"/>
  <c r="AB292" i="8"/>
  <c r="AB293" i="8"/>
  <c r="AB294" i="8"/>
  <c r="AB295" i="8"/>
  <c r="AB296" i="8"/>
  <c r="AB297" i="8"/>
  <c r="AB298" i="8"/>
  <c r="AB299" i="8"/>
  <c r="AB300" i="8"/>
  <c r="AB301" i="8"/>
  <c r="AB302" i="8"/>
  <c r="AB303" i="8"/>
  <c r="AB304" i="8"/>
  <c r="AB305" i="8"/>
  <c r="AB306" i="8"/>
  <c r="AB307" i="8"/>
  <c r="AB308" i="8"/>
  <c r="AB309" i="8"/>
  <c r="AB310" i="8"/>
  <c r="AB311" i="8"/>
  <c r="AB312" i="8"/>
  <c r="AB313" i="8"/>
  <c r="AB314" i="8"/>
  <c r="AB315" i="8"/>
  <c r="AB316" i="8"/>
  <c r="AB317" i="8"/>
  <c r="AB318" i="8"/>
  <c r="AB319" i="8"/>
  <c r="AB320" i="8"/>
  <c r="AB321" i="8"/>
  <c r="AB322" i="8"/>
  <c r="AB323" i="8"/>
  <c r="AB324" i="8"/>
  <c r="AB325" i="8"/>
  <c r="AB326" i="8"/>
  <c r="AB327" i="8"/>
  <c r="AB328" i="8"/>
  <c r="AB329" i="8"/>
  <c r="AB330" i="8"/>
  <c r="AB331" i="8"/>
  <c r="AB332" i="8"/>
  <c r="AB333" i="8"/>
  <c r="AB334" i="8"/>
  <c r="AB335" i="8"/>
  <c r="AB336" i="8"/>
  <c r="AB337" i="8"/>
  <c r="AB338" i="8"/>
  <c r="AB339" i="8"/>
  <c r="AB340" i="8"/>
  <c r="AB341" i="8"/>
  <c r="AB342" i="8"/>
  <c r="AB343" i="8"/>
  <c r="AB344" i="8"/>
  <c r="AB345" i="8"/>
  <c r="AB346" i="8"/>
  <c r="AB347" i="8"/>
  <c r="AB348" i="8"/>
  <c r="AB349" i="8"/>
  <c r="AB350" i="8"/>
  <c r="AB351" i="8"/>
  <c r="AB352" i="8"/>
  <c r="AB353" i="8"/>
  <c r="AB354" i="8"/>
  <c r="AB355" i="8"/>
  <c r="AB356" i="8"/>
  <c r="AB357" i="8"/>
  <c r="AB358" i="8"/>
  <c r="AB359" i="8"/>
  <c r="AB360" i="8"/>
  <c r="AB361" i="8"/>
  <c r="AB362" i="8"/>
  <c r="AB363" i="8"/>
  <c r="AB364" i="8"/>
  <c r="AB365" i="8"/>
  <c r="AB366" i="8"/>
  <c r="AB367" i="8"/>
  <c r="AB368" i="8"/>
  <c r="AB369" i="8"/>
  <c r="AB370" i="8"/>
  <c r="AB371" i="8"/>
  <c r="AB372" i="8"/>
  <c r="AB373" i="8"/>
  <c r="AB374" i="8"/>
  <c r="AB375" i="8"/>
  <c r="AB376" i="8"/>
  <c r="AB377" i="8"/>
  <c r="AB378" i="8"/>
  <c r="AB379" i="8"/>
  <c r="AB380" i="8"/>
  <c r="AB381" i="8"/>
  <c r="AB382" i="8"/>
  <c r="AB383" i="8"/>
  <c r="AB384" i="8"/>
  <c r="AB385" i="8"/>
  <c r="AB386" i="8"/>
  <c r="AB387" i="8"/>
  <c r="AB388" i="8"/>
  <c r="AB389" i="8"/>
  <c r="AB390" i="8"/>
  <c r="AB391" i="8"/>
  <c r="AB392" i="8"/>
  <c r="AB393" i="8"/>
  <c r="AB394" i="8"/>
  <c r="AB395" i="8"/>
  <c r="AB396" i="8"/>
  <c r="AB397" i="8"/>
  <c r="AB398" i="8"/>
  <c r="AB399" i="8"/>
  <c r="AB400" i="8"/>
  <c r="AB401" i="8"/>
  <c r="AB402" i="8"/>
  <c r="AB403" i="8"/>
  <c r="AB404" i="8"/>
  <c r="AB405" i="8"/>
  <c r="AB406" i="8"/>
  <c r="AB407" i="8"/>
  <c r="AB408" i="8"/>
  <c r="AB409" i="8"/>
  <c r="AB410" i="8"/>
  <c r="AB411" i="8"/>
  <c r="AB412" i="8"/>
  <c r="AB413" i="8"/>
  <c r="AB414" i="8"/>
  <c r="AB415" i="8"/>
  <c r="AB416" i="8"/>
  <c r="AB417" i="8"/>
  <c r="AB418" i="8"/>
  <c r="AB419" i="8"/>
  <c r="AB420" i="8"/>
  <c r="AB421" i="8"/>
  <c r="AB422" i="8"/>
  <c r="AB423" i="8"/>
  <c r="AB424" i="8"/>
  <c r="AB425" i="8"/>
  <c r="AB426" i="8"/>
  <c r="AB427" i="8"/>
  <c r="AB428" i="8"/>
  <c r="AB429" i="8"/>
  <c r="AB430" i="8"/>
  <c r="AB431" i="8"/>
  <c r="AB432" i="8"/>
  <c r="AB433" i="8"/>
  <c r="AB434" i="8"/>
  <c r="AB435" i="8"/>
  <c r="AB436" i="8"/>
  <c r="AB437" i="8"/>
  <c r="AB438" i="8"/>
  <c r="AB439" i="8"/>
  <c r="AB440" i="8"/>
  <c r="AB441" i="8"/>
  <c r="AB442" i="8"/>
  <c r="AB443" i="8"/>
  <c r="AB444" i="8"/>
  <c r="AB445" i="8"/>
  <c r="AB446" i="8"/>
  <c r="AB447" i="8"/>
  <c r="AB448" i="8"/>
  <c r="AB449" i="8"/>
  <c r="AB450" i="8"/>
  <c r="AB451" i="8"/>
  <c r="AB452" i="8"/>
  <c r="AB453" i="8"/>
  <c r="AB454" i="8"/>
  <c r="AB455" i="8"/>
  <c r="AB456" i="8"/>
  <c r="AB457" i="8"/>
  <c r="AB458" i="8"/>
  <c r="AB459" i="8"/>
  <c r="AB460" i="8"/>
  <c r="AB461" i="8"/>
  <c r="AB462" i="8"/>
  <c r="AB463" i="8"/>
  <c r="AB464" i="8"/>
  <c r="AB465" i="8"/>
  <c r="AB466" i="8"/>
  <c r="AB467" i="8"/>
  <c r="AB468" i="8"/>
  <c r="AB469" i="8"/>
  <c r="AB470" i="8"/>
  <c r="AB471" i="8"/>
  <c r="AB472" i="8"/>
  <c r="AB473" i="8"/>
  <c r="AB474" i="8"/>
  <c r="AB475" i="8"/>
  <c r="AB476" i="8"/>
  <c r="AB477" i="8"/>
  <c r="AB478" i="8"/>
  <c r="AB479" i="8"/>
  <c r="AB480" i="8"/>
  <c r="AB481" i="8"/>
  <c r="AB482" i="8"/>
  <c r="AB483" i="8"/>
  <c r="AB484" i="8"/>
  <c r="AB485" i="8"/>
  <c r="AB486" i="8"/>
  <c r="AB487" i="8"/>
  <c r="AB488" i="8"/>
  <c r="AB489" i="8"/>
  <c r="AB490" i="8"/>
  <c r="AB491" i="8"/>
  <c r="AB492" i="8"/>
  <c r="AB493" i="8"/>
  <c r="AB494" i="8"/>
  <c r="AB495" i="8"/>
  <c r="AB496" i="8"/>
  <c r="AB497" i="8"/>
  <c r="AB498" i="8"/>
  <c r="AB499" i="8"/>
  <c r="AB500" i="8"/>
  <c r="AB501" i="8"/>
  <c r="AB502" i="8"/>
  <c r="AB503" i="8"/>
  <c r="AB504" i="8"/>
  <c r="AB505" i="8"/>
  <c r="AB506" i="8"/>
  <c r="AB507" i="8"/>
  <c r="AB508" i="8"/>
  <c r="AB509" i="8"/>
  <c r="AB510" i="8"/>
  <c r="AB511" i="8"/>
  <c r="AB512" i="8"/>
  <c r="AB513" i="8"/>
  <c r="AB514" i="8"/>
  <c r="AB515" i="8"/>
  <c r="AB516" i="8"/>
  <c r="AB517" i="8"/>
  <c r="AB518" i="8"/>
  <c r="AB519" i="8"/>
  <c r="AB520" i="8"/>
  <c r="AB521" i="8"/>
  <c r="AB522" i="8"/>
  <c r="AB523" i="8"/>
  <c r="AB524" i="8"/>
  <c r="AB525" i="8"/>
  <c r="AB526" i="8"/>
  <c r="AB527" i="8"/>
  <c r="AB528" i="8"/>
  <c r="AB529" i="8"/>
  <c r="AB530" i="8"/>
  <c r="AB531" i="8"/>
  <c r="AB532" i="8"/>
  <c r="AB533" i="8"/>
  <c r="AB534" i="8"/>
  <c r="AB535" i="8"/>
  <c r="AB536" i="8"/>
  <c r="AB537" i="8"/>
  <c r="AB538" i="8"/>
  <c r="AB539" i="8"/>
  <c r="AB540" i="8"/>
  <c r="AB541" i="8"/>
  <c r="AB542" i="8"/>
  <c r="AB543" i="8"/>
  <c r="AB544" i="8"/>
  <c r="AB545" i="8"/>
  <c r="AB546" i="8"/>
  <c r="AB547" i="8"/>
  <c r="AB548" i="8"/>
  <c r="AB549" i="8"/>
  <c r="AB550" i="8"/>
  <c r="AB551" i="8"/>
  <c r="AB552" i="8"/>
  <c r="AB553" i="8"/>
  <c r="AB554" i="8"/>
  <c r="AB555" i="8"/>
  <c r="AB556" i="8"/>
  <c r="AB557" i="8"/>
  <c r="AB558" i="8"/>
  <c r="AB559" i="8"/>
  <c r="AB560" i="8"/>
  <c r="AB561" i="8"/>
  <c r="AB562" i="8"/>
  <c r="AB563" i="8"/>
  <c r="AB564" i="8"/>
  <c r="AB565" i="8"/>
  <c r="AB566" i="8"/>
  <c r="AB567" i="8"/>
  <c r="AB568" i="8"/>
  <c r="AB569" i="8"/>
  <c r="AB570" i="8"/>
  <c r="AB571" i="8"/>
  <c r="AB572" i="8"/>
  <c r="AB573" i="8"/>
  <c r="AB574" i="8"/>
  <c r="AB575" i="8"/>
  <c r="AB576" i="8"/>
  <c r="AB577" i="8"/>
  <c r="AB578" i="8"/>
  <c r="AB579" i="8"/>
  <c r="AB580" i="8"/>
  <c r="AB581" i="8"/>
  <c r="AB582" i="8"/>
  <c r="AB583" i="8"/>
  <c r="AB584" i="8"/>
  <c r="AB585" i="8"/>
  <c r="AB586" i="8"/>
  <c r="AB587" i="8"/>
  <c r="AB588" i="8"/>
  <c r="AB589" i="8"/>
  <c r="AB590" i="8"/>
  <c r="AB591" i="8"/>
  <c r="AB592" i="8"/>
  <c r="AB593" i="8"/>
  <c r="AB594" i="8"/>
  <c r="AB595" i="8"/>
  <c r="AB596" i="8"/>
  <c r="AB597" i="8"/>
  <c r="AB598" i="8"/>
  <c r="AB599" i="8"/>
  <c r="AB600" i="8"/>
  <c r="AB601" i="8"/>
  <c r="AB602" i="8"/>
  <c r="AB603" i="8"/>
  <c r="AB604" i="8"/>
  <c r="AB605" i="8"/>
  <c r="AB606" i="8"/>
  <c r="AB607" i="8"/>
  <c r="AB608" i="8"/>
  <c r="AB609" i="8"/>
  <c r="AB610" i="8"/>
  <c r="AB611" i="8"/>
  <c r="AB612" i="8"/>
  <c r="AB613" i="8"/>
  <c r="AB614" i="8"/>
  <c r="AB615" i="8"/>
  <c r="AB616" i="8"/>
  <c r="AB617" i="8"/>
  <c r="AB618" i="8"/>
  <c r="AB619" i="8"/>
  <c r="AB620" i="8"/>
  <c r="AB621" i="8"/>
  <c r="AB622" i="8"/>
  <c r="AB623" i="8"/>
  <c r="AB624" i="8"/>
  <c r="AB625" i="8"/>
  <c r="AB626" i="8"/>
  <c r="AB627" i="8"/>
  <c r="AB628" i="8"/>
  <c r="AB629" i="8"/>
  <c r="AB630" i="8"/>
  <c r="AB631" i="8"/>
  <c r="AB632" i="8"/>
  <c r="AB633" i="8"/>
  <c r="AB634" i="8"/>
  <c r="AB635" i="8"/>
  <c r="AB636" i="8"/>
  <c r="AB637" i="8"/>
  <c r="AB638" i="8"/>
  <c r="AB639" i="8"/>
  <c r="AB640" i="8"/>
  <c r="AB641" i="8"/>
  <c r="AB642" i="8"/>
  <c r="AB643" i="8"/>
  <c r="AB644" i="8"/>
  <c r="AB645" i="8"/>
  <c r="AB646" i="8"/>
  <c r="AB647" i="8"/>
  <c r="AB648" i="8"/>
  <c r="AB649" i="8"/>
  <c r="AB650" i="8"/>
  <c r="AB651" i="8"/>
  <c r="AB652" i="8"/>
  <c r="AB653" i="8"/>
  <c r="AB654" i="8"/>
  <c r="AB655" i="8"/>
  <c r="AB656" i="8"/>
  <c r="AB657" i="8"/>
  <c r="AB658" i="8"/>
  <c r="AB659" i="8"/>
  <c r="AB660" i="8"/>
  <c r="AB661" i="8"/>
  <c r="AB662" i="8"/>
  <c r="AB663" i="8"/>
  <c r="AB664" i="8"/>
  <c r="AB665" i="8"/>
  <c r="AB666" i="8"/>
  <c r="AB667" i="8"/>
  <c r="AB668" i="8"/>
  <c r="AB669" i="8"/>
  <c r="AB670" i="8"/>
  <c r="AB671" i="8"/>
  <c r="AB672" i="8"/>
  <c r="AB673" i="8"/>
  <c r="AB674" i="8"/>
  <c r="AB675" i="8"/>
  <c r="AB676" i="8"/>
  <c r="AB677" i="8"/>
  <c r="AB678" i="8"/>
  <c r="AB679" i="8"/>
  <c r="AB680" i="8"/>
  <c r="AB681" i="8"/>
  <c r="AB682" i="8"/>
  <c r="AB683" i="8"/>
  <c r="AB684" i="8"/>
  <c r="AB685" i="8"/>
  <c r="AB686" i="8"/>
  <c r="AB687" i="8"/>
  <c r="AB688" i="8"/>
  <c r="AB689" i="8"/>
  <c r="AB690" i="8"/>
  <c r="AB691" i="8"/>
  <c r="AB692" i="8"/>
  <c r="AB693" i="8"/>
  <c r="AB694" i="8"/>
  <c r="AB695" i="8"/>
  <c r="AB696" i="8"/>
  <c r="AB697" i="8"/>
  <c r="AB698" i="8"/>
  <c r="AB699" i="8"/>
  <c r="AB700" i="8"/>
  <c r="AB701" i="8"/>
  <c r="AB702" i="8"/>
  <c r="AB703" i="8"/>
  <c r="AB704" i="8"/>
  <c r="AB705" i="8"/>
  <c r="AB706" i="8"/>
  <c r="AB707" i="8"/>
  <c r="AB708" i="8"/>
  <c r="AB709" i="8"/>
  <c r="AB710" i="8"/>
  <c r="AB711" i="8"/>
  <c r="AB712" i="8"/>
  <c r="AB713" i="8"/>
  <c r="AB714" i="8"/>
  <c r="AB715" i="8"/>
  <c r="AB716" i="8"/>
  <c r="AB717" i="8"/>
  <c r="AB718" i="8"/>
  <c r="AB719" i="8"/>
  <c r="AB720" i="8"/>
  <c r="AB721" i="8"/>
  <c r="AB722" i="8"/>
  <c r="AB723" i="8"/>
  <c r="AB724" i="8"/>
  <c r="AB725" i="8"/>
  <c r="AB726" i="8"/>
  <c r="AB727" i="8"/>
  <c r="AB728" i="8"/>
  <c r="AB729" i="8"/>
  <c r="AB730" i="8"/>
  <c r="AB731" i="8"/>
  <c r="AB732" i="8"/>
  <c r="AB733" i="8"/>
  <c r="AB734" i="8"/>
  <c r="AB735" i="8"/>
  <c r="AB736" i="8"/>
  <c r="AB737" i="8"/>
  <c r="AB738" i="8"/>
  <c r="AB739" i="8"/>
  <c r="AB740" i="8"/>
  <c r="AB741" i="8"/>
  <c r="AB742" i="8"/>
  <c r="AB743" i="8"/>
  <c r="AB744" i="8"/>
  <c r="AB745" i="8"/>
  <c r="AB746" i="8"/>
  <c r="AB747" i="8"/>
  <c r="AB748" i="8"/>
  <c r="AB749" i="8"/>
  <c r="AB750" i="8"/>
  <c r="AB751" i="8"/>
  <c r="AB752" i="8"/>
  <c r="AB753" i="8"/>
  <c r="AB754" i="8"/>
  <c r="AB755" i="8"/>
  <c r="AB756" i="8"/>
  <c r="AB757" i="8"/>
  <c r="AB758" i="8"/>
  <c r="AB759" i="8"/>
  <c r="AB760" i="8"/>
  <c r="AB761" i="8"/>
  <c r="AB762" i="8"/>
  <c r="AB763" i="8"/>
  <c r="AB764" i="8"/>
  <c r="AB765" i="8"/>
  <c r="AB766" i="8"/>
  <c r="AB767" i="8"/>
  <c r="AB768" i="8"/>
  <c r="AB769" i="8"/>
  <c r="AB770" i="8"/>
  <c r="AB771" i="8"/>
  <c r="AB772" i="8"/>
  <c r="AB773" i="8"/>
  <c r="AB774" i="8"/>
  <c r="AB775" i="8"/>
  <c r="AB776" i="8"/>
  <c r="AB777" i="8"/>
  <c r="AB778" i="8"/>
  <c r="AB779" i="8"/>
  <c r="AB780" i="8"/>
  <c r="AB781" i="8"/>
  <c r="AB782" i="8"/>
  <c r="AB783" i="8"/>
  <c r="AB784" i="8"/>
  <c r="AB785" i="8"/>
  <c r="AB786" i="8"/>
  <c r="AB787" i="8"/>
  <c r="AB788" i="8"/>
  <c r="AB789" i="8"/>
  <c r="AB790" i="8"/>
  <c r="AB791" i="8"/>
  <c r="AB792" i="8"/>
  <c r="AB793" i="8"/>
  <c r="AB794" i="8"/>
  <c r="AB795" i="8"/>
  <c r="AB796" i="8"/>
  <c r="AB797" i="8"/>
  <c r="AB798" i="8"/>
  <c r="AB799" i="8"/>
  <c r="AB800" i="8"/>
  <c r="AB801" i="8"/>
  <c r="AB802" i="8"/>
  <c r="AB803" i="8"/>
  <c r="AB804" i="8"/>
  <c r="AB805" i="8"/>
  <c r="AB806" i="8"/>
  <c r="AB807" i="8"/>
  <c r="AB808" i="8"/>
  <c r="AB809" i="8"/>
  <c r="AB810" i="8"/>
  <c r="AB811" i="8"/>
  <c r="AB812" i="8"/>
  <c r="AB813" i="8"/>
  <c r="AB814" i="8"/>
  <c r="AB815" i="8"/>
  <c r="AB816" i="8"/>
  <c r="AB817" i="8"/>
  <c r="AB818" i="8"/>
  <c r="AB819" i="8"/>
  <c r="AB820" i="8"/>
  <c r="AB821" i="8"/>
  <c r="AB822" i="8"/>
  <c r="AB823" i="8"/>
  <c r="AB824" i="8"/>
  <c r="AB825" i="8"/>
  <c r="AB826" i="8"/>
  <c r="AB827" i="8"/>
  <c r="AB828" i="8"/>
  <c r="AB829" i="8"/>
  <c r="AB830" i="8"/>
  <c r="AB831" i="8"/>
  <c r="AB832" i="8"/>
  <c r="AB833" i="8"/>
  <c r="AB834" i="8"/>
  <c r="AB835" i="8"/>
  <c r="AB836" i="8"/>
  <c r="AB837" i="8"/>
  <c r="AB838" i="8"/>
  <c r="AB839" i="8"/>
  <c r="AB840" i="8"/>
  <c r="AB841" i="8"/>
  <c r="AB842" i="8"/>
  <c r="AB843" i="8"/>
  <c r="AB844" i="8"/>
  <c r="AB845" i="8"/>
  <c r="AB846" i="8"/>
  <c r="AB847" i="8"/>
  <c r="AB848" i="8"/>
  <c r="AB849" i="8"/>
  <c r="AB850" i="8"/>
  <c r="AB851" i="8"/>
  <c r="AB852" i="8"/>
  <c r="AB853" i="8"/>
  <c r="AB854" i="8"/>
  <c r="AB855" i="8"/>
  <c r="AB856" i="8"/>
  <c r="AB857" i="8"/>
  <c r="AB858" i="8"/>
  <c r="AB859" i="8"/>
  <c r="AB860" i="8"/>
  <c r="AB861" i="8"/>
  <c r="AB862" i="8"/>
  <c r="AB863" i="8"/>
  <c r="AB864" i="8"/>
  <c r="AB865" i="8"/>
  <c r="AB866" i="8"/>
  <c r="AB867" i="8"/>
  <c r="AB868" i="8"/>
  <c r="AB869" i="8"/>
  <c r="AB870" i="8"/>
  <c r="AB871" i="8"/>
  <c r="AB872" i="8"/>
  <c r="AB873" i="8"/>
  <c r="AB874" i="8"/>
  <c r="AB875" i="8"/>
  <c r="AB876" i="8"/>
  <c r="AB877" i="8"/>
  <c r="AB878" i="8"/>
  <c r="AB879" i="8"/>
  <c r="AB880" i="8"/>
  <c r="AB881" i="8"/>
  <c r="AB882" i="8"/>
  <c r="AB883" i="8"/>
  <c r="AB884" i="8"/>
  <c r="AB885" i="8"/>
  <c r="AB886" i="8"/>
  <c r="AB887" i="8"/>
  <c r="AB888" i="8"/>
  <c r="AB889" i="8"/>
  <c r="AB890" i="8"/>
  <c r="AB891" i="8"/>
  <c r="AB892" i="8"/>
  <c r="AB893" i="8"/>
  <c r="AB894" i="8"/>
  <c r="AB895" i="8"/>
  <c r="AB896" i="8"/>
  <c r="AB897" i="8"/>
  <c r="AB898" i="8"/>
  <c r="AB899" i="8"/>
  <c r="AB900" i="8"/>
  <c r="AB901" i="8"/>
  <c r="AB902" i="8"/>
  <c r="AB903" i="8"/>
  <c r="AB904" i="8"/>
  <c r="AB905" i="8"/>
  <c r="AB906" i="8"/>
  <c r="AB907" i="8"/>
  <c r="AB908" i="8"/>
  <c r="AB909" i="8"/>
  <c r="AB910" i="8"/>
  <c r="AB911" i="8"/>
  <c r="AB912" i="8"/>
  <c r="AB913" i="8"/>
  <c r="AB914" i="8"/>
  <c r="AB915" i="8"/>
  <c r="AB916" i="8"/>
  <c r="AB917" i="8"/>
  <c r="AB918" i="8"/>
  <c r="AB919" i="8"/>
  <c r="AB920" i="8"/>
  <c r="AB921" i="8"/>
  <c r="AB922" i="8"/>
  <c r="AB923" i="8"/>
  <c r="AB924" i="8"/>
  <c r="AB925" i="8"/>
  <c r="AB926" i="8"/>
  <c r="AB927" i="8"/>
  <c r="AB928" i="8"/>
  <c r="AB929" i="8"/>
  <c r="AB930" i="8"/>
  <c r="AB931" i="8"/>
  <c r="AB932" i="8"/>
  <c r="AB933" i="8"/>
  <c r="AB934" i="8"/>
  <c r="AB935" i="8"/>
  <c r="AB936" i="8"/>
  <c r="AB937" i="8"/>
  <c r="AB938" i="8"/>
  <c r="AB939" i="8"/>
  <c r="AB940" i="8"/>
  <c r="AB941" i="8"/>
  <c r="AB942" i="8"/>
  <c r="AB943" i="8"/>
  <c r="AB944" i="8"/>
  <c r="AB945" i="8"/>
  <c r="AB946" i="8"/>
  <c r="AB947" i="8"/>
  <c r="AB948" i="8"/>
  <c r="AB949" i="8"/>
  <c r="AB950" i="8"/>
  <c r="AB951" i="8"/>
  <c r="AB952" i="8"/>
  <c r="AB953" i="8"/>
  <c r="AB954" i="8"/>
  <c r="AB955" i="8"/>
  <c r="AB956" i="8"/>
  <c r="AB957" i="8"/>
  <c r="AB958" i="8"/>
  <c r="AB959" i="8"/>
  <c r="AB960" i="8"/>
  <c r="AB961" i="8"/>
  <c r="AB962" i="8"/>
  <c r="AB963" i="8"/>
  <c r="AB964" i="8"/>
  <c r="AB965" i="8"/>
  <c r="AB966" i="8"/>
  <c r="AB967" i="8"/>
  <c r="AB968" i="8"/>
  <c r="AB969" i="8"/>
  <c r="AB970" i="8"/>
  <c r="AB971" i="8"/>
  <c r="AB972" i="8"/>
  <c r="AB973" i="8"/>
  <c r="AB974" i="8"/>
  <c r="AB975" i="8"/>
  <c r="AB976" i="8"/>
  <c r="AB977" i="8"/>
  <c r="AB978" i="8"/>
  <c r="AB979" i="8"/>
  <c r="AB980" i="8"/>
  <c r="AB981" i="8"/>
  <c r="AB982" i="8"/>
  <c r="AB983" i="8"/>
  <c r="AB984" i="8"/>
  <c r="AB985" i="8"/>
  <c r="AB986" i="8"/>
  <c r="AB987" i="8"/>
  <c r="AB988" i="8"/>
  <c r="AB989" i="8"/>
  <c r="AB990" i="8"/>
  <c r="AB991" i="8"/>
  <c r="AB992" i="8"/>
  <c r="AB993" i="8"/>
  <c r="AB994" i="8"/>
  <c r="AB995" i="8"/>
  <c r="AB996" i="8"/>
  <c r="AB997" i="8"/>
  <c r="AB998" i="8"/>
  <c r="AB999" i="8"/>
  <c r="AB1000" i="8"/>
  <c r="AB1001" i="8"/>
  <c r="AB1002" i="8"/>
  <c r="AB1003" i="8"/>
  <c r="AB1004" i="8"/>
  <c r="AB1005" i="8"/>
  <c r="AB1006" i="8"/>
  <c r="AB1007" i="8"/>
  <c r="AB1008" i="8"/>
  <c r="AB1009" i="8"/>
  <c r="AB1010" i="8"/>
  <c r="AB1011" i="8"/>
  <c r="AB1012" i="8"/>
  <c r="AB1013" i="8"/>
  <c r="AB1014" i="8"/>
  <c r="AB1015" i="8"/>
  <c r="AB1016" i="8"/>
  <c r="AB1017" i="8"/>
  <c r="AB1018" i="8"/>
  <c r="AB1019" i="8"/>
  <c r="AB1020" i="8"/>
  <c r="AB1021" i="8"/>
  <c r="AB1022" i="8"/>
  <c r="AB1023" i="8"/>
  <c r="AB1024" i="8"/>
  <c r="AB1025" i="8"/>
  <c r="AB1026" i="8"/>
  <c r="AB1027" i="8"/>
  <c r="AB1028" i="8"/>
  <c r="AB1029" i="8"/>
  <c r="AB1030" i="8"/>
  <c r="AB1031" i="8"/>
  <c r="AB1032" i="8"/>
  <c r="AB1033" i="8"/>
  <c r="AB1034" i="8"/>
  <c r="AB1035" i="8"/>
  <c r="AB1036" i="8"/>
  <c r="AB1037" i="8"/>
  <c r="AB1038" i="8"/>
  <c r="AB1039" i="8"/>
  <c r="AB1040" i="8"/>
  <c r="AB1041" i="8"/>
  <c r="AB1042" i="8"/>
  <c r="AB1043" i="8"/>
  <c r="AB1044" i="8"/>
  <c r="AB1045" i="8"/>
  <c r="AB1046" i="8"/>
  <c r="AB1047" i="8"/>
  <c r="AB1048" i="8"/>
  <c r="AB1049" i="8"/>
  <c r="AB1050" i="8"/>
  <c r="AB1051" i="8"/>
  <c r="AB1052" i="8"/>
  <c r="AB1053" i="8"/>
  <c r="AB1054" i="8"/>
  <c r="AB1055" i="8"/>
  <c r="AB1056" i="8"/>
  <c r="AB1057" i="8"/>
  <c r="AB1058" i="8"/>
  <c r="AB1059" i="8"/>
  <c r="AB1060" i="8"/>
  <c r="AB1061" i="8"/>
  <c r="AB1062" i="8"/>
  <c r="AB1063" i="8"/>
  <c r="AB1064" i="8"/>
  <c r="AB1065" i="8"/>
  <c r="AB1066" i="8"/>
  <c r="AB1067" i="8"/>
  <c r="AB1068" i="8"/>
  <c r="AB1069" i="8"/>
  <c r="AB1070" i="8"/>
  <c r="AB1071" i="8"/>
  <c r="AB1072" i="8"/>
  <c r="AB1073" i="8"/>
  <c r="AB1074" i="8"/>
  <c r="AB1075" i="8"/>
  <c r="AB1076" i="8"/>
  <c r="AB1077" i="8"/>
  <c r="AB1078" i="8"/>
  <c r="AB1079" i="8"/>
  <c r="AB1080" i="8"/>
  <c r="AB1081" i="8"/>
  <c r="AB1082" i="8"/>
  <c r="AB1083" i="8"/>
  <c r="AB1084" i="8"/>
  <c r="AB1085" i="8"/>
  <c r="AB1086" i="8"/>
  <c r="AB1087" i="8"/>
  <c r="AB1088" i="8"/>
  <c r="AB1089" i="8"/>
  <c r="AB1090" i="8"/>
  <c r="AB1091" i="8"/>
  <c r="AB1092" i="8"/>
  <c r="AB1093" i="8"/>
  <c r="AB1094" i="8"/>
  <c r="AB1095" i="8"/>
  <c r="AB1096" i="8"/>
  <c r="AB1097" i="8"/>
  <c r="AB1098" i="8"/>
  <c r="AB1099" i="8"/>
  <c r="AB1100" i="8"/>
  <c r="AB1101" i="8"/>
  <c r="AB1102" i="8"/>
  <c r="AB1103" i="8"/>
  <c r="AB1104" i="8"/>
  <c r="AB1105" i="8"/>
  <c r="AB1106" i="8"/>
  <c r="AB1107" i="8"/>
  <c r="AB1108" i="8"/>
  <c r="AB1109" i="8"/>
  <c r="AB1110" i="8"/>
  <c r="AB1111" i="8"/>
  <c r="AB1112" i="8"/>
  <c r="AB1113" i="8"/>
  <c r="AB1114" i="8"/>
  <c r="AB1115" i="8"/>
  <c r="AB1116" i="8"/>
  <c r="AB1117" i="8"/>
  <c r="AB1118" i="8"/>
  <c r="AB1119" i="8"/>
  <c r="AB1120" i="8"/>
  <c r="AB1121" i="8"/>
  <c r="AB1122" i="8"/>
  <c r="AB1123" i="8"/>
  <c r="AB1124" i="8"/>
  <c r="AB1125" i="8"/>
  <c r="AB1126" i="8"/>
  <c r="AB1127" i="8"/>
  <c r="AB1128" i="8"/>
  <c r="AB1129" i="8"/>
  <c r="AB1130" i="8"/>
  <c r="AB1131" i="8"/>
  <c r="AB1132" i="8"/>
  <c r="AB1133" i="8"/>
  <c r="AB1134" i="8"/>
  <c r="AB1135" i="8"/>
  <c r="AB1136" i="8"/>
  <c r="AB1137" i="8"/>
  <c r="AB1138" i="8"/>
  <c r="AB1139" i="8"/>
  <c r="AB1140" i="8"/>
  <c r="AB1141" i="8"/>
  <c r="AB1142" i="8"/>
  <c r="AB1143" i="8"/>
  <c r="AB1144" i="8"/>
  <c r="AB1145" i="8"/>
  <c r="AB1146" i="8"/>
  <c r="AB1147" i="8"/>
  <c r="AB1148" i="8"/>
  <c r="AB1149" i="8"/>
  <c r="AB1150" i="8"/>
  <c r="AB1151" i="8"/>
  <c r="AB1152" i="8"/>
  <c r="AB1153" i="8"/>
  <c r="AB1154" i="8"/>
  <c r="AB1155" i="8"/>
  <c r="AB1156" i="8"/>
  <c r="AB1157" i="8"/>
  <c r="AB1158" i="8"/>
  <c r="AB1159" i="8"/>
  <c r="AB1160" i="8"/>
  <c r="AB1161" i="8"/>
  <c r="AB1162" i="8"/>
  <c r="AB1163" i="8"/>
  <c r="AB1164" i="8"/>
  <c r="AB1165" i="8"/>
  <c r="AB1166" i="8"/>
  <c r="AB1167" i="8"/>
  <c r="AB1168" i="8"/>
  <c r="AB1169" i="8"/>
  <c r="AB1170" i="8"/>
  <c r="AB1171" i="8"/>
  <c r="AB1172" i="8"/>
  <c r="AB1173" i="8"/>
  <c r="AB1174" i="8"/>
  <c r="AB1175" i="8"/>
  <c r="AB1176" i="8"/>
  <c r="AB1177" i="8"/>
  <c r="AB1178" i="8"/>
  <c r="AB1179" i="8"/>
  <c r="AB1180" i="8"/>
  <c r="AB1181" i="8"/>
  <c r="AB1182" i="8"/>
  <c r="AB1183" i="8"/>
  <c r="AB1184" i="8"/>
  <c r="AB1185" i="8"/>
  <c r="AB1186" i="8"/>
  <c r="AB1187" i="8"/>
  <c r="AB1188" i="8"/>
  <c r="AB1189" i="8"/>
  <c r="AB1190" i="8"/>
  <c r="AB1191" i="8"/>
  <c r="AB1192" i="8"/>
  <c r="AB1193" i="8"/>
  <c r="AB1194" i="8"/>
  <c r="AB1195" i="8"/>
  <c r="AB1196" i="8"/>
  <c r="AB1197" i="8"/>
  <c r="AB1198" i="8"/>
  <c r="AB1199" i="8"/>
  <c r="AB1200" i="8"/>
  <c r="AB1201" i="8"/>
  <c r="AB1202" i="8"/>
  <c r="AB1203" i="8"/>
  <c r="AB1204" i="8"/>
  <c r="AB1205" i="8"/>
  <c r="AB1206" i="8"/>
  <c r="AB1207" i="8"/>
  <c r="AB1208" i="8"/>
  <c r="AB1209" i="8"/>
  <c r="AB1210" i="8"/>
  <c r="AB1211" i="8"/>
  <c r="AB1212" i="8"/>
  <c r="AB1213" i="8"/>
  <c r="AB1214" i="8"/>
  <c r="AB1215" i="8"/>
  <c r="AB1216" i="8"/>
  <c r="AB1217" i="8"/>
  <c r="AB1218" i="8"/>
  <c r="AB1219" i="8"/>
  <c r="AB1220" i="8"/>
  <c r="AB1221" i="8"/>
  <c r="AB1222" i="8"/>
  <c r="AB1223" i="8"/>
  <c r="AB1224" i="8"/>
  <c r="AB1225" i="8"/>
  <c r="AB1226" i="8"/>
  <c r="AB1227" i="8"/>
  <c r="AB1228" i="8"/>
  <c r="AB1229" i="8"/>
  <c r="AB1230" i="8"/>
  <c r="AB1231" i="8"/>
  <c r="AB1232" i="8"/>
  <c r="AB1233" i="8"/>
  <c r="AB1234" i="8"/>
  <c r="AB1235" i="8"/>
  <c r="AB1236" i="8"/>
  <c r="AB1237" i="8"/>
  <c r="AB1238" i="8"/>
  <c r="AB1239" i="8"/>
  <c r="AB1240" i="8"/>
  <c r="AB1241" i="8"/>
  <c r="AB1242" i="8"/>
  <c r="AB1243" i="8"/>
  <c r="AB1244" i="8"/>
  <c r="AB1245" i="8"/>
  <c r="AB1246" i="8"/>
  <c r="AB1247" i="8"/>
  <c r="AB1248" i="8"/>
  <c r="AB1249" i="8"/>
  <c r="AB1250" i="8"/>
  <c r="AB1251" i="8"/>
  <c r="AB1252" i="8"/>
  <c r="AB1253" i="8"/>
  <c r="AB1254" i="8"/>
  <c r="AB1255" i="8"/>
  <c r="AB1256" i="8"/>
  <c r="AB1257" i="8"/>
  <c r="AB1258" i="8"/>
  <c r="AB1259" i="8"/>
  <c r="AB1260" i="8"/>
  <c r="AB1261" i="8"/>
  <c r="AB1262" i="8"/>
  <c r="AB1263" i="8"/>
  <c r="AB1264" i="8"/>
  <c r="AB1265" i="8"/>
  <c r="AB1266" i="8"/>
  <c r="AB1267" i="8"/>
  <c r="AB1268" i="8"/>
  <c r="AB1269" i="8"/>
  <c r="AB1270" i="8"/>
  <c r="AB1271" i="8"/>
  <c r="AB1272" i="8"/>
  <c r="AB1273" i="8"/>
  <c r="AB1274" i="8"/>
  <c r="AB1275" i="8"/>
  <c r="AB1276" i="8"/>
  <c r="AB1277" i="8"/>
  <c r="AB1278" i="8"/>
  <c r="AB1279" i="8"/>
  <c r="AB1280" i="8"/>
  <c r="AB1281" i="8"/>
  <c r="AB1282" i="8"/>
  <c r="AB1283" i="8"/>
  <c r="AB1284" i="8"/>
  <c r="AB1285" i="8"/>
  <c r="AB1286" i="8"/>
  <c r="AB1287" i="8"/>
  <c r="AB1288" i="8"/>
  <c r="AB1289" i="8"/>
  <c r="AB1290" i="8"/>
  <c r="AB1291" i="8"/>
  <c r="AB1292" i="8"/>
  <c r="AB1293" i="8"/>
  <c r="AB1294" i="8"/>
  <c r="AB1295" i="8"/>
  <c r="AB1296" i="8"/>
  <c r="AB1297" i="8"/>
  <c r="AB1298" i="8"/>
  <c r="AB1299" i="8"/>
  <c r="AB1300" i="8"/>
  <c r="AB1301" i="8"/>
  <c r="AB1302" i="8"/>
  <c r="AB1303" i="8"/>
  <c r="AB1304" i="8"/>
  <c r="AB1305" i="8"/>
  <c r="AB1306" i="8"/>
  <c r="AB1307" i="8"/>
  <c r="AB1308" i="8"/>
  <c r="AB1309" i="8"/>
  <c r="AB1310" i="8"/>
  <c r="AB1311" i="8"/>
  <c r="AB1312" i="8"/>
  <c r="AB1313" i="8"/>
  <c r="AB1314" i="8"/>
  <c r="AB1315" i="8"/>
  <c r="AB1316" i="8"/>
  <c r="AB1317" i="8"/>
  <c r="AB1318" i="8"/>
  <c r="AB1319" i="8"/>
  <c r="AB1320" i="8"/>
  <c r="AB1321" i="8"/>
  <c r="AB1322" i="8"/>
  <c r="AB1323" i="8"/>
  <c r="AB1324" i="8"/>
  <c r="AB1325" i="8"/>
  <c r="AB1326" i="8"/>
  <c r="AB1327" i="8"/>
  <c r="AB1328" i="8"/>
  <c r="AB1329" i="8"/>
  <c r="AB1330" i="8"/>
  <c r="AB1331" i="8"/>
  <c r="AB1332" i="8"/>
  <c r="AB1333" i="8"/>
  <c r="AB1334" i="8"/>
  <c r="AB1335" i="8"/>
  <c r="AB1336" i="8"/>
  <c r="AB1337" i="8"/>
  <c r="AB1338" i="8"/>
  <c r="AB1339" i="8"/>
  <c r="AB1340" i="8"/>
  <c r="AB1341" i="8"/>
  <c r="AB1342" i="8"/>
  <c r="AB1343" i="8"/>
  <c r="AB1344" i="8"/>
  <c r="AB1345" i="8"/>
  <c r="AB1346" i="8"/>
  <c r="AB1347" i="8"/>
  <c r="AB1348" i="8"/>
  <c r="AB1349" i="8"/>
  <c r="AB1350" i="8"/>
  <c r="AB1351" i="8"/>
  <c r="AB1352" i="8"/>
  <c r="AB1353" i="8"/>
  <c r="AB1354" i="8"/>
  <c r="AB1355" i="8"/>
  <c r="AB1356" i="8"/>
  <c r="AB1357" i="8"/>
  <c r="AB1358" i="8"/>
  <c r="AB1359" i="8"/>
  <c r="AB1360" i="8"/>
  <c r="AB1361" i="8"/>
  <c r="AB1362" i="8"/>
  <c r="AB1363" i="8"/>
  <c r="AB1364" i="8"/>
  <c r="AB1365" i="8"/>
  <c r="AB1366" i="8"/>
  <c r="AB1367" i="8"/>
  <c r="AB1368" i="8"/>
  <c r="AB1369" i="8"/>
  <c r="AB1370" i="8"/>
  <c r="AB1371" i="8"/>
  <c r="AB1372" i="8"/>
  <c r="AB1373" i="8"/>
  <c r="AB1374" i="8"/>
  <c r="AB1375" i="8"/>
  <c r="AB1376" i="8"/>
  <c r="AB1377" i="8"/>
  <c r="AB1378" i="8"/>
  <c r="AB1379" i="8"/>
  <c r="AB1380" i="8"/>
  <c r="AB1381" i="8"/>
  <c r="AB1382" i="8"/>
  <c r="AB1383" i="8"/>
  <c r="AB1384" i="8"/>
  <c r="AB1385" i="8"/>
  <c r="AB1386" i="8"/>
  <c r="AB1387" i="8"/>
  <c r="AB1388" i="8"/>
  <c r="AB1389" i="8"/>
  <c r="AB1390" i="8"/>
  <c r="AB1391" i="8"/>
  <c r="AB1392" i="8"/>
  <c r="AB1393" i="8"/>
  <c r="AB1394" i="8"/>
  <c r="AB1395" i="8"/>
  <c r="AB1396" i="8"/>
  <c r="AB1397" i="8"/>
  <c r="AB1398" i="8"/>
  <c r="AB1399" i="8"/>
  <c r="AB1400" i="8"/>
  <c r="AB1401" i="8"/>
  <c r="AB1402" i="8"/>
  <c r="AB1403" i="8"/>
  <c r="AB1404" i="8"/>
  <c r="AB1405" i="8"/>
  <c r="AB1406" i="8"/>
  <c r="AB1407" i="8"/>
  <c r="AB1408" i="8"/>
  <c r="AB1409" i="8"/>
  <c r="AB1410" i="8"/>
  <c r="AB1411" i="8"/>
  <c r="AB1412" i="8"/>
  <c r="AB1413" i="8"/>
  <c r="AB1414" i="8"/>
  <c r="AB1415" i="8"/>
  <c r="AB1416" i="8"/>
  <c r="AB1417" i="8"/>
  <c r="AB1418" i="8"/>
  <c r="AB1419" i="8"/>
  <c r="AB1420" i="8"/>
  <c r="AB1421" i="8"/>
  <c r="AB1422" i="8"/>
  <c r="AB1423" i="8"/>
  <c r="AB1424" i="8"/>
  <c r="AB1425" i="8"/>
  <c r="AB1426" i="8"/>
  <c r="AB1427" i="8"/>
  <c r="AB1428" i="8"/>
  <c r="AB1429" i="8"/>
  <c r="AB1430" i="8"/>
  <c r="AB1431" i="8"/>
  <c r="AB1432" i="8"/>
  <c r="AB1433" i="8"/>
  <c r="AB1434" i="8"/>
  <c r="AB1435" i="8"/>
  <c r="AB1436" i="8"/>
  <c r="AB1437" i="8"/>
  <c r="AB1438" i="8"/>
  <c r="AB1439" i="8"/>
  <c r="AB1440" i="8"/>
  <c r="AB1441" i="8"/>
  <c r="AB1442" i="8"/>
  <c r="AB1443" i="8"/>
  <c r="AB1444" i="8"/>
  <c r="AB1445" i="8"/>
  <c r="AB1446" i="8"/>
  <c r="AB1447" i="8"/>
  <c r="AB1448" i="8"/>
  <c r="AB1449" i="8"/>
  <c r="AB1450" i="8"/>
  <c r="AB1451" i="8"/>
  <c r="AB1452" i="8"/>
  <c r="AB1453" i="8"/>
  <c r="AB1454" i="8"/>
  <c r="AB1455" i="8"/>
  <c r="AB1456" i="8"/>
  <c r="AB1457" i="8"/>
  <c r="AB1458" i="8"/>
  <c r="AB1459" i="8"/>
  <c r="AB1460" i="8"/>
  <c r="AB1461" i="8"/>
  <c r="AB1462" i="8"/>
  <c r="AB1463" i="8"/>
  <c r="AB1464" i="8"/>
  <c r="AB1465" i="8"/>
  <c r="AB1466" i="8"/>
  <c r="AB1467" i="8"/>
  <c r="AB1468" i="8"/>
  <c r="AB1469" i="8"/>
  <c r="AB1470" i="8"/>
  <c r="AB1471" i="8"/>
  <c r="AB1472" i="8"/>
  <c r="AB1473" i="8"/>
  <c r="AB1474" i="8"/>
  <c r="AB1475" i="8"/>
  <c r="AB1476" i="8"/>
  <c r="AB1477" i="8"/>
  <c r="AB1478" i="8"/>
  <c r="AB1479" i="8"/>
  <c r="AB1480" i="8"/>
  <c r="AB1481" i="8"/>
  <c r="AB1482" i="8"/>
  <c r="AB1483" i="8"/>
  <c r="AB1484" i="8"/>
  <c r="AB1485" i="8"/>
  <c r="AB1486" i="8"/>
  <c r="AB1487" i="8"/>
  <c r="AB1488" i="8"/>
  <c r="AB1489" i="8"/>
  <c r="AB1490" i="8"/>
  <c r="AB1491" i="8"/>
  <c r="AB1492" i="8"/>
  <c r="AB1493" i="8"/>
  <c r="AB1494" i="8"/>
  <c r="AB1495" i="8"/>
  <c r="AB1496" i="8"/>
  <c r="AB1497" i="8"/>
  <c r="AB1498" i="8"/>
  <c r="AB1499" i="8"/>
  <c r="AB1500" i="8"/>
  <c r="AB1501" i="8"/>
  <c r="AB1502" i="8"/>
  <c r="AB1503" i="8"/>
  <c r="AB1504" i="8"/>
  <c r="AB1505" i="8"/>
  <c r="AB1506" i="8"/>
  <c r="AB1507" i="8"/>
  <c r="AB1508" i="8"/>
  <c r="AB1509" i="8"/>
  <c r="AB1510" i="8"/>
  <c r="AB1511" i="8"/>
  <c r="AB1512" i="8"/>
  <c r="AB1513" i="8"/>
  <c r="AB1514" i="8"/>
  <c r="AB1515" i="8"/>
  <c r="AB1516" i="8"/>
  <c r="AB1517" i="8"/>
  <c r="AB1518" i="8"/>
  <c r="AB1519" i="8"/>
  <c r="AB1520" i="8"/>
  <c r="AB1521" i="8"/>
  <c r="AB1522" i="8"/>
  <c r="AB1523" i="8"/>
  <c r="AB1524" i="8"/>
  <c r="AB1525" i="8"/>
  <c r="AB1526" i="8"/>
  <c r="AB1527" i="8"/>
  <c r="AB1528" i="8"/>
  <c r="AB1529" i="8"/>
  <c r="AB1530" i="8"/>
  <c r="AB1531" i="8"/>
  <c r="AB1532" i="8"/>
  <c r="AB1533" i="8"/>
  <c r="AB1534" i="8"/>
  <c r="AB1535" i="8"/>
  <c r="AB1536" i="8"/>
  <c r="AB1537" i="8"/>
  <c r="AB1538" i="8"/>
  <c r="AB1539" i="8"/>
  <c r="AB1540" i="8"/>
  <c r="AB1541" i="8"/>
  <c r="AB1542" i="8"/>
  <c r="AB1543" i="8"/>
  <c r="AB1544" i="8"/>
  <c r="AB1545" i="8"/>
  <c r="AB1546" i="8"/>
  <c r="AB1547" i="8"/>
  <c r="AB1548" i="8"/>
  <c r="AB1549" i="8"/>
  <c r="AB1550" i="8"/>
  <c r="AB1551" i="8"/>
  <c r="AB1552" i="8"/>
  <c r="AB1553" i="8"/>
  <c r="AB1554" i="8"/>
  <c r="AB1555" i="8"/>
  <c r="AB1556" i="8"/>
  <c r="AB1557" i="8"/>
  <c r="AB1558" i="8"/>
  <c r="AB1559" i="8"/>
  <c r="AB1560" i="8"/>
  <c r="AB1561" i="8"/>
  <c r="AB1562" i="8"/>
  <c r="AB1563" i="8"/>
  <c r="AB1564" i="8"/>
  <c r="AB1565" i="8"/>
  <c r="AB1566" i="8"/>
  <c r="AB1567" i="8"/>
  <c r="AB1568" i="8"/>
  <c r="AB1569" i="8"/>
  <c r="AB1570" i="8"/>
  <c r="AB1571" i="8"/>
  <c r="AB1572" i="8"/>
  <c r="AB1573" i="8"/>
  <c r="AB1574" i="8"/>
  <c r="AB1575" i="8"/>
  <c r="AB1576" i="8"/>
  <c r="AB1577" i="8"/>
  <c r="AB1578" i="8"/>
  <c r="AB1579" i="8"/>
  <c r="AB1580" i="8"/>
  <c r="AB1581" i="8"/>
  <c r="AB1582" i="8"/>
  <c r="AB1583" i="8"/>
  <c r="AB1584" i="8"/>
  <c r="AB1585" i="8"/>
  <c r="AB1586" i="8"/>
  <c r="AB1587" i="8"/>
  <c r="AB1588" i="8"/>
  <c r="AB1589" i="8"/>
  <c r="AB1590" i="8"/>
  <c r="AB1591" i="8"/>
  <c r="AB1592" i="8"/>
  <c r="AB1593" i="8"/>
  <c r="AB1594" i="8"/>
  <c r="AB1595" i="8"/>
  <c r="AB1596" i="8"/>
  <c r="AB1597" i="8"/>
  <c r="AB1598" i="8"/>
  <c r="AB1599" i="8"/>
  <c r="AB1600" i="8"/>
  <c r="AB1601" i="8"/>
  <c r="AB1602" i="8"/>
  <c r="AB1603" i="8"/>
  <c r="AB1604" i="8"/>
  <c r="AB1605" i="8"/>
  <c r="AB1606" i="8"/>
  <c r="AB1607" i="8"/>
  <c r="AB1608" i="8"/>
  <c r="AB1609" i="8"/>
  <c r="AB1610" i="8"/>
  <c r="AB1611" i="8"/>
  <c r="AB1612" i="8"/>
  <c r="AB1613" i="8"/>
  <c r="AB1614" i="8"/>
  <c r="AB1615" i="8"/>
  <c r="AB1616" i="8"/>
  <c r="AB1617" i="8"/>
  <c r="AB1618" i="8"/>
  <c r="AB1619" i="8"/>
  <c r="AB1620" i="8"/>
  <c r="AB1621" i="8"/>
  <c r="AB1622" i="8"/>
  <c r="AB1623" i="8"/>
  <c r="AB1624" i="8"/>
  <c r="AB1625" i="8"/>
  <c r="AB1626" i="8"/>
  <c r="AB1627" i="8"/>
  <c r="AB1628" i="8"/>
  <c r="AB1629" i="8"/>
  <c r="AB1630" i="8"/>
  <c r="AB1631" i="8"/>
  <c r="AB1632" i="8"/>
  <c r="AB1633" i="8"/>
  <c r="AB1634" i="8"/>
  <c r="AB1635" i="8"/>
  <c r="AB1636" i="8"/>
  <c r="AB1637" i="8"/>
  <c r="AB1638" i="8"/>
  <c r="AB1639" i="8"/>
  <c r="AB1640" i="8"/>
  <c r="AB1641" i="8"/>
  <c r="AB1642" i="8"/>
  <c r="AB1643" i="8"/>
  <c r="AB1644" i="8"/>
  <c r="AB1645" i="8"/>
  <c r="AB1646" i="8"/>
  <c r="AB1647" i="8"/>
  <c r="AB1648" i="8"/>
  <c r="AB1649" i="8"/>
  <c r="AB1650" i="8"/>
  <c r="AB1651" i="8"/>
  <c r="AB1652" i="8"/>
  <c r="AB1653" i="8"/>
  <c r="AB1654" i="8"/>
  <c r="AB1655" i="8"/>
  <c r="AB1656" i="8"/>
  <c r="AB1657" i="8"/>
  <c r="AB1658" i="8"/>
  <c r="AB1659" i="8"/>
  <c r="AB1660" i="8"/>
  <c r="AB1661" i="8"/>
  <c r="AB1662" i="8"/>
  <c r="AB1663" i="8"/>
  <c r="AB1664" i="8"/>
  <c r="AB1665" i="8"/>
  <c r="AB1666" i="8"/>
  <c r="AB1667" i="8"/>
  <c r="AB1668" i="8"/>
  <c r="AB1669" i="8"/>
  <c r="AB1670" i="8"/>
  <c r="AB1671" i="8"/>
  <c r="AB1672" i="8"/>
  <c r="AB1673" i="8"/>
  <c r="AB1674" i="8"/>
  <c r="AB1675" i="8"/>
  <c r="AB1676" i="8"/>
  <c r="AB1677" i="8"/>
  <c r="AB1678" i="8"/>
  <c r="AB1679" i="8"/>
  <c r="AB1680" i="8"/>
  <c r="AB1681" i="8"/>
  <c r="AB1682" i="8"/>
  <c r="AB1683" i="8"/>
  <c r="AB1684" i="8"/>
  <c r="AB1685" i="8"/>
  <c r="AB1686" i="8"/>
  <c r="AB1687" i="8"/>
  <c r="AB1688" i="8"/>
  <c r="AB1689" i="8"/>
  <c r="AB1690" i="8"/>
  <c r="AB1691" i="8"/>
  <c r="AB1692" i="8"/>
  <c r="AB1693" i="8"/>
  <c r="AB1694" i="8"/>
  <c r="AB1695" i="8"/>
  <c r="AB1696" i="8"/>
  <c r="AB1697" i="8"/>
  <c r="AB1698" i="8"/>
  <c r="AB1699" i="8"/>
  <c r="AB1700" i="8"/>
  <c r="AB1701" i="8"/>
  <c r="AB1702" i="8"/>
  <c r="AB1703" i="8"/>
  <c r="AB1704" i="8"/>
  <c r="AB1705" i="8"/>
  <c r="AB1706" i="8"/>
  <c r="AB1707" i="8"/>
  <c r="AB1708" i="8"/>
  <c r="AB1709" i="8"/>
  <c r="AB1710" i="8"/>
  <c r="AB1711" i="8"/>
  <c r="AB1712" i="8"/>
  <c r="AB1713" i="8"/>
  <c r="AB1714" i="8"/>
  <c r="AB1715" i="8"/>
  <c r="AB1716" i="8"/>
  <c r="AB1717" i="8"/>
  <c r="AB1718" i="8"/>
  <c r="AB1719" i="8"/>
  <c r="AB1720" i="8"/>
  <c r="AB1721" i="8"/>
  <c r="AB1722" i="8"/>
  <c r="AB1723" i="8"/>
  <c r="AB1724" i="8"/>
  <c r="AB1725" i="8"/>
  <c r="AB1726" i="8"/>
  <c r="AB1727" i="8"/>
  <c r="AB1728" i="8"/>
  <c r="AB1729" i="8"/>
  <c r="AB1730" i="8"/>
  <c r="AB1731" i="8"/>
  <c r="AB1732" i="8"/>
  <c r="AB1733" i="8"/>
  <c r="AB1734" i="8"/>
  <c r="AB1735" i="8"/>
  <c r="AB1736" i="8"/>
  <c r="AB1737" i="8"/>
  <c r="AB1738" i="8"/>
  <c r="AB1739" i="8"/>
  <c r="AB1740" i="8"/>
  <c r="AB1741" i="8"/>
  <c r="AB1742" i="8"/>
  <c r="AB1743" i="8"/>
  <c r="AB1744" i="8"/>
  <c r="AB1745" i="8"/>
  <c r="AB1746" i="8"/>
  <c r="AB1747" i="8"/>
  <c r="AB1748" i="8"/>
  <c r="AB1749" i="8"/>
  <c r="AB1750" i="8"/>
  <c r="AB1751" i="8"/>
  <c r="AB1752" i="8"/>
  <c r="AB1753" i="8"/>
  <c r="AB1754" i="8"/>
  <c r="AB1755" i="8"/>
  <c r="AB1756" i="8"/>
  <c r="AB1757" i="8"/>
  <c r="AB1758" i="8"/>
  <c r="AB1759" i="8"/>
  <c r="AB1760" i="8"/>
  <c r="AB1761" i="8"/>
  <c r="AB1762" i="8"/>
  <c r="AB1763" i="8"/>
  <c r="AB1764" i="8"/>
  <c r="AB1765" i="8"/>
  <c r="AB1766" i="8"/>
  <c r="AB1767" i="8"/>
  <c r="AB1768" i="8"/>
  <c r="AB1769" i="8"/>
  <c r="AB1770" i="8"/>
  <c r="AB1771" i="8"/>
  <c r="AB1772" i="8"/>
  <c r="AB1773" i="8"/>
  <c r="AB1774" i="8"/>
  <c r="AB1775" i="8"/>
  <c r="AB1776" i="8"/>
  <c r="AB1777" i="8"/>
  <c r="AB1778" i="8"/>
  <c r="AB1779" i="8"/>
  <c r="AB1780" i="8"/>
  <c r="AB1781" i="8"/>
  <c r="AB1782" i="8"/>
  <c r="AB1783" i="8"/>
  <c r="AB1784" i="8"/>
  <c r="AB1785" i="8"/>
  <c r="AB1786" i="8"/>
  <c r="AB1787" i="8"/>
  <c r="AB1788" i="8"/>
  <c r="AB1789" i="8"/>
  <c r="AB1790" i="8"/>
  <c r="AB1791" i="8"/>
  <c r="AB1792" i="8"/>
  <c r="AB1793" i="8"/>
  <c r="AB1794" i="8"/>
  <c r="AB1795" i="8"/>
  <c r="AB1796" i="8"/>
  <c r="AB1797" i="8"/>
  <c r="AB1798" i="8"/>
  <c r="AB1799" i="8"/>
  <c r="AB1800" i="8"/>
  <c r="AB1801" i="8"/>
  <c r="AB1802" i="8"/>
  <c r="AB1803" i="8"/>
  <c r="AB1804" i="8"/>
  <c r="AB1805" i="8"/>
  <c r="AB1806" i="8"/>
  <c r="AB1807" i="8"/>
  <c r="AB1808" i="8"/>
  <c r="AB1809" i="8"/>
  <c r="AB1810" i="8"/>
  <c r="AB1811" i="8"/>
  <c r="AB1812" i="8"/>
  <c r="AB1813" i="8"/>
  <c r="AB1814" i="8"/>
  <c r="AB1815" i="8"/>
  <c r="AB1816" i="8"/>
  <c r="AB1817" i="8"/>
  <c r="AB1818" i="8"/>
  <c r="AB1819" i="8"/>
  <c r="AB1820" i="8"/>
  <c r="AB1821" i="8"/>
  <c r="AB1822" i="8"/>
  <c r="AB1823" i="8"/>
  <c r="AB1824" i="8"/>
  <c r="AB1825" i="8"/>
  <c r="AB1826" i="8"/>
  <c r="AB1827" i="8"/>
  <c r="AB1828" i="8"/>
  <c r="AB1829" i="8"/>
  <c r="AB1830" i="8"/>
  <c r="AB1831" i="8"/>
  <c r="AB1832" i="8"/>
  <c r="AB1833" i="8"/>
  <c r="AB1834" i="8"/>
  <c r="AB1835" i="8"/>
  <c r="AB1836" i="8"/>
  <c r="AB1837" i="8"/>
  <c r="AB1838" i="8"/>
  <c r="AB1839" i="8"/>
  <c r="AB1840" i="8"/>
  <c r="AB1841" i="8"/>
  <c r="AB1842" i="8"/>
  <c r="AB1843" i="8"/>
  <c r="AB1844" i="8"/>
  <c r="AB1845" i="8"/>
  <c r="AB1846" i="8"/>
  <c r="AB1847" i="8"/>
  <c r="AB1848" i="8"/>
  <c r="AB1849" i="8"/>
  <c r="AB1850" i="8"/>
  <c r="AB1851" i="8"/>
  <c r="AB1852" i="8"/>
  <c r="AB1853" i="8"/>
  <c r="AB1854" i="8"/>
  <c r="AB1855" i="8"/>
  <c r="AB1856" i="8"/>
  <c r="AB1857" i="8"/>
  <c r="AB1858" i="8"/>
  <c r="AB1859" i="8"/>
  <c r="AB1860" i="8"/>
  <c r="AB1861" i="8"/>
  <c r="AB1862" i="8"/>
  <c r="AB1863" i="8"/>
  <c r="AB1864" i="8"/>
  <c r="AB1865" i="8"/>
  <c r="AB1866" i="8"/>
  <c r="AB1867" i="8"/>
  <c r="AB1868" i="8"/>
  <c r="AB1869" i="8"/>
  <c r="AB1870" i="8"/>
  <c r="AB1871" i="8"/>
  <c r="AB1872" i="8"/>
  <c r="AB1873" i="8"/>
  <c r="AB1874" i="8"/>
  <c r="AB1875" i="8"/>
  <c r="AB1876" i="8"/>
  <c r="AB1877" i="8"/>
  <c r="AB1878" i="8"/>
  <c r="AB1879" i="8"/>
  <c r="AB1880" i="8"/>
  <c r="AB1881" i="8"/>
  <c r="AB1882" i="8"/>
  <c r="AB1883" i="8"/>
  <c r="AB1884" i="8"/>
  <c r="AB1885" i="8"/>
  <c r="AB1886" i="8"/>
  <c r="AB1887" i="8"/>
  <c r="AB1888" i="8"/>
  <c r="AB1889" i="8"/>
  <c r="AB1890" i="8"/>
  <c r="AB1891" i="8"/>
  <c r="AB1892" i="8"/>
  <c r="AB1893" i="8"/>
  <c r="AB1894" i="8"/>
  <c r="AB1895" i="8"/>
  <c r="AB1896" i="8"/>
  <c r="AB1897" i="8"/>
  <c r="AB1898" i="8"/>
  <c r="AB1899" i="8"/>
  <c r="AB1900" i="8"/>
  <c r="AB1901" i="8"/>
  <c r="AB1902" i="8"/>
  <c r="AB1903" i="8"/>
  <c r="AB1904" i="8"/>
  <c r="AB1905" i="8"/>
  <c r="AB1906" i="8"/>
  <c r="AB1907" i="8"/>
  <c r="AB1908" i="8"/>
  <c r="AB1909" i="8"/>
  <c r="AB1910" i="8"/>
  <c r="AB1911" i="8"/>
  <c r="AB1912" i="8"/>
  <c r="AB1913" i="8"/>
  <c r="AB1914" i="8"/>
  <c r="AB1915" i="8"/>
  <c r="AB1916" i="8"/>
  <c r="AB1917" i="8"/>
  <c r="AB1918" i="8"/>
  <c r="AB1919" i="8"/>
  <c r="AB1920" i="8"/>
  <c r="AB1921" i="8"/>
  <c r="AB1922" i="8"/>
  <c r="AB1923" i="8"/>
  <c r="AB1924" i="8"/>
  <c r="AB1925" i="8"/>
  <c r="AB1926" i="8"/>
  <c r="AB1927" i="8"/>
  <c r="AB1928" i="8"/>
  <c r="AB1929" i="8"/>
  <c r="AB1930" i="8"/>
  <c r="AB1931" i="8"/>
  <c r="AB1932" i="8"/>
  <c r="AB1933" i="8"/>
  <c r="AB1934" i="8"/>
  <c r="AB1935" i="8"/>
  <c r="AB1936" i="8"/>
  <c r="AB1937" i="8"/>
  <c r="AB1938" i="8"/>
  <c r="AB1939" i="8"/>
  <c r="AB1940" i="8"/>
  <c r="AB1941" i="8"/>
  <c r="AB1942" i="8"/>
  <c r="AB1943" i="8"/>
  <c r="AB1944" i="8"/>
  <c r="AB1945" i="8"/>
  <c r="AB1946" i="8"/>
  <c r="AB1947" i="8"/>
  <c r="AB1948" i="8"/>
  <c r="AB1949" i="8"/>
  <c r="AB1950" i="8"/>
  <c r="AB1951" i="8"/>
  <c r="AB1952" i="8"/>
  <c r="AB1953" i="8"/>
  <c r="AB1954" i="8"/>
  <c r="AB1955" i="8"/>
  <c r="AB1956" i="8"/>
  <c r="AB1957" i="8"/>
  <c r="AB1958" i="8"/>
  <c r="AB1959" i="8"/>
  <c r="AB1960" i="8"/>
  <c r="AB1961" i="8"/>
  <c r="AB1962" i="8"/>
  <c r="AB1963" i="8"/>
  <c r="AB1964" i="8"/>
  <c r="AB1965" i="8"/>
  <c r="AB1966" i="8"/>
  <c r="AB1967" i="8"/>
  <c r="AB1968" i="8"/>
  <c r="AB1969" i="8"/>
  <c r="AB1970" i="8"/>
  <c r="AB1971" i="8"/>
  <c r="AB1972" i="8"/>
  <c r="AB1973" i="8"/>
  <c r="AB1974" i="8"/>
  <c r="AB1975" i="8"/>
  <c r="AB1976" i="8"/>
  <c r="AB1977" i="8"/>
  <c r="AB1978" i="8"/>
  <c r="AB1979" i="8"/>
  <c r="AB1980" i="8"/>
  <c r="AB1981" i="8"/>
  <c r="AB1982" i="8"/>
  <c r="AB1983" i="8"/>
  <c r="AB1984" i="8"/>
  <c r="AB1985" i="8"/>
  <c r="AB1986" i="8"/>
  <c r="AB1987" i="8"/>
  <c r="AB1988" i="8"/>
  <c r="AB1989" i="8"/>
  <c r="AB1990" i="8"/>
  <c r="AB1991" i="8"/>
  <c r="AB1992" i="8"/>
  <c r="AB1993" i="8"/>
  <c r="AB1994" i="8"/>
  <c r="AB1995" i="8"/>
  <c r="AB1996" i="8"/>
  <c r="AB1997" i="8"/>
  <c r="AB1998" i="8"/>
  <c r="AB1999" i="8"/>
  <c r="AB2000" i="8"/>
  <c r="AB2001" i="8"/>
  <c r="AB2002" i="8"/>
  <c r="AB2003" i="8"/>
  <c r="AB2004" i="8"/>
  <c r="AB2005" i="8"/>
  <c r="AB2006" i="8"/>
  <c r="AB2007" i="8"/>
  <c r="AB2008" i="8"/>
  <c r="AB2009" i="8"/>
  <c r="AB2010" i="8"/>
  <c r="AB2011" i="8"/>
  <c r="AB2012" i="8"/>
  <c r="AB2013" i="8"/>
  <c r="AB2014" i="8"/>
  <c r="AB2015" i="8"/>
  <c r="AB2016" i="8"/>
  <c r="AB2017" i="8"/>
  <c r="AB2018" i="8"/>
  <c r="AB2019" i="8"/>
  <c r="AB2020" i="8"/>
  <c r="AB2021" i="8"/>
  <c r="AB2022" i="8"/>
  <c r="AB2023" i="8"/>
  <c r="AB2024" i="8"/>
  <c r="AB2025" i="8"/>
  <c r="AB2026" i="8"/>
  <c r="AB2027" i="8"/>
  <c r="AB2028" i="8"/>
  <c r="AB2029" i="8"/>
  <c r="AB2030" i="8"/>
  <c r="AB2031" i="8"/>
  <c r="AB2032" i="8"/>
  <c r="AB2033" i="8"/>
  <c r="AB2034" i="8"/>
  <c r="AB2035" i="8"/>
  <c r="AB2036" i="8"/>
  <c r="AB2037" i="8"/>
  <c r="AB2038" i="8"/>
  <c r="AB2039" i="8"/>
  <c r="AB2040" i="8"/>
  <c r="AB2041" i="8"/>
  <c r="AB2042" i="8"/>
  <c r="AB2043" i="8"/>
  <c r="AB2044" i="8"/>
  <c r="AB2045" i="8"/>
  <c r="AB2046" i="8"/>
  <c r="AB2047" i="8"/>
  <c r="AB2048" i="8"/>
  <c r="AB2049" i="8"/>
  <c r="AB2050" i="8"/>
  <c r="AB2051" i="8"/>
  <c r="AB2052" i="8"/>
  <c r="AB2053" i="8"/>
  <c r="AB2054" i="8"/>
  <c r="AB2055" i="8"/>
  <c r="AB2056" i="8"/>
  <c r="AB2057" i="8"/>
  <c r="AB2058" i="8"/>
  <c r="AB2059" i="8"/>
  <c r="AB2060" i="8"/>
  <c r="AB2061" i="8"/>
  <c r="AB2062" i="8"/>
  <c r="AB2063" i="8"/>
  <c r="AB2064" i="8"/>
  <c r="AB2065" i="8"/>
  <c r="AB2066" i="8"/>
  <c r="AB2067" i="8"/>
  <c r="AB2068" i="8"/>
  <c r="AB2069" i="8"/>
  <c r="AB2070" i="8"/>
  <c r="AB2071" i="8"/>
  <c r="AB2072" i="8"/>
  <c r="AB2073" i="8"/>
  <c r="AB2074" i="8"/>
  <c r="AB2075" i="8"/>
  <c r="AB2076" i="8"/>
  <c r="AB2077" i="8"/>
  <c r="AB2078" i="8"/>
  <c r="AB2079" i="8"/>
  <c r="AB2080" i="8"/>
  <c r="AB2081" i="8"/>
  <c r="AB2082" i="8"/>
  <c r="AB2083" i="8"/>
  <c r="AB2084" i="8"/>
  <c r="AB2085" i="8"/>
  <c r="AB2086" i="8"/>
  <c r="AB2087" i="8"/>
  <c r="AB2088" i="8"/>
  <c r="AB2089" i="8"/>
  <c r="AB2090" i="8"/>
  <c r="AB2091" i="8"/>
  <c r="AB2092" i="8"/>
  <c r="AB2093" i="8"/>
  <c r="AB2094" i="8"/>
  <c r="AB2095" i="8"/>
  <c r="AB2096" i="8"/>
  <c r="AB2097" i="8"/>
  <c r="AB2098" i="8"/>
  <c r="AB2099" i="8"/>
  <c r="AB2100" i="8"/>
  <c r="AB2101" i="8"/>
  <c r="AB2102" i="8"/>
  <c r="AB2103" i="8"/>
  <c r="AB2104" i="8"/>
  <c r="AB2105" i="8"/>
  <c r="AB2106" i="8"/>
  <c r="AB2107" i="8"/>
  <c r="AB2108" i="8"/>
  <c r="AB2109" i="8"/>
  <c r="AB2110" i="8"/>
  <c r="AB2111" i="8"/>
  <c r="AB2112" i="8"/>
  <c r="AB2113" i="8"/>
  <c r="AB2114" i="8"/>
  <c r="AB2115" i="8"/>
  <c r="AB2116" i="8"/>
  <c r="AB2117" i="8"/>
  <c r="AB2118" i="8"/>
  <c r="AB2119" i="8"/>
  <c r="AB2120" i="8"/>
  <c r="AB2121" i="8"/>
  <c r="AB2122" i="8"/>
  <c r="AB2123" i="8"/>
  <c r="AB2124" i="8"/>
  <c r="AB2125" i="8"/>
  <c r="AB2126" i="8"/>
  <c r="AB2127" i="8"/>
  <c r="AB2128" i="8"/>
  <c r="AB2129" i="8"/>
  <c r="AB2130" i="8"/>
  <c r="AB2131" i="8"/>
  <c r="AB2132" i="8"/>
  <c r="AB2133" i="8"/>
  <c r="AB2134" i="8"/>
  <c r="AB2135" i="8"/>
  <c r="AB2136" i="8"/>
  <c r="AB2137" i="8"/>
  <c r="AB2138" i="8"/>
  <c r="AB2139" i="8"/>
  <c r="AB2140" i="8"/>
  <c r="AB2141" i="8"/>
  <c r="AB2142" i="8"/>
  <c r="AB2143" i="8"/>
  <c r="AB2144" i="8"/>
  <c r="AB2145" i="8"/>
  <c r="AB2146" i="8"/>
  <c r="AB2147" i="8"/>
  <c r="AB2148" i="8"/>
  <c r="AB2149" i="8"/>
  <c r="AB2150" i="8"/>
  <c r="AB2151" i="8"/>
  <c r="AB2152" i="8"/>
  <c r="AB2153" i="8"/>
  <c r="AB2154" i="8"/>
  <c r="AB2155" i="8"/>
  <c r="AB2156" i="8"/>
  <c r="AB2157" i="8"/>
  <c r="AB2158" i="8"/>
  <c r="AB2159" i="8"/>
  <c r="AB2160" i="8"/>
  <c r="AB2161" i="8"/>
  <c r="AB2162" i="8"/>
  <c r="AB2163" i="8"/>
  <c r="AB2164" i="8"/>
  <c r="AB2165" i="8"/>
  <c r="AB2166" i="8"/>
  <c r="AB2167" i="8"/>
  <c r="AB2168" i="8"/>
  <c r="AB2169" i="8"/>
  <c r="AB2170" i="8"/>
  <c r="AB2171" i="8"/>
  <c r="AB2172" i="8"/>
  <c r="AB2173" i="8"/>
  <c r="AB2174" i="8"/>
  <c r="AB2175" i="8"/>
  <c r="AB2176" i="8"/>
  <c r="AB2177" i="8"/>
  <c r="AB2178" i="8"/>
  <c r="AB2179" i="8"/>
  <c r="AB2180" i="8"/>
  <c r="AB2181" i="8"/>
  <c r="AB2182" i="8"/>
  <c r="AB2183" i="8"/>
  <c r="AB2184" i="8"/>
  <c r="AB2185" i="8"/>
  <c r="AB2186" i="8"/>
  <c r="AB2187" i="8"/>
  <c r="AB2188" i="8"/>
  <c r="AB2189" i="8"/>
  <c r="AB2190" i="8"/>
  <c r="AB2191" i="8"/>
  <c r="AB2192" i="8"/>
  <c r="AB2193" i="8"/>
  <c r="AB2194" i="8"/>
  <c r="AB2195" i="8"/>
  <c r="AB2196" i="8"/>
  <c r="AB2197" i="8"/>
  <c r="AB2198" i="8"/>
  <c r="AB2199" i="8"/>
  <c r="AB2200" i="8"/>
  <c r="AB2201" i="8"/>
  <c r="AB2202" i="8"/>
  <c r="AB2203" i="8"/>
  <c r="AB2204" i="8"/>
  <c r="AB2205" i="8"/>
  <c r="AB2206" i="8"/>
  <c r="AB2207" i="8"/>
  <c r="AB2208" i="8"/>
  <c r="AB2209" i="8"/>
  <c r="AB2210" i="8"/>
  <c r="AB2211" i="8"/>
  <c r="AB2212" i="8"/>
  <c r="AB2213" i="8"/>
  <c r="AB2214" i="8"/>
  <c r="AB2215" i="8"/>
  <c r="AB2216" i="8"/>
  <c r="AB2217" i="8"/>
  <c r="AB2218" i="8"/>
  <c r="AB2219" i="8"/>
  <c r="AB2220" i="8"/>
  <c r="AB2221" i="8"/>
  <c r="AB2222" i="8"/>
  <c r="AB2223" i="8"/>
  <c r="AB2224" i="8"/>
  <c r="AB2225" i="8"/>
  <c r="AB2226" i="8"/>
  <c r="AB2227" i="8"/>
  <c r="AB2228" i="8"/>
  <c r="AB2229" i="8"/>
  <c r="AB2230" i="8"/>
  <c r="AB2231" i="8"/>
  <c r="AB2232" i="8"/>
  <c r="AB2233" i="8"/>
  <c r="AB2234" i="8"/>
  <c r="AB2235" i="8"/>
  <c r="AB2236" i="8"/>
  <c r="AB2237" i="8"/>
  <c r="AB2238" i="8"/>
  <c r="AB2239" i="8"/>
  <c r="AB2240" i="8"/>
  <c r="AB2241" i="8"/>
  <c r="AB2242" i="8"/>
  <c r="AB2243" i="8"/>
  <c r="AB2244" i="8"/>
  <c r="AB2245" i="8"/>
  <c r="AB2246" i="8"/>
  <c r="AB2247" i="8"/>
  <c r="AB2248" i="8"/>
  <c r="AB2249" i="8"/>
  <c r="AB2250" i="8"/>
  <c r="AB2251" i="8"/>
  <c r="AB2252" i="8"/>
  <c r="AB2253" i="8"/>
  <c r="AB2254" i="8"/>
  <c r="AB2255" i="8"/>
  <c r="AB2256" i="8"/>
  <c r="AB2257" i="8"/>
  <c r="AB2258" i="8"/>
  <c r="AB2259" i="8"/>
  <c r="AB2260" i="8"/>
  <c r="AB2261" i="8"/>
  <c r="AB2262" i="8"/>
  <c r="AB2263" i="8"/>
  <c r="AB2264" i="8"/>
  <c r="AB2265" i="8"/>
  <c r="AB2266" i="8"/>
  <c r="AB2267" i="8"/>
  <c r="AB2268" i="8"/>
  <c r="AB2269" i="8"/>
  <c r="AB2270" i="8"/>
  <c r="AB2271" i="8"/>
  <c r="AB2272" i="8"/>
  <c r="AB2273" i="8"/>
  <c r="AB2274" i="8"/>
  <c r="AB2275" i="8"/>
  <c r="AB2276" i="8"/>
  <c r="AB2277" i="8"/>
  <c r="AB2278" i="8"/>
  <c r="AB2279" i="8"/>
  <c r="AB2280" i="8"/>
  <c r="AB2281" i="8"/>
  <c r="AB2282" i="8"/>
  <c r="AB2283" i="8"/>
  <c r="AB2284" i="8"/>
  <c r="AB2285" i="8"/>
  <c r="AB2286" i="8"/>
  <c r="AB2287" i="8"/>
  <c r="AB2288" i="8"/>
  <c r="AB2289" i="8"/>
  <c r="AB2290" i="8"/>
  <c r="AB2291" i="8"/>
  <c r="AB2292" i="8"/>
  <c r="AB2293" i="8"/>
  <c r="AB2294" i="8"/>
  <c r="AB2295" i="8"/>
  <c r="AB2296" i="8"/>
  <c r="AB2297" i="8"/>
  <c r="AB2298" i="8"/>
  <c r="AB2299" i="8"/>
  <c r="AB2300" i="8"/>
  <c r="AB2301" i="8"/>
  <c r="AB2302" i="8"/>
  <c r="AB2303" i="8"/>
  <c r="AB2304" i="8"/>
  <c r="AB2305" i="8"/>
  <c r="AB2306" i="8"/>
  <c r="AB2307" i="8"/>
  <c r="AB2308" i="8"/>
  <c r="AB2309" i="8"/>
  <c r="AB2310" i="8"/>
  <c r="AB2311" i="8"/>
  <c r="AB2312" i="8"/>
  <c r="AB2313" i="8"/>
  <c r="AB2314" i="8"/>
  <c r="AB2315" i="8"/>
  <c r="AB2316" i="8"/>
  <c r="AB2317" i="8"/>
  <c r="AB2318" i="8"/>
  <c r="AB2319" i="8"/>
  <c r="AB2320" i="8"/>
  <c r="AB2321" i="8"/>
  <c r="AB2322" i="8"/>
  <c r="AB2323" i="8"/>
  <c r="AB2324" i="8"/>
  <c r="AB2325" i="8"/>
  <c r="AB2326" i="8"/>
  <c r="AB2327" i="8"/>
  <c r="AB2328" i="8"/>
  <c r="AB2329" i="8"/>
  <c r="AB2330" i="8"/>
  <c r="AB2331" i="8"/>
  <c r="AB2332" i="8"/>
  <c r="AB2333" i="8"/>
  <c r="AB2334" i="8"/>
  <c r="AB2335" i="8"/>
  <c r="AB2336" i="8"/>
  <c r="AB2337" i="8"/>
  <c r="AB2338" i="8"/>
  <c r="AB2339" i="8"/>
  <c r="AB2340" i="8"/>
  <c r="AB2341" i="8"/>
  <c r="AB2342" i="8"/>
  <c r="AB2343" i="8"/>
  <c r="AB2344" i="8"/>
  <c r="AB2345" i="8"/>
  <c r="AB2346" i="8"/>
  <c r="AB2347" i="8"/>
  <c r="AB2348" i="8"/>
  <c r="AB2349" i="8"/>
  <c r="AB2350" i="8"/>
  <c r="AB2351" i="8"/>
  <c r="AB2352" i="8"/>
  <c r="AB2353" i="8"/>
  <c r="AB2354" i="8"/>
  <c r="AB2355" i="8"/>
  <c r="AB2356" i="8"/>
  <c r="AB2357" i="8"/>
  <c r="AB2358" i="8"/>
  <c r="AB2359" i="8"/>
  <c r="AB2360" i="8"/>
  <c r="AB2361" i="8"/>
  <c r="AB2362" i="8"/>
  <c r="AB2363" i="8"/>
  <c r="AB2364" i="8"/>
  <c r="AB2365" i="8"/>
  <c r="AB2366" i="8"/>
  <c r="AB2367" i="8"/>
  <c r="AB2368" i="8"/>
  <c r="AB2369" i="8"/>
  <c r="AB2370" i="8"/>
  <c r="AB2371" i="8"/>
  <c r="AB2372" i="8"/>
  <c r="AB2373" i="8"/>
  <c r="AB2374" i="8"/>
  <c r="AB2375" i="8"/>
  <c r="AB2376" i="8"/>
  <c r="AB2377" i="8"/>
  <c r="AB2378" i="8"/>
  <c r="AB2379" i="8"/>
  <c r="AB2380" i="8"/>
  <c r="AB2381" i="8"/>
  <c r="AB2382" i="8"/>
  <c r="AB2383" i="8"/>
  <c r="AB2384" i="8"/>
  <c r="AB2385" i="8"/>
  <c r="AB2386" i="8"/>
  <c r="AB2387" i="8"/>
  <c r="AB2388" i="8"/>
  <c r="AB2389" i="8"/>
  <c r="AB2390" i="8"/>
  <c r="AB2391" i="8"/>
  <c r="AB2392" i="8"/>
  <c r="AB2393" i="8"/>
  <c r="AB2394" i="8"/>
  <c r="AB2395" i="8"/>
  <c r="AB2396" i="8"/>
  <c r="AB2397" i="8"/>
  <c r="AB2398" i="8"/>
  <c r="AB2399" i="8"/>
  <c r="AB2400" i="8"/>
  <c r="AB2401" i="8"/>
  <c r="AB2402" i="8"/>
  <c r="AB2403" i="8"/>
  <c r="AB2404" i="8"/>
  <c r="AB2405" i="8"/>
  <c r="AB2406" i="8"/>
  <c r="AB2407" i="8"/>
  <c r="AB2408" i="8"/>
  <c r="AB2409" i="8"/>
  <c r="AB2410" i="8"/>
  <c r="AB2411" i="8"/>
  <c r="AB2412" i="8"/>
  <c r="AB2413" i="8"/>
  <c r="AB2414" i="8"/>
  <c r="AB2415" i="8"/>
  <c r="AB2416" i="8"/>
  <c r="AB2417" i="8"/>
  <c r="AB2418" i="8"/>
  <c r="AB2419" i="8"/>
  <c r="AB2420" i="8"/>
  <c r="AB2421" i="8"/>
  <c r="AB2422" i="8"/>
  <c r="AB2423" i="8"/>
  <c r="AB2424" i="8"/>
  <c r="AB2425" i="8"/>
  <c r="AB2426" i="8"/>
  <c r="AB2427" i="8"/>
  <c r="AB2428" i="8"/>
  <c r="AB2429" i="8"/>
  <c r="AB2430" i="8"/>
  <c r="AB2431" i="8"/>
  <c r="AB2432" i="8"/>
  <c r="AB2433" i="8"/>
  <c r="AB2434" i="8"/>
  <c r="AB2435" i="8"/>
  <c r="AB2436" i="8"/>
  <c r="AB2437" i="8"/>
  <c r="AB2438" i="8"/>
  <c r="AB2439" i="8"/>
  <c r="AB2440" i="8"/>
  <c r="AB2441" i="8"/>
  <c r="AB2442" i="8"/>
  <c r="AB2443" i="8"/>
  <c r="AB2444" i="8"/>
  <c r="AB2445" i="8"/>
  <c r="AB2446" i="8"/>
  <c r="AB2447" i="8"/>
  <c r="AB2448" i="8"/>
  <c r="AB2449" i="8"/>
  <c r="AB2450" i="8"/>
  <c r="AB2451" i="8"/>
  <c r="AB2452" i="8"/>
  <c r="AB2453" i="8"/>
  <c r="AB2454" i="8"/>
  <c r="AB2455" i="8"/>
  <c r="AB2456" i="8"/>
  <c r="AB2457" i="8"/>
  <c r="AB2458" i="8"/>
  <c r="AB2459" i="8"/>
  <c r="AB2460" i="8"/>
  <c r="AB2461" i="8"/>
  <c r="AB2462" i="8"/>
  <c r="AB2463" i="8"/>
  <c r="AB2464" i="8"/>
  <c r="AB2465" i="8"/>
  <c r="AB2466" i="8"/>
  <c r="AB2467" i="8"/>
  <c r="AB2468" i="8"/>
  <c r="AB2469" i="8"/>
  <c r="AB2470" i="8"/>
  <c r="AB2471" i="8"/>
  <c r="AB2472" i="8"/>
  <c r="AB2473" i="8"/>
  <c r="AB2474" i="8"/>
  <c r="AB2475" i="8"/>
  <c r="AB2476" i="8"/>
  <c r="AB2477" i="8"/>
  <c r="AB2478" i="8"/>
  <c r="AB2479" i="8"/>
  <c r="AB2480" i="8"/>
  <c r="AB2481" i="8"/>
  <c r="AB2482" i="8"/>
  <c r="AB2483" i="8"/>
  <c r="AB2484" i="8"/>
  <c r="AB2485" i="8"/>
  <c r="AB2486" i="8"/>
  <c r="AB2487" i="8"/>
  <c r="AB2488" i="8"/>
  <c r="AB2489" i="8"/>
  <c r="AB2490" i="8"/>
  <c r="AB2491" i="8"/>
  <c r="AB2492" i="8"/>
  <c r="AB2493" i="8"/>
  <c r="AB2494" i="8"/>
  <c r="AB2495" i="8"/>
  <c r="AB2496" i="8"/>
  <c r="AB2497" i="8"/>
  <c r="AB2498" i="8"/>
  <c r="AB2499" i="8"/>
  <c r="AB2500" i="8"/>
  <c r="AB2501" i="8"/>
  <c r="AC2" i="8"/>
  <c r="AC3" i="8"/>
  <c r="AC4" i="8"/>
  <c r="AC5" i="8"/>
  <c r="AC6" i="8"/>
  <c r="AC7" i="8"/>
  <c r="AC8" i="8"/>
  <c r="AC9" i="8"/>
  <c r="AC10" i="8"/>
  <c r="AC11" i="8"/>
  <c r="AC12" i="8"/>
  <c r="AC13" i="8"/>
  <c r="AC14" i="8"/>
  <c r="AC15" i="8"/>
  <c r="AC16" i="8"/>
  <c r="AC17" i="8"/>
  <c r="AC18" i="8"/>
  <c r="AC19" i="8"/>
  <c r="AC20" i="8"/>
  <c r="AC21" i="8"/>
  <c r="AC22" i="8"/>
  <c r="AC23" i="8"/>
  <c r="AC24" i="8"/>
  <c r="AC25" i="8"/>
  <c r="AC26" i="8"/>
  <c r="AC27" i="8"/>
  <c r="AC28" i="8"/>
  <c r="AC29" i="8"/>
  <c r="AC30" i="8"/>
  <c r="AC31" i="8"/>
  <c r="AC32" i="8"/>
  <c r="AC33" i="8"/>
  <c r="AC34" i="8"/>
  <c r="AC35" i="8"/>
  <c r="AC36" i="8"/>
  <c r="AC37" i="8"/>
  <c r="AC38" i="8"/>
  <c r="AC39" i="8"/>
  <c r="AC40" i="8"/>
  <c r="AC41" i="8"/>
  <c r="AC42" i="8"/>
  <c r="AC43" i="8"/>
  <c r="AC44" i="8"/>
  <c r="AC45" i="8"/>
  <c r="AC46" i="8"/>
  <c r="AC47" i="8"/>
  <c r="AC48" i="8"/>
  <c r="AC49" i="8"/>
  <c r="AC50" i="8"/>
  <c r="AC51" i="8"/>
  <c r="AC52" i="8"/>
  <c r="AC53" i="8"/>
  <c r="AC54" i="8"/>
  <c r="AC55" i="8"/>
  <c r="AC56" i="8"/>
  <c r="AC57" i="8"/>
  <c r="AC58" i="8"/>
  <c r="AC59" i="8"/>
  <c r="AC60" i="8"/>
  <c r="AC61" i="8"/>
  <c r="AC62" i="8"/>
  <c r="AC63" i="8"/>
  <c r="AC64" i="8"/>
  <c r="AC65" i="8"/>
  <c r="AC66" i="8"/>
  <c r="AC67" i="8"/>
  <c r="AC68" i="8"/>
  <c r="AC69" i="8"/>
  <c r="AC70" i="8"/>
  <c r="AC71" i="8"/>
  <c r="AC72" i="8"/>
  <c r="AC73" i="8"/>
  <c r="AC74" i="8"/>
  <c r="AC75" i="8"/>
  <c r="AC76" i="8"/>
  <c r="AC77" i="8"/>
  <c r="AC78" i="8"/>
  <c r="AC79" i="8"/>
  <c r="AC80" i="8"/>
  <c r="AC81" i="8"/>
  <c r="AC82" i="8"/>
  <c r="AC83" i="8"/>
  <c r="AC84" i="8"/>
  <c r="AC85" i="8"/>
  <c r="AC86" i="8"/>
  <c r="AC87" i="8"/>
  <c r="AC88" i="8"/>
  <c r="AC89" i="8"/>
  <c r="AC90" i="8"/>
  <c r="AC91" i="8"/>
  <c r="AC92" i="8"/>
  <c r="AC93" i="8"/>
  <c r="AC94" i="8"/>
  <c r="AC95" i="8"/>
  <c r="AC96" i="8"/>
  <c r="AC97" i="8"/>
  <c r="AC98" i="8"/>
  <c r="AC99" i="8"/>
  <c r="AC100" i="8"/>
  <c r="AC101" i="8"/>
  <c r="AC102" i="8"/>
  <c r="AC103" i="8"/>
  <c r="AC104" i="8"/>
  <c r="AC105" i="8"/>
  <c r="AC106" i="8"/>
  <c r="AC107" i="8"/>
  <c r="AC108" i="8"/>
  <c r="AC109" i="8"/>
  <c r="AC110" i="8"/>
  <c r="AC111" i="8"/>
  <c r="AC112" i="8"/>
  <c r="AC113" i="8"/>
  <c r="AC114" i="8"/>
  <c r="AC115" i="8"/>
  <c r="AC116" i="8"/>
  <c r="AC117" i="8"/>
  <c r="AC118" i="8"/>
  <c r="AC119" i="8"/>
  <c r="AC120" i="8"/>
  <c r="AC121" i="8"/>
  <c r="AC122" i="8"/>
  <c r="AC123" i="8"/>
  <c r="AC124" i="8"/>
  <c r="AC125" i="8"/>
  <c r="AC126" i="8"/>
  <c r="AC127" i="8"/>
  <c r="AC128" i="8"/>
  <c r="AC129" i="8"/>
  <c r="AC130" i="8"/>
  <c r="AC131" i="8"/>
  <c r="AC132" i="8"/>
  <c r="AC133" i="8"/>
  <c r="AC134" i="8"/>
  <c r="AC135" i="8"/>
  <c r="AC136" i="8"/>
  <c r="AC137" i="8"/>
  <c r="AC138" i="8"/>
  <c r="AC139" i="8"/>
  <c r="AC140" i="8"/>
  <c r="AC141" i="8"/>
  <c r="AC142" i="8"/>
  <c r="AC143" i="8"/>
  <c r="AC144" i="8"/>
  <c r="AC145" i="8"/>
  <c r="AC146" i="8"/>
  <c r="AC147" i="8"/>
  <c r="AC148" i="8"/>
  <c r="AC149" i="8"/>
  <c r="AC150" i="8"/>
  <c r="AC151" i="8"/>
  <c r="AC152" i="8"/>
  <c r="AC153" i="8"/>
  <c r="AC154" i="8"/>
  <c r="AC155" i="8"/>
  <c r="AC156" i="8"/>
  <c r="AC157" i="8"/>
  <c r="AC158" i="8"/>
  <c r="AC159" i="8"/>
  <c r="AC160" i="8"/>
  <c r="AC161" i="8"/>
  <c r="AC162" i="8"/>
  <c r="AC163" i="8"/>
  <c r="AC164" i="8"/>
  <c r="AC165" i="8"/>
  <c r="AC166" i="8"/>
  <c r="AC167" i="8"/>
  <c r="AC168" i="8"/>
  <c r="AC169" i="8"/>
  <c r="AC170" i="8"/>
  <c r="AC171" i="8"/>
  <c r="AC172" i="8"/>
  <c r="AC173" i="8"/>
  <c r="AC174" i="8"/>
  <c r="AC175" i="8"/>
  <c r="AC176" i="8"/>
  <c r="AC177" i="8"/>
  <c r="AC178" i="8"/>
  <c r="AC179" i="8"/>
  <c r="AC180" i="8"/>
  <c r="AC181" i="8"/>
  <c r="AC182" i="8"/>
  <c r="AC183" i="8"/>
  <c r="AC184" i="8"/>
  <c r="AC185" i="8"/>
  <c r="AC186" i="8"/>
  <c r="AC187" i="8"/>
  <c r="AC188" i="8"/>
  <c r="AC189" i="8"/>
  <c r="AC190" i="8"/>
  <c r="AC191" i="8"/>
  <c r="AC192" i="8"/>
  <c r="AC193" i="8"/>
  <c r="AC194" i="8"/>
  <c r="AC195" i="8"/>
  <c r="AC196" i="8"/>
  <c r="AC197" i="8"/>
  <c r="AC198" i="8"/>
  <c r="AC199" i="8"/>
  <c r="AC200" i="8"/>
  <c r="AC201" i="8"/>
  <c r="AC202" i="8"/>
  <c r="AC203" i="8"/>
  <c r="AC204" i="8"/>
  <c r="AC205" i="8"/>
  <c r="AC206" i="8"/>
  <c r="AC207" i="8"/>
  <c r="AC208" i="8"/>
  <c r="AC209" i="8"/>
  <c r="AC210" i="8"/>
  <c r="AC211" i="8"/>
  <c r="AC212" i="8"/>
  <c r="AC213" i="8"/>
  <c r="AC214" i="8"/>
  <c r="AC215" i="8"/>
  <c r="AC216" i="8"/>
  <c r="AC217" i="8"/>
  <c r="AC218" i="8"/>
  <c r="AC219" i="8"/>
  <c r="AC220" i="8"/>
  <c r="AC221" i="8"/>
  <c r="AC222" i="8"/>
  <c r="AC223" i="8"/>
  <c r="AC224" i="8"/>
  <c r="AC225" i="8"/>
  <c r="AC226" i="8"/>
  <c r="AC227" i="8"/>
  <c r="AC228" i="8"/>
  <c r="AC229" i="8"/>
  <c r="AC230" i="8"/>
  <c r="AC231" i="8"/>
  <c r="AC232" i="8"/>
  <c r="AC233" i="8"/>
  <c r="AC234" i="8"/>
  <c r="AC235" i="8"/>
  <c r="AC236" i="8"/>
  <c r="AC237" i="8"/>
  <c r="AC238" i="8"/>
  <c r="AC239" i="8"/>
  <c r="AC240" i="8"/>
  <c r="AC241" i="8"/>
  <c r="AC242" i="8"/>
  <c r="AC243" i="8"/>
  <c r="AC244" i="8"/>
  <c r="AC245" i="8"/>
  <c r="AC246" i="8"/>
  <c r="AC247" i="8"/>
  <c r="AC248" i="8"/>
  <c r="AC249" i="8"/>
  <c r="AC250" i="8"/>
  <c r="AC251" i="8"/>
  <c r="AC252" i="8"/>
  <c r="AC253" i="8"/>
  <c r="AC254" i="8"/>
  <c r="AC255" i="8"/>
  <c r="AC256" i="8"/>
  <c r="AC257" i="8"/>
  <c r="AC258" i="8"/>
  <c r="AC259" i="8"/>
  <c r="AC260" i="8"/>
  <c r="AC261" i="8"/>
  <c r="AC262" i="8"/>
  <c r="AC263" i="8"/>
  <c r="AC264" i="8"/>
  <c r="AC265" i="8"/>
  <c r="AC266" i="8"/>
  <c r="AC267" i="8"/>
  <c r="AC268" i="8"/>
  <c r="AC269" i="8"/>
  <c r="AC270" i="8"/>
  <c r="AC271" i="8"/>
  <c r="AC272" i="8"/>
  <c r="AC273" i="8"/>
  <c r="AC274" i="8"/>
  <c r="AC275" i="8"/>
  <c r="AC276" i="8"/>
  <c r="AC277" i="8"/>
  <c r="AC278" i="8"/>
  <c r="AC279" i="8"/>
  <c r="AC280" i="8"/>
  <c r="AC281" i="8"/>
  <c r="AC282" i="8"/>
  <c r="AC283" i="8"/>
  <c r="AC284" i="8"/>
  <c r="AC285" i="8"/>
  <c r="AC286" i="8"/>
  <c r="AC287" i="8"/>
  <c r="AC288" i="8"/>
  <c r="AC289" i="8"/>
  <c r="AC290" i="8"/>
  <c r="AC291" i="8"/>
  <c r="AC292" i="8"/>
  <c r="AC293" i="8"/>
  <c r="AC294" i="8"/>
  <c r="AC295" i="8"/>
  <c r="AC296" i="8"/>
  <c r="AC297" i="8"/>
  <c r="AC298" i="8"/>
  <c r="AC299" i="8"/>
  <c r="AC300" i="8"/>
  <c r="AC301" i="8"/>
  <c r="AC302" i="8"/>
  <c r="AC303" i="8"/>
  <c r="AC304" i="8"/>
  <c r="AC305" i="8"/>
  <c r="AC306" i="8"/>
  <c r="AC307" i="8"/>
  <c r="AC308" i="8"/>
  <c r="AC309" i="8"/>
  <c r="AC310" i="8"/>
  <c r="AC311" i="8"/>
  <c r="AC312" i="8"/>
  <c r="AC313" i="8"/>
  <c r="AC314" i="8"/>
  <c r="AC315" i="8"/>
  <c r="AC316" i="8"/>
  <c r="AC317" i="8"/>
  <c r="AC318" i="8"/>
  <c r="AC319" i="8"/>
  <c r="AC320" i="8"/>
  <c r="AC321" i="8"/>
  <c r="AC322" i="8"/>
  <c r="AC323" i="8"/>
  <c r="AC324" i="8"/>
  <c r="AC325" i="8"/>
  <c r="AC326" i="8"/>
  <c r="AC327" i="8"/>
  <c r="AC328" i="8"/>
  <c r="AC329" i="8"/>
  <c r="AC330" i="8"/>
  <c r="AC331" i="8"/>
  <c r="AC332" i="8"/>
  <c r="AC333" i="8"/>
  <c r="AC334" i="8"/>
  <c r="AC335" i="8"/>
  <c r="AC336" i="8"/>
  <c r="AC337" i="8"/>
  <c r="AC338" i="8"/>
  <c r="AC339" i="8"/>
  <c r="AC340" i="8"/>
  <c r="AC341" i="8"/>
  <c r="AC342" i="8"/>
  <c r="AC343" i="8"/>
  <c r="AC344" i="8"/>
  <c r="AC345" i="8"/>
  <c r="AC346" i="8"/>
  <c r="AC347" i="8"/>
  <c r="AC348" i="8"/>
  <c r="AC349" i="8"/>
  <c r="AC350" i="8"/>
  <c r="AC351" i="8"/>
  <c r="AC352" i="8"/>
  <c r="AC353" i="8"/>
  <c r="AC354" i="8"/>
  <c r="AC355" i="8"/>
  <c r="AC356" i="8"/>
  <c r="AC357" i="8"/>
  <c r="AC358" i="8"/>
  <c r="AC359" i="8"/>
  <c r="AC360" i="8"/>
  <c r="AC361" i="8"/>
  <c r="AC362" i="8"/>
  <c r="AC363" i="8"/>
  <c r="AC364" i="8"/>
  <c r="AC365" i="8"/>
  <c r="AC366" i="8"/>
  <c r="AC367" i="8"/>
  <c r="AC368" i="8"/>
  <c r="AC369" i="8"/>
  <c r="AC370" i="8"/>
  <c r="AC371" i="8"/>
  <c r="AC372" i="8"/>
  <c r="AC373" i="8"/>
  <c r="AC374" i="8"/>
  <c r="AC375" i="8"/>
  <c r="AC376" i="8"/>
  <c r="AC377" i="8"/>
  <c r="AC378" i="8"/>
  <c r="AC379" i="8"/>
  <c r="AC380" i="8"/>
  <c r="AC381" i="8"/>
  <c r="AC382" i="8"/>
  <c r="AC383" i="8"/>
  <c r="AC384" i="8"/>
  <c r="AC385" i="8"/>
  <c r="AC386" i="8"/>
  <c r="AC387" i="8"/>
  <c r="AC388" i="8"/>
  <c r="AC389" i="8"/>
  <c r="AC390" i="8"/>
  <c r="AC391" i="8"/>
  <c r="AC392" i="8"/>
  <c r="AC393" i="8"/>
  <c r="AC394" i="8"/>
  <c r="AC395" i="8"/>
  <c r="AC396" i="8"/>
  <c r="AC397" i="8"/>
  <c r="AC398" i="8"/>
  <c r="AC399" i="8"/>
  <c r="AC400" i="8"/>
  <c r="AC401" i="8"/>
  <c r="AC402" i="8"/>
  <c r="AC403" i="8"/>
  <c r="AC404" i="8"/>
  <c r="AC405" i="8"/>
  <c r="AC406" i="8"/>
  <c r="AC407" i="8"/>
  <c r="AC408" i="8"/>
  <c r="AC409" i="8"/>
  <c r="AC410" i="8"/>
  <c r="AC411" i="8"/>
  <c r="AC412" i="8"/>
  <c r="AC413" i="8"/>
  <c r="AC414" i="8"/>
  <c r="AC415" i="8"/>
  <c r="AC416" i="8"/>
  <c r="AC417" i="8"/>
  <c r="AC418" i="8"/>
  <c r="AC419" i="8"/>
  <c r="AC420" i="8"/>
  <c r="AC421" i="8"/>
  <c r="AC422" i="8"/>
  <c r="AC423" i="8"/>
  <c r="AC424" i="8"/>
  <c r="AC425" i="8"/>
  <c r="AC426" i="8"/>
  <c r="AC427" i="8"/>
  <c r="AC428" i="8"/>
  <c r="AC429" i="8"/>
  <c r="AC430" i="8"/>
  <c r="AC431" i="8"/>
  <c r="AC432" i="8"/>
  <c r="AC433" i="8"/>
  <c r="AC434" i="8"/>
  <c r="AC435" i="8"/>
  <c r="AC436" i="8"/>
  <c r="AC437" i="8"/>
  <c r="AC438" i="8"/>
  <c r="AC439" i="8"/>
  <c r="AC440" i="8"/>
  <c r="AC441" i="8"/>
  <c r="AC442" i="8"/>
  <c r="AC443" i="8"/>
  <c r="AC444" i="8"/>
  <c r="AC445" i="8"/>
  <c r="AC446" i="8"/>
  <c r="AC447" i="8"/>
  <c r="AC448" i="8"/>
  <c r="AC449" i="8"/>
  <c r="AC450" i="8"/>
  <c r="AC451" i="8"/>
  <c r="AC452" i="8"/>
  <c r="AC453" i="8"/>
  <c r="AC454" i="8"/>
  <c r="AC455" i="8"/>
  <c r="AC456" i="8"/>
  <c r="AC457" i="8"/>
  <c r="AC458" i="8"/>
  <c r="AC459" i="8"/>
  <c r="AC460" i="8"/>
  <c r="AC461" i="8"/>
  <c r="AC462" i="8"/>
  <c r="AC463" i="8"/>
  <c r="AC464" i="8"/>
  <c r="AC465" i="8"/>
  <c r="AC466" i="8"/>
  <c r="AC467" i="8"/>
  <c r="AC468" i="8"/>
  <c r="AC469" i="8"/>
  <c r="AC470" i="8"/>
  <c r="AC471" i="8"/>
  <c r="AC472" i="8"/>
  <c r="AC473" i="8"/>
  <c r="AC474" i="8"/>
  <c r="AC475" i="8"/>
  <c r="AC476" i="8"/>
  <c r="AC477" i="8"/>
  <c r="AC478" i="8"/>
  <c r="AC479" i="8"/>
  <c r="AC480" i="8"/>
  <c r="AC481" i="8"/>
  <c r="AC482" i="8"/>
  <c r="AC483" i="8"/>
  <c r="AC484" i="8"/>
  <c r="AC485" i="8"/>
  <c r="AC486" i="8"/>
  <c r="AC487" i="8"/>
  <c r="AC488" i="8"/>
  <c r="AC489" i="8"/>
  <c r="AC490" i="8"/>
  <c r="AC491" i="8"/>
  <c r="AC492" i="8"/>
  <c r="AC493" i="8"/>
  <c r="AC494" i="8"/>
  <c r="AC495" i="8"/>
  <c r="AC496" i="8"/>
  <c r="AC497" i="8"/>
  <c r="AC498" i="8"/>
  <c r="AC499" i="8"/>
  <c r="AC500" i="8"/>
  <c r="AC501" i="8"/>
  <c r="AC502" i="8"/>
  <c r="AC503" i="8"/>
  <c r="AC504" i="8"/>
  <c r="AC505" i="8"/>
  <c r="AC506" i="8"/>
  <c r="AC507" i="8"/>
  <c r="AC508" i="8"/>
  <c r="AC509" i="8"/>
  <c r="AC510" i="8"/>
  <c r="AC511" i="8"/>
  <c r="AC512" i="8"/>
  <c r="AC513" i="8"/>
  <c r="AC514" i="8"/>
  <c r="AC515" i="8"/>
  <c r="AC516" i="8"/>
  <c r="AC517" i="8"/>
  <c r="AC518" i="8"/>
  <c r="AC519" i="8"/>
  <c r="AC520" i="8"/>
  <c r="AC521" i="8"/>
  <c r="AC522" i="8"/>
  <c r="AC523" i="8"/>
  <c r="AC524" i="8"/>
  <c r="AC525" i="8"/>
  <c r="AC526" i="8"/>
  <c r="AC527" i="8"/>
  <c r="AC528" i="8"/>
  <c r="AC529" i="8"/>
  <c r="AC530" i="8"/>
  <c r="AC531" i="8"/>
  <c r="AC532" i="8"/>
  <c r="AC533" i="8"/>
  <c r="AC534" i="8"/>
  <c r="AC535" i="8"/>
  <c r="AC536" i="8"/>
  <c r="AC537" i="8"/>
  <c r="AC538" i="8"/>
  <c r="AC539" i="8"/>
  <c r="AC540" i="8"/>
  <c r="AC541" i="8"/>
  <c r="AC542" i="8"/>
  <c r="AC543" i="8"/>
  <c r="AC544" i="8"/>
  <c r="AC545" i="8"/>
  <c r="AC546" i="8"/>
  <c r="AC547" i="8"/>
  <c r="AC548" i="8"/>
  <c r="AC549" i="8"/>
  <c r="AC550" i="8"/>
  <c r="AC551" i="8"/>
  <c r="AC552" i="8"/>
  <c r="AC553" i="8"/>
  <c r="AC554" i="8"/>
  <c r="AC555" i="8"/>
  <c r="AC556" i="8"/>
  <c r="AC557" i="8"/>
  <c r="AC558" i="8"/>
  <c r="AC559" i="8"/>
  <c r="AC560" i="8"/>
  <c r="AC561" i="8"/>
  <c r="AC562" i="8"/>
  <c r="AC563" i="8"/>
  <c r="AC564" i="8"/>
  <c r="AC565" i="8"/>
  <c r="AC566" i="8"/>
  <c r="AC567" i="8"/>
  <c r="AC568" i="8"/>
  <c r="AC569" i="8"/>
  <c r="AC570" i="8"/>
  <c r="AC571" i="8"/>
  <c r="AC572" i="8"/>
  <c r="AC573" i="8"/>
  <c r="AC574" i="8"/>
  <c r="AC575" i="8"/>
  <c r="AC576" i="8"/>
  <c r="AC577" i="8"/>
  <c r="AC578" i="8"/>
  <c r="AC579" i="8"/>
  <c r="AC580" i="8"/>
  <c r="AC581" i="8"/>
  <c r="AC582" i="8"/>
  <c r="AC583" i="8"/>
  <c r="AC584" i="8"/>
  <c r="AC585" i="8"/>
  <c r="AC586" i="8"/>
  <c r="AC587" i="8"/>
  <c r="AC588" i="8"/>
  <c r="AC589" i="8"/>
  <c r="AC590" i="8"/>
  <c r="AC591" i="8"/>
  <c r="AC592" i="8"/>
  <c r="AC593" i="8"/>
  <c r="AC594" i="8"/>
  <c r="AC595" i="8"/>
  <c r="AC596" i="8"/>
  <c r="AC597" i="8"/>
  <c r="AC598" i="8"/>
  <c r="AC599" i="8"/>
  <c r="AC600" i="8"/>
  <c r="AC601" i="8"/>
  <c r="AC602" i="8"/>
  <c r="AC603" i="8"/>
  <c r="AC604" i="8"/>
  <c r="AC605" i="8"/>
  <c r="AC606" i="8"/>
  <c r="AC607" i="8"/>
  <c r="AC608" i="8"/>
  <c r="AC609" i="8"/>
  <c r="AC610" i="8"/>
  <c r="AC611" i="8"/>
  <c r="AC612" i="8"/>
  <c r="AC613" i="8"/>
  <c r="AC614" i="8"/>
  <c r="AC615" i="8"/>
  <c r="AC616" i="8"/>
  <c r="AC617" i="8"/>
  <c r="AC618" i="8"/>
  <c r="AC619" i="8"/>
  <c r="AC620" i="8"/>
  <c r="AC621" i="8"/>
  <c r="AC622" i="8"/>
  <c r="AC623" i="8"/>
  <c r="AC624" i="8"/>
  <c r="AC625" i="8"/>
  <c r="AC626" i="8"/>
  <c r="AC627" i="8"/>
  <c r="AC628" i="8"/>
  <c r="AC629" i="8"/>
  <c r="AC630" i="8"/>
  <c r="AC631" i="8"/>
  <c r="AC632" i="8"/>
  <c r="AC633" i="8"/>
  <c r="AC634" i="8"/>
  <c r="AC635" i="8"/>
  <c r="AC636" i="8"/>
  <c r="AC637" i="8"/>
  <c r="AC638" i="8"/>
  <c r="AC639" i="8"/>
  <c r="AC640" i="8"/>
  <c r="AC641" i="8"/>
  <c r="AC642" i="8"/>
  <c r="AC643" i="8"/>
  <c r="AC644" i="8"/>
  <c r="AC645" i="8"/>
  <c r="AC646" i="8"/>
  <c r="AC647" i="8"/>
  <c r="AC648" i="8"/>
  <c r="AC649" i="8"/>
  <c r="AC650" i="8"/>
  <c r="AC651" i="8"/>
  <c r="AC652" i="8"/>
  <c r="AC653" i="8"/>
  <c r="AC654" i="8"/>
  <c r="AC655" i="8"/>
  <c r="AC656" i="8"/>
  <c r="AC657" i="8"/>
  <c r="AC658" i="8"/>
  <c r="AC659" i="8"/>
  <c r="AC660" i="8"/>
  <c r="AC661" i="8"/>
  <c r="AC662" i="8"/>
  <c r="AC663" i="8"/>
  <c r="AC664" i="8"/>
  <c r="AC665" i="8"/>
  <c r="AC666" i="8"/>
  <c r="AC667" i="8"/>
  <c r="AC668" i="8"/>
  <c r="AC669" i="8"/>
  <c r="AC670" i="8"/>
  <c r="AC671" i="8"/>
  <c r="AC672" i="8"/>
  <c r="AC673" i="8"/>
  <c r="AC674" i="8"/>
  <c r="AC675" i="8"/>
  <c r="AC676" i="8"/>
  <c r="AC677" i="8"/>
  <c r="AC678" i="8"/>
  <c r="AC679" i="8"/>
  <c r="AC680" i="8"/>
  <c r="AC681" i="8"/>
  <c r="AC682" i="8"/>
  <c r="AC683" i="8"/>
  <c r="AC684" i="8"/>
  <c r="AC685" i="8"/>
  <c r="AC686" i="8"/>
  <c r="AC687" i="8"/>
  <c r="AC688" i="8"/>
  <c r="AC689" i="8"/>
  <c r="AC690" i="8"/>
  <c r="AC691" i="8"/>
  <c r="AC692" i="8"/>
  <c r="AC693" i="8"/>
  <c r="AC694" i="8"/>
  <c r="AC695" i="8"/>
  <c r="AC696" i="8"/>
  <c r="AC697" i="8"/>
  <c r="AC698" i="8"/>
  <c r="AC699" i="8"/>
  <c r="AC700" i="8"/>
  <c r="AC701" i="8"/>
  <c r="AC702" i="8"/>
  <c r="AC703" i="8"/>
  <c r="AC704" i="8"/>
  <c r="AC705" i="8"/>
  <c r="AC706" i="8"/>
  <c r="AC707" i="8"/>
  <c r="AC708" i="8"/>
  <c r="AC709" i="8"/>
  <c r="AC710" i="8"/>
  <c r="AC711" i="8"/>
  <c r="AC712" i="8"/>
  <c r="AC713" i="8"/>
  <c r="AC714" i="8"/>
  <c r="AC715" i="8"/>
  <c r="AC716" i="8"/>
  <c r="AC717" i="8"/>
  <c r="AC718" i="8"/>
  <c r="AC719" i="8"/>
  <c r="AC720" i="8"/>
  <c r="AC721" i="8"/>
  <c r="AC722" i="8"/>
  <c r="AC723" i="8"/>
  <c r="AC724" i="8"/>
  <c r="AC725" i="8"/>
  <c r="AC726" i="8"/>
  <c r="AC727" i="8"/>
  <c r="AC728" i="8"/>
  <c r="AC729" i="8"/>
  <c r="AC730" i="8"/>
  <c r="AC731" i="8"/>
  <c r="AC732" i="8"/>
  <c r="AC733" i="8"/>
  <c r="AC734" i="8"/>
  <c r="AC735" i="8"/>
  <c r="AC736" i="8"/>
  <c r="AC737" i="8"/>
  <c r="AC738" i="8"/>
  <c r="AC739" i="8"/>
  <c r="AC740" i="8"/>
  <c r="AC741" i="8"/>
  <c r="AC742" i="8"/>
  <c r="AC743" i="8"/>
  <c r="AC744" i="8"/>
  <c r="AC745" i="8"/>
  <c r="AC746" i="8"/>
  <c r="AC747" i="8"/>
  <c r="AC748" i="8"/>
  <c r="AC749" i="8"/>
  <c r="AC750" i="8"/>
  <c r="AC751" i="8"/>
  <c r="AC752" i="8"/>
  <c r="AC753" i="8"/>
  <c r="AC754" i="8"/>
  <c r="AC755" i="8"/>
  <c r="AC756" i="8"/>
  <c r="AC757" i="8"/>
  <c r="AC758" i="8"/>
  <c r="AC759" i="8"/>
  <c r="AC760" i="8"/>
  <c r="AC761" i="8"/>
  <c r="AC762" i="8"/>
  <c r="AC763" i="8"/>
  <c r="AC764" i="8"/>
  <c r="AC765" i="8"/>
  <c r="AC766" i="8"/>
  <c r="AC767" i="8"/>
  <c r="AC768" i="8"/>
  <c r="AC769" i="8"/>
  <c r="AC770" i="8"/>
  <c r="AC771" i="8"/>
  <c r="AC772" i="8"/>
  <c r="AC773" i="8"/>
  <c r="AC774" i="8"/>
  <c r="AC775" i="8"/>
  <c r="AC776" i="8"/>
  <c r="AC777" i="8"/>
  <c r="AC778" i="8"/>
  <c r="AC779" i="8"/>
  <c r="AC780" i="8"/>
  <c r="AC781" i="8"/>
  <c r="AC782" i="8"/>
  <c r="AC783" i="8"/>
  <c r="AC784" i="8"/>
  <c r="AC785" i="8"/>
  <c r="AC786" i="8"/>
  <c r="AC787" i="8"/>
  <c r="AC788" i="8"/>
  <c r="AC789" i="8"/>
  <c r="AC790" i="8"/>
  <c r="AC791" i="8"/>
  <c r="AC792" i="8"/>
  <c r="AC793" i="8"/>
  <c r="AC794" i="8"/>
  <c r="AC795" i="8"/>
  <c r="AC796" i="8"/>
  <c r="AC797" i="8"/>
  <c r="AC798" i="8"/>
  <c r="AC799" i="8"/>
  <c r="AC800" i="8"/>
  <c r="AC801" i="8"/>
  <c r="AC802" i="8"/>
  <c r="AC803" i="8"/>
  <c r="AC804" i="8"/>
  <c r="AC805" i="8"/>
  <c r="AC806" i="8"/>
  <c r="AC807" i="8"/>
  <c r="AC808" i="8"/>
  <c r="AC809" i="8"/>
  <c r="AC810" i="8"/>
  <c r="AC811" i="8"/>
  <c r="AC812" i="8"/>
  <c r="AC813" i="8"/>
  <c r="AC814" i="8"/>
  <c r="AC815" i="8"/>
  <c r="AC816" i="8"/>
  <c r="AC817" i="8"/>
  <c r="AC818" i="8"/>
  <c r="AC819" i="8"/>
  <c r="AC820" i="8"/>
  <c r="AC821" i="8"/>
  <c r="AC822" i="8"/>
  <c r="AC823" i="8"/>
  <c r="AC824" i="8"/>
  <c r="AC825" i="8"/>
  <c r="AC826" i="8"/>
  <c r="AC827" i="8"/>
  <c r="AC828" i="8"/>
  <c r="AC829" i="8"/>
  <c r="AC830" i="8"/>
  <c r="AC831" i="8"/>
  <c r="AC832" i="8"/>
  <c r="AC833" i="8"/>
  <c r="AC834" i="8"/>
  <c r="AC835" i="8"/>
  <c r="AC836" i="8"/>
  <c r="AC837" i="8"/>
  <c r="AC838" i="8"/>
  <c r="AC839" i="8"/>
  <c r="AC840" i="8"/>
  <c r="AC841" i="8"/>
  <c r="AC842" i="8"/>
  <c r="AC843" i="8"/>
  <c r="AC844" i="8"/>
  <c r="AC845" i="8"/>
  <c r="AC846" i="8"/>
  <c r="AC847" i="8"/>
  <c r="AC848" i="8"/>
  <c r="AC849" i="8"/>
  <c r="AC850" i="8"/>
  <c r="AC851" i="8"/>
  <c r="AC852" i="8"/>
  <c r="AC853" i="8"/>
  <c r="AC854" i="8"/>
  <c r="AC855" i="8"/>
  <c r="AC856" i="8"/>
  <c r="AC857" i="8"/>
  <c r="AC858" i="8"/>
  <c r="AC859" i="8"/>
  <c r="AC860" i="8"/>
  <c r="AC861" i="8"/>
  <c r="AC862" i="8"/>
  <c r="AC863" i="8"/>
  <c r="AC864" i="8"/>
  <c r="AC865" i="8"/>
  <c r="AC866" i="8"/>
  <c r="AC867" i="8"/>
  <c r="AC868" i="8"/>
  <c r="AC869" i="8"/>
  <c r="AC870" i="8"/>
  <c r="AC871" i="8"/>
  <c r="AC872" i="8"/>
  <c r="AC873" i="8"/>
  <c r="AC874" i="8"/>
  <c r="AC875" i="8"/>
  <c r="AC876" i="8"/>
  <c r="AC877" i="8"/>
  <c r="AC878" i="8"/>
  <c r="AC879" i="8"/>
  <c r="AC880" i="8"/>
  <c r="AC881" i="8"/>
  <c r="AC882" i="8"/>
  <c r="AC883" i="8"/>
  <c r="AC884" i="8"/>
  <c r="AC885" i="8"/>
  <c r="AC886" i="8"/>
  <c r="AC887" i="8"/>
  <c r="AC888" i="8"/>
  <c r="AC889" i="8"/>
  <c r="AC890" i="8"/>
  <c r="AC891" i="8"/>
  <c r="AC892" i="8"/>
  <c r="AC893" i="8"/>
  <c r="AC894" i="8"/>
  <c r="AC895" i="8"/>
  <c r="AC896" i="8"/>
  <c r="AC897" i="8"/>
  <c r="AC898" i="8"/>
  <c r="AC899" i="8"/>
  <c r="AC900" i="8"/>
  <c r="AC901" i="8"/>
  <c r="AC902" i="8"/>
  <c r="AC903" i="8"/>
  <c r="AC904" i="8"/>
  <c r="AC905" i="8"/>
  <c r="AC906" i="8"/>
  <c r="AC907" i="8"/>
  <c r="AC908" i="8"/>
  <c r="AC909" i="8"/>
  <c r="AC910" i="8"/>
  <c r="AC911" i="8"/>
  <c r="AC912" i="8"/>
  <c r="AC913" i="8"/>
  <c r="AC914" i="8"/>
  <c r="AC915" i="8"/>
  <c r="AC916" i="8"/>
  <c r="AC917" i="8"/>
  <c r="AC918" i="8"/>
  <c r="AC919" i="8"/>
  <c r="AC920" i="8"/>
  <c r="AC921" i="8"/>
  <c r="AC922" i="8"/>
  <c r="AC923" i="8"/>
  <c r="AC924" i="8"/>
  <c r="AC925" i="8"/>
  <c r="AC926" i="8"/>
  <c r="AC927" i="8"/>
  <c r="AC928" i="8"/>
  <c r="AC929" i="8"/>
  <c r="AC930" i="8"/>
  <c r="AC931" i="8"/>
  <c r="AC932" i="8"/>
  <c r="AC933" i="8"/>
  <c r="AC934" i="8"/>
  <c r="AC935" i="8"/>
  <c r="AC936" i="8"/>
  <c r="AC937" i="8"/>
  <c r="AC938" i="8"/>
  <c r="AC939" i="8"/>
  <c r="AC940" i="8"/>
  <c r="AC941" i="8"/>
  <c r="AC942" i="8"/>
  <c r="AC943" i="8"/>
  <c r="AC944" i="8"/>
  <c r="AC945" i="8"/>
  <c r="AC946" i="8"/>
  <c r="AC947" i="8"/>
  <c r="AC948" i="8"/>
  <c r="AC949" i="8"/>
  <c r="AC950" i="8"/>
  <c r="AC951" i="8"/>
  <c r="AC952" i="8"/>
  <c r="AC953" i="8"/>
  <c r="AC954" i="8"/>
  <c r="AC955" i="8"/>
  <c r="AC956" i="8"/>
  <c r="AC957" i="8"/>
  <c r="AC958" i="8"/>
  <c r="AC959" i="8"/>
  <c r="AC960" i="8"/>
  <c r="AC961" i="8"/>
  <c r="AC962" i="8"/>
  <c r="AC963" i="8"/>
  <c r="AC964" i="8"/>
  <c r="AC965" i="8"/>
  <c r="AC966" i="8"/>
  <c r="AC967" i="8"/>
  <c r="AC968" i="8"/>
  <c r="AC969" i="8"/>
  <c r="AC970" i="8"/>
  <c r="AC971" i="8"/>
  <c r="AC972" i="8"/>
  <c r="AC973" i="8"/>
  <c r="AC974" i="8"/>
  <c r="AC975" i="8"/>
  <c r="AC976" i="8"/>
  <c r="AC977" i="8"/>
  <c r="AC978" i="8"/>
  <c r="AC979" i="8"/>
  <c r="AC980" i="8"/>
  <c r="AC981" i="8"/>
  <c r="AC982" i="8"/>
  <c r="AC983" i="8"/>
  <c r="AC984" i="8"/>
  <c r="AC985" i="8"/>
  <c r="AC986" i="8"/>
  <c r="AC987" i="8"/>
  <c r="AC988" i="8"/>
  <c r="AC989" i="8"/>
  <c r="AC990" i="8"/>
  <c r="AC991" i="8"/>
  <c r="AC992" i="8"/>
  <c r="AC993" i="8"/>
  <c r="AC994" i="8"/>
  <c r="AC995" i="8"/>
  <c r="AC996" i="8"/>
  <c r="AC997" i="8"/>
  <c r="AC998" i="8"/>
  <c r="AC999" i="8"/>
  <c r="AC1000" i="8"/>
  <c r="AC1001" i="8"/>
  <c r="AC1002" i="8"/>
  <c r="AC1003" i="8"/>
  <c r="AC1004" i="8"/>
  <c r="AC1005" i="8"/>
  <c r="AC1006" i="8"/>
  <c r="AC1007" i="8"/>
  <c r="AC1008" i="8"/>
  <c r="AC1009" i="8"/>
  <c r="AC1010" i="8"/>
  <c r="AC1011" i="8"/>
  <c r="AC1012" i="8"/>
  <c r="AC1013" i="8"/>
  <c r="AC1014" i="8"/>
  <c r="AC1015" i="8"/>
  <c r="AC1016" i="8"/>
  <c r="AC1017" i="8"/>
  <c r="AC1018" i="8"/>
  <c r="AC1019" i="8"/>
  <c r="AC1020" i="8"/>
  <c r="AC1021" i="8"/>
  <c r="AC1022" i="8"/>
  <c r="AC1023" i="8"/>
  <c r="AC1024" i="8"/>
  <c r="AC1025" i="8"/>
  <c r="AC1026" i="8"/>
  <c r="AC1027" i="8"/>
  <c r="AC1028" i="8"/>
  <c r="AC1029" i="8"/>
  <c r="AC1030" i="8"/>
  <c r="AC1031" i="8"/>
  <c r="AC1032" i="8"/>
  <c r="AC1033" i="8"/>
  <c r="AC1034" i="8"/>
  <c r="AC1035" i="8"/>
  <c r="AC1036" i="8"/>
  <c r="AC1037" i="8"/>
  <c r="AC1038" i="8"/>
  <c r="AC1039" i="8"/>
  <c r="AC1040" i="8"/>
  <c r="AC1041" i="8"/>
  <c r="AC1042" i="8"/>
  <c r="AC1043" i="8"/>
  <c r="AC1044" i="8"/>
  <c r="AC1045" i="8"/>
  <c r="AC1046" i="8"/>
  <c r="AC1047" i="8"/>
  <c r="AC1048" i="8"/>
  <c r="AC1049" i="8"/>
  <c r="AC1050" i="8"/>
  <c r="AC1051" i="8"/>
  <c r="AC1052" i="8"/>
  <c r="AC1053" i="8"/>
  <c r="AC1054" i="8"/>
  <c r="AC1055" i="8"/>
  <c r="AC1056" i="8"/>
  <c r="AC1057" i="8"/>
  <c r="AC1058" i="8"/>
  <c r="AC1059" i="8"/>
  <c r="AC1060" i="8"/>
  <c r="AC1061" i="8"/>
  <c r="AC1062" i="8"/>
  <c r="AC1063" i="8"/>
  <c r="AC1064" i="8"/>
  <c r="AC1065" i="8"/>
  <c r="AC1066" i="8"/>
  <c r="AC1067" i="8"/>
  <c r="AC1068" i="8"/>
  <c r="AC1069" i="8"/>
  <c r="AC1070" i="8"/>
  <c r="AC1071" i="8"/>
  <c r="AC1072" i="8"/>
  <c r="AC1073" i="8"/>
  <c r="AC1074" i="8"/>
  <c r="AC1075" i="8"/>
  <c r="AC1076" i="8"/>
  <c r="AC1077" i="8"/>
  <c r="AC1078" i="8"/>
  <c r="AC1079" i="8"/>
  <c r="AC1080" i="8"/>
  <c r="AC1081" i="8"/>
  <c r="AC1082" i="8"/>
  <c r="AC1083" i="8"/>
  <c r="AC1084" i="8"/>
  <c r="AC1085" i="8"/>
  <c r="AC1086" i="8"/>
  <c r="AC1087" i="8"/>
  <c r="AC1088" i="8"/>
  <c r="AC1089" i="8"/>
  <c r="AC1090" i="8"/>
  <c r="AC1091" i="8"/>
  <c r="AC1092" i="8"/>
  <c r="AC1093" i="8"/>
  <c r="AC1094" i="8"/>
  <c r="AC1095" i="8"/>
  <c r="AC1096" i="8"/>
  <c r="AC1097" i="8"/>
  <c r="AC1098" i="8"/>
  <c r="AC1099" i="8"/>
  <c r="AC1100" i="8"/>
  <c r="AC1101" i="8"/>
  <c r="AC1102" i="8"/>
  <c r="AC1103" i="8"/>
  <c r="AC1104" i="8"/>
  <c r="AC1105" i="8"/>
  <c r="AC1106" i="8"/>
  <c r="AC1107" i="8"/>
  <c r="AC1108" i="8"/>
  <c r="AC1109" i="8"/>
  <c r="AC1110" i="8"/>
  <c r="AC1111" i="8"/>
  <c r="AC1112" i="8"/>
  <c r="AC1113" i="8"/>
  <c r="AC1114" i="8"/>
  <c r="AC1115" i="8"/>
  <c r="AC1116" i="8"/>
  <c r="AC1117" i="8"/>
  <c r="AC1118" i="8"/>
  <c r="AC1119" i="8"/>
  <c r="AC1120" i="8"/>
  <c r="AC1121" i="8"/>
  <c r="AC1122" i="8"/>
  <c r="AC1123" i="8"/>
  <c r="AC1124" i="8"/>
  <c r="AC1125" i="8"/>
  <c r="AC1126" i="8"/>
  <c r="AC1127" i="8"/>
  <c r="AC1128" i="8"/>
  <c r="AC1129" i="8"/>
  <c r="AC1130" i="8"/>
  <c r="AC1131" i="8"/>
  <c r="AC1132" i="8"/>
  <c r="AC1133" i="8"/>
  <c r="AC1134" i="8"/>
  <c r="AC1135" i="8"/>
  <c r="AC1136" i="8"/>
  <c r="AC1137" i="8"/>
  <c r="AC1138" i="8"/>
  <c r="AC1139" i="8"/>
  <c r="AC1140" i="8"/>
  <c r="AC1141" i="8"/>
  <c r="AC1142" i="8"/>
  <c r="AC1143" i="8"/>
  <c r="AC1144" i="8"/>
  <c r="AC1145" i="8"/>
  <c r="AC1146" i="8"/>
  <c r="AC1147" i="8"/>
  <c r="AC1148" i="8"/>
  <c r="AC1149" i="8"/>
  <c r="AC1150" i="8"/>
  <c r="AC1151" i="8"/>
  <c r="AC1152" i="8"/>
  <c r="AC1153" i="8"/>
  <c r="AC1154" i="8"/>
  <c r="AC1155" i="8"/>
  <c r="AC1156" i="8"/>
  <c r="AC1157" i="8"/>
  <c r="AC1158" i="8"/>
  <c r="AC1159" i="8"/>
  <c r="AC1160" i="8"/>
  <c r="AC1161" i="8"/>
  <c r="AC1162" i="8"/>
  <c r="AC1163" i="8"/>
  <c r="AC1164" i="8"/>
  <c r="AC1165" i="8"/>
  <c r="AC1166" i="8"/>
  <c r="AC1167" i="8"/>
  <c r="AC1168" i="8"/>
  <c r="AC1169" i="8"/>
  <c r="AC1170" i="8"/>
  <c r="AC1171" i="8"/>
  <c r="AC1172" i="8"/>
  <c r="AC1173" i="8"/>
  <c r="AC1174" i="8"/>
  <c r="AC1175" i="8"/>
  <c r="AC1176" i="8"/>
  <c r="AC1177" i="8"/>
  <c r="AC1178" i="8"/>
  <c r="AC1179" i="8"/>
  <c r="AC1180" i="8"/>
  <c r="AC1181" i="8"/>
  <c r="AC1182" i="8"/>
  <c r="AC1183" i="8"/>
  <c r="AC1184" i="8"/>
  <c r="AC1185" i="8"/>
  <c r="AC1186" i="8"/>
  <c r="AC1187" i="8"/>
  <c r="AC1188" i="8"/>
  <c r="AC1189" i="8"/>
  <c r="AC1190" i="8"/>
  <c r="AC1191" i="8"/>
  <c r="AC1192" i="8"/>
  <c r="AC1193" i="8"/>
  <c r="AC1194" i="8"/>
  <c r="AC1195" i="8"/>
  <c r="AC1196" i="8"/>
  <c r="AC1197" i="8"/>
  <c r="AC1198" i="8"/>
  <c r="AC1199" i="8"/>
  <c r="AC1200" i="8"/>
  <c r="AC1201" i="8"/>
  <c r="AC1202" i="8"/>
  <c r="AC1203" i="8"/>
  <c r="AC1204" i="8"/>
  <c r="AC1205" i="8"/>
  <c r="AC1206" i="8"/>
  <c r="AC1207" i="8"/>
  <c r="AC1208" i="8"/>
  <c r="AC1209" i="8"/>
  <c r="AC1210" i="8"/>
  <c r="AC1211" i="8"/>
  <c r="AC1212" i="8"/>
  <c r="AC1213" i="8"/>
  <c r="AC1214" i="8"/>
  <c r="AC1215" i="8"/>
  <c r="AC1216" i="8"/>
  <c r="AC1217" i="8"/>
  <c r="AC1218" i="8"/>
  <c r="AC1219" i="8"/>
  <c r="AC1220" i="8"/>
  <c r="AC1221" i="8"/>
  <c r="AC1222" i="8"/>
  <c r="AC1223" i="8"/>
  <c r="AC1224" i="8"/>
  <c r="AC1225" i="8"/>
  <c r="AC1226" i="8"/>
  <c r="AC1227" i="8"/>
  <c r="AC1228" i="8"/>
  <c r="AC1229" i="8"/>
  <c r="AC1230" i="8"/>
  <c r="AC1231" i="8"/>
  <c r="AC1232" i="8"/>
  <c r="AC1233" i="8"/>
  <c r="AC1234" i="8"/>
  <c r="AC1235" i="8"/>
  <c r="AC1236" i="8"/>
  <c r="AC1237" i="8"/>
  <c r="AC1238" i="8"/>
  <c r="AC1239" i="8"/>
  <c r="AC1240" i="8"/>
  <c r="AC1241" i="8"/>
  <c r="AC1242" i="8"/>
  <c r="AC1243" i="8"/>
  <c r="AC1244" i="8"/>
  <c r="AC1245" i="8"/>
  <c r="AC1246" i="8"/>
  <c r="AC1247" i="8"/>
  <c r="AC1248" i="8"/>
  <c r="AC1249" i="8"/>
  <c r="AC1250" i="8"/>
  <c r="AC1251" i="8"/>
  <c r="AC1252" i="8"/>
  <c r="AC1253" i="8"/>
  <c r="AC1254" i="8"/>
  <c r="AC1255" i="8"/>
  <c r="AC1256" i="8"/>
  <c r="AC1257" i="8"/>
  <c r="AC1258" i="8"/>
  <c r="AC1259" i="8"/>
  <c r="AC1260" i="8"/>
  <c r="AC1261" i="8"/>
  <c r="AC1262" i="8"/>
  <c r="AC1263" i="8"/>
  <c r="AC1264" i="8"/>
  <c r="AC1265" i="8"/>
  <c r="AC1266" i="8"/>
  <c r="AC1267" i="8"/>
  <c r="AC1268" i="8"/>
  <c r="AC1269" i="8"/>
  <c r="AC1270" i="8"/>
  <c r="AC1271" i="8"/>
  <c r="AC1272" i="8"/>
  <c r="AC1273" i="8"/>
  <c r="AC1274" i="8"/>
  <c r="AC1275" i="8"/>
  <c r="AC1276" i="8"/>
  <c r="AC1277" i="8"/>
  <c r="AC1278" i="8"/>
  <c r="AC1279" i="8"/>
  <c r="AC1280" i="8"/>
  <c r="AC1281" i="8"/>
  <c r="AC1282" i="8"/>
  <c r="AC1283" i="8"/>
  <c r="AC1284" i="8"/>
  <c r="AC1285" i="8"/>
  <c r="AC1286" i="8"/>
  <c r="AC1287" i="8"/>
  <c r="AC1288" i="8"/>
  <c r="AC1289" i="8"/>
  <c r="AC1290" i="8"/>
  <c r="AC1291" i="8"/>
  <c r="AC1292" i="8"/>
  <c r="AC1293" i="8"/>
  <c r="AC1294" i="8"/>
  <c r="AC1295" i="8"/>
  <c r="AC1296" i="8"/>
  <c r="AC1297" i="8"/>
  <c r="AC1298" i="8"/>
  <c r="AC1299" i="8"/>
  <c r="AC1300" i="8"/>
  <c r="AC1301" i="8"/>
  <c r="AC1302" i="8"/>
  <c r="AC1303" i="8"/>
  <c r="AC1304" i="8"/>
  <c r="AC1305" i="8"/>
  <c r="AC1306" i="8"/>
  <c r="AC1307" i="8"/>
  <c r="AC1308" i="8"/>
  <c r="AC1309" i="8"/>
  <c r="AC1310" i="8"/>
  <c r="AC1311" i="8"/>
  <c r="AC1312" i="8"/>
  <c r="AC1313" i="8"/>
  <c r="AC1314" i="8"/>
  <c r="AC1315" i="8"/>
  <c r="AC1316" i="8"/>
  <c r="AC1317" i="8"/>
  <c r="AC1318" i="8"/>
  <c r="AC1319" i="8"/>
  <c r="AC1320" i="8"/>
  <c r="AC1321" i="8"/>
  <c r="AC1322" i="8"/>
  <c r="AC1323" i="8"/>
  <c r="AC1324" i="8"/>
  <c r="AC1325" i="8"/>
  <c r="AC1326" i="8"/>
  <c r="AC1327" i="8"/>
  <c r="AC1328" i="8"/>
  <c r="AC1329" i="8"/>
  <c r="AC1330" i="8"/>
  <c r="AC1331" i="8"/>
  <c r="AC1332" i="8"/>
  <c r="AC1333" i="8"/>
  <c r="AC1334" i="8"/>
  <c r="AC1335" i="8"/>
  <c r="AC1336" i="8"/>
  <c r="AC1337" i="8"/>
  <c r="AC1338" i="8"/>
  <c r="AC1339" i="8"/>
  <c r="AC1340" i="8"/>
  <c r="AC1341" i="8"/>
  <c r="AC1342" i="8"/>
  <c r="AC1343" i="8"/>
  <c r="AC1344" i="8"/>
  <c r="AC1345" i="8"/>
  <c r="AC1346" i="8"/>
  <c r="AC1347" i="8"/>
  <c r="AC1348" i="8"/>
  <c r="AC1349" i="8"/>
  <c r="AC1350" i="8"/>
  <c r="AC1351" i="8"/>
  <c r="AC1352" i="8"/>
  <c r="AC1353" i="8"/>
  <c r="AC1354" i="8"/>
  <c r="AC1355" i="8"/>
  <c r="AC1356" i="8"/>
  <c r="AC1357" i="8"/>
  <c r="AC1358" i="8"/>
  <c r="AC1359" i="8"/>
  <c r="AC1360" i="8"/>
  <c r="AC1361" i="8"/>
  <c r="AC1362" i="8"/>
  <c r="AC1363" i="8"/>
  <c r="AC1364" i="8"/>
  <c r="AC1365" i="8"/>
  <c r="AC1366" i="8"/>
  <c r="AC1367" i="8"/>
  <c r="AC1368" i="8"/>
  <c r="AC1369" i="8"/>
  <c r="AC1370" i="8"/>
  <c r="AC1371" i="8"/>
  <c r="AC1372" i="8"/>
  <c r="AC1373" i="8"/>
  <c r="AC1374" i="8"/>
  <c r="AC1375" i="8"/>
  <c r="AC1376" i="8"/>
  <c r="AC1377" i="8"/>
  <c r="AC1378" i="8"/>
  <c r="AC1379" i="8"/>
  <c r="AC1380" i="8"/>
  <c r="AC1381" i="8"/>
  <c r="AC1382" i="8"/>
  <c r="AC1383" i="8"/>
  <c r="AC1384" i="8"/>
  <c r="AC1385" i="8"/>
  <c r="AC1386" i="8"/>
  <c r="AC1387" i="8"/>
  <c r="AC1388" i="8"/>
  <c r="AC1389" i="8"/>
  <c r="AC1390" i="8"/>
  <c r="AC1391" i="8"/>
  <c r="AC1392" i="8"/>
  <c r="AC1393" i="8"/>
  <c r="AC1394" i="8"/>
  <c r="AC1395" i="8"/>
  <c r="AC1396" i="8"/>
  <c r="AC1397" i="8"/>
  <c r="AC1398" i="8"/>
  <c r="AC1399" i="8"/>
  <c r="AC1400" i="8"/>
  <c r="AC1401" i="8"/>
  <c r="AC1402" i="8"/>
  <c r="AC1403" i="8"/>
  <c r="AC1404" i="8"/>
  <c r="AC1405" i="8"/>
  <c r="AC1406" i="8"/>
  <c r="AC1407" i="8"/>
  <c r="AC1408" i="8"/>
  <c r="AC1409" i="8"/>
  <c r="AC1410" i="8"/>
  <c r="AC1411" i="8"/>
  <c r="AC1412" i="8"/>
  <c r="AC1413" i="8"/>
  <c r="AC1414" i="8"/>
  <c r="AC1415" i="8"/>
  <c r="AC1416" i="8"/>
  <c r="AC1417" i="8"/>
  <c r="AC1418" i="8"/>
  <c r="AC1419" i="8"/>
  <c r="AC1420" i="8"/>
  <c r="AC1421" i="8"/>
  <c r="AC1422" i="8"/>
  <c r="AC1423" i="8"/>
  <c r="AC1424" i="8"/>
  <c r="AC1425" i="8"/>
  <c r="AC1426" i="8"/>
  <c r="AC1427" i="8"/>
  <c r="AC1428" i="8"/>
  <c r="AC1429" i="8"/>
  <c r="AC1430" i="8"/>
  <c r="AC1431" i="8"/>
  <c r="AC1432" i="8"/>
  <c r="AC1433" i="8"/>
  <c r="AC1434" i="8"/>
  <c r="AC1435" i="8"/>
  <c r="AC1436" i="8"/>
  <c r="AC1437" i="8"/>
  <c r="AC1438" i="8"/>
  <c r="AC1439" i="8"/>
  <c r="AC1440" i="8"/>
  <c r="AC1441" i="8"/>
  <c r="AC1442" i="8"/>
  <c r="AC1443" i="8"/>
  <c r="AC1444" i="8"/>
  <c r="AC1445" i="8"/>
  <c r="AC1446" i="8"/>
  <c r="AC1447" i="8"/>
  <c r="AC1448" i="8"/>
  <c r="AC1449" i="8"/>
  <c r="AC1450" i="8"/>
  <c r="AC1451" i="8"/>
  <c r="AC1452" i="8"/>
  <c r="AC1453" i="8"/>
  <c r="AC1454" i="8"/>
  <c r="AC1455" i="8"/>
  <c r="AC1456" i="8"/>
  <c r="AC1457" i="8"/>
  <c r="AC1458" i="8"/>
  <c r="AC1459" i="8"/>
  <c r="AC1460" i="8"/>
  <c r="AC1461" i="8"/>
  <c r="AC1462" i="8"/>
  <c r="AC1463" i="8"/>
  <c r="AC1464" i="8"/>
  <c r="AC1465" i="8"/>
  <c r="AC1466" i="8"/>
  <c r="AC1467" i="8"/>
  <c r="AC1468" i="8"/>
  <c r="AC1469" i="8"/>
  <c r="AC1470" i="8"/>
  <c r="AC1471" i="8"/>
  <c r="AC1472" i="8"/>
  <c r="AC1473" i="8"/>
  <c r="AC1474" i="8"/>
  <c r="AC1475" i="8"/>
  <c r="AC1476" i="8"/>
  <c r="AC1477" i="8"/>
  <c r="AC1478" i="8"/>
  <c r="AC1479" i="8"/>
  <c r="AC1480" i="8"/>
  <c r="AC1481" i="8"/>
  <c r="AC1482" i="8"/>
  <c r="AC1483" i="8"/>
  <c r="AC1484" i="8"/>
  <c r="AC1485" i="8"/>
  <c r="AC1486" i="8"/>
  <c r="AC1487" i="8"/>
  <c r="AC1488" i="8"/>
  <c r="AC1489" i="8"/>
  <c r="AC1490" i="8"/>
  <c r="AC1491" i="8"/>
  <c r="AC1492" i="8"/>
  <c r="AC1493" i="8"/>
  <c r="AC1494" i="8"/>
  <c r="AC1495" i="8"/>
  <c r="AC1496" i="8"/>
  <c r="AC1497" i="8"/>
  <c r="AC1498" i="8"/>
  <c r="AC1499" i="8"/>
  <c r="AC1500" i="8"/>
  <c r="AC1501" i="8"/>
  <c r="AC1502" i="8"/>
  <c r="AC1503" i="8"/>
  <c r="AC1504" i="8"/>
  <c r="AC1505" i="8"/>
  <c r="AC1506" i="8"/>
  <c r="AC1507" i="8"/>
  <c r="AC1508" i="8"/>
  <c r="AC1509" i="8"/>
  <c r="AC1510" i="8"/>
  <c r="AC1511" i="8"/>
  <c r="AC1512" i="8"/>
  <c r="AC1513" i="8"/>
  <c r="AC1514" i="8"/>
  <c r="AC1515" i="8"/>
  <c r="AC1516" i="8"/>
  <c r="AC1517" i="8"/>
  <c r="AC1518" i="8"/>
  <c r="AC1519" i="8"/>
  <c r="AC1520" i="8"/>
  <c r="AC1521" i="8"/>
  <c r="AC1522" i="8"/>
  <c r="AC1523" i="8"/>
  <c r="AC1524" i="8"/>
  <c r="AC1525" i="8"/>
  <c r="AC1526" i="8"/>
  <c r="AC1527" i="8"/>
  <c r="AC1528" i="8"/>
  <c r="AC1529" i="8"/>
  <c r="AC1530" i="8"/>
  <c r="AC1531" i="8"/>
  <c r="AC1532" i="8"/>
  <c r="AC1533" i="8"/>
  <c r="AC1534" i="8"/>
  <c r="AC1535" i="8"/>
  <c r="AC1536" i="8"/>
  <c r="AC1537" i="8"/>
  <c r="AC1538" i="8"/>
  <c r="AC1539" i="8"/>
  <c r="AC1540" i="8"/>
  <c r="AC1541" i="8"/>
  <c r="AC1542" i="8"/>
  <c r="AC1543" i="8"/>
  <c r="AC1544" i="8"/>
  <c r="AC1545" i="8"/>
  <c r="AC1546" i="8"/>
  <c r="AC1547" i="8"/>
  <c r="AC1548" i="8"/>
  <c r="AC1549" i="8"/>
  <c r="AC1550" i="8"/>
  <c r="AC1551" i="8"/>
  <c r="AC1552" i="8"/>
  <c r="AC1553" i="8"/>
  <c r="AC1554" i="8"/>
  <c r="AC1555" i="8"/>
  <c r="AC1556" i="8"/>
  <c r="AC1557" i="8"/>
  <c r="AC1558" i="8"/>
  <c r="AC1559" i="8"/>
  <c r="AC1560" i="8"/>
  <c r="AC1561" i="8"/>
  <c r="AC1562" i="8"/>
  <c r="AC1563" i="8"/>
  <c r="AC1564" i="8"/>
  <c r="AC1565" i="8"/>
  <c r="AC1566" i="8"/>
  <c r="AC1567" i="8"/>
  <c r="AC1568" i="8"/>
  <c r="AC1569" i="8"/>
  <c r="AC1570" i="8"/>
  <c r="AC1571" i="8"/>
  <c r="AC1572" i="8"/>
  <c r="AC1573" i="8"/>
  <c r="AC1574" i="8"/>
  <c r="AC1575" i="8"/>
  <c r="AC1576" i="8"/>
  <c r="AC1577" i="8"/>
  <c r="AC1578" i="8"/>
  <c r="AC1579" i="8"/>
  <c r="AC1580" i="8"/>
  <c r="AC1581" i="8"/>
  <c r="AC1582" i="8"/>
  <c r="AC1583" i="8"/>
  <c r="AC1584" i="8"/>
  <c r="AC1585" i="8"/>
  <c r="AC1586" i="8"/>
  <c r="AC1587" i="8"/>
  <c r="AC1588" i="8"/>
  <c r="AC1589" i="8"/>
  <c r="AC1590" i="8"/>
  <c r="AC1591" i="8"/>
  <c r="AC1592" i="8"/>
  <c r="AC1593" i="8"/>
  <c r="AC1594" i="8"/>
  <c r="AC1595" i="8"/>
  <c r="AC1596" i="8"/>
  <c r="AC1597" i="8"/>
  <c r="AC1598" i="8"/>
  <c r="AC1599" i="8"/>
  <c r="AC1600" i="8"/>
  <c r="AC1601" i="8"/>
  <c r="AC1602" i="8"/>
  <c r="AC1603" i="8"/>
  <c r="AC1604" i="8"/>
  <c r="AC1605" i="8"/>
  <c r="AC1606" i="8"/>
  <c r="AC1607" i="8"/>
  <c r="AC1608" i="8"/>
  <c r="AC1609" i="8"/>
  <c r="AC1610" i="8"/>
  <c r="AC1611" i="8"/>
  <c r="AC1612" i="8"/>
  <c r="AC1613" i="8"/>
  <c r="AC1614" i="8"/>
  <c r="AC1615" i="8"/>
  <c r="AC1616" i="8"/>
  <c r="AC1617" i="8"/>
  <c r="AC1618" i="8"/>
  <c r="AC1619" i="8"/>
  <c r="AC1620" i="8"/>
  <c r="AC1621" i="8"/>
  <c r="AC1622" i="8"/>
  <c r="AC1623" i="8"/>
  <c r="AC1624" i="8"/>
  <c r="AC1625" i="8"/>
  <c r="AC1626" i="8"/>
  <c r="AC1627" i="8"/>
  <c r="AC1628" i="8"/>
  <c r="AC1629" i="8"/>
  <c r="AC1630" i="8"/>
  <c r="AC1631" i="8"/>
  <c r="AC1632" i="8"/>
  <c r="AC1633" i="8"/>
  <c r="AC1634" i="8"/>
  <c r="AC1635" i="8"/>
  <c r="AC1636" i="8"/>
  <c r="AC1637" i="8"/>
  <c r="AC1638" i="8"/>
  <c r="AC1639" i="8"/>
  <c r="AC1640" i="8"/>
  <c r="AC1641" i="8"/>
  <c r="AC1642" i="8"/>
  <c r="AC1643" i="8"/>
  <c r="AC1644" i="8"/>
  <c r="AC1645" i="8"/>
  <c r="AC1646" i="8"/>
  <c r="AC1647" i="8"/>
  <c r="AC1648" i="8"/>
  <c r="AC1649" i="8"/>
  <c r="AC1650" i="8"/>
  <c r="AC1651" i="8"/>
  <c r="AC1652" i="8"/>
  <c r="AC1653" i="8"/>
  <c r="AC1654" i="8"/>
  <c r="AC1655" i="8"/>
  <c r="AC1656" i="8"/>
  <c r="AC1657" i="8"/>
  <c r="AC1658" i="8"/>
  <c r="AC1659" i="8"/>
  <c r="AC1660" i="8"/>
  <c r="AC1661" i="8"/>
  <c r="AC1662" i="8"/>
  <c r="AC1663" i="8"/>
  <c r="AC1664" i="8"/>
  <c r="AC1665" i="8"/>
  <c r="AC1666" i="8"/>
  <c r="AC1667" i="8"/>
  <c r="AC1668" i="8"/>
  <c r="AC1669" i="8"/>
  <c r="AC1670" i="8"/>
  <c r="AC1671" i="8"/>
  <c r="AC1672" i="8"/>
  <c r="AC1673" i="8"/>
  <c r="AC1674" i="8"/>
  <c r="AC1675" i="8"/>
  <c r="AC1676" i="8"/>
  <c r="AC1677" i="8"/>
  <c r="AC1678" i="8"/>
  <c r="AC1679" i="8"/>
  <c r="AC1680" i="8"/>
  <c r="AC1681" i="8"/>
  <c r="AC1682" i="8"/>
  <c r="AC1683" i="8"/>
  <c r="AC1684" i="8"/>
  <c r="AC1685" i="8"/>
  <c r="AC1686" i="8"/>
  <c r="AC1687" i="8"/>
  <c r="AC1688" i="8"/>
  <c r="AC1689" i="8"/>
  <c r="AC1690" i="8"/>
  <c r="AC1691" i="8"/>
  <c r="AC1692" i="8"/>
  <c r="AC1693" i="8"/>
  <c r="AC1694" i="8"/>
  <c r="AC1695" i="8"/>
  <c r="AC1696" i="8"/>
  <c r="AC1697" i="8"/>
  <c r="AC1698" i="8"/>
  <c r="AC1699" i="8"/>
  <c r="AC1700" i="8"/>
  <c r="AC1701" i="8"/>
  <c r="AC1702" i="8"/>
  <c r="AC1703" i="8"/>
  <c r="AC1704" i="8"/>
  <c r="AC1705" i="8"/>
  <c r="AC1706" i="8"/>
  <c r="AC1707" i="8"/>
  <c r="AC1708" i="8"/>
  <c r="AC1709" i="8"/>
  <c r="AC1710" i="8"/>
  <c r="AC1711" i="8"/>
  <c r="AC1712" i="8"/>
  <c r="AC1713" i="8"/>
  <c r="AC1714" i="8"/>
  <c r="AC1715" i="8"/>
  <c r="AC1716" i="8"/>
  <c r="AC1717" i="8"/>
  <c r="AC1718" i="8"/>
  <c r="AC1719" i="8"/>
  <c r="AC1720" i="8"/>
  <c r="AC1721" i="8"/>
  <c r="AC1722" i="8"/>
  <c r="AC1723" i="8"/>
  <c r="AC1724" i="8"/>
  <c r="AC1725" i="8"/>
  <c r="AC1726" i="8"/>
  <c r="AC1727" i="8"/>
  <c r="AC1728" i="8"/>
  <c r="AC1729" i="8"/>
  <c r="AC1730" i="8"/>
  <c r="AC1731" i="8"/>
  <c r="AC1732" i="8"/>
  <c r="AC1733" i="8"/>
  <c r="AC1734" i="8"/>
  <c r="AC1735" i="8"/>
  <c r="AC1736" i="8"/>
  <c r="AC1737" i="8"/>
  <c r="AC1738" i="8"/>
  <c r="AC1739" i="8"/>
  <c r="AC1740" i="8"/>
  <c r="AC1741" i="8"/>
  <c r="AC1742" i="8"/>
  <c r="AC1743" i="8"/>
  <c r="AC1744" i="8"/>
  <c r="AC1745" i="8"/>
  <c r="AC1746" i="8"/>
  <c r="AC1747" i="8"/>
  <c r="AC1748" i="8"/>
  <c r="AC1749" i="8"/>
  <c r="AC1750" i="8"/>
  <c r="AC1751" i="8"/>
  <c r="AC1752" i="8"/>
  <c r="AC1753" i="8"/>
  <c r="AC1754" i="8"/>
  <c r="AC1755" i="8"/>
  <c r="AC1756" i="8"/>
  <c r="AC1757" i="8"/>
  <c r="AC1758" i="8"/>
  <c r="AC1759" i="8"/>
  <c r="AC1760" i="8"/>
  <c r="AC1761" i="8"/>
  <c r="AC1762" i="8"/>
  <c r="AC1763" i="8"/>
  <c r="AC1764" i="8"/>
  <c r="AC1765" i="8"/>
  <c r="AC1766" i="8"/>
  <c r="AC1767" i="8"/>
  <c r="AC1768" i="8"/>
  <c r="AC1769" i="8"/>
  <c r="AC1770" i="8"/>
  <c r="AC1771" i="8"/>
  <c r="AC1772" i="8"/>
  <c r="AC1773" i="8"/>
  <c r="AC1774" i="8"/>
  <c r="AC1775" i="8"/>
  <c r="AC1776" i="8"/>
  <c r="AC1777" i="8"/>
  <c r="AC1778" i="8"/>
  <c r="AC1779" i="8"/>
  <c r="AC1780" i="8"/>
  <c r="AC1781" i="8"/>
  <c r="AC1782" i="8"/>
  <c r="AC1783" i="8"/>
  <c r="AC1784" i="8"/>
  <c r="AC1785" i="8"/>
  <c r="AC1786" i="8"/>
  <c r="AC1787" i="8"/>
  <c r="AC1788" i="8"/>
  <c r="AC1789" i="8"/>
  <c r="AC1790" i="8"/>
  <c r="AC1791" i="8"/>
  <c r="AC1792" i="8"/>
  <c r="AC1793" i="8"/>
  <c r="AC1794" i="8"/>
  <c r="AC1795" i="8"/>
  <c r="AC1796" i="8"/>
  <c r="AC1797" i="8"/>
  <c r="AC1798" i="8"/>
  <c r="AC1799" i="8"/>
  <c r="AC1800" i="8"/>
  <c r="AC1801" i="8"/>
  <c r="AC1802" i="8"/>
  <c r="AC1803" i="8"/>
  <c r="AC1804" i="8"/>
  <c r="AC1805" i="8"/>
  <c r="AC1806" i="8"/>
  <c r="AC1807" i="8"/>
  <c r="AC1808" i="8"/>
  <c r="AC1809" i="8"/>
  <c r="AC1810" i="8"/>
  <c r="AC1811" i="8"/>
  <c r="AC1812" i="8"/>
  <c r="AC1813" i="8"/>
  <c r="AC1814" i="8"/>
  <c r="AC1815" i="8"/>
  <c r="AC1816" i="8"/>
  <c r="AC1817" i="8"/>
  <c r="AC1818" i="8"/>
  <c r="AC1819" i="8"/>
  <c r="AC1820" i="8"/>
  <c r="AC1821" i="8"/>
  <c r="AC1822" i="8"/>
  <c r="AC1823" i="8"/>
  <c r="AC1824" i="8"/>
  <c r="AC1825" i="8"/>
  <c r="AC1826" i="8"/>
  <c r="AC1827" i="8"/>
  <c r="AC1828" i="8"/>
  <c r="AC1829" i="8"/>
  <c r="AC1830" i="8"/>
  <c r="AC1831" i="8"/>
  <c r="AC1832" i="8"/>
  <c r="AC1833" i="8"/>
  <c r="AC1834" i="8"/>
  <c r="AC1835" i="8"/>
  <c r="AC1836" i="8"/>
  <c r="AC1837" i="8"/>
  <c r="AC1838" i="8"/>
  <c r="AC1839" i="8"/>
  <c r="AC1840" i="8"/>
  <c r="AC1841" i="8"/>
  <c r="AC1842" i="8"/>
  <c r="AC1843" i="8"/>
  <c r="AC1844" i="8"/>
  <c r="AC1845" i="8"/>
  <c r="AC1846" i="8"/>
  <c r="AC1847" i="8"/>
  <c r="AC1848" i="8"/>
  <c r="AC1849" i="8"/>
  <c r="AC1850" i="8"/>
  <c r="AC1851" i="8"/>
  <c r="AC1852" i="8"/>
  <c r="AC1853" i="8"/>
  <c r="AC1854" i="8"/>
  <c r="AC1855" i="8"/>
  <c r="AC1856" i="8"/>
  <c r="AC1857" i="8"/>
  <c r="AC1858" i="8"/>
  <c r="AC1859" i="8"/>
  <c r="AC1860" i="8"/>
  <c r="AC1861" i="8"/>
  <c r="AC1862" i="8"/>
  <c r="AC1863" i="8"/>
  <c r="AC1864" i="8"/>
  <c r="AC1865" i="8"/>
  <c r="AC1866" i="8"/>
  <c r="AC1867" i="8"/>
  <c r="AC1868" i="8"/>
  <c r="AC1869" i="8"/>
  <c r="AC1870" i="8"/>
  <c r="AC1871" i="8"/>
  <c r="AC1872" i="8"/>
  <c r="AC1873" i="8"/>
  <c r="AC1874" i="8"/>
  <c r="AC1875" i="8"/>
  <c r="AC1876" i="8"/>
  <c r="AC1877" i="8"/>
  <c r="AC1878" i="8"/>
  <c r="AC1879" i="8"/>
  <c r="AC1880" i="8"/>
  <c r="AC1881" i="8"/>
  <c r="AC1882" i="8"/>
  <c r="AC1883" i="8"/>
  <c r="AC1884" i="8"/>
  <c r="AC1885" i="8"/>
  <c r="AC1886" i="8"/>
  <c r="AC1887" i="8"/>
  <c r="AC1888" i="8"/>
  <c r="AC1889" i="8"/>
  <c r="AC1890" i="8"/>
  <c r="AC1891" i="8"/>
  <c r="AC1892" i="8"/>
  <c r="AC1893" i="8"/>
  <c r="AC1894" i="8"/>
  <c r="AC1895" i="8"/>
  <c r="AC1896" i="8"/>
  <c r="AC1897" i="8"/>
  <c r="AC1898" i="8"/>
  <c r="AC1899" i="8"/>
  <c r="AC1900" i="8"/>
  <c r="AC1901" i="8"/>
  <c r="AC1902" i="8"/>
  <c r="AC1903" i="8"/>
  <c r="AC1904" i="8"/>
  <c r="AC1905" i="8"/>
  <c r="AC1906" i="8"/>
  <c r="AC1907" i="8"/>
  <c r="AC1908" i="8"/>
  <c r="AC1909" i="8"/>
  <c r="AC1910" i="8"/>
  <c r="AC1911" i="8"/>
  <c r="AC1912" i="8"/>
  <c r="AC1913" i="8"/>
  <c r="AC1914" i="8"/>
  <c r="AC1915" i="8"/>
  <c r="AC1916" i="8"/>
  <c r="AC1917" i="8"/>
  <c r="AC1918" i="8"/>
  <c r="AC1919" i="8"/>
  <c r="AC1920" i="8"/>
  <c r="AC1921" i="8"/>
  <c r="AC1922" i="8"/>
  <c r="AC1923" i="8"/>
  <c r="AC1924" i="8"/>
  <c r="AC1925" i="8"/>
  <c r="AC1926" i="8"/>
  <c r="AC1927" i="8"/>
  <c r="AC1928" i="8"/>
  <c r="AC1929" i="8"/>
  <c r="AC1930" i="8"/>
  <c r="AC1931" i="8"/>
  <c r="AC1932" i="8"/>
  <c r="AC1933" i="8"/>
  <c r="AC1934" i="8"/>
  <c r="AC1935" i="8"/>
  <c r="AC1936" i="8"/>
  <c r="AC1937" i="8"/>
  <c r="AC1938" i="8"/>
  <c r="AC1939" i="8"/>
  <c r="AC1940" i="8"/>
  <c r="AC1941" i="8"/>
  <c r="AC1942" i="8"/>
  <c r="AC1943" i="8"/>
  <c r="AC1944" i="8"/>
  <c r="AC1945" i="8"/>
  <c r="AC1946" i="8"/>
  <c r="AC1947" i="8"/>
  <c r="AC1948" i="8"/>
  <c r="AC1949" i="8"/>
  <c r="AC1950" i="8"/>
  <c r="AC1951" i="8"/>
  <c r="AC1952" i="8"/>
  <c r="AC1953" i="8"/>
  <c r="AC1954" i="8"/>
  <c r="AC1955" i="8"/>
  <c r="AC1956" i="8"/>
  <c r="AC1957" i="8"/>
  <c r="AC1958" i="8"/>
  <c r="AC1959" i="8"/>
  <c r="AC1960" i="8"/>
  <c r="AC1961" i="8"/>
  <c r="AC1962" i="8"/>
  <c r="AC1963" i="8"/>
  <c r="AC1964" i="8"/>
  <c r="AC1965" i="8"/>
  <c r="AC1966" i="8"/>
  <c r="AC1967" i="8"/>
  <c r="AC1968" i="8"/>
  <c r="AC1969" i="8"/>
  <c r="AC1970" i="8"/>
  <c r="AC1971" i="8"/>
  <c r="AC1972" i="8"/>
  <c r="AC1973" i="8"/>
  <c r="AC1974" i="8"/>
  <c r="AC1975" i="8"/>
  <c r="AC1976" i="8"/>
  <c r="AC1977" i="8"/>
  <c r="AC1978" i="8"/>
  <c r="AC1979" i="8"/>
  <c r="AC1980" i="8"/>
  <c r="AC1981" i="8"/>
  <c r="AC1982" i="8"/>
  <c r="AC1983" i="8"/>
  <c r="AC1984" i="8"/>
  <c r="AC1985" i="8"/>
  <c r="AC1986" i="8"/>
  <c r="AC1987" i="8"/>
  <c r="AC1988" i="8"/>
  <c r="AC1989" i="8"/>
  <c r="AC1990" i="8"/>
  <c r="AC1991" i="8"/>
  <c r="AC1992" i="8"/>
  <c r="AC1993" i="8"/>
  <c r="AC1994" i="8"/>
  <c r="AC1995" i="8"/>
  <c r="AC1996" i="8"/>
  <c r="AC1997" i="8"/>
  <c r="AC1998" i="8"/>
  <c r="AC1999" i="8"/>
  <c r="AC2000" i="8"/>
  <c r="AC2001" i="8"/>
  <c r="AC2002" i="8"/>
  <c r="AC2003" i="8"/>
  <c r="AC2004" i="8"/>
  <c r="AC2005" i="8"/>
  <c r="AC2006" i="8"/>
  <c r="AC2007" i="8"/>
  <c r="AC2008" i="8"/>
  <c r="AC2009" i="8"/>
  <c r="AC2010" i="8"/>
  <c r="AC2011" i="8"/>
  <c r="AC2012" i="8"/>
  <c r="AC2013" i="8"/>
  <c r="AC2014" i="8"/>
  <c r="AC2015" i="8"/>
  <c r="AC2016" i="8"/>
  <c r="AC2017" i="8"/>
  <c r="AC2018" i="8"/>
  <c r="AC2019" i="8"/>
  <c r="AC2020" i="8"/>
  <c r="AC2021" i="8"/>
  <c r="AC2022" i="8"/>
  <c r="AC2023" i="8"/>
  <c r="AC2024" i="8"/>
  <c r="AC2025" i="8"/>
  <c r="AC2026" i="8"/>
  <c r="AC2027" i="8"/>
  <c r="AC2028" i="8"/>
  <c r="AC2029" i="8"/>
  <c r="AC2030" i="8"/>
  <c r="AC2031" i="8"/>
  <c r="AC2032" i="8"/>
  <c r="AC2033" i="8"/>
  <c r="AC2034" i="8"/>
  <c r="AC2035" i="8"/>
  <c r="AC2036" i="8"/>
  <c r="AC2037" i="8"/>
  <c r="AC2038" i="8"/>
  <c r="AC2039" i="8"/>
  <c r="AC2040" i="8"/>
  <c r="AC2041" i="8"/>
  <c r="AC2042" i="8"/>
  <c r="AC2043" i="8"/>
  <c r="AC2044" i="8"/>
  <c r="AC2045" i="8"/>
  <c r="AC2046" i="8"/>
  <c r="AC2047" i="8"/>
  <c r="AC2048" i="8"/>
  <c r="AC2049" i="8"/>
  <c r="AC2050" i="8"/>
  <c r="AC2051" i="8"/>
  <c r="AC2052" i="8"/>
  <c r="AC2053" i="8"/>
  <c r="AC2054" i="8"/>
  <c r="AC2055" i="8"/>
  <c r="AC2056" i="8"/>
  <c r="AC2057" i="8"/>
  <c r="AC2058" i="8"/>
  <c r="AC2059" i="8"/>
  <c r="AC2060" i="8"/>
  <c r="AC2061" i="8"/>
  <c r="AC2062" i="8"/>
  <c r="AC2063" i="8"/>
  <c r="AC2064" i="8"/>
  <c r="AC2065" i="8"/>
  <c r="AC2066" i="8"/>
  <c r="AC2067" i="8"/>
  <c r="AC2068" i="8"/>
  <c r="AC2069" i="8"/>
  <c r="AC2070" i="8"/>
  <c r="AC2071" i="8"/>
  <c r="AC2072" i="8"/>
  <c r="AC2073" i="8"/>
  <c r="AC2074" i="8"/>
  <c r="AC2075" i="8"/>
  <c r="AC2076" i="8"/>
  <c r="AC2077" i="8"/>
  <c r="AC2078" i="8"/>
  <c r="AC2079" i="8"/>
  <c r="AC2080" i="8"/>
  <c r="AC2081" i="8"/>
  <c r="AC2082" i="8"/>
  <c r="AC2083" i="8"/>
  <c r="AC2084" i="8"/>
  <c r="AC2085" i="8"/>
  <c r="AC2086" i="8"/>
  <c r="AC2087" i="8"/>
  <c r="AC2088" i="8"/>
  <c r="AC2089" i="8"/>
  <c r="AC2090" i="8"/>
  <c r="AC2091" i="8"/>
  <c r="AC2092" i="8"/>
  <c r="AC2093" i="8"/>
  <c r="AC2094" i="8"/>
  <c r="AC2095" i="8"/>
  <c r="AC2096" i="8"/>
  <c r="AC2097" i="8"/>
  <c r="AC2098" i="8"/>
  <c r="AC2099" i="8"/>
  <c r="AC2100" i="8"/>
  <c r="AC2101" i="8"/>
  <c r="AC2102" i="8"/>
  <c r="AC2103" i="8"/>
  <c r="AC2104" i="8"/>
  <c r="AC2105" i="8"/>
  <c r="AC2106" i="8"/>
  <c r="AC2107" i="8"/>
  <c r="AC2108" i="8"/>
  <c r="AC2109" i="8"/>
  <c r="AC2110" i="8"/>
  <c r="AC2111" i="8"/>
  <c r="AC2112" i="8"/>
  <c r="AC2113" i="8"/>
  <c r="AC2114" i="8"/>
  <c r="AC2115" i="8"/>
  <c r="AC2116" i="8"/>
  <c r="AC2117" i="8"/>
  <c r="AC2118" i="8"/>
  <c r="AC2119" i="8"/>
  <c r="AC2120" i="8"/>
  <c r="AC2121" i="8"/>
  <c r="AC2122" i="8"/>
  <c r="AC2123" i="8"/>
  <c r="AC2124" i="8"/>
  <c r="AC2125" i="8"/>
  <c r="AC2126" i="8"/>
  <c r="AC2127" i="8"/>
  <c r="AC2128" i="8"/>
  <c r="AC2129" i="8"/>
  <c r="AC2130" i="8"/>
  <c r="AC2131" i="8"/>
  <c r="AC2132" i="8"/>
  <c r="AC2133" i="8"/>
  <c r="AC2134" i="8"/>
  <c r="AC2135" i="8"/>
  <c r="AC2136" i="8"/>
  <c r="AC2137" i="8"/>
  <c r="AC2138" i="8"/>
  <c r="AC2139" i="8"/>
  <c r="AC2140" i="8"/>
  <c r="AC2141" i="8"/>
  <c r="AC2142" i="8"/>
  <c r="AC2143" i="8"/>
  <c r="AC2144" i="8"/>
  <c r="AC2145" i="8"/>
  <c r="AC2146" i="8"/>
  <c r="AC2147" i="8"/>
  <c r="AC2148" i="8"/>
  <c r="AC2149" i="8"/>
  <c r="AC2150" i="8"/>
  <c r="AC2151" i="8"/>
  <c r="AC2152" i="8"/>
  <c r="AC2153" i="8"/>
  <c r="AC2154" i="8"/>
  <c r="AC2155" i="8"/>
  <c r="AC2156" i="8"/>
  <c r="AC2157" i="8"/>
  <c r="AC2158" i="8"/>
  <c r="AC2159" i="8"/>
  <c r="AC2160" i="8"/>
  <c r="AC2161" i="8"/>
  <c r="AC2162" i="8"/>
  <c r="AC2163" i="8"/>
  <c r="AC2164" i="8"/>
  <c r="AC2165" i="8"/>
  <c r="AC2166" i="8"/>
  <c r="AC2167" i="8"/>
  <c r="AC2168" i="8"/>
  <c r="AC2169" i="8"/>
  <c r="AC2170" i="8"/>
  <c r="AC2171" i="8"/>
  <c r="AC2172" i="8"/>
  <c r="AC2173" i="8"/>
  <c r="AC2174" i="8"/>
  <c r="AC2175" i="8"/>
  <c r="AC2176" i="8"/>
  <c r="AC2177" i="8"/>
  <c r="AC2178" i="8"/>
  <c r="AC2179" i="8"/>
  <c r="AC2180" i="8"/>
  <c r="AC2181" i="8"/>
  <c r="AC2182" i="8"/>
  <c r="AC2183" i="8"/>
  <c r="AC2184" i="8"/>
  <c r="AC2185" i="8"/>
  <c r="AC2186" i="8"/>
  <c r="AC2187" i="8"/>
  <c r="AC2188" i="8"/>
  <c r="AC2189" i="8"/>
  <c r="AC2190" i="8"/>
  <c r="AC2191" i="8"/>
  <c r="AC2192" i="8"/>
  <c r="AC2193" i="8"/>
  <c r="AC2194" i="8"/>
  <c r="AC2195" i="8"/>
  <c r="AC2196" i="8"/>
  <c r="AC2197" i="8"/>
  <c r="AC2198" i="8"/>
  <c r="AC2199" i="8"/>
  <c r="AC2200" i="8"/>
  <c r="AC2201" i="8"/>
  <c r="AC2202" i="8"/>
  <c r="AC2203" i="8"/>
  <c r="AC2204" i="8"/>
  <c r="AC2205" i="8"/>
  <c r="AC2206" i="8"/>
  <c r="AC2207" i="8"/>
  <c r="AC2208" i="8"/>
  <c r="AC2209" i="8"/>
  <c r="AC2210" i="8"/>
  <c r="AC2211" i="8"/>
  <c r="AC2212" i="8"/>
  <c r="AC2213" i="8"/>
  <c r="AC2214" i="8"/>
  <c r="AC2215" i="8"/>
  <c r="AC2216" i="8"/>
  <c r="AC2217" i="8"/>
  <c r="AC2218" i="8"/>
  <c r="AC2219" i="8"/>
  <c r="AC2220" i="8"/>
  <c r="AC2221" i="8"/>
  <c r="AC2222" i="8"/>
  <c r="AC2223" i="8"/>
  <c r="AC2224" i="8"/>
  <c r="AC2225" i="8"/>
  <c r="AC2226" i="8"/>
  <c r="AC2227" i="8"/>
  <c r="AC2228" i="8"/>
  <c r="AC2229" i="8"/>
  <c r="AC2230" i="8"/>
  <c r="AC2231" i="8"/>
  <c r="AC2232" i="8"/>
  <c r="AC2233" i="8"/>
  <c r="AC2234" i="8"/>
  <c r="AC2235" i="8"/>
  <c r="AC2236" i="8"/>
  <c r="AC2237" i="8"/>
  <c r="AC2238" i="8"/>
  <c r="AC2239" i="8"/>
  <c r="AC2240" i="8"/>
  <c r="AC2241" i="8"/>
  <c r="AC2242" i="8"/>
  <c r="AC2243" i="8"/>
  <c r="AC2244" i="8"/>
  <c r="AC2245" i="8"/>
  <c r="AC2246" i="8"/>
  <c r="AC2247" i="8"/>
  <c r="AC2248" i="8"/>
  <c r="AC2249" i="8"/>
  <c r="AC2250" i="8"/>
  <c r="AC2251" i="8"/>
  <c r="AC2252" i="8"/>
  <c r="AC2253" i="8"/>
  <c r="AC2254" i="8"/>
  <c r="AC2255" i="8"/>
  <c r="AC2256" i="8"/>
  <c r="AC2257" i="8"/>
  <c r="AC2258" i="8"/>
  <c r="AC2259" i="8"/>
  <c r="AC2260" i="8"/>
  <c r="AC2261" i="8"/>
  <c r="AC2262" i="8"/>
  <c r="AC2263" i="8"/>
  <c r="AC2264" i="8"/>
  <c r="AC2265" i="8"/>
  <c r="AC2266" i="8"/>
  <c r="AC2267" i="8"/>
  <c r="AC2268" i="8"/>
  <c r="AC2269" i="8"/>
  <c r="AC2270" i="8"/>
  <c r="AC2271" i="8"/>
  <c r="AC2272" i="8"/>
  <c r="AC2273" i="8"/>
  <c r="AC2274" i="8"/>
  <c r="AC2275" i="8"/>
  <c r="AC2276" i="8"/>
  <c r="AC2277" i="8"/>
  <c r="AC2278" i="8"/>
  <c r="AC2279" i="8"/>
  <c r="AC2280" i="8"/>
  <c r="AC2281" i="8"/>
  <c r="AC2282" i="8"/>
  <c r="AC2283" i="8"/>
  <c r="AC2284" i="8"/>
  <c r="AC2285" i="8"/>
  <c r="AC2286" i="8"/>
  <c r="AC2287" i="8"/>
  <c r="AC2288" i="8"/>
  <c r="AC2289" i="8"/>
  <c r="AC2290" i="8"/>
  <c r="AC2291" i="8"/>
  <c r="AC2292" i="8"/>
  <c r="AC2293" i="8"/>
  <c r="AC2294" i="8"/>
  <c r="AC2295" i="8"/>
  <c r="AC2296" i="8"/>
  <c r="AC2297" i="8"/>
  <c r="AC2298" i="8"/>
  <c r="AC2299" i="8"/>
  <c r="AC2300" i="8"/>
  <c r="AC2301" i="8"/>
  <c r="AC2302" i="8"/>
  <c r="AC2303" i="8"/>
  <c r="AC2304" i="8"/>
  <c r="AC2305" i="8"/>
  <c r="AC2306" i="8"/>
  <c r="AC2307" i="8"/>
  <c r="AC2308" i="8"/>
  <c r="AC2309" i="8"/>
  <c r="AC2310" i="8"/>
  <c r="AC2311" i="8"/>
  <c r="AC2312" i="8"/>
  <c r="AC2313" i="8"/>
  <c r="AC2314" i="8"/>
  <c r="AC2315" i="8"/>
  <c r="AC2316" i="8"/>
  <c r="AC2317" i="8"/>
  <c r="AC2318" i="8"/>
  <c r="AC2319" i="8"/>
  <c r="AC2320" i="8"/>
  <c r="AC2321" i="8"/>
  <c r="AC2322" i="8"/>
  <c r="AC2323" i="8"/>
  <c r="AC2324" i="8"/>
  <c r="AC2325" i="8"/>
  <c r="AC2326" i="8"/>
  <c r="AC2327" i="8"/>
  <c r="AC2328" i="8"/>
  <c r="AC2329" i="8"/>
  <c r="AC2330" i="8"/>
  <c r="AC2331" i="8"/>
  <c r="AC2332" i="8"/>
  <c r="AC2333" i="8"/>
  <c r="AC2334" i="8"/>
  <c r="AC2335" i="8"/>
  <c r="AC2336" i="8"/>
  <c r="AC2337" i="8"/>
  <c r="AC2338" i="8"/>
  <c r="AC2339" i="8"/>
  <c r="AC2340" i="8"/>
  <c r="AC2341" i="8"/>
  <c r="AC2342" i="8"/>
  <c r="AC2343" i="8"/>
  <c r="AC2344" i="8"/>
  <c r="AC2345" i="8"/>
  <c r="AC2346" i="8"/>
  <c r="AC2347" i="8"/>
  <c r="AC2348" i="8"/>
  <c r="AC2349" i="8"/>
  <c r="AC2350" i="8"/>
  <c r="AC2351" i="8"/>
  <c r="AC2352" i="8"/>
  <c r="AC2353" i="8"/>
  <c r="AC2354" i="8"/>
  <c r="AC2355" i="8"/>
  <c r="AC2356" i="8"/>
  <c r="AC2357" i="8"/>
  <c r="AC2358" i="8"/>
  <c r="AC2359" i="8"/>
  <c r="AC2360" i="8"/>
  <c r="AC2361" i="8"/>
  <c r="AC2362" i="8"/>
  <c r="AC2363" i="8"/>
  <c r="AC2364" i="8"/>
  <c r="AC2365" i="8"/>
  <c r="AC2366" i="8"/>
  <c r="AC2367" i="8"/>
  <c r="AC2368" i="8"/>
  <c r="AC2369" i="8"/>
  <c r="AC2370" i="8"/>
  <c r="AC2371" i="8"/>
  <c r="AC2372" i="8"/>
  <c r="AC2373" i="8"/>
  <c r="AC2374" i="8"/>
  <c r="AC2375" i="8"/>
  <c r="AC2376" i="8"/>
  <c r="AC2377" i="8"/>
  <c r="AC2378" i="8"/>
  <c r="AC2379" i="8"/>
  <c r="AC2380" i="8"/>
  <c r="AC2381" i="8"/>
  <c r="AC2382" i="8"/>
  <c r="AC2383" i="8"/>
  <c r="AC2384" i="8"/>
  <c r="AC2385" i="8"/>
  <c r="AC2386" i="8"/>
  <c r="AC2387" i="8"/>
  <c r="AC2388" i="8"/>
  <c r="AC2389" i="8"/>
  <c r="AC2390" i="8"/>
  <c r="AC2391" i="8"/>
  <c r="AC2392" i="8"/>
  <c r="AC2393" i="8"/>
  <c r="AC2394" i="8"/>
  <c r="AC2395" i="8"/>
  <c r="AC2396" i="8"/>
  <c r="AC2397" i="8"/>
  <c r="AC2398" i="8"/>
  <c r="AC2399" i="8"/>
  <c r="AC2400" i="8"/>
  <c r="AC2401" i="8"/>
  <c r="AC2402" i="8"/>
  <c r="AC2403" i="8"/>
  <c r="AC2404" i="8"/>
  <c r="AC2405" i="8"/>
  <c r="AC2406" i="8"/>
  <c r="AC2407" i="8"/>
  <c r="AC2408" i="8"/>
  <c r="AC2409" i="8"/>
  <c r="AC2410" i="8"/>
  <c r="AC2411" i="8"/>
  <c r="AC2412" i="8"/>
  <c r="AC2413" i="8"/>
  <c r="AC2414" i="8"/>
  <c r="AC2415" i="8"/>
  <c r="AC2416" i="8"/>
  <c r="AC2417" i="8"/>
  <c r="AC2418" i="8"/>
  <c r="AC2419" i="8"/>
  <c r="AC2420" i="8"/>
  <c r="AC2421" i="8"/>
  <c r="AC2422" i="8"/>
  <c r="AC2423" i="8"/>
  <c r="AC2424" i="8"/>
  <c r="AC2425" i="8"/>
  <c r="AC2426" i="8"/>
  <c r="AC2427" i="8"/>
  <c r="AC2428" i="8"/>
  <c r="AC2429" i="8"/>
  <c r="AC2430" i="8"/>
  <c r="AC2431" i="8"/>
  <c r="AC2432" i="8"/>
  <c r="AC2433" i="8"/>
  <c r="AC2434" i="8"/>
  <c r="AC2435" i="8"/>
  <c r="AC2436" i="8"/>
  <c r="AC2437" i="8"/>
  <c r="AC2438" i="8"/>
  <c r="AC2439" i="8"/>
  <c r="AC2440" i="8"/>
  <c r="AC2441" i="8"/>
  <c r="AC2442" i="8"/>
  <c r="AC2443" i="8"/>
  <c r="AC2444" i="8"/>
  <c r="AC2445" i="8"/>
  <c r="AC2446" i="8"/>
  <c r="AC2447" i="8"/>
  <c r="AC2448" i="8"/>
  <c r="AC2449" i="8"/>
  <c r="AC2450" i="8"/>
  <c r="AC2451" i="8"/>
  <c r="AC2452" i="8"/>
  <c r="AC2453" i="8"/>
  <c r="AC2454" i="8"/>
  <c r="AC2455" i="8"/>
  <c r="AC2456" i="8"/>
  <c r="AC2457" i="8"/>
  <c r="AC2458" i="8"/>
  <c r="AC2459" i="8"/>
  <c r="AC2460" i="8"/>
  <c r="AC2461" i="8"/>
  <c r="AC2462" i="8"/>
  <c r="AC2463" i="8"/>
  <c r="AC2464" i="8"/>
  <c r="AC2465" i="8"/>
  <c r="AC2466" i="8"/>
  <c r="AC2467" i="8"/>
  <c r="AC2468" i="8"/>
  <c r="AC2469" i="8"/>
  <c r="AC2470" i="8"/>
  <c r="AC2471" i="8"/>
  <c r="AC2472" i="8"/>
  <c r="AC2473" i="8"/>
  <c r="AC2474" i="8"/>
  <c r="AC2475" i="8"/>
  <c r="AC2476" i="8"/>
  <c r="AC2477" i="8"/>
  <c r="AC2478" i="8"/>
  <c r="AC2479" i="8"/>
  <c r="AC2480" i="8"/>
  <c r="AC2481" i="8"/>
  <c r="AC2482" i="8"/>
  <c r="AC2483" i="8"/>
  <c r="AC2484" i="8"/>
  <c r="AC2485" i="8"/>
  <c r="AC2486" i="8"/>
  <c r="AC2487" i="8"/>
  <c r="AC2488" i="8"/>
  <c r="AC2489" i="8"/>
  <c r="AC2490" i="8"/>
  <c r="AC2491" i="8"/>
  <c r="AC2492" i="8"/>
  <c r="AC2493" i="8"/>
  <c r="AC2494" i="8"/>
  <c r="AC2495" i="8"/>
  <c r="AC2496" i="8"/>
  <c r="AC2497" i="8"/>
  <c r="AC2498" i="8"/>
  <c r="AC2499" i="8"/>
  <c r="AC2500" i="8"/>
  <c r="AC2501" i="8"/>
  <c r="AD2" i="8"/>
  <c r="AD3" i="8"/>
  <c r="AD4" i="8"/>
  <c r="AD5" i="8"/>
  <c r="AD6" i="8"/>
  <c r="AD7" i="8"/>
  <c r="AD8" i="8"/>
  <c r="AD9" i="8"/>
  <c r="AD10" i="8"/>
  <c r="AD11" i="8"/>
  <c r="AD12" i="8"/>
  <c r="AD13" i="8"/>
  <c r="AD14" i="8"/>
  <c r="AD15" i="8"/>
  <c r="AD16" i="8"/>
  <c r="AD17" i="8"/>
  <c r="AD18" i="8"/>
  <c r="AD19" i="8"/>
  <c r="AD20" i="8"/>
  <c r="AD21" i="8"/>
  <c r="AD22" i="8"/>
  <c r="AD23" i="8"/>
  <c r="AD24" i="8"/>
  <c r="AD25" i="8"/>
  <c r="AD26" i="8"/>
  <c r="AD27" i="8"/>
  <c r="AD28" i="8"/>
  <c r="AD29" i="8"/>
  <c r="AD30" i="8"/>
  <c r="AD31" i="8"/>
  <c r="AD32" i="8"/>
  <c r="AD33" i="8"/>
  <c r="AD34" i="8"/>
  <c r="AD35" i="8"/>
  <c r="AD36" i="8"/>
  <c r="AD37" i="8"/>
  <c r="AD38" i="8"/>
  <c r="AD39" i="8"/>
  <c r="AD40" i="8"/>
  <c r="AD41" i="8"/>
  <c r="AD42" i="8"/>
  <c r="AD43" i="8"/>
  <c r="AD44" i="8"/>
  <c r="AD45" i="8"/>
  <c r="AD46" i="8"/>
  <c r="AD47" i="8"/>
  <c r="AD48" i="8"/>
  <c r="AD49" i="8"/>
  <c r="AD50" i="8"/>
  <c r="AD51" i="8"/>
  <c r="AD52" i="8"/>
  <c r="AD53" i="8"/>
  <c r="AD54" i="8"/>
  <c r="AD55" i="8"/>
  <c r="AD56" i="8"/>
  <c r="AD57" i="8"/>
  <c r="AD58" i="8"/>
  <c r="AD59" i="8"/>
  <c r="AD60" i="8"/>
  <c r="AD61" i="8"/>
  <c r="AD62" i="8"/>
  <c r="AD63" i="8"/>
  <c r="AD64" i="8"/>
  <c r="AD65" i="8"/>
  <c r="AD66" i="8"/>
  <c r="AD67" i="8"/>
  <c r="AD68" i="8"/>
  <c r="AD69" i="8"/>
  <c r="AD70" i="8"/>
  <c r="AD71" i="8"/>
  <c r="AD72" i="8"/>
  <c r="AD73" i="8"/>
  <c r="AD74" i="8"/>
  <c r="AD75" i="8"/>
  <c r="AD76" i="8"/>
  <c r="AD77" i="8"/>
  <c r="AD78" i="8"/>
  <c r="AD79" i="8"/>
  <c r="AD80" i="8"/>
  <c r="AD81" i="8"/>
  <c r="AD82" i="8"/>
  <c r="AD83" i="8"/>
  <c r="AD84" i="8"/>
  <c r="AD85" i="8"/>
  <c r="AD86" i="8"/>
  <c r="AD87" i="8"/>
  <c r="AD88" i="8"/>
  <c r="AD89" i="8"/>
  <c r="AD90" i="8"/>
  <c r="AD91" i="8"/>
  <c r="AD92" i="8"/>
  <c r="AD93" i="8"/>
  <c r="AD94" i="8"/>
  <c r="AD95" i="8"/>
  <c r="AD96" i="8"/>
  <c r="AD97" i="8"/>
  <c r="AD98" i="8"/>
  <c r="AD99" i="8"/>
  <c r="AD100" i="8"/>
  <c r="AD101" i="8"/>
  <c r="AD102" i="8"/>
  <c r="AD103" i="8"/>
  <c r="AD104" i="8"/>
  <c r="AD105" i="8"/>
  <c r="AD106" i="8"/>
  <c r="AD107" i="8"/>
  <c r="AD108" i="8"/>
  <c r="AD109" i="8"/>
  <c r="AD110" i="8"/>
  <c r="AD111" i="8"/>
  <c r="AD112" i="8"/>
  <c r="AD113" i="8"/>
  <c r="AD114" i="8"/>
  <c r="AD115" i="8"/>
  <c r="AD116" i="8"/>
  <c r="AD117" i="8"/>
  <c r="AD118" i="8"/>
  <c r="AD119" i="8"/>
  <c r="AD120" i="8"/>
  <c r="AD121" i="8"/>
  <c r="AD122" i="8"/>
  <c r="AD123" i="8"/>
  <c r="AD124" i="8"/>
  <c r="AD125" i="8"/>
  <c r="AD126" i="8"/>
  <c r="AD127" i="8"/>
  <c r="AD128" i="8"/>
  <c r="AD129" i="8"/>
  <c r="AD130" i="8"/>
  <c r="AD131" i="8"/>
  <c r="AD132" i="8"/>
  <c r="AD133" i="8"/>
  <c r="AD134" i="8"/>
  <c r="AD135" i="8"/>
  <c r="AD136" i="8"/>
  <c r="AD137" i="8"/>
  <c r="AD138" i="8"/>
  <c r="AD139" i="8"/>
  <c r="AD140" i="8"/>
  <c r="AD141" i="8"/>
  <c r="AD142" i="8"/>
  <c r="AD143" i="8"/>
  <c r="AD144" i="8"/>
  <c r="AD145" i="8"/>
  <c r="AD146" i="8"/>
  <c r="AD147" i="8"/>
  <c r="AD148" i="8"/>
  <c r="AD149" i="8"/>
  <c r="AD150" i="8"/>
  <c r="AD151" i="8"/>
  <c r="AD152" i="8"/>
  <c r="AD153" i="8"/>
  <c r="AD154" i="8"/>
  <c r="AD155" i="8"/>
  <c r="AD156" i="8"/>
  <c r="AD157" i="8"/>
  <c r="AD158" i="8"/>
  <c r="AD159" i="8"/>
  <c r="AD160" i="8"/>
  <c r="AD161" i="8"/>
  <c r="AD162" i="8"/>
  <c r="AD163" i="8"/>
  <c r="AD164" i="8"/>
  <c r="AD165" i="8"/>
  <c r="AD166" i="8"/>
  <c r="AD167" i="8"/>
  <c r="AD168" i="8"/>
  <c r="AD169" i="8"/>
  <c r="AD170" i="8"/>
  <c r="AD171" i="8"/>
  <c r="AD172" i="8"/>
  <c r="AD173" i="8"/>
  <c r="AD174" i="8"/>
  <c r="AD175" i="8"/>
  <c r="AD176" i="8"/>
  <c r="AD177" i="8"/>
  <c r="AD178" i="8"/>
  <c r="AD179" i="8"/>
  <c r="AD180" i="8"/>
  <c r="AD181" i="8"/>
  <c r="AD182" i="8"/>
  <c r="AD183" i="8"/>
  <c r="AD184" i="8"/>
  <c r="AD185" i="8"/>
  <c r="AD186" i="8"/>
  <c r="AD187" i="8"/>
  <c r="AD188" i="8"/>
  <c r="AD189" i="8"/>
  <c r="AD190" i="8"/>
  <c r="AD191" i="8"/>
  <c r="AD192" i="8"/>
  <c r="AD193" i="8"/>
  <c r="AD194" i="8"/>
  <c r="AD195" i="8"/>
  <c r="AD196" i="8"/>
  <c r="AD197" i="8"/>
  <c r="AD198" i="8"/>
  <c r="AD199" i="8"/>
  <c r="AD200" i="8"/>
  <c r="AD201" i="8"/>
  <c r="AD202" i="8"/>
  <c r="AD203" i="8"/>
  <c r="AD204" i="8"/>
  <c r="AD205" i="8"/>
  <c r="AD206" i="8"/>
  <c r="AD207" i="8"/>
  <c r="AD208" i="8"/>
  <c r="AD209" i="8"/>
  <c r="AD210" i="8"/>
  <c r="AD211" i="8"/>
  <c r="AD212" i="8"/>
  <c r="AD213" i="8"/>
  <c r="AD214" i="8"/>
  <c r="AD215" i="8"/>
  <c r="AD216" i="8"/>
  <c r="AD217" i="8"/>
  <c r="AD218" i="8"/>
  <c r="AD219" i="8"/>
  <c r="AD220" i="8"/>
  <c r="AD221" i="8"/>
  <c r="AD222" i="8"/>
  <c r="AD223" i="8"/>
  <c r="AD224" i="8"/>
  <c r="AD225" i="8"/>
  <c r="AD226" i="8"/>
  <c r="AD227" i="8"/>
  <c r="AD228" i="8"/>
  <c r="AD229" i="8"/>
  <c r="AD230" i="8"/>
  <c r="AD231" i="8"/>
  <c r="AD232" i="8"/>
  <c r="AD233" i="8"/>
  <c r="AD234" i="8"/>
  <c r="AD235" i="8"/>
  <c r="AD236" i="8"/>
  <c r="AD237" i="8"/>
  <c r="AD238" i="8"/>
  <c r="AD239" i="8"/>
  <c r="AD240" i="8"/>
  <c r="AD241" i="8"/>
  <c r="AD242" i="8"/>
  <c r="AD243" i="8"/>
  <c r="AD244" i="8"/>
  <c r="AD245" i="8"/>
  <c r="AD246" i="8"/>
  <c r="AD247" i="8"/>
  <c r="AD248" i="8"/>
  <c r="AD249" i="8"/>
  <c r="AD250" i="8"/>
  <c r="AD251" i="8"/>
  <c r="AD252" i="8"/>
  <c r="AD253" i="8"/>
  <c r="AD254" i="8"/>
  <c r="AD255" i="8"/>
  <c r="AD256" i="8"/>
  <c r="AD257" i="8"/>
  <c r="AD258" i="8"/>
  <c r="AD259" i="8"/>
  <c r="AD260" i="8"/>
  <c r="AD261" i="8"/>
  <c r="AD262" i="8"/>
  <c r="AD263" i="8"/>
  <c r="AD264" i="8"/>
  <c r="AD265" i="8"/>
  <c r="AD266" i="8"/>
  <c r="AD267" i="8"/>
  <c r="AD268" i="8"/>
  <c r="AD269" i="8"/>
  <c r="AD270" i="8"/>
  <c r="AD271" i="8"/>
  <c r="AD272" i="8"/>
  <c r="AD273" i="8"/>
  <c r="AD274" i="8"/>
  <c r="AD275" i="8"/>
  <c r="AD276" i="8"/>
  <c r="AD277" i="8"/>
  <c r="AD278" i="8"/>
  <c r="AD279" i="8"/>
  <c r="AD280" i="8"/>
  <c r="AD281" i="8"/>
  <c r="AD282" i="8"/>
  <c r="AD283" i="8"/>
  <c r="AD284" i="8"/>
  <c r="AD285" i="8"/>
  <c r="AD286" i="8"/>
  <c r="AD287" i="8"/>
  <c r="AD288" i="8"/>
  <c r="AD289" i="8"/>
  <c r="AD290" i="8"/>
  <c r="AD291" i="8"/>
  <c r="AD292" i="8"/>
  <c r="AD293" i="8"/>
  <c r="AD294" i="8"/>
  <c r="AD295" i="8"/>
  <c r="AD296" i="8"/>
  <c r="AD297" i="8"/>
  <c r="AD298" i="8"/>
  <c r="AD299" i="8"/>
  <c r="AD300" i="8"/>
  <c r="AD301" i="8"/>
  <c r="AD302" i="8"/>
  <c r="AD303" i="8"/>
  <c r="AD304" i="8"/>
  <c r="AD305" i="8"/>
  <c r="AD306" i="8"/>
  <c r="AD307" i="8"/>
  <c r="AD308" i="8"/>
  <c r="AD309" i="8"/>
  <c r="AD310" i="8"/>
  <c r="AD311" i="8"/>
  <c r="AD312" i="8"/>
  <c r="AD313" i="8"/>
  <c r="AD314" i="8"/>
  <c r="AD315" i="8"/>
  <c r="AD316" i="8"/>
  <c r="AD317" i="8"/>
  <c r="AD318" i="8"/>
  <c r="AD319" i="8"/>
  <c r="AD320" i="8"/>
  <c r="AD321" i="8"/>
  <c r="AD322" i="8"/>
  <c r="AD323" i="8"/>
  <c r="AD324" i="8"/>
  <c r="AD325" i="8"/>
  <c r="AD326" i="8"/>
  <c r="AD327" i="8"/>
  <c r="AD328" i="8"/>
  <c r="AD329" i="8"/>
  <c r="AD330" i="8"/>
  <c r="AD331" i="8"/>
  <c r="AD332" i="8"/>
  <c r="AD333" i="8"/>
  <c r="AD334" i="8"/>
  <c r="AD335" i="8"/>
  <c r="AD336" i="8"/>
  <c r="AD337" i="8"/>
  <c r="AD338" i="8"/>
  <c r="AD339" i="8"/>
  <c r="AD340" i="8"/>
  <c r="AD341" i="8"/>
  <c r="AD342" i="8"/>
  <c r="AD343" i="8"/>
  <c r="AD344" i="8"/>
  <c r="AD345" i="8"/>
  <c r="AD346" i="8"/>
  <c r="AD347" i="8"/>
  <c r="AD348" i="8"/>
  <c r="AD349" i="8"/>
  <c r="AD350" i="8"/>
  <c r="AD351" i="8"/>
  <c r="AD352" i="8"/>
  <c r="AD353" i="8"/>
  <c r="AD354" i="8"/>
  <c r="AD355" i="8"/>
  <c r="AD356" i="8"/>
  <c r="AD357" i="8"/>
  <c r="AD358" i="8"/>
  <c r="AD359" i="8"/>
  <c r="AD360" i="8"/>
  <c r="AD361" i="8"/>
  <c r="AD362" i="8"/>
  <c r="AD363" i="8"/>
  <c r="AD364" i="8"/>
  <c r="AD365" i="8"/>
  <c r="AD366" i="8"/>
  <c r="AD367" i="8"/>
  <c r="AD368" i="8"/>
  <c r="AD369" i="8"/>
  <c r="AD370" i="8"/>
  <c r="AD371" i="8"/>
  <c r="AD372" i="8"/>
  <c r="AD373" i="8"/>
  <c r="AD374" i="8"/>
  <c r="AD375" i="8"/>
  <c r="AD376" i="8"/>
  <c r="AD377" i="8"/>
  <c r="AD378" i="8"/>
  <c r="AD379" i="8"/>
  <c r="AD380" i="8"/>
  <c r="AD381" i="8"/>
  <c r="AD382" i="8"/>
  <c r="AD383" i="8"/>
  <c r="AD384" i="8"/>
  <c r="AD385" i="8"/>
  <c r="AD386" i="8"/>
  <c r="AD387" i="8"/>
  <c r="AD388" i="8"/>
  <c r="AD389" i="8"/>
  <c r="AD390" i="8"/>
  <c r="AD391" i="8"/>
  <c r="AD392" i="8"/>
  <c r="AD393" i="8"/>
  <c r="AD394" i="8"/>
  <c r="AD395" i="8"/>
  <c r="AD396" i="8"/>
  <c r="AD397" i="8"/>
  <c r="AD398" i="8"/>
  <c r="AD399" i="8"/>
  <c r="AD400" i="8"/>
  <c r="AD401" i="8"/>
  <c r="AD402" i="8"/>
  <c r="AD403" i="8"/>
  <c r="AD404" i="8"/>
  <c r="AD405" i="8"/>
  <c r="AD406" i="8"/>
  <c r="AD407" i="8"/>
  <c r="AD408" i="8"/>
  <c r="AD409" i="8"/>
  <c r="AD410" i="8"/>
  <c r="AD411" i="8"/>
  <c r="AD412" i="8"/>
  <c r="AD413" i="8"/>
  <c r="AD414" i="8"/>
  <c r="AD415" i="8"/>
  <c r="AD416" i="8"/>
  <c r="AD417" i="8"/>
  <c r="AD418" i="8"/>
  <c r="AD419" i="8"/>
  <c r="AD420" i="8"/>
  <c r="AD421" i="8"/>
  <c r="AD422" i="8"/>
  <c r="AD423" i="8"/>
  <c r="AD424" i="8"/>
  <c r="AD425" i="8"/>
  <c r="AD426" i="8"/>
  <c r="AD427" i="8"/>
  <c r="AD428" i="8"/>
  <c r="AD429" i="8"/>
  <c r="AD430" i="8"/>
  <c r="AD431" i="8"/>
  <c r="AD432" i="8"/>
  <c r="AD433" i="8"/>
  <c r="AD434" i="8"/>
  <c r="AD435" i="8"/>
  <c r="AD436" i="8"/>
  <c r="AD437" i="8"/>
  <c r="AD438" i="8"/>
  <c r="AD439" i="8"/>
  <c r="AD440" i="8"/>
  <c r="AD441" i="8"/>
  <c r="AD442" i="8"/>
  <c r="AD443" i="8"/>
  <c r="AD444" i="8"/>
  <c r="AD445" i="8"/>
  <c r="AD446" i="8"/>
  <c r="AD447" i="8"/>
  <c r="AD448" i="8"/>
  <c r="AD449" i="8"/>
  <c r="AD450" i="8"/>
  <c r="AD451" i="8"/>
  <c r="AD452" i="8"/>
  <c r="AD453" i="8"/>
  <c r="AD454" i="8"/>
  <c r="AD455" i="8"/>
  <c r="AD456" i="8"/>
  <c r="AD457" i="8"/>
  <c r="AD458" i="8"/>
  <c r="AD459" i="8"/>
  <c r="AD460" i="8"/>
  <c r="AD461" i="8"/>
  <c r="AD462" i="8"/>
  <c r="AD463" i="8"/>
  <c r="AD464" i="8"/>
  <c r="AD465" i="8"/>
  <c r="AD466" i="8"/>
  <c r="AD467" i="8"/>
  <c r="AD468" i="8"/>
  <c r="AD469" i="8"/>
  <c r="AD470" i="8"/>
  <c r="AD471" i="8"/>
  <c r="AD472" i="8"/>
  <c r="AD473" i="8"/>
  <c r="AD474" i="8"/>
  <c r="AD475" i="8"/>
  <c r="AD476" i="8"/>
  <c r="AD477" i="8"/>
  <c r="AD478" i="8"/>
  <c r="AD479" i="8"/>
  <c r="AD480" i="8"/>
  <c r="AD481" i="8"/>
  <c r="AD482" i="8"/>
  <c r="AD483" i="8"/>
  <c r="AD484" i="8"/>
  <c r="AD485" i="8"/>
  <c r="AD486" i="8"/>
  <c r="AD487" i="8"/>
  <c r="AD488" i="8"/>
  <c r="AD489" i="8"/>
  <c r="AD490" i="8"/>
  <c r="AD491" i="8"/>
  <c r="AD492" i="8"/>
  <c r="AD493" i="8"/>
  <c r="AD494" i="8"/>
  <c r="AD495" i="8"/>
  <c r="AD496" i="8"/>
  <c r="AD497" i="8"/>
  <c r="AD498" i="8"/>
  <c r="AD499" i="8"/>
  <c r="AD500" i="8"/>
  <c r="AD501" i="8"/>
  <c r="AD502" i="8"/>
  <c r="AD503" i="8"/>
  <c r="AD504" i="8"/>
  <c r="AD505" i="8"/>
  <c r="AD506" i="8"/>
  <c r="AD507" i="8"/>
  <c r="AD508" i="8"/>
  <c r="AD509" i="8"/>
  <c r="AD510" i="8"/>
  <c r="AD511" i="8"/>
  <c r="AD512" i="8"/>
  <c r="AD513" i="8"/>
  <c r="AD514" i="8"/>
  <c r="AD515" i="8"/>
  <c r="AD516" i="8"/>
  <c r="AD517" i="8"/>
  <c r="AD518" i="8"/>
  <c r="AD519" i="8"/>
  <c r="AD520" i="8"/>
  <c r="AD521" i="8"/>
  <c r="AD522" i="8"/>
  <c r="AD523" i="8"/>
  <c r="AD524" i="8"/>
  <c r="AD525" i="8"/>
  <c r="AD526" i="8"/>
  <c r="AD527" i="8"/>
  <c r="AD528" i="8"/>
  <c r="AD529" i="8"/>
  <c r="AD530" i="8"/>
  <c r="AD531" i="8"/>
  <c r="AD532" i="8"/>
  <c r="AD533" i="8"/>
  <c r="AD534" i="8"/>
  <c r="AD535" i="8"/>
  <c r="AD536" i="8"/>
  <c r="AD537" i="8"/>
  <c r="AD538" i="8"/>
  <c r="AD539" i="8"/>
  <c r="AD540" i="8"/>
  <c r="AD541" i="8"/>
  <c r="AD542" i="8"/>
  <c r="AD543" i="8"/>
  <c r="AD544" i="8"/>
  <c r="AD545" i="8"/>
  <c r="AD546" i="8"/>
  <c r="AD547" i="8"/>
  <c r="AD548" i="8"/>
  <c r="AD549" i="8"/>
  <c r="AD550" i="8"/>
  <c r="AD551" i="8"/>
  <c r="AD552" i="8"/>
  <c r="AD553" i="8"/>
  <c r="AD554" i="8"/>
  <c r="AD555" i="8"/>
  <c r="AD556" i="8"/>
  <c r="AD557" i="8"/>
  <c r="AD558" i="8"/>
  <c r="AD559" i="8"/>
  <c r="AD560" i="8"/>
  <c r="AD561" i="8"/>
  <c r="AD562" i="8"/>
  <c r="AD563" i="8"/>
  <c r="AD564" i="8"/>
  <c r="AD565" i="8"/>
  <c r="AD566" i="8"/>
  <c r="AD567" i="8"/>
  <c r="AD568" i="8"/>
  <c r="AD569" i="8"/>
  <c r="AD570" i="8"/>
  <c r="AD571" i="8"/>
  <c r="AD572" i="8"/>
  <c r="AD573" i="8"/>
  <c r="AD574" i="8"/>
  <c r="AD575" i="8"/>
  <c r="AD576" i="8"/>
  <c r="AD577" i="8"/>
  <c r="AD578" i="8"/>
  <c r="AD579" i="8"/>
  <c r="AD580" i="8"/>
  <c r="AD581" i="8"/>
  <c r="AD582" i="8"/>
  <c r="AD583" i="8"/>
  <c r="AD584" i="8"/>
  <c r="AD585" i="8"/>
  <c r="AD586" i="8"/>
  <c r="AD587" i="8"/>
  <c r="AD588" i="8"/>
  <c r="AD589" i="8"/>
  <c r="AD590" i="8"/>
  <c r="AD591" i="8"/>
  <c r="AD592" i="8"/>
  <c r="AD593" i="8"/>
  <c r="AD594" i="8"/>
  <c r="AD595" i="8"/>
  <c r="AD596" i="8"/>
  <c r="AD597" i="8"/>
  <c r="AD598" i="8"/>
  <c r="AD599" i="8"/>
  <c r="AD600" i="8"/>
  <c r="AD601" i="8"/>
  <c r="AD602" i="8"/>
  <c r="AD603" i="8"/>
  <c r="AD604" i="8"/>
  <c r="AD605" i="8"/>
  <c r="AD606" i="8"/>
  <c r="AD607" i="8"/>
  <c r="AD608" i="8"/>
  <c r="AD609" i="8"/>
  <c r="AD610" i="8"/>
  <c r="AD611" i="8"/>
  <c r="AD612" i="8"/>
  <c r="AD613" i="8"/>
  <c r="AD614" i="8"/>
  <c r="AD615" i="8"/>
  <c r="AD616" i="8"/>
  <c r="AD617" i="8"/>
  <c r="AD618" i="8"/>
  <c r="AD619" i="8"/>
  <c r="AD620" i="8"/>
  <c r="AD621" i="8"/>
  <c r="AD622" i="8"/>
  <c r="AD623" i="8"/>
  <c r="AD624" i="8"/>
  <c r="AD625" i="8"/>
  <c r="AD626" i="8"/>
  <c r="AD627" i="8"/>
  <c r="AD628" i="8"/>
  <c r="AD629" i="8"/>
  <c r="AD630" i="8"/>
  <c r="AD631" i="8"/>
  <c r="AD632" i="8"/>
  <c r="AD633" i="8"/>
  <c r="AD634" i="8"/>
  <c r="AD635" i="8"/>
  <c r="AD636" i="8"/>
  <c r="AD637" i="8"/>
  <c r="AD638" i="8"/>
  <c r="AD639" i="8"/>
  <c r="AD640" i="8"/>
  <c r="AD641" i="8"/>
  <c r="AD642" i="8"/>
  <c r="AD643" i="8"/>
  <c r="AD644" i="8"/>
  <c r="AD645" i="8"/>
  <c r="AD646" i="8"/>
  <c r="AD647" i="8"/>
  <c r="AD648" i="8"/>
  <c r="AD649" i="8"/>
  <c r="AD650" i="8"/>
  <c r="AD651" i="8"/>
  <c r="AD652" i="8"/>
  <c r="AD653" i="8"/>
  <c r="AD654" i="8"/>
  <c r="AD655" i="8"/>
  <c r="AD656" i="8"/>
  <c r="AD657" i="8"/>
  <c r="AD658" i="8"/>
  <c r="AD659" i="8"/>
  <c r="AD660" i="8"/>
  <c r="AD661" i="8"/>
  <c r="AD662" i="8"/>
  <c r="AD663" i="8"/>
  <c r="AD664" i="8"/>
  <c r="AD665" i="8"/>
  <c r="AD666" i="8"/>
  <c r="AD667" i="8"/>
  <c r="AD668" i="8"/>
  <c r="AD669" i="8"/>
  <c r="AD670" i="8"/>
  <c r="AD671" i="8"/>
  <c r="AD672" i="8"/>
  <c r="AD673" i="8"/>
  <c r="AD674" i="8"/>
  <c r="AD675" i="8"/>
  <c r="AD676" i="8"/>
  <c r="AD677" i="8"/>
  <c r="AD678" i="8"/>
  <c r="AD679" i="8"/>
  <c r="AD680" i="8"/>
  <c r="AD681" i="8"/>
  <c r="AD682" i="8"/>
  <c r="AD683" i="8"/>
  <c r="AD684" i="8"/>
  <c r="AD685" i="8"/>
  <c r="AD686" i="8"/>
  <c r="AD687" i="8"/>
  <c r="AD688" i="8"/>
  <c r="AD689" i="8"/>
  <c r="AD690" i="8"/>
  <c r="AD691" i="8"/>
  <c r="AD692" i="8"/>
  <c r="AD693" i="8"/>
  <c r="AD694" i="8"/>
  <c r="AD695" i="8"/>
  <c r="AD696" i="8"/>
  <c r="AD697" i="8"/>
  <c r="AD698" i="8"/>
  <c r="AD699" i="8"/>
  <c r="AD700" i="8"/>
  <c r="AD701" i="8"/>
  <c r="AD702" i="8"/>
  <c r="AD703" i="8"/>
  <c r="AD704" i="8"/>
  <c r="AD705" i="8"/>
  <c r="AD706" i="8"/>
  <c r="AD707" i="8"/>
  <c r="AD708" i="8"/>
  <c r="AD709" i="8"/>
  <c r="AD710" i="8"/>
  <c r="AD711" i="8"/>
  <c r="AD712" i="8"/>
  <c r="AD713" i="8"/>
  <c r="AD714" i="8"/>
  <c r="AD715" i="8"/>
  <c r="AD716" i="8"/>
  <c r="AD717" i="8"/>
  <c r="AD718" i="8"/>
  <c r="AD719" i="8"/>
  <c r="AD720" i="8"/>
  <c r="AD721" i="8"/>
  <c r="AD722" i="8"/>
  <c r="AD723" i="8"/>
  <c r="AD724" i="8"/>
  <c r="AD725" i="8"/>
  <c r="AD726" i="8"/>
  <c r="AD727" i="8"/>
  <c r="AD728" i="8"/>
  <c r="AD729" i="8"/>
  <c r="AD730" i="8"/>
  <c r="AD731" i="8"/>
  <c r="AD732" i="8"/>
  <c r="AD733" i="8"/>
  <c r="AD734" i="8"/>
  <c r="AD735" i="8"/>
  <c r="AD736" i="8"/>
  <c r="AD737" i="8"/>
  <c r="AD738" i="8"/>
  <c r="AD739" i="8"/>
  <c r="AD740" i="8"/>
  <c r="AD741" i="8"/>
  <c r="AD742" i="8"/>
  <c r="AD743" i="8"/>
  <c r="AD744" i="8"/>
  <c r="AD745" i="8"/>
  <c r="AD746" i="8"/>
  <c r="AD747" i="8"/>
  <c r="AD748" i="8"/>
  <c r="AD749" i="8"/>
  <c r="AD750" i="8"/>
  <c r="AD751" i="8"/>
  <c r="AD752" i="8"/>
  <c r="AD753" i="8"/>
  <c r="AD754" i="8"/>
  <c r="AD755" i="8"/>
  <c r="AD756" i="8"/>
  <c r="AD757" i="8"/>
  <c r="AD758" i="8"/>
  <c r="AD759" i="8"/>
  <c r="AD760" i="8"/>
  <c r="AD761" i="8"/>
  <c r="AD762" i="8"/>
  <c r="AD763" i="8"/>
  <c r="AD764" i="8"/>
  <c r="AD765" i="8"/>
  <c r="AD766" i="8"/>
  <c r="AD767" i="8"/>
  <c r="AD768" i="8"/>
  <c r="AD769" i="8"/>
  <c r="AD770" i="8"/>
  <c r="AD771" i="8"/>
  <c r="AD772" i="8"/>
  <c r="AD773" i="8"/>
  <c r="AD774" i="8"/>
  <c r="AD775" i="8"/>
  <c r="AD776" i="8"/>
  <c r="AD777" i="8"/>
  <c r="AD778" i="8"/>
  <c r="AD779" i="8"/>
  <c r="AD780" i="8"/>
  <c r="AD781" i="8"/>
  <c r="AD782" i="8"/>
  <c r="AD783" i="8"/>
  <c r="AD784" i="8"/>
  <c r="AD785" i="8"/>
  <c r="AD786" i="8"/>
  <c r="AD787" i="8"/>
  <c r="AD788" i="8"/>
  <c r="AD789" i="8"/>
  <c r="AD790" i="8"/>
  <c r="AD791" i="8"/>
  <c r="AD792" i="8"/>
  <c r="AD793" i="8"/>
  <c r="AD794" i="8"/>
  <c r="AD795" i="8"/>
  <c r="AD796" i="8"/>
  <c r="AD797" i="8"/>
  <c r="AD798" i="8"/>
  <c r="AD799" i="8"/>
  <c r="AD800" i="8"/>
  <c r="AD801" i="8"/>
  <c r="AD802" i="8"/>
  <c r="AD803" i="8"/>
  <c r="AD804" i="8"/>
  <c r="AD805" i="8"/>
  <c r="AD806" i="8"/>
  <c r="AD807" i="8"/>
  <c r="AD808" i="8"/>
  <c r="AD809" i="8"/>
  <c r="AD810" i="8"/>
  <c r="AD811" i="8"/>
  <c r="AD812" i="8"/>
  <c r="AD813" i="8"/>
  <c r="AD814" i="8"/>
  <c r="AD815" i="8"/>
  <c r="AD816" i="8"/>
  <c r="AD817" i="8"/>
  <c r="AD818" i="8"/>
  <c r="AD819" i="8"/>
  <c r="AD820" i="8"/>
  <c r="AD821" i="8"/>
  <c r="AD822" i="8"/>
  <c r="AD823" i="8"/>
  <c r="AD824" i="8"/>
  <c r="AD825" i="8"/>
  <c r="AD826" i="8"/>
  <c r="AD827" i="8"/>
  <c r="AD828" i="8"/>
  <c r="AD829" i="8"/>
  <c r="AD830" i="8"/>
  <c r="AD831" i="8"/>
  <c r="AD832" i="8"/>
  <c r="AD833" i="8"/>
  <c r="AD834" i="8"/>
  <c r="AD835" i="8"/>
  <c r="AD836" i="8"/>
  <c r="AD837" i="8"/>
  <c r="AD838" i="8"/>
  <c r="AD839" i="8"/>
  <c r="AD840" i="8"/>
  <c r="AD841" i="8"/>
  <c r="AD842" i="8"/>
  <c r="AD843" i="8"/>
  <c r="AD844" i="8"/>
  <c r="AD845" i="8"/>
  <c r="AD846" i="8"/>
  <c r="AD847" i="8"/>
  <c r="AD848" i="8"/>
  <c r="AD849" i="8"/>
  <c r="AD850" i="8"/>
  <c r="AD851" i="8"/>
  <c r="AD852" i="8"/>
  <c r="AD853" i="8"/>
  <c r="AD854" i="8"/>
  <c r="AD855" i="8"/>
  <c r="AD856" i="8"/>
  <c r="AD857" i="8"/>
  <c r="AD858" i="8"/>
  <c r="AD859" i="8"/>
  <c r="AD860" i="8"/>
  <c r="AD861" i="8"/>
  <c r="AD862" i="8"/>
  <c r="AD863" i="8"/>
  <c r="AD864" i="8"/>
  <c r="AD865" i="8"/>
  <c r="AD866" i="8"/>
  <c r="AD867" i="8"/>
  <c r="AD868" i="8"/>
  <c r="AD869" i="8"/>
  <c r="AD870" i="8"/>
  <c r="AD871" i="8"/>
  <c r="AD872" i="8"/>
  <c r="AD873" i="8"/>
  <c r="AD874" i="8"/>
  <c r="AD875" i="8"/>
  <c r="AD876" i="8"/>
  <c r="AD877" i="8"/>
  <c r="AD878" i="8"/>
  <c r="AD879" i="8"/>
  <c r="AD880" i="8"/>
  <c r="AD881" i="8"/>
  <c r="AD882" i="8"/>
  <c r="AD883" i="8"/>
  <c r="AD884" i="8"/>
  <c r="AD885" i="8"/>
  <c r="AD886" i="8"/>
  <c r="AD887" i="8"/>
  <c r="AD888" i="8"/>
  <c r="AD889" i="8"/>
  <c r="AD890" i="8"/>
  <c r="AD891" i="8"/>
  <c r="AD892" i="8"/>
  <c r="AD893" i="8"/>
  <c r="AD894" i="8"/>
  <c r="AD895" i="8"/>
  <c r="AD896" i="8"/>
  <c r="AD897" i="8"/>
  <c r="AD898" i="8"/>
  <c r="AD899" i="8"/>
  <c r="AD900" i="8"/>
  <c r="AD901" i="8"/>
  <c r="AD902" i="8"/>
  <c r="AD903" i="8"/>
  <c r="AD904" i="8"/>
  <c r="AD905" i="8"/>
  <c r="AD906" i="8"/>
  <c r="AD907" i="8"/>
  <c r="AD908" i="8"/>
  <c r="AD909" i="8"/>
  <c r="AD910" i="8"/>
  <c r="AD911" i="8"/>
  <c r="AD912" i="8"/>
  <c r="AD913" i="8"/>
  <c r="AD914" i="8"/>
  <c r="AD915" i="8"/>
  <c r="AD916" i="8"/>
  <c r="AD917" i="8"/>
  <c r="AD918" i="8"/>
  <c r="AD919" i="8"/>
  <c r="AD920" i="8"/>
  <c r="AD921" i="8"/>
  <c r="AD922" i="8"/>
  <c r="AD923" i="8"/>
  <c r="AD924" i="8"/>
  <c r="AD925" i="8"/>
  <c r="AD926" i="8"/>
  <c r="AD927" i="8"/>
  <c r="AD928" i="8"/>
  <c r="AD929" i="8"/>
  <c r="AD930" i="8"/>
  <c r="AD931" i="8"/>
  <c r="AD932" i="8"/>
  <c r="AD933" i="8"/>
  <c r="AD934" i="8"/>
  <c r="AD935" i="8"/>
  <c r="AD936" i="8"/>
  <c r="AD937" i="8"/>
  <c r="AD938" i="8"/>
  <c r="AD939" i="8"/>
  <c r="AD940" i="8"/>
  <c r="AD941" i="8"/>
  <c r="AD942" i="8"/>
  <c r="AD943" i="8"/>
  <c r="AD944" i="8"/>
  <c r="AD945" i="8"/>
  <c r="AD946" i="8"/>
  <c r="AD947" i="8"/>
  <c r="AD948" i="8"/>
  <c r="AD949" i="8"/>
  <c r="AD950" i="8"/>
  <c r="AD951" i="8"/>
  <c r="AD952" i="8"/>
  <c r="AD953" i="8"/>
  <c r="AD954" i="8"/>
  <c r="AD955" i="8"/>
  <c r="AD956" i="8"/>
  <c r="AD957" i="8"/>
  <c r="AD958" i="8"/>
  <c r="AD959" i="8"/>
  <c r="AD960" i="8"/>
  <c r="AD961" i="8"/>
  <c r="AD962" i="8"/>
  <c r="AD963" i="8"/>
  <c r="AD964" i="8"/>
  <c r="AD965" i="8"/>
  <c r="AD966" i="8"/>
  <c r="AD967" i="8"/>
  <c r="AD968" i="8"/>
  <c r="AD969" i="8"/>
  <c r="AD970" i="8"/>
  <c r="AD971" i="8"/>
  <c r="AD972" i="8"/>
  <c r="AD973" i="8"/>
  <c r="AD974" i="8"/>
  <c r="AD975" i="8"/>
  <c r="AD976" i="8"/>
  <c r="AD977" i="8"/>
  <c r="AD978" i="8"/>
  <c r="AD979" i="8"/>
  <c r="AD980" i="8"/>
  <c r="AD981" i="8"/>
  <c r="AD982" i="8"/>
  <c r="AD983" i="8"/>
  <c r="AD984" i="8"/>
  <c r="AD985" i="8"/>
  <c r="AD986" i="8"/>
  <c r="AD987" i="8"/>
  <c r="AD988" i="8"/>
  <c r="AD989" i="8"/>
  <c r="AD990" i="8"/>
  <c r="AD991" i="8"/>
  <c r="AD992" i="8"/>
  <c r="AD993" i="8"/>
  <c r="AD994" i="8"/>
  <c r="AD995" i="8"/>
  <c r="AD996" i="8"/>
  <c r="AD997" i="8"/>
  <c r="AD998" i="8"/>
  <c r="AD999" i="8"/>
  <c r="AD1000" i="8"/>
  <c r="AD1001" i="8"/>
  <c r="AD1002" i="8"/>
  <c r="AD1003" i="8"/>
  <c r="AD1004" i="8"/>
  <c r="AD1005" i="8"/>
  <c r="AD1006" i="8"/>
  <c r="AD1007" i="8"/>
  <c r="AD1008" i="8"/>
  <c r="AD1009" i="8"/>
  <c r="AD1010" i="8"/>
  <c r="AD1011" i="8"/>
  <c r="AD1012" i="8"/>
  <c r="AD1013" i="8"/>
  <c r="AD1014" i="8"/>
  <c r="AD1015" i="8"/>
  <c r="AD1016" i="8"/>
  <c r="AD1017" i="8"/>
  <c r="AD1018" i="8"/>
  <c r="AD1019" i="8"/>
  <c r="AD1020" i="8"/>
  <c r="AD1021" i="8"/>
  <c r="AD1022" i="8"/>
  <c r="AD1023" i="8"/>
  <c r="AD1024" i="8"/>
  <c r="AD1025" i="8"/>
  <c r="AD1026" i="8"/>
  <c r="AD1027" i="8"/>
  <c r="AD1028" i="8"/>
  <c r="AD1029" i="8"/>
  <c r="AD1030" i="8"/>
  <c r="AD1031" i="8"/>
  <c r="AD1032" i="8"/>
  <c r="AD1033" i="8"/>
  <c r="AD1034" i="8"/>
  <c r="AD1035" i="8"/>
  <c r="AD1036" i="8"/>
  <c r="AD1037" i="8"/>
  <c r="AD1038" i="8"/>
  <c r="AD1039" i="8"/>
  <c r="AD1040" i="8"/>
  <c r="AD1041" i="8"/>
  <c r="AD1042" i="8"/>
  <c r="AD1043" i="8"/>
  <c r="AD1044" i="8"/>
  <c r="AD1045" i="8"/>
  <c r="AD1046" i="8"/>
  <c r="AD1047" i="8"/>
  <c r="AD1048" i="8"/>
  <c r="AD1049" i="8"/>
  <c r="AD1050" i="8"/>
  <c r="AD1051" i="8"/>
  <c r="AD1052" i="8"/>
  <c r="AD1053" i="8"/>
  <c r="AD1054" i="8"/>
  <c r="AD1055" i="8"/>
  <c r="AD1056" i="8"/>
  <c r="AD1057" i="8"/>
  <c r="AD1058" i="8"/>
  <c r="AD1059" i="8"/>
  <c r="AD1060" i="8"/>
  <c r="AD1061" i="8"/>
  <c r="AD1062" i="8"/>
  <c r="AD1063" i="8"/>
  <c r="AD1064" i="8"/>
  <c r="AD1065" i="8"/>
  <c r="AD1066" i="8"/>
  <c r="AD1067" i="8"/>
  <c r="AD1068" i="8"/>
  <c r="AD1069" i="8"/>
  <c r="AD1070" i="8"/>
  <c r="AD1071" i="8"/>
  <c r="AD1072" i="8"/>
  <c r="AD1073" i="8"/>
  <c r="AD1074" i="8"/>
  <c r="AD1075" i="8"/>
  <c r="AD1076" i="8"/>
  <c r="AD1077" i="8"/>
  <c r="AD1078" i="8"/>
  <c r="AD1079" i="8"/>
  <c r="AD1080" i="8"/>
  <c r="AD1081" i="8"/>
  <c r="AD1082" i="8"/>
  <c r="AD1083" i="8"/>
  <c r="AD1084" i="8"/>
  <c r="AD1085" i="8"/>
  <c r="AD1086" i="8"/>
  <c r="AD1087" i="8"/>
  <c r="AD1088" i="8"/>
  <c r="AD1089" i="8"/>
  <c r="AD1090" i="8"/>
  <c r="AD1091" i="8"/>
  <c r="AD1092" i="8"/>
  <c r="AD1093" i="8"/>
  <c r="AD1094" i="8"/>
  <c r="AD1095" i="8"/>
  <c r="AD1096" i="8"/>
  <c r="AD1097" i="8"/>
  <c r="AD1098" i="8"/>
  <c r="AD1099" i="8"/>
  <c r="AD1100" i="8"/>
  <c r="AD1101" i="8"/>
  <c r="AD1102" i="8"/>
  <c r="AD1103" i="8"/>
  <c r="AD1104" i="8"/>
  <c r="AD1105" i="8"/>
  <c r="AD1106" i="8"/>
  <c r="AD1107" i="8"/>
  <c r="AD1108" i="8"/>
  <c r="AD1109" i="8"/>
  <c r="AD1110" i="8"/>
  <c r="AD1111" i="8"/>
  <c r="AD1112" i="8"/>
  <c r="AD1113" i="8"/>
  <c r="AD1114" i="8"/>
  <c r="AD1115" i="8"/>
  <c r="AD1116" i="8"/>
  <c r="AD1117" i="8"/>
  <c r="AD1118" i="8"/>
  <c r="AD1119" i="8"/>
  <c r="AD1120" i="8"/>
  <c r="AD1121" i="8"/>
  <c r="AD1122" i="8"/>
  <c r="AD1123" i="8"/>
  <c r="AD1124" i="8"/>
  <c r="AD1125" i="8"/>
  <c r="AD1126" i="8"/>
  <c r="AD1127" i="8"/>
  <c r="AD1128" i="8"/>
  <c r="AD1129" i="8"/>
  <c r="AD1130" i="8"/>
  <c r="AD1131" i="8"/>
  <c r="AD1132" i="8"/>
  <c r="AD1133" i="8"/>
  <c r="AD1134" i="8"/>
  <c r="AD1135" i="8"/>
  <c r="AD1136" i="8"/>
  <c r="AD1137" i="8"/>
  <c r="AD1138" i="8"/>
  <c r="AD1139" i="8"/>
  <c r="AD1140" i="8"/>
  <c r="AD1141" i="8"/>
  <c r="AD1142" i="8"/>
  <c r="AD1143" i="8"/>
  <c r="AD1144" i="8"/>
  <c r="AD1145" i="8"/>
  <c r="AD1146" i="8"/>
  <c r="AD1147" i="8"/>
  <c r="AD1148" i="8"/>
  <c r="AD1149" i="8"/>
  <c r="AD1150" i="8"/>
  <c r="AD1151" i="8"/>
  <c r="AD1152" i="8"/>
  <c r="AD1153" i="8"/>
  <c r="AD1154" i="8"/>
  <c r="AD1155" i="8"/>
  <c r="AD1156" i="8"/>
  <c r="AD1157" i="8"/>
  <c r="AD1158" i="8"/>
  <c r="AD1159" i="8"/>
  <c r="AD1160" i="8"/>
  <c r="AD1161" i="8"/>
  <c r="AD1162" i="8"/>
  <c r="AD1163" i="8"/>
  <c r="AD1164" i="8"/>
  <c r="AD1165" i="8"/>
  <c r="AD1166" i="8"/>
  <c r="AD1167" i="8"/>
  <c r="AD1168" i="8"/>
  <c r="AD1169" i="8"/>
  <c r="AD1170" i="8"/>
  <c r="AD1171" i="8"/>
  <c r="AD1172" i="8"/>
  <c r="AD1173" i="8"/>
  <c r="AD1174" i="8"/>
  <c r="AD1175" i="8"/>
  <c r="AD1176" i="8"/>
  <c r="AD1177" i="8"/>
  <c r="AD1178" i="8"/>
  <c r="AD1179" i="8"/>
  <c r="AD1180" i="8"/>
  <c r="AD1181" i="8"/>
  <c r="AD1182" i="8"/>
  <c r="AD1183" i="8"/>
  <c r="AD1184" i="8"/>
  <c r="AD1185" i="8"/>
  <c r="AD1186" i="8"/>
  <c r="AD1187" i="8"/>
  <c r="AD1188" i="8"/>
  <c r="AD1189" i="8"/>
  <c r="AD1190" i="8"/>
  <c r="AD1191" i="8"/>
  <c r="AD1192" i="8"/>
  <c r="AD1193" i="8"/>
  <c r="AD1194" i="8"/>
  <c r="AD1195" i="8"/>
  <c r="AD1196" i="8"/>
  <c r="AD1197" i="8"/>
  <c r="AD1198" i="8"/>
  <c r="AD1199" i="8"/>
  <c r="AD1200" i="8"/>
  <c r="AD1201" i="8"/>
  <c r="AD1202" i="8"/>
  <c r="AD1203" i="8"/>
  <c r="AD1204" i="8"/>
  <c r="AD1205" i="8"/>
  <c r="AD1206" i="8"/>
  <c r="AD1207" i="8"/>
  <c r="AD1208" i="8"/>
  <c r="AD1209" i="8"/>
  <c r="AD1210" i="8"/>
  <c r="AD1211" i="8"/>
  <c r="AD1212" i="8"/>
  <c r="AD1213" i="8"/>
  <c r="AD1214" i="8"/>
  <c r="AD1215" i="8"/>
  <c r="AD1216" i="8"/>
  <c r="AD1217" i="8"/>
  <c r="AD1218" i="8"/>
  <c r="AD1219" i="8"/>
  <c r="AD1220" i="8"/>
  <c r="AD1221" i="8"/>
  <c r="AD1222" i="8"/>
  <c r="AD1223" i="8"/>
  <c r="AD1224" i="8"/>
  <c r="AD1225" i="8"/>
  <c r="AD1226" i="8"/>
  <c r="AD1227" i="8"/>
  <c r="AD1228" i="8"/>
  <c r="AD1229" i="8"/>
  <c r="AD1230" i="8"/>
  <c r="AD1231" i="8"/>
  <c r="AD1232" i="8"/>
  <c r="AD1233" i="8"/>
  <c r="AD1234" i="8"/>
  <c r="AD1235" i="8"/>
  <c r="AD1236" i="8"/>
  <c r="AD1237" i="8"/>
  <c r="AD1238" i="8"/>
  <c r="AD1239" i="8"/>
  <c r="AD1240" i="8"/>
  <c r="AD1241" i="8"/>
  <c r="AD1242" i="8"/>
  <c r="AD1243" i="8"/>
  <c r="AD1244" i="8"/>
  <c r="AD1245" i="8"/>
  <c r="AD1246" i="8"/>
  <c r="AD1247" i="8"/>
  <c r="AD1248" i="8"/>
  <c r="AD1249" i="8"/>
  <c r="AD1250" i="8"/>
  <c r="AD1251" i="8"/>
  <c r="AD1252" i="8"/>
  <c r="AD1253" i="8"/>
  <c r="AD1254" i="8"/>
  <c r="AD1255" i="8"/>
  <c r="AD1256" i="8"/>
  <c r="AD1257" i="8"/>
  <c r="AD1258" i="8"/>
  <c r="AD1259" i="8"/>
  <c r="AD1260" i="8"/>
  <c r="AD1261" i="8"/>
  <c r="AD1262" i="8"/>
  <c r="AD1263" i="8"/>
  <c r="AD1264" i="8"/>
  <c r="AD1265" i="8"/>
  <c r="AD1266" i="8"/>
  <c r="AD1267" i="8"/>
  <c r="AD1268" i="8"/>
  <c r="AD1269" i="8"/>
  <c r="AD1270" i="8"/>
  <c r="AD1271" i="8"/>
  <c r="AD1272" i="8"/>
  <c r="AD1273" i="8"/>
  <c r="AD1274" i="8"/>
  <c r="AD1275" i="8"/>
  <c r="AD1276" i="8"/>
  <c r="AD1277" i="8"/>
  <c r="AD1278" i="8"/>
  <c r="AD1279" i="8"/>
  <c r="AD1280" i="8"/>
  <c r="AD1281" i="8"/>
  <c r="AD1282" i="8"/>
  <c r="AD1283" i="8"/>
  <c r="AD1284" i="8"/>
  <c r="AD1285" i="8"/>
  <c r="AD1286" i="8"/>
  <c r="AD1287" i="8"/>
  <c r="AD1288" i="8"/>
  <c r="AD1289" i="8"/>
  <c r="AD1290" i="8"/>
  <c r="AD1291" i="8"/>
  <c r="AD1292" i="8"/>
  <c r="AD1293" i="8"/>
  <c r="AD1294" i="8"/>
  <c r="AD1295" i="8"/>
  <c r="AD1296" i="8"/>
  <c r="AD1297" i="8"/>
  <c r="AD1298" i="8"/>
  <c r="AD1299" i="8"/>
  <c r="AD1300" i="8"/>
  <c r="AD1301" i="8"/>
  <c r="AD1302" i="8"/>
  <c r="AD1303" i="8"/>
  <c r="AD1304" i="8"/>
  <c r="AD1305" i="8"/>
  <c r="AD1306" i="8"/>
  <c r="AD1307" i="8"/>
  <c r="AD1308" i="8"/>
  <c r="AD1309" i="8"/>
  <c r="AD1310" i="8"/>
  <c r="AD1311" i="8"/>
  <c r="AD1312" i="8"/>
  <c r="AD1313" i="8"/>
  <c r="AD1314" i="8"/>
  <c r="AD1315" i="8"/>
  <c r="AD1316" i="8"/>
  <c r="AD1317" i="8"/>
  <c r="AD1318" i="8"/>
  <c r="AD1319" i="8"/>
  <c r="AD1320" i="8"/>
  <c r="AD1321" i="8"/>
  <c r="AD1322" i="8"/>
  <c r="AD1323" i="8"/>
  <c r="AD1324" i="8"/>
  <c r="AD1325" i="8"/>
  <c r="AD1326" i="8"/>
  <c r="AD1327" i="8"/>
  <c r="AD1328" i="8"/>
  <c r="AD1329" i="8"/>
  <c r="AD1330" i="8"/>
  <c r="AD1331" i="8"/>
  <c r="AD1332" i="8"/>
  <c r="AD1333" i="8"/>
  <c r="AD1334" i="8"/>
  <c r="AD1335" i="8"/>
  <c r="AD1336" i="8"/>
  <c r="AD1337" i="8"/>
  <c r="AD1338" i="8"/>
  <c r="AD1339" i="8"/>
  <c r="AD1340" i="8"/>
  <c r="AD1341" i="8"/>
  <c r="AD1342" i="8"/>
  <c r="AD1343" i="8"/>
  <c r="AD1344" i="8"/>
  <c r="AD1345" i="8"/>
  <c r="AD1346" i="8"/>
  <c r="AD1347" i="8"/>
  <c r="AD1348" i="8"/>
  <c r="AD1349" i="8"/>
  <c r="AD1350" i="8"/>
  <c r="AD1351" i="8"/>
  <c r="AD1352" i="8"/>
  <c r="AD1353" i="8"/>
  <c r="AD1354" i="8"/>
  <c r="AD1355" i="8"/>
  <c r="AD1356" i="8"/>
  <c r="AD1357" i="8"/>
  <c r="AD1358" i="8"/>
  <c r="AD1359" i="8"/>
  <c r="AD1360" i="8"/>
  <c r="AD1361" i="8"/>
  <c r="AD1362" i="8"/>
  <c r="AD1363" i="8"/>
  <c r="AD1364" i="8"/>
  <c r="AD1365" i="8"/>
  <c r="AD1366" i="8"/>
  <c r="AD1367" i="8"/>
  <c r="AD1368" i="8"/>
  <c r="AD1369" i="8"/>
  <c r="AD1370" i="8"/>
  <c r="AD1371" i="8"/>
  <c r="AD1372" i="8"/>
  <c r="AD1373" i="8"/>
  <c r="AD1374" i="8"/>
  <c r="AD1375" i="8"/>
  <c r="AD1376" i="8"/>
  <c r="AD1377" i="8"/>
  <c r="AD1378" i="8"/>
  <c r="AD1379" i="8"/>
  <c r="AD1380" i="8"/>
  <c r="AD1381" i="8"/>
  <c r="AD1382" i="8"/>
  <c r="AD1383" i="8"/>
  <c r="AD1384" i="8"/>
  <c r="AD1385" i="8"/>
  <c r="AD1386" i="8"/>
  <c r="AD1387" i="8"/>
  <c r="AD1388" i="8"/>
  <c r="AD1389" i="8"/>
  <c r="AD1390" i="8"/>
  <c r="AD1391" i="8"/>
  <c r="AD1392" i="8"/>
  <c r="AD1393" i="8"/>
  <c r="AD1394" i="8"/>
  <c r="AD1395" i="8"/>
  <c r="AD1396" i="8"/>
  <c r="AD1397" i="8"/>
  <c r="AD1398" i="8"/>
  <c r="AD1399" i="8"/>
  <c r="AD1400" i="8"/>
  <c r="AD1401" i="8"/>
  <c r="AD1402" i="8"/>
  <c r="AD1403" i="8"/>
  <c r="AD1404" i="8"/>
  <c r="AD1405" i="8"/>
  <c r="AD1406" i="8"/>
  <c r="AD1407" i="8"/>
  <c r="AD1408" i="8"/>
  <c r="AD1409" i="8"/>
  <c r="AD1410" i="8"/>
  <c r="AD1411" i="8"/>
  <c r="AD1412" i="8"/>
  <c r="AD1413" i="8"/>
  <c r="AD1414" i="8"/>
  <c r="AD1415" i="8"/>
  <c r="AD1416" i="8"/>
  <c r="AD1417" i="8"/>
  <c r="AD1418" i="8"/>
  <c r="AD1419" i="8"/>
  <c r="AD1420" i="8"/>
  <c r="AD1421" i="8"/>
  <c r="AD1422" i="8"/>
  <c r="AD1423" i="8"/>
  <c r="AD1424" i="8"/>
  <c r="AD1425" i="8"/>
  <c r="AD1426" i="8"/>
  <c r="AD1427" i="8"/>
  <c r="AD1428" i="8"/>
  <c r="AD1429" i="8"/>
  <c r="AD1430" i="8"/>
  <c r="AD1431" i="8"/>
  <c r="AD1432" i="8"/>
  <c r="AD1433" i="8"/>
  <c r="AD1434" i="8"/>
  <c r="AD1435" i="8"/>
  <c r="AD1436" i="8"/>
  <c r="AD1437" i="8"/>
  <c r="AD1438" i="8"/>
  <c r="AD1439" i="8"/>
  <c r="AD1440" i="8"/>
  <c r="AD1441" i="8"/>
  <c r="AD1442" i="8"/>
  <c r="AD1443" i="8"/>
  <c r="AD1444" i="8"/>
  <c r="AD1445" i="8"/>
  <c r="AD1446" i="8"/>
  <c r="AD1447" i="8"/>
  <c r="AD1448" i="8"/>
  <c r="AD1449" i="8"/>
  <c r="AD1450" i="8"/>
  <c r="AD1451" i="8"/>
  <c r="AD1452" i="8"/>
  <c r="AD1453" i="8"/>
  <c r="AD1454" i="8"/>
  <c r="AD1455" i="8"/>
  <c r="AD1456" i="8"/>
  <c r="AD1457" i="8"/>
  <c r="AD1458" i="8"/>
  <c r="AD1459" i="8"/>
  <c r="AD1460" i="8"/>
  <c r="AD1461" i="8"/>
  <c r="AD1462" i="8"/>
  <c r="AD1463" i="8"/>
  <c r="AD1464" i="8"/>
  <c r="AD1465" i="8"/>
  <c r="AD1466" i="8"/>
  <c r="AD1467" i="8"/>
  <c r="AD1468" i="8"/>
  <c r="AD1469" i="8"/>
  <c r="AD1470" i="8"/>
  <c r="AD1471" i="8"/>
  <c r="AD1472" i="8"/>
  <c r="AD1473" i="8"/>
  <c r="AD1474" i="8"/>
  <c r="AD1475" i="8"/>
  <c r="AD1476" i="8"/>
  <c r="AD1477" i="8"/>
  <c r="AD1478" i="8"/>
  <c r="AD1479" i="8"/>
  <c r="AD1480" i="8"/>
  <c r="AD1481" i="8"/>
  <c r="AD1482" i="8"/>
  <c r="AD1483" i="8"/>
  <c r="AD1484" i="8"/>
  <c r="AD1485" i="8"/>
  <c r="AD1486" i="8"/>
  <c r="AD1487" i="8"/>
  <c r="AD1488" i="8"/>
  <c r="AD1489" i="8"/>
  <c r="AD1490" i="8"/>
  <c r="AD1491" i="8"/>
  <c r="AD1492" i="8"/>
  <c r="AD1493" i="8"/>
  <c r="AD1494" i="8"/>
  <c r="AD1495" i="8"/>
  <c r="AD1496" i="8"/>
  <c r="AD1497" i="8"/>
  <c r="AD1498" i="8"/>
  <c r="AD1499" i="8"/>
  <c r="AD1500" i="8"/>
  <c r="AD1501" i="8"/>
  <c r="AD1502" i="8"/>
  <c r="AD1503" i="8"/>
  <c r="AD1504" i="8"/>
  <c r="AD1505" i="8"/>
  <c r="AD1506" i="8"/>
  <c r="AD1507" i="8"/>
  <c r="AD1508" i="8"/>
  <c r="AD1509" i="8"/>
  <c r="AD1510" i="8"/>
  <c r="AD1511" i="8"/>
  <c r="AD1512" i="8"/>
  <c r="AD1513" i="8"/>
  <c r="AD1514" i="8"/>
  <c r="AD1515" i="8"/>
  <c r="AD1516" i="8"/>
  <c r="AD1517" i="8"/>
  <c r="AD1518" i="8"/>
  <c r="AD1519" i="8"/>
  <c r="AD1520" i="8"/>
  <c r="AD1521" i="8"/>
  <c r="AD1522" i="8"/>
  <c r="AD1523" i="8"/>
  <c r="AD1524" i="8"/>
  <c r="AD1525" i="8"/>
  <c r="AD1526" i="8"/>
  <c r="AD1527" i="8"/>
  <c r="AD1528" i="8"/>
  <c r="AD1529" i="8"/>
  <c r="AD1530" i="8"/>
  <c r="AD1531" i="8"/>
  <c r="AD1532" i="8"/>
  <c r="AD1533" i="8"/>
  <c r="AD1534" i="8"/>
  <c r="AD1535" i="8"/>
  <c r="AD1536" i="8"/>
  <c r="AD1537" i="8"/>
  <c r="AD1538" i="8"/>
  <c r="AD1539" i="8"/>
  <c r="AD1540" i="8"/>
  <c r="AD1541" i="8"/>
  <c r="AD1542" i="8"/>
  <c r="AD1543" i="8"/>
  <c r="AD1544" i="8"/>
  <c r="AD1545" i="8"/>
  <c r="AD1546" i="8"/>
  <c r="AD1547" i="8"/>
  <c r="AD1548" i="8"/>
  <c r="AD1549" i="8"/>
  <c r="AD1550" i="8"/>
  <c r="AD1551" i="8"/>
  <c r="AD1552" i="8"/>
  <c r="AD1553" i="8"/>
  <c r="AD1554" i="8"/>
  <c r="AD1555" i="8"/>
  <c r="AD1556" i="8"/>
  <c r="AD1557" i="8"/>
  <c r="AD1558" i="8"/>
  <c r="AD1559" i="8"/>
  <c r="AD1560" i="8"/>
  <c r="AD1561" i="8"/>
  <c r="AD1562" i="8"/>
  <c r="AD1563" i="8"/>
  <c r="AD1564" i="8"/>
  <c r="AD1565" i="8"/>
  <c r="AD1566" i="8"/>
  <c r="AD1567" i="8"/>
  <c r="AD1568" i="8"/>
  <c r="AD1569" i="8"/>
  <c r="AD1570" i="8"/>
  <c r="AD1571" i="8"/>
  <c r="AD1572" i="8"/>
  <c r="AD1573" i="8"/>
  <c r="AD1574" i="8"/>
  <c r="AD1575" i="8"/>
  <c r="AD1576" i="8"/>
  <c r="AD1577" i="8"/>
  <c r="AD1578" i="8"/>
  <c r="AD1579" i="8"/>
  <c r="AD1580" i="8"/>
  <c r="AD1581" i="8"/>
  <c r="AD1582" i="8"/>
  <c r="AD1583" i="8"/>
  <c r="AD1584" i="8"/>
  <c r="AD1585" i="8"/>
  <c r="AD1586" i="8"/>
  <c r="AD1587" i="8"/>
  <c r="AD1588" i="8"/>
  <c r="AD1589" i="8"/>
  <c r="AD1590" i="8"/>
  <c r="AD1591" i="8"/>
  <c r="AD1592" i="8"/>
  <c r="AD1593" i="8"/>
  <c r="AD1594" i="8"/>
  <c r="AD1595" i="8"/>
  <c r="AD1596" i="8"/>
  <c r="AD1597" i="8"/>
  <c r="AD1598" i="8"/>
  <c r="AD1599" i="8"/>
  <c r="AD1600" i="8"/>
  <c r="AD1601" i="8"/>
  <c r="AD1602" i="8"/>
  <c r="AD1603" i="8"/>
  <c r="AD1604" i="8"/>
  <c r="AD1605" i="8"/>
  <c r="AD1606" i="8"/>
  <c r="AD1607" i="8"/>
  <c r="AD1608" i="8"/>
  <c r="AD1609" i="8"/>
  <c r="AD1610" i="8"/>
  <c r="AD1611" i="8"/>
  <c r="AD1612" i="8"/>
  <c r="AD1613" i="8"/>
  <c r="AD1614" i="8"/>
  <c r="AD1615" i="8"/>
  <c r="AD1616" i="8"/>
  <c r="AD1617" i="8"/>
  <c r="AD1618" i="8"/>
  <c r="AD1619" i="8"/>
  <c r="AD1620" i="8"/>
  <c r="AD1621" i="8"/>
  <c r="AD1622" i="8"/>
  <c r="AD1623" i="8"/>
  <c r="AD1624" i="8"/>
  <c r="AD1625" i="8"/>
  <c r="AD1626" i="8"/>
  <c r="AD1627" i="8"/>
  <c r="AD1628" i="8"/>
  <c r="AD1629" i="8"/>
  <c r="AD1630" i="8"/>
  <c r="AD1631" i="8"/>
  <c r="AD1632" i="8"/>
  <c r="AD1633" i="8"/>
  <c r="AD1634" i="8"/>
  <c r="AD1635" i="8"/>
  <c r="AD1636" i="8"/>
  <c r="AD1637" i="8"/>
  <c r="AD1638" i="8"/>
  <c r="AD1639" i="8"/>
  <c r="AD1640" i="8"/>
  <c r="AD1641" i="8"/>
  <c r="AD1642" i="8"/>
  <c r="AD1643" i="8"/>
  <c r="AD1644" i="8"/>
  <c r="AD1645" i="8"/>
  <c r="AD1646" i="8"/>
  <c r="AD1647" i="8"/>
  <c r="AD1648" i="8"/>
  <c r="AD1649" i="8"/>
  <c r="AD1650" i="8"/>
  <c r="AD1651" i="8"/>
  <c r="AD1652" i="8"/>
  <c r="AD1653" i="8"/>
  <c r="AD1654" i="8"/>
  <c r="AD1655" i="8"/>
  <c r="AD1656" i="8"/>
  <c r="AD1657" i="8"/>
  <c r="AD1658" i="8"/>
  <c r="AD1659" i="8"/>
  <c r="AD1660" i="8"/>
  <c r="AD1661" i="8"/>
  <c r="AD1662" i="8"/>
  <c r="AD1663" i="8"/>
  <c r="AD1664" i="8"/>
  <c r="AD1665" i="8"/>
  <c r="AD1666" i="8"/>
  <c r="AD1667" i="8"/>
  <c r="AD1668" i="8"/>
  <c r="AD1669" i="8"/>
  <c r="AD1670" i="8"/>
  <c r="AD1671" i="8"/>
  <c r="AD1672" i="8"/>
  <c r="AD1673" i="8"/>
  <c r="AD1674" i="8"/>
  <c r="AD1675" i="8"/>
  <c r="AD1676" i="8"/>
  <c r="AD1677" i="8"/>
  <c r="AD1678" i="8"/>
  <c r="AD1679" i="8"/>
  <c r="AD1680" i="8"/>
  <c r="AD1681" i="8"/>
  <c r="AD1682" i="8"/>
  <c r="AD1683" i="8"/>
  <c r="AD1684" i="8"/>
  <c r="AD1685" i="8"/>
  <c r="AD1686" i="8"/>
  <c r="AD1687" i="8"/>
  <c r="AD1688" i="8"/>
  <c r="AD1689" i="8"/>
  <c r="AD1690" i="8"/>
  <c r="AD1691" i="8"/>
  <c r="AD1692" i="8"/>
  <c r="AD1693" i="8"/>
  <c r="AD1694" i="8"/>
  <c r="AD1695" i="8"/>
  <c r="AD1696" i="8"/>
  <c r="AD1697" i="8"/>
  <c r="AD1698" i="8"/>
  <c r="AD1699" i="8"/>
  <c r="AD1700" i="8"/>
  <c r="AD1701" i="8"/>
  <c r="AD1702" i="8"/>
  <c r="AD1703" i="8"/>
  <c r="AD1704" i="8"/>
  <c r="AD1705" i="8"/>
  <c r="AD1706" i="8"/>
  <c r="AD1707" i="8"/>
  <c r="AD1708" i="8"/>
  <c r="AD1709" i="8"/>
  <c r="AD1710" i="8"/>
  <c r="AD1711" i="8"/>
  <c r="AD1712" i="8"/>
  <c r="AD1713" i="8"/>
  <c r="AD1714" i="8"/>
  <c r="AD1715" i="8"/>
  <c r="AD1716" i="8"/>
  <c r="AD1717" i="8"/>
  <c r="AD1718" i="8"/>
  <c r="AD1719" i="8"/>
  <c r="AD1720" i="8"/>
  <c r="AD1721" i="8"/>
  <c r="AD1722" i="8"/>
  <c r="AD1723" i="8"/>
  <c r="AD1724" i="8"/>
  <c r="AD1725" i="8"/>
  <c r="AD1726" i="8"/>
  <c r="AD1727" i="8"/>
  <c r="AD1728" i="8"/>
  <c r="AD1729" i="8"/>
  <c r="AD1730" i="8"/>
  <c r="AD1731" i="8"/>
  <c r="AD1732" i="8"/>
  <c r="AD1733" i="8"/>
  <c r="AD1734" i="8"/>
  <c r="AD1735" i="8"/>
  <c r="AD1736" i="8"/>
  <c r="AD1737" i="8"/>
  <c r="AD1738" i="8"/>
  <c r="AD1739" i="8"/>
  <c r="AD1740" i="8"/>
  <c r="AD1741" i="8"/>
  <c r="AD1742" i="8"/>
  <c r="AD1743" i="8"/>
  <c r="AD1744" i="8"/>
  <c r="AD1745" i="8"/>
  <c r="AD1746" i="8"/>
  <c r="AD1747" i="8"/>
  <c r="AD1748" i="8"/>
  <c r="AD1749" i="8"/>
  <c r="AD1750" i="8"/>
  <c r="AD1751" i="8"/>
  <c r="AD1752" i="8"/>
  <c r="AD1753" i="8"/>
  <c r="AD1754" i="8"/>
  <c r="AD1755" i="8"/>
  <c r="AD1756" i="8"/>
  <c r="AD1757" i="8"/>
  <c r="AD1758" i="8"/>
  <c r="AD1759" i="8"/>
  <c r="AD1760" i="8"/>
  <c r="AD1761" i="8"/>
  <c r="AD1762" i="8"/>
  <c r="AD1763" i="8"/>
  <c r="AD1764" i="8"/>
  <c r="AD1765" i="8"/>
  <c r="AD1766" i="8"/>
  <c r="AD1767" i="8"/>
  <c r="AD1768" i="8"/>
  <c r="AD1769" i="8"/>
  <c r="AD1770" i="8"/>
  <c r="AD1771" i="8"/>
  <c r="AD1772" i="8"/>
  <c r="AD1773" i="8"/>
  <c r="AD1774" i="8"/>
  <c r="AD1775" i="8"/>
  <c r="AD1776" i="8"/>
  <c r="AD1777" i="8"/>
  <c r="AD1778" i="8"/>
  <c r="AD1779" i="8"/>
  <c r="AD1780" i="8"/>
  <c r="AD1781" i="8"/>
  <c r="AD1782" i="8"/>
  <c r="AD1783" i="8"/>
  <c r="AD1784" i="8"/>
  <c r="AD1785" i="8"/>
  <c r="AD1786" i="8"/>
  <c r="AD1787" i="8"/>
  <c r="AD1788" i="8"/>
  <c r="AD1789" i="8"/>
  <c r="AD1790" i="8"/>
  <c r="AD1791" i="8"/>
  <c r="AD1792" i="8"/>
  <c r="AD1793" i="8"/>
  <c r="AD1794" i="8"/>
  <c r="AD1795" i="8"/>
  <c r="AD1796" i="8"/>
  <c r="AD1797" i="8"/>
  <c r="AD1798" i="8"/>
  <c r="AD1799" i="8"/>
  <c r="AD1800" i="8"/>
  <c r="AD1801" i="8"/>
  <c r="AD1802" i="8"/>
  <c r="AD1803" i="8"/>
  <c r="AD1804" i="8"/>
  <c r="AD1805" i="8"/>
  <c r="AD1806" i="8"/>
  <c r="AD1807" i="8"/>
  <c r="AD1808" i="8"/>
  <c r="AD1809" i="8"/>
  <c r="AD1810" i="8"/>
  <c r="AD1811" i="8"/>
  <c r="AD1812" i="8"/>
  <c r="AD1813" i="8"/>
  <c r="AD1814" i="8"/>
  <c r="AD1815" i="8"/>
  <c r="AD1816" i="8"/>
  <c r="AD1817" i="8"/>
  <c r="AD1818" i="8"/>
  <c r="AD1819" i="8"/>
  <c r="AD1820" i="8"/>
  <c r="AD1821" i="8"/>
  <c r="AD1822" i="8"/>
  <c r="AD1823" i="8"/>
  <c r="AD1824" i="8"/>
  <c r="AD1825" i="8"/>
  <c r="AD1826" i="8"/>
  <c r="AD1827" i="8"/>
  <c r="AD1828" i="8"/>
  <c r="AD1829" i="8"/>
  <c r="AD1830" i="8"/>
  <c r="AD1831" i="8"/>
  <c r="AD1832" i="8"/>
  <c r="AD1833" i="8"/>
  <c r="AD1834" i="8"/>
  <c r="AD1835" i="8"/>
  <c r="AD1836" i="8"/>
  <c r="AD1837" i="8"/>
  <c r="AD1838" i="8"/>
  <c r="AD1839" i="8"/>
  <c r="AD1840" i="8"/>
  <c r="AD1841" i="8"/>
  <c r="AD1842" i="8"/>
  <c r="AD1843" i="8"/>
  <c r="AD1844" i="8"/>
  <c r="AD1845" i="8"/>
  <c r="AD1846" i="8"/>
  <c r="AD1847" i="8"/>
  <c r="AD1848" i="8"/>
  <c r="AD1849" i="8"/>
  <c r="AD1850" i="8"/>
  <c r="AD1851" i="8"/>
  <c r="AD1852" i="8"/>
  <c r="AD1853" i="8"/>
  <c r="AD1854" i="8"/>
  <c r="AD1855" i="8"/>
  <c r="AD1856" i="8"/>
  <c r="AD1857" i="8"/>
  <c r="AD1858" i="8"/>
  <c r="AD1859" i="8"/>
  <c r="AD1860" i="8"/>
  <c r="AD1861" i="8"/>
  <c r="AD1862" i="8"/>
  <c r="AD1863" i="8"/>
  <c r="AD1864" i="8"/>
  <c r="AD1865" i="8"/>
  <c r="AD1866" i="8"/>
  <c r="AD1867" i="8"/>
  <c r="AD1868" i="8"/>
  <c r="AD1869" i="8"/>
  <c r="AD1870" i="8"/>
  <c r="AD1871" i="8"/>
  <c r="AD1872" i="8"/>
  <c r="AD1873" i="8"/>
  <c r="AD1874" i="8"/>
  <c r="AD1875" i="8"/>
  <c r="AD1876" i="8"/>
  <c r="AD1877" i="8"/>
  <c r="AD1878" i="8"/>
  <c r="AD1879" i="8"/>
  <c r="AD1880" i="8"/>
  <c r="AD1881" i="8"/>
  <c r="AD1882" i="8"/>
  <c r="AD1883" i="8"/>
  <c r="AD1884" i="8"/>
  <c r="AD1885" i="8"/>
  <c r="AD1886" i="8"/>
  <c r="AD1887" i="8"/>
  <c r="AD1888" i="8"/>
  <c r="AD1889" i="8"/>
  <c r="AD1890" i="8"/>
  <c r="AD1891" i="8"/>
  <c r="AD1892" i="8"/>
  <c r="AD1893" i="8"/>
  <c r="AD1894" i="8"/>
  <c r="AD1895" i="8"/>
  <c r="AD1896" i="8"/>
  <c r="AD1897" i="8"/>
  <c r="AD1898" i="8"/>
  <c r="AD1899" i="8"/>
  <c r="AD1900" i="8"/>
  <c r="AD1901" i="8"/>
  <c r="AD1902" i="8"/>
  <c r="AD1903" i="8"/>
  <c r="AD1904" i="8"/>
  <c r="AD1905" i="8"/>
  <c r="AD1906" i="8"/>
  <c r="AD1907" i="8"/>
  <c r="AD1908" i="8"/>
  <c r="AD1909" i="8"/>
  <c r="AD1910" i="8"/>
  <c r="AD1911" i="8"/>
  <c r="AD1912" i="8"/>
  <c r="AD1913" i="8"/>
  <c r="AD1914" i="8"/>
  <c r="AD1915" i="8"/>
  <c r="AD1916" i="8"/>
  <c r="AD1917" i="8"/>
  <c r="AD1918" i="8"/>
  <c r="AD1919" i="8"/>
  <c r="AD1920" i="8"/>
  <c r="AD1921" i="8"/>
  <c r="AD1922" i="8"/>
  <c r="AD1923" i="8"/>
  <c r="AD1924" i="8"/>
  <c r="AD1925" i="8"/>
  <c r="AD1926" i="8"/>
  <c r="AD1927" i="8"/>
  <c r="AD1928" i="8"/>
  <c r="AD1929" i="8"/>
  <c r="AD1930" i="8"/>
  <c r="AD1931" i="8"/>
  <c r="AD1932" i="8"/>
  <c r="AD1933" i="8"/>
  <c r="AD1934" i="8"/>
  <c r="AD1935" i="8"/>
  <c r="AD1936" i="8"/>
  <c r="AD1937" i="8"/>
  <c r="AD1938" i="8"/>
  <c r="AD1939" i="8"/>
  <c r="AD1940" i="8"/>
  <c r="AD1941" i="8"/>
  <c r="AD1942" i="8"/>
  <c r="AD1943" i="8"/>
  <c r="AD1944" i="8"/>
  <c r="AD1945" i="8"/>
  <c r="AD1946" i="8"/>
  <c r="AD1947" i="8"/>
  <c r="AD1948" i="8"/>
  <c r="AD1949" i="8"/>
  <c r="AD1950" i="8"/>
  <c r="AD1951" i="8"/>
  <c r="AD1952" i="8"/>
  <c r="AD1953" i="8"/>
  <c r="AD1954" i="8"/>
  <c r="AD1955" i="8"/>
  <c r="AD1956" i="8"/>
  <c r="AD1957" i="8"/>
  <c r="AD1958" i="8"/>
  <c r="AD1959" i="8"/>
  <c r="AD1960" i="8"/>
  <c r="AD1961" i="8"/>
  <c r="AD1962" i="8"/>
  <c r="AD1963" i="8"/>
  <c r="AD1964" i="8"/>
  <c r="AD1965" i="8"/>
  <c r="AD1966" i="8"/>
  <c r="AD1967" i="8"/>
  <c r="AD1968" i="8"/>
  <c r="AD1969" i="8"/>
  <c r="AD1970" i="8"/>
  <c r="AD1971" i="8"/>
  <c r="AD1972" i="8"/>
  <c r="AD1973" i="8"/>
  <c r="AD1974" i="8"/>
  <c r="AD1975" i="8"/>
  <c r="AD1976" i="8"/>
  <c r="AD1977" i="8"/>
  <c r="AD1978" i="8"/>
  <c r="AD1979" i="8"/>
  <c r="AD1980" i="8"/>
  <c r="AD1981" i="8"/>
  <c r="AD1982" i="8"/>
  <c r="AD1983" i="8"/>
  <c r="AD1984" i="8"/>
  <c r="AD1985" i="8"/>
  <c r="AD1986" i="8"/>
  <c r="AD1987" i="8"/>
  <c r="AD1988" i="8"/>
  <c r="AD1989" i="8"/>
  <c r="AD1990" i="8"/>
  <c r="AD1991" i="8"/>
  <c r="AD1992" i="8"/>
  <c r="AD1993" i="8"/>
  <c r="AD1994" i="8"/>
  <c r="AD1995" i="8"/>
  <c r="AD1996" i="8"/>
  <c r="AD1997" i="8"/>
  <c r="AD1998" i="8"/>
  <c r="AD1999" i="8"/>
  <c r="AD2000" i="8"/>
  <c r="AD2001" i="8"/>
  <c r="AD2002" i="8"/>
  <c r="AD2003" i="8"/>
  <c r="AD2004" i="8"/>
  <c r="AD2005" i="8"/>
  <c r="AD2006" i="8"/>
  <c r="AD2007" i="8"/>
  <c r="AD2008" i="8"/>
  <c r="AD2009" i="8"/>
  <c r="AD2010" i="8"/>
  <c r="AD2011" i="8"/>
  <c r="AD2012" i="8"/>
  <c r="AD2013" i="8"/>
  <c r="AD2014" i="8"/>
  <c r="AD2015" i="8"/>
  <c r="AD2016" i="8"/>
  <c r="AD2017" i="8"/>
  <c r="AD2018" i="8"/>
  <c r="AD2019" i="8"/>
  <c r="AD2020" i="8"/>
  <c r="AD2021" i="8"/>
  <c r="AD2022" i="8"/>
  <c r="AD2023" i="8"/>
  <c r="AD2024" i="8"/>
  <c r="AD2025" i="8"/>
  <c r="AD2026" i="8"/>
  <c r="AD2027" i="8"/>
  <c r="AD2028" i="8"/>
  <c r="AD2029" i="8"/>
  <c r="AD2030" i="8"/>
  <c r="AD2031" i="8"/>
  <c r="AD2032" i="8"/>
  <c r="AD2033" i="8"/>
  <c r="AD2034" i="8"/>
  <c r="AD2035" i="8"/>
  <c r="AD2036" i="8"/>
  <c r="AD2037" i="8"/>
  <c r="AD2038" i="8"/>
  <c r="AD2039" i="8"/>
  <c r="AD2040" i="8"/>
  <c r="AD2041" i="8"/>
  <c r="AD2042" i="8"/>
  <c r="AD2043" i="8"/>
  <c r="AD2044" i="8"/>
  <c r="AD2045" i="8"/>
  <c r="AD2046" i="8"/>
  <c r="AD2047" i="8"/>
  <c r="AD2048" i="8"/>
  <c r="AD2049" i="8"/>
  <c r="AD2050" i="8"/>
  <c r="AD2051" i="8"/>
  <c r="AD2052" i="8"/>
  <c r="AD2053" i="8"/>
  <c r="AD2054" i="8"/>
  <c r="AD2055" i="8"/>
  <c r="AD2056" i="8"/>
  <c r="AD2057" i="8"/>
  <c r="AD2058" i="8"/>
  <c r="AD2059" i="8"/>
  <c r="AD2060" i="8"/>
  <c r="AD2061" i="8"/>
  <c r="AD2062" i="8"/>
  <c r="AD2063" i="8"/>
  <c r="AD2064" i="8"/>
  <c r="AD2065" i="8"/>
  <c r="AD2066" i="8"/>
  <c r="AD2067" i="8"/>
  <c r="AD2068" i="8"/>
  <c r="AD2069" i="8"/>
  <c r="AD2070" i="8"/>
  <c r="AD2071" i="8"/>
  <c r="AD2072" i="8"/>
  <c r="AD2073" i="8"/>
  <c r="AD2074" i="8"/>
  <c r="AD2075" i="8"/>
  <c r="AD2076" i="8"/>
  <c r="AD2077" i="8"/>
  <c r="AD2078" i="8"/>
  <c r="AD2079" i="8"/>
  <c r="AD2080" i="8"/>
  <c r="AD2081" i="8"/>
  <c r="AD2082" i="8"/>
  <c r="AD2083" i="8"/>
  <c r="AD2084" i="8"/>
  <c r="AD2085" i="8"/>
  <c r="AD2086" i="8"/>
  <c r="AD2087" i="8"/>
  <c r="AD2088" i="8"/>
  <c r="AD2089" i="8"/>
  <c r="AD2090" i="8"/>
  <c r="AD2091" i="8"/>
  <c r="AD2092" i="8"/>
  <c r="AD2093" i="8"/>
  <c r="AD2094" i="8"/>
  <c r="AD2095" i="8"/>
  <c r="AD2096" i="8"/>
  <c r="AD2097" i="8"/>
  <c r="AD2098" i="8"/>
  <c r="AD2099" i="8"/>
  <c r="AD2100" i="8"/>
  <c r="AD2101" i="8"/>
  <c r="AD2102" i="8"/>
  <c r="AD2103" i="8"/>
  <c r="AD2104" i="8"/>
  <c r="AD2105" i="8"/>
  <c r="AD2106" i="8"/>
  <c r="AD2107" i="8"/>
  <c r="AD2108" i="8"/>
  <c r="AD2109" i="8"/>
  <c r="AD2110" i="8"/>
  <c r="AD2111" i="8"/>
  <c r="AD2112" i="8"/>
  <c r="AD2113" i="8"/>
  <c r="AD2114" i="8"/>
  <c r="AD2115" i="8"/>
  <c r="AD2116" i="8"/>
  <c r="AD2117" i="8"/>
  <c r="AD2118" i="8"/>
  <c r="AD2119" i="8"/>
  <c r="AD2120" i="8"/>
  <c r="AD2121" i="8"/>
  <c r="AD2122" i="8"/>
  <c r="AD2123" i="8"/>
  <c r="AD2124" i="8"/>
  <c r="AD2125" i="8"/>
  <c r="AD2126" i="8"/>
  <c r="AD2127" i="8"/>
  <c r="AD2128" i="8"/>
  <c r="AD2129" i="8"/>
  <c r="AD2130" i="8"/>
  <c r="AD2131" i="8"/>
  <c r="AD2132" i="8"/>
  <c r="AD2133" i="8"/>
  <c r="AD2134" i="8"/>
  <c r="AD2135" i="8"/>
  <c r="AD2136" i="8"/>
  <c r="AD2137" i="8"/>
  <c r="AD2138" i="8"/>
  <c r="AD2139" i="8"/>
  <c r="AD2140" i="8"/>
  <c r="AD2141" i="8"/>
  <c r="AD2142" i="8"/>
  <c r="AD2143" i="8"/>
  <c r="AD2144" i="8"/>
  <c r="AD2145" i="8"/>
  <c r="AD2146" i="8"/>
  <c r="AD2147" i="8"/>
  <c r="AD2148" i="8"/>
  <c r="AD2149" i="8"/>
  <c r="AD2150" i="8"/>
  <c r="AD2151" i="8"/>
  <c r="AD2152" i="8"/>
  <c r="AD2153" i="8"/>
  <c r="AD2154" i="8"/>
  <c r="AD2155" i="8"/>
  <c r="AD2156" i="8"/>
  <c r="AD2157" i="8"/>
  <c r="AD2158" i="8"/>
  <c r="AD2159" i="8"/>
  <c r="AD2160" i="8"/>
  <c r="AD2161" i="8"/>
  <c r="AD2162" i="8"/>
  <c r="AD2163" i="8"/>
  <c r="AD2164" i="8"/>
  <c r="AD2165" i="8"/>
  <c r="AD2166" i="8"/>
  <c r="AD2167" i="8"/>
  <c r="AD2168" i="8"/>
  <c r="AD2169" i="8"/>
  <c r="AD2170" i="8"/>
  <c r="AD2171" i="8"/>
  <c r="AD2172" i="8"/>
  <c r="AD2173" i="8"/>
  <c r="AD2174" i="8"/>
  <c r="AD2175" i="8"/>
  <c r="AD2176" i="8"/>
  <c r="AD2177" i="8"/>
  <c r="AD2178" i="8"/>
  <c r="AD2179" i="8"/>
  <c r="AD2180" i="8"/>
  <c r="AD2181" i="8"/>
  <c r="AD2182" i="8"/>
  <c r="AD2183" i="8"/>
  <c r="AD2184" i="8"/>
  <c r="AD2185" i="8"/>
  <c r="AD2186" i="8"/>
  <c r="AD2187" i="8"/>
  <c r="AD2188" i="8"/>
  <c r="AD2189" i="8"/>
  <c r="AD2190" i="8"/>
  <c r="AD2191" i="8"/>
  <c r="AD2192" i="8"/>
  <c r="AD2193" i="8"/>
  <c r="AD2194" i="8"/>
  <c r="AD2195" i="8"/>
  <c r="AD2196" i="8"/>
  <c r="AD2197" i="8"/>
  <c r="AD2198" i="8"/>
  <c r="AD2199" i="8"/>
  <c r="AD2200" i="8"/>
  <c r="AD2201" i="8"/>
  <c r="AD2202" i="8"/>
  <c r="AD2203" i="8"/>
  <c r="AD2204" i="8"/>
  <c r="AD2205" i="8"/>
  <c r="AD2206" i="8"/>
  <c r="AD2207" i="8"/>
  <c r="AD2208" i="8"/>
  <c r="AD2209" i="8"/>
  <c r="AD2210" i="8"/>
  <c r="AD2211" i="8"/>
  <c r="AD2212" i="8"/>
  <c r="AD2213" i="8"/>
  <c r="AD2214" i="8"/>
  <c r="AD2215" i="8"/>
  <c r="AD2216" i="8"/>
  <c r="AD2217" i="8"/>
  <c r="AD2218" i="8"/>
  <c r="AD2219" i="8"/>
  <c r="AD2220" i="8"/>
  <c r="AD2221" i="8"/>
  <c r="AD2222" i="8"/>
  <c r="AD2223" i="8"/>
  <c r="AD2224" i="8"/>
  <c r="AD2225" i="8"/>
  <c r="AD2226" i="8"/>
  <c r="AD2227" i="8"/>
  <c r="AD2228" i="8"/>
  <c r="AD2229" i="8"/>
  <c r="AD2230" i="8"/>
  <c r="AD2231" i="8"/>
  <c r="AD2232" i="8"/>
  <c r="AD2233" i="8"/>
  <c r="AD2234" i="8"/>
  <c r="AD2235" i="8"/>
  <c r="AD2236" i="8"/>
  <c r="AD2237" i="8"/>
  <c r="AD2238" i="8"/>
  <c r="AD2239" i="8"/>
  <c r="AD2240" i="8"/>
  <c r="AD2241" i="8"/>
  <c r="AD2242" i="8"/>
  <c r="AD2243" i="8"/>
  <c r="AD2244" i="8"/>
  <c r="AD2245" i="8"/>
  <c r="AD2246" i="8"/>
  <c r="AD2247" i="8"/>
  <c r="AD2248" i="8"/>
  <c r="AD2249" i="8"/>
  <c r="AD2250" i="8"/>
  <c r="AD2251" i="8"/>
  <c r="AD2252" i="8"/>
  <c r="AD2253" i="8"/>
  <c r="AD2254" i="8"/>
  <c r="AD2255" i="8"/>
  <c r="AD2256" i="8"/>
  <c r="AD2257" i="8"/>
  <c r="AD2258" i="8"/>
  <c r="AD2259" i="8"/>
  <c r="AD2260" i="8"/>
  <c r="AD2261" i="8"/>
  <c r="AD2262" i="8"/>
  <c r="AD2263" i="8"/>
  <c r="AD2264" i="8"/>
  <c r="AD2265" i="8"/>
  <c r="AD2266" i="8"/>
  <c r="AD2267" i="8"/>
  <c r="AD2268" i="8"/>
  <c r="AD2269" i="8"/>
  <c r="AD2270" i="8"/>
  <c r="AD2271" i="8"/>
  <c r="AD2272" i="8"/>
  <c r="AD2273" i="8"/>
  <c r="AD2274" i="8"/>
  <c r="AD2275" i="8"/>
  <c r="AD2276" i="8"/>
  <c r="AD2277" i="8"/>
  <c r="AD2278" i="8"/>
  <c r="AD2279" i="8"/>
  <c r="AD2280" i="8"/>
  <c r="AD2281" i="8"/>
  <c r="AD2282" i="8"/>
  <c r="AD2283" i="8"/>
  <c r="AD2284" i="8"/>
  <c r="AD2285" i="8"/>
  <c r="AD2286" i="8"/>
  <c r="AD2287" i="8"/>
  <c r="AD2288" i="8"/>
  <c r="AD2289" i="8"/>
  <c r="AD2290" i="8"/>
  <c r="AD2291" i="8"/>
  <c r="AD2292" i="8"/>
  <c r="AD2293" i="8"/>
  <c r="AD2294" i="8"/>
  <c r="AD2295" i="8"/>
  <c r="AD2296" i="8"/>
  <c r="AD2297" i="8"/>
  <c r="AD2298" i="8"/>
  <c r="AD2299" i="8"/>
  <c r="AD2300" i="8"/>
  <c r="AD2301" i="8"/>
  <c r="AD2302" i="8"/>
  <c r="AD2303" i="8"/>
  <c r="AD2304" i="8"/>
  <c r="AD2305" i="8"/>
  <c r="AD2306" i="8"/>
  <c r="AD2307" i="8"/>
  <c r="AD2308" i="8"/>
  <c r="AD2309" i="8"/>
  <c r="AD2310" i="8"/>
  <c r="AD2311" i="8"/>
  <c r="AD2312" i="8"/>
  <c r="AD2313" i="8"/>
  <c r="AD2314" i="8"/>
  <c r="AD2315" i="8"/>
  <c r="AD2316" i="8"/>
  <c r="AD2317" i="8"/>
  <c r="AD2318" i="8"/>
  <c r="AD2319" i="8"/>
  <c r="AD2320" i="8"/>
  <c r="AD2321" i="8"/>
  <c r="AD2322" i="8"/>
  <c r="AD2323" i="8"/>
  <c r="AD2324" i="8"/>
  <c r="AD2325" i="8"/>
  <c r="AD2326" i="8"/>
  <c r="AD2327" i="8"/>
  <c r="AD2328" i="8"/>
  <c r="AD2329" i="8"/>
  <c r="AD2330" i="8"/>
  <c r="AD2331" i="8"/>
  <c r="AD2332" i="8"/>
  <c r="AD2333" i="8"/>
  <c r="AD2334" i="8"/>
  <c r="AD2335" i="8"/>
  <c r="AD2336" i="8"/>
  <c r="AD2337" i="8"/>
  <c r="AD2338" i="8"/>
  <c r="AD2339" i="8"/>
  <c r="AD2340" i="8"/>
  <c r="AD2341" i="8"/>
  <c r="AD2342" i="8"/>
  <c r="AD2343" i="8"/>
  <c r="AD2344" i="8"/>
  <c r="AD2345" i="8"/>
  <c r="AD2346" i="8"/>
  <c r="AD2347" i="8"/>
  <c r="AD2348" i="8"/>
  <c r="AD2349" i="8"/>
  <c r="AD2350" i="8"/>
  <c r="AD2351" i="8"/>
  <c r="AD2352" i="8"/>
  <c r="AD2353" i="8"/>
  <c r="AD2354" i="8"/>
  <c r="AD2355" i="8"/>
  <c r="AD2356" i="8"/>
  <c r="AD2357" i="8"/>
  <c r="AD2358" i="8"/>
  <c r="AD2359" i="8"/>
  <c r="AD2360" i="8"/>
  <c r="AD2361" i="8"/>
  <c r="AD2362" i="8"/>
  <c r="AD2363" i="8"/>
  <c r="AD2364" i="8"/>
  <c r="AD2365" i="8"/>
  <c r="AD2366" i="8"/>
  <c r="AD2367" i="8"/>
  <c r="AD2368" i="8"/>
  <c r="AD2369" i="8"/>
  <c r="AD2370" i="8"/>
  <c r="AD2371" i="8"/>
  <c r="AD2372" i="8"/>
  <c r="AD2373" i="8"/>
  <c r="AD2374" i="8"/>
  <c r="AD2375" i="8"/>
  <c r="AD2376" i="8"/>
  <c r="AD2377" i="8"/>
  <c r="AD2378" i="8"/>
  <c r="AD2379" i="8"/>
  <c r="AD2380" i="8"/>
  <c r="AD2381" i="8"/>
  <c r="AD2382" i="8"/>
  <c r="AD2383" i="8"/>
  <c r="AD2384" i="8"/>
  <c r="AD2385" i="8"/>
  <c r="AD2386" i="8"/>
  <c r="AD2387" i="8"/>
  <c r="AD2388" i="8"/>
  <c r="AD2389" i="8"/>
  <c r="AD2390" i="8"/>
  <c r="AD2391" i="8"/>
  <c r="AD2392" i="8"/>
  <c r="AD2393" i="8"/>
  <c r="AD2394" i="8"/>
  <c r="AD2395" i="8"/>
  <c r="AD2396" i="8"/>
  <c r="AD2397" i="8"/>
  <c r="AD2398" i="8"/>
  <c r="AD2399" i="8"/>
  <c r="AD2400" i="8"/>
  <c r="AD2401" i="8"/>
  <c r="AD2402" i="8"/>
  <c r="AD2403" i="8"/>
  <c r="AD2404" i="8"/>
  <c r="AD2405" i="8"/>
  <c r="AD2406" i="8"/>
  <c r="AD2407" i="8"/>
  <c r="AD2408" i="8"/>
  <c r="AD2409" i="8"/>
  <c r="AD2410" i="8"/>
  <c r="AD2411" i="8"/>
  <c r="AD2412" i="8"/>
  <c r="AD2413" i="8"/>
  <c r="AD2414" i="8"/>
  <c r="AD2415" i="8"/>
  <c r="AD2416" i="8"/>
  <c r="AD2417" i="8"/>
  <c r="AD2418" i="8"/>
  <c r="AD2419" i="8"/>
  <c r="AD2420" i="8"/>
  <c r="AD2421" i="8"/>
  <c r="AD2422" i="8"/>
  <c r="AD2423" i="8"/>
  <c r="AD2424" i="8"/>
  <c r="AD2425" i="8"/>
  <c r="AD2426" i="8"/>
  <c r="AD2427" i="8"/>
  <c r="AD2428" i="8"/>
  <c r="AD2429" i="8"/>
  <c r="AD2430" i="8"/>
  <c r="AD2431" i="8"/>
  <c r="AD2432" i="8"/>
  <c r="AD2433" i="8"/>
  <c r="AD2434" i="8"/>
  <c r="AD2435" i="8"/>
  <c r="AD2436" i="8"/>
  <c r="AD2437" i="8"/>
  <c r="AD2438" i="8"/>
  <c r="AD2439" i="8"/>
  <c r="AD2440" i="8"/>
  <c r="AD2441" i="8"/>
  <c r="AD2442" i="8"/>
  <c r="AD2443" i="8"/>
  <c r="AD2444" i="8"/>
  <c r="AD2445" i="8"/>
  <c r="AD2446" i="8"/>
  <c r="AD2447" i="8"/>
  <c r="AD2448" i="8"/>
  <c r="AD2449" i="8"/>
  <c r="AD2450" i="8"/>
  <c r="AD2451" i="8"/>
  <c r="AD2452" i="8"/>
  <c r="AD2453" i="8"/>
  <c r="AD2454" i="8"/>
  <c r="AD2455" i="8"/>
  <c r="AD2456" i="8"/>
  <c r="AD2457" i="8"/>
  <c r="AD2458" i="8"/>
  <c r="AD2459" i="8"/>
  <c r="AD2460" i="8"/>
  <c r="AD2461" i="8"/>
  <c r="AD2462" i="8"/>
  <c r="AD2463" i="8"/>
  <c r="AD2464" i="8"/>
  <c r="AD2465" i="8"/>
  <c r="AD2466" i="8"/>
  <c r="AD2467" i="8"/>
  <c r="AD2468" i="8"/>
  <c r="AD2469" i="8"/>
  <c r="AD2470" i="8"/>
  <c r="AD2471" i="8"/>
  <c r="AD2472" i="8"/>
  <c r="AD2473" i="8"/>
  <c r="AD2474" i="8"/>
  <c r="AD2475" i="8"/>
  <c r="AD2476" i="8"/>
  <c r="AD2477" i="8"/>
  <c r="AD2478" i="8"/>
  <c r="AD2479" i="8"/>
  <c r="AD2480" i="8"/>
  <c r="AD2481" i="8"/>
  <c r="AD2482" i="8"/>
  <c r="AD2483" i="8"/>
  <c r="AD2484" i="8"/>
  <c r="AD2485" i="8"/>
  <c r="AD2486" i="8"/>
  <c r="AD2487" i="8"/>
  <c r="AD2488" i="8"/>
  <c r="AD2489" i="8"/>
  <c r="AD2490" i="8"/>
  <c r="AD2491" i="8"/>
  <c r="AD2492" i="8"/>
  <c r="AD2493" i="8"/>
  <c r="AD2494" i="8"/>
  <c r="AD2495" i="8"/>
  <c r="AD2496" i="8"/>
  <c r="AD2497" i="8"/>
  <c r="AD2498" i="8"/>
  <c r="AD2499" i="8"/>
  <c r="AD2500" i="8"/>
  <c r="AD2501" i="8"/>
  <c r="AE2" i="8"/>
  <c r="AE3" i="8"/>
  <c r="AE4" i="8"/>
  <c r="AE5" i="8"/>
  <c r="AE6" i="8"/>
  <c r="AE7" i="8"/>
  <c r="AE8" i="8"/>
  <c r="AE9" i="8"/>
  <c r="AE10" i="8"/>
  <c r="AE11" i="8"/>
  <c r="AE12" i="8"/>
  <c r="AE13" i="8"/>
  <c r="AE14" i="8"/>
  <c r="AE15" i="8"/>
  <c r="AE16" i="8"/>
  <c r="AE17" i="8"/>
  <c r="AE18" i="8"/>
  <c r="AE19" i="8"/>
  <c r="AE20" i="8"/>
  <c r="AE21" i="8"/>
  <c r="AE22" i="8"/>
  <c r="AE23" i="8"/>
  <c r="AE24" i="8"/>
  <c r="AE25" i="8"/>
  <c r="AE26" i="8"/>
  <c r="AE27" i="8"/>
  <c r="AE28" i="8"/>
  <c r="AE29" i="8"/>
  <c r="AE30" i="8"/>
  <c r="AE31" i="8"/>
  <c r="AE32" i="8"/>
  <c r="AE33" i="8"/>
  <c r="AE34" i="8"/>
  <c r="AE35" i="8"/>
  <c r="AE36" i="8"/>
  <c r="AE37" i="8"/>
  <c r="AE38" i="8"/>
  <c r="AE39" i="8"/>
  <c r="AE40" i="8"/>
  <c r="AE41" i="8"/>
  <c r="AE42" i="8"/>
  <c r="AE43" i="8"/>
  <c r="AE44" i="8"/>
  <c r="AE45" i="8"/>
  <c r="AE46" i="8"/>
  <c r="AE47" i="8"/>
  <c r="AE48" i="8"/>
  <c r="AE49" i="8"/>
  <c r="AE50" i="8"/>
  <c r="AE51" i="8"/>
  <c r="AE52" i="8"/>
  <c r="AE53" i="8"/>
  <c r="AE54" i="8"/>
  <c r="AE55" i="8"/>
  <c r="AE56" i="8"/>
  <c r="AE57" i="8"/>
  <c r="AE58" i="8"/>
  <c r="AE59" i="8"/>
  <c r="AE60" i="8"/>
  <c r="AE61" i="8"/>
  <c r="AE62" i="8"/>
  <c r="AE63" i="8"/>
  <c r="AE64" i="8"/>
  <c r="AE65" i="8"/>
  <c r="AE66" i="8"/>
  <c r="AE67" i="8"/>
  <c r="AE68" i="8"/>
  <c r="AE69" i="8"/>
  <c r="AE70" i="8"/>
  <c r="AE71" i="8"/>
  <c r="AE72" i="8"/>
  <c r="AE73" i="8"/>
  <c r="AE74" i="8"/>
  <c r="AE75" i="8"/>
  <c r="AE76" i="8"/>
  <c r="AE77" i="8"/>
  <c r="AE78" i="8"/>
  <c r="AE79" i="8"/>
  <c r="AE80" i="8"/>
  <c r="AE81" i="8"/>
  <c r="AE82" i="8"/>
  <c r="AE83" i="8"/>
  <c r="AE84" i="8"/>
  <c r="AE85" i="8"/>
  <c r="AE86" i="8"/>
  <c r="AE87" i="8"/>
  <c r="AE88" i="8"/>
  <c r="AE89" i="8"/>
  <c r="AE90" i="8"/>
  <c r="AE91" i="8"/>
  <c r="AE92" i="8"/>
  <c r="AE93" i="8"/>
  <c r="AE94" i="8"/>
  <c r="AE95" i="8"/>
  <c r="AE96" i="8"/>
  <c r="AE97" i="8"/>
  <c r="AE98" i="8"/>
  <c r="AE99" i="8"/>
  <c r="AE100" i="8"/>
  <c r="AE101" i="8"/>
  <c r="AE102" i="8"/>
  <c r="AE103" i="8"/>
  <c r="AE104" i="8"/>
  <c r="AE105" i="8"/>
  <c r="AE106" i="8"/>
  <c r="AE107" i="8"/>
  <c r="AE108" i="8"/>
  <c r="AE109" i="8"/>
  <c r="AE110" i="8"/>
  <c r="AE111" i="8"/>
  <c r="AE112" i="8"/>
  <c r="AE113" i="8"/>
  <c r="AE114" i="8"/>
  <c r="AE115" i="8"/>
  <c r="AE116" i="8"/>
  <c r="AE117" i="8"/>
  <c r="AE118" i="8"/>
  <c r="AE119" i="8"/>
  <c r="AE120" i="8"/>
  <c r="AE121" i="8"/>
  <c r="AE122" i="8"/>
  <c r="AE123" i="8"/>
  <c r="AE124" i="8"/>
  <c r="AE125" i="8"/>
  <c r="AE126" i="8"/>
  <c r="AE127" i="8"/>
  <c r="AE128" i="8"/>
  <c r="AE129" i="8"/>
  <c r="AE130" i="8"/>
  <c r="AE131" i="8"/>
  <c r="AE132" i="8"/>
  <c r="AE133" i="8"/>
  <c r="AE134" i="8"/>
  <c r="AE135" i="8"/>
  <c r="AE136" i="8"/>
  <c r="AE137" i="8"/>
  <c r="AE138" i="8"/>
  <c r="AE139" i="8"/>
  <c r="AE140" i="8"/>
  <c r="AE141" i="8"/>
  <c r="AE142" i="8"/>
  <c r="AE143" i="8"/>
  <c r="AE144" i="8"/>
  <c r="AE145" i="8"/>
  <c r="AE146" i="8"/>
  <c r="AE147" i="8"/>
  <c r="AE148" i="8"/>
  <c r="AE149" i="8"/>
  <c r="AE150" i="8"/>
  <c r="AE151" i="8"/>
  <c r="AE152" i="8"/>
  <c r="AE153" i="8"/>
  <c r="AE154" i="8"/>
  <c r="AE155" i="8"/>
  <c r="AE156" i="8"/>
  <c r="AE157" i="8"/>
  <c r="AE158" i="8"/>
  <c r="AE159" i="8"/>
  <c r="AE160" i="8"/>
  <c r="AE161" i="8"/>
  <c r="AE162" i="8"/>
  <c r="AE163" i="8"/>
  <c r="AE164" i="8"/>
  <c r="AE165" i="8"/>
  <c r="AE166" i="8"/>
  <c r="AE167" i="8"/>
  <c r="AE168" i="8"/>
  <c r="AE169" i="8"/>
  <c r="AE170" i="8"/>
  <c r="AE171" i="8"/>
  <c r="AE172" i="8"/>
  <c r="AE173" i="8"/>
  <c r="AE174" i="8"/>
  <c r="AE175" i="8"/>
  <c r="AE176" i="8"/>
  <c r="AE177" i="8"/>
  <c r="AE178" i="8"/>
  <c r="AE179" i="8"/>
  <c r="AE180" i="8"/>
  <c r="AE181" i="8"/>
  <c r="AE182" i="8"/>
  <c r="AE183" i="8"/>
  <c r="AE184" i="8"/>
  <c r="AE185" i="8"/>
  <c r="AE186" i="8"/>
  <c r="AE187" i="8"/>
  <c r="AE188" i="8"/>
  <c r="AE189" i="8"/>
  <c r="AE190" i="8"/>
  <c r="AE191" i="8"/>
  <c r="AE192" i="8"/>
  <c r="AE193" i="8"/>
  <c r="AE194" i="8"/>
  <c r="AE195" i="8"/>
  <c r="AE196" i="8"/>
  <c r="AE197" i="8"/>
  <c r="AE198" i="8"/>
  <c r="AE199" i="8"/>
  <c r="AE200" i="8"/>
  <c r="AE201" i="8"/>
  <c r="AE202" i="8"/>
  <c r="AE203" i="8"/>
  <c r="AE204" i="8"/>
  <c r="AE205" i="8"/>
  <c r="AE206" i="8"/>
  <c r="AE207" i="8"/>
  <c r="AE208" i="8"/>
  <c r="AE209" i="8"/>
  <c r="AE210" i="8"/>
  <c r="AE211" i="8"/>
  <c r="AE212" i="8"/>
  <c r="AE213" i="8"/>
  <c r="AE214" i="8"/>
  <c r="AE215" i="8"/>
  <c r="AE216" i="8"/>
  <c r="AE217" i="8"/>
  <c r="AE218" i="8"/>
  <c r="AE219" i="8"/>
  <c r="AE220" i="8"/>
  <c r="AE221" i="8"/>
  <c r="AE222" i="8"/>
  <c r="AE223" i="8"/>
  <c r="AE224" i="8"/>
  <c r="AE225" i="8"/>
  <c r="AE226" i="8"/>
  <c r="AE227" i="8"/>
  <c r="AE228" i="8"/>
  <c r="AE229" i="8"/>
  <c r="AE230" i="8"/>
  <c r="AE231" i="8"/>
  <c r="AE232" i="8"/>
  <c r="AE233" i="8"/>
  <c r="AE234" i="8"/>
  <c r="AE235" i="8"/>
  <c r="AE236" i="8"/>
  <c r="AE237" i="8"/>
  <c r="AE238" i="8"/>
  <c r="AE239" i="8"/>
  <c r="AE240" i="8"/>
  <c r="AE241" i="8"/>
  <c r="AE242" i="8"/>
  <c r="AE243" i="8"/>
  <c r="AE244" i="8"/>
  <c r="AE245" i="8"/>
  <c r="AE246" i="8"/>
  <c r="AE247" i="8"/>
  <c r="AE248" i="8"/>
  <c r="AE249" i="8"/>
  <c r="AE250" i="8"/>
  <c r="AE251" i="8"/>
  <c r="AE252" i="8"/>
  <c r="AE253" i="8"/>
  <c r="AE254" i="8"/>
  <c r="AE255" i="8"/>
  <c r="AE256" i="8"/>
  <c r="AE257" i="8"/>
  <c r="AE258" i="8"/>
  <c r="AE259" i="8"/>
  <c r="AE260" i="8"/>
  <c r="AE261" i="8"/>
  <c r="AE262" i="8"/>
  <c r="AE263" i="8"/>
  <c r="AE264" i="8"/>
  <c r="AE265" i="8"/>
  <c r="AE266" i="8"/>
  <c r="AE267" i="8"/>
  <c r="AE268" i="8"/>
  <c r="AE269" i="8"/>
  <c r="AE270" i="8"/>
  <c r="AE271" i="8"/>
  <c r="AE272" i="8"/>
  <c r="AE273" i="8"/>
  <c r="AE274" i="8"/>
  <c r="AE275" i="8"/>
  <c r="AE276" i="8"/>
  <c r="AE277" i="8"/>
  <c r="AE278" i="8"/>
  <c r="AE279" i="8"/>
  <c r="AE280" i="8"/>
  <c r="AE281" i="8"/>
  <c r="AE282" i="8"/>
  <c r="AE283" i="8"/>
  <c r="AE284" i="8"/>
  <c r="AE285" i="8"/>
  <c r="AE286" i="8"/>
  <c r="AE287" i="8"/>
  <c r="AE288" i="8"/>
  <c r="AE289" i="8"/>
  <c r="AE290" i="8"/>
  <c r="AE291" i="8"/>
  <c r="AE292" i="8"/>
  <c r="AE293" i="8"/>
  <c r="AE294" i="8"/>
  <c r="AE295" i="8"/>
  <c r="AE296" i="8"/>
  <c r="AE297" i="8"/>
  <c r="AE298" i="8"/>
  <c r="AE299" i="8"/>
  <c r="AE300" i="8"/>
  <c r="AE301" i="8"/>
  <c r="AE302" i="8"/>
  <c r="AE303" i="8"/>
  <c r="AE304" i="8"/>
  <c r="AE305" i="8"/>
  <c r="AE306" i="8"/>
  <c r="AE307" i="8"/>
  <c r="AE308" i="8"/>
  <c r="AE309" i="8"/>
  <c r="AE310" i="8"/>
  <c r="AE311" i="8"/>
  <c r="AE312" i="8"/>
  <c r="AE313" i="8"/>
  <c r="AE314" i="8"/>
  <c r="AE315" i="8"/>
  <c r="AE316" i="8"/>
  <c r="AE317" i="8"/>
  <c r="AE318" i="8"/>
  <c r="AE319" i="8"/>
  <c r="AE320" i="8"/>
  <c r="AE321" i="8"/>
  <c r="AE322" i="8"/>
  <c r="AE323" i="8"/>
  <c r="AE324" i="8"/>
  <c r="AE325" i="8"/>
  <c r="AE326" i="8"/>
  <c r="AE327" i="8"/>
  <c r="AE328" i="8"/>
  <c r="AE329" i="8"/>
  <c r="AE330" i="8"/>
  <c r="AE331" i="8"/>
  <c r="AE332" i="8"/>
  <c r="AE333" i="8"/>
  <c r="AE334" i="8"/>
  <c r="AE335" i="8"/>
  <c r="AE336" i="8"/>
  <c r="AE337" i="8"/>
  <c r="AE338" i="8"/>
  <c r="AE339" i="8"/>
  <c r="AE340" i="8"/>
  <c r="AE341" i="8"/>
  <c r="AE342" i="8"/>
  <c r="AE343" i="8"/>
  <c r="AE344" i="8"/>
  <c r="AE345" i="8"/>
  <c r="AE346" i="8"/>
  <c r="AE347" i="8"/>
  <c r="AE348" i="8"/>
  <c r="AE349" i="8"/>
  <c r="AE350" i="8"/>
  <c r="AE351" i="8"/>
  <c r="AE352" i="8"/>
  <c r="AE353" i="8"/>
  <c r="AE354" i="8"/>
  <c r="AE355" i="8"/>
  <c r="AE356" i="8"/>
  <c r="AE357" i="8"/>
  <c r="AE358" i="8"/>
  <c r="AE359" i="8"/>
  <c r="AE360" i="8"/>
  <c r="AE361" i="8"/>
  <c r="AE362" i="8"/>
  <c r="AE363" i="8"/>
  <c r="AE364" i="8"/>
  <c r="AE365" i="8"/>
  <c r="AE366" i="8"/>
  <c r="AE367" i="8"/>
  <c r="AE368" i="8"/>
  <c r="AE369" i="8"/>
  <c r="AE370" i="8"/>
  <c r="AE371" i="8"/>
  <c r="AE372" i="8"/>
  <c r="AE373" i="8"/>
  <c r="AE374" i="8"/>
  <c r="AE375" i="8"/>
  <c r="AE376" i="8"/>
  <c r="AE377" i="8"/>
  <c r="AE378" i="8"/>
  <c r="AE379" i="8"/>
  <c r="AE380" i="8"/>
  <c r="AE381" i="8"/>
  <c r="AE382" i="8"/>
  <c r="AE383" i="8"/>
  <c r="AE384" i="8"/>
  <c r="AE385" i="8"/>
  <c r="AE386" i="8"/>
  <c r="AE387" i="8"/>
  <c r="AE388" i="8"/>
  <c r="AE389" i="8"/>
  <c r="AE390" i="8"/>
  <c r="AE391" i="8"/>
  <c r="AE392" i="8"/>
  <c r="AE393" i="8"/>
  <c r="AE394" i="8"/>
  <c r="AE395" i="8"/>
  <c r="AE396" i="8"/>
  <c r="AE397" i="8"/>
  <c r="AE398" i="8"/>
  <c r="AE399" i="8"/>
  <c r="AE400" i="8"/>
  <c r="AE401" i="8"/>
  <c r="AE402" i="8"/>
  <c r="AE403" i="8"/>
  <c r="AE404" i="8"/>
  <c r="AE405" i="8"/>
  <c r="AE406" i="8"/>
  <c r="AE407" i="8"/>
  <c r="AE408" i="8"/>
  <c r="AE409" i="8"/>
  <c r="AE410" i="8"/>
  <c r="AE411" i="8"/>
  <c r="AE412" i="8"/>
  <c r="AE413" i="8"/>
  <c r="AE414" i="8"/>
  <c r="AE415" i="8"/>
  <c r="AE416" i="8"/>
  <c r="AE417" i="8"/>
  <c r="AE418" i="8"/>
  <c r="AE419" i="8"/>
  <c r="AE420" i="8"/>
  <c r="AE421" i="8"/>
  <c r="AE422" i="8"/>
  <c r="AE423" i="8"/>
  <c r="AE424" i="8"/>
  <c r="AE425" i="8"/>
  <c r="AE426" i="8"/>
  <c r="AE427" i="8"/>
  <c r="AE428" i="8"/>
  <c r="AE429" i="8"/>
  <c r="AE430" i="8"/>
  <c r="AE431" i="8"/>
  <c r="AE432" i="8"/>
  <c r="AE433" i="8"/>
  <c r="AE434" i="8"/>
  <c r="AE435" i="8"/>
  <c r="AE436" i="8"/>
  <c r="AE437" i="8"/>
  <c r="AE438" i="8"/>
  <c r="AE439" i="8"/>
  <c r="AE440" i="8"/>
  <c r="AE441" i="8"/>
  <c r="AE442" i="8"/>
  <c r="AE443" i="8"/>
  <c r="AE444" i="8"/>
  <c r="AE445" i="8"/>
  <c r="AE446" i="8"/>
  <c r="AE447" i="8"/>
  <c r="AE448" i="8"/>
  <c r="AE449" i="8"/>
  <c r="AE450" i="8"/>
  <c r="AE451" i="8"/>
  <c r="AE452" i="8"/>
  <c r="AE453" i="8"/>
  <c r="AE454" i="8"/>
  <c r="AE455" i="8"/>
  <c r="AE456" i="8"/>
  <c r="AE457" i="8"/>
  <c r="AE458" i="8"/>
  <c r="AE459" i="8"/>
  <c r="AE460" i="8"/>
  <c r="AE461" i="8"/>
  <c r="AE462" i="8"/>
  <c r="AE463" i="8"/>
  <c r="AE464" i="8"/>
  <c r="AE465" i="8"/>
  <c r="AE466" i="8"/>
  <c r="AE467" i="8"/>
  <c r="AE468" i="8"/>
  <c r="AE469" i="8"/>
  <c r="AE470" i="8"/>
  <c r="AE471" i="8"/>
  <c r="AE472" i="8"/>
  <c r="AE473" i="8"/>
  <c r="AE474" i="8"/>
  <c r="AE475" i="8"/>
  <c r="AE476" i="8"/>
  <c r="AE477" i="8"/>
  <c r="AE478" i="8"/>
  <c r="AE479" i="8"/>
  <c r="AE480" i="8"/>
  <c r="AE481" i="8"/>
  <c r="AE482" i="8"/>
  <c r="AE483" i="8"/>
  <c r="AE484" i="8"/>
  <c r="AE485" i="8"/>
  <c r="AE486" i="8"/>
  <c r="AE487" i="8"/>
  <c r="AE488" i="8"/>
  <c r="AE489" i="8"/>
  <c r="AE490" i="8"/>
  <c r="AE491" i="8"/>
  <c r="AE492" i="8"/>
  <c r="AE493" i="8"/>
  <c r="AE494" i="8"/>
  <c r="AE495" i="8"/>
  <c r="AE496" i="8"/>
  <c r="AE497" i="8"/>
  <c r="AE498" i="8"/>
  <c r="AE499" i="8"/>
  <c r="AE500" i="8"/>
  <c r="AE501" i="8"/>
  <c r="AE502" i="8"/>
  <c r="AE503" i="8"/>
  <c r="AE504" i="8"/>
  <c r="AE505" i="8"/>
  <c r="AE506" i="8"/>
  <c r="AE507" i="8"/>
  <c r="AE508" i="8"/>
  <c r="AE509" i="8"/>
  <c r="AE510" i="8"/>
  <c r="AE511" i="8"/>
  <c r="AE512" i="8"/>
  <c r="AE513" i="8"/>
  <c r="AE514" i="8"/>
  <c r="AE515" i="8"/>
  <c r="AE516" i="8"/>
  <c r="AE517" i="8"/>
  <c r="AE518" i="8"/>
  <c r="AE519" i="8"/>
  <c r="AE520" i="8"/>
  <c r="AE521" i="8"/>
  <c r="AE522" i="8"/>
  <c r="AE523" i="8"/>
  <c r="AE524" i="8"/>
  <c r="AE525" i="8"/>
  <c r="AE526" i="8"/>
  <c r="AE527" i="8"/>
  <c r="AE528" i="8"/>
  <c r="AE529" i="8"/>
  <c r="AE530" i="8"/>
  <c r="AE531" i="8"/>
  <c r="AE532" i="8"/>
  <c r="AE533" i="8"/>
  <c r="AE534" i="8"/>
  <c r="AE535" i="8"/>
  <c r="AE536" i="8"/>
  <c r="AE537" i="8"/>
  <c r="AE538" i="8"/>
  <c r="AE539" i="8"/>
  <c r="AE540" i="8"/>
  <c r="AE541" i="8"/>
  <c r="AE542" i="8"/>
  <c r="AE543" i="8"/>
  <c r="AE544" i="8"/>
  <c r="AE545" i="8"/>
  <c r="AE546" i="8"/>
  <c r="AE547" i="8"/>
  <c r="AE548" i="8"/>
  <c r="AE549" i="8"/>
  <c r="AE550" i="8"/>
  <c r="AE551" i="8"/>
  <c r="AE552" i="8"/>
  <c r="AE553" i="8"/>
  <c r="AE554" i="8"/>
  <c r="AE555" i="8"/>
  <c r="AE556" i="8"/>
  <c r="AE557" i="8"/>
  <c r="AE558" i="8"/>
  <c r="AE559" i="8"/>
  <c r="AE560" i="8"/>
  <c r="AE561" i="8"/>
  <c r="AE562" i="8"/>
  <c r="AE563" i="8"/>
  <c r="AE564" i="8"/>
  <c r="AE565" i="8"/>
  <c r="AE566" i="8"/>
  <c r="AE567" i="8"/>
  <c r="AE568" i="8"/>
  <c r="AE569" i="8"/>
  <c r="AE570" i="8"/>
  <c r="AE571" i="8"/>
  <c r="AE572" i="8"/>
  <c r="AE573" i="8"/>
  <c r="AE574" i="8"/>
  <c r="AE575" i="8"/>
  <c r="AE576" i="8"/>
  <c r="AE577" i="8"/>
  <c r="AE578" i="8"/>
  <c r="AE579" i="8"/>
  <c r="AE580" i="8"/>
  <c r="AE581" i="8"/>
  <c r="AE582" i="8"/>
  <c r="AE583" i="8"/>
  <c r="AE584" i="8"/>
  <c r="AE585" i="8"/>
  <c r="AE586" i="8"/>
  <c r="AE587" i="8"/>
  <c r="AE588" i="8"/>
  <c r="AE589" i="8"/>
  <c r="AE590" i="8"/>
  <c r="AE591" i="8"/>
  <c r="AE592" i="8"/>
  <c r="AE593" i="8"/>
  <c r="AE594" i="8"/>
  <c r="AE595" i="8"/>
  <c r="AE596" i="8"/>
  <c r="AE597" i="8"/>
  <c r="AE598" i="8"/>
  <c r="AE599" i="8"/>
  <c r="AE600" i="8"/>
  <c r="AE601" i="8"/>
  <c r="AE602" i="8"/>
  <c r="AE603" i="8"/>
  <c r="AE604" i="8"/>
  <c r="AE605" i="8"/>
  <c r="AE606" i="8"/>
  <c r="AE607" i="8"/>
  <c r="AE608" i="8"/>
  <c r="AE609" i="8"/>
  <c r="AE610" i="8"/>
  <c r="AE611" i="8"/>
  <c r="AE612" i="8"/>
  <c r="AE613" i="8"/>
  <c r="AE614" i="8"/>
  <c r="AE615" i="8"/>
  <c r="AE616" i="8"/>
  <c r="AE617" i="8"/>
  <c r="AE618" i="8"/>
  <c r="AE619" i="8"/>
  <c r="AE620" i="8"/>
  <c r="AE621" i="8"/>
  <c r="AE622" i="8"/>
  <c r="AE623" i="8"/>
  <c r="AE624" i="8"/>
  <c r="AE625" i="8"/>
  <c r="AE626" i="8"/>
  <c r="AE627" i="8"/>
  <c r="AE628" i="8"/>
  <c r="AE629" i="8"/>
  <c r="AE630" i="8"/>
  <c r="AE631" i="8"/>
  <c r="AE632" i="8"/>
  <c r="AE633" i="8"/>
  <c r="AE634" i="8"/>
  <c r="AE635" i="8"/>
  <c r="AE636" i="8"/>
  <c r="AE637" i="8"/>
  <c r="AE638" i="8"/>
  <c r="AE639" i="8"/>
  <c r="AE640" i="8"/>
  <c r="AE641" i="8"/>
  <c r="AE642" i="8"/>
  <c r="AE643" i="8"/>
  <c r="AE644" i="8"/>
  <c r="AE645" i="8"/>
  <c r="AE646" i="8"/>
  <c r="AE647" i="8"/>
  <c r="AE648" i="8"/>
  <c r="AE649" i="8"/>
  <c r="AE650" i="8"/>
  <c r="AE651" i="8"/>
  <c r="AE652" i="8"/>
  <c r="AE653" i="8"/>
  <c r="AE654" i="8"/>
  <c r="AE655" i="8"/>
  <c r="AE656" i="8"/>
  <c r="AE657" i="8"/>
  <c r="AE658" i="8"/>
  <c r="AE659" i="8"/>
  <c r="AE660" i="8"/>
  <c r="AE661" i="8"/>
  <c r="AE662" i="8"/>
  <c r="AE663" i="8"/>
  <c r="AE664" i="8"/>
  <c r="AE665" i="8"/>
  <c r="AE666" i="8"/>
  <c r="AE667" i="8"/>
  <c r="AE668" i="8"/>
  <c r="AE669" i="8"/>
  <c r="AE670" i="8"/>
  <c r="AE671" i="8"/>
  <c r="AE672" i="8"/>
  <c r="AE673" i="8"/>
  <c r="AE674" i="8"/>
  <c r="AE675" i="8"/>
  <c r="AE676" i="8"/>
  <c r="AE677" i="8"/>
  <c r="AE678" i="8"/>
  <c r="AE679" i="8"/>
  <c r="AE680" i="8"/>
  <c r="AE681" i="8"/>
  <c r="AE682" i="8"/>
  <c r="AE683" i="8"/>
  <c r="AE684" i="8"/>
  <c r="AE685" i="8"/>
  <c r="AE686" i="8"/>
  <c r="AE687" i="8"/>
  <c r="AE688" i="8"/>
  <c r="AE689" i="8"/>
  <c r="AE690" i="8"/>
  <c r="AE691" i="8"/>
  <c r="AE692" i="8"/>
  <c r="AE693" i="8"/>
  <c r="AE694" i="8"/>
  <c r="AE695" i="8"/>
  <c r="AE696" i="8"/>
  <c r="AE697" i="8"/>
  <c r="AE698" i="8"/>
  <c r="AE699" i="8"/>
  <c r="AE700" i="8"/>
  <c r="AE701" i="8"/>
  <c r="AE702" i="8"/>
  <c r="AE703" i="8"/>
  <c r="AE704" i="8"/>
  <c r="AE705" i="8"/>
  <c r="AE706" i="8"/>
  <c r="AE707" i="8"/>
  <c r="AE708" i="8"/>
  <c r="AE709" i="8"/>
  <c r="AE710" i="8"/>
  <c r="AE711" i="8"/>
  <c r="AE712" i="8"/>
  <c r="AE713" i="8"/>
  <c r="AE714" i="8"/>
  <c r="AE715" i="8"/>
  <c r="AE716" i="8"/>
  <c r="AE717" i="8"/>
  <c r="AE718" i="8"/>
  <c r="AE719" i="8"/>
  <c r="AE720" i="8"/>
  <c r="AE721" i="8"/>
  <c r="AE722" i="8"/>
  <c r="AE723" i="8"/>
  <c r="AE724" i="8"/>
  <c r="AE725" i="8"/>
  <c r="AE726" i="8"/>
  <c r="AE727" i="8"/>
  <c r="AE728" i="8"/>
  <c r="AE729" i="8"/>
  <c r="AE730" i="8"/>
  <c r="AE731" i="8"/>
  <c r="AE732" i="8"/>
  <c r="AE733" i="8"/>
  <c r="AE734" i="8"/>
  <c r="AE735" i="8"/>
  <c r="AE736" i="8"/>
  <c r="AE737" i="8"/>
  <c r="AE738" i="8"/>
  <c r="AE739" i="8"/>
  <c r="AE740" i="8"/>
  <c r="AE741" i="8"/>
  <c r="AE742" i="8"/>
  <c r="AE743" i="8"/>
  <c r="AE744" i="8"/>
  <c r="AE745" i="8"/>
  <c r="AE746" i="8"/>
  <c r="AE747" i="8"/>
  <c r="AE748" i="8"/>
  <c r="AE749" i="8"/>
  <c r="AE750" i="8"/>
  <c r="AE751" i="8"/>
  <c r="AE752" i="8"/>
  <c r="AE753" i="8"/>
  <c r="AE754" i="8"/>
  <c r="AE755" i="8"/>
  <c r="AE756" i="8"/>
  <c r="AE757" i="8"/>
  <c r="AE758" i="8"/>
  <c r="AE759" i="8"/>
  <c r="AE760" i="8"/>
  <c r="AE761" i="8"/>
  <c r="AE762" i="8"/>
  <c r="AE763" i="8"/>
  <c r="AE764" i="8"/>
  <c r="AE765" i="8"/>
  <c r="AE766" i="8"/>
  <c r="AE767" i="8"/>
  <c r="AE768" i="8"/>
  <c r="AE769" i="8"/>
  <c r="AE770" i="8"/>
  <c r="AE771" i="8"/>
  <c r="AE772" i="8"/>
  <c r="AE773" i="8"/>
  <c r="AE774" i="8"/>
  <c r="AE775" i="8"/>
  <c r="AE776" i="8"/>
  <c r="AE777" i="8"/>
  <c r="AE778" i="8"/>
  <c r="AE779" i="8"/>
  <c r="AE780" i="8"/>
  <c r="AE781" i="8"/>
  <c r="AE782" i="8"/>
  <c r="AE783" i="8"/>
  <c r="AE784" i="8"/>
  <c r="AE785" i="8"/>
  <c r="AE786" i="8"/>
  <c r="AE787" i="8"/>
  <c r="AE788" i="8"/>
  <c r="AE789" i="8"/>
  <c r="AE790" i="8"/>
  <c r="AE791" i="8"/>
  <c r="AE792" i="8"/>
  <c r="AE793" i="8"/>
  <c r="AE794" i="8"/>
  <c r="AE795" i="8"/>
  <c r="AE796" i="8"/>
  <c r="AE797" i="8"/>
  <c r="AE798" i="8"/>
  <c r="AE799" i="8"/>
  <c r="AE800" i="8"/>
  <c r="AE801" i="8"/>
  <c r="AE802" i="8"/>
  <c r="AE803" i="8"/>
  <c r="AE804" i="8"/>
  <c r="AE805" i="8"/>
  <c r="AE806" i="8"/>
  <c r="AE807" i="8"/>
  <c r="AE808" i="8"/>
  <c r="AE809" i="8"/>
  <c r="AE810" i="8"/>
  <c r="AE811" i="8"/>
  <c r="AE812" i="8"/>
  <c r="AE813" i="8"/>
  <c r="AE814" i="8"/>
  <c r="AE815" i="8"/>
  <c r="AE816" i="8"/>
  <c r="AE817" i="8"/>
  <c r="AE818" i="8"/>
  <c r="AE819" i="8"/>
  <c r="AE820" i="8"/>
  <c r="AE821" i="8"/>
  <c r="AE822" i="8"/>
  <c r="AE823" i="8"/>
  <c r="AE824" i="8"/>
  <c r="AE825" i="8"/>
  <c r="AE826" i="8"/>
  <c r="AE827" i="8"/>
  <c r="AE828" i="8"/>
  <c r="AE829" i="8"/>
  <c r="AE830" i="8"/>
  <c r="AE831" i="8"/>
  <c r="AE832" i="8"/>
  <c r="AE833" i="8"/>
  <c r="AE834" i="8"/>
  <c r="AE835" i="8"/>
  <c r="AE836" i="8"/>
  <c r="AE837" i="8"/>
  <c r="AE838" i="8"/>
  <c r="AE839" i="8"/>
  <c r="AE840" i="8"/>
  <c r="AE841" i="8"/>
  <c r="AE842" i="8"/>
  <c r="AE843" i="8"/>
  <c r="AE844" i="8"/>
  <c r="AE845" i="8"/>
  <c r="AE846" i="8"/>
  <c r="AE847" i="8"/>
  <c r="AE848" i="8"/>
  <c r="AE849" i="8"/>
  <c r="AE850" i="8"/>
  <c r="AE851" i="8"/>
  <c r="AE852" i="8"/>
  <c r="AE853" i="8"/>
  <c r="AE854" i="8"/>
  <c r="AE855" i="8"/>
  <c r="AE856" i="8"/>
  <c r="AE857" i="8"/>
  <c r="AE858" i="8"/>
  <c r="AE859" i="8"/>
  <c r="AE860" i="8"/>
  <c r="AE861" i="8"/>
  <c r="AE862" i="8"/>
  <c r="AE863" i="8"/>
  <c r="AE864" i="8"/>
  <c r="AE865" i="8"/>
  <c r="AE866" i="8"/>
  <c r="AE867" i="8"/>
  <c r="AE868" i="8"/>
  <c r="AE869" i="8"/>
  <c r="AE870" i="8"/>
  <c r="AE871" i="8"/>
  <c r="AE872" i="8"/>
  <c r="AE873" i="8"/>
  <c r="AE874" i="8"/>
  <c r="AE875" i="8"/>
  <c r="AE876" i="8"/>
  <c r="AE877" i="8"/>
  <c r="AE878" i="8"/>
  <c r="AE879" i="8"/>
  <c r="AE880" i="8"/>
  <c r="AE881" i="8"/>
  <c r="AE882" i="8"/>
  <c r="AE883" i="8"/>
  <c r="AE884" i="8"/>
  <c r="AE885" i="8"/>
  <c r="AE886" i="8"/>
  <c r="AE887" i="8"/>
  <c r="AE888" i="8"/>
  <c r="AE889" i="8"/>
  <c r="AE890" i="8"/>
  <c r="AE891" i="8"/>
  <c r="AE892" i="8"/>
  <c r="AE893" i="8"/>
  <c r="AE894" i="8"/>
  <c r="AE895" i="8"/>
  <c r="AE896" i="8"/>
  <c r="AE897" i="8"/>
  <c r="AE898" i="8"/>
  <c r="AE899" i="8"/>
  <c r="AE900" i="8"/>
  <c r="AE901" i="8"/>
  <c r="AE902" i="8"/>
  <c r="AE903" i="8"/>
  <c r="AE904" i="8"/>
  <c r="AE905" i="8"/>
  <c r="AE906" i="8"/>
  <c r="AE907" i="8"/>
  <c r="AE908" i="8"/>
  <c r="AE909" i="8"/>
  <c r="AE910" i="8"/>
  <c r="AE911" i="8"/>
  <c r="AE912" i="8"/>
  <c r="AE913" i="8"/>
  <c r="AE914" i="8"/>
  <c r="AE915" i="8"/>
  <c r="AE916" i="8"/>
  <c r="AE917" i="8"/>
  <c r="AE918" i="8"/>
  <c r="AE919" i="8"/>
  <c r="AE920" i="8"/>
  <c r="AE921" i="8"/>
  <c r="AE922" i="8"/>
  <c r="AE923" i="8"/>
  <c r="AE924" i="8"/>
  <c r="AE925" i="8"/>
  <c r="AE926" i="8"/>
  <c r="AE927" i="8"/>
  <c r="AE928" i="8"/>
  <c r="AE929" i="8"/>
  <c r="AE930" i="8"/>
  <c r="AE931" i="8"/>
  <c r="AE932" i="8"/>
  <c r="AE933" i="8"/>
  <c r="AE934" i="8"/>
  <c r="AE935" i="8"/>
  <c r="AE936" i="8"/>
  <c r="AE937" i="8"/>
  <c r="AE938" i="8"/>
  <c r="AE939" i="8"/>
  <c r="AE940" i="8"/>
  <c r="AE941" i="8"/>
  <c r="AE942" i="8"/>
  <c r="AE943" i="8"/>
  <c r="AE944" i="8"/>
  <c r="AE945" i="8"/>
  <c r="AE946" i="8"/>
  <c r="AE947" i="8"/>
  <c r="AE948" i="8"/>
  <c r="AE949" i="8"/>
  <c r="AE950" i="8"/>
  <c r="AE951" i="8"/>
  <c r="AE952" i="8"/>
  <c r="AE953" i="8"/>
  <c r="AE954" i="8"/>
  <c r="AE955" i="8"/>
  <c r="AE956" i="8"/>
  <c r="AE957" i="8"/>
  <c r="AE958" i="8"/>
  <c r="AE959" i="8"/>
  <c r="AE960" i="8"/>
  <c r="AE961" i="8"/>
  <c r="AE962" i="8"/>
  <c r="AE963" i="8"/>
  <c r="AE964" i="8"/>
  <c r="AE965" i="8"/>
  <c r="AE966" i="8"/>
  <c r="AE967" i="8"/>
  <c r="AE968" i="8"/>
  <c r="AE969" i="8"/>
  <c r="AE970" i="8"/>
  <c r="AE971" i="8"/>
  <c r="AE972" i="8"/>
  <c r="AE973" i="8"/>
  <c r="AE974" i="8"/>
  <c r="AE975" i="8"/>
  <c r="AE976" i="8"/>
  <c r="AE977" i="8"/>
  <c r="AE978" i="8"/>
  <c r="AE979" i="8"/>
  <c r="AE980" i="8"/>
  <c r="AE981" i="8"/>
  <c r="AE982" i="8"/>
  <c r="AE983" i="8"/>
  <c r="AE984" i="8"/>
  <c r="AE985" i="8"/>
  <c r="AE986" i="8"/>
  <c r="AE987" i="8"/>
  <c r="AE988" i="8"/>
  <c r="AE989" i="8"/>
  <c r="AE990" i="8"/>
  <c r="AE991" i="8"/>
  <c r="AE992" i="8"/>
  <c r="AE993" i="8"/>
  <c r="AE994" i="8"/>
  <c r="AE995" i="8"/>
  <c r="AE996" i="8"/>
  <c r="AE997" i="8"/>
  <c r="AE998" i="8"/>
  <c r="AE999" i="8"/>
  <c r="AE1000" i="8"/>
  <c r="AE1001" i="8"/>
  <c r="AE1002" i="8"/>
  <c r="AE1003" i="8"/>
  <c r="AE1004" i="8"/>
  <c r="AE1005" i="8"/>
  <c r="AE1006" i="8"/>
  <c r="AE1007" i="8"/>
  <c r="AE1008" i="8"/>
  <c r="AE1009" i="8"/>
  <c r="AE1010" i="8"/>
  <c r="AE1011" i="8"/>
  <c r="AE1012" i="8"/>
  <c r="AE1013" i="8"/>
  <c r="AE1014" i="8"/>
  <c r="AE1015" i="8"/>
  <c r="AE1016" i="8"/>
  <c r="AE1017" i="8"/>
  <c r="AE1018" i="8"/>
  <c r="AE1019" i="8"/>
  <c r="AE1020" i="8"/>
  <c r="AE1021" i="8"/>
  <c r="AE1022" i="8"/>
  <c r="AE1023" i="8"/>
  <c r="AE1024" i="8"/>
  <c r="AE1025" i="8"/>
  <c r="AE1026" i="8"/>
  <c r="AE1027" i="8"/>
  <c r="AE1028" i="8"/>
  <c r="AE1029" i="8"/>
  <c r="AE1030" i="8"/>
  <c r="AE1031" i="8"/>
  <c r="AE1032" i="8"/>
  <c r="AE1033" i="8"/>
  <c r="AE1034" i="8"/>
  <c r="AE1035" i="8"/>
  <c r="AE1036" i="8"/>
  <c r="AE1037" i="8"/>
  <c r="AE1038" i="8"/>
  <c r="AE1039" i="8"/>
  <c r="AE1040" i="8"/>
  <c r="AE1041" i="8"/>
  <c r="AE1042" i="8"/>
  <c r="AE1043" i="8"/>
  <c r="AE1044" i="8"/>
  <c r="AE1045" i="8"/>
  <c r="AE1046" i="8"/>
  <c r="AE1047" i="8"/>
  <c r="AE1048" i="8"/>
  <c r="AE1049" i="8"/>
  <c r="AE1050" i="8"/>
  <c r="AE1051" i="8"/>
  <c r="AE1052" i="8"/>
  <c r="AE1053" i="8"/>
  <c r="AE1054" i="8"/>
  <c r="AE1055" i="8"/>
  <c r="AE1056" i="8"/>
  <c r="AE1057" i="8"/>
  <c r="AE1058" i="8"/>
  <c r="AE1059" i="8"/>
  <c r="AE1060" i="8"/>
  <c r="AE1061" i="8"/>
  <c r="AE1062" i="8"/>
  <c r="AE1063" i="8"/>
  <c r="AE1064" i="8"/>
  <c r="AE1065" i="8"/>
  <c r="AE1066" i="8"/>
  <c r="AE1067" i="8"/>
  <c r="AE1068" i="8"/>
  <c r="AE1069" i="8"/>
  <c r="AE1070" i="8"/>
  <c r="AE1071" i="8"/>
  <c r="AE1072" i="8"/>
  <c r="AE1073" i="8"/>
  <c r="AE1074" i="8"/>
  <c r="AE1075" i="8"/>
  <c r="AE1076" i="8"/>
  <c r="AE1077" i="8"/>
  <c r="AE1078" i="8"/>
  <c r="AE1079" i="8"/>
  <c r="AE1080" i="8"/>
  <c r="AE1081" i="8"/>
  <c r="AE1082" i="8"/>
  <c r="AE1083" i="8"/>
  <c r="AE1084" i="8"/>
  <c r="AE1085" i="8"/>
  <c r="AE1086" i="8"/>
  <c r="AE1087" i="8"/>
  <c r="AE1088" i="8"/>
  <c r="AE1089" i="8"/>
  <c r="AE1090" i="8"/>
  <c r="AE1091" i="8"/>
  <c r="AE1092" i="8"/>
  <c r="AE1093" i="8"/>
  <c r="AE1094" i="8"/>
  <c r="AE1095" i="8"/>
  <c r="AE1096" i="8"/>
  <c r="AE1097" i="8"/>
  <c r="AE1098" i="8"/>
  <c r="AE1099" i="8"/>
  <c r="AE1100" i="8"/>
  <c r="AE1101" i="8"/>
  <c r="AE1102" i="8"/>
  <c r="AE1103" i="8"/>
  <c r="AE1104" i="8"/>
  <c r="AE1105" i="8"/>
  <c r="AE1106" i="8"/>
  <c r="AE1107" i="8"/>
  <c r="AE1108" i="8"/>
  <c r="AE1109" i="8"/>
  <c r="AE1110" i="8"/>
  <c r="AE1111" i="8"/>
  <c r="AE1112" i="8"/>
  <c r="AE1113" i="8"/>
  <c r="AE1114" i="8"/>
  <c r="AE1115" i="8"/>
  <c r="AE1116" i="8"/>
  <c r="AE1117" i="8"/>
  <c r="AE1118" i="8"/>
  <c r="AE1119" i="8"/>
  <c r="AE1120" i="8"/>
  <c r="AE1121" i="8"/>
  <c r="AE1122" i="8"/>
  <c r="AE1123" i="8"/>
  <c r="AE1124" i="8"/>
  <c r="AE1125" i="8"/>
  <c r="AE1126" i="8"/>
  <c r="AE1127" i="8"/>
  <c r="AE1128" i="8"/>
  <c r="AE1129" i="8"/>
  <c r="AE1130" i="8"/>
  <c r="AE1131" i="8"/>
  <c r="AE1132" i="8"/>
  <c r="AE1133" i="8"/>
  <c r="AE1134" i="8"/>
  <c r="AE1135" i="8"/>
  <c r="AE1136" i="8"/>
  <c r="AE1137" i="8"/>
  <c r="AE1138" i="8"/>
  <c r="AE1139" i="8"/>
  <c r="AE1140" i="8"/>
  <c r="AE1141" i="8"/>
  <c r="AE1142" i="8"/>
  <c r="AE1143" i="8"/>
  <c r="AE1144" i="8"/>
  <c r="AE1145" i="8"/>
  <c r="AE1146" i="8"/>
  <c r="AE1147" i="8"/>
  <c r="AE1148" i="8"/>
  <c r="AE1149" i="8"/>
  <c r="AE1150" i="8"/>
  <c r="AE1151" i="8"/>
  <c r="AE1152" i="8"/>
  <c r="AE1153" i="8"/>
  <c r="AE1154" i="8"/>
  <c r="AE1155" i="8"/>
  <c r="AE1156" i="8"/>
  <c r="AE1157" i="8"/>
  <c r="AE1158" i="8"/>
  <c r="AE1159" i="8"/>
  <c r="AE1160" i="8"/>
  <c r="AE1161" i="8"/>
  <c r="AE1162" i="8"/>
  <c r="AE1163" i="8"/>
  <c r="AE1164" i="8"/>
  <c r="AE1165" i="8"/>
  <c r="AE1166" i="8"/>
  <c r="AE1167" i="8"/>
  <c r="AE1168" i="8"/>
  <c r="AE1169" i="8"/>
  <c r="AE1170" i="8"/>
  <c r="AE1171" i="8"/>
  <c r="AE1172" i="8"/>
  <c r="AE1173" i="8"/>
  <c r="AE1174" i="8"/>
  <c r="AE1175" i="8"/>
  <c r="AE1176" i="8"/>
  <c r="AE1177" i="8"/>
  <c r="AE1178" i="8"/>
  <c r="AE1179" i="8"/>
  <c r="AE1180" i="8"/>
  <c r="AE1181" i="8"/>
  <c r="AE1182" i="8"/>
  <c r="AE1183" i="8"/>
  <c r="AE1184" i="8"/>
  <c r="AE1185" i="8"/>
  <c r="AE1186" i="8"/>
  <c r="AE1187" i="8"/>
  <c r="AE1188" i="8"/>
  <c r="AE1189" i="8"/>
  <c r="AE1190" i="8"/>
  <c r="AE1191" i="8"/>
  <c r="AE1192" i="8"/>
  <c r="AE1193" i="8"/>
  <c r="AE1194" i="8"/>
  <c r="AE1195" i="8"/>
  <c r="AE1196" i="8"/>
  <c r="AE1197" i="8"/>
  <c r="AE1198" i="8"/>
  <c r="AE1199" i="8"/>
  <c r="AE1200" i="8"/>
  <c r="AE1201" i="8"/>
  <c r="AE1202" i="8"/>
  <c r="AE1203" i="8"/>
  <c r="AE1204" i="8"/>
  <c r="AE1205" i="8"/>
  <c r="AE1206" i="8"/>
  <c r="AE1207" i="8"/>
  <c r="AE1208" i="8"/>
  <c r="AE1209" i="8"/>
  <c r="AE1210" i="8"/>
  <c r="AE1211" i="8"/>
  <c r="AE1212" i="8"/>
  <c r="AE1213" i="8"/>
  <c r="AE1214" i="8"/>
  <c r="AE1215" i="8"/>
  <c r="AE1216" i="8"/>
  <c r="AE1217" i="8"/>
  <c r="AE1218" i="8"/>
  <c r="AE1219" i="8"/>
  <c r="AE1220" i="8"/>
  <c r="AE1221" i="8"/>
  <c r="AE1222" i="8"/>
  <c r="AE1223" i="8"/>
  <c r="AE1224" i="8"/>
  <c r="AE1225" i="8"/>
  <c r="AE1226" i="8"/>
  <c r="AE1227" i="8"/>
  <c r="AE1228" i="8"/>
  <c r="AE1229" i="8"/>
  <c r="AE1230" i="8"/>
  <c r="AE1231" i="8"/>
  <c r="AE1232" i="8"/>
  <c r="AE1233" i="8"/>
  <c r="AE1234" i="8"/>
  <c r="AE1235" i="8"/>
  <c r="AE1236" i="8"/>
  <c r="AE1237" i="8"/>
  <c r="AE1238" i="8"/>
  <c r="AE1239" i="8"/>
  <c r="AE1240" i="8"/>
  <c r="AE1241" i="8"/>
  <c r="AE1242" i="8"/>
  <c r="AE1243" i="8"/>
  <c r="AE1244" i="8"/>
  <c r="AE1245" i="8"/>
  <c r="AE1246" i="8"/>
  <c r="AE1247" i="8"/>
  <c r="AE1248" i="8"/>
  <c r="AE1249" i="8"/>
  <c r="AE1250" i="8"/>
  <c r="AE1251" i="8"/>
  <c r="AE1252" i="8"/>
  <c r="AE1253" i="8"/>
  <c r="AE1254" i="8"/>
  <c r="AE1255" i="8"/>
  <c r="AE1256" i="8"/>
  <c r="AE1257" i="8"/>
  <c r="AE1258" i="8"/>
  <c r="AE1259" i="8"/>
  <c r="AE1260" i="8"/>
  <c r="AE1261" i="8"/>
  <c r="AE1262" i="8"/>
  <c r="AE1263" i="8"/>
  <c r="AE1264" i="8"/>
  <c r="AE1265" i="8"/>
  <c r="AE1266" i="8"/>
  <c r="AE1267" i="8"/>
  <c r="AE1268" i="8"/>
  <c r="AE1269" i="8"/>
  <c r="AE1270" i="8"/>
  <c r="AE1271" i="8"/>
  <c r="AE1272" i="8"/>
  <c r="AE1273" i="8"/>
  <c r="AE1274" i="8"/>
  <c r="AE1275" i="8"/>
  <c r="AE1276" i="8"/>
  <c r="AE1277" i="8"/>
  <c r="AE1278" i="8"/>
  <c r="AE1279" i="8"/>
  <c r="AE1280" i="8"/>
  <c r="AE1281" i="8"/>
  <c r="AE1282" i="8"/>
  <c r="AE1283" i="8"/>
  <c r="AE1284" i="8"/>
  <c r="AE1285" i="8"/>
  <c r="AE1286" i="8"/>
  <c r="AE1287" i="8"/>
  <c r="AE1288" i="8"/>
  <c r="AE1289" i="8"/>
  <c r="AE1290" i="8"/>
  <c r="AE1291" i="8"/>
  <c r="AE1292" i="8"/>
  <c r="AE1293" i="8"/>
  <c r="AE1294" i="8"/>
  <c r="AE1295" i="8"/>
  <c r="AE1296" i="8"/>
  <c r="AE1297" i="8"/>
  <c r="AE1298" i="8"/>
  <c r="AE1299" i="8"/>
  <c r="AE1300" i="8"/>
  <c r="AE1301" i="8"/>
  <c r="AE1302" i="8"/>
  <c r="AE1303" i="8"/>
  <c r="AE1304" i="8"/>
  <c r="AE1305" i="8"/>
  <c r="AE1306" i="8"/>
  <c r="AE1307" i="8"/>
  <c r="AE1308" i="8"/>
  <c r="AE1309" i="8"/>
  <c r="AE1310" i="8"/>
  <c r="AE1311" i="8"/>
  <c r="AE1312" i="8"/>
  <c r="AE1313" i="8"/>
  <c r="AE1314" i="8"/>
  <c r="AE1315" i="8"/>
  <c r="AE1316" i="8"/>
  <c r="AE1317" i="8"/>
  <c r="AE1318" i="8"/>
  <c r="AE1319" i="8"/>
  <c r="AE1320" i="8"/>
  <c r="AE1321" i="8"/>
  <c r="AE1322" i="8"/>
  <c r="AE1323" i="8"/>
  <c r="AE1324" i="8"/>
  <c r="AE1325" i="8"/>
  <c r="AE1326" i="8"/>
  <c r="AE1327" i="8"/>
  <c r="AE1328" i="8"/>
  <c r="AE1329" i="8"/>
  <c r="AE1330" i="8"/>
  <c r="AE1331" i="8"/>
  <c r="AE1332" i="8"/>
  <c r="AE1333" i="8"/>
  <c r="AE1334" i="8"/>
  <c r="AE1335" i="8"/>
  <c r="AE1336" i="8"/>
  <c r="AE1337" i="8"/>
  <c r="AE1338" i="8"/>
  <c r="AE1339" i="8"/>
  <c r="AE1340" i="8"/>
  <c r="AE1341" i="8"/>
  <c r="AE1342" i="8"/>
  <c r="AE1343" i="8"/>
  <c r="AE1344" i="8"/>
  <c r="AE1345" i="8"/>
  <c r="AE1346" i="8"/>
  <c r="AE1347" i="8"/>
  <c r="AE1348" i="8"/>
  <c r="AE1349" i="8"/>
  <c r="AE1350" i="8"/>
  <c r="AE1351" i="8"/>
  <c r="AE1352" i="8"/>
  <c r="AE1353" i="8"/>
  <c r="AE1354" i="8"/>
  <c r="AE1355" i="8"/>
  <c r="AE1356" i="8"/>
  <c r="AE1357" i="8"/>
  <c r="AE1358" i="8"/>
  <c r="AE1359" i="8"/>
  <c r="AE1360" i="8"/>
  <c r="AE1361" i="8"/>
  <c r="AE1362" i="8"/>
  <c r="AE1363" i="8"/>
  <c r="AE1364" i="8"/>
  <c r="AE1365" i="8"/>
  <c r="AE1366" i="8"/>
  <c r="AE1367" i="8"/>
  <c r="AE1368" i="8"/>
  <c r="AE1369" i="8"/>
  <c r="AE1370" i="8"/>
  <c r="AE1371" i="8"/>
  <c r="AE1372" i="8"/>
  <c r="AE1373" i="8"/>
  <c r="AE1374" i="8"/>
  <c r="AE1375" i="8"/>
  <c r="AE1376" i="8"/>
  <c r="AE1377" i="8"/>
  <c r="AE1378" i="8"/>
  <c r="AE1379" i="8"/>
  <c r="AE1380" i="8"/>
  <c r="AE1381" i="8"/>
  <c r="AE1382" i="8"/>
  <c r="AE1383" i="8"/>
  <c r="AE1384" i="8"/>
  <c r="AE1385" i="8"/>
  <c r="AE1386" i="8"/>
  <c r="AE1387" i="8"/>
  <c r="AE1388" i="8"/>
  <c r="AE1389" i="8"/>
  <c r="AE1390" i="8"/>
  <c r="AE1391" i="8"/>
  <c r="AE1392" i="8"/>
  <c r="AE1393" i="8"/>
  <c r="AE1394" i="8"/>
  <c r="AE1395" i="8"/>
  <c r="AE1396" i="8"/>
  <c r="AE1397" i="8"/>
  <c r="AE1398" i="8"/>
  <c r="AE1399" i="8"/>
  <c r="AE1400" i="8"/>
  <c r="AE1401" i="8"/>
  <c r="AE1402" i="8"/>
  <c r="AE1403" i="8"/>
  <c r="AE1404" i="8"/>
  <c r="AE1405" i="8"/>
  <c r="AE1406" i="8"/>
  <c r="AE1407" i="8"/>
  <c r="AE1408" i="8"/>
  <c r="AE1409" i="8"/>
  <c r="AE1410" i="8"/>
  <c r="AE1411" i="8"/>
  <c r="AE1412" i="8"/>
  <c r="AE1413" i="8"/>
  <c r="AE1414" i="8"/>
  <c r="AE1415" i="8"/>
  <c r="AE1416" i="8"/>
  <c r="AE1417" i="8"/>
  <c r="AE1418" i="8"/>
  <c r="AE1419" i="8"/>
  <c r="AE1420" i="8"/>
  <c r="AE1421" i="8"/>
  <c r="AE1422" i="8"/>
  <c r="AE1423" i="8"/>
  <c r="AE1424" i="8"/>
  <c r="AE1425" i="8"/>
  <c r="AE1426" i="8"/>
  <c r="AE1427" i="8"/>
  <c r="AE1428" i="8"/>
  <c r="AE1429" i="8"/>
  <c r="AE1430" i="8"/>
  <c r="AE1431" i="8"/>
  <c r="AE1432" i="8"/>
  <c r="AE1433" i="8"/>
  <c r="AE1434" i="8"/>
  <c r="AE1435" i="8"/>
  <c r="AE1436" i="8"/>
  <c r="AE1437" i="8"/>
  <c r="AE1438" i="8"/>
  <c r="AE1439" i="8"/>
  <c r="AE1440" i="8"/>
  <c r="AE1441" i="8"/>
  <c r="AE1442" i="8"/>
  <c r="AE1443" i="8"/>
  <c r="AE1444" i="8"/>
  <c r="AE1445" i="8"/>
  <c r="AE1446" i="8"/>
  <c r="AE1447" i="8"/>
  <c r="AE1448" i="8"/>
  <c r="AE1449" i="8"/>
  <c r="AE1450" i="8"/>
  <c r="AE1451" i="8"/>
  <c r="AE1452" i="8"/>
  <c r="AE1453" i="8"/>
  <c r="AE1454" i="8"/>
  <c r="AE1455" i="8"/>
  <c r="AE1456" i="8"/>
  <c r="AE1457" i="8"/>
  <c r="AE1458" i="8"/>
  <c r="AE1459" i="8"/>
  <c r="AE1460" i="8"/>
  <c r="AE1461" i="8"/>
  <c r="AE1462" i="8"/>
  <c r="AE1463" i="8"/>
  <c r="AE1464" i="8"/>
  <c r="AE1465" i="8"/>
  <c r="AE1466" i="8"/>
  <c r="AE1467" i="8"/>
  <c r="AE1468" i="8"/>
  <c r="AE1469" i="8"/>
  <c r="AE1470" i="8"/>
  <c r="AE1471" i="8"/>
  <c r="AE1472" i="8"/>
  <c r="AE1473" i="8"/>
  <c r="AE1474" i="8"/>
  <c r="AE1475" i="8"/>
  <c r="AE1476" i="8"/>
  <c r="AE1477" i="8"/>
  <c r="AE1478" i="8"/>
  <c r="AE1479" i="8"/>
  <c r="AE1480" i="8"/>
  <c r="AE1481" i="8"/>
  <c r="AE1482" i="8"/>
  <c r="AE1483" i="8"/>
  <c r="AE1484" i="8"/>
  <c r="AE1485" i="8"/>
  <c r="AE1486" i="8"/>
  <c r="AE1487" i="8"/>
  <c r="AE1488" i="8"/>
  <c r="AE1489" i="8"/>
  <c r="AE1490" i="8"/>
  <c r="AE1491" i="8"/>
  <c r="AE1492" i="8"/>
  <c r="AE1493" i="8"/>
  <c r="AE1494" i="8"/>
  <c r="AE1495" i="8"/>
  <c r="AE1496" i="8"/>
  <c r="AE1497" i="8"/>
  <c r="AE1498" i="8"/>
  <c r="AE1499" i="8"/>
  <c r="AE1500" i="8"/>
  <c r="AE1501" i="8"/>
  <c r="AE1502" i="8"/>
  <c r="AE1503" i="8"/>
  <c r="AE1504" i="8"/>
  <c r="AE1505" i="8"/>
  <c r="AE1506" i="8"/>
  <c r="AE1507" i="8"/>
  <c r="AE1508" i="8"/>
  <c r="AE1509" i="8"/>
  <c r="AE1510" i="8"/>
  <c r="AE1511" i="8"/>
  <c r="AE1512" i="8"/>
  <c r="AE1513" i="8"/>
  <c r="AE1514" i="8"/>
  <c r="AE1515" i="8"/>
  <c r="AE1516" i="8"/>
  <c r="AE1517" i="8"/>
  <c r="AE1518" i="8"/>
  <c r="AE1519" i="8"/>
  <c r="AE1520" i="8"/>
  <c r="AE1521" i="8"/>
  <c r="AE1522" i="8"/>
  <c r="AE1523" i="8"/>
  <c r="AE1524" i="8"/>
  <c r="AE1525" i="8"/>
  <c r="AE1526" i="8"/>
  <c r="AE1527" i="8"/>
  <c r="AE1528" i="8"/>
  <c r="AE1529" i="8"/>
  <c r="AE1530" i="8"/>
  <c r="AE1531" i="8"/>
  <c r="AE1532" i="8"/>
  <c r="AE1533" i="8"/>
  <c r="AE1534" i="8"/>
  <c r="AE1535" i="8"/>
  <c r="AE1536" i="8"/>
  <c r="AE1537" i="8"/>
  <c r="AE1538" i="8"/>
  <c r="AE1539" i="8"/>
  <c r="AE1540" i="8"/>
  <c r="AE1541" i="8"/>
  <c r="AE1542" i="8"/>
  <c r="AE1543" i="8"/>
  <c r="AE1544" i="8"/>
  <c r="AE1545" i="8"/>
  <c r="AE1546" i="8"/>
  <c r="AE1547" i="8"/>
  <c r="AE1548" i="8"/>
  <c r="AE1549" i="8"/>
  <c r="AE1550" i="8"/>
  <c r="AE1551" i="8"/>
  <c r="AE1552" i="8"/>
  <c r="AE1553" i="8"/>
  <c r="AE1554" i="8"/>
  <c r="AE1555" i="8"/>
  <c r="AE1556" i="8"/>
  <c r="AE1557" i="8"/>
  <c r="AE1558" i="8"/>
  <c r="AE1559" i="8"/>
  <c r="AE1560" i="8"/>
  <c r="AE1561" i="8"/>
  <c r="AE1562" i="8"/>
  <c r="AE1563" i="8"/>
  <c r="AE1564" i="8"/>
  <c r="AE1565" i="8"/>
  <c r="AE1566" i="8"/>
  <c r="AE1567" i="8"/>
  <c r="AE1568" i="8"/>
  <c r="AE1569" i="8"/>
  <c r="AE1570" i="8"/>
  <c r="AE1571" i="8"/>
  <c r="AE1572" i="8"/>
  <c r="AE1573" i="8"/>
  <c r="AE1574" i="8"/>
  <c r="AE1575" i="8"/>
  <c r="AE1576" i="8"/>
  <c r="AE1577" i="8"/>
  <c r="AE1578" i="8"/>
  <c r="AE1579" i="8"/>
  <c r="AE1580" i="8"/>
  <c r="AE1581" i="8"/>
  <c r="AE1582" i="8"/>
  <c r="AE1583" i="8"/>
  <c r="AE1584" i="8"/>
  <c r="AE1585" i="8"/>
  <c r="AE1586" i="8"/>
  <c r="AE1587" i="8"/>
  <c r="AE1588" i="8"/>
  <c r="AE1589" i="8"/>
  <c r="AE1590" i="8"/>
  <c r="AE1591" i="8"/>
  <c r="AE1592" i="8"/>
  <c r="AE1593" i="8"/>
  <c r="AE1594" i="8"/>
  <c r="AE1595" i="8"/>
  <c r="AE1596" i="8"/>
  <c r="AE1597" i="8"/>
  <c r="AE1598" i="8"/>
  <c r="AE1599" i="8"/>
  <c r="AE1600" i="8"/>
  <c r="AE1601" i="8"/>
  <c r="AE1602" i="8"/>
  <c r="AE1603" i="8"/>
  <c r="AE1604" i="8"/>
  <c r="AE1605" i="8"/>
  <c r="AE1606" i="8"/>
  <c r="AE1607" i="8"/>
  <c r="AE1608" i="8"/>
  <c r="AE1609" i="8"/>
  <c r="AE1610" i="8"/>
  <c r="AE1611" i="8"/>
  <c r="AE1612" i="8"/>
  <c r="AE1613" i="8"/>
  <c r="AE1614" i="8"/>
  <c r="AE1615" i="8"/>
  <c r="AE1616" i="8"/>
  <c r="AE1617" i="8"/>
  <c r="AE1618" i="8"/>
  <c r="AE1619" i="8"/>
  <c r="AE1620" i="8"/>
  <c r="AE1621" i="8"/>
  <c r="AE1622" i="8"/>
  <c r="AE1623" i="8"/>
  <c r="AE1624" i="8"/>
  <c r="AE1625" i="8"/>
  <c r="AE1626" i="8"/>
  <c r="AE1627" i="8"/>
  <c r="AE1628" i="8"/>
  <c r="AE1629" i="8"/>
  <c r="AE1630" i="8"/>
  <c r="AE1631" i="8"/>
  <c r="AE1632" i="8"/>
  <c r="AE1633" i="8"/>
  <c r="AE1634" i="8"/>
  <c r="AE1635" i="8"/>
  <c r="AE1636" i="8"/>
  <c r="AE1637" i="8"/>
  <c r="AE1638" i="8"/>
  <c r="AE1639" i="8"/>
  <c r="AE1640" i="8"/>
  <c r="AE1641" i="8"/>
  <c r="AE1642" i="8"/>
  <c r="AE1643" i="8"/>
  <c r="AE1644" i="8"/>
  <c r="AE1645" i="8"/>
  <c r="AE1646" i="8"/>
  <c r="AE1647" i="8"/>
  <c r="AE1648" i="8"/>
  <c r="AE1649" i="8"/>
  <c r="AE1650" i="8"/>
  <c r="AE1651" i="8"/>
  <c r="AE1652" i="8"/>
  <c r="AE1653" i="8"/>
  <c r="AE1654" i="8"/>
  <c r="AE1655" i="8"/>
  <c r="AE1656" i="8"/>
  <c r="AE1657" i="8"/>
  <c r="AE1658" i="8"/>
  <c r="AE1659" i="8"/>
  <c r="AE1660" i="8"/>
  <c r="AE1661" i="8"/>
  <c r="AE1662" i="8"/>
  <c r="AE1663" i="8"/>
  <c r="AE1664" i="8"/>
  <c r="AE1665" i="8"/>
  <c r="AE1666" i="8"/>
  <c r="AE1667" i="8"/>
  <c r="AE1668" i="8"/>
  <c r="AE1669" i="8"/>
  <c r="AE1670" i="8"/>
  <c r="AE1671" i="8"/>
  <c r="AE1672" i="8"/>
  <c r="AE1673" i="8"/>
  <c r="AE1674" i="8"/>
  <c r="AE1675" i="8"/>
  <c r="AE1676" i="8"/>
  <c r="AE1677" i="8"/>
  <c r="AE1678" i="8"/>
  <c r="AE1679" i="8"/>
  <c r="AE1680" i="8"/>
  <c r="AE1681" i="8"/>
  <c r="AE1682" i="8"/>
  <c r="AE1683" i="8"/>
  <c r="AE1684" i="8"/>
  <c r="AE1685" i="8"/>
  <c r="AE1686" i="8"/>
  <c r="AE1687" i="8"/>
  <c r="AE1688" i="8"/>
  <c r="AE1689" i="8"/>
  <c r="AE1690" i="8"/>
  <c r="AE1691" i="8"/>
  <c r="AE1692" i="8"/>
  <c r="AE1693" i="8"/>
  <c r="AE1694" i="8"/>
  <c r="AE1695" i="8"/>
  <c r="AE1696" i="8"/>
  <c r="AE1697" i="8"/>
  <c r="AE1698" i="8"/>
  <c r="AE1699" i="8"/>
  <c r="AE1700" i="8"/>
  <c r="AE1701" i="8"/>
  <c r="AE1702" i="8"/>
  <c r="AE1703" i="8"/>
  <c r="AE1704" i="8"/>
  <c r="AE1705" i="8"/>
  <c r="AE1706" i="8"/>
  <c r="AE1707" i="8"/>
  <c r="AE1708" i="8"/>
  <c r="AE1709" i="8"/>
  <c r="AE1710" i="8"/>
  <c r="AE1711" i="8"/>
  <c r="AE1712" i="8"/>
  <c r="AE1713" i="8"/>
  <c r="AE1714" i="8"/>
  <c r="AE1715" i="8"/>
  <c r="AE1716" i="8"/>
  <c r="AE1717" i="8"/>
  <c r="AE1718" i="8"/>
  <c r="AE1719" i="8"/>
  <c r="AE1720" i="8"/>
  <c r="AE1721" i="8"/>
  <c r="AE1722" i="8"/>
  <c r="AE1723" i="8"/>
  <c r="AE1724" i="8"/>
  <c r="AE1725" i="8"/>
  <c r="AE1726" i="8"/>
  <c r="AE1727" i="8"/>
  <c r="AE1728" i="8"/>
  <c r="AE1729" i="8"/>
  <c r="AE1730" i="8"/>
  <c r="AE1731" i="8"/>
  <c r="AE1732" i="8"/>
  <c r="AE1733" i="8"/>
  <c r="AE1734" i="8"/>
  <c r="AE1735" i="8"/>
  <c r="AE1736" i="8"/>
  <c r="AE1737" i="8"/>
  <c r="AE1738" i="8"/>
  <c r="AE1739" i="8"/>
  <c r="AE1740" i="8"/>
  <c r="AE1741" i="8"/>
  <c r="AE1742" i="8"/>
  <c r="AE1743" i="8"/>
  <c r="AE1744" i="8"/>
  <c r="AE1745" i="8"/>
  <c r="AE1746" i="8"/>
  <c r="AE1747" i="8"/>
  <c r="AE1748" i="8"/>
  <c r="AE1749" i="8"/>
  <c r="AE1750" i="8"/>
  <c r="AE1751" i="8"/>
  <c r="AE1752" i="8"/>
  <c r="AE1753" i="8"/>
  <c r="AE1754" i="8"/>
  <c r="AE1755" i="8"/>
  <c r="AE1756" i="8"/>
  <c r="AE1757" i="8"/>
  <c r="AE1758" i="8"/>
  <c r="AE1759" i="8"/>
  <c r="AE1760" i="8"/>
  <c r="AE1761" i="8"/>
  <c r="AE1762" i="8"/>
  <c r="AE1763" i="8"/>
  <c r="AE1764" i="8"/>
  <c r="AE1765" i="8"/>
  <c r="AE1766" i="8"/>
  <c r="AE1767" i="8"/>
  <c r="AE1768" i="8"/>
  <c r="AE1769" i="8"/>
  <c r="AE1770" i="8"/>
  <c r="AE1771" i="8"/>
  <c r="AE1772" i="8"/>
  <c r="AE1773" i="8"/>
  <c r="AE1774" i="8"/>
  <c r="AE1775" i="8"/>
  <c r="AE1776" i="8"/>
  <c r="AE1777" i="8"/>
  <c r="AE1778" i="8"/>
  <c r="AE1779" i="8"/>
  <c r="AE1780" i="8"/>
  <c r="AE1781" i="8"/>
  <c r="AE1782" i="8"/>
  <c r="AE1783" i="8"/>
  <c r="AE1784" i="8"/>
  <c r="AE1785" i="8"/>
  <c r="AE1786" i="8"/>
  <c r="AE1787" i="8"/>
  <c r="AE1788" i="8"/>
  <c r="AE1789" i="8"/>
  <c r="AE1790" i="8"/>
  <c r="AE1791" i="8"/>
  <c r="AE1792" i="8"/>
  <c r="AE1793" i="8"/>
  <c r="AE1794" i="8"/>
  <c r="AE1795" i="8"/>
  <c r="AE1796" i="8"/>
  <c r="AE1797" i="8"/>
  <c r="AE1798" i="8"/>
  <c r="AE1799" i="8"/>
  <c r="AE1800" i="8"/>
  <c r="AE1801" i="8"/>
  <c r="AE1802" i="8"/>
  <c r="AE1803" i="8"/>
  <c r="AE1804" i="8"/>
  <c r="AE1805" i="8"/>
  <c r="AE1806" i="8"/>
  <c r="AE1807" i="8"/>
  <c r="AE1808" i="8"/>
  <c r="AE1809" i="8"/>
  <c r="AE1810" i="8"/>
  <c r="AE1811" i="8"/>
  <c r="AE1812" i="8"/>
  <c r="AE1813" i="8"/>
  <c r="AE1814" i="8"/>
  <c r="AE1815" i="8"/>
  <c r="AE1816" i="8"/>
  <c r="AE1817" i="8"/>
  <c r="AE1818" i="8"/>
  <c r="AE1819" i="8"/>
  <c r="AE1820" i="8"/>
  <c r="AE1821" i="8"/>
  <c r="AE1822" i="8"/>
  <c r="AE1823" i="8"/>
  <c r="AE1824" i="8"/>
  <c r="AE1825" i="8"/>
  <c r="AE1826" i="8"/>
  <c r="AE1827" i="8"/>
  <c r="AE1828" i="8"/>
  <c r="AE1829" i="8"/>
  <c r="AE1830" i="8"/>
  <c r="AE1831" i="8"/>
  <c r="AE1832" i="8"/>
  <c r="AE1833" i="8"/>
  <c r="AE1834" i="8"/>
  <c r="AE1835" i="8"/>
  <c r="AE1836" i="8"/>
  <c r="AE1837" i="8"/>
  <c r="AE1838" i="8"/>
  <c r="AE1839" i="8"/>
  <c r="AE1840" i="8"/>
  <c r="AE1841" i="8"/>
  <c r="AE1842" i="8"/>
  <c r="AE1843" i="8"/>
  <c r="AE1844" i="8"/>
  <c r="AE1845" i="8"/>
  <c r="AE1846" i="8"/>
  <c r="AE1847" i="8"/>
  <c r="AE1848" i="8"/>
  <c r="AE1849" i="8"/>
  <c r="AE1850" i="8"/>
  <c r="AE1851" i="8"/>
  <c r="AE1852" i="8"/>
  <c r="AE1853" i="8"/>
  <c r="AE1854" i="8"/>
  <c r="AE1855" i="8"/>
  <c r="AE1856" i="8"/>
  <c r="AE1857" i="8"/>
  <c r="AE1858" i="8"/>
  <c r="AE1859" i="8"/>
  <c r="AE1860" i="8"/>
  <c r="AE1861" i="8"/>
  <c r="AE1862" i="8"/>
  <c r="AE1863" i="8"/>
  <c r="AE1864" i="8"/>
  <c r="AE1865" i="8"/>
  <c r="AE1866" i="8"/>
  <c r="AE1867" i="8"/>
  <c r="AE1868" i="8"/>
  <c r="AE1869" i="8"/>
  <c r="AE1870" i="8"/>
  <c r="AE1871" i="8"/>
  <c r="AE1872" i="8"/>
  <c r="AE1873" i="8"/>
  <c r="AE1874" i="8"/>
  <c r="AE1875" i="8"/>
  <c r="AE1876" i="8"/>
  <c r="AE1877" i="8"/>
  <c r="AE1878" i="8"/>
  <c r="AE1879" i="8"/>
  <c r="AE1880" i="8"/>
  <c r="AE1881" i="8"/>
  <c r="AE1882" i="8"/>
  <c r="AE1883" i="8"/>
  <c r="AE1884" i="8"/>
  <c r="AE1885" i="8"/>
  <c r="AE1886" i="8"/>
  <c r="AE1887" i="8"/>
  <c r="AE1888" i="8"/>
  <c r="AE1889" i="8"/>
  <c r="AE1890" i="8"/>
  <c r="AE1891" i="8"/>
  <c r="AE1892" i="8"/>
  <c r="AE1893" i="8"/>
  <c r="AE1894" i="8"/>
  <c r="AE1895" i="8"/>
  <c r="AE1896" i="8"/>
  <c r="AE1897" i="8"/>
  <c r="AE1898" i="8"/>
  <c r="AE1899" i="8"/>
  <c r="AE1900" i="8"/>
  <c r="AE1901" i="8"/>
  <c r="AE1902" i="8"/>
  <c r="AE1903" i="8"/>
  <c r="AE1904" i="8"/>
  <c r="AE1905" i="8"/>
  <c r="AE1906" i="8"/>
  <c r="AE1907" i="8"/>
  <c r="AE1908" i="8"/>
  <c r="AE1909" i="8"/>
  <c r="AE1910" i="8"/>
  <c r="AE1911" i="8"/>
  <c r="AE1912" i="8"/>
  <c r="AE1913" i="8"/>
  <c r="AE1914" i="8"/>
  <c r="AE1915" i="8"/>
  <c r="AE1916" i="8"/>
  <c r="AE1917" i="8"/>
  <c r="AE1918" i="8"/>
  <c r="AE1919" i="8"/>
  <c r="AE1920" i="8"/>
  <c r="AE1921" i="8"/>
  <c r="AE1922" i="8"/>
  <c r="AE1923" i="8"/>
  <c r="AE1924" i="8"/>
  <c r="AE1925" i="8"/>
  <c r="AE1926" i="8"/>
  <c r="AE1927" i="8"/>
  <c r="AE1928" i="8"/>
  <c r="AE1929" i="8"/>
  <c r="AE1930" i="8"/>
  <c r="AE1931" i="8"/>
  <c r="AE1932" i="8"/>
  <c r="AE1933" i="8"/>
  <c r="AE1934" i="8"/>
  <c r="AE1935" i="8"/>
  <c r="AE1936" i="8"/>
  <c r="AE1937" i="8"/>
  <c r="AE1938" i="8"/>
  <c r="AE1939" i="8"/>
  <c r="AE1940" i="8"/>
  <c r="AE1941" i="8"/>
  <c r="AE1942" i="8"/>
  <c r="AE1943" i="8"/>
  <c r="AE1944" i="8"/>
  <c r="AE1945" i="8"/>
  <c r="AE1946" i="8"/>
  <c r="AE1947" i="8"/>
  <c r="AE1948" i="8"/>
  <c r="AE1949" i="8"/>
  <c r="AE1950" i="8"/>
  <c r="AE1951" i="8"/>
  <c r="AE1952" i="8"/>
  <c r="AE1953" i="8"/>
  <c r="AE1954" i="8"/>
  <c r="AE1955" i="8"/>
  <c r="AE1956" i="8"/>
  <c r="AE1957" i="8"/>
  <c r="AE1958" i="8"/>
  <c r="AE1959" i="8"/>
  <c r="AE1960" i="8"/>
  <c r="AE1961" i="8"/>
  <c r="AE1962" i="8"/>
  <c r="AE1963" i="8"/>
  <c r="AE1964" i="8"/>
  <c r="AE1965" i="8"/>
  <c r="AE1966" i="8"/>
  <c r="AE1967" i="8"/>
  <c r="AE1968" i="8"/>
  <c r="AE1969" i="8"/>
  <c r="AE1970" i="8"/>
  <c r="AE1971" i="8"/>
  <c r="AE1972" i="8"/>
  <c r="AE1973" i="8"/>
  <c r="AE1974" i="8"/>
  <c r="AE1975" i="8"/>
  <c r="AE1976" i="8"/>
  <c r="AE1977" i="8"/>
  <c r="AE1978" i="8"/>
  <c r="AE1979" i="8"/>
  <c r="AE1980" i="8"/>
  <c r="AE1981" i="8"/>
  <c r="AE1982" i="8"/>
  <c r="AE1983" i="8"/>
  <c r="AE1984" i="8"/>
  <c r="AE1985" i="8"/>
  <c r="AE1986" i="8"/>
  <c r="AE1987" i="8"/>
  <c r="AE1988" i="8"/>
  <c r="AE1989" i="8"/>
  <c r="AE1990" i="8"/>
  <c r="AE1991" i="8"/>
  <c r="AE1992" i="8"/>
  <c r="AE1993" i="8"/>
  <c r="AE1994" i="8"/>
  <c r="AE1995" i="8"/>
  <c r="AE1996" i="8"/>
  <c r="AE1997" i="8"/>
  <c r="AE1998" i="8"/>
  <c r="AE1999" i="8"/>
  <c r="AE2000" i="8"/>
  <c r="AE2001" i="8"/>
  <c r="AE2002" i="8"/>
  <c r="AE2003" i="8"/>
  <c r="AE2004" i="8"/>
  <c r="AE2005" i="8"/>
  <c r="AE2006" i="8"/>
  <c r="AE2007" i="8"/>
  <c r="AE2008" i="8"/>
  <c r="AE2009" i="8"/>
  <c r="AE2010" i="8"/>
  <c r="AE2011" i="8"/>
  <c r="AE2012" i="8"/>
  <c r="AE2013" i="8"/>
  <c r="AE2014" i="8"/>
  <c r="AE2015" i="8"/>
  <c r="AE2016" i="8"/>
  <c r="AE2017" i="8"/>
  <c r="AE2018" i="8"/>
  <c r="AE2019" i="8"/>
  <c r="AE2020" i="8"/>
  <c r="AE2021" i="8"/>
  <c r="AE2022" i="8"/>
  <c r="AE2023" i="8"/>
  <c r="AE2024" i="8"/>
  <c r="AE2025" i="8"/>
  <c r="AE2026" i="8"/>
  <c r="AE2027" i="8"/>
  <c r="AE2028" i="8"/>
  <c r="AE2029" i="8"/>
  <c r="AE2030" i="8"/>
  <c r="AE2031" i="8"/>
  <c r="AE2032" i="8"/>
  <c r="AE2033" i="8"/>
  <c r="AE2034" i="8"/>
  <c r="AE2035" i="8"/>
  <c r="AE2036" i="8"/>
  <c r="AE2037" i="8"/>
  <c r="AE2038" i="8"/>
  <c r="AE2039" i="8"/>
  <c r="AE2040" i="8"/>
  <c r="AE2041" i="8"/>
  <c r="AE2042" i="8"/>
  <c r="AE2043" i="8"/>
  <c r="AE2044" i="8"/>
  <c r="AE2045" i="8"/>
  <c r="AE2046" i="8"/>
  <c r="AE2047" i="8"/>
  <c r="AE2048" i="8"/>
  <c r="AE2049" i="8"/>
  <c r="AE2050" i="8"/>
  <c r="AE2051" i="8"/>
  <c r="AE2052" i="8"/>
  <c r="AE2053" i="8"/>
  <c r="AE2054" i="8"/>
  <c r="AE2055" i="8"/>
  <c r="AE2056" i="8"/>
  <c r="AE2057" i="8"/>
  <c r="AE2058" i="8"/>
  <c r="AE2059" i="8"/>
  <c r="AE2060" i="8"/>
  <c r="AE2061" i="8"/>
  <c r="AE2062" i="8"/>
  <c r="AE2063" i="8"/>
  <c r="AE2064" i="8"/>
  <c r="AE2065" i="8"/>
  <c r="AE2066" i="8"/>
  <c r="AE2067" i="8"/>
  <c r="AE2068" i="8"/>
  <c r="AE2069" i="8"/>
  <c r="AE2070" i="8"/>
  <c r="AE2071" i="8"/>
  <c r="AE2072" i="8"/>
  <c r="AE2073" i="8"/>
  <c r="AE2074" i="8"/>
  <c r="AE2075" i="8"/>
  <c r="AE2076" i="8"/>
  <c r="AE2077" i="8"/>
  <c r="AE2078" i="8"/>
  <c r="AE2079" i="8"/>
  <c r="AE2080" i="8"/>
  <c r="AE2081" i="8"/>
  <c r="AE2082" i="8"/>
  <c r="AE2083" i="8"/>
  <c r="AE2084" i="8"/>
  <c r="AE2085" i="8"/>
  <c r="AE2086" i="8"/>
  <c r="AE2087" i="8"/>
  <c r="AE2088" i="8"/>
  <c r="AE2089" i="8"/>
  <c r="AE2090" i="8"/>
  <c r="AE2091" i="8"/>
  <c r="AE2092" i="8"/>
  <c r="AE2093" i="8"/>
  <c r="AE2094" i="8"/>
  <c r="AE2095" i="8"/>
  <c r="AE2096" i="8"/>
  <c r="AE2097" i="8"/>
  <c r="AE2098" i="8"/>
  <c r="AE2099" i="8"/>
  <c r="AE2100" i="8"/>
  <c r="AE2101" i="8"/>
  <c r="AE2102" i="8"/>
  <c r="AE2103" i="8"/>
  <c r="AE2104" i="8"/>
  <c r="AE2105" i="8"/>
  <c r="AE2106" i="8"/>
  <c r="AE2107" i="8"/>
  <c r="AE2108" i="8"/>
  <c r="AE2109" i="8"/>
  <c r="AE2110" i="8"/>
  <c r="AE2111" i="8"/>
  <c r="AE2112" i="8"/>
  <c r="AE2113" i="8"/>
  <c r="AE2114" i="8"/>
  <c r="AE2115" i="8"/>
  <c r="AE2116" i="8"/>
  <c r="AE2117" i="8"/>
  <c r="AE2118" i="8"/>
  <c r="AE2119" i="8"/>
  <c r="AE2120" i="8"/>
  <c r="AE2121" i="8"/>
  <c r="AE2122" i="8"/>
  <c r="AE2123" i="8"/>
  <c r="AE2124" i="8"/>
  <c r="AE2125" i="8"/>
  <c r="AE2126" i="8"/>
  <c r="AE2127" i="8"/>
  <c r="AE2128" i="8"/>
  <c r="AE2129" i="8"/>
  <c r="AE2130" i="8"/>
  <c r="AE2131" i="8"/>
  <c r="AE2132" i="8"/>
  <c r="AE2133" i="8"/>
  <c r="AE2134" i="8"/>
  <c r="AE2135" i="8"/>
  <c r="AE2136" i="8"/>
  <c r="AE2137" i="8"/>
  <c r="AE2138" i="8"/>
  <c r="AE2139" i="8"/>
  <c r="AE2140" i="8"/>
  <c r="AE2141" i="8"/>
  <c r="AE2142" i="8"/>
  <c r="AE2143" i="8"/>
  <c r="AE2144" i="8"/>
  <c r="AE2145" i="8"/>
  <c r="AE2146" i="8"/>
  <c r="AE2147" i="8"/>
  <c r="AE2148" i="8"/>
  <c r="AE2149" i="8"/>
  <c r="AE2150" i="8"/>
  <c r="AE2151" i="8"/>
  <c r="AE2152" i="8"/>
  <c r="AE2153" i="8"/>
  <c r="AE2154" i="8"/>
  <c r="AE2155" i="8"/>
  <c r="AE2156" i="8"/>
  <c r="AE2157" i="8"/>
  <c r="AE2158" i="8"/>
  <c r="AE2159" i="8"/>
  <c r="AE2160" i="8"/>
  <c r="AE2161" i="8"/>
  <c r="AE2162" i="8"/>
  <c r="AE2163" i="8"/>
  <c r="AE2164" i="8"/>
  <c r="AE2165" i="8"/>
  <c r="AE2166" i="8"/>
  <c r="AE2167" i="8"/>
  <c r="AE2168" i="8"/>
  <c r="AE2169" i="8"/>
  <c r="AE2170" i="8"/>
  <c r="AE2171" i="8"/>
  <c r="AE2172" i="8"/>
  <c r="AE2173" i="8"/>
  <c r="AE2174" i="8"/>
  <c r="AE2175" i="8"/>
  <c r="AE2176" i="8"/>
  <c r="AE2177" i="8"/>
  <c r="AE2178" i="8"/>
  <c r="AE2179" i="8"/>
  <c r="AE2180" i="8"/>
  <c r="AE2181" i="8"/>
  <c r="AE2182" i="8"/>
  <c r="AE2183" i="8"/>
  <c r="AE2184" i="8"/>
  <c r="AE2185" i="8"/>
  <c r="AE2186" i="8"/>
  <c r="AE2187" i="8"/>
  <c r="AE2188" i="8"/>
  <c r="AE2189" i="8"/>
  <c r="AE2190" i="8"/>
  <c r="AE2191" i="8"/>
  <c r="AE2192" i="8"/>
  <c r="AE2193" i="8"/>
  <c r="AE2194" i="8"/>
  <c r="AE2195" i="8"/>
  <c r="AE2196" i="8"/>
  <c r="AE2197" i="8"/>
  <c r="AE2198" i="8"/>
  <c r="AE2199" i="8"/>
  <c r="AE2200" i="8"/>
  <c r="AE2201" i="8"/>
  <c r="AE2202" i="8"/>
  <c r="AE2203" i="8"/>
  <c r="AE2204" i="8"/>
  <c r="AE2205" i="8"/>
  <c r="AE2206" i="8"/>
  <c r="AE2207" i="8"/>
  <c r="AE2208" i="8"/>
  <c r="AE2209" i="8"/>
  <c r="AE2210" i="8"/>
  <c r="AE2211" i="8"/>
  <c r="AE2212" i="8"/>
  <c r="AE2213" i="8"/>
  <c r="AE2214" i="8"/>
  <c r="AE2215" i="8"/>
  <c r="AE2216" i="8"/>
  <c r="AE2217" i="8"/>
  <c r="AE2218" i="8"/>
  <c r="AE2219" i="8"/>
  <c r="AE2220" i="8"/>
  <c r="AE2221" i="8"/>
  <c r="AE2222" i="8"/>
  <c r="AE2223" i="8"/>
  <c r="AE2224" i="8"/>
  <c r="AE2225" i="8"/>
  <c r="AE2226" i="8"/>
  <c r="AE2227" i="8"/>
  <c r="AE2228" i="8"/>
  <c r="AE2229" i="8"/>
  <c r="AE2230" i="8"/>
  <c r="AE2231" i="8"/>
  <c r="AE2232" i="8"/>
  <c r="AE2233" i="8"/>
  <c r="AE2234" i="8"/>
  <c r="AE2235" i="8"/>
  <c r="AE2236" i="8"/>
  <c r="AE2237" i="8"/>
  <c r="AE2238" i="8"/>
  <c r="AE2239" i="8"/>
  <c r="AE2240" i="8"/>
  <c r="AE2241" i="8"/>
  <c r="AE2242" i="8"/>
  <c r="AE2243" i="8"/>
  <c r="AE2244" i="8"/>
  <c r="AE2245" i="8"/>
  <c r="AE2246" i="8"/>
  <c r="AE2247" i="8"/>
  <c r="AE2248" i="8"/>
  <c r="AE2249" i="8"/>
  <c r="AE2250" i="8"/>
  <c r="AE2251" i="8"/>
  <c r="AE2252" i="8"/>
  <c r="AE2253" i="8"/>
  <c r="AE2254" i="8"/>
  <c r="AE2255" i="8"/>
  <c r="AE2256" i="8"/>
  <c r="AE2257" i="8"/>
  <c r="AE2258" i="8"/>
  <c r="AE2259" i="8"/>
  <c r="AE2260" i="8"/>
  <c r="AE2261" i="8"/>
  <c r="AE2262" i="8"/>
  <c r="AE2263" i="8"/>
  <c r="AE2264" i="8"/>
  <c r="AE2265" i="8"/>
  <c r="AE2266" i="8"/>
  <c r="AE2267" i="8"/>
  <c r="AE2268" i="8"/>
  <c r="AE2269" i="8"/>
  <c r="AE2270" i="8"/>
  <c r="AE2271" i="8"/>
  <c r="AE2272" i="8"/>
  <c r="AE2273" i="8"/>
  <c r="AE2274" i="8"/>
  <c r="AE2275" i="8"/>
  <c r="AE2276" i="8"/>
  <c r="AE2277" i="8"/>
  <c r="AE2278" i="8"/>
  <c r="AE2279" i="8"/>
  <c r="AE2280" i="8"/>
  <c r="AE2281" i="8"/>
  <c r="AE2282" i="8"/>
  <c r="AE2283" i="8"/>
  <c r="AE2284" i="8"/>
  <c r="AE2285" i="8"/>
  <c r="AE2286" i="8"/>
  <c r="AE2287" i="8"/>
  <c r="AE2288" i="8"/>
  <c r="AE2289" i="8"/>
  <c r="AE2290" i="8"/>
  <c r="AE2291" i="8"/>
  <c r="AE2292" i="8"/>
  <c r="AE2293" i="8"/>
  <c r="AE2294" i="8"/>
  <c r="AE2295" i="8"/>
  <c r="AE2296" i="8"/>
  <c r="AE2297" i="8"/>
  <c r="AE2298" i="8"/>
  <c r="AE2299" i="8"/>
  <c r="AE2300" i="8"/>
  <c r="AE2301" i="8"/>
  <c r="AE2302" i="8"/>
  <c r="AE2303" i="8"/>
  <c r="AE2304" i="8"/>
  <c r="AE2305" i="8"/>
  <c r="AE2306" i="8"/>
  <c r="AE2307" i="8"/>
  <c r="AE2308" i="8"/>
  <c r="AE2309" i="8"/>
  <c r="AE2310" i="8"/>
  <c r="AE2311" i="8"/>
  <c r="AE2312" i="8"/>
  <c r="AE2313" i="8"/>
  <c r="AE2314" i="8"/>
  <c r="AE2315" i="8"/>
  <c r="AE2316" i="8"/>
  <c r="AE2317" i="8"/>
  <c r="AE2318" i="8"/>
  <c r="AE2319" i="8"/>
  <c r="AE2320" i="8"/>
  <c r="AE2321" i="8"/>
  <c r="AE2322" i="8"/>
  <c r="AE2323" i="8"/>
  <c r="AE2324" i="8"/>
  <c r="AE2325" i="8"/>
  <c r="AE2326" i="8"/>
  <c r="AE2327" i="8"/>
  <c r="AE2328" i="8"/>
  <c r="AE2329" i="8"/>
  <c r="AE2330" i="8"/>
  <c r="AE2331" i="8"/>
  <c r="AE2332" i="8"/>
  <c r="AE2333" i="8"/>
  <c r="AE2334" i="8"/>
  <c r="AE2335" i="8"/>
  <c r="AE2336" i="8"/>
  <c r="AE2337" i="8"/>
  <c r="AE2338" i="8"/>
  <c r="AE2339" i="8"/>
  <c r="AE2340" i="8"/>
  <c r="AE2341" i="8"/>
  <c r="AE2342" i="8"/>
  <c r="AE2343" i="8"/>
  <c r="AE2344" i="8"/>
  <c r="AE2345" i="8"/>
  <c r="AE2346" i="8"/>
  <c r="AE2347" i="8"/>
  <c r="AE2348" i="8"/>
  <c r="AE2349" i="8"/>
  <c r="AE2350" i="8"/>
  <c r="AE2351" i="8"/>
  <c r="AE2352" i="8"/>
  <c r="AE2353" i="8"/>
  <c r="AE2354" i="8"/>
  <c r="AE2355" i="8"/>
  <c r="AE2356" i="8"/>
  <c r="AE2357" i="8"/>
  <c r="AE2358" i="8"/>
  <c r="AE2359" i="8"/>
  <c r="AE2360" i="8"/>
  <c r="AE2361" i="8"/>
  <c r="AE2362" i="8"/>
  <c r="AE2363" i="8"/>
  <c r="AE2364" i="8"/>
  <c r="AE2365" i="8"/>
  <c r="AE2366" i="8"/>
  <c r="AE2367" i="8"/>
  <c r="AE2368" i="8"/>
  <c r="AE2369" i="8"/>
  <c r="AE2370" i="8"/>
  <c r="AE2371" i="8"/>
  <c r="AE2372" i="8"/>
  <c r="AE2373" i="8"/>
  <c r="AE2374" i="8"/>
  <c r="AE2375" i="8"/>
  <c r="AE2376" i="8"/>
  <c r="AE2377" i="8"/>
  <c r="AE2378" i="8"/>
  <c r="AE2379" i="8"/>
  <c r="AE2380" i="8"/>
  <c r="AE2381" i="8"/>
  <c r="AE2382" i="8"/>
  <c r="AE2383" i="8"/>
  <c r="AE2384" i="8"/>
  <c r="AE2385" i="8"/>
  <c r="AE2386" i="8"/>
  <c r="AE2387" i="8"/>
  <c r="AE2388" i="8"/>
  <c r="AE2389" i="8"/>
  <c r="AE2390" i="8"/>
  <c r="AE2391" i="8"/>
  <c r="AE2392" i="8"/>
  <c r="AE2393" i="8"/>
  <c r="AE2394" i="8"/>
  <c r="AE2395" i="8"/>
  <c r="AE2396" i="8"/>
  <c r="AE2397" i="8"/>
  <c r="AE2398" i="8"/>
  <c r="AE2399" i="8"/>
  <c r="AE2400" i="8"/>
  <c r="AE2401" i="8"/>
  <c r="AE2402" i="8"/>
  <c r="AE2403" i="8"/>
  <c r="AE2404" i="8"/>
  <c r="AE2405" i="8"/>
  <c r="AE2406" i="8"/>
  <c r="AE2407" i="8"/>
  <c r="AE2408" i="8"/>
  <c r="AE2409" i="8"/>
  <c r="AE2410" i="8"/>
  <c r="AE2411" i="8"/>
  <c r="AE2412" i="8"/>
  <c r="AE2413" i="8"/>
  <c r="AE2414" i="8"/>
  <c r="AE2415" i="8"/>
  <c r="AE2416" i="8"/>
  <c r="AE2417" i="8"/>
  <c r="AE2418" i="8"/>
  <c r="AE2419" i="8"/>
  <c r="AE2420" i="8"/>
  <c r="AE2421" i="8"/>
  <c r="AE2422" i="8"/>
  <c r="AE2423" i="8"/>
  <c r="AE2424" i="8"/>
  <c r="AE2425" i="8"/>
  <c r="AE2426" i="8"/>
  <c r="AE2427" i="8"/>
  <c r="AE2428" i="8"/>
  <c r="AE2429" i="8"/>
  <c r="AE2430" i="8"/>
  <c r="AE2431" i="8"/>
  <c r="AE2432" i="8"/>
  <c r="AE2433" i="8"/>
  <c r="AE2434" i="8"/>
  <c r="AE2435" i="8"/>
  <c r="AE2436" i="8"/>
  <c r="AE2437" i="8"/>
  <c r="AE2438" i="8"/>
  <c r="AE2439" i="8"/>
  <c r="AE2440" i="8"/>
  <c r="AE2441" i="8"/>
  <c r="AE2442" i="8"/>
  <c r="AE2443" i="8"/>
  <c r="AE2444" i="8"/>
  <c r="AE2445" i="8"/>
  <c r="AE2446" i="8"/>
  <c r="AE2447" i="8"/>
  <c r="AE2448" i="8"/>
  <c r="AE2449" i="8"/>
  <c r="AE2450" i="8"/>
  <c r="AE2451" i="8"/>
  <c r="AE2452" i="8"/>
  <c r="AE2453" i="8"/>
  <c r="AE2454" i="8"/>
  <c r="AE2455" i="8"/>
  <c r="AE2456" i="8"/>
  <c r="AE2457" i="8"/>
  <c r="AE2458" i="8"/>
  <c r="AE2459" i="8"/>
  <c r="AE2460" i="8"/>
  <c r="AE2461" i="8"/>
  <c r="AE2462" i="8"/>
  <c r="AE2463" i="8"/>
  <c r="AE2464" i="8"/>
  <c r="AE2465" i="8"/>
  <c r="AE2466" i="8"/>
  <c r="AE2467" i="8"/>
  <c r="AE2468" i="8"/>
  <c r="AE2469" i="8"/>
  <c r="AE2470" i="8"/>
  <c r="AE2471" i="8"/>
  <c r="AE2472" i="8"/>
  <c r="AE2473" i="8"/>
  <c r="AE2474" i="8"/>
  <c r="AE2475" i="8"/>
  <c r="AE2476" i="8"/>
  <c r="AE2477" i="8"/>
  <c r="AE2478" i="8"/>
  <c r="AE2479" i="8"/>
  <c r="AE2480" i="8"/>
  <c r="AE2481" i="8"/>
  <c r="AE2482" i="8"/>
  <c r="AE2483" i="8"/>
  <c r="AE2484" i="8"/>
  <c r="AE2485" i="8"/>
  <c r="AE2486" i="8"/>
  <c r="AE2487" i="8"/>
  <c r="AE2488" i="8"/>
  <c r="AE2489" i="8"/>
  <c r="AE2490" i="8"/>
  <c r="AE2491" i="8"/>
  <c r="AE2492" i="8"/>
  <c r="AE2493" i="8"/>
  <c r="AE2494" i="8"/>
  <c r="AE2495" i="8"/>
  <c r="AE2496" i="8"/>
  <c r="AE2497" i="8"/>
  <c r="AE2498" i="8"/>
  <c r="AE2499" i="8"/>
  <c r="AE2500" i="8"/>
  <c r="AE2501" i="8"/>
  <c r="AF2" i="8"/>
  <c r="AF3" i="8"/>
  <c r="AF4" i="8"/>
  <c r="AF5" i="8"/>
  <c r="AF6" i="8"/>
  <c r="AF7" i="8"/>
  <c r="AF8" i="8"/>
  <c r="AF9" i="8"/>
  <c r="AF10" i="8"/>
  <c r="AF11" i="8"/>
  <c r="AF12" i="8"/>
  <c r="AF13" i="8"/>
  <c r="AF14" i="8"/>
  <c r="AF15" i="8"/>
  <c r="AF16" i="8"/>
  <c r="AF17" i="8"/>
  <c r="AF18" i="8"/>
  <c r="AF19" i="8"/>
  <c r="AF20" i="8"/>
  <c r="AF21" i="8"/>
  <c r="AF22" i="8"/>
  <c r="AF23" i="8"/>
  <c r="AF24" i="8"/>
  <c r="AF25" i="8"/>
  <c r="AF26" i="8"/>
  <c r="AF27" i="8"/>
  <c r="AF28" i="8"/>
  <c r="AF29" i="8"/>
  <c r="AF30" i="8"/>
  <c r="AF31" i="8"/>
  <c r="AF32" i="8"/>
  <c r="AF33" i="8"/>
  <c r="AF34" i="8"/>
  <c r="AF35" i="8"/>
  <c r="AF36" i="8"/>
  <c r="AF37" i="8"/>
  <c r="AF38" i="8"/>
  <c r="AF39" i="8"/>
  <c r="AF40" i="8"/>
  <c r="AF41" i="8"/>
  <c r="AF42" i="8"/>
  <c r="AF43" i="8"/>
  <c r="AF44" i="8"/>
  <c r="AF45" i="8"/>
  <c r="AF46" i="8"/>
  <c r="AF47" i="8"/>
  <c r="AF48" i="8"/>
  <c r="AF49" i="8"/>
  <c r="AF50" i="8"/>
  <c r="AF51" i="8"/>
  <c r="AF52" i="8"/>
  <c r="AF53" i="8"/>
  <c r="AF54" i="8"/>
  <c r="AF55" i="8"/>
  <c r="AF56" i="8"/>
  <c r="AF57" i="8"/>
  <c r="AF58" i="8"/>
  <c r="AF59" i="8"/>
  <c r="AF60" i="8"/>
  <c r="AF61" i="8"/>
  <c r="AF62" i="8"/>
  <c r="AF63" i="8"/>
  <c r="AF64" i="8"/>
  <c r="AF65" i="8"/>
  <c r="AF66" i="8"/>
  <c r="AF67" i="8"/>
  <c r="AF68" i="8"/>
  <c r="AF69" i="8"/>
  <c r="AF70" i="8"/>
  <c r="AF71" i="8"/>
  <c r="AF72" i="8"/>
  <c r="AF73" i="8"/>
  <c r="AF74" i="8"/>
  <c r="AF75" i="8"/>
  <c r="AF76" i="8"/>
  <c r="AF77" i="8"/>
  <c r="AF78" i="8"/>
  <c r="AF79" i="8"/>
  <c r="AF80" i="8"/>
  <c r="AF81" i="8"/>
  <c r="AF82" i="8"/>
  <c r="AF83" i="8"/>
  <c r="AF84" i="8"/>
  <c r="AF85" i="8"/>
  <c r="AF86" i="8"/>
  <c r="AF87" i="8"/>
  <c r="AF88" i="8"/>
  <c r="AF89" i="8"/>
  <c r="AF90" i="8"/>
  <c r="AF91" i="8"/>
  <c r="AF92" i="8"/>
  <c r="AF93" i="8"/>
  <c r="AF94" i="8"/>
  <c r="AF95" i="8"/>
  <c r="AF96" i="8"/>
  <c r="AF97" i="8"/>
  <c r="AF98" i="8"/>
  <c r="AF99" i="8"/>
  <c r="AF100" i="8"/>
  <c r="AF101" i="8"/>
  <c r="AF102" i="8"/>
  <c r="AF103" i="8"/>
  <c r="AF104" i="8"/>
  <c r="AF105" i="8"/>
  <c r="AF106" i="8"/>
  <c r="AF107" i="8"/>
  <c r="AF108" i="8"/>
  <c r="AF109" i="8"/>
  <c r="AF110" i="8"/>
  <c r="AF111" i="8"/>
  <c r="AF112" i="8"/>
  <c r="AF113" i="8"/>
  <c r="AF114" i="8"/>
  <c r="AF115" i="8"/>
  <c r="AF116" i="8"/>
  <c r="AF117" i="8"/>
  <c r="AF118" i="8"/>
  <c r="AF119" i="8"/>
  <c r="AF120" i="8"/>
  <c r="AF121" i="8"/>
  <c r="AF122" i="8"/>
  <c r="AF123" i="8"/>
  <c r="AF124" i="8"/>
  <c r="AF125" i="8"/>
  <c r="AF126" i="8"/>
  <c r="AF127" i="8"/>
  <c r="AF128" i="8"/>
  <c r="AF129" i="8"/>
  <c r="AF130" i="8"/>
  <c r="AF131" i="8"/>
  <c r="AF132" i="8"/>
  <c r="AF133" i="8"/>
  <c r="AF134" i="8"/>
  <c r="AF135" i="8"/>
  <c r="AF136" i="8"/>
  <c r="AF137" i="8"/>
  <c r="AF138" i="8"/>
  <c r="AF139" i="8"/>
  <c r="AF140" i="8"/>
  <c r="AF141" i="8"/>
  <c r="AF142" i="8"/>
  <c r="AF143" i="8"/>
  <c r="AF144" i="8"/>
  <c r="AF145" i="8"/>
  <c r="AF146" i="8"/>
  <c r="AF147" i="8"/>
  <c r="AF148" i="8"/>
  <c r="AF149" i="8"/>
  <c r="AF150" i="8"/>
  <c r="AF151" i="8"/>
  <c r="AF152" i="8"/>
  <c r="AF153" i="8"/>
  <c r="AF154" i="8"/>
  <c r="AF155" i="8"/>
  <c r="AF156" i="8"/>
  <c r="AF157" i="8"/>
  <c r="AF158" i="8"/>
  <c r="AF159" i="8"/>
  <c r="AF160" i="8"/>
  <c r="AF161" i="8"/>
  <c r="AF162" i="8"/>
  <c r="AF163" i="8"/>
  <c r="AF164" i="8"/>
  <c r="AF165" i="8"/>
  <c r="AF166" i="8"/>
  <c r="AF167" i="8"/>
  <c r="AF168" i="8"/>
  <c r="AF169" i="8"/>
  <c r="AF170" i="8"/>
  <c r="AF171" i="8"/>
  <c r="AF172" i="8"/>
  <c r="AF173" i="8"/>
  <c r="AF174" i="8"/>
  <c r="AF175" i="8"/>
  <c r="AF176" i="8"/>
  <c r="AF177" i="8"/>
  <c r="AF178" i="8"/>
  <c r="AF179" i="8"/>
  <c r="AF180" i="8"/>
  <c r="AF181" i="8"/>
  <c r="AF182" i="8"/>
  <c r="AF183" i="8"/>
  <c r="AF184" i="8"/>
  <c r="AF185" i="8"/>
  <c r="AF186" i="8"/>
  <c r="AF187" i="8"/>
  <c r="AF188" i="8"/>
  <c r="AF189" i="8"/>
  <c r="AF190" i="8"/>
  <c r="AF191" i="8"/>
  <c r="AF192" i="8"/>
  <c r="AF193" i="8"/>
  <c r="AF194" i="8"/>
  <c r="AF195" i="8"/>
  <c r="AF196" i="8"/>
  <c r="AF197" i="8"/>
  <c r="AF198" i="8"/>
  <c r="AF199" i="8"/>
  <c r="AF200" i="8"/>
  <c r="AF201" i="8"/>
  <c r="AF202" i="8"/>
  <c r="AF203" i="8"/>
  <c r="AF204" i="8"/>
  <c r="AF205" i="8"/>
  <c r="AF206" i="8"/>
  <c r="AF207" i="8"/>
  <c r="AF208" i="8"/>
  <c r="AF209" i="8"/>
  <c r="AF210" i="8"/>
  <c r="AF211" i="8"/>
  <c r="AF212" i="8"/>
  <c r="AF213" i="8"/>
  <c r="AF214" i="8"/>
  <c r="AF215" i="8"/>
  <c r="AF216" i="8"/>
  <c r="AF217" i="8"/>
  <c r="AF218" i="8"/>
  <c r="AF219" i="8"/>
  <c r="AF220" i="8"/>
  <c r="AF221" i="8"/>
  <c r="AF222" i="8"/>
  <c r="AF223" i="8"/>
  <c r="AF224" i="8"/>
  <c r="AF225" i="8"/>
  <c r="AF226" i="8"/>
  <c r="AF227" i="8"/>
  <c r="AF228" i="8"/>
  <c r="AF229" i="8"/>
  <c r="AF230" i="8"/>
  <c r="AF231" i="8"/>
  <c r="AF232" i="8"/>
  <c r="AF233" i="8"/>
  <c r="AF234" i="8"/>
  <c r="AF235" i="8"/>
  <c r="AF236" i="8"/>
  <c r="AF237" i="8"/>
  <c r="AF238" i="8"/>
  <c r="AF239" i="8"/>
  <c r="AF240" i="8"/>
  <c r="AF241" i="8"/>
  <c r="AF242" i="8"/>
  <c r="AF243" i="8"/>
  <c r="AF244" i="8"/>
  <c r="AF245" i="8"/>
  <c r="AF246" i="8"/>
  <c r="AF247" i="8"/>
  <c r="AF248" i="8"/>
  <c r="AF249" i="8"/>
  <c r="AF250" i="8"/>
  <c r="AF251" i="8"/>
  <c r="AF252" i="8"/>
  <c r="AF253" i="8"/>
  <c r="AF254" i="8"/>
  <c r="AF255" i="8"/>
  <c r="AF256" i="8"/>
  <c r="AF257" i="8"/>
  <c r="AF258" i="8"/>
  <c r="AF259" i="8"/>
  <c r="AF260" i="8"/>
  <c r="AF261" i="8"/>
  <c r="AF262" i="8"/>
  <c r="AF263" i="8"/>
  <c r="AF264" i="8"/>
  <c r="AF265" i="8"/>
  <c r="AF266" i="8"/>
  <c r="AF267" i="8"/>
  <c r="AF268" i="8"/>
  <c r="AF269" i="8"/>
  <c r="AF270" i="8"/>
  <c r="AF271" i="8"/>
  <c r="AF272" i="8"/>
  <c r="AF273" i="8"/>
  <c r="AF274" i="8"/>
  <c r="AF275" i="8"/>
  <c r="AF276" i="8"/>
  <c r="AF277" i="8"/>
  <c r="AF278" i="8"/>
  <c r="AF279" i="8"/>
  <c r="AF280" i="8"/>
  <c r="AF281" i="8"/>
  <c r="AF282" i="8"/>
  <c r="AF283" i="8"/>
  <c r="AF284" i="8"/>
  <c r="AF285" i="8"/>
  <c r="AF286" i="8"/>
  <c r="AF287" i="8"/>
  <c r="AF288" i="8"/>
  <c r="AF289" i="8"/>
  <c r="AF290" i="8"/>
  <c r="AF291" i="8"/>
  <c r="AF292" i="8"/>
  <c r="AF293" i="8"/>
  <c r="AF294" i="8"/>
  <c r="AF295" i="8"/>
  <c r="AF296" i="8"/>
  <c r="AF297" i="8"/>
  <c r="AF298" i="8"/>
  <c r="AF299" i="8"/>
  <c r="AF300" i="8"/>
  <c r="AF301" i="8"/>
  <c r="AF302" i="8"/>
  <c r="AF303" i="8"/>
  <c r="AF304" i="8"/>
  <c r="AF305" i="8"/>
  <c r="AF306" i="8"/>
  <c r="AF307" i="8"/>
  <c r="AF308" i="8"/>
  <c r="AF309" i="8"/>
  <c r="AF310" i="8"/>
  <c r="AF311" i="8"/>
  <c r="AF312" i="8"/>
  <c r="AF313" i="8"/>
  <c r="AF314" i="8"/>
  <c r="AF315" i="8"/>
  <c r="AF316" i="8"/>
  <c r="AF317" i="8"/>
  <c r="AF318" i="8"/>
  <c r="AF319" i="8"/>
  <c r="AF320" i="8"/>
  <c r="AF321" i="8"/>
  <c r="AF322" i="8"/>
  <c r="AF323" i="8"/>
  <c r="AF324" i="8"/>
  <c r="AF325" i="8"/>
  <c r="AF326" i="8"/>
  <c r="AF327" i="8"/>
  <c r="AF328" i="8"/>
  <c r="AF329" i="8"/>
  <c r="AF330" i="8"/>
  <c r="AF331" i="8"/>
  <c r="AF332" i="8"/>
  <c r="AF333" i="8"/>
  <c r="AF334" i="8"/>
  <c r="AF335" i="8"/>
  <c r="AF336" i="8"/>
  <c r="AF337" i="8"/>
  <c r="AF338" i="8"/>
  <c r="AF339" i="8"/>
  <c r="AF340" i="8"/>
  <c r="AF341" i="8"/>
  <c r="AF342" i="8"/>
  <c r="AF343" i="8"/>
  <c r="AF344" i="8"/>
  <c r="AF345" i="8"/>
  <c r="AF346" i="8"/>
  <c r="AF347" i="8"/>
  <c r="AF348" i="8"/>
  <c r="AF349" i="8"/>
  <c r="AF350" i="8"/>
  <c r="AF351" i="8"/>
  <c r="AF352" i="8"/>
  <c r="AF353" i="8"/>
  <c r="AF354" i="8"/>
  <c r="AF355" i="8"/>
  <c r="AF356" i="8"/>
  <c r="AF357" i="8"/>
  <c r="AF358" i="8"/>
  <c r="AF359" i="8"/>
  <c r="AF360" i="8"/>
  <c r="AF361" i="8"/>
  <c r="AF362" i="8"/>
  <c r="AF363" i="8"/>
  <c r="AF364" i="8"/>
  <c r="AF365" i="8"/>
  <c r="AF366" i="8"/>
  <c r="AF367" i="8"/>
  <c r="AF368" i="8"/>
  <c r="AF369" i="8"/>
  <c r="AF370" i="8"/>
  <c r="AF371" i="8"/>
  <c r="AF372" i="8"/>
  <c r="AF373" i="8"/>
  <c r="AF374" i="8"/>
  <c r="AF375" i="8"/>
  <c r="AF376" i="8"/>
  <c r="AF377" i="8"/>
  <c r="AF378" i="8"/>
  <c r="AF379" i="8"/>
  <c r="AF380" i="8"/>
  <c r="AF381" i="8"/>
  <c r="AF382" i="8"/>
  <c r="AF383" i="8"/>
  <c r="AF384" i="8"/>
  <c r="AF385" i="8"/>
  <c r="AF386" i="8"/>
  <c r="AF387" i="8"/>
  <c r="AF388" i="8"/>
  <c r="AF389" i="8"/>
  <c r="AF390" i="8"/>
  <c r="AF391" i="8"/>
  <c r="AF392" i="8"/>
  <c r="AF393" i="8"/>
  <c r="AF394" i="8"/>
  <c r="AF395" i="8"/>
  <c r="AF396" i="8"/>
  <c r="AF397" i="8"/>
  <c r="AF398" i="8"/>
  <c r="AF399" i="8"/>
  <c r="AF400" i="8"/>
  <c r="AF401" i="8"/>
  <c r="AF402" i="8"/>
  <c r="AF403" i="8"/>
  <c r="AF404" i="8"/>
  <c r="AF405" i="8"/>
  <c r="AF406" i="8"/>
  <c r="AF407" i="8"/>
  <c r="AF408" i="8"/>
  <c r="AF409" i="8"/>
  <c r="AF410" i="8"/>
  <c r="AF411" i="8"/>
  <c r="AF412" i="8"/>
  <c r="AF413" i="8"/>
  <c r="AF414" i="8"/>
  <c r="AF415" i="8"/>
  <c r="AF416" i="8"/>
  <c r="AF417" i="8"/>
  <c r="AF418" i="8"/>
  <c r="AF419" i="8"/>
  <c r="AF420" i="8"/>
  <c r="AF421" i="8"/>
  <c r="AF422" i="8"/>
  <c r="AF423" i="8"/>
  <c r="AF424" i="8"/>
  <c r="AF425" i="8"/>
  <c r="AF426" i="8"/>
  <c r="AF427" i="8"/>
  <c r="AF428" i="8"/>
  <c r="AF429" i="8"/>
  <c r="AF430" i="8"/>
  <c r="AF431" i="8"/>
  <c r="AF432" i="8"/>
  <c r="AF433" i="8"/>
  <c r="AF434" i="8"/>
  <c r="AF435" i="8"/>
  <c r="AF436" i="8"/>
  <c r="AF437" i="8"/>
  <c r="AF438" i="8"/>
  <c r="AF439" i="8"/>
  <c r="AF440" i="8"/>
  <c r="AF441" i="8"/>
  <c r="AF442" i="8"/>
  <c r="AF443" i="8"/>
  <c r="AF444" i="8"/>
  <c r="AF445" i="8"/>
  <c r="AF446" i="8"/>
  <c r="AF447" i="8"/>
  <c r="AF448" i="8"/>
  <c r="AF449" i="8"/>
  <c r="AF450" i="8"/>
  <c r="AF451" i="8"/>
  <c r="AF452" i="8"/>
  <c r="AF453" i="8"/>
  <c r="AF454" i="8"/>
  <c r="AF455" i="8"/>
  <c r="AF456" i="8"/>
  <c r="AF457" i="8"/>
  <c r="AF458" i="8"/>
  <c r="AF459" i="8"/>
  <c r="AF460" i="8"/>
  <c r="AF461" i="8"/>
  <c r="AF462" i="8"/>
  <c r="AF463" i="8"/>
  <c r="AF464" i="8"/>
  <c r="AF465" i="8"/>
  <c r="AF466" i="8"/>
  <c r="AF467" i="8"/>
  <c r="AF468" i="8"/>
  <c r="AF469" i="8"/>
  <c r="AF470" i="8"/>
  <c r="AF471" i="8"/>
  <c r="AF472" i="8"/>
  <c r="AF473" i="8"/>
  <c r="AF474" i="8"/>
  <c r="AF475" i="8"/>
  <c r="AF476" i="8"/>
  <c r="AF477" i="8"/>
  <c r="AF478" i="8"/>
  <c r="AF479" i="8"/>
  <c r="AF480" i="8"/>
  <c r="AF481" i="8"/>
  <c r="AF482" i="8"/>
  <c r="AF483" i="8"/>
  <c r="AF484" i="8"/>
  <c r="AF485" i="8"/>
  <c r="AF486" i="8"/>
  <c r="AF487" i="8"/>
  <c r="AF488" i="8"/>
  <c r="AF489" i="8"/>
  <c r="AF490" i="8"/>
  <c r="AF491" i="8"/>
  <c r="AF492" i="8"/>
  <c r="AF493" i="8"/>
  <c r="AF494" i="8"/>
  <c r="AF495" i="8"/>
  <c r="AF496" i="8"/>
  <c r="AF497" i="8"/>
  <c r="AF498" i="8"/>
  <c r="AF499" i="8"/>
  <c r="AF500" i="8"/>
  <c r="AF501" i="8"/>
  <c r="AF502" i="8"/>
  <c r="AF503" i="8"/>
  <c r="AF504" i="8"/>
  <c r="AF505" i="8"/>
  <c r="AF506" i="8"/>
  <c r="AF507" i="8"/>
  <c r="AF508" i="8"/>
  <c r="AF509" i="8"/>
  <c r="AF510" i="8"/>
  <c r="AF511" i="8"/>
  <c r="AF512" i="8"/>
  <c r="AF513" i="8"/>
  <c r="AF514" i="8"/>
  <c r="AF515" i="8"/>
  <c r="AF516" i="8"/>
  <c r="AF517" i="8"/>
  <c r="AF518" i="8"/>
  <c r="AF519" i="8"/>
  <c r="AF520" i="8"/>
  <c r="AF521" i="8"/>
  <c r="AF522" i="8"/>
  <c r="AF523" i="8"/>
  <c r="AF524" i="8"/>
  <c r="AF525" i="8"/>
  <c r="AF526" i="8"/>
  <c r="AF527" i="8"/>
  <c r="AF528" i="8"/>
  <c r="AF529" i="8"/>
  <c r="AF530" i="8"/>
  <c r="AF531" i="8"/>
  <c r="AF532" i="8"/>
  <c r="AF533" i="8"/>
  <c r="AF534" i="8"/>
  <c r="AF535" i="8"/>
  <c r="AF536" i="8"/>
  <c r="AF537" i="8"/>
  <c r="AF538" i="8"/>
  <c r="AF539" i="8"/>
  <c r="AF540" i="8"/>
  <c r="AF541" i="8"/>
  <c r="AF542" i="8"/>
  <c r="AF543" i="8"/>
  <c r="AF544" i="8"/>
  <c r="AF545" i="8"/>
  <c r="AF546" i="8"/>
  <c r="AF547" i="8"/>
  <c r="AF548" i="8"/>
  <c r="AF549" i="8"/>
  <c r="AF550" i="8"/>
  <c r="AF551" i="8"/>
  <c r="AF552" i="8"/>
  <c r="AF553" i="8"/>
  <c r="AF554" i="8"/>
  <c r="AF555" i="8"/>
  <c r="AF556" i="8"/>
  <c r="AF557" i="8"/>
  <c r="AF558" i="8"/>
  <c r="AF559" i="8"/>
  <c r="AF560" i="8"/>
  <c r="AF561" i="8"/>
  <c r="AF562" i="8"/>
  <c r="AF563" i="8"/>
  <c r="AF564" i="8"/>
  <c r="AF565" i="8"/>
  <c r="AF566" i="8"/>
  <c r="AF567" i="8"/>
  <c r="AF568" i="8"/>
  <c r="AF569" i="8"/>
  <c r="AF570" i="8"/>
  <c r="AF571" i="8"/>
  <c r="AF572" i="8"/>
  <c r="AF573" i="8"/>
  <c r="AF574" i="8"/>
  <c r="AF575" i="8"/>
  <c r="AF576" i="8"/>
  <c r="AF577" i="8"/>
  <c r="AF578" i="8"/>
  <c r="AF579" i="8"/>
  <c r="AF580" i="8"/>
  <c r="AF581" i="8"/>
  <c r="AF582" i="8"/>
  <c r="AF583" i="8"/>
  <c r="AF584" i="8"/>
  <c r="AF585" i="8"/>
  <c r="AF586" i="8"/>
  <c r="AF587" i="8"/>
  <c r="AF588" i="8"/>
  <c r="AF589" i="8"/>
  <c r="AF590" i="8"/>
  <c r="AF591" i="8"/>
  <c r="AF592" i="8"/>
  <c r="AF593" i="8"/>
  <c r="AF594" i="8"/>
  <c r="AF595" i="8"/>
  <c r="AF596" i="8"/>
  <c r="AF597" i="8"/>
  <c r="AF598" i="8"/>
  <c r="AF599" i="8"/>
  <c r="AF600" i="8"/>
  <c r="AF601" i="8"/>
  <c r="AF602" i="8"/>
  <c r="AF603" i="8"/>
  <c r="AF604" i="8"/>
  <c r="AF605" i="8"/>
  <c r="AF606" i="8"/>
  <c r="AF607" i="8"/>
  <c r="AF608" i="8"/>
  <c r="AF609" i="8"/>
  <c r="AF610" i="8"/>
  <c r="AF611" i="8"/>
  <c r="AF612" i="8"/>
  <c r="AF613" i="8"/>
  <c r="AF614" i="8"/>
  <c r="AF615" i="8"/>
  <c r="AF616" i="8"/>
  <c r="AF617" i="8"/>
  <c r="AF618" i="8"/>
  <c r="AF619" i="8"/>
  <c r="AF620" i="8"/>
  <c r="AF621" i="8"/>
  <c r="AF622" i="8"/>
  <c r="AF623" i="8"/>
  <c r="AF624" i="8"/>
  <c r="AF625" i="8"/>
  <c r="AF626" i="8"/>
  <c r="AF627" i="8"/>
  <c r="AF628" i="8"/>
  <c r="AF629" i="8"/>
  <c r="AF630" i="8"/>
  <c r="AF631" i="8"/>
  <c r="AF632" i="8"/>
  <c r="AF633" i="8"/>
  <c r="AF634" i="8"/>
  <c r="AF635" i="8"/>
  <c r="AF636" i="8"/>
  <c r="AF637" i="8"/>
  <c r="AF638" i="8"/>
  <c r="AF639" i="8"/>
  <c r="AF640" i="8"/>
  <c r="AF641" i="8"/>
  <c r="AF642" i="8"/>
  <c r="AF643" i="8"/>
  <c r="AF644" i="8"/>
  <c r="AF645" i="8"/>
  <c r="AF646" i="8"/>
  <c r="AF647" i="8"/>
  <c r="AF648" i="8"/>
  <c r="AF649" i="8"/>
  <c r="AF650" i="8"/>
  <c r="AF651" i="8"/>
  <c r="AF652" i="8"/>
  <c r="AF653" i="8"/>
  <c r="AF654" i="8"/>
  <c r="AF655" i="8"/>
  <c r="AF656" i="8"/>
  <c r="AF657" i="8"/>
  <c r="AF658" i="8"/>
  <c r="AF659" i="8"/>
  <c r="AF660" i="8"/>
  <c r="AF661" i="8"/>
  <c r="AF662" i="8"/>
  <c r="AF663" i="8"/>
  <c r="AF664" i="8"/>
  <c r="AF665" i="8"/>
  <c r="AF666" i="8"/>
  <c r="AF667" i="8"/>
  <c r="AF668" i="8"/>
  <c r="AF669" i="8"/>
  <c r="AF670" i="8"/>
  <c r="AF671" i="8"/>
  <c r="AF672" i="8"/>
  <c r="AF673" i="8"/>
  <c r="AF674" i="8"/>
  <c r="AF675" i="8"/>
  <c r="AF676" i="8"/>
  <c r="AF677" i="8"/>
  <c r="AF678" i="8"/>
  <c r="AF679" i="8"/>
  <c r="AF680" i="8"/>
  <c r="AF681" i="8"/>
  <c r="AF682" i="8"/>
  <c r="AF683" i="8"/>
  <c r="AF684" i="8"/>
  <c r="AF685" i="8"/>
  <c r="AF686" i="8"/>
  <c r="AF687" i="8"/>
  <c r="AF688" i="8"/>
  <c r="AF689" i="8"/>
  <c r="AF690" i="8"/>
  <c r="AF691" i="8"/>
  <c r="AF692" i="8"/>
  <c r="AF693" i="8"/>
  <c r="AF694" i="8"/>
  <c r="AF695" i="8"/>
  <c r="AF696" i="8"/>
  <c r="AF697" i="8"/>
  <c r="AF698" i="8"/>
  <c r="AF699" i="8"/>
  <c r="AF700" i="8"/>
  <c r="AF701" i="8"/>
  <c r="AF702" i="8"/>
  <c r="AF703" i="8"/>
  <c r="AF704" i="8"/>
  <c r="AF705" i="8"/>
  <c r="AF706" i="8"/>
  <c r="AF707" i="8"/>
  <c r="AF708" i="8"/>
  <c r="AF709" i="8"/>
  <c r="AF710" i="8"/>
  <c r="AF711" i="8"/>
  <c r="AF712" i="8"/>
  <c r="AF713" i="8"/>
  <c r="AF714" i="8"/>
  <c r="AF715" i="8"/>
  <c r="AF716" i="8"/>
  <c r="AF717" i="8"/>
  <c r="AF718" i="8"/>
  <c r="AF719" i="8"/>
  <c r="AF720" i="8"/>
  <c r="AF721" i="8"/>
  <c r="AF722" i="8"/>
  <c r="AF723" i="8"/>
  <c r="AF724" i="8"/>
  <c r="AF725" i="8"/>
  <c r="AF726" i="8"/>
  <c r="AF727" i="8"/>
  <c r="AF728" i="8"/>
  <c r="AF729" i="8"/>
  <c r="AF730" i="8"/>
  <c r="AF731" i="8"/>
  <c r="AF732" i="8"/>
  <c r="AF733" i="8"/>
  <c r="AF734" i="8"/>
  <c r="AF735" i="8"/>
  <c r="AF736" i="8"/>
  <c r="AF737" i="8"/>
  <c r="AF738" i="8"/>
  <c r="AF739" i="8"/>
  <c r="AF740" i="8"/>
  <c r="AF741" i="8"/>
  <c r="AF742" i="8"/>
  <c r="AF743" i="8"/>
  <c r="AF744" i="8"/>
  <c r="AF745" i="8"/>
  <c r="AF746" i="8"/>
  <c r="AF747" i="8"/>
  <c r="AF748" i="8"/>
  <c r="AF749" i="8"/>
  <c r="AF750" i="8"/>
  <c r="AF751" i="8"/>
  <c r="AF752" i="8"/>
  <c r="AF753" i="8"/>
  <c r="AF754" i="8"/>
  <c r="AF755" i="8"/>
  <c r="AF756" i="8"/>
  <c r="AF757" i="8"/>
  <c r="AF758" i="8"/>
  <c r="AF759" i="8"/>
  <c r="AF760" i="8"/>
  <c r="AF761" i="8"/>
  <c r="AF762" i="8"/>
  <c r="AF763" i="8"/>
  <c r="AF764" i="8"/>
  <c r="AF765" i="8"/>
  <c r="AF766" i="8"/>
  <c r="AF767" i="8"/>
  <c r="AF768" i="8"/>
  <c r="AF769" i="8"/>
  <c r="AF770" i="8"/>
  <c r="AF771" i="8"/>
  <c r="AF772" i="8"/>
  <c r="AF773" i="8"/>
  <c r="AF774" i="8"/>
  <c r="AF775" i="8"/>
  <c r="AF776" i="8"/>
  <c r="AF777" i="8"/>
  <c r="AF778" i="8"/>
  <c r="AF779" i="8"/>
  <c r="AF780" i="8"/>
  <c r="AF781" i="8"/>
  <c r="AF782" i="8"/>
  <c r="AF783" i="8"/>
  <c r="AF784" i="8"/>
  <c r="AF785" i="8"/>
  <c r="AF786" i="8"/>
  <c r="AF787" i="8"/>
  <c r="AF788" i="8"/>
  <c r="AF789" i="8"/>
  <c r="AF790" i="8"/>
  <c r="AF791" i="8"/>
  <c r="AF792" i="8"/>
  <c r="AF793" i="8"/>
  <c r="AF794" i="8"/>
  <c r="AF795" i="8"/>
  <c r="AF796" i="8"/>
  <c r="AF797" i="8"/>
  <c r="AF798" i="8"/>
  <c r="AF799" i="8"/>
  <c r="AF800" i="8"/>
  <c r="AF801" i="8"/>
  <c r="AF802" i="8"/>
  <c r="AF803" i="8"/>
  <c r="AF804" i="8"/>
  <c r="AF805" i="8"/>
  <c r="AF806" i="8"/>
  <c r="AF807" i="8"/>
  <c r="AF808" i="8"/>
  <c r="AF809" i="8"/>
  <c r="AF810" i="8"/>
  <c r="AF811" i="8"/>
  <c r="AF812" i="8"/>
  <c r="AF813" i="8"/>
  <c r="AF814" i="8"/>
  <c r="AF815" i="8"/>
  <c r="AF816" i="8"/>
  <c r="AF817" i="8"/>
  <c r="AF818" i="8"/>
  <c r="AF819" i="8"/>
  <c r="AF820" i="8"/>
  <c r="AF821" i="8"/>
  <c r="AF822" i="8"/>
  <c r="AF823" i="8"/>
  <c r="AF824" i="8"/>
  <c r="AF825" i="8"/>
  <c r="AF826" i="8"/>
  <c r="AF827" i="8"/>
  <c r="AF828" i="8"/>
  <c r="AF829" i="8"/>
  <c r="AF830" i="8"/>
  <c r="AF831" i="8"/>
  <c r="AF832" i="8"/>
  <c r="AF833" i="8"/>
  <c r="AF834" i="8"/>
  <c r="AF835" i="8"/>
  <c r="AF836" i="8"/>
  <c r="AF837" i="8"/>
  <c r="AF838" i="8"/>
  <c r="AF839" i="8"/>
  <c r="AF840" i="8"/>
  <c r="AF841" i="8"/>
  <c r="AF842" i="8"/>
  <c r="AF843" i="8"/>
  <c r="AF844" i="8"/>
  <c r="AF845" i="8"/>
  <c r="AF846" i="8"/>
  <c r="AF847" i="8"/>
  <c r="AF848" i="8"/>
  <c r="AF849" i="8"/>
  <c r="AF850" i="8"/>
  <c r="AF851" i="8"/>
  <c r="AF852" i="8"/>
  <c r="AF853" i="8"/>
  <c r="AF854" i="8"/>
  <c r="AF855" i="8"/>
  <c r="AF856" i="8"/>
  <c r="AF857" i="8"/>
  <c r="AF858" i="8"/>
  <c r="AF859" i="8"/>
  <c r="AF860" i="8"/>
  <c r="AF861" i="8"/>
  <c r="AF862" i="8"/>
  <c r="AF863" i="8"/>
  <c r="AF864" i="8"/>
  <c r="AF865" i="8"/>
  <c r="AF866" i="8"/>
  <c r="AF867" i="8"/>
  <c r="AF868" i="8"/>
  <c r="AF869" i="8"/>
  <c r="AF870" i="8"/>
  <c r="AF871" i="8"/>
  <c r="AF872" i="8"/>
  <c r="AF873" i="8"/>
  <c r="AF874" i="8"/>
  <c r="AF875" i="8"/>
  <c r="AF876" i="8"/>
  <c r="AF877" i="8"/>
  <c r="AF878" i="8"/>
  <c r="AF879" i="8"/>
  <c r="AF880" i="8"/>
  <c r="AF881" i="8"/>
  <c r="AF882" i="8"/>
  <c r="AF883" i="8"/>
  <c r="AF884" i="8"/>
  <c r="AF885" i="8"/>
  <c r="AF886" i="8"/>
  <c r="AF887" i="8"/>
  <c r="AF888" i="8"/>
  <c r="AF889" i="8"/>
  <c r="AF890" i="8"/>
  <c r="AF891" i="8"/>
  <c r="AF892" i="8"/>
  <c r="AF893" i="8"/>
  <c r="AF894" i="8"/>
  <c r="AF895" i="8"/>
  <c r="AF896" i="8"/>
  <c r="AF897" i="8"/>
  <c r="AF898" i="8"/>
  <c r="AF899" i="8"/>
  <c r="AF900" i="8"/>
  <c r="AF901" i="8"/>
  <c r="AF902" i="8"/>
  <c r="AF903" i="8"/>
  <c r="AF904" i="8"/>
  <c r="AF905" i="8"/>
  <c r="AF906" i="8"/>
  <c r="AF907" i="8"/>
  <c r="AF908" i="8"/>
  <c r="AF909" i="8"/>
  <c r="AF910" i="8"/>
  <c r="AF911" i="8"/>
  <c r="AF912" i="8"/>
  <c r="AF913" i="8"/>
  <c r="AF914" i="8"/>
  <c r="AF915" i="8"/>
  <c r="AF916" i="8"/>
  <c r="AF917" i="8"/>
  <c r="AF918" i="8"/>
  <c r="AF919" i="8"/>
  <c r="AF920" i="8"/>
  <c r="AF921" i="8"/>
  <c r="AF922" i="8"/>
  <c r="AF923" i="8"/>
  <c r="AF924" i="8"/>
  <c r="AF925" i="8"/>
  <c r="AF926" i="8"/>
  <c r="AF927" i="8"/>
  <c r="AF928" i="8"/>
  <c r="AF929" i="8"/>
  <c r="AF930" i="8"/>
  <c r="AF931" i="8"/>
  <c r="AF932" i="8"/>
  <c r="AF933" i="8"/>
  <c r="AF934" i="8"/>
  <c r="AF935" i="8"/>
  <c r="AF936" i="8"/>
  <c r="AF937" i="8"/>
  <c r="AF938" i="8"/>
  <c r="AF939" i="8"/>
  <c r="AF940" i="8"/>
  <c r="AF941" i="8"/>
  <c r="AF942" i="8"/>
  <c r="AF943" i="8"/>
  <c r="AF944" i="8"/>
  <c r="AF945" i="8"/>
  <c r="AF946" i="8"/>
  <c r="AF947" i="8"/>
  <c r="AF948" i="8"/>
  <c r="AF949" i="8"/>
  <c r="AF950" i="8"/>
  <c r="AF951" i="8"/>
  <c r="AF952" i="8"/>
  <c r="AF953" i="8"/>
  <c r="AF954" i="8"/>
  <c r="AF955" i="8"/>
  <c r="AF956" i="8"/>
  <c r="AF957" i="8"/>
  <c r="AF958" i="8"/>
  <c r="AF959" i="8"/>
  <c r="AF960" i="8"/>
  <c r="AF961" i="8"/>
  <c r="AF962" i="8"/>
  <c r="AF963" i="8"/>
  <c r="AF964" i="8"/>
  <c r="AF965" i="8"/>
  <c r="AF966" i="8"/>
  <c r="AF967" i="8"/>
  <c r="AF968" i="8"/>
  <c r="AF969" i="8"/>
  <c r="AF970" i="8"/>
  <c r="AF971" i="8"/>
  <c r="AF972" i="8"/>
  <c r="AF973" i="8"/>
  <c r="AF974" i="8"/>
  <c r="AF975" i="8"/>
  <c r="AF976" i="8"/>
  <c r="AF977" i="8"/>
  <c r="AF978" i="8"/>
  <c r="AF979" i="8"/>
  <c r="AF980" i="8"/>
  <c r="AF981" i="8"/>
  <c r="AF982" i="8"/>
  <c r="AF983" i="8"/>
  <c r="AF984" i="8"/>
  <c r="AF985" i="8"/>
  <c r="AF986" i="8"/>
  <c r="AF987" i="8"/>
  <c r="AF988" i="8"/>
  <c r="AF989" i="8"/>
  <c r="AF990" i="8"/>
  <c r="AF991" i="8"/>
  <c r="AF992" i="8"/>
  <c r="AF993" i="8"/>
  <c r="AF994" i="8"/>
  <c r="AF995" i="8"/>
  <c r="AF996" i="8"/>
  <c r="AF997" i="8"/>
  <c r="AF998" i="8"/>
  <c r="AF999" i="8"/>
  <c r="AF1000" i="8"/>
  <c r="AF1001" i="8"/>
  <c r="AF1002" i="8"/>
  <c r="AF1003" i="8"/>
  <c r="AF1004" i="8"/>
  <c r="AF1005" i="8"/>
  <c r="AF1006" i="8"/>
  <c r="AF1007" i="8"/>
  <c r="AF1008" i="8"/>
  <c r="AF1009" i="8"/>
  <c r="AF1010" i="8"/>
  <c r="AF1011" i="8"/>
  <c r="AF1012" i="8"/>
  <c r="AF1013" i="8"/>
  <c r="AF1014" i="8"/>
  <c r="AF1015" i="8"/>
  <c r="AF1016" i="8"/>
  <c r="AF1017" i="8"/>
  <c r="AF1018" i="8"/>
  <c r="AF1019" i="8"/>
  <c r="AF1020" i="8"/>
  <c r="AF1021" i="8"/>
  <c r="AF1022" i="8"/>
  <c r="AF1023" i="8"/>
  <c r="AF1024" i="8"/>
  <c r="AF1025" i="8"/>
  <c r="AF1026" i="8"/>
  <c r="AF1027" i="8"/>
  <c r="AF1028" i="8"/>
  <c r="AF1029" i="8"/>
  <c r="AF1030" i="8"/>
  <c r="AF1031" i="8"/>
  <c r="AF1032" i="8"/>
  <c r="AF1033" i="8"/>
  <c r="AF1034" i="8"/>
  <c r="AF1035" i="8"/>
  <c r="AF1036" i="8"/>
  <c r="AF1037" i="8"/>
  <c r="AF1038" i="8"/>
  <c r="AF1039" i="8"/>
  <c r="AF1040" i="8"/>
  <c r="AF1041" i="8"/>
  <c r="AF1042" i="8"/>
  <c r="AF1043" i="8"/>
  <c r="AF1044" i="8"/>
  <c r="AF1045" i="8"/>
  <c r="AF1046" i="8"/>
  <c r="AF1047" i="8"/>
  <c r="AF1048" i="8"/>
  <c r="AF1049" i="8"/>
  <c r="AF1050" i="8"/>
  <c r="AF1051" i="8"/>
  <c r="AF1052" i="8"/>
  <c r="AF1053" i="8"/>
  <c r="AF1054" i="8"/>
  <c r="AF1055" i="8"/>
  <c r="AF1056" i="8"/>
  <c r="AF1057" i="8"/>
  <c r="AF1058" i="8"/>
  <c r="AF1059" i="8"/>
  <c r="AF1060" i="8"/>
  <c r="AF1061" i="8"/>
  <c r="AF1062" i="8"/>
  <c r="AF1063" i="8"/>
  <c r="AF1064" i="8"/>
  <c r="AF1065" i="8"/>
  <c r="AF1066" i="8"/>
  <c r="AF1067" i="8"/>
  <c r="AF1068" i="8"/>
  <c r="AF1069" i="8"/>
  <c r="AF1070" i="8"/>
  <c r="AF1071" i="8"/>
  <c r="AF1072" i="8"/>
  <c r="AF1073" i="8"/>
  <c r="AF1074" i="8"/>
  <c r="AF1075" i="8"/>
  <c r="AF1076" i="8"/>
  <c r="AF1077" i="8"/>
  <c r="AF1078" i="8"/>
  <c r="AF1079" i="8"/>
  <c r="AF1080" i="8"/>
  <c r="AF1081" i="8"/>
  <c r="AF1082" i="8"/>
  <c r="AF1083" i="8"/>
  <c r="AF1084" i="8"/>
  <c r="AF1085" i="8"/>
  <c r="AF1086" i="8"/>
  <c r="AF1087" i="8"/>
  <c r="AF1088" i="8"/>
  <c r="AF1089" i="8"/>
  <c r="AF1090" i="8"/>
  <c r="AF1091" i="8"/>
  <c r="AF1092" i="8"/>
  <c r="AF1093" i="8"/>
  <c r="AF1094" i="8"/>
  <c r="AF1095" i="8"/>
  <c r="AF1096" i="8"/>
  <c r="AF1097" i="8"/>
  <c r="AF1098" i="8"/>
  <c r="AF1099" i="8"/>
  <c r="AF1100" i="8"/>
  <c r="AF1101" i="8"/>
  <c r="AF1102" i="8"/>
  <c r="AF1103" i="8"/>
  <c r="AF1104" i="8"/>
  <c r="AF1105" i="8"/>
  <c r="AF1106" i="8"/>
  <c r="AF1107" i="8"/>
  <c r="AF1108" i="8"/>
  <c r="AF1109" i="8"/>
  <c r="AF1110" i="8"/>
  <c r="AF1111" i="8"/>
  <c r="AF1112" i="8"/>
  <c r="AF1113" i="8"/>
  <c r="AF1114" i="8"/>
  <c r="AF1115" i="8"/>
  <c r="AF1116" i="8"/>
  <c r="AF1117" i="8"/>
  <c r="AF1118" i="8"/>
  <c r="AF1119" i="8"/>
  <c r="AF1120" i="8"/>
  <c r="AF1121" i="8"/>
  <c r="AF1122" i="8"/>
  <c r="AF1123" i="8"/>
  <c r="AF1124" i="8"/>
  <c r="AF1125" i="8"/>
  <c r="AF1126" i="8"/>
  <c r="AF1127" i="8"/>
  <c r="AF1128" i="8"/>
  <c r="AF1129" i="8"/>
  <c r="AF1130" i="8"/>
  <c r="AF1131" i="8"/>
  <c r="AF1132" i="8"/>
  <c r="AF1133" i="8"/>
  <c r="AF1134" i="8"/>
  <c r="AF1135" i="8"/>
  <c r="AF1136" i="8"/>
  <c r="AF1137" i="8"/>
  <c r="AF1138" i="8"/>
  <c r="AF1139" i="8"/>
  <c r="AF1140" i="8"/>
  <c r="AF1141" i="8"/>
  <c r="AF1142" i="8"/>
  <c r="AF1143" i="8"/>
  <c r="AF1144" i="8"/>
  <c r="AF1145" i="8"/>
  <c r="AF1146" i="8"/>
  <c r="AF1147" i="8"/>
  <c r="AF1148" i="8"/>
  <c r="AF1149" i="8"/>
  <c r="AF1150" i="8"/>
  <c r="AF1151" i="8"/>
  <c r="AF1152" i="8"/>
  <c r="AF1153" i="8"/>
  <c r="AF1154" i="8"/>
  <c r="AF1155" i="8"/>
  <c r="AF1156" i="8"/>
  <c r="AF1157" i="8"/>
  <c r="AF1158" i="8"/>
  <c r="AF1159" i="8"/>
  <c r="AF1160" i="8"/>
  <c r="AF1161" i="8"/>
  <c r="AF1162" i="8"/>
  <c r="AF1163" i="8"/>
  <c r="AF1164" i="8"/>
  <c r="AF1165" i="8"/>
  <c r="AF1166" i="8"/>
  <c r="AF1167" i="8"/>
  <c r="AF1168" i="8"/>
  <c r="AF1169" i="8"/>
  <c r="AF1170" i="8"/>
  <c r="AF1171" i="8"/>
  <c r="AF1172" i="8"/>
  <c r="AF1173" i="8"/>
  <c r="AF1174" i="8"/>
  <c r="AF1175" i="8"/>
  <c r="AF1176" i="8"/>
  <c r="AF1177" i="8"/>
  <c r="AF1178" i="8"/>
  <c r="AF1179" i="8"/>
  <c r="AF1180" i="8"/>
  <c r="AF1181" i="8"/>
  <c r="AF1182" i="8"/>
  <c r="AF1183" i="8"/>
  <c r="AF1184" i="8"/>
  <c r="AF1185" i="8"/>
  <c r="AF1186" i="8"/>
  <c r="AF1187" i="8"/>
  <c r="AF1188" i="8"/>
  <c r="AF1189" i="8"/>
  <c r="AF1190" i="8"/>
  <c r="AF1191" i="8"/>
  <c r="AF1192" i="8"/>
  <c r="AF1193" i="8"/>
  <c r="AF1194" i="8"/>
  <c r="AF1195" i="8"/>
  <c r="AF1196" i="8"/>
  <c r="AF1197" i="8"/>
  <c r="AF1198" i="8"/>
  <c r="AF1199" i="8"/>
  <c r="AF1200" i="8"/>
  <c r="AF1201" i="8"/>
  <c r="AF1202" i="8"/>
  <c r="AF1203" i="8"/>
  <c r="AF1204" i="8"/>
  <c r="AF1205" i="8"/>
  <c r="AF1206" i="8"/>
  <c r="AF1207" i="8"/>
  <c r="AF1208" i="8"/>
  <c r="AF1209" i="8"/>
  <c r="AF1210" i="8"/>
  <c r="AF1211" i="8"/>
  <c r="AF1212" i="8"/>
  <c r="AF1213" i="8"/>
  <c r="AF1214" i="8"/>
  <c r="AF1215" i="8"/>
  <c r="AF1216" i="8"/>
  <c r="AF1217" i="8"/>
  <c r="AF1218" i="8"/>
  <c r="AF1219" i="8"/>
  <c r="AF1220" i="8"/>
  <c r="AF1221" i="8"/>
  <c r="AF1222" i="8"/>
  <c r="AF1223" i="8"/>
  <c r="AF1224" i="8"/>
  <c r="AF1225" i="8"/>
  <c r="AF1226" i="8"/>
  <c r="AF1227" i="8"/>
  <c r="AF1228" i="8"/>
  <c r="AF1229" i="8"/>
  <c r="AF1230" i="8"/>
  <c r="AF1231" i="8"/>
  <c r="AF1232" i="8"/>
  <c r="AF1233" i="8"/>
  <c r="AF1234" i="8"/>
  <c r="AF1235" i="8"/>
  <c r="AF1236" i="8"/>
  <c r="AF1237" i="8"/>
  <c r="AF1238" i="8"/>
  <c r="AF1239" i="8"/>
  <c r="AF1240" i="8"/>
  <c r="AF1241" i="8"/>
  <c r="AF1242" i="8"/>
  <c r="AF1243" i="8"/>
  <c r="AF1244" i="8"/>
  <c r="AF1245" i="8"/>
  <c r="AF1246" i="8"/>
  <c r="AF1247" i="8"/>
  <c r="AF1248" i="8"/>
  <c r="AF1249" i="8"/>
  <c r="AF1250" i="8"/>
  <c r="AF1251" i="8"/>
  <c r="AF1252" i="8"/>
  <c r="AF1253" i="8"/>
  <c r="AF1254" i="8"/>
  <c r="AF1255" i="8"/>
  <c r="AF1256" i="8"/>
  <c r="AF1257" i="8"/>
  <c r="AF1258" i="8"/>
  <c r="AF1259" i="8"/>
  <c r="AF1260" i="8"/>
  <c r="AF1261" i="8"/>
  <c r="AF1262" i="8"/>
  <c r="AF1263" i="8"/>
  <c r="AF1264" i="8"/>
  <c r="AF1265" i="8"/>
  <c r="AF1266" i="8"/>
  <c r="AF1267" i="8"/>
  <c r="AF1268" i="8"/>
  <c r="AF1269" i="8"/>
  <c r="AF1270" i="8"/>
  <c r="AF1271" i="8"/>
  <c r="AF1272" i="8"/>
  <c r="AF1273" i="8"/>
  <c r="AF1274" i="8"/>
  <c r="AF1275" i="8"/>
  <c r="AF1276" i="8"/>
  <c r="AF1277" i="8"/>
  <c r="AF1278" i="8"/>
  <c r="AF1279" i="8"/>
  <c r="AF1280" i="8"/>
  <c r="AF1281" i="8"/>
  <c r="AF1282" i="8"/>
  <c r="AF1283" i="8"/>
  <c r="AF1284" i="8"/>
  <c r="AF1285" i="8"/>
  <c r="AF1286" i="8"/>
  <c r="AF1287" i="8"/>
  <c r="AF1288" i="8"/>
  <c r="AF1289" i="8"/>
  <c r="AF1290" i="8"/>
  <c r="AF1291" i="8"/>
  <c r="AF1292" i="8"/>
  <c r="AF1293" i="8"/>
  <c r="AF1294" i="8"/>
  <c r="AF1295" i="8"/>
  <c r="AF1296" i="8"/>
  <c r="AF1297" i="8"/>
  <c r="AF1298" i="8"/>
  <c r="AF1299" i="8"/>
  <c r="AF1300" i="8"/>
  <c r="AF1301" i="8"/>
  <c r="AF1302" i="8"/>
  <c r="AF1303" i="8"/>
  <c r="AF1304" i="8"/>
  <c r="AF1305" i="8"/>
  <c r="AF1306" i="8"/>
  <c r="AF1307" i="8"/>
  <c r="AF1308" i="8"/>
  <c r="AF1309" i="8"/>
  <c r="AF1310" i="8"/>
  <c r="AF1311" i="8"/>
  <c r="AF1312" i="8"/>
  <c r="AF1313" i="8"/>
  <c r="AF1314" i="8"/>
  <c r="AF1315" i="8"/>
  <c r="AF1316" i="8"/>
  <c r="AF1317" i="8"/>
  <c r="AF1318" i="8"/>
  <c r="AF1319" i="8"/>
  <c r="AF1320" i="8"/>
  <c r="AF1321" i="8"/>
  <c r="AF1322" i="8"/>
  <c r="AF1323" i="8"/>
  <c r="AF1324" i="8"/>
  <c r="AF1325" i="8"/>
  <c r="AF1326" i="8"/>
  <c r="AF1327" i="8"/>
  <c r="AF1328" i="8"/>
  <c r="AF1329" i="8"/>
  <c r="AF1330" i="8"/>
  <c r="AF1331" i="8"/>
  <c r="AF1332" i="8"/>
  <c r="AF1333" i="8"/>
  <c r="AF1334" i="8"/>
  <c r="AF1335" i="8"/>
  <c r="AF1336" i="8"/>
  <c r="AF1337" i="8"/>
  <c r="AF1338" i="8"/>
  <c r="AF1339" i="8"/>
  <c r="AF1340" i="8"/>
  <c r="AF1341" i="8"/>
  <c r="AF1342" i="8"/>
  <c r="AF1343" i="8"/>
  <c r="AF1344" i="8"/>
  <c r="AF1345" i="8"/>
  <c r="AF1346" i="8"/>
  <c r="AF1347" i="8"/>
  <c r="AF1348" i="8"/>
  <c r="AF1349" i="8"/>
  <c r="AF1350" i="8"/>
  <c r="AF1351" i="8"/>
  <c r="AF1352" i="8"/>
  <c r="AF1353" i="8"/>
  <c r="AF1354" i="8"/>
  <c r="AF1355" i="8"/>
  <c r="AF1356" i="8"/>
  <c r="AF1357" i="8"/>
  <c r="AF1358" i="8"/>
  <c r="AF1359" i="8"/>
  <c r="AF1360" i="8"/>
  <c r="AF1361" i="8"/>
  <c r="AF1362" i="8"/>
  <c r="AF1363" i="8"/>
  <c r="AF1364" i="8"/>
  <c r="AF1365" i="8"/>
  <c r="AF1366" i="8"/>
  <c r="AF1367" i="8"/>
  <c r="AF1368" i="8"/>
  <c r="AF1369" i="8"/>
  <c r="AF1370" i="8"/>
  <c r="AF1371" i="8"/>
  <c r="AF1372" i="8"/>
  <c r="AF1373" i="8"/>
  <c r="AF1374" i="8"/>
  <c r="AF1375" i="8"/>
  <c r="AF1376" i="8"/>
  <c r="AF1377" i="8"/>
  <c r="AF1378" i="8"/>
  <c r="AF1379" i="8"/>
  <c r="AF1380" i="8"/>
  <c r="AF1381" i="8"/>
  <c r="AF1382" i="8"/>
  <c r="AF1383" i="8"/>
  <c r="AF1384" i="8"/>
  <c r="AF1385" i="8"/>
  <c r="AF1386" i="8"/>
  <c r="AF1387" i="8"/>
  <c r="AF1388" i="8"/>
  <c r="AF1389" i="8"/>
  <c r="AF1390" i="8"/>
  <c r="AF1391" i="8"/>
  <c r="AF1392" i="8"/>
  <c r="AF1393" i="8"/>
  <c r="AF1394" i="8"/>
  <c r="AF1395" i="8"/>
  <c r="AF1396" i="8"/>
  <c r="AF1397" i="8"/>
  <c r="AF1398" i="8"/>
  <c r="AF1399" i="8"/>
  <c r="AF1400" i="8"/>
  <c r="AF1401" i="8"/>
  <c r="AF1402" i="8"/>
  <c r="AF1403" i="8"/>
  <c r="AF1404" i="8"/>
  <c r="AF1405" i="8"/>
  <c r="AF1406" i="8"/>
  <c r="AF1407" i="8"/>
  <c r="AF1408" i="8"/>
  <c r="AF1409" i="8"/>
  <c r="AF1410" i="8"/>
  <c r="AF1411" i="8"/>
  <c r="AF1412" i="8"/>
  <c r="AF1413" i="8"/>
  <c r="AF1414" i="8"/>
  <c r="AF1415" i="8"/>
  <c r="AF1416" i="8"/>
  <c r="AF1417" i="8"/>
  <c r="AF1418" i="8"/>
  <c r="AF1419" i="8"/>
  <c r="AF1420" i="8"/>
  <c r="AF1421" i="8"/>
  <c r="AF1422" i="8"/>
  <c r="AF1423" i="8"/>
  <c r="AF1424" i="8"/>
  <c r="AF1425" i="8"/>
  <c r="AF1426" i="8"/>
  <c r="AF1427" i="8"/>
  <c r="AF1428" i="8"/>
  <c r="AF1429" i="8"/>
  <c r="AF1430" i="8"/>
  <c r="AF1431" i="8"/>
  <c r="AF1432" i="8"/>
  <c r="AF1433" i="8"/>
  <c r="AF1434" i="8"/>
  <c r="AF1435" i="8"/>
  <c r="AF1436" i="8"/>
  <c r="AF1437" i="8"/>
  <c r="AF1438" i="8"/>
  <c r="AF1439" i="8"/>
  <c r="AF1440" i="8"/>
  <c r="AF1441" i="8"/>
  <c r="AF1442" i="8"/>
  <c r="AF1443" i="8"/>
  <c r="AF1444" i="8"/>
  <c r="AF1445" i="8"/>
  <c r="AF1446" i="8"/>
  <c r="AF1447" i="8"/>
  <c r="AF1448" i="8"/>
  <c r="AF1449" i="8"/>
  <c r="AF1450" i="8"/>
  <c r="AF1451" i="8"/>
  <c r="AF1452" i="8"/>
  <c r="AF1453" i="8"/>
  <c r="AF1454" i="8"/>
  <c r="AF1455" i="8"/>
  <c r="AF1456" i="8"/>
  <c r="AF1457" i="8"/>
  <c r="AF1458" i="8"/>
  <c r="AF1459" i="8"/>
  <c r="AF1460" i="8"/>
  <c r="AF1461" i="8"/>
  <c r="AF1462" i="8"/>
  <c r="AF1463" i="8"/>
  <c r="AF1464" i="8"/>
  <c r="AF1465" i="8"/>
  <c r="AF1466" i="8"/>
  <c r="AF1467" i="8"/>
  <c r="AF1468" i="8"/>
  <c r="AF1469" i="8"/>
  <c r="AF1470" i="8"/>
  <c r="AF1471" i="8"/>
  <c r="AF1472" i="8"/>
  <c r="AF1473" i="8"/>
  <c r="AF1474" i="8"/>
  <c r="AF1475" i="8"/>
  <c r="AF1476" i="8"/>
  <c r="AF1477" i="8"/>
  <c r="AF1478" i="8"/>
  <c r="AF1479" i="8"/>
  <c r="AF1480" i="8"/>
  <c r="AF1481" i="8"/>
  <c r="AF1482" i="8"/>
  <c r="AF1483" i="8"/>
  <c r="AF1484" i="8"/>
  <c r="AF1485" i="8"/>
  <c r="AF1486" i="8"/>
  <c r="AF1487" i="8"/>
  <c r="AF1488" i="8"/>
  <c r="AF1489" i="8"/>
  <c r="AF1490" i="8"/>
  <c r="AF1491" i="8"/>
  <c r="AF1492" i="8"/>
  <c r="AF1493" i="8"/>
  <c r="AF1494" i="8"/>
  <c r="AF1495" i="8"/>
  <c r="AF1496" i="8"/>
  <c r="AF1497" i="8"/>
  <c r="AF1498" i="8"/>
  <c r="AF1499" i="8"/>
  <c r="AF1500" i="8"/>
  <c r="AF1501" i="8"/>
  <c r="AF1502" i="8"/>
  <c r="AF1503" i="8"/>
  <c r="AF1504" i="8"/>
  <c r="AF1505" i="8"/>
  <c r="AF1506" i="8"/>
  <c r="AF1507" i="8"/>
  <c r="AF1508" i="8"/>
  <c r="AF1509" i="8"/>
  <c r="AF1510" i="8"/>
  <c r="AF1511" i="8"/>
  <c r="AF1512" i="8"/>
  <c r="AF1513" i="8"/>
  <c r="AF1514" i="8"/>
  <c r="AF1515" i="8"/>
  <c r="AF1516" i="8"/>
  <c r="AF1517" i="8"/>
  <c r="AF1518" i="8"/>
  <c r="AF1519" i="8"/>
  <c r="AF1520" i="8"/>
  <c r="AF1521" i="8"/>
  <c r="AF1522" i="8"/>
  <c r="AF1523" i="8"/>
  <c r="AF1524" i="8"/>
  <c r="AF1525" i="8"/>
  <c r="AF1526" i="8"/>
  <c r="AF1527" i="8"/>
  <c r="AF1528" i="8"/>
  <c r="AF1529" i="8"/>
  <c r="AF1530" i="8"/>
  <c r="AF1531" i="8"/>
  <c r="AF1532" i="8"/>
  <c r="AF1533" i="8"/>
  <c r="AF1534" i="8"/>
  <c r="AF1535" i="8"/>
  <c r="AF1536" i="8"/>
  <c r="AF1537" i="8"/>
  <c r="AF1538" i="8"/>
  <c r="AF1539" i="8"/>
  <c r="AF1540" i="8"/>
  <c r="AF1541" i="8"/>
  <c r="AF1542" i="8"/>
  <c r="AF1543" i="8"/>
  <c r="AF1544" i="8"/>
  <c r="AF1545" i="8"/>
  <c r="AF1546" i="8"/>
  <c r="AF1547" i="8"/>
  <c r="AF1548" i="8"/>
  <c r="AF1549" i="8"/>
  <c r="AF1550" i="8"/>
  <c r="AF1551" i="8"/>
  <c r="AF1552" i="8"/>
  <c r="AF1553" i="8"/>
  <c r="AF1554" i="8"/>
  <c r="AF1555" i="8"/>
  <c r="AF1556" i="8"/>
  <c r="AF1557" i="8"/>
  <c r="AF1558" i="8"/>
  <c r="AF1559" i="8"/>
  <c r="AF1560" i="8"/>
  <c r="AF1561" i="8"/>
  <c r="AF1562" i="8"/>
  <c r="AF1563" i="8"/>
  <c r="AF1564" i="8"/>
  <c r="AF1565" i="8"/>
  <c r="AF1566" i="8"/>
  <c r="AF1567" i="8"/>
  <c r="AF1568" i="8"/>
  <c r="AF1569" i="8"/>
  <c r="AF1570" i="8"/>
  <c r="AF1571" i="8"/>
  <c r="AF1572" i="8"/>
  <c r="AF1573" i="8"/>
  <c r="AF1574" i="8"/>
  <c r="AF1575" i="8"/>
  <c r="AF1576" i="8"/>
  <c r="AF1577" i="8"/>
  <c r="AF1578" i="8"/>
  <c r="AF1579" i="8"/>
  <c r="AF1580" i="8"/>
  <c r="AF1581" i="8"/>
  <c r="AF1582" i="8"/>
  <c r="AF1583" i="8"/>
  <c r="AF1584" i="8"/>
  <c r="AF1585" i="8"/>
  <c r="AF1586" i="8"/>
  <c r="AF1587" i="8"/>
  <c r="AF1588" i="8"/>
  <c r="AF1589" i="8"/>
  <c r="AF1590" i="8"/>
  <c r="AF1591" i="8"/>
  <c r="AF1592" i="8"/>
  <c r="AF1593" i="8"/>
  <c r="AF1594" i="8"/>
  <c r="AF1595" i="8"/>
  <c r="AF1596" i="8"/>
  <c r="AF1597" i="8"/>
  <c r="AF1598" i="8"/>
  <c r="AF1599" i="8"/>
  <c r="AF1600" i="8"/>
  <c r="AF1601" i="8"/>
  <c r="AF1602" i="8"/>
  <c r="AF1603" i="8"/>
  <c r="AF1604" i="8"/>
  <c r="AF1605" i="8"/>
  <c r="AF1606" i="8"/>
  <c r="AF1607" i="8"/>
  <c r="AF1608" i="8"/>
  <c r="AF1609" i="8"/>
  <c r="AF1610" i="8"/>
  <c r="AF1611" i="8"/>
  <c r="AF1612" i="8"/>
  <c r="AF1613" i="8"/>
  <c r="AF1614" i="8"/>
  <c r="AF1615" i="8"/>
  <c r="AF1616" i="8"/>
  <c r="AF1617" i="8"/>
  <c r="AF1618" i="8"/>
  <c r="AF1619" i="8"/>
  <c r="AF1620" i="8"/>
  <c r="AF1621" i="8"/>
  <c r="AF1622" i="8"/>
  <c r="AF1623" i="8"/>
  <c r="AF1624" i="8"/>
  <c r="AF1625" i="8"/>
  <c r="AF1626" i="8"/>
  <c r="AF1627" i="8"/>
  <c r="AF1628" i="8"/>
  <c r="AF1629" i="8"/>
  <c r="AF1630" i="8"/>
  <c r="AF1631" i="8"/>
  <c r="AF1632" i="8"/>
  <c r="AF1633" i="8"/>
  <c r="AF1634" i="8"/>
  <c r="AF1635" i="8"/>
  <c r="AF1636" i="8"/>
  <c r="AF1637" i="8"/>
  <c r="AF1638" i="8"/>
  <c r="AF1639" i="8"/>
  <c r="AF1640" i="8"/>
  <c r="AF1641" i="8"/>
  <c r="AF1642" i="8"/>
  <c r="AF1643" i="8"/>
  <c r="AF1644" i="8"/>
  <c r="AF1645" i="8"/>
  <c r="AF1646" i="8"/>
  <c r="AF1647" i="8"/>
  <c r="AF1648" i="8"/>
  <c r="AF1649" i="8"/>
  <c r="AF1650" i="8"/>
  <c r="AF1651" i="8"/>
  <c r="AF1652" i="8"/>
  <c r="AF1653" i="8"/>
  <c r="AF1654" i="8"/>
  <c r="AF1655" i="8"/>
  <c r="AF1656" i="8"/>
  <c r="AF1657" i="8"/>
  <c r="AF1658" i="8"/>
  <c r="AF1659" i="8"/>
  <c r="AF1660" i="8"/>
  <c r="AF1661" i="8"/>
  <c r="AF1662" i="8"/>
  <c r="AF1663" i="8"/>
  <c r="AF1664" i="8"/>
  <c r="AF1665" i="8"/>
  <c r="AF1666" i="8"/>
  <c r="AF1667" i="8"/>
  <c r="AF1668" i="8"/>
  <c r="AF1669" i="8"/>
  <c r="AF1670" i="8"/>
  <c r="AF1671" i="8"/>
  <c r="AF1672" i="8"/>
  <c r="AF1673" i="8"/>
  <c r="AF1674" i="8"/>
  <c r="AF1675" i="8"/>
  <c r="AF1676" i="8"/>
  <c r="AF1677" i="8"/>
  <c r="AF1678" i="8"/>
  <c r="AF1679" i="8"/>
  <c r="AF1680" i="8"/>
  <c r="AF1681" i="8"/>
  <c r="AF1682" i="8"/>
  <c r="AF1683" i="8"/>
  <c r="AF1684" i="8"/>
  <c r="AF1685" i="8"/>
  <c r="AF1686" i="8"/>
  <c r="AF1687" i="8"/>
  <c r="AF1688" i="8"/>
  <c r="AF1689" i="8"/>
  <c r="AF1690" i="8"/>
  <c r="AF1691" i="8"/>
  <c r="AF1692" i="8"/>
  <c r="AF1693" i="8"/>
  <c r="AF1694" i="8"/>
  <c r="AF1695" i="8"/>
  <c r="AF1696" i="8"/>
  <c r="AF1697" i="8"/>
  <c r="AF1698" i="8"/>
  <c r="AF1699" i="8"/>
  <c r="AF1700" i="8"/>
  <c r="AF1701" i="8"/>
  <c r="AF1702" i="8"/>
  <c r="AF1703" i="8"/>
  <c r="AF1704" i="8"/>
  <c r="AF1705" i="8"/>
  <c r="AF1706" i="8"/>
  <c r="AF1707" i="8"/>
  <c r="AF1708" i="8"/>
  <c r="AF1709" i="8"/>
  <c r="AF1710" i="8"/>
  <c r="AF1711" i="8"/>
  <c r="AF1712" i="8"/>
  <c r="AF1713" i="8"/>
  <c r="AF1714" i="8"/>
  <c r="AF1715" i="8"/>
  <c r="AF1716" i="8"/>
  <c r="AF1717" i="8"/>
  <c r="AF1718" i="8"/>
  <c r="AF1719" i="8"/>
  <c r="AF1720" i="8"/>
  <c r="AF1721" i="8"/>
  <c r="AF1722" i="8"/>
  <c r="AF1723" i="8"/>
  <c r="AF1724" i="8"/>
  <c r="AF1725" i="8"/>
  <c r="AF1726" i="8"/>
  <c r="AF1727" i="8"/>
  <c r="AF1728" i="8"/>
  <c r="AF1729" i="8"/>
  <c r="AF1730" i="8"/>
  <c r="AF1731" i="8"/>
  <c r="AF1732" i="8"/>
  <c r="AF1733" i="8"/>
  <c r="AF1734" i="8"/>
  <c r="AF1735" i="8"/>
  <c r="AF1736" i="8"/>
  <c r="AF1737" i="8"/>
  <c r="AF1738" i="8"/>
  <c r="AF1739" i="8"/>
  <c r="AF1740" i="8"/>
  <c r="AF1741" i="8"/>
  <c r="AF1742" i="8"/>
  <c r="AF1743" i="8"/>
  <c r="AF1744" i="8"/>
  <c r="AF1745" i="8"/>
  <c r="AF1746" i="8"/>
  <c r="AF1747" i="8"/>
  <c r="AF1748" i="8"/>
  <c r="AF1749" i="8"/>
  <c r="AF1750" i="8"/>
  <c r="AF1751" i="8"/>
  <c r="AF1752" i="8"/>
  <c r="AF1753" i="8"/>
  <c r="AF1754" i="8"/>
  <c r="AF1755" i="8"/>
  <c r="AF1756" i="8"/>
  <c r="AF1757" i="8"/>
  <c r="AF1758" i="8"/>
  <c r="AF1759" i="8"/>
  <c r="AF1760" i="8"/>
  <c r="AF1761" i="8"/>
  <c r="AF1762" i="8"/>
  <c r="AF1763" i="8"/>
  <c r="AF1764" i="8"/>
  <c r="AF1765" i="8"/>
  <c r="AF1766" i="8"/>
  <c r="AF1767" i="8"/>
  <c r="AF1768" i="8"/>
  <c r="AF1769" i="8"/>
  <c r="AF1770" i="8"/>
  <c r="AF1771" i="8"/>
  <c r="AF1772" i="8"/>
  <c r="AF1773" i="8"/>
  <c r="AF1774" i="8"/>
  <c r="AF1775" i="8"/>
  <c r="AF1776" i="8"/>
  <c r="AF1777" i="8"/>
  <c r="AF1778" i="8"/>
  <c r="AF1779" i="8"/>
  <c r="AF1780" i="8"/>
  <c r="AF1781" i="8"/>
  <c r="AF1782" i="8"/>
  <c r="AF1783" i="8"/>
  <c r="AF1784" i="8"/>
  <c r="AF1785" i="8"/>
  <c r="AF1786" i="8"/>
  <c r="AF1787" i="8"/>
  <c r="AF1788" i="8"/>
  <c r="AF1789" i="8"/>
  <c r="AF1790" i="8"/>
  <c r="AF1791" i="8"/>
  <c r="AF1792" i="8"/>
  <c r="AF1793" i="8"/>
  <c r="AF1794" i="8"/>
  <c r="AF1795" i="8"/>
  <c r="AF1796" i="8"/>
  <c r="AF1797" i="8"/>
  <c r="AF1798" i="8"/>
  <c r="AF1799" i="8"/>
  <c r="AF1800" i="8"/>
  <c r="AF1801" i="8"/>
  <c r="AF1802" i="8"/>
  <c r="AF1803" i="8"/>
  <c r="AF1804" i="8"/>
  <c r="AF1805" i="8"/>
  <c r="AF1806" i="8"/>
  <c r="AF1807" i="8"/>
  <c r="AF1808" i="8"/>
  <c r="AF1809" i="8"/>
  <c r="AF1810" i="8"/>
  <c r="AF1811" i="8"/>
  <c r="AF1812" i="8"/>
  <c r="AF1813" i="8"/>
  <c r="AF1814" i="8"/>
  <c r="AF1815" i="8"/>
  <c r="AF1816" i="8"/>
  <c r="AF1817" i="8"/>
  <c r="AF1818" i="8"/>
  <c r="AF1819" i="8"/>
  <c r="AF1820" i="8"/>
  <c r="AF1821" i="8"/>
  <c r="AF1822" i="8"/>
  <c r="AF1823" i="8"/>
  <c r="AF1824" i="8"/>
  <c r="AF1825" i="8"/>
  <c r="AF1826" i="8"/>
  <c r="AF1827" i="8"/>
  <c r="AF1828" i="8"/>
  <c r="AF1829" i="8"/>
  <c r="AF1830" i="8"/>
  <c r="AF1831" i="8"/>
  <c r="AF1832" i="8"/>
  <c r="AF1833" i="8"/>
  <c r="AF1834" i="8"/>
  <c r="AF1835" i="8"/>
  <c r="AF1836" i="8"/>
  <c r="AF1837" i="8"/>
  <c r="AF1838" i="8"/>
  <c r="AF1839" i="8"/>
  <c r="AF1840" i="8"/>
  <c r="AF1841" i="8"/>
  <c r="AF1842" i="8"/>
  <c r="AF1843" i="8"/>
  <c r="AF1844" i="8"/>
  <c r="AF1845" i="8"/>
  <c r="AF1846" i="8"/>
  <c r="AF1847" i="8"/>
  <c r="AF1848" i="8"/>
  <c r="AF1849" i="8"/>
  <c r="AF1850" i="8"/>
  <c r="AF1851" i="8"/>
  <c r="AF1852" i="8"/>
  <c r="AF1853" i="8"/>
  <c r="AF1854" i="8"/>
  <c r="AF1855" i="8"/>
  <c r="AF1856" i="8"/>
  <c r="AF1857" i="8"/>
  <c r="AF1858" i="8"/>
  <c r="AF1859" i="8"/>
  <c r="AF1860" i="8"/>
  <c r="AF1861" i="8"/>
  <c r="AF1862" i="8"/>
  <c r="AF1863" i="8"/>
  <c r="AF1864" i="8"/>
  <c r="AF1865" i="8"/>
  <c r="AF1866" i="8"/>
  <c r="AF1867" i="8"/>
  <c r="AF1868" i="8"/>
  <c r="AF1869" i="8"/>
  <c r="AF1870" i="8"/>
  <c r="AF1871" i="8"/>
  <c r="AF1872" i="8"/>
  <c r="AF1873" i="8"/>
  <c r="AF1874" i="8"/>
  <c r="AF1875" i="8"/>
  <c r="AF1876" i="8"/>
  <c r="AF1877" i="8"/>
  <c r="AF1878" i="8"/>
  <c r="AF1879" i="8"/>
  <c r="AF1880" i="8"/>
  <c r="AF1881" i="8"/>
  <c r="AF1882" i="8"/>
  <c r="AF1883" i="8"/>
  <c r="AF1884" i="8"/>
  <c r="AF1885" i="8"/>
  <c r="AF1886" i="8"/>
  <c r="AF1887" i="8"/>
  <c r="AF1888" i="8"/>
  <c r="AF1889" i="8"/>
  <c r="AF1890" i="8"/>
  <c r="AF1891" i="8"/>
  <c r="AF1892" i="8"/>
  <c r="AF1893" i="8"/>
  <c r="AF1894" i="8"/>
  <c r="AF1895" i="8"/>
  <c r="AF1896" i="8"/>
  <c r="AF1897" i="8"/>
  <c r="AF1898" i="8"/>
  <c r="AF1899" i="8"/>
  <c r="AF1900" i="8"/>
  <c r="AF1901" i="8"/>
  <c r="AF1902" i="8"/>
  <c r="AF1903" i="8"/>
  <c r="AF1904" i="8"/>
  <c r="AF1905" i="8"/>
  <c r="AF1906" i="8"/>
  <c r="AF1907" i="8"/>
  <c r="AF1908" i="8"/>
  <c r="AF1909" i="8"/>
  <c r="AF1910" i="8"/>
  <c r="AF1911" i="8"/>
  <c r="AF1912" i="8"/>
  <c r="AF1913" i="8"/>
  <c r="AF1914" i="8"/>
  <c r="AF1915" i="8"/>
  <c r="AF1916" i="8"/>
  <c r="AF1917" i="8"/>
  <c r="AF1918" i="8"/>
  <c r="AF1919" i="8"/>
  <c r="AF1920" i="8"/>
  <c r="AF1921" i="8"/>
  <c r="AF1922" i="8"/>
  <c r="AF1923" i="8"/>
  <c r="AF1924" i="8"/>
  <c r="AF1925" i="8"/>
  <c r="AF1926" i="8"/>
  <c r="AF1927" i="8"/>
  <c r="AF1928" i="8"/>
  <c r="AF1929" i="8"/>
  <c r="AF1930" i="8"/>
  <c r="AF1931" i="8"/>
  <c r="AF1932" i="8"/>
  <c r="AF1933" i="8"/>
  <c r="AF1934" i="8"/>
  <c r="AF1935" i="8"/>
  <c r="AF1936" i="8"/>
  <c r="AF1937" i="8"/>
  <c r="AF1938" i="8"/>
  <c r="AF1939" i="8"/>
  <c r="AF1940" i="8"/>
  <c r="AF1941" i="8"/>
  <c r="AF1942" i="8"/>
  <c r="AF1943" i="8"/>
  <c r="AF1944" i="8"/>
  <c r="AF1945" i="8"/>
  <c r="AF1946" i="8"/>
  <c r="AF1947" i="8"/>
  <c r="AF1948" i="8"/>
  <c r="AF1949" i="8"/>
  <c r="AF1950" i="8"/>
  <c r="AF1951" i="8"/>
  <c r="AF1952" i="8"/>
  <c r="AF1953" i="8"/>
  <c r="AF1954" i="8"/>
  <c r="AF1955" i="8"/>
  <c r="AF1956" i="8"/>
  <c r="AF1957" i="8"/>
  <c r="AF1958" i="8"/>
  <c r="AF1959" i="8"/>
  <c r="AF1960" i="8"/>
  <c r="AF1961" i="8"/>
  <c r="AF1962" i="8"/>
  <c r="AF1963" i="8"/>
  <c r="AF1964" i="8"/>
  <c r="AF1965" i="8"/>
  <c r="AF1966" i="8"/>
  <c r="AF1967" i="8"/>
  <c r="AF1968" i="8"/>
  <c r="AF1969" i="8"/>
  <c r="AF1970" i="8"/>
  <c r="AF1971" i="8"/>
  <c r="AF1972" i="8"/>
  <c r="AF1973" i="8"/>
  <c r="AF1974" i="8"/>
  <c r="AF1975" i="8"/>
  <c r="AF1976" i="8"/>
  <c r="AF1977" i="8"/>
  <c r="AF1978" i="8"/>
  <c r="AF1979" i="8"/>
  <c r="AF1980" i="8"/>
  <c r="AF1981" i="8"/>
  <c r="AF1982" i="8"/>
  <c r="AF1983" i="8"/>
  <c r="AF1984" i="8"/>
  <c r="AF1985" i="8"/>
  <c r="AF1986" i="8"/>
  <c r="AF1987" i="8"/>
  <c r="AF1988" i="8"/>
  <c r="AF1989" i="8"/>
  <c r="AF1990" i="8"/>
  <c r="AF1991" i="8"/>
  <c r="AF1992" i="8"/>
  <c r="AF1993" i="8"/>
  <c r="AF1994" i="8"/>
  <c r="AF1995" i="8"/>
  <c r="AF1996" i="8"/>
  <c r="AF1997" i="8"/>
  <c r="AF1998" i="8"/>
  <c r="AF1999" i="8"/>
  <c r="AF2000" i="8"/>
  <c r="AF2001" i="8"/>
  <c r="AF2002" i="8"/>
  <c r="AF2003" i="8"/>
  <c r="AF2004" i="8"/>
  <c r="AF2005" i="8"/>
  <c r="AF2006" i="8"/>
  <c r="AF2007" i="8"/>
  <c r="AF2008" i="8"/>
  <c r="AF2009" i="8"/>
  <c r="AF2010" i="8"/>
  <c r="AF2011" i="8"/>
  <c r="AF2012" i="8"/>
  <c r="AF2013" i="8"/>
  <c r="AF2014" i="8"/>
  <c r="AF2015" i="8"/>
  <c r="AF2016" i="8"/>
  <c r="AF2017" i="8"/>
  <c r="AF2018" i="8"/>
  <c r="AF2019" i="8"/>
  <c r="AF2020" i="8"/>
  <c r="AF2021" i="8"/>
  <c r="AF2022" i="8"/>
  <c r="AF2023" i="8"/>
  <c r="AF2024" i="8"/>
  <c r="AF2025" i="8"/>
  <c r="AF2026" i="8"/>
  <c r="AF2027" i="8"/>
  <c r="AF2028" i="8"/>
  <c r="AF2029" i="8"/>
  <c r="AF2030" i="8"/>
  <c r="AF2031" i="8"/>
  <c r="AF2032" i="8"/>
  <c r="AF2033" i="8"/>
  <c r="AF2034" i="8"/>
  <c r="AF2035" i="8"/>
  <c r="AF2036" i="8"/>
  <c r="AF2037" i="8"/>
  <c r="AF2038" i="8"/>
  <c r="AF2039" i="8"/>
  <c r="AF2040" i="8"/>
  <c r="AF2041" i="8"/>
  <c r="AF2042" i="8"/>
  <c r="AF2043" i="8"/>
  <c r="AF2044" i="8"/>
  <c r="AF2045" i="8"/>
  <c r="AF2046" i="8"/>
  <c r="AF2047" i="8"/>
  <c r="AF2048" i="8"/>
  <c r="AF2049" i="8"/>
  <c r="AF2050" i="8"/>
  <c r="AF2051" i="8"/>
  <c r="AF2052" i="8"/>
  <c r="AF2053" i="8"/>
  <c r="AF2054" i="8"/>
  <c r="AF2055" i="8"/>
  <c r="AF2056" i="8"/>
  <c r="AF2057" i="8"/>
  <c r="AF2058" i="8"/>
  <c r="AF2059" i="8"/>
  <c r="AF2060" i="8"/>
  <c r="AF2061" i="8"/>
  <c r="AF2062" i="8"/>
  <c r="AF2063" i="8"/>
  <c r="AF2064" i="8"/>
  <c r="AF2065" i="8"/>
  <c r="AF2066" i="8"/>
  <c r="AF2067" i="8"/>
  <c r="AF2068" i="8"/>
  <c r="AF2069" i="8"/>
  <c r="AF2070" i="8"/>
  <c r="AF2071" i="8"/>
  <c r="AF2072" i="8"/>
  <c r="AF2073" i="8"/>
  <c r="AF2074" i="8"/>
  <c r="AF2075" i="8"/>
  <c r="AF2076" i="8"/>
  <c r="AF2077" i="8"/>
  <c r="AF2078" i="8"/>
  <c r="AF2079" i="8"/>
  <c r="AF2080" i="8"/>
  <c r="AF2081" i="8"/>
  <c r="AF2082" i="8"/>
  <c r="AF2083" i="8"/>
  <c r="AF2084" i="8"/>
  <c r="AF2085" i="8"/>
  <c r="AF2086" i="8"/>
  <c r="AF2087" i="8"/>
  <c r="AF2088" i="8"/>
  <c r="AF2089" i="8"/>
  <c r="AF2090" i="8"/>
  <c r="AF2091" i="8"/>
  <c r="AF2092" i="8"/>
  <c r="AF2093" i="8"/>
  <c r="AF2094" i="8"/>
  <c r="AF2095" i="8"/>
  <c r="AF2096" i="8"/>
  <c r="AF2097" i="8"/>
  <c r="AF2098" i="8"/>
  <c r="AF2099" i="8"/>
  <c r="AF2100" i="8"/>
  <c r="AF2101" i="8"/>
  <c r="AF2102" i="8"/>
  <c r="AF2103" i="8"/>
  <c r="AF2104" i="8"/>
  <c r="AF2105" i="8"/>
  <c r="AF2106" i="8"/>
  <c r="AF2107" i="8"/>
  <c r="AF2108" i="8"/>
  <c r="AF2109" i="8"/>
  <c r="AF2110" i="8"/>
  <c r="AF2111" i="8"/>
  <c r="AF2112" i="8"/>
  <c r="AF2113" i="8"/>
  <c r="AF2114" i="8"/>
  <c r="AF2115" i="8"/>
  <c r="AF2116" i="8"/>
  <c r="AF2117" i="8"/>
  <c r="AF2118" i="8"/>
  <c r="AF2119" i="8"/>
  <c r="AF2120" i="8"/>
  <c r="AF2121" i="8"/>
  <c r="AF2122" i="8"/>
  <c r="AF2123" i="8"/>
  <c r="AF2124" i="8"/>
  <c r="AF2125" i="8"/>
  <c r="AF2126" i="8"/>
  <c r="AF2127" i="8"/>
  <c r="AF2128" i="8"/>
  <c r="AF2129" i="8"/>
  <c r="AF2130" i="8"/>
  <c r="AF2131" i="8"/>
  <c r="AF2132" i="8"/>
  <c r="AF2133" i="8"/>
  <c r="AF2134" i="8"/>
  <c r="AF2135" i="8"/>
  <c r="AF2136" i="8"/>
  <c r="AF2137" i="8"/>
  <c r="AF2138" i="8"/>
  <c r="AF2139" i="8"/>
  <c r="AF2140" i="8"/>
  <c r="AF2141" i="8"/>
  <c r="AF2142" i="8"/>
  <c r="AF2143" i="8"/>
  <c r="AF2144" i="8"/>
  <c r="AF2145" i="8"/>
  <c r="AF2146" i="8"/>
  <c r="AF2147" i="8"/>
  <c r="AF2148" i="8"/>
  <c r="AF2149" i="8"/>
  <c r="AF2150" i="8"/>
  <c r="AF2151" i="8"/>
  <c r="AF2152" i="8"/>
  <c r="AF2153" i="8"/>
  <c r="AF2154" i="8"/>
  <c r="AF2155" i="8"/>
  <c r="AF2156" i="8"/>
  <c r="AF2157" i="8"/>
  <c r="AF2158" i="8"/>
  <c r="AF2159" i="8"/>
  <c r="AF2160" i="8"/>
  <c r="AF2161" i="8"/>
  <c r="AF2162" i="8"/>
  <c r="AF2163" i="8"/>
  <c r="AF2164" i="8"/>
  <c r="AF2165" i="8"/>
  <c r="AF2166" i="8"/>
  <c r="AF2167" i="8"/>
  <c r="AF2168" i="8"/>
  <c r="AF2169" i="8"/>
  <c r="AF2170" i="8"/>
  <c r="AF2171" i="8"/>
  <c r="AF2172" i="8"/>
  <c r="AF2173" i="8"/>
  <c r="AF2174" i="8"/>
  <c r="AF2175" i="8"/>
  <c r="AF2176" i="8"/>
  <c r="AF2177" i="8"/>
  <c r="AF2178" i="8"/>
  <c r="AF2179" i="8"/>
  <c r="AF2180" i="8"/>
  <c r="AF2181" i="8"/>
  <c r="AF2182" i="8"/>
  <c r="AF2183" i="8"/>
  <c r="AF2184" i="8"/>
  <c r="AF2185" i="8"/>
  <c r="AF2186" i="8"/>
  <c r="AF2187" i="8"/>
  <c r="AF2188" i="8"/>
  <c r="AF2189" i="8"/>
  <c r="AF2190" i="8"/>
  <c r="AF2191" i="8"/>
  <c r="AF2192" i="8"/>
  <c r="AF2193" i="8"/>
  <c r="AF2194" i="8"/>
  <c r="AF2195" i="8"/>
  <c r="AF2196" i="8"/>
  <c r="AF2197" i="8"/>
  <c r="AF2198" i="8"/>
  <c r="AF2199" i="8"/>
  <c r="AF2200" i="8"/>
  <c r="AF2201" i="8"/>
  <c r="AF2202" i="8"/>
  <c r="AF2203" i="8"/>
  <c r="AF2204" i="8"/>
  <c r="AF2205" i="8"/>
  <c r="AF2206" i="8"/>
  <c r="AF2207" i="8"/>
  <c r="AF2208" i="8"/>
  <c r="AF2209" i="8"/>
  <c r="AF2210" i="8"/>
  <c r="AF2211" i="8"/>
  <c r="AF2212" i="8"/>
  <c r="AF2213" i="8"/>
  <c r="AF2214" i="8"/>
  <c r="AF2215" i="8"/>
  <c r="AF2216" i="8"/>
  <c r="AF2217" i="8"/>
  <c r="AF2218" i="8"/>
  <c r="AF2219" i="8"/>
  <c r="AF2220" i="8"/>
  <c r="AF2221" i="8"/>
  <c r="AF2222" i="8"/>
  <c r="AF2223" i="8"/>
  <c r="AF2224" i="8"/>
  <c r="AF2225" i="8"/>
  <c r="AF2226" i="8"/>
  <c r="AF2227" i="8"/>
  <c r="AF2228" i="8"/>
  <c r="AF2229" i="8"/>
  <c r="AF2230" i="8"/>
  <c r="AF2231" i="8"/>
  <c r="AF2232" i="8"/>
  <c r="AF2233" i="8"/>
  <c r="AF2234" i="8"/>
  <c r="AF2235" i="8"/>
  <c r="AF2236" i="8"/>
  <c r="AF2237" i="8"/>
  <c r="AF2238" i="8"/>
  <c r="AF2239" i="8"/>
  <c r="AF2240" i="8"/>
  <c r="AF2241" i="8"/>
  <c r="AF2242" i="8"/>
  <c r="AF2243" i="8"/>
  <c r="AF2244" i="8"/>
  <c r="AF2245" i="8"/>
  <c r="AF2246" i="8"/>
  <c r="AF2247" i="8"/>
  <c r="AF2248" i="8"/>
  <c r="AF2249" i="8"/>
  <c r="AF2250" i="8"/>
  <c r="AF2251" i="8"/>
  <c r="AF2252" i="8"/>
  <c r="AF2253" i="8"/>
  <c r="AF2254" i="8"/>
  <c r="AF2255" i="8"/>
  <c r="AF2256" i="8"/>
  <c r="AF2257" i="8"/>
  <c r="AF2258" i="8"/>
  <c r="AF2259" i="8"/>
  <c r="AF2260" i="8"/>
  <c r="AF2261" i="8"/>
  <c r="AF2262" i="8"/>
  <c r="AF2263" i="8"/>
  <c r="AF2264" i="8"/>
  <c r="AF2265" i="8"/>
  <c r="AF2266" i="8"/>
  <c r="AF2267" i="8"/>
  <c r="AF2268" i="8"/>
  <c r="AF2269" i="8"/>
  <c r="AF2270" i="8"/>
  <c r="AF2271" i="8"/>
  <c r="AF2272" i="8"/>
  <c r="AF2273" i="8"/>
  <c r="AF2274" i="8"/>
  <c r="AF2275" i="8"/>
  <c r="AF2276" i="8"/>
  <c r="AF2277" i="8"/>
  <c r="AF2278" i="8"/>
  <c r="AF2279" i="8"/>
  <c r="AF2280" i="8"/>
  <c r="AF2281" i="8"/>
  <c r="AF2282" i="8"/>
  <c r="AF2283" i="8"/>
  <c r="AF2284" i="8"/>
  <c r="AF2285" i="8"/>
  <c r="AF2286" i="8"/>
  <c r="AF2287" i="8"/>
  <c r="AF2288" i="8"/>
  <c r="AF2289" i="8"/>
  <c r="AF2290" i="8"/>
  <c r="AF2291" i="8"/>
  <c r="AF2292" i="8"/>
  <c r="AF2293" i="8"/>
  <c r="AF2294" i="8"/>
  <c r="AF2295" i="8"/>
  <c r="AF2296" i="8"/>
  <c r="AF2297" i="8"/>
  <c r="AF2298" i="8"/>
  <c r="AF2299" i="8"/>
  <c r="AF2300" i="8"/>
  <c r="AF2301" i="8"/>
  <c r="AF2302" i="8"/>
  <c r="AF2303" i="8"/>
  <c r="AF2304" i="8"/>
  <c r="AF2305" i="8"/>
  <c r="AF2306" i="8"/>
  <c r="AF2307" i="8"/>
  <c r="AF2308" i="8"/>
  <c r="AF2309" i="8"/>
  <c r="AF2310" i="8"/>
  <c r="AF2311" i="8"/>
  <c r="AF2312" i="8"/>
  <c r="AF2313" i="8"/>
  <c r="AF2314" i="8"/>
  <c r="AF2315" i="8"/>
  <c r="AF2316" i="8"/>
  <c r="AF2317" i="8"/>
  <c r="AF2318" i="8"/>
  <c r="AF2319" i="8"/>
  <c r="AF2320" i="8"/>
  <c r="AF2321" i="8"/>
  <c r="AF2322" i="8"/>
  <c r="AF2323" i="8"/>
  <c r="AF2324" i="8"/>
  <c r="AF2325" i="8"/>
  <c r="AF2326" i="8"/>
  <c r="AF2327" i="8"/>
  <c r="AF2328" i="8"/>
  <c r="AF2329" i="8"/>
  <c r="AF2330" i="8"/>
  <c r="AF2331" i="8"/>
  <c r="AF2332" i="8"/>
  <c r="AF2333" i="8"/>
  <c r="AF2334" i="8"/>
  <c r="AF2335" i="8"/>
  <c r="AF2336" i="8"/>
  <c r="AF2337" i="8"/>
  <c r="AF2338" i="8"/>
  <c r="AF2339" i="8"/>
  <c r="AF2340" i="8"/>
  <c r="AF2341" i="8"/>
  <c r="AF2342" i="8"/>
  <c r="AF2343" i="8"/>
  <c r="AF2344" i="8"/>
  <c r="AF2345" i="8"/>
  <c r="AF2346" i="8"/>
  <c r="AF2347" i="8"/>
  <c r="AF2348" i="8"/>
  <c r="AF2349" i="8"/>
  <c r="AF2350" i="8"/>
  <c r="AF2351" i="8"/>
  <c r="AF2352" i="8"/>
  <c r="AF2353" i="8"/>
  <c r="AF2354" i="8"/>
  <c r="AF2355" i="8"/>
  <c r="AF2356" i="8"/>
  <c r="AF2357" i="8"/>
  <c r="AF2358" i="8"/>
  <c r="AF2359" i="8"/>
  <c r="AF2360" i="8"/>
  <c r="AF2361" i="8"/>
  <c r="AF2362" i="8"/>
  <c r="AF2363" i="8"/>
  <c r="AF2364" i="8"/>
  <c r="AF2365" i="8"/>
  <c r="AF2366" i="8"/>
  <c r="AF2367" i="8"/>
  <c r="AF2368" i="8"/>
  <c r="AF2369" i="8"/>
  <c r="AF2370" i="8"/>
  <c r="AF2371" i="8"/>
  <c r="AF2372" i="8"/>
  <c r="AF2373" i="8"/>
  <c r="AF2374" i="8"/>
  <c r="AF2375" i="8"/>
  <c r="AF2376" i="8"/>
  <c r="AF2377" i="8"/>
  <c r="AF2378" i="8"/>
  <c r="AF2379" i="8"/>
  <c r="AF2380" i="8"/>
  <c r="AF2381" i="8"/>
  <c r="AF2382" i="8"/>
  <c r="AF2383" i="8"/>
  <c r="AF2384" i="8"/>
  <c r="AF2385" i="8"/>
  <c r="AF2386" i="8"/>
  <c r="AF2387" i="8"/>
  <c r="AF2388" i="8"/>
  <c r="AF2389" i="8"/>
  <c r="AF2390" i="8"/>
  <c r="AF2391" i="8"/>
  <c r="AF2392" i="8"/>
  <c r="AF2393" i="8"/>
  <c r="AF2394" i="8"/>
  <c r="AF2395" i="8"/>
  <c r="AF2396" i="8"/>
  <c r="AF2397" i="8"/>
  <c r="AF2398" i="8"/>
  <c r="AF2399" i="8"/>
  <c r="AF2400" i="8"/>
  <c r="AF2401" i="8"/>
  <c r="AF2402" i="8"/>
  <c r="AF2403" i="8"/>
  <c r="AF2404" i="8"/>
  <c r="AF2405" i="8"/>
  <c r="AF2406" i="8"/>
  <c r="AF2407" i="8"/>
  <c r="AF2408" i="8"/>
  <c r="AF2409" i="8"/>
  <c r="AF2410" i="8"/>
  <c r="AF2411" i="8"/>
  <c r="AF2412" i="8"/>
  <c r="AF2413" i="8"/>
  <c r="AF2414" i="8"/>
  <c r="AF2415" i="8"/>
  <c r="AF2416" i="8"/>
  <c r="AF2417" i="8"/>
  <c r="AF2418" i="8"/>
  <c r="AF2419" i="8"/>
  <c r="AF2420" i="8"/>
  <c r="AF2421" i="8"/>
  <c r="AF2422" i="8"/>
  <c r="AF2423" i="8"/>
  <c r="AF2424" i="8"/>
  <c r="AF2425" i="8"/>
  <c r="AF2426" i="8"/>
  <c r="AF2427" i="8"/>
  <c r="AF2428" i="8"/>
  <c r="AF2429" i="8"/>
  <c r="AF2430" i="8"/>
  <c r="AF2431" i="8"/>
  <c r="AF2432" i="8"/>
  <c r="AF2433" i="8"/>
  <c r="AF2434" i="8"/>
  <c r="AF2435" i="8"/>
  <c r="AF2436" i="8"/>
  <c r="AF2437" i="8"/>
  <c r="AF2438" i="8"/>
  <c r="AF2439" i="8"/>
  <c r="AF2440" i="8"/>
  <c r="AF2441" i="8"/>
  <c r="AF2442" i="8"/>
  <c r="AF2443" i="8"/>
  <c r="AF2444" i="8"/>
  <c r="AF2445" i="8"/>
  <c r="AF2446" i="8"/>
  <c r="AF2447" i="8"/>
  <c r="AF2448" i="8"/>
  <c r="AF2449" i="8"/>
  <c r="AF2450" i="8"/>
  <c r="AF2451" i="8"/>
  <c r="AF2452" i="8"/>
  <c r="AF2453" i="8"/>
  <c r="AF2454" i="8"/>
  <c r="AF2455" i="8"/>
  <c r="AF2456" i="8"/>
  <c r="AF2457" i="8"/>
  <c r="AF2458" i="8"/>
  <c r="AF2459" i="8"/>
  <c r="AF2460" i="8"/>
  <c r="AF2461" i="8"/>
  <c r="AF2462" i="8"/>
  <c r="AF2463" i="8"/>
  <c r="AF2464" i="8"/>
  <c r="AF2465" i="8"/>
  <c r="AF2466" i="8"/>
  <c r="AF2467" i="8"/>
  <c r="AF2468" i="8"/>
  <c r="AF2469" i="8"/>
  <c r="AF2470" i="8"/>
  <c r="AF2471" i="8"/>
  <c r="AF2472" i="8"/>
  <c r="AF2473" i="8"/>
  <c r="AF2474" i="8"/>
  <c r="AF2475" i="8"/>
  <c r="AF2476" i="8"/>
  <c r="AF2477" i="8"/>
  <c r="AF2478" i="8"/>
  <c r="AF2479" i="8"/>
  <c r="AF2480" i="8"/>
  <c r="AF2481" i="8"/>
  <c r="AF2482" i="8"/>
  <c r="AF2483" i="8"/>
  <c r="AF2484" i="8"/>
  <c r="AF2485" i="8"/>
  <c r="AF2486" i="8"/>
  <c r="AF2487" i="8"/>
  <c r="AF2488" i="8"/>
  <c r="AF2489" i="8"/>
  <c r="AF2490" i="8"/>
  <c r="AF2491" i="8"/>
  <c r="AF2492" i="8"/>
  <c r="AF2493" i="8"/>
  <c r="AF2494" i="8"/>
  <c r="AF2495" i="8"/>
  <c r="AF2496" i="8"/>
  <c r="AF2497" i="8"/>
  <c r="AF2498" i="8"/>
  <c r="AF2499" i="8"/>
  <c r="AF2500" i="8"/>
  <c r="AF2501" i="8"/>
  <c r="F36" i="18"/>
  <c r="E89" i="18"/>
  <c r="F90" i="18"/>
  <c r="F91" i="18"/>
  <c r="F92" i="18"/>
  <c r="F93" i="18"/>
  <c r="F94" i="18"/>
  <c r="F95" i="18"/>
  <c r="F96" i="18"/>
  <c r="F97" i="18"/>
  <c r="F98" i="18"/>
  <c r="F99" i="18"/>
  <c r="F89" i="18"/>
  <c r="E90" i="18"/>
  <c r="E91" i="18"/>
  <c r="E92" i="18"/>
  <c r="E93" i="18"/>
  <c r="E94" i="18"/>
  <c r="E95" i="18"/>
  <c r="E96" i="18"/>
  <c r="E97" i="18"/>
  <c r="E98" i="18"/>
  <c r="E99" i="18"/>
  <c r="C2" i="18"/>
  <c r="C12" i="18"/>
  <c r="C9" i="18"/>
  <c r="C15" i="18"/>
  <c r="M48" i="18"/>
  <c r="M37" i="18"/>
  <c r="M36" i="18"/>
  <c r="M38" i="18"/>
  <c r="M35" i="18"/>
  <c r="M39"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7D8E7F-C4D8-426C-877F-645308CED0F4}" name="Excel Cleaned_FreshMart_Customers" type="100" refreshedVersion="8">
    <extLst>
      <ext xmlns:x15="http://schemas.microsoft.com/office/spreadsheetml/2010/11/main" uri="{DE250136-89BD-433C-8126-D09CA5730AF9}">
        <x15:connection id="e67799bd-c67c-430b-b281-4e38f8761e75"/>
      </ext>
    </extLst>
  </connection>
  <connection id="2" xr16:uid="{30053882-93B6-4512-ACA3-8BFE65CD8625}" name="Excel Cleaned_FreshMart_Employess" type="100" refreshedVersion="8">
    <extLst>
      <ext xmlns:x15="http://schemas.microsoft.com/office/spreadsheetml/2010/11/main" uri="{DE250136-89BD-433C-8126-D09CA5730AF9}">
        <x15:connection id="c7fe78df-796b-4947-9f28-fc25936d3b77"/>
      </ext>
    </extLst>
  </connection>
  <connection id="3" xr16:uid="{DE7A3545-E66E-43D1-AB4A-16BF6477F805}" name="Excel Cleaned_FreshMart_Products" type="100" refreshedVersion="8">
    <extLst>
      <ext xmlns:x15="http://schemas.microsoft.com/office/spreadsheetml/2010/11/main" uri="{DE250136-89BD-433C-8126-D09CA5730AF9}">
        <x15:connection id="eb2f8c60-2b06-46fb-8d2a-9cc672a0e5c3"/>
      </ext>
    </extLst>
  </connection>
  <connection id="4" xr16:uid="{CBBC8524-4C98-420C-A369-ABFDD944E70B}" name="Excel Cleaned_FreshMart_Stores" type="100" refreshedVersion="8">
    <extLst>
      <ext xmlns:x15="http://schemas.microsoft.com/office/spreadsheetml/2010/11/main" uri="{DE250136-89BD-433C-8126-D09CA5730AF9}">
        <x15:connection id="64b1fee3-be77-4b56-967a-e51f754065f8"/>
      </ext>
    </extLst>
  </connection>
  <connection id="5" xr16:uid="{E44E199B-C04F-43FC-920A-2DE2326349D9}" name="Excel Cleaned_FreshMart_Suppliers" type="100" refreshedVersion="8">
    <extLst>
      <ext xmlns:x15="http://schemas.microsoft.com/office/spreadsheetml/2010/11/main" uri="{DE250136-89BD-433C-8126-D09CA5730AF9}">
        <x15:connection id="643aaa21-b927-48bd-ad9b-5928080abec8"/>
      </ext>
    </extLst>
  </connection>
  <connection id="6" xr16:uid="{179F50B8-6003-4F5B-9213-60FC67CC49DD}" keepAlive="1" name="ModelConnection_ExternalData_2" description="Data Model" type="5" refreshedVersion="8" minRefreshableVersion="5" saveData="1">
    <dbPr connection="Data Model Connection" command="Sales_Trans_1" commandType="3"/>
    <extLst>
      <ext xmlns:x15="http://schemas.microsoft.com/office/spreadsheetml/2010/11/main" uri="{DE250136-89BD-433C-8126-D09CA5730AF9}">
        <x15:connection id="" model="1"/>
      </ext>
    </extLst>
  </connection>
  <connection id="7" xr16:uid="{0A79F976-2722-4BEA-AAC8-789BF6D01026}"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8" xr16:uid="{9592EBB7-11FF-4F75-869E-D2FA685D8DAB}" keepAlive="1" name="Query - Employee" description="Connection to the 'Employee' query in the workbook." type="5" refreshedVersion="8" background="1" saveData="1">
    <dbPr connection="Provider=Microsoft.Mashup.OleDb.1;Data Source=$Workbook$;Location=Employee;Extended Properties=&quot;&quot;" command="SELECT * FROM [Employee]"/>
  </connection>
  <connection id="9" xr16:uid="{4026D6F5-3968-4290-A86B-5C3156E7E33D}"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10" xr16:uid="{FB851006-31EA-4EB5-91C2-554E3DAFA08E}" keepAlive="1" name="Query - Sales_Trans" description="Connection to the 'Sales_Trans' query in the workbook." type="5" refreshedVersion="8" background="1" saveData="1">
    <dbPr connection="Provider=Microsoft.Mashup.OleDb.1;Data Source=$Workbook$;Location=Sales_Trans;Extended Properties=&quot;&quot;" command="SELECT * FROM [Sales_Trans]"/>
  </connection>
  <connection id="11" xr16:uid="{2CA90CBB-8B16-4379-ACA9-5B8DBF6C8A77}" name="Query - Sales_Trans_1" description="Connection to the 'Sales_Trans_1' query in the workbook." type="100" refreshedVersion="8" minRefreshableVersion="5">
    <extLst>
      <ext xmlns:x15="http://schemas.microsoft.com/office/spreadsheetml/2010/11/main" uri="{DE250136-89BD-433C-8126-D09CA5730AF9}">
        <x15:connection id="d65f914e-0614-43e0-87ea-5bf0e3225a48"/>
      </ext>
    </extLst>
  </connection>
  <connection id="12" xr16:uid="{0E1D7F12-54DE-4E97-8CB7-49AA5BD3ECC2}" keepAlive="1" name="Query - Store" description="Connection to the 'Store' query in the workbook." type="5" refreshedVersion="8" background="1" saveData="1">
    <dbPr connection="Provider=Microsoft.Mashup.OleDb.1;Data Source=$Workbook$;Location=Store;Extended Properties=&quot;&quot;" command="SELECT * FROM [Store]"/>
  </connection>
  <connection id="13" xr16:uid="{93F4DDFC-FA11-445D-8823-DE21D958C0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1C9E497D-056E-4D96-9C99-1EA1052AD3BB}" name="WorksheetConnection_Cleaned_FreshMart_Sales_Transactions.xlsx!Sales_Trans_2" type="102" refreshedVersion="8" minRefreshableVersion="5">
    <extLst>
      <ext xmlns:x15="http://schemas.microsoft.com/office/spreadsheetml/2010/11/main" uri="{DE250136-89BD-433C-8126-D09CA5730AF9}">
        <x15:connection id="Sales_Trans_2">
          <x15:rangePr sourceName="_xlcn.WorksheetConnection_Cleaned_FreshMart_Sales_Transactions.xlsxSales_Trans_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<sst xmlns="http://schemas.openxmlformats.org/spreadsheetml/2006/main" count="120440" uniqueCount="7075">
  <si>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</si>
  <si>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</si>
  <si>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</si>
  <si>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</si>
  <si>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</si>
  <si>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</si>
  <si>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</si>
  <si>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</si>
  <si>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</si>
  <si>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</si>
  <si>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</si>
  <si>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</si>
  <si>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</si>
  <si>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</si>
  <si>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</si>
  <si>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</si>
  <si>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</si>
  <si>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</si>
  <si>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</si>
  <si>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</si>
  <si>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</si>
  <si>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</si>
  <si>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</si>
  <si>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</si>
  <si>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</si>
  <si>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</si>
  <si>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</si>
  <si>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</si>
  <si>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</si>
  <si>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</si>
  <si>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</si>
  <si>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</si>
  <si>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</si>
  <si>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</si>
  <si>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</si>
  <si>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</si>
  <si>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</si>
  <si>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</si>
  <si>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</si>
  <si>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</si>
  <si>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</si>
  <si>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</si>
  <si>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</si>
  <si>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</si>
  <si>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</si>
  <si>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</si>
  <si>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</si>
  <si>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</si>
  <si>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</si>
  <si>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</si>
  <si>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</si>
  <si>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</si>
  <si>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</si>
  <si>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</si>
  <si>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</si>
  <si>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</si>
  <si>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</si>
  <si>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</si>
  <si>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</si>
  <si>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</si>
  <si>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</si>
  <si>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</si>
  <si>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</si>
  <si>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</si>
  <si>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</si>
  <si>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</si>
  <si>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</si>
  <si>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</si>
  <si>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</si>
  <si>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</si>
  <si>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</si>
  <si>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</si>
  <si>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</si>
  <si>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</si>
  <si>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</si>
  <si>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</si>
  <si>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</si>
  <si>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</si>
  <si>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</si>
  <si>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</si>
  <si>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</si>
  <si>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</si>
  <si>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</si>
  <si>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</si>
  <si>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</si>
  <si>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</si>
  <si>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</si>
  <si>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</si>
  <si>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</si>
  <si>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</si>
  <si>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</si>
  <si>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</si>
  <si>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</si>
  <si>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</si>
  <si>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</si>
  <si>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</si>
  <si>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</si>
  <si>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</si>
  <si>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</si>
  <si>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</si>
  <si>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</si>
  <si>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</si>
  <si>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</si>
  <si>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</si>
  <si>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</si>
  <si>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</si>
  <si>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</si>
  <si>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</si>
  <si>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</si>
  <si>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</si>
  <si>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</si>
  <si>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</si>
  <si>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</si>
  <si>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</si>
  <si>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</si>
  <si>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</si>
  <si>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</si>
  <si>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</si>
  <si>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</si>
  <si>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</si>
  <si>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</si>
  <si>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</si>
  <si>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</si>
  <si>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</si>
  <si>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</si>
  <si>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</si>
  <si>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</si>
  <si>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</si>
  <si>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</si>
  <si>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</si>
  <si>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</si>
  <si>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</si>
  <si>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</si>
  <si>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</si>
  <si>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</si>
  <si>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</si>
  <si>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</si>
  <si>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</si>
  <si>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</si>
  <si>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</si>
  <si>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</si>
  <si>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</si>
  <si>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</si>
  <si>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</si>
  <si>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</si>
  <si>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</si>
  <si>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</si>
  <si>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</si>
  <si>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</si>
  <si>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</si>
  <si>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</si>
  <si>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</si>
  <si>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</si>
  <si>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</si>
  <si>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</si>
  <si>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</si>
  <si>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</si>
  <si>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</si>
  <si>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</si>
  <si>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</si>
  <si>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</si>
  <si>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</si>
  <si>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</si>
  <si>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</si>
  <si>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</si>
  <si>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</si>
  <si>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</si>
  <si>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</si>
  <si>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</si>
  <si>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</si>
  <si>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</si>
  <si>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</si>
  <si>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</si>
  <si>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</si>
  <si>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</si>
  <si>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</si>
  <si>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</si>
  <si>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</si>
  <si>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</si>
  <si>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</si>
  <si>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</si>
  <si>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</si>
  <si>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</si>
  <si>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</si>
  <si>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</si>
  <si>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</si>
  <si>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</si>
  <si>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</si>
  <si>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</si>
  <si>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</si>
  <si>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</si>
  <si>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</si>
  <si>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</si>
  <si>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</si>
  <si>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</si>
  <si>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</si>
  <si>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</si>
  <si>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</si>
  <si>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</si>
  <si>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</si>
  <si>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</si>
  <si>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</si>
  <si>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</si>
  <si>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</si>
  <si>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</si>
  <si>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</si>
  <si>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</si>
  <si>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</si>
  <si>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</si>
  <si>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</si>
  <si>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</si>
  <si>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</si>
  <si>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</si>
  <si>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</si>
  <si>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</si>
  <si>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</si>
  <si>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</si>
  <si>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</si>
  <si>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</si>
  <si>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</si>
  <si>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</si>
  <si>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</si>
  <si>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</si>
  <si>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</si>
  <si>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</si>
  <si>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</si>
  <si>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</si>
  <si>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</si>
  <si>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</si>
  <si>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</si>
  <si>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</si>
  <si>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</si>
  <si>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</si>
  <si>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</si>
  <si>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</si>
  <si>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</si>
  <si>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</si>
  <si>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</si>
  <si>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</si>
  <si>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</si>
  <si>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</si>
  <si>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</si>
  <si>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</si>
  <si>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</si>
  <si>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</si>
  <si>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</si>
  <si>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</si>
  <si>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</si>
  <si>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</si>
  <si>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</si>
  <si>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</si>
  <si>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</si>
  <si>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</si>
  <si>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</si>
  <si>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</si>
  <si>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</si>
  <si>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</si>
  <si>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</si>
  <si>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</si>
  <si>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</si>
  <si>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</si>
  <si>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</si>
  <si>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</si>
  <si>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</si>
  <si>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</si>
  <si>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</si>
  <si>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</si>
  <si>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</si>
  <si>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</si>
  <si>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</si>
  <si>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</si>
  <si>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</si>
  <si>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</si>
  <si>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</si>
  <si>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</si>
  <si>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</si>
  <si>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</si>
  <si>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</si>
  <si>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</si>
  <si>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</si>
  <si>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</si>
  <si>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</si>
  <si>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</si>
  <si>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</si>
  <si>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</si>
  <si>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</si>
  <si>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</si>
  <si>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</si>
  <si>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</si>
  <si>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</si>
  <si>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</si>
  <si>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</si>
  <si>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</si>
  <si>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</si>
  <si>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</si>
  <si>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</si>
  <si>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</si>
  <si>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</si>
  <si>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</si>
  <si>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</si>
  <si>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</si>
  <si>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</si>
  <si>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</si>
  <si>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</si>
  <si>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</si>
  <si>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</si>
  <si>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</si>
  <si>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</si>
  <si>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</si>
  <si>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</si>
  <si>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</si>
  <si>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</si>
  <si>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</si>
  <si>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</si>
  <si>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</si>
  <si>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</si>
  <si>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</si>
  <si>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</si>
  <si>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</si>
  <si>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</si>
  <si>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</si>
  <si>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</si>
  <si>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</si>
  <si>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</si>
  <si>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</si>
  <si>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</si>
  <si>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</si>
  <si>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</si>
  <si>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</si>
  <si>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</si>
  <si>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</si>
  <si>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</si>
  <si>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</si>
  <si>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</si>
  <si>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</si>
  <si>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</si>
  <si>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</si>
  <si>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</si>
  <si>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</si>
  <si>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</si>
  <si>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</si>
  <si>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</si>
  <si>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</si>
  <si>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</si>
  <si>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</si>
  <si>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</si>
  <si>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</si>
  <si>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</si>
  <si>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</si>
  <si>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</si>
  <si>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</si>
  <si>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</si>
  <si>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</si>
  <si>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</si>
  <si>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</si>
  <si>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</si>
  <si>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</si>
  <si>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</si>
  <si>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</si>
  <si>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</si>
  <si>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</si>
  <si>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</si>
  <si>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</si>
  <si>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</si>
  <si>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</si>
  <si>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</si>
  <si>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</si>
  <si>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</si>
  <si>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</si>
  <si>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</si>
  <si>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</si>
  <si>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</si>
  <si>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</si>
  <si>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</si>
  <si>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</si>
  <si>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</si>
  <si>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</si>
  <si>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</si>
  <si>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</si>
  <si>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</si>
  <si>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</si>
  <si>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</si>
  <si>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</si>
  <si>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</si>
  <si>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</si>
  <si>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</si>
  <si>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</si>
  <si>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</si>
  <si>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</si>
  <si>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</si>
  <si>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</si>
  <si>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</si>
  <si>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</si>
  <si>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</si>
  <si>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</si>
  <si>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</si>
  <si>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</si>
  <si>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</si>
  <si>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</si>
  <si>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</si>
  <si>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</si>
  <si>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</si>
  <si>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</si>
  <si>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</si>
  <si>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</si>
  <si>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</si>
  <si>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</si>
  <si>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</si>
  <si>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</si>
  <si>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</si>
  <si>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</si>
  <si>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</si>
  <si>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</si>
  <si>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</si>
  <si>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</si>
  <si>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</si>
  <si>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</si>
  <si>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 xml:space="preserve">  Net Banking  </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</si>
  <si>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</si>
  <si>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</si>
  <si>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</si>
  <si>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</si>
  <si>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</si>
  <si>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</si>
  <si>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</si>
  <si>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</si>
  <si>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</si>
  <si>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</si>
  <si>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</si>
  <si>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</si>
  <si>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</si>
  <si>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</si>
  <si>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</si>
  <si>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</si>
  <si>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</si>
  <si>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</si>
  <si>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</si>
  <si>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</si>
  <si>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</si>
  <si>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</si>
  <si>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</si>
  <si>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</si>
  <si>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</si>
  <si>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</si>
  <si>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</si>
  <si>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</si>
  <si>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</si>
  <si>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</si>
  <si>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</si>
  <si>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</si>
  <si>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</si>
  <si>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</si>
  <si>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</si>
  <si>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</si>
  <si>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</si>
  <si>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</si>
  <si>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</si>
  <si>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</si>
  <si>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</si>
  <si>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</si>
  <si>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</si>
  <si>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</si>
  <si>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</si>
  <si>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</si>
  <si>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</si>
  <si>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</si>
  <si>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</si>
  <si>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</si>
  <si>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</si>
  <si>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</si>
  <si>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</si>
  <si>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</si>
  <si>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</si>
  <si>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</si>
  <si>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</si>
  <si>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</si>
  <si>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</si>
  <si>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</si>
  <si>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</si>
  <si>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</si>
  <si>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</si>
  <si>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</si>
  <si>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</si>
  <si>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</si>
  <si>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</si>
  <si>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</si>
  <si>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</si>
  <si>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</si>
  <si>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</si>
  <si>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</si>
  <si>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</si>
  <si>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</si>
  <si>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</si>
  <si>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</si>
  <si>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</si>
  <si>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</si>
  <si>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</si>
  <si>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</si>
  <si>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</si>
  <si>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</si>
  <si>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</si>
  <si>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</si>
  <si>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</si>
  <si>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</si>
  <si>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</si>
  <si>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</si>
  <si>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</si>
  <si>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</si>
  <si>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</si>
  <si>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</si>
  <si>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</si>
  <si>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</si>
  <si>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</si>
  <si>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</si>
  <si>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</si>
  <si>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</si>
  <si>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</si>
  <si>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</si>
  <si>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</si>
  <si>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</si>
  <si>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</si>
  <si>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</si>
  <si>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</si>
  <si>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</si>
  <si>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</si>
  <si>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</si>
  <si>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</si>
  <si>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</si>
  <si>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</si>
  <si>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</si>
  <si>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</si>
  <si>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</si>
  <si>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</si>
  <si>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</si>
  <si>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</si>
  <si>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</si>
  <si>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</si>
  <si>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</si>
  <si>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</si>
  <si>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</si>
  <si>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</si>
  <si>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</si>
  <si>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</si>
  <si>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</si>
  <si>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</si>
  <si>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</si>
  <si>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</si>
  <si>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</si>
  <si>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</si>
  <si>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</si>
  <si>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</si>
  <si>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</si>
  <si>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</si>
  <si>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</si>
  <si>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</si>
  <si>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</si>
  <si>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</si>
  <si>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</si>
  <si>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</si>
  <si>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</si>
  <si>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</si>
  <si>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</si>
  <si>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</si>
  <si>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</si>
  <si>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</si>
  <si>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</si>
  <si>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</si>
  <si>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</si>
  <si>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</si>
  <si>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</si>
  <si>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</si>
  <si>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</si>
  <si>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</si>
  <si>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</si>
  <si>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</si>
  <si>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</si>
  <si>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</si>
  <si>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</si>
  <si>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</si>
  <si>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</si>
  <si>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</si>
  <si>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</si>
  <si>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</si>
  <si>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</si>
  <si>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</si>
  <si>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</si>
  <si>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</si>
  <si>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</si>
  <si>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</si>
  <si>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</si>
  <si>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</si>
  <si>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</si>
  <si>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</si>
  <si>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</si>
  <si>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</si>
  <si>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</si>
  <si>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</si>
  <si>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</si>
  <si>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</si>
  <si>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</si>
  <si>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</si>
  <si>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</si>
  <si>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</si>
  <si>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</si>
  <si>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</si>
  <si>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</si>
  <si>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</si>
  <si>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</si>
  <si>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</si>
  <si>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</si>
  <si>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</si>
  <si>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</si>
  <si>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</si>
  <si>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</si>
  <si>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</si>
  <si>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</si>
  <si>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</si>
  <si>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</si>
  <si>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</si>
  <si>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</si>
  <si>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</si>
  <si>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</si>
  <si>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</si>
  <si>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</si>
  <si>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</si>
  <si>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</si>
  <si>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</si>
  <si>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</si>
  <si>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</si>
  <si>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</si>
  <si>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</si>
  <si>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</si>
  <si>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</si>
  <si>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</si>
  <si>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</si>
  <si>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</si>
  <si>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</si>
  <si>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</si>
  <si>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</si>
  <si>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</si>
  <si>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</si>
  <si>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</si>
  <si>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</si>
  <si>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</si>
  <si>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</si>
  <si>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</si>
  <si>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</si>
  <si>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</si>
  <si>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</si>
  <si>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</si>
  <si>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</si>
  <si>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</si>
  <si>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</si>
  <si>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</si>
  <si>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</si>
  <si>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</si>
  <si>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</si>
  <si>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</si>
  <si>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</si>
  <si>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</si>
  <si>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</si>
  <si>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</si>
  <si>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</si>
  <si>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</si>
  <si>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</si>
  <si>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</si>
  <si>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</si>
  <si>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</si>
  <si>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</si>
  <si>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</si>
  <si>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</si>
  <si>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</si>
  <si>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</si>
  <si>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</si>
  <si>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</si>
  <si>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</si>
  <si>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</si>
  <si>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</si>
  <si>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</si>
  <si>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</si>
  <si>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</si>
  <si>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</si>
  <si>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</si>
  <si>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</si>
  <si>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</si>
  <si>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</si>
  <si>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</si>
  <si>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</si>
  <si>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</si>
  <si>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</si>
  <si>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</si>
  <si>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</si>
  <si>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</si>
  <si>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</si>
  <si>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</si>
  <si>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</si>
  <si>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</si>
  <si>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</si>
  <si>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</si>
  <si>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</si>
  <si>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</si>
  <si>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</si>
  <si>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</si>
  <si>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</si>
  <si>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</si>
  <si>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</si>
  <si>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</si>
  <si>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</si>
  <si>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</si>
  <si>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</si>
  <si>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</si>
  <si>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</si>
  <si>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</si>
  <si>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</si>
  <si>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</si>
  <si>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</si>
  <si>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</si>
  <si>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</si>
  <si>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</si>
  <si>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</si>
  <si>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</si>
  <si>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</si>
  <si>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</si>
  <si>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</si>
  <si>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</si>
  <si>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</si>
  <si>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</si>
  <si>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</si>
  <si>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</si>
  <si>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</si>
  <si>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</si>
  <si>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</si>
  <si>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</si>
  <si>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</si>
  <si>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</si>
  <si>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</si>
  <si>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</si>
  <si>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</si>
  <si>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</si>
  <si>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</si>
  <si>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</si>
  <si>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</si>
  <si>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</si>
  <si>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</si>
  <si>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</si>
  <si>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</si>
  <si>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</si>
  <si>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</si>
  <si>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</si>
  <si>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</si>
  <si>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</si>
  <si>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</si>
  <si>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</si>
  <si>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</si>
  <si>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</si>
  <si>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</si>
  <si>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</si>
  <si>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</si>
  <si>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</si>
  <si>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</si>
  <si>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</si>
  <si>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</si>
  <si>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</si>
  <si>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</si>
  <si>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</si>
  <si>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</si>
  <si>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</si>
  <si>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</si>
  <si>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</si>
  <si>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</si>
  <si>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</si>
  <si>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</si>
  <si>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</si>
  <si>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</si>
  <si>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</si>
  <si>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</si>
  <si>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</si>
  <si>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</si>
  <si>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</si>
  <si>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</si>
  <si>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</si>
  <si>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</si>
  <si>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</si>
  <si>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</si>
  <si>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</si>
  <si>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</si>
  <si>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</si>
  <si>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</si>
  <si>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</si>
  <si>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</si>
  <si>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</si>
  <si>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</si>
  <si>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</si>
  <si>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</si>
  <si>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</si>
  <si>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</si>
  <si>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</si>
  <si>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</si>
  <si>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</si>
  <si>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</si>
  <si>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</si>
  <si>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</si>
  <si>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</si>
  <si>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</si>
  <si>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</si>
  <si>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</si>
  <si>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</si>
  <si>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</si>
  <si>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</si>
  <si>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</si>
  <si>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</si>
  <si>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</si>
  <si>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</si>
  <si>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</si>
  <si>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</si>
  <si>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</si>
  <si>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</si>
  <si>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</si>
  <si>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</si>
  <si>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</si>
  <si>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</si>
  <si>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</si>
  <si>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</si>
  <si>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</si>
  <si>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</si>
  <si>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</si>
  <si>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</si>
  <si>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</si>
  <si>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</si>
  <si>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</si>
  <si>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</si>
  <si>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</si>
  <si>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</si>
  <si>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</si>
  <si>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</si>
  <si>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</si>
  <si>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</si>
  <si>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</si>
  <si>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</si>
  <si>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</si>
  <si>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</si>
  <si>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</si>
  <si>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</si>
  <si>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</si>
  <si>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</si>
  <si>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</si>
  <si>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</si>
  <si>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</si>
  <si>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</si>
  <si>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</si>
  <si>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</si>
  <si>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</si>
  <si>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</si>
  <si>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</si>
  <si>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</si>
  <si>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</si>
  <si>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</si>
  <si>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</si>
  <si>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</si>
  <si>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</si>
  <si>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</si>
  <si>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</si>
  <si>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</si>
  <si>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</si>
  <si>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</si>
  <si>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</si>
  <si>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</si>
  <si>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</si>
  <si>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</si>
  <si>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</si>
  <si>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</si>
  <si>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</si>
  <si>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</si>
  <si>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</si>
  <si>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</si>
  <si>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</si>
  <si>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</si>
  <si>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</si>
  <si>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</si>
  <si>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</si>
  <si>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</si>
  <si>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</si>
  <si>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</si>
  <si>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</si>
  <si>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</si>
  <si>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</si>
  <si>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</si>
  <si>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</si>
  <si>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</si>
  <si>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</si>
  <si>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</si>
  <si>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</si>
  <si>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</si>
  <si>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</si>
  <si>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</si>
  <si>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</si>
  <si>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</si>
  <si>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</si>
  <si>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</si>
  <si>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</si>
  <si>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</si>
  <si>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</si>
  <si>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</si>
  <si>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</si>
  <si>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</si>
  <si>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</si>
  <si>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</si>
  <si>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</si>
  <si>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</si>
  <si>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</si>
  <si>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</si>
  <si>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</si>
  <si>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</si>
  <si>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</si>
  <si>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</si>
  <si>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</si>
  <si>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</si>
  <si>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</si>
  <si>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</si>
  <si>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</si>
  <si>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</si>
  <si>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</si>
  <si>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</si>
  <si>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</si>
  <si>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</si>
  <si>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</si>
  <si>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</si>
  <si>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</si>
  <si>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</si>
  <si>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</si>
  <si>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</si>
  <si>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</si>
  <si>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</si>
  <si>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</si>
  <si>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</si>
  <si>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</si>
  <si>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</si>
  <si>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</si>
  <si>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</si>
  <si>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</si>
  <si>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</si>
  <si>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</si>
  <si>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</si>
  <si>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</si>
  <si>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</si>
  <si>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</si>
  <si>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</si>
  <si>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</si>
  <si>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</si>
  <si>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</si>
  <si>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</si>
  <si>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</si>
  <si>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</si>
  <si>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</si>
  <si>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</si>
  <si>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</si>
  <si>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</si>
  <si>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</si>
  <si>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</si>
  <si>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</si>
  <si>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</si>
  <si>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</si>
  <si>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</si>
  <si>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</si>
  <si>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</si>
  <si>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</si>
  <si>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</si>
  <si>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</si>
  <si>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</si>
  <si>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</si>
  <si>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</si>
  <si>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</si>
  <si>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</si>
  <si>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</si>
  <si>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</si>
  <si>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</si>
  <si>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</si>
  <si>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</si>
  <si>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</si>
  <si>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</si>
  <si>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</si>
  <si>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</si>
  <si>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</si>
  <si>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</si>
  <si>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</si>
  <si>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</si>
  <si>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</si>
  <si>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</si>
  <si>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</si>
  <si>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</si>
  <si>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</si>
  <si>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</si>
  <si>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</si>
  <si>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</si>
  <si>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</si>
  <si>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</si>
  <si>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</si>
  <si>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</si>
  <si>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</si>
  <si>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</si>
  <si>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</si>
  <si>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</si>
  <si>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</si>
  <si>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</si>
  <si>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</si>
  <si>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</si>
  <si>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</si>
  <si>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</si>
  <si>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</si>
  <si>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</si>
  <si>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</si>
  <si>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</si>
  <si>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</si>
  <si>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</si>
  <si>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</si>
  <si>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</si>
  <si>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</si>
  <si>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</si>
  <si>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</si>
  <si>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</si>
  <si>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</si>
  <si>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</si>
  <si>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</si>
  <si>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</si>
  <si>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</si>
  <si>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</si>
  <si>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</si>
  <si>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</si>
  <si>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</si>
  <si>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</si>
  <si>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</si>
  <si>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</si>
  <si>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</si>
  <si>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</si>
  <si>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</si>
  <si>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</si>
  <si>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</si>
  <si>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</si>
  <si>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</si>
  <si>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</si>
  <si>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</si>
  <si>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</si>
  <si>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</si>
  <si>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</si>
  <si>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</si>
  <si>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</si>
  <si>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</si>
  <si>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</si>
  <si>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</si>
  <si>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</si>
  <si>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</si>
  <si>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</si>
  <si>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</si>
  <si>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</si>
  <si>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</si>
  <si>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</si>
  <si>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</si>
  <si>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</si>
  <si>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</si>
  <si>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</si>
  <si>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</si>
  <si>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</si>
  <si>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</si>
  <si>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</si>
  <si>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</si>
  <si>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</si>
  <si>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</si>
  <si>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</si>
  <si>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</si>
  <si>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</si>
  <si>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</si>
  <si>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</si>
  <si>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</si>
  <si>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</si>
  <si>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</si>
  <si>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</si>
  <si>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</si>
  <si>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</si>
  <si>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</si>
  <si>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</si>
  <si>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</si>
  <si>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</si>
  <si>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</si>
  <si>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</si>
  <si>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</si>
  <si>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</si>
  <si>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</si>
  <si>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</si>
  <si>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</si>
  <si>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</si>
  <si>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</si>
  <si>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</si>
  <si>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</si>
  <si>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</si>
  <si>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</si>
  <si>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</si>
  <si>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</si>
  <si>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</si>
  <si>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</si>
  <si>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</si>
  <si>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</si>
  <si>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</si>
  <si>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</si>
  <si>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</si>
  <si>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</si>
  <si>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</si>
  <si>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</si>
  <si>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</si>
  <si>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</si>
  <si>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</si>
  <si>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</si>
  <si>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</si>
  <si>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</si>
  <si>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</si>
  <si>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</si>
  <si>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</si>
  <si>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</si>
  <si>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</si>
  <si>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</si>
  <si>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</si>
  <si>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</si>
  <si>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</si>
  <si>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 xml:space="preserve">  Debit Card  </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</si>
  <si>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</si>
  <si>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</si>
  <si>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</si>
  <si>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</si>
  <si>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</si>
  <si>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</si>
  <si>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</si>
  <si>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</si>
  <si>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</si>
  <si>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</si>
  <si>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</si>
  <si>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</si>
  <si>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</si>
  <si>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</si>
  <si>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</si>
  <si>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</si>
  <si>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</si>
  <si>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</si>
  <si>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</si>
  <si>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</si>
  <si>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</si>
  <si>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</si>
  <si>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</si>
  <si>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</si>
  <si>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</si>
  <si>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</si>
  <si>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</si>
  <si>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</si>
  <si>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</si>
  <si>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</si>
  <si>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</si>
  <si>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</si>
  <si>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</si>
  <si>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</si>
  <si>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</si>
  <si>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</si>
  <si>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</si>
  <si>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</si>
  <si>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</si>
  <si>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</si>
  <si>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</si>
  <si>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</si>
  <si>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</si>
  <si>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</si>
  <si>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</si>
  <si>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</si>
  <si>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</si>
  <si>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</si>
  <si>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</si>
  <si>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</si>
  <si>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</si>
  <si>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</si>
  <si>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</si>
  <si>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</si>
  <si>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</si>
  <si>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</si>
  <si>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</si>
  <si>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</si>
  <si>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</si>
  <si>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</si>
  <si>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</si>
  <si>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</si>
  <si>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</si>
  <si>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</si>
  <si>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</si>
  <si>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</si>
  <si>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</si>
  <si>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</si>
  <si>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</si>
  <si>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</si>
  <si>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</si>
  <si>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</si>
  <si>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</si>
  <si>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</si>
  <si>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</si>
  <si>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</si>
  <si>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</si>
  <si>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</si>
  <si>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</si>
  <si>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</si>
  <si>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</si>
  <si>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</si>
  <si>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</si>
  <si>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</si>
  <si>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</si>
  <si>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</si>
  <si>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</si>
  <si>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</si>
  <si>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</si>
  <si>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</si>
  <si>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</si>
  <si>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</si>
  <si>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</si>
  <si>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</si>
  <si>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</si>
  <si>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</si>
  <si>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</si>
  <si>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</si>
  <si>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</si>
  <si>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</si>
  <si>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</si>
  <si>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</si>
  <si>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</si>
  <si>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</si>
  <si>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</si>
  <si>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</si>
  <si>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</si>
  <si>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</si>
  <si>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</si>
  <si>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</si>
  <si>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</si>
  <si>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</si>
  <si>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</si>
  <si>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</si>
  <si>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</si>
  <si>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</si>
  <si>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</si>
  <si>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</si>
  <si>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</si>
  <si>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</si>
  <si>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</si>
  <si>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</si>
  <si>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</si>
  <si>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</si>
  <si>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</si>
  <si>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</si>
  <si>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</si>
  <si>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</si>
  <si>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</si>
  <si>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</si>
  <si>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</si>
  <si>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</si>
  <si>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</si>
  <si>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</si>
  <si>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</si>
  <si>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</si>
  <si>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</si>
  <si>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</si>
  <si>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</si>
  <si>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</si>
  <si>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</si>
  <si>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</si>
  <si>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</si>
  <si>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</si>
  <si>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</si>
  <si>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</si>
  <si>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</si>
  <si>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</si>
  <si>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</si>
  <si>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</si>
  <si>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</si>
  <si>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</si>
  <si>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</si>
  <si>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</si>
  <si>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</si>
  <si>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</si>
  <si>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</si>
  <si>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</si>
  <si>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</si>
  <si>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</si>
  <si>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</si>
  <si>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</si>
  <si>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</si>
  <si>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</si>
  <si>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</si>
  <si>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</si>
  <si>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</si>
  <si>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</si>
  <si>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</si>
  <si>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</si>
  <si>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</si>
  <si>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</si>
  <si>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</si>
  <si>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</si>
  <si>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</si>
  <si>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</si>
  <si>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</si>
  <si>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</si>
  <si>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</si>
  <si>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</si>
  <si>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</si>
  <si>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</si>
  <si>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</si>
  <si>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</si>
  <si>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</si>
  <si>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</si>
  <si>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</si>
  <si>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</si>
  <si>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</si>
  <si>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</si>
  <si>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</si>
  <si>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</si>
  <si>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</si>
  <si>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</si>
  <si>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</si>
  <si>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</si>
  <si>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</si>
  <si>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</si>
  <si>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</si>
  <si>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</si>
  <si>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</si>
  <si>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</si>
  <si>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</si>
  <si>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</si>
  <si>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</si>
  <si>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</si>
  <si>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</si>
  <si>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</si>
  <si>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</si>
  <si>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</si>
  <si>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</si>
  <si>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</si>
  <si>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</si>
  <si>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</si>
  <si>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</si>
  <si>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</si>
  <si>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</si>
  <si>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</si>
  <si>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</si>
  <si>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</si>
  <si>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</si>
  <si>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</si>
  <si>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</si>
  <si>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</si>
  <si>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</si>
  <si>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</si>
  <si>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</si>
  <si>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</si>
  <si>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</si>
  <si>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</si>
  <si>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</si>
  <si>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</si>
  <si>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</si>
  <si>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</si>
  <si>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</si>
  <si>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</si>
  <si>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</si>
  <si>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</si>
  <si>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</si>
  <si>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</si>
  <si>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</si>
  <si>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</si>
  <si>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</si>
  <si>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</si>
  <si>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</si>
  <si>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</si>
  <si>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</si>
  <si>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</si>
  <si>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</si>
  <si>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</si>
  <si>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</si>
  <si>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</si>
  <si>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</si>
  <si>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</si>
  <si>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</si>
  <si>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</si>
  <si>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</si>
  <si>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</si>
  <si>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</si>
  <si>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</si>
  <si>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</si>
  <si>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</si>
  <si>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</si>
  <si>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</si>
  <si>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</si>
  <si>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</si>
  <si>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</si>
  <si>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</si>
  <si>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</si>
  <si>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</si>
  <si>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</si>
  <si>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</si>
  <si>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</si>
  <si>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</si>
  <si>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</si>
  <si>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</si>
  <si>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</si>
  <si>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</si>
  <si>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</si>
  <si>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</si>
  <si>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</si>
  <si>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</si>
  <si>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</si>
  <si>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</si>
  <si>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</si>
  <si>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</si>
  <si>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</si>
  <si>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</si>
  <si>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</si>
  <si>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</si>
  <si>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</si>
  <si>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</si>
  <si>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</si>
  <si>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</si>
  <si>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</si>
  <si>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</si>
  <si>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</si>
  <si>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</si>
  <si>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</si>
  <si>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</si>
  <si>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</si>
  <si>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</si>
  <si>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</si>
  <si>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</si>
  <si>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</si>
  <si>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</si>
  <si>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</si>
  <si>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</si>
  <si>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</si>
  <si>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</si>
  <si>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</si>
  <si>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</si>
  <si>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</si>
  <si>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</si>
  <si>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</si>
  <si>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</si>
  <si>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</si>
  <si>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</si>
  <si>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</si>
  <si>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</si>
  <si>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</si>
  <si>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</si>
  <si>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</si>
  <si>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</si>
  <si>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</si>
  <si>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</si>
  <si>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</si>
  <si>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</si>
  <si>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</si>
  <si>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</si>
  <si>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</si>
  <si>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</si>
  <si>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</si>
  <si>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</si>
  <si>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</si>
  <si>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</si>
  <si>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</si>
  <si>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</si>
  <si>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</si>
  <si>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</si>
  <si>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</si>
  <si>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</si>
  <si>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</si>
  <si>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</si>
  <si>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Paytm Wallet</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</si>
  <si>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</si>
  <si>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</si>
  <si>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</si>
  <si>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</si>
  <si>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</si>
  <si>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</si>
  <si>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</si>
  <si>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</si>
  <si>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</si>
  <si>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</si>
  <si>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</si>
  <si>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</si>
  <si>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</si>
  <si>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</si>
  <si>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</si>
  <si>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</si>
  <si>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</si>
  <si>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</si>
  <si>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</si>
  <si>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</si>
  <si>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</si>
  <si>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</si>
  <si>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</si>
  <si>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</si>
  <si>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</si>
  <si>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</si>
  <si>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</si>
  <si>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</si>
  <si>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</si>
  <si>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</si>
  <si>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</si>
  <si>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</si>
  <si>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</si>
  <si>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</si>
  <si>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</si>
  <si>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</si>
  <si>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</si>
  <si>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</si>
  <si>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</si>
  <si>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</si>
  <si>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</si>
  <si>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</si>
  <si>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</si>
  <si>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</si>
  <si>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</si>
  <si>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</si>
  <si>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</si>
  <si>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</si>
  <si>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</si>
  <si>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</si>
  <si>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</si>
  <si>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</si>
  <si>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</si>
  <si>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</si>
  <si>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</si>
  <si>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</si>
  <si>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</si>
  <si>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</si>
  <si>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</si>
  <si>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</si>
  <si>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</si>
  <si>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</si>
  <si>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</si>
  <si>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</si>
  <si>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</si>
  <si>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</si>
  <si>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</si>
  <si>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</si>
  <si>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</si>
  <si>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</si>
  <si>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</si>
  <si>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</si>
  <si>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</si>
  <si>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</si>
  <si>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</si>
  <si>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</si>
  <si>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</si>
  <si>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</si>
  <si>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</si>
  <si>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</si>
  <si>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</si>
  <si>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</si>
  <si>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</si>
  <si>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</si>
  <si>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</si>
  <si>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</si>
  <si>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</si>
  <si>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</si>
  <si>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</si>
  <si>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</si>
  <si>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</si>
  <si>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</si>
  <si>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</si>
  <si>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</si>
  <si>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</si>
  <si>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</si>
  <si>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</si>
  <si>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</si>
  <si>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</si>
  <si>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</si>
  <si>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</si>
  <si>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</si>
  <si>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</si>
  <si>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</si>
  <si>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</si>
  <si>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</si>
  <si>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</si>
  <si>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</si>
  <si>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</si>
  <si>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</si>
  <si>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</si>
  <si>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</si>
  <si>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</si>
  <si>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</si>
  <si>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</si>
  <si>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</si>
  <si>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</si>
  <si>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</si>
  <si>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</si>
  <si>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</si>
  <si>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</si>
  <si>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</si>
  <si>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</si>
  <si>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</si>
  <si>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</si>
  <si>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</si>
  <si>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</si>
  <si>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</si>
  <si>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</si>
  <si>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</si>
  <si>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</si>
  <si>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</si>
  <si>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</si>
  <si>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</si>
  <si>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</si>
  <si>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</si>
  <si>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</si>
  <si>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</si>
  <si>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</si>
  <si>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</si>
  <si>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</si>
  <si>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</si>
  <si>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</si>
  <si>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</si>
  <si>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</si>
  <si>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</si>
  <si>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</si>
  <si>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</si>
  <si>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</si>
  <si>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</si>
  <si>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</si>
  <si>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</si>
  <si>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</si>
  <si>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</si>
  <si>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</si>
  <si>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</si>
  <si>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</si>
  <si>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</si>
  <si>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</si>
  <si>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</si>
  <si>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</si>
  <si>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</si>
  <si>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</si>
  <si>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</si>
  <si>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</si>
  <si>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</si>
  <si>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</si>
  <si>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</si>
  <si>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</si>
  <si>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</si>
  <si>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</si>
  <si>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</si>
  <si>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</si>
  <si>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</si>
  <si>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</si>
  <si>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</si>
  <si>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</si>
  <si>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</si>
  <si>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</si>
  <si>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</si>
  <si>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</si>
  <si>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</si>
  <si>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</si>
  <si>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</si>
  <si>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</si>
  <si>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</si>
  <si>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</si>
  <si>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</si>
  <si>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</si>
  <si>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</si>
  <si>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</si>
  <si>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</si>
  <si>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</si>
  <si>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</si>
  <si>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</si>
  <si>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</si>
  <si>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</si>
  <si>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</si>
  <si>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</si>
  <si>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</si>
  <si>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</si>
  <si>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</si>
  <si>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</si>
  <si>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</si>
  <si>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</si>
  <si>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</si>
  <si>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</si>
  <si>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</si>
  <si>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</si>
  <si>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</si>
  <si>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</si>
  <si>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</si>
  <si>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</si>
  <si>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</si>
  <si>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</si>
  <si>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</si>
  <si>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</si>
  <si>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</si>
  <si>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</si>
  <si>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</si>
  <si>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</si>
  <si>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</si>
  <si>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</si>
  <si>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</si>
  <si>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</si>
  <si>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</si>
  <si>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</si>
  <si>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</si>
  <si>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</si>
  <si>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</si>
  <si>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</si>
  <si>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</si>
  <si>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</si>
  <si>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</si>
  <si>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</si>
  <si>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</si>
  <si>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</si>
  <si>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</si>
  <si>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</si>
  <si>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</si>
  <si>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</si>
  <si>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</si>
  <si>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</si>
  <si>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</si>
  <si>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</si>
  <si>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</si>
  <si>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</si>
  <si>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</si>
  <si>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</si>
  <si>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</si>
  <si>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</si>
  <si>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</si>
  <si>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</si>
  <si>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</si>
  <si>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</si>
  <si>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</si>
  <si>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</si>
  <si>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</si>
  <si>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</si>
  <si>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</si>
  <si>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</si>
  <si>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</si>
  <si>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</si>
  <si>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</si>
  <si>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</si>
  <si>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</si>
  <si>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</si>
  <si>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</si>
  <si>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</si>
  <si>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</si>
  <si>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</si>
  <si>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</si>
  <si>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</si>
  <si>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</si>
  <si>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</si>
  <si>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</si>
  <si>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</si>
  <si>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</si>
  <si>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</si>
  <si>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</si>
  <si>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</si>
  <si>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</si>
  <si>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</si>
  <si>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</si>
  <si>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</si>
  <si>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</si>
  <si>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 xml:space="preserve">  Wallet  </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</si>
  <si>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</si>
  <si>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</si>
  <si>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</si>
  <si>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</si>
  <si>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</si>
  <si>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</si>
  <si>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</si>
  <si>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</si>
  <si>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</si>
  <si>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</si>
  <si>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</si>
  <si>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</si>
  <si>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</si>
  <si>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</si>
  <si>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</si>
  <si>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</si>
  <si>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</si>
  <si>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</si>
  <si>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</si>
  <si>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</si>
  <si>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</si>
  <si>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</si>
  <si>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</si>
  <si>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</si>
  <si>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</si>
  <si>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</si>
  <si>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</si>
  <si>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</si>
  <si>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</si>
  <si>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credit card</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</si>
  <si>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</si>
  <si>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</si>
  <si>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</si>
  <si>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</si>
  <si>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</si>
  <si>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</si>
  <si>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</si>
  <si>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</si>
  <si>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</si>
  <si>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</si>
  <si>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</si>
  <si>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</si>
  <si>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</si>
  <si>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</si>
  <si>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</si>
  <si>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</si>
  <si>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</si>
  <si>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</si>
  <si>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</si>
  <si>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</si>
  <si>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</si>
  <si>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</si>
  <si>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</si>
  <si>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</si>
  <si>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</si>
  <si>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</si>
  <si>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</si>
  <si>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</si>
  <si>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</si>
  <si>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</si>
  <si>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</si>
  <si>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</si>
  <si>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</si>
  <si>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</si>
  <si>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</si>
  <si>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</si>
  <si>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</si>
  <si>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</si>
  <si>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</si>
  <si>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</si>
  <si>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</si>
  <si>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</si>
  <si>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</si>
  <si>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</si>
  <si>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</si>
  <si>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</si>
  <si>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</si>
  <si>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</si>
  <si>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</si>
  <si>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</si>
  <si>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</si>
  <si>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</si>
  <si>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</si>
  <si>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</si>
  <si>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</si>
  <si>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</si>
  <si>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</si>
  <si>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</si>
  <si>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</si>
  <si>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</si>
  <si>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</si>
  <si>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</si>
  <si>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</si>
  <si>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</si>
  <si>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</si>
  <si>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</si>
  <si>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</si>
  <si>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</si>
  <si>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</si>
  <si>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</si>
  <si>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</si>
  <si>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</si>
  <si>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</si>
  <si>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</si>
  <si>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</si>
  <si>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</si>
  <si>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</si>
  <si>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</si>
  <si>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</si>
  <si>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</si>
  <si>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</si>
  <si>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</si>
  <si>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</si>
  <si>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</si>
  <si>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</si>
  <si>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</si>
  <si>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</si>
  <si>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</si>
  <si>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</si>
  <si>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</si>
  <si>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</si>
  <si>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</si>
  <si>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</si>
  <si>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</si>
  <si>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</si>
  <si>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</si>
  <si>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</si>
  <si>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</si>
  <si>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</si>
  <si>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</si>
  <si>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</si>
  <si>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</si>
  <si>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</si>
  <si>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</si>
  <si>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</si>
  <si>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</si>
  <si>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</si>
  <si>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</si>
  <si>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</si>
  <si>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</si>
  <si>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</si>
  <si>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</si>
  <si>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</si>
  <si>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</si>
  <si>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</si>
  <si>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</si>
  <si>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</si>
  <si>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</si>
  <si>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</si>
  <si>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</si>
  <si>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</si>
  <si>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</si>
  <si>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</si>
  <si>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</si>
  <si>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</si>
  <si>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</si>
  <si>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</si>
  <si>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</si>
  <si>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</si>
  <si>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</si>
  <si>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</si>
  <si>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</si>
  <si>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</si>
  <si>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</si>
  <si>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</si>
  <si>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</si>
  <si>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</si>
  <si>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</si>
  <si>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</si>
  <si>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</si>
  <si>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</si>
  <si>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</si>
  <si>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</si>
  <si>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</si>
  <si>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</si>
  <si>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</si>
  <si>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</si>
  <si>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</si>
  <si>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</si>
  <si>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</si>
  <si>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</si>
  <si>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</si>
  <si>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</si>
  <si>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</si>
  <si>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</si>
  <si>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</si>
  <si>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</si>
  <si>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</si>
  <si>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</si>
  <si>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</si>
  <si>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</si>
  <si>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</si>
  <si>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</si>
  <si>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</si>
  <si>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</si>
  <si>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</si>
  <si>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</si>
  <si>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</si>
  <si>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</si>
  <si>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</si>
  <si>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</si>
  <si>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</si>
  <si>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</si>
  <si>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</si>
  <si>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</si>
  <si>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</si>
  <si>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</si>
  <si>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</si>
  <si>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</si>
  <si>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</si>
  <si>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</si>
  <si>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</si>
  <si>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</si>
  <si>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</si>
  <si>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</si>
  <si>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</si>
  <si>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</si>
  <si>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</si>
  <si>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</si>
  <si>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</si>
  <si>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</si>
  <si>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</si>
  <si>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</si>
  <si>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</si>
  <si>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</si>
  <si>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</si>
  <si>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</si>
  <si>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</si>
  <si>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</si>
  <si>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</si>
  <si>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</si>
  <si>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</si>
  <si>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</si>
  <si>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</si>
  <si>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</si>
  <si>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</si>
  <si>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</si>
  <si>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</si>
  <si>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</si>
  <si>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</si>
  <si>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</si>
  <si>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</si>
  <si>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</si>
  <si>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</si>
  <si>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</si>
  <si>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</si>
  <si>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</si>
  <si>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</si>
  <si>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</si>
  <si>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</si>
  <si>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</si>
  <si>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</si>
  <si>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</si>
  <si>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</si>
  <si>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</si>
  <si>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</si>
  <si>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</si>
  <si>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</si>
  <si>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</si>
  <si>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</si>
  <si>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</si>
  <si>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</si>
  <si>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</si>
  <si>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</si>
  <si>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</si>
  <si>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</si>
  <si>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</si>
  <si>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</si>
  <si>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</si>
  <si>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</si>
  <si>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</si>
  <si>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</si>
  <si>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</si>
  <si>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</si>
  <si>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</si>
  <si>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</si>
  <si>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</si>
  <si>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</si>
  <si>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</si>
  <si>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</si>
  <si>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</si>
  <si>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</si>
  <si>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</si>
  <si>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</si>
  <si>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</si>
  <si>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</si>
  <si>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</si>
  <si>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</si>
  <si>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</si>
  <si>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</si>
  <si>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</si>
  <si>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</si>
  <si>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</si>
  <si>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</si>
  <si>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</si>
  <si>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</si>
  <si>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</si>
  <si>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</si>
  <si>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</si>
  <si>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</si>
  <si>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</si>
  <si>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</si>
  <si>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</si>
  <si>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</si>
  <si>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</si>
  <si>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</si>
  <si>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</si>
  <si>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</si>
  <si>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</si>
  <si>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</si>
  <si>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</si>
  <si>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</si>
  <si>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</si>
  <si>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</si>
  <si>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</si>
  <si>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</si>
  <si>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</si>
  <si>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</si>
  <si>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</si>
  <si>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</si>
  <si>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</si>
  <si>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</si>
  <si>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</si>
  <si>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</si>
  <si>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</si>
  <si>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</si>
  <si>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</si>
  <si>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</si>
  <si>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</si>
  <si>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</si>
  <si>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</si>
  <si>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</si>
  <si>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</si>
  <si>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</si>
  <si>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</si>
  <si>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</si>
  <si>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</si>
  <si>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</si>
  <si>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</si>
  <si>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</si>
  <si>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</si>
  <si>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</si>
  <si>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</si>
  <si>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</si>
  <si>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</si>
  <si>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</si>
  <si>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</si>
  <si>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</si>
  <si>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</si>
  <si>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</si>
  <si>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</si>
  <si>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</si>
  <si>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</si>
  <si>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</si>
  <si>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</si>
  <si>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</si>
  <si>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</si>
  <si>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</si>
  <si>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</si>
  <si>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</si>
  <si>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</si>
  <si>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</si>
  <si>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</si>
  <si>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</si>
  <si>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</si>
  <si>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</si>
  <si>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</si>
  <si>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</si>
  <si>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</si>
  <si>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</si>
  <si>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</si>
  <si>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</si>
  <si>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</si>
  <si>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</si>
  <si>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</si>
  <si>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</si>
  <si>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</si>
  <si>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</si>
  <si>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</si>
  <si>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</si>
  <si>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</si>
  <si>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</si>
  <si>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</si>
  <si>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</si>
  <si>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</si>
  <si>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</si>
  <si>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</si>
  <si>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</si>
  <si>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</si>
  <si>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</si>
  <si>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</si>
  <si>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</si>
  <si>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</si>
  <si>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</si>
  <si>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</si>
  <si>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</si>
  <si>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</si>
  <si>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</si>
  <si>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</si>
  <si>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</si>
  <si>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</si>
  <si>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</si>
  <si>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</si>
  <si>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</si>
  <si>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</si>
  <si>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</si>
  <si>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</si>
  <si>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</si>
  <si>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</si>
  <si>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</si>
  <si>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</si>
  <si>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</si>
  <si>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</si>
  <si>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</si>
  <si>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</si>
  <si>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</si>
  <si>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</si>
  <si>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</si>
  <si>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</si>
  <si>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</si>
  <si>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</si>
  <si>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</si>
  <si>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</si>
  <si>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</si>
  <si>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</si>
  <si>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</si>
  <si>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</si>
  <si>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</si>
  <si>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</si>
  <si>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</si>
  <si>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</si>
  <si>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</si>
  <si>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</si>
  <si>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</si>
  <si>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</si>
  <si>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</si>
  <si>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</si>
  <si>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</si>
  <si>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</si>
  <si>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</si>
  <si>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</si>
  <si>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</si>
  <si>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</si>
  <si>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</si>
  <si>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</si>
  <si>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</si>
  <si>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</si>
  <si>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</si>
  <si>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</si>
  <si>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</si>
  <si>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</si>
  <si>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</si>
  <si>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</si>
  <si>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</si>
  <si>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</si>
  <si>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</si>
  <si>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</si>
  <si>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</si>
  <si>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</si>
  <si>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</si>
  <si>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</si>
  <si>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</si>
  <si>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</si>
  <si>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</si>
  <si>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</si>
  <si>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</si>
  <si>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</si>
  <si>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</si>
  <si>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</si>
  <si>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</si>
  <si>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</si>
  <si>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</si>
  <si>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</si>
  <si>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</si>
  <si>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</si>
  <si>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</si>
  <si>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</si>
  <si>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</si>
  <si>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</si>
  <si>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</si>
  <si>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</si>
  <si>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</si>
  <si>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</si>
  <si>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</si>
  <si>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</si>
  <si>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</si>
  <si>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</si>
  <si>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</si>
  <si>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</si>
  <si>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</si>
  <si>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</si>
  <si>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</si>
  <si>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</si>
  <si>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</si>
  <si>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</si>
  <si>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</si>
  <si>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</si>
  <si>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</si>
  <si>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</si>
  <si>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</si>
  <si>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</si>
  <si>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</si>
  <si>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</si>
  <si>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</si>
  <si>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</si>
  <si>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</si>
  <si>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</si>
  <si>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</si>
  <si>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</si>
  <si>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</si>
  <si>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</si>
  <si>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</si>
  <si>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</si>
  <si>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</si>
  <si>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</si>
  <si>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</si>
  <si>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</si>
  <si>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</si>
  <si>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</si>
  <si>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</si>
  <si>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</si>
  <si>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</si>
  <si>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</si>
  <si>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</si>
  <si>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</si>
  <si>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</si>
  <si>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</si>
  <si>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</si>
  <si>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</si>
  <si>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</si>
  <si>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</si>
  <si>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</si>
  <si>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</si>
  <si>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</si>
  <si>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</si>
  <si>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</si>
  <si>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</si>
  <si>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</si>
  <si>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</si>
  <si>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</si>
  <si>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</si>
  <si>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</si>
  <si>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</si>
  <si>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</si>
  <si>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</si>
  <si>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</si>
  <si>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</si>
  <si>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</si>
  <si>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</si>
  <si>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</si>
  <si>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</si>
  <si>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</si>
  <si>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</si>
  <si>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</si>
  <si>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</si>
  <si>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</si>
  <si>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</si>
  <si>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</si>
  <si>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</si>
  <si>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</si>
  <si>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</si>
  <si>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</si>
  <si>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</si>
  <si>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</si>
  <si>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</si>
  <si>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</si>
  <si>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</si>
  <si>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</si>
  <si>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</si>
  <si>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</si>
  <si>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</si>
  <si>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</si>
  <si>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</si>
  <si>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</si>
  <si>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</si>
  <si>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</si>
  <si>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</si>
  <si>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</si>
  <si>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</si>
  <si>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</si>
  <si>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</si>
  <si>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</si>
  <si>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</si>
  <si>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</si>
  <si>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</si>
  <si>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</si>
  <si>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</si>
  <si>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</si>
  <si>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</si>
  <si>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</si>
  <si>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</si>
  <si>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</si>
  <si>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</si>
  <si>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</si>
  <si>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</si>
  <si>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</si>
  <si>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</si>
  <si>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</si>
  <si>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</si>
  <si>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</si>
  <si>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</si>
  <si>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</si>
  <si>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</si>
  <si>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</si>
  <si>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</si>
  <si>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</si>
  <si>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</si>
  <si>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</si>
  <si>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</si>
  <si>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</si>
  <si>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</si>
  <si>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</si>
  <si>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</si>
  <si>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</si>
  <si>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</si>
  <si>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</si>
  <si>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</si>
  <si>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</si>
  <si>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</si>
  <si>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</si>
  <si>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</si>
  <si>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</si>
  <si>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</si>
  <si>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</si>
  <si>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</si>
  <si>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</si>
  <si>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</si>
  <si>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</si>
  <si>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</si>
  <si>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</si>
  <si>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</si>
  <si>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</si>
  <si>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</si>
  <si>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</si>
  <si>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</si>
  <si>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</si>
  <si>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</si>
  <si>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</si>
  <si>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</si>
  <si>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</si>
  <si>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</si>
  <si>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</si>
  <si>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</si>
  <si>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</si>
  <si>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</si>
  <si>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</si>
  <si>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</si>
  <si>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</si>
  <si>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</si>
  <si>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</si>
  <si>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</si>
  <si>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</si>
  <si>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</si>
  <si>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</si>
  <si>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</si>
  <si>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</si>
  <si>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</si>
  <si>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</si>
  <si>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</si>
  <si>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</si>
  <si>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</si>
  <si>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</si>
  <si>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</si>
  <si>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</si>
  <si>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</si>
  <si>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</si>
  <si>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</si>
  <si>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</si>
  <si>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</si>
  <si>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</si>
  <si>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</si>
  <si>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</si>
  <si>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</si>
  <si>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</si>
  <si>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</si>
  <si>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</si>
  <si>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</si>
  <si>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</si>
  <si>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</si>
  <si>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</si>
  <si>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</si>
  <si>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</si>
  <si>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</si>
  <si>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</si>
  <si>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</si>
  <si>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</si>
  <si>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</si>
  <si>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</si>
  <si>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</si>
  <si>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</si>
  <si>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</si>
  <si>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</si>
  <si>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</si>
  <si>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</si>
  <si>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</si>
  <si>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</si>
  <si>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</si>
  <si>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</si>
  <si>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</si>
  <si>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</si>
  <si>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</si>
  <si>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</si>
  <si>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</si>
  <si>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</si>
  <si>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</si>
  <si>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</si>
  <si>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</si>
  <si>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</si>
  <si>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</si>
  <si>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</si>
  <si>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</si>
  <si>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</si>
  <si>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</si>
  <si>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</si>
  <si>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</si>
  <si>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</si>
  <si>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</si>
  <si>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</si>
  <si>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</si>
  <si>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</si>
  <si>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</si>
  <si>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</si>
  <si>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</si>
  <si>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</si>
  <si>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</si>
  <si>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</si>
  <si>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</si>
  <si>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</si>
  <si>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</si>
  <si>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</si>
  <si>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</si>
  <si>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</si>
  <si>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</si>
  <si>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</si>
  <si>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</si>
  <si>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</si>
  <si>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</si>
  <si>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</si>
  <si>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</si>
  <si>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</si>
  <si>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</si>
  <si>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</si>
  <si>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</si>
  <si>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</si>
  <si>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</si>
  <si>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</si>
  <si>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</si>
  <si>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</si>
  <si>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</si>
  <si>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</si>
  <si>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</si>
  <si>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</si>
  <si>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</si>
  <si>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</si>
  <si>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</si>
  <si>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</si>
  <si>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</si>
  <si>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</si>
  <si>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</si>
  <si>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</si>
  <si>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</si>
  <si>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</si>
  <si>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</si>
  <si>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</si>
  <si>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</si>
  <si>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</si>
  <si>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</si>
  <si>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</si>
  <si>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</si>
  <si>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</si>
  <si>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</si>
  <si>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</si>
  <si>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</si>
  <si>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</si>
  <si>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</si>
  <si>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</si>
  <si>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</si>
  <si>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</si>
  <si>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</si>
  <si>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</si>
  <si>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</si>
  <si>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</si>
  <si>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</si>
  <si>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</si>
  <si>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</si>
  <si>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</si>
  <si>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</si>
  <si>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</si>
  <si>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</si>
  <si>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</si>
  <si>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</si>
  <si>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</si>
  <si>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</si>
  <si>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</si>
  <si>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</si>
  <si>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</si>
  <si>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</si>
  <si>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</si>
  <si>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</si>
  <si>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</si>
  <si>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</si>
  <si>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</si>
  <si>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</si>
  <si>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</si>
  <si>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</si>
  <si>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</si>
  <si>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</si>
  <si>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</si>
  <si>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</si>
  <si>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</si>
  <si>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</si>
  <si>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</si>
  <si>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</si>
  <si>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</si>
  <si>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</si>
  <si>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</si>
  <si>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</si>
  <si>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</si>
  <si>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</si>
  <si>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</si>
  <si>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</si>
  <si>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</si>
  <si>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</si>
  <si>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</si>
  <si>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</si>
  <si>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</si>
  <si>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</si>
  <si>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</si>
  <si>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</si>
  <si>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</si>
  <si>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</si>
  <si>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</si>
  <si>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</si>
  <si>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</si>
  <si>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</si>
  <si>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</si>
  <si>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</si>
  <si>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</si>
  <si>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</si>
  <si>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</si>
  <si>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</si>
  <si>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</si>
  <si>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</si>
  <si>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</si>
  <si>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</si>
  <si>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</si>
  <si>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</si>
  <si>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</si>
  <si>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</si>
  <si>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</si>
  <si>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</si>
  <si>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</si>
  <si>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</si>
  <si>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</si>
  <si>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</si>
  <si>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</si>
  <si>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</si>
  <si>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</si>
  <si>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</si>
  <si>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</si>
  <si>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</si>
  <si>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</si>
  <si>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</si>
  <si>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</si>
  <si>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</si>
  <si>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</si>
  <si>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</si>
  <si>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</si>
  <si>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</si>
  <si>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</si>
  <si>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</si>
  <si>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</si>
  <si>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</si>
  <si>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</si>
  <si>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</si>
  <si>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</si>
  <si>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</si>
  <si>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</si>
  <si>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</si>
  <si>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</si>
  <si>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</si>
  <si>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</si>
  <si>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</si>
  <si>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</si>
  <si>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</si>
  <si>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</si>
  <si>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</si>
  <si>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</si>
  <si>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</si>
  <si>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</si>
  <si>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</si>
  <si>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</si>
  <si>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</si>
  <si>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</si>
  <si>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</si>
  <si>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</si>
  <si>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</si>
  <si>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</si>
  <si>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</si>
  <si>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</si>
  <si>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</si>
  <si>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</si>
  <si>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</si>
  <si>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</si>
  <si>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</si>
  <si>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</si>
  <si>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</si>
  <si>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</si>
  <si>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</si>
  <si>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</si>
  <si>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</si>
  <si>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</si>
  <si>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</si>
  <si>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</si>
  <si>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</si>
  <si>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</si>
  <si>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</si>
  <si>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</si>
  <si>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</si>
  <si>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</si>
  <si>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</si>
  <si>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</si>
  <si>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</si>
  <si>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</si>
  <si>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</si>
  <si>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</si>
  <si>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</si>
  <si>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</si>
  <si>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</si>
  <si>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</si>
  <si>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</si>
  <si>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</si>
  <si>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</si>
  <si>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</si>
  <si>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</si>
  <si>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</si>
  <si>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</si>
  <si>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</si>
  <si>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</si>
  <si>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</si>
  <si>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</si>
  <si>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</si>
  <si>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</si>
  <si>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</si>
  <si>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</si>
  <si>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</si>
  <si>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</si>
  <si>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</si>
  <si>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</si>
  <si>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</si>
  <si>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</si>
  <si>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</si>
  <si>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</si>
  <si>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</si>
  <si>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</si>
  <si>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</si>
  <si>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</si>
  <si>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</si>
  <si>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</si>
  <si>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</si>
  <si>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</si>
  <si>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</si>
  <si>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</si>
  <si>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</si>
  <si>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</si>
  <si>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</si>
  <si>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</si>
  <si>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</si>
  <si>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</si>
  <si>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</si>
  <si>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</si>
  <si>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</si>
  <si>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</si>
  <si>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</si>
  <si>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</si>
  <si>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</si>
  <si>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</si>
  <si>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</si>
  <si>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</si>
  <si>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</si>
  <si>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</si>
  <si>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</si>
  <si>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</si>
  <si>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</si>
  <si>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</si>
  <si>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</si>
  <si>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</si>
  <si>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</si>
  <si>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</si>
  <si>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</si>
  <si>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</si>
  <si>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</si>
  <si>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</si>
  <si>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</si>
  <si>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</si>
  <si>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</si>
  <si>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</si>
  <si>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</si>
  <si>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</si>
  <si>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</si>
  <si>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</si>
  <si>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</si>
  <si>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</si>
  <si>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</si>
  <si>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</si>
  <si>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</si>
  <si>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</si>
  <si>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</si>
  <si>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</si>
  <si>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</si>
  <si>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</si>
  <si>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</si>
  <si>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</si>
  <si>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</si>
  <si>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</si>
  <si>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</si>
  <si>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</si>
  <si>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</si>
  <si>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</si>
  <si>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</si>
  <si>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</si>
  <si>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</si>
  <si>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</si>
  <si>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</si>
  <si>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</si>
  <si>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</si>
  <si>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</si>
  <si>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</si>
  <si>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</si>
  <si>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</si>
  <si>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</si>
  <si>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</si>
  <si>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</si>
  <si>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</si>
  <si>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</si>
  <si>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</si>
  <si>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</si>
  <si>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</si>
  <si>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</si>
  <si>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</si>
  <si>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</si>
  <si>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</si>
  <si>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</si>
  <si>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</si>
  <si>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</si>
  <si>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</si>
  <si>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</si>
  <si>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</si>
  <si>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</si>
  <si>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</si>
  <si>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</si>
  <si>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</si>
  <si>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</si>
  <si>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</si>
  <si>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</si>
  <si>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</si>
  <si>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</si>
  <si>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</si>
  <si>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</si>
  <si>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</si>
  <si>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</si>
  <si>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</si>
  <si>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</si>
  <si>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</si>
  <si>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</si>
  <si>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</si>
  <si>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</si>
  <si>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</si>
  <si>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</si>
  <si>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</si>
  <si>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</si>
  <si>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</si>
  <si>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</si>
  <si>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</si>
  <si>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</si>
  <si>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</si>
  <si>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</si>
  <si>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</si>
  <si>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</si>
  <si>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</si>
  <si>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</si>
  <si>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</si>
  <si>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</si>
  <si>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</si>
  <si>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</si>
  <si>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</si>
  <si>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</si>
  <si>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</si>
  <si>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</si>
  <si>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</si>
  <si>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</si>
  <si>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</si>
  <si>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</si>
  <si>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</si>
  <si>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</si>
  <si>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</si>
  <si>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</si>
  <si>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</si>
  <si>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</si>
  <si>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</si>
  <si>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</si>
  <si>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</si>
  <si>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</si>
  <si>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</si>
  <si>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</si>
  <si>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</si>
  <si>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</si>
  <si>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</si>
  <si>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</si>
  <si>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</si>
  <si>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</si>
  <si>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</si>
  <si>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</si>
  <si>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</si>
  <si>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</si>
  <si>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</si>
  <si>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</si>
  <si>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</si>
  <si>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</si>
  <si>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</si>
  <si>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</si>
  <si>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</si>
  <si>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</si>
  <si>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</si>
  <si>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</si>
  <si>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</si>
  <si>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</si>
  <si>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</si>
  <si>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</si>
  <si>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</si>
  <si>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</si>
  <si>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</si>
  <si>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</si>
  <si>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</si>
  <si>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</si>
  <si>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</si>
  <si>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</si>
  <si>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</si>
  <si>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</si>
  <si>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</si>
  <si>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</si>
  <si>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</si>
  <si>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</si>
  <si>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</si>
  <si>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</si>
  <si>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</si>
  <si>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</si>
  <si>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</si>
  <si>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</si>
  <si>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</si>
  <si>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</si>
  <si>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</si>
  <si>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</si>
  <si>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</si>
  <si>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</si>
  <si>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</si>
  <si>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</si>
  <si>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</si>
  <si>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</si>
  <si>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</si>
  <si>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</si>
  <si>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</si>
  <si>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</si>
  <si>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</si>
  <si>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</si>
  <si>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</si>
  <si>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</si>
  <si>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</si>
  <si>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</si>
  <si>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</si>
  <si>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</si>
  <si>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</si>
  <si>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</si>
  <si>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</si>
  <si>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</si>
  <si>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</si>
  <si>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</si>
  <si>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</si>
  <si>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</si>
  <si>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</si>
  <si>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</si>
  <si>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</si>
  <si>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</si>
  <si>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</si>
  <si>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</si>
  <si>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</si>
  <si>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</si>
  <si>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</si>
  <si>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</si>
  <si>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</si>
  <si>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</si>
  <si>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</si>
  <si>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</si>
  <si>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</si>
  <si>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</si>
  <si>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</si>
  <si>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</si>
  <si>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</si>
  <si>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</si>
  <si>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</si>
  <si>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</si>
  <si>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</si>
  <si>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</si>
  <si>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</si>
  <si>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</si>
  <si>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</si>
  <si>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</si>
  <si>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</si>
  <si>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</si>
  <si>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</si>
  <si>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</si>
  <si>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</si>
  <si>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</si>
  <si>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</si>
  <si>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</si>
  <si>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</si>
  <si>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</si>
  <si>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</si>
  <si>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</si>
  <si>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</si>
  <si>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</si>
  <si>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</si>
  <si>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</si>
  <si>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</si>
  <si>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</si>
  <si>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</si>
  <si>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</si>
  <si>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</si>
  <si>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</si>
  <si>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</si>
  <si>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</si>
  <si>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</si>
  <si>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</si>
  <si>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</si>
  <si>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</si>
  <si>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</si>
  <si>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</si>
  <si>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</si>
  <si>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</si>
  <si>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</si>
  <si>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</si>
  <si>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</si>
  <si>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</si>
  <si>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</si>
  <si>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</si>
  <si>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</si>
  <si>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</si>
  <si>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</si>
  <si>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</si>
  <si>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</si>
  <si>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</si>
  <si>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</si>
  <si>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</si>
  <si>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</si>
  <si>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</si>
  <si>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</si>
  <si>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</si>
  <si>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</si>
  <si>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</si>
  <si>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</si>
  <si>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</si>
  <si>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</si>
  <si>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</si>
  <si>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</si>
  <si>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</si>
  <si>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</si>
  <si>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</si>
  <si>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</si>
  <si>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</si>
  <si>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</si>
  <si>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</si>
  <si>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</si>
  <si>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</si>
  <si>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</si>
  <si>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</si>
  <si>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</si>
  <si>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</si>
  <si>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</si>
  <si>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</si>
  <si>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</si>
  <si>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</si>
  <si>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</si>
  <si>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</si>
  <si>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</si>
  <si>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</si>
  <si>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</si>
  <si>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</si>
  <si>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</si>
  <si>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</si>
  <si>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</si>
  <si>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</si>
  <si>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</si>
  <si>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</si>
  <si>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</si>
  <si>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</si>
  <si>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</si>
  <si>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</si>
  <si>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</si>
  <si>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</si>
  <si>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</si>
  <si>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</si>
  <si>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</si>
  <si>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</si>
  <si>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</si>
  <si>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</si>
  <si>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</si>
  <si>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</si>
  <si>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</si>
  <si>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</si>
  <si>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</si>
  <si>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</si>
  <si>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</si>
  <si>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</si>
  <si>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</si>
  <si>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</si>
  <si>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</si>
  <si>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</si>
  <si>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</si>
  <si>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</si>
  <si>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</si>
  <si>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</si>
  <si>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</si>
  <si>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</si>
  <si>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</si>
  <si>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</si>
  <si>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</si>
  <si>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</si>
  <si>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</si>
  <si>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</si>
  <si>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</si>
  <si>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</si>
  <si>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</si>
  <si>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</si>
  <si>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</si>
  <si>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</si>
  <si>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</si>
  <si>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</si>
  <si>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</si>
  <si>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</si>
  <si>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</si>
  <si>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</si>
  <si>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</si>
  <si>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</si>
  <si>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</si>
  <si>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</si>
  <si>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</si>
  <si>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</si>
  <si>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</si>
  <si>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</si>
  <si>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</si>
  <si>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</si>
  <si>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</si>
  <si>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</si>
  <si>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</si>
  <si>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</si>
  <si>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</si>
  <si>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</si>
  <si>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</si>
  <si>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</si>
  <si>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</si>
  <si>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</si>
  <si>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</si>
  <si>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</si>
  <si>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</si>
  <si>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</si>
  <si>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</si>
  <si>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</si>
  <si>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</si>
  <si>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</si>
  <si>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</si>
  <si>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</si>
  <si>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</si>
  <si>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</si>
  <si>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</si>
  <si>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</si>
  <si>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</si>
  <si>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</si>
  <si>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</si>
  <si>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</si>
  <si>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</si>
  <si>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</si>
  <si>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</si>
  <si>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</si>
  <si>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</si>
  <si>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</si>
  <si>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</si>
  <si>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</si>
  <si>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</si>
  <si>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</si>
  <si>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</si>
  <si>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</si>
  <si>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</si>
  <si>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</si>
  <si>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</si>
  <si>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</si>
  <si>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</si>
  <si>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</si>
  <si>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</si>
  <si>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</si>
  <si>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</si>
  <si>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</si>
  <si>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</si>
  <si>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</si>
  <si>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</si>
  <si>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</si>
  <si>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</si>
  <si>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</si>
  <si>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</si>
  <si>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</si>
  <si>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</si>
  <si>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</si>
  <si>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</si>
  <si>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</si>
  <si>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</si>
  <si>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</si>
  <si>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</si>
  <si>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</si>
  <si>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</si>
  <si>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</si>
  <si>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</si>
  <si>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</si>
  <si>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</si>
  <si>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</si>
  <si>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</si>
  <si>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</si>
  <si>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</si>
  <si>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</si>
  <si>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</si>
  <si>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</si>
  <si>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</si>
  <si>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</si>
  <si>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</si>
  <si>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</si>
  <si>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</si>
  <si>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</si>
  <si>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</si>
  <si>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</si>
  <si>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</si>
  <si>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</si>
  <si>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</si>
  <si>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</si>
  <si>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</si>
  <si>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</si>
  <si>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</si>
  <si>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</si>
  <si>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</si>
  <si>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</si>
  <si>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</si>
  <si>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</si>
  <si>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</si>
  <si>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</si>
  <si>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</si>
  <si>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</si>
  <si>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</si>
  <si>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</si>
  <si>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</si>
  <si>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</si>
  <si>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</si>
  <si>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</si>
  <si>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</si>
  <si>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</si>
  <si>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</si>
  <si>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</si>
  <si>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</si>
  <si>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</si>
  <si>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</si>
  <si>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</si>
  <si>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</si>
  <si>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</si>
  <si>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</si>
  <si>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</si>
  <si>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</si>
  <si>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</si>
  <si>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</si>
  <si>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</si>
  <si>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</si>
  <si>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</si>
  <si>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</si>
  <si>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</si>
  <si>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</si>
  <si>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</si>
  <si>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</si>
  <si>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</si>
  <si>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</si>
  <si>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</si>
  <si>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</si>
  <si>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</si>
  <si>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</si>
  <si>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</si>
  <si>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</si>
  <si>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</si>
  <si>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</si>
  <si>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</si>
  <si>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</si>
  <si>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</si>
  <si>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</si>
  <si>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</si>
  <si>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</si>
  <si>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</si>
  <si>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</si>
  <si>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</si>
  <si>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</si>
  <si>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</si>
  <si>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</si>
  <si>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</si>
  <si>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</si>
  <si>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</si>
  <si>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</si>
  <si>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</si>
  <si>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</si>
  <si>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</si>
  <si>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</si>
  <si>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</si>
  <si>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</si>
  <si>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</si>
  <si>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</si>
  <si>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</si>
  <si>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</si>
  <si>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</si>
  <si>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</si>
  <si>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</si>
  <si>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</si>
  <si>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</si>
  <si>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</si>
  <si>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</si>
  <si>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</si>
  <si>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</si>
  <si>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</si>
  <si>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</si>
  <si>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</si>
  <si>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</si>
  <si>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</si>
  <si>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</si>
  <si>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</si>
  <si>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</si>
  <si>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</si>
  <si>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</si>
  <si>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</si>
  <si>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</si>
  <si>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</si>
  <si>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</si>
  <si>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</si>
  <si>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</si>
  <si>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</si>
  <si>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</si>
  <si>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</si>
  <si>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</si>
  <si>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</si>
  <si>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</si>
  <si>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</si>
  <si>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</si>
  <si>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</si>
  <si>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</si>
  <si>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</si>
  <si>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</si>
  <si>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</si>
  <si>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</si>
  <si>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</si>
  <si>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</si>
  <si>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</si>
  <si>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</si>
  <si>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</si>
  <si>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</si>
  <si>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</si>
  <si>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</si>
  <si>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</si>
  <si>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</si>
  <si>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</si>
  <si>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</si>
  <si>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</si>
  <si>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</si>
  <si>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</si>
  <si>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</si>
  <si>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</si>
  <si>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</si>
  <si>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</si>
  <si>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</si>
  <si>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</si>
  <si>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</si>
  <si>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</si>
  <si>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</si>
  <si>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</si>
  <si>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</si>
  <si>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</si>
  <si>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</si>
  <si>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</si>
  <si>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</si>
  <si>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</si>
  <si>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</si>
  <si>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</si>
  <si>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</si>
  <si>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</si>
  <si>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</si>
  <si>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</si>
  <si>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</si>
  <si>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</si>
  <si>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</si>
  <si>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</si>
  <si>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</si>
  <si>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</si>
  <si>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</si>
  <si>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</si>
  <si>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</si>
  <si>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</si>
  <si>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</si>
  <si>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</si>
  <si>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</si>
  <si>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</si>
  <si>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</si>
  <si>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</si>
  <si>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</si>
  <si>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</si>
  <si>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</si>
  <si>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</si>
  <si>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</si>
  <si>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</si>
  <si>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</si>
  <si>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</si>
  <si>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</si>
  <si>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</si>
  <si>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</si>
  <si>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</si>
  <si>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wallet</t>
  </si>
  <si>
    <t>INV101447</t>
  </si>
  <si>
    <t>12:28</t>
  </si>
  <si>
    <t>INV101448</t>
  </si>
  <si>
    <t>INV101449</t>
  </si>
  <si>
    <t>INV101450</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</si>
  <si>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</si>
  <si>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</si>
  <si>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</si>
  <si>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</si>
  <si>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</si>
  <si>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</si>
  <si>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</si>
  <si>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</si>
  <si>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</si>
  <si>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</si>
  <si>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</si>
  <si>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</si>
  <si>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</si>
  <si>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</si>
  <si>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</si>
  <si>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</si>
  <si>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</si>
  <si>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</si>
  <si>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</si>
  <si>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</si>
  <si>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</si>
  <si>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</si>
  <si>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</si>
  <si>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</si>
  <si>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</si>
  <si>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</si>
  <si>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</si>
  <si>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</si>
  <si>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</si>
  <si>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</si>
  <si>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</si>
  <si>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</si>
  <si>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</si>
  <si>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</si>
  <si>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</si>
  <si>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</si>
  <si>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</si>
  <si>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</si>
  <si>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</si>
  <si>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</si>
  <si>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</si>
  <si>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</si>
  <si>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</si>
  <si>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</si>
  <si>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</si>
  <si>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</si>
  <si>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</si>
  <si>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</si>
  <si>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</si>
  <si>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</si>
  <si>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</si>
  <si>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</si>
  <si>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</si>
  <si>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</si>
  <si>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</si>
  <si>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</si>
  <si>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</si>
  <si>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</si>
  <si>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</si>
  <si>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</si>
  <si>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</si>
  <si>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</si>
  <si>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</si>
  <si>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</si>
  <si>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</si>
  <si>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</si>
  <si>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</si>
  <si>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</si>
  <si>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</si>
  <si>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</si>
  <si>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</si>
  <si>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</si>
  <si>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</si>
  <si>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</si>
  <si>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</si>
  <si>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</si>
  <si>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</si>
  <si>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</si>
  <si>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</si>
  <si>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</si>
  <si>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</si>
  <si>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</si>
  <si>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</si>
  <si>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</si>
  <si>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</si>
  <si>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</si>
  <si>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</si>
  <si>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</si>
  <si>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</si>
  <si>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</si>
  <si>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</si>
  <si>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</si>
  <si>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</si>
  <si>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</si>
  <si>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</si>
  <si>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</si>
  <si>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</si>
  <si>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</si>
  <si>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</si>
  <si>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</si>
  <si>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</si>
  <si>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</si>
  <si>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</si>
  <si>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</si>
  <si>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</si>
  <si>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</si>
  <si>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</si>
  <si>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</si>
  <si>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</si>
  <si>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</si>
  <si>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</si>
  <si>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</si>
  <si>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</si>
  <si>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</si>
  <si>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</si>
  <si>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</si>
  <si>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</si>
  <si>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</si>
  <si>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</si>
  <si>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</si>
  <si>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</si>
  <si>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</si>
  <si>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</si>
  <si>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</si>
  <si>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</si>
  <si>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</si>
  <si>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</si>
  <si>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</si>
  <si>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</si>
  <si>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</si>
  <si>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</si>
  <si>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</si>
  <si>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</si>
  <si>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</si>
  <si>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</si>
  <si>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</si>
  <si>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</si>
  <si>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</si>
  <si>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</si>
  <si>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</si>
  <si>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</si>
  <si>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</si>
  <si>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</si>
  <si>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</si>
  <si>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</si>
  <si>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</si>
  <si>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</si>
  <si>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</si>
  <si>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</si>
  <si>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</si>
  <si>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</si>
  <si>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</si>
  <si>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</si>
  <si>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</si>
  <si>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</si>
  <si>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</si>
  <si>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</si>
  <si>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</si>
  <si>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</si>
  <si>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</si>
  <si>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</si>
  <si>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</si>
  <si>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</si>
  <si>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</si>
  <si>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</si>
  <si>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</si>
  <si>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</si>
  <si>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</si>
  <si>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</si>
  <si>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</si>
  <si>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</si>
  <si>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</si>
  <si>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</si>
  <si>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</si>
  <si>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</si>
  <si>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</si>
  <si>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</si>
  <si>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</si>
  <si>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</si>
  <si>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</si>
  <si>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</si>
  <si>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</si>
  <si>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</si>
  <si>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</si>
  <si>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</si>
  <si>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</si>
  <si>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</si>
  <si>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</si>
  <si>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</si>
  <si>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</si>
  <si>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</si>
  <si>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</si>
  <si>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</si>
  <si>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</si>
  <si>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</si>
  <si>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</si>
  <si>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</si>
  <si>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</si>
  <si>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</si>
  <si>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</si>
  <si>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</si>
  <si>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</si>
  <si>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</si>
  <si>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</si>
  <si>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</si>
  <si>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</si>
  <si>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</si>
  <si>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</si>
  <si>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</si>
  <si>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</si>
  <si>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</si>
  <si>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</si>
  <si>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</si>
  <si>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</si>
  <si>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</si>
  <si>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</si>
  <si>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</si>
  <si>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</si>
  <si>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</si>
  <si>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</si>
  <si>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</si>
  <si>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</si>
  <si>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</si>
  <si>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</si>
  <si>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</si>
  <si>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</si>
  <si>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</si>
  <si>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</si>
  <si>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</si>
  <si>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</si>
  <si>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</si>
  <si>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</si>
  <si>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</si>
  <si>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</si>
  <si>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</si>
  <si>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</si>
  <si>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</si>
  <si>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</si>
  <si>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</si>
  <si>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</si>
  <si>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</si>
  <si>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</si>
  <si>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</si>
  <si>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</si>
  <si>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</si>
  <si>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</si>
  <si>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</si>
  <si>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</si>
  <si>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</si>
  <si>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</si>
  <si>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</si>
  <si>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</si>
  <si>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</si>
  <si>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</si>
  <si>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</si>
  <si>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</si>
  <si>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</si>
  <si>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</si>
  <si>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</si>
  <si>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</si>
  <si>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</si>
  <si>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</si>
  <si>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</si>
  <si>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</si>
  <si>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</si>
  <si>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</si>
  <si>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</si>
  <si>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</si>
  <si>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</si>
  <si>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</si>
  <si>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</si>
  <si>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</si>
  <si>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</si>
  <si>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</si>
  <si>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</si>
  <si>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</si>
  <si>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</si>
  <si>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</si>
  <si>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</si>
  <si>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</si>
  <si>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</si>
  <si>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</si>
  <si>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</si>
  <si>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</si>
  <si>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</si>
  <si>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</si>
  <si>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</si>
  <si>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</si>
  <si>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</si>
  <si>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</si>
  <si>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</si>
  <si>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</si>
  <si>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</si>
  <si>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</si>
  <si>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</si>
  <si>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</si>
  <si>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</si>
  <si>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</si>
  <si>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</si>
  <si>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</si>
  <si>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</si>
  <si>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</si>
  <si>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</si>
  <si>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</si>
  <si>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</si>
  <si>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</si>
  <si>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</si>
  <si>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</si>
  <si>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</si>
  <si>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</si>
  <si>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</si>
  <si>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</si>
  <si>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</si>
  <si>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</si>
  <si>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</si>
  <si>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</si>
  <si>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</si>
  <si>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</si>
  <si>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</si>
  <si>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</si>
  <si>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</si>
  <si>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</si>
  <si>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</si>
  <si>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</si>
  <si>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</si>
  <si>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</si>
  <si>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</si>
  <si>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</si>
  <si>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</si>
  <si>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</si>
  <si>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</si>
  <si>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</si>
  <si>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</si>
  <si>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</si>
  <si>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</si>
  <si>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</si>
  <si>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</si>
  <si>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</si>
  <si>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</si>
  <si>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</si>
  <si>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</si>
  <si>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</si>
  <si>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</si>
  <si>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</si>
  <si>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</si>
  <si>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</si>
  <si>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</si>
  <si>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</si>
  <si>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</si>
  <si>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</si>
  <si>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</si>
  <si>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</si>
  <si>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</si>
  <si>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</si>
  <si>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</si>
  <si>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</si>
  <si>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</si>
  <si>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</si>
  <si>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</si>
  <si>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</si>
  <si>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</si>
  <si>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</si>
  <si>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</si>
  <si>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</si>
  <si>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</si>
  <si>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</si>
  <si>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</si>
  <si>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</si>
  <si>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</si>
  <si>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</si>
  <si>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</si>
  <si>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</si>
  <si>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</si>
  <si>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</si>
  <si>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</si>
  <si>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</si>
  <si>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</si>
  <si>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</si>
  <si>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</si>
  <si>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</si>
  <si>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</si>
  <si>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</si>
  <si>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</si>
  <si>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</si>
  <si>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</si>
  <si>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</si>
  <si>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</si>
  <si>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</si>
  <si>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</si>
  <si>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</si>
  <si>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</si>
  <si>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</si>
  <si>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</si>
  <si>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</si>
  <si>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</si>
  <si>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</si>
  <si>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</si>
  <si>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</si>
  <si>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</si>
  <si>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</si>
  <si>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</si>
  <si>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</si>
  <si>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</si>
  <si>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</si>
  <si>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</si>
  <si>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</si>
  <si>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</si>
  <si>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</si>
  <si>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</si>
  <si>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</si>
  <si>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</si>
  <si>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</si>
  <si>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</si>
  <si>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</si>
  <si>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</si>
  <si>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</si>
  <si>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</si>
  <si>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</si>
  <si>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</si>
  <si>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</si>
  <si>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</si>
  <si>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</si>
  <si>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</si>
  <si>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</si>
  <si>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</si>
  <si>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</si>
  <si>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</si>
  <si>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</si>
  <si>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</si>
  <si>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</si>
  <si>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</si>
  <si>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</si>
  <si>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</si>
  <si>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</si>
  <si>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</si>
  <si>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</si>
  <si>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</si>
  <si>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</si>
  <si>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</si>
  <si>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</si>
  <si>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</si>
  <si>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</si>
  <si>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</si>
  <si>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</si>
  <si>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</si>
  <si>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</si>
  <si>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</si>
  <si>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</si>
  <si>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</si>
  <si>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</si>
  <si>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</si>
  <si>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</si>
  <si>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</si>
  <si>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</si>
  <si>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</si>
  <si>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</si>
  <si>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</si>
  <si>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</si>
  <si>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</si>
  <si>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</si>
  <si>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</si>
  <si>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</si>
  <si>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</si>
  <si>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</si>
  <si>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</si>
  <si>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</si>
  <si>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</si>
  <si>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</si>
  <si>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</si>
  <si>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</si>
  <si>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</si>
  <si>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</si>
  <si>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</si>
  <si>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</si>
  <si>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</si>
  <si>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</si>
  <si>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</si>
  <si>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</si>
  <si>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</si>
  <si>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</si>
  <si>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</si>
  <si>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</si>
  <si>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</si>
  <si>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</si>
  <si>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</si>
  <si>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</si>
  <si>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</si>
  <si>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</si>
  <si>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</si>
  <si>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</si>
  <si>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</si>
  <si>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</si>
  <si>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</si>
  <si>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</si>
  <si>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</si>
  <si>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</si>
  <si>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</si>
  <si>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</si>
  <si>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</si>
  <si>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</si>
  <si>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</si>
  <si>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</si>
  <si>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</si>
  <si>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</si>
  <si>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</si>
  <si>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</si>
  <si>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</si>
  <si>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</si>
  <si>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</si>
  <si>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</si>
  <si>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</si>
  <si>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</si>
  <si>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</si>
  <si>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</si>
  <si>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</si>
  <si>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</si>
  <si>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</si>
  <si>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</si>
  <si>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</si>
  <si>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</si>
  <si>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</si>
  <si>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</si>
  <si>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</si>
  <si>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</si>
  <si>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</si>
  <si>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</si>
  <si>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</si>
  <si>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</si>
  <si>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</si>
  <si>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</si>
  <si>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</si>
  <si>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</si>
  <si>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</si>
  <si>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</si>
  <si>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</si>
  <si>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</si>
  <si>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</si>
  <si>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</si>
  <si>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</si>
  <si>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</si>
  <si>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</si>
  <si>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</si>
  <si>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</si>
  <si>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</si>
  <si>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</si>
  <si>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</si>
  <si>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</si>
  <si>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</si>
  <si>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</si>
  <si>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</si>
  <si>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</si>
  <si>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</si>
  <si>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</si>
  <si>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</si>
  <si>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</si>
  <si>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</si>
  <si>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</si>
  <si>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</si>
  <si>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</si>
  <si>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</si>
  <si>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</si>
  <si>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</si>
  <si>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</si>
  <si>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</si>
  <si>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</si>
  <si>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</si>
  <si>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</si>
  <si>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</si>
  <si>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</si>
  <si>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</si>
  <si>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</si>
  <si>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</si>
  <si>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</si>
  <si>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</si>
  <si>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</si>
  <si>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</si>
  <si>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</si>
  <si>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</si>
  <si>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</si>
  <si>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</si>
  <si>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</si>
  <si>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</si>
  <si>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</si>
  <si>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</si>
  <si>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</si>
  <si>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</si>
  <si>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</si>
  <si>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</si>
  <si>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</si>
  <si>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</si>
  <si>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</si>
  <si>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</si>
  <si>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</si>
  <si>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</si>
  <si>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</si>
  <si>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</si>
  <si>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</si>
  <si>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</si>
  <si>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</si>
  <si>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</si>
  <si>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</si>
  <si>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</si>
  <si>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</si>
  <si>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</si>
  <si>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</si>
  <si>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</si>
  <si>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</si>
  <si>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</si>
  <si>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</si>
  <si>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</si>
  <si>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</si>
  <si>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</si>
  <si>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</si>
  <si>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</si>
  <si>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</si>
  <si>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</si>
  <si>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</si>
  <si>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</si>
  <si>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</si>
  <si>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</si>
  <si>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</si>
  <si>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</si>
  <si>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</si>
  <si>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</si>
  <si>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</si>
  <si>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</si>
  <si>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</si>
  <si>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</si>
  <si>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</si>
  <si>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</si>
  <si>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</si>
  <si>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</si>
  <si>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</si>
  <si>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</si>
  <si>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</si>
  <si>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</si>
  <si>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</si>
  <si>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</si>
  <si>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</si>
  <si>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</si>
  <si>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</si>
  <si>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</si>
  <si>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</si>
  <si>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</si>
  <si>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</si>
  <si>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</si>
  <si>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</si>
  <si>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</si>
  <si>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</si>
  <si>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</si>
  <si>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</si>
  <si>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</si>
  <si>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</si>
  <si>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</si>
  <si>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</si>
  <si>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</si>
  <si>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</si>
  <si>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</si>
  <si>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</si>
  <si>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</si>
  <si>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</si>
  <si>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</si>
  <si>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</si>
  <si>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</si>
  <si>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</si>
  <si>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</si>
  <si>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</si>
  <si>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</si>
  <si>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</si>
  <si>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</si>
  <si>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</si>
  <si>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</si>
  <si>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</si>
  <si>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</si>
  <si>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</si>
  <si>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</si>
  <si>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</si>
  <si>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</si>
  <si>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</si>
  <si>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</si>
  <si>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</si>
  <si>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</si>
  <si>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</si>
  <si>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</si>
  <si>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</si>
  <si>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</si>
  <si>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</si>
  <si>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</si>
  <si>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</si>
  <si>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</si>
  <si>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</si>
  <si>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</si>
  <si>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</si>
  <si>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</si>
  <si>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</si>
  <si>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</si>
  <si>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</si>
  <si>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</si>
  <si>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</si>
  <si>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</si>
  <si>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</si>
  <si>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</si>
  <si>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</si>
  <si>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</si>
  <si>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</si>
  <si>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</si>
  <si>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</si>
  <si>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</si>
  <si>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</si>
  <si>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</si>
  <si>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</si>
  <si>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</si>
  <si>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</si>
  <si>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</si>
  <si>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</si>
  <si>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</si>
  <si>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</si>
  <si>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</si>
  <si>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</si>
  <si>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</si>
  <si>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</si>
  <si>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</si>
  <si>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</si>
  <si>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</si>
  <si>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</si>
  <si>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</si>
  <si>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</si>
  <si>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</si>
  <si>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</si>
  <si>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</si>
  <si>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</si>
  <si>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</si>
  <si>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</si>
  <si>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</si>
  <si>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</si>
  <si>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</si>
  <si>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</si>
  <si>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</si>
  <si>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</si>
  <si>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</si>
  <si>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</si>
  <si>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</si>
  <si>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</si>
  <si>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</si>
  <si>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</si>
  <si>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</si>
  <si>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</si>
  <si>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</si>
  <si>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</si>
  <si>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</si>
  <si>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</si>
  <si>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</si>
  <si>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</si>
  <si>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</si>
  <si>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</si>
  <si>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</si>
  <si>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</si>
  <si>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</si>
  <si>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</si>
  <si>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</si>
  <si>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</si>
  <si>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</si>
  <si>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</si>
  <si>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</si>
  <si>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</si>
  <si>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</si>
  <si>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</si>
  <si>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</si>
  <si>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</si>
  <si>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</si>
  <si>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</si>
  <si>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</si>
  <si>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</si>
  <si>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</si>
  <si>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</si>
  <si>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</si>
  <si>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</si>
  <si>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</si>
  <si>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</si>
  <si>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</si>
  <si>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</si>
  <si>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</si>
  <si>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</si>
  <si>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</si>
  <si>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</si>
  <si>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</si>
  <si>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</si>
  <si>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</si>
  <si>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</si>
  <si>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</si>
  <si>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</si>
  <si>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</si>
  <si>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</si>
  <si>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</si>
  <si>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</si>
  <si>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</si>
  <si>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</si>
  <si>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</si>
  <si>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</si>
  <si>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</si>
  <si>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</si>
  <si>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</si>
  <si>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</si>
  <si>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</si>
  <si>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</si>
  <si>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</si>
  <si>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</si>
  <si>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</si>
  <si>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</si>
  <si>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</si>
  <si>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</si>
  <si>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</si>
  <si>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</si>
  <si>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</si>
  <si>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</si>
  <si>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</si>
  <si>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</si>
  <si>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</si>
  <si>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</si>
  <si>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</si>
  <si>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</si>
  <si>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</si>
  <si>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</si>
  <si>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</si>
  <si>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</si>
  <si>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</si>
  <si>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</si>
  <si>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</si>
  <si>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</si>
  <si>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</si>
  <si>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</si>
  <si>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</si>
  <si>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</si>
  <si>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</si>
  <si>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</si>
  <si>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</si>
  <si>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</si>
  <si>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</si>
  <si>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</si>
  <si>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</si>
  <si>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</si>
  <si>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</si>
  <si>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</si>
  <si>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</si>
  <si>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</si>
  <si>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</si>
  <si>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</si>
  <si>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</si>
  <si>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</si>
  <si>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</si>
  <si>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</si>
  <si>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</si>
  <si>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</si>
  <si>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</si>
  <si>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</si>
  <si>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</si>
  <si>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</si>
  <si>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</si>
  <si>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</si>
  <si>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</si>
  <si>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</si>
  <si>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</si>
  <si>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</si>
  <si>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</si>
  <si>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</si>
  <si>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</si>
  <si>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</si>
  <si>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</si>
  <si>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</si>
  <si>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</si>
  <si>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</si>
  <si>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</si>
  <si>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</si>
  <si>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</si>
  <si>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</si>
  <si>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</si>
  <si>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</si>
  <si>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</si>
  <si>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</si>
  <si>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</si>
  <si>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</si>
  <si>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</si>
  <si>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</si>
  <si>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</si>
  <si>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</si>
  <si>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</si>
  <si>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</si>
  <si>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</si>
  <si>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</si>
  <si>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</si>
  <si>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</si>
  <si>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</si>
  <si>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</si>
  <si>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</si>
  <si>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</si>
  <si>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</si>
  <si>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</si>
  <si>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</si>
  <si>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</si>
  <si>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</si>
  <si>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</si>
  <si>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</si>
  <si>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</si>
  <si>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</si>
  <si>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</si>
  <si>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</si>
  <si>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</si>
  <si>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</si>
  <si>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</si>
  <si>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</si>
  <si>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</si>
  <si>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</si>
  <si>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</si>
  <si>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</si>
  <si>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</si>
  <si>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</si>
  <si>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</si>
  <si>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</si>
  <si>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</si>
  <si>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</si>
  <si>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</si>
  <si>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</si>
  <si>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</si>
  <si>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</si>
  <si>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</si>
  <si>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</si>
  <si>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</si>
  <si>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</si>
  <si>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</si>
  <si>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</si>
  <si>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</si>
  <si>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</si>
  <si>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</si>
  <si>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</si>
  <si>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</si>
  <si>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</si>
  <si>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</si>
  <si>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</si>
  <si>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</si>
  <si>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</si>
  <si>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</si>
  <si>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</si>
  <si>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</si>
  <si>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</si>
  <si>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</si>
  <si>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</si>
  <si>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</si>
  <si>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</si>
  <si>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</si>
  <si>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</si>
  <si>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</si>
  <si>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</si>
  <si>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</si>
  <si>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</si>
  <si>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</si>
  <si>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</si>
  <si>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</si>
  <si>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</si>
  <si>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</si>
  <si>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</si>
  <si>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</si>
  <si>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</si>
  <si>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</si>
  <si>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</si>
  <si>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</si>
  <si>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</si>
  <si>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</si>
  <si>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</si>
  <si>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</si>
  <si>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</si>
  <si>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</si>
  <si>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</si>
  <si>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</si>
  <si>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</si>
  <si>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</si>
  <si>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</si>
  <si>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</si>
  <si>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</si>
  <si>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</si>
  <si>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</si>
  <si>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</si>
  <si>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</si>
  <si>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</si>
  <si>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</si>
  <si>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</si>
  <si>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</si>
  <si>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</si>
  <si>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</si>
  <si>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</si>
  <si>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</si>
  <si>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</si>
  <si>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</si>
  <si>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</si>
  <si>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</si>
  <si>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</si>
  <si>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</si>
  <si>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</si>
  <si>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</si>
  <si>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</si>
  <si>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</si>
  <si>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</si>
  <si>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</si>
  <si>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</si>
  <si>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</si>
  <si>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</si>
  <si>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</si>
  <si>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</si>
  <si>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</si>
  <si>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</si>
  <si>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</si>
  <si>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</si>
  <si>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</si>
  <si>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</si>
  <si>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</si>
  <si>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</si>
  <si>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</si>
  <si>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</si>
  <si>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</si>
  <si>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</si>
  <si>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</si>
  <si>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</si>
  <si>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</si>
  <si>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</si>
  <si>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</si>
  <si>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</si>
  <si>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</si>
  <si>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</si>
  <si>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</si>
  <si>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</si>
  <si>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</si>
  <si>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</si>
  <si>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</si>
  <si>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</si>
  <si>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</si>
  <si>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</si>
  <si>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</si>
  <si>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</si>
  <si>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</si>
  <si>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</si>
  <si>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</si>
  <si>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</si>
  <si>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</si>
  <si>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</si>
  <si>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</si>
  <si>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</si>
  <si>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</si>
  <si>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</si>
  <si>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</si>
  <si>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</si>
  <si>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</si>
  <si>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</si>
  <si>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</si>
  <si>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</si>
  <si>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</si>
  <si>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</si>
  <si>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</si>
  <si>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</si>
  <si>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</si>
  <si>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</si>
  <si>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</si>
  <si>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</si>
  <si>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</si>
  <si>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</si>
  <si>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</si>
  <si>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</si>
  <si>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</si>
  <si>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</si>
  <si>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</si>
  <si>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</si>
  <si>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</si>
  <si>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</si>
  <si>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</si>
  <si>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</si>
  <si>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</si>
  <si>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</si>
  <si>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</si>
  <si>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</si>
  <si>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</si>
  <si>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</si>
  <si>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</si>
  <si>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</si>
  <si>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</si>
  <si>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</si>
  <si>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</si>
  <si>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</si>
  <si>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</si>
  <si>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</si>
  <si>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</si>
  <si>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</si>
  <si>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</si>
  <si>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</si>
  <si>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</si>
  <si>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</si>
  <si>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</si>
  <si>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</si>
  <si>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</si>
  <si>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</si>
  <si>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</si>
  <si>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</si>
  <si>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</si>
  <si>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</si>
  <si>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</si>
  <si>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</si>
  <si>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</si>
  <si>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</si>
  <si>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</si>
  <si>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</si>
  <si>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</si>
  <si>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</si>
  <si>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</si>
  <si>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</si>
  <si>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</si>
  <si>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</si>
  <si>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</si>
  <si>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</si>
  <si>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</si>
  <si>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</si>
  <si>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</si>
  <si>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</si>
  <si>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</si>
  <si>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</si>
  <si>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</si>
  <si>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</si>
  <si>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</si>
  <si>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</si>
  <si>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</si>
  <si>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</si>
  <si>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</si>
  <si>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</si>
  <si>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</si>
  <si>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</si>
  <si>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</si>
  <si>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</si>
  <si>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</si>
  <si>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</si>
  <si>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</si>
  <si>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</si>
  <si>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</si>
  <si>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</si>
  <si>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</si>
  <si>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</si>
  <si>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</si>
  <si>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</si>
  <si>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</si>
  <si>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</si>
  <si>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</si>
  <si>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</si>
  <si>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</si>
  <si>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</si>
  <si>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</si>
  <si>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</si>
  <si>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</si>
  <si>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</si>
  <si>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</si>
  <si>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</si>
  <si>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</si>
  <si>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</si>
  <si>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</si>
  <si>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</si>
  <si>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</si>
  <si>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</si>
  <si>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</si>
  <si>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</si>
  <si>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</si>
  <si>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</si>
  <si>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</si>
  <si>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</si>
  <si>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</si>
  <si>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</si>
  <si>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</si>
  <si>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</si>
  <si>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</si>
  <si>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</si>
  <si>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</si>
  <si>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</si>
  <si>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</si>
  <si>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</si>
  <si>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</si>
  <si>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</si>
  <si>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</si>
  <si>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</si>
  <si>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</si>
  <si>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</si>
  <si>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</si>
  <si>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</si>
  <si>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</si>
  <si>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</si>
  <si>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</si>
  <si>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</si>
  <si>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</si>
  <si>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</si>
  <si>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</si>
  <si>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</si>
  <si>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</si>
  <si>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</si>
  <si>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</si>
  <si>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</si>
  <si>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</si>
  <si>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</si>
  <si>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</si>
  <si>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</si>
  <si>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</si>
  <si>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</si>
  <si>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</si>
  <si>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</si>
  <si>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</si>
  <si>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</si>
  <si>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</si>
  <si>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</si>
  <si>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</si>
  <si>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</si>
  <si>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</si>
  <si>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</si>
  <si>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</si>
  <si>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</si>
  <si>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</si>
  <si>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</si>
  <si>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</si>
  <si>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</si>
  <si>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Column_name</t>
  </si>
  <si>
    <t>Issue_Description</t>
  </si>
  <si>
    <t>Estimated_row_count</t>
  </si>
  <si>
    <t>Changes_applied</t>
  </si>
  <si>
    <t>Invoice_number</t>
  </si>
  <si>
    <t>Duplicates</t>
  </si>
  <si>
    <t>Highlighted in green</t>
  </si>
  <si>
    <t>Different formats</t>
  </si>
  <si>
    <t>Customer_id</t>
  </si>
  <si>
    <t>Blanks</t>
  </si>
  <si>
    <t>Highlighted in red (To fill all the blanks in sheet choose conditional formatting -&gt; More options -&gt; Go to special -&gt; Blanks -&gt; Format with colour)</t>
  </si>
  <si>
    <t>Product_id</t>
  </si>
  <si>
    <t>Store_id</t>
  </si>
  <si>
    <t>Employee_id</t>
  </si>
  <si>
    <t xml:space="preserve">Highlighted in red  </t>
  </si>
  <si>
    <t>Sales Amount</t>
  </si>
  <si>
    <t xml:space="preserve">Made to same format using 1. format cells 2. Power query change the data type 3. select column -&gt; data -&gt; Text to column-&gt; next-&gt; next -&gt; data format -&gt; Choose data select the type  </t>
  </si>
  <si>
    <t>Replaced Rs using blanks</t>
  </si>
  <si>
    <t>Payment mode</t>
  </si>
  <si>
    <t>Standardized using Ctrl+H</t>
  </si>
  <si>
    <t>Order time</t>
  </si>
  <si>
    <t>Stored as Text</t>
  </si>
  <si>
    <t>Complete Column</t>
  </si>
  <si>
    <t>Changed to Number</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</si>
  <si>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</si>
  <si>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</si>
  <si>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</si>
  <si>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</si>
  <si>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</si>
  <si>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</si>
  <si>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</si>
  <si>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</si>
  <si>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</si>
  <si>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</si>
  <si>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</si>
  <si>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</si>
  <si>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</si>
  <si>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</si>
  <si>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</si>
  <si>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Active</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</si>
  <si>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</si>
  <si>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</si>
  <si>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</si>
  <si>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</si>
  <si>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</si>
  <si>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</si>
  <si>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</si>
  <si>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</si>
  <si>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</si>
  <si>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</si>
  <si>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</si>
  <si>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</si>
  <si>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</si>
  <si>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</si>
  <si>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</si>
  <si>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</si>
  <si>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</si>
  <si>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</si>
  <si>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</si>
  <si>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</si>
  <si>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</si>
  <si>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</si>
  <si>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</si>
  <si>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</si>
  <si>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</si>
  <si>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</si>
  <si>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</si>
  <si>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</si>
  <si>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</si>
  <si>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</si>
  <si>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</si>
  <si>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</si>
  <si>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</si>
  <si>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</si>
  <si>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</si>
  <si>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</si>
  <si>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</si>
  <si>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</si>
  <si>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</si>
  <si>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</si>
  <si>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</si>
  <si>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</si>
  <si>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</si>
  <si>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</si>
  <si>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</si>
  <si>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</si>
  <si>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</si>
  <si>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</si>
  <si>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</si>
  <si>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</si>
  <si>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</si>
  <si>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</si>
  <si>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</si>
  <si>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</si>
  <si>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</si>
  <si>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</si>
  <si>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</si>
  <si>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</si>
  <si>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</si>
  <si>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</si>
  <si>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</si>
  <si>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</si>
  <si>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</si>
  <si>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</si>
  <si>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</si>
  <si>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</si>
  <si>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</si>
  <si>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</si>
  <si>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</si>
  <si>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</si>
  <si>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</si>
  <si>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</si>
  <si>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</si>
  <si>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</si>
  <si>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</si>
  <si>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</si>
  <si>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</si>
  <si>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</si>
  <si>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</si>
  <si>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</si>
  <si>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</si>
  <si>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</si>
  <si>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</si>
  <si>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</si>
  <si>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</si>
  <si>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</si>
  <si>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</si>
  <si>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Frozen Foods</t>
  </si>
  <si>
    <t>Ice Cream</t>
  </si>
  <si>
    <t>ITC</t>
  </si>
  <si>
    <t>SUP015</t>
  </si>
  <si>
    <t>ITC Frozen Snacks 250ml</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</si>
  <si>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</si>
  <si>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</si>
  <si>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</si>
  <si>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</si>
  <si>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</si>
  <si>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</si>
  <si>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</si>
  <si>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</si>
  <si>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</si>
  <si>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</si>
  <si>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</si>
  <si>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</si>
  <si>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</si>
  <si>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</si>
  <si>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</si>
  <si>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</si>
  <si>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</si>
  <si>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</si>
  <si>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</si>
  <si>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</si>
  <si>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</si>
  <si>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</si>
  <si>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</si>
  <si>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</si>
  <si>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</si>
  <si>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</si>
  <si>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</si>
  <si>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</si>
  <si>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</si>
  <si>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</si>
  <si>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</si>
  <si>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</si>
  <si>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</si>
  <si>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</si>
  <si>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</si>
  <si>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</si>
  <si>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</si>
  <si>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</si>
  <si>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</si>
  <si>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</si>
  <si>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</si>
  <si>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</si>
  <si>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</si>
  <si>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</si>
  <si>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</si>
  <si>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</si>
  <si>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</si>
  <si>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</si>
  <si>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</si>
  <si>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</si>
  <si>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</si>
  <si>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</si>
  <si>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</si>
  <si>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</si>
  <si>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</si>
  <si>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</si>
  <si>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</si>
  <si>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</si>
  <si>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</si>
  <si>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</si>
  <si>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</si>
  <si>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</si>
  <si>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</si>
  <si>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</si>
  <si>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</si>
  <si>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</si>
  <si>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Patanjali Shampoo 2kg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</si>
  <si>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</si>
  <si>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</si>
  <si>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</si>
  <si>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</si>
  <si>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</si>
  <si>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</si>
  <si>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</si>
  <si>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</si>
  <si>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</si>
  <si>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</si>
  <si>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</si>
  <si>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</si>
  <si>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</si>
  <si>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</si>
  <si>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</si>
  <si>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</si>
  <si>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</si>
  <si>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</si>
  <si>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</si>
  <si>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Inactive</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</si>
  <si>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</si>
  <si>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</si>
  <si>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</si>
  <si>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</si>
  <si>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</si>
  <si>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</si>
  <si>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</si>
  <si>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</si>
  <si>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</si>
  <si>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</si>
  <si>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</si>
  <si>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</si>
  <si>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</si>
  <si>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</si>
  <si>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</si>
  <si>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</si>
  <si>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</si>
  <si>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</si>
  <si>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</si>
  <si>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Local Farm Fresh Fruits Combo v3</t>
  </si>
  <si>
    <t>Organic Fresh Fresh Fruits 500g</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</si>
  <si>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</si>
  <si>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</si>
  <si>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</si>
  <si>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</si>
  <si>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</si>
  <si>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</si>
  <si>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</si>
  <si>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</si>
  <si>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</si>
  <si>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</si>
  <si>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</si>
  <si>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Local Farm Fresh Vegetables 250ml v2</t>
  </si>
  <si>
    <t>Organic Fresh Fresh Vegetables 250ml</t>
  </si>
  <si>
    <t>SUP030</t>
  </si>
  <si>
    <t>Organic Fresh Fresh Vegetables 200g v2</t>
  </si>
  <si>
    <t>Organic Fresh Fresh Vegetables 500g</t>
  </si>
  <si>
    <t>SUP080</t>
  </si>
  <si>
    <t>Local Farm Fresh Vegetables 200g v2</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</si>
  <si>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</si>
  <si>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</si>
  <si>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</si>
  <si>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</si>
  <si>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</si>
  <si>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</si>
  <si>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</si>
  <si>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</si>
  <si>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</si>
  <si>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</si>
  <si>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</si>
  <si>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</si>
  <si>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</si>
  <si>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</si>
  <si>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</si>
  <si>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</si>
  <si>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</si>
  <si>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</si>
  <si>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</si>
  <si>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</si>
  <si>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</si>
  <si>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</si>
  <si>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</si>
  <si>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</si>
  <si>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</si>
  <si>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</si>
  <si>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</si>
  <si>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</si>
  <si>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</si>
  <si>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</si>
  <si>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</si>
  <si>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</si>
  <si>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</si>
  <si>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</si>
  <si>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</si>
  <si>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</si>
  <si>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</si>
  <si>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</si>
  <si>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</si>
  <si>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</si>
  <si>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</si>
  <si>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</si>
  <si>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</si>
  <si>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</si>
  <si>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Fortune Gingelly Oil 1L</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</si>
  <si>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</si>
  <si>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</si>
  <si>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</si>
  <si>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</si>
  <si>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</si>
  <si>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</si>
  <si>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</si>
  <si>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</si>
  <si>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</si>
  <si>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</si>
  <si>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</si>
  <si>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</si>
  <si>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</si>
  <si>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</si>
  <si>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</si>
  <si>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</si>
  <si>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</si>
  <si>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</si>
  <si>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</si>
  <si>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</si>
  <si>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</si>
  <si>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</si>
  <si>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</si>
  <si>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</si>
  <si>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</si>
  <si>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</si>
  <si>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</si>
  <si>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</si>
  <si>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</si>
  <si>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</si>
  <si>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</si>
  <si>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</si>
  <si>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</si>
  <si>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</si>
  <si>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</si>
  <si>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</si>
  <si>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Combo</t>
  </si>
  <si>
    <t>Harpic Dishwash 2kg</t>
  </si>
  <si>
    <t>Lizol Floor Cleaner 200g</t>
  </si>
  <si>
    <t>Vim Dishwash 1kg</t>
  </si>
  <si>
    <t>Lizol Toilet Cleaner 200g</t>
  </si>
  <si>
    <t>Vim Toilet Cleaner 200g</t>
  </si>
  <si>
    <t>Lizol Toilet Cleaner 200g v2</t>
  </si>
  <si>
    <t>Product.Product_Name</t>
  </si>
  <si>
    <t>Product.Category</t>
  </si>
  <si>
    <t>Product.Selling_Price</t>
  </si>
  <si>
    <t>Customer.Customer_Name</t>
  </si>
  <si>
    <t>Customer.Membership</t>
  </si>
  <si>
    <t>Employee.Employee_Name</t>
  </si>
  <si>
    <t>Employee.Department</t>
  </si>
  <si>
    <t>Store.Store_Name</t>
  </si>
  <si>
    <t>Store.Region</t>
  </si>
  <si>
    <t>Malathi Naidu</t>
  </si>
  <si>
    <t>Gold</t>
  </si>
  <si>
    <t>Senthil Varma</t>
  </si>
  <si>
    <t>Cashier</t>
  </si>
  <si>
    <t>FreshMart Tiruppur Extension</t>
  </si>
  <si>
    <t>South</t>
  </si>
  <si>
    <t>Elango Balan</t>
  </si>
  <si>
    <t>Bronze</t>
  </si>
  <si>
    <t>Ovi Sharma</t>
  </si>
  <si>
    <t>Sales</t>
  </si>
  <si>
    <t>Venkat Iyer</t>
  </si>
  <si>
    <t>Silver</t>
  </si>
  <si>
    <t>Hemalatha Naicker</t>
  </si>
  <si>
    <t>Billing</t>
  </si>
  <si>
    <t>Upi</t>
  </si>
  <si>
    <t>Anand Subramaniam</t>
  </si>
  <si>
    <t>Hariharan Rao</t>
  </si>
  <si>
    <t>FreshMart Madurai Crossing</t>
  </si>
  <si>
    <t>Deepa Devi</t>
  </si>
  <si>
    <t>Dhanya Iyer</t>
  </si>
  <si>
    <t>Operations</t>
  </si>
  <si>
    <t>FreshMart Tiruppur Bypass</t>
  </si>
  <si>
    <t>Priya Varma</t>
  </si>
  <si>
    <t>Balaji Reddy</t>
  </si>
  <si>
    <t>FreshMart Tiruppur Square</t>
  </si>
  <si>
    <t>Gopal Raj</t>
  </si>
  <si>
    <t>FreshMart Mysuru Bypass</t>
  </si>
  <si>
    <t>Balamurugan Krishnan</t>
  </si>
  <si>
    <t>Lokesh Gounder</t>
  </si>
  <si>
    <t>FreshMart Erode Crossing</t>
  </si>
  <si>
    <t>Latha Chandran</t>
  </si>
  <si>
    <t>Dinesh Reddy</t>
  </si>
  <si>
    <t>FreshMart Kochi Plaza</t>
  </si>
  <si>
    <t>Naveen Sharma</t>
  </si>
  <si>
    <t>FreshMart Delhi Complex</t>
  </si>
  <si>
    <t>North</t>
  </si>
  <si>
    <t>Lakshmi Krishnan</t>
  </si>
  <si>
    <t>Hema Chettiar</t>
  </si>
  <si>
    <t>FreshMart Kochi Colony</t>
  </si>
  <si>
    <t>Ashok Nair</t>
  </si>
  <si>
    <t>FreshMart Bengaluru Nagar</t>
  </si>
  <si>
    <t>Mani Nair</t>
  </si>
  <si>
    <t>Senthil Raj</t>
  </si>
  <si>
    <t>FreshMart Bengaluru Enclave</t>
  </si>
  <si>
    <t>Venkat Achari</t>
  </si>
  <si>
    <t>Sathish Subramaniam</t>
  </si>
  <si>
    <t>FreshMart Chennai Junction</t>
  </si>
  <si>
    <t>Balamurugan Varma</t>
  </si>
  <si>
    <t>Hemalatha Balan</t>
  </si>
  <si>
    <t>Dinesh Chettiar</t>
  </si>
  <si>
    <t>Store Manager</t>
  </si>
  <si>
    <t>FreshMart Coimbatore Circle</t>
  </si>
  <si>
    <t>Divya Balan</t>
  </si>
  <si>
    <t>Harini Sekar</t>
  </si>
  <si>
    <t>Inventory</t>
  </si>
  <si>
    <t>FreshMart Bengaluru Plaza</t>
  </si>
  <si>
    <t>Ashok Krishnan</t>
  </si>
  <si>
    <t>Manoj Prabhu</t>
  </si>
  <si>
    <t>Deepak Naicker</t>
  </si>
  <si>
    <t>Unknown</t>
  </si>
  <si>
    <t>Balaji Prabhu</t>
  </si>
  <si>
    <t>HR</t>
  </si>
  <si>
    <t>FreshMart Salem Circle</t>
  </si>
  <si>
    <t>Nirmala Chandran</t>
  </si>
  <si>
    <t>Tara Gupta</t>
  </si>
  <si>
    <t>FreshMart Madurai Plaza</t>
  </si>
  <si>
    <t>Banu Chandran</t>
  </si>
  <si>
    <t>Indira Nair</t>
  </si>
  <si>
    <t>FreshMart Delhi Towers</t>
  </si>
  <si>
    <t>Nithya Nathan</t>
  </si>
  <si>
    <t>Lakshmi Pandian</t>
  </si>
  <si>
    <t>Kavya Nair</t>
  </si>
  <si>
    <t>Nithya Prabhu</t>
  </si>
  <si>
    <t>Sanjay Venkataraman</t>
  </si>
  <si>
    <t>FreshMart Hyderabad Heights</t>
  </si>
  <si>
    <t>Karthik Velan</t>
  </si>
  <si>
    <t>Vani Pandian</t>
  </si>
  <si>
    <t>FreshMart Erode Circle</t>
  </si>
  <si>
    <t>Lalitha Nathan</t>
  </si>
  <si>
    <t>Hema Mudaliar</t>
  </si>
  <si>
    <t>FreshMart Madurai Market</t>
  </si>
  <si>
    <t>Revathi Chettiar</t>
  </si>
  <si>
    <t>Bhavani Pillai</t>
  </si>
  <si>
    <t>Kamala Iyer</t>
  </si>
  <si>
    <t>Revathi Balan</t>
  </si>
  <si>
    <t>Divya Menon</t>
  </si>
  <si>
    <t>FreshMart Erode Extension</t>
  </si>
  <si>
    <t>Balamurugan Sharma</t>
  </si>
  <si>
    <t>Eswari Raj</t>
  </si>
  <si>
    <t>FreshMart Tiruppur Complex</t>
  </si>
  <si>
    <t>Bharath Balan</t>
  </si>
  <si>
    <t>Pandi Nair</t>
  </si>
  <si>
    <t>FreshMart Mysuru Square</t>
  </si>
  <si>
    <t>Vasanth Varma</t>
  </si>
  <si>
    <t>FreshMart Tiruppur Enclave</t>
  </si>
  <si>
    <t>Pandi Raj</t>
  </si>
  <si>
    <t>Usha Chettiar</t>
  </si>
  <si>
    <t>FreshMart Nagpur Market</t>
  </si>
  <si>
    <t>Devi Venkataraman</t>
  </si>
  <si>
    <t>Pandi Subramaniam</t>
  </si>
  <si>
    <t>FreshMart Coimbatore Heights</t>
  </si>
  <si>
    <t>Geetha Venkataraman</t>
  </si>
  <si>
    <t>FreshMart Surat Enclave</t>
  </si>
  <si>
    <t>West</t>
  </si>
  <si>
    <t>Nandhini Naidu</t>
  </si>
  <si>
    <t>Tara Chettiar</t>
  </si>
  <si>
    <t>FreshMart Bengaluru Colony</t>
  </si>
  <si>
    <t>Gopal Velan</t>
  </si>
  <si>
    <t>Kavya Nathan</t>
  </si>
  <si>
    <t>Sangeetha Sekar</t>
  </si>
  <si>
    <t>FreshMart Kochi Gardens</t>
  </si>
  <si>
    <t>Prasath Mudaliar</t>
  </si>
  <si>
    <t>FreshMart Chennai Complex</t>
  </si>
  <si>
    <t>Mala Nair</t>
  </si>
  <si>
    <t>Anjali Sekar</t>
  </si>
  <si>
    <t>Sathish Sekar</t>
  </si>
  <si>
    <t>FreshMart Kochi Main Road</t>
  </si>
  <si>
    <t>Chandrasekar Pandian</t>
  </si>
  <si>
    <t>Bhavani Kumar</t>
  </si>
  <si>
    <t>FreshMart Ahmedabad Complex</t>
  </si>
  <si>
    <t>Lalitha Venkataraman</t>
  </si>
  <si>
    <t>Sangeetha Venkataraman</t>
  </si>
  <si>
    <t>FreshMart Tiruppur Circle</t>
  </si>
  <si>
    <t>Jayakumar Reddy</t>
  </si>
  <si>
    <t>Ezhil Rao</t>
  </si>
  <si>
    <t>Nagarajan Gounder</t>
  </si>
  <si>
    <t>Meena Pillai</t>
  </si>
  <si>
    <t>FreshMart Kochi Circle</t>
  </si>
  <si>
    <t>Manoj Nathan</t>
  </si>
  <si>
    <t>Hemalatha Gounder</t>
  </si>
  <si>
    <t>FreshMart Erode Central</t>
  </si>
  <si>
    <t>Indira Nathan</t>
  </si>
  <si>
    <t>FreshMart Chennai Central</t>
  </si>
  <si>
    <t>Venkat Chettiar</t>
  </si>
  <si>
    <t>Gokul Naidu</t>
  </si>
  <si>
    <t>Pandi Naidu</t>
  </si>
  <si>
    <t>Thenmozhi Pandian</t>
  </si>
  <si>
    <t>FreshMart Hyderabad Hub</t>
  </si>
  <si>
    <t>Jaya Kumar</t>
  </si>
  <si>
    <t>Suresh Nathan</t>
  </si>
  <si>
    <t>FreshMart Salem Extension</t>
  </si>
  <si>
    <t>Balamurugan Rao</t>
  </si>
  <si>
    <t>FreshMart Coimbatore Colony</t>
  </si>
  <si>
    <t>Deepak Prabhu</t>
  </si>
  <si>
    <t>Poornima Devi</t>
  </si>
  <si>
    <t>Gokul Venkataraman</t>
  </si>
  <si>
    <t>Lakshmi Balan</t>
  </si>
  <si>
    <t>Hari Pandian</t>
  </si>
  <si>
    <t>FreshMart Tiruppur Colony</t>
  </si>
  <si>
    <t>Lalitha Devi</t>
  </si>
  <si>
    <t>Gokul Achari</t>
  </si>
  <si>
    <t>FreshMart Pune Extension</t>
  </si>
  <si>
    <t>Chitra Naicker</t>
  </si>
  <si>
    <t>Ovi Devi</t>
  </si>
  <si>
    <t>Prakash Menon</t>
  </si>
  <si>
    <t>FreshMart Erode Colony</t>
  </si>
  <si>
    <t>Kishore Subramaniam</t>
  </si>
  <si>
    <t>Banu Nathan</t>
  </si>
  <si>
    <t>Mala Achari</t>
  </si>
  <si>
    <t>Indira Raj</t>
  </si>
  <si>
    <t>FreshMart Madurai Junction</t>
  </si>
  <si>
    <t>Dhanush Mudaliar</t>
  </si>
  <si>
    <t>Nagarajan Rao</t>
  </si>
  <si>
    <t>FreshMart Mysuru Colony</t>
  </si>
  <si>
    <t>Charulatha Selvam</t>
  </si>
  <si>
    <t>FreshMart Madurai Gardens</t>
  </si>
  <si>
    <t>Malathi Gupta</t>
  </si>
  <si>
    <t>Aishwarya Raj</t>
  </si>
  <si>
    <t>Ilango Varma</t>
  </si>
  <si>
    <t>FreshMart Mysuru Circle</t>
  </si>
  <si>
    <t>Balamurugan Menon</t>
  </si>
  <si>
    <t>Sundar Balan</t>
  </si>
  <si>
    <t>Gopal Naidu</t>
  </si>
  <si>
    <t>Chandran Nair</t>
  </si>
  <si>
    <t>FreshMart Chennai Main Road</t>
  </si>
  <si>
    <t>Harini Chettiar</t>
  </si>
  <si>
    <t>FreshMart Madurai Arcade</t>
  </si>
  <si>
    <t>Meena Reddy</t>
  </si>
  <si>
    <t>FreshMart Tiruppur Heights</t>
  </si>
  <si>
    <t>Elango Sekar</t>
  </si>
  <si>
    <t>Nirmala Venkataraman</t>
  </si>
  <si>
    <t>FreshMart Mysuru Plaza</t>
  </si>
  <si>
    <t>Hariharan Menon</t>
  </si>
  <si>
    <t>Tara Achari</t>
  </si>
  <si>
    <t>Manoj Subramaniam</t>
  </si>
  <si>
    <t>FreshMart Madurai Circle</t>
  </si>
  <si>
    <t>Chandran Mudaliar</t>
  </si>
  <si>
    <t>Naveen Achari</t>
  </si>
  <si>
    <t>Anjali Balan</t>
  </si>
  <si>
    <t>Kavya Velan</t>
  </si>
  <si>
    <t>FreshMart Madurai Point</t>
  </si>
  <si>
    <t>Om Sharma</t>
  </si>
  <si>
    <t>Chandran Kumar</t>
  </si>
  <si>
    <t>FreshMart Surat Arcade</t>
  </si>
  <si>
    <t>Vijay Krishnan</t>
  </si>
  <si>
    <t>Yamuna Achari</t>
  </si>
  <si>
    <t>Eswari Achari</t>
  </si>
  <si>
    <t>Pandi Selvam</t>
  </si>
  <si>
    <t>FreshMart Coimbatore Plaza</t>
  </si>
  <si>
    <t>Lalitha Velan</t>
  </si>
  <si>
    <t>Suresh Chettiar</t>
  </si>
  <si>
    <t>Yazhini Nair</t>
  </si>
  <si>
    <t>Pandi Iyer</t>
  </si>
  <si>
    <t>FreshMart Hyderabad Market</t>
  </si>
  <si>
    <t>Nandhini Gupta</t>
  </si>
  <si>
    <t>FreshMart Kolkata Main Road</t>
  </si>
  <si>
    <t>East</t>
  </si>
  <si>
    <t>Deepa Sekar</t>
  </si>
  <si>
    <t>Priya Sharma</t>
  </si>
  <si>
    <t>FreshMart Kochi Extension</t>
  </si>
  <si>
    <t>Poornima Naidu</t>
  </si>
  <si>
    <t>Vijay Pandian</t>
  </si>
  <si>
    <t>FreshMart Salem Point</t>
  </si>
  <si>
    <t>Raghav Iyer</t>
  </si>
  <si>
    <t>Vasanth Sekar</t>
  </si>
  <si>
    <t>Geetha Subramaniam</t>
  </si>
  <si>
    <t>FreshMart Salem Main Road</t>
  </si>
  <si>
    <t>Elango Nair</t>
  </si>
  <si>
    <t>FreshMart Hyderabad Towers</t>
  </si>
  <si>
    <t>Tamil Nathan</t>
  </si>
  <si>
    <t>FreshMart Surat Junction</t>
  </si>
  <si>
    <t>Kannan Raj</t>
  </si>
  <si>
    <t>Lalitha Murugan</t>
  </si>
  <si>
    <t>FreshMart Madurai Colony</t>
  </si>
  <si>
    <t>Ezhil Balan</t>
  </si>
  <si>
    <t>Prasath Selvam</t>
  </si>
  <si>
    <t>Chandrasekar Balan</t>
  </si>
  <si>
    <t>Banu Gounder</t>
  </si>
  <si>
    <t>FreshMart Chandigarh Plaza</t>
  </si>
  <si>
    <t>Karthik Sharma</t>
  </si>
  <si>
    <t>Vasanth Menon</t>
  </si>
  <si>
    <t>FreshMart Salem Bypass</t>
  </si>
  <si>
    <t>Vani Naicker</t>
  </si>
  <si>
    <t>FreshMart Pune Square</t>
  </si>
  <si>
    <t>Suresh Naidu</t>
  </si>
  <si>
    <t>Indira Varma</t>
  </si>
  <si>
    <t>FreshMart Salem Colony</t>
  </si>
  <si>
    <t>Sudha Prabhu</t>
  </si>
  <si>
    <t>Charulatha Murugan</t>
  </si>
  <si>
    <t>FreshMart Mysuru Arcade</t>
  </si>
  <si>
    <t>Yazhini Varma</t>
  </si>
  <si>
    <t>Nithya Selvam</t>
  </si>
  <si>
    <t>Vani Nair</t>
  </si>
  <si>
    <t>FreshMart Bengaluru Circle</t>
  </si>
  <si>
    <t>Kalpana Murugan</t>
  </si>
  <si>
    <t>Naveen Kumar</t>
  </si>
  <si>
    <t>Naveen Sekar</t>
  </si>
  <si>
    <t>FreshMart Salem Hub</t>
  </si>
  <si>
    <t>Nagarajan Mudaliar</t>
  </si>
  <si>
    <t>Bhavani Iyer</t>
  </si>
  <si>
    <t>FreshMart Tiruppur Plaza</t>
  </si>
  <si>
    <t>Senthil Chandran</t>
  </si>
  <si>
    <t>Umesh Menon</t>
  </si>
  <si>
    <t>Udhay Pandian</t>
  </si>
  <si>
    <t>Radha Rao</t>
  </si>
  <si>
    <t>FreshMart Mysuru Heights</t>
  </si>
  <si>
    <t>Chitra Balan</t>
  </si>
  <si>
    <t>Meena Kumar</t>
  </si>
  <si>
    <t>Rajesh Chettiar</t>
  </si>
  <si>
    <t>FreshMart Chennai Gardens</t>
  </si>
  <si>
    <t>Nandhini Murugan</t>
  </si>
  <si>
    <t>Kalpana Iyer</t>
  </si>
  <si>
    <t>Kishore Chettiar</t>
  </si>
  <si>
    <t>FreshMart Ahmedabad Arcade</t>
  </si>
  <si>
    <t>Anjali Prabhu</t>
  </si>
  <si>
    <t>Thiru Krishnan</t>
  </si>
  <si>
    <t>FreshMart Surat Towers</t>
  </si>
  <si>
    <t>Kishore Murugan</t>
  </si>
  <si>
    <t>Dhanya Balan</t>
  </si>
  <si>
    <t>FreshMart Nagpur Junction</t>
  </si>
  <si>
    <t>FreshMart Nagpur Square</t>
  </si>
  <si>
    <t>Kalpana Balan</t>
  </si>
  <si>
    <t>FreshMart Ahmedabad Junction</t>
  </si>
  <si>
    <t>Jaya Sharma</t>
  </si>
  <si>
    <t>FreshMart Mumbai Colony</t>
  </si>
  <si>
    <t>Prasath Chettiar</t>
  </si>
  <si>
    <t>Sundar Gounder</t>
  </si>
  <si>
    <t>FreshMart Mumbai Towers</t>
  </si>
  <si>
    <t>Raghav Selvam</t>
  </si>
  <si>
    <t>FreshMart Surat Heights</t>
  </si>
  <si>
    <t>Hariharan Gounder</t>
  </si>
  <si>
    <t>Nandhini Chandran</t>
  </si>
  <si>
    <t>FreshMart Ahmedabad Nagar</t>
  </si>
  <si>
    <t>Kavya Chettiar</t>
  </si>
  <si>
    <t>Revathi Murugan</t>
  </si>
  <si>
    <t>FreshMart Nagpur Central</t>
  </si>
  <si>
    <t>Vijay Nair</t>
  </si>
  <si>
    <t>Indira Menon</t>
  </si>
  <si>
    <t>FreshMart Ahmedabad Square</t>
  </si>
  <si>
    <t>Anand Krishnan</t>
  </si>
  <si>
    <t>Charulatha Balan</t>
  </si>
  <si>
    <t>Yogesh Gounder</t>
  </si>
  <si>
    <t>FreshMart Ahmedabad Heights</t>
  </si>
  <si>
    <t>Raghav Prabhu</t>
  </si>
  <si>
    <t>Senthil Subramaniam</t>
  </si>
  <si>
    <t>FreshMart Pune Enclave</t>
  </si>
  <si>
    <t>Suresh Reddy</t>
  </si>
  <si>
    <t>FreshMart Patna Square</t>
  </si>
  <si>
    <t>Meena Devi</t>
  </si>
  <si>
    <t>FreshMart Nagpur Gardens</t>
  </si>
  <si>
    <t>FreshMart Kanpur Colony</t>
  </si>
  <si>
    <t>Umesh Subramaniam</t>
  </si>
  <si>
    <t>FreshMart Nagpur Crossing</t>
  </si>
  <si>
    <t>Sangeetha Selvam</t>
  </si>
  <si>
    <t>Sathish Sharma</t>
  </si>
  <si>
    <t>FreshMart Mumbai Enclave</t>
  </si>
  <si>
    <t>Geetha Selvam</t>
  </si>
  <si>
    <t>Janani Krishnan</t>
  </si>
  <si>
    <t>FreshMart Lucknow Main Road</t>
  </si>
  <si>
    <t>Thenmozhi Menon</t>
  </si>
  <si>
    <t>FreshMart Lucknow Extension</t>
  </si>
  <si>
    <t>Jaya Selvam</t>
  </si>
  <si>
    <t>FreshMart Jaipur Hub</t>
  </si>
  <si>
    <t>Ilango Selvam</t>
  </si>
  <si>
    <t>FreshMart Kolkata Nagar</t>
  </si>
  <si>
    <t>Vani Rao</t>
  </si>
  <si>
    <t>Radha Selvam</t>
  </si>
  <si>
    <t>FreshMart Guwahati Heights</t>
  </si>
  <si>
    <t>Nirmala Krishnan</t>
  </si>
  <si>
    <t>FreshMart Kolkata Hub</t>
  </si>
  <si>
    <t>Devi Pillai</t>
  </si>
  <si>
    <t>FreshMart Guwahati Extension</t>
  </si>
  <si>
    <t>Sundar Sharma</t>
  </si>
  <si>
    <t>FreshMart Ahmedabad Hub</t>
  </si>
  <si>
    <t>Karthik Achari</t>
  </si>
  <si>
    <t>Revathi Pillai</t>
  </si>
  <si>
    <t>Hariharan Reddy</t>
  </si>
  <si>
    <t>FreshMart Erode Heights</t>
  </si>
  <si>
    <t>Ashok Nathan</t>
  </si>
  <si>
    <t>Anjali Kumar</t>
  </si>
  <si>
    <t>Priya Subramaniam</t>
  </si>
  <si>
    <t>Lokesh Naicker</t>
  </si>
  <si>
    <t>Vani Venkataraman</t>
  </si>
  <si>
    <t>FreshMart Tiruppur Towers</t>
  </si>
  <si>
    <t>Deepak Pillai</t>
  </si>
  <si>
    <t>Pandi Gupta</t>
  </si>
  <si>
    <t>Lokesh Gupta</t>
  </si>
  <si>
    <t>Karthik Menon</t>
  </si>
  <si>
    <t>FreshMart Surat Nagar</t>
  </si>
  <si>
    <t>Kavya Rao</t>
  </si>
  <si>
    <t>Dinesh Velan</t>
  </si>
  <si>
    <t>Suresh Menon</t>
  </si>
  <si>
    <t>Balamurugan Devi</t>
  </si>
  <si>
    <t>FreshMart Nagpur Arcade</t>
  </si>
  <si>
    <t>Yogesh Sharma</t>
  </si>
  <si>
    <t>Kavya Sharma</t>
  </si>
  <si>
    <t>FreshMart Erode Square</t>
  </si>
  <si>
    <t>Mala Velan</t>
  </si>
  <si>
    <t>FreshMart Pune Complex</t>
  </si>
  <si>
    <t>Umesh Chandran</t>
  </si>
  <si>
    <t>Thenmozhi Naicker</t>
  </si>
  <si>
    <t>Chitra Prabhu</t>
  </si>
  <si>
    <t>Umesh Sharma</t>
  </si>
  <si>
    <t>FreshMart Kochi Square</t>
  </si>
  <si>
    <t>Chitra Nair</t>
  </si>
  <si>
    <t>FreshMart Salem Crossing</t>
  </si>
  <si>
    <t>Ilango Reddy</t>
  </si>
  <si>
    <t>FreshMart Surat Crossing</t>
  </si>
  <si>
    <t>Devi Gounder</t>
  </si>
  <si>
    <t>Poornima Rao</t>
  </si>
  <si>
    <t>FreshMart Mysuru Complex</t>
  </si>
  <si>
    <t>Mani Venkataraman</t>
  </si>
  <si>
    <t>Malathi Rao</t>
  </si>
  <si>
    <t>Jagan Reddy</t>
  </si>
  <si>
    <t>Venkat Nathan</t>
  </si>
  <si>
    <t>Thiru Varma</t>
  </si>
  <si>
    <t>FreshMart Bengaluru Square</t>
  </si>
  <si>
    <t>Dinesh Varma</t>
  </si>
  <si>
    <t>Malathi Naicker</t>
  </si>
  <si>
    <t>Elango Velan</t>
  </si>
  <si>
    <t>Kavya Varma</t>
  </si>
  <si>
    <t>Om Iyer</t>
  </si>
  <si>
    <t>Sudha Balan</t>
  </si>
  <si>
    <t>FreshMart Salem Complex</t>
  </si>
  <si>
    <t>Suresh Balan</t>
  </si>
  <si>
    <t>Anand Pandian</t>
  </si>
  <si>
    <t>Sangeetha Pillai</t>
  </si>
  <si>
    <t>FreshMart Hyderabad Enclave</t>
  </si>
  <si>
    <t>Revathi Raj</t>
  </si>
  <si>
    <t>FreshMart Bengaluru Junction</t>
  </si>
  <si>
    <t>Bhavani Chettiar</t>
  </si>
  <si>
    <t>Lakshmi Nair</t>
  </si>
  <si>
    <t>FreshMart Erode Hub</t>
  </si>
  <si>
    <t>Jaya Naicker</t>
  </si>
  <si>
    <t>Janani Selvam</t>
  </si>
  <si>
    <t>Aishwarya Nathan</t>
  </si>
  <si>
    <t>FreshMart Lucknow Heights</t>
  </si>
  <si>
    <t>Nithya Venkataraman</t>
  </si>
  <si>
    <t>Tara Kumar</t>
  </si>
  <si>
    <t>Sudha Sekar</t>
  </si>
  <si>
    <t>FreshMart Lucknow Junction</t>
  </si>
  <si>
    <t>Janani Velan</t>
  </si>
  <si>
    <t>FreshMart Nagpur Plaza</t>
  </si>
  <si>
    <t>Indira Chandran</t>
  </si>
  <si>
    <t>FreshMart Mysuru Market</t>
  </si>
  <si>
    <t>Tara Rao</t>
  </si>
  <si>
    <t>FreshMart Hyderabad Extension</t>
  </si>
  <si>
    <t>Lakshmi Gounder</t>
  </si>
  <si>
    <t>Balamurugan Nair</t>
  </si>
  <si>
    <t>FreshMart Hyderabad Colony</t>
  </si>
  <si>
    <t>Anitha Nair</t>
  </si>
  <si>
    <t>FreshMart Guwahati Colony</t>
  </si>
  <si>
    <t>Uma Pandian</t>
  </si>
  <si>
    <t>FreshMart Hyderabad Crossing</t>
  </si>
  <si>
    <t>Chandran Varma</t>
  </si>
  <si>
    <t>Thenmozhi Devi</t>
  </si>
  <si>
    <t>Venkat Balan</t>
  </si>
  <si>
    <t>FreshMart Mumbai Complex</t>
  </si>
  <si>
    <t>Hemalatha Devi</t>
  </si>
  <si>
    <t>Lokesh Varma</t>
  </si>
  <si>
    <t>Madhavan Murugan</t>
  </si>
  <si>
    <t>Vasanthi Raj</t>
  </si>
  <si>
    <t>Deepa Subramaniam</t>
  </si>
  <si>
    <t>Hemalatha Velan</t>
  </si>
  <si>
    <t>Yogesh Naidu</t>
  </si>
  <si>
    <t>Elango Nathan</t>
  </si>
  <si>
    <t>Vasanthi Chettiar</t>
  </si>
  <si>
    <t>Harini Pillai</t>
  </si>
  <si>
    <t>Hemalatha Menon</t>
  </si>
  <si>
    <t>Thenmozhi Krishnan</t>
  </si>
  <si>
    <t>Rajesh Mudaliar</t>
  </si>
  <si>
    <t>Nirmala Achari</t>
  </si>
  <si>
    <t>Sangeetha Kumar</t>
  </si>
  <si>
    <t>FreshMart Ahmedabad Crossing</t>
  </si>
  <si>
    <t>Kalpana Varma</t>
  </si>
  <si>
    <t>Nithya Raj</t>
  </si>
  <si>
    <t>Anand Chettiar</t>
  </si>
  <si>
    <t>Kishore Sharma</t>
  </si>
  <si>
    <t>Lalitha Varma</t>
  </si>
  <si>
    <t>FreshMart Surat Colony</t>
  </si>
  <si>
    <t>Deepa Achari</t>
  </si>
  <si>
    <t>Bharath Reddy</t>
  </si>
  <si>
    <t>Dhanya Chandran</t>
  </si>
  <si>
    <t>Vani Chettiar</t>
  </si>
  <si>
    <t>Hariharan Mudaliar</t>
  </si>
  <si>
    <t>FreshMart Pune Heights</t>
  </si>
  <si>
    <t>Bhavani Sharma</t>
  </si>
  <si>
    <t>Hariharan Sekar</t>
  </si>
  <si>
    <t>Madhavan Varma</t>
  </si>
  <si>
    <t>FreshMart Patna Arcade</t>
  </si>
  <si>
    <t>Pandi Chandran</t>
  </si>
  <si>
    <t>Ramesh Murugan</t>
  </si>
  <si>
    <t>Eswari Pandian</t>
  </si>
  <si>
    <t>FreshMart Guwahati Point</t>
  </si>
  <si>
    <t>Hari Gounder</t>
  </si>
  <si>
    <t>Priya Venkataraman</t>
  </si>
  <si>
    <t>FreshMart Mysuru Main Road</t>
  </si>
  <si>
    <t>Tamil Pandian</t>
  </si>
  <si>
    <t>FreshMart Erode Plaza</t>
  </si>
  <si>
    <t>Thenmozhi Selvam</t>
  </si>
  <si>
    <t>FreshMart Hyderabad Main Road</t>
  </si>
  <si>
    <t>Banu Sekar</t>
  </si>
  <si>
    <t>Gokul Sekar</t>
  </si>
  <si>
    <t>Deepak Nathan</t>
  </si>
  <si>
    <t>FreshMart Kanpur Gardens</t>
  </si>
  <si>
    <t>Vasanth Mudaliar</t>
  </si>
  <si>
    <t>Kavya Menon</t>
  </si>
  <si>
    <t>Gopal Venkataraman</t>
  </si>
  <si>
    <t>Ramesh Pillai</t>
  </si>
  <si>
    <t>Banu Achari</t>
  </si>
  <si>
    <t>Bhavani Mudaliar</t>
  </si>
  <si>
    <t>Udhay Sekar</t>
  </si>
  <si>
    <t>Lokesh Reddy</t>
  </si>
  <si>
    <t>Malathi Iyer</t>
  </si>
  <si>
    <t>Umesh Murugan</t>
  </si>
  <si>
    <t>Devi Raj</t>
  </si>
  <si>
    <t>FreshMart Ahmedabad Enclave</t>
  </si>
  <si>
    <t>Naveen Venkataraman</t>
  </si>
  <si>
    <t>Usha Naicker</t>
  </si>
  <si>
    <t>Yazhini Prabhu</t>
  </si>
  <si>
    <t>Meena Prabhu</t>
  </si>
  <si>
    <t>Dhanush Gounder</t>
  </si>
  <si>
    <t>Latha Subramaniam</t>
  </si>
  <si>
    <t>Radha Murugan</t>
  </si>
  <si>
    <t>Dinesh Pandian</t>
  </si>
  <si>
    <t>FreshMart Mumbai Square</t>
  </si>
  <si>
    <t>Deepak Iyer</t>
  </si>
  <si>
    <t>Janani Chettiar</t>
  </si>
  <si>
    <t>Vasanthi Naicker</t>
  </si>
  <si>
    <t>FreshMart Mysuru Crossing</t>
  </si>
  <si>
    <t>Devi Achari</t>
  </si>
  <si>
    <t>FreshMart Jaipur Colony</t>
  </si>
  <si>
    <t>Mani Pandian</t>
  </si>
  <si>
    <t>Sangeetha Naidu</t>
  </si>
  <si>
    <t>Hari Rao</t>
  </si>
  <si>
    <t>Ramesh Sekar</t>
  </si>
  <si>
    <t>Kavya Raj</t>
  </si>
  <si>
    <t>Vasanthi Velan</t>
  </si>
  <si>
    <t>Padma Subramaniam</t>
  </si>
  <si>
    <t>FreshMart Mysuru Junction</t>
  </si>
  <si>
    <t>Pandi Velan</t>
  </si>
  <si>
    <t>Bhuvana Iyer</t>
  </si>
  <si>
    <t>Indira Prabhu</t>
  </si>
  <si>
    <t>Dhanush Pillai</t>
  </si>
  <si>
    <t>FreshMart Delhi Extension</t>
  </si>
  <si>
    <t>Esha Prabhu</t>
  </si>
  <si>
    <t>Dhanya Sharma</t>
  </si>
  <si>
    <t>FreshMart Bengaluru Market</t>
  </si>
  <si>
    <t>Devi Sharma</t>
  </si>
  <si>
    <t>Bhuvana Pandian</t>
  </si>
  <si>
    <t>Manoj Gounder</t>
  </si>
  <si>
    <t>Prasath Subramaniam</t>
  </si>
  <si>
    <t>Thenmozhi Sharma</t>
  </si>
  <si>
    <t>Dinesh Nair</t>
  </si>
  <si>
    <t>Arun Varma</t>
  </si>
  <si>
    <t>Deepa Chettiar</t>
  </si>
  <si>
    <t>Prasath Naidu</t>
  </si>
  <si>
    <t>Suresh Pandian</t>
  </si>
  <si>
    <t>Ezhil Menon</t>
  </si>
  <si>
    <t>Elango Gupta</t>
  </si>
  <si>
    <t>Chitra Selvam</t>
  </si>
  <si>
    <t>FreshMart Tiruppur Market</t>
  </si>
  <si>
    <t>Kishore Velan</t>
  </si>
  <si>
    <t>FreshMart Chandigarh Hub</t>
  </si>
  <si>
    <t>Sathish Nathan</t>
  </si>
  <si>
    <t>FreshMart Lucknow Arcade</t>
  </si>
  <si>
    <t>Harini Kumar</t>
  </si>
  <si>
    <t>FreshMart Pune Junction</t>
  </si>
  <si>
    <t>Bhavani Gounder</t>
  </si>
  <si>
    <t>Kishore Naidu</t>
  </si>
  <si>
    <t>Deepa Krishnan</t>
  </si>
  <si>
    <t>Raghav Naicker</t>
  </si>
  <si>
    <t>Kalpana Prabhu</t>
  </si>
  <si>
    <t>FreshMart Mumbai Bypass</t>
  </si>
  <si>
    <t>Yogesh Menon</t>
  </si>
  <si>
    <t>FreshMart Bhubaneswar Complex</t>
  </si>
  <si>
    <t>Naveen Naidu</t>
  </si>
  <si>
    <t>Dhanya Sekar</t>
  </si>
  <si>
    <t>Revathi Varma</t>
  </si>
  <si>
    <t>FreshMart Pune Main Road</t>
  </si>
  <si>
    <t>Chandran Naidu</t>
  </si>
  <si>
    <t>Nagarajan Chandran</t>
  </si>
  <si>
    <t>Elango Raj</t>
  </si>
  <si>
    <t>Nithya Subramaniam</t>
  </si>
  <si>
    <t>Naveen Prabhu</t>
  </si>
  <si>
    <t>Raghav Kumar</t>
  </si>
  <si>
    <t>Chitra Murugan</t>
  </si>
  <si>
    <t>Usha Krishnan</t>
  </si>
  <si>
    <t>Harini Varma</t>
  </si>
  <si>
    <t>Hari Kumar</t>
  </si>
  <si>
    <t>Anitha Subramaniam</t>
  </si>
  <si>
    <t>FreshMart Nagpur Towers</t>
  </si>
  <si>
    <t>Balaji Varma</t>
  </si>
  <si>
    <t>Kamala Chettiar</t>
  </si>
  <si>
    <t>Lokesh Venkataraman</t>
  </si>
  <si>
    <t>Lakshmi Reddy</t>
  </si>
  <si>
    <t>Vasanthi Sekar</t>
  </si>
  <si>
    <t>Gopal Kumar</t>
  </si>
  <si>
    <t>Padma Naicker</t>
  </si>
  <si>
    <t>Deepa Menon</t>
  </si>
  <si>
    <t>FreshMart Coimbatore Main Road</t>
  </si>
  <si>
    <t>Prakash Raj</t>
  </si>
  <si>
    <t>Nithya Sharma</t>
  </si>
  <si>
    <t>Hari Murugan</t>
  </si>
  <si>
    <t>FreshMart Erode Point</t>
  </si>
  <si>
    <t>Udhay Varma</t>
  </si>
  <si>
    <t>Venkat Varma</t>
  </si>
  <si>
    <t>FreshMart Delhi Arcade</t>
  </si>
  <si>
    <t>Nirmala Mudaliar</t>
  </si>
  <si>
    <t>Arun Velan</t>
  </si>
  <si>
    <t>FreshMart Chandigarh Square</t>
  </si>
  <si>
    <t>Charulatha Velan</t>
  </si>
  <si>
    <t>Geetha Achari</t>
  </si>
  <si>
    <t>Bhuvana Pillai</t>
  </si>
  <si>
    <t>Deepa Kumar</t>
  </si>
  <si>
    <t>Ilango Achari</t>
  </si>
  <si>
    <t>Kannan Mudaliar</t>
  </si>
  <si>
    <t>FreshMart Chennai Crossing</t>
  </si>
  <si>
    <t>Ilango Sharma</t>
  </si>
  <si>
    <t>Nandhini Pandian</t>
  </si>
  <si>
    <t>Banu Venkataraman</t>
  </si>
  <si>
    <t>Vijay Chandran</t>
  </si>
  <si>
    <t>FreshMart Mumbai Extension</t>
  </si>
  <si>
    <t>Padma Balan</t>
  </si>
  <si>
    <t>Udhay Gounder</t>
  </si>
  <si>
    <t>Aishwarya Gounder</t>
  </si>
  <si>
    <t>Sangeetha Devi</t>
  </si>
  <si>
    <t>FreshMart Delhi Crossing</t>
  </si>
  <si>
    <t>Senthil Kumar</t>
  </si>
  <si>
    <t>FreshMart Kochi Bypass</t>
  </si>
  <si>
    <t>Ramesh Devi</t>
  </si>
  <si>
    <t>Balaji Mudaliar</t>
  </si>
  <si>
    <t>Malathi Sharma</t>
  </si>
  <si>
    <t>Usha Gounder</t>
  </si>
  <si>
    <t>Senthil Devi</t>
  </si>
  <si>
    <t>Ovi Achari</t>
  </si>
  <si>
    <t>Padma Raj</t>
  </si>
  <si>
    <t>FreshMart Surat Central</t>
  </si>
  <si>
    <t>Tamil Velan</t>
  </si>
  <si>
    <t>Mala Naidu</t>
  </si>
  <si>
    <t>Kalpana Kumar</t>
  </si>
  <si>
    <t>Uma Pillai</t>
  </si>
  <si>
    <t>Revathi Sharma</t>
  </si>
  <si>
    <t>Suresh Chandran</t>
  </si>
  <si>
    <t>Jayakumar Gounder</t>
  </si>
  <si>
    <t>Ovi Menon</t>
  </si>
  <si>
    <t>Arun Pandian</t>
  </si>
  <si>
    <t>Uma Chandran</t>
  </si>
  <si>
    <t>Deepak Venkataraman</t>
  </si>
  <si>
    <t>Aishwarya Balan</t>
  </si>
  <si>
    <t>Rajesh Reddy</t>
  </si>
  <si>
    <t>Rajesh Devi</t>
  </si>
  <si>
    <t>Lakshmi Devi</t>
  </si>
  <si>
    <t>FreshMart Surat Hub</t>
  </si>
  <si>
    <t>Gopal Pandian</t>
  </si>
  <si>
    <t>Deepa Nathan</t>
  </si>
  <si>
    <t>Kannan Gupta</t>
  </si>
  <si>
    <t>Bharath Pillai</t>
  </si>
  <si>
    <t>Jagan Balan</t>
  </si>
  <si>
    <t>Sudha Pandian</t>
  </si>
  <si>
    <t>FreshMart Ahmedabad Gardens</t>
  </si>
  <si>
    <t>Tara Sharma</t>
  </si>
  <si>
    <t>Manoj Achari</t>
  </si>
  <si>
    <t>Aishwarya Varma</t>
  </si>
  <si>
    <t>Uma Nathan</t>
  </si>
  <si>
    <t>Aishwarya Iyer</t>
  </si>
  <si>
    <t>Nirmala Nair</t>
  </si>
  <si>
    <t>Devi Krishnan</t>
  </si>
  <si>
    <t>Vijay Gounder</t>
  </si>
  <si>
    <t>Sudha Menon</t>
  </si>
  <si>
    <t>Ramesh Pandian</t>
  </si>
  <si>
    <t>Mala Murugan</t>
  </si>
  <si>
    <t>Radha Raj</t>
  </si>
  <si>
    <t>Lakshmi Rao</t>
  </si>
  <si>
    <t>Anand Balan</t>
  </si>
  <si>
    <t>Sathish Krishnan</t>
  </si>
  <si>
    <t>Umesh Krishnan</t>
  </si>
  <si>
    <t>Anitha Kumar</t>
  </si>
  <si>
    <t>Mala Pillai</t>
  </si>
  <si>
    <t>Eswari Nathan</t>
  </si>
  <si>
    <t>FreshMart Jaipur Junction</t>
  </si>
  <si>
    <t>Anand Prabhu</t>
  </si>
  <si>
    <t>Usha Murugan</t>
  </si>
  <si>
    <t>Manoj Pillai</t>
  </si>
  <si>
    <t>FreshMart Lucknow Nagar</t>
  </si>
  <si>
    <t>Ishwarya Mudaliar</t>
  </si>
  <si>
    <t>Hari Chettiar</t>
  </si>
  <si>
    <t>Harini Pandian</t>
  </si>
  <si>
    <t>Balamurugan Murugan</t>
  </si>
  <si>
    <t>Mala Devi</t>
  </si>
  <si>
    <t>Deepa Gupta</t>
  </si>
  <si>
    <t>FreshMart Lucknow Square</t>
  </si>
  <si>
    <t>Sudha Achari</t>
  </si>
  <si>
    <t>Sundar Naicker</t>
  </si>
  <si>
    <t>Karthik Iyer</t>
  </si>
  <si>
    <t>Dhanush Chandran</t>
  </si>
  <si>
    <t>FreshMart Mumbai Central</t>
  </si>
  <si>
    <t>Vani Reddy</t>
  </si>
  <si>
    <t>Ramesh Achari</t>
  </si>
  <si>
    <t>Vani Chandran</t>
  </si>
  <si>
    <t>Dhanush Nathan</t>
  </si>
  <si>
    <t>Dhanush Raj</t>
  </si>
  <si>
    <t>Jaya Iyer</t>
  </si>
  <si>
    <t>Hema Gounder</t>
  </si>
  <si>
    <t>Rajesh Naidu</t>
  </si>
  <si>
    <t>Chandrasekar Raj</t>
  </si>
  <si>
    <t>Bharath Gupta</t>
  </si>
  <si>
    <t>Mani Chandran</t>
  </si>
  <si>
    <t>Kamala Murugan</t>
  </si>
  <si>
    <t>Arun Nair</t>
  </si>
  <si>
    <t>Kamala Velan</t>
  </si>
  <si>
    <t>Ezhil Raj</t>
  </si>
  <si>
    <t>Radha Nair</t>
  </si>
  <si>
    <t>Dinesh Venkataraman</t>
  </si>
  <si>
    <t>Vasanth Nathan</t>
  </si>
  <si>
    <t>Banu Naidu</t>
  </si>
  <si>
    <t>Pandi Naicker</t>
  </si>
  <si>
    <t>Anand Kumar</t>
  </si>
  <si>
    <t>Kalpana Gounder</t>
  </si>
  <si>
    <t>Thenmozhi Sekar</t>
  </si>
  <si>
    <t>Chandrasekar Chandran</t>
  </si>
  <si>
    <t>FreshMart Pune Towers</t>
  </si>
  <si>
    <t>Madhavan Naidu</t>
  </si>
  <si>
    <t>Geetha Naicker</t>
  </si>
  <si>
    <t>Anand Gounder</t>
  </si>
  <si>
    <t>Indira Chettiar</t>
  </si>
  <si>
    <t>Padma Varma</t>
  </si>
  <si>
    <t>Kavya Gupta</t>
  </si>
  <si>
    <t>Sudha Mudaliar</t>
  </si>
  <si>
    <t>Yogesh Raj</t>
  </si>
  <si>
    <t>Balaji Sekar</t>
  </si>
  <si>
    <t>Harini Prabhu</t>
  </si>
  <si>
    <t>Karthik Kumar</t>
  </si>
  <si>
    <t>Gayathri Prabhu</t>
  </si>
  <si>
    <t>Vasanthi Chandran</t>
  </si>
  <si>
    <t>Lakshmi Velan</t>
  </si>
  <si>
    <t>Jaya Gounder</t>
  </si>
  <si>
    <t>Usha Raj</t>
  </si>
  <si>
    <t>Prasath Reddy</t>
  </si>
  <si>
    <t>Dhanush Velan</t>
  </si>
  <si>
    <t>Chitra Raj</t>
  </si>
  <si>
    <t>Gayathri Gounder</t>
  </si>
  <si>
    <t>Devi Mudaliar</t>
  </si>
  <si>
    <t>Banu Subramaniam</t>
  </si>
  <si>
    <t>Udhay Sharma</t>
  </si>
  <si>
    <t>Jaya Pandian</t>
  </si>
  <si>
    <t>Bharath Devi</t>
  </si>
  <si>
    <t>Hari Prabhu</t>
  </si>
  <si>
    <t>Arun Rao</t>
  </si>
  <si>
    <t>Bharath Mudaliar</t>
  </si>
  <si>
    <t>Tamil Varma</t>
  </si>
  <si>
    <t>Hema Sharma</t>
  </si>
  <si>
    <t>Balamurugan Naidu</t>
  </si>
  <si>
    <t>Sanjay Varma</t>
  </si>
  <si>
    <t>Lalitha Menon</t>
  </si>
  <si>
    <t>Nandhini Prabhu</t>
  </si>
  <si>
    <t>Jagan Prabhu</t>
  </si>
  <si>
    <t>Uma Nair</t>
  </si>
  <si>
    <t>Hari Pillai</t>
  </si>
  <si>
    <t>Udhay Selvam</t>
  </si>
  <si>
    <t>Vasanth Krishnan</t>
  </si>
  <si>
    <t>Vijay Velan</t>
  </si>
  <si>
    <t>Sanjay Sharma</t>
  </si>
  <si>
    <t>Kamala Devi</t>
  </si>
  <si>
    <t>Yazhini Reddy</t>
  </si>
  <si>
    <t>Karthik Pillai</t>
  </si>
  <si>
    <t>Ramesh Sharma</t>
  </si>
  <si>
    <t>Sanjay Achari</t>
  </si>
  <si>
    <t>Rajesh Rao</t>
  </si>
  <si>
    <t>Yogesh Varma</t>
  </si>
  <si>
    <t>Divya Nair</t>
  </si>
  <si>
    <t>Dhanya Varma</t>
  </si>
  <si>
    <t>Prasath Nair</t>
  </si>
  <si>
    <t>Harini Chandran</t>
  </si>
  <si>
    <t>Prakash Achari</t>
  </si>
  <si>
    <t>Udhay Subramaniam</t>
  </si>
  <si>
    <t>Arun Naicker</t>
  </si>
  <si>
    <t>Gopal Sharma</t>
  </si>
  <si>
    <t>Madhavan Iyer</t>
  </si>
  <si>
    <t>Dinesh Kumar</t>
  </si>
  <si>
    <t>Gopal Menon</t>
  </si>
  <si>
    <t>Gayathri Iyer</t>
  </si>
  <si>
    <t>Hema Nathan</t>
  </si>
  <si>
    <t>Gayathri Naidu</t>
  </si>
  <si>
    <t>Dhanush Venkataraman</t>
  </si>
  <si>
    <t>Kannan Chettiar</t>
  </si>
  <si>
    <t>Nagarajan Sharma</t>
  </si>
  <si>
    <t>Jagan Raj</t>
  </si>
  <si>
    <t>Banu Raj</t>
  </si>
  <si>
    <t>FreshMart Surat Plaza</t>
  </si>
  <si>
    <t>Bhavani Reddy</t>
  </si>
  <si>
    <t>Hari Raj</t>
  </si>
  <si>
    <t>Kavya Subramaniam</t>
  </si>
  <si>
    <t>Kalpana Subramaniam</t>
  </si>
  <si>
    <t>Anitha Reddy</t>
  </si>
  <si>
    <t>Nandhini Chettiar</t>
  </si>
  <si>
    <t>FreshMart Mysuru Towers</t>
  </si>
  <si>
    <t>Venkat Chandran</t>
  </si>
  <si>
    <t>Naveen Rao</t>
  </si>
  <si>
    <t>Ovi Pillai</t>
  </si>
  <si>
    <t>Venkat Gupta</t>
  </si>
  <si>
    <t>Prasath Gupta</t>
  </si>
  <si>
    <t>Charulatha Gupta</t>
  </si>
  <si>
    <t>Padma Murugan</t>
  </si>
  <si>
    <t>Gayathri Naicker</t>
  </si>
  <si>
    <t>Geetha Sharma</t>
  </si>
  <si>
    <t>Nagarajan Gupta</t>
  </si>
  <si>
    <t>Gopal Varma</t>
  </si>
  <si>
    <t>Deepak Chettiar</t>
  </si>
  <si>
    <t>Indira Balan</t>
  </si>
  <si>
    <t>Hariharan Subramaniam</t>
  </si>
  <si>
    <t>Esha Krishnan</t>
  </si>
  <si>
    <t>Rajesh Varma</t>
  </si>
  <si>
    <t>Sundar Venkataraman</t>
  </si>
  <si>
    <t>Prakash Mudaliar</t>
  </si>
  <si>
    <t>Ovi Mudaliar</t>
  </si>
  <si>
    <t>Jagan Pandian</t>
  </si>
  <si>
    <t>Anjali Venkataraman</t>
  </si>
  <si>
    <t>Sundar Menon</t>
  </si>
  <si>
    <t>Usha Balan</t>
  </si>
  <si>
    <t>Kishore Mudaliar</t>
  </si>
  <si>
    <t>Prasath Raj</t>
  </si>
  <si>
    <t>Nagarajan Raj</t>
  </si>
  <si>
    <t>Jagan Chettiar</t>
  </si>
  <si>
    <t>Suresh Raj</t>
  </si>
  <si>
    <t>Devi Reddy</t>
  </si>
  <si>
    <t>Pandi Prabhu</t>
  </si>
  <si>
    <t>Kamala Naidu</t>
  </si>
  <si>
    <t>Uma Iyer</t>
  </si>
  <si>
    <t>Arun Menon</t>
  </si>
  <si>
    <t>Ovi Venkataraman</t>
  </si>
  <si>
    <t>Kavya Reddy</t>
  </si>
  <si>
    <t>Anjali Chettiar</t>
  </si>
  <si>
    <t>Hariharan Iyer</t>
  </si>
  <si>
    <t>Devi Pandian</t>
  </si>
  <si>
    <t>Thenmozhi Prabhu</t>
  </si>
  <si>
    <t>Chitra Devi</t>
  </si>
  <si>
    <t>Vasanthi Menon</t>
  </si>
  <si>
    <t>Arun Iyer</t>
  </si>
  <si>
    <t>Vasanth Iyer</t>
  </si>
  <si>
    <t>Thenmozhi Gupta</t>
  </si>
  <si>
    <t>Meena Menon</t>
  </si>
  <si>
    <t>Pandi Pandian</t>
  </si>
  <si>
    <t>Priya Iyer</t>
  </si>
  <si>
    <t>Balaji Krishnan</t>
  </si>
  <si>
    <t>Chandran Sekar</t>
  </si>
  <si>
    <t>Kishore Prabhu</t>
  </si>
  <si>
    <t>Chandran Prabhu</t>
  </si>
  <si>
    <t>Bharath Velan</t>
  </si>
  <si>
    <t>Thenmozhi Rao</t>
  </si>
  <si>
    <t>Ilango Iyer</t>
  </si>
  <si>
    <t>Deepak Gounder</t>
  </si>
  <si>
    <t>Harini Devi</t>
  </si>
  <si>
    <t>Charulatha Raj</t>
  </si>
  <si>
    <t>Arun Gounder</t>
  </si>
  <si>
    <t>Kalpana Nathan</t>
  </si>
  <si>
    <t>Naveen Pillai</t>
  </si>
  <si>
    <t>Anjali Achari</t>
  </si>
  <si>
    <t>Thiru Prabhu</t>
  </si>
  <si>
    <t>Kishore Sekar</t>
  </si>
  <si>
    <t>Hari Sharma</t>
  </si>
  <si>
    <t>Karthik Balan</t>
  </si>
  <si>
    <t>Udhay Venkataraman</t>
  </si>
  <si>
    <t>Banu Menon</t>
  </si>
  <si>
    <t>Revathi Naicker</t>
  </si>
  <si>
    <t>Kamala Sekar</t>
  </si>
  <si>
    <t>Hemalatha Nathan</t>
  </si>
  <si>
    <t>Revathi Devi</t>
  </si>
  <si>
    <t>Aishwarya Prabhu</t>
  </si>
  <si>
    <t>Aishwarya Pandian</t>
  </si>
  <si>
    <t>Sudha Venkataraman</t>
  </si>
  <si>
    <t>Karthik Devi</t>
  </si>
  <si>
    <t>Elango Rao</t>
  </si>
  <si>
    <t>Anjali Menon</t>
  </si>
  <si>
    <t>Yamuna Mudaliar</t>
  </si>
  <si>
    <t>Revathi Sekar</t>
  </si>
  <si>
    <t>Udhay Chettiar</t>
  </si>
  <si>
    <t>Ishwarya Krishnan</t>
  </si>
  <si>
    <t>Jagan Rao</t>
  </si>
  <si>
    <t>Sathish Iyer</t>
  </si>
  <si>
    <t>Udhay Mudaliar</t>
  </si>
  <si>
    <t>Suresh Sekar</t>
  </si>
  <si>
    <t>Devi Rao</t>
  </si>
  <si>
    <t>Dinesh Prabhu</t>
  </si>
  <si>
    <t>Hemalatha Naidu</t>
  </si>
  <si>
    <t>FreshMart Mysuru Enclave</t>
  </si>
  <si>
    <t>Chitra Chandran</t>
  </si>
  <si>
    <t>Nandhini Kumar</t>
  </si>
  <si>
    <t>Mala Nathan</t>
  </si>
  <si>
    <t>Dhanush Menon</t>
  </si>
  <si>
    <t>Rajesh Pandian</t>
  </si>
  <si>
    <t>Hemalatha Kumar</t>
  </si>
  <si>
    <t>Divya Devi</t>
  </si>
  <si>
    <t>Ashok Balan</t>
  </si>
  <si>
    <t>Tamil Mudaliar</t>
  </si>
  <si>
    <t>Ashok Gounder</t>
  </si>
  <si>
    <t>Kamala Subramaniam</t>
  </si>
  <si>
    <t>Meena Selvam</t>
  </si>
  <si>
    <t>Senthil Venkataraman</t>
  </si>
  <si>
    <t>Kishore Chandran</t>
  </si>
  <si>
    <t>Lalitha Chandran</t>
  </si>
  <si>
    <t>Thiru Selvam</t>
  </si>
  <si>
    <t>Jayakumar Nathan</t>
  </si>
  <si>
    <t>Anand Reddy</t>
  </si>
  <si>
    <t>Dhanya Murugan</t>
  </si>
  <si>
    <t>Gopal Prabhu</t>
  </si>
  <si>
    <t>Thenmozhi Balan</t>
  </si>
  <si>
    <t>Divya Krishnan</t>
  </si>
  <si>
    <t>Radha Devi</t>
  </si>
  <si>
    <t>Udhay Naicker</t>
  </si>
  <si>
    <t>Janani Balan</t>
  </si>
  <si>
    <t>Anitha Sharma</t>
  </si>
  <si>
    <t>Mani Krishnan</t>
  </si>
  <si>
    <t>Nithya Rao</t>
  </si>
  <si>
    <t>FreshMart Lucknow Complex</t>
  </si>
  <si>
    <t>Divya Reddy</t>
  </si>
  <si>
    <t>Lakshmi Chandran</t>
  </si>
  <si>
    <t>Thiru Nair</t>
  </si>
  <si>
    <t>Ashok Pillai</t>
  </si>
  <si>
    <t>Charulatha Iyer</t>
  </si>
  <si>
    <t>Sanjay Gupta</t>
  </si>
  <si>
    <t>Sangeetha Pandian</t>
  </si>
  <si>
    <t>Ramesh Naicker</t>
  </si>
  <si>
    <t>Umesh Balan</t>
  </si>
  <si>
    <t>Harini Sharma</t>
  </si>
  <si>
    <t>Radha Pillai</t>
  </si>
  <si>
    <t>Nirmala Iyer</t>
  </si>
  <si>
    <t>Balaji Chettiar</t>
  </si>
  <si>
    <t>Elango Devi</t>
  </si>
  <si>
    <t>Karthik Venkataraman</t>
  </si>
  <si>
    <t>Yogesh Devi</t>
  </si>
  <si>
    <t>Hariharan Raj</t>
  </si>
  <si>
    <t>Yogesh Velan</t>
  </si>
  <si>
    <t>Bhuvana Sekar</t>
  </si>
  <si>
    <t>Arun Subramaniam</t>
  </si>
  <si>
    <t>Janani Iyer</t>
  </si>
  <si>
    <t>Sangeetha Mudaliar</t>
  </si>
  <si>
    <t>FreshMart Jaipur Market</t>
  </si>
  <si>
    <t>Banu Naicker</t>
  </si>
  <si>
    <t>Balamurugan Iyer</t>
  </si>
  <si>
    <t>Balamurugan Velan</t>
  </si>
  <si>
    <t>Ezhil Pillai</t>
  </si>
  <si>
    <t>Sanjay Chandran</t>
  </si>
  <si>
    <t>Malathi Kumar</t>
  </si>
  <si>
    <t>Mala Rao</t>
  </si>
  <si>
    <t>Poornima Menon</t>
  </si>
  <si>
    <t>Chandrasekar Varma</t>
  </si>
  <si>
    <t>Kamala Varma</t>
  </si>
  <si>
    <t>Banu Sharma</t>
  </si>
  <si>
    <t>Radha Balan</t>
  </si>
  <si>
    <t>Meena Balan</t>
  </si>
  <si>
    <t>Chitra Mudaliar</t>
  </si>
  <si>
    <t>Vasanth Pandian</t>
  </si>
  <si>
    <t>Bhuvana Venkataraman</t>
  </si>
  <si>
    <t>Mala Iyer</t>
  </si>
  <si>
    <t>Arun Achari</t>
  </si>
  <si>
    <t>Tara Devi</t>
  </si>
  <si>
    <t>Vijay Mudaliar</t>
  </si>
  <si>
    <t>Ovi Chandran</t>
  </si>
  <si>
    <t>Hariharan Pandian</t>
  </si>
  <si>
    <t>Suresh Naicker</t>
  </si>
  <si>
    <t>Padma Menon</t>
  </si>
  <si>
    <t>Esha Nair</t>
  </si>
  <si>
    <t>Gokul Nathan</t>
  </si>
  <si>
    <t>Janani Sekar</t>
  </si>
  <si>
    <t>Manoj Naidu</t>
  </si>
  <si>
    <t>Hemalatha Murugan</t>
  </si>
  <si>
    <t>Karthik Nathan</t>
  </si>
  <si>
    <t>Ramesh Naidu</t>
  </si>
  <si>
    <t>Prakash Naicker</t>
  </si>
  <si>
    <t>Umesh Varma</t>
  </si>
  <si>
    <t>Bharath Krishnan</t>
  </si>
  <si>
    <t>Meena Gupta</t>
  </si>
  <si>
    <t>Sudha Rao</t>
  </si>
  <si>
    <t>Balamurugan Subramaniam</t>
  </si>
  <si>
    <t>Prasath Nathan</t>
  </si>
  <si>
    <t>Usha Kumar</t>
  </si>
  <si>
    <t>Malathi Nathan</t>
  </si>
  <si>
    <t>Hemalatha Mudaliar</t>
  </si>
  <si>
    <t>Ilango Murugan</t>
  </si>
  <si>
    <t>Jayakumar Gupta</t>
  </si>
  <si>
    <t>Chandran Gupta</t>
  </si>
  <si>
    <t>Raghav Nair</t>
  </si>
  <si>
    <t>Venkat Raj</t>
  </si>
  <si>
    <t>Yazhini Sekar</t>
  </si>
  <si>
    <t>Lalitha Krishnan</t>
  </si>
  <si>
    <t>Devi Prabhu</t>
  </si>
  <si>
    <t>Vasanth Prabhu</t>
  </si>
  <si>
    <t>Jagan Venkataraman</t>
  </si>
  <si>
    <t>Nagarajan Krishnan</t>
  </si>
  <si>
    <t>FreshMart Bhubaneswar Nagar</t>
  </si>
  <si>
    <t>Lokesh Chandran</t>
  </si>
  <si>
    <t>Umesh Iyer</t>
  </si>
  <si>
    <t>Tara Balan</t>
  </si>
  <si>
    <t>Thenmozhi Murugan</t>
  </si>
  <si>
    <t>Gokul Chettiar</t>
  </si>
  <si>
    <t>Devi Gupta</t>
  </si>
  <si>
    <t>Jayakumar Velan</t>
  </si>
  <si>
    <t>Ovi Reddy</t>
  </si>
  <si>
    <t>Dhanya Krishnan</t>
  </si>
  <si>
    <t>Ishwarya Pillai</t>
  </si>
  <si>
    <t>FreshMart Surat Extension</t>
  </si>
  <si>
    <t>Kalpana Nair</t>
  </si>
  <si>
    <t>Sangeetha Balan</t>
  </si>
  <si>
    <t>Sudha Kumar</t>
  </si>
  <si>
    <t>Eswari Reddy</t>
  </si>
  <si>
    <t>Sangeetha Gounder</t>
  </si>
  <si>
    <t>Jagan Iyer</t>
  </si>
  <si>
    <t>FreshMart Kolkata Towers</t>
  </si>
  <si>
    <t>Dhanush Chettiar</t>
  </si>
  <si>
    <t>Esha Mudaliar</t>
  </si>
  <si>
    <t>Madhavan Venkataraman</t>
  </si>
  <si>
    <t>Poornima Krishnan</t>
  </si>
  <si>
    <t>Lokesh Raj</t>
  </si>
  <si>
    <t>Thiru Achari</t>
  </si>
  <si>
    <t>Latha Gounder</t>
  </si>
  <si>
    <t>Karthik Sekar</t>
  </si>
  <si>
    <t>Mani Pillai</t>
  </si>
  <si>
    <t>FreshMart Nagpur Colony</t>
  </si>
  <si>
    <t>Ilango Mudaliar</t>
  </si>
  <si>
    <t>Ishwarya Pandian</t>
  </si>
  <si>
    <t>Dhanya Achari</t>
  </si>
  <si>
    <t>Gopal Selvam</t>
  </si>
  <si>
    <t>Eswari Balan</t>
  </si>
  <si>
    <t>Kamala Prabhu</t>
  </si>
  <si>
    <t>Karthik Gounder</t>
  </si>
  <si>
    <t>Kamala Rao</t>
  </si>
  <si>
    <t>Geetha Iyer</t>
  </si>
  <si>
    <t>Deepak Chandran</t>
  </si>
  <si>
    <t>Latha Nathan</t>
  </si>
  <si>
    <t>Gopal Pillai</t>
  </si>
  <si>
    <t>Umesh Nair</t>
  </si>
  <si>
    <t>Ramesh Iyer</t>
  </si>
  <si>
    <t>Senthil Sekar</t>
  </si>
  <si>
    <t>Karthik Prabhu</t>
  </si>
  <si>
    <t>Raghav Nathan</t>
  </si>
  <si>
    <t>Ezhil Nathan</t>
  </si>
  <si>
    <t>FreshMart Guwahati Main Road</t>
  </si>
  <si>
    <t>Sundar Velan</t>
  </si>
  <si>
    <t>Revathi Gounder</t>
  </si>
  <si>
    <t>Chandran Devi</t>
  </si>
  <si>
    <t>Bhuvana Subramaniam</t>
  </si>
  <si>
    <t>Padma Chettiar</t>
  </si>
  <si>
    <t>FreshMart Jaipur Point</t>
  </si>
  <si>
    <t>Raghav Menon</t>
  </si>
  <si>
    <t>Thiru Raj</t>
  </si>
  <si>
    <t>Thenmozhi Reddy</t>
  </si>
  <si>
    <t>Radha Sekar</t>
  </si>
  <si>
    <t>Sudha Iyer</t>
  </si>
  <si>
    <t>Sundar Achari</t>
  </si>
  <si>
    <t>Uma Kumar</t>
  </si>
  <si>
    <t>Balamurugan Kumar</t>
  </si>
  <si>
    <t>Suresh Prabhu</t>
  </si>
  <si>
    <t>Eswari Sharma</t>
  </si>
  <si>
    <t>Chandran Selvam</t>
  </si>
  <si>
    <t>Kannan Kumar</t>
  </si>
  <si>
    <t>Anjali Krishnan</t>
  </si>
  <si>
    <t>Radha Naicker</t>
  </si>
  <si>
    <t>Nandhini Mudaliar</t>
  </si>
  <si>
    <t>Prasath Varma</t>
  </si>
  <si>
    <t>Ovi Chettiar</t>
  </si>
  <si>
    <t>Prasath Prabhu</t>
  </si>
  <si>
    <t>Sundar Prabhu</t>
  </si>
  <si>
    <t>Raghav Chettiar</t>
  </si>
  <si>
    <t>Geetha Velan</t>
  </si>
  <si>
    <t>Chitra Nathan</t>
  </si>
  <si>
    <t>Eswari Murugan</t>
  </si>
  <si>
    <t>Hari Devi</t>
  </si>
  <si>
    <t>Anitha Achari</t>
  </si>
  <si>
    <t>Bhuvana Devi</t>
  </si>
  <si>
    <t>Thenmozhi Velan</t>
  </si>
  <si>
    <t>Deepa Varma</t>
  </si>
  <si>
    <t>Pandi Nathan</t>
  </si>
  <si>
    <t>Nithya Sekar</t>
  </si>
  <si>
    <t>Senthil Menon</t>
  </si>
  <si>
    <t>Divya Nathan</t>
  </si>
  <si>
    <t>FreshMart Lucknow Enclave</t>
  </si>
  <si>
    <t>Thiru Devi</t>
  </si>
  <si>
    <t>Chandrasekar Venkataraman</t>
  </si>
  <si>
    <t>Prakash Selvam</t>
  </si>
  <si>
    <t>Malathi Chandran</t>
  </si>
  <si>
    <t>FreshMart Patna Circle</t>
  </si>
  <si>
    <t>Banu Reddy</t>
  </si>
  <si>
    <t>Devi Balan</t>
  </si>
  <si>
    <t>Anand Naidu</t>
  </si>
  <si>
    <t>Prakash Kumar</t>
  </si>
  <si>
    <t>Nithya Pillai</t>
  </si>
  <si>
    <t>Vani Menon</t>
  </si>
  <si>
    <t>Bhavani Prabhu</t>
  </si>
  <si>
    <t>Divya Naicker</t>
  </si>
  <si>
    <t>Manoj Devi</t>
  </si>
  <si>
    <t>Chitra Reddy</t>
  </si>
  <si>
    <t>Ovi Selvam</t>
  </si>
  <si>
    <t>Yamuna Gupta</t>
  </si>
  <si>
    <t>Nithya Reddy</t>
  </si>
  <si>
    <t>Banu Mudaliar</t>
  </si>
  <si>
    <t>Gayathri Kumar</t>
  </si>
  <si>
    <t>Ezhil Iyer</t>
  </si>
  <si>
    <t>Ilango Nathan</t>
  </si>
  <si>
    <t>Chandrasekar Nair</t>
  </si>
  <si>
    <t>Devi Velan</t>
  </si>
  <si>
    <t>Charulatha Achari</t>
  </si>
  <si>
    <t>Padma Mudaliar</t>
  </si>
  <si>
    <t>Ezhil Venkataraman</t>
  </si>
  <si>
    <t>Geetha Balan</t>
  </si>
  <si>
    <t>Radha Gounder</t>
  </si>
  <si>
    <t>Om Prabhu</t>
  </si>
  <si>
    <t>Harini Krishnan</t>
  </si>
  <si>
    <t>Kamala Chandran</t>
  </si>
  <si>
    <t>Charulatha Naidu</t>
  </si>
  <si>
    <t>FreshMart Chandigarh Market</t>
  </si>
  <si>
    <t>Yogesh Iyer</t>
  </si>
  <si>
    <t>Venkat Devi</t>
  </si>
  <si>
    <t>Priya Raj</t>
  </si>
  <si>
    <t>Nirmala Balan</t>
  </si>
  <si>
    <t>Jaya Gupta</t>
  </si>
  <si>
    <t>Eswari Gounder</t>
  </si>
  <si>
    <t>Jagan Devi</t>
  </si>
  <si>
    <t>Dhanya Pillai</t>
  </si>
  <si>
    <t>Gopal Krishnan</t>
  </si>
  <si>
    <t>Sudha Gupta</t>
  </si>
  <si>
    <t>Vijay Balan</t>
  </si>
  <si>
    <t>Chandran Murugan</t>
  </si>
  <si>
    <t>Poornima Gounder</t>
  </si>
  <si>
    <t>Manoj Iyer</t>
  </si>
  <si>
    <t>Jaya Varma</t>
  </si>
  <si>
    <t>Thiru Gupta</t>
  </si>
  <si>
    <t>Hariharan Chandran</t>
  </si>
  <si>
    <t>Nirmala Sekar</t>
  </si>
  <si>
    <t>Divya Raj</t>
  </si>
  <si>
    <t>Mala Gupta</t>
  </si>
  <si>
    <t>Elango Prabhu</t>
  </si>
  <si>
    <t>Chandran Krishnan</t>
  </si>
  <si>
    <t>Dhanush Varma</t>
  </si>
  <si>
    <t>Vasanth Gupta</t>
  </si>
  <si>
    <t>Yogesh Sekar</t>
  </si>
  <si>
    <t>Usha Velan</t>
  </si>
  <si>
    <t>Banu Iyer</t>
  </si>
  <si>
    <t>Hari Subramaniam</t>
  </si>
  <si>
    <t>Dinesh Sekar</t>
  </si>
  <si>
    <t>Sanjay Iyer</t>
  </si>
  <si>
    <t>Vijay Venkataraman</t>
  </si>
  <si>
    <t>Karthik Raj</t>
  </si>
  <si>
    <t>Kamala Menon</t>
  </si>
  <si>
    <t>Indira Subramaniam</t>
  </si>
  <si>
    <t>Tara Nair</t>
  </si>
  <si>
    <t>Anjali Nair</t>
  </si>
  <si>
    <t>Gopal Chandran</t>
  </si>
  <si>
    <t>Raghav Pandian</t>
  </si>
  <si>
    <t>Tamil Raj</t>
  </si>
  <si>
    <t>Gopal Mudaliar</t>
  </si>
  <si>
    <t>Senthil Pillai</t>
  </si>
  <si>
    <t>Prasath Rao</t>
  </si>
  <si>
    <t>Uma Subramaniam</t>
  </si>
  <si>
    <t>Thenmozhi Venkataraman</t>
  </si>
  <si>
    <t>Poornima Sharma</t>
  </si>
  <si>
    <t>Thiru Murugan</t>
  </si>
  <si>
    <t>Karthik Selvam</t>
  </si>
  <si>
    <t>Customer_Name</t>
  </si>
  <si>
    <t>Gender</t>
  </si>
  <si>
    <t>DOB</t>
  </si>
  <si>
    <t>Phone</t>
  </si>
  <si>
    <t>Email</t>
  </si>
  <si>
    <t>City</t>
  </si>
  <si>
    <t>State</t>
  </si>
  <si>
    <t>Region</t>
  </si>
  <si>
    <t>Membership</t>
  </si>
  <si>
    <t>Registration_Date</t>
  </si>
  <si>
    <t>Female</t>
  </si>
  <si>
    <t>revathi1@gmail.com</t>
  </si>
  <si>
    <t>Coimbatore</t>
  </si>
  <si>
    <t>Tamil Nadu</t>
  </si>
  <si>
    <t>eswari2@gmail.com</t>
  </si>
  <si>
    <t>Tiruppur</t>
  </si>
  <si>
    <t>CUST0003</t>
  </si>
  <si>
    <t>Banu Balan</t>
  </si>
  <si>
    <t>banu3@gmail.com</t>
  </si>
  <si>
    <t>Erode</t>
  </si>
  <si>
    <t>Male</t>
  </si>
  <si>
    <t>naveen4@gmail.com</t>
  </si>
  <si>
    <t>pandi5@gmail.com</t>
  </si>
  <si>
    <t>Guwahati</t>
  </si>
  <si>
    <t>Assam</t>
  </si>
  <si>
    <t>thiru6@gmail.com</t>
  </si>
  <si>
    <t>Kanpur</t>
  </si>
  <si>
    <t>Uttar Pradesh</t>
  </si>
  <si>
    <t>senthil7@gmail.com</t>
  </si>
  <si>
    <t>Salem</t>
  </si>
  <si>
    <t>eswari8@gmail.com</t>
  </si>
  <si>
    <t>mani9@gmail.com</t>
  </si>
  <si>
    <t>Chennai</t>
  </si>
  <si>
    <t>tara10@gmail.com</t>
  </si>
  <si>
    <t>prasath11@gmail.com</t>
  </si>
  <si>
    <t>meena12@gmail.com</t>
  </si>
  <si>
    <t>CUST0013</t>
  </si>
  <si>
    <t>Ashok Devi</t>
  </si>
  <si>
    <t>ashok13@gmail.com</t>
  </si>
  <si>
    <t>ilango14@gmail.com</t>
  </si>
  <si>
    <t>Kochi</t>
  </si>
  <si>
    <t>Kerala</t>
  </si>
  <si>
    <t>vijay15@gmail.com</t>
  </si>
  <si>
    <t>Mysuru</t>
  </si>
  <si>
    <t>Karnataka</t>
  </si>
  <si>
    <t>vani16@gmail.com</t>
  </si>
  <si>
    <t>ashok17@gmail.com</t>
  </si>
  <si>
    <t>kalpana18@gmail.com</t>
  </si>
  <si>
    <t>Kolkata</t>
  </si>
  <si>
    <t>West Bengal</t>
  </si>
  <si>
    <t>CUST0019</t>
  </si>
  <si>
    <t>suresh19@gmail.com</t>
  </si>
  <si>
    <t>ilango20@gmail.com</t>
  </si>
  <si>
    <t>Bhubaneswar</t>
  </si>
  <si>
    <t>Odisha</t>
  </si>
  <si>
    <t>balamurugan21@gmail.com</t>
  </si>
  <si>
    <t>Hyderabad</t>
  </si>
  <si>
    <t>Telangana</t>
  </si>
  <si>
    <t>eswari22@gmail.com</t>
  </si>
  <si>
    <t>indira23@gmail.com</t>
  </si>
  <si>
    <t>Bengaluru</t>
  </si>
  <si>
    <t>devi24@gmail.com</t>
  </si>
  <si>
    <t>vani25@gmail.com</t>
  </si>
  <si>
    <t>raghav26@gmail.com</t>
  </si>
  <si>
    <t>Ahmedabad</t>
  </si>
  <si>
    <t>Gujarat</t>
  </si>
  <si>
    <t>chandran27@gmail.com</t>
  </si>
  <si>
    <t>nithya28@gmail.com</t>
  </si>
  <si>
    <t>ishwarya29@gmail.com</t>
  </si>
  <si>
    <t>revathi30@gmail.com</t>
  </si>
  <si>
    <t>lalitha31@gmail.com</t>
  </si>
  <si>
    <t>nirmala32@gmail.com</t>
  </si>
  <si>
    <t>nirmala33@gmail.com</t>
  </si>
  <si>
    <t>dhanush34@gmail.com</t>
  </si>
  <si>
    <t>balamurugan35@gmail.com</t>
  </si>
  <si>
    <t>janani36@gmail.com</t>
  </si>
  <si>
    <t>ezhil37@gmail.com</t>
  </si>
  <si>
    <t>Delhi</t>
  </si>
  <si>
    <t>jaya38@gmail.com</t>
  </si>
  <si>
    <t>anjali39@gmail.com</t>
  </si>
  <si>
    <t>karthik40@gmail.com</t>
  </si>
  <si>
    <t>geetha41@gmail.com</t>
  </si>
  <si>
    <t>malathi42@gmail.com</t>
  </si>
  <si>
    <t>jagan43@gmail.com</t>
  </si>
  <si>
    <t>lakshmi44@gmail.com</t>
  </si>
  <si>
    <t>thenmozhi45@gmail.com</t>
  </si>
  <si>
    <t>Madurai</t>
  </si>
  <si>
    <t>kishore46@gmail.com</t>
  </si>
  <si>
    <t>janani47@gmail.com</t>
  </si>
  <si>
    <t>chandran48@gmail.com</t>
  </si>
  <si>
    <t>lokesh49@gmail.com</t>
  </si>
  <si>
    <t>CUST0050</t>
  </si>
  <si>
    <t>Indira Rao</t>
  </si>
  <si>
    <t>indira50@gmail.com</t>
  </si>
  <si>
    <t>ovi51@gmail.com</t>
  </si>
  <si>
    <t>janani52@gmail.com</t>
  </si>
  <si>
    <t>suresh53@gmail.com</t>
  </si>
  <si>
    <t>deepak54@gmail.com</t>
  </si>
  <si>
    <t>vasanth55@gmail.com</t>
  </si>
  <si>
    <t>nithya56@gmail.com</t>
  </si>
  <si>
    <t>Jaipur</t>
  </si>
  <si>
    <t>Rajasthan</t>
  </si>
  <si>
    <t>harini57@gmail.com</t>
  </si>
  <si>
    <t>tara58gmail.com</t>
  </si>
  <si>
    <t>banu59@gmail.com</t>
  </si>
  <si>
    <t>anand60@gmail.com</t>
  </si>
  <si>
    <t>deepa61@gmail.com</t>
  </si>
  <si>
    <t>yazhini62@gmail.com</t>
  </si>
  <si>
    <t>priya63@gmail.com</t>
  </si>
  <si>
    <t>tara64@gmail.com</t>
  </si>
  <si>
    <t>karthik65@gmail.com</t>
  </si>
  <si>
    <t>bhavani66@gmail.com</t>
  </si>
  <si>
    <t>hema67@gmail.com</t>
  </si>
  <si>
    <t>balamurugan68@gmail.com</t>
  </si>
  <si>
    <t>aishwarya69@gmail.com</t>
  </si>
  <si>
    <t>kavya70@gmail.com</t>
  </si>
  <si>
    <t>venkat71@gmail.com</t>
  </si>
  <si>
    <t>vijay72@gmail.com</t>
  </si>
  <si>
    <t>meena73@gmail.com</t>
  </si>
  <si>
    <t>vijay74@gmail.com</t>
  </si>
  <si>
    <t>banu75@gmail.com</t>
  </si>
  <si>
    <t>senthil76@gmail.com</t>
  </si>
  <si>
    <t>dhanya77@gmail.com</t>
  </si>
  <si>
    <t>eswari78@gmail.com</t>
  </si>
  <si>
    <t>CUST0079</t>
  </si>
  <si>
    <t>Yazhini Murugan</t>
  </si>
  <si>
    <t>yazhini79@gmail.com</t>
  </si>
  <si>
    <t>suresh80@gmail.com</t>
  </si>
  <si>
    <t>nirmala81@gmail.com</t>
  </si>
  <si>
    <t>kavya82gmail.com</t>
  </si>
  <si>
    <t>yamuna83@gmail.com</t>
  </si>
  <si>
    <t>Surat</t>
  </si>
  <si>
    <t>pandi84@gmail.com</t>
  </si>
  <si>
    <t>Mumbai</t>
  </si>
  <si>
    <t>Maharashtra</t>
  </si>
  <si>
    <t>sundar85@gmail.com</t>
  </si>
  <si>
    <t>anjali86@gmail.com</t>
  </si>
  <si>
    <t>karthik87@gmail.com</t>
  </si>
  <si>
    <t>eswari88@gmail.com</t>
  </si>
  <si>
    <t>dhanush89@gmail.com</t>
  </si>
  <si>
    <t>deepa90@gmail.com</t>
  </si>
  <si>
    <t>prasath91@gmail.com</t>
  </si>
  <si>
    <t>naveen92@gmail.com</t>
  </si>
  <si>
    <t>prakash93@gmail.com</t>
  </si>
  <si>
    <t>sathish94@gmail.com</t>
  </si>
  <si>
    <t>jayakumar95@gmail.com</t>
  </si>
  <si>
    <t>hariharan96@gmail.com</t>
  </si>
  <si>
    <t>deepak97@gmail.com</t>
  </si>
  <si>
    <t>bhavani98@gmail.com</t>
  </si>
  <si>
    <t>lakshmi99@gmail.com</t>
  </si>
  <si>
    <t>revathi100@gmail.com</t>
  </si>
  <si>
    <t>dinesh101@gmail.com</t>
  </si>
  <si>
    <t>vasanth102@gmail.com</t>
  </si>
  <si>
    <t>chandran103@gmail.com</t>
  </si>
  <si>
    <t>divya104@gmail.com</t>
  </si>
  <si>
    <t>revathi105@gmail.com</t>
  </si>
  <si>
    <t>sangeetha106@gmail.com</t>
  </si>
  <si>
    <t>naveen107@gmail.com</t>
  </si>
  <si>
    <t>tara108@gmail.com</t>
  </si>
  <si>
    <t>esha109@gmail.com</t>
  </si>
  <si>
    <t>pandi110@gmail.com</t>
  </si>
  <si>
    <t>hemalatha111@gmail.com</t>
  </si>
  <si>
    <t>gokul112@gmail.com</t>
  </si>
  <si>
    <t>usha113@gmail.com</t>
  </si>
  <si>
    <t>hariharan114@gmail.com</t>
  </si>
  <si>
    <t>Chandigarh</t>
  </si>
  <si>
    <t>Punjab</t>
  </si>
  <si>
    <t>venkat115@gmail.com</t>
  </si>
  <si>
    <t>sundar116@gmail.com</t>
  </si>
  <si>
    <t>raghav117@gmail.com</t>
  </si>
  <si>
    <t>gokul118@gmail.com</t>
  </si>
  <si>
    <t>Nagpur</t>
  </si>
  <si>
    <t>nandhini119@gmail.com</t>
  </si>
  <si>
    <t>lakshmi120gmail.com</t>
  </si>
  <si>
    <t>venkat121@gmail.com</t>
  </si>
  <si>
    <t>Lucknow</t>
  </si>
  <si>
    <t>sudha122@gmail.com</t>
  </si>
  <si>
    <t>sudha123@gmail.com</t>
  </si>
  <si>
    <t>manoj124@gmail.com</t>
  </si>
  <si>
    <t>ovi125@gmail.com</t>
  </si>
  <si>
    <t>anjali126@gmail.com</t>
  </si>
  <si>
    <t>sanjay127@gmail.com</t>
  </si>
  <si>
    <t>CUST0128</t>
  </si>
  <si>
    <t>Sudha Naicker</t>
  </si>
  <si>
    <t>sudha128@gmail.com</t>
  </si>
  <si>
    <t>senthil129@gmail.com</t>
  </si>
  <si>
    <t>geetha130@gmail.com</t>
  </si>
  <si>
    <t>Pune</t>
  </si>
  <si>
    <t>ezhil131@gmail.com</t>
  </si>
  <si>
    <t>suresh132@gmail.com</t>
  </si>
  <si>
    <t>vasanthi133@gmail.com</t>
  </si>
  <si>
    <t>balaji134@gmail.com</t>
  </si>
  <si>
    <t>pandi135@gmail.com</t>
  </si>
  <si>
    <t>vani136@gmail.com</t>
  </si>
  <si>
    <t>raghav137@gmail.com</t>
  </si>
  <si>
    <t>bhavani138@gmail.com</t>
  </si>
  <si>
    <t>prasath139@gmail.com</t>
  </si>
  <si>
    <t>manoj140@gmail.com</t>
  </si>
  <si>
    <t>jagan141@gmail.com</t>
  </si>
  <si>
    <t>radha142@gmail.com</t>
  </si>
  <si>
    <t>charulatha143@gmail.com</t>
  </si>
  <si>
    <t>lalitha144@gmail.com</t>
  </si>
  <si>
    <t>sangeetha145@gmail.com</t>
  </si>
  <si>
    <t>dhanya146@gmail.com</t>
  </si>
  <si>
    <t>hari147@gmail.com</t>
  </si>
  <si>
    <t>CUST0148</t>
  </si>
  <si>
    <t>Dhanush Kumar</t>
  </si>
  <si>
    <t>dhanush148@gmail.com</t>
  </si>
  <si>
    <t>vani149@gmail.com</t>
  </si>
  <si>
    <t>eswari150@gmail.com</t>
  </si>
  <si>
    <t>gopal151@gmail.com</t>
  </si>
  <si>
    <t>anjali152@gmail.com</t>
  </si>
  <si>
    <t>thenmozhi153@gmail.com</t>
  </si>
  <si>
    <t>indira154@gmail.com</t>
  </si>
  <si>
    <t>karthik155@gmail.com</t>
  </si>
  <si>
    <t>tara156@gmail.com</t>
  </si>
  <si>
    <t>prasath157@gmail.com</t>
  </si>
  <si>
    <t>hemalatha158@gmail.com</t>
  </si>
  <si>
    <t>usha159@gmail.com</t>
  </si>
  <si>
    <t>mani160@gmail.com</t>
  </si>
  <si>
    <t>karthik161@gmail.com</t>
  </si>
  <si>
    <t>geetha162@gmail.com</t>
  </si>
  <si>
    <t>chandrasekar163@gmail.com</t>
  </si>
  <si>
    <t>CUST0164</t>
  </si>
  <si>
    <t>Geetha Gounder</t>
  </si>
  <si>
    <t>geetha164@gmail.com</t>
  </si>
  <si>
    <t>meena165@gmail.com</t>
  </si>
  <si>
    <t>CUST0166</t>
  </si>
  <si>
    <t>Venkat Velan</t>
  </si>
  <si>
    <t>venkat166@gmail.com</t>
  </si>
  <si>
    <t>naveen167@gmail.com</t>
  </si>
  <si>
    <t>naveen168@gmail.com</t>
  </si>
  <si>
    <t>thenmozhi169@gmail.com</t>
  </si>
  <si>
    <t>bhuvana170@gmail.com</t>
  </si>
  <si>
    <t>kavya171@gmail.com</t>
  </si>
  <si>
    <t>devi172@gmail.com</t>
  </si>
  <si>
    <t>thenmozhi173@gmail.com</t>
  </si>
  <si>
    <t>yogesh174@gmail.com</t>
  </si>
  <si>
    <t>gopal175@gmail.com</t>
  </si>
  <si>
    <t>usha176@gmail.com</t>
  </si>
  <si>
    <t>chandran177@gmail.com</t>
  </si>
  <si>
    <t>vasanth178@gmail.com</t>
  </si>
  <si>
    <t>chitra179@gmail.com</t>
  </si>
  <si>
    <t>nandhini180@gmail.com</t>
  </si>
  <si>
    <t>ashok181@gmail.com</t>
  </si>
  <si>
    <t>esha182@gmail.com</t>
  </si>
  <si>
    <t>tara183@gmail.com</t>
  </si>
  <si>
    <t>ezhil184@gmail.com</t>
  </si>
  <si>
    <t>janani185@gmail.com</t>
  </si>
  <si>
    <t>bhavani186@gmail.com</t>
  </si>
  <si>
    <t>ezhil187@gmail.com</t>
  </si>
  <si>
    <t>gopal188@gmail.com</t>
  </si>
  <si>
    <t>eswari189@gmail.com</t>
  </si>
  <si>
    <t>jaya190@gmail.com</t>
  </si>
  <si>
    <t>elango191@gmail.com</t>
  </si>
  <si>
    <t>lalitha192@gmail.com</t>
  </si>
  <si>
    <t>ilango193@gmail.com</t>
  </si>
  <si>
    <t>bhuvana194@gmail.com</t>
  </si>
  <si>
    <t>om195@gmail.com</t>
  </si>
  <si>
    <t>CUST0196</t>
  </si>
  <si>
    <t>kishore196@gmail.com</t>
  </si>
  <si>
    <t>ishwarya197@gmail.com</t>
  </si>
  <si>
    <t>meena198@gmail.com</t>
  </si>
  <si>
    <t>sanjay199@gmail.com</t>
  </si>
  <si>
    <t>karthik200@gmail.com</t>
  </si>
  <si>
    <t>lalitha201@gmail.com</t>
  </si>
  <si>
    <t>vijay202@gmail.com</t>
  </si>
  <si>
    <t>gopal203@gmail.com</t>
  </si>
  <si>
    <t>mala204@gmail.com</t>
  </si>
  <si>
    <t>lalitha205@gmail.com</t>
  </si>
  <si>
    <t>devi206@gmail.com</t>
  </si>
  <si>
    <t>sangeetha207@gmail.com</t>
  </si>
  <si>
    <t>ezhil208@gmail.com</t>
  </si>
  <si>
    <t>udhay209@gmail.com</t>
  </si>
  <si>
    <t>anand210@gmail.com</t>
  </si>
  <si>
    <t>latha211@gmail.com</t>
  </si>
  <si>
    <t>vasanth212@gmail.com</t>
  </si>
  <si>
    <t>CUST0213</t>
  </si>
  <si>
    <t>hariharan213@gmail.com</t>
  </si>
  <si>
    <t>thenmozhi214@gmail.com</t>
  </si>
  <si>
    <t>nithya215@gmail.com</t>
  </si>
  <si>
    <t>nandhini216@gmail.com</t>
  </si>
  <si>
    <t>CUST0217</t>
  </si>
  <si>
    <t>Charulatha Chettiar</t>
  </si>
  <si>
    <t>charulatha217@gmail.com</t>
  </si>
  <si>
    <t>CUST0218</t>
  </si>
  <si>
    <t>Usha Menon</t>
  </si>
  <si>
    <t>usha218@gmail.com</t>
  </si>
  <si>
    <t>pandi219@gmail.com</t>
  </si>
  <si>
    <t>mala220@gmail.com</t>
  </si>
  <si>
    <t>mala221@gmail.com</t>
  </si>
  <si>
    <t>balamurugan222@gmail.com</t>
  </si>
  <si>
    <t>gopal223@gmail.com</t>
  </si>
  <si>
    <t>priya224@gmail.com</t>
  </si>
  <si>
    <t>raghav225@gmail.com</t>
  </si>
  <si>
    <t>CUST0226</t>
  </si>
  <si>
    <t>Ilango Naicker</t>
  </si>
  <si>
    <t>ilango226gmail.com</t>
  </si>
  <si>
    <t>vani227@gmail.com</t>
  </si>
  <si>
    <t>sundar228@gmail.com</t>
  </si>
  <si>
    <t>gayathri229@gmail.com</t>
  </si>
  <si>
    <t>thenmozhi230@gmail.com</t>
  </si>
  <si>
    <t>suresh231@gmail.com</t>
  </si>
  <si>
    <t>kishore232@gmail.com</t>
  </si>
  <si>
    <t>deepa233@gmail.com</t>
  </si>
  <si>
    <t>lakshmi234@gmail.com</t>
  </si>
  <si>
    <t>rajesh235@gmail.com</t>
  </si>
  <si>
    <t>umesh236@gmail.com</t>
  </si>
  <si>
    <t>harini237@gmail.com</t>
  </si>
  <si>
    <t>balaji238@gmail.com</t>
  </si>
  <si>
    <t>jayakumar239@gmail.com</t>
  </si>
  <si>
    <t>CUST0240</t>
  </si>
  <si>
    <t>Yogesh Selvam</t>
  </si>
  <si>
    <t>yogesh240@gmail.com</t>
  </si>
  <si>
    <t>CUST0241</t>
  </si>
  <si>
    <t>Geetha Menon</t>
  </si>
  <si>
    <t>geetha241@gmail.com</t>
  </si>
  <si>
    <t>sudha242@gmail.com</t>
  </si>
  <si>
    <t>lakshmi243@gmail.com</t>
  </si>
  <si>
    <t>padma244@gmail.com</t>
  </si>
  <si>
    <t>CUST0245</t>
  </si>
  <si>
    <t>Kalpana Pandian</t>
  </si>
  <si>
    <t>kalpana245@gmail.com</t>
  </si>
  <si>
    <t>udhay246@gmail.com</t>
  </si>
  <si>
    <t>chitra247@gmail.com</t>
  </si>
  <si>
    <t>devi248@gmail.com</t>
  </si>
  <si>
    <t>dhanush249@gmail.com</t>
  </si>
  <si>
    <t>nirmala250@gmail.com</t>
  </si>
  <si>
    <t>yogesh251@gmail.com</t>
  </si>
  <si>
    <t>kannan252@gmail.com</t>
  </si>
  <si>
    <t>ovi253@gmail.com</t>
  </si>
  <si>
    <t>devi254@gmail.com</t>
  </si>
  <si>
    <t>karthik255@gmail.com</t>
  </si>
  <si>
    <t>charulatha256@gmail.com</t>
  </si>
  <si>
    <t>eswari257@gmail.com</t>
  </si>
  <si>
    <t>vasanthi258@gmail.com</t>
  </si>
  <si>
    <t>mani259@gmail.com</t>
  </si>
  <si>
    <t>geetha260@gmail.com</t>
  </si>
  <si>
    <t>CUST0261</t>
  </si>
  <si>
    <t>Gayathri Chettiar</t>
  </si>
  <si>
    <t>gayathri261@gmail.com</t>
  </si>
  <si>
    <t>udhay262@gmail.com</t>
  </si>
  <si>
    <t>deepa263@gmail.com</t>
  </si>
  <si>
    <t>kavya264@gmail.com</t>
  </si>
  <si>
    <t>karthik265@gmail.com</t>
  </si>
  <si>
    <t>revathi266@gmail.com</t>
  </si>
  <si>
    <t>manoj267@gmail.com</t>
  </si>
  <si>
    <t>ilango268@gmail.com</t>
  </si>
  <si>
    <t>naveen269@gmail.com</t>
  </si>
  <si>
    <t>banu270@gmail.com</t>
  </si>
  <si>
    <t>kalpana271@gmail.com</t>
  </si>
  <si>
    <t>prakash272@gmail.com</t>
  </si>
  <si>
    <t>CUST0273</t>
  </si>
  <si>
    <t>Ishwarya Murugan</t>
  </si>
  <si>
    <t>ishwarya273@gmail.com</t>
  </si>
  <si>
    <t>jayakumar274@gmail.com</t>
  </si>
  <si>
    <t>latha275@gmail.com</t>
  </si>
  <si>
    <t>padma276@gmail.com</t>
  </si>
  <si>
    <t>senthil277@gmail.com</t>
  </si>
  <si>
    <t>umesh278@gmail.com</t>
  </si>
  <si>
    <t>ramesh279@gmail.com</t>
  </si>
  <si>
    <t>gopal280@gmail.com</t>
  </si>
  <si>
    <t>kamala281@gmail.com</t>
  </si>
  <si>
    <t>thenmozhi282@gmail.com</t>
  </si>
  <si>
    <t>malathi283@gmail.com</t>
  </si>
  <si>
    <t>usha284@gmail.com</t>
  </si>
  <si>
    <t>aishwarya285@gmail.com</t>
  </si>
  <si>
    <t>senthil286@gmail.com</t>
  </si>
  <si>
    <t>ovi287@gmail.com</t>
  </si>
  <si>
    <t>jagan288@gmail.com</t>
  </si>
  <si>
    <t>mala289@gmail.com</t>
  </si>
  <si>
    <t>uma290@gmail.com</t>
  </si>
  <si>
    <t>revathi291@gmail.com</t>
  </si>
  <si>
    <t>nirmala292@gmail.com</t>
  </si>
  <si>
    <t>suresh293@gmail.com</t>
  </si>
  <si>
    <t>deepak294@gmail.com</t>
  </si>
  <si>
    <t>latha295@gmail.com</t>
  </si>
  <si>
    <t>uma296@gmail.com</t>
  </si>
  <si>
    <t>nithya297@gmail.com</t>
  </si>
  <si>
    <t>divya298@gmail.com</t>
  </si>
  <si>
    <t>chandran299@gmail.com</t>
  </si>
  <si>
    <t>indira300@gmail.com</t>
  </si>
  <si>
    <t>CUST0301</t>
  </si>
  <si>
    <t>Dinesh Chandran</t>
  </si>
  <si>
    <t>dinesh301@gmail.com</t>
  </si>
  <si>
    <t>rajesh302@gmail.com</t>
  </si>
  <si>
    <t>kamala303@gmail.com</t>
  </si>
  <si>
    <t>yamuna304@gmail.com</t>
  </si>
  <si>
    <t>hemalatha305@gmail.com</t>
  </si>
  <si>
    <t>thiru306@gmail.com</t>
  </si>
  <si>
    <t>ashok307@gmail.com</t>
  </si>
  <si>
    <t>deepa308@gmail.com</t>
  </si>
  <si>
    <t>bharath309@gmail.com</t>
  </si>
  <si>
    <t>venkat310@gmail.com</t>
  </si>
  <si>
    <t>sudha311@gmail.com</t>
  </si>
  <si>
    <t>tara312@gmail.com</t>
  </si>
  <si>
    <t>thiru313@gmail.com</t>
  </si>
  <si>
    <t>CUST0314</t>
  </si>
  <si>
    <t>Senthil Velan</t>
  </si>
  <si>
    <t>senthil314@gmail.com</t>
  </si>
  <si>
    <t>aishwarya315@gmail.com</t>
  </si>
  <si>
    <t>aishwarya316@gmail.com</t>
  </si>
  <si>
    <t>prasath317@gmail.com</t>
  </si>
  <si>
    <t>ilango318@gmail.com</t>
  </si>
  <si>
    <t>malathi319@gmail.com</t>
  </si>
  <si>
    <t>sudha320@gmail.com</t>
  </si>
  <si>
    <t>yamuna321@gmail.com</t>
  </si>
  <si>
    <t>mala322@gmail.com</t>
  </si>
  <si>
    <t>senthil323@gmail.com</t>
  </si>
  <si>
    <t>tamil324@gmail.com</t>
  </si>
  <si>
    <t>meena325@gmail.com</t>
  </si>
  <si>
    <t>radha326@gmail.com</t>
  </si>
  <si>
    <t>lakshmi327@gmail.com</t>
  </si>
  <si>
    <t>nagarajan328@gmail.com</t>
  </si>
  <si>
    <t>usha329@gmail.com</t>
  </si>
  <si>
    <t>anand330@gmail.com</t>
  </si>
  <si>
    <t>gopal331@gmail.com</t>
  </si>
  <si>
    <t>CUST0332</t>
  </si>
  <si>
    <t>Kishore Krishnan</t>
  </si>
  <si>
    <t>kishore332@gmail.com</t>
  </si>
  <si>
    <t>sangeetha333@gmail.com</t>
  </si>
  <si>
    <t>anitha334@gmail.com</t>
  </si>
  <si>
    <t>sathish335@gmail.com</t>
  </si>
  <si>
    <t>dhanya336@gmail.com</t>
  </si>
  <si>
    <t>yogesh337@gmail.com</t>
  </si>
  <si>
    <t>mala338@gmail.com</t>
  </si>
  <si>
    <t>CUST0339</t>
  </si>
  <si>
    <t>tara339@gmail.com</t>
  </si>
  <si>
    <t>anand340@gmail.com</t>
  </si>
  <si>
    <t>elango341@gmail.com</t>
  </si>
  <si>
    <t>usha342@gmail.com</t>
  </si>
  <si>
    <t>jayakumar343@gmail.com</t>
  </si>
  <si>
    <t>karthik344@gmail.com</t>
  </si>
  <si>
    <t>tamil345@gmail.com</t>
  </si>
  <si>
    <t>thenmozhi346@gmail.com</t>
  </si>
  <si>
    <t>balamurugan347@gmail.com</t>
  </si>
  <si>
    <t>CUST0348</t>
  </si>
  <si>
    <t>Hariharan Devi</t>
  </si>
  <si>
    <t>hariharan348@gmail.com</t>
  </si>
  <si>
    <t>mala349@gmail.com</t>
  </si>
  <si>
    <t>raghav350@gmail.com</t>
  </si>
  <si>
    <t>revathi351@gmail.com</t>
  </si>
  <si>
    <t>hemalatha352@gmail.com</t>
  </si>
  <si>
    <t>mala353@gmail.com</t>
  </si>
  <si>
    <t>hemalatha354@gmail.com</t>
  </si>
  <si>
    <t>chandran355@gmail.com</t>
  </si>
  <si>
    <t>janani356@gmail.com</t>
  </si>
  <si>
    <t>sundar357@gmail.com</t>
  </si>
  <si>
    <t>CUST0358</t>
  </si>
  <si>
    <t>lalitha358@gmail.com</t>
  </si>
  <si>
    <t>manoj359@gmail.com</t>
  </si>
  <si>
    <t>deepak360@gmail.com</t>
  </si>
  <si>
    <t>ramesh361@gmail.com</t>
  </si>
  <si>
    <t>yazhini362@gmail.com</t>
  </si>
  <si>
    <t>elango363@gmail.com</t>
  </si>
  <si>
    <t>suresh364@gmail.com</t>
  </si>
  <si>
    <t>jaya365@gmail.com</t>
  </si>
  <si>
    <t>CUST0366</t>
  </si>
  <si>
    <t>Kalpana Sekar</t>
  </si>
  <si>
    <t>kalpana366@gmail.com</t>
  </si>
  <si>
    <t>chandrasekar367@gmail.com</t>
  </si>
  <si>
    <t>kamala368@gmail.com</t>
  </si>
  <si>
    <t>bharath369@gmail.com</t>
  </si>
  <si>
    <t>jaya370@gmail.com</t>
  </si>
  <si>
    <t>dhanya371@gmail.com</t>
  </si>
  <si>
    <t>harini372@gmail.com</t>
  </si>
  <si>
    <t>bhavani373@gmail.com</t>
  </si>
  <si>
    <t>CUST0374</t>
  </si>
  <si>
    <t>Bhavani Pandian</t>
  </si>
  <si>
    <t>bhavani374@gmail.com</t>
  </si>
  <si>
    <t>yogesh375@gmail.com</t>
  </si>
  <si>
    <t>CUST0376</t>
  </si>
  <si>
    <t>Thiru Venkataraman</t>
  </si>
  <si>
    <t>thiru376@gmail.com</t>
  </si>
  <si>
    <t>chitra377@gmail.com</t>
  </si>
  <si>
    <t>radha378@gmail.com</t>
  </si>
  <si>
    <t>aishwarya379@gmail.com</t>
  </si>
  <si>
    <t>dinesh380@gmail.com</t>
  </si>
  <si>
    <t>ovi381@gmail.com</t>
  </si>
  <si>
    <t>CUST0382</t>
  </si>
  <si>
    <t>Aishwarya Selvam</t>
  </si>
  <si>
    <t>aishwarya382@gmail.com</t>
  </si>
  <si>
    <t>charulatha383@gmail.com</t>
  </si>
  <si>
    <t>anand384@gmail.com</t>
  </si>
  <si>
    <t>bharath385@gmail.com</t>
  </si>
  <si>
    <t>nithya386@gmail.com</t>
  </si>
  <si>
    <t>radha387@gmail.com</t>
  </si>
  <si>
    <t>CUST0388</t>
  </si>
  <si>
    <t>Sanjay Sekar</t>
  </si>
  <si>
    <t>sanjay388@gmail.com</t>
  </si>
  <si>
    <t>madhavan389@gmail.com</t>
  </si>
  <si>
    <t>jaya390@gmail.com</t>
  </si>
  <si>
    <t>CUST0391</t>
  </si>
  <si>
    <t>Bhuvana Gounder</t>
  </si>
  <si>
    <t>bhuvana391@gmail.com</t>
  </si>
  <si>
    <t>indira392@gmail.com</t>
  </si>
  <si>
    <t>CUST0393</t>
  </si>
  <si>
    <t>banu393@gmail.com</t>
  </si>
  <si>
    <t>sudha394@gmail.com</t>
  </si>
  <si>
    <t>arun395@gmail.com</t>
  </si>
  <si>
    <t>yogesh396@gmail.com</t>
  </si>
  <si>
    <t>sudha397@gmail.com</t>
  </si>
  <si>
    <t>balamurugan398@gmail.com</t>
  </si>
  <si>
    <t>karthik399@gmail.com</t>
  </si>
  <si>
    <t>meena400@gmail.com</t>
  </si>
  <si>
    <t>gayathri401@gmail.com</t>
  </si>
  <si>
    <t>usha402@gmail.com</t>
  </si>
  <si>
    <t>om403@gmail.com</t>
  </si>
  <si>
    <t>dhanush404@gmail.com</t>
  </si>
  <si>
    <t>devi405@gmail.com</t>
  </si>
  <si>
    <t>gopal406@gmail.com</t>
  </si>
  <si>
    <t>thiru407@gmail.com</t>
  </si>
  <si>
    <t>chandran408@gmail.com</t>
  </si>
  <si>
    <t>banu409@gmail.com</t>
  </si>
  <si>
    <t>revathi410@gmail.com</t>
  </si>
  <si>
    <t>CUST0411</t>
  </si>
  <si>
    <t>Jaya Pillai</t>
  </si>
  <si>
    <t>jaya411@gmail.com</t>
  </si>
  <si>
    <t>kalpana412@gmail.com</t>
  </si>
  <si>
    <t>udhay413@gmail.com</t>
  </si>
  <si>
    <t>jaya414@gmail.com</t>
  </si>
  <si>
    <t>bharath415@gmail.com</t>
  </si>
  <si>
    <t>hari416@gmail.com</t>
  </si>
  <si>
    <t>sanjay417@gmail.com</t>
  </si>
  <si>
    <t>jayakumar418@gmail.com</t>
  </si>
  <si>
    <t>prasath419@gmail.com</t>
  </si>
  <si>
    <t>bharath420@gmail.com</t>
  </si>
  <si>
    <t>karthik421@gmail.com</t>
  </si>
  <si>
    <t>balamurugan422@gmail.com</t>
  </si>
  <si>
    <t>CUST0423</t>
  </si>
  <si>
    <t>lakshmi423@gmail.com</t>
  </si>
  <si>
    <t>sanjay424@gmail.com</t>
  </si>
  <si>
    <t>balaji425@gmail.com</t>
  </si>
  <si>
    <t>venkat426@gmail.com</t>
  </si>
  <si>
    <t>ashok427@gmail.com</t>
  </si>
  <si>
    <t>anand428@gmail.com</t>
  </si>
  <si>
    <t>banu429@gmail.com</t>
  </si>
  <si>
    <t>CUST0430</t>
  </si>
  <si>
    <t>Hemalatha Rao</t>
  </si>
  <si>
    <t>hemalatha430@gmail.com</t>
  </si>
  <si>
    <t>vasanth431@gmail.com</t>
  </si>
  <si>
    <t>CUST0432</t>
  </si>
  <si>
    <t>Radha Sharma</t>
  </si>
  <si>
    <t>radha432@gmail.com</t>
  </si>
  <si>
    <t>uma433@gmail.com</t>
  </si>
  <si>
    <t>poornima434@gmail.com</t>
  </si>
  <si>
    <t>rajesh435@gmail.com</t>
  </si>
  <si>
    <t>hari436@gmail.com</t>
  </si>
  <si>
    <t>vasanth437@gmail.com</t>
  </si>
  <si>
    <t>nandhini438@gmail.com</t>
  </si>
  <si>
    <t>vijay439@gmail.com</t>
  </si>
  <si>
    <t>yazhini440@gmail.com</t>
  </si>
  <si>
    <t>hari441@gmail.com</t>
  </si>
  <si>
    <t>kamala442@gmail.com</t>
  </si>
  <si>
    <t>suresh443@gmail.com</t>
  </si>
  <si>
    <t>malathi444@gmail.com</t>
  </si>
  <si>
    <t>anjali445@gmail.com</t>
  </si>
  <si>
    <t>ramesh446@gmail.com</t>
  </si>
  <si>
    <t>harini447@gmail.com</t>
  </si>
  <si>
    <t>sanjay448@gmail.com</t>
  </si>
  <si>
    <t>sudha449@gmail.com</t>
  </si>
  <si>
    <t>bhavani450@gmail.com</t>
  </si>
  <si>
    <t>divya451@gmail.com</t>
  </si>
  <si>
    <t>dhanya452@gmail.com</t>
  </si>
  <si>
    <t>prasath453@gmail.com</t>
  </si>
  <si>
    <t>raghav454@gmail.com</t>
  </si>
  <si>
    <t>nithya455@gmail.com</t>
  </si>
  <si>
    <t>kamala456@gmail.com</t>
  </si>
  <si>
    <t>nithya457@gmail.com</t>
  </si>
  <si>
    <t>prasath458@gmail.com</t>
  </si>
  <si>
    <t>hari459@gmail.com</t>
  </si>
  <si>
    <t>CUST0460</t>
  </si>
  <si>
    <t>Chandrasekar Achari</t>
  </si>
  <si>
    <t>chandrasekar460@gmail.com</t>
  </si>
  <si>
    <t>prakash461@gmail.com</t>
  </si>
  <si>
    <t>anitha462@gmail.com</t>
  </si>
  <si>
    <t>gayathri463@gmail.com</t>
  </si>
  <si>
    <t>gopal464@gmail.com</t>
  </si>
  <si>
    <t>madhavan465@gmail.com</t>
  </si>
  <si>
    <t>CUST0466</t>
  </si>
  <si>
    <t>Nagarajan Nair</t>
  </si>
  <si>
    <t>nagarajan466@gmail.com</t>
  </si>
  <si>
    <t>raghav467@gmail.com</t>
  </si>
  <si>
    <t>dinesh468@gmail.com</t>
  </si>
  <si>
    <t>CUST0469</t>
  </si>
  <si>
    <t>Kavya Kumar</t>
  </si>
  <si>
    <t>kavya469@gmail.com</t>
  </si>
  <si>
    <t>vijay470@gmail.com</t>
  </si>
  <si>
    <t>latha471@gmail.com</t>
  </si>
  <si>
    <t>banu472@gmail.com</t>
  </si>
  <si>
    <t>gayathri473@gmail.com</t>
  </si>
  <si>
    <t>geetha474@gmail.com</t>
  </si>
  <si>
    <t>gopal475#gmail.com</t>
  </si>
  <si>
    <t>CUST0476</t>
  </si>
  <si>
    <t>Lalitha Pillai</t>
  </si>
  <si>
    <t>lalitha476@gmail.com</t>
  </si>
  <si>
    <t>Patna</t>
  </si>
  <si>
    <t>Bihar</t>
  </si>
  <si>
    <t>malathi477@gmail.com</t>
  </si>
  <si>
    <t>CUST0478</t>
  </si>
  <si>
    <t>Kishore Rao</t>
  </si>
  <si>
    <t>kishore478@gmail.com</t>
  </si>
  <si>
    <t>hariharan479@gmail.com</t>
  </si>
  <si>
    <t>aishwarya480@gmail.com</t>
  </si>
  <si>
    <t>gayathri481@gmail.com</t>
  </si>
  <si>
    <t>prakash482@gmail.com</t>
  </si>
  <si>
    <t>deepak483@gmail.com</t>
  </si>
  <si>
    <t>anand484@gmail.com</t>
  </si>
  <si>
    <t>dhanush485@@gmail.com</t>
  </si>
  <si>
    <t>devi486@gmail.com</t>
  </si>
  <si>
    <t>dhanya487@gmail.com</t>
  </si>
  <si>
    <t>kannan488@gmail.com</t>
  </si>
  <si>
    <t>nagarajan489@gmail.com</t>
  </si>
  <si>
    <t>hema490@gmail.com</t>
  </si>
  <si>
    <t>jagan491@gmail.com</t>
  </si>
  <si>
    <t>jagan492@gmail.com</t>
  </si>
  <si>
    <t>elango493@gmail.com</t>
  </si>
  <si>
    <t>bhavani494@gmail.com</t>
  </si>
  <si>
    <t>bhuvana495@gmail.com</t>
  </si>
  <si>
    <t>senthil496@gmail.com</t>
  </si>
  <si>
    <t>vasanth497@gmail.com</t>
  </si>
  <si>
    <t>senthil498@gmail.com</t>
  </si>
  <si>
    <t>rajesh499@gmail.com</t>
  </si>
  <si>
    <t>nandhini500@gmail.com</t>
  </si>
  <si>
    <t>kavya501@gmail.com</t>
  </si>
  <si>
    <t>dhanya502@gmail.com</t>
  </si>
  <si>
    <t>kamala503@gmail.com</t>
  </si>
  <si>
    <t>kalpana504@gmail.com</t>
  </si>
  <si>
    <t>yazhini505@gmail.com</t>
  </si>
  <si>
    <t>pandi506@gmail.com</t>
  </si>
  <si>
    <t>kamala507@gmail.com</t>
  </si>
  <si>
    <t>priya508@gmail.com</t>
  </si>
  <si>
    <t>harini509@gmail.com</t>
  </si>
  <si>
    <t>esha510@gmail.com</t>
  </si>
  <si>
    <t>venkat511@gmail.com</t>
  </si>
  <si>
    <t>elango512@gmail.com</t>
  </si>
  <si>
    <t>vani513@gmail.com</t>
  </si>
  <si>
    <t>naveen514@gmail.com</t>
  </si>
  <si>
    <t>ovi515@gmail.com</t>
  </si>
  <si>
    <t>bhuvana516@gmail.com</t>
  </si>
  <si>
    <t>tamil517@gmail.com</t>
  </si>
  <si>
    <t>raghav518@gmail.com</t>
  </si>
  <si>
    <t>padma519@gmail.com</t>
  </si>
  <si>
    <t>anand520@gmail.com</t>
  </si>
  <si>
    <t>CUST0521</t>
  </si>
  <si>
    <t>Prasath Balan</t>
  </si>
  <si>
    <t>prasath521@gmail.com</t>
  </si>
  <si>
    <t>gayathri522@gmail.com</t>
  </si>
  <si>
    <t>mala523@gmail.com</t>
  </si>
  <si>
    <t>ramesh524@gmail.com</t>
  </si>
  <si>
    <t>sudha525@gmail.com</t>
  </si>
  <si>
    <t>deepa526@gmail.com</t>
  </si>
  <si>
    <t>gopal527@gmail.com</t>
  </si>
  <si>
    <t>divya528@gmail.com</t>
  </si>
  <si>
    <t>indira529@gmail.com</t>
  </si>
  <si>
    <t>deepak530@gmail.com</t>
  </si>
  <si>
    <t>kamala531@gmail.com</t>
  </si>
  <si>
    <t>hema532@gmail.com</t>
  </si>
  <si>
    <t>CUST0533</t>
  </si>
  <si>
    <t>madhavan533@gmail.com</t>
  </si>
  <si>
    <t>kalpana534@gmail.com</t>
  </si>
  <si>
    <t>sundar535@gmail.com</t>
  </si>
  <si>
    <t>hariharan536@gmail.com</t>
  </si>
  <si>
    <t>ashok537#gmail.com</t>
  </si>
  <si>
    <t>hemalatha538@gmail.com</t>
  </si>
  <si>
    <t>prasath539@gmail.com</t>
  </si>
  <si>
    <t>thenmozhi540@gmail.com</t>
  </si>
  <si>
    <t>divya541@gmail.com</t>
  </si>
  <si>
    <t>bhuvana542gmail.com</t>
  </si>
  <si>
    <t>gopal543@gmail.com</t>
  </si>
  <si>
    <t>divya544@gmail.com</t>
  </si>
  <si>
    <t>prakash545@gmail.com</t>
  </si>
  <si>
    <t>balaji546@gmail.com</t>
  </si>
  <si>
    <t>umesh547@gmail.com</t>
  </si>
  <si>
    <t>charulatha548@gmail.com</t>
  </si>
  <si>
    <t>chandrasekar549@gmail.com</t>
  </si>
  <si>
    <t>hari550@gmail.com</t>
  </si>
  <si>
    <t>jagan551@gmail.com</t>
  </si>
  <si>
    <t>poornima552@gmail.com</t>
  </si>
  <si>
    <t>rajesh553@gmail.com</t>
  </si>
  <si>
    <t>nirmala554@gmail.com</t>
  </si>
  <si>
    <t>anjali555@gmail.com</t>
  </si>
  <si>
    <t>chitra556@gmail.com</t>
  </si>
  <si>
    <t>CUST0557</t>
  </si>
  <si>
    <t>Deepak Gupta</t>
  </si>
  <si>
    <t>deepak557@gmail.com</t>
  </si>
  <si>
    <t>banu558@gmail.com</t>
  </si>
  <si>
    <t>sundar559@gmail.com</t>
  </si>
  <si>
    <t>dinesh560@gmail.com</t>
  </si>
  <si>
    <t>usha561@gmail.com</t>
  </si>
  <si>
    <t>gopal562@gmail.com</t>
  </si>
  <si>
    <t>revathi563@gmail.com</t>
  </si>
  <si>
    <t>kannan564@gmail.com</t>
  </si>
  <si>
    <t>pandi565@gmail.com</t>
  </si>
  <si>
    <t>kishore566@gmail.com</t>
  </si>
  <si>
    <t>bharath567@gmail.com</t>
  </si>
  <si>
    <t>hemalatha568@gmail.com</t>
  </si>
  <si>
    <t>sathish569@gmail.com</t>
  </si>
  <si>
    <t>banu570@gmail.com</t>
  </si>
  <si>
    <t>nirmala571@gmail.com</t>
  </si>
  <si>
    <t>chandrasekar572@gmail.com</t>
  </si>
  <si>
    <t>padma573@gmail.com</t>
  </si>
  <si>
    <t>dhanush574@gmail.com</t>
  </si>
  <si>
    <t>CUST0575</t>
  </si>
  <si>
    <t>Anjali Sharma</t>
  </si>
  <si>
    <t>anjali575@gmail.com</t>
  </si>
  <si>
    <t>vasanthi576@gmail.com</t>
  </si>
  <si>
    <t>anitha577@gmail.com</t>
  </si>
  <si>
    <t>jagan578@gmail.com</t>
  </si>
  <si>
    <t>pandi579@gmail.com</t>
  </si>
  <si>
    <t>eswari580@gmail.com</t>
  </si>
  <si>
    <t>banu581@gmail.com</t>
  </si>
  <si>
    <t>vijay582@gmail.com</t>
  </si>
  <si>
    <t>sudha583@gmail.com</t>
  </si>
  <si>
    <t>esha584@gmail.com</t>
  </si>
  <si>
    <t>pandi585@gmail.com</t>
  </si>
  <si>
    <t>meena586@gmail.com</t>
  </si>
  <si>
    <t>uma587@gmail.com</t>
  </si>
  <si>
    <t>arun588@gmail.com</t>
  </si>
  <si>
    <t>ovi589@gmail.com</t>
  </si>
  <si>
    <t>kavya590@gmail.com</t>
  </si>
  <si>
    <t>anjali591@gmail.com</t>
  </si>
  <si>
    <t>anjali592@gmail.com</t>
  </si>
  <si>
    <t>balamurugan593@gmail.com</t>
  </si>
  <si>
    <t>yogesh594@gmail.com</t>
  </si>
  <si>
    <t>lalitha595@gmail.com</t>
  </si>
  <si>
    <t>geetha596@gmail.com</t>
  </si>
  <si>
    <t>nagarajan597@gmail.com</t>
  </si>
  <si>
    <t>arun598@gmail.com</t>
  </si>
  <si>
    <t>kalpana599@gmail.com</t>
  </si>
  <si>
    <t>anitha600@gmail.com</t>
  </si>
  <si>
    <t>CUST0601</t>
  </si>
  <si>
    <t>Udhay Menon</t>
  </si>
  <si>
    <t>udhay601@gmail.com</t>
  </si>
  <si>
    <t>harini602@gmail.com</t>
  </si>
  <si>
    <t>kamala603@gmail.com</t>
  </si>
  <si>
    <t>chandrasekar604@gmail.com</t>
  </si>
  <si>
    <t>arun605@gmail.com</t>
  </si>
  <si>
    <t>raghav606@gmail.com</t>
  </si>
  <si>
    <t>deepa607@gmail.com</t>
  </si>
  <si>
    <t>CUST0608</t>
  </si>
  <si>
    <t>Prakash Gounder</t>
  </si>
  <si>
    <t>prakash608@gmail.com</t>
  </si>
  <si>
    <t>suresh609gmail.com</t>
  </si>
  <si>
    <t>gokul610@gmail.com</t>
  </si>
  <si>
    <t>vasanth611@gmail.com</t>
  </si>
  <si>
    <t>ramesh612@gmail.com</t>
  </si>
  <si>
    <t>meena613@gmail.com</t>
  </si>
  <si>
    <t>hari614@gmail.com</t>
  </si>
  <si>
    <t>aishwarya615@gmail.com</t>
  </si>
  <si>
    <t>chitra616@gmail.com</t>
  </si>
  <si>
    <t>pandi617@gmail.com</t>
  </si>
  <si>
    <t>malathi618@gmail.com</t>
  </si>
  <si>
    <t>thenmozhi619@gmail.com</t>
  </si>
  <si>
    <t>nagarajan620@gmail.com</t>
  </si>
  <si>
    <t>priya621@gmail.com</t>
  </si>
  <si>
    <t>sangeetha622@gmail.com</t>
  </si>
  <si>
    <t>CUST0623</t>
  </si>
  <si>
    <t>Rajesh Selvam</t>
  </si>
  <si>
    <t>rajesh623@gmail.com</t>
  </si>
  <si>
    <t>nithya624@gmail.com</t>
  </si>
  <si>
    <t>kishore625@gmail.com</t>
  </si>
  <si>
    <t>CUST0626</t>
  </si>
  <si>
    <t>Geetha Sekar</t>
  </si>
  <si>
    <t>geetha626@gmail</t>
  </si>
  <si>
    <t>ishwarya627@gmail.com</t>
  </si>
  <si>
    <t>deepa628@gmail.com</t>
  </si>
  <si>
    <t>suresh629@gmail.com</t>
  </si>
  <si>
    <t>lakshmi630@gmail.com</t>
  </si>
  <si>
    <t>vasanth631@gmail.com</t>
  </si>
  <si>
    <t>bharath632@gmail.com</t>
  </si>
  <si>
    <t>devi633@gmail.com</t>
  </si>
  <si>
    <t>chandrasekar634@gmail.com</t>
  </si>
  <si>
    <t>thenmozhi635@gmail.com</t>
  </si>
  <si>
    <t>ilango636@gmail.com</t>
  </si>
  <si>
    <t>deepa637@gmail.com</t>
  </si>
  <si>
    <t>deepak638@gmail.com</t>
  </si>
  <si>
    <t>hari639@gmail.com</t>
  </si>
  <si>
    <t>thiru640@gmail.com</t>
  </si>
  <si>
    <t>charulatha641@gmail.com</t>
  </si>
  <si>
    <t>harini642@gmail.com</t>
  </si>
  <si>
    <t>arun643@gmail.com</t>
  </si>
  <si>
    <t>prakash644@gmail.com</t>
  </si>
  <si>
    <t>kamala645@gmail.com</t>
  </si>
  <si>
    <t>thiru646@gmail.com</t>
  </si>
  <si>
    <t>kalpana647@gmail.com</t>
  </si>
  <si>
    <t>dinesh648@gmail.com</t>
  </si>
  <si>
    <t>CUST0649</t>
  </si>
  <si>
    <t>Vasanthi Prabhu</t>
  </si>
  <si>
    <t>vasanthi649@gmail.com</t>
  </si>
  <si>
    <t>manoj650@gmail.com</t>
  </si>
  <si>
    <t>ilango651@gmail.com</t>
  </si>
  <si>
    <t>naveen652@gmail.com</t>
  </si>
  <si>
    <t>hemalatha653@gmail.com</t>
  </si>
  <si>
    <t>gokul654@gmail.com</t>
  </si>
  <si>
    <t>sangeetha655@gmail.com</t>
  </si>
  <si>
    <t>anjali656@gmail.com</t>
  </si>
  <si>
    <t>devi657@gmail.com</t>
  </si>
  <si>
    <t>udhay658@gmail.com</t>
  </si>
  <si>
    <t>jagan659@gmail.com</t>
  </si>
  <si>
    <t>hariharan660@gmail.com</t>
  </si>
  <si>
    <t>tamil661@gmail.com</t>
  </si>
  <si>
    <t>balamurugan662@gmail.com</t>
  </si>
  <si>
    <t>elango663@gmail.com</t>
  </si>
  <si>
    <t>chandran664@gmail.com</t>
  </si>
  <si>
    <t>kishore665@gmail.com</t>
  </si>
  <si>
    <t>anand666@gmail.com</t>
  </si>
  <si>
    <t>charulatha667@gmail.com</t>
  </si>
  <si>
    <t>arun668@gmail.com</t>
  </si>
  <si>
    <t>mani669@gmail.com</t>
  </si>
  <si>
    <t>balaji670@gmail.com</t>
  </si>
  <si>
    <t>nagarajan671@gmail.com</t>
  </si>
  <si>
    <t>chitra672@gmail.com</t>
  </si>
  <si>
    <t>hari673@gmail.com</t>
  </si>
  <si>
    <t>venkat674@gmail.com</t>
  </si>
  <si>
    <t>anand675@gmail.com</t>
  </si>
  <si>
    <t>dhanush676@gmail.com</t>
  </si>
  <si>
    <t>kamala677@gmail.com</t>
  </si>
  <si>
    <t>poornima678@gmail.com</t>
  </si>
  <si>
    <t>thiru679@gmail.com</t>
  </si>
  <si>
    <t>lokesh680@gmail.com</t>
  </si>
  <si>
    <t>raghav681@gmail.com</t>
  </si>
  <si>
    <t>gopal682@gmail.com</t>
  </si>
  <si>
    <t>prasath683@gmail.com</t>
  </si>
  <si>
    <t>dhanya684@gmail.com</t>
  </si>
  <si>
    <t>naveen685@gmail.com</t>
  </si>
  <si>
    <t>hemalatha686@gmail.com</t>
  </si>
  <si>
    <t>CUST0687</t>
  </si>
  <si>
    <t>Dhanush Nair</t>
  </si>
  <si>
    <t>dhanush687@gmail.com</t>
  </si>
  <si>
    <t>udhay688@gmail.com</t>
  </si>
  <si>
    <t>karthik689@gmail.com</t>
  </si>
  <si>
    <t>banu690@gmail.com</t>
  </si>
  <si>
    <t>chitra691@gmail.com</t>
  </si>
  <si>
    <t>ovi692@gmail.com</t>
  </si>
  <si>
    <t>dhanush693@gmail.com</t>
  </si>
  <si>
    <t>hemalatha694@gmail.com</t>
  </si>
  <si>
    <t>kishore695@gmail.com</t>
  </si>
  <si>
    <t>CUST0696</t>
  </si>
  <si>
    <t>Ramesh Krishnan</t>
  </si>
  <si>
    <t>ramesh696@gmail.com</t>
  </si>
  <si>
    <t>radha697@gmail.com</t>
  </si>
  <si>
    <t>nirmala698@gmail.com</t>
  </si>
  <si>
    <t>karthik699@gmail.com</t>
  </si>
  <si>
    <t>radha700@gmail.com</t>
  </si>
  <si>
    <t>Employee_Name</t>
  </si>
  <si>
    <t>Department</t>
  </si>
  <si>
    <t>Salary</t>
  </si>
  <si>
    <t>Joining_Date</t>
  </si>
  <si>
    <t>Employment_Status</t>
  </si>
  <si>
    <t>STR066</t>
  </si>
  <si>
    <t>STR166</t>
  </si>
  <si>
    <t>EMP0095</t>
  </si>
  <si>
    <t>Usha Mudaliar</t>
  </si>
  <si>
    <t>EMP0135</t>
  </si>
  <si>
    <t>Chitra Venkataraman</t>
  </si>
  <si>
    <t>In-Active</t>
  </si>
  <si>
    <t>EMP0227</t>
  </si>
  <si>
    <t>EMP0243</t>
  </si>
  <si>
    <t>Poornima Chandran</t>
  </si>
  <si>
    <t>EMP0303</t>
  </si>
  <si>
    <t>Nithya Murugan</t>
  </si>
  <si>
    <t>EMP0310</t>
  </si>
  <si>
    <t>Vijay Selvam</t>
  </si>
  <si>
    <t>Store_Name</t>
  </si>
  <si>
    <t>Manager</t>
  </si>
  <si>
    <t>Store_Type</t>
  </si>
  <si>
    <t>Opening_Date</t>
  </si>
  <si>
    <t>Monthly_Target</t>
  </si>
  <si>
    <t>Supermarket</t>
  </si>
  <si>
    <t>Manoj Nair</t>
  </si>
  <si>
    <t>Convenience</t>
  </si>
  <si>
    <t>Express</t>
  </si>
  <si>
    <t>Lokesh Mudaliar</t>
  </si>
  <si>
    <t>Malathi Sekar</t>
  </si>
  <si>
    <t>Hari Naicker</t>
  </si>
  <si>
    <t>Bhuvana Naicker</t>
  </si>
  <si>
    <t>Hypermarket</t>
  </si>
  <si>
    <t>Pandi Varma</t>
  </si>
  <si>
    <t>Hariharan Velan</t>
  </si>
  <si>
    <t>Sathish Devi</t>
  </si>
  <si>
    <t>Radha Krishnan</t>
  </si>
  <si>
    <t>Bharath Rao</t>
  </si>
  <si>
    <t>Venkat Murugan</t>
  </si>
  <si>
    <t>Lokesh Chettiar</t>
  </si>
  <si>
    <t>Kishore Reddy</t>
  </si>
  <si>
    <t>Rajesh Balan</t>
  </si>
  <si>
    <t>Karthik Nair</t>
  </si>
  <si>
    <t>Om Velan</t>
  </si>
  <si>
    <t>Usha Nathan</t>
  </si>
  <si>
    <t>Vasanthi Nair</t>
  </si>
  <si>
    <t>Tara Iyer</t>
  </si>
  <si>
    <t>Balaji Subramaniam</t>
  </si>
  <si>
    <t>Geetha Reddy</t>
  </si>
  <si>
    <t>Bhuvana Selvam</t>
  </si>
  <si>
    <t>Eswari Rao</t>
  </si>
  <si>
    <t>Usha Reddy</t>
  </si>
  <si>
    <t>Naveen Mudaliar</t>
  </si>
  <si>
    <t>Jayakumar Naidu</t>
  </si>
  <si>
    <t>Deepak Raj</t>
  </si>
  <si>
    <t>Hema Balan</t>
  </si>
  <si>
    <t>Priya Menon</t>
  </si>
  <si>
    <t>Sanjay Balan</t>
  </si>
  <si>
    <t>Prakash Sharma</t>
  </si>
  <si>
    <t>Rajesh Naicker</t>
  </si>
  <si>
    <t>Esha Sharma</t>
  </si>
  <si>
    <t>Bhuvana Menon</t>
  </si>
  <si>
    <t>Vasanth Balan</t>
  </si>
  <si>
    <t>Kavya Murugan</t>
  </si>
  <si>
    <t>Umesh Reddy</t>
  </si>
  <si>
    <t>FreshMart Kochi Central</t>
  </si>
  <si>
    <t>Divya Selvam</t>
  </si>
  <si>
    <t>Vasanthi Varma</t>
  </si>
  <si>
    <t>Umesh Achari</t>
  </si>
  <si>
    <t>Aishwarya Kumar</t>
  </si>
  <si>
    <t>Sundar Iyer</t>
  </si>
  <si>
    <t>Usha Sekar</t>
  </si>
  <si>
    <t>Aishwarya Sekar</t>
  </si>
  <si>
    <t>Om Gounder</t>
  </si>
  <si>
    <t>Ovi Naidu</t>
  </si>
  <si>
    <t>Revathi Krishnan</t>
  </si>
  <si>
    <t>Dhanush Balan</t>
  </si>
  <si>
    <t>Sanjay Devi</t>
  </si>
  <si>
    <t>Udhay Achari</t>
  </si>
  <si>
    <t>Balamurugan Chandran</t>
  </si>
  <si>
    <t>Lakshmi Naidu</t>
  </si>
  <si>
    <t>Udhay Nathan</t>
  </si>
  <si>
    <t>Poornima Chettiar</t>
  </si>
  <si>
    <t>Balamurugan Balan</t>
  </si>
  <si>
    <t>Revathi Nair</t>
  </si>
  <si>
    <t>Vasanth Achari</t>
  </si>
  <si>
    <t>Indira Reddy</t>
  </si>
  <si>
    <t>Vijay Varma</t>
  </si>
  <si>
    <t>Nithya Velan</t>
  </si>
  <si>
    <t>Devi Selvam</t>
  </si>
  <si>
    <t>Malathi Pillai</t>
  </si>
  <si>
    <t>Madhavan Naicker</t>
  </si>
  <si>
    <t>Umesh Nathan</t>
  </si>
  <si>
    <t>Vijay Prabhu</t>
  </si>
  <si>
    <t>Vijay Chettiar</t>
  </si>
  <si>
    <t>Eswari Venkataraman</t>
  </si>
  <si>
    <t>Prasath Krishnan</t>
  </si>
  <si>
    <t>Latha Chettiar</t>
  </si>
  <si>
    <t>Uma Gupta</t>
  </si>
  <si>
    <t>Naveen Pandian</t>
  </si>
  <si>
    <t>Indira Naidu</t>
  </si>
  <si>
    <t>Om Chandran</t>
  </si>
  <si>
    <t>Hemalatha Prabhu</t>
  </si>
  <si>
    <t>Mani Naidu</t>
  </si>
  <si>
    <t>Ovi Nair</t>
  </si>
  <si>
    <t>Yazhini Rao</t>
  </si>
  <si>
    <t>Hema Naicker</t>
  </si>
  <si>
    <t>Anjali Nathan</t>
  </si>
  <si>
    <t>Ashok Naicker</t>
  </si>
  <si>
    <t>Lokesh Achari</t>
  </si>
  <si>
    <t>Sundar Sekar</t>
  </si>
  <si>
    <t>Bharath Chandran</t>
  </si>
  <si>
    <t>Madhavan Rao</t>
  </si>
  <si>
    <t>Sanjay Gounder</t>
  </si>
  <si>
    <t>Kavya Venkataraman</t>
  </si>
  <si>
    <t>Usha Prabhu</t>
  </si>
  <si>
    <t>Janani Gupta</t>
  </si>
  <si>
    <t>Madhavan Sekar</t>
  </si>
  <si>
    <t>Tara Venkataraman</t>
  </si>
  <si>
    <t>Bhuvana Varma</t>
  </si>
  <si>
    <t>Madhavan Devi</t>
  </si>
  <si>
    <t>Suresh Iyer</t>
  </si>
  <si>
    <t>FreshMart Bhubaneswar Square</t>
  </si>
  <si>
    <t>Balamurugan Reddy</t>
  </si>
  <si>
    <t>Anitha Gounder</t>
  </si>
  <si>
    <t>Senthil Rao</t>
  </si>
  <si>
    <t>Thenmozhi Kumar</t>
  </si>
  <si>
    <t>Priya Gupta</t>
  </si>
  <si>
    <t>Umesh Pillai</t>
  </si>
  <si>
    <t>Ilango Nair</t>
  </si>
  <si>
    <t>Kalpana Chettiar</t>
  </si>
  <si>
    <t>Row Labels</t>
  </si>
  <si>
    <t>(blank)</t>
  </si>
  <si>
    <t>Grand Total</t>
  </si>
  <si>
    <t>Sum of Sales_Amount</t>
  </si>
  <si>
    <t>Average of Sales_Amount</t>
  </si>
  <si>
    <t>Count of Invoice_Number</t>
  </si>
  <si>
    <t>Sum of Profit</t>
  </si>
  <si>
    <t>Year</t>
  </si>
  <si>
    <t>Month</t>
  </si>
  <si>
    <t>Month_No</t>
  </si>
  <si>
    <t>Profit_margin</t>
  </si>
  <si>
    <t>2026</t>
  </si>
  <si>
    <t>Jan</t>
  </si>
  <si>
    <t>Feb</t>
  </si>
  <si>
    <t>Mar</t>
  </si>
  <si>
    <t>Apr</t>
  </si>
  <si>
    <t>May</t>
  </si>
  <si>
    <t>Jun</t>
  </si>
  <si>
    <t>Jul</t>
  </si>
  <si>
    <t>Aug</t>
  </si>
  <si>
    <t>Sep</t>
  </si>
  <si>
    <t>Oct</t>
  </si>
  <si>
    <t>Nov</t>
  </si>
  <si>
    <t>Dec</t>
  </si>
  <si>
    <t>(All)</t>
  </si>
  <si>
    <t xml:space="preserve">Profit margin </t>
  </si>
  <si>
    <t>Discount band</t>
  </si>
  <si>
    <t>&gt;15%</t>
  </si>
  <si>
    <t>0%</t>
  </si>
  <si>
    <t>11-15%</t>
  </si>
  <si>
    <t>1-5%</t>
  </si>
  <si>
    <t>6-10%</t>
  </si>
  <si>
    <t>Return Status</t>
  </si>
  <si>
    <t>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</si>
</sst>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mmm\-yyyy"/>
    <numFmt numFmtId="165" formatCode="[$-F400]h:mm:ss\ AM/PM"/>
    <numFmt numFmtId="166" formatCode="_ [$₹-4009]\ * #,##0_ ;_ [$₹-4009]\ * \-#,##0_ ;_ [$₹-4009]\ * &quot;-&quot;??_ ;_ @_ "/>
    <numFmt numFmtId="167" formatCode="m/d/yyyy\ h:mm"/>
  </numFmts>
  <fonts count="5" x14ac:knownFonts="1">
    <font>
      <sz val="11"/>
      <color theme="1"/>
      <name val="Calibri"/>
      <family val="2"/>
      <scheme val="minor"/>
    </font>
    <font>
      <b/>
      <sz val="11"/>
      <color rgb="FFFFFFFF"/>
      <name val="Arial"/>
      <family val="2"/>
    </font>
    <font>
      <sz val="10"/>
      <name val="Arial"/>
      <family val="2"/>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rgb="FFFFFF00"/>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21">
    <xf numFmtId="0" fontId="0" fillId="0" borderId="0" xfId="0"/>
    <xf numFmtId="0" fontId="1" fillId="2" borderId="0" xfId="0" applyFont="1" applyFill="1" applyAlignment="1">
      <alignment horizontal="center" vertical="center"/>
    </xf>
    <xf numFmtId="0" fontId="2" fillId="0" borderId="0" xfId="0" applyFont="1"/>
    <xf numFmtId="4" fontId="2" fillId="0" borderId="0" xfId="0" applyNumberFormat="1" applyFont="1"/>
    <xf numFmtId="0" fontId="3" fillId="0" borderId="0" xfId="0" applyFont="1"/>
    <xf numFmtId="164" fontId="1" fillId="2" borderId="0" xfId="0" applyNumberFormat="1" applyFont="1" applyFill="1" applyAlignment="1">
      <alignment horizontal="center" vertical="center"/>
    </xf>
    <xf numFmtId="164" fontId="2" fillId="0" borderId="0" xfId="0" applyNumberFormat="1" applyFont="1"/>
    <xf numFmtId="164" fontId="0" fillId="0" borderId="0" xfId="0" applyNumberFormat="1"/>
    <xf numFmtId="14" fontId="0" fillId="0" borderId="0" xfId="0" applyNumberFormat="1"/>
    <xf numFmtId="165"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167" fontId="0" fillId="0" borderId="0" xfId="0" applyNumberFormat="1"/>
    <xf numFmtId="0" fontId="0" fillId="3" borderId="0" xfId="0" applyFill="1"/>
    <xf numFmtId="9" fontId="0" fillId="0" borderId="0" xfId="1" applyFont="1"/>
    <xf numFmtId="10" fontId="0" fillId="0" borderId="0" xfId="1" applyNumberFormat="1" applyFont="1"/>
    <xf numFmtId="10" fontId="0" fillId="0" borderId="0" xfId="0" applyNumberFormat="1"/>
    <xf numFmtId="0" fontId="0" fillId="0" borderId="0" xfId="0" applyNumberFormat="1"/>
  </cellXfs>
  <cellStyles count="2">
    <cellStyle name="Normal" xfId="0" builtinId="0"/>
    <cellStyle name="Percent" xfId="1" builtinId="5"/>
  </cellStyles>
  <dxfs count="111">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numFmt numFmtId="0" formatCode="General"/>
    </dxf>
    <dxf>
      <numFmt numFmtId="14" formatCode="0.00%"/>
    </dxf>
    <dxf>
      <numFmt numFmtId="27" formatCode="dd/mm/yyyy\ hh:mm"/>
    </dxf>
    <dxf>
      <numFmt numFmtId="14" formatCode="0.00%"/>
    </dxf>
    <dxf>
      <numFmt numFmtId="0" formatCode="General"/>
    </dxf>
    <dxf>
      <numFmt numFmtId="167" formatCode="m/d/yyyy\ h:mm"/>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d\-mmm\-yyyy"/>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9"/>
        <color theme="0"/>
        <name val="Calibri"/>
        <family val="2"/>
        <scheme val="minor"/>
      </font>
    </dxf>
    <dxf>
      <fill>
        <patternFill>
          <bgColor rgb="FF5A89C2"/>
        </patternFill>
      </fill>
    </dxf>
  </dxfs>
  <tableStyles count="1" defaultTableStyle="TableStyleMedium9" defaultPivotStyle="PivotStyleLight16">
    <tableStyle name="Slicer_Freshmart" pivot="0" table="0" count="10" xr9:uid="{FA692B93-AB2D-4320-9BE7-33FF54865652}">
      <tableStyleElement type="wholeTable" dxfId="110"/>
      <tableStyleElement type="headerRow" dxfId="109"/>
    </tableStyle>
  </tableStyles>
  <colors>
    <mruColors>
      <color rgb="FF5E8BC2"/>
      <color rgb="FF5A89C2"/>
      <color rgb="FF1F04C4"/>
    </mruColors>
  </colors>
  <extLst>
    <ext xmlns:x14="http://schemas.microsoft.com/office/spreadsheetml/2009/9/main" uri="{46F421CA-312F-682f-3DD2-61675219B42D}">
      <x14:dxfs count="8">
        <dxf>
          <fill>
            <patternFill>
              <bgColor theme="0"/>
            </patternFill>
          </fill>
        </dxf>
        <dxf>
          <fill>
            <patternFill>
              <bgColor theme="0"/>
            </patternFill>
          </fill>
        </dxf>
        <dxf>
          <fill>
            <patternFill>
              <bgColor theme="0"/>
            </patternFill>
          </fill>
        </dxf>
        <dxf>
          <fill>
            <patternFill>
              <bgColor theme="0"/>
            </patternFill>
          </fill>
        </dxf>
        <dxf>
          <fill>
            <patternFill>
              <bgColor theme="4" tint="0.59996337778862885"/>
            </patternFill>
          </fill>
        </dxf>
        <dxf>
          <font>
            <name val="Calibri"/>
            <family val="2"/>
            <scheme val="minor"/>
          </font>
          <fill>
            <patternFill>
              <bgColor theme="0"/>
            </patternFill>
          </fill>
        </dxf>
        <dxf>
          <fill>
            <patternFill>
              <bgColor theme="4" tint="0.59996337778862885"/>
            </patternFill>
          </fill>
        </dxf>
        <dxf>
          <fill>
            <patternFill>
              <bgColor theme="4" tint="0.59996337778862885"/>
            </patternFill>
          </fill>
        </dxf>
      </x14:dxfs>
    </ext>
    <ext xmlns:x14="http://schemas.microsoft.com/office/spreadsheetml/2009/9/main" uri="{EB79DEF2-80B8-43e5-95BD-54CBDDF9020C}">
      <x14:slicerStyles defaultSlicerStyle="SlicerStyleLight1">
        <x14:slicerStyle name="Slicer_Freshmar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[Cleaned_FreshMart_Sales_Transactions.xlsx]Pivot_KPIs!Regional Performance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Pivot_KPIs!$B$65</c:f>
              <c:strCache>
                <c:ptCount val="1"/>
                <c:pt idx="0">
                  <c:v>Sum of Profit</c:v>
                </c:pt>
              </c:strCache>
            </c:strRef>
          </c:tx>
          <c:spPr>
            <a:solidFill>
              <a:schemeClr val="accent1"/>
            </a:solidFill>
            <a:ln>
              <a:noFill/>
            </a:ln>
            <a:effectLst/>
          </c:spPr>
          <c:invertIfNegative val="0"/>
          <c:cat>
            <c:strRef>
              <c:f>Pivot_KPIs!$A$66:$A$70</c:f>
              <c:strCache>
                <c:ptCount val="4"/>
                <c:pt idx="0">
                  <c:v>East</c:v>
                </c:pt>
                <c:pt idx="1">
                  <c:v>South</c:v>
                </c:pt>
                <c:pt idx="2">
                  <c:v>West</c:v>
                </c:pt>
                <c:pt idx="3">
                  <c:v>(blank)</c:v>
                </c:pt>
              </c:strCache>
            </c:strRef>
          </c:cat>
          <c:val>
            <c:numRef>
              <c:f>Pivot_KPIs!$B$66:$B$70</c:f>
              <c:numCache>
                <c:formatCode>General</c:formatCode>
                <c:ptCount val="4"/>
                <c:pt idx="0">
                  <c:v>15527.089999999997</c:v>
                </c:pt>
                <c:pt idx="1">
                  <c:v>474801.34999999951</c:v>
                </c:pt>
                <c:pt idx="2">
                  <c:v>180564.21000000002</c:v>
                </c:pt>
                <c:pt idx="3">
                  <c:v>683.88</c:v>
                </c:pt>
              </c:numCache>
            </c:numRef>
          </c:val>
          <c:extLst>
            <c:ext xmlns:c16="http://schemas.microsoft.com/office/drawing/2014/chart" uri="{C3380CC4-5D6E-409C-BE32-E72D297353CC}">
              <c16:uniqueId val="{00000000-D2A9-4A0D-B9AF-AE12AE1E1247}"/>
            </c:ext>
          </c:extLst>
        </c:ser>
        <c:ser>
          <c:idx val="1"/>
          <c:order val="1"/>
          <c:tx>
            <c:strRef>
              <c:f>Pivot_KPIs!$C$65</c:f>
              <c:strCache>
                <c:ptCount val="1"/>
                <c:pt idx="0">
                  <c:v>Sum of Sales_Amount</c:v>
                </c:pt>
              </c:strCache>
            </c:strRef>
          </c:tx>
          <c:spPr>
            <a:solidFill>
              <a:schemeClr val="accent2"/>
            </a:solidFill>
            <a:ln>
              <a:noFill/>
            </a:ln>
            <a:effectLst/>
          </c:spPr>
          <c:invertIfNegative val="0"/>
          <c:cat>
            <c:strRef>
              <c:f>Pivot_KPIs!$A$66:$A$70</c:f>
              <c:strCache>
                <c:ptCount val="4"/>
                <c:pt idx="0">
                  <c:v>East</c:v>
                </c:pt>
                <c:pt idx="1">
                  <c:v>South</c:v>
                </c:pt>
                <c:pt idx="2">
                  <c:v>West</c:v>
                </c:pt>
                <c:pt idx="3">
                  <c:v>(blank)</c:v>
                </c:pt>
              </c:strCache>
            </c:strRef>
          </c:cat>
          <c:val>
            <c:numRef>
              <c:f>Pivot_KPIs!$C$66:$C$70</c:f>
              <c:numCache>
                <c:formatCode>General</c:formatCode>
                <c:ptCount val="4"/>
                <c:pt idx="0">
                  <c:v>62655.189999999988</c:v>
                </c:pt>
                <c:pt idx="1">
                  <c:v>1889516.2800000012</c:v>
                </c:pt>
                <c:pt idx="2">
                  <c:v>690929.95000000042</c:v>
                </c:pt>
                <c:pt idx="3">
                  <c:v>2665.21</c:v>
                </c:pt>
              </c:numCache>
            </c:numRef>
          </c:val>
          <c:extLst>
            <c:ext xmlns:c16="http://schemas.microsoft.com/office/drawing/2014/chart" uri="{C3380CC4-5D6E-409C-BE32-E72D297353CC}">
              <c16:uniqueId val="{00000001-D2A9-4A0D-B9AF-AE12AE1E1247}"/>
            </c:ext>
          </c:extLst>
        </c:ser>
        <c:dLbls>
          <c:showLegendKey val="0"/>
          <c:showVal val="0"/>
          <c:showCatName val="0"/>
          <c:showSerName val="0"/>
          <c:showPercent val="0"/>
          <c:showBubbleSize val="0"/>
        </c:dLbls>
        <c:gapWidth val="219"/>
        <c:overlap val="-27"/>
        <c:axId val="920080528"/>
        <c:axId val="2009324111"/>
      </c:barChart>
      <c:catAx>
        <c:axId val="92008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24111"/>
        <c:crosses val="autoZero"/>
        <c:auto val="1"/>
        <c:lblAlgn val="ctr"/>
        <c:lblOffset val="100"/>
        <c:noMultiLvlLbl val="0"/>
      </c:catAx>
      <c:valAx>
        <c:axId val="200932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08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[Cleaned_FreshMart_Sales_Transactions.xlsx]Pivot_KPIs!Sales Channel Performance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Pivot_KPIs!$B$77</c:f>
              <c:strCache>
                <c:ptCount val="1"/>
                <c:pt idx="0">
                  <c:v>Sum of Sales_Amount</c:v>
                </c:pt>
              </c:strCache>
            </c:strRef>
          </c:tx>
          <c:spPr>
            <a:solidFill>
              <a:schemeClr val="accent1"/>
            </a:solidFill>
            <a:ln>
              <a:noFill/>
            </a:ln>
            <a:effectLst/>
          </c:spPr>
          <c:invertIfNegative val="0"/>
          <c:cat>
            <c:strRef>
              <c:f>Pivot_KPIs!$A$78:$A$81</c:f>
              <c:strCache>
                <c:ptCount val="3"/>
                <c:pt idx="0">
                  <c:v>In-Store</c:v>
                </c:pt>
                <c:pt idx="1">
                  <c:v>Mobile App</c:v>
                </c:pt>
                <c:pt idx="2">
                  <c:v>Online</c:v>
                </c:pt>
              </c:strCache>
            </c:strRef>
          </c:cat>
          <c:val>
            <c:numRef>
              <c:f>Pivot_KPIs!$B$78:$B$81</c:f>
              <c:numCache>
                <c:formatCode>General</c:formatCode>
                <c:ptCount val="3"/>
                <c:pt idx="0">
                  <c:v>1990579.4500000011</c:v>
                </c:pt>
                <c:pt idx="1">
                  <c:v>289456.73000000004</c:v>
                </c:pt>
                <c:pt idx="2">
                  <c:v>614626.71999999986</c:v>
                </c:pt>
              </c:numCache>
            </c:numRef>
          </c:val>
          <c:extLst>
            <c:ext xmlns:c16="http://schemas.microsoft.com/office/drawing/2014/chart" uri="{C3380CC4-5D6E-409C-BE32-E72D297353CC}">
              <c16:uniqueId val="{00000000-DC17-40D6-8616-D282543EDA1C}"/>
            </c:ext>
          </c:extLst>
        </c:ser>
        <c:ser>
          <c:idx val="1"/>
          <c:order val="1"/>
          <c:tx>
            <c:strRef>
              <c:f>Pivot_KPIs!$C$77</c:f>
              <c:strCache>
                <c:ptCount val="1"/>
                <c:pt idx="0">
                  <c:v>Sum of Profit</c:v>
                </c:pt>
              </c:strCache>
            </c:strRef>
          </c:tx>
          <c:spPr>
            <a:solidFill>
              <a:schemeClr val="accent2"/>
            </a:solidFill>
            <a:ln>
              <a:noFill/>
            </a:ln>
            <a:effectLst/>
          </c:spPr>
          <c:invertIfNegative val="0"/>
          <c:cat>
            <c:strRef>
              <c:f>Pivot_KPIs!$A$78:$A$81</c:f>
              <c:strCache>
                <c:ptCount val="3"/>
                <c:pt idx="0">
                  <c:v>In-Store</c:v>
                </c:pt>
                <c:pt idx="1">
                  <c:v>Mobile App</c:v>
                </c:pt>
                <c:pt idx="2">
                  <c:v>Online</c:v>
                </c:pt>
              </c:strCache>
            </c:strRef>
          </c:cat>
          <c:val>
            <c:numRef>
              <c:f>Pivot_KPIs!$C$78:$C$81</c:f>
              <c:numCache>
                <c:formatCode>General</c:formatCode>
                <c:ptCount val="3"/>
                <c:pt idx="0">
                  <c:v>504060.82000000018</c:v>
                </c:pt>
                <c:pt idx="1">
                  <c:v>74107.63</c:v>
                </c:pt>
                <c:pt idx="2">
                  <c:v>159190.43999999977</c:v>
                </c:pt>
              </c:numCache>
            </c:numRef>
          </c:val>
          <c:extLst>
            <c:ext xmlns:c16="http://schemas.microsoft.com/office/drawing/2014/chart" uri="{C3380CC4-5D6E-409C-BE32-E72D297353CC}">
              <c16:uniqueId val="{00000001-DC17-40D6-8616-D282543EDA1C}"/>
            </c:ext>
          </c:extLst>
        </c:ser>
        <c:dLbls>
          <c:showLegendKey val="0"/>
          <c:showVal val="0"/>
          <c:showCatName val="0"/>
          <c:showSerName val="0"/>
          <c:showPercent val="0"/>
          <c:showBubbleSize val="0"/>
        </c:dLbls>
        <c:gapWidth val="219"/>
        <c:overlap val="-27"/>
        <c:axId val="920106976"/>
        <c:axId val="2009308751"/>
      </c:barChart>
      <c:catAx>
        <c:axId val="92010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08751"/>
        <c:crosses val="autoZero"/>
        <c:auto val="1"/>
        <c:lblAlgn val="ctr"/>
        <c:lblOffset val="100"/>
        <c:noMultiLvlLbl val="0"/>
      </c:catAx>
      <c:valAx>
        <c:axId val="2009308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10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[Cleaned_FreshMart_Sales_Transactions.xlsx]Pivot_KPIs!PivotTable15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How do FreshMart's sales and profit change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Pivot_KPIs!$F$17</c:f>
              <c:strCache>
                <c:ptCount val="1"/>
                <c:pt idx="0">
                  <c:v>Sum of Sales_Amount</c:v>
                </c:pt>
              </c:strCache>
            </c:strRef>
          </c:tx>
          <c:spPr>
            <a:ln w="28575" cap="rnd">
              <a:solidFill>
                <a:schemeClr val="accent1"/>
              </a:solidFill>
              <a:round/>
            </a:ln>
            <a:effectLst/>
          </c:spPr>
          <c:marker>
            <c:symbol val="none"/>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Pivot_KPIs!$F$18:$F$30</c:f>
              <c:numCache>
                <c:formatCode>General</c:formatCode>
                <c:ptCount val="12"/>
                <c:pt idx="0">
                  <c:v>173545.86999999997</c:v>
                </c:pt>
                <c:pt idx="1">
                  <c:v>206481.77999999994</c:v>
                </c:pt>
                <c:pt idx="2">
                  <c:v>216270.55000000002</c:v>
                </c:pt>
                <c:pt idx="3">
                  <c:v>213700.16000000006</c:v>
                </c:pt>
                <c:pt idx="4">
                  <c:v>209423.09999999998</c:v>
                </c:pt>
                <c:pt idx="5">
                  <c:v>233350.75000000012</c:v>
                </c:pt>
                <c:pt idx="6">
                  <c:v>232207.6699999999</c:v>
                </c:pt>
                <c:pt idx="7">
                  <c:v>201335.41999999998</c:v>
                </c:pt>
                <c:pt idx="8">
                  <c:v>246965.04000000004</c:v>
                </c:pt>
                <c:pt idx="9">
                  <c:v>343543.17000000004</c:v>
                </c:pt>
                <c:pt idx="10">
                  <c:v>296153.77999999974</c:v>
                </c:pt>
                <c:pt idx="11">
                  <c:v>321685.60999999981</c:v>
                </c:pt>
              </c:numCache>
            </c:numRef>
          </c:val>
          <c:smooth val="0"/>
          <c:extLst>
            <c:ext xmlns:c16="http://schemas.microsoft.com/office/drawing/2014/chart" uri="{C3380CC4-5D6E-409C-BE32-E72D297353CC}">
              <c16:uniqueId val="{00000000-F2D9-4E95-B98A-3D91D6FBDEFD}"/>
            </c:ext>
          </c:extLst>
        </c:ser>
        <c:ser>
          <c:idx val="1"/>
          <c:order val="1"/>
          <c:tx>
            <c:strRef>
              <c:f>Pivot_KPIs!$G$17</c:f>
              <c:strCache>
                <c:ptCount val="1"/>
                <c:pt idx="0">
                  <c:v>Sum of Profit</c:v>
                </c:pt>
              </c:strCache>
            </c:strRef>
          </c:tx>
          <c:spPr>
            <a:ln w="28575" cap="rnd">
              <a:solidFill>
                <a:schemeClr val="accent2"/>
              </a:solidFill>
              <a:round/>
            </a:ln>
            <a:effectLst/>
          </c:spPr>
          <c:marker>
            <c:symbol val="none"/>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Pivot_KPIs!$G$18:$G$30</c:f>
              <c:numCache>
                <c:formatCode>General</c:formatCode>
                <c:ptCount val="12"/>
                <c:pt idx="0">
                  <c:v>41631.80999999999</c:v>
                </c:pt>
                <c:pt idx="1">
                  <c:v>51657.619999999981</c:v>
                </c:pt>
                <c:pt idx="2">
                  <c:v>55406.629999999968</c:v>
                </c:pt>
                <c:pt idx="3">
                  <c:v>57054.230000000032</c:v>
                </c:pt>
                <c:pt idx="4">
                  <c:v>53539.030000000035</c:v>
                </c:pt>
                <c:pt idx="5">
                  <c:v>60125.090000000004</c:v>
                </c:pt>
                <c:pt idx="6">
                  <c:v>57786.280000000013</c:v>
                </c:pt>
                <c:pt idx="7">
                  <c:v>51286.129999999976</c:v>
                </c:pt>
                <c:pt idx="8">
                  <c:v>62898.369999999995</c:v>
                </c:pt>
                <c:pt idx="9">
                  <c:v>85182.670000000013</c:v>
                </c:pt>
                <c:pt idx="10">
                  <c:v>75622.490000000005</c:v>
                </c:pt>
                <c:pt idx="11">
                  <c:v>85168.540000000008</c:v>
                </c:pt>
              </c:numCache>
            </c:numRef>
          </c:val>
          <c:smooth val="0"/>
          <c:extLst>
            <c:ext xmlns:c16="http://schemas.microsoft.com/office/drawing/2014/chart" uri="{C3380CC4-5D6E-409C-BE32-E72D297353CC}">
              <c16:uniqueId val="{00000001-F2D9-4E95-B98A-3D91D6FBDEFD}"/>
            </c:ext>
          </c:extLst>
        </c:ser>
        <c:dLbls>
          <c:showLegendKey val="0"/>
          <c:showVal val="0"/>
          <c:showCatName val="0"/>
          <c:showSerName val="0"/>
          <c:showPercent val="0"/>
          <c:showBubbleSize val="0"/>
        </c:dLbls>
        <c:smooth val="0"/>
        <c:axId val="65279151"/>
        <c:axId val="935661200"/>
      </c:lineChart>
      <c:catAx>
        <c:axId val="6527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61200"/>
        <c:crosses val="autoZero"/>
        <c:auto val="1"/>
        <c:lblAlgn val="ctr"/>
        <c:lblOffset val="100"/>
        <c:noMultiLvlLbl val="0"/>
      </c:catAx>
      <c:valAx>
        <c:axId val="93566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7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How do discounts affect profitability?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Pivot_KPIs!$M$34</c:f>
              <c:strCache>
                <c:ptCount val="1"/>
                <c:pt idx="0">
                  <c:v>Profit</c:v>
                </c:pt>
              </c:strCache>
            </c:strRef>
          </c:tx>
          <c:spPr>
            <a:solidFill>
              <a:schemeClr val="accent1"/>
            </a:solidFill>
            <a:ln>
              <a:noFill/>
            </a:ln>
            <a:effectLst/>
          </c:spPr>
          <c:invertIfNegative val="0"/>
          <c:cat>
            <c:strRef>
              <c:f>Pivot_KPIs!$L$35:$L$39</c:f>
              <c:strCache>
                <c:ptCount val="5"/>
                <c:pt idx="0">
                  <c:v>0%</c:v>
                </c:pt>
                <c:pt idx="1">
                  <c:v>1-5%</c:v>
                </c:pt>
                <c:pt idx="2">
                  <c:v>6-10%</c:v>
                </c:pt>
                <c:pt idx="3">
                  <c:v>11-15%</c:v>
                </c:pt>
                <c:pt idx="4">
                  <c:v>&gt;15%</c:v>
                </c:pt>
              </c:strCache>
            </c:strRef>
          </c:cat>
          <c:val>
            <c:numRef>
              <c:f>Pivot_KPIs!$M$35:$M$39</c:f>
              <c:numCache>
                <c:formatCode>0%</c:formatCode>
                <c:ptCount val="5"/>
                <c:pt idx="0">
                  <c:v>0.30807235503466135</c:v>
                </c:pt>
                <c:pt idx="1">
                  <c:v>0.26719042139136118</c:v>
                </c:pt>
                <c:pt idx="2">
                  <c:v>0.22618095700062399</c:v>
                </c:pt>
                <c:pt idx="3">
                  <c:v>0.18816138871144802</c:v>
                </c:pt>
                <c:pt idx="4">
                  <c:v>0.14154174116074553</c:v>
                </c:pt>
              </c:numCache>
            </c:numRef>
          </c:val>
          <c:extLst>
            <c:ext xmlns:c16="http://schemas.microsoft.com/office/drawing/2014/chart" uri="{C3380CC4-5D6E-409C-BE32-E72D297353CC}">
              <c16:uniqueId val="{00000000-F642-4AFE-9FD6-14851BB299E5}"/>
            </c:ext>
          </c:extLst>
        </c:ser>
        <c:dLbls>
          <c:showLegendKey val="0"/>
          <c:showVal val="0"/>
          <c:showCatName val="0"/>
          <c:showSerName val="0"/>
          <c:showPercent val="0"/>
          <c:showBubbleSize val="0"/>
        </c:dLbls>
        <c:gapWidth val="219"/>
        <c:overlap val="-27"/>
        <c:axId val="87182272"/>
        <c:axId val="1308482192"/>
      </c:barChart>
      <c:catAx>
        <c:axId val="8718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82192"/>
        <c:crosses val="autoZero"/>
        <c:auto val="1"/>
        <c:lblAlgn val="ctr"/>
        <c:lblOffset val="100"/>
        <c:noMultiLvlLbl val="0"/>
      </c:catAx>
      <c:valAx>
        <c:axId val="1308482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8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Pivot_KPIs!$M$46</c:f>
              <c:strCache>
                <c:ptCount val="1"/>
                <c:pt idx="0">
                  <c:v>Profit Margin %</c:v>
                </c:pt>
              </c:strCache>
            </c:strRef>
          </c:tx>
          <c:spPr>
            <a:solidFill>
              <a:schemeClr val="accent1"/>
            </a:solidFill>
            <a:ln>
              <a:noFill/>
            </a:ln>
            <a:effectLst/>
          </c:spPr>
          <c:invertIfNegative val="0"/>
          <c:cat>
            <c:strRef>
              <c:f>Pivot_KPIs!$L$47:$L$48</c:f>
              <c:strCache>
                <c:ptCount val="2"/>
                <c:pt idx="0">
                  <c:v>Not Returned</c:v>
                </c:pt>
                <c:pt idx="1">
                  <c:v>Returned</c:v>
                </c:pt>
              </c:strCache>
            </c:strRef>
          </c:cat>
          <c:val>
            <c:numRef>
              <c:f>Pivot_KPIs!$M$47:$M$48</c:f>
              <c:numCache>
                <c:formatCode>0.00%</c:formatCode>
                <c:ptCount val="2"/>
                <c:pt idx="0">
                  <c:v>0.25421728405367694</c:v>
                </c:pt>
                <c:pt idx="1">
                  <c:v>0.26524649144754381</c:v>
                </c:pt>
              </c:numCache>
            </c:numRef>
          </c:val>
          <c:extLst>
            <c:ext xmlns:c16="http://schemas.microsoft.com/office/drawing/2014/chart" uri="{C3380CC4-5D6E-409C-BE32-E72D297353CC}">
              <c16:uniqueId val="{00000000-260C-4CE0-AA52-7A8F0A353AF2}"/>
            </c:ext>
          </c:extLst>
        </c:ser>
        <c:dLbls>
          <c:showLegendKey val="0"/>
          <c:showVal val="0"/>
          <c:showCatName val="0"/>
          <c:showSerName val="0"/>
          <c:showPercent val="0"/>
          <c:showBubbleSize val="0"/>
        </c:dLbls>
        <c:gapWidth val="219"/>
        <c:overlap val="-27"/>
        <c:axId val="74778224"/>
        <c:axId val="1308509072"/>
      </c:barChart>
      <c:catAx>
        <c:axId val="7477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509072"/>
        <c:crosses val="autoZero"/>
        <c:auto val="1"/>
        <c:lblAlgn val="ctr"/>
        <c:lblOffset val="100"/>
        <c:noMultiLvlLbl val="0"/>
      </c:catAx>
      <c:valAx>
        <c:axId val="13085090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7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[Cleaned_FreshMart_Sales_Transactions.xlsx]Pivot_KPIs!Category Performance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Which categories drive sales &amp; profit?</a:t>
            </a:r>
            <a:endParaRPr lang="en-IN" sz="1400" b="1">
              <a:solidFill>
                <a:schemeClr val="tx1"/>
              </a:solidFill>
              <a:latin typeface="+mn-lt"/>
            </a:endParaRPr>
          </a:p>
        </c:rich>
      </c:tx>
      <c:layout>
        <c:manualLayout>
          <c:xMode val="edge"/>
          <c:yMode val="edge"/>
          <c:x val="0.24672762378678986"/>
          <c:y val="3.45569579740637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22397392769475"/>
          <c:y val="0.18246999760182492"/>
          <c:w val="0.77908493982054705"/>
          <c:h val="0.54157501794247098"/>
        </c:manualLayout>
      </c:layout>
      <c:barChart>
        <c:barDir val="bar"/>
        <c:grouping val="clustered"/>
        <c:varyColors val="0"/>
        <c:ser>
          <c:idx val="0"/>
          <c:order val="0"/>
          <c:tx>
            <c:strRef>
              <c:f>Pivot_KPIs!$B$47</c:f>
              <c:strCache>
                <c:ptCount val="1"/>
                <c:pt idx="0">
                  <c:v>Sum of Sales_Amount</c:v>
                </c:pt>
              </c:strCache>
            </c:strRef>
          </c:tx>
          <c:spPr>
            <a:solidFill>
              <a:schemeClr val="accent1">
                <a:lumMod val="50000"/>
              </a:schemeClr>
            </a:solidFill>
            <a:ln>
              <a:noFill/>
            </a:ln>
            <a:effectLst/>
          </c:spPr>
          <c:invertIfNegative val="0"/>
          <c:cat>
            <c:strRef>
              <c:f>Pivot_KPIs!$A$48:$A$61</c:f>
              <c:strCache>
                <c:ptCount val="13"/>
                <c:pt idx="0">
                  <c:v>Frozen Foods</c:v>
                </c:pt>
                <c:pt idx="1">
                  <c:v>Cleaning</c:v>
                </c:pt>
                <c:pt idx="2">
                  <c:v>Oil</c:v>
                </c:pt>
                <c:pt idx="3">
                  <c:v>Household</c:v>
                </c:pt>
                <c:pt idx="4">
                  <c:v>Masala</c:v>
                </c:pt>
                <c:pt idx="5">
                  <c:v>Rice</c:v>
                </c:pt>
                <c:pt idx="6">
                  <c:v>Personal Care</c:v>
                </c:pt>
                <c:pt idx="7">
                  <c:v>Vegetables</c:v>
                </c:pt>
                <c:pt idx="8">
                  <c:v>Fruits</c:v>
                </c:pt>
                <c:pt idx="9">
                  <c:v>Snacks</c:v>
                </c:pt>
                <c:pt idx="10">
                  <c:v>Dairy</c:v>
                </c:pt>
                <c:pt idx="11">
                  <c:v>Bakery</c:v>
                </c:pt>
                <c:pt idx="12">
                  <c:v>Beverages</c:v>
                </c:pt>
              </c:strCache>
            </c:strRef>
          </c:cat>
          <c:val>
            <c:numRef>
              <c:f>Pivot_KPIs!$B$48:$B$61</c:f>
              <c:numCache>
                <c:formatCode>General</c:formatCode>
                <c:ptCount val="13"/>
                <c:pt idx="0">
                  <c:v>57671.030000000021</c:v>
                </c:pt>
                <c:pt idx="1">
                  <c:v>97873.449999999968</c:v>
                </c:pt>
                <c:pt idx="2">
                  <c:v>124504.98000000008</c:v>
                </c:pt>
                <c:pt idx="3">
                  <c:v>144591.67999999999</c:v>
                </c:pt>
                <c:pt idx="4">
                  <c:v>154565.17999999993</c:v>
                </c:pt>
                <c:pt idx="5">
                  <c:v>170852.24</c:v>
                </c:pt>
                <c:pt idx="6">
                  <c:v>192624.16</c:v>
                </c:pt>
                <c:pt idx="7">
                  <c:v>218513.72000000006</c:v>
                </c:pt>
                <c:pt idx="8">
                  <c:v>238749.89999999994</c:v>
                </c:pt>
                <c:pt idx="9">
                  <c:v>292184.43</c:v>
                </c:pt>
                <c:pt idx="10">
                  <c:v>354284.24999999965</c:v>
                </c:pt>
                <c:pt idx="11">
                  <c:v>365248.48999999993</c:v>
                </c:pt>
                <c:pt idx="12">
                  <c:v>482999.38999999984</c:v>
                </c:pt>
              </c:numCache>
            </c:numRef>
          </c:val>
          <c:extLst>
            <c:ext xmlns:c16="http://schemas.microsoft.com/office/drawing/2014/chart" uri="{C3380CC4-5D6E-409C-BE32-E72D297353CC}">
              <c16:uniqueId val="{00000000-930E-41DF-97EA-54BE911D2F24}"/>
            </c:ext>
          </c:extLst>
        </c:ser>
        <c:ser>
          <c:idx val="1"/>
          <c:order val="1"/>
          <c:tx>
            <c:strRef>
              <c:f>Pivot_KPIs!$C$47</c:f>
              <c:strCache>
                <c:ptCount val="1"/>
                <c:pt idx="0">
                  <c:v>Sum of Profit</c:v>
                </c:pt>
              </c:strCache>
            </c:strRef>
          </c:tx>
          <c:spPr>
            <a:solidFill>
              <a:schemeClr val="accent1">
                <a:lumMod val="75000"/>
              </a:schemeClr>
            </a:solidFill>
            <a:ln>
              <a:noFill/>
            </a:ln>
            <a:effectLst/>
          </c:spPr>
          <c:invertIfNegative val="0"/>
          <c:cat>
            <c:strRef>
              <c:f>Pivot_KPIs!$A$48:$A$61</c:f>
              <c:strCache>
                <c:ptCount val="13"/>
                <c:pt idx="0">
                  <c:v>Frozen Foods</c:v>
                </c:pt>
                <c:pt idx="1">
                  <c:v>Cleaning</c:v>
                </c:pt>
                <c:pt idx="2">
                  <c:v>Oil</c:v>
                </c:pt>
                <c:pt idx="3">
                  <c:v>Household</c:v>
                </c:pt>
                <c:pt idx="4">
                  <c:v>Masala</c:v>
                </c:pt>
                <c:pt idx="5">
                  <c:v>Rice</c:v>
                </c:pt>
                <c:pt idx="6">
                  <c:v>Personal Care</c:v>
                </c:pt>
                <c:pt idx="7">
                  <c:v>Vegetables</c:v>
                </c:pt>
                <c:pt idx="8">
                  <c:v>Fruits</c:v>
                </c:pt>
                <c:pt idx="9">
                  <c:v>Snacks</c:v>
                </c:pt>
                <c:pt idx="10">
                  <c:v>Dairy</c:v>
                </c:pt>
                <c:pt idx="11">
                  <c:v>Bakery</c:v>
                </c:pt>
                <c:pt idx="12">
                  <c:v>Beverages</c:v>
                </c:pt>
              </c:strCache>
            </c:strRef>
          </c:cat>
          <c:val>
            <c:numRef>
              <c:f>Pivot_KPIs!$C$48:$C$61</c:f>
              <c:numCache>
                <c:formatCode>General</c:formatCode>
                <c:ptCount val="13"/>
                <c:pt idx="0">
                  <c:v>8817.43</c:v>
                </c:pt>
                <c:pt idx="1">
                  <c:v>27123.800000000017</c:v>
                </c:pt>
                <c:pt idx="2">
                  <c:v>19200.850000000009</c:v>
                </c:pt>
                <c:pt idx="3">
                  <c:v>35467.75</c:v>
                </c:pt>
                <c:pt idx="4">
                  <c:v>41220.14</c:v>
                </c:pt>
                <c:pt idx="5">
                  <c:v>30185.160000000003</c:v>
                </c:pt>
                <c:pt idx="6">
                  <c:v>61117.959999999985</c:v>
                </c:pt>
                <c:pt idx="7">
                  <c:v>40777.230000000018</c:v>
                </c:pt>
                <c:pt idx="8">
                  <c:v>46573.76999999999</c:v>
                </c:pt>
                <c:pt idx="9">
                  <c:v>84119.62</c:v>
                </c:pt>
                <c:pt idx="10">
                  <c:v>74650.330000000016</c:v>
                </c:pt>
                <c:pt idx="11">
                  <c:v>149305.74</c:v>
                </c:pt>
                <c:pt idx="12">
                  <c:v>118799.11000000003</c:v>
                </c:pt>
              </c:numCache>
            </c:numRef>
          </c:val>
          <c:extLst>
            <c:ext xmlns:c16="http://schemas.microsoft.com/office/drawing/2014/chart" uri="{C3380CC4-5D6E-409C-BE32-E72D297353CC}">
              <c16:uniqueId val="{00000001-930E-41DF-97EA-54BE911D2F24}"/>
            </c:ext>
          </c:extLst>
        </c:ser>
        <c:dLbls>
          <c:showLegendKey val="0"/>
          <c:showVal val="0"/>
          <c:showCatName val="0"/>
          <c:showSerName val="0"/>
          <c:showPercent val="0"/>
          <c:showBubbleSize val="0"/>
        </c:dLbls>
        <c:gapWidth val="322"/>
        <c:axId val="920117648"/>
        <c:axId val="2009314991"/>
      </c:barChart>
      <c:catAx>
        <c:axId val="92011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14991"/>
        <c:crosses val="autoZero"/>
        <c:auto val="1"/>
        <c:lblAlgn val="ctr"/>
        <c:lblOffset val="100"/>
        <c:noMultiLvlLbl val="0"/>
      </c:catAx>
      <c:valAx>
        <c:axId val="2009314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117648"/>
        <c:crosses val="autoZero"/>
        <c:crossBetween val="between"/>
      </c:valAx>
      <c:spPr>
        <a:noFill/>
        <a:ln>
          <a:noFill/>
        </a:ln>
        <a:effectLst/>
      </c:spPr>
    </c:plotArea>
    <c:legend>
      <c:legendPos val="b"/>
      <c:layout>
        <c:manualLayout>
          <c:xMode val="edge"/>
          <c:yMode val="edge"/>
          <c:x val="0.16577343737038769"/>
          <c:y val="0.75276284789019698"/>
          <c:w val="0.72668410086228774"/>
          <c:h val="0.246611079256714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[Cleaned_FreshMart_Sales_Transactions.xlsx]Pivot_KPIs!Sales Channel Performance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Which channel drives sales &amp; profit?</a:t>
            </a:r>
            <a:endParaRPr lang="en-IN" sz="1400" b="1">
              <a:solidFill>
                <a:schemeClr val="tx1"/>
              </a:solidFill>
              <a:latin typeface="+mn-lt"/>
            </a:endParaRPr>
          </a:p>
        </c:rich>
      </c:tx>
      <c:layout>
        <c:manualLayout>
          <c:xMode val="edge"/>
          <c:yMode val="edge"/>
          <c:x val="0.17698452435378381"/>
          <c:y val="2.94226806703181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49410909740064"/>
                  <c:h val="0.14119624478782872"/>
                </c:manualLayout>
              </c15:layout>
            </c:ext>
          </c:extLst>
        </c:dLbl>
      </c:pivotFmt>
      <c:pivotFmt>
        <c:idx val="11"/>
        <c:spPr>
          <a:solidFill>
            <a:schemeClr val="accent1">
              <a:lumMod val="75000"/>
            </a:schemeClr>
          </a:solidFill>
          <a:ln>
            <a:noFill/>
          </a:ln>
          <a:effectLst/>
        </c:spPr>
        <c:dLbl>
          <c:idx val="0"/>
          <c:layout>
            <c:manualLayout>
              <c:x val="6.6944071654404136E-2"/>
              <c:y val="1.130927070787574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1">
              <a:lumMod val="75000"/>
            </a:schemeClr>
          </a:solidFill>
          <a:ln>
            <a:noFill/>
          </a:ln>
          <a:effectLst/>
        </c:spPr>
        <c:dLbl>
          <c:idx val="0"/>
          <c:layout>
            <c:manualLayout>
              <c:x val="5.35552573235233E-2"/>
              <c:y val="1.13092707078757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c:spPr>
        <c:dLbl>
          <c:idx val="0"/>
          <c:layout>
            <c:manualLayout>
              <c:x val="4.4629381102936086E-2"/>
              <c:y val="5.65463535393787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383496799342256E-2"/>
          <c:y val="0.22770700347189368"/>
          <c:w val="0.94171636308693585"/>
          <c:h val="0.44819226793993699"/>
        </c:manualLayout>
      </c:layout>
      <c:barChart>
        <c:barDir val="col"/>
        <c:grouping val="clustered"/>
        <c:varyColors val="0"/>
        <c:ser>
          <c:idx val="0"/>
          <c:order val="0"/>
          <c:tx>
            <c:strRef>
              <c:f>Pivot_KPIs!$B$77</c:f>
              <c:strCache>
                <c:ptCount val="1"/>
                <c:pt idx="0">
                  <c:v>Sum of Sales_Amount</c:v>
                </c:pt>
              </c:strCache>
            </c:strRef>
          </c:tx>
          <c:spPr>
            <a:solidFill>
              <a:schemeClr val="accent1">
                <a:lumMod val="50000"/>
              </a:schemeClr>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2-B5E7-491E-8294-01CD84FDE1DE}"/>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649410909740064"/>
                      <c:h val="0.14119624478782872"/>
                    </c:manualLayout>
                  </c15:layout>
                </c:ext>
                <c:ext xmlns:c16="http://schemas.microsoft.com/office/drawing/2014/chart" uri="{C3380CC4-5D6E-409C-BE32-E72D297353CC}">
                  <c16:uniqueId val="{00000002-B5E7-491E-8294-01CD84FDE1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Pivot_KPIs!$A$78:$A$81</c:f>
              <c:strCache>
                <c:ptCount val="3"/>
                <c:pt idx="0">
                  <c:v>In-Store</c:v>
                </c:pt>
                <c:pt idx="1">
                  <c:v>Mobile App</c:v>
                </c:pt>
                <c:pt idx="2">
                  <c:v>Online</c:v>
                </c:pt>
              </c:strCache>
            </c:strRef>
          </c:cat>
          <c:val>
            <c:numRef>
              <c:f>Pivot_KPIs!$B$78:$B$81</c:f>
              <c:numCache>
                <c:formatCode>General</c:formatCode>
                <c:ptCount val="3"/>
                <c:pt idx="0">
                  <c:v>1990579.4500000011</c:v>
                </c:pt>
                <c:pt idx="1">
                  <c:v>289456.73000000004</c:v>
                </c:pt>
                <c:pt idx="2">
                  <c:v>614626.71999999986</c:v>
                </c:pt>
              </c:numCache>
            </c:numRef>
          </c:val>
          <c:extLst>
            <c:ext xmlns:c16="http://schemas.microsoft.com/office/drawing/2014/chart" uri="{C3380CC4-5D6E-409C-BE32-E72D297353CC}">
              <c16:uniqueId val="{00000000-B5E7-491E-8294-01CD84FDE1DE}"/>
            </c:ext>
          </c:extLst>
        </c:ser>
        <c:ser>
          <c:idx val="1"/>
          <c:order val="1"/>
          <c:tx>
            <c:strRef>
              <c:f>Pivot_KPIs!$C$77</c:f>
              <c:strCache>
                <c:ptCount val="1"/>
                <c:pt idx="0">
                  <c:v>Sum of Profit</c:v>
                </c:pt>
              </c:strCache>
            </c:strRef>
          </c:tx>
          <c:spPr>
            <a:solidFill>
              <a:schemeClr val="accent1">
                <a:lumMod val="75000"/>
              </a:schemeClr>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3-B5E7-491E-8294-01CD84FDE1DE}"/>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4-B5E7-491E-8294-01CD84FDE1DE}"/>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5-B5E7-491E-8294-01CD84FDE1DE}"/>
              </c:ext>
            </c:extLst>
          </c:dPt>
          <c:dLbls>
            <c:dLbl>
              <c:idx val="0"/>
              <c:layout>
                <c:manualLayout>
                  <c:x val="6.6944071654404136E-2"/>
                  <c:y val="1.130927070787574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B5E7-491E-8294-01CD84FDE1DE}"/>
                </c:ext>
              </c:extLst>
            </c:dLbl>
            <c:dLbl>
              <c:idx val="1"/>
              <c:layout>
                <c:manualLayout>
                  <c:x val="5.35552573235233E-2"/>
                  <c:y val="1.130927070787574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E7-491E-8294-01CD84FDE1DE}"/>
                </c:ext>
              </c:extLst>
            </c:dLbl>
            <c:dLbl>
              <c:idx val="2"/>
              <c:layout>
                <c:manualLayout>
                  <c:x val="4.4629381102936086E-2"/>
                  <c:y val="5.654635353937874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E7-491E-8294-01CD84FDE1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Pivot_KPIs!$A$78:$A$81</c:f>
              <c:strCache>
                <c:ptCount val="3"/>
                <c:pt idx="0">
                  <c:v>In-Store</c:v>
                </c:pt>
                <c:pt idx="1">
                  <c:v>Mobile App</c:v>
                </c:pt>
                <c:pt idx="2">
                  <c:v>Online</c:v>
                </c:pt>
              </c:strCache>
            </c:strRef>
          </c:cat>
          <c:val>
            <c:numRef>
              <c:f>Pivot_KPIs!$C$78:$C$81</c:f>
              <c:numCache>
                <c:formatCode>General</c:formatCode>
                <c:ptCount val="3"/>
                <c:pt idx="0">
                  <c:v>504060.82000000018</c:v>
                </c:pt>
                <c:pt idx="1">
                  <c:v>74107.63</c:v>
                </c:pt>
                <c:pt idx="2">
                  <c:v>159190.43999999977</c:v>
                </c:pt>
              </c:numCache>
            </c:numRef>
          </c:val>
          <c:extLst>
            <c:ext xmlns:c16="http://schemas.microsoft.com/office/drawing/2014/chart" uri="{C3380CC4-5D6E-409C-BE32-E72D297353CC}">
              <c16:uniqueId val="{00000001-B5E7-491E-8294-01CD84FDE1DE}"/>
            </c:ext>
          </c:extLst>
        </c:ser>
        <c:dLbls>
          <c:dLblPos val="outEnd"/>
          <c:showLegendKey val="0"/>
          <c:showVal val="1"/>
          <c:showCatName val="0"/>
          <c:showSerName val="0"/>
          <c:showPercent val="0"/>
          <c:showBubbleSize val="0"/>
        </c:dLbls>
        <c:gapWidth val="219"/>
        <c:axId val="920106976"/>
        <c:axId val="2009308751"/>
      </c:barChart>
      <c:catAx>
        <c:axId val="92010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08751"/>
        <c:crosses val="autoZero"/>
        <c:auto val="1"/>
        <c:lblAlgn val="ctr"/>
        <c:lblOffset val="100"/>
        <c:noMultiLvlLbl val="0"/>
      </c:catAx>
      <c:valAx>
        <c:axId val="2009308751"/>
        <c:scaling>
          <c:orientation val="minMax"/>
        </c:scaling>
        <c:delete val="1"/>
        <c:axPos val="l"/>
        <c:numFmt formatCode="General" sourceLinked="1"/>
        <c:majorTickMark val="none"/>
        <c:minorTickMark val="none"/>
        <c:tickLblPos val="nextTo"/>
        <c:crossAx val="920106976"/>
        <c:crosses val="autoZero"/>
        <c:crossBetween val="between"/>
      </c:valAx>
      <c:spPr>
        <a:noFill/>
        <a:ln>
          <a:noFill/>
        </a:ln>
        <a:effectLst/>
      </c:spPr>
    </c:plotArea>
    <c:legend>
      <c:legendPos val="b"/>
      <c:layout>
        <c:manualLayout>
          <c:xMode val="edge"/>
          <c:yMode val="edge"/>
          <c:x val="0.10437736900330551"/>
          <c:y val="0.88304414931153252"/>
          <c:w val="0.79124491112739914"/>
          <c:h val="9.93022422862766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[Cleaned_FreshMart_Sales_Transactions.xlsx]Pivot_KPIs!PivotTable15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How do FreshMart's sales and profit change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5E8BC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Pivot_KPIs!$F$17</c:f>
              <c:strCache>
                <c:ptCount val="1"/>
                <c:pt idx="0">
                  <c:v>Sum of Sales_Amount</c:v>
                </c:pt>
              </c:strCache>
            </c:strRef>
          </c:tx>
          <c:spPr>
            <a:ln w="28575" cap="rnd">
              <a:solidFill>
                <a:schemeClr val="accent1">
                  <a:lumMod val="75000"/>
                </a:schemeClr>
              </a:solidFill>
              <a:round/>
            </a:ln>
            <a:effectLst/>
          </c:spPr>
          <c:marker>
            <c:symbol val="none"/>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Pivot_KPIs!$F$18:$F$30</c:f>
              <c:numCache>
                <c:formatCode>General</c:formatCode>
                <c:ptCount val="12"/>
                <c:pt idx="0">
                  <c:v>173545.86999999997</c:v>
                </c:pt>
                <c:pt idx="1">
                  <c:v>206481.77999999994</c:v>
                </c:pt>
                <c:pt idx="2">
                  <c:v>216270.55000000002</c:v>
                </c:pt>
                <c:pt idx="3">
                  <c:v>213700.16000000006</c:v>
                </c:pt>
                <c:pt idx="4">
                  <c:v>209423.09999999998</c:v>
                </c:pt>
                <c:pt idx="5">
                  <c:v>233350.75000000012</c:v>
                </c:pt>
                <c:pt idx="6">
                  <c:v>232207.6699999999</c:v>
                </c:pt>
                <c:pt idx="7">
                  <c:v>201335.41999999998</c:v>
                </c:pt>
                <c:pt idx="8">
                  <c:v>246965.04000000004</c:v>
                </c:pt>
                <c:pt idx="9">
                  <c:v>343543.17000000004</c:v>
                </c:pt>
                <c:pt idx="10">
                  <c:v>296153.77999999974</c:v>
                </c:pt>
                <c:pt idx="11">
                  <c:v>321685.60999999981</c:v>
                </c:pt>
              </c:numCache>
            </c:numRef>
          </c:val>
          <c:smooth val="0"/>
          <c:extLst>
            <c:ext xmlns:c16="http://schemas.microsoft.com/office/drawing/2014/chart" uri="{C3380CC4-5D6E-409C-BE32-E72D297353CC}">
              <c16:uniqueId val="{00000000-D301-4BA6-9E0D-C4C64A489F52}"/>
            </c:ext>
          </c:extLst>
        </c:ser>
        <c:ser>
          <c:idx val="1"/>
          <c:order val="1"/>
          <c:tx>
            <c:strRef>
              <c:f>Pivot_KPIs!$G$17</c:f>
              <c:strCache>
                <c:ptCount val="1"/>
                <c:pt idx="0">
                  <c:v>Sum of Profit</c:v>
                </c:pt>
              </c:strCache>
            </c:strRef>
          </c:tx>
          <c:spPr>
            <a:ln w="28575" cap="rnd">
              <a:solidFill>
                <a:srgbClr val="5E8BC2"/>
              </a:solidFill>
              <a:round/>
            </a:ln>
            <a:effectLst/>
          </c:spPr>
          <c:marker>
            <c:symbol val="none"/>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Pivot_KPIs!$G$18:$G$30</c:f>
              <c:numCache>
                <c:formatCode>General</c:formatCode>
                <c:ptCount val="12"/>
                <c:pt idx="0">
                  <c:v>41631.80999999999</c:v>
                </c:pt>
                <c:pt idx="1">
                  <c:v>51657.619999999981</c:v>
                </c:pt>
                <c:pt idx="2">
                  <c:v>55406.629999999968</c:v>
                </c:pt>
                <c:pt idx="3">
                  <c:v>57054.230000000032</c:v>
                </c:pt>
                <c:pt idx="4">
                  <c:v>53539.030000000035</c:v>
                </c:pt>
                <c:pt idx="5">
                  <c:v>60125.090000000004</c:v>
                </c:pt>
                <c:pt idx="6">
                  <c:v>57786.280000000013</c:v>
                </c:pt>
                <c:pt idx="7">
                  <c:v>51286.129999999976</c:v>
                </c:pt>
                <c:pt idx="8">
                  <c:v>62898.369999999995</c:v>
                </c:pt>
                <c:pt idx="9">
                  <c:v>85182.670000000013</c:v>
                </c:pt>
                <c:pt idx="10">
                  <c:v>75622.490000000005</c:v>
                </c:pt>
                <c:pt idx="11">
                  <c:v>85168.540000000008</c:v>
                </c:pt>
              </c:numCache>
            </c:numRef>
          </c:val>
          <c:smooth val="0"/>
          <c:extLst>
            <c:ext xmlns:c16="http://schemas.microsoft.com/office/drawing/2014/chart" uri="{C3380CC4-5D6E-409C-BE32-E72D297353CC}">
              <c16:uniqueId val="{00000001-D301-4BA6-9E0D-C4C64A489F52}"/>
            </c:ext>
          </c:extLst>
        </c:ser>
        <c:dLbls>
          <c:showLegendKey val="0"/>
          <c:showVal val="0"/>
          <c:showCatName val="0"/>
          <c:showSerName val="0"/>
          <c:showPercent val="0"/>
          <c:showBubbleSize val="0"/>
        </c:dLbls>
        <c:smooth val="0"/>
        <c:axId val="65279151"/>
        <c:axId val="935661200"/>
      </c:lineChart>
      <c:catAx>
        <c:axId val="6527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61200"/>
        <c:crosses val="autoZero"/>
        <c:auto val="1"/>
        <c:lblAlgn val="ctr"/>
        <c:lblOffset val="100"/>
        <c:noMultiLvlLbl val="0"/>
      </c:catAx>
      <c:valAx>
        <c:axId val="93566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79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How do discounts affect profitability?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Pivot_KPIs!$M$34</c:f>
              <c:strCache>
                <c:ptCount val="1"/>
                <c:pt idx="0">
                  <c:v>Profit</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Pivot_KPIs!$L$35:$L$39</c:f>
              <c:strCache>
                <c:ptCount val="5"/>
                <c:pt idx="0">
                  <c:v>0%</c:v>
                </c:pt>
                <c:pt idx="1">
                  <c:v>1-5%</c:v>
                </c:pt>
                <c:pt idx="2">
                  <c:v>6-10%</c:v>
                </c:pt>
                <c:pt idx="3">
                  <c:v>11-15%</c:v>
                </c:pt>
                <c:pt idx="4">
                  <c:v>&gt;15%</c:v>
                </c:pt>
              </c:strCache>
            </c:strRef>
          </c:cat>
          <c:val>
            <c:numRef>
              <c:f>Pivot_KPIs!$M$35:$M$39</c:f>
              <c:numCache>
                <c:formatCode>0%</c:formatCode>
                <c:ptCount val="5"/>
                <c:pt idx="0">
                  <c:v>0.30807235503466135</c:v>
                </c:pt>
                <c:pt idx="1">
                  <c:v>0.26719042139136118</c:v>
                </c:pt>
                <c:pt idx="2">
                  <c:v>0.22618095700062399</c:v>
                </c:pt>
                <c:pt idx="3">
                  <c:v>0.18816138871144802</c:v>
                </c:pt>
                <c:pt idx="4">
                  <c:v>0.14154174116074553</c:v>
                </c:pt>
              </c:numCache>
            </c:numRef>
          </c:val>
          <c:extLst>
            <c:ext xmlns:c16="http://schemas.microsoft.com/office/drawing/2014/chart" uri="{C3380CC4-5D6E-409C-BE32-E72D297353CC}">
              <c16:uniqueId val="{00000000-C345-410A-8937-953B83A99232}"/>
            </c:ext>
          </c:extLst>
        </c:ser>
        <c:dLbls>
          <c:dLblPos val="outEnd"/>
          <c:showLegendKey val="0"/>
          <c:showVal val="1"/>
          <c:showCatName val="0"/>
          <c:showSerName val="0"/>
          <c:showPercent val="0"/>
          <c:showBubbleSize val="0"/>
        </c:dLbls>
        <c:gapWidth val="219"/>
        <c:overlap val="-27"/>
        <c:axId val="87182272"/>
        <c:axId val="1308482192"/>
      </c:barChart>
      <c:catAx>
        <c:axId val="8718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82192"/>
        <c:crosses val="autoZero"/>
        <c:auto val="1"/>
        <c:lblAlgn val="ctr"/>
        <c:lblOffset val="100"/>
        <c:noMultiLvlLbl val="0"/>
      </c:catAx>
      <c:valAx>
        <c:axId val="1308482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8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How does profitability vary by return status?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Pivot_KPIs!$M$46</c:f>
              <c:strCache>
                <c:ptCount val="1"/>
                <c:pt idx="0">
                  <c:v>Profit Margin %</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Pivot_KPIs!$L$47:$L$48</c:f>
              <c:strCache>
                <c:ptCount val="2"/>
                <c:pt idx="0">
                  <c:v>Not Returned</c:v>
                </c:pt>
                <c:pt idx="1">
                  <c:v>Returned</c:v>
                </c:pt>
              </c:strCache>
            </c:strRef>
          </c:cat>
          <c:val>
            <c:numRef>
              <c:f>Pivot_KPIs!$M$47:$M$48</c:f>
              <c:numCache>
                <c:formatCode>0.00%</c:formatCode>
                <c:ptCount val="2"/>
                <c:pt idx="0">
                  <c:v>0.25421728405367694</c:v>
                </c:pt>
                <c:pt idx="1">
                  <c:v>0.26524649144754381</c:v>
                </c:pt>
              </c:numCache>
            </c:numRef>
          </c:val>
          <c:extLst>
            <c:ext xmlns:c16="http://schemas.microsoft.com/office/drawing/2014/chart" uri="{C3380CC4-5D6E-409C-BE32-E72D297353CC}">
              <c16:uniqueId val="{00000000-3FCD-4B55-B277-3C998AF1EC43}"/>
            </c:ext>
          </c:extLst>
        </c:ser>
        <c:dLbls>
          <c:showLegendKey val="0"/>
          <c:showVal val="0"/>
          <c:showCatName val="0"/>
          <c:showSerName val="0"/>
          <c:showPercent val="0"/>
          <c:showBubbleSize val="0"/>
        </c:dLbls>
        <c:gapWidth val="219"/>
        <c:overlap val="-27"/>
        <c:axId val="74778224"/>
        <c:axId val="1308509072"/>
      </c:barChart>
      <c:catAx>
        <c:axId val="7477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509072"/>
        <c:crosses val="autoZero"/>
        <c:auto val="1"/>
        <c:lblAlgn val="ctr"/>
        <c:lblOffset val="100"/>
        <c:noMultiLvlLbl val="0"/>
      </c:catAx>
      <c:valAx>
        <c:axId val="13085090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78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Top 10 Products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Top 10 Products</a:t>
          </a:r>
        </a:p>
      </cx:txPr>
    </cx:title>
    <cx:plotArea>
      <cx:plotAreaRegion>
        <cx:series layoutId="funnel" uniqueId="{D8E0919C-ADF0-4747-9E0B-C7E22E6E4FD0}">
          <cx:tx>
            <cx:txData>
              <cx:f>_xlchart.v2.1</cx:f>
              <cx:v>Sum of Profit</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pPr algn="ctr" rtl="0">
              <a:defRPr/>
            </a:pPr>
            <a:r>
              <a:rPr lang="en-IN" b="1">
                <a:solidFill>
                  <a:schemeClr val="tx1"/>
                </a:solidFill>
              </a:rPr>
              <a:t>Which products drive sales &amp; profit?</a:t>
            </a:r>
            <a:endParaRPr lang="en-US" sz="1400" b="1" i="0" u="none" strike="noStrike" baseline="0">
              <a:solidFill>
                <a:schemeClr val="tx1"/>
              </a:solidFill>
              <a:latin typeface="Calibri"/>
            </a:endParaRPr>
          </a:p>
        </cx:rich>
      </cx:tx>
      <cx:extLst>
        <cx:ext uri="ext:featex">
          <cx:featureExtension feature="mp" drop="onModelChange">
            <cx:offset top="-0.068530187010765076" left="0.02741251140832901"/>
          </cx:featureExtension>
        </cx:ext>
      </cx:extLst>
    </cx:title>
    <cx:plotArea>
      <cx:plotAreaRegion>
        <cx:series layoutId="funnel" uniqueId="{D8E0919C-ADF0-4747-9E0B-C7E22E6E4FD0}">
          <cx:tx>
            <cx:txData>
              <cx:f>_xlchart.v2.4</cx:f>
              <cx:v>Sum of Profit</cx:v>
            </cx:txData>
          </cx:tx>
          <cx:spPr>
            <a:solidFill>
              <a:schemeClr val="accent1">
                <a:lumMod val="75000"/>
              </a:schemeClr>
            </a:solidFill>
          </cx:spPr>
          <cx:dataLabels>
            <cx:visibility seriesName="0" categoryName="0" value="1"/>
          </cx:dataLabels>
          <cx:dataId val="0"/>
        </cx:series>
      </cx:plotAreaRegion>
      <cx:axis id="0">
        <cx:catScaling gapWidth="0"/>
        <cx:tickLabels/>
      </cx:axis>
    </cx:plotArea>
  </cx:chart>
  <cx:spPr>
    <a:noFill/>
    <a:ln>
      <a:no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6.xml"/><Relationship Id="rId12"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png"/><Relationship Id="rId6" Type="http://schemas.microsoft.com/office/2007/relationships/hdphoto" Target="../media/hdphoto1.wdp"/><Relationship Id="rId11" Type="http://schemas.openxmlformats.org/officeDocument/2006/relationships/chart" Target="../charts/chart9.xml"/><Relationship Id="rId5" Type="http://schemas.openxmlformats.org/officeDocument/2006/relationships/image" Target="../media/image5.png"/><Relationship Id="rId10" Type="http://schemas.openxmlformats.org/officeDocument/2006/relationships/chart" Target="../charts/chart8.xml"/><Relationship Id="rId4" Type="http://schemas.openxmlformats.org/officeDocument/2006/relationships/image" Target="../media/image4.png"/><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812031</xdr:colOff>
      <xdr:row>62</xdr:row>
      <xdr:rowOff>153362</xdr:rowOff>
    </xdr:from>
    <xdr:to>
      <xdr:col>10</xdr:col>
      <xdr:colOff>86591</xdr:colOff>
      <xdr:row>73</xdr:row>
      <xdr:rowOff>48106</xdr:rowOff>
    </xdr:to>
    <xdr:graphicFrame macro="">
      <xdr:nvGraphicFramePr>
        <xdr:cNvPr id="4" name="Chart 3">
          <a:extLst>
            <a:ext uri="{FF2B5EF4-FFF2-40B4-BE49-F238E27FC236}">
              <a16:creationId xmlns:a16="http://schemas.microsoft.com/office/drawing/2014/main" id="{857236DA-6F0B-6737-FEDC-FB17C585F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571500</xdr:colOff>
      <xdr:row>73</xdr:row>
      <xdr:rowOff>95634</xdr:rowOff>
    </xdr:from>
    <xdr:to>
      <xdr:col>9</xdr:col>
      <xdr:colOff>404091</xdr:colOff>
      <xdr:row>85</xdr:row>
      <xdr:rowOff>57727</xdr:rowOff>
    </xdr:to>
    <xdr:graphicFrame macro="">
      <xdr:nvGraphicFramePr>
        <xdr:cNvPr id="5" name="Chart 4">
          <a:extLst>
            <a:ext uri="{FF2B5EF4-FFF2-40B4-BE49-F238E27FC236}">
              <a16:creationId xmlns:a16="http://schemas.microsoft.com/office/drawing/2014/main" id="{1731DB59-E6FB-B7F7-745F-CEFB1E407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1023696</xdr:colOff>
      <xdr:row>99</xdr:row>
      <xdr:rowOff>134119</xdr:rowOff>
    </xdr:from>
    <xdr:to>
      <xdr:col>6</xdr:col>
      <xdr:colOff>250150</xdr:colOff>
      <xdr:row>110</xdr:row>
      <xdr:rowOff>57727</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6B8092B-A9AD-07C3-B499-1E3B47C8A4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462346" y="18993619"/>
              <a:ext cx="3446029" cy="20191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375228</xdr:colOff>
      <xdr:row>15</xdr:row>
      <xdr:rowOff>76969</xdr:rowOff>
    </xdr:from>
    <xdr:to>
      <xdr:col>13</xdr:col>
      <xdr:colOff>252077</xdr:colOff>
      <xdr:row>29</xdr:row>
      <xdr:rowOff>126230</xdr:rowOff>
    </xdr:to>
    <xdr:graphicFrame macro="">
      <xdr:nvGraphicFramePr>
        <xdr:cNvPr id="11" name="Chart 10">
          <a:extLst>
            <a:ext uri="{FF2B5EF4-FFF2-40B4-BE49-F238E27FC236}">
              <a16:creationId xmlns:a16="http://schemas.microsoft.com/office/drawing/2014/main" id="{29112A3A-22BB-4183-B190-A2FA6572E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903720</xdr:colOff>
      <xdr:row>1</xdr:row>
      <xdr:rowOff>2886</xdr:rowOff>
    </xdr:from>
    <xdr:to>
      <xdr:col>5</xdr:col>
      <xdr:colOff>1462520</xdr:colOff>
      <xdr:row>14</xdr:row>
      <xdr:rowOff>88034</xdr:rowOff>
    </xdr:to>
    <mc:AlternateContent xmlns:mc="http://schemas.openxmlformats.org/markup-compatibility/2006" xmlns:a14="http://schemas.microsoft.com/office/drawing/2010/main">
      <mc:Choice Requires="a14">
        <xdr:graphicFrame macro="">
          <xdr:nvGraphicFramePr>
            <xdr:cNvPr id="17" name="Sales_Channel">
              <a:extLst>
                <a:ext uri="{FF2B5EF4-FFF2-40B4-BE49-F238E27FC236}">
                  <a16:creationId xmlns:a16="http://schemas.microsoft.com/office/drawing/2014/main" id="{19CBF723-33FF-FDDD-1CBD-C7C74B06C5FA}"/>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6575425" y="190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1899516</xdr:colOff>
      <xdr:row>1</xdr:row>
      <xdr:rowOff>31749</xdr:rowOff>
    </xdr:from>
    <xdr:to>
      <xdr:col>7</xdr:col>
      <xdr:colOff>639907</xdr:colOff>
      <xdr:row>14</xdr:row>
      <xdr:rowOff>116897</xdr:rowOff>
    </xdr:to>
    <mc:AlternateContent xmlns:mc="http://schemas.openxmlformats.org/markup-compatibility/2006" xmlns:a14="http://schemas.microsoft.com/office/drawing/2010/main">
      <mc:Choice Requires="a14">
        <xdr:graphicFrame macro="">
          <xdr:nvGraphicFramePr>
            <xdr:cNvPr id="18" name="Store.Region">
              <a:extLst>
                <a:ext uri="{FF2B5EF4-FFF2-40B4-BE49-F238E27FC236}">
                  <a16:creationId xmlns:a16="http://schemas.microsoft.com/office/drawing/2014/main" id="{965FE155-2A80-5990-7BDF-9B68353F288F}"/>
                </a:ext>
              </a:extLst>
            </xdr:cNvPr>
            <xdr:cNvGraphicFramePr/>
          </xdr:nvGraphicFramePr>
          <xdr:xfrm>
            <a:off x="0" y="0"/>
            <a:ext cx="0" cy="0"/>
          </xdr:xfrm>
          <a:graphic>
            <a:graphicData uri="http://schemas.microsoft.com/office/drawing/2010/slicer">
              <sle:slicer xmlns:sle="http://schemas.microsoft.com/office/drawing/2010/slicer" name="Store.Region"/>
            </a:graphicData>
          </a:graphic>
        </xdr:graphicFrame>
      </mc:Choice>
      <mc:Fallback xmlns="">
        <xdr:sp macro="" textlink="">
          <xdr:nvSpPr>
            <xdr:cNvPr id="0" name=""/>
            <xdr:cNvSpPr>
              <a:spLocks noTextEdit="1"/>
            </xdr:cNvSpPr>
          </xdr:nvSpPr>
          <xdr:spPr>
            <a:xfrm>
              <a:off x="8841221" y="21936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845993</xdr:colOff>
      <xdr:row>1</xdr:row>
      <xdr:rowOff>89477</xdr:rowOff>
    </xdr:from>
    <xdr:to>
      <xdr:col>8</xdr:col>
      <xdr:colOff>1404793</xdr:colOff>
      <xdr:row>14</xdr:row>
      <xdr:rowOff>174625</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064A57F1-054D-A969-85B9-A51B54F5BF7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876107" y="27709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629516</xdr:colOff>
      <xdr:row>41</xdr:row>
      <xdr:rowOff>20205</xdr:rowOff>
    </xdr:from>
    <xdr:to>
      <xdr:col>5</xdr:col>
      <xdr:colOff>1188316</xdr:colOff>
      <xdr:row>54</xdr:row>
      <xdr:rowOff>105353</xdr:rowOff>
    </xdr:to>
    <mc:AlternateContent xmlns:mc="http://schemas.openxmlformats.org/markup-compatibility/2006" xmlns:a14="http://schemas.microsoft.com/office/drawing/2010/main">
      <mc:Choice Requires="a14">
        <xdr:graphicFrame macro="">
          <xdr:nvGraphicFramePr>
            <xdr:cNvPr id="6" name="Product.Category">
              <a:extLst>
                <a:ext uri="{FF2B5EF4-FFF2-40B4-BE49-F238E27FC236}">
                  <a16:creationId xmlns:a16="http://schemas.microsoft.com/office/drawing/2014/main" id="{BB0BFFEA-8FFB-C7C9-E22D-7927E5994B5D}"/>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6027016" y="771236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189056</xdr:colOff>
      <xdr:row>28</xdr:row>
      <xdr:rowOff>114877</xdr:rowOff>
    </xdr:from>
    <xdr:to>
      <xdr:col>21</xdr:col>
      <xdr:colOff>518102</xdr:colOff>
      <xdr:row>43</xdr:row>
      <xdr:rowOff>43873</xdr:rowOff>
    </xdr:to>
    <xdr:graphicFrame macro="">
      <xdr:nvGraphicFramePr>
        <xdr:cNvPr id="7" name="Chart 6">
          <a:extLst>
            <a:ext uri="{FF2B5EF4-FFF2-40B4-BE49-F238E27FC236}">
              <a16:creationId xmlns:a16="http://schemas.microsoft.com/office/drawing/2014/main" id="{B05685B6-E4E6-6DED-398B-BFB00C16F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189057</xdr:colOff>
      <xdr:row>43</xdr:row>
      <xdr:rowOff>143741</xdr:rowOff>
    </xdr:from>
    <xdr:to>
      <xdr:col>21</xdr:col>
      <xdr:colOff>518103</xdr:colOff>
      <xdr:row>58</xdr:row>
      <xdr:rowOff>72736</xdr:rowOff>
    </xdr:to>
    <xdr:graphicFrame macro="">
      <xdr:nvGraphicFramePr>
        <xdr:cNvPr id="8" name="Chart 7">
          <a:extLst>
            <a:ext uri="{FF2B5EF4-FFF2-40B4-BE49-F238E27FC236}">
              <a16:creationId xmlns:a16="http://schemas.microsoft.com/office/drawing/2014/main" id="{5178B3C9-DA43-FD18-4794-C17CCEBFE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0</xdr:colOff>
      <xdr:row>32</xdr:row>
      <xdr:rowOff>24000</xdr:rowOff>
    </xdr:to>
    <xdr:sp macro="" textlink="">
      <xdr:nvSpPr>
        <xdr:cNvPr id="2" name="Rectangle: Rounded Corners 1">
          <a:extLst>
            <a:ext uri="{FF2B5EF4-FFF2-40B4-BE49-F238E27FC236}">
              <a16:creationId xmlns:a16="http://schemas.microsoft.com/office/drawing/2014/main" id="{1690FC6C-A86F-1294-297D-C1300784C769}"/>
            </a:ext>
          </a:extLst>
        </xdr:cNvPr>
        <xdr:cNvSpPr/>
      </xdr:nvSpPr>
      <xdr:spPr>
        <a:xfrm>
          <a:off x="0" y="0"/>
          <a:ext cx="15723810" cy="6313524"/>
        </a:xfrm>
        <a:prstGeom prst="roundRect">
          <a:avLst>
            <a:gd name="adj" fmla="val 169"/>
          </a:avLst>
        </a:prstGeom>
        <a:solidFill>
          <a:schemeClr val="bg1">
            <a:lumMod val="85000"/>
          </a:schemeClr>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66674</xdr:colOff>
      <xdr:row>0</xdr:row>
      <xdr:rowOff>85725</xdr:rowOff>
    </xdr:from>
    <xdr:to>
      <xdr:col>25</xdr:col>
      <xdr:colOff>544285</xdr:colOff>
      <xdr:row>5</xdr:row>
      <xdr:rowOff>28575</xdr:rowOff>
    </xdr:to>
    <xdr:sp macro="" textlink="">
      <xdr:nvSpPr>
        <xdr:cNvPr id="3" name="Rectangle: Rounded Corners 2">
          <a:extLst>
            <a:ext uri="{FF2B5EF4-FFF2-40B4-BE49-F238E27FC236}">
              <a16:creationId xmlns:a16="http://schemas.microsoft.com/office/drawing/2014/main" id="{D190B7DA-B244-9727-A1E0-CC1185C7C04D}"/>
            </a:ext>
          </a:extLst>
        </xdr:cNvPr>
        <xdr:cNvSpPr/>
      </xdr:nvSpPr>
      <xdr:spPr>
        <a:xfrm>
          <a:off x="66674" y="85725"/>
          <a:ext cx="15596659" cy="925588"/>
        </a:xfrm>
        <a:prstGeom prst="roundRect">
          <a:avLst>
            <a:gd name="adj" fmla="val 7693"/>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5</xdr:row>
      <xdr:rowOff>95250</xdr:rowOff>
    </xdr:from>
    <xdr:to>
      <xdr:col>3</xdr:col>
      <xdr:colOff>57150</xdr:colOff>
      <xdr:row>31</xdr:row>
      <xdr:rowOff>142875</xdr:rowOff>
    </xdr:to>
    <xdr:sp macro="" textlink="">
      <xdr:nvSpPr>
        <xdr:cNvPr id="4" name="Rectangle: Rounded Corners 3">
          <a:extLst>
            <a:ext uri="{FF2B5EF4-FFF2-40B4-BE49-F238E27FC236}">
              <a16:creationId xmlns:a16="http://schemas.microsoft.com/office/drawing/2014/main" id="{616F9905-B609-F4DD-99DC-449451665B47}"/>
            </a:ext>
          </a:extLst>
        </xdr:cNvPr>
        <xdr:cNvSpPr/>
      </xdr:nvSpPr>
      <xdr:spPr>
        <a:xfrm>
          <a:off x="66675" y="1047750"/>
          <a:ext cx="1819275" cy="5000625"/>
        </a:xfrm>
        <a:prstGeom prst="roundRect">
          <a:avLst>
            <a:gd name="adj" fmla="val 5672"/>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371474</xdr:colOff>
      <xdr:row>18</xdr:row>
      <xdr:rowOff>152399</xdr:rowOff>
    </xdr:from>
    <xdr:to>
      <xdr:col>15</xdr:col>
      <xdr:colOff>257176</xdr:colOff>
      <xdr:row>31</xdr:row>
      <xdr:rowOff>85725</xdr:rowOff>
    </xdr:to>
    <xdr:sp macro="" textlink="">
      <xdr:nvSpPr>
        <xdr:cNvPr id="24" name="Rectangle: Rounded Corners 23">
          <a:extLst>
            <a:ext uri="{FF2B5EF4-FFF2-40B4-BE49-F238E27FC236}">
              <a16:creationId xmlns:a16="http://schemas.microsoft.com/office/drawing/2014/main" id="{BD95EC3B-86C4-443C-8B93-143569734906}"/>
            </a:ext>
          </a:extLst>
        </xdr:cNvPr>
        <xdr:cNvSpPr/>
      </xdr:nvSpPr>
      <xdr:spPr>
        <a:xfrm>
          <a:off x="6461228" y="3525186"/>
          <a:ext cx="2930579" cy="2369228"/>
        </a:xfrm>
        <a:prstGeom prst="roundRect">
          <a:avLst>
            <a:gd name="adj" fmla="val 6378"/>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342899</xdr:colOff>
      <xdr:row>18</xdr:row>
      <xdr:rowOff>142874</xdr:rowOff>
    </xdr:from>
    <xdr:to>
      <xdr:col>20</xdr:col>
      <xdr:colOff>228601</xdr:colOff>
      <xdr:row>31</xdr:row>
      <xdr:rowOff>76200</xdr:rowOff>
    </xdr:to>
    <xdr:sp macro="" textlink="">
      <xdr:nvSpPr>
        <xdr:cNvPr id="27" name="Rectangle: Rounded Corners 26">
          <a:extLst>
            <a:ext uri="{FF2B5EF4-FFF2-40B4-BE49-F238E27FC236}">
              <a16:creationId xmlns:a16="http://schemas.microsoft.com/office/drawing/2014/main" id="{987D2390-0FDD-4C08-A950-C19756F3D177}"/>
            </a:ext>
          </a:extLst>
        </xdr:cNvPr>
        <xdr:cNvSpPr/>
      </xdr:nvSpPr>
      <xdr:spPr>
        <a:xfrm>
          <a:off x="9560641" y="3645616"/>
          <a:ext cx="2958283" cy="2463084"/>
        </a:xfrm>
        <a:prstGeom prst="roundRect">
          <a:avLst>
            <a:gd name="adj" fmla="val 6378"/>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11</xdr:col>
      <xdr:colOff>397364</xdr:colOff>
      <xdr:row>1</xdr:row>
      <xdr:rowOff>23211</xdr:rowOff>
    </xdr:from>
    <xdr:to>
      <xdr:col>18</xdr:col>
      <xdr:colOff>511664</xdr:colOff>
      <xdr:row>4</xdr:row>
      <xdr:rowOff>117667</xdr:rowOff>
    </xdr:to>
    <xdr:sp macro="" textlink="">
      <xdr:nvSpPr>
        <xdr:cNvPr id="29" name="TextBox 28">
          <a:extLst>
            <a:ext uri="{FF2B5EF4-FFF2-40B4-BE49-F238E27FC236}">
              <a16:creationId xmlns:a16="http://schemas.microsoft.com/office/drawing/2014/main" id="{C5F6AEE6-472F-8426-9861-382D8EB0B230}"/>
            </a:ext>
          </a:extLst>
        </xdr:cNvPr>
        <xdr:cNvSpPr txBox="1"/>
      </xdr:nvSpPr>
      <xdr:spPr>
        <a:xfrm>
          <a:off x="7049745" y="219759"/>
          <a:ext cx="4347633" cy="684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1"/>
              </a:solidFill>
            </a:rPr>
            <a:t>FRESHMART</a:t>
          </a:r>
        </a:p>
      </xdr:txBody>
    </xdr:sp>
    <xdr:clientData/>
  </xdr:twoCellAnchor>
  <xdr:twoCellAnchor editAs="oneCell">
    <xdr:from>
      <xdr:col>10</xdr:col>
      <xdr:colOff>240200</xdr:colOff>
      <xdr:row>1</xdr:row>
      <xdr:rowOff>28534</xdr:rowOff>
    </xdr:from>
    <xdr:to>
      <xdr:col>11</xdr:col>
      <xdr:colOff>267033</xdr:colOff>
      <xdr:row>4</xdr:row>
      <xdr:rowOff>95613</xdr:rowOff>
    </xdr:to>
    <xdr:pic>
      <xdr:nvPicPr>
        <xdr:cNvPr id="31" name="Picture 30">
          <a:extLst>
            <a:ext uri="{FF2B5EF4-FFF2-40B4-BE49-F238E27FC236}">
              <a16:creationId xmlns:a16="http://schemas.microsoft.com/office/drawing/2014/main" id="{25C14274-BFC8-4C0A-708B-84AA50BB48D1}"/>
            </a:ext>
          </a:extLst>
        </xdr:cNvPr>
        <xdr:cNvPicPr>
          <a:picLocks noChangeAspect="1"/>
        </xdr:cNvPicPr>
      </xdr:nvPicPr>
      <xdr:blipFill>
        <a:blip xmlns:r="http://schemas.openxmlformats.org/officeDocument/2006/relationships" r:embed="rId1">
          <a:lum bright="70000" contrast="-70000"/>
        </a:blip>
        <a:stretch>
          <a:fillRect/>
        </a:stretch>
      </xdr:blipFill>
      <xdr:spPr>
        <a:xfrm>
          <a:off x="6287819" y="225082"/>
          <a:ext cx="631595" cy="656721"/>
        </a:xfrm>
        <a:prstGeom prst="rect">
          <a:avLst/>
        </a:prstGeom>
      </xdr:spPr>
    </xdr:pic>
    <xdr:clientData/>
  </xdr:twoCellAnchor>
  <xdr:twoCellAnchor>
    <xdr:from>
      <xdr:col>3</xdr:col>
      <xdr:colOff>152399</xdr:colOff>
      <xdr:row>5</xdr:row>
      <xdr:rowOff>133349</xdr:rowOff>
    </xdr:from>
    <xdr:to>
      <xdr:col>10</xdr:col>
      <xdr:colOff>257176</xdr:colOff>
      <xdr:row>10</xdr:row>
      <xdr:rowOff>66675</xdr:rowOff>
    </xdr:to>
    <xdr:grpSp>
      <xdr:nvGrpSpPr>
        <xdr:cNvPr id="18" name="Group 17">
          <a:extLst>
            <a:ext uri="{FF2B5EF4-FFF2-40B4-BE49-F238E27FC236}">
              <a16:creationId xmlns:a16="http://schemas.microsoft.com/office/drawing/2014/main" id="{E387E3C2-7FC5-7865-0D64-5F774A829BD4}"/>
            </a:ext>
          </a:extLst>
        </xdr:cNvPr>
        <xdr:cNvGrpSpPr/>
      </xdr:nvGrpSpPr>
      <xdr:grpSpPr>
        <a:xfrm>
          <a:off x="1998784" y="1085849"/>
          <a:ext cx="4413007" cy="885826"/>
          <a:chOff x="1979325" y="1070234"/>
          <a:chExt cx="4367605" cy="870211"/>
        </a:xfrm>
      </xdr:grpSpPr>
      <xdr:sp macro="" textlink="">
        <xdr:nvSpPr>
          <xdr:cNvPr id="6" name="Rectangle: Rounded Corners 5">
            <a:extLst>
              <a:ext uri="{FF2B5EF4-FFF2-40B4-BE49-F238E27FC236}">
                <a16:creationId xmlns:a16="http://schemas.microsoft.com/office/drawing/2014/main" id="{B5924304-184C-8483-BF40-1AD8C0441FF8}"/>
              </a:ext>
            </a:extLst>
          </xdr:cNvPr>
          <xdr:cNvSpPr/>
        </xdr:nvSpPr>
        <xdr:spPr>
          <a:xfrm>
            <a:off x="1979325" y="1070234"/>
            <a:ext cx="2150778" cy="870211"/>
          </a:xfrm>
          <a:prstGeom prst="round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C7B3B4B9-5C1E-4191-B092-B9F465B2EA6D}"/>
              </a:ext>
            </a:extLst>
          </xdr:cNvPr>
          <xdr:cNvSpPr/>
        </xdr:nvSpPr>
        <xdr:spPr>
          <a:xfrm>
            <a:off x="4196776" y="1070234"/>
            <a:ext cx="2150154" cy="870211"/>
          </a:xfrm>
          <a:prstGeom prst="round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2" name="Picture 31">
            <a:extLst>
              <a:ext uri="{FF2B5EF4-FFF2-40B4-BE49-F238E27FC236}">
                <a16:creationId xmlns:a16="http://schemas.microsoft.com/office/drawing/2014/main" id="{E1B05682-AAF5-85E9-2D03-46DD33358BF3}"/>
              </a:ext>
            </a:extLst>
          </xdr:cNvPr>
          <xdr:cNvPicPr>
            <a:picLocks noChangeAspect="1"/>
          </xdr:cNvPicPr>
        </xdr:nvPicPr>
        <xdr:blipFill>
          <a:blip xmlns:r="http://schemas.openxmlformats.org/officeDocument/2006/relationships" r:embed="rId2">
            <a:duotone>
              <a:schemeClr val="accent1">
                <a:shade val="45000"/>
                <a:satMod val="135000"/>
              </a:schemeClr>
              <a:prstClr val="white"/>
            </a:duotone>
          </a:blip>
          <a:stretch>
            <a:fillRect/>
          </a:stretch>
        </xdr:blipFill>
        <xdr:spPr>
          <a:xfrm>
            <a:off x="4253256" y="1217366"/>
            <a:ext cx="546193" cy="539594"/>
          </a:xfrm>
          <a:prstGeom prst="rect">
            <a:avLst/>
          </a:prstGeom>
        </xdr:spPr>
      </xdr:pic>
      <xdr:pic>
        <xdr:nvPicPr>
          <xdr:cNvPr id="34" name="Picture 33">
            <a:extLst>
              <a:ext uri="{FF2B5EF4-FFF2-40B4-BE49-F238E27FC236}">
                <a16:creationId xmlns:a16="http://schemas.microsoft.com/office/drawing/2014/main" id="{02722C2B-7165-028B-E814-A8CED1BCC85F}"/>
              </a:ext>
            </a:extLst>
          </xdr:cNvPr>
          <xdr:cNvPicPr>
            <a:picLocks noChangeAspect="1"/>
          </xdr:cNvPicPr>
        </xdr:nvPicPr>
        <xdr:blipFill>
          <a:blip xmlns:r="http://schemas.openxmlformats.org/officeDocument/2006/relationships" r:embed="rId3">
            <a:duotone>
              <a:schemeClr val="accent1">
                <a:shade val="45000"/>
                <a:satMod val="135000"/>
              </a:schemeClr>
              <a:prstClr val="white"/>
            </a:duotone>
          </a:blip>
          <a:stretch>
            <a:fillRect/>
          </a:stretch>
        </xdr:blipFill>
        <xdr:spPr>
          <a:xfrm>
            <a:off x="2054989" y="1218170"/>
            <a:ext cx="635808" cy="629209"/>
          </a:xfrm>
          <a:prstGeom prst="rect">
            <a:avLst/>
          </a:prstGeom>
        </xdr:spPr>
      </xdr:pic>
      <xdr:sp macro="" textlink="">
        <xdr:nvSpPr>
          <xdr:cNvPr id="38" name="TextBox 37">
            <a:extLst>
              <a:ext uri="{FF2B5EF4-FFF2-40B4-BE49-F238E27FC236}">
                <a16:creationId xmlns:a16="http://schemas.microsoft.com/office/drawing/2014/main" id="{943ECAE4-A485-2985-12B6-E1963065C3F2}"/>
              </a:ext>
            </a:extLst>
          </xdr:cNvPr>
          <xdr:cNvSpPr txBox="1"/>
        </xdr:nvSpPr>
        <xdr:spPr>
          <a:xfrm>
            <a:off x="2731043" y="1204755"/>
            <a:ext cx="1311858" cy="254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TOTAL</a:t>
            </a:r>
            <a:r>
              <a:rPr lang="en-IN" sz="1500" b="1" baseline="0"/>
              <a:t> SALES</a:t>
            </a:r>
            <a:endParaRPr lang="en-IN" sz="1500" b="1"/>
          </a:p>
        </xdr:txBody>
      </xdr:sp>
      <xdr:sp macro="" textlink="">
        <xdr:nvSpPr>
          <xdr:cNvPr id="40" name="TextBox 39">
            <a:extLst>
              <a:ext uri="{FF2B5EF4-FFF2-40B4-BE49-F238E27FC236}">
                <a16:creationId xmlns:a16="http://schemas.microsoft.com/office/drawing/2014/main" id="{402DF04C-1474-4789-9616-FA6E592169E5}"/>
              </a:ext>
            </a:extLst>
          </xdr:cNvPr>
          <xdr:cNvSpPr txBox="1"/>
        </xdr:nvSpPr>
        <xdr:spPr>
          <a:xfrm>
            <a:off x="4876631" y="1169339"/>
            <a:ext cx="1374107" cy="303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TOTAL</a:t>
            </a:r>
            <a:r>
              <a:rPr lang="en-IN" sz="1500" b="1" baseline="0"/>
              <a:t> PROFIT</a:t>
            </a:r>
            <a:endParaRPr lang="en-IN" sz="1500" b="1"/>
          </a:p>
        </xdr:txBody>
      </xdr:sp>
      <xdr:sp macro="" textlink="Pivot_KPIs!C2">
        <xdr:nvSpPr>
          <xdr:cNvPr id="43" name="TextBox 42">
            <a:extLst>
              <a:ext uri="{FF2B5EF4-FFF2-40B4-BE49-F238E27FC236}">
                <a16:creationId xmlns:a16="http://schemas.microsoft.com/office/drawing/2014/main" id="{7152802A-8E8B-4BAF-BB2D-FBB97F0CD239}"/>
              </a:ext>
            </a:extLst>
          </xdr:cNvPr>
          <xdr:cNvSpPr txBox="1"/>
        </xdr:nvSpPr>
        <xdr:spPr>
          <a:xfrm>
            <a:off x="2722458" y="1490871"/>
            <a:ext cx="1311858" cy="254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89D37B-FB97-474B-9C1D-9286BC903123}" type="TxLink">
              <a:rPr lang="en-US" sz="1700" b="1" i="0" u="none" strike="noStrike">
                <a:solidFill>
                  <a:srgbClr val="000000"/>
                </a:solidFill>
                <a:latin typeface="Calibri"/>
                <a:ea typeface="Calibri"/>
                <a:cs typeface="Calibri"/>
              </a:rPr>
              <a:pPr/>
              <a:t> ₹ 28,94,663 </a:t>
            </a:fld>
            <a:endParaRPr lang="en-IN" sz="1700" b="1"/>
          </a:p>
        </xdr:txBody>
      </xdr:sp>
      <xdr:sp macro="" textlink="Pivot_KPIs!C9">
        <xdr:nvSpPr>
          <xdr:cNvPr id="44" name="TextBox 43">
            <a:extLst>
              <a:ext uri="{FF2B5EF4-FFF2-40B4-BE49-F238E27FC236}">
                <a16:creationId xmlns:a16="http://schemas.microsoft.com/office/drawing/2014/main" id="{BC575B0E-4F04-467C-A244-578B294D0A43}"/>
              </a:ext>
            </a:extLst>
          </xdr:cNvPr>
          <xdr:cNvSpPr txBox="1"/>
        </xdr:nvSpPr>
        <xdr:spPr>
          <a:xfrm>
            <a:off x="5002204" y="1468868"/>
            <a:ext cx="1311858" cy="254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107C32-0F3E-4FAA-87A6-93FAD5F2F1E2}" type="TxLink">
              <a:rPr lang="en-US" sz="1700" b="1" i="0" u="none" strike="noStrike">
                <a:solidFill>
                  <a:srgbClr val="000000"/>
                </a:solidFill>
                <a:latin typeface="Calibri"/>
                <a:ea typeface="Calibri"/>
                <a:cs typeface="Calibri"/>
              </a:rPr>
              <a:pPr/>
              <a:t> ₹ 7,37,359 </a:t>
            </a:fld>
            <a:endParaRPr lang="en-IN" sz="1700" b="1"/>
          </a:p>
        </xdr:txBody>
      </xdr:sp>
    </xdr:grpSp>
    <xdr:clientData/>
  </xdr:twoCellAnchor>
  <xdr:twoCellAnchor>
    <xdr:from>
      <xdr:col>3</xdr:col>
      <xdr:colOff>171449</xdr:colOff>
      <xdr:row>10</xdr:row>
      <xdr:rowOff>152399</xdr:rowOff>
    </xdr:from>
    <xdr:to>
      <xdr:col>10</xdr:col>
      <xdr:colOff>537693</xdr:colOff>
      <xdr:row>15</xdr:row>
      <xdr:rowOff>85725</xdr:rowOff>
    </xdr:to>
    <xdr:grpSp>
      <xdr:nvGrpSpPr>
        <xdr:cNvPr id="13" name="Group 12">
          <a:extLst>
            <a:ext uri="{FF2B5EF4-FFF2-40B4-BE49-F238E27FC236}">
              <a16:creationId xmlns:a16="http://schemas.microsoft.com/office/drawing/2014/main" id="{11BA36EF-F3DB-EA58-DC8F-DEBE6F14AA13}"/>
            </a:ext>
          </a:extLst>
        </xdr:cNvPr>
        <xdr:cNvGrpSpPr/>
      </xdr:nvGrpSpPr>
      <xdr:grpSpPr>
        <a:xfrm>
          <a:off x="2017834" y="2057399"/>
          <a:ext cx="4674474" cy="885826"/>
          <a:chOff x="1998375" y="2026169"/>
          <a:chExt cx="4629072" cy="870212"/>
        </a:xfrm>
      </xdr:grpSpPr>
      <xdr:sp macro="" textlink="">
        <xdr:nvSpPr>
          <xdr:cNvPr id="19" name="Rectangle: Rounded Corners 18">
            <a:extLst>
              <a:ext uri="{FF2B5EF4-FFF2-40B4-BE49-F238E27FC236}">
                <a16:creationId xmlns:a16="http://schemas.microsoft.com/office/drawing/2014/main" id="{6017E9D1-665F-411B-B293-D657BB3736F0}"/>
              </a:ext>
            </a:extLst>
          </xdr:cNvPr>
          <xdr:cNvSpPr/>
        </xdr:nvSpPr>
        <xdr:spPr>
          <a:xfrm>
            <a:off x="4215826" y="2026169"/>
            <a:ext cx="2150154" cy="870212"/>
          </a:xfrm>
          <a:prstGeom prst="round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6A69D6B4-3F68-4C7B-83AD-6EE82D310CB1}"/>
              </a:ext>
            </a:extLst>
          </xdr:cNvPr>
          <xdr:cNvSpPr/>
        </xdr:nvSpPr>
        <xdr:spPr>
          <a:xfrm>
            <a:off x="1998375" y="2026169"/>
            <a:ext cx="2150778" cy="870212"/>
          </a:xfrm>
          <a:prstGeom prst="round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6" name="Picture 35">
            <a:extLst>
              <a:ext uri="{FF2B5EF4-FFF2-40B4-BE49-F238E27FC236}">
                <a16:creationId xmlns:a16="http://schemas.microsoft.com/office/drawing/2014/main" id="{4F217323-EAB9-6AEB-4859-FE76AD33B3DE}"/>
              </a:ext>
            </a:extLst>
          </xdr:cNvPr>
          <xdr:cNvPicPr>
            <a:picLocks noChangeAspect="1"/>
          </xdr:cNvPicPr>
        </xdr:nvPicPr>
        <xdr:blipFill>
          <a:blip xmlns:r="http://schemas.openxmlformats.org/officeDocument/2006/relationships" r:embed="rId4">
            <a:duotone>
              <a:schemeClr val="accent1">
                <a:shade val="45000"/>
                <a:satMod val="135000"/>
              </a:schemeClr>
              <a:prstClr val="white"/>
            </a:duotone>
          </a:blip>
          <a:stretch>
            <a:fillRect/>
          </a:stretch>
        </xdr:blipFill>
        <xdr:spPr>
          <a:xfrm>
            <a:off x="2041574" y="2141641"/>
            <a:ext cx="568730" cy="562131"/>
          </a:xfrm>
          <a:prstGeom prst="rect">
            <a:avLst/>
          </a:prstGeom>
        </xdr:spPr>
      </xdr:pic>
      <xdr:pic>
        <xdr:nvPicPr>
          <xdr:cNvPr id="37" name="Picture 36">
            <a:extLst>
              <a:ext uri="{FF2B5EF4-FFF2-40B4-BE49-F238E27FC236}">
                <a16:creationId xmlns:a16="http://schemas.microsoft.com/office/drawing/2014/main" id="{7AAB3636-160D-CA6B-E954-A44106DD9A08}"/>
              </a:ext>
            </a:extLst>
          </xdr:cNvPr>
          <xdr:cNvPicPr>
            <a:picLocks noChangeAspect="1"/>
          </xdr:cNvPicPr>
        </xdr:nvPicPr>
        <xdr:blipFill>
          <a:blip xmlns:r="http://schemas.openxmlformats.org/officeDocument/2006/relationships" r:embed="rId5">
            <a:duotone>
              <a:prstClr val="black"/>
              <a:schemeClr val="accent1">
                <a:tint val="45000"/>
                <a:satMod val="400000"/>
              </a:schemeClr>
            </a:duotone>
            <a:extLst>
              <a:ext uri="{BEBA8EAE-BF5A-486C-A8C5-ECC9F3942E4B}">
                <a14:imgProps xmlns:a14="http://schemas.microsoft.com/office/drawing/2010/main">
                  <a14:imgLayer r:embed="rId6">
                    <a14:imgEffect>
                      <a14:saturation sat="66000"/>
                    </a14:imgEffect>
                  </a14:imgLayer>
                </a14:imgProps>
              </a:ext>
            </a:extLst>
          </a:blip>
          <a:stretch>
            <a:fillRect/>
          </a:stretch>
        </xdr:blipFill>
        <xdr:spPr>
          <a:xfrm>
            <a:off x="4343323" y="2208720"/>
            <a:ext cx="442710" cy="441390"/>
          </a:xfrm>
          <a:prstGeom prst="rect">
            <a:avLst/>
          </a:prstGeom>
        </xdr:spPr>
      </xdr:pic>
      <xdr:sp macro="" textlink="">
        <xdr:nvSpPr>
          <xdr:cNvPr id="41" name="TextBox 40">
            <a:extLst>
              <a:ext uri="{FF2B5EF4-FFF2-40B4-BE49-F238E27FC236}">
                <a16:creationId xmlns:a16="http://schemas.microsoft.com/office/drawing/2014/main" id="{36BB1F22-BBE7-4B92-80AB-6BE132CE489E}"/>
              </a:ext>
            </a:extLst>
          </xdr:cNvPr>
          <xdr:cNvSpPr txBox="1"/>
        </xdr:nvSpPr>
        <xdr:spPr>
          <a:xfrm>
            <a:off x="2606546" y="2124469"/>
            <a:ext cx="1490711" cy="304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PROFIT MARGIN</a:t>
            </a:r>
          </a:p>
        </xdr:txBody>
      </xdr:sp>
      <xdr:sp macro="" textlink="">
        <xdr:nvSpPr>
          <xdr:cNvPr id="42" name="TextBox 41">
            <a:extLst>
              <a:ext uri="{FF2B5EF4-FFF2-40B4-BE49-F238E27FC236}">
                <a16:creationId xmlns:a16="http://schemas.microsoft.com/office/drawing/2014/main" id="{7E217073-674C-44F3-9B50-1B6AD8574195}"/>
              </a:ext>
            </a:extLst>
          </xdr:cNvPr>
          <xdr:cNvSpPr txBox="1"/>
        </xdr:nvSpPr>
        <xdr:spPr>
          <a:xfrm>
            <a:off x="4840768" y="2115883"/>
            <a:ext cx="1477050" cy="307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AVERAGE</a:t>
            </a:r>
            <a:r>
              <a:rPr lang="en-IN" sz="1500" b="1" baseline="0"/>
              <a:t> SALES</a:t>
            </a:r>
            <a:endParaRPr lang="en-IN" sz="1500" b="1"/>
          </a:p>
        </xdr:txBody>
      </xdr:sp>
      <xdr:sp macro="" textlink="Pivot_KPIs!F36">
        <xdr:nvSpPr>
          <xdr:cNvPr id="45" name="TextBox 44">
            <a:extLst>
              <a:ext uri="{FF2B5EF4-FFF2-40B4-BE49-F238E27FC236}">
                <a16:creationId xmlns:a16="http://schemas.microsoft.com/office/drawing/2014/main" id="{4B330F1F-ADAB-4C94-80AA-1870BE6C14A1}"/>
              </a:ext>
            </a:extLst>
          </xdr:cNvPr>
          <xdr:cNvSpPr txBox="1"/>
        </xdr:nvSpPr>
        <xdr:spPr>
          <a:xfrm>
            <a:off x="3081368" y="2405754"/>
            <a:ext cx="1311859" cy="254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1E213E-185A-4424-A8D9-28F470A05781}" type="TxLink">
              <a:rPr lang="en-US" sz="1700" b="1" i="0" u="none" strike="noStrike">
                <a:solidFill>
                  <a:srgbClr val="000000"/>
                </a:solidFill>
                <a:latin typeface="Calibri"/>
                <a:ea typeface="Calibri"/>
                <a:cs typeface="Calibri"/>
              </a:rPr>
              <a:t>25.47%</a:t>
            </a:fld>
            <a:endParaRPr lang="en-IN" sz="1700" b="1"/>
          </a:p>
        </xdr:txBody>
      </xdr:sp>
      <xdr:sp macro="" textlink="Pivot_KPIs!C15">
        <xdr:nvSpPr>
          <xdr:cNvPr id="46" name="TextBox 45">
            <a:extLst>
              <a:ext uri="{FF2B5EF4-FFF2-40B4-BE49-F238E27FC236}">
                <a16:creationId xmlns:a16="http://schemas.microsoft.com/office/drawing/2014/main" id="{4C632365-25E8-462D-9A51-10493EA4780F}"/>
              </a:ext>
            </a:extLst>
          </xdr:cNvPr>
          <xdr:cNvSpPr txBox="1"/>
        </xdr:nvSpPr>
        <xdr:spPr>
          <a:xfrm>
            <a:off x="5315589" y="2356922"/>
            <a:ext cx="1311858" cy="254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6171B4-A9EF-4E7D-ABDF-256B807F2E20}" type="TxLink">
              <a:rPr lang="en-US" sz="1700" b="1" i="0" u="none" strike="noStrike">
                <a:solidFill>
                  <a:srgbClr val="000000"/>
                </a:solidFill>
                <a:latin typeface="Calibri"/>
                <a:ea typeface="Calibri"/>
                <a:cs typeface="Calibri"/>
              </a:rPr>
              <a:pPr/>
              <a:t> ₹ 1,158 </a:t>
            </a:fld>
            <a:endParaRPr lang="en-IN" sz="1700" b="1"/>
          </a:p>
        </xdr:txBody>
      </xdr:sp>
    </xdr:grpSp>
    <xdr:clientData/>
  </xdr:twoCellAnchor>
  <xdr:twoCellAnchor>
    <xdr:from>
      <xdr:col>10</xdr:col>
      <xdr:colOff>352424</xdr:colOff>
      <xdr:row>5</xdr:row>
      <xdr:rowOff>123824</xdr:rowOff>
    </xdr:from>
    <xdr:to>
      <xdr:col>20</xdr:col>
      <xdr:colOff>218607</xdr:colOff>
      <xdr:row>18</xdr:row>
      <xdr:rowOff>75341</xdr:rowOff>
    </xdr:to>
    <xdr:grpSp>
      <xdr:nvGrpSpPr>
        <xdr:cNvPr id="11" name="Group 10">
          <a:extLst>
            <a:ext uri="{FF2B5EF4-FFF2-40B4-BE49-F238E27FC236}">
              <a16:creationId xmlns:a16="http://schemas.microsoft.com/office/drawing/2014/main" id="{5DBFD2CD-DD29-4A13-7C13-3D3AB9AD8CAC}"/>
            </a:ext>
          </a:extLst>
        </xdr:cNvPr>
        <xdr:cNvGrpSpPr/>
      </xdr:nvGrpSpPr>
      <xdr:grpSpPr>
        <a:xfrm>
          <a:off x="6507039" y="1076324"/>
          <a:ext cx="6020799" cy="2428017"/>
          <a:chOff x="6442178" y="1060709"/>
          <a:chExt cx="5945148" cy="2387419"/>
        </a:xfrm>
      </xdr:grpSpPr>
      <xdr:sp macro="" textlink="">
        <xdr:nvSpPr>
          <xdr:cNvPr id="23" name="Rectangle: Rounded Corners 22">
            <a:extLst>
              <a:ext uri="{FF2B5EF4-FFF2-40B4-BE49-F238E27FC236}">
                <a16:creationId xmlns:a16="http://schemas.microsoft.com/office/drawing/2014/main" id="{A8B9E3C3-7640-464C-8D00-CE337AC14BD2}"/>
              </a:ext>
            </a:extLst>
          </xdr:cNvPr>
          <xdr:cNvSpPr/>
        </xdr:nvSpPr>
        <xdr:spPr>
          <a:xfrm>
            <a:off x="6442178" y="1060709"/>
            <a:ext cx="5945148" cy="2369228"/>
          </a:xfrm>
          <a:prstGeom prst="roundRect">
            <a:avLst>
              <a:gd name="adj" fmla="val 6378"/>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8" name="Chart 47">
            <a:extLst>
              <a:ext uri="{FF2B5EF4-FFF2-40B4-BE49-F238E27FC236}">
                <a16:creationId xmlns:a16="http://schemas.microsoft.com/office/drawing/2014/main" id="{FF3DA921-0B70-4634-A742-50BB3824C981}"/>
              </a:ext>
            </a:extLst>
          </xdr:cNvPr>
          <xdr:cNvGraphicFramePr>
            <a:graphicFrameLocks/>
          </xdr:cNvGraphicFramePr>
        </xdr:nvGraphicFramePr>
        <xdr:xfrm>
          <a:off x="6530129" y="1172505"/>
          <a:ext cx="5118478" cy="2275623"/>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15</xdr:col>
      <xdr:colOff>375249</xdr:colOff>
      <xdr:row>19</xdr:row>
      <xdr:rowOff>49420</xdr:rowOff>
    </xdr:from>
    <xdr:to>
      <xdr:col>20</xdr:col>
      <xdr:colOff>152759</xdr:colOff>
      <xdr:row>30</xdr:row>
      <xdr:rowOff>179716</xdr:rowOff>
    </xdr:to>
    <xdr:graphicFrame macro="">
      <xdr:nvGraphicFramePr>
        <xdr:cNvPr id="50" name="Chart 49">
          <a:extLst>
            <a:ext uri="{FF2B5EF4-FFF2-40B4-BE49-F238E27FC236}">
              <a16:creationId xmlns:a16="http://schemas.microsoft.com/office/drawing/2014/main" id="{9A0905C8-3130-42D5-8354-050156A1E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454099</xdr:colOff>
      <xdr:row>19</xdr:row>
      <xdr:rowOff>88603</xdr:rowOff>
    </xdr:from>
    <xdr:to>
      <xdr:col>15</xdr:col>
      <xdr:colOff>188286</xdr:colOff>
      <xdr:row>31</xdr:row>
      <xdr:rowOff>44302</xdr:rowOff>
    </xdr:to>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D75F4C94-1DE8-4BD9-9078-6A9E687ACE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6543853" y="3648767"/>
              <a:ext cx="2779064" cy="22042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171448</xdr:colOff>
      <xdr:row>16</xdr:row>
      <xdr:rowOff>3122</xdr:rowOff>
    </xdr:from>
    <xdr:to>
      <xdr:col>10</xdr:col>
      <xdr:colOff>285749</xdr:colOff>
      <xdr:row>31</xdr:row>
      <xdr:rowOff>104775</xdr:rowOff>
    </xdr:to>
    <xdr:grpSp>
      <xdr:nvGrpSpPr>
        <xdr:cNvPr id="12" name="Group 11">
          <a:extLst>
            <a:ext uri="{FF2B5EF4-FFF2-40B4-BE49-F238E27FC236}">
              <a16:creationId xmlns:a16="http://schemas.microsoft.com/office/drawing/2014/main" id="{5A41D9AE-A6FC-FF54-A0D0-D3EAECF2083F}"/>
            </a:ext>
          </a:extLst>
        </xdr:cNvPr>
        <xdr:cNvGrpSpPr/>
      </xdr:nvGrpSpPr>
      <xdr:grpSpPr>
        <a:xfrm>
          <a:off x="2017833" y="3051122"/>
          <a:ext cx="4422531" cy="2959153"/>
          <a:chOff x="1998374" y="3001155"/>
          <a:chExt cx="4377129" cy="2912309"/>
        </a:xfrm>
      </xdr:grpSpPr>
      <xdr:sp macro="" textlink="">
        <xdr:nvSpPr>
          <xdr:cNvPr id="22" name="Rectangle: Rounded Corners 21">
            <a:extLst>
              <a:ext uri="{FF2B5EF4-FFF2-40B4-BE49-F238E27FC236}">
                <a16:creationId xmlns:a16="http://schemas.microsoft.com/office/drawing/2014/main" id="{1C6705C2-9833-4D67-B121-BBBB2943DF88}"/>
              </a:ext>
            </a:extLst>
          </xdr:cNvPr>
          <xdr:cNvSpPr/>
        </xdr:nvSpPr>
        <xdr:spPr>
          <a:xfrm>
            <a:off x="1998374" y="3001155"/>
            <a:ext cx="4377129" cy="2912309"/>
          </a:xfrm>
          <a:prstGeom prst="roundRect">
            <a:avLst>
              <a:gd name="adj" fmla="val 6378"/>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9" name="Chart 8">
            <a:extLst>
              <a:ext uri="{FF2B5EF4-FFF2-40B4-BE49-F238E27FC236}">
                <a16:creationId xmlns:a16="http://schemas.microsoft.com/office/drawing/2014/main" id="{F11D7447-C3DC-423C-8B7A-C8B3322A300B}"/>
              </a:ext>
            </a:extLst>
          </xdr:cNvPr>
          <xdr:cNvGraphicFramePr>
            <a:graphicFrameLocks/>
          </xdr:cNvGraphicFramePr>
        </xdr:nvGraphicFramePr>
        <xdr:xfrm>
          <a:off x="2051159" y="3069469"/>
          <a:ext cx="4266798" cy="2727259"/>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editAs="oneCell">
    <xdr:from>
      <xdr:col>0</xdr:col>
      <xdr:colOff>146050</xdr:colOff>
      <xdr:row>6</xdr:row>
      <xdr:rowOff>15876</xdr:rowOff>
    </xdr:from>
    <xdr:to>
      <xdr:col>2</xdr:col>
      <xdr:colOff>566964</xdr:colOff>
      <xdr:row>11</xdr:row>
      <xdr:rowOff>147411</xdr:rowOff>
    </xdr:to>
    <mc:AlternateContent xmlns:mc="http://schemas.openxmlformats.org/markup-compatibility/2006" xmlns:a14="http://schemas.microsoft.com/office/drawing/2010/main">
      <mc:Choice Requires="a14">
        <xdr:graphicFrame macro="">
          <xdr:nvGraphicFramePr>
            <xdr:cNvPr id="14" name="Year 1">
              <a:extLst>
                <a:ext uri="{FF2B5EF4-FFF2-40B4-BE49-F238E27FC236}">
                  <a16:creationId xmlns:a16="http://schemas.microsoft.com/office/drawing/2014/main" id="{ABEC20AC-AAF7-44DE-B2AF-B1B314679A1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6050" y="1192494"/>
              <a:ext cx="1653561" cy="1112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168729</xdr:colOff>
      <xdr:row>24</xdr:row>
      <xdr:rowOff>106590</xdr:rowOff>
    </xdr:from>
    <xdr:to>
      <xdr:col>2</xdr:col>
      <xdr:colOff>532946</xdr:colOff>
      <xdr:row>31</xdr:row>
      <xdr:rowOff>1</xdr:rowOff>
    </xdr:to>
    <mc:AlternateContent xmlns:mc="http://schemas.openxmlformats.org/markup-compatibility/2006" xmlns:a14="http://schemas.microsoft.com/office/drawing/2010/main">
      <mc:Choice Requires="a14">
        <xdr:graphicFrame macro="">
          <xdr:nvGraphicFramePr>
            <xdr:cNvPr id="16" name="Sales_Channel 1">
              <a:extLst>
                <a:ext uri="{FF2B5EF4-FFF2-40B4-BE49-F238E27FC236}">
                  <a16:creationId xmlns:a16="http://schemas.microsoft.com/office/drawing/2014/main" id="{7AD7DC17-892D-4B9B-B717-CD28A8DA904E}"/>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168729" y="4813061"/>
              <a:ext cx="1596864" cy="1266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164727</xdr:colOff>
      <xdr:row>12</xdr:row>
      <xdr:rowOff>123266</xdr:rowOff>
    </xdr:from>
    <xdr:to>
      <xdr:col>2</xdr:col>
      <xdr:colOff>546287</xdr:colOff>
      <xdr:row>23</xdr:row>
      <xdr:rowOff>126067</xdr:rowOff>
    </xdr:to>
    <mc:AlternateContent xmlns:mc="http://schemas.openxmlformats.org/markup-compatibility/2006" xmlns:a14="http://schemas.microsoft.com/office/drawing/2010/main">
      <mc:Choice Requires="a14">
        <xdr:graphicFrame macro="">
          <xdr:nvGraphicFramePr>
            <xdr:cNvPr id="7" name="Product.Category 1">
              <a:extLst>
                <a:ext uri="{FF2B5EF4-FFF2-40B4-BE49-F238E27FC236}">
                  <a16:creationId xmlns:a16="http://schemas.microsoft.com/office/drawing/2014/main" id="{9F6F90AE-EC81-4C60-B467-642A9A5D1684}"/>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164727" y="2476501"/>
              <a:ext cx="1614207" cy="2159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347520</xdr:colOff>
      <xdr:row>5</xdr:row>
      <xdr:rowOff>139690</xdr:rowOff>
    </xdr:from>
    <xdr:to>
      <xdr:col>25</xdr:col>
      <xdr:colOff>498463</xdr:colOff>
      <xdr:row>18</xdr:row>
      <xdr:rowOff>75595</xdr:rowOff>
    </xdr:to>
    <xdr:grpSp>
      <xdr:nvGrpSpPr>
        <xdr:cNvPr id="15" name="Group 14">
          <a:extLst>
            <a:ext uri="{FF2B5EF4-FFF2-40B4-BE49-F238E27FC236}">
              <a16:creationId xmlns:a16="http://schemas.microsoft.com/office/drawing/2014/main" id="{0466115A-5DA3-B8D7-E1BC-1F09B6260E6B}"/>
            </a:ext>
          </a:extLst>
        </xdr:cNvPr>
        <xdr:cNvGrpSpPr/>
      </xdr:nvGrpSpPr>
      <xdr:grpSpPr>
        <a:xfrm>
          <a:off x="12656751" y="1092190"/>
          <a:ext cx="3228250" cy="2412405"/>
          <a:chOff x="12633896" y="2251645"/>
          <a:chExt cx="4377129" cy="2912308"/>
        </a:xfrm>
      </xdr:grpSpPr>
      <xdr:sp macro="" textlink="">
        <xdr:nvSpPr>
          <xdr:cNvPr id="10" name="Rectangle: Rounded Corners 9">
            <a:extLst>
              <a:ext uri="{FF2B5EF4-FFF2-40B4-BE49-F238E27FC236}">
                <a16:creationId xmlns:a16="http://schemas.microsoft.com/office/drawing/2014/main" id="{0F97E68C-58CD-4CD3-973D-430947A9F425}"/>
              </a:ext>
            </a:extLst>
          </xdr:cNvPr>
          <xdr:cNvSpPr/>
        </xdr:nvSpPr>
        <xdr:spPr>
          <a:xfrm>
            <a:off x="12633896" y="2251645"/>
            <a:ext cx="4377129" cy="2912308"/>
          </a:xfrm>
          <a:prstGeom prst="roundRect">
            <a:avLst>
              <a:gd name="adj" fmla="val 6378"/>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8" name="Chart 7">
            <a:extLst>
              <a:ext uri="{FF2B5EF4-FFF2-40B4-BE49-F238E27FC236}">
                <a16:creationId xmlns:a16="http://schemas.microsoft.com/office/drawing/2014/main" id="{B78FCBE9-AC64-4EF6-9068-F2365CB7E0E8}"/>
              </a:ext>
            </a:extLst>
          </xdr:cNvPr>
          <xdr:cNvGraphicFramePr>
            <a:graphicFrameLocks/>
          </xdr:cNvGraphicFramePr>
        </xdr:nvGraphicFramePr>
        <xdr:xfrm>
          <a:off x="12673052" y="2390439"/>
          <a:ext cx="4300185" cy="266572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20</xdr:col>
      <xdr:colOff>353132</xdr:colOff>
      <xdr:row>18</xdr:row>
      <xdr:rowOff>168759</xdr:rowOff>
    </xdr:from>
    <xdr:to>
      <xdr:col>25</xdr:col>
      <xdr:colOff>498928</xdr:colOff>
      <xdr:row>31</xdr:row>
      <xdr:rowOff>60476</xdr:rowOff>
    </xdr:to>
    <xdr:sp macro="" textlink="">
      <xdr:nvSpPr>
        <xdr:cNvPr id="28" name="Rectangle: Rounded Corners 27">
          <a:extLst>
            <a:ext uri="{FF2B5EF4-FFF2-40B4-BE49-F238E27FC236}">
              <a16:creationId xmlns:a16="http://schemas.microsoft.com/office/drawing/2014/main" id="{9A2E387C-C487-438B-968F-87EF9A7780D3}"/>
            </a:ext>
          </a:extLst>
        </xdr:cNvPr>
        <xdr:cNvSpPr/>
      </xdr:nvSpPr>
      <xdr:spPr>
        <a:xfrm>
          <a:off x="12662363" y="3597759"/>
          <a:ext cx="3223103" cy="2368217"/>
        </a:xfrm>
        <a:prstGeom prst="roundRect">
          <a:avLst>
            <a:gd name="adj" fmla="val 6378"/>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483809</xdr:colOff>
      <xdr:row>19</xdr:row>
      <xdr:rowOff>15120</xdr:rowOff>
    </xdr:from>
    <xdr:to>
      <xdr:col>25</xdr:col>
      <xdr:colOff>377976</xdr:colOff>
      <xdr:row>30</xdr:row>
      <xdr:rowOff>181429</xdr:rowOff>
    </xdr:to>
    <xdr:graphicFrame macro="">
      <xdr:nvGraphicFramePr>
        <xdr:cNvPr id="26" name="Chart 25">
          <a:extLst>
            <a:ext uri="{FF2B5EF4-FFF2-40B4-BE49-F238E27FC236}">
              <a16:creationId xmlns:a16="http://schemas.microsoft.com/office/drawing/2014/main" id="{E2C6D535-160B-4458-854B-BE676BE6E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38099</xdr:rowOff>
    </xdr:from>
    <xdr:to>
      <xdr:col>20</xdr:col>
      <xdr:colOff>409575</xdr:colOff>
      <xdr:row>38</xdr:row>
      <xdr:rowOff>85724</xdr:rowOff>
    </xdr:to>
    <xdr:sp macro="" textlink="">
      <xdr:nvSpPr>
        <xdr:cNvPr id="2" name="Rectangle 1">
          <a:extLst>
            <a:ext uri="{FF2B5EF4-FFF2-40B4-BE49-F238E27FC236}">
              <a16:creationId xmlns:a16="http://schemas.microsoft.com/office/drawing/2014/main" id="{E447245F-2834-44DA-F981-5E5D9EE7D49A}"/>
            </a:ext>
          </a:extLst>
        </xdr:cNvPr>
        <xdr:cNvSpPr/>
      </xdr:nvSpPr>
      <xdr:spPr>
        <a:xfrm>
          <a:off x="9525" y="38099"/>
          <a:ext cx="12592050" cy="72866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9525</xdr:rowOff>
    </xdr:from>
    <xdr:to>
      <xdr:col>20</xdr:col>
      <xdr:colOff>590550</xdr:colOff>
      <xdr:row>37</xdr:row>
      <xdr:rowOff>180975</xdr:rowOff>
    </xdr:to>
    <xdr:sp macro="" textlink="">
      <xdr:nvSpPr>
        <xdr:cNvPr id="3" name="TextBox 2">
          <a:extLst>
            <a:ext uri="{FF2B5EF4-FFF2-40B4-BE49-F238E27FC236}">
              <a16:creationId xmlns:a16="http://schemas.microsoft.com/office/drawing/2014/main" id="{725B242D-4F4C-7083-4EE1-960B0971FE48}"/>
            </a:ext>
          </a:extLst>
        </xdr:cNvPr>
        <xdr:cNvSpPr txBox="1"/>
      </xdr:nvSpPr>
      <xdr:spPr>
        <a:xfrm>
          <a:off x="0" y="9525"/>
          <a:ext cx="12782550" cy="7219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Insights:</a:t>
          </a:r>
        </a:p>
        <a:p>
          <a:r>
            <a:rPr lang="en-IN" sz="1100" b="1" i="0">
              <a:solidFill>
                <a:schemeClr val="dk1"/>
              </a:solidFill>
              <a:effectLst/>
              <a:latin typeface="+mn-lt"/>
              <a:ea typeface="+mn-ea"/>
              <a:cs typeface="+mn-cs"/>
            </a:rPr>
            <a:t>1. FreshMart generated ₹28.95 lakh in sales</a:t>
          </a:r>
        </a:p>
        <a:p>
          <a:r>
            <a:rPr lang="en-IN" sz="1100" b="0" i="0">
              <a:solidFill>
                <a:schemeClr val="dk1"/>
              </a:solidFill>
              <a:effectLst/>
              <a:latin typeface="+mn-lt"/>
              <a:ea typeface="+mn-ea"/>
              <a:cs typeface="+mn-cs"/>
            </a:rPr>
            <a:t>The dataset contains </a:t>
          </a:r>
          <a:r>
            <a:rPr lang="en-IN" sz="1100" b="1" i="0">
              <a:solidFill>
                <a:schemeClr val="dk1"/>
              </a:solidFill>
              <a:effectLst/>
              <a:latin typeface="+mn-lt"/>
              <a:ea typeface="+mn-ea"/>
              <a:cs typeface="+mn-cs"/>
            </a:rPr>
            <a:t>2,500 transactions</a:t>
          </a:r>
          <a:r>
            <a:rPr lang="en-IN" sz="1100" b="0" i="0">
              <a:solidFill>
                <a:schemeClr val="dk1"/>
              </a:solidFill>
              <a:effectLst/>
              <a:latin typeface="+mn-lt"/>
              <a:ea typeface="+mn-ea"/>
              <a:cs typeface="+mn-cs"/>
            </a:rPr>
            <a:t>, generating approximately </a:t>
          </a:r>
          <a:r>
            <a:rPr lang="en-IN" sz="1100" b="1" i="0">
              <a:solidFill>
                <a:schemeClr val="dk1"/>
              </a:solidFill>
              <a:effectLst/>
              <a:latin typeface="+mn-lt"/>
              <a:ea typeface="+mn-ea"/>
              <a:cs typeface="+mn-cs"/>
            </a:rPr>
            <a:t>₹28.95 lakh in sales</a:t>
          </a:r>
          <a:r>
            <a:rPr lang="en-IN" sz="1100" b="0" i="0">
              <a:solidFill>
                <a:schemeClr val="dk1"/>
              </a:solidFill>
              <a:effectLst/>
              <a:latin typeface="+mn-lt"/>
              <a:ea typeface="+mn-ea"/>
              <a:cs typeface="+mn-cs"/>
            </a:rPr>
            <a:t> and </a:t>
          </a:r>
          <a:r>
            <a:rPr lang="en-IN" sz="1100" b="1" i="0">
              <a:solidFill>
                <a:schemeClr val="dk1"/>
              </a:solidFill>
              <a:effectLst/>
              <a:latin typeface="+mn-lt"/>
              <a:ea typeface="+mn-ea"/>
              <a:cs typeface="+mn-cs"/>
            </a:rPr>
            <a:t>₹7.37 lakh in profit</a:t>
          </a:r>
          <a:r>
            <a:rPr lang="en-IN" sz="1100" b="0" i="0">
              <a:solidFill>
                <a:schemeClr val="dk1"/>
              </a:solidFill>
              <a:effectLst/>
              <a:latin typeface="+mn-lt"/>
              <a:ea typeface="+mn-ea"/>
              <a:cs typeface="+mn-cs"/>
            </a:rPr>
            <a:t>.</a:t>
          </a:r>
        </a:p>
        <a:p>
          <a:r>
            <a:rPr lang="en-IN" sz="1100" b="1" i="0">
              <a:solidFill>
                <a:schemeClr val="dk1"/>
              </a:solidFill>
              <a:effectLst/>
              <a:latin typeface="+mn-lt"/>
              <a:ea typeface="+mn-ea"/>
              <a:cs typeface="+mn-cs"/>
            </a:rPr>
            <a:t>2. In-Store is the dominant sales channel</a:t>
          </a:r>
        </a:p>
        <a:p>
          <a:r>
            <a:rPr lang="en-IN" sz="1100" b="0" i="0">
              <a:solidFill>
                <a:schemeClr val="dk1"/>
              </a:solidFill>
              <a:effectLst/>
              <a:latin typeface="+mn-lt"/>
              <a:ea typeface="+mn-ea"/>
              <a:cs typeface="+mn-cs"/>
            </a:rPr>
            <a:t>In-Store generated approximately </a:t>
          </a:r>
          <a:r>
            <a:rPr lang="en-IN" sz="1100" b="1" i="0">
              <a:solidFill>
                <a:schemeClr val="dk1"/>
              </a:solidFill>
              <a:effectLst/>
              <a:latin typeface="+mn-lt"/>
              <a:ea typeface="+mn-ea"/>
              <a:cs typeface="+mn-cs"/>
            </a:rPr>
            <a:t>₹19.91 lakh in sales</a:t>
          </a:r>
          <a:r>
            <a:rPr lang="en-IN" sz="1100" b="0" i="0">
              <a:solidFill>
                <a:schemeClr val="dk1"/>
              </a:solidFill>
              <a:effectLst/>
              <a:latin typeface="+mn-lt"/>
              <a:ea typeface="+mn-ea"/>
              <a:cs typeface="+mn-cs"/>
            </a:rPr>
            <a:t>, followed by:</a:t>
          </a:r>
        </a:p>
        <a:p>
          <a:pPr lvl="0"/>
          <a:r>
            <a:rPr lang="en-IN" sz="1100" b="0" i="0">
              <a:solidFill>
                <a:schemeClr val="dk1"/>
              </a:solidFill>
              <a:effectLst/>
              <a:latin typeface="+mn-lt"/>
              <a:ea typeface="+mn-ea"/>
              <a:cs typeface="+mn-cs"/>
            </a:rPr>
            <a:t>Online --- approximately </a:t>
          </a:r>
          <a:r>
            <a:rPr lang="en-IN" sz="1100" b="1" i="0">
              <a:solidFill>
                <a:schemeClr val="dk1"/>
              </a:solidFill>
              <a:effectLst/>
              <a:latin typeface="+mn-lt"/>
              <a:ea typeface="+mn-ea"/>
              <a:cs typeface="+mn-cs"/>
            </a:rPr>
            <a:t>₹6.15 lakh</a:t>
          </a:r>
          <a:endParaRPr lang="en-IN" sz="1100" b="0" i="0">
            <a:solidFill>
              <a:schemeClr val="dk1"/>
            </a:solidFill>
            <a:effectLst/>
            <a:latin typeface="+mn-lt"/>
            <a:ea typeface="+mn-ea"/>
            <a:cs typeface="+mn-cs"/>
          </a:endParaRPr>
        </a:p>
        <a:p>
          <a:pPr lvl="0"/>
          <a:r>
            <a:rPr lang="en-IN" sz="1100" b="0" i="0">
              <a:solidFill>
                <a:schemeClr val="dk1"/>
              </a:solidFill>
              <a:effectLst/>
              <a:latin typeface="+mn-lt"/>
              <a:ea typeface="+mn-ea"/>
              <a:cs typeface="+mn-cs"/>
            </a:rPr>
            <a:t>Mobile App --- approximately </a:t>
          </a:r>
          <a:r>
            <a:rPr lang="en-IN" sz="1100" b="1" i="0">
              <a:solidFill>
                <a:schemeClr val="dk1"/>
              </a:solidFill>
              <a:effectLst/>
              <a:latin typeface="+mn-lt"/>
              <a:ea typeface="+mn-ea"/>
              <a:cs typeface="+mn-cs"/>
            </a:rPr>
            <a:t>₹2.89 lakh</a:t>
          </a:r>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This indicates that the physical-store channel is currently FreshMart's strongest revenue contributor.</a:t>
          </a:r>
        </a:p>
        <a:p>
          <a:r>
            <a:rPr lang="en-IN" sz="1100" b="1" i="0">
              <a:solidFill>
                <a:schemeClr val="dk1"/>
              </a:solidFill>
              <a:effectLst/>
              <a:latin typeface="+mn-lt"/>
              <a:ea typeface="+mn-ea"/>
              <a:cs typeface="+mn-cs"/>
            </a:rPr>
            <a:t>3. Beverages is the highest-sales category</a:t>
          </a:r>
        </a:p>
        <a:p>
          <a:r>
            <a:rPr lang="en-IN" sz="1100" b="0" i="0">
              <a:solidFill>
                <a:schemeClr val="dk1"/>
              </a:solidFill>
              <a:effectLst/>
              <a:latin typeface="+mn-lt"/>
              <a:ea typeface="+mn-ea"/>
              <a:cs typeface="+mn-cs"/>
            </a:rPr>
            <a:t>Beverages generated approximately </a:t>
          </a:r>
          <a:r>
            <a:rPr lang="en-IN" sz="1100" b="1" i="0">
              <a:solidFill>
                <a:schemeClr val="dk1"/>
              </a:solidFill>
              <a:effectLst/>
              <a:latin typeface="+mn-lt"/>
              <a:ea typeface="+mn-ea"/>
              <a:cs typeface="+mn-cs"/>
            </a:rPr>
            <a:t>₹4.75 lakh in sales</a:t>
          </a:r>
          <a:r>
            <a:rPr lang="en-IN" sz="1100" b="0" i="0">
              <a:solidFill>
                <a:schemeClr val="dk1"/>
              </a:solidFill>
              <a:effectLst/>
              <a:latin typeface="+mn-lt"/>
              <a:ea typeface="+mn-ea"/>
              <a:cs typeface="+mn-cs"/>
            </a:rPr>
            <a:t>, making it the highest-sales category.</a:t>
          </a:r>
        </a:p>
        <a:p>
          <a:r>
            <a:rPr lang="en-IN" sz="1100" b="0" i="0">
              <a:solidFill>
                <a:schemeClr val="dk1"/>
              </a:solidFill>
              <a:effectLst/>
              <a:latin typeface="+mn-lt"/>
              <a:ea typeface="+mn-ea"/>
              <a:cs typeface="+mn-cs"/>
            </a:rPr>
            <a:t>Other major categories include:</a:t>
          </a:r>
        </a:p>
        <a:p>
          <a:pPr lvl="0"/>
          <a:r>
            <a:rPr lang="en-IN" sz="1100" b="0" i="0">
              <a:solidFill>
                <a:schemeClr val="dk1"/>
              </a:solidFill>
              <a:effectLst/>
              <a:latin typeface="+mn-lt"/>
              <a:ea typeface="+mn-ea"/>
              <a:cs typeface="+mn-cs"/>
            </a:rPr>
            <a:t>Bakery --- approximately ₹3.65 lakh</a:t>
          </a:r>
        </a:p>
        <a:p>
          <a:pPr lvl="0"/>
          <a:r>
            <a:rPr lang="en-IN" sz="1100" b="0" i="0">
              <a:solidFill>
                <a:schemeClr val="dk1"/>
              </a:solidFill>
              <a:effectLst/>
              <a:latin typeface="+mn-lt"/>
              <a:ea typeface="+mn-ea"/>
              <a:cs typeface="+mn-cs"/>
            </a:rPr>
            <a:t>Dairy --- approximately ₹3.54 lakh</a:t>
          </a:r>
        </a:p>
        <a:p>
          <a:pPr lvl="0"/>
          <a:r>
            <a:rPr lang="en-IN" sz="1100" b="0" i="0">
              <a:solidFill>
                <a:schemeClr val="dk1"/>
              </a:solidFill>
              <a:effectLst/>
              <a:latin typeface="+mn-lt"/>
              <a:ea typeface="+mn-ea"/>
              <a:cs typeface="+mn-cs"/>
            </a:rPr>
            <a:t>Snacks --- approximately ₹2.92 lakh</a:t>
          </a:r>
        </a:p>
        <a:p>
          <a:r>
            <a:rPr lang="en-IN" sz="1100" b="1" i="0">
              <a:solidFill>
                <a:schemeClr val="dk1"/>
              </a:solidFill>
              <a:effectLst/>
              <a:latin typeface="+mn-lt"/>
              <a:ea typeface="+mn-ea"/>
              <a:cs typeface="+mn-cs"/>
            </a:rPr>
            <a:t>4. Bakery generates the highest category profit</a:t>
          </a:r>
        </a:p>
        <a:p>
          <a:r>
            <a:rPr lang="en-IN" sz="1100" b="0" i="0">
              <a:solidFill>
                <a:schemeClr val="dk1"/>
              </a:solidFill>
              <a:effectLst/>
              <a:latin typeface="+mn-lt"/>
              <a:ea typeface="+mn-ea"/>
              <a:cs typeface="+mn-cs"/>
            </a:rPr>
            <a:t>Bakery generated approximately </a:t>
          </a:r>
          <a:r>
            <a:rPr lang="en-IN" sz="1100" b="1" i="0">
              <a:solidFill>
                <a:schemeClr val="dk1"/>
              </a:solidFill>
              <a:effectLst/>
              <a:latin typeface="+mn-lt"/>
              <a:ea typeface="+mn-ea"/>
              <a:cs typeface="+mn-cs"/>
            </a:rPr>
            <a:t>₹1.49 lakh in profit</a:t>
          </a:r>
          <a:r>
            <a:rPr lang="en-IN" sz="1100" b="0" i="0">
              <a:solidFill>
                <a:schemeClr val="dk1"/>
              </a:solidFill>
              <a:effectLst/>
              <a:latin typeface="+mn-lt"/>
              <a:ea typeface="+mn-ea"/>
              <a:cs typeface="+mn-cs"/>
            </a:rPr>
            <a:t>, higher than Beverages despite having lower sales.</a:t>
          </a:r>
        </a:p>
        <a:p>
          <a:r>
            <a:rPr lang="en-IN" sz="1100" b="0" i="0">
              <a:solidFill>
                <a:schemeClr val="dk1"/>
              </a:solidFill>
              <a:effectLst/>
              <a:latin typeface="+mn-lt"/>
              <a:ea typeface="+mn-ea"/>
              <a:cs typeface="+mn-cs"/>
            </a:rPr>
            <a:t>This demonstrates that the category with the highest sales does not necessarily generate the highest profit.</a:t>
          </a:r>
        </a:p>
        <a:p>
          <a:r>
            <a:rPr lang="en-IN" sz="1100" b="1" i="0">
              <a:solidFill>
                <a:schemeClr val="dk1"/>
              </a:solidFill>
              <a:effectLst/>
              <a:latin typeface="+mn-lt"/>
              <a:ea typeface="+mn-ea"/>
              <a:cs typeface="+mn-cs"/>
            </a:rPr>
            <a:t>5. High-performing products should be monitored</a:t>
          </a:r>
        </a:p>
        <a:p>
          <a:r>
            <a:rPr lang="en-IN" sz="1100" b="0" i="0">
              <a:solidFill>
                <a:schemeClr val="dk1"/>
              </a:solidFill>
              <a:effectLst/>
              <a:latin typeface="+mn-lt"/>
              <a:ea typeface="+mn-ea"/>
              <a:cs typeface="+mn-cs"/>
            </a:rPr>
            <a:t>The top-selling products include:</a:t>
          </a:r>
        </a:p>
        <a:p>
          <a:pPr lvl="0"/>
          <a:r>
            <a:rPr lang="en-IN" sz="1100" b="0" i="0">
              <a:solidFill>
                <a:schemeClr val="dk1"/>
              </a:solidFill>
              <a:effectLst/>
              <a:latin typeface="+mn-lt"/>
              <a:ea typeface="+mn-ea"/>
              <a:cs typeface="+mn-cs"/>
            </a:rPr>
            <a:t>Harvest Gold Rusk 1kg</a:t>
          </a:r>
        </a:p>
        <a:p>
          <a:pPr lvl="0"/>
          <a:r>
            <a:rPr lang="en-IN" sz="1100" b="0" i="0">
              <a:solidFill>
                <a:schemeClr val="dk1"/>
              </a:solidFill>
              <a:effectLst/>
              <a:latin typeface="+mn-lt"/>
              <a:ea typeface="+mn-ea"/>
              <a:cs typeface="+mn-cs"/>
            </a:rPr>
            <a:t>Coca-Cola Coffee 500g</a:t>
          </a:r>
        </a:p>
        <a:p>
          <a:pPr lvl="0"/>
          <a:r>
            <a:rPr lang="en-IN" sz="1100" b="0" i="0">
              <a:solidFill>
                <a:schemeClr val="dk1"/>
              </a:solidFill>
              <a:effectLst/>
              <a:latin typeface="+mn-lt"/>
              <a:ea typeface="+mn-ea"/>
              <a:cs typeface="+mn-cs"/>
            </a:rPr>
            <a:t>Nescafe Coffee 1kg</a:t>
          </a:r>
        </a:p>
        <a:p>
          <a:pPr lvl="0"/>
          <a:r>
            <a:rPr lang="en-IN" sz="1100" b="0" i="0">
              <a:solidFill>
                <a:schemeClr val="dk1"/>
              </a:solidFill>
              <a:effectLst/>
              <a:latin typeface="+mn-lt"/>
              <a:ea typeface="+mn-ea"/>
              <a:cs typeface="+mn-cs"/>
            </a:rPr>
            <a:t>Nestle Curd 1kg</a:t>
          </a:r>
        </a:p>
        <a:p>
          <a:pPr lvl="0"/>
          <a:r>
            <a:rPr lang="en-IN" sz="1100" b="0" i="0">
              <a:solidFill>
                <a:schemeClr val="dk1"/>
              </a:solidFill>
              <a:effectLst/>
              <a:latin typeface="+mn-lt"/>
              <a:ea typeface="+mn-ea"/>
              <a:cs typeface="+mn-cs"/>
            </a:rPr>
            <a:t>Nescafe Soft Drinks Pack</a:t>
          </a:r>
        </a:p>
        <a:p>
          <a:r>
            <a:rPr lang="en-IN" sz="1100" b="0" i="0">
              <a:solidFill>
                <a:schemeClr val="dk1"/>
              </a:solidFill>
              <a:effectLst/>
              <a:latin typeface="+mn-lt"/>
              <a:ea typeface="+mn-ea"/>
              <a:cs typeface="+mn-cs"/>
            </a:rPr>
            <a:t>These products should be monitored for stock availability and demand continuity.</a:t>
          </a:r>
        </a:p>
        <a:p>
          <a:r>
            <a:rPr lang="en-IN" sz="1100" b="1" i="0">
              <a:solidFill>
                <a:schemeClr val="dk1"/>
              </a:solidFill>
              <a:effectLst/>
              <a:latin typeface="+mn-lt"/>
              <a:ea typeface="+mn-ea"/>
              <a:cs typeface="+mn-cs"/>
            </a:rPr>
            <a:t>6. Sales and profit fluctuate across months</a:t>
          </a:r>
        </a:p>
        <a:p>
          <a:r>
            <a:rPr lang="en-IN" sz="1100" b="0" i="0">
              <a:solidFill>
                <a:schemeClr val="dk1"/>
              </a:solidFill>
              <a:effectLst/>
              <a:latin typeface="+mn-lt"/>
              <a:ea typeface="+mn-ea"/>
              <a:cs typeface="+mn-cs"/>
            </a:rPr>
            <a:t>The monthly trend shows variation in both sales and profit. October is the strongest month in the available data, with approximately </a:t>
          </a:r>
          <a:r>
            <a:rPr lang="en-IN" sz="1100" b="1" i="0">
              <a:solidFill>
                <a:schemeClr val="dk1"/>
              </a:solidFill>
              <a:effectLst/>
              <a:latin typeface="+mn-lt"/>
              <a:ea typeface="+mn-ea"/>
              <a:cs typeface="+mn-cs"/>
            </a:rPr>
            <a:t>₹3.44 lakh in sales</a:t>
          </a:r>
          <a:r>
            <a:rPr lang="en-IN" sz="1100" b="0" i="0">
              <a:solidFill>
                <a:schemeClr val="dk1"/>
              </a:solidFill>
              <a:effectLst/>
              <a:latin typeface="+mn-lt"/>
              <a:ea typeface="+mn-ea"/>
              <a:cs typeface="+mn-cs"/>
            </a:rPr>
            <a:t> and </a:t>
          </a:r>
          <a:r>
            <a:rPr lang="en-IN" sz="1100" b="1" i="0">
              <a:solidFill>
                <a:schemeClr val="dk1"/>
              </a:solidFill>
              <a:effectLst/>
              <a:latin typeface="+mn-lt"/>
              <a:ea typeface="+mn-ea"/>
              <a:cs typeface="+mn-cs"/>
            </a:rPr>
            <a:t>₹85,183 in profit</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indicates that FreshMart should monitor monthly performance rather than relying only on overall totals.</a:t>
          </a:r>
        </a:p>
        <a:p>
          <a:r>
            <a:rPr lang="en-IN" sz="1100" b="1" i="0">
              <a:solidFill>
                <a:schemeClr val="dk1"/>
              </a:solidFill>
              <a:effectLst/>
              <a:latin typeface="+mn-lt"/>
              <a:ea typeface="+mn-ea"/>
              <a:cs typeface="+mn-cs"/>
            </a:rPr>
            <a:t>7. Sales performance should be evaluated together with profitability</a:t>
          </a:r>
        </a:p>
        <a:p>
          <a:r>
            <a:rPr lang="en-IN" sz="1100" b="0" i="0">
              <a:solidFill>
                <a:schemeClr val="dk1"/>
              </a:solidFill>
              <a:effectLst/>
              <a:latin typeface="+mn-lt"/>
              <a:ea typeface="+mn-ea"/>
              <a:cs typeface="+mn-cs"/>
            </a:rPr>
            <a:t>A high sales value does not automatically mean the strongest business contribution. Comparing Sales Amount and Profit by category, product and channel helps management identify areas that support </a:t>
          </a:r>
          <a:r>
            <a:rPr lang="en-IN" sz="1100" b="1" i="0">
              <a:solidFill>
                <a:schemeClr val="dk1"/>
              </a:solidFill>
              <a:effectLst/>
              <a:latin typeface="+mn-lt"/>
              <a:ea typeface="+mn-ea"/>
              <a:cs typeface="+mn-cs"/>
            </a:rPr>
            <a:t>profitable growth</a:t>
          </a:r>
          <a:r>
            <a:rPr lang="en-IN" sz="1100" b="0" i="0">
              <a:solidFill>
                <a:schemeClr val="dk1"/>
              </a:solidFill>
              <a:effectLst/>
              <a:latin typeface="+mn-lt"/>
              <a:ea typeface="+mn-ea"/>
              <a:cs typeface="+mn-cs"/>
            </a:rPr>
            <a:t> rather than revenue alone.</a:t>
          </a:r>
        </a:p>
        <a:p>
          <a:br>
            <a:rPr lang="en-IN"/>
          </a:br>
          <a:r>
            <a:rPr lang="en-IN" sz="1400" b="1" i="0">
              <a:solidFill>
                <a:schemeClr val="dk1"/>
              </a:solidFill>
              <a:effectLst/>
              <a:latin typeface="+mn-lt"/>
              <a:ea typeface="+mn-ea"/>
              <a:cs typeface="+mn-cs"/>
            </a:rPr>
            <a:t>Recommendations</a:t>
          </a:r>
        </a:p>
        <a:p>
          <a:r>
            <a:rPr lang="en-IN" sz="1100" b="0" i="0">
              <a:solidFill>
                <a:schemeClr val="dk1"/>
              </a:solidFill>
              <a:effectLst/>
              <a:latin typeface="+mn-lt"/>
              <a:ea typeface="+mn-ea"/>
              <a:cs typeface="+mn-cs"/>
            </a:rPr>
            <a:t>Based on the analysis, FreshMart should:</a:t>
          </a:r>
        </a:p>
        <a:p>
          <a:pPr lvl="0"/>
          <a:r>
            <a:rPr lang="en-IN" sz="1100" b="0" i="0">
              <a:solidFill>
                <a:schemeClr val="dk1"/>
              </a:solidFill>
              <a:effectLst/>
              <a:latin typeface="+mn-lt"/>
              <a:ea typeface="+mn-ea"/>
              <a:cs typeface="+mn-cs"/>
            </a:rPr>
            <a:t>Maintain strong inventory availability for high-sales products and categories.</a:t>
          </a:r>
        </a:p>
        <a:p>
          <a:pPr lvl="0"/>
          <a:r>
            <a:rPr lang="en-IN" sz="1100" b="0" i="0">
              <a:solidFill>
                <a:schemeClr val="dk1"/>
              </a:solidFill>
              <a:effectLst/>
              <a:latin typeface="+mn-lt"/>
              <a:ea typeface="+mn-ea"/>
              <a:cs typeface="+mn-cs"/>
            </a:rPr>
            <a:t>Continue supporting Beverages as the leading sales category while protecting Bakery because of its strong profit contribution.</a:t>
          </a:r>
        </a:p>
        <a:p>
          <a:pPr lvl="0"/>
          <a:r>
            <a:rPr lang="en-IN" sz="1100" b="0" i="0">
              <a:solidFill>
                <a:schemeClr val="dk1"/>
              </a:solidFill>
              <a:effectLst/>
              <a:latin typeface="+mn-lt"/>
              <a:ea typeface="+mn-ea"/>
              <a:cs typeface="+mn-cs"/>
            </a:rPr>
            <a:t>Evaluate products using both sales and profit before prioritizing promotions.</a:t>
          </a:r>
        </a:p>
        <a:p>
          <a:pPr lvl="0"/>
          <a:r>
            <a:rPr lang="en-IN" sz="1100" b="0" i="0">
              <a:solidFill>
                <a:schemeClr val="dk1"/>
              </a:solidFill>
              <a:effectLst/>
              <a:latin typeface="+mn-lt"/>
              <a:ea typeface="+mn-ea"/>
              <a:cs typeface="+mn-cs"/>
            </a:rPr>
            <a:t>Maintain the strong In-Store channel while exploring opportunities to increase Online and Mobile App contribution.</a:t>
          </a:r>
        </a:p>
        <a:p>
          <a:pPr lvl="0"/>
          <a:r>
            <a:rPr lang="en-IN" sz="1100" b="0" i="0">
              <a:solidFill>
                <a:schemeClr val="dk1"/>
              </a:solidFill>
              <a:effectLst/>
              <a:latin typeface="+mn-lt"/>
              <a:ea typeface="+mn-ea"/>
              <a:cs typeface="+mn-cs"/>
            </a:rPr>
            <a:t>Monitor monthly sales and profit trends to identify weaker periods early.</a:t>
          </a:r>
        </a:p>
        <a:p>
          <a:pPr lvl="0"/>
          <a:r>
            <a:rPr lang="en-IN" sz="1100" b="0" i="0">
              <a:solidFill>
                <a:schemeClr val="dk1"/>
              </a:solidFill>
              <a:effectLst/>
              <a:latin typeface="+mn-lt"/>
              <a:ea typeface="+mn-ea"/>
              <a:cs typeface="+mn-cs"/>
            </a:rPr>
            <a:t>Use targeted promotions rather than relying only on broad discounts.</a:t>
          </a:r>
        </a:p>
        <a:p>
          <a:pPr lvl="0"/>
          <a:r>
            <a:rPr lang="en-IN" sz="1100" b="0" i="0">
              <a:solidFill>
                <a:schemeClr val="dk1"/>
              </a:solidFill>
              <a:effectLst/>
              <a:latin typeface="+mn-lt"/>
              <a:ea typeface="+mn-ea"/>
              <a:cs typeface="+mn-cs"/>
            </a:rPr>
            <a:t>Compare sales and profitability together when evaluating business performance.</a:t>
          </a:r>
        </a:p>
        <a:p>
          <a:pPr lvl="0"/>
          <a:r>
            <a:rPr lang="en-IN" sz="1100" b="0" i="0">
              <a:solidFill>
                <a:schemeClr val="dk1"/>
              </a:solidFill>
              <a:effectLst/>
              <a:latin typeface="+mn-lt"/>
              <a:ea typeface="+mn-ea"/>
              <a:cs typeface="+mn-cs"/>
            </a:rPr>
            <a:t>Use the dashboard filters to investigate performance by year, channel and product category.</a:t>
          </a:r>
        </a:p>
        <a:p>
          <a:endParaRPr lang="en-IN"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59.058557407407" createdVersion="8" refreshedVersion="8" minRefreshableVersion="3" recordCount="2500" xr:uid="{9712E85C-7387-47D9-9A55-4864CE4427C9}">
  <cacheSource type="worksheet">
    <worksheetSource name="Sales_Trans_1"/>
  </cacheSource>
  <cacheFields count="29">
    <cacheField name="Invoice_Number" numFmtId="0">
      <sharedItems/>
    </cacheField>
    <cacheField name="Transaction_Date" numFmtId="14">
      <sharedItems containsSemiMixedTypes="0" containsNonDate="0" containsDate="1" containsString="0" minDate="2025-01-04T00:00:00" maxDate="2026-12-04T00:00:00" count="363">
        <d v="2026-03-29T00:00:00"/>
        <d v="2026-02-22T00:00:00"/>
        <d v="2025-12-15T00:00:00"/>
        <d v="2026-03-19T00:00:00"/>
        <d v="2026-03-22T00:00:00"/>
        <d v="2025-12-25T00:00:00"/>
        <d v="2026-01-20T00:00:00"/>
        <d v="2025-04-06T00:00:00"/>
        <d v="2026-03-01T00:00:00"/>
        <d v="2026-07-02T00:00:00"/>
        <d v="2026-03-28T00:00:00"/>
        <d v="2026-01-18T00:00:00"/>
        <d v="2026-02-24T00:00:00"/>
        <d v="2026-02-21T00:00:00"/>
        <d v="2026-11-03T00:00:00"/>
        <d v="2025-12-13T00:00:00"/>
        <d v="2026-01-14T00:00:00"/>
        <d v="2025-12-29T00:00:00"/>
        <d v="2026-03-20T00:00:00"/>
        <d v="2026-06-01T00:00:00"/>
        <d v="2026-01-21T00:00:00"/>
        <d v="2026-03-27T00:00:00"/>
        <d v="2025-12-27T00:00:00"/>
        <d v="2026-08-02T00:00:00"/>
        <d v="2025-12-20T00:00:00"/>
        <d v="2026-03-18T00:00:00"/>
        <d v="2025-12-28T00:00:00"/>
        <d v="2026-03-15T00:00:00"/>
        <d v="2025-12-14T00:00:00"/>
        <d v="2025-12-22T00:00:00"/>
        <d v="2025-12-19T00:00:00"/>
        <d v="2026-09-01T00:00:00"/>
        <d v="2026-03-13T00:00:00"/>
        <d v="2026-02-15T00:00:00"/>
        <d v="2025-12-30T00:00:00"/>
        <d v="2026-01-25T00:00:00"/>
        <d v="2026-02-02T00:00:00"/>
        <d v="2026-07-03T00:00:00"/>
        <d v="2026-01-24T00:00:00"/>
        <d v="2025-12-17T00:00:00"/>
        <d v="2026-10-03T00:00:00"/>
        <d v="2026-03-16T00:00:00"/>
        <d v="2025-12-21T00:00:00"/>
        <d v="2025-12-24T00:00:00"/>
        <d v="2026-02-23T00:00:00"/>
        <d v="2026-01-17T00:00:00"/>
        <d v="2026-03-25T00:00:00"/>
        <d v="2026-03-26T00:00:00"/>
        <d v="2026-05-03T00:00:00"/>
        <d v="2026-12-02T00:00:00"/>
        <d v="2026-11-01T00:00:00"/>
        <d v="2025-07-12T00:00:00"/>
        <d v="2025-09-13T00:00:00"/>
        <d v="2026-12-01T00:00:00"/>
        <d v="2026-01-16T00:00:00"/>
        <d v="2026-12-03T00:00:00"/>
        <d v="2026-03-31T00:00:00"/>
        <d v="2026-03-21T00:00:00"/>
        <d v="2026-01-02T00:00:00"/>
        <d v="2025-10-25T00:00:00"/>
        <d v="2026-03-24T00:00:00"/>
        <d v="2026-01-26T00:00:00"/>
        <d v="2026-08-01T00:00:00"/>
        <d v="2026-02-14T00:00:00"/>
        <d v="2026-02-03T00:00:00"/>
        <d v="2026-01-15T00:00:00"/>
        <d v="2026-04-03T00:00:00"/>
        <d v="2026-10-01T00:00:00"/>
        <d v="2026-07-01T00:00:00"/>
        <d v="2025-12-31T00:00:00"/>
        <d v="2026-03-17T00:00:00"/>
        <d v="2025-12-12T00:00:00"/>
        <d v="2025-11-12T00:00:00"/>
        <d v="2026-02-28T00:00:00"/>
        <d v="2025-08-12T00:00:00"/>
        <d v="2026-09-03T00:00:00"/>
        <d v="2026-01-29T00:00:00"/>
        <d v="2026-02-19T00:00:00"/>
        <d v="2026-02-18T00:00:00"/>
        <d v="2026-04-01T00:00:00"/>
        <d v="2026-11-02T00:00:00"/>
        <d v="2025-12-23T00:00:00"/>
        <d v="2025-12-16T00:00:00"/>
        <d v="2025-12-18T00:00:00"/>
        <d v="2026-02-13T00:00:00"/>
        <d v="2026-02-01T00:00:00"/>
        <d v="2025-09-12T00:00:00"/>
        <d v="2026-03-14T00:00:00"/>
        <d v="2025-12-26T00:00:00"/>
        <d v="2025-10-12T00:00:00"/>
        <d v="2026-01-31T00:00:00"/>
        <d v="2026-08-03T00:00:00"/>
        <d v="2026-04-02T00:00:00"/>
        <d v="2026-09-02T00:00:00"/>
        <d v="2026-01-03T00:00:00"/>
        <d v="2025-11-02T00:00:00"/>
        <d v="2026-01-19T00:00:00"/>
        <d v="2026-10-02T00:00:00"/>
        <d v="2026-02-26T00:00:00"/>
        <d v="2026-01-23T00:00:00"/>
        <d v="2026-03-30T00:00:00"/>
        <d v="2026-06-02T00:00:00"/>
        <d v="2026-06-03T00:00:00"/>
        <d v="2026-02-17T00:00:00"/>
        <d v="2026-02-16T00:00:00"/>
        <d v="2026-03-23T00:00:00"/>
        <d v="2026-01-27T00:00:00"/>
        <d v="2026-02-20T00:00:00"/>
        <d v="2026-05-01T00:00:00"/>
        <d v="2025-03-10T00:00:00"/>
        <d v="2025-09-09T00:00:00"/>
        <d v="2026-03-03T00:00:00"/>
        <d v="2026-02-27T00:00:00"/>
        <d v="2026-03-02T00:00:00"/>
        <d v="2026-01-22T00:00:00"/>
        <d v="2026-01-28T00:00:00"/>
        <d v="2026-01-01T00:00:00"/>
        <d v="2026-01-30T00:00:00"/>
        <d v="2026-02-25T00:00:00"/>
        <d v="2025-06-12T00:00:00"/>
        <d v="2025-05-12T00:00:00"/>
        <d v="2025-04-12T00:00:00"/>
        <d v="2025-03-12T00:00:00"/>
        <d v="2025-02-12T00:00:00"/>
        <d v="2025-01-12T00:00:00"/>
        <d v="2025-11-30T00:00:00"/>
        <d v="2025-11-29T00:00:00"/>
        <d v="2025-11-28T00:00:00"/>
        <d v="2025-11-27T00:00:00"/>
        <d v="2025-11-26T00:00:00"/>
        <d v="2025-11-25T00:00:00"/>
        <d v="2025-11-24T00:00:00"/>
        <d v="2025-11-23T00:00:00"/>
        <d v="2025-11-22T00:00:00"/>
        <d v="2025-11-21T00:00:00"/>
        <d v="2025-11-20T00:00:00"/>
        <d v="2025-11-19T00:00:00"/>
        <d v="2025-11-18T00:00:00"/>
        <d v="2025-11-17T00:00:00"/>
        <d v="2025-11-16T00:00:00"/>
        <d v="2025-11-15T00:00:00"/>
        <d v="2025-11-14T00:00:00"/>
        <d v="2025-11-13T00:00:00"/>
        <d v="2025-12-11T00:00:00"/>
        <d v="2025-11-11T00:00:00"/>
        <d v="2025-10-11T00:00:00"/>
        <d v="2025-09-11T00:00:00"/>
        <d v="2025-08-11T00:00:00"/>
        <d v="2025-07-11T00:00:00"/>
        <d v="2025-06-11T00:00:00"/>
        <d v="2025-05-11T00:00:00"/>
        <d v="2025-04-11T00:00:00"/>
        <d v="2025-03-11T00:00:00"/>
        <d v="2025-02-11T00:00:00"/>
        <d v="2025-01-11T00:00:00"/>
        <d v="2025-10-31T00:00:00"/>
        <d v="2025-10-30T00:00:00"/>
        <d v="2025-10-29T00:00:00"/>
        <d v="2025-10-28T00:00:00"/>
        <d v="2025-10-27T00:00:00"/>
        <d v="2025-10-26T00:00:00"/>
        <d v="2025-10-24T00:00:00"/>
        <d v="2025-10-23T00:00:00"/>
        <d v="2025-10-22T00:00:00"/>
        <d v="2025-10-21T00:00:00"/>
        <d v="2025-10-20T00:00:00"/>
        <d v="2025-10-19T00:00:00"/>
        <d v="2025-10-18T00:00:00"/>
        <d v="2025-10-17T00:00:00"/>
        <d v="2025-10-16T00:00:00"/>
        <d v="2025-10-15T00:00:00"/>
        <d v="2025-10-14T00:00:00"/>
        <d v="2025-10-13T00:00:00"/>
        <d v="2025-12-10T00:00:00"/>
        <d v="2025-11-10T00:00:00"/>
        <d v="2025-10-10T00:00:00"/>
        <d v="2025-09-10T00:00:00"/>
        <d v="2025-08-10T00:00:00"/>
        <d v="2025-07-10T00:00:00"/>
        <d v="2025-06-10T00:00:00"/>
        <d v="2025-05-10T00:00:00"/>
        <d v="2025-04-10T00:00:00"/>
        <d v="2025-02-10T00:00:00"/>
        <d v="2025-01-10T00:00:00"/>
        <d v="2025-09-30T00:00:00"/>
        <d v="2025-09-29T00:00:00"/>
        <d v="2025-09-28T00:00:00"/>
        <d v="2025-09-27T00:00:00"/>
        <d v="2025-09-26T00:00:00"/>
        <d v="2025-09-25T00:00:00"/>
        <d v="2025-09-24T00:00:00"/>
        <d v="2025-09-23T00:00:00"/>
        <d v="2025-09-22T00:00:00"/>
        <d v="2025-09-21T00:00:00"/>
        <d v="2025-09-20T00:00:00"/>
        <d v="2025-09-19T00:00:00"/>
        <d v="2025-09-18T00:00:00"/>
        <d v="2025-09-17T00:00:00"/>
        <d v="2025-09-16T00:00:00"/>
        <d v="2025-09-15T00:00:00"/>
        <d v="2025-09-14T00:00:00"/>
        <d v="2025-12-09T00:00:00"/>
        <d v="2025-11-09T00:00:00"/>
        <d v="2025-10-09T00:00:00"/>
        <d v="2025-08-09T00:00:00"/>
        <d v="2025-07-09T00:00:00"/>
        <d v="2025-06-09T00:00:00"/>
        <d v="2025-05-09T00:00:00"/>
        <d v="2025-04-09T00:00:00"/>
        <d v="2025-03-09T00:00:00"/>
        <d v="2025-02-09T00:00:00"/>
        <d v="2025-01-09T00:00:00"/>
        <d v="2025-08-31T00:00:00"/>
        <d v="2025-08-30T00:00:00"/>
        <d v="2025-08-29T00:00:00"/>
        <d v="2025-08-28T00:00:00"/>
        <d v="2025-08-27T00:00:00"/>
        <d v="2025-08-26T00:00:00"/>
        <d v="2025-08-25T00:00:00"/>
        <d v="2025-08-24T00:00:00"/>
        <d v="2025-08-23T00:00:00"/>
        <d v="2025-08-22T00:00:00"/>
        <d v="2025-08-21T00:00:00"/>
        <d v="2025-08-20T00:00:00"/>
        <d v="2025-08-19T00:00:00"/>
        <d v="2025-08-18T00:00:00"/>
        <d v="2025-08-17T00:00:00"/>
        <d v="2025-08-16T00:00:00"/>
        <d v="2025-08-15T00:00:00"/>
        <d v="2025-08-14T00:00:00"/>
        <d v="2025-08-13T00:00:00"/>
        <d v="2025-12-08T00:00:00"/>
        <d v="2025-11-08T00:00:00"/>
        <d v="2025-10-08T00:00:00"/>
        <d v="2025-09-08T00:00:00"/>
        <d v="2025-08-08T00:00:00"/>
        <d v="2025-07-08T00:00:00"/>
        <d v="2025-06-08T00:00:00"/>
        <d v="2025-05-08T00:00:00"/>
        <d v="2025-04-08T00:00:00"/>
        <d v="2025-03-08T00:00:00"/>
        <d v="2025-02-08T00:00:00"/>
        <d v="2025-01-08T00:00:00"/>
        <d v="2025-07-31T00:00:00"/>
        <d v="2025-07-30T00:00:00"/>
        <d v="2025-07-29T00:00:00"/>
        <d v="2025-07-28T00:00:00"/>
        <d v="2025-07-27T00:00:00"/>
        <d v="2025-07-26T00:00:00"/>
        <d v="2025-07-25T00:00:00"/>
        <d v="2025-07-24T00:00:00"/>
        <d v="2025-07-23T00:00:00"/>
        <d v="2025-07-22T00:00:00"/>
        <d v="2025-07-21T00:00:00"/>
        <d v="2025-07-20T00:00:00"/>
        <d v="2025-07-19T00:00:00"/>
        <d v="2025-07-18T00:00:00"/>
        <d v="2025-07-17T00:00:00"/>
        <d v="2025-07-16T00:00:00"/>
        <d v="2025-07-15T00:00:00"/>
        <d v="2025-07-14T00:00:00"/>
        <d v="2025-07-13T00:00:00"/>
        <d v="2025-12-07T00:00:00"/>
        <d v="2025-11-07T00:00:00"/>
        <d v="2025-10-07T00:00:00"/>
        <d v="2025-09-07T00:00:00"/>
        <d v="2025-08-07T00:00:00"/>
        <d v="2025-07-07T00:00:00"/>
        <d v="2025-06-07T00:00:00"/>
        <d v="2025-05-07T00:00:00"/>
        <d v="2025-04-07T00:00:00"/>
        <d v="2025-03-07T00:00:00"/>
        <d v="2025-02-07T00:00:00"/>
        <d v="2025-01-07T00:00:00"/>
        <d v="2025-06-30T00:00:00"/>
        <d v="2025-06-29T00:00:00"/>
        <d v="2025-06-28T00:00:00"/>
        <d v="2025-06-27T00:00:00"/>
        <d v="2025-06-26T00:00:00"/>
        <d v="2025-06-25T00:00:00"/>
        <d v="2025-06-24T00:00:00"/>
        <d v="2025-06-23T00:00:00"/>
        <d v="2025-06-22T00:00:00"/>
        <d v="2025-06-21T00:00:00"/>
        <d v="2025-06-20T00:00:00"/>
        <d v="2025-06-19T00:00:00"/>
        <d v="2025-06-18T00:00:00"/>
        <d v="2025-06-17T00:00:00"/>
        <d v="2025-06-16T00:00:00"/>
        <d v="2025-06-15T00:00:00"/>
        <d v="2025-06-14T00:00:00"/>
        <d v="2025-06-13T00:00:00"/>
        <d v="2025-12-06T00:00:00"/>
        <d v="2025-11-06T00:00:00"/>
        <d v="2025-10-06T00:00:00"/>
        <d v="2025-09-06T00:00:00"/>
        <d v="2025-08-06T00:00:00"/>
        <d v="2025-07-06T00:00:00"/>
        <d v="2025-06-06T00:00:00"/>
        <d v="2025-05-06T00:00:00"/>
        <d v="2025-03-06T00:00:00"/>
        <d v="2025-02-06T00:00:00"/>
        <d v="2025-01-06T00:00:00"/>
        <d v="2025-05-31T00:00:00"/>
        <d v="2025-05-30T00:00:00"/>
        <d v="2025-05-29T00:00:00"/>
        <d v="2025-05-28T00:00:00"/>
        <d v="2025-05-27T00:00:00"/>
        <d v="2025-05-26T00:00:00"/>
        <d v="2025-05-25T00:00:00"/>
        <d v="2025-05-24T00:00:00"/>
        <d v="2025-05-23T00:00:00"/>
        <d v="2025-05-22T00:00:00"/>
        <d v="2025-05-21T00:00:00"/>
        <d v="2025-05-20T00:00:00"/>
        <d v="2025-05-19T00:00:00"/>
        <d v="2025-05-18T00:00:00"/>
        <d v="2025-05-17T00:00:00"/>
        <d v="2025-05-16T00:00:00"/>
        <d v="2025-05-15T00:00:00"/>
        <d v="2025-05-14T00:00:00"/>
        <d v="2025-05-13T00:00:00"/>
        <d v="2025-12-05T00:00:00"/>
        <d v="2025-11-05T00:00:00"/>
        <d v="2025-10-05T00:00:00"/>
        <d v="2025-09-05T00:00:00"/>
        <d v="2025-08-05T00:00:00"/>
        <d v="2025-07-05T00:00:00"/>
        <d v="2025-06-05T00:00:00"/>
        <d v="2025-04-05T00:00:00"/>
        <d v="2025-03-05T00:00:00"/>
        <d v="2025-02-05T00:00:00"/>
        <d v="2025-01-05T00:00:00"/>
        <d v="2025-04-30T00:00:00"/>
        <d v="2025-04-29T00:00:00"/>
        <d v="2025-04-28T00:00:00"/>
        <d v="2025-04-27T00:00:00"/>
        <d v="2025-04-26T00:00:00"/>
        <d v="2025-04-25T00:00:00"/>
        <d v="2025-04-24T00:00:00"/>
        <d v="2025-04-23T00:00:00"/>
        <d v="2025-04-22T00:00:00"/>
        <d v="2025-04-21T00:00:00"/>
        <d v="2025-04-20T00:00:00"/>
        <d v="2025-04-19T00:00:00"/>
        <d v="2025-04-18T00:00:00"/>
        <d v="2025-04-17T00:00:00"/>
        <d v="2025-04-16T00:00:00"/>
        <d v="2025-04-15T00:00:00"/>
        <d v="2025-04-14T00:00:00"/>
        <d v="2025-04-13T00:00:00"/>
        <d v="2025-12-04T00:00:00"/>
        <d v="2025-11-04T00:00:00"/>
        <d v="2025-10-04T00:00:00"/>
        <d v="2025-09-04T00:00:00"/>
        <d v="2025-08-04T00:00:00"/>
        <d v="2025-07-04T00:00:00"/>
        <d v="2025-06-04T00:00:00"/>
        <d v="2025-05-04T00:00:00"/>
        <d v="2025-04-04T00:00:00"/>
        <d v="2025-03-04T00:00:00"/>
        <d v="2025-02-04T00:00:00"/>
        <d v="2025-01-04T00:00:00"/>
      </sharedItems>
      <fieldGroup par="28"/>
    </cacheField>
    <cacheField name="Customer_ID" numFmtId="0">
      <sharedItems containsBlank="1"/>
    </cacheField>
    <cacheField name="Product_ID" numFmtId="0">
      <sharedItems containsBlank="1"/>
    </cacheField>
    <cacheField name="Store_ID" numFmtId="0">
      <sharedItems containsBlank="1"/>
    </cacheField>
    <cacheField name="Employee_ID" numFmtId="0">
      <sharedItems containsBlank="1"/>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emiMixedTypes="0" containsString="0"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Payment_Mode" numFmtId="0">
      <sharedItems/>
    </cacheField>
    <cacheField name="Return_Status" numFmtId="0">
      <sharedItems/>
    </cacheField>
    <cacheField name="Sales_Channel" numFmtId="0">
      <sharedItems count="3">
        <s v="Online"/>
        <s v="In-Store"/>
        <s v="Mobile App"/>
      </sharedItems>
    </cacheField>
    <cacheField name="Order_Time" numFmtId="165">
      <sharedItems containsSemiMixedTypes="0" containsNonDate="0" containsDate="1" containsString="0" minDate="1899-12-30T09:00:00" maxDate="1899-12-30T21:59:00"/>
    </cacheField>
    <cacheField name="Day_Type" numFmtId="0">
      <sharedItems/>
    </cacheField>
    <cacheField name="Product.Product_Name" numFmtId="0">
      <sharedItems containsBlank="1"/>
    </cacheField>
    <cacheField name="Product.Category" numFmtId="0">
      <sharedItems containsBlank="1" count="14">
        <s v="Beverages"/>
        <s v="Masala"/>
        <s v="Rice"/>
        <s v="Dairy"/>
        <s v="Cleaning"/>
        <s v="Household"/>
        <s v="Bakery"/>
        <s v="Snacks"/>
        <s v="Oil"/>
        <s v="Fruits"/>
        <s v="Personal Care"/>
        <s v="Vegetables"/>
        <s v="Frozen Foods"/>
        <m/>
      </sharedItems>
    </cacheField>
    <cacheField name="Product.Selling_Price" numFmtId="0">
      <sharedItems containsString="0" containsBlank="1" containsNumber="1" minValue="38.659999999999997" maxValue="661.91"/>
    </cacheField>
    <cacheField name="Customer.Customer_Name" numFmtId="0">
      <sharedItems containsBlank="1"/>
    </cacheField>
    <cacheField name="Customer.Membership" numFmtId="0">
      <sharedItems containsBlank="1" count="4">
        <s v="Gold"/>
        <s v="Bronze"/>
        <s v="Silver"/>
        <m/>
      </sharedItems>
    </cacheField>
    <cacheField name="Employee.Employee_Name" numFmtId="0">
      <sharedItems containsBlank="1"/>
    </cacheField>
    <cacheField name="Employee.Department" numFmtId="0">
      <sharedItems containsBlank="1"/>
    </cacheField>
    <cacheField name="Store.Store_Name" numFmtId="0">
      <sharedItems containsBlank="1"/>
    </cacheField>
    <cacheField name="Store.Region" numFmtId="0">
      <sharedItems containsBlank="1" count="5">
        <s v="South"/>
        <s v="North"/>
        <s v="West"/>
        <s v="East"/>
        <m/>
      </sharedItems>
    </cacheField>
    <cacheField name="Months (Transaction_Date)" numFmtId="0" databaseField="0">
      <fieldGroup base="1">
        <rangePr groupBy="months" startDate="2025-01-04T00:00:00" endDate="2026-12-04T00:00:00"/>
        <groupItems count="14">
          <s v="&lt;04-01-2025"/>
          <s v="Jan"/>
          <s v="Feb"/>
          <s v="Mar"/>
          <s v="Apr"/>
          <s v="May"/>
          <s v="Jun"/>
          <s v="Jul"/>
          <s v="Aug"/>
          <s v="Sep"/>
          <s v="Oct"/>
          <s v="Nov"/>
          <s v="Dec"/>
          <s v="&gt;04-12-2026"/>
        </groupItems>
      </fieldGroup>
    </cacheField>
    <cacheField name="Years (Transaction_Date)" numFmtId="0" databaseField="0">
      <fieldGroup base="1">
        <rangePr groupBy="years" startDate="2025-01-04T00:00:00" endDate="2026-12-04T00:00:00"/>
        <groupItems count="4">
          <s v="&lt;04-01-2025"/>
          <s v="2025"/>
          <s v="2026"/>
          <s v="&gt;04-12-2026"/>
        </groupItems>
      </fieldGroup>
    </cacheField>
  </cacheFields>
  <extLst>
    <ext xmlns:x14="http://schemas.microsoft.com/office/spreadsheetml/2009/9/main" uri="{725AE2AE-9491-48be-B2B4-4EB974FC3084}">
      <x14:pivotCacheDefinition pivotCacheId="21027046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8.898943865737" createdVersion="8" refreshedVersion="8" minRefreshableVersion="3" recordCount="2500" xr:uid="{9D6C2B61-81B8-4F1F-A17C-2C71A2807F20}">
  <cacheSource type="worksheet">
    <worksheetSource name="Sales_Trans_2"/>
  </cacheSource>
  <cacheFields count="32">
    <cacheField name="Invoice_Number" numFmtId="0">
      <sharedItems/>
    </cacheField>
    <cacheField name="Transaction_Date" numFmtId="22">
      <sharedItems containsSemiMixedTypes="0" containsNonDate="0" containsDate="1" containsString="0" minDate="2025-01-04T00:00:00" maxDate="2026-12-04T00:00:00"/>
    </cacheField>
    <cacheField name="Customer_ID" numFmtId="0">
      <sharedItems containsBlank="1"/>
    </cacheField>
    <cacheField name="Product_ID" numFmtId="0">
      <sharedItems containsBlank="1"/>
    </cacheField>
    <cacheField name="Store_ID" numFmtId="0">
      <sharedItems containsBlank="1"/>
    </cacheField>
    <cacheField name="Employee_ID" numFmtId="0">
      <sharedItems containsBlank="1"/>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emiMixedTypes="0" containsString="0"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Payment_Mode" numFmtId="0">
      <sharedItems count="7">
        <s v="Cash"/>
        <s v="Debit Card"/>
        <s v="Net Banking"/>
        <s v="Wallet"/>
        <s v="Credit Card"/>
        <s v="Upi"/>
        <s v="Paytm Wallet"/>
      </sharedItems>
    </cacheField>
    <cacheField name="Return_Status" numFmtId="0">
      <sharedItems count="2">
        <s v="Not Returned"/>
        <s v="Returned"/>
      </sharedItems>
    </cacheField>
    <cacheField name="Sales_Channel" numFmtId="0">
      <sharedItems count="3">
        <s v="In-Store"/>
        <s v="Online"/>
        <s v="Mobile App"/>
      </sharedItems>
    </cacheField>
    <cacheField name="Order_Time" numFmtId="0">
      <sharedItems containsSemiMixedTypes="0" containsString="0" containsNumber="1" minValue="0.375" maxValue="0.91597222222222219"/>
    </cacheField>
    <cacheField name="Day_Type" numFmtId="0">
      <sharedItems/>
    </cacheField>
    <cacheField name="Product.Product_Name" numFmtId="0">
      <sharedItems containsBlank="1" count="147">
        <s v="MDH Powdered Spices 200g"/>
        <s v="Surf Excel Batteries 2kg"/>
        <s v="Parle Namkeen 500g"/>
        <s v="Lays Namkeen 2kg"/>
        <s v="Coca-Cola Tea 1kg"/>
        <s v="Aachi Ponni Rice 500g"/>
        <s v="Lizol Floor Cleaner 200g"/>
        <s v="Britannia Buns 2kg v2"/>
        <s v="Nescafe Soft Drinks Pack"/>
        <s v="Pepsi Tea 200g"/>
        <s v="Lays Namkeen 200g"/>
        <s v="Amul Butter 1L"/>
        <s v="Fortune Gingelly Oil 250ml"/>
        <s v="Nescafe Coffee 500g"/>
        <s v="Harpic Dishwash Combo"/>
        <s v="Nescafe Coffee 1kg"/>
        <s v="Local Farm Fresh Fruits Combo v3"/>
        <s v="Milky Mist Milk 2kg"/>
        <s v="Aachi Ponni Rice 1kg"/>
        <s v="Nestle Butter 250ml"/>
        <s v="Local Farm Fresh Vegetables 200g"/>
        <s v="Aavin Cheese 200g"/>
        <s v="Organic Fresh Fresh Fruits 200g"/>
        <s v="Cadbury Namkeen Pack"/>
        <s v="Amul Paneer 250ml"/>
        <s v="Aavin Milk Pack"/>
        <s v="Idhayam Groundnut Oil 2kg"/>
        <s v="Local Farm Fresh Vegetables 1L"/>
        <s v="Coca-Cola Coffee Combo"/>
        <s v="Aachi Idli Rice 500g"/>
        <s v="Dove Shampoo 500g"/>
        <s v="Organic Fresh Fresh Fruits Pack"/>
        <s v="Organic Fresh Fresh Vegetables 250ml"/>
        <s v="Surf Excel Tissue Combo v2"/>
        <s v="Nestle Curd 1kg"/>
        <s v="Aavin Milk 1L"/>
        <s v="Local Farm Fresh Fruits Combo"/>
        <s v="Eveready Batteries Combo"/>
        <s v="Himalaya Skin Care 1L"/>
        <s v="India Gate Basmati Rice 250ml"/>
        <s v="Coca-Cola Coffee 500g"/>
        <s v="Local Farm Fresh Vegetables 250ml v2"/>
        <s v="Himalaya Skin Care Combo"/>
        <s v="MDH Whole Spices 1L"/>
        <s v="Local Farm Fresh Fruits 1kg"/>
        <s v="ITC Ice Cream 500g"/>
        <s v="Aachi Powdered Spices Pack"/>
        <s v="Amul Frozen Vegetables 2kg"/>
        <s v="Cadbury Chips 1kg"/>
        <s v="Organic Fresh Fresh Fruits Pack v2"/>
        <s v="Nescafe Coffee Pack"/>
        <s v="Harvest Gold Rusk 1kg"/>
        <s v="Britannia Rusk 1L"/>
        <s v="Organic Fresh Fresh Vegetables 200g"/>
        <s v="Milky Mist Curd 1kg"/>
        <s v="Aachi Powdered Spices 200g"/>
        <s v="Vim Kitchenware 1kg"/>
        <s v="Eveready Detergent 1L"/>
        <s v="Tata Tea Soft Drinks 500g"/>
        <s v="ITC Frozen Snacks 250ml"/>
        <s v="Idhayam Groundnut Oil 1kg"/>
        <s v="Local Farm Fresh Vegetables 250ml"/>
        <s v="Lizol Dishwash 200g"/>
        <s v="Local Farm Fresh Vegetables 200g v2"/>
        <s v="Eveready Detergent Pack"/>
        <s v="Idhayam Gingelly Oil 1kg"/>
        <s v="Bisleri Soft Drinks 2kg"/>
        <s v="Milky Mist Butter Pack"/>
        <s v="Britannia Cookies 200g"/>
        <s v="Nescafe Tea Combo"/>
        <s v="Eveready Batteries 250ml"/>
        <s v="ITC Ice Cream 250ml"/>
        <s v="Aachi Whole Spices 200g v2"/>
        <s v="Aachi Powdered Spices 200g v2"/>
        <s v="Local Farm Fresh Fruits 250ml"/>
        <s v="Patanjali Shampoo Combo"/>
        <s v="Local Bakers Buns 1kg"/>
        <s v="Everest Blended Masala 2kg"/>
        <s v="Fortune Gingelly Oil 1L"/>
        <s v="Organic Fresh Fresh Vegetables 500g"/>
        <s v="Aachi Ponni Rice 2kg"/>
        <s v="Harvest Gold Cookies 500g"/>
        <s v="Gold Winner Coconut Oil 2kg v2"/>
        <s v="Britannia Buns Pack"/>
        <s v="McCain Ice Cream 2kg"/>
        <s v="Amul Paneer 1kg"/>
        <s v="Lizol Toilet Cleaner 200g v2"/>
        <s v="Himalaya Soap 250ml"/>
        <s v="Aavin Milk Pack v2"/>
        <s v="Vim Toilet Cleaner 200g"/>
        <s v="Organic Fresh Fresh Vegetables 200g v2"/>
        <s v="Lays Chocolates Combo"/>
        <s v="Organic Fresh Fresh Fruits 500g"/>
        <s v="Organic Fresh Fresh Vegetables Pack"/>
        <s v="Aachi Idli Rice Combo"/>
        <s v="Local Farm Fresh Vegetables Combo"/>
        <s v="Gold Winner Sunflower Oil 200g"/>
        <s v="Organic Fresh Fresh Fruits Combo"/>
        <s v="Aachi Ponni Rice 250ml"/>
        <s v="MDH Whole Spices Combo"/>
        <s v="Local Farm Fresh Fruits Combo v2"/>
        <s v="Cadbury Biscuits Pack"/>
        <s v="Gold Winner Coconut Oil 2kg"/>
        <s v="Vim Floor Cleaner 1L"/>
        <s v="Harvest Gold Buns Combo"/>
        <s v="Patanjali Shampoo 2kg"/>
        <s v="Everest Powdered Spices Combo"/>
        <s v="Lizol Toilet Cleaner Combo"/>
        <s v="Harvest Gold Buns 200g"/>
        <s v="Vim Tissue 500g"/>
        <s v="Surf Excel Tissue Combo"/>
        <s v="Organic Fresh Fresh Fruits 2kg"/>
        <s v="Fortune Coconut Oil 500g"/>
        <s v="Harvest Gold Cookies Pack"/>
        <s v="Dove Toothpaste 1L"/>
        <s v="Lizol Toilet Cleaner 200g"/>
        <s v="Amul Frozen Vegetables 250ml"/>
        <s v="Parle Chocolates 500g"/>
        <s v="Amul Frozen Vegetables 500g"/>
        <s v="Colgate Toothpaste 1kg"/>
        <s v="Harpic Toilet Cleaner Pack"/>
        <s v="Aachi Whole Spices 200g"/>
        <s v="Lays Chocolates 1kg"/>
        <s v="Vim Dishwash 1kg"/>
        <s v="Colgate Shampoo Combo"/>
        <s v="Aachi Basmati Rice 200g"/>
        <s v="Dove Shampoo 2kg"/>
        <s v="Britannia Buns 2kg"/>
        <s v="Vim Toilet Cleaner 2kg"/>
        <s v="ITC Frozen Vegetables 250ml"/>
        <s v="Organic Fresh Fresh Vegetables 2kg"/>
        <s v="McCain Ice Cream 200g"/>
        <s v="ITC Frozen Vegetables 250ml v2"/>
        <s v="Cadbury Namkeen Combo"/>
        <m/>
        <s v="Patanjali Soap Combo"/>
        <s v="Cadbury Biscuits 250ml"/>
        <s v="Fortune Gingelly Oil 200g"/>
        <s v="Harpic Dishwash 2kg"/>
        <s v="Vim Kitchenware Combo"/>
        <s v="Daawat Basmati Rice 2kg"/>
        <s v="India Gate Ponni Rice 1kg"/>
        <s v="Patanjali Shampoo 1kg"/>
        <s v="Sakthi Powdered Spices 250ml"/>
        <s v="Aachi Basmati Rice 2kg"/>
        <s v="Amul Ice Cream 2kg"/>
        <s v="Aachi Ponni Rice 1kg v2"/>
      </sharedItems>
    </cacheField>
    <cacheField name="Product.Category" numFmtId="0">
      <sharedItems containsBlank="1" count="14">
        <s v="Masala"/>
        <s v="Household"/>
        <s v="Snacks"/>
        <s v="Beverages"/>
        <s v="Rice"/>
        <s v="Cleaning"/>
        <s v="Bakery"/>
        <s v="Dairy"/>
        <s v="Oil"/>
        <s v="Fruits"/>
        <s v="Vegetables"/>
        <s v="Personal Care"/>
        <s v="Frozen Foods"/>
        <m u="1"/>
      </sharedItems>
    </cacheField>
    <cacheField name="Product.Selling_Price" numFmtId="0">
      <sharedItems containsString="0" containsBlank="1" containsNumber="1" minValue="38.659999999999997" maxValue="661.91"/>
    </cacheField>
    <cacheField name="Customer.Customer_Name" numFmtId="0">
      <sharedItems containsBlank="1"/>
    </cacheField>
    <cacheField name="Customer.Membership" numFmtId="0">
      <sharedItems containsBlank="1"/>
    </cacheField>
    <cacheField name="Employee.Employee_Name" numFmtId="0">
      <sharedItems containsBlank="1" count="342">
        <s v="Ovi Sharma"/>
        <s v="Dinesh Reddy"/>
        <s v="Deepak Naicker"/>
        <s v="Eswari Raj"/>
        <s v="Chandran Nair"/>
        <s v="Manoj Subramaniam"/>
        <s v="Pandi Selvam"/>
        <s v="Poornima Naidu"/>
        <s v="Bhavani Iyer"/>
        <s v="Pandi Naidu"/>
        <s v="Lokesh Reddy"/>
        <s v="Mani Pandian"/>
        <s v="Arun Varma"/>
        <s v="Hari Murugan"/>
        <s v="Nirmala Venkataraman"/>
        <s v="Kannan Mudaliar"/>
        <s v="Suresh Pandian"/>
        <s v="Kavya Varma"/>
        <s v="Udhay Sekar"/>
        <s v="Vasanthi Chettiar"/>
        <s v="Geetha Subramaniam"/>
        <s v="Naveen Venkataraman"/>
        <s v="Harini Prabhu"/>
        <s v="Banu Achari"/>
        <s v="Chitra Prabhu"/>
        <s v="Chitra Selvam"/>
        <s v="Tara Gupta"/>
        <s v="Vijay Pandian"/>
        <s v="Charulatha Murugan"/>
        <s v="Chitra Murugan"/>
        <s v="Deepak Iyer"/>
        <s v="Sudha Balan"/>
        <s v="Venkat Gupta"/>
        <s v="Indira Varma"/>
        <s v="Meena Kumar"/>
        <s v="Sudha Kumar"/>
        <s v="Om Sharma"/>
        <s v="Hema Chettiar"/>
        <s v="Elango Raj"/>
        <s v="Pandi Subramaniam"/>
        <s v="Sangeetha Balan"/>
        <s v="Anjali Balan"/>
        <s v="Thenmozhi Velan"/>
        <s v="Malathi Iyer"/>
        <s v="Padma Chettiar"/>
        <s v="Radha Balan"/>
        <s v="Mala Velan"/>
        <s v="Chitra Raj"/>
        <s v="Padma Mudaliar"/>
        <m/>
        <s v="Lalitha Krishnan"/>
        <s v="Umesh Subramaniam"/>
        <s v="Bharath Reddy"/>
        <s v="Kavya Sharma"/>
        <s v="Thiru Krishnan"/>
        <s v="Banu Reddy"/>
        <s v="Uma Subramaniam"/>
        <s v="Thiru Raj"/>
        <s v="Dhanya Iyer"/>
        <s v="Lokesh Gounder"/>
        <s v="Balaji Prabhu"/>
        <s v="Hema Mudaliar"/>
        <s v="Lalitha Murugan"/>
        <s v="Nagarajan Mudaliar"/>
        <s v="Rajesh Chettiar"/>
        <s v="Balamurugan Nair"/>
        <s v="Prasath Naidu"/>
        <s v="Elango Gupta"/>
        <s v="Udhay Gounder"/>
        <s v="Vasanth Menon"/>
        <s v="Sathish Subramaniam"/>
        <s v="Mani Chandran"/>
        <s v="Deepa Menon"/>
        <s v="Indira Raj"/>
        <s v="Ramesh Sekar"/>
        <s v="Uma Nathan"/>
        <s v="Hariharan Subramaniam"/>
        <s v="Vasanthi Naicker"/>
        <s v="Umesh Sharma"/>
        <s v="Meena Prabhu"/>
        <s v="Thenmozhi Selvam"/>
        <s v="Pandi Nair"/>
        <s v="Yogesh Velan"/>
        <s v="Ezhil Rao"/>
        <s v="Tamil Pandian"/>
        <s v="Senthil Varma"/>
        <s v="Arun Subramaniam"/>
        <s v="Jayakumar Gounder"/>
        <s v="Devi Pillai"/>
        <s v="Janani Krishnan"/>
        <s v="Dhanya Sharma"/>
        <s v="Divya Menon"/>
        <s v="Rajesh Mudaliar"/>
        <s v="Jagan Pandian"/>
        <s v="Uma Pandian"/>
        <s v="Devi Sharma"/>
        <s v="Poornima Rao"/>
        <s v="Harini Krishnan"/>
        <s v="Yogesh Menon"/>
        <s v="Vani Nair"/>
        <s v="Prasath Subramaniam"/>
        <s v="Vasanthi Velan"/>
        <s v="Radha Rao"/>
        <s v="Dinesh Varma"/>
        <s v="Hema Sharma"/>
        <s v="Hari Pandian"/>
        <s v="Ezhil Raj"/>
        <s v="Balaji Reddy"/>
        <s v="Gopal Kumar"/>
        <s v="Indira Chandran"/>
        <s v="Hariharan Rao"/>
        <s v="Sundar Sharma"/>
        <s v="Kamala Prabhu"/>
        <s v="Ovi Chettiar"/>
        <s v="Sanjay Sharma"/>
        <s v="Dhanya Balan"/>
        <s v="Ramesh Murugan"/>
        <s v="Harini Sekar"/>
        <s v="Sathish Sekar"/>
        <s v="Senthil Raj"/>
        <s v="Chitra Nair"/>
        <s v="Eswari Pandian"/>
        <s v="Kavya Menon"/>
        <s v="Radha Murugan"/>
        <s v="Padma Subramaniam"/>
        <s v="Nagarajan Chandran"/>
        <s v="Devi Krishnan"/>
        <s v="Ilango Selvam"/>
        <s v="Vijay Gounder"/>
        <s v="Tamil Nathan"/>
        <s v="Nithya Selvam"/>
        <s v="Udhay Selvam"/>
        <s v="Chandrasekar Chandran"/>
        <s v="Hariharan Gounder"/>
        <s v="Hemalatha Naidu"/>
        <s v="Priya Venkataraman"/>
        <s v="Udhay Chettiar"/>
        <s v="Jagan Chettiar"/>
        <s v="Lakshmi Devi"/>
        <s v="Balamurugan Subramaniam"/>
        <s v="Vani Venkataraman"/>
        <s v="Thiru Varma"/>
        <s v="Elango Velan"/>
        <s v="Nirmala Krishnan"/>
        <s v="Malathi Naicker"/>
        <s v="Lakshmi Nair"/>
        <s v="Kamala Murugan"/>
        <s v="Mala Rao"/>
        <s v="Hariharan Reddy"/>
        <s v="Prasath Reddy"/>
        <s v="Thenmozhi Prabhu"/>
        <s v="Geetha Naicker"/>
        <s v="Ashok Nair"/>
        <s v="Gokul Achari"/>
        <s v="Hariharan Sekar"/>
        <s v="Chandran Kumar"/>
        <s v="Bhavani Kumar"/>
        <s v="Uma Chandran"/>
        <s v="Harini Pillai"/>
        <s v="Balamurugan Sharma"/>
        <s v="Tara Kumar"/>
        <s v="Yogesh Naidu"/>
        <s v="Elango Sekar"/>
        <s v="Kishore Chettiar"/>
        <s v="Dinesh Chettiar"/>
        <s v="Revathi Raj"/>
        <s v="Jagan Balan"/>
        <s v="Vani Chandran"/>
        <s v="Jagan Prabhu"/>
        <s v="Kavya Velan"/>
        <s v="Elango Nair"/>
        <s v="Nandhini Chettiar"/>
        <s v="Suresh Nathan"/>
        <s v="Arun Nair"/>
        <s v="Sanjay Venkataraman"/>
        <s v="Devi Raj"/>
        <s v="Hemalatha Velan"/>
        <s v="Poornima Devi"/>
        <s v="Nandhini Chandran"/>
        <s v="Thenmozhi Pandian"/>
        <s v="Umesh Varma"/>
        <s v="Ashok Pillai"/>
        <s v="Devi Reddy"/>
        <s v="Arun Rao"/>
        <s v="Arun Naicker"/>
        <s v="Sangeetha Venkataraman"/>
        <s v="Kavya Nair"/>
        <s v="Dhanush Gounder"/>
        <s v="Thenmozhi Sekar"/>
        <s v="Nithya Rao"/>
        <s v="Usha Chettiar"/>
        <s v="Banu Nathan"/>
        <s v="Priya Sharma"/>
        <s v="Suresh Reddy"/>
        <s v="Mala Iyer"/>
        <s v="Ilango Reddy"/>
        <s v="Ramesh Iyer"/>
        <s v="Kavya Nathan"/>
        <s v="Tamil Mudaliar"/>
        <s v="Lokesh Varma"/>
        <s v="Balamurugan Kumar"/>
        <s v="Umesh Menon"/>
        <s v="Jaya Gounder"/>
        <s v="Nagarajan Rao"/>
        <s v="Sundar Velan"/>
        <s v="Yamuna Achari"/>
        <s v="Sundar Gounder"/>
        <s v="Sathish Sharma"/>
        <s v="Balamurugan Devi"/>
        <s v="Venkat Nathan"/>
        <s v="Elango Nathan"/>
        <s v="Kalpana Varma"/>
        <s v="Nandhini Pandian"/>
        <s v="Padma Raj"/>
        <s v="Aishwarya Nathan"/>
        <s v="Raghav Iyer"/>
        <s v="Vani Chettiar"/>
        <s v="Banu Raj"/>
        <s v="Hari Chettiar"/>
        <s v="Malathi Rao"/>
        <s v="Dhanush Pillai"/>
        <s v="Dinesh Pandian"/>
        <s v="Charulatha Balan"/>
        <s v="Chandran Sekar"/>
        <s v="Hari Gounder"/>
        <s v="Umesh Iyer"/>
        <s v="Karthik Balan"/>
        <s v="Radha Pillai"/>
        <s v="Kalpana Prabhu"/>
        <s v="Venkat Balan"/>
        <s v="Sundar Naicker"/>
        <s v="Yazhini Prabhu"/>
        <s v="Dhanush Chandran"/>
        <s v="Poornima Gounder"/>
        <s v="Umesh Krishnan"/>
        <s v="Karthik Sekar"/>
        <s v="Manoj Nathan"/>
        <s v="Anjali Kumar"/>
        <s v="Vani Naicker"/>
        <s v="Kalpana Balan"/>
        <s v="Jaya Sharma"/>
        <s v="Senthil Subramaniam"/>
        <s v="Lokesh Naicker"/>
        <s v="Sangeetha Kumar"/>
        <s v="Harini Kumar"/>
        <s v="Nithya Subramaniam"/>
        <s v="Lalitha Varma"/>
        <s v="Vijay Chandran"/>
        <s v="Lakshmi Velan"/>
        <s v="Sangeetha Naidu"/>
        <s v="Dinesh Velan"/>
        <s v="Nandhini Kumar"/>
        <s v="Hariharan Mudaliar"/>
        <s v="Mani Pillai"/>
        <s v="Venkat Varma"/>
        <s v="Indira Nair"/>
        <s v="Jaya Selvam"/>
        <s v="Devi Achari"/>
        <s v="Bhuvana Iyer"/>
        <s v="Revathi Varma"/>
        <s v="Kishore Velan"/>
        <s v="Manoj Pillai"/>
        <s v="Sangeetha Devi"/>
        <s v="Deepa Gupta"/>
        <s v="Lokesh Venkataraman"/>
        <s v="Vasanthi Menon"/>
        <s v="Hemalatha Naicker"/>
        <s v="Poornima Menon"/>
        <s v="Revathi Sekar"/>
        <s v="Devi Gupta"/>
        <s v="Ovi Menon"/>
        <s v="Dhanya Sekar"/>
        <s v="Manoj Achari"/>
        <s v="Kalpana Nair"/>
        <s v="Kannan Kumar"/>
        <s v="Radha Selvam"/>
        <s v="Naveen Naidu"/>
        <s v="Divya Devi"/>
        <s v="Geetha Velan"/>
        <s v="Divya Nathan"/>
        <s v="Sudha Sekar"/>
        <s v="Sathish Nathan"/>
        <s v="Devi Mudaliar"/>
        <s v="Ramesh Pillai"/>
        <s v="Hariharan Chandran"/>
        <s v="Meena Devi"/>
        <s v="Arun Velan"/>
        <s v="Deepa Subramaniam"/>
        <s v="Hema Nathan"/>
        <s v="Madhavan Venkataraman"/>
        <s v="Karthik Menon"/>
        <s v="Ovi Venkataraman"/>
        <s v="Madhavan Naidu"/>
        <s v="Yazhini Nair"/>
        <s v="Pandi Iyer"/>
        <s v="Umesh Murugan"/>
        <s v="Kishore Naidu"/>
        <s v="Anitha Subramaniam"/>
        <s v="Chandran Naidu"/>
        <s v="Kavya Gupta"/>
        <s v="Lalitha Menon"/>
        <s v="Balamurugan Iyer"/>
        <s v="Padma Menon"/>
        <s v="Sangeetha Pillai"/>
        <s v="Bhuvana Sekar"/>
        <s v="Uma Iyer"/>
        <s v="Thenmozhi Krishnan"/>
        <s v="Ovi Devi"/>
        <s v="Kannan Gupta"/>
        <s v="Madhavan Varma"/>
        <s v="Kishore Chandran"/>
        <s v="Nithya Sekar"/>
        <s v="Madhavan Murugan"/>
        <s v="Janani Chettiar"/>
        <s v="Karthik Venkataraman"/>
        <s v="Uma Kumar"/>
        <s v="Devi Rao"/>
        <s v="Ashok Nathan"/>
        <s v="Sudha Venkataraman"/>
        <s v="Dhanush Venkataraman"/>
        <s v="Pandi Naicker"/>
        <s v="Deepak Nathan"/>
        <s v="Charulatha Selvam"/>
        <s v="Banu Gounder"/>
        <s v="Rajesh Naidu"/>
        <s v="Yogesh Varma"/>
        <s v="Lakshmi Rao"/>
        <s v="Anjali Nair"/>
        <s v="Anitha Nair"/>
        <s v="Ezhil Nathan"/>
        <s v="Indira Menon"/>
        <s v="Janani Velan"/>
        <s v="Ishwarya Pillai"/>
        <s v="Sudha Iyer"/>
        <s v="Ramesh Naicker"/>
        <s v="Prakash Raj"/>
        <s v="Elango Prabhu"/>
        <s v="Ramesh Achari"/>
        <s v="Ramesh Pandian"/>
        <s v="Gokul Nathan"/>
        <s v="Udhay Naicker"/>
        <s v="Lokesh Raj"/>
      </sharedItems>
    </cacheField>
    <cacheField name="Employee.Department" numFmtId="0">
      <sharedItems containsBlank="1"/>
    </cacheField>
    <cacheField name="Store.Store_Name" numFmtId="0">
      <sharedItems containsBlank="1"/>
    </cacheField>
    <cacheField name="Store.Region" numFmtId="0">
      <sharedItems count="4">
        <s v="South"/>
        <s v="West"/>
        <s v="North"/>
        <s v="East"/>
      </sharedItems>
    </cacheField>
    <cacheField name="Year" numFmtId="0">
      <sharedItems containsSemiMixedTypes="0" containsString="0" containsNumber="1" containsInteger="1" minValue="2025" maxValue="2026" count="2">
        <n v="2026"/>
        <n v="2025"/>
      </sharedItems>
    </cacheField>
    <cacheField name="Month" numFmtId="0">
      <sharedItems count="12">
        <s v="Feb"/>
        <s v="Jul"/>
        <s v="Dec"/>
        <s v="Mar"/>
        <s v="Apr"/>
        <s v="Nov"/>
        <s v="May"/>
        <s v="Jan"/>
        <s v="Oct"/>
        <s v="Jun"/>
        <s v="Sep"/>
        <s v="Aug"/>
      </sharedItems>
    </cacheField>
    <cacheField name="Month_No" numFmtId="0">
      <sharedItems containsSemiMixedTypes="0" containsString="0" containsNumber="1" containsInteger="1" minValue="1" maxValue="12"/>
    </cacheField>
    <cacheField name="Profit_margin" numFmtId="10">
      <sharedItems containsSemiMixedTypes="0" containsString="0" containsNumber="1" minValue="-1.5075196850393702" maxValue="0.55005733868789597"/>
    </cacheField>
    <cacheField name="Discount band" numFmtId="0">
      <sharedItems count="5">
        <s v="0%"/>
        <s v="6-10%"/>
        <s v="&gt;15%"/>
        <s v="11-15%"/>
        <s v="1-5%"/>
      </sharedItems>
    </cacheField>
  </cacheFields>
  <extLst>
    <ext xmlns:x14="http://schemas.microsoft.com/office/spreadsheetml/2009/9/main" uri="{725AE2AE-9491-48be-B2B4-4EB974FC3084}">
      <x14:pivotCacheDefinition pivotCacheId="20826746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2009"/>
    <x v="0"/>
    <s v="CUST0618"/>
    <s v="PRD028"/>
    <s v="STR013"/>
    <s v="EMP0036"/>
    <n v="6"/>
    <n v="389.12"/>
    <n v="10"/>
    <n v="233.47"/>
    <n v="2416.44"/>
    <n v="1859.88"/>
    <n v="556.55999999999995"/>
    <s v="Debit Card"/>
    <s v="Not Returned"/>
    <x v="0"/>
    <d v="1899-12-30T12:24:00"/>
    <s v="Weekend"/>
    <s v="Tata Tea Soft Drinks 500g"/>
    <x v="0"/>
    <n v="380.12"/>
    <s v="Malathi Naidu"/>
    <x v="0"/>
    <s v="Senthil Varma"/>
    <s v="Cashier"/>
    <s v="FreshMart Tiruppur Extension"/>
    <x v="0"/>
  </r>
  <r>
    <s v="INV102069"/>
    <x v="1"/>
    <s v="CUST0191"/>
    <s v="PRD137"/>
    <s v="STR013"/>
    <s v="EMP0017"/>
    <n v="1"/>
    <n v="442.14"/>
    <n v="0"/>
    <n v="0"/>
    <n v="508.46"/>
    <n v="351.87"/>
    <n v="156.59"/>
    <s v="Cash"/>
    <s v="Not Returned"/>
    <x v="1"/>
    <d v="1899-12-30T16:48:00"/>
    <s v="Weekend"/>
    <s v="MDH Powdered Spices 200g"/>
    <x v="1"/>
    <n v="442.14"/>
    <s v="Elango Balan"/>
    <x v="1"/>
    <s v="Ovi Sharma"/>
    <s v="Sales"/>
    <s v="FreshMart Tiruppur Extension"/>
    <x v="0"/>
  </r>
  <r>
    <s v="INV101390"/>
    <x v="2"/>
    <s v="CUST0071"/>
    <s v="PRD032"/>
    <s v="STR013"/>
    <s v="EMP0078"/>
    <n v="1"/>
    <n v="141.11000000000001"/>
    <n v="5"/>
    <n v="7.06"/>
    <n v="134.05000000000001"/>
    <n v="115.91"/>
    <n v="18.14"/>
    <s v="Wallet"/>
    <s v="Not Returned"/>
    <x v="2"/>
    <d v="1899-12-30T16:56:00"/>
    <s v="Weekday"/>
    <s v="Coca-Cola Coffee Combo"/>
    <x v="0"/>
    <n v="141.11000000000001"/>
    <s v="Venkat Iyer"/>
    <x v="2"/>
    <s v="Hemalatha Naicker"/>
    <s v="Billing"/>
    <s v="FreshMart Tiruppur Extension"/>
    <x v="0"/>
  </r>
  <r>
    <s v="INV102422"/>
    <x v="3"/>
    <s v="CUST0060"/>
    <s v="PRD109"/>
    <s v="STR001"/>
    <s v="EMP0030"/>
    <n v="6"/>
    <n v="164.87"/>
    <n v="0"/>
    <n v="0"/>
    <n v="989.22"/>
    <n v="827.7"/>
    <n v="161.52000000000001"/>
    <s v="Upi"/>
    <s v="Not Returned"/>
    <x v="1"/>
    <d v="1899-12-30T15:09:00"/>
    <s v="Weekday"/>
    <s v="Aachi Ponni Rice 1kg"/>
    <x v="2"/>
    <n v="157.97999999999999"/>
    <s v="Anand Subramaniam"/>
    <x v="0"/>
    <s v="Hariharan Rao"/>
    <s v="Cashier"/>
    <s v="FreshMart Madurai Crossing"/>
    <x v="0"/>
  </r>
  <r>
    <s v="INV100316"/>
    <x v="4"/>
    <s v="CUST0637"/>
    <s v="PRD017"/>
    <s v="STR002"/>
    <s v="EMP0150"/>
    <n v="4"/>
    <n v="464.41"/>
    <n v="0"/>
    <n v="0"/>
    <n v="2136.29"/>
    <n v="1590.76"/>
    <n v="545.53"/>
    <s v="Upi"/>
    <s v="Not Returned"/>
    <x v="1"/>
    <d v="1899-12-30T11:21:00"/>
    <s v="Weekend"/>
    <s v="Nestle Curd 1kg"/>
    <x v="3"/>
    <n v="464.41"/>
    <s v="Deepa Devi"/>
    <x v="1"/>
    <s v="Dhanya Iyer"/>
    <s v="Operations"/>
    <s v="FreshMart Tiruppur Bypass"/>
    <x v="0"/>
  </r>
  <r>
    <s v="INV101443"/>
    <x v="5"/>
    <s v="CUST0063"/>
    <s v="PRD146"/>
    <s v="STR003"/>
    <s v="EMP0298"/>
    <n v="5"/>
    <n v="75.23"/>
    <n v="10"/>
    <n v="37.619999999999997"/>
    <n v="338.53"/>
    <n v="249.95"/>
    <n v="88.58"/>
    <s v="Upi"/>
    <s v="Not Returned"/>
    <x v="1"/>
    <d v="1899-12-30T12:59:00"/>
    <s v="Weekday"/>
    <s v="Lizol Floor Cleaner 200g"/>
    <x v="4"/>
    <n v="66.400000000000006"/>
    <s v="Priya Varma"/>
    <x v="0"/>
    <s v="Balaji Reddy"/>
    <s v="Billing"/>
    <s v="FreshMart Tiruppur Square"/>
    <x v="0"/>
  </r>
  <r>
    <s v="INV101030"/>
    <x v="6"/>
    <s v="CUST0188"/>
    <s v="PRD077"/>
    <s v="STR003"/>
    <s v="EMP0298"/>
    <n v="3"/>
    <n v="94.15"/>
    <n v="0"/>
    <n v="0"/>
    <n v="282.45"/>
    <n v="204.51"/>
    <n v="77.94"/>
    <s v="Net Banking"/>
    <s v="Not Returned"/>
    <x v="1"/>
    <d v="1899-12-30T18:52:00"/>
    <s v="Weekday"/>
    <s v="Vim Tissue 500g"/>
    <x v="5"/>
    <n v="86.11"/>
    <s v="Gopal Raj"/>
    <x v="0"/>
    <s v="Balaji Reddy"/>
    <s v="Billing"/>
    <s v="FreshMart Tiruppur Square"/>
    <x v="0"/>
  </r>
  <r>
    <s v="INV101208"/>
    <x v="7"/>
    <s v="CUST0618"/>
    <s v="PRD025"/>
    <s v="STR030"/>
    <s v="EMP0036"/>
    <n v="4"/>
    <n v="426.31"/>
    <n v="0"/>
    <n v="0"/>
    <n v="1961.03"/>
    <n v="1143.5999999999999"/>
    <n v="817.43"/>
    <s v="Credit Card"/>
    <s v="Not Returned"/>
    <x v="1"/>
    <d v="1899-12-30T21:02:00"/>
    <s v="Weekend"/>
    <s v="Nescafe Soft Drinks Pack"/>
    <x v="0"/>
    <n v="383.51"/>
    <s v="Malathi Naidu"/>
    <x v="0"/>
    <s v="Senthil Varma"/>
    <s v="Cashier"/>
    <s v="FreshMart Mysuru Bypass"/>
    <x v="0"/>
  </r>
  <r>
    <s v="INV100332"/>
    <x v="8"/>
    <s v="CUST0068"/>
    <s v="PRD035"/>
    <s v="STR081"/>
    <s v="EMP0002"/>
    <n v="1"/>
    <n v="503.36"/>
    <n v="0"/>
    <n v="0"/>
    <n v="578.86"/>
    <n v="389.8"/>
    <n v="189.06"/>
    <s v="Debit Card"/>
    <s v="Not Returned"/>
    <x v="1"/>
    <d v="1899-12-30T16:25:00"/>
    <s v="Weekend"/>
    <s v="Coca-Cola Coffee 500g"/>
    <x v="0"/>
    <n v="503.36"/>
    <s v="Balamurugan Krishnan"/>
    <x v="1"/>
    <s v="Lokesh Gounder"/>
    <s v="Billing"/>
    <s v="FreshMart Erode Crossing"/>
    <x v="0"/>
  </r>
  <r>
    <s v="INV101004"/>
    <x v="9"/>
    <s v="CUST0211"/>
    <s v="PRD070"/>
    <s v="STR008"/>
    <s v="EMP0175"/>
    <n v="1"/>
    <n v="233.47"/>
    <n v="0"/>
    <n v="0"/>
    <n v="268.49"/>
    <n v="188.98"/>
    <n v="79.510000000000005"/>
    <s v="Debit Card"/>
    <s v="Not Returned"/>
    <x v="1"/>
    <d v="1899-12-30T13:14:00"/>
    <s v="Weekend"/>
    <s v="Surf Excel Batteries 2kg"/>
    <x v="5"/>
    <n v="233.47"/>
    <s v="Latha Chandran"/>
    <x v="2"/>
    <s v="Dinesh Reddy"/>
    <s v="Sales"/>
    <s v="FreshMart Kochi Plaza"/>
    <x v="0"/>
  </r>
  <r>
    <s v="INV102041"/>
    <x v="10"/>
    <s v="CUST0004"/>
    <s v="PRD015"/>
    <s v="STR008"/>
    <s v="EMP0030"/>
    <n v="1"/>
    <n v="459.58"/>
    <n v="5"/>
    <n v="22.98"/>
    <n v="502.09"/>
    <n v="386.89"/>
    <n v="115.2"/>
    <s v="Upi"/>
    <s v="Not Returned"/>
    <x v="0"/>
    <d v="1899-12-30T17:58:00"/>
    <s v="Weekend"/>
    <s v="Nestle Butter 250ml"/>
    <x v="3"/>
    <n v="459.58"/>
    <s v="Naveen Sharma"/>
    <x v="2"/>
    <s v="Hariharan Rao"/>
    <s v="Cashier"/>
    <s v="FreshMart Kochi Plaza"/>
    <x v="0"/>
  </r>
  <r>
    <s v="INV101438"/>
    <x v="11"/>
    <s v="CUST0618"/>
    <s v="PRD016"/>
    <s v="STR155"/>
    <s v="EMP0175"/>
    <n v="8"/>
    <n v="62.6"/>
    <n v="20"/>
    <n v="100.16"/>
    <n v="460.74"/>
    <n v="385.2"/>
    <n v="75.540000000000006"/>
    <s v="Upi"/>
    <s v="Not Returned"/>
    <x v="1"/>
    <d v="1899-12-30T16:32:00"/>
    <s v="Weekend"/>
    <s v="Milky Mist Milk 2kg"/>
    <x v="3"/>
    <n v="59.92"/>
    <s v="Malathi Naidu"/>
    <x v="0"/>
    <s v="Dinesh Reddy"/>
    <s v="Sales"/>
    <s v="FreshMart Delhi Complex"/>
    <x v="1"/>
  </r>
  <r>
    <s v="INV100566"/>
    <x v="11"/>
    <s v="CUST0099"/>
    <s v="PRD004"/>
    <s v="STR010"/>
    <s v="EMP0004"/>
    <n v="2"/>
    <n v="398.25"/>
    <n v="0"/>
    <n v="0"/>
    <n v="915.97"/>
    <n v="473.08"/>
    <n v="442.89"/>
    <s v="Upi"/>
    <s v="Not Returned"/>
    <x v="0"/>
    <d v="1899-12-30T10:31:00"/>
    <s v="Weekend"/>
    <s v="Britannia Buns 2kg"/>
    <x v="6"/>
    <n v="398.25"/>
    <s v="Lakshmi Krishnan"/>
    <x v="2"/>
    <s v="Hema Chettiar"/>
    <s v="Sales"/>
    <s v="FreshMart Kochi Colony"/>
    <x v="0"/>
  </r>
  <r>
    <s v="INV101088"/>
    <x v="12"/>
    <s v="CUST0017"/>
    <s v="PRD050"/>
    <s v="STR070"/>
    <s v="EMP0175"/>
    <n v="4"/>
    <n v="51.33"/>
    <n v="0"/>
    <n v="0"/>
    <n v="205.32"/>
    <n v="149.91999999999999"/>
    <n v="55.4"/>
    <s v="Net Banking"/>
    <s v="Not Returned"/>
    <x v="1"/>
    <d v="1899-12-30T11:13:00"/>
    <s v="Weekday"/>
    <s v="Parle Namkeen 500g"/>
    <x v="7"/>
    <n v="51.33"/>
    <s v="Ashok Nair"/>
    <x v="2"/>
    <s v="Dinesh Reddy"/>
    <s v="Sales"/>
    <s v="FreshMart Bengaluru Nagar"/>
    <x v="0"/>
  </r>
  <r>
    <s v="INV102168"/>
    <x v="13"/>
    <s v="CUST0009"/>
    <s v="PRD056"/>
    <s v="STR011"/>
    <s v="EMP0058"/>
    <n v="4"/>
    <n v="333.54"/>
    <n v="10"/>
    <n v="133.41999999999999"/>
    <n v="1380.85"/>
    <n v="953.72"/>
    <n v="427.13"/>
    <s v="Debit Card"/>
    <s v="Not Returned"/>
    <x v="1"/>
    <d v="1899-12-30T18:58:00"/>
    <s v="Weekend"/>
    <s v="Cadbury Namkeen Combo"/>
    <x v="7"/>
    <n v="333.54"/>
    <s v="Mani Nair"/>
    <x v="1"/>
    <s v="Senthil Raj"/>
    <s v="Cashier"/>
    <s v="FreshMart Bengaluru Enclave"/>
    <x v="0"/>
  </r>
  <r>
    <s v="INV101075"/>
    <x v="14"/>
    <s v="CUST0121"/>
    <s v="PRD003"/>
    <s v="STR012"/>
    <s v="EMP0142"/>
    <n v="1"/>
    <n v="589.75"/>
    <n v="0"/>
    <n v="0"/>
    <n v="589.75"/>
    <n v="343.65"/>
    <n v="246.1"/>
    <s v="Debit Card"/>
    <s v="Not Returned"/>
    <x v="1"/>
    <d v="1899-12-30T15:03:00"/>
    <s v="Weekday"/>
    <s v="Harvest Gold Buns Combo"/>
    <x v="6"/>
    <n v="589.75"/>
    <s v="Venkat Achari"/>
    <x v="2"/>
    <s v="Sathish Subramaniam"/>
    <s v="Billing"/>
    <s v="FreshMart Chennai Junction"/>
    <x v="0"/>
  </r>
  <r>
    <s v="INV101183"/>
    <x v="10"/>
    <s v="CUST0222"/>
    <s v="PRD057"/>
    <s v="STR012"/>
    <s v="EMP0142"/>
    <n v="5"/>
    <n v="317.99"/>
    <n v="0"/>
    <n v="0"/>
    <n v="1828.44"/>
    <n v="1175.25"/>
    <n v="653.19000000000005"/>
    <s v="Upi"/>
    <s v="Not Returned"/>
    <x v="0"/>
    <d v="1899-12-30T12:38:00"/>
    <s v="Weekend"/>
    <s v="Parle Chocolates 500g"/>
    <x v="7"/>
    <n v="317.99"/>
    <s v="Balamurugan Varma"/>
    <x v="2"/>
    <s v="Sathish Subramaniam"/>
    <s v="Billing"/>
    <s v="FreshMart Chennai Junction"/>
    <x v="0"/>
  </r>
  <r>
    <s v="INV101356"/>
    <x v="15"/>
    <s v="CUST0686"/>
    <s v="PRD016"/>
    <s v="STR014"/>
    <s v="EMP0109"/>
    <n v="4"/>
    <n v="65.06"/>
    <n v="0"/>
    <n v="0"/>
    <n v="299.27999999999997"/>
    <n v="192.6"/>
    <n v="-261.85000000000002"/>
    <s v="Debit Card"/>
    <s v="Not Returned"/>
    <x v="0"/>
    <d v="1899-12-30T20:49:00"/>
    <s v="Weekend"/>
    <s v="Milky Mist Milk 2kg"/>
    <x v="3"/>
    <n v="59.92"/>
    <s v="Hemalatha Balan"/>
    <x v="0"/>
    <s v="Dinesh Chettiar"/>
    <s v="Store Manager"/>
    <s v="FreshMart Coimbatore Circle"/>
    <x v="0"/>
  </r>
  <r>
    <s v="INV101922"/>
    <x v="1"/>
    <s v="CUST0528"/>
    <s v="PRD121"/>
    <s v="STR024"/>
    <s v="EMP0005"/>
    <n v="3"/>
    <n v="317.72000000000003"/>
    <n v="5"/>
    <n v="47.66"/>
    <n v="1041.33"/>
    <n v="814.59"/>
    <n v="226.74"/>
    <s v="Net Banking"/>
    <s v="Not Returned"/>
    <x v="1"/>
    <d v="1899-12-30T12:51:00"/>
    <s v="Weekend"/>
    <s v="Fortune Coconut Oil 500g"/>
    <x v="8"/>
    <n v="223.15"/>
    <s v="Divya Balan"/>
    <x v="2"/>
    <s v="Harini Sekar"/>
    <s v="Inventory"/>
    <s v="FreshMart Bengaluru Plaza"/>
    <x v="0"/>
  </r>
  <r>
    <s v="INV101975"/>
    <x v="16"/>
    <s v="CUST0181"/>
    <s v="PRD087"/>
    <s v="STR024"/>
    <s v="EMP0005"/>
    <n v="1"/>
    <n v="71.290000000000006"/>
    <n v="0"/>
    <n v="0"/>
    <n v="71.290000000000006"/>
    <n v="59.37"/>
    <n v="11.92"/>
    <s v="Credit Card"/>
    <s v="Not Returned"/>
    <x v="1"/>
    <d v="1899-12-30T15:22:00"/>
    <s v="Weekday"/>
    <s v="Organic Fresh Fresh Fruits Combo"/>
    <x v="9"/>
    <n v="71.290000000000006"/>
    <s v="Ashok Krishnan"/>
    <x v="2"/>
    <s v="Harini Sekar"/>
    <s v="Inventory"/>
    <s v="FreshMart Bengaluru Plaza"/>
    <x v="0"/>
  </r>
  <r>
    <s v="INV100366"/>
    <x v="17"/>
    <s v="CUST0140"/>
    <s v="PRD025"/>
    <s v="STR024"/>
    <s v="EMP0133"/>
    <n v="3"/>
    <n v="383.51"/>
    <n v="20"/>
    <n v="230.11"/>
    <n v="920.42"/>
    <n v="857.7"/>
    <n v="62.72"/>
    <s v="Net Banking"/>
    <s v="Not Returned"/>
    <x v="0"/>
    <d v="1899-12-30T15:48:00"/>
    <s v="Weekday"/>
    <s v="Nescafe Soft Drinks Pack"/>
    <x v="0"/>
    <n v="383.51"/>
    <s v="Manoj Prabhu"/>
    <x v="1"/>
    <s v="Deepak Naicker"/>
    <s v="Sales"/>
    <s v="FreshMart Bengaluru Plaza"/>
    <x v="0"/>
  </r>
  <r>
    <s v="INV101061"/>
    <x v="18"/>
    <s v="CUST0227"/>
    <s v="PRD030"/>
    <s v="STR015"/>
    <s v="EMP0190"/>
    <n v="3"/>
    <n v="172.63"/>
    <n v="15"/>
    <n v="77.680000000000007"/>
    <n v="440.21"/>
    <n v="426"/>
    <n v="14.21"/>
    <s v="Upi"/>
    <s v="Not Returned"/>
    <x v="1"/>
    <d v="1899-12-30T21:26:00"/>
    <s v="Weekday"/>
    <s v="Nescafe Tea Combo"/>
    <x v="0"/>
    <n v="172.63"/>
    <s v="Unknown"/>
    <x v="2"/>
    <s v="Balaji Prabhu"/>
    <s v="HR"/>
    <s v="FreshMart Salem Circle"/>
    <x v="0"/>
  </r>
  <r>
    <s v="INV100608"/>
    <x v="19"/>
    <s v="CUST0554"/>
    <s v="PRD083"/>
    <s v="STR017"/>
    <s v="EMP0092"/>
    <n v="1"/>
    <n v="425.88"/>
    <n v="0"/>
    <n v="0"/>
    <n v="425.88"/>
    <n v="357.47"/>
    <n v="68.41"/>
    <s v="Credit Card"/>
    <s v="Not Returned"/>
    <x v="2"/>
    <d v="1899-12-30T21:28:00"/>
    <s v="Weekday"/>
    <s v="Organic Fresh Fresh Fruits 2kg"/>
    <x v="9"/>
    <n v="425.88"/>
    <s v="Nirmala Chandran"/>
    <x v="2"/>
    <s v="Tara Gupta"/>
    <s v="Sales"/>
    <s v="FreshMart Madurai Plaza"/>
    <x v="0"/>
  </r>
  <r>
    <s v="INV101099"/>
    <x v="20"/>
    <s v="CUST0472"/>
    <s v="PRD010"/>
    <s v="STR164"/>
    <s v="EMP0006"/>
    <n v="7"/>
    <n v="206.3"/>
    <n v="0"/>
    <n v="0"/>
    <n v="1444.1"/>
    <n v="753.2"/>
    <n v="690.9"/>
    <s v="Debit Card"/>
    <s v="Not Returned"/>
    <x v="1"/>
    <d v="1899-12-30T13:07:00"/>
    <s v="Weekday"/>
    <s v="Harvest Gold Cookies Pack"/>
    <x v="6"/>
    <n v="182.3"/>
    <s v="Banu Chandran"/>
    <x v="0"/>
    <s v="Indira Nair"/>
    <s v="Cashier"/>
    <s v="FreshMart Delhi Towers"/>
    <x v="1"/>
  </r>
  <r>
    <s v="INV100610"/>
    <x v="21"/>
    <s v="CUST0215"/>
    <s v="PRD108"/>
    <s v="STR164"/>
    <s v="EMP0006"/>
    <n v="4"/>
    <n v="306.62"/>
    <n v="0"/>
    <n v="0"/>
    <n v="1226.48"/>
    <n v="1039.72"/>
    <n v="186.76"/>
    <s v="Cash"/>
    <s v="Not Returned"/>
    <x v="2"/>
    <d v="1899-12-30T09:06:00"/>
    <s v="Weekday"/>
    <s v="Daawat Basmati Rice 2kg"/>
    <x v="2"/>
    <n v="306.62"/>
    <s v="Nithya Nathan"/>
    <x v="1"/>
    <s v="Indira Nair"/>
    <s v="Cashier"/>
    <s v="FreshMart Delhi Towers"/>
    <x v="1"/>
  </r>
  <r>
    <s v="INV101803"/>
    <x v="22"/>
    <s v="CUST0234"/>
    <s v="PRD052"/>
    <s v="STR164"/>
    <s v="EMP0032"/>
    <n v="2"/>
    <n v="328.59"/>
    <n v="5"/>
    <n v="32.86"/>
    <n v="717.97"/>
    <n v="510.98"/>
    <n v="206.99"/>
    <s v="Wallet"/>
    <s v="Not Returned"/>
    <x v="1"/>
    <d v="1899-12-30T12:12:00"/>
    <s v="Weekend"/>
    <s v="Lays Namkeen 200g"/>
    <x v="7"/>
    <n v="328.59"/>
    <s v="Lakshmi Pandian"/>
    <x v="1"/>
    <s v="Kavya Nair"/>
    <s v="Cashier"/>
    <s v="FreshMart Delhi Towers"/>
    <x v="1"/>
  </r>
  <r>
    <s v="INV101815"/>
    <x v="23"/>
    <s v="CUST0056"/>
    <s v="PRD138"/>
    <s v="STR019"/>
    <s v="EMP0064"/>
    <n v="3"/>
    <n v="416.08"/>
    <n v="5"/>
    <n v="62.41"/>
    <n v="1363.7"/>
    <n v="958.92"/>
    <n v="404.78"/>
    <s v="Upi"/>
    <s v="Not Returned"/>
    <x v="0"/>
    <d v="1899-12-30T18:36:00"/>
    <s v="Weekend"/>
    <s v="MDH Whole Spices Combo"/>
    <x v="1"/>
    <n v="416.08"/>
    <s v="Nithya Prabhu"/>
    <x v="2"/>
    <s v="Sanjay Venkataraman"/>
    <s v="Cashier"/>
    <s v="FreshMart Hyderabad Heights"/>
    <x v="0"/>
  </r>
  <r>
    <s v="INV100584"/>
    <x v="24"/>
    <s v="CUST0161"/>
    <s v="PRD067"/>
    <s v="STR019"/>
    <s v="EMP0064"/>
    <n v="6"/>
    <n v="188.94"/>
    <n v="15"/>
    <n v="170.05"/>
    <n v="1108.1300000000001"/>
    <n v="813.96"/>
    <n v="294.17"/>
    <s v="Wallet"/>
    <s v="Not Returned"/>
    <x v="1"/>
    <d v="1899-12-30T16:43:00"/>
    <s v="Weekend"/>
    <s v="Dove Shampoo 500g"/>
    <x v="10"/>
    <n v="186.38"/>
    <s v="Karthik Velan"/>
    <x v="0"/>
    <s v="Sanjay Venkataraman"/>
    <s v="Cashier"/>
    <s v="FreshMart Hyderabad Heights"/>
    <x v="0"/>
  </r>
  <r>
    <s v="INV101948"/>
    <x v="25"/>
    <s v="CUST0016"/>
    <s v="PRD014"/>
    <s v="STR020"/>
    <s v="EMP0190"/>
    <n v="2"/>
    <n v="434.65"/>
    <n v="0"/>
    <n v="0"/>
    <n v="869.3"/>
    <n v="703.26"/>
    <n v="166.04"/>
    <s v="Wallet"/>
    <s v="Not Returned"/>
    <x v="1"/>
    <d v="1899-12-30T12:14:00"/>
    <s v="Weekday"/>
    <s v="Milky Mist Curd 1kg"/>
    <x v="3"/>
    <n v="434.65"/>
    <s v="Vani Pandian"/>
    <x v="1"/>
    <s v="Balaji Prabhu"/>
    <s v="HR"/>
    <s v="FreshMart Erode Circle"/>
    <x v="0"/>
  </r>
  <r>
    <s v="INV101161"/>
    <x v="26"/>
    <s v="CUST0205"/>
    <s v="PRD075"/>
    <s v="STR021"/>
    <s v="EMP0280"/>
    <n v="8"/>
    <n v="320.10000000000002"/>
    <n v="10"/>
    <n v="256.08"/>
    <n v="2650.43"/>
    <n v="1802.24"/>
    <n v="848.19"/>
    <s v="Upi"/>
    <s v="Not Returned"/>
    <x v="1"/>
    <d v="1899-12-30T16:50:00"/>
    <s v="Weekend"/>
    <s v="Local Farm Fresh Vegetables 200g"/>
    <x v="5"/>
    <n v="297.32"/>
    <s v="Lalitha Nathan"/>
    <x v="0"/>
    <s v="Hema Mudaliar"/>
    <s v="Store Manager"/>
    <s v="FreshMart Madurai Market"/>
    <x v="0"/>
  </r>
  <r>
    <s v="INV102357"/>
    <x v="27"/>
    <s v="CUST0266"/>
    <s v="PRD022"/>
    <s v="STR021"/>
    <s v="EMP0280"/>
    <n v="3"/>
    <n v="397.22"/>
    <n v="0"/>
    <n v="0"/>
    <n v="1370.41"/>
    <n v="958.11"/>
    <n v="412.3"/>
    <s v="Debit Card"/>
    <s v="Not Returned"/>
    <x v="1"/>
    <d v="1899-12-30T18:58:00"/>
    <s v="Weekend"/>
    <s v="Aavin Milk Pack"/>
    <x v="3"/>
    <n v="397.22"/>
    <s v="Revathi Chettiar"/>
    <x v="1"/>
    <s v="Hema Mudaliar"/>
    <s v="Store Manager"/>
    <s v="FreshMart Madurai Market"/>
    <x v="0"/>
  </r>
  <r>
    <s v="INV100680"/>
    <x v="28"/>
    <s v="CUST0186"/>
    <s v="PRD025"/>
    <s v="STR021"/>
    <s v="EMP0280"/>
    <n v="2"/>
    <n v="383.51"/>
    <n v="10"/>
    <n v="76.7"/>
    <n v="793.87"/>
    <n v="571.79999999999995"/>
    <n v="222.07"/>
    <s v="Debit Card"/>
    <s v="Not Returned"/>
    <x v="1"/>
    <d v="1899-12-30T20:37:00"/>
    <s v="Weekend"/>
    <s v="Nescafe Soft Drinks Pack"/>
    <x v="0"/>
    <n v="383.51"/>
    <s v="Bhavani Pillai"/>
    <x v="1"/>
    <s v="Hema Mudaliar"/>
    <s v="Store Manager"/>
    <s v="FreshMart Madurai Market"/>
    <x v="0"/>
  </r>
  <r>
    <s v="INV102074"/>
    <x v="29"/>
    <s v="CUST0507"/>
    <s v="PRD108"/>
    <s v="STR021"/>
    <s v="EMP0280"/>
    <n v="5"/>
    <n v="306.62"/>
    <n v="10"/>
    <n v="153.31"/>
    <n v="1379.79"/>
    <n v="1299.6500000000001"/>
    <n v="80.14"/>
    <s v="Net Banking"/>
    <s v="Not Returned"/>
    <x v="1"/>
    <d v="1899-12-30T13:38:00"/>
    <s v="Weekday"/>
    <s v="Daawat Basmati Rice 2kg"/>
    <x v="2"/>
    <n v="306.62"/>
    <s v="Kamala Iyer"/>
    <x v="2"/>
    <s v="Hema Mudaliar"/>
    <s v="Store Manager"/>
    <s v="FreshMart Madurai Market"/>
    <x v="0"/>
  </r>
  <r>
    <s v="INV102336"/>
    <x v="30"/>
    <s v="CUST0001"/>
    <s v="PRD067"/>
    <s v="STR052"/>
    <s v="EMP0205"/>
    <n v="3"/>
    <n v="186.38"/>
    <n v="5"/>
    <n v="27.96"/>
    <n v="531.17999999999995"/>
    <n v="406.98"/>
    <n v="124.2"/>
    <s v="Upi"/>
    <s v="Not Returned"/>
    <x v="1"/>
    <d v="1899-12-30T12:40:00"/>
    <s v="Weekday"/>
    <s v="Dove Shampoo 500g"/>
    <x v="10"/>
    <n v="186.38"/>
    <s v="Revathi Balan"/>
    <x v="1"/>
    <s v="Divya Menon"/>
    <s v="Store Manager"/>
    <s v="FreshMart Erode Extension"/>
    <x v="0"/>
  </r>
  <r>
    <s v="INV101613"/>
    <x v="31"/>
    <s v="CUST0035"/>
    <s v="PRD049"/>
    <s v="STR052"/>
    <s v="EMP0205"/>
    <n v="8"/>
    <n v="458.23"/>
    <n v="10"/>
    <n v="366.58"/>
    <n v="3299.26"/>
    <n v="2471.52"/>
    <n v="827.74"/>
    <s v="Credit Card"/>
    <s v="Not Returned"/>
    <x v="1"/>
    <d v="1899-12-30T19:39:00"/>
    <s v="Weekday"/>
    <s v="Cadbury Chips 1kg"/>
    <x v="7"/>
    <n v="418.79"/>
    <s v="Balamurugan Sharma"/>
    <x v="0"/>
    <s v="Divya Menon"/>
    <s v="Store Manager"/>
    <s v="FreshMart Erode Extension"/>
    <x v="0"/>
  </r>
  <r>
    <s v="INV100629"/>
    <x v="2"/>
    <s v="CUST0008"/>
    <s v="PRD054"/>
    <s v="STR022"/>
    <s v="EMP0133"/>
    <n v="1"/>
    <n v="530.16"/>
    <n v="0"/>
    <n v="0"/>
    <n v="530.16"/>
    <n v="379.19"/>
    <n v="150.97"/>
    <s v="Cash"/>
    <s v="Not Returned"/>
    <x v="1"/>
    <d v="1899-12-30T19:55:00"/>
    <s v="Weekday"/>
    <s v="Lays Namkeen 2kg"/>
    <x v="7"/>
    <n v="530.16"/>
    <s v="Eswari Raj"/>
    <x v="2"/>
    <s v="Deepak Naicker"/>
    <s v="Sales"/>
    <s v="FreshMart Tiruppur Complex"/>
    <x v="0"/>
  </r>
  <r>
    <s v="INV102255"/>
    <x v="32"/>
    <s v="CUST0567"/>
    <s v="PRD030"/>
    <s v="STR023"/>
    <s v="EMP0104"/>
    <n v="5"/>
    <n v="176.8"/>
    <n v="0"/>
    <n v="0"/>
    <n v="884"/>
    <n v="710"/>
    <n v="174"/>
    <s v="Upi"/>
    <s v="Not Returned"/>
    <x v="1"/>
    <d v="1899-12-30T15:47:00"/>
    <s v="Weekday"/>
    <s v="Nescafe Tea Combo"/>
    <x v="0"/>
    <n v="172.63"/>
    <s v="Bharath Balan"/>
    <x v="0"/>
    <s v="Pandi Nair"/>
    <s v="Inventory"/>
    <s v="FreshMart Mysuru Square"/>
    <x v="0"/>
  </r>
  <r>
    <s v="INV100296"/>
    <x v="33"/>
    <s v="CUST0178"/>
    <s v="PRD088"/>
    <s v="STR025"/>
    <s v="EMP0011"/>
    <n v="5"/>
    <n v="414.87"/>
    <n v="0"/>
    <n v="0"/>
    <n v="2385.5"/>
    <n v="1706.2"/>
    <n v="679.3"/>
    <s v="Debit Card"/>
    <s v="Not Returned"/>
    <x v="1"/>
    <d v="1899-12-30T14:35:00"/>
    <s v="Weekend"/>
    <s v="Local Farm Fresh Fruits Combo v3"/>
    <x v="9"/>
    <n v="404.97"/>
    <s v="Vasanth Varma"/>
    <x v="0"/>
    <s v="Balamurugan Sharma"/>
    <s v="Billing"/>
    <s v="FreshMart Tiruppur Enclave"/>
    <x v="0"/>
  </r>
  <r>
    <s v="INV100634"/>
    <x v="34"/>
    <s v="CUST0005"/>
    <s v="PRD071"/>
    <s v="STR117"/>
    <s v="EMP0009"/>
    <n v="1"/>
    <n v="53.39"/>
    <n v="15"/>
    <n v="8.01"/>
    <n v="45.38"/>
    <n v="43.01"/>
    <n v="2.37"/>
    <s v="Cash"/>
    <s v="Not Returned"/>
    <x v="0"/>
    <d v="1899-12-30T12:18:00"/>
    <s v="Weekday"/>
    <s v="Eveready Batteries Combo"/>
    <x v="5"/>
    <n v="53.39"/>
    <s v="Pandi Raj"/>
    <x v="2"/>
    <s v="Usha Chettiar"/>
    <s v="Cashier"/>
    <s v="FreshMart Nagpur Market"/>
    <x v="0"/>
  </r>
  <r>
    <s v="INV100079"/>
    <x v="35"/>
    <s v="CUST0206"/>
    <s v="PRD097"/>
    <s v="STR027"/>
    <s v="EMP0046"/>
    <n v="3"/>
    <n v="374.82"/>
    <n v="15"/>
    <n v="168.67"/>
    <n v="1099.1600000000001"/>
    <n v="931.14"/>
    <n v="168.02"/>
    <s v="Cash"/>
    <s v="Not Returned"/>
    <x v="1"/>
    <d v="1899-12-30T10:02:00"/>
    <s v="Weekend"/>
    <s v="Local Farm Fresh Vegetables 250ml v2"/>
    <x v="11"/>
    <n v="365.92"/>
    <s v="Devi Venkataraman"/>
    <x v="0"/>
    <s v="Pandi Subramaniam"/>
    <s v="Sales"/>
    <s v="FreshMart Coimbatore Heights"/>
    <x v="0"/>
  </r>
  <r>
    <s v="INV101382"/>
    <x v="28"/>
    <s v="CUST0474"/>
    <s v="PRD130"/>
    <s v="STR127"/>
    <s v="EMP0009"/>
    <n v="2"/>
    <n v="519.78"/>
    <n v="5"/>
    <n v="51.98"/>
    <n v="1135.72"/>
    <n v="795.84"/>
    <n v="339.88"/>
    <s v="Debit Card"/>
    <s v="Not Returned"/>
    <x v="1"/>
    <d v="1899-12-30T20:47:00"/>
    <s v="Weekend"/>
    <s v="Aachi Whole Spices 200g"/>
    <x v="1"/>
    <n v="519.78"/>
    <s v="Geetha Venkataraman"/>
    <x v="1"/>
    <s v="Usha Chettiar"/>
    <s v="Cashier"/>
    <s v="FreshMart Surat Enclave"/>
    <x v="2"/>
  </r>
  <r>
    <s v="INV101915"/>
    <x v="36"/>
    <s v="CUST0119"/>
    <s v="PRD148"/>
    <s v="STR127"/>
    <s v="EMP0092"/>
    <n v="7"/>
    <n v="110.77"/>
    <n v="20"/>
    <n v="155.08000000000001"/>
    <n v="620.30999999999995"/>
    <n v="583.30999999999995"/>
    <n v="37"/>
    <s v="Net Banking"/>
    <s v="Not Returned"/>
    <x v="1"/>
    <d v="1899-12-30T17:16:00"/>
    <s v="Weekday"/>
    <s v="Lizol Toilet Cleaner 200g"/>
    <x v="4"/>
    <n v="108.97"/>
    <s v="Nandhini Naidu"/>
    <x v="0"/>
    <s v="Tara Gupta"/>
    <s v="Sales"/>
    <s v="FreshMart Surat Enclave"/>
    <x v="2"/>
  </r>
  <r>
    <s v="INV100285"/>
    <x v="37"/>
    <s v="CUST0156"/>
    <s v="PRD126"/>
    <s v="STR029"/>
    <s v="EMP0133"/>
    <n v="3"/>
    <n v="387.41"/>
    <n v="0"/>
    <n v="0"/>
    <n v="1336.56"/>
    <n v="973.44"/>
    <n v="363.12"/>
    <s v="Debit Card"/>
    <s v="Not Returned"/>
    <x v="0"/>
    <d v="1899-12-30T13:14:00"/>
    <s v="Weekend"/>
    <s v="Fortune Gingelly Oil 1L"/>
    <x v="8"/>
    <n v="360.52"/>
    <s v="Tara Chettiar"/>
    <x v="0"/>
    <s v="Deepak Naicker"/>
    <s v="Sales"/>
    <s v="FreshMart Bengaluru Colony"/>
    <x v="0"/>
  </r>
  <r>
    <s v="INV100728"/>
    <x v="38"/>
    <s v="CUST0223"/>
    <s v="PRD005"/>
    <s v="STR029"/>
    <s v="EMP0035"/>
    <n v="5"/>
    <n v="336.33"/>
    <n v="10"/>
    <n v="168.16"/>
    <n v="1740.51"/>
    <n v="1026.3499999999999"/>
    <n v="714.16"/>
    <s v="Wallet"/>
    <s v="Not Returned"/>
    <x v="1"/>
    <d v="1899-12-30T09:36:00"/>
    <s v="Weekend"/>
    <s v="Amul Paneer 250ml"/>
    <x v="6"/>
    <n v="332.74"/>
    <s v="Gopal Velan"/>
    <x v="0"/>
    <s v="Kavya Nathan"/>
    <s v="HR"/>
    <s v="FreshMart Bengaluru Colony"/>
    <x v="0"/>
  </r>
  <r>
    <s v="INV102183"/>
    <x v="39"/>
    <s v="CUST0106"/>
    <s v="PRD060"/>
    <s v="STR077"/>
    <s v="EMP0030"/>
    <n v="3"/>
    <n v="78.72"/>
    <n v="0"/>
    <n v="0"/>
    <n v="236.16"/>
    <n v="162.75"/>
    <n v="73.41"/>
    <s v="Net Banking"/>
    <s v="Not Returned"/>
    <x v="0"/>
    <d v="1899-12-30T15:10:00"/>
    <s v="Weekday"/>
    <s v="Himalaya Soap 250ml"/>
    <x v="10"/>
    <n v="72.930000000000007"/>
    <s v="Sangeetha Sekar"/>
    <x v="0"/>
    <s v="Hariharan Rao"/>
    <s v="Cashier"/>
    <s v="FreshMart Kochi Gardens"/>
    <x v="0"/>
  </r>
  <r>
    <s v="INV100157"/>
    <x v="40"/>
    <s v="CUST0011"/>
    <s v="PRD141"/>
    <s v="STR031"/>
    <s v="EMP0153"/>
    <n v="1"/>
    <n v="46.76"/>
    <n v="20"/>
    <n v="9.35"/>
    <n v="37.409999999999997"/>
    <n v="36.65"/>
    <n v="0.76"/>
    <s v="Credit Card"/>
    <s v="Not Returned"/>
    <x v="1"/>
    <d v="1899-12-30T17:30:00"/>
    <s v="Weekday"/>
    <s v="Vim Floor Cleaner 1L"/>
    <x v="4"/>
    <n v="46.76"/>
    <s v="Prasath Mudaliar"/>
    <x v="1"/>
    <s v="Eswari Raj"/>
    <s v="Sales"/>
    <s v="FreshMart Chennai Complex"/>
    <x v="0"/>
  </r>
  <r>
    <s v="INV100910"/>
    <x v="27"/>
    <s v="CUST0353"/>
    <s v="PRD027"/>
    <s v="STR031"/>
    <s v="EMP0153"/>
    <n v="8"/>
    <n v="150.79"/>
    <n v="0"/>
    <n v="0"/>
    <n v="1387.27"/>
    <n v="855.92"/>
    <n v="531.35"/>
    <s v="Wallet"/>
    <s v="Not Returned"/>
    <x v="1"/>
    <d v="1899-12-30T15:56:00"/>
    <s v="Weekend"/>
    <s v="Coca-Cola Tea 1kg"/>
    <x v="0"/>
    <n v="139.21"/>
    <s v="Mala Nair"/>
    <x v="0"/>
    <s v="Eswari Raj"/>
    <s v="Sales"/>
    <s v="FreshMart Chennai Complex"/>
    <x v="0"/>
  </r>
  <r>
    <s v="INV102167"/>
    <x v="35"/>
    <s v="CUST0152"/>
    <s v="PRD105"/>
    <s v="STR031"/>
    <s v="EMP0153"/>
    <n v="1"/>
    <n v="131.03"/>
    <n v="15"/>
    <n v="19.649999999999999"/>
    <n v="128.09"/>
    <n v="117.27"/>
    <n v="10.82"/>
    <s v="Cash"/>
    <s v="Not Returned"/>
    <x v="1"/>
    <d v="1899-12-30T16:25:00"/>
    <s v="Weekend"/>
    <s v="India Gate Basmati Rice 250ml"/>
    <x v="2"/>
    <n v="131.03"/>
    <s v="Anjali Sekar"/>
    <x v="1"/>
    <s v="Eswari Raj"/>
    <s v="Sales"/>
    <s v="FreshMart Chennai Complex"/>
    <x v="0"/>
  </r>
  <r>
    <s v="INV100358"/>
    <x v="8"/>
    <s v="CUST0017"/>
    <s v="PRD007"/>
    <s v="STR032"/>
    <s v="EMP0224"/>
    <n v="4"/>
    <n v="437.49"/>
    <n v="0"/>
    <n v="0"/>
    <n v="2012.45"/>
    <n v="1061.76"/>
    <n v="950.69"/>
    <s v="Debit Card"/>
    <s v="Not Returned"/>
    <x v="1"/>
    <d v="1899-12-30T13:30:00"/>
    <s v="Weekend"/>
    <s v="Britannia Buns 2kg v2"/>
    <x v="6"/>
    <n v="437.49"/>
    <s v="Ashok Nair"/>
    <x v="2"/>
    <s v="Sathish Sekar"/>
    <s v="Operations"/>
    <s v="FreshMart Kochi Main Road"/>
    <x v="0"/>
  </r>
  <r>
    <s v="INV100064"/>
    <x v="41"/>
    <s v="CUST0634"/>
    <s v="PRD014"/>
    <s v="STR033"/>
    <s v="EMP0024"/>
    <n v="6"/>
    <n v="473.63"/>
    <n v="10"/>
    <n v="284.18"/>
    <n v="2557.6"/>
    <n v="2109.7800000000002"/>
    <n v="447.82"/>
    <s v="Upi"/>
    <s v="Not Returned"/>
    <x v="1"/>
    <d v="1899-12-30T21:48:00"/>
    <s v="Weekday"/>
    <s v="Milky Mist Curd 1kg"/>
    <x v="3"/>
    <n v="434.65"/>
    <s v="Chandrasekar Pandian"/>
    <x v="0"/>
    <s v="Bhavani Kumar"/>
    <s v="Cashier"/>
    <s v="FreshMart Ahmedabad Complex"/>
    <x v="0"/>
  </r>
  <r>
    <s v="INV100255"/>
    <x v="42"/>
    <s v="CUST0031"/>
    <s v="PRD100"/>
    <s v="STR034"/>
    <s v="EMP0034"/>
    <n v="2"/>
    <n v="290.45"/>
    <n v="5"/>
    <n v="29.05"/>
    <n v="634.63"/>
    <n v="475.78"/>
    <n v="158.85"/>
    <s v="Debit Card"/>
    <s v="Not Returned"/>
    <x v="1"/>
    <d v="1899-12-30T09:27:00"/>
    <s v="Weekend"/>
    <s v="Organic Fresh Fresh Vegetables 200g v2"/>
    <x v="11"/>
    <n v="290.45"/>
    <s v="Lalitha Venkataraman"/>
    <x v="1"/>
    <s v="Sangeetha Venkataraman"/>
    <s v="Cashier"/>
    <s v="FreshMart Tiruppur Circle"/>
    <x v="0"/>
  </r>
  <r>
    <s v="INV101802"/>
    <x v="43"/>
    <s v="CUST0634"/>
    <s v="PRD034"/>
    <s v="STR034"/>
    <s v="EMP0034"/>
    <n v="3"/>
    <n v="127.18"/>
    <n v="15"/>
    <n v="57.23"/>
    <n v="324.31"/>
    <n v="292.05"/>
    <n v="32.26"/>
    <s v="Net Banking"/>
    <s v="Not Returned"/>
    <x v="0"/>
    <d v="1899-12-30T18:37:00"/>
    <s v="Weekday"/>
    <s v="Nescafe Coffee 500g"/>
    <x v="0"/>
    <n v="124.84"/>
    <s v="Chandrasekar Pandian"/>
    <x v="0"/>
    <s v="Sangeetha Venkataraman"/>
    <s v="Cashier"/>
    <s v="FreshMart Tiruppur Circle"/>
    <x v="0"/>
  </r>
  <r>
    <s v="INV100180"/>
    <x v="43"/>
    <s v="CUST0095"/>
    <s v="PRD053"/>
    <s v="STR034"/>
    <s v="EMP0059"/>
    <n v="4"/>
    <n v="262.77"/>
    <n v="0"/>
    <n v="0"/>
    <n v="1051.08"/>
    <n v="778.56"/>
    <n v="272.52"/>
    <s v="Credit Card"/>
    <s v="Not Returned"/>
    <x v="0"/>
    <d v="1899-12-30T14:30:00"/>
    <s v="Weekday"/>
    <s v="Cadbury Namkeen Pack"/>
    <x v="7"/>
    <n v="262.77"/>
    <s v="Jayakumar Reddy"/>
    <x v="1"/>
    <s v="Ezhil Rao"/>
    <s v="Billing"/>
    <s v="FreshMart Tiruppur Circle"/>
    <x v="0"/>
  </r>
  <r>
    <s v="INV101872"/>
    <x v="27"/>
    <s v="CUST0597"/>
    <s v="PRD050"/>
    <s v="STR034"/>
    <s v="EMP0059"/>
    <n v="1"/>
    <n v="51.33"/>
    <n v="15"/>
    <n v="7.7"/>
    <n v="50.17"/>
    <n v="37.479999999999997"/>
    <n v="12.69"/>
    <s v="Wallet"/>
    <s v="Not Returned"/>
    <x v="1"/>
    <d v="1899-12-30T14:13:00"/>
    <s v="Weekend"/>
    <s v="Parle Namkeen 500g"/>
    <x v="7"/>
    <n v="51.33"/>
    <s v="Nagarajan Gounder"/>
    <x v="1"/>
    <s v="Ezhil Rao"/>
    <s v="Billing"/>
    <s v="FreshMart Tiruppur Circle"/>
    <x v="0"/>
  </r>
  <r>
    <s v="INV102441"/>
    <x v="3"/>
    <s v="CUST0352"/>
    <s v="PRD066"/>
    <s v="STR034"/>
    <s v="EMP0059"/>
    <n v="4"/>
    <n v="491.81"/>
    <n v="15"/>
    <n v="295.08999999999997"/>
    <n v="1672.15"/>
    <n v="1462.28"/>
    <n v="209.87"/>
    <s v="Upi"/>
    <s v="Not Returned"/>
    <x v="1"/>
    <d v="1899-12-30T21:04:00"/>
    <s v="Weekday"/>
    <s v="Dove Shampoo 2kg"/>
    <x v="10"/>
    <n v="491.81"/>
    <s v="Hemalatha Naicker"/>
    <x v="1"/>
    <s v="Ezhil Rao"/>
    <s v="Billing"/>
    <s v="FreshMart Tiruppur Circle"/>
    <x v="0"/>
  </r>
  <r>
    <s v="INV102408"/>
    <x v="44"/>
    <s v="CUST0222"/>
    <s v="PRD017"/>
    <s v="STR034"/>
    <s v="EMP0059"/>
    <n v="1"/>
    <n v="464.41"/>
    <n v="20"/>
    <n v="92.88"/>
    <n v="371.53"/>
    <n v="397.69"/>
    <n v="-26.16"/>
    <s v="Net Banking"/>
    <s v="Not Returned"/>
    <x v="0"/>
    <d v="1899-12-30T13:37:00"/>
    <s v="Weekday"/>
    <s v="Nestle Curd 1kg"/>
    <x v="3"/>
    <n v="464.41"/>
    <s v="Balamurugan Varma"/>
    <x v="2"/>
    <s v="Ezhil Rao"/>
    <s v="Billing"/>
    <s v="FreshMart Tiruppur Circle"/>
    <x v="0"/>
  </r>
  <r>
    <s v="INV101902"/>
    <x v="45"/>
    <s v="CUST0198"/>
    <s v="PRD129"/>
    <s v="STR035"/>
    <s v="EMP0133"/>
    <n v="3"/>
    <n v="490.22"/>
    <n v="5"/>
    <n v="73.53"/>
    <n v="1606.7"/>
    <n v="1120.74"/>
    <n v="485.96"/>
    <s v="Net Banking"/>
    <s v="Not Returned"/>
    <x v="1"/>
    <d v="1899-12-30T19:43:00"/>
    <s v="Weekend"/>
    <s v="Everest Powdered Spices Combo"/>
    <x v="1"/>
    <n v="490.22"/>
    <s v="Meena Pillai"/>
    <x v="2"/>
    <s v="Deepak Naicker"/>
    <s v="Sales"/>
    <s v="FreshMart Kochi Circle"/>
    <x v="0"/>
  </r>
  <r>
    <s v="INV100194"/>
    <x v="46"/>
    <s v="CUST0686"/>
    <s v="PRD054"/>
    <s v="STR035"/>
    <s v="EMP0096"/>
    <n v="8"/>
    <n v="537.83000000000004"/>
    <n v="20"/>
    <n v="860.53"/>
    <n v="3442.11"/>
    <n v="3033.52"/>
    <n v="408.59"/>
    <s v="Debit Card"/>
    <s v="Not Returned"/>
    <x v="1"/>
    <d v="1899-12-30T21:23:00"/>
    <s v="Weekday"/>
    <s v="Lays Namkeen 2kg"/>
    <x v="7"/>
    <n v="530.16"/>
    <s v="Hemalatha Balan"/>
    <x v="0"/>
    <s v="Manoj Nathan"/>
    <s v="Sales"/>
    <s v="FreshMart Kochi Circle"/>
    <x v="0"/>
  </r>
  <r>
    <s v="INV100788"/>
    <x v="16"/>
    <s v="CUST0354"/>
    <s v="PRD030"/>
    <s v="STR058"/>
    <s v="EMP0011"/>
    <n v="2"/>
    <n v="172.63"/>
    <n v="15"/>
    <n v="51.79"/>
    <n v="293.47000000000003"/>
    <n v="284"/>
    <n v="9.4700000000000006"/>
    <s v="Cash"/>
    <s v="Not Returned"/>
    <x v="1"/>
    <d v="1899-12-30T12:47:00"/>
    <s v="Weekday"/>
    <s v="Nescafe Tea Combo"/>
    <x v="0"/>
    <n v="172.63"/>
    <s v="Hemalatha Gounder"/>
    <x v="2"/>
    <s v="Balamurugan Sharma"/>
    <s v="Billing"/>
    <s v="FreshMart Erode Central"/>
    <x v="0"/>
  </r>
  <r>
    <s v="INV102464"/>
    <x v="2"/>
    <s v="CUST0023"/>
    <s v="PRD088"/>
    <s v="STR058"/>
    <s v="EMP0298"/>
    <n v="1"/>
    <n v="404.97"/>
    <n v="0"/>
    <n v="0"/>
    <n v="404.97"/>
    <n v="341.24"/>
    <n v="63.73"/>
    <s v="Debit Card"/>
    <s v="Not Returned"/>
    <x v="1"/>
    <d v="1899-12-30T20:49:00"/>
    <s v="Weekday"/>
    <s v="Local Farm Fresh Fruits Combo v3"/>
    <x v="9"/>
    <n v="404.97"/>
    <s v="Indira Nathan"/>
    <x v="2"/>
    <s v="Balaji Reddy"/>
    <s v="Billing"/>
    <s v="FreshMart Erode Central"/>
    <x v="0"/>
  </r>
  <r>
    <s v="INV101795"/>
    <x v="47"/>
    <s v="CUST0472"/>
    <s v="PRD002"/>
    <s v="STR036"/>
    <s v="EMP0150"/>
    <n v="8"/>
    <n v="442.82"/>
    <n v="10"/>
    <n v="354.26"/>
    <n v="3188.3"/>
    <n v="2032.4"/>
    <n v="1155.9000000000001"/>
    <s v="Credit Card"/>
    <s v="Not Returned"/>
    <x v="1"/>
    <d v="1899-12-30T11:43:00"/>
    <s v="Weekday"/>
    <s v="Britannia Buns Pack"/>
    <x v="6"/>
    <n v="440.5"/>
    <s v="Banu Chandran"/>
    <x v="0"/>
    <s v="Dhanya Iyer"/>
    <s v="Operations"/>
    <s v="FreshMart Chennai Central"/>
    <x v="0"/>
  </r>
  <r>
    <s v="INV102142"/>
    <x v="48"/>
    <s v="CUST0115"/>
    <s v="PRD052"/>
    <s v="STR036"/>
    <s v="EMP0150"/>
    <n v="4"/>
    <n v="328.59"/>
    <n v="0"/>
    <n v="0"/>
    <n v="1314.36"/>
    <n v="1021.96"/>
    <n v="292.39999999999998"/>
    <s v="Net Banking"/>
    <s v="Returned"/>
    <x v="1"/>
    <d v="1899-12-30T10:16:00"/>
    <s v="Weekday"/>
    <s v="Lays Namkeen 200g"/>
    <x v="7"/>
    <n v="328.59"/>
    <s v="Venkat Chettiar"/>
    <x v="2"/>
    <s v="Dhanya Iyer"/>
    <s v="Operations"/>
    <s v="FreshMart Chennai Central"/>
    <x v="0"/>
  </r>
  <r>
    <s v="INV101058"/>
    <x v="49"/>
    <s v="CUST0118"/>
    <s v="PRD020"/>
    <s v="STR036"/>
    <s v="EMP0150"/>
    <n v="4"/>
    <n v="99.93"/>
    <n v="0"/>
    <n v="0"/>
    <n v="399.72"/>
    <n v="344.2"/>
    <n v="55.52"/>
    <s v="Wallet"/>
    <s v="Not Returned"/>
    <x v="0"/>
    <d v="1899-12-30T19:37:00"/>
    <s v="Weekday"/>
    <s v="Aavin Milk 1L"/>
    <x v="3"/>
    <n v="99.93"/>
    <s v="Gokul Naidu"/>
    <x v="2"/>
    <s v="Dhanya Iyer"/>
    <s v="Operations"/>
    <s v="FreshMart Chennai Central"/>
    <x v="0"/>
  </r>
  <r>
    <s v="INV100981"/>
    <x v="50"/>
    <s v="CUST0219"/>
    <s v="PRD081"/>
    <s v="STR036"/>
    <s v="EMP0150"/>
    <n v="5"/>
    <n v="56.65"/>
    <n v="10"/>
    <n v="28.32"/>
    <n v="293.17"/>
    <n v="224.8"/>
    <n v="68.37"/>
    <s v="Upi"/>
    <s v="Returned"/>
    <x v="1"/>
    <d v="1899-12-30T16:39:00"/>
    <s v="Weekend"/>
    <s v="Eveready Batteries 250ml"/>
    <x v="5"/>
    <n v="55.81"/>
    <s v="Pandi Naidu"/>
    <x v="0"/>
    <s v="Dhanya Iyer"/>
    <s v="Operations"/>
    <s v="FreshMart Chennai Central"/>
    <x v="0"/>
  </r>
  <r>
    <s v="INV100533"/>
    <x v="12"/>
    <s v="CUST0063"/>
    <s v="PRD012"/>
    <s v="STR038"/>
    <s v="EMP0041"/>
    <n v="8"/>
    <n v="574.91"/>
    <n v="15"/>
    <n v="689.89"/>
    <n v="3909.39"/>
    <n v="2691.2"/>
    <n v="1218.19"/>
    <s v="Cash"/>
    <s v="Not Returned"/>
    <x v="0"/>
    <d v="1899-12-30T20:45:00"/>
    <s v="Weekday"/>
    <s v="Harvest Gold Rusk 1kg"/>
    <x v="6"/>
    <n v="541.35"/>
    <s v="Priya Varma"/>
    <x v="0"/>
    <s v="Thenmozhi Pandian"/>
    <s v="Inventory"/>
    <s v="FreshMart Hyderabad Hub"/>
    <x v="0"/>
  </r>
  <r>
    <s v="INV100777"/>
    <x v="51"/>
    <s v="CUST0190"/>
    <s v="PRD008"/>
    <s v="STR088"/>
    <s v="EMP0012"/>
    <n v="1"/>
    <n v="455.79"/>
    <n v="0"/>
    <n v="0"/>
    <n v="524.16"/>
    <n v="282.88"/>
    <n v="241.28"/>
    <s v="Net Banking"/>
    <s v="Not Returned"/>
    <x v="0"/>
    <d v="1899-12-30T20:37:00"/>
    <s v="Weekend"/>
    <s v="Britannia Cookies 200g"/>
    <x v="6"/>
    <n v="455.79"/>
    <s v="Jaya Kumar"/>
    <x v="1"/>
    <s v="Suresh Nathan"/>
    <s v="Cashier"/>
    <s v="FreshMart Salem Extension"/>
    <x v="0"/>
  </r>
  <r>
    <s v="INV101054"/>
    <x v="39"/>
    <s v="CUST0021"/>
    <s v="PRD052"/>
    <s v="STR040"/>
    <s v="EMP0133"/>
    <n v="3"/>
    <n v="328.59"/>
    <n v="20"/>
    <n v="197.15"/>
    <n v="788.62"/>
    <n v="766.47"/>
    <n v="22.15"/>
    <s v="Cash"/>
    <s v="Not Returned"/>
    <x v="1"/>
    <d v="1899-12-30T15:15:00"/>
    <s v="Weekday"/>
    <s v="Lays Namkeen 200g"/>
    <x v="7"/>
    <n v="328.59"/>
    <s v="Balamurugan Rao"/>
    <x v="2"/>
    <s v="Deepak Naicker"/>
    <s v="Sales"/>
    <s v="FreshMart Coimbatore Colony"/>
    <x v="2"/>
  </r>
  <r>
    <s v="INV101844"/>
    <x v="52"/>
    <s v="CUST0097"/>
    <s v="PRD069"/>
    <s v="STR040"/>
    <s v="EMP0061"/>
    <n v="3"/>
    <n v="468.94"/>
    <n v="0"/>
    <n v="0"/>
    <n v="1617.84"/>
    <n v="1010.4"/>
    <n v="607.44000000000005"/>
    <s v="Upi"/>
    <s v="Not Returned"/>
    <x v="1"/>
    <d v="1899-12-30T11:07:00"/>
    <s v="Weekend"/>
    <s v="Patanjali Shampoo 1kg"/>
    <x v="10"/>
    <n v="468.94"/>
    <s v="Deepak Prabhu"/>
    <x v="1"/>
    <s v="Poornima Devi"/>
    <s v="Billing"/>
    <s v="FreshMart Coimbatore Colony"/>
    <x v="2"/>
  </r>
  <r>
    <s v="INV100233"/>
    <x v="44"/>
    <s v="CUST0112"/>
    <s v="PRD077"/>
    <s v="STR040"/>
    <s v="EMP0061"/>
    <n v="2"/>
    <n v="86.11"/>
    <n v="10"/>
    <n v="17.22"/>
    <n v="155"/>
    <n v="136.34"/>
    <n v="18.66"/>
    <s v="Credit Card"/>
    <s v="Not Returned"/>
    <x v="1"/>
    <d v="1899-12-30T18:02:00"/>
    <s v="Weekday"/>
    <s v="Vim Tissue 500g"/>
    <x v="5"/>
    <n v="86.11"/>
    <s v="Gokul Venkataraman"/>
    <x v="2"/>
    <s v="Poornima Devi"/>
    <s v="Billing"/>
    <s v="FreshMart Coimbatore Colony"/>
    <x v="2"/>
  </r>
  <r>
    <s v="INV101655"/>
    <x v="53"/>
    <s v="CUST0353"/>
    <s v="PRD100"/>
    <s v="STR040"/>
    <s v="EMP0061"/>
    <n v="5"/>
    <n v="310.07"/>
    <n v="20"/>
    <n v="310.07"/>
    <n v="1240.28"/>
    <n v="1189.45"/>
    <n v="50.83"/>
    <s v="Credit Card"/>
    <s v="Not Returned"/>
    <x v="1"/>
    <d v="1899-12-30T15:42:00"/>
    <s v="Weekday"/>
    <s v="Organic Fresh Fresh Vegetables 200g v2"/>
    <x v="11"/>
    <n v="290.45"/>
    <s v="Mala Nair"/>
    <x v="0"/>
    <s v="Poornima Devi"/>
    <s v="Billing"/>
    <s v="FreshMart Coimbatore Colony"/>
    <x v="2"/>
  </r>
  <r>
    <s v="INV101599"/>
    <x v="15"/>
    <s v="CUST0120"/>
    <s v="PRD032"/>
    <s v="STR041"/>
    <s v="EMP0097"/>
    <n v="1"/>
    <n v="141.11000000000001"/>
    <n v="15"/>
    <n v="21.17"/>
    <n v="137.93"/>
    <n v="115.91"/>
    <n v="22.02"/>
    <s v="Net Banking"/>
    <s v="Not Returned"/>
    <x v="0"/>
    <d v="1899-12-30T12:06:00"/>
    <s v="Weekend"/>
    <s v="Coca-Cola Coffee Combo"/>
    <x v="0"/>
    <n v="141.11000000000001"/>
    <s v="Lakshmi Balan"/>
    <x v="2"/>
    <s v="Hari Pandian"/>
    <s v="Billing"/>
    <s v="FreshMart Tiruppur Colony"/>
    <x v="0"/>
  </r>
  <r>
    <s v="INV100384"/>
    <x v="54"/>
    <s v="CUST0595"/>
    <s v="PRD095"/>
    <s v="STR134"/>
    <s v="EMP0013"/>
    <n v="2"/>
    <n v="75.680000000000007"/>
    <n v="0"/>
    <n v="0"/>
    <n v="151.36000000000001"/>
    <n v="124.28"/>
    <n v="27.08"/>
    <s v="Cash"/>
    <s v="Not Returned"/>
    <x v="1"/>
    <d v="1899-12-30T13:53:00"/>
    <s v="Weekday"/>
    <s v="Organic Fresh Fresh Vegetables 200g"/>
    <x v="11"/>
    <n v="75.680000000000007"/>
    <s v="Lalitha Devi"/>
    <x v="1"/>
    <s v="Gokul Achari"/>
    <s v="Billing"/>
    <s v="FreshMart Pune Extension"/>
    <x v="2"/>
  </r>
  <r>
    <s v="INV101586"/>
    <x v="55"/>
    <s v="CUST0556"/>
    <s v="PRD002"/>
    <s v="STR134"/>
    <s v="EMP0170"/>
    <n v="5"/>
    <n v="440.5"/>
    <n v="15"/>
    <n v="330.38"/>
    <n v="1872.12"/>
    <n v="1270.25"/>
    <n v="601.87"/>
    <s v="Debit Card"/>
    <s v="Not Returned"/>
    <x v="0"/>
    <d v="1899-12-30T15:29:00"/>
    <s v="Weekday"/>
    <s v="Britannia Buns Pack"/>
    <x v="6"/>
    <n v="440.5"/>
    <s v="Chitra Naicker"/>
    <x v="2"/>
    <s v="Ovi Devi"/>
    <s v="Sales"/>
    <s v="FreshMart Pune Extension"/>
    <x v="2"/>
  </r>
  <r>
    <s v="INV102035"/>
    <x v="56"/>
    <s v="CUST0093"/>
    <s v="PRD127"/>
    <s v="STR044"/>
    <s v="EMP0133"/>
    <n v="3"/>
    <n v="331.35"/>
    <n v="20"/>
    <n v="198.81"/>
    <n v="795.24"/>
    <n v="870.99"/>
    <n v="-75.75"/>
    <s v="Upi"/>
    <s v="Not Returned"/>
    <x v="1"/>
    <d v="1899-12-30T13:11:00"/>
    <s v="Weekday"/>
    <s v="Idhayam Gingelly Oil 1kg"/>
    <x v="8"/>
    <n v="331.35"/>
    <s v="Prakash Menon"/>
    <x v="2"/>
    <s v="Deepak Naicker"/>
    <s v="Sales"/>
    <s v="FreshMart Erode Colony"/>
    <x v="0"/>
  </r>
  <r>
    <s v="INV102295"/>
    <x v="57"/>
    <s v="CUST0665"/>
    <s v="PRD055"/>
    <s v="STR044"/>
    <s v="EMP0118"/>
    <n v="2"/>
    <n v="125.15"/>
    <n v="15"/>
    <n v="37.549999999999997"/>
    <n v="244.66"/>
    <n v="191.4"/>
    <n v="53.26"/>
    <s v="Wallet"/>
    <s v="Not Returned"/>
    <x v="1"/>
    <d v="1899-12-30T20:16:00"/>
    <s v="Weekend"/>
    <s v="Cadbury Biscuits Pack"/>
    <x v="7"/>
    <n v="125.15"/>
    <s v="Kishore Subramaniam"/>
    <x v="2"/>
    <s v="Banu Nathan"/>
    <s v="Inventory"/>
    <s v="FreshMart Erode Colony"/>
    <x v="0"/>
  </r>
  <r>
    <s v="INV102286"/>
    <x v="29"/>
    <s v="CUST0204"/>
    <s v="PRD085"/>
    <s v="STR045"/>
    <s v="EMP0057"/>
    <n v="6"/>
    <n v="389.87"/>
    <n v="20"/>
    <n v="467.84"/>
    <n v="1871.38"/>
    <n v="2016.42"/>
    <n v="-145.04"/>
    <s v="Credit Card"/>
    <s v="Not Returned"/>
    <x v="1"/>
    <d v="1899-12-30T12:22:00"/>
    <s v="Weekday"/>
    <s v="Local Farm Fresh Fruits 1kg"/>
    <x v="9"/>
    <n v="389.61"/>
    <s v="Mala Achari"/>
    <x v="0"/>
    <s v="Indira Raj"/>
    <s v="Billing"/>
    <s v="FreshMart Madurai Junction"/>
    <x v="0"/>
  </r>
  <r>
    <s v="INV100637"/>
    <x v="11"/>
    <s v="CUST0223"/>
    <s v="PRD019"/>
    <s v="STR045"/>
    <s v="EMP0057"/>
    <n v="0"/>
    <n v="483.96"/>
    <n v="15"/>
    <n v="508.16"/>
    <n v="3311.49"/>
    <n v="2660.56"/>
    <n v="650.92999999999995"/>
    <s v="Net Banking"/>
    <s v="Not Returned"/>
    <x v="1"/>
    <d v="1899-12-30T19:42:00"/>
    <s v="Weekend"/>
    <s v="Amul Paneer 1kg"/>
    <x v="3"/>
    <n v="448.94"/>
    <s v="Gopal Velan"/>
    <x v="0"/>
    <s v="Indira Raj"/>
    <s v="Billing"/>
    <s v="FreshMart Madurai Junction"/>
    <x v="0"/>
  </r>
  <r>
    <s v="INV102243"/>
    <x v="58"/>
    <s v="CUST0676"/>
    <s v="PRD013"/>
    <s v="STR046"/>
    <s v="EMP0087"/>
    <n v="6"/>
    <n v="168.56"/>
    <n v="15"/>
    <n v="151.69999999999999"/>
    <n v="988.61"/>
    <n v="745.44"/>
    <n v="243.17"/>
    <s v="Cash"/>
    <s v="Not Returned"/>
    <x v="1"/>
    <d v="1899-12-30T18:17:00"/>
    <s v="Weekend"/>
    <s v="Amul Paneer 250ml"/>
    <x v="3"/>
    <n v="161.03"/>
    <s v="Dhanush Mudaliar"/>
    <x v="0"/>
    <s v="Nagarajan Rao"/>
    <s v="Sales"/>
    <s v="FreshMart Mysuru Colony"/>
    <x v="0"/>
  </r>
  <r>
    <s v="INV100050"/>
    <x v="59"/>
    <s v="CUST0205"/>
    <s v="PRD008"/>
    <s v="STR069"/>
    <s v="EMP0248"/>
    <n v="7"/>
    <n v="504.43"/>
    <n v="5"/>
    <n v="176.55"/>
    <n v="3857.63"/>
    <n v="1980.16"/>
    <n v="1877.47"/>
    <s v="Wallet"/>
    <s v="Not Returned"/>
    <x v="0"/>
    <d v="1899-12-30T15:01:00"/>
    <s v="Weekend"/>
    <s v="Britannia Cookies 200g"/>
    <x v="6"/>
    <n v="455.79"/>
    <s v="Lalitha Nathan"/>
    <x v="0"/>
    <s v="Charulatha Selvam"/>
    <s v="Sales"/>
    <s v="FreshMart Madurai Gardens"/>
    <x v="0"/>
  </r>
  <r>
    <s v="INV100696"/>
    <x v="22"/>
    <s v="CUST0477"/>
    <s v="PRD015"/>
    <s v="STR069"/>
    <s v="EMP0248"/>
    <n v="8"/>
    <n v="483.26"/>
    <n v="15"/>
    <n v="579.91"/>
    <n v="3779.1"/>
    <n v="3095.12"/>
    <n v="683.98"/>
    <s v="Net Banking"/>
    <s v="Not Returned"/>
    <x v="1"/>
    <d v="1899-12-30T11:06:00"/>
    <s v="Weekend"/>
    <s v="Nestle Butter 250ml"/>
    <x v="3"/>
    <n v="459.58"/>
    <s v="Malathi Gupta"/>
    <x v="0"/>
    <s v="Charulatha Selvam"/>
    <s v="Sales"/>
    <s v="FreshMart Madurai Gardens"/>
    <x v="0"/>
  </r>
  <r>
    <s v="INV101083"/>
    <x v="60"/>
    <s v="CUST0615"/>
    <s v="PRD049"/>
    <s v="STR069"/>
    <s v="EMP0248"/>
    <n v="3"/>
    <n v="418.79"/>
    <n v="20"/>
    <n v="251.27"/>
    <n v="1005.1"/>
    <n v="926.82"/>
    <n v="78.28"/>
    <s v="Net Banking"/>
    <s v="Not Returned"/>
    <x v="1"/>
    <d v="1899-12-30T20:32:00"/>
    <s v="Weekday"/>
    <s v="Cadbury Chips 1kg"/>
    <x v="7"/>
    <n v="418.79"/>
    <s v="Aishwarya Raj"/>
    <x v="1"/>
    <s v="Charulatha Selvam"/>
    <s v="Sales"/>
    <s v="FreshMart Madurai Gardens"/>
    <x v="0"/>
  </r>
  <r>
    <s v="INV100111"/>
    <x v="25"/>
    <s v="CUST0014"/>
    <s v="PRD102"/>
    <s v="STR049"/>
    <s v="EMP0017"/>
    <n v="2"/>
    <n v="400.33"/>
    <n v="5"/>
    <n v="40.03"/>
    <n v="760.63"/>
    <n v="681.8"/>
    <n v="78.83"/>
    <s v="Wallet"/>
    <s v="Not Returned"/>
    <x v="1"/>
    <d v="1899-12-30T12:48:00"/>
    <s v="Weekday"/>
    <s v="Local Farm Fresh Vegetables 200g v2"/>
    <x v="11"/>
    <n v="400.33"/>
    <s v="Ilango Varma"/>
    <x v="2"/>
    <s v="Ovi Sharma"/>
    <s v="Sales"/>
    <s v="FreshMart Mysuru Circle"/>
    <x v="0"/>
  </r>
  <r>
    <s v="INV101492"/>
    <x v="49"/>
    <s v="CUST0353"/>
    <s v="PRD090"/>
    <s v="STR049"/>
    <s v="EMP0017"/>
    <n v="7"/>
    <n v="439.39"/>
    <n v="20"/>
    <n v="615.15"/>
    <n v="2460.58"/>
    <n v="2591.2600000000002"/>
    <n v="-130.68"/>
    <s v="Net Banking"/>
    <s v="Not Returned"/>
    <x v="0"/>
    <d v="1899-12-30T14:34:00"/>
    <s v="Weekday"/>
    <s v="Organic Fresh Fresh Fruits Pack v2"/>
    <x v="9"/>
    <n v="438.7"/>
    <s v="Mala Nair"/>
    <x v="0"/>
    <s v="Ovi Sharma"/>
    <s v="Sales"/>
    <s v="FreshMart Mysuru Circle"/>
    <x v="0"/>
  </r>
  <r>
    <s v="INV100022"/>
    <x v="56"/>
    <s v="CUST0398"/>
    <s v="PRD029"/>
    <s v="STR049"/>
    <s v="EMP0017"/>
    <n v="7"/>
    <n v="343.97"/>
    <n v="0"/>
    <n v="0"/>
    <n v="2407.79"/>
    <n v="1828.54"/>
    <n v="579.25"/>
    <s v="Upi"/>
    <s v="Not Returned"/>
    <x v="0"/>
    <d v="1899-12-30T12:01:00"/>
    <s v="Weekday"/>
    <s v="Pepsi Tea 200g"/>
    <x v="0"/>
    <n v="332.73"/>
    <s v="Balamurugan Menon"/>
    <x v="0"/>
    <s v="Ovi Sharma"/>
    <s v="Sales"/>
    <s v="FreshMart Mysuru Circle"/>
    <x v="0"/>
  </r>
  <r>
    <s v="INV101824"/>
    <x v="61"/>
    <s v="CUST0228"/>
    <s v="PRD092"/>
    <s v="STR049"/>
    <s v="EMP0017"/>
    <n v="4"/>
    <n v="240.95"/>
    <n v="5"/>
    <n v="48.19"/>
    <n v="915.61"/>
    <n v="769.56"/>
    <n v="146.05000000000001"/>
    <s v="Debit Card"/>
    <s v="Not Returned"/>
    <x v="0"/>
    <d v="1899-12-30T19:42:00"/>
    <s v="Weekday"/>
    <s v="Organic Fresh Fresh Fruits 200g"/>
    <x v="9"/>
    <n v="224.28"/>
    <s v="Sundar Balan"/>
    <x v="0"/>
    <s v="Ovi Sharma"/>
    <s v="Sales"/>
    <s v="FreshMart Mysuru Circle"/>
    <x v="0"/>
  </r>
  <r>
    <s v="INV102177"/>
    <x v="28"/>
    <s v="CUST0406"/>
    <s v="PRD115"/>
    <s v="STR050"/>
    <s v="EMP0067"/>
    <n v="3"/>
    <n v="387.87"/>
    <n v="0"/>
    <n v="0"/>
    <n v="1338.15"/>
    <n v="959.73"/>
    <n v="378.42"/>
    <s v="Credit Card"/>
    <s v="Not Returned"/>
    <x v="1"/>
    <d v="1899-12-30T09:11:00"/>
    <s v="Weekend"/>
    <s v="Aachi Ponni Rice 500g"/>
    <x v="2"/>
    <n v="372.61"/>
    <s v="Gopal Naidu"/>
    <x v="0"/>
    <s v="Chandran Nair"/>
    <s v="Sales"/>
    <s v="FreshMart Chennai Main Road"/>
    <x v="0"/>
  </r>
  <r>
    <s v="INV100498"/>
    <x v="62"/>
    <s v="CUST0057"/>
    <s v="PRD025"/>
    <s v="STR051"/>
    <s v="EMP0058"/>
    <n v="3"/>
    <n v="383.51"/>
    <n v="0"/>
    <n v="0"/>
    <n v="1150.53"/>
    <n v="857.7"/>
    <n v="292.83"/>
    <s v="Upi"/>
    <s v="Not Returned"/>
    <x v="1"/>
    <d v="1899-12-30T14:24:00"/>
    <s v="Weekday"/>
    <s v="Nescafe Soft Drinks Pack"/>
    <x v="0"/>
    <n v="383.51"/>
    <s v="Harini Chettiar"/>
    <x v="2"/>
    <s v="Senthil Raj"/>
    <s v="Cashier"/>
    <s v="FreshMart Madurai Arcade"/>
    <x v="0"/>
  </r>
  <r>
    <s v="INV101079"/>
    <x v="24"/>
    <s v="CUST0165"/>
    <s v="PRD026"/>
    <s v="STR053"/>
    <s v="EMP0133"/>
    <n v="5"/>
    <n v="338.07"/>
    <n v="10"/>
    <n v="169.03"/>
    <n v="1749.52"/>
    <n v="1236.25"/>
    <n v="513.27"/>
    <s v="Debit Card"/>
    <s v="Not Returned"/>
    <x v="1"/>
    <d v="1899-12-30T20:52:00"/>
    <s v="Weekend"/>
    <s v="Nescafe Coffee 1kg"/>
    <x v="0"/>
    <n v="329.69"/>
    <s v="Meena Reddy"/>
    <x v="0"/>
    <s v="Deepak Naicker"/>
    <s v="Sales"/>
    <s v="FreshMart Tiruppur Heights"/>
    <x v="0"/>
  </r>
  <r>
    <s v="INV102475"/>
    <x v="47"/>
    <s v="CUST0341"/>
    <s v="PRD049"/>
    <s v="STR053"/>
    <s v="EMP0190"/>
    <n v="3"/>
    <n v="418.79"/>
    <n v="5"/>
    <n v="62.82"/>
    <n v="1193.55"/>
    <n v="926.82"/>
    <n v="266.73"/>
    <s v="Upi"/>
    <s v="Not Returned"/>
    <x v="1"/>
    <d v="1899-12-30T17:51:00"/>
    <s v="Weekday"/>
    <s v="Cadbury Chips 1kg"/>
    <x v="7"/>
    <n v="418.79"/>
    <s v="Elango Sekar"/>
    <x v="2"/>
    <s v="Balaji Prabhu"/>
    <s v="HR"/>
    <s v="FreshMart Tiruppur Heights"/>
    <x v="0"/>
  </r>
  <r>
    <s v="INV101651"/>
    <x v="32"/>
    <s v="CUST0292"/>
    <s v="PRD008"/>
    <s v="STR054"/>
    <s v="EMP0104"/>
    <n v="1"/>
    <n v="455.79"/>
    <n v="15"/>
    <n v="68.37"/>
    <n v="387.42"/>
    <n v="282.88"/>
    <n v="104.54"/>
    <s v="Net Banking"/>
    <s v="Returned"/>
    <x v="1"/>
    <d v="1899-12-30T12:31:00"/>
    <s v="Weekday"/>
    <s v="Britannia Cookies 200g"/>
    <x v="6"/>
    <n v="455.79"/>
    <s v="Nirmala Venkataraman"/>
    <x v="2"/>
    <s v="Pandi Nair"/>
    <s v="Inventory"/>
    <s v="FreshMart Mysuru Plaza"/>
    <x v="0"/>
  </r>
  <r>
    <s v="INV101476"/>
    <x v="28"/>
    <s v="CUST0071"/>
    <s v="PRD026"/>
    <s v="STR054"/>
    <s v="EMP0104"/>
    <n v="5"/>
    <n v="329.69"/>
    <n v="0"/>
    <n v="0"/>
    <n v="1895.72"/>
    <n v="1236.25"/>
    <n v="659.47"/>
    <s v="Cash"/>
    <s v="Not Returned"/>
    <x v="1"/>
    <d v="1899-12-30T12:50:00"/>
    <s v="Weekend"/>
    <s v="Nescafe Coffee 1kg"/>
    <x v="0"/>
    <n v="329.69"/>
    <s v="Venkat Iyer"/>
    <x v="2"/>
    <s v="Pandi Nair"/>
    <s v="Inventory"/>
    <s v="FreshMart Mysuru Plaza"/>
    <x v="0"/>
  </r>
  <r>
    <s v="INV101291"/>
    <x v="22"/>
    <s v="CUST0114"/>
    <s v="PRD022"/>
    <s v="STR054"/>
    <s v="EMP0104"/>
    <n v="1"/>
    <n v="397.22"/>
    <n v="5"/>
    <n v="19.86"/>
    <n v="433.96"/>
    <n v="319.37"/>
    <n v="114.59"/>
    <s v="Debit Card"/>
    <s v="Not Returned"/>
    <x v="0"/>
    <d v="1899-12-30T09:25:00"/>
    <s v="Weekend"/>
    <s v="Aavin Milk Pack"/>
    <x v="3"/>
    <n v="397.22"/>
    <s v="Hariharan Menon"/>
    <x v="1"/>
    <s v="Pandi Nair"/>
    <s v="Inventory"/>
    <s v="FreshMart Mysuru Plaza"/>
    <x v="0"/>
  </r>
  <r>
    <s v="INV101261"/>
    <x v="63"/>
    <s v="CUST0010"/>
    <s v="PRD033"/>
    <s v="STR055"/>
    <s v="EMP0068"/>
    <n v="1"/>
    <n v="217.42"/>
    <n v="15"/>
    <n v="32.61"/>
    <n v="212.53"/>
    <n v="177.03"/>
    <n v="35.5"/>
    <s v="Net Banking"/>
    <s v="Not Returned"/>
    <x v="1"/>
    <d v="1899-12-30T15:23:00"/>
    <s v="Weekend"/>
    <s v="Bisleri Soft Drinks 2kg"/>
    <x v="0"/>
    <n v="217.42"/>
    <s v="Tara Achari"/>
    <x v="1"/>
    <s v="Manoj Subramaniam"/>
    <s v="Sales"/>
    <s v="FreshMart Madurai Circle"/>
    <x v="0"/>
  </r>
  <r>
    <s v="INV100186"/>
    <x v="64"/>
    <s v="CUST0027"/>
    <s v="PRD017"/>
    <s v="STR055"/>
    <s v="EMP0068"/>
    <n v="2"/>
    <n v="464.41"/>
    <n v="5"/>
    <n v="46.44"/>
    <n v="882.38"/>
    <n v="795.38"/>
    <n v="87"/>
    <s v="Cash"/>
    <s v="Not Returned"/>
    <x v="0"/>
    <d v="1899-12-30T20:33:00"/>
    <s v="Weekday"/>
    <s v="Nestle Curd 1kg"/>
    <x v="3"/>
    <n v="464.41"/>
    <s v="Chandran Mudaliar"/>
    <x v="2"/>
    <s v="Manoj Subramaniam"/>
    <s v="Sales"/>
    <s v="FreshMart Madurai Circle"/>
    <x v="0"/>
  </r>
  <r>
    <s v="INV102068"/>
    <x v="65"/>
    <s v="CUST0474"/>
    <s v="PRD131"/>
    <s v="STR055"/>
    <s v="EMP0068"/>
    <n v="2"/>
    <n v="93.47"/>
    <n v="15"/>
    <n v="28.04"/>
    <n v="158.9"/>
    <n v="144.58000000000001"/>
    <n v="14.32"/>
    <s v="Wallet"/>
    <s v="Not Returned"/>
    <x v="1"/>
    <d v="1899-12-30T21:06:00"/>
    <s v="Weekday"/>
    <s v="Sakthi Powdered Spices 250ml"/>
    <x v="1"/>
    <n v="93.47"/>
    <s v="Geetha Venkataraman"/>
    <x v="1"/>
    <s v="Manoj Subramaniam"/>
    <s v="Sales"/>
    <s v="FreshMart Madurai Circle"/>
    <x v="0"/>
  </r>
  <r>
    <s v="INV101786"/>
    <x v="0"/>
    <s v="CUST0685"/>
    <s v="PRD020"/>
    <s v="STR055"/>
    <s v="EMP0068"/>
    <n v="7"/>
    <n v="111.78"/>
    <n v="0"/>
    <n v="0"/>
    <n v="899.83"/>
    <n v="602.35"/>
    <n v="297.48"/>
    <s v="Cash"/>
    <s v="Not Returned"/>
    <x v="2"/>
    <d v="1899-12-30T16:46:00"/>
    <s v="Weekend"/>
    <s v="Aavin Milk 1L"/>
    <x v="3"/>
    <n v="99.93"/>
    <s v="Naveen Achari"/>
    <x v="0"/>
    <s v="Manoj Subramaniam"/>
    <s v="Sales"/>
    <s v="FreshMart Madurai Circle"/>
    <x v="0"/>
  </r>
  <r>
    <s v="INV101900"/>
    <x v="66"/>
    <s v="CUST0215"/>
    <s v="PRD146"/>
    <s v="STR055"/>
    <s v="EMP0068"/>
    <n v="3"/>
    <n v="66.400000000000006"/>
    <n v="0"/>
    <n v="0"/>
    <n v="199.2"/>
    <n v="149.97"/>
    <n v="49.23"/>
    <s v="Wallet"/>
    <s v="Not Returned"/>
    <x v="1"/>
    <d v="1899-12-30T21:56:00"/>
    <s v="Weekday"/>
    <s v="Lizol Floor Cleaner 200g"/>
    <x v="4"/>
    <n v="66.400000000000006"/>
    <s v="Nithya Nathan"/>
    <x v="1"/>
    <s v="Manoj Subramaniam"/>
    <s v="Sales"/>
    <s v="FreshMart Madurai Circle"/>
    <x v="0"/>
  </r>
  <r>
    <s v="INV101313"/>
    <x v="62"/>
    <s v="CUST0126"/>
    <s v="PRD020"/>
    <s v="STR057"/>
    <s v="EMP0065"/>
    <n v="3"/>
    <n v="99.93"/>
    <n v="0"/>
    <n v="0"/>
    <n v="299.79000000000002"/>
    <n v="258.14999999999998"/>
    <n v="41.64"/>
    <s v="Upi"/>
    <s v="Not Returned"/>
    <x v="2"/>
    <d v="1899-12-30T13:21:00"/>
    <s v="Weekday"/>
    <s v="Aavin Milk 1L"/>
    <x v="3"/>
    <n v="99.93"/>
    <s v="Anjali Balan"/>
    <x v="1"/>
    <s v="Kavya Velan"/>
    <s v="Cashier"/>
    <s v="FreshMart Madurai Point"/>
    <x v="0"/>
  </r>
  <r>
    <s v="INV101320"/>
    <x v="9"/>
    <s v="CUST0035"/>
    <s v="PRD008"/>
    <s v="STR057"/>
    <s v="EMP0119"/>
    <n v="4"/>
    <n v="490.61"/>
    <n v="20"/>
    <n v="392.49"/>
    <n v="1805.44"/>
    <n v="1131.52"/>
    <n v="673.92"/>
    <s v="Upi"/>
    <s v="Not Returned"/>
    <x v="1"/>
    <d v="1899-12-30T20:03:00"/>
    <s v="Weekend"/>
    <s v="Britannia Cookies 200g"/>
    <x v="6"/>
    <n v="455.79"/>
    <s v="Balamurugan Sharma"/>
    <x v="0"/>
    <s v="Om Sharma"/>
    <s v="Sales"/>
    <s v="FreshMart Madurai Point"/>
    <x v="0"/>
  </r>
  <r>
    <s v="INV102053"/>
    <x v="67"/>
    <s v="CUST0099"/>
    <s v="PRD097"/>
    <s v="STR107"/>
    <s v="EMP0018"/>
    <n v="5"/>
    <n v="365.92"/>
    <n v="0"/>
    <n v="0"/>
    <n v="2104.04"/>
    <n v="1551.9"/>
    <n v="552.14"/>
    <s v="Wallet"/>
    <s v="Not Returned"/>
    <x v="1"/>
    <d v="1899-12-30T09:08:00"/>
    <s v="Weekend"/>
    <s v="Local Farm Fresh Vegetables 250ml v2"/>
    <x v="11"/>
    <n v="365.92"/>
    <s v="Lakshmi Krishnan"/>
    <x v="2"/>
    <s v="Chandran Kumar"/>
    <s v="Cashier"/>
    <s v="FreshMart Surat Arcade"/>
    <x v="2"/>
  </r>
  <r>
    <s v="INV100872"/>
    <x v="0"/>
    <s v="CUST0074"/>
    <s v="PRD032"/>
    <s v="STR107"/>
    <s v="EMP0038"/>
    <n v="2"/>
    <n v="141.11000000000001"/>
    <n v="5"/>
    <n v="14.11"/>
    <n v="308.33"/>
    <n v="231.82"/>
    <n v="76.510000000000005"/>
    <s v="Net Banking"/>
    <s v="Returned"/>
    <x v="1"/>
    <d v="1899-12-30T15:41:00"/>
    <s v="Weekend"/>
    <s v="Coca-Cola Coffee Combo"/>
    <x v="0"/>
    <n v="141.11000000000001"/>
    <s v="Vijay Krishnan"/>
    <x v="1"/>
    <s v="Yamuna Achari"/>
    <s v="Inventory"/>
    <s v="FreshMart Surat Arcade"/>
    <x v="2"/>
  </r>
  <r>
    <s v="INV101577"/>
    <x v="28"/>
    <s v="CUST0088"/>
    <s v="PRD020"/>
    <s v="STR107"/>
    <s v="EMP0038"/>
    <n v="1"/>
    <n v="99.93"/>
    <n v="15"/>
    <n v="14.99"/>
    <n v="97.68"/>
    <n v="86.05"/>
    <n v="11.63"/>
    <s v="Net Banking"/>
    <s v="Not Returned"/>
    <x v="0"/>
    <d v="1899-12-30T12:37:00"/>
    <s v="Weekend"/>
    <s v="Aavin Milk 1L"/>
    <x v="3"/>
    <n v="99.93"/>
    <s v="Eswari Achari"/>
    <x v="2"/>
    <s v="Yamuna Achari"/>
    <s v="Inventory"/>
    <s v="FreshMart Surat Arcade"/>
    <x v="2"/>
  </r>
  <r>
    <s v="INV100926"/>
    <x v="14"/>
    <s v="CUST0121"/>
    <s v="PRD007"/>
    <s v="STR059"/>
    <s v="EMP0040"/>
    <n v="2"/>
    <n v="437.49"/>
    <n v="0"/>
    <n v="0"/>
    <n v="874.98"/>
    <n v="530.88"/>
    <n v="344.1"/>
    <s v="Net Banking"/>
    <s v="Not Returned"/>
    <x v="1"/>
    <d v="1899-12-30T17:06:00"/>
    <s v="Weekday"/>
    <s v="Britannia Buns 2kg v2"/>
    <x v="6"/>
    <n v="437.49"/>
    <s v="Venkat Achari"/>
    <x v="2"/>
    <s v="Pandi Selvam"/>
    <s v="Sales"/>
    <s v="FreshMart Coimbatore Plaza"/>
    <x v="0"/>
  </r>
  <r>
    <s v="INV101128"/>
    <x v="55"/>
    <s v="CUST0192"/>
    <s v="PRD005"/>
    <s v="STR059"/>
    <s v="EMP0061"/>
    <n v="2"/>
    <n v="332.74"/>
    <n v="10"/>
    <n v="66.55"/>
    <n v="598.92999999999995"/>
    <n v="410.54"/>
    <n v="188.39"/>
    <s v="Wallet"/>
    <s v="Not Returned"/>
    <x v="1"/>
    <d v="1899-12-30T12:06:00"/>
    <s v="Weekday"/>
    <s v="Amul Paneer 250ml"/>
    <x v="6"/>
    <n v="332.74"/>
    <s v="Lalitha Velan"/>
    <x v="1"/>
    <s v="Poornima Devi"/>
    <s v="Billing"/>
    <s v="FreshMart Coimbatore Plaza"/>
    <x v="0"/>
  </r>
  <r>
    <s v="INV101013"/>
    <x v="68"/>
    <s v="CUST0053"/>
    <s v="PRD145"/>
    <s v="STR059"/>
    <s v="EMP0090"/>
    <n v="3"/>
    <n v="367.25"/>
    <n v="0"/>
    <n v="0"/>
    <n v="1101.75"/>
    <n v="848.97"/>
    <n v="252.78"/>
    <s v="Debit Card"/>
    <s v="Not Returned"/>
    <x v="0"/>
    <d v="1899-12-30T15:40:00"/>
    <s v="Weekday"/>
    <s v="Harpic Dishwash 2kg"/>
    <x v="4"/>
    <n v="367.25"/>
    <s v="Suresh Chettiar"/>
    <x v="1"/>
    <s v="Yazhini Nair"/>
    <s v="Billing"/>
    <s v="FreshMart Coimbatore Plaza"/>
    <x v="0"/>
  </r>
  <r>
    <s v="INV101587"/>
    <x v="27"/>
    <s v="CUST0353"/>
    <s v="PRD148"/>
    <s v="STR063"/>
    <s v="EMP0052"/>
    <n v="7"/>
    <n v="112.45"/>
    <n v="0"/>
    <n v="0"/>
    <n v="905.22"/>
    <n v="583.30999999999995"/>
    <n v="321.91000000000003"/>
    <s v="Credit Card"/>
    <s v="Not Returned"/>
    <x v="0"/>
    <d v="1899-12-30T14:48:00"/>
    <s v="Weekend"/>
    <s v="Lizol Toilet Cleaner 200g"/>
    <x v="4"/>
    <n v="108.97"/>
    <s v="Mala Nair"/>
    <x v="0"/>
    <s v="Pandi Iyer"/>
    <s v="Sales"/>
    <s v="FreshMart Hyderabad Market"/>
    <x v="0"/>
  </r>
  <r>
    <s v="INV101104"/>
    <x v="69"/>
    <s v="CUST0477"/>
    <s v="PRD097"/>
    <s v="STR063"/>
    <s v="EMP0224"/>
    <n v="8"/>
    <n v="382.87"/>
    <n v="10"/>
    <n v="306.3"/>
    <n v="2756.66"/>
    <n v="2483.04"/>
    <n v="273.62"/>
    <s v="Upi"/>
    <s v="Not Returned"/>
    <x v="2"/>
    <d v="1899-12-30T19:33:00"/>
    <s v="Weekday"/>
    <s v="Local Farm Fresh Vegetables 250ml v2"/>
    <x v="11"/>
    <n v="365.92"/>
    <s v="Malathi Gupta"/>
    <x v="0"/>
    <s v="Sathish Sekar"/>
    <s v="Operations"/>
    <s v="FreshMart Hyderabad Market"/>
    <x v="0"/>
  </r>
  <r>
    <s v="INV101917"/>
    <x v="70"/>
    <s v="CUST0180"/>
    <s v="PRD092"/>
    <s v="STR173"/>
    <s v="EMP0019"/>
    <n v="3"/>
    <n v="224.28"/>
    <n v="0"/>
    <n v="0"/>
    <n v="672.84"/>
    <n v="577.16999999999996"/>
    <n v="95.67"/>
    <s v="Debit Card"/>
    <s v="Not Returned"/>
    <x v="0"/>
    <d v="1899-12-30T19:11:00"/>
    <s v="Weekday"/>
    <s v="Organic Fresh Fresh Fruits 200g"/>
    <x v="9"/>
    <n v="224.28"/>
    <s v="Nandhini Gupta"/>
    <x v="2"/>
    <m/>
    <s v="Sales"/>
    <s v="FreshMart Kolkata Main Road"/>
    <x v="3"/>
  </r>
  <r>
    <s v="INV101938"/>
    <x v="71"/>
    <s v="CUST0206"/>
    <s v="PRD111"/>
    <s v="STR173"/>
    <s v="EMP0019"/>
    <n v="7"/>
    <n v="249.05"/>
    <n v="20"/>
    <n v="348.67"/>
    <n v="1394.68"/>
    <n v="1336.3"/>
    <n v="58.38"/>
    <s v="Credit Card"/>
    <s v="Not Returned"/>
    <x v="1"/>
    <d v="1899-12-30T17:04:00"/>
    <s v="Weekday"/>
    <s v="Aachi Idli Rice 500g"/>
    <x v="2"/>
    <n v="225.45"/>
    <s v="Devi Venkataraman"/>
    <x v="0"/>
    <m/>
    <s v="Sales"/>
    <s v="FreshMart Kolkata Main Road"/>
    <x v="3"/>
  </r>
  <r>
    <s v="INV101366"/>
    <x v="64"/>
    <s v="CUST0061"/>
    <s v="PRD003"/>
    <s v="STR064"/>
    <s v="EMP0027"/>
    <n v="8"/>
    <n v="601.62"/>
    <n v="20"/>
    <n v="962.59"/>
    <n v="3850.37"/>
    <n v="2749.2"/>
    <n v="1101.17"/>
    <s v="Debit Card"/>
    <s v="Not Returned"/>
    <x v="1"/>
    <d v="1899-12-30T18:03:00"/>
    <s v="Weekday"/>
    <s v="Harvest Gold Buns Combo"/>
    <x v="6"/>
    <n v="589.75"/>
    <s v="Deepa Sekar"/>
    <x v="0"/>
    <s v="Priya Sharma"/>
    <s v="Billing"/>
    <s v="FreshMart Kochi Extension"/>
    <x v="0"/>
  </r>
  <r>
    <s v="INV101759"/>
    <x v="72"/>
    <s v="CUST0121"/>
    <s v="PRD025"/>
    <s v="STR064"/>
    <s v="EMP0228"/>
    <n v="4"/>
    <n v="383.51"/>
    <n v="0"/>
    <n v="0"/>
    <n v="1534.04"/>
    <n v="1143.5999999999999"/>
    <n v="390.44"/>
    <s v="Debit Card"/>
    <s v="Not Returned"/>
    <x v="1"/>
    <d v="1899-12-30T17:35:00"/>
    <s v="Weekday"/>
    <s v="Nescafe Soft Drinks Pack"/>
    <x v="0"/>
    <n v="383.51"/>
    <s v="Venkat Achari"/>
    <x v="2"/>
    <s v="Poornima Naidu"/>
    <s v="Sales"/>
    <s v="FreshMart Kochi Extension"/>
    <x v="0"/>
  </r>
  <r>
    <s v="INV100033"/>
    <x v="73"/>
    <s v="CUST0023"/>
    <s v="PRD051"/>
    <s v="STR072"/>
    <s v="EMP0124"/>
    <n v="4"/>
    <n v="147.97"/>
    <n v="20"/>
    <n v="118.38"/>
    <n v="544.52"/>
    <n v="451.2"/>
    <n v="93.32"/>
    <s v="Wallet"/>
    <s v="Not Returned"/>
    <x v="0"/>
    <d v="1899-12-30T21:06:00"/>
    <s v="Weekend"/>
    <s v="Cadbury Biscuits 250ml"/>
    <x v="7"/>
    <n v="147.97"/>
    <s v="Indira Nathan"/>
    <x v="2"/>
    <s v="Vijay Pandian"/>
    <s v="Sales"/>
    <s v="FreshMart Salem Point"/>
    <x v="0"/>
  </r>
  <r>
    <s v="INV101014"/>
    <x v="0"/>
    <s v="CUST0681"/>
    <s v="PRD021"/>
    <s v="STR072"/>
    <s v="EMP0124"/>
    <n v="1"/>
    <n v="38.659999999999997"/>
    <n v="0"/>
    <n v="0"/>
    <n v="44.46"/>
    <n v="32.4"/>
    <n v="12.06"/>
    <s v="Credit Card"/>
    <s v="Returned"/>
    <x v="0"/>
    <d v="1899-12-30T21:42:00"/>
    <s v="Weekend"/>
    <s v="Milky Mist Butter Pack"/>
    <x v="3"/>
    <n v="38.659999999999997"/>
    <s v="Raghav Iyer"/>
    <x v="1"/>
    <s v="Vijay Pandian"/>
    <s v="Sales"/>
    <s v="FreshMart Salem Point"/>
    <x v="0"/>
  </r>
  <r>
    <s v="INV101817"/>
    <x v="74"/>
    <s v="CUST0212"/>
    <s v="PRD016"/>
    <s v="STR075"/>
    <s v="EMP0033"/>
    <n v="4"/>
    <n v="59.92"/>
    <n v="0"/>
    <n v="0"/>
    <n v="239.68"/>
    <n v="192.6"/>
    <n v="47.08"/>
    <s v="Credit Card"/>
    <s v="Not Returned"/>
    <x v="2"/>
    <d v="1899-12-30T12:38:00"/>
    <s v="Weekday"/>
    <s v="Milky Mist Milk 2kg"/>
    <x v="3"/>
    <n v="59.92"/>
    <s v="Vasanth Sekar"/>
    <x v="1"/>
    <s v="Geetha Subramaniam"/>
    <s v="Sales"/>
    <s v="FreshMart Salem Main Road"/>
    <x v="0"/>
  </r>
  <r>
    <s v="INV101691"/>
    <x v="75"/>
    <s v="CUST0353"/>
    <s v="PRD099"/>
    <s v="STR076"/>
    <s v="EMP0099"/>
    <n v="8"/>
    <n v="442.74"/>
    <n v="15"/>
    <n v="531.29"/>
    <n v="3010.63"/>
    <n v="2779.76"/>
    <n v="230.87"/>
    <s v="Debit Card"/>
    <s v="Not Returned"/>
    <x v="0"/>
    <d v="1899-12-30T15:20:00"/>
    <s v="Weekday"/>
    <s v="Local Farm Fresh Vegetables 200g"/>
    <x v="11"/>
    <n v="401.06"/>
    <s v="Mala Nair"/>
    <x v="0"/>
    <s v="Elango Nair"/>
    <s v="Cashier"/>
    <s v="FreshMart Hyderabad Towers"/>
    <x v="0"/>
  </r>
  <r>
    <s v="INV100993"/>
    <x v="57"/>
    <m/>
    <s v="PRD002"/>
    <s v="STR128"/>
    <s v="EMP0021"/>
    <n v="6"/>
    <n v="484.5"/>
    <n v="0"/>
    <n v="0"/>
    <n v="3343.05"/>
    <n v="1524.3"/>
    <n v="1818.75"/>
    <s v="Upi"/>
    <s v="Not Returned"/>
    <x v="0"/>
    <d v="1899-12-30T10:35:00"/>
    <s v="Weekend"/>
    <s v="Britannia Buns Pack"/>
    <x v="6"/>
    <n v="440.5"/>
    <m/>
    <x v="3"/>
    <s v="Tamil Nathan"/>
    <s v="Inventory"/>
    <s v="FreshMart Surat Junction"/>
    <x v="2"/>
  </r>
  <r>
    <s v="INV101322"/>
    <x v="13"/>
    <s v="CUST0564"/>
    <s v="PRD002"/>
    <s v="STR080"/>
    <s v="EMP0285"/>
    <n v="5"/>
    <n v="463.38"/>
    <n v="10"/>
    <n v="231.69"/>
    <n v="2397.9899999999998"/>
    <n v="1270.25"/>
    <n v="1127.74"/>
    <s v="Wallet"/>
    <s v="Not Returned"/>
    <x v="0"/>
    <d v="1899-12-30T14:55:00"/>
    <s v="Weekend"/>
    <s v="Britannia Buns Pack"/>
    <x v="6"/>
    <n v="440.5"/>
    <s v="Kannan Raj"/>
    <x v="0"/>
    <s v="Lalitha Murugan"/>
    <s v="Store Manager"/>
    <s v="FreshMart Madurai Colony"/>
    <x v="0"/>
  </r>
  <r>
    <s v="INV100949"/>
    <x v="75"/>
    <s v="CUST0564"/>
    <s v="PRD035"/>
    <s v="STR080"/>
    <s v="EMP0285"/>
    <n v="8"/>
    <n v="547.63"/>
    <n v="0"/>
    <n v="0"/>
    <n v="4381.04"/>
    <n v="3118.4"/>
    <n v="1262.6400000000001"/>
    <s v="Upi"/>
    <s v="Not Returned"/>
    <x v="1"/>
    <d v="1899-12-30T17:27:00"/>
    <s v="Weekday"/>
    <s v="Coca-Cola Coffee 500g"/>
    <x v="0"/>
    <n v="503.36"/>
    <s v="Kannan Raj"/>
    <x v="0"/>
    <s v="Lalitha Murugan"/>
    <s v="Store Manager"/>
    <s v="FreshMart Madurai Colony"/>
    <x v="0"/>
  </r>
  <r>
    <s v="INV100980"/>
    <x v="76"/>
    <s v="CUST0037"/>
    <s v="PRD138"/>
    <s v="STR080"/>
    <s v="EMP0285"/>
    <n v="1"/>
    <n v="416.08"/>
    <n v="5"/>
    <n v="20.8"/>
    <n v="395.28"/>
    <n v="319.64"/>
    <n v="75.64"/>
    <s v="Wallet"/>
    <s v="Not Returned"/>
    <x v="1"/>
    <d v="1899-12-30T13:11:00"/>
    <s v="Weekday"/>
    <s v="MDH Whole Spices Combo"/>
    <x v="1"/>
    <n v="416.08"/>
    <s v="Ezhil Balan"/>
    <x v="0"/>
    <s v="Lalitha Murugan"/>
    <s v="Store Manager"/>
    <s v="FreshMart Madurai Colony"/>
    <x v="0"/>
  </r>
  <r>
    <s v="INV101409"/>
    <x v="41"/>
    <s v="CUST0266"/>
    <s v="PRD098"/>
    <s v="STR080"/>
    <s v="EMP0285"/>
    <n v="2"/>
    <n v="83.13"/>
    <n v="0"/>
    <n v="0"/>
    <n v="166.26"/>
    <n v="138.18"/>
    <n v="28.08"/>
    <s v="Credit Card"/>
    <s v="Not Returned"/>
    <x v="1"/>
    <d v="1899-12-30T19:12:00"/>
    <s v="Weekday"/>
    <s v="Organic Fresh Fresh Vegetables 250ml"/>
    <x v="11"/>
    <n v="83.13"/>
    <s v="Revathi Chettiar"/>
    <x v="1"/>
    <s v="Lalitha Murugan"/>
    <s v="Store Manager"/>
    <s v="FreshMart Madurai Colony"/>
    <x v="0"/>
  </r>
  <r>
    <s v="INV100789"/>
    <x v="51"/>
    <s v="CUST0091"/>
    <s v="PRD007"/>
    <s v="STR080"/>
    <s v="EMP0285"/>
    <n v="1"/>
    <n v="437.49"/>
    <n v="0"/>
    <n v="0"/>
    <n v="503.11"/>
    <n v="265.44"/>
    <n v="237.67"/>
    <s v="Debit Card"/>
    <s v="Not Returned"/>
    <x v="1"/>
    <d v="1899-12-30T11:17:00"/>
    <s v="Weekend"/>
    <s v="Britannia Buns 2kg v2"/>
    <x v="6"/>
    <n v="437.49"/>
    <s v="Prasath Selvam"/>
    <x v="1"/>
    <s v="Lalitha Murugan"/>
    <s v="Store Manager"/>
    <s v="FreshMart Madurai Colony"/>
    <x v="0"/>
  </r>
  <r>
    <s v="INV101430"/>
    <x v="71"/>
    <s v="CUST0572"/>
    <s v="PRD034"/>
    <s v="STR080"/>
    <s v="EMP0285"/>
    <n v="7"/>
    <n v="136.51"/>
    <n v="0"/>
    <n v="0"/>
    <n v="955.57"/>
    <n v="681.45"/>
    <n v="274.12"/>
    <s v="Cash"/>
    <s v="Not Returned"/>
    <x v="1"/>
    <d v="1899-12-30T09:26:00"/>
    <s v="Weekday"/>
    <s v="Nescafe Coffee 500g"/>
    <x v="0"/>
    <n v="124.84"/>
    <s v="Chandrasekar Balan"/>
    <x v="0"/>
    <s v="Lalitha Murugan"/>
    <s v="Store Manager"/>
    <s v="FreshMart Madurai Colony"/>
    <x v="0"/>
  </r>
  <r>
    <s v="INV100833"/>
    <x v="77"/>
    <s v="CUST0686"/>
    <s v="PRD119"/>
    <s v="STR080"/>
    <s v="EMP0285"/>
    <n v="4"/>
    <n v="254.62"/>
    <n v="0"/>
    <n v="0"/>
    <n v="1018.48"/>
    <n v="852.92"/>
    <n v="165.56"/>
    <s v="Upi"/>
    <s v="Not Returned"/>
    <x v="0"/>
    <d v="1899-12-30T14:48:00"/>
    <s v="Weekday"/>
    <s v="Gold Winner Sunflower Oil 200g"/>
    <x v="8"/>
    <n v="234.86"/>
    <s v="Hemalatha Balan"/>
    <x v="0"/>
    <s v="Lalitha Murugan"/>
    <s v="Store Manager"/>
    <s v="FreshMart Madurai Colony"/>
    <x v="0"/>
  </r>
  <r>
    <s v="INV101097"/>
    <x v="58"/>
    <s v="CUST0053"/>
    <s v="PRD023"/>
    <s v="STR142"/>
    <s v="EMP0022"/>
    <n v="2"/>
    <n v="342.27"/>
    <n v="5"/>
    <n v="34.229999999999997"/>
    <n v="747.86"/>
    <n v="532.20000000000005"/>
    <n v="215.66"/>
    <s v="Credit Card"/>
    <s v="Not Returned"/>
    <x v="1"/>
    <d v="1899-12-30T21:59:00"/>
    <s v="Weekend"/>
    <s v="Amul Butter 1L"/>
    <x v="3"/>
    <n v="342.27"/>
    <s v="Suresh Chettiar"/>
    <x v="1"/>
    <s v="Banu Gounder"/>
    <s v="Sales"/>
    <s v="FreshMart Chandigarh Plaza"/>
    <x v="1"/>
  </r>
  <r>
    <s v="INV100019"/>
    <x v="40"/>
    <s v="CUST0065"/>
    <s v="PRD131"/>
    <s v="STR082"/>
    <s v="EMP0115"/>
    <n v="1"/>
    <n v="93.47"/>
    <n v="10"/>
    <n v="9.35"/>
    <n v="84.12"/>
    <n v="72.290000000000006"/>
    <n v="11.83"/>
    <s v="Wallet"/>
    <s v="Not Returned"/>
    <x v="1"/>
    <d v="1899-12-30T13:41:00"/>
    <s v="Weekday"/>
    <s v="Sakthi Powdered Spices 250ml"/>
    <x v="1"/>
    <n v="93.47"/>
    <s v="Karthik Sharma"/>
    <x v="1"/>
    <s v="Vasanth Menon"/>
    <s v="Store Manager"/>
    <s v="FreshMart Salem Bypass"/>
    <x v="0"/>
  </r>
  <r>
    <s v="INV100002"/>
    <x v="4"/>
    <s v="CUST0114"/>
    <s v="PRD019"/>
    <s v="STR082"/>
    <s v="EMP0115"/>
    <n v="2"/>
    <n v="448.94"/>
    <n v="0"/>
    <n v="0"/>
    <n v="1032.56"/>
    <n v="760.16"/>
    <n v="272.39999999999998"/>
    <s v="Wallet"/>
    <s v="Not Returned"/>
    <x v="2"/>
    <d v="1899-12-30T09:51:00"/>
    <s v="Weekend"/>
    <s v="Amul Paneer 1kg"/>
    <x v="3"/>
    <n v="448.94"/>
    <s v="Hariharan Menon"/>
    <x v="1"/>
    <s v="Vasanth Menon"/>
    <s v="Store Manager"/>
    <s v="FreshMart Salem Bypass"/>
    <x v="0"/>
  </r>
  <r>
    <s v="INV102465"/>
    <x v="24"/>
    <s v="CUST0205"/>
    <s v="PRD067"/>
    <s v="STR122"/>
    <s v="EMP0256"/>
    <n v="7"/>
    <n v="212.39"/>
    <n v="0"/>
    <n v="0"/>
    <n v="1709.74"/>
    <n v="949.62"/>
    <n v="760.12"/>
    <s v="Debit Card"/>
    <s v="Not Returned"/>
    <x v="1"/>
    <d v="1899-12-30T16:00:00"/>
    <s v="Weekend"/>
    <s v="Dove Shampoo 500g"/>
    <x v="10"/>
    <n v="186.38"/>
    <s v="Lalitha Nathan"/>
    <x v="0"/>
    <s v="Vani Naicker"/>
    <s v="Cashier"/>
    <s v="FreshMart Pune Square"/>
    <x v="2"/>
  </r>
  <r>
    <s v="INV101781"/>
    <x v="78"/>
    <s v="CUST0067"/>
    <s v="PRD137"/>
    <s v="STR122"/>
    <s v="EMP0256"/>
    <n v="1"/>
    <n v="442.14"/>
    <n v="0"/>
    <n v="0"/>
    <n v="442.14"/>
    <n v="351.87"/>
    <n v="90.27"/>
    <s v="Wallet"/>
    <s v="Not Returned"/>
    <x v="1"/>
    <d v="1899-12-30T19:21:00"/>
    <s v="Weekday"/>
    <s v="MDH Powdered Spices 200g"/>
    <x v="1"/>
    <n v="442.14"/>
    <s v="Unknown"/>
    <x v="2"/>
    <s v="Vani Naicker"/>
    <s v="Cashier"/>
    <s v="FreshMart Pune Square"/>
    <x v="2"/>
  </r>
  <r>
    <s v="INV102497"/>
    <x v="50"/>
    <s v="CUST0080"/>
    <s v="PRD109"/>
    <s v="STR083"/>
    <s v="EMP0074"/>
    <n v="2"/>
    <n v="157.97999999999999"/>
    <n v="10"/>
    <n v="31.6"/>
    <n v="327.01"/>
    <n v="275.89999999999998"/>
    <n v="51.11"/>
    <s v="Net Banking"/>
    <s v="Not Returned"/>
    <x v="2"/>
    <d v="1899-12-30T21:28:00"/>
    <s v="Weekend"/>
    <s v="Aachi Ponni Rice 1kg"/>
    <x v="2"/>
    <n v="157.97999999999999"/>
    <s v="Suresh Naidu"/>
    <x v="2"/>
    <s v="Indira Varma"/>
    <s v="Sales"/>
    <s v="FreshMart Salem Colony"/>
    <x v="0"/>
  </r>
  <r>
    <s v="INV100467"/>
    <x v="79"/>
    <s v="CUST0122"/>
    <s v="PRD095"/>
    <s v="STR085"/>
    <s v="EMP0086"/>
    <n v="2"/>
    <n v="75.680000000000007"/>
    <n v="20"/>
    <n v="30.27"/>
    <n v="139.25"/>
    <n v="124.28"/>
    <n v="14.97"/>
    <s v="Net Banking"/>
    <s v="Not Returned"/>
    <x v="1"/>
    <d v="1899-12-30T20:24:00"/>
    <s v="Weekend"/>
    <s v="Organic Fresh Fresh Vegetables 200g"/>
    <x v="11"/>
    <n v="75.680000000000007"/>
    <s v="Sudha Prabhu"/>
    <x v="1"/>
    <s v="Charulatha Murugan"/>
    <s v="Sales"/>
    <s v="FreshMart Mysuru Arcade"/>
    <x v="0"/>
  </r>
  <r>
    <s v="INV100145"/>
    <x v="80"/>
    <s v="CUST0062"/>
    <s v="PRD014"/>
    <s v="STR085"/>
    <s v="EMP0121"/>
    <n v="3"/>
    <n v="434.65"/>
    <n v="10"/>
    <n v="130.38999999999999"/>
    <n v="1173.56"/>
    <n v="1054.8900000000001"/>
    <n v="118.67"/>
    <s v="Debit Card"/>
    <s v="Not Returned"/>
    <x v="0"/>
    <d v="1899-12-30T11:33:00"/>
    <s v="Weekday"/>
    <s v="Milky Mist Curd 1kg"/>
    <x v="3"/>
    <n v="434.65"/>
    <s v="Yazhini Varma"/>
    <x v="1"/>
    <s v="Nithya Selvam"/>
    <s v="Cashier"/>
    <s v="FreshMart Mysuru Arcade"/>
    <x v="0"/>
  </r>
  <r>
    <s v="INV100820"/>
    <x v="13"/>
    <s v="CUST0292"/>
    <s v="PRD057"/>
    <s v="STR086"/>
    <s v="EMP0263"/>
    <n v="5"/>
    <n v="317.99"/>
    <n v="15"/>
    <n v="238.49"/>
    <n v="1554.18"/>
    <n v="1175.25"/>
    <n v="378.93"/>
    <s v="Credit Card"/>
    <s v="Not Returned"/>
    <x v="1"/>
    <d v="1899-12-30T20:43:00"/>
    <s v="Weekend"/>
    <s v="Parle Chocolates 500g"/>
    <x v="7"/>
    <n v="317.99"/>
    <s v="Nirmala Venkataraman"/>
    <x v="2"/>
    <s v="Vani Nair"/>
    <s v="Cashier"/>
    <s v="FreshMart Bengaluru Circle"/>
    <x v="0"/>
  </r>
  <r>
    <s v="INV100839"/>
    <x v="33"/>
    <s v="CUST0018"/>
    <s v="PRD132"/>
    <s v="STR086"/>
    <s v="EMP0263"/>
    <n v="5"/>
    <n v="351.78"/>
    <n v="0"/>
    <n v="0"/>
    <n v="2022.73"/>
    <n v="1269.1500000000001"/>
    <n v="753.58"/>
    <s v="Debit Card"/>
    <s v="Not Returned"/>
    <x v="1"/>
    <d v="1899-12-30T15:59:00"/>
    <s v="Weekend"/>
    <s v="Everest Blended Masala 2kg"/>
    <x v="1"/>
    <n v="351.78"/>
    <s v="Kalpana Murugan"/>
    <x v="2"/>
    <s v="Vani Nair"/>
    <s v="Cashier"/>
    <s v="FreshMart Bengaluru Circle"/>
    <x v="0"/>
  </r>
  <r>
    <s v="INV102058"/>
    <x v="46"/>
    <s v="CUST0595"/>
    <s v="PRD009"/>
    <s v="STR086"/>
    <s v="EMP0263"/>
    <n v="2"/>
    <n v="661.91"/>
    <n v="15"/>
    <n v="198.57"/>
    <n v="1125.25"/>
    <n v="797.44"/>
    <n v="327.81"/>
    <s v="Wallet"/>
    <s v="Not Returned"/>
    <x v="1"/>
    <d v="1899-12-30T14:27:00"/>
    <s v="Weekday"/>
    <s v="Harvest Gold Buns 200g"/>
    <x v="6"/>
    <n v="661.91"/>
    <s v="Lalitha Devi"/>
    <x v="1"/>
    <s v="Vani Nair"/>
    <s v="Cashier"/>
    <s v="FreshMart Bengaluru Circle"/>
    <x v="0"/>
  </r>
  <r>
    <s v="INV102380"/>
    <x v="4"/>
    <s v="CUST0092"/>
    <s v="PRD090"/>
    <s v="STR086"/>
    <s v="EMP0263"/>
    <n v="7"/>
    <n v="468.73"/>
    <n v="5"/>
    <n v="164.06"/>
    <n v="3584.61"/>
    <n v="2591.2600000000002"/>
    <n v="993.35"/>
    <s v="Cash"/>
    <s v="Not Returned"/>
    <x v="1"/>
    <d v="1899-12-30T18:37:00"/>
    <s v="Weekend"/>
    <s v="Organic Fresh Fresh Fruits Pack v2"/>
    <x v="9"/>
    <n v="438.7"/>
    <s v="Naveen Kumar"/>
    <x v="0"/>
    <s v="Vani Nair"/>
    <s v="Cashier"/>
    <s v="FreshMart Bengaluru Circle"/>
    <x v="0"/>
  </r>
  <r>
    <s v="INV101619"/>
    <x v="81"/>
    <s v="CUST0107"/>
    <s v="PRD022"/>
    <s v="STR086"/>
    <s v="EMP0263"/>
    <n v="4"/>
    <n v="397.22"/>
    <n v="10"/>
    <n v="158.88999999999999"/>
    <n v="1429.99"/>
    <n v="1277.48"/>
    <n v="152.51"/>
    <s v="Upi"/>
    <s v="Not Returned"/>
    <x v="1"/>
    <d v="1899-12-30T14:36:00"/>
    <s v="Weekday"/>
    <s v="Aavin Milk Pack"/>
    <x v="3"/>
    <n v="397.22"/>
    <s v="Naveen Sekar"/>
    <x v="1"/>
    <s v="Vani Nair"/>
    <s v="Cashier"/>
    <s v="FreshMart Bengaluru Circle"/>
    <x v="0"/>
  </r>
  <r>
    <s v="INV101154"/>
    <x v="28"/>
    <s v="CUST0114"/>
    <s v="PRD029"/>
    <s v="STR089"/>
    <s v="EMP0133"/>
    <n v="2"/>
    <n v="332.73"/>
    <n v="0"/>
    <n v="0"/>
    <n v="765.28"/>
    <n v="522.44000000000005"/>
    <n v="242.84"/>
    <s v="Wallet"/>
    <s v="Not Returned"/>
    <x v="1"/>
    <d v="1899-12-30T11:17:00"/>
    <s v="Weekend"/>
    <s v="Pepsi Tea 200g"/>
    <x v="0"/>
    <n v="332.73"/>
    <s v="Hariharan Menon"/>
    <x v="1"/>
    <s v="Deepak Naicker"/>
    <s v="Sales"/>
    <s v="FreshMart Salem Hub"/>
    <x v="0"/>
  </r>
  <r>
    <s v="INV100609"/>
    <x v="40"/>
    <s v="CUST0037"/>
    <s v="PRD066"/>
    <s v="STR089"/>
    <s v="EMP0105"/>
    <n v="3"/>
    <n v="491.81"/>
    <n v="10"/>
    <n v="147.54"/>
    <n v="1327.89"/>
    <n v="1096.71"/>
    <n v="231.18"/>
    <s v="Cash"/>
    <s v="Not Returned"/>
    <x v="1"/>
    <d v="1899-12-30T11:17:00"/>
    <s v="Weekday"/>
    <s v="Dove Shampoo 2kg"/>
    <x v="10"/>
    <n v="491.81"/>
    <s v="Ezhil Balan"/>
    <x v="0"/>
    <s v="Nagarajan Mudaliar"/>
    <s v="Cashier"/>
    <s v="FreshMart Salem Hub"/>
    <x v="0"/>
  </r>
  <r>
    <s v="INV101859"/>
    <x v="56"/>
    <s v="CUST0474"/>
    <s v="PRD017"/>
    <s v="STR089"/>
    <s v="EMP0105"/>
    <n v="2"/>
    <n v="464.41"/>
    <n v="0"/>
    <n v="0"/>
    <n v="928.82"/>
    <n v="795.38"/>
    <n v="133.44"/>
    <s v="Credit Card"/>
    <s v="Not Returned"/>
    <x v="1"/>
    <d v="1899-12-30T14:52:00"/>
    <s v="Weekday"/>
    <s v="Nestle Curd 1kg"/>
    <x v="3"/>
    <n v="464.41"/>
    <s v="Geetha Venkataraman"/>
    <x v="1"/>
    <s v="Nagarajan Mudaliar"/>
    <s v="Cashier"/>
    <s v="FreshMart Salem Hub"/>
    <x v="0"/>
  </r>
  <r>
    <s v="INV101686"/>
    <x v="82"/>
    <s v="CUST0205"/>
    <s v="PRD052"/>
    <s v="STR091"/>
    <s v="EMP0264"/>
    <n v="3"/>
    <n v="346.68"/>
    <n v="0"/>
    <n v="0"/>
    <n v="1040.04"/>
    <n v="766.47"/>
    <n v="273.57"/>
    <s v="Upi"/>
    <s v="Not Returned"/>
    <x v="1"/>
    <d v="1899-12-30T09:30:00"/>
    <s v="Weekday"/>
    <s v="Lays Namkeen 200g"/>
    <x v="7"/>
    <n v="328.59"/>
    <s v="Lalitha Nathan"/>
    <x v="0"/>
    <s v="Bhavani Iyer"/>
    <s v="Sales"/>
    <s v="FreshMart Tiruppur Plaza"/>
    <x v="0"/>
  </r>
  <r>
    <s v="INV101106"/>
    <x v="35"/>
    <s v="CUST0005"/>
    <s v="PRD057"/>
    <s v="STR091"/>
    <s v="EMP0142"/>
    <n v="2"/>
    <n v="317.99"/>
    <n v="0"/>
    <n v="0"/>
    <n v="731.38"/>
    <n v="470.1"/>
    <n v="261.27999999999997"/>
    <s v="Upi"/>
    <s v="Returned"/>
    <x v="1"/>
    <d v="1899-12-30T20:35:00"/>
    <s v="Weekend"/>
    <s v="Parle Chocolates 500g"/>
    <x v="7"/>
    <n v="317.99"/>
    <s v="Pandi Raj"/>
    <x v="2"/>
    <s v="Sathish Subramaniam"/>
    <s v="Billing"/>
    <s v="FreshMart Tiruppur Plaza"/>
    <x v="0"/>
  </r>
  <r>
    <s v="INV101266"/>
    <x v="81"/>
    <s v="CUST0076"/>
    <s v="PRD066"/>
    <s v="STR091"/>
    <s v="EMP0050"/>
    <n v="4"/>
    <n v="522.72"/>
    <n v="0"/>
    <n v="0"/>
    <n v="2090.88"/>
    <n v="1462.28"/>
    <n v="628.6"/>
    <s v="Net Banking"/>
    <s v="Returned"/>
    <x v="1"/>
    <d v="1899-12-30T17:36:00"/>
    <s v="Weekday"/>
    <s v="Dove Shampoo 2kg"/>
    <x v="10"/>
    <n v="491.81"/>
    <s v="Senthil Chandran"/>
    <x v="0"/>
    <s v="Umesh Menon"/>
    <s v="Sales"/>
    <s v="FreshMart Tiruppur Plaza"/>
    <x v="0"/>
  </r>
  <r>
    <s v="INV102477"/>
    <x v="33"/>
    <s v="CUST0209"/>
    <s v="PRD090"/>
    <s v="STR091"/>
    <s v="EMP0113"/>
    <n v="5"/>
    <n v="487.64"/>
    <n v="5"/>
    <n v="121.91"/>
    <n v="2663.73"/>
    <n v="1850.9"/>
    <n v="812.83"/>
    <s v="Credit Card"/>
    <s v="Not Returned"/>
    <x v="1"/>
    <d v="1899-12-30T11:09:00"/>
    <s v="Weekend"/>
    <s v="Organic Fresh Fresh Fruits Pack v2"/>
    <x v="9"/>
    <n v="438.7"/>
    <s v="Udhay Pandian"/>
    <x v="0"/>
    <s v="Radha Rao"/>
    <s v="Inventory"/>
    <s v="FreshMart Tiruppur Plaza"/>
    <x v="0"/>
  </r>
  <r>
    <s v="INV100791"/>
    <x v="83"/>
    <m/>
    <s v="PRD116"/>
    <s v="STR090"/>
    <s v="EMP0032"/>
    <n v="4"/>
    <n v="168.55"/>
    <n v="20"/>
    <n v="134.84"/>
    <n v="539.36"/>
    <n v="511.92"/>
    <n v="27.44"/>
    <s v="Upi"/>
    <s v="Not Returned"/>
    <x v="0"/>
    <d v="1899-12-30T11:54:00"/>
    <s v="Weekday"/>
    <s v="Aachi Basmati Rice 200g"/>
    <x v="2"/>
    <n v="150.04"/>
    <m/>
    <x v="3"/>
    <s v="Kavya Nair"/>
    <s v="Cashier"/>
    <s v="FreshMart Mysuru Heights"/>
    <x v="0"/>
  </r>
  <r>
    <s v="INV100729"/>
    <x v="30"/>
    <s v="CUST0616"/>
    <s v="PRD135"/>
    <s v="STR090"/>
    <s v="EMP0344"/>
    <n v="3"/>
    <n v="379.12"/>
    <n v="5"/>
    <n v="56.87"/>
    <n v="1080.49"/>
    <n v="879.15"/>
    <n v="201.34"/>
    <s v="Net Banking"/>
    <s v="Not Returned"/>
    <x v="0"/>
    <d v="1899-12-30T09:30:00"/>
    <s v="Weekday"/>
    <s v="MDH Whole Spices 1L"/>
    <x v="1"/>
    <n v="379.12"/>
    <s v="Chitra Balan"/>
    <x v="1"/>
    <s v="Meena Kumar"/>
    <s v="Sales"/>
    <s v="FreshMart Mysuru Heights"/>
    <x v="0"/>
  </r>
  <r>
    <s v="INV102363"/>
    <x v="24"/>
    <s v="CUST0227"/>
    <s v="PRD084"/>
    <s v="STR090"/>
    <s v="EMP0119"/>
    <n v="5"/>
    <n v="221.61"/>
    <n v="10"/>
    <n v="110.81"/>
    <n v="1146.83"/>
    <n v="910.85"/>
    <n v="235.98"/>
    <s v="Debit Card"/>
    <s v="Not Returned"/>
    <x v="0"/>
    <d v="1899-12-30T21:22:00"/>
    <s v="Weekend"/>
    <s v="Local Farm Fresh Fruits Combo"/>
    <x v="9"/>
    <n v="221.61"/>
    <s v="Unknown"/>
    <x v="2"/>
    <s v="Om Sharma"/>
    <s v="Sales"/>
    <s v="FreshMart Mysuru Heights"/>
    <x v="0"/>
  </r>
  <r>
    <s v="INV102493"/>
    <x v="27"/>
    <s v="CUST0616"/>
    <s v="PRD002"/>
    <s v="STR092"/>
    <s v="EMP0122"/>
    <n v="2"/>
    <n v="440.5"/>
    <n v="10"/>
    <n v="88.1"/>
    <n v="911.83"/>
    <n v="508.1"/>
    <n v="403.73"/>
    <s v="Wallet"/>
    <s v="Not Returned"/>
    <x v="0"/>
    <d v="1899-12-30T15:54:00"/>
    <s v="Weekend"/>
    <s v="Britannia Buns Pack"/>
    <x v="6"/>
    <n v="440.5"/>
    <s v="Chitra Balan"/>
    <x v="1"/>
    <s v="Rajesh Chettiar"/>
    <s v="Cashier"/>
    <s v="FreshMart Chennai Gardens"/>
    <x v="0"/>
  </r>
  <r>
    <s v="INV100299"/>
    <x v="71"/>
    <s v="CUST0216"/>
    <s v="PRD024"/>
    <s v="STR092"/>
    <s v="EMP0122"/>
    <n v="4"/>
    <n v="313.47000000000003"/>
    <n v="0"/>
    <n v="0"/>
    <n v="1253.8800000000001"/>
    <n v="984.48"/>
    <n v="269.39999999999998"/>
    <s v="Cash"/>
    <s v="Not Returned"/>
    <x v="1"/>
    <d v="1899-12-30T17:26:00"/>
    <s v="Weekday"/>
    <s v="Aavin Milk Pack v2"/>
    <x v="3"/>
    <n v="313.47000000000003"/>
    <s v="Nandhini Murugan"/>
    <x v="1"/>
    <s v="Rajesh Chettiar"/>
    <s v="Cashier"/>
    <s v="FreshMart Chennai Gardens"/>
    <x v="0"/>
  </r>
  <r>
    <s v="INV102229"/>
    <x v="55"/>
    <s v="CUST0271"/>
    <s v="PRD003"/>
    <s v="STR097"/>
    <s v="EMP0146"/>
    <n v="5"/>
    <n v="589.75"/>
    <n v="20"/>
    <n v="589.75"/>
    <n v="2359"/>
    <n v="1718.25"/>
    <n v="640.75"/>
    <s v="Cash"/>
    <s v="Not Returned"/>
    <x v="0"/>
    <d v="1899-12-30T09:29:00"/>
    <s v="Weekday"/>
    <s v="Harvest Gold Buns Combo"/>
    <x v="6"/>
    <n v="589.75"/>
    <s v="Kalpana Iyer"/>
    <x v="2"/>
    <s v="Kishore Chettiar"/>
    <s v="Inventory"/>
    <s v="FreshMart Ahmedabad Arcade"/>
    <x v="2"/>
  </r>
  <r>
    <s v="INV101072"/>
    <x v="84"/>
    <s v="CUST0086"/>
    <s v="PRD026"/>
    <s v="STR097"/>
    <s v="EMP0146"/>
    <n v="5"/>
    <n v="329.69"/>
    <n v="15"/>
    <n v="247.27"/>
    <n v="1401.18"/>
    <n v="1236.25"/>
    <n v="164.93"/>
    <s v="Credit Card"/>
    <s v="Not Returned"/>
    <x v="1"/>
    <d v="1899-12-30T12:39:00"/>
    <s v="Weekday"/>
    <s v="Nescafe Coffee 1kg"/>
    <x v="0"/>
    <n v="329.69"/>
    <s v="Anjali Prabhu"/>
    <x v="2"/>
    <s v="Kishore Chettiar"/>
    <s v="Inventory"/>
    <s v="FreshMart Ahmedabad Arcade"/>
    <x v="2"/>
  </r>
  <r>
    <s v="INV102101"/>
    <x v="54"/>
    <s v="CUST0354"/>
    <s v="PRD052"/>
    <s v="STR116"/>
    <s v="EMP0028"/>
    <n v="3"/>
    <n v="328.59"/>
    <n v="0"/>
    <n v="0"/>
    <n v="985.77"/>
    <n v="766.47"/>
    <n v="219.3"/>
    <s v="Credit Card"/>
    <s v="Not Returned"/>
    <x v="1"/>
    <d v="1899-12-30T13:13:00"/>
    <s v="Weekday"/>
    <s v="Lays Namkeen 200g"/>
    <x v="7"/>
    <n v="328.59"/>
    <s v="Hemalatha Gounder"/>
    <x v="2"/>
    <s v="Thiru Krishnan"/>
    <s v="Sales"/>
    <s v="FreshMart Surat Towers"/>
    <x v="2"/>
  </r>
  <r>
    <s v="INV101150"/>
    <x v="42"/>
    <s v="CUST0046"/>
    <s v="PRD079"/>
    <s v="STR101"/>
    <s v="EMP0098"/>
    <n v="7"/>
    <n v="286.44"/>
    <n v="0"/>
    <n v="0"/>
    <n v="2305.84"/>
    <n v="1358.42"/>
    <n v="947.42"/>
    <s v="Credit Card"/>
    <s v="Not Returned"/>
    <x v="0"/>
    <d v="1899-12-30T19:12:00"/>
    <s v="Weekend"/>
    <s v="Eveready Detergent Pack"/>
    <x v="5"/>
    <n v="260.93"/>
    <s v="Kishore Murugan"/>
    <x v="0"/>
    <s v="Dhanya Balan"/>
    <s v="Inventory"/>
    <s v="FreshMart Nagpur Junction"/>
    <x v="2"/>
  </r>
  <r>
    <s v="INV100026"/>
    <x v="13"/>
    <s v="CUST0057"/>
    <s v="PRD103"/>
    <s v="STR104"/>
    <s v="EMP0067"/>
    <n v="2"/>
    <n v="355.64"/>
    <n v="0"/>
    <n v="0"/>
    <n v="817.97"/>
    <n v="606.82000000000005"/>
    <n v="211.15"/>
    <s v="Credit Card"/>
    <s v="Not Returned"/>
    <x v="1"/>
    <d v="1899-12-30T10:42:00"/>
    <s v="Weekend"/>
    <s v="Organic Fresh Fresh Vegetables Pack"/>
    <x v="11"/>
    <n v="355.64"/>
    <s v="Harini Chettiar"/>
    <x v="2"/>
    <s v="Chandran Nair"/>
    <s v="Sales"/>
    <s v="FreshMart Nagpur Square"/>
    <x v="2"/>
  </r>
  <r>
    <s v="INV100992"/>
    <x v="85"/>
    <s v="CUST0023"/>
    <s v="PRD045"/>
    <s v="STR105"/>
    <s v="EMP0089"/>
    <n v="1"/>
    <n v="68.95"/>
    <n v="0"/>
    <n v="0"/>
    <n v="68.95"/>
    <n v="57.89"/>
    <n v="11.06"/>
    <s v="Wallet"/>
    <s v="Not Returned"/>
    <x v="1"/>
    <d v="1899-12-30T15:37:00"/>
    <s v="Weekday"/>
    <s v="McCain Ice Cream 2kg"/>
    <x v="12"/>
    <n v="68.95"/>
    <s v="Indira Nathan"/>
    <x v="2"/>
    <s v="Kalpana Balan"/>
    <s v="Cashier"/>
    <s v="FreshMart Ahmedabad Junction"/>
    <x v="2"/>
  </r>
  <r>
    <s v="INV100401"/>
    <x v="83"/>
    <s v="CUST0021"/>
    <s v="PRD004"/>
    <s v="STR110"/>
    <s v="EMP0178"/>
    <n v="2"/>
    <n v="398.25"/>
    <n v="10"/>
    <n v="79.650000000000006"/>
    <n v="716.85"/>
    <n v="473.08"/>
    <n v="243.77"/>
    <s v="Wallet"/>
    <s v="Not Returned"/>
    <x v="1"/>
    <d v="1899-12-30T10:21:00"/>
    <s v="Weekday"/>
    <s v="Britannia Buns 2kg"/>
    <x v="6"/>
    <n v="398.25"/>
    <s v="Balamurugan Rao"/>
    <x v="2"/>
    <s v="Jaya Sharma"/>
    <s v="Cashier"/>
    <s v="FreshMart Mumbai Colony"/>
    <x v="2"/>
  </r>
  <r>
    <s v="INV101145"/>
    <x v="86"/>
    <s v="CUST0507"/>
    <s v="PRD052"/>
    <s v="STR110"/>
    <s v="EMP0178"/>
    <n v="1"/>
    <n v="328.59"/>
    <n v="0"/>
    <n v="0"/>
    <n v="328.59"/>
    <n v="255.49"/>
    <n v="73.099999999999994"/>
    <s v="Wallet"/>
    <s v="Not Returned"/>
    <x v="1"/>
    <d v="1899-12-30T12:09:00"/>
    <s v="Weekday"/>
    <s v="Lays Namkeen 200g"/>
    <x v="7"/>
    <n v="328.59"/>
    <s v="Kamala Iyer"/>
    <x v="2"/>
    <s v="Jaya Sharma"/>
    <s v="Cashier"/>
    <s v="FreshMart Mumbai Colony"/>
    <x v="2"/>
  </r>
  <r>
    <s v="INV102095"/>
    <x v="3"/>
    <s v="CUST0157"/>
    <s v="PRD096"/>
    <s v="STR111"/>
    <s v="EMP0047"/>
    <n v="7"/>
    <n v="218.72"/>
    <n v="0"/>
    <n v="0"/>
    <n v="1531.04"/>
    <n v="1191.4000000000001"/>
    <n v="339.64"/>
    <s v="Debit Card"/>
    <s v="Not Returned"/>
    <x v="1"/>
    <d v="1899-12-30T20:47:00"/>
    <s v="Weekday"/>
    <s v="Local Farm Fresh Vegetables 1L"/>
    <x v="11"/>
    <n v="205.93"/>
    <s v="Prasath Chettiar"/>
    <x v="0"/>
    <s v="Sundar Gounder"/>
    <s v="Store Manager"/>
    <s v="FreshMart Mumbai Towers"/>
    <x v="2"/>
  </r>
  <r>
    <s v="INV101094"/>
    <x v="39"/>
    <s v="CUST0137"/>
    <s v="PRD053"/>
    <s v="STR118"/>
    <s v="EMP0133"/>
    <n v="7"/>
    <n v="293.79000000000002"/>
    <n v="5"/>
    <n v="102.83"/>
    <n v="1953.7"/>
    <n v="1362.48"/>
    <n v="591.22"/>
    <s v="Net Banking"/>
    <s v="Not Returned"/>
    <x v="1"/>
    <d v="1899-12-30T09:22:00"/>
    <s v="Weekday"/>
    <s v="Cadbury Namkeen Pack"/>
    <x v="7"/>
    <n v="262.77"/>
    <s v="Raghav Selvam"/>
    <x v="0"/>
    <s v="Deepak Naicker"/>
    <s v="Sales"/>
    <s v="FreshMart Surat Heights"/>
    <x v="2"/>
  </r>
  <r>
    <s v="INV102272"/>
    <x v="72"/>
    <s v="CUST0096"/>
    <s v="PRD056"/>
    <s v="STR119"/>
    <s v="EMP0110"/>
    <n v="7"/>
    <n v="357.05"/>
    <n v="5"/>
    <n v="124.97"/>
    <n v="2374.38"/>
    <n v="1669.01"/>
    <n v="705.37"/>
    <s v="Net Banking"/>
    <s v="Not Returned"/>
    <x v="0"/>
    <d v="1899-12-30T10:57:00"/>
    <s v="Weekday"/>
    <s v="Cadbury Namkeen Combo"/>
    <x v="7"/>
    <n v="333.54"/>
    <s v="Hariharan Gounder"/>
    <x v="0"/>
    <s v="Nandhini Chandran"/>
    <s v="Cashier"/>
    <s v="FreshMart Ahmedabad Nagar"/>
    <x v="2"/>
  </r>
  <r>
    <s v="INV100259"/>
    <x v="50"/>
    <s v="CUST0171"/>
    <s v="PRD019"/>
    <s v="STR119"/>
    <s v="EMP0110"/>
    <n v="5"/>
    <n v="448.94"/>
    <n v="0"/>
    <n v="0"/>
    <n v="2581.4"/>
    <n v="1900.4"/>
    <n v="681"/>
    <s v="Wallet"/>
    <s v="Not Returned"/>
    <x v="1"/>
    <d v="1899-12-30T11:28:00"/>
    <s v="Weekend"/>
    <s v="Amul Paneer 1kg"/>
    <x v="3"/>
    <n v="448.94"/>
    <s v="Kavya Chettiar"/>
    <x v="2"/>
    <s v="Nandhini Chandran"/>
    <s v="Cashier"/>
    <s v="FreshMart Ahmedabad Nagar"/>
    <x v="2"/>
  </r>
  <r>
    <s v="INV101545"/>
    <x v="87"/>
    <s v="CUST0100"/>
    <s v="PRD119"/>
    <s v="STR120"/>
    <s v="EMP0344"/>
    <n v="4"/>
    <n v="234.86"/>
    <n v="0"/>
    <n v="0"/>
    <n v="1080.3599999999999"/>
    <n v="852.92"/>
    <n v="227.44"/>
    <s v="Debit Card"/>
    <s v="Not Returned"/>
    <x v="1"/>
    <d v="1899-12-30T12:19:00"/>
    <s v="Weekend"/>
    <s v="Gold Winner Sunflower Oil 200g"/>
    <x v="8"/>
    <n v="234.86"/>
    <s v="Revathi Murugan"/>
    <x v="2"/>
    <s v="Meena Kumar"/>
    <s v="Sales"/>
    <s v="FreshMart Nagpur Central"/>
    <x v="2"/>
  </r>
  <r>
    <s v="INV100331"/>
    <x v="88"/>
    <s v="CUST0202"/>
    <s v="PRD093"/>
    <s v="STR120"/>
    <s v="EMP0344"/>
    <n v="1"/>
    <n v="96.72"/>
    <n v="15"/>
    <n v="14.51"/>
    <n v="82.21"/>
    <n v="79.819999999999993"/>
    <n v="2.39"/>
    <s v="Net Banking"/>
    <s v="Not Returned"/>
    <x v="1"/>
    <d v="1899-12-30T17:06:00"/>
    <s v="Weekday"/>
    <s v="Local Farm Fresh Vegetables 250ml"/>
    <x v="11"/>
    <n v="96.72"/>
    <s v="Vijay Nair"/>
    <x v="1"/>
    <s v="Meena Kumar"/>
    <s v="Sales"/>
    <s v="FreshMart Nagpur Central"/>
    <x v="2"/>
  </r>
  <r>
    <s v="INV101642"/>
    <x v="66"/>
    <s v="CUST0189"/>
    <s v="PRD008"/>
    <s v="STR137"/>
    <s v="EMP0039"/>
    <n v="6"/>
    <n v="460.4"/>
    <n v="20"/>
    <n v="552.48"/>
    <n v="2209.92"/>
    <n v="1697.28"/>
    <n v="512.64"/>
    <s v="Debit Card"/>
    <s v="Not Returned"/>
    <x v="1"/>
    <d v="1899-12-30T18:57:00"/>
    <s v="Weekday"/>
    <s v="Britannia Cookies 200g"/>
    <x v="6"/>
    <n v="455.79"/>
    <s v="Unknown"/>
    <x v="0"/>
    <s v="Indira Menon"/>
    <s v="Store Manager"/>
    <s v="FreshMart Ahmedabad Square"/>
    <x v="2"/>
  </r>
  <r>
    <s v="INV101028"/>
    <x v="87"/>
    <s v="CUST0428"/>
    <s v="PRD023"/>
    <s v="STR137"/>
    <s v="EMP0080"/>
    <n v="3"/>
    <n v="342.27"/>
    <n v="20"/>
    <n v="205.36"/>
    <n v="944.67"/>
    <n v="798.3"/>
    <n v="146.37"/>
    <s v="Wallet"/>
    <s v="Not Returned"/>
    <x v="1"/>
    <d v="1899-12-30T21:42:00"/>
    <s v="Weekend"/>
    <s v="Amul Butter 1L"/>
    <x v="3"/>
    <n v="342.27"/>
    <s v="Anand Krishnan"/>
    <x v="1"/>
    <s v="Charulatha Balan"/>
    <s v="Sales"/>
    <s v="FreshMart Ahmedabad Square"/>
    <x v="2"/>
  </r>
  <r>
    <s v="INV100838"/>
    <x v="21"/>
    <s v="CUST0375"/>
    <s v="PRD053"/>
    <s v="STR137"/>
    <s v="EMP0080"/>
    <n v="5"/>
    <n v="300.02999999999997"/>
    <n v="0"/>
    <n v="0"/>
    <n v="1500.15"/>
    <n v="973.2"/>
    <n v="526.95000000000005"/>
    <s v="Net Banking"/>
    <s v="Returned"/>
    <x v="0"/>
    <d v="1899-12-30T20:50:00"/>
    <s v="Weekday"/>
    <s v="Cadbury Namkeen Pack"/>
    <x v="7"/>
    <n v="262.77"/>
    <s v="Yogesh Gounder"/>
    <x v="1"/>
    <s v="Charulatha Balan"/>
    <s v="Sales"/>
    <s v="FreshMart Ahmedabad Square"/>
    <x v="2"/>
  </r>
  <r>
    <s v="INV100928"/>
    <x v="5"/>
    <s v="CUST0567"/>
    <s v="PRD146"/>
    <s v="STR129"/>
    <s v="EMP0150"/>
    <n v="5"/>
    <n v="67.040000000000006"/>
    <n v="0"/>
    <n v="0"/>
    <n v="335.2"/>
    <n v="249.95"/>
    <n v="85.25"/>
    <s v="Cash"/>
    <s v="Not Returned"/>
    <x v="1"/>
    <d v="1899-12-30T17:29:00"/>
    <s v="Weekday"/>
    <s v="Lizol Floor Cleaner 200g"/>
    <x v="4"/>
    <n v="66.400000000000006"/>
    <s v="Bharath Balan"/>
    <x v="0"/>
    <s v="Dhanya Iyer"/>
    <s v="Operations"/>
    <s v="FreshMart Ahmedabad Heights"/>
    <x v="2"/>
  </r>
  <r>
    <s v="INV101891"/>
    <x v="3"/>
    <s v="CUST0467"/>
    <s v="PRD030"/>
    <s v="STR131"/>
    <s v="EMP0077"/>
    <n v="1"/>
    <n v="172.63"/>
    <n v="0"/>
    <n v="0"/>
    <n v="172.63"/>
    <n v="142"/>
    <n v="30.63"/>
    <s v="Upi"/>
    <s v="Not Returned"/>
    <x v="1"/>
    <d v="1899-12-30T14:36:00"/>
    <s v="Weekday"/>
    <s v="Nescafe Tea Combo"/>
    <x v="0"/>
    <n v="172.63"/>
    <s v="Raghav Prabhu"/>
    <x v="2"/>
    <s v="Senthil Subramaniam"/>
    <s v="Cashier"/>
    <s v="FreshMart Pune Enclave"/>
    <x v="2"/>
  </r>
  <r>
    <s v="INV100131"/>
    <x v="89"/>
    <s v="CUST0271"/>
    <s v="PRD049"/>
    <s v="STR175"/>
    <s v="EMP0043"/>
    <n v="2"/>
    <n v="418.79"/>
    <n v="10"/>
    <n v="83.76"/>
    <n v="753.82"/>
    <n v="617.88"/>
    <n v="135.94"/>
    <s v="Net Banking"/>
    <s v="Not Returned"/>
    <x v="1"/>
    <d v="1899-12-30T15:26:00"/>
    <s v="Weekday"/>
    <s v="Cadbury Chips 1kg"/>
    <x v="7"/>
    <n v="418.79"/>
    <s v="Kalpana Iyer"/>
    <x v="2"/>
    <s v="Suresh Reddy"/>
    <s v="Cashier"/>
    <s v="FreshMart Patna Square"/>
    <x v="3"/>
  </r>
  <r>
    <s v="INV102499"/>
    <x v="72"/>
    <s v="CUST0056"/>
    <s v="PRD012"/>
    <s v="STR133"/>
    <s v="EMP0076"/>
    <n v="4"/>
    <n v="541.35"/>
    <n v="0"/>
    <n v="0"/>
    <n v="2165.4"/>
    <n v="1345.6"/>
    <n v="819.8"/>
    <s v="Upi"/>
    <s v="Not Returned"/>
    <x v="0"/>
    <d v="1899-12-30T14:02:00"/>
    <s v="Weekday"/>
    <s v="Harvest Gold Rusk 1kg"/>
    <x v="6"/>
    <n v="541.35"/>
    <s v="Nithya Prabhu"/>
    <x v="2"/>
    <s v="Meena Devi"/>
    <s v="Inventory"/>
    <s v="FreshMart Nagpur Gardens"/>
    <x v="2"/>
  </r>
  <r>
    <s v="INV100051"/>
    <x v="17"/>
    <s v="CUST0106"/>
    <s v="PRD026"/>
    <s v="STR144"/>
    <s v="EMP0047"/>
    <n v="4"/>
    <n v="349.59"/>
    <n v="10"/>
    <n v="139.84"/>
    <n v="1258.52"/>
    <n v="989"/>
    <n v="269.52"/>
    <s v="Credit Card"/>
    <s v="Not Returned"/>
    <x v="1"/>
    <d v="1899-12-30T14:37:00"/>
    <s v="Weekday"/>
    <s v="Nescafe Coffee 1kg"/>
    <x v="0"/>
    <n v="329.69"/>
    <s v="Sangeetha Sekar"/>
    <x v="0"/>
    <s v="Sundar Gounder"/>
    <s v="Store Manager"/>
    <s v="FreshMart Kanpur Colony"/>
    <x v="1"/>
  </r>
  <r>
    <s v="INV100692"/>
    <x v="22"/>
    <s v="CUST0615"/>
    <s v="PRD122"/>
    <s v="STR136"/>
    <s v="EMP0070"/>
    <n v="4"/>
    <n v="102.51"/>
    <n v="20"/>
    <n v="82.01"/>
    <n v="377.23"/>
    <n v="354.88"/>
    <n v="22.35"/>
    <s v="Upi"/>
    <s v="Not Returned"/>
    <x v="0"/>
    <d v="1899-12-30T09:24:00"/>
    <s v="Weekend"/>
    <s v="Fortune Gingelly Oil 250ml"/>
    <x v="8"/>
    <n v="102.51"/>
    <s v="Aishwarya Raj"/>
    <x v="1"/>
    <s v="Umesh Subramaniam"/>
    <s v="Sales"/>
    <s v="FreshMart Nagpur Crossing"/>
    <x v="2"/>
  </r>
  <r>
    <s v="INV100966"/>
    <x v="90"/>
    <s v="CUST0207"/>
    <s v="PRD068"/>
    <s v="STR136"/>
    <s v="EMP0070"/>
    <n v="1"/>
    <n v="232.2"/>
    <n v="0"/>
    <n v="0"/>
    <n v="267.02999999999997"/>
    <n v="160.97999999999999"/>
    <n v="106.05"/>
    <s v="Debit Card"/>
    <s v="Not Returned"/>
    <x v="1"/>
    <d v="1899-12-30T13:27:00"/>
    <s v="Weekend"/>
    <s v="Patanjali Shampoo 2kg"/>
    <x v="10"/>
    <n v="232.2"/>
    <s v="Sangeetha Selvam"/>
    <x v="1"/>
    <s v="Umesh Subramaniam"/>
    <s v="Sales"/>
    <s v="FreshMart Nagpur Crossing"/>
    <x v="2"/>
  </r>
  <r>
    <s v="INV100617"/>
    <x v="42"/>
    <s v="CUST0209"/>
    <s v="PRD087"/>
    <s v="STR138"/>
    <s v="EMP0083"/>
    <n v="8"/>
    <n v="78.55"/>
    <n v="0"/>
    <n v="0"/>
    <n v="722.66"/>
    <n v="474.96"/>
    <n v="247.7"/>
    <s v="Upi"/>
    <s v="Not Returned"/>
    <x v="1"/>
    <d v="1899-12-30T17:34:00"/>
    <s v="Weekend"/>
    <s v="Organic Fresh Fresh Fruits Combo"/>
    <x v="9"/>
    <n v="71.290000000000006"/>
    <s v="Udhay Pandian"/>
    <x v="0"/>
    <s v="Sathish Sharma"/>
    <s v="Billing"/>
    <s v="FreshMart Mumbai Enclave"/>
    <x v="2"/>
  </r>
  <r>
    <s v="INV102078"/>
    <x v="91"/>
    <s v="CUST0130"/>
    <s v="PRD071"/>
    <s v="STR145"/>
    <s v="EMP0117"/>
    <n v="4"/>
    <n v="53.39"/>
    <n v="0"/>
    <n v="0"/>
    <n v="245.59"/>
    <n v="172.04"/>
    <n v="73.55"/>
    <s v="Credit Card"/>
    <s v="Not Returned"/>
    <x v="1"/>
    <d v="1899-12-30T15:51:00"/>
    <s v="Weekend"/>
    <s v="Eveready Batteries Combo"/>
    <x v="5"/>
    <n v="53.39"/>
    <s v="Geetha Selvam"/>
    <x v="1"/>
    <s v="Janani Krishnan"/>
    <s v="Billing"/>
    <s v="FreshMart Lucknow Main Road"/>
    <x v="1"/>
  </r>
  <r>
    <s v="INV101412"/>
    <x v="72"/>
    <s v="CUST0230"/>
    <s v="PRD004"/>
    <s v="STR145"/>
    <s v="EMP0117"/>
    <n v="5"/>
    <n v="398.25"/>
    <n v="20"/>
    <n v="398.25"/>
    <n v="1593"/>
    <n v="1182.7"/>
    <n v="410.3"/>
    <s v="Cash"/>
    <s v="Not Returned"/>
    <x v="1"/>
    <d v="1899-12-30T18:11:00"/>
    <s v="Weekday"/>
    <s v="Britannia Buns 2kg"/>
    <x v="6"/>
    <n v="398.25"/>
    <s v="Thenmozhi Menon"/>
    <x v="2"/>
    <s v="Janani Krishnan"/>
    <s v="Billing"/>
    <s v="FreshMart Lucknow Main Road"/>
    <x v="1"/>
  </r>
  <r>
    <s v="INV102381"/>
    <x v="23"/>
    <s v="CUST0554"/>
    <s v="PRD017"/>
    <s v="STR157"/>
    <s v="EMP0052"/>
    <n v="3"/>
    <n v="464.41"/>
    <n v="20"/>
    <n v="278.64999999999998"/>
    <n v="1281.77"/>
    <n v="1193.07"/>
    <n v="88.7"/>
    <s v="Cash"/>
    <s v="Not Returned"/>
    <x v="1"/>
    <d v="1899-12-30T14:28:00"/>
    <s v="Weekend"/>
    <s v="Nestle Curd 1kg"/>
    <x v="3"/>
    <n v="464.41"/>
    <s v="Nirmala Chandran"/>
    <x v="2"/>
    <s v="Pandi Iyer"/>
    <s v="Sales"/>
    <s v="FreshMart Lucknow Extension"/>
    <x v="1"/>
  </r>
  <r>
    <s v="INV100542"/>
    <x v="81"/>
    <s v="CUST0498"/>
    <s v="PRD021"/>
    <s v="STR161"/>
    <s v="EMP0062"/>
    <n v="2"/>
    <n v="38.659999999999997"/>
    <n v="0"/>
    <n v="0"/>
    <n v="77.319999999999993"/>
    <n v="64.8"/>
    <n v="12.52"/>
    <s v="Net Banking"/>
    <s v="Not Returned"/>
    <x v="1"/>
    <d v="1899-12-30T10:31:00"/>
    <s v="Weekday"/>
    <s v="Milky Mist Butter Pack"/>
    <x v="3"/>
    <n v="38.659999999999997"/>
    <s v="Senthil Raj"/>
    <x v="1"/>
    <s v="Jaya Selvam"/>
    <s v="Operations"/>
    <s v="FreshMart Jaipur Hub"/>
    <x v="1"/>
  </r>
  <r>
    <s v="INV102275"/>
    <x v="85"/>
    <s v="CUST0161"/>
    <s v="PRD142"/>
    <s v="STR167"/>
    <s v="EMP0071"/>
    <n v="3"/>
    <n v="555.21"/>
    <n v="0"/>
    <n v="0"/>
    <n v="1665.63"/>
    <n v="1187.6099999999999"/>
    <n v="478.02"/>
    <s v="Wallet"/>
    <s v="Not Returned"/>
    <x v="0"/>
    <d v="1899-12-30T18:39:00"/>
    <s v="Weekday"/>
    <s v="Lizol Dishwash 200g"/>
    <x v="4"/>
    <n v="522.78"/>
    <s v="Karthik Velan"/>
    <x v="0"/>
    <s v="Ilango Selvam"/>
    <s v="Inventory"/>
    <s v="FreshMart Kolkata Nagar"/>
    <x v="3"/>
  </r>
  <r>
    <s v="INV102453"/>
    <x v="58"/>
    <s v="CUST0149"/>
    <s v="PRD137"/>
    <s v="STR172"/>
    <s v="EMP0081"/>
    <n v="4"/>
    <n v="442.14"/>
    <n v="5"/>
    <n v="88.43"/>
    <n v="1932.15"/>
    <n v="1407.48"/>
    <n v="524.66999999999996"/>
    <s v="Cash"/>
    <s v="Not Returned"/>
    <x v="1"/>
    <d v="1899-12-30T11:55:00"/>
    <s v="Weekend"/>
    <s v="MDH Powdered Spices 200g"/>
    <x v="1"/>
    <n v="442.14"/>
    <s v="Vani Rao"/>
    <x v="2"/>
    <s v="Radha Selvam"/>
    <s v="Sales"/>
    <s v="FreshMart Guwahati Heights"/>
    <x v="3"/>
  </r>
  <r>
    <s v="INV100913"/>
    <x v="18"/>
    <s v="CUST0676"/>
    <s v="PRD069"/>
    <s v="STR176"/>
    <s v="EMP0082"/>
    <n v="8"/>
    <n v="484.89"/>
    <n v="0"/>
    <n v="0"/>
    <n v="3879.12"/>
    <n v="2694.4"/>
    <n v="1184.72"/>
    <s v="Upi"/>
    <s v="Not Returned"/>
    <x v="1"/>
    <d v="1899-12-30T20:32:00"/>
    <s v="Weekday"/>
    <s v="Patanjali Shampoo 1kg"/>
    <x v="10"/>
    <n v="468.94"/>
    <s v="Dhanush Mudaliar"/>
    <x v="0"/>
    <s v="Nirmala Krishnan"/>
    <s v="Store Manager"/>
    <s v="FreshMart Kolkata Hub"/>
    <x v="3"/>
  </r>
  <r>
    <s v="INV100178"/>
    <x v="92"/>
    <s v="CUST0406"/>
    <s v="PRD150"/>
    <s v="STR180"/>
    <s v="EMP0093"/>
    <n v="6"/>
    <n v="214.86"/>
    <n v="20"/>
    <n v="257.83"/>
    <n v="1031.33"/>
    <n v="948.36"/>
    <n v="82.97"/>
    <s v="Wallet"/>
    <s v="Not Returned"/>
    <x v="1"/>
    <d v="1899-12-30T09:28:00"/>
    <s v="Weekday"/>
    <s v="Lizol Toilet Cleaner 200g v2"/>
    <x v="4"/>
    <n v="214.04"/>
    <s v="Gopal Naidu"/>
    <x v="0"/>
    <s v="Devi Pillai"/>
    <s v="Cashier"/>
    <s v="FreshMart Guwahati Extension"/>
    <x v="3"/>
  </r>
  <r>
    <s v="INV101660"/>
    <x v="72"/>
    <s v="CUST0035"/>
    <s v="PRD001"/>
    <s v="STR028"/>
    <s v="EMP0123"/>
    <n v="8"/>
    <n v="314.61"/>
    <n v="0"/>
    <n v="0"/>
    <n v="2516.88"/>
    <n v="1477.92"/>
    <n v="1038.96"/>
    <s v="Debit Card"/>
    <s v="Not Returned"/>
    <x v="1"/>
    <d v="1899-12-30T18:44:00"/>
    <s v="Weekday"/>
    <s v="Local Bakers Buns 1kg"/>
    <x v="6"/>
    <n v="299.73"/>
    <s v="Balamurugan Sharma"/>
    <x v="0"/>
    <s v="Sundar Sharma"/>
    <s v="Cashier"/>
    <s v="FreshMart Ahmedabad Hub"/>
    <x v="0"/>
  </r>
  <r>
    <s v="INV100471"/>
    <x v="93"/>
    <s v="CUST0200"/>
    <s v="PRD015"/>
    <s v="STR028"/>
    <s v="EMP0123"/>
    <n v="6"/>
    <n v="464.87"/>
    <n v="0"/>
    <n v="0"/>
    <n v="2789.22"/>
    <n v="2321.34"/>
    <n v="467.88"/>
    <s v="Cash"/>
    <s v="Not Returned"/>
    <x v="0"/>
    <d v="1899-12-30T13:08:00"/>
    <s v="Weekday"/>
    <s v="Nestle Butter 250ml"/>
    <x v="3"/>
    <n v="459.58"/>
    <s v="Karthik Achari"/>
    <x v="0"/>
    <s v="Sundar Sharma"/>
    <s v="Cashier"/>
    <s v="FreshMart Ahmedabad Hub"/>
    <x v="0"/>
  </r>
  <r>
    <s v="INV101892"/>
    <x v="45"/>
    <s v="CUST0030"/>
    <s v="PRD140"/>
    <s v="STR043"/>
    <s v="EMP0278"/>
    <n v="4"/>
    <n v="352.51"/>
    <n v="5"/>
    <n v="70.5"/>
    <n v="1540.47"/>
    <n v="1040.24"/>
    <n v="500.23"/>
    <s v="Upi"/>
    <s v="Not Returned"/>
    <x v="1"/>
    <d v="1899-12-30T21:35:00"/>
    <s v="Weekend"/>
    <s v="Vim Toilet Cleaner 2kg"/>
    <x v="4"/>
    <n v="352.51"/>
    <s v="Revathi Pillai"/>
    <x v="2"/>
    <s v="Hariharan Reddy"/>
    <s v="Inventory"/>
    <s v="FreshMart Erode Heights"/>
    <x v="0"/>
  </r>
  <r>
    <s v="INV101778"/>
    <x v="94"/>
    <s v="CUST0222"/>
    <s v="PRD013"/>
    <s v="STR043"/>
    <s v="EMP0278"/>
    <n v="1"/>
    <n v="161.03"/>
    <n v="0"/>
    <n v="0"/>
    <n v="185.18"/>
    <n v="124.24"/>
    <n v="60.94"/>
    <s v="Upi"/>
    <s v="Not Returned"/>
    <x v="0"/>
    <d v="1899-12-30T20:55:00"/>
    <s v="Weekend"/>
    <s v="Amul Paneer 250ml"/>
    <x v="3"/>
    <n v="161.03"/>
    <s v="Balamurugan Varma"/>
    <x v="2"/>
    <s v="Hariharan Reddy"/>
    <s v="Inventory"/>
    <s v="FreshMart Erode Heights"/>
    <x v="0"/>
  </r>
  <r>
    <s v="INV102148"/>
    <x v="24"/>
    <s v="CUST0030"/>
    <s v="PRD097"/>
    <s v="STR003"/>
    <s v="EMP0245"/>
    <n v="5"/>
    <n v="365.92"/>
    <n v="15"/>
    <n v="274.44"/>
    <n v="1788.43"/>
    <n v="1551.9"/>
    <n v="236.53"/>
    <s v="Net Banking"/>
    <s v="Not Returned"/>
    <x v="0"/>
    <d v="1899-12-30T20:27:00"/>
    <s v="Weekend"/>
    <s v="Local Farm Fresh Vegetables 250ml v2"/>
    <x v="11"/>
    <n v="365.92"/>
    <s v="Revathi Pillai"/>
    <x v="2"/>
    <s v="Ashok Nathan"/>
    <s v="Inventory"/>
    <s v="FreshMart Tiruppur Square"/>
    <x v="0"/>
  </r>
  <r>
    <s v="INV101995"/>
    <x v="10"/>
    <s v="CUST0106"/>
    <s v="PRD007"/>
    <s v="STR161"/>
    <s v="EMP0126"/>
    <n v="6"/>
    <n v="489"/>
    <n v="0"/>
    <n v="0"/>
    <n v="3374.1"/>
    <n v="1592.64"/>
    <n v="1781.46"/>
    <s v="Debit Card"/>
    <s v="Not Returned"/>
    <x v="1"/>
    <d v="1899-12-30T20:24:00"/>
    <s v="Weekend"/>
    <s v="Britannia Buns 2kg v2"/>
    <x v="6"/>
    <n v="437.49"/>
    <s v="Sangeetha Sekar"/>
    <x v="0"/>
    <s v="Anjali Kumar"/>
    <s v="Sales"/>
    <s v="FreshMart Jaipur Hub"/>
    <x v="1"/>
  </r>
  <r>
    <s v="INV101941"/>
    <x v="10"/>
    <s v="CUST0508"/>
    <s v="PRD053"/>
    <s v="STR129"/>
    <s v="EMP0128"/>
    <n v="3"/>
    <n v="262.77"/>
    <n v="0"/>
    <n v="0"/>
    <n v="906.56"/>
    <n v="583.91999999999996"/>
    <n v="322.64"/>
    <s v="Net Banking"/>
    <s v="Not Returned"/>
    <x v="1"/>
    <d v="1899-12-30T13:36:00"/>
    <s v="Weekend"/>
    <s v="Cadbury Namkeen Pack"/>
    <x v="7"/>
    <n v="262.77"/>
    <s v="Priya Subramaniam"/>
    <x v="2"/>
    <s v="Lokesh Naicker"/>
    <s v="Cashier"/>
    <s v="FreshMart Ahmedabad Heights"/>
    <x v="2"/>
  </r>
  <r>
    <s v="INV100340"/>
    <x v="8"/>
    <s v="CUST0031"/>
    <s v="PRD129"/>
    <s v="STR078"/>
    <s v="EMP0296"/>
    <n v="1"/>
    <n v="490.22"/>
    <n v="15"/>
    <n v="73.53"/>
    <n v="479.19"/>
    <n v="373.58"/>
    <n v="105.61"/>
    <s v="Credit Card"/>
    <s v="Not Returned"/>
    <x v="1"/>
    <d v="1899-12-30T13:25:00"/>
    <s v="Weekend"/>
    <s v="Everest Powdered Spices Combo"/>
    <x v="1"/>
    <n v="490.22"/>
    <s v="Lalitha Venkataraman"/>
    <x v="1"/>
    <s v="Vani Venkataraman"/>
    <s v="Billing"/>
    <s v="FreshMart Tiruppur Towers"/>
    <x v="0"/>
  </r>
  <r>
    <s v="INV101371"/>
    <x v="28"/>
    <s v="CUST0054"/>
    <s v="PRD060"/>
    <s v="STR078"/>
    <s v="EMP0296"/>
    <n v="8"/>
    <n v="74.87"/>
    <n v="15"/>
    <n v="89.84"/>
    <n v="585.49"/>
    <n v="434"/>
    <n v="151.49"/>
    <s v="Credit Card"/>
    <s v="Not Returned"/>
    <x v="1"/>
    <d v="1899-12-30T21:19:00"/>
    <s v="Weekend"/>
    <s v="Himalaya Soap 250ml"/>
    <x v="10"/>
    <n v="72.930000000000007"/>
    <s v="Deepak Pillai"/>
    <x v="0"/>
    <s v="Vani Venkataraman"/>
    <s v="Billing"/>
    <s v="FreshMart Tiruppur Towers"/>
    <x v="0"/>
  </r>
  <r>
    <s v="INV102146"/>
    <x v="77"/>
    <s v="CUST0084"/>
    <s v="PRD071"/>
    <s v="STR078"/>
    <s v="EMP0296"/>
    <n v="2"/>
    <n v="53.39"/>
    <n v="15"/>
    <n v="16.02"/>
    <n v="90.76"/>
    <n v="86.02"/>
    <n v="4.74"/>
    <s v="Net Banking"/>
    <s v="Not Returned"/>
    <x v="2"/>
    <d v="1899-12-30T19:15:00"/>
    <s v="Weekday"/>
    <s v="Eveready Batteries Combo"/>
    <x v="5"/>
    <n v="53.39"/>
    <s v="Pandi Gupta"/>
    <x v="2"/>
    <s v="Vani Venkataraman"/>
    <s v="Billing"/>
    <s v="FreshMart Tiruppur Towers"/>
    <x v="0"/>
  </r>
  <r>
    <s v="INV101184"/>
    <x v="40"/>
    <s v="CUST0100"/>
    <s v="PRD109"/>
    <s v="STR078"/>
    <s v="EMP0296"/>
    <n v="1"/>
    <n v="157.97999999999999"/>
    <n v="15"/>
    <n v="23.7"/>
    <n v="134.28"/>
    <n v="137.94999999999999"/>
    <n v="-3.67"/>
    <s v="Upi"/>
    <s v="Not Returned"/>
    <x v="1"/>
    <d v="1899-12-30T13:10:00"/>
    <s v="Weekday"/>
    <s v="Aachi Ponni Rice 1kg"/>
    <x v="2"/>
    <n v="157.97999999999999"/>
    <s v="Revathi Murugan"/>
    <x v="2"/>
    <s v="Vani Venkataraman"/>
    <s v="Billing"/>
    <s v="FreshMart Tiruppur Towers"/>
    <x v="0"/>
  </r>
  <r>
    <s v="INV100287"/>
    <x v="94"/>
    <s v="CUST0554"/>
    <s v="PRD010"/>
    <s v="STR078"/>
    <s v="EMP0296"/>
    <n v="3"/>
    <n v="182.3"/>
    <n v="15"/>
    <n v="82.04"/>
    <n v="534.59"/>
    <n v="322.8"/>
    <n v="211.79"/>
    <s v="Credit Card"/>
    <s v="Not Returned"/>
    <x v="1"/>
    <d v="1899-12-30T18:27:00"/>
    <s v="Weekend"/>
    <s v="Harvest Gold Cookies Pack"/>
    <x v="6"/>
    <n v="182.3"/>
    <s v="Nirmala Chandran"/>
    <x v="2"/>
    <s v="Vani Venkataraman"/>
    <s v="Billing"/>
    <s v="FreshMart Tiruppur Towers"/>
    <x v="0"/>
  </r>
  <r>
    <s v="INV100367"/>
    <x v="48"/>
    <s v="CUST0049"/>
    <s v="PRD034"/>
    <s v="STR115"/>
    <s v="EMP0136"/>
    <n v="4"/>
    <n v="126.21"/>
    <n v="0"/>
    <n v="0"/>
    <n v="504.84"/>
    <n v="389.4"/>
    <n v="115.44"/>
    <s v="Debit Card"/>
    <s v="Not Returned"/>
    <x v="2"/>
    <d v="1899-12-30T15:24:00"/>
    <s v="Weekday"/>
    <s v="Nescafe Coffee 500g"/>
    <x v="0"/>
    <n v="124.84"/>
    <s v="Lokesh Gupta"/>
    <x v="0"/>
    <s v="Karthik Menon"/>
    <s v="Sales"/>
    <s v="FreshMart Surat Nagar"/>
    <x v="2"/>
  </r>
  <r>
    <s v="INV101329"/>
    <x v="91"/>
    <s v="CUST0070"/>
    <s v="PRD133"/>
    <s v="STR124"/>
    <s v="EMP0138"/>
    <n v="4"/>
    <n v="80.5"/>
    <n v="10"/>
    <n v="32.200000000000003"/>
    <n v="333.27"/>
    <n v="249"/>
    <n v="84.27"/>
    <s v="Cash"/>
    <s v="Not Returned"/>
    <x v="1"/>
    <d v="1899-12-30T20:19:00"/>
    <s v="Weekend"/>
    <s v="Aachi Powdered Spices 200g"/>
    <x v="1"/>
    <n v="80.5"/>
    <s v="Kavya Rao"/>
    <x v="2"/>
    <s v="Dinesh Velan"/>
    <s v="Cashier"/>
    <s v="FreshMart Ahmedabad Hub"/>
    <x v="2"/>
  </r>
  <r>
    <s v="INV100468"/>
    <x v="75"/>
    <s v="CUST0528"/>
    <s v="PRD006"/>
    <s v="STR023"/>
    <s v="EMP0171"/>
    <n v="5"/>
    <n v="343.56"/>
    <n v="0"/>
    <n v="0"/>
    <n v="1717.8"/>
    <n v="1081.5999999999999"/>
    <n v="636.20000000000005"/>
    <s v="Wallet"/>
    <s v="Not Returned"/>
    <x v="2"/>
    <d v="1899-12-30T18:43:00"/>
    <s v="Weekday"/>
    <s v="Harvest Gold Cookies 500g"/>
    <x v="6"/>
    <n v="343.56"/>
    <s v="Divya Balan"/>
    <x v="2"/>
    <s v="Ashok Nair"/>
    <s v="Cashier"/>
    <s v="FreshMart Mysuru Square"/>
    <x v="0"/>
  </r>
  <r>
    <s v="INV100702"/>
    <x v="32"/>
    <s v="CUST0231"/>
    <s v="PRD107"/>
    <s v="STR097"/>
    <s v="EMP0139"/>
    <n v="3"/>
    <n v="431.28"/>
    <n v="0"/>
    <n v="0"/>
    <n v="1293.8399999999999"/>
    <n v="1045.23"/>
    <n v="248.61"/>
    <s v="Credit Card"/>
    <s v="Not Returned"/>
    <x v="1"/>
    <d v="1899-12-30T14:01:00"/>
    <s v="Weekday"/>
    <s v="Aachi Idli Rice Combo"/>
    <x v="2"/>
    <n v="405.1"/>
    <s v="Suresh Menon"/>
    <x v="0"/>
    <s v="Balamurugan Devi"/>
    <s v="Operations"/>
    <s v="FreshMart Ahmedabad Arcade"/>
    <x v="2"/>
  </r>
  <r>
    <s v="INV100697"/>
    <x v="56"/>
    <s v="CUST0554"/>
    <s v="PRD043"/>
    <s v="STR125"/>
    <s v="EMP0139"/>
    <n v="5"/>
    <n v="42.97"/>
    <n v="0"/>
    <n v="0"/>
    <n v="214.85"/>
    <n v="182.95"/>
    <n v="31.9"/>
    <s v="Wallet"/>
    <s v="Not Returned"/>
    <x v="1"/>
    <d v="1899-12-30T19:15:00"/>
    <s v="Weekday"/>
    <s v="McCain Ice Cream 200g"/>
    <x v="12"/>
    <n v="42.97"/>
    <s v="Nirmala Chandran"/>
    <x v="2"/>
    <s v="Balamurugan Devi"/>
    <s v="Operations"/>
    <s v="FreshMart Nagpur Arcade"/>
    <x v="2"/>
  </r>
  <r>
    <s v="INV101956"/>
    <x v="63"/>
    <s v="CUST0174"/>
    <s v="PRD098"/>
    <s v="STR060"/>
    <s v="EMP0140"/>
    <n v="2"/>
    <n v="83.13"/>
    <n v="5"/>
    <n v="8.31"/>
    <n v="181.64"/>
    <n v="138.18"/>
    <n v="43.46"/>
    <s v="Net Banking"/>
    <s v="Not Returned"/>
    <x v="1"/>
    <d v="1899-12-30T10:43:00"/>
    <s v="Weekend"/>
    <s v="Organic Fresh Fresh Vegetables 250ml"/>
    <x v="11"/>
    <n v="83.13"/>
    <s v="Yogesh Sharma"/>
    <x v="2"/>
    <s v="Kavya Sharma"/>
    <s v="Sales"/>
    <s v="FreshMart Erode Square"/>
    <x v="1"/>
  </r>
  <r>
    <s v="INV101290"/>
    <x v="36"/>
    <s v="CUST0054"/>
    <s v="PRD089"/>
    <s v="STR093"/>
    <s v="EMP0141"/>
    <n v="8"/>
    <n v="306.43"/>
    <n v="0"/>
    <n v="0"/>
    <n v="2451.44"/>
    <n v="2011.36"/>
    <n v="440.08"/>
    <s v="Net Banking"/>
    <s v="Not Returned"/>
    <x v="1"/>
    <d v="1899-12-30T20:56:00"/>
    <s v="Weekday"/>
    <s v="Organic Fresh Fresh Fruits 500g"/>
    <x v="9"/>
    <n v="305.67"/>
    <s v="Deepak Pillai"/>
    <x v="0"/>
    <s v="Mala Velan"/>
    <s v="Sales"/>
    <s v="FreshMart Pune Complex"/>
    <x v="2"/>
  </r>
  <r>
    <s v="INV101357"/>
    <x v="95"/>
    <s v="CUST0236"/>
    <s v="PRD116"/>
    <s v="STR093"/>
    <s v="EMP0141"/>
    <n v="2"/>
    <n v="150.04"/>
    <n v="0"/>
    <n v="0"/>
    <n v="345.09"/>
    <n v="255.96"/>
    <n v="89.13"/>
    <s v="Upi"/>
    <s v="Not Returned"/>
    <x v="1"/>
    <d v="1899-12-30T20:21:00"/>
    <s v="Weekend"/>
    <s v="Aachi Basmati Rice 200g"/>
    <x v="2"/>
    <n v="150.04"/>
    <s v="Umesh Chandran"/>
    <x v="1"/>
    <s v="Mala Velan"/>
    <s v="Sales"/>
    <s v="FreshMart Pune Complex"/>
    <x v="2"/>
  </r>
  <r>
    <s v="INV101001"/>
    <x v="12"/>
    <s v="CUST0186"/>
    <s v="PRD107"/>
    <s v="STR093"/>
    <s v="EMP0141"/>
    <n v="1"/>
    <n v="405.1"/>
    <n v="10"/>
    <n v="40.51"/>
    <n v="364.59"/>
    <n v="348.41"/>
    <n v="16.18"/>
    <s v="Upi"/>
    <s v="Not Returned"/>
    <x v="1"/>
    <d v="1899-12-30T13:10:00"/>
    <s v="Weekday"/>
    <s v="Aachi Idli Rice Combo"/>
    <x v="2"/>
    <n v="405.1"/>
    <s v="Bhavani Pillai"/>
    <x v="1"/>
    <s v="Mala Velan"/>
    <s v="Sales"/>
    <s v="FreshMart Pune Complex"/>
    <x v="2"/>
  </r>
  <r>
    <s v="INV101112"/>
    <x v="77"/>
    <s v="CUST0540"/>
    <s v="PRD124"/>
    <s v="STR027"/>
    <s v="EMP0143"/>
    <n v="5"/>
    <n v="123.19"/>
    <n v="20"/>
    <n v="123.19"/>
    <n v="492.76"/>
    <n v="544.6"/>
    <n v="-51.84"/>
    <s v="Upi"/>
    <s v="Not Returned"/>
    <x v="1"/>
    <d v="1899-12-30T12:37:00"/>
    <s v="Weekday"/>
    <s v="Gold Winner Coconut Oil 2kg"/>
    <x v="8"/>
    <n v="121.9"/>
    <s v="Thenmozhi Naicker"/>
    <x v="0"/>
    <s v="Chitra Prabhu"/>
    <s v="Sales"/>
    <s v="FreshMart Coimbatore Heights"/>
    <x v="0"/>
  </r>
  <r>
    <s v="INV100764"/>
    <x v="14"/>
    <s v="CUST0206"/>
    <s v="PRD082"/>
    <s v="STR027"/>
    <s v="EMP0143"/>
    <n v="6"/>
    <n v="236.62"/>
    <n v="20"/>
    <n v="283.94"/>
    <n v="1135.78"/>
    <n v="1154.46"/>
    <n v="-18.68"/>
    <s v="Net Banking"/>
    <s v="Not Returned"/>
    <x v="1"/>
    <d v="1899-12-30T13:03:00"/>
    <s v="Weekday"/>
    <s v="Organic Fresh Fresh Fruits Pack"/>
    <x v="9"/>
    <n v="232.92"/>
    <s v="Devi Venkataraman"/>
    <x v="0"/>
    <s v="Chitra Prabhu"/>
    <s v="Sales"/>
    <s v="FreshMart Coimbatore Heights"/>
    <x v="0"/>
  </r>
  <r>
    <s v="INV102439"/>
    <x v="47"/>
    <s v="CUST0035"/>
    <s v="PRD148"/>
    <s v="STR009"/>
    <s v="EMP0317"/>
    <n v="6"/>
    <n v="121.28"/>
    <n v="0"/>
    <n v="0"/>
    <n v="727.68"/>
    <n v="499.98"/>
    <n v="227.7"/>
    <s v="Upi"/>
    <s v="Not Returned"/>
    <x v="2"/>
    <d v="1899-12-30T12:43:00"/>
    <s v="Weekday"/>
    <s v="Lizol Toilet Cleaner 200g"/>
    <x v="4"/>
    <n v="108.97"/>
    <s v="Balamurugan Sharma"/>
    <x v="0"/>
    <s v="Umesh Sharma"/>
    <s v="HR"/>
    <s v="FreshMart Kochi Square"/>
    <x v="0"/>
  </r>
  <r>
    <s v="INV101756"/>
    <x v="26"/>
    <s v="CUST0341"/>
    <s v="PRD030"/>
    <s v="STR071"/>
    <s v="EMP0144"/>
    <n v="4"/>
    <n v="172.63"/>
    <n v="0"/>
    <n v="0"/>
    <n v="794.1"/>
    <n v="568"/>
    <n v="226.1"/>
    <s v="Cash"/>
    <s v="Not Returned"/>
    <x v="1"/>
    <d v="1899-12-30T15:58:00"/>
    <s v="Weekend"/>
    <s v="Nescafe Tea Combo"/>
    <x v="0"/>
    <n v="172.63"/>
    <s v="Elango Sekar"/>
    <x v="2"/>
    <s v="Chitra Nair"/>
    <s v="Cashier"/>
    <s v="FreshMart Salem Crossing"/>
    <x v="0"/>
  </r>
  <r>
    <s v="INV101536"/>
    <x v="87"/>
    <s v="CUST0137"/>
    <s v="PRD116"/>
    <s v="STR140"/>
    <s v="EMP0145"/>
    <n v="4"/>
    <n v="156.52000000000001"/>
    <n v="0"/>
    <n v="0"/>
    <n v="719.99"/>
    <n v="511.92"/>
    <n v="208.07"/>
    <s v="Upi"/>
    <s v="Not Returned"/>
    <x v="0"/>
    <d v="1899-12-30T20:53:00"/>
    <s v="Weekend"/>
    <s v="Aachi Basmati Rice 200g"/>
    <x v="2"/>
    <n v="150.04"/>
    <s v="Raghav Selvam"/>
    <x v="0"/>
    <s v="Ilango Reddy"/>
    <s v="Cashier"/>
    <s v="FreshMart Surat Crossing"/>
    <x v="2"/>
  </r>
  <r>
    <s v="INV101340"/>
    <x v="83"/>
    <s v="CUST0172"/>
    <s v="PRD031"/>
    <s v="STR140"/>
    <s v="EMP0145"/>
    <n v="4"/>
    <n v="342.46"/>
    <n v="10"/>
    <n v="136.97999999999999"/>
    <n v="1232.8599999999999"/>
    <n v="1087.1199999999999"/>
    <n v="145.74"/>
    <s v="Net Banking"/>
    <s v="Not Returned"/>
    <x v="2"/>
    <d v="1899-12-30T12:24:00"/>
    <s v="Weekday"/>
    <s v="Nescafe Coffee Pack"/>
    <x v="0"/>
    <n v="342.46"/>
    <s v="Devi Gounder"/>
    <x v="2"/>
    <s v="Ilango Reddy"/>
    <s v="Cashier"/>
    <s v="FreshMart Surat Crossing"/>
    <x v="2"/>
  </r>
  <r>
    <s v="INV101913"/>
    <x v="26"/>
    <s v="CUST0035"/>
    <s v="PRD028"/>
    <s v="STR087"/>
    <s v="EMP0222"/>
    <n v="6"/>
    <n v="422.63"/>
    <n v="0"/>
    <n v="0"/>
    <n v="2916.15"/>
    <n v="1859.88"/>
    <n v="1056.27"/>
    <s v="Credit Card"/>
    <s v="Not Returned"/>
    <x v="2"/>
    <d v="1899-12-30T16:12:00"/>
    <s v="Weekend"/>
    <s v="Tata Tea Soft Drinks 500g"/>
    <x v="0"/>
    <n v="380.12"/>
    <s v="Balamurugan Sharma"/>
    <x v="0"/>
    <s v="Poornima Rao"/>
    <s v="Inventory"/>
    <s v="FreshMart Mysuru Complex"/>
    <x v="0"/>
  </r>
  <r>
    <s v="INV100055"/>
    <x v="72"/>
    <s v="CUST0067"/>
    <s v="PRD067"/>
    <s v="STR087"/>
    <s v="EMP0222"/>
    <n v="2"/>
    <n v="186.38"/>
    <n v="0"/>
    <n v="0"/>
    <n v="372.76"/>
    <n v="271.32"/>
    <n v="101.44"/>
    <s v="Wallet"/>
    <s v="Not Returned"/>
    <x v="0"/>
    <d v="1899-12-30T15:33:00"/>
    <s v="Weekday"/>
    <s v="Dove Shampoo 500g"/>
    <x v="10"/>
    <n v="186.38"/>
    <s v="Unknown"/>
    <x v="2"/>
    <s v="Poornima Rao"/>
    <s v="Inventory"/>
    <s v="FreshMart Mysuru Complex"/>
    <x v="0"/>
  </r>
  <r>
    <s v="INV101706"/>
    <x v="14"/>
    <s v="CUST0352"/>
    <s v="PRD054"/>
    <s v="STR087"/>
    <s v="EMP0222"/>
    <n v="3"/>
    <n v="530.16"/>
    <n v="0"/>
    <n v="0"/>
    <n v="1590.48"/>
    <n v="1137.57"/>
    <n v="452.91"/>
    <s v="Credit Card"/>
    <s v="Not Returned"/>
    <x v="0"/>
    <d v="1899-12-30T15:28:00"/>
    <s v="Weekday"/>
    <s v="Lays Namkeen 2kg"/>
    <x v="7"/>
    <n v="530.16"/>
    <s v="Hemalatha Naicker"/>
    <x v="1"/>
    <s v="Poornima Rao"/>
    <s v="Inventory"/>
    <s v="FreshMart Mysuru Complex"/>
    <x v="0"/>
  </r>
  <r>
    <s v="INV100624"/>
    <x v="96"/>
    <s v="CUST0160"/>
    <s v="PRD111"/>
    <s v="STR104"/>
    <s v="EMP0148"/>
    <n v="2"/>
    <n v="225.45"/>
    <n v="20"/>
    <n v="90.18"/>
    <n v="360.72"/>
    <n v="381.8"/>
    <n v="-21.08"/>
    <s v="Wallet"/>
    <s v="Not Returned"/>
    <x v="1"/>
    <d v="1899-12-30T14:30:00"/>
    <s v="Weekday"/>
    <s v="Aachi Idli Rice 500g"/>
    <x v="2"/>
    <n v="225.45"/>
    <s v="Mani Venkataraman"/>
    <x v="2"/>
    <s v="Malathi Rao"/>
    <s v="Billing"/>
    <s v="FreshMart Nagpur Square"/>
    <x v="2"/>
  </r>
  <r>
    <s v="INV101875"/>
    <x v="34"/>
    <s v="CUST0043"/>
    <s v="PRD102"/>
    <s v="STR124"/>
    <s v="EMP0149"/>
    <n v="4"/>
    <n v="400.33"/>
    <n v="0"/>
    <n v="0"/>
    <n v="1601.32"/>
    <n v="1363.6"/>
    <n v="237.72"/>
    <s v="Debit Card"/>
    <s v="Not Returned"/>
    <x v="1"/>
    <d v="1899-12-30T18:50:00"/>
    <s v="Weekday"/>
    <s v="Local Farm Fresh Vegetables 200g v2"/>
    <x v="11"/>
    <n v="400.33"/>
    <s v="Jagan Reddy"/>
    <x v="1"/>
    <s v="Venkat Nathan"/>
    <s v="Billing"/>
    <s v="FreshMart Ahmedabad Hub"/>
    <x v="2"/>
  </r>
  <r>
    <s v="INV101882"/>
    <x v="97"/>
    <s v="CUST0204"/>
    <s v="PRD080"/>
    <s v="STR048"/>
    <s v="EMP0152"/>
    <n v="8"/>
    <n v="311.20999999999998"/>
    <n v="0"/>
    <n v="0"/>
    <n v="2489.6799999999998"/>
    <n v="1650.4"/>
    <n v="839.28"/>
    <s v="Cash"/>
    <s v="Not Returned"/>
    <x v="1"/>
    <d v="1899-12-30T15:26:00"/>
    <s v="Weekday"/>
    <s v="Vim Kitchenware 1kg"/>
    <x v="5"/>
    <n v="275.70999999999998"/>
    <s v="Mala Achari"/>
    <x v="0"/>
    <s v="Thiru Varma"/>
    <s v="Store Manager"/>
    <s v="FreshMart Bengaluru Square"/>
    <x v="0"/>
  </r>
  <r>
    <s v="INV102270"/>
    <x v="24"/>
    <s v="CUST0231"/>
    <s v="PRD033"/>
    <s v="STR058"/>
    <s v="EMP0154"/>
    <n v="7"/>
    <n v="219.61"/>
    <n v="15"/>
    <n v="230.59"/>
    <n v="1502.68"/>
    <n v="1239.21"/>
    <n v="263.47000000000003"/>
    <s v="Wallet"/>
    <s v="Not Returned"/>
    <x v="1"/>
    <d v="1899-12-30T15:42:00"/>
    <s v="Weekend"/>
    <s v="Bisleri Soft Drinks 2kg"/>
    <x v="0"/>
    <n v="217.42"/>
    <s v="Suresh Menon"/>
    <x v="0"/>
    <s v="Dinesh Varma"/>
    <s v="Store Manager"/>
    <s v="FreshMart Erode Central"/>
    <x v="0"/>
  </r>
  <r>
    <s v="INV101502"/>
    <x v="12"/>
    <s v="CUST0209"/>
    <s v="PRD059"/>
    <s v="STR001"/>
    <s v="EMP0156"/>
    <n v="3"/>
    <n v="548.71"/>
    <n v="0"/>
    <n v="0"/>
    <n v="1646.13"/>
    <n v="1089.8699999999999"/>
    <n v="556.26"/>
    <s v="Upi"/>
    <s v="Returned"/>
    <x v="1"/>
    <d v="1899-12-30T13:10:00"/>
    <s v="Weekday"/>
    <s v="Colgate Toothpaste 1kg"/>
    <x v="10"/>
    <n v="507.5"/>
    <s v="Udhay Pandian"/>
    <x v="0"/>
    <s v="Malathi Naicker"/>
    <s v="Inventory"/>
    <s v="FreshMart Madurai Crossing"/>
    <x v="0"/>
  </r>
  <r>
    <s v="INV101345"/>
    <x v="0"/>
    <s v="CUST0114"/>
    <s v="PRD149"/>
    <s v="STR012"/>
    <s v="EMP0157"/>
    <n v="3"/>
    <n v="171.25"/>
    <n v="10"/>
    <n v="51.38"/>
    <n v="531.73"/>
    <n v="372.99"/>
    <n v="158.74"/>
    <s v="Net Banking"/>
    <s v="Not Returned"/>
    <x v="1"/>
    <d v="1899-12-30T14:10:00"/>
    <s v="Weekend"/>
    <s v="Vim Toilet Cleaner 200g"/>
    <x v="4"/>
    <n v="171.25"/>
    <s v="Hariharan Menon"/>
    <x v="1"/>
    <s v="Elango Velan"/>
    <s v="Cashier"/>
    <s v="FreshMart Chennai Junction"/>
    <x v="0"/>
  </r>
  <r>
    <s v="INV102131"/>
    <x v="47"/>
    <s v="CUST0540"/>
    <s v="PRD049"/>
    <m/>
    <s v="EMP0157"/>
    <n v="3"/>
    <n v="465.22"/>
    <n v="0"/>
    <n v="0"/>
    <n v="1395.66"/>
    <n v="926.82"/>
    <n v="468.84"/>
    <s v="Debit Card"/>
    <s v="Not Returned"/>
    <x v="1"/>
    <d v="1899-12-30T10:33:00"/>
    <s v="Weekday"/>
    <s v="Cadbury Chips 1kg"/>
    <x v="7"/>
    <n v="418.79"/>
    <s v="Thenmozhi Naicker"/>
    <x v="0"/>
    <s v="Elango Velan"/>
    <s v="Cashier"/>
    <m/>
    <x v="4"/>
  </r>
  <r>
    <s v="INV101659"/>
    <x v="30"/>
    <s v="CUST0091"/>
    <s v="PRD053"/>
    <s v="STR035"/>
    <s v="EMP0158"/>
    <n v="3"/>
    <n v="262.77"/>
    <n v="0"/>
    <n v="0"/>
    <n v="788.31"/>
    <n v="583.91999999999996"/>
    <n v="204.39"/>
    <s v="Net Banking"/>
    <s v="Not Returned"/>
    <x v="0"/>
    <d v="1899-12-30T20:11:00"/>
    <s v="Weekday"/>
    <s v="Cadbury Namkeen Pack"/>
    <x v="7"/>
    <n v="262.77"/>
    <s v="Prasath Selvam"/>
    <x v="1"/>
    <s v="Kavya Varma"/>
    <s v="Sales"/>
    <s v="FreshMart Kochi Circle"/>
    <x v="0"/>
  </r>
  <r>
    <s v="INV102150"/>
    <x v="56"/>
    <s v="CUST0403"/>
    <s v="PRD010"/>
    <s v="STR067"/>
    <s v="EMP0247"/>
    <n v="2"/>
    <n v="182.3"/>
    <n v="5"/>
    <n v="18.23"/>
    <n v="346.37"/>
    <n v="215.2"/>
    <n v="131.16999999999999"/>
    <s v="Upi"/>
    <s v="Not Returned"/>
    <x v="0"/>
    <d v="1899-12-30T09:05:00"/>
    <s v="Weekday"/>
    <s v="Harvest Gold Cookies Pack"/>
    <x v="6"/>
    <n v="182.3"/>
    <s v="Om Iyer"/>
    <x v="2"/>
    <s v="Sudha Balan"/>
    <s v="Sales"/>
    <s v="FreshMart Salem Complex"/>
    <x v="0"/>
  </r>
  <r>
    <s v="INV102398"/>
    <x v="88"/>
    <s v="CUST0132"/>
    <s v="PRD061"/>
    <s v="STR067"/>
    <s v="EMP0247"/>
    <n v="2"/>
    <n v="318.62"/>
    <n v="15"/>
    <n v="95.59"/>
    <n v="541.65"/>
    <n v="443.44"/>
    <n v="98.21"/>
    <s v="Cash"/>
    <s v="Not Returned"/>
    <x v="1"/>
    <d v="1899-12-30T09:25:00"/>
    <s v="Weekday"/>
    <s v="Colgate Shampoo Combo"/>
    <x v="10"/>
    <n v="318.62"/>
    <s v="Suresh Balan"/>
    <x v="1"/>
    <s v="Sudha Balan"/>
    <s v="Sales"/>
    <s v="FreshMart Salem Complex"/>
    <x v="0"/>
  </r>
  <r>
    <s v="INV101018"/>
    <x v="98"/>
    <s v="CUST0210"/>
    <s v="PRD028"/>
    <s v="STR067"/>
    <s v="EMP0247"/>
    <n v="3"/>
    <n v="380.12"/>
    <n v="15"/>
    <n v="171.05"/>
    <n v="969.31"/>
    <n v="929.94"/>
    <n v="39.369999999999997"/>
    <s v="Cash"/>
    <s v="Not Returned"/>
    <x v="0"/>
    <d v="1899-12-30T20:17:00"/>
    <s v="Weekday"/>
    <s v="Tata Tea Soft Drinks 500g"/>
    <x v="0"/>
    <n v="380.12"/>
    <s v="Anand Pandian"/>
    <x v="2"/>
    <s v="Sudha Balan"/>
    <s v="Sales"/>
    <s v="FreshMart Salem Complex"/>
    <x v="0"/>
  </r>
  <r>
    <s v="INV100561"/>
    <x v="27"/>
    <s v="CUST0467"/>
    <s v="PRD144"/>
    <s v="STR047"/>
    <s v="EMP0160"/>
    <n v="1"/>
    <n v="242.22"/>
    <n v="5"/>
    <n v="12.11"/>
    <n v="264.63"/>
    <n v="186.04"/>
    <n v="78.59"/>
    <s v="Upi"/>
    <s v="Not Returned"/>
    <x v="1"/>
    <d v="1899-12-30T12:08:00"/>
    <s v="Weekend"/>
    <s v="Harpic Dishwash Combo"/>
    <x v="4"/>
    <n v="242.22"/>
    <s v="Raghav Prabhu"/>
    <x v="2"/>
    <s v="Sangeetha Pillai"/>
    <s v="Sales"/>
    <s v="FreshMart Hyderabad Enclave"/>
    <x v="0"/>
  </r>
  <r>
    <s v="INV102216"/>
    <x v="43"/>
    <s v="CUST0634"/>
    <s v="PRD126"/>
    <s v="STR056"/>
    <s v="EMP0163"/>
    <n v="3"/>
    <n v="384.85"/>
    <n v="0"/>
    <n v="0"/>
    <n v="1154.55"/>
    <n v="973.44"/>
    <n v="181.11"/>
    <s v="Debit Card"/>
    <s v="Not Returned"/>
    <x v="0"/>
    <d v="1899-12-30T16:48:00"/>
    <s v="Weekday"/>
    <s v="Fortune Gingelly Oil 1L"/>
    <x v="8"/>
    <n v="360.52"/>
    <s v="Chandrasekar Pandian"/>
    <x v="0"/>
    <s v="Revathi Raj"/>
    <s v="Cashier"/>
    <s v="FreshMart Bengaluru Junction"/>
    <x v="0"/>
  </r>
  <r>
    <s v="INV100087"/>
    <x v="10"/>
    <s v="CUST0450"/>
    <s v="PRD014"/>
    <s v="STR079"/>
    <s v="EMP0295"/>
    <n v="3"/>
    <n v="455.73"/>
    <n v="0"/>
    <n v="0"/>
    <n v="1572.27"/>
    <n v="1054.8900000000001"/>
    <n v="517.38"/>
    <s v="Credit Card"/>
    <s v="Not Returned"/>
    <x v="1"/>
    <d v="1899-12-30T19:30:00"/>
    <s v="Weekend"/>
    <s v="Milky Mist Curd 1kg"/>
    <x v="3"/>
    <n v="434.65"/>
    <s v="Bhavani Chettiar"/>
    <x v="0"/>
    <s v="Lakshmi Nair"/>
    <s v="Inventory"/>
    <s v="FreshMart Erode Hub"/>
    <x v="0"/>
  </r>
  <r>
    <s v="INV101531"/>
    <x v="87"/>
    <s v="CUST0370"/>
    <s v="PRD024"/>
    <s v="STR079"/>
    <s v="EMP0295"/>
    <n v="4"/>
    <n v="331.6"/>
    <n v="0"/>
    <n v="0"/>
    <n v="1525.36"/>
    <n v="984.48"/>
    <n v="540.88"/>
    <s v="Net Banking"/>
    <s v="Not Returned"/>
    <x v="2"/>
    <d v="1899-12-30T12:44:00"/>
    <s v="Weekend"/>
    <s v="Aavin Milk Pack v2"/>
    <x v="3"/>
    <n v="313.47000000000003"/>
    <s v="Jaya Naicker"/>
    <x v="0"/>
    <s v="Lakshmi Nair"/>
    <s v="Inventory"/>
    <s v="FreshMart Erode Hub"/>
    <x v="0"/>
  </r>
  <r>
    <s v="INV102022"/>
    <x v="99"/>
    <s v="CUST0567"/>
    <s v="PRD026"/>
    <s v="STR079"/>
    <s v="EMP0295"/>
    <n v="5"/>
    <n v="356.98"/>
    <n v="5"/>
    <n v="89.25"/>
    <n v="1695.65"/>
    <n v="1236.25"/>
    <n v="459.4"/>
    <s v="Wallet"/>
    <s v="Not Returned"/>
    <x v="1"/>
    <d v="1899-12-30T20:30:00"/>
    <s v="Weekday"/>
    <s v="Nescafe Coffee 1kg"/>
    <x v="0"/>
    <n v="329.69"/>
    <s v="Bharath Balan"/>
    <x v="0"/>
    <s v="Lakshmi Nair"/>
    <s v="Inventory"/>
    <s v="FreshMart Erode Hub"/>
    <x v="0"/>
  </r>
  <r>
    <s v="INV100241"/>
    <x v="12"/>
    <s v="CUST0052"/>
    <s v="PRD021"/>
    <s v="STR154"/>
    <s v="EMP0165"/>
    <n v="4"/>
    <n v="41.61"/>
    <n v="15"/>
    <n v="24.97"/>
    <n v="141.47"/>
    <n v="129.6"/>
    <n v="11.87"/>
    <s v="Wallet"/>
    <s v="Not Returned"/>
    <x v="1"/>
    <d v="1899-12-30T16:11:00"/>
    <s v="Weekday"/>
    <s v="Milky Mist Butter Pack"/>
    <x v="3"/>
    <n v="38.659999999999997"/>
    <s v="Janani Selvam"/>
    <x v="0"/>
    <s v="Aishwarya Nathan"/>
    <s v="Sales"/>
    <s v="FreshMart Lucknow Heights"/>
    <x v="1"/>
  </r>
  <r>
    <s v="INV101311"/>
    <x v="55"/>
    <s v="CUST0455"/>
    <s v="PRD021"/>
    <s v="STR154"/>
    <s v="EMP0165"/>
    <n v="8"/>
    <n v="42.85"/>
    <n v="20"/>
    <n v="68.56"/>
    <n v="274.24"/>
    <n v="259.2"/>
    <n v="15.04"/>
    <s v="Wallet"/>
    <s v="Not Returned"/>
    <x v="1"/>
    <d v="1899-12-30T10:11:00"/>
    <s v="Weekday"/>
    <s v="Milky Mist Butter Pack"/>
    <x v="3"/>
    <n v="38.659999999999997"/>
    <s v="Nithya Venkataraman"/>
    <x v="0"/>
    <s v="Aishwarya Nathan"/>
    <s v="Sales"/>
    <s v="FreshMart Lucknow Heights"/>
    <x v="1"/>
  </r>
  <r>
    <s v="INV101679"/>
    <x v="58"/>
    <s v="CUST0450"/>
    <s v="PRD043"/>
    <s v="STR023"/>
    <s v="EMP0275"/>
    <n v="8"/>
    <n v="47.48"/>
    <n v="0"/>
    <n v="0"/>
    <n v="436.82"/>
    <n v="292.72000000000003"/>
    <n v="144.1"/>
    <s v="Upi"/>
    <s v="Not Returned"/>
    <x v="1"/>
    <d v="1899-12-30T21:55:00"/>
    <s v="Weekend"/>
    <s v="McCain Ice Cream 200g"/>
    <x v="12"/>
    <n v="42.97"/>
    <s v="Bhavani Chettiar"/>
    <x v="0"/>
    <s v="Tara Kumar"/>
    <s v="Billing"/>
    <s v="FreshMart Mysuru Square"/>
    <x v="0"/>
  </r>
  <r>
    <s v="INV101416"/>
    <x v="42"/>
    <s v="CUST0088"/>
    <s v="PRD027"/>
    <s v="STR153"/>
    <s v="EMP0168"/>
    <n v="3"/>
    <n v="139.21"/>
    <n v="0"/>
    <n v="0"/>
    <n v="480.27"/>
    <n v="320.97000000000003"/>
    <n v="159.30000000000001"/>
    <s v="Credit Card"/>
    <s v="Not Returned"/>
    <x v="2"/>
    <d v="1899-12-30T14:14:00"/>
    <s v="Weekend"/>
    <s v="Coca-Cola Tea 1kg"/>
    <x v="0"/>
    <n v="139.21"/>
    <s v="Eswari Achari"/>
    <x v="2"/>
    <s v="Sudha Sekar"/>
    <s v="Cashier"/>
    <s v="FreshMart Lucknow Junction"/>
    <x v="1"/>
  </r>
  <r>
    <s v="INV100090"/>
    <x v="26"/>
    <s v="CUST0216"/>
    <s v="PRD035"/>
    <s v="STR099"/>
    <s v="EMP0169"/>
    <n v="4"/>
    <n v="503.36"/>
    <n v="20"/>
    <n v="402.69"/>
    <n v="1852.36"/>
    <n v="1559.2"/>
    <n v="293.16000000000003"/>
    <s v="Wallet"/>
    <s v="Not Returned"/>
    <x v="1"/>
    <d v="1899-12-30T18:35:00"/>
    <s v="Weekend"/>
    <s v="Coca-Cola Coffee 500g"/>
    <x v="0"/>
    <n v="503.36"/>
    <s v="Nandhini Murugan"/>
    <x v="1"/>
    <s v="Janani Velan"/>
    <s v="Inventory"/>
    <s v="FreshMart Nagpur Plaza"/>
    <x v="2"/>
  </r>
  <r>
    <s v="INV101400"/>
    <x v="8"/>
    <s v="CUST0450"/>
    <s v="PRD052"/>
    <s v="STR039"/>
    <s v="EMP0341"/>
    <n v="3"/>
    <n v="358.16"/>
    <n v="20"/>
    <n v="214.9"/>
    <n v="988.52"/>
    <n v="766.47"/>
    <n v="222.05"/>
    <s v="Net Banking"/>
    <s v="Not Returned"/>
    <x v="1"/>
    <d v="1899-12-30T15:53:00"/>
    <s v="Weekend"/>
    <s v="Lays Namkeen 200g"/>
    <x v="7"/>
    <n v="328.59"/>
    <s v="Bhavani Chettiar"/>
    <x v="0"/>
    <s v="Indira Chandran"/>
    <s v="Billing"/>
    <s v="FreshMart Mysuru Market"/>
    <x v="0"/>
  </r>
  <r>
    <s v="INV101470"/>
    <x v="65"/>
    <s v="CUST0406"/>
    <s v="PRD044"/>
    <s v="STR020"/>
    <s v="EMP0341"/>
    <n v="4"/>
    <n v="241.98"/>
    <n v="0"/>
    <n v="0"/>
    <n v="967.92"/>
    <n v="832.88"/>
    <n v="135.04"/>
    <s v="Upi"/>
    <s v="Not Returned"/>
    <x v="1"/>
    <d v="1899-12-30T19:50:00"/>
    <s v="Weekday"/>
    <s v="ITC Frozen Vegetables 250ml v2"/>
    <x v="12"/>
    <n v="229.81"/>
    <s v="Gopal Naidu"/>
    <x v="0"/>
    <s v="Indira Chandran"/>
    <s v="Billing"/>
    <s v="FreshMart Erode Circle"/>
    <x v="0"/>
  </r>
  <r>
    <s v="INV102405"/>
    <x v="94"/>
    <s v="CUST0108"/>
    <s v="PRD061"/>
    <s v="STR037"/>
    <s v="EMP0341"/>
    <n v="5"/>
    <n v="364.69"/>
    <n v="0"/>
    <n v="0"/>
    <n v="2096.9699999999998"/>
    <n v="1108.5999999999999"/>
    <n v="988.37"/>
    <s v="Net Banking"/>
    <s v="Not Returned"/>
    <x v="1"/>
    <d v="1899-12-30T15:34:00"/>
    <s v="Weekend"/>
    <s v="Colgate Shampoo Combo"/>
    <x v="10"/>
    <n v="318.62"/>
    <s v="Tara Rao"/>
    <x v="0"/>
    <s v="Indira Chandran"/>
    <s v="Billing"/>
    <s v="FreshMart Hyderabad Extension"/>
    <x v="0"/>
  </r>
  <r>
    <s v="INV101224"/>
    <x v="57"/>
    <s v="CUST0044"/>
    <s v="PRD026"/>
    <s v="STR061"/>
    <s v="EMP0329"/>
    <n v="4"/>
    <n v="329.69"/>
    <n v="0"/>
    <n v="0"/>
    <n v="1516.57"/>
    <n v="989"/>
    <n v="527.57000000000005"/>
    <s v="Debit Card"/>
    <s v="Not Returned"/>
    <x v="1"/>
    <d v="1899-12-30T19:31:00"/>
    <s v="Weekend"/>
    <s v="Nescafe Coffee 1kg"/>
    <x v="0"/>
    <n v="329.69"/>
    <s v="Lakshmi Gounder"/>
    <x v="1"/>
    <s v="Balamurugan Nair"/>
    <s v="Cashier"/>
    <s v="FreshMart Hyderabad Colony"/>
    <x v="0"/>
  </r>
  <r>
    <s v="INV102141"/>
    <x v="76"/>
    <s v="CUST0049"/>
    <s v="PRD055"/>
    <s v="STR174"/>
    <s v="EMP0176"/>
    <n v="7"/>
    <n v="140.66999999999999"/>
    <n v="5"/>
    <n v="49.23"/>
    <n v="935.46"/>
    <n v="669.9"/>
    <n v="265.56"/>
    <s v="Wallet"/>
    <s v="Not Returned"/>
    <x v="1"/>
    <d v="1899-12-30T21:43:00"/>
    <s v="Weekday"/>
    <s v="Cadbury Biscuits Pack"/>
    <x v="7"/>
    <n v="125.15"/>
    <s v="Lokesh Gupta"/>
    <x v="0"/>
    <s v="Anitha Nair"/>
    <s v="Inventory"/>
    <s v="FreshMart Guwahati Colony"/>
    <x v="3"/>
  </r>
  <r>
    <s v="INV102260"/>
    <x v="100"/>
    <s v="CUST0046"/>
    <s v="PRD148"/>
    <s v="STR062"/>
    <s v="EMP0350"/>
    <n v="3"/>
    <n v="120.92"/>
    <n v="15"/>
    <n v="54.41"/>
    <n v="308.35000000000002"/>
    <n v="249.99"/>
    <n v="58.36"/>
    <s v="Cash"/>
    <s v="Returned"/>
    <x v="1"/>
    <d v="1899-12-30T15:31:00"/>
    <s v="Weekday"/>
    <s v="Lizol Toilet Cleaner 200g"/>
    <x v="4"/>
    <n v="108.97"/>
    <s v="Kishore Murugan"/>
    <x v="0"/>
    <s v="Uma Pandian"/>
    <s v="Cashier"/>
    <s v="FreshMart Hyderabad Crossing"/>
    <x v="0"/>
  </r>
  <r>
    <s v="INV100804"/>
    <x v="23"/>
    <s v="CUST0103"/>
    <s v="PRD093"/>
    <s v="STR062"/>
    <s v="EMP0350"/>
    <n v="3"/>
    <n v="96.72"/>
    <n v="20"/>
    <n v="58.03"/>
    <n v="266.95"/>
    <n v="239.46"/>
    <n v="27.49"/>
    <s v="Upi"/>
    <s v="Not Returned"/>
    <x v="1"/>
    <d v="1899-12-30T12:25:00"/>
    <s v="Weekend"/>
    <s v="Local Farm Fresh Vegetables 250ml"/>
    <x v="11"/>
    <n v="96.72"/>
    <s v="Chandran Varma"/>
    <x v="1"/>
    <s v="Uma Pandian"/>
    <s v="Cashier"/>
    <s v="FreshMart Hyderabad Crossing"/>
    <x v="0"/>
  </r>
  <r>
    <s v="INV102392"/>
    <x v="27"/>
    <s v="CUST0346"/>
    <s v="PRD014"/>
    <s v="STR109"/>
    <s v="EMP0180"/>
    <n v="3"/>
    <n v="471.05"/>
    <n v="0"/>
    <n v="0"/>
    <n v="1625.12"/>
    <n v="1054.8900000000001"/>
    <n v="570.23"/>
    <s v="Wallet"/>
    <s v="Not Returned"/>
    <x v="0"/>
    <d v="1899-12-30T10:30:00"/>
    <s v="Weekend"/>
    <s v="Milky Mist Curd 1kg"/>
    <x v="3"/>
    <n v="434.65"/>
    <s v="Thenmozhi Devi"/>
    <x v="0"/>
    <s v="Venkat Balan"/>
    <s v="Billing"/>
    <s v="FreshMart Mumbai Complex"/>
    <x v="2"/>
  </r>
  <r>
    <s v="INV100222"/>
    <x v="25"/>
    <s v="CUST0111"/>
    <s v="PRD014"/>
    <s v="STR033"/>
    <s v="EMP0313"/>
    <n v="2"/>
    <n v="434.65"/>
    <n v="15"/>
    <n v="130.4"/>
    <n v="738.9"/>
    <n v="703.26"/>
    <n v="35.64"/>
    <s v="Debit Card"/>
    <s v="Not Returned"/>
    <x v="1"/>
    <d v="1899-12-30T17:52:00"/>
    <s v="Weekday"/>
    <s v="Milky Mist Curd 1kg"/>
    <x v="3"/>
    <n v="434.65"/>
    <s v="Hemalatha Devi"/>
    <x v="1"/>
    <s v="Lokesh Varma"/>
    <s v="HR"/>
    <s v="FreshMart Ahmedabad Complex"/>
    <x v="0"/>
  </r>
  <r>
    <s v="INV102219"/>
    <x v="101"/>
    <s v="CUST0186"/>
    <s v="PRD050"/>
    <s v="STR033"/>
    <s v="EMP0313"/>
    <n v="2"/>
    <n v="51.33"/>
    <n v="0"/>
    <n v="0"/>
    <n v="102.66"/>
    <n v="74.959999999999994"/>
    <n v="27.7"/>
    <s v="Wallet"/>
    <s v="Not Returned"/>
    <x v="0"/>
    <d v="1899-12-30T19:40:00"/>
    <s v="Weekday"/>
    <s v="Parle Namkeen 500g"/>
    <x v="7"/>
    <n v="51.33"/>
    <s v="Bhavani Pillai"/>
    <x v="1"/>
    <s v="Lokesh Varma"/>
    <s v="HR"/>
    <s v="FreshMart Ahmedabad Complex"/>
    <x v="0"/>
  </r>
  <r>
    <s v="INV100742"/>
    <x v="71"/>
    <s v="CUST0341"/>
    <s v="PRD002"/>
    <s v="STR033"/>
    <s v="EMP0313"/>
    <n v="4"/>
    <n v="440.5"/>
    <n v="15"/>
    <n v="264.3"/>
    <n v="1497.7"/>
    <n v="1016.2"/>
    <n v="481.5"/>
    <s v="Upi"/>
    <s v="Not Returned"/>
    <x v="2"/>
    <d v="1899-12-30T21:16:00"/>
    <s v="Weekday"/>
    <s v="Britannia Buns Pack"/>
    <x v="6"/>
    <n v="440.5"/>
    <s v="Elango Sekar"/>
    <x v="2"/>
    <s v="Lokesh Varma"/>
    <s v="HR"/>
    <s v="FreshMart Ahmedabad Complex"/>
    <x v="0"/>
  </r>
  <r>
    <s v="INV100494"/>
    <x v="29"/>
    <s v="CUST0088"/>
    <s v="PRD111"/>
    <s v="STR060"/>
    <s v="EMP0181"/>
    <n v="1"/>
    <n v="225.45"/>
    <n v="15"/>
    <n v="33.82"/>
    <n v="191.63"/>
    <n v="190.9"/>
    <n v="0.73"/>
    <s v="Upi"/>
    <s v="Not Returned"/>
    <x v="0"/>
    <d v="1899-12-30T15:59:00"/>
    <s v="Weekday"/>
    <s v="Aachi Idli Rice 500g"/>
    <x v="2"/>
    <n v="225.45"/>
    <s v="Eswari Achari"/>
    <x v="2"/>
    <s v="Madhavan Murugan"/>
    <s v="Sales"/>
    <s v="FreshMart Erode Square"/>
    <x v="1"/>
  </r>
  <r>
    <s v="INV100281"/>
    <x v="81"/>
    <s v="CUST0133"/>
    <s v="PRD089"/>
    <s v="STR002"/>
    <s v="EMP0184"/>
    <n v="1"/>
    <n v="305.67"/>
    <n v="10"/>
    <n v="30.57"/>
    <n v="275.10000000000002"/>
    <n v="251.42"/>
    <n v="23.68"/>
    <s v="Debit Card"/>
    <s v="Not Returned"/>
    <x v="1"/>
    <d v="1899-12-30T14:47:00"/>
    <s v="Weekday"/>
    <s v="Organic Fresh Fresh Fruits 500g"/>
    <x v="9"/>
    <n v="305.67"/>
    <s v="Vasanthi Raj"/>
    <x v="2"/>
    <s v="Deepa Subramaniam"/>
    <s v="Sales"/>
    <s v="FreshMart Tiruppur Bypass"/>
    <x v="0"/>
  </r>
  <r>
    <s v="INV101403"/>
    <x v="83"/>
    <s v="CUST0063"/>
    <s v="PRD068"/>
    <s v="STR081"/>
    <s v="EMP0186"/>
    <n v="8"/>
    <n v="253.59"/>
    <n v="15"/>
    <n v="304.31"/>
    <n v="1724.41"/>
    <n v="1287.8399999999999"/>
    <n v="436.57"/>
    <s v="Debit Card"/>
    <s v="Not Returned"/>
    <x v="1"/>
    <d v="1899-12-30T14:38:00"/>
    <s v="Weekday"/>
    <s v="Patanjali Shampoo 2kg"/>
    <x v="10"/>
    <n v="232.2"/>
    <s v="Priya Varma"/>
    <x v="0"/>
    <s v="Hemalatha Velan"/>
    <s v="Billing"/>
    <s v="FreshMart Erode Crossing"/>
    <x v="0"/>
  </r>
  <r>
    <s v="INV101907"/>
    <x v="102"/>
    <s v="CUST0076"/>
    <s v="PRD018"/>
    <s v="STR013"/>
    <s v="EMP0187"/>
    <n v="3"/>
    <n v="252.09"/>
    <n v="0"/>
    <n v="0"/>
    <n v="756.27"/>
    <n v="573.6"/>
    <n v="182.67"/>
    <s v="Wallet"/>
    <s v="Not Returned"/>
    <x v="1"/>
    <d v="1899-12-30T15:20:00"/>
    <s v="Weekday"/>
    <s v="Aavin Cheese 200g"/>
    <x v="3"/>
    <n v="232.58"/>
    <s v="Senthil Chandran"/>
    <x v="0"/>
    <s v="Yogesh Naidu"/>
    <s v="Billing"/>
    <s v="FreshMart Tiruppur Extension"/>
    <x v="0"/>
  </r>
  <r>
    <s v="INV101707"/>
    <x v="70"/>
    <s v="CUST0231"/>
    <s v="PRD029"/>
    <s v="STR110"/>
    <s v="EMP0187"/>
    <n v="6"/>
    <n v="362.16"/>
    <n v="10"/>
    <n v="217.3"/>
    <n v="1955.66"/>
    <n v="1567.32"/>
    <n v="388.34"/>
    <s v="Net Banking"/>
    <s v="Not Returned"/>
    <x v="1"/>
    <d v="1899-12-30T13:17:00"/>
    <s v="Weekday"/>
    <s v="Pepsi Tea 200g"/>
    <x v="0"/>
    <n v="332.73"/>
    <s v="Suresh Menon"/>
    <x v="0"/>
    <s v="Yogesh Naidu"/>
    <s v="Billing"/>
    <s v="FreshMart Mumbai Colony"/>
    <x v="2"/>
  </r>
  <r>
    <s v="INV102136"/>
    <x v="15"/>
    <s v="CUST0230"/>
    <s v="PRD033"/>
    <s v="STR138"/>
    <s v="EMP0188"/>
    <n v="1"/>
    <n v="217.42"/>
    <n v="0"/>
    <n v="0"/>
    <n v="250.03"/>
    <n v="177.03"/>
    <n v="73"/>
    <s v="Debit Card"/>
    <s v="Not Returned"/>
    <x v="1"/>
    <d v="1899-12-30T12:36:00"/>
    <s v="Weekend"/>
    <s v="Bisleri Soft Drinks 2kg"/>
    <x v="0"/>
    <n v="217.42"/>
    <s v="Thenmozhi Menon"/>
    <x v="2"/>
    <s v="Elango Nathan"/>
    <s v="Store Manager"/>
    <s v="FreshMart Mumbai Enclave"/>
    <x v="2"/>
  </r>
  <r>
    <s v="INV100066"/>
    <x v="18"/>
    <s v="CUST0634"/>
    <s v="PRD098"/>
    <s v="STR048"/>
    <s v="EMP0312"/>
    <n v="4"/>
    <n v="83.49"/>
    <n v="0"/>
    <n v="0"/>
    <n v="333.96"/>
    <n v="276.36"/>
    <n v="57.6"/>
    <s v="Net Banking"/>
    <s v="Not Returned"/>
    <x v="0"/>
    <d v="1899-12-30T15:03:00"/>
    <s v="Weekday"/>
    <s v="Organic Fresh Fresh Vegetables 250ml"/>
    <x v="11"/>
    <n v="83.13"/>
    <s v="Chandrasekar Pandian"/>
    <x v="0"/>
    <s v="Vasanthi Chettiar"/>
    <s v="Sales"/>
    <s v="FreshMart Bengaluru Square"/>
    <x v="0"/>
  </r>
  <r>
    <s v="INV100753"/>
    <x v="51"/>
    <s v="CUST0231"/>
    <s v="PRD051"/>
    <s v="STR071"/>
    <s v="EMP0189"/>
    <n v="8"/>
    <n v="150.36000000000001"/>
    <n v="0"/>
    <n v="0"/>
    <n v="1383.31"/>
    <n v="902.4"/>
    <n v="480.91"/>
    <s v="Credit Card"/>
    <s v="Not Returned"/>
    <x v="0"/>
    <d v="1899-12-30T15:32:00"/>
    <s v="Weekend"/>
    <s v="Cadbury Biscuits 250ml"/>
    <x v="7"/>
    <n v="147.97"/>
    <s v="Suresh Menon"/>
    <x v="0"/>
    <s v="Harini Pillai"/>
    <s v="Billing"/>
    <s v="FreshMart Salem Crossing"/>
    <x v="0"/>
  </r>
  <r>
    <s v="INV100103"/>
    <x v="25"/>
    <s v="CUST0568"/>
    <s v="PRD032"/>
    <s v="STR071"/>
    <s v="EMP0189"/>
    <n v="5"/>
    <n v="143.03"/>
    <n v="20"/>
    <n v="143.03"/>
    <n v="572.12"/>
    <n v="579.54999999999995"/>
    <n v="-7.43"/>
    <s v="Credit Card"/>
    <s v="Not Returned"/>
    <x v="1"/>
    <d v="1899-12-30T09:59:00"/>
    <s v="Weekday"/>
    <s v="Coca-Cola Coffee Combo"/>
    <x v="0"/>
    <n v="141.11000000000001"/>
    <s v="Hemalatha Menon"/>
    <x v="0"/>
    <s v="Harini Pillai"/>
    <s v="Billing"/>
    <s v="FreshMart Salem Crossing"/>
    <x v="0"/>
  </r>
  <r>
    <s v="INV101544"/>
    <x v="103"/>
    <s v="CUST0228"/>
    <s v="PRD016"/>
    <s v="STR071"/>
    <s v="EMP0189"/>
    <n v="8"/>
    <n v="66.260000000000005"/>
    <n v="0"/>
    <n v="0"/>
    <n v="530.08000000000004"/>
    <n v="385.2"/>
    <n v="144.88"/>
    <s v="Debit Card"/>
    <s v="Not Returned"/>
    <x v="1"/>
    <d v="1899-12-30T13:11:00"/>
    <s v="Weekday"/>
    <s v="Milky Mist Milk 2kg"/>
    <x v="3"/>
    <n v="59.92"/>
    <s v="Sundar Balan"/>
    <x v="0"/>
    <s v="Harini Pillai"/>
    <s v="Billing"/>
    <s v="FreshMart Salem Crossing"/>
    <x v="0"/>
  </r>
  <r>
    <s v="INV100603"/>
    <x v="24"/>
    <s v="CUST0130"/>
    <s v="PRD022"/>
    <s v="STR091"/>
    <s v="EMP0191"/>
    <n v="3"/>
    <n v="397.22"/>
    <n v="20"/>
    <n v="238.33"/>
    <n v="1096.33"/>
    <n v="958.11"/>
    <n v="138.22"/>
    <s v="Credit Card"/>
    <s v="Not Returned"/>
    <x v="2"/>
    <d v="1899-12-30T13:11:00"/>
    <s v="Weekend"/>
    <s v="Aavin Milk Pack"/>
    <x v="3"/>
    <n v="397.22"/>
    <s v="Geetha Selvam"/>
    <x v="1"/>
    <s v="Thenmozhi Krishnan"/>
    <s v="Billing"/>
    <s v="FreshMart Tiruppur Plaza"/>
    <x v="0"/>
  </r>
  <r>
    <s v="INV100315"/>
    <x v="43"/>
    <s v="CUST0156"/>
    <s v="PRD113"/>
    <s v="STR090"/>
    <s v="EMP0192"/>
    <n v="4"/>
    <n v="247.94"/>
    <n v="15"/>
    <n v="148.76"/>
    <n v="843"/>
    <n v="846.92"/>
    <n v="-3.92"/>
    <s v="Debit Card"/>
    <s v="Not Returned"/>
    <x v="1"/>
    <d v="1899-12-30T14:29:00"/>
    <s v="Weekday"/>
    <s v="Aachi Ponni Rice 1kg v2"/>
    <x v="2"/>
    <n v="236.56"/>
    <s v="Tara Chettiar"/>
    <x v="0"/>
    <s v="Rajesh Mudaliar"/>
    <s v="Billing"/>
    <s v="FreshMart Mysuru Heights"/>
    <x v="0"/>
  </r>
  <r>
    <s v="INV100356"/>
    <x v="51"/>
    <s v="CUST0081"/>
    <s v="PRD026"/>
    <s v="STR106"/>
    <s v="EMP0194"/>
    <n v="2"/>
    <n v="329.69"/>
    <n v="0"/>
    <n v="0"/>
    <n v="758.29"/>
    <n v="494.5"/>
    <n v="263.79000000000002"/>
    <s v="Debit Card"/>
    <s v="Not Returned"/>
    <x v="1"/>
    <d v="1899-12-30T13:57:00"/>
    <s v="Weekend"/>
    <s v="Nescafe Coffee 1kg"/>
    <x v="0"/>
    <n v="329.69"/>
    <s v="Nirmala Achari"/>
    <x v="1"/>
    <s v="Sangeetha Kumar"/>
    <s v="Cashier"/>
    <s v="FreshMart Ahmedabad Crossing"/>
    <x v="2"/>
  </r>
  <r>
    <s v="INV102175"/>
    <x v="12"/>
    <s v="CUST0052"/>
    <s v="PRD022"/>
    <s v="STR118"/>
    <s v="EMP0223"/>
    <n v="4"/>
    <n v="431.14"/>
    <n v="5"/>
    <n v="86.23"/>
    <n v="1638.33"/>
    <n v="1277.48"/>
    <n v="360.85"/>
    <s v="Wallet"/>
    <s v="Not Returned"/>
    <x v="1"/>
    <d v="1899-12-30T11:05:00"/>
    <s v="Weekday"/>
    <s v="Aavin Milk Pack"/>
    <x v="3"/>
    <n v="397.22"/>
    <s v="Janani Selvam"/>
    <x v="0"/>
    <s v="Kalpana Varma"/>
    <s v="HR"/>
    <s v="FreshMart Surat Heights"/>
    <x v="2"/>
  </r>
  <r>
    <s v="INV100559"/>
    <x v="91"/>
    <s v="CUST0061"/>
    <s v="PRD031"/>
    <s v="STR118"/>
    <s v="EMP0223"/>
    <n v="6"/>
    <n v="348.55"/>
    <n v="0"/>
    <n v="0"/>
    <n v="2404.9899999999998"/>
    <n v="1630.68"/>
    <n v="774.31"/>
    <s v="Credit Card"/>
    <s v="Not Returned"/>
    <x v="1"/>
    <d v="1899-12-30T14:34:00"/>
    <s v="Weekend"/>
    <s v="Nescafe Coffee Pack"/>
    <x v="0"/>
    <n v="342.46"/>
    <s v="Deepa Sekar"/>
    <x v="0"/>
    <s v="Kalpana Varma"/>
    <s v="HR"/>
    <s v="FreshMart Surat Heights"/>
    <x v="2"/>
  </r>
  <r>
    <s v="INV100141"/>
    <x v="10"/>
    <s v="CUST0067"/>
    <s v="PRD106"/>
    <s v="STR118"/>
    <s v="EMP0223"/>
    <n v="4"/>
    <n v="227"/>
    <n v="0"/>
    <n v="0"/>
    <n v="1044.2"/>
    <n v="785.2"/>
    <n v="259"/>
    <s v="Upi"/>
    <s v="Not Returned"/>
    <x v="0"/>
    <d v="1899-12-30T17:07:00"/>
    <s v="Weekend"/>
    <s v="Aachi Basmati Rice 2kg"/>
    <x v="2"/>
    <n v="227"/>
    <s v="Unknown"/>
    <x v="2"/>
    <s v="Kalpana Varma"/>
    <s v="HR"/>
    <s v="FreshMart Surat Heights"/>
    <x v="2"/>
  </r>
  <r>
    <s v="INV101991"/>
    <x v="10"/>
    <s v="CUST0572"/>
    <s v="PRD023"/>
    <s v="STR118"/>
    <s v="EMP0223"/>
    <n v="6"/>
    <n v="386.68"/>
    <n v="0"/>
    <n v="0"/>
    <n v="2668.09"/>
    <n v="1596.6"/>
    <n v="1071.49"/>
    <s v="Net Banking"/>
    <s v="Not Returned"/>
    <x v="1"/>
    <d v="1899-12-30T09:30:00"/>
    <s v="Weekend"/>
    <s v="Amul Butter 1L"/>
    <x v="3"/>
    <n v="342.27"/>
    <s v="Chandrasekar Balan"/>
    <x v="0"/>
    <s v="Kalpana Varma"/>
    <s v="HR"/>
    <s v="FreshMart Surat Heights"/>
    <x v="2"/>
  </r>
  <r>
    <s v="INV100348"/>
    <x v="87"/>
    <s v="CUST0457"/>
    <s v="PRD032"/>
    <s v="STR118"/>
    <s v="EMP0223"/>
    <n v="4"/>
    <n v="141.11000000000001"/>
    <n v="0"/>
    <n v="0"/>
    <n v="649.11"/>
    <n v="463.64"/>
    <n v="185.47"/>
    <s v="Cash"/>
    <s v="Not Returned"/>
    <x v="1"/>
    <d v="1899-12-30T21:51:00"/>
    <s v="Weekend"/>
    <s v="Coca-Cola Coffee Combo"/>
    <x v="0"/>
    <n v="141.11000000000001"/>
    <s v="Nithya Raj"/>
    <x v="2"/>
    <s v="Kalpana Varma"/>
    <s v="HR"/>
    <s v="FreshMart Surat Heights"/>
    <x v="2"/>
  </r>
  <r>
    <s v="INV100254"/>
    <x v="2"/>
    <s v="CUST0228"/>
    <s v="PRD019"/>
    <s v="STR118"/>
    <s v="EMP0223"/>
    <n v="4"/>
    <n v="494.93"/>
    <n v="10"/>
    <n v="197.97"/>
    <n v="1781.75"/>
    <n v="1520.32"/>
    <n v="261.43"/>
    <s v="Debit Card"/>
    <s v="Not Returned"/>
    <x v="2"/>
    <d v="1899-12-30T16:30:00"/>
    <s v="Weekday"/>
    <s v="Amul Paneer 1kg"/>
    <x v="3"/>
    <n v="448.94"/>
    <s v="Sundar Balan"/>
    <x v="0"/>
    <s v="Kalpana Varma"/>
    <s v="HR"/>
    <s v="FreshMart Surat Heights"/>
    <x v="2"/>
  </r>
  <r>
    <s v="INV100929"/>
    <x v="25"/>
    <s v="CUST0675"/>
    <s v="PRD027"/>
    <s v="STR131"/>
    <s v="EMP0196"/>
    <n v="4"/>
    <n v="149.26"/>
    <n v="15"/>
    <n v="89.56"/>
    <n v="507.48"/>
    <n v="427.96"/>
    <n v="79.52"/>
    <s v="Cash"/>
    <s v="Not Returned"/>
    <x v="1"/>
    <d v="1899-12-30T13:14:00"/>
    <s v="Weekday"/>
    <s v="Coca-Cola Tea 1kg"/>
    <x v="0"/>
    <n v="139.21"/>
    <s v="Anand Chettiar"/>
    <x v="0"/>
    <s v="Elango Sekar"/>
    <s v="Operations"/>
    <s v="FreshMart Pune Enclave"/>
    <x v="2"/>
  </r>
  <r>
    <s v="INV100829"/>
    <x v="27"/>
    <s v="CUST0353"/>
    <s v="PRD146"/>
    <s v="STR063"/>
    <s v="EMP0196"/>
    <n v="8"/>
    <n v="70.17"/>
    <n v="0"/>
    <n v="0"/>
    <n v="645.55999999999995"/>
    <n v="399.92"/>
    <n v="245.64"/>
    <s v="Net Banking"/>
    <s v="Not Returned"/>
    <x v="1"/>
    <d v="1899-12-30T10:19:00"/>
    <s v="Weekend"/>
    <s v="Lizol Floor Cleaner 200g"/>
    <x v="4"/>
    <n v="66.400000000000006"/>
    <s v="Mala Nair"/>
    <x v="0"/>
    <s v="Elango Sekar"/>
    <s v="Operations"/>
    <s v="FreshMart Hyderabad Market"/>
    <x v="0"/>
  </r>
  <r>
    <s v="INV101267"/>
    <x v="100"/>
    <s v="CUST0219"/>
    <s v="PRD074"/>
    <s v="STR024"/>
    <s v="EMP0199"/>
    <n v="6"/>
    <n v="467.95"/>
    <n v="20"/>
    <n v="561.54"/>
    <n v="2246.16"/>
    <n v="1885.56"/>
    <n v="360.6"/>
    <s v="Credit Card"/>
    <s v="Not Returned"/>
    <x v="1"/>
    <d v="1899-12-30T17:45:00"/>
    <s v="Weekday"/>
    <s v="Surf Excel Tissue Combo"/>
    <x v="5"/>
    <n v="414.29"/>
    <s v="Pandi Naidu"/>
    <x v="0"/>
    <s v="Pandi Naidu"/>
    <s v="Sales"/>
    <s v="FreshMart Bengaluru Plaza"/>
    <x v="0"/>
  </r>
  <r>
    <s v="INV102060"/>
    <x v="104"/>
    <s v="CUST0232"/>
    <s v="PRD023"/>
    <s v="STR024"/>
    <s v="EMP0199"/>
    <n v="4"/>
    <n v="342.27"/>
    <n v="0"/>
    <n v="0"/>
    <n v="1369.08"/>
    <n v="1064.4000000000001"/>
    <n v="304.68"/>
    <s v="Cash"/>
    <s v="Not Returned"/>
    <x v="1"/>
    <d v="1899-12-30T19:04:00"/>
    <s v="Weekday"/>
    <s v="Amul Butter 1L"/>
    <x v="3"/>
    <n v="342.27"/>
    <s v="Kishore Sharma"/>
    <x v="1"/>
    <s v="Pandi Naidu"/>
    <s v="Sales"/>
    <s v="FreshMart Bengaluru Plaza"/>
    <x v="0"/>
  </r>
  <r>
    <s v="INV101057"/>
    <x v="105"/>
    <s v="CUST0477"/>
    <s v="PRD049"/>
    <s v="STR112"/>
    <s v="EMP0200"/>
    <n v="4"/>
    <n v="472.65"/>
    <n v="10"/>
    <n v="189.06"/>
    <n v="1701.54"/>
    <n v="1235.76"/>
    <n v="465.78"/>
    <s v="Wallet"/>
    <s v="Not Returned"/>
    <x v="2"/>
    <d v="1899-12-30T09:03:00"/>
    <s v="Weekday"/>
    <s v="Cadbury Chips 1kg"/>
    <x v="7"/>
    <n v="418.79"/>
    <s v="Malathi Gupta"/>
    <x v="0"/>
    <s v="Lalitha Varma"/>
    <s v="Cashier"/>
    <s v="FreshMart Surat Colony"/>
    <x v="2"/>
  </r>
  <r>
    <s v="INV100135"/>
    <x v="82"/>
    <s v="CUST0233"/>
    <s v="PRD112"/>
    <s v="STR070"/>
    <s v="EMP0201"/>
    <n v="3"/>
    <n v="251.73"/>
    <n v="20"/>
    <n v="151.04"/>
    <n v="604.15"/>
    <n v="631.55999999999995"/>
    <n v="-27.41"/>
    <s v="Upi"/>
    <s v="Not Returned"/>
    <x v="0"/>
    <d v="1899-12-30T15:18:00"/>
    <s v="Weekday"/>
    <s v="Aachi Ponni Rice 2kg"/>
    <x v="2"/>
    <n v="251.73"/>
    <s v="Deepa Achari"/>
    <x v="1"/>
    <s v="Bharath Reddy"/>
    <s v="Sales"/>
    <s v="FreshMart Bengaluru Nagar"/>
    <x v="0"/>
  </r>
  <r>
    <s v="INV102442"/>
    <x v="9"/>
    <s v="CUST0146"/>
    <s v="PRD010"/>
    <s v="STR099"/>
    <s v="EMP0202"/>
    <n v="4"/>
    <n v="182.3"/>
    <n v="15"/>
    <n v="109.38"/>
    <n v="712.79"/>
    <n v="430.4"/>
    <n v="282.39"/>
    <s v="Cash"/>
    <s v="Not Returned"/>
    <x v="0"/>
    <d v="1899-12-30T14:39:00"/>
    <s v="Weekend"/>
    <s v="Harvest Gold Cookies Pack"/>
    <x v="6"/>
    <n v="182.3"/>
    <s v="Dhanya Chandran"/>
    <x v="2"/>
    <s v="Vani Chettiar"/>
    <s v="Sales"/>
    <s v="FreshMart Nagpur Plaza"/>
    <x v="2"/>
  </r>
  <r>
    <s v="INV100694"/>
    <x v="63"/>
    <s v="CUST0052"/>
    <s v="PRD004"/>
    <s v="STR113"/>
    <s v="EMP0339"/>
    <n v="6"/>
    <n v="456.77"/>
    <n v="15"/>
    <n v="411.09"/>
    <n v="2678.96"/>
    <n v="1419.24"/>
    <n v="1259.72"/>
    <s v="Debit Card"/>
    <s v="Not Returned"/>
    <x v="1"/>
    <d v="1899-12-30T12:36:00"/>
    <s v="Weekend"/>
    <s v="Britannia Buns 2kg"/>
    <x v="6"/>
    <n v="398.25"/>
    <s v="Janani Selvam"/>
    <x v="0"/>
    <s v="Hariharan Mudaliar"/>
    <s v="Cashier"/>
    <s v="FreshMart Pune Heights"/>
    <x v="2"/>
  </r>
  <r>
    <s v="INV101633"/>
    <x v="106"/>
    <s v="CUST0066"/>
    <s v="PRD031"/>
    <s v="STR020"/>
    <s v="EMP0203"/>
    <n v="4"/>
    <n v="342.46"/>
    <n v="10"/>
    <n v="136.97999999999999"/>
    <n v="1232.8599999999999"/>
    <n v="1087.1199999999999"/>
    <n v="145.74"/>
    <s v="Upi"/>
    <s v="Not Returned"/>
    <x v="1"/>
    <d v="1899-12-30T19:19:00"/>
    <s v="Weekday"/>
    <s v="Nescafe Coffee Pack"/>
    <x v="0"/>
    <n v="342.46"/>
    <s v="Bhavani Sharma"/>
    <x v="2"/>
    <s v="Hariharan Sekar"/>
    <s v="Operations"/>
    <s v="FreshMart Erode Circle"/>
    <x v="0"/>
  </r>
  <r>
    <s v="INV101264"/>
    <x v="107"/>
    <s v="CUST0053"/>
    <s v="PRD025"/>
    <s v="STR170"/>
    <s v="EMP0236"/>
    <n v="1"/>
    <n v="383.51"/>
    <n v="20"/>
    <n v="76.7"/>
    <n v="306.81"/>
    <n v="285.89999999999998"/>
    <n v="20.91"/>
    <s v="Debit Card"/>
    <s v="Not Returned"/>
    <x v="1"/>
    <d v="1899-12-30T09:29:00"/>
    <s v="Weekday"/>
    <s v="Nescafe Soft Drinks Pack"/>
    <x v="0"/>
    <n v="383.51"/>
    <s v="Suresh Chettiar"/>
    <x v="1"/>
    <s v="Madhavan Varma"/>
    <s v="Sales"/>
    <s v="FreshMart Patna Arcade"/>
    <x v="3"/>
  </r>
  <r>
    <s v="INV102223"/>
    <x v="42"/>
    <s v="CUST0110"/>
    <s v="PRD100"/>
    <s v="STR045"/>
    <s v="EMP0204"/>
    <n v="4"/>
    <n v="292.91000000000003"/>
    <n v="0"/>
    <n v="0"/>
    <n v="1347.39"/>
    <n v="951.56"/>
    <n v="395.83"/>
    <s v="Upi"/>
    <s v="Not Returned"/>
    <x v="1"/>
    <d v="1899-12-30T21:03:00"/>
    <s v="Weekend"/>
    <s v="Organic Fresh Fresh Vegetables 200g v2"/>
    <x v="11"/>
    <n v="290.45"/>
    <s v="Pandi Chandran"/>
    <x v="0"/>
    <s v="Ramesh Murugan"/>
    <s v="Inventory"/>
    <s v="FreshMart Madurai Junction"/>
    <x v="0"/>
  </r>
  <r>
    <s v="INV100936"/>
    <x v="24"/>
    <s v="CUST0119"/>
    <s v="PRD102"/>
    <s v="STR168"/>
    <s v="EMP0209"/>
    <n v="6"/>
    <n v="430.34"/>
    <n v="0"/>
    <n v="0"/>
    <n v="2969.35"/>
    <n v="2045.4"/>
    <n v="923.95"/>
    <s v="Debit Card"/>
    <s v="Not Returned"/>
    <x v="1"/>
    <d v="1899-12-30T10:37:00"/>
    <s v="Weekend"/>
    <s v="Local Farm Fresh Vegetables 200g v2"/>
    <x v="11"/>
    <n v="400.33"/>
    <s v="Nandhini Naidu"/>
    <x v="0"/>
    <s v="Eswari Pandian"/>
    <s v="Store Manager"/>
    <s v="FreshMart Guwahati Point"/>
    <x v="3"/>
  </r>
  <r>
    <s v="INV100156"/>
    <x v="57"/>
    <s v="CUST0614"/>
    <s v="PRD030"/>
    <s v="STR051"/>
    <s v="EMP0209"/>
    <n v="2"/>
    <n v="172.63"/>
    <n v="0"/>
    <n v="0"/>
    <n v="397.05"/>
    <n v="284"/>
    <n v="113.05"/>
    <s v="Net Banking"/>
    <s v="Not Returned"/>
    <x v="1"/>
    <d v="1899-12-30T19:19:00"/>
    <s v="Weekend"/>
    <s v="Nescafe Tea Combo"/>
    <x v="0"/>
    <n v="172.63"/>
    <s v="Hari Gounder"/>
    <x v="2"/>
    <s v="Eswari Pandian"/>
    <s v="Store Manager"/>
    <s v="FreshMart Madurai Arcade"/>
    <x v="0"/>
  </r>
  <r>
    <s v="INV101944"/>
    <x v="32"/>
    <s v="CUST0346"/>
    <s v="PRD150"/>
    <s v="STR074"/>
    <s v="EMP0270"/>
    <n v="3"/>
    <n v="244.28"/>
    <n v="20"/>
    <n v="146.57"/>
    <n v="586.27"/>
    <n v="474.18"/>
    <n v="112.09"/>
    <s v="Debit Card"/>
    <s v="Not Returned"/>
    <x v="1"/>
    <d v="1899-12-30T12:17:00"/>
    <s v="Weekday"/>
    <s v="Lizol Toilet Cleaner 200g v2"/>
    <x v="4"/>
    <n v="214.04"/>
    <s v="Thenmozhi Devi"/>
    <x v="0"/>
    <s v="Priya Venkataraman"/>
    <s v="Operations"/>
    <s v="FreshMart Mysuru Main Road"/>
    <x v="0"/>
  </r>
  <r>
    <s v="INV100080"/>
    <x v="48"/>
    <s v="CUST0133"/>
    <s v="PRD087"/>
    <s v="STR004"/>
    <s v="EMP0212"/>
    <n v="5"/>
    <n v="71.290000000000006"/>
    <n v="5"/>
    <n v="17.82"/>
    <n v="338.63"/>
    <n v="296.85000000000002"/>
    <n v="41.78"/>
    <s v="Upi"/>
    <s v="Returned"/>
    <x v="1"/>
    <d v="1899-12-30T13:46:00"/>
    <s v="Weekday"/>
    <s v="Organic Fresh Fresh Fruits Combo"/>
    <x v="9"/>
    <n v="71.290000000000006"/>
    <s v="Vasanthi Raj"/>
    <x v="2"/>
    <s v="Tamil Pandian"/>
    <s v="Billing"/>
    <s v="FreshMart Erode Plaza"/>
    <x v="0"/>
  </r>
  <r>
    <s v="INV102312"/>
    <x v="108"/>
    <s v="CUST0346"/>
    <s v="PRD137"/>
    <s v="STR018"/>
    <s v="EMP0308"/>
    <n v="6"/>
    <n v="493.69"/>
    <n v="0"/>
    <n v="0"/>
    <n v="2962.14"/>
    <n v="2111.2199999999998"/>
    <n v="850.92"/>
    <s v="Wallet"/>
    <s v="Returned"/>
    <x v="1"/>
    <d v="1899-12-30T09:19:00"/>
    <s v="Weekday"/>
    <s v="MDH Powdered Spices 200g"/>
    <x v="1"/>
    <n v="442.14"/>
    <s v="Thenmozhi Devi"/>
    <x v="0"/>
    <s v="Thenmozhi Selvam"/>
    <s v="Cashier"/>
    <s v="FreshMart Hyderabad Main Road"/>
    <x v="0"/>
  </r>
  <r>
    <s v="INV101427"/>
    <x v="61"/>
    <s v="CUST0119"/>
    <s v="PRD047"/>
    <s v="STR018"/>
    <s v="EMP0308"/>
    <n v="5"/>
    <n v="537.24"/>
    <n v="0"/>
    <n v="0"/>
    <n v="2686.2"/>
    <n v="1719.45"/>
    <n v="966.75"/>
    <s v="Upi"/>
    <s v="Not Returned"/>
    <x v="1"/>
    <d v="1899-12-30T18:21:00"/>
    <s v="Weekday"/>
    <s v="Lays Chocolates Combo"/>
    <x v="7"/>
    <n v="474.19"/>
    <s v="Nandhini Naidu"/>
    <x v="0"/>
    <s v="Thenmozhi Selvam"/>
    <s v="Cashier"/>
    <s v="FreshMart Hyderabad Main Road"/>
    <x v="0"/>
  </r>
  <r>
    <s v="INV101909"/>
    <x v="74"/>
    <s v="CUST0149"/>
    <s v="PRD087"/>
    <s v="STR018"/>
    <s v="EMP0308"/>
    <n v="2"/>
    <n v="71.290000000000006"/>
    <n v="15"/>
    <n v="21.39"/>
    <n v="121.19"/>
    <n v="118.74"/>
    <n v="2.4500000000000002"/>
    <s v="Net Banking"/>
    <s v="Not Returned"/>
    <x v="1"/>
    <d v="1899-12-30T12:11:00"/>
    <s v="Weekday"/>
    <s v="Organic Fresh Fresh Fruits Combo"/>
    <x v="9"/>
    <n v="71.290000000000006"/>
    <s v="Vani Rao"/>
    <x v="2"/>
    <s v="Thenmozhi Selvam"/>
    <s v="Cashier"/>
    <s v="FreshMart Hyderabad Main Road"/>
    <x v="0"/>
  </r>
  <r>
    <s v="INV101758"/>
    <x v="10"/>
    <s v="CUST0558"/>
    <s v="PRD031"/>
    <s v="STR018"/>
    <s v="EMP0308"/>
    <n v="1"/>
    <n v="342.46"/>
    <n v="0"/>
    <n v="0"/>
    <n v="393.83"/>
    <n v="271.77999999999997"/>
    <n v="122.05"/>
    <s v="Wallet"/>
    <s v="Not Returned"/>
    <x v="1"/>
    <d v="1899-12-30T12:11:00"/>
    <s v="Weekend"/>
    <s v="Nescafe Coffee Pack"/>
    <x v="0"/>
    <n v="342.46"/>
    <s v="Banu Sekar"/>
    <x v="2"/>
    <s v="Thenmozhi Selvam"/>
    <s v="Cashier"/>
    <s v="FreshMart Hyderabad Main Road"/>
    <x v="0"/>
  </r>
  <r>
    <s v="INV100613"/>
    <x v="14"/>
    <s v="CUST0654"/>
    <s v="PRD034"/>
    <s v="STR018"/>
    <s v="EMP0308"/>
    <n v="7"/>
    <n v="125.74"/>
    <n v="10"/>
    <n v="88.02"/>
    <n v="792.16"/>
    <n v="681.45"/>
    <n v="110.71"/>
    <s v="Debit Card"/>
    <s v="Not Returned"/>
    <x v="1"/>
    <d v="1899-12-30T14:16:00"/>
    <s v="Weekday"/>
    <s v="Nescafe Coffee 500g"/>
    <x v="0"/>
    <n v="124.84"/>
    <s v="Gokul Sekar"/>
    <x v="0"/>
    <s v="Thenmozhi Selvam"/>
    <s v="Cashier"/>
    <s v="FreshMart Hyderabad Main Road"/>
    <x v="0"/>
  </r>
  <r>
    <s v="INV102147"/>
    <x v="11"/>
    <s v="CUST0200"/>
    <s v="PRD066"/>
    <s v="STR018"/>
    <s v="EMP0308"/>
    <n v="8"/>
    <n v="551.24"/>
    <n v="0"/>
    <n v="0"/>
    <n v="5071.41"/>
    <n v="2924.56"/>
    <n v="2146.85"/>
    <s v="Wallet"/>
    <s v="Not Returned"/>
    <x v="1"/>
    <d v="1899-12-30T19:16:00"/>
    <s v="Weekend"/>
    <s v="Dove Shampoo 2kg"/>
    <x v="10"/>
    <n v="491.81"/>
    <s v="Karthik Achari"/>
    <x v="0"/>
    <s v="Thenmozhi Selvam"/>
    <s v="Cashier"/>
    <s v="FreshMart Hyderabad Main Road"/>
    <x v="0"/>
  </r>
  <r>
    <s v="INV100417"/>
    <x v="109"/>
    <s v="CUST0568"/>
    <s v="PRD083"/>
    <s v="STR148"/>
    <s v="EMP0216"/>
    <n v="4"/>
    <n v="467.31"/>
    <n v="10"/>
    <n v="186.92"/>
    <n v="1682.32"/>
    <n v="1429.88"/>
    <n v="252.44"/>
    <s v="Wallet"/>
    <s v="Not Returned"/>
    <x v="1"/>
    <d v="1899-12-30T09:30:00"/>
    <s v="Weekday"/>
    <s v="Organic Fresh Fresh Fruits 2kg"/>
    <x v="9"/>
    <n v="425.88"/>
    <s v="Hemalatha Menon"/>
    <x v="0"/>
    <s v="Deepak Nathan"/>
    <s v="HR"/>
    <s v="FreshMart Kanpur Gardens"/>
    <x v="1"/>
  </r>
  <r>
    <s v="INV100760"/>
    <x v="18"/>
    <s v="CUST0055"/>
    <s v="PRD086"/>
    <s v="STR070"/>
    <s v="EMP0219"/>
    <n v="3"/>
    <n v="327.08"/>
    <n v="0"/>
    <n v="0"/>
    <n v="981.24"/>
    <n v="823.83"/>
    <n v="157.41"/>
    <s v="Wallet"/>
    <s v="Not Returned"/>
    <x v="1"/>
    <d v="1899-12-30T14:13:00"/>
    <s v="Weekday"/>
    <s v="Local Farm Fresh Fruits Combo v2"/>
    <x v="9"/>
    <n v="327.08"/>
    <s v="Vasanth Mudaliar"/>
    <x v="2"/>
    <s v="Kavya Menon"/>
    <s v="Billing"/>
    <s v="FreshMart Bengaluru Nagar"/>
    <x v="0"/>
  </r>
  <r>
    <s v="INV101591"/>
    <x v="13"/>
    <s v="CUST0175"/>
    <s v="PRD048"/>
    <s v="STR001"/>
    <s v="EMP0219"/>
    <n v="5"/>
    <n v="147.72"/>
    <n v="0"/>
    <n v="0"/>
    <n v="849.39"/>
    <n v="546.04999999999995"/>
    <n v="303.33999999999997"/>
    <s v="Debit Card"/>
    <s v="Not Returned"/>
    <x v="2"/>
    <d v="1899-12-30T12:05:00"/>
    <s v="Weekend"/>
    <s v="Lays Chocolates 1kg"/>
    <x v="7"/>
    <n v="147.72"/>
    <s v="Gopal Venkataraman"/>
    <x v="2"/>
    <s v="Kavya Menon"/>
    <s v="Billing"/>
    <s v="FreshMart Madurai Crossing"/>
    <x v="0"/>
  </r>
  <r>
    <s v="INV102331"/>
    <x v="54"/>
    <s v="CUST0178"/>
    <s v="PRD026"/>
    <s v="STR157"/>
    <s v="EMP0220"/>
    <n v="8"/>
    <n v="347.9"/>
    <n v="15"/>
    <n v="417.48"/>
    <n v="2365.7199999999998"/>
    <n v="1978"/>
    <n v="387.72"/>
    <s v="Upi"/>
    <s v="Not Returned"/>
    <x v="0"/>
    <d v="1899-12-30T17:00:00"/>
    <s v="Weekday"/>
    <s v="Nescafe Coffee 1kg"/>
    <x v="0"/>
    <n v="329.69"/>
    <s v="Vasanth Varma"/>
    <x v="0"/>
    <s v="Ramesh Pillai"/>
    <s v="Operations"/>
    <s v="FreshMart Lucknow Extension"/>
    <x v="1"/>
  </r>
  <r>
    <s v="INV101571"/>
    <x v="32"/>
    <s v="CUST0189"/>
    <s v="PRD054"/>
    <s v="STR057"/>
    <s v="EMP0225"/>
    <n v="4"/>
    <n v="571.54999999999995"/>
    <n v="5"/>
    <n v="114.31"/>
    <n v="2171.89"/>
    <n v="1516.76"/>
    <n v="655.13"/>
    <s v="Credit Card"/>
    <s v="Not Returned"/>
    <x v="1"/>
    <d v="1899-12-30T12:00:00"/>
    <s v="Weekday"/>
    <s v="Lays Namkeen 2kg"/>
    <x v="7"/>
    <n v="530.16"/>
    <s v="Unknown"/>
    <x v="0"/>
    <s v="Banu Achari"/>
    <s v="Sales"/>
    <s v="FreshMart Madurai Point"/>
    <x v="0"/>
  </r>
  <r>
    <s v="INV102481"/>
    <x v="15"/>
    <s v="CUST0098"/>
    <s v="PRD012"/>
    <s v="STR088"/>
    <s v="EMP0229"/>
    <n v="1"/>
    <n v="541.35"/>
    <n v="10"/>
    <n v="54.13"/>
    <n v="560.29999999999995"/>
    <n v="336.4"/>
    <n v="223.9"/>
    <s v="Net Banking"/>
    <s v="Not Returned"/>
    <x v="2"/>
    <d v="1899-12-30T18:07:00"/>
    <s v="Weekend"/>
    <s v="Harvest Gold Rusk 1kg"/>
    <x v="6"/>
    <n v="541.35"/>
    <s v="Bhavani Mudaliar"/>
    <x v="2"/>
    <s v="Udhay Sekar"/>
    <s v="Sales"/>
    <s v="FreshMart Salem Extension"/>
    <x v="0"/>
  </r>
  <r>
    <s v="INV100373"/>
    <x v="49"/>
    <s v="CUST0198"/>
    <s v="PRD122"/>
    <s v="STR013"/>
    <s v="EMP0230"/>
    <n v="3"/>
    <n v="102.51"/>
    <n v="0"/>
    <n v="0"/>
    <n v="307.52999999999997"/>
    <n v="266.16000000000003"/>
    <n v="41.37"/>
    <s v="Cash"/>
    <s v="Not Returned"/>
    <x v="1"/>
    <d v="1899-12-30T16:48:00"/>
    <s v="Weekday"/>
    <s v="Fortune Gingelly Oil 250ml"/>
    <x v="8"/>
    <n v="102.51"/>
    <s v="Meena Pillai"/>
    <x v="2"/>
    <s v="Lokesh Reddy"/>
    <s v="Sales"/>
    <s v="FreshMart Tiruppur Extension"/>
    <x v="0"/>
  </r>
  <r>
    <s v="INV102036"/>
    <x v="12"/>
    <s v="CUST0061"/>
    <s v="PRD058"/>
    <s v="STR025"/>
    <s v="EMP0281"/>
    <n v="7"/>
    <n v="369.28"/>
    <n v="0"/>
    <n v="0"/>
    <n v="2584.96"/>
    <n v="1754.76"/>
    <n v="830.2"/>
    <s v="Net Banking"/>
    <s v="Not Returned"/>
    <x v="2"/>
    <d v="1899-12-30T15:48:00"/>
    <s v="Weekday"/>
    <s v="Himalaya Skin Care 1L"/>
    <x v="10"/>
    <n v="339.13"/>
    <s v="Deepa Sekar"/>
    <x v="0"/>
    <s v="Malathi Iyer"/>
    <s v="Sales"/>
    <s v="FreshMart Tiruppur Enclave"/>
    <x v="0"/>
  </r>
  <r>
    <s v="INV100257"/>
    <x v="84"/>
    <s v="CUST0081"/>
    <s v="PRD112"/>
    <s v="STR047"/>
    <s v="EMP0231"/>
    <n v="3"/>
    <n v="251.73"/>
    <n v="0"/>
    <n v="0"/>
    <n v="755.19"/>
    <n v="631.55999999999995"/>
    <n v="123.63"/>
    <s v="Wallet"/>
    <s v="Not Returned"/>
    <x v="0"/>
    <d v="1899-12-30T12:15:00"/>
    <s v="Weekday"/>
    <s v="Aachi Ponni Rice 2kg"/>
    <x v="2"/>
    <n v="251.73"/>
    <s v="Nirmala Achari"/>
    <x v="1"/>
    <s v="Umesh Murugan"/>
    <s v="Billing"/>
    <s v="FreshMart Hyderabad Enclave"/>
    <x v="0"/>
  </r>
  <r>
    <s v="INV100147"/>
    <x v="86"/>
    <s v="CUST0063"/>
    <s v="PRD012"/>
    <s v="STR100"/>
    <s v="EMP0324"/>
    <n v="3"/>
    <n v="610.45000000000005"/>
    <n v="10"/>
    <n v="183.13"/>
    <n v="1648.22"/>
    <n v="1009.2"/>
    <n v="639.02"/>
    <s v="Debit Card"/>
    <s v="Not Returned"/>
    <x v="1"/>
    <d v="1899-12-30T14:46:00"/>
    <s v="Weekday"/>
    <s v="Harvest Gold Rusk 1kg"/>
    <x v="6"/>
    <n v="541.35"/>
    <s v="Priya Varma"/>
    <x v="0"/>
    <s v="Devi Raj"/>
    <s v="Inventory"/>
    <s v="FreshMart Ahmedabad Enclave"/>
    <x v="2"/>
  </r>
  <r>
    <s v="INV101556"/>
    <x v="62"/>
    <s v="CUST0597"/>
    <s v="PRD015"/>
    <s v="STR100"/>
    <s v="EMP0324"/>
    <n v="1"/>
    <n v="459.58"/>
    <n v="20"/>
    <n v="91.92"/>
    <n v="367.66"/>
    <n v="386.89"/>
    <n v="-19.23"/>
    <s v="Cash"/>
    <s v="Not Returned"/>
    <x v="2"/>
    <d v="1899-12-30T14:02:00"/>
    <s v="Weekday"/>
    <s v="Nestle Butter 250ml"/>
    <x v="3"/>
    <n v="459.58"/>
    <s v="Nagarajan Gounder"/>
    <x v="1"/>
    <s v="Devi Raj"/>
    <s v="Inventory"/>
    <s v="FreshMart Ahmedabad Enclave"/>
    <x v="2"/>
  </r>
  <r>
    <s v="INV100548"/>
    <x v="103"/>
    <s v="CUST0455"/>
    <s v="PRD064"/>
    <s v="STR129"/>
    <s v="EMP0284"/>
    <n v="7"/>
    <n v="411.56"/>
    <n v="15"/>
    <n v="432.14"/>
    <n v="2448.7800000000002"/>
    <n v="1929.69"/>
    <n v="519.09"/>
    <s v="Credit Card"/>
    <s v="Not Returned"/>
    <x v="0"/>
    <d v="1899-12-30T14:42:00"/>
    <s v="Weekday"/>
    <s v="Patanjali Soap Combo"/>
    <x v="10"/>
    <n v="386.17"/>
    <s v="Nithya Venkataraman"/>
    <x v="0"/>
    <s v="Naveen Venkataraman"/>
    <s v="Sales"/>
    <s v="FreshMart Ahmedabad Heights"/>
    <x v="2"/>
  </r>
  <r>
    <s v="INV102174"/>
    <x v="34"/>
    <s v="CUST0159"/>
    <s v="PRD025"/>
    <s v="STR022"/>
    <s v="EMP0284"/>
    <n v="3"/>
    <n v="383.51"/>
    <n v="20"/>
    <n v="230.11"/>
    <n v="920.42"/>
    <n v="857.7"/>
    <n v="62.72"/>
    <s v="Upi"/>
    <s v="Returned"/>
    <x v="0"/>
    <d v="1899-12-30T19:58:00"/>
    <s v="Weekday"/>
    <s v="Nescafe Soft Drinks Pack"/>
    <x v="0"/>
    <n v="383.51"/>
    <s v="Usha Naicker"/>
    <x v="2"/>
    <s v="Naveen Venkataraman"/>
    <s v="Sales"/>
    <s v="FreshMart Tiruppur Complex"/>
    <x v="0"/>
  </r>
  <r>
    <s v="INV100014"/>
    <x v="110"/>
    <s v="CUST0362"/>
    <s v="PRD016"/>
    <s v="STR060"/>
    <s v="EMP0294"/>
    <n v="3"/>
    <n v="59.92"/>
    <n v="0"/>
    <n v="0"/>
    <n v="179.76"/>
    <n v="144.44999999999999"/>
    <n v="35.31"/>
    <s v="Credit Card"/>
    <s v="Not Returned"/>
    <x v="1"/>
    <d v="1899-12-30T17:51:00"/>
    <s v="Weekday"/>
    <s v="Milky Mist Milk 2kg"/>
    <x v="3"/>
    <n v="59.92"/>
    <s v="Yazhini Prabhu"/>
    <x v="2"/>
    <s v="Meena Prabhu"/>
    <s v="Store Manager"/>
    <s v="FreshMart Erode Square"/>
    <x v="1"/>
  </r>
  <r>
    <s v="INV101868"/>
    <x v="27"/>
    <s v="CUST0477"/>
    <s v="PRD016"/>
    <s v="STR043"/>
    <s v="EMP0271"/>
    <n v="5"/>
    <n v="66.900000000000006"/>
    <n v="20"/>
    <n v="66.900000000000006"/>
    <n v="307.74"/>
    <n v="240.75"/>
    <n v="66.989999999999995"/>
    <s v="Debit Card"/>
    <s v="Not Returned"/>
    <x v="1"/>
    <d v="1899-12-30T21:44:00"/>
    <s v="Weekend"/>
    <s v="Milky Mist Milk 2kg"/>
    <x v="3"/>
    <n v="59.92"/>
    <s v="Malathi Gupta"/>
    <x v="0"/>
    <s v="Dhanush Gounder"/>
    <s v="Inventory"/>
    <s v="FreshMart Erode Heights"/>
    <x v="0"/>
  </r>
  <r>
    <s v="INV101532"/>
    <x v="60"/>
    <s v="CUST0471"/>
    <s v="PRD051"/>
    <s v="STR043"/>
    <s v="EMP0271"/>
    <n v="4"/>
    <n v="147.97"/>
    <n v="15"/>
    <n v="88.78"/>
    <n v="503.1"/>
    <n v="451.2"/>
    <n v="51.9"/>
    <s v="Upi"/>
    <s v="Not Returned"/>
    <x v="0"/>
    <d v="1899-12-30T13:19:00"/>
    <s v="Weekday"/>
    <s v="Cadbury Biscuits 250ml"/>
    <x v="7"/>
    <n v="147.97"/>
    <s v="Latha Subramaniam"/>
    <x v="2"/>
    <s v="Dhanush Gounder"/>
    <s v="Inventory"/>
    <s v="FreshMart Erode Heights"/>
    <x v="0"/>
  </r>
  <r>
    <s v="INV100215"/>
    <x v="49"/>
    <s v="CUST0088"/>
    <s v="PRD033"/>
    <s v="STR029"/>
    <s v="EMP0249"/>
    <n v="2"/>
    <n v="217.42"/>
    <n v="0"/>
    <n v="0"/>
    <n v="434.84"/>
    <n v="354.06"/>
    <n v="80.78"/>
    <s v="Cash"/>
    <s v="Not Returned"/>
    <x v="1"/>
    <d v="1899-12-30T17:44:00"/>
    <s v="Weekday"/>
    <s v="Bisleri Soft Drinks 2kg"/>
    <x v="0"/>
    <n v="217.42"/>
    <s v="Eswari Achari"/>
    <x v="2"/>
    <s v="Radha Murugan"/>
    <s v="Inventory"/>
    <s v="FreshMart Bengaluru Colony"/>
    <x v="0"/>
  </r>
  <r>
    <s v="INV100208"/>
    <x v="24"/>
    <s v="CUST0353"/>
    <s v="PRD038"/>
    <s v="STR029"/>
    <s v="EMP0250"/>
    <n v="7"/>
    <n v="147.07"/>
    <n v="15"/>
    <n v="154.41999999999999"/>
    <n v="1006.33"/>
    <n v="788.34"/>
    <n v="217.99"/>
    <s v="Upi"/>
    <s v="Not Returned"/>
    <x v="1"/>
    <d v="1899-12-30T21:41:00"/>
    <s v="Weekend"/>
    <s v="Amul Ice Cream 2kg"/>
    <x v="12"/>
    <n v="130.09"/>
    <s v="Mala Nair"/>
    <x v="0"/>
    <s v="Dinesh Pandian"/>
    <s v="Sales"/>
    <s v="FreshMart Bengaluru Colony"/>
    <x v="0"/>
  </r>
  <r>
    <s v="INV100210"/>
    <x v="73"/>
    <s v="CUST0188"/>
    <s v="PRD006"/>
    <s v="STR108"/>
    <s v="EMP0250"/>
    <n v="6"/>
    <n v="373.11"/>
    <n v="10"/>
    <n v="223.87"/>
    <n v="2317.0100000000002"/>
    <n v="1297.92"/>
    <n v="1019.09"/>
    <s v="Cash"/>
    <s v="Not Returned"/>
    <x v="0"/>
    <d v="1899-12-30T19:47:00"/>
    <s v="Weekend"/>
    <s v="Harvest Gold Cookies 500g"/>
    <x v="6"/>
    <n v="343.56"/>
    <s v="Gopal Raj"/>
    <x v="0"/>
    <s v="Dinesh Pandian"/>
    <s v="Sales"/>
    <s v="FreshMart Mumbai Square"/>
    <x v="2"/>
  </r>
  <r>
    <s v="INV102055"/>
    <x v="13"/>
    <s v="CUST0188"/>
    <s v="PRD039"/>
    <s v="STR034"/>
    <s v="EMP0252"/>
    <n v="8"/>
    <n v="404.08"/>
    <n v="20"/>
    <n v="646.53"/>
    <n v="2974.03"/>
    <n v="2786.64"/>
    <n v="187.39"/>
    <s v="Cash"/>
    <s v="Not Returned"/>
    <x v="1"/>
    <d v="1899-12-30T16:55:00"/>
    <s v="Weekend"/>
    <s v="ITC Frozen Vegetables 250ml"/>
    <x v="12"/>
    <n v="392.79"/>
    <s v="Gopal Raj"/>
    <x v="0"/>
    <s v="Deepak Iyer"/>
    <s v="Sales"/>
    <s v="FreshMart Tiruppur Circle"/>
    <x v="0"/>
  </r>
  <r>
    <s v="INV100543"/>
    <x v="91"/>
    <s v="CUST0071"/>
    <s v="PRD067"/>
    <s v="STR028"/>
    <s v="EMP0337"/>
    <n v="2"/>
    <n v="186.38"/>
    <n v="20"/>
    <n v="74.55"/>
    <n v="342.94"/>
    <n v="271.32"/>
    <n v="71.62"/>
    <s v="Upi"/>
    <s v="Not Returned"/>
    <x v="2"/>
    <d v="1899-12-30T18:21:00"/>
    <s v="Weekend"/>
    <s v="Dove Shampoo 500g"/>
    <x v="10"/>
    <n v="186.38"/>
    <s v="Venkat Iyer"/>
    <x v="2"/>
    <s v="Janani Chettiar"/>
    <s v="Store Manager"/>
    <s v="FreshMart Ahmedabad Hub"/>
    <x v="0"/>
  </r>
  <r>
    <s v="INV101242"/>
    <x v="82"/>
    <s v="CUST0654"/>
    <s v="PRD039"/>
    <s v="STR026"/>
    <s v="EMP0253"/>
    <n v="8"/>
    <n v="397.84"/>
    <n v="0"/>
    <n v="0"/>
    <n v="3182.72"/>
    <n v="2786.64"/>
    <n v="396.08"/>
    <s v="Upi"/>
    <s v="Returned"/>
    <x v="1"/>
    <d v="1899-12-30T19:16:00"/>
    <s v="Weekday"/>
    <s v="ITC Frozen Vegetables 250ml"/>
    <x v="12"/>
    <n v="392.79"/>
    <s v="Gokul Sekar"/>
    <x v="0"/>
    <s v="Vasanthi Naicker"/>
    <s v="HR"/>
    <s v="FreshMart Mysuru Crossing"/>
    <x v="0"/>
  </r>
  <r>
    <s v="INV100137"/>
    <x v="111"/>
    <s v="CUST0232"/>
    <s v="PRD013"/>
    <s v="STR143"/>
    <s v="EMP0254"/>
    <n v="4"/>
    <n v="161.03"/>
    <n v="0"/>
    <n v="0"/>
    <n v="644.12"/>
    <n v="496.96"/>
    <n v="147.16"/>
    <s v="Debit Card"/>
    <s v="Not Returned"/>
    <x v="1"/>
    <d v="1899-12-30T19:30:00"/>
    <s v="Weekday"/>
    <s v="Amul Paneer 250ml"/>
    <x v="3"/>
    <n v="161.03"/>
    <s v="Kishore Sharma"/>
    <x v="1"/>
    <s v="Devi Achari"/>
    <s v="Cashier"/>
    <s v="FreshMart Jaipur Colony"/>
    <x v="1"/>
  </r>
  <r>
    <s v="INV100520"/>
    <x v="10"/>
    <s v="CUST0637"/>
    <s v="PRD115"/>
    <s v="STR056"/>
    <s v="EMP0315"/>
    <n v="3"/>
    <n v="372.61"/>
    <n v="0"/>
    <n v="0"/>
    <n v="1285.5"/>
    <n v="959.73"/>
    <n v="325.77"/>
    <s v="Net Banking"/>
    <s v="Not Returned"/>
    <x v="1"/>
    <d v="1899-12-30T19:18:00"/>
    <s v="Weekend"/>
    <s v="Aachi Ponni Rice 500g"/>
    <x v="2"/>
    <n v="372.61"/>
    <s v="Deepa Devi"/>
    <x v="1"/>
    <s v="Mani Pandian"/>
    <s v="Sales"/>
    <s v="FreshMart Bengaluru Junction"/>
    <x v="0"/>
  </r>
  <r>
    <s v="INV102087"/>
    <x v="105"/>
    <s v="CUST0088"/>
    <s v="PRD025"/>
    <s v="STR128"/>
    <s v="EMP0257"/>
    <n v="1"/>
    <n v="383.51"/>
    <n v="10"/>
    <n v="38.35"/>
    <n v="345.16"/>
    <n v="285.89999999999998"/>
    <n v="59.26"/>
    <s v="Wallet"/>
    <s v="Not Returned"/>
    <x v="1"/>
    <d v="1899-12-30T16:51:00"/>
    <s v="Weekday"/>
    <s v="Nescafe Soft Drinks Pack"/>
    <x v="0"/>
    <n v="383.51"/>
    <s v="Eswari Achari"/>
    <x v="2"/>
    <s v="Sangeetha Naidu"/>
    <s v="Cashier"/>
    <s v="FreshMart Surat Junction"/>
    <x v="2"/>
  </r>
  <r>
    <s v="INV101695"/>
    <x v="43"/>
    <s v="CUST0147"/>
    <s v="PRD026"/>
    <s v="STR128"/>
    <s v="EMP0257"/>
    <n v="5"/>
    <n v="329.69"/>
    <n v="5"/>
    <n v="82.42"/>
    <n v="1566.03"/>
    <n v="1236.25"/>
    <n v="329.78"/>
    <s v="Upi"/>
    <s v="Not Returned"/>
    <x v="0"/>
    <d v="1899-12-30T15:49:00"/>
    <s v="Weekday"/>
    <s v="Nescafe Coffee 1kg"/>
    <x v="0"/>
    <n v="329.69"/>
    <s v="Hari Rao"/>
    <x v="2"/>
    <s v="Sangeetha Naidu"/>
    <s v="Cashier"/>
    <s v="FreshMart Surat Junction"/>
    <x v="2"/>
  </r>
  <r>
    <s v="INV101262"/>
    <x v="15"/>
    <s v="CUST0076"/>
    <s v="PRD108"/>
    <s v="STR125"/>
    <s v="EMP0259"/>
    <n v="6"/>
    <n v="325.33"/>
    <n v="0"/>
    <n v="0"/>
    <n v="2244.7800000000002"/>
    <n v="1559.58"/>
    <n v="685.2"/>
    <s v="Net Banking"/>
    <s v="Not Returned"/>
    <x v="1"/>
    <d v="1899-12-30T17:54:00"/>
    <s v="Weekend"/>
    <s v="Daawat Basmati Rice 2kg"/>
    <x v="2"/>
    <n v="306.62"/>
    <s v="Senthil Chandran"/>
    <x v="0"/>
    <s v="Ramesh Sekar"/>
    <s v="Inventory"/>
    <s v="FreshMart Nagpur Arcade"/>
    <x v="2"/>
  </r>
  <r>
    <s v="INV102472"/>
    <x v="75"/>
    <s v="CUST0398"/>
    <s v="PRD057"/>
    <s v="STR125"/>
    <s v="EMP0259"/>
    <n v="8"/>
    <n v="335.16"/>
    <n v="0"/>
    <n v="0"/>
    <n v="2681.28"/>
    <n v="1880.4"/>
    <n v="800.88"/>
    <s v="Upi"/>
    <s v="Not Returned"/>
    <x v="0"/>
    <d v="1899-12-30T12:06:00"/>
    <s v="Weekday"/>
    <s v="Parle Chocolates 500g"/>
    <x v="7"/>
    <n v="317.99"/>
    <s v="Balamurugan Menon"/>
    <x v="0"/>
    <s v="Ramesh Sekar"/>
    <s v="Inventory"/>
    <s v="FreshMart Nagpur Arcade"/>
    <x v="2"/>
  </r>
  <r>
    <s v="INV100740"/>
    <x v="74"/>
    <s v="CUST0082"/>
    <s v="PRD121"/>
    <s v="STR039"/>
    <s v="EMP0333"/>
    <n v="3"/>
    <n v="350.83"/>
    <n v="10"/>
    <n v="105.25"/>
    <n v="947.24"/>
    <n v="814.59"/>
    <n v="132.65"/>
    <s v="Upi"/>
    <s v="Not Returned"/>
    <x v="1"/>
    <d v="1899-12-30T14:07:00"/>
    <s v="Weekday"/>
    <s v="Fortune Coconut Oil 500g"/>
    <x v="8"/>
    <n v="223.15"/>
    <s v="Kavya Raj"/>
    <x v="0"/>
    <s v="Vasanthi Velan"/>
    <s v="Cashier"/>
    <s v="FreshMart Mysuru Market"/>
    <x v="0"/>
  </r>
  <r>
    <s v="INV102125"/>
    <x v="15"/>
    <s v="CUST0157"/>
    <s v="PRD129"/>
    <s v="STR153"/>
    <s v="EMP0333"/>
    <n v="3"/>
    <n v="490.73"/>
    <n v="10"/>
    <n v="147.22"/>
    <n v="1523.72"/>
    <n v="1120.74"/>
    <n v="402.98"/>
    <s v="Wallet"/>
    <s v="Not Returned"/>
    <x v="0"/>
    <d v="1899-12-30T14:58:00"/>
    <s v="Weekend"/>
    <s v="Everest Powdered Spices Combo"/>
    <x v="1"/>
    <n v="490.22"/>
    <s v="Prasath Chettiar"/>
    <x v="0"/>
    <s v="Vasanthi Velan"/>
    <s v="Cashier"/>
    <s v="FreshMart Lucknow Junction"/>
    <x v="1"/>
  </r>
  <r>
    <s v="INV101869"/>
    <x v="21"/>
    <s v="CUST0614"/>
    <s v="PRD080"/>
    <s v="STR006"/>
    <s v="EMP0265"/>
    <n v="3"/>
    <n v="275.70999999999998"/>
    <n v="0"/>
    <n v="0"/>
    <n v="827.13"/>
    <n v="618.9"/>
    <n v="208.23"/>
    <s v="Debit Card"/>
    <s v="Not Returned"/>
    <x v="1"/>
    <d v="1899-12-30T14:12:00"/>
    <s v="Weekday"/>
    <s v="Vim Kitchenware 1kg"/>
    <x v="5"/>
    <n v="275.70999999999998"/>
    <s v="Hari Gounder"/>
    <x v="2"/>
    <s v="Padma Subramaniam"/>
    <s v="Operations"/>
    <s v="FreshMart Mysuru Junction"/>
    <x v="0"/>
  </r>
  <r>
    <s v="INV101765"/>
    <x v="80"/>
    <s v="CUST0554"/>
    <s v="PRD004"/>
    <s v="STR006"/>
    <s v="EMP0265"/>
    <n v="2"/>
    <n v="398.25"/>
    <n v="10"/>
    <n v="79.650000000000006"/>
    <n v="716.85"/>
    <n v="473.08"/>
    <n v="243.77"/>
    <s v="Upi"/>
    <s v="Not Returned"/>
    <x v="1"/>
    <d v="1899-12-30T13:22:00"/>
    <s v="Weekday"/>
    <s v="Britannia Buns 2kg"/>
    <x v="6"/>
    <n v="398.25"/>
    <s v="Nirmala Chandran"/>
    <x v="2"/>
    <s v="Padma Subramaniam"/>
    <s v="Operations"/>
    <s v="FreshMart Mysuru Junction"/>
    <x v="0"/>
  </r>
  <r>
    <s v="INV101761"/>
    <x v="83"/>
    <s v="CUST0135"/>
    <s v="PRD057"/>
    <s v="STR174"/>
    <s v="EMP0266"/>
    <n v="3"/>
    <n v="317.99"/>
    <n v="0"/>
    <n v="0"/>
    <n v="953.97"/>
    <n v="705.15"/>
    <n v="248.82"/>
    <s v="Debit Card"/>
    <s v="Not Returned"/>
    <x v="1"/>
    <d v="1899-12-30T18:49:00"/>
    <s v="Weekday"/>
    <s v="Parle Chocolates 500g"/>
    <x v="7"/>
    <n v="317.99"/>
    <s v="Pandi Velan"/>
    <x v="1"/>
    <s v="Bhuvana Iyer"/>
    <s v="Billing"/>
    <s v="FreshMart Guwahati Colony"/>
    <x v="3"/>
  </r>
  <r>
    <s v="INV100282"/>
    <x v="14"/>
    <s v="CUST0300"/>
    <s v="PRD019"/>
    <s v="STR162"/>
    <s v="EMP0272"/>
    <n v="2"/>
    <n v="448.94"/>
    <n v="0"/>
    <n v="0"/>
    <n v="897.88"/>
    <n v="760.16"/>
    <n v="137.72"/>
    <s v="Net Banking"/>
    <s v="Not Returned"/>
    <x v="1"/>
    <d v="1899-12-30T15:29:00"/>
    <s v="Weekday"/>
    <s v="Amul Paneer 1kg"/>
    <x v="3"/>
    <n v="448.94"/>
    <s v="Indira Prabhu"/>
    <x v="1"/>
    <s v="Dhanush Pillai"/>
    <s v="Store Manager"/>
    <s v="FreshMart Delhi Extension"/>
    <x v="1"/>
  </r>
  <r>
    <s v="INV102128"/>
    <x v="112"/>
    <s v="CUST0182"/>
    <s v="PRD005"/>
    <s v="STR073"/>
    <s v="EMP0268"/>
    <n v="4"/>
    <n v="332.74"/>
    <n v="20"/>
    <n v="266.19"/>
    <n v="1064.77"/>
    <n v="821.08"/>
    <n v="243.69"/>
    <s v="Cash"/>
    <s v="Not Returned"/>
    <x v="1"/>
    <d v="1899-12-30T13:24:00"/>
    <s v="Weekday"/>
    <s v="Amul Paneer 250ml"/>
    <x v="6"/>
    <n v="332.74"/>
    <s v="Esha Prabhu"/>
    <x v="2"/>
    <s v="Dhanya Sharma"/>
    <s v="Store Manager"/>
    <s v="FreshMart Bengaluru Market"/>
    <x v="0"/>
  </r>
  <r>
    <s v="INV101792"/>
    <x v="29"/>
    <s v="CUST0567"/>
    <s v="PRD057"/>
    <s v="STR115"/>
    <s v="EMP0269"/>
    <n v="8"/>
    <n v="318.92"/>
    <n v="10"/>
    <n v="255.14"/>
    <n v="2296.2199999999998"/>
    <n v="1880.4"/>
    <n v="415.82"/>
    <s v="Upi"/>
    <s v="Not Returned"/>
    <x v="0"/>
    <d v="1899-12-30T12:35:00"/>
    <s v="Weekday"/>
    <s v="Parle Chocolates 500g"/>
    <x v="7"/>
    <n v="317.99"/>
    <s v="Bharath Balan"/>
    <x v="0"/>
    <s v="Devi Sharma"/>
    <s v="Billing"/>
    <s v="FreshMart Surat Nagar"/>
    <x v="2"/>
  </r>
  <r>
    <s v="INV102395"/>
    <x v="66"/>
    <s v="CUST0170"/>
    <s v="PRD103"/>
    <s v="STR115"/>
    <s v="EMP0269"/>
    <n v="2"/>
    <n v="355.64"/>
    <n v="15"/>
    <n v="106.69"/>
    <n v="604.59"/>
    <n v="606.82000000000005"/>
    <n v="-2.23"/>
    <s v="Debit Card"/>
    <s v="Returned"/>
    <x v="0"/>
    <d v="1899-12-30T21:18:00"/>
    <s v="Weekday"/>
    <s v="Organic Fresh Fresh Vegetables Pack"/>
    <x v="11"/>
    <n v="355.64"/>
    <s v="Bhuvana Pandian"/>
    <x v="1"/>
    <s v="Devi Sharma"/>
    <s v="Billing"/>
    <s v="FreshMart Surat Nagar"/>
    <x v="2"/>
  </r>
  <r>
    <s v="INV100008"/>
    <x v="0"/>
    <s v="CUST0267"/>
    <s v="PRD030"/>
    <s v="STR019"/>
    <s v="EMP0273"/>
    <n v="4"/>
    <n v="172.63"/>
    <n v="0"/>
    <n v="0"/>
    <n v="794.1"/>
    <n v="568"/>
    <n v="226.1"/>
    <s v="Cash"/>
    <s v="Not Returned"/>
    <x v="1"/>
    <d v="1899-12-30T17:13:00"/>
    <s v="Weekend"/>
    <s v="Nescafe Tea Combo"/>
    <x v="0"/>
    <n v="172.63"/>
    <s v="Manoj Gounder"/>
    <x v="2"/>
    <s v="Prasath Subramaniam"/>
    <s v="Store Manager"/>
    <s v="FreshMart Hyderabad Heights"/>
    <x v="0"/>
  </r>
  <r>
    <s v="INV100243"/>
    <x v="22"/>
    <s v="CUST0153"/>
    <s v="PRD107"/>
    <s v="STR019"/>
    <s v="EMP0273"/>
    <n v="2"/>
    <n v="405.1"/>
    <n v="0"/>
    <n v="0"/>
    <n v="931.73"/>
    <n v="696.82"/>
    <n v="234.91"/>
    <s v="Upi"/>
    <s v="Not Returned"/>
    <x v="1"/>
    <d v="1899-12-30T12:39:00"/>
    <s v="Weekend"/>
    <s v="Aachi Idli Rice Combo"/>
    <x v="2"/>
    <n v="405.1"/>
    <s v="Thenmozhi Sharma"/>
    <x v="2"/>
    <s v="Prasath Subramaniam"/>
    <s v="Store Manager"/>
    <s v="FreshMart Hyderabad Heights"/>
    <x v="0"/>
  </r>
  <r>
    <s v="INV102494"/>
    <x v="70"/>
    <s v="CUST0101"/>
    <s v="PRD034"/>
    <s v="STR061"/>
    <s v="EMP0279"/>
    <n v="3"/>
    <n v="124.84"/>
    <n v="0"/>
    <n v="0"/>
    <n v="374.52"/>
    <n v="292.05"/>
    <n v="82.47"/>
    <s v="Cash"/>
    <s v="Not Returned"/>
    <x v="1"/>
    <d v="1899-12-30T14:42:00"/>
    <s v="Weekday"/>
    <s v="Nescafe Coffee 500g"/>
    <x v="0"/>
    <n v="124.84"/>
    <s v="Dinesh Nair"/>
    <x v="2"/>
    <s v="Arun Varma"/>
    <s v="Sales"/>
    <s v="FreshMart Hyderabad Colony"/>
    <x v="0"/>
  </r>
  <r>
    <s v="INV100482"/>
    <x v="0"/>
    <s v="CUST0133"/>
    <s v="PRD120"/>
    <s v="STR061"/>
    <s v="EMP0279"/>
    <n v="3"/>
    <n v="109.69"/>
    <n v="10"/>
    <n v="32.909999999999997"/>
    <n v="340.58"/>
    <n v="278.88"/>
    <n v="61.7"/>
    <s v="Net Banking"/>
    <s v="Not Returned"/>
    <x v="0"/>
    <d v="1899-12-30T11:56:00"/>
    <s v="Weekend"/>
    <s v="Idhayam Groundnut Oil 2kg"/>
    <x v="8"/>
    <n v="109.69"/>
    <s v="Vasanthi Raj"/>
    <x v="2"/>
    <s v="Arun Varma"/>
    <s v="Sales"/>
    <s v="FreshMart Hyderabad Colony"/>
    <x v="0"/>
  </r>
  <r>
    <s v="INV100512"/>
    <x v="104"/>
    <s v="CUST0090"/>
    <s v="PRD049"/>
    <s v="STR037"/>
    <s v="EMP0322"/>
    <n v="4"/>
    <n v="418.79"/>
    <n v="5"/>
    <n v="83.76"/>
    <n v="1591.4"/>
    <n v="1235.76"/>
    <n v="355.64"/>
    <s v="Net Banking"/>
    <s v="Not Returned"/>
    <x v="1"/>
    <d v="1899-12-30T15:32:00"/>
    <s v="Weekday"/>
    <s v="Cadbury Chips 1kg"/>
    <x v="7"/>
    <n v="418.79"/>
    <s v="Deepa Chettiar"/>
    <x v="2"/>
    <s v="Prasath Naidu"/>
    <s v="Billing"/>
    <s v="FreshMart Hyderabad Extension"/>
    <x v="0"/>
  </r>
  <r>
    <s v="INV101486"/>
    <x v="15"/>
    <s v="CUST0103"/>
    <s v="PRD093"/>
    <s v="STR009"/>
    <s v="EMP0322"/>
    <n v="2"/>
    <n v="96.72"/>
    <n v="0"/>
    <n v="0"/>
    <n v="222.46"/>
    <n v="159.63999999999999"/>
    <n v="62.82"/>
    <s v="Credit Card"/>
    <s v="Not Returned"/>
    <x v="1"/>
    <d v="1899-12-30T15:54:00"/>
    <s v="Weekend"/>
    <s v="Local Farm Fresh Vegetables 250ml"/>
    <x v="11"/>
    <n v="96.72"/>
    <s v="Chandran Varma"/>
    <x v="1"/>
    <s v="Prasath Naidu"/>
    <s v="Billing"/>
    <s v="FreshMart Kochi Square"/>
    <x v="0"/>
  </r>
  <r>
    <s v="INV102251"/>
    <x v="65"/>
    <s v="CUST0223"/>
    <s v="PRD072"/>
    <s v="STR039"/>
    <s v="EMP0283"/>
    <n v="8"/>
    <n v="342.87"/>
    <n v="15"/>
    <n v="411.44"/>
    <n v="2331.52"/>
    <n v="2110.8000000000002"/>
    <n v="220.72"/>
    <s v="Upi"/>
    <s v="Not Returned"/>
    <x v="0"/>
    <d v="1899-12-30T11:54:00"/>
    <s v="Weekday"/>
    <s v="Eveready Detergent 1L"/>
    <x v="5"/>
    <n v="340.25"/>
    <s v="Gopal Velan"/>
    <x v="0"/>
    <s v="Suresh Pandian"/>
    <s v="Sales"/>
    <s v="FreshMart Mysuru Market"/>
    <x v="0"/>
  </r>
  <r>
    <s v="INV102377"/>
    <x v="65"/>
    <s v="CUST0208"/>
    <s v="PRD136"/>
    <s v="STR044"/>
    <s v="EMP0287"/>
    <n v="3"/>
    <n v="123.11"/>
    <n v="0"/>
    <n v="0"/>
    <n v="369.33"/>
    <n v="273.54000000000002"/>
    <n v="95.79"/>
    <s v="Upi"/>
    <s v="Not Returned"/>
    <x v="1"/>
    <d v="1899-12-30T16:28:00"/>
    <s v="Weekday"/>
    <s v="Aachi Whole Spices 200g v2"/>
    <x v="1"/>
    <n v="123.11"/>
    <s v="Ezhil Menon"/>
    <x v="1"/>
    <s v="Elango Gupta"/>
    <s v="Store Manager"/>
    <s v="FreshMart Erode Colony"/>
    <x v="0"/>
  </r>
  <r>
    <s v="INV102002"/>
    <x v="42"/>
    <s v="CUST0676"/>
    <s v="PRD019"/>
    <s v="STR084"/>
    <s v="EMP0288"/>
    <n v="7"/>
    <n v="457.23"/>
    <n v="5"/>
    <n v="160.03"/>
    <n v="3496.67"/>
    <n v="2660.56"/>
    <n v="836.11"/>
    <s v="Upi"/>
    <s v="Not Returned"/>
    <x v="1"/>
    <d v="1899-12-30T15:37:00"/>
    <s v="Weekend"/>
    <s v="Amul Paneer 1kg"/>
    <x v="3"/>
    <n v="448.94"/>
    <s v="Dhanush Mudaliar"/>
    <x v="0"/>
    <s v="Chitra Selvam"/>
    <s v="Sales"/>
    <s v="FreshMart Tiruppur Market"/>
    <x v="0"/>
  </r>
  <r>
    <s v="INV100665"/>
    <x v="42"/>
    <s v="CUST0540"/>
    <s v="PRD017"/>
    <s v="STR084"/>
    <s v="EMP0288"/>
    <n v="3"/>
    <n v="528.04"/>
    <n v="15"/>
    <n v="237.62"/>
    <n v="1548.47"/>
    <n v="1193.07"/>
    <n v="355.4"/>
    <s v="Cash"/>
    <s v="Not Returned"/>
    <x v="2"/>
    <d v="1899-12-30T13:43:00"/>
    <s v="Weekend"/>
    <s v="Nestle Curd 1kg"/>
    <x v="3"/>
    <n v="464.41"/>
    <s v="Thenmozhi Naicker"/>
    <x v="0"/>
    <s v="Chitra Selvam"/>
    <s v="Sales"/>
    <s v="FreshMart Tiruppur Market"/>
    <x v="0"/>
  </r>
  <r>
    <s v="INV102140"/>
    <x v="41"/>
    <s v="CUST0370"/>
    <s v="PRD102"/>
    <s v="STR146"/>
    <s v="EMP0343"/>
    <n v="6"/>
    <n v="421.98"/>
    <n v="15"/>
    <n v="379.78"/>
    <n v="2152.1"/>
    <n v="2045.4"/>
    <n v="106.7"/>
    <s v="Debit Card"/>
    <s v="Not Returned"/>
    <x v="1"/>
    <d v="1899-12-30T10:43:00"/>
    <s v="Weekday"/>
    <s v="Local Farm Fresh Vegetables 200g v2"/>
    <x v="11"/>
    <n v="400.33"/>
    <s v="Jaya Naicker"/>
    <x v="0"/>
    <s v="Kishore Velan"/>
    <s v="Inventory"/>
    <s v="FreshMart Chandigarh Hub"/>
    <x v="1"/>
  </r>
  <r>
    <s v="INV102245"/>
    <x v="24"/>
    <s v="CUST0118"/>
    <s v="PRD034"/>
    <s v="STR152"/>
    <s v="EMP0291"/>
    <n v="4"/>
    <n v="124.84"/>
    <n v="5"/>
    <n v="24.97"/>
    <n v="545.54999999999995"/>
    <n v="389.4"/>
    <n v="156.15"/>
    <s v="Wallet"/>
    <s v="Returned"/>
    <x v="1"/>
    <d v="1899-12-30T12:22:00"/>
    <s v="Weekend"/>
    <s v="Nescafe Coffee 500g"/>
    <x v="0"/>
    <n v="124.84"/>
    <s v="Gokul Naidu"/>
    <x v="2"/>
    <s v="Sathish Nathan"/>
    <s v="HR"/>
    <s v="FreshMart Lucknow Arcade"/>
    <x v="1"/>
  </r>
  <r>
    <s v="INV100738"/>
    <x v="17"/>
    <s v="CUST0676"/>
    <s v="PRD003"/>
    <s v="STR121"/>
    <s v="EMP0319"/>
    <n v="8"/>
    <n v="677.38"/>
    <n v="0"/>
    <n v="0"/>
    <n v="5419.04"/>
    <n v="2749.2"/>
    <n v="2669.84"/>
    <s v="Debit Card"/>
    <s v="Returned"/>
    <x v="1"/>
    <d v="1899-12-30T14:20:00"/>
    <s v="Weekday"/>
    <s v="Harvest Gold Buns Combo"/>
    <x v="6"/>
    <n v="589.75"/>
    <s v="Dhanush Mudaliar"/>
    <x v="0"/>
    <s v="Harini Kumar"/>
    <s v="Cashier"/>
    <s v="FreshMart Pune Junction"/>
    <x v="2"/>
  </r>
  <r>
    <s v="INV100207"/>
    <x v="91"/>
    <s v="CUST0138"/>
    <s v="PRD100"/>
    <s v="STR121"/>
    <s v="EMP0319"/>
    <n v="4"/>
    <n v="290.45"/>
    <n v="0"/>
    <n v="0"/>
    <n v="1336.07"/>
    <n v="951.56"/>
    <n v="384.51"/>
    <s v="Net Banking"/>
    <s v="Not Returned"/>
    <x v="1"/>
    <d v="1899-12-30T21:52:00"/>
    <s v="Weekend"/>
    <s v="Organic Fresh Fresh Vegetables 200g v2"/>
    <x v="11"/>
    <n v="290.45"/>
    <s v="Bhavani Gounder"/>
    <x v="1"/>
    <s v="Harini Kumar"/>
    <s v="Cashier"/>
    <s v="FreshMart Pune Junction"/>
    <x v="2"/>
  </r>
  <r>
    <s v="INV101302"/>
    <x v="27"/>
    <s v="CUST0353"/>
    <s v="PRD115"/>
    <s v="STR035"/>
    <s v="EMP0297"/>
    <n v="4"/>
    <n v="423.73"/>
    <n v="5"/>
    <n v="84.75"/>
    <n v="1851.7"/>
    <n v="1279.6400000000001"/>
    <n v="572.05999999999995"/>
    <s v="Credit Card"/>
    <s v="Not Returned"/>
    <x v="1"/>
    <d v="1899-12-30T13:40:00"/>
    <s v="Weekend"/>
    <s v="Aachi Ponni Rice 500g"/>
    <x v="2"/>
    <n v="372.61"/>
    <s v="Mala Nair"/>
    <x v="0"/>
    <s v="Kishore Naidu"/>
    <s v="Sales"/>
    <s v="FreshMart Kochi Circle"/>
    <x v="0"/>
  </r>
  <r>
    <s v="INV100625"/>
    <x v="27"/>
    <s v="CUST0526"/>
    <s v="PRD115"/>
    <s v="STR070"/>
    <s v="EMP0297"/>
    <n v="2"/>
    <n v="372.61"/>
    <n v="0"/>
    <n v="0"/>
    <n v="857"/>
    <n v="639.82000000000005"/>
    <n v="217.18"/>
    <s v="Upi"/>
    <s v="Not Returned"/>
    <x v="0"/>
    <d v="1899-12-30T20:38:00"/>
    <s v="Weekend"/>
    <s v="Aachi Ponni Rice 500g"/>
    <x v="2"/>
    <n v="372.61"/>
    <s v="Deepa Krishnan"/>
    <x v="1"/>
    <s v="Kishore Naidu"/>
    <s v="Sales"/>
    <s v="FreshMart Bengaluru Nagar"/>
    <x v="0"/>
  </r>
  <r>
    <s v="INV101407"/>
    <x v="27"/>
    <s v="CUST0225"/>
    <s v="PRD027"/>
    <s v="STR096"/>
    <s v="EMP0301"/>
    <n v="3"/>
    <n v="139.21"/>
    <n v="20"/>
    <n v="83.53"/>
    <n v="384.21"/>
    <n v="320.97000000000003"/>
    <n v="63.24"/>
    <s v="Debit Card"/>
    <s v="Not Returned"/>
    <x v="1"/>
    <d v="1899-12-30T14:38:00"/>
    <s v="Weekend"/>
    <s v="Coca-Cola Tea 1kg"/>
    <x v="0"/>
    <n v="139.21"/>
    <s v="Raghav Naicker"/>
    <x v="2"/>
    <s v="Kalpana Prabhu"/>
    <s v="Inventory"/>
    <s v="FreshMart Mumbai Bypass"/>
    <x v="2"/>
  </r>
  <r>
    <s v="INV101962"/>
    <x v="100"/>
    <s v="CUST0354"/>
    <s v="PRD056"/>
    <s v="STR178"/>
    <s v="EMP0306"/>
    <n v="5"/>
    <n v="333.54"/>
    <n v="0"/>
    <n v="0"/>
    <n v="1667.7"/>
    <n v="1192.1500000000001"/>
    <n v="475.55"/>
    <s v="Upi"/>
    <s v="Not Returned"/>
    <x v="1"/>
    <d v="1899-12-30T13:50:00"/>
    <s v="Weekday"/>
    <s v="Cadbury Namkeen Combo"/>
    <x v="7"/>
    <n v="333.54"/>
    <s v="Hemalatha Gounder"/>
    <x v="2"/>
    <s v="Yogesh Menon"/>
    <s v="Cashier"/>
    <s v="FreshMart Bhubaneswar Complex"/>
    <x v="3"/>
  </r>
  <r>
    <s v="INV102471"/>
    <x v="43"/>
    <s v="CUST0188"/>
    <s v="PRD053"/>
    <s v="STR058"/>
    <s v="EMP0314"/>
    <n v="5"/>
    <n v="294.41000000000003"/>
    <n v="10"/>
    <n v="147.21"/>
    <n v="1324.84"/>
    <n v="973.2"/>
    <n v="351.64"/>
    <s v="Wallet"/>
    <s v="Not Returned"/>
    <x v="1"/>
    <d v="1899-12-30T11:26:00"/>
    <s v="Weekday"/>
    <s v="Cadbury Namkeen Pack"/>
    <x v="7"/>
    <n v="262.77"/>
    <s v="Gopal Raj"/>
    <x v="0"/>
    <s v="Naveen Naidu"/>
    <s v="Cashier"/>
    <s v="FreshMart Erode Central"/>
    <x v="0"/>
  </r>
  <r>
    <s v="INV100129"/>
    <x v="77"/>
    <s v="CUST0207"/>
    <s v="PRD109"/>
    <s v="STR106"/>
    <s v="EMP0314"/>
    <n v="3"/>
    <n v="157.97999999999999"/>
    <n v="10"/>
    <n v="47.39"/>
    <n v="426.55"/>
    <n v="413.85"/>
    <n v="12.7"/>
    <s v="Upi"/>
    <s v="Not Returned"/>
    <x v="1"/>
    <d v="1899-12-30T14:21:00"/>
    <s v="Weekday"/>
    <s v="Aachi Ponni Rice 1kg"/>
    <x v="2"/>
    <n v="157.97999999999999"/>
    <s v="Sangeetha Selvam"/>
    <x v="1"/>
    <s v="Naveen Naidu"/>
    <s v="Cashier"/>
    <s v="FreshMart Ahmedabad Crossing"/>
    <x v="2"/>
  </r>
  <r>
    <s v="INV101790"/>
    <x v="27"/>
    <s v="CUST0126"/>
    <s v="PRD104"/>
    <s v="STR051"/>
    <s v="EMP0346"/>
    <n v="1"/>
    <n v="191.13"/>
    <n v="0"/>
    <n v="0"/>
    <n v="219.8"/>
    <n v="153.41999999999999"/>
    <n v="66.38"/>
    <s v="Upi"/>
    <s v="Not Returned"/>
    <x v="0"/>
    <d v="1899-12-30T19:09:00"/>
    <s v="Weekend"/>
    <s v="Local Farm Fresh Vegetables Combo"/>
    <x v="11"/>
    <n v="191.13"/>
    <s v="Anjali Balan"/>
    <x v="1"/>
    <s v="Dhanya Sekar"/>
    <s v="Sales"/>
    <s v="FreshMart Madurai Arcade"/>
    <x v="0"/>
  </r>
  <r>
    <s v="INV100267"/>
    <x v="56"/>
    <s v="CUST0507"/>
    <s v="PRD131"/>
    <s v="STR098"/>
    <s v="EMP0320"/>
    <n v="3"/>
    <n v="93.47"/>
    <n v="0"/>
    <n v="0"/>
    <n v="280.41000000000003"/>
    <n v="216.87"/>
    <n v="63.54"/>
    <s v="Cash"/>
    <s v="Not Returned"/>
    <x v="1"/>
    <d v="1899-12-30T11:39:00"/>
    <s v="Weekday"/>
    <s v="Sakthi Powdered Spices 250ml"/>
    <x v="1"/>
    <n v="93.47"/>
    <s v="Kamala Iyer"/>
    <x v="2"/>
    <s v="Revathi Varma"/>
    <s v="Sales"/>
    <s v="FreshMart Pune Main Road"/>
    <x v="1"/>
  </r>
  <r>
    <s v="INV100659"/>
    <x v="57"/>
    <s v="CUST0191"/>
    <s v="PRD135"/>
    <s v="STR041"/>
    <s v="EMP0325"/>
    <n v="3"/>
    <n v="379.12"/>
    <n v="15"/>
    <n v="170.6"/>
    <n v="1111.77"/>
    <n v="879.15"/>
    <n v="232.62"/>
    <s v="Cash"/>
    <s v="Not Returned"/>
    <x v="1"/>
    <d v="1899-12-30T12:06:00"/>
    <s v="Weekend"/>
    <s v="MDH Whole Spices 1L"/>
    <x v="1"/>
    <n v="379.12"/>
    <s v="Elango Balan"/>
    <x v="1"/>
    <s v="Chandran Naidu"/>
    <s v="Cashier"/>
    <s v="FreshMart Tiruppur Colony"/>
    <x v="0"/>
  </r>
  <r>
    <s v="INV101377"/>
    <x v="63"/>
    <s v="CUST0202"/>
    <s v="PRD001"/>
    <s v="STR041"/>
    <s v="EMP0325"/>
    <n v="4"/>
    <n v="299.73"/>
    <n v="10"/>
    <n v="119.89"/>
    <n v="1240.8800000000001"/>
    <n v="738.96"/>
    <n v="501.92"/>
    <s v="Net Banking"/>
    <s v="Not Returned"/>
    <x v="1"/>
    <d v="1899-12-30T09:26:00"/>
    <s v="Weekend"/>
    <s v="Local Bakers Buns 1kg"/>
    <x v="6"/>
    <n v="299.73"/>
    <s v="Vijay Nair"/>
    <x v="1"/>
    <s v="Chandran Naidu"/>
    <s v="Cashier"/>
    <s v="FreshMart Tiruppur Colony"/>
    <x v="0"/>
  </r>
  <r>
    <s v="INV100435"/>
    <x v="9"/>
    <s v="CUST0508"/>
    <s v="PRD068"/>
    <s v="STR008"/>
    <s v="EMP0330"/>
    <n v="1"/>
    <n v="232.2"/>
    <n v="0"/>
    <n v="0"/>
    <n v="267.02999999999997"/>
    <n v="160.97999999999999"/>
    <n v="106.05"/>
    <s v="Credit Card"/>
    <s v="Not Returned"/>
    <x v="1"/>
    <d v="1899-12-30T13:50:00"/>
    <s v="Weekend"/>
    <s v="Patanjali Shampoo 2kg"/>
    <x v="10"/>
    <n v="232.2"/>
    <s v="Priya Subramaniam"/>
    <x v="2"/>
    <s v="Nagarajan Chandran"/>
    <s v="Store Manager"/>
    <s v="FreshMart Kochi Plaza"/>
    <x v="0"/>
  </r>
  <r>
    <s v="INV102033"/>
    <x v="57"/>
    <s v="CUST0149"/>
    <s v="PRD117"/>
    <s v="STR008"/>
    <s v="EMP0334"/>
    <n v="4"/>
    <n v="268.32"/>
    <n v="15"/>
    <n v="160.99"/>
    <n v="1049.1300000000001"/>
    <n v="965.76"/>
    <n v="83.37"/>
    <s v="Upi"/>
    <s v="Not Returned"/>
    <x v="1"/>
    <d v="1899-12-30T17:44:00"/>
    <s v="Weekend"/>
    <s v="Idhayam Groundnut Oil 1kg"/>
    <x v="8"/>
    <n v="268.32"/>
    <s v="Vani Rao"/>
    <x v="2"/>
    <s v="Elango Raj"/>
    <s v="Sales"/>
    <s v="FreshMart Kochi Plaza"/>
    <x v="0"/>
  </r>
  <r>
    <s v="INV101498"/>
    <x v="84"/>
    <s v="CUST0568"/>
    <s v="PRD074"/>
    <s v="STR097"/>
    <s v="EMP0340"/>
    <n v="3"/>
    <n v="461.27"/>
    <n v="5"/>
    <n v="69.19"/>
    <n v="1314.62"/>
    <n v="942.78"/>
    <n v="371.84"/>
    <s v="Upi"/>
    <s v="Not Returned"/>
    <x v="0"/>
    <d v="1899-12-30T15:54:00"/>
    <s v="Weekday"/>
    <s v="Surf Excel Tissue Combo"/>
    <x v="5"/>
    <n v="414.29"/>
    <s v="Hemalatha Menon"/>
    <x v="0"/>
    <s v="Nithya Subramaniam"/>
    <s v="Cashier"/>
    <s v="FreshMart Ahmedabad Arcade"/>
    <x v="2"/>
  </r>
  <r>
    <s v="INV101829"/>
    <x v="64"/>
    <s v="CUST0168"/>
    <s v="PRD147"/>
    <s v="STR097"/>
    <s v="EMP0340"/>
    <n v="8"/>
    <n v="70.64"/>
    <n v="0"/>
    <n v="0"/>
    <n v="565.12"/>
    <n v="403.44"/>
    <n v="161.68"/>
    <s v="Credit Card"/>
    <s v="Not Returned"/>
    <x v="0"/>
    <d v="1899-12-30T19:37:00"/>
    <s v="Weekday"/>
    <s v="Vim Dishwash 1kg"/>
    <x v="4"/>
    <n v="67.37"/>
    <s v="Naveen Prabhu"/>
    <x v="0"/>
    <s v="Nithya Subramaniam"/>
    <s v="Cashier"/>
    <s v="FreshMart Ahmedabad Arcade"/>
    <x v="2"/>
  </r>
  <r>
    <s v="INV100346"/>
    <x v="55"/>
    <s v="CUST0518"/>
    <s v="PRD034"/>
    <s v="STR097"/>
    <s v="EMP0340"/>
    <n v="6"/>
    <n v="134.9"/>
    <n v="0"/>
    <n v="0"/>
    <n v="809.4"/>
    <n v="584.1"/>
    <n v="225.3"/>
    <s v="Debit Card"/>
    <s v="Not Returned"/>
    <x v="1"/>
    <d v="1899-12-30T15:52:00"/>
    <s v="Weekday"/>
    <s v="Nescafe Coffee 500g"/>
    <x v="0"/>
    <n v="124.84"/>
    <s v="Raghav Kumar"/>
    <x v="0"/>
    <s v="Nithya Subramaniam"/>
    <s v="Cashier"/>
    <s v="FreshMart Ahmedabad Arcade"/>
    <x v="2"/>
  </r>
  <r>
    <s v="INV101916"/>
    <x v="37"/>
    <s v="CUST0686"/>
    <s v="PRD091"/>
    <s v="STR097"/>
    <s v="EMP0340"/>
    <n v="7"/>
    <n v="387.19"/>
    <n v="0"/>
    <n v="0"/>
    <n v="3116.88"/>
    <n v="2110.9899999999998"/>
    <n v="1005.89"/>
    <s v="Cash"/>
    <s v="Not Returned"/>
    <x v="1"/>
    <d v="1899-12-30T12:56:00"/>
    <s v="Weekend"/>
    <s v="Local Farm Fresh Fruits 250ml"/>
    <x v="9"/>
    <n v="376.11"/>
    <s v="Hemalatha Balan"/>
    <x v="0"/>
    <s v="Nithya Subramaniam"/>
    <s v="Cashier"/>
    <s v="FreshMart Ahmedabad Arcade"/>
    <x v="2"/>
  </r>
  <r>
    <s v="INV101258"/>
    <x v="47"/>
    <s v="CUST0526"/>
    <s v="PRD034"/>
    <s v="STR142"/>
    <s v="EMP0345"/>
    <n v="4"/>
    <n v="124.84"/>
    <n v="15"/>
    <n v="74.900000000000006"/>
    <n v="424.46"/>
    <n v="389.4"/>
    <n v="35.06"/>
    <s v="Cash"/>
    <s v="Not Returned"/>
    <x v="0"/>
    <d v="1899-12-30T13:08:00"/>
    <s v="Weekday"/>
    <s v="Nescafe Coffee 500g"/>
    <x v="0"/>
    <n v="124.84"/>
    <s v="Deepa Krishnan"/>
    <x v="1"/>
    <s v="Chitra Murugan"/>
    <s v="Sales"/>
    <s v="FreshMart Chandigarh Plaza"/>
    <x v="1"/>
  </r>
  <r>
    <s v="INV101772"/>
    <x v="57"/>
    <s v="CUST0329"/>
    <s v="PRD061"/>
    <s v="STR162"/>
    <s v="EMP0272"/>
    <n v="8"/>
    <n v="364.78"/>
    <n v="5"/>
    <n v="145.91"/>
    <n v="3188.18"/>
    <n v="1773.76"/>
    <n v="1414.42"/>
    <s v="Wallet"/>
    <s v="Not Returned"/>
    <x v="1"/>
    <d v="1899-12-30T21:33:00"/>
    <s v="Weekend"/>
    <s v="Colgate Shampoo Combo"/>
    <x v="10"/>
    <n v="318.62"/>
    <s v="Usha Krishnan"/>
    <x v="0"/>
    <s v="Dhanush Pillai"/>
    <s v="Store Manager"/>
    <s v="FreshMart Delhi Extension"/>
    <x v="1"/>
  </r>
  <r>
    <s v="INV102462"/>
    <x v="57"/>
    <s v="CUST0237"/>
    <s v="PRD092"/>
    <s v="STR077"/>
    <s v="EMP0030"/>
    <n v="3"/>
    <n v="224.28"/>
    <n v="20"/>
    <n v="134.57"/>
    <n v="619.01"/>
    <n v="577.16999999999996"/>
    <n v="41.84"/>
    <s v="Credit Card"/>
    <s v="Not Returned"/>
    <x v="1"/>
    <d v="1899-12-30T16:47:00"/>
    <s v="Weekend"/>
    <s v="Organic Fresh Fresh Fruits 200g"/>
    <x v="9"/>
    <n v="224.28"/>
    <s v="Harini Varma"/>
    <x v="1"/>
    <s v="Hariharan Rao"/>
    <s v="Cashier"/>
    <s v="FreshMart Kochi Gardens"/>
    <x v="0"/>
  </r>
  <r>
    <s v="INV101554"/>
    <x v="10"/>
    <s v="CUST0441"/>
    <s v="PRD062"/>
    <s v="STR102"/>
    <s v="EMP0302"/>
    <n v="3"/>
    <n v="446.17"/>
    <n v="0"/>
    <n v="0"/>
    <n v="1539.29"/>
    <n v="976.83"/>
    <n v="562.46"/>
    <s v="Upi"/>
    <s v="Not Returned"/>
    <x v="0"/>
    <d v="1899-12-30T15:27:00"/>
    <s v="Weekend"/>
    <s v="Himalaya Skin Care Combo"/>
    <x v="10"/>
    <n v="298.81"/>
    <s v="Hari Kumar"/>
    <x v="2"/>
    <s v="Anitha Subramaniam"/>
    <s v="Sales"/>
    <s v="FreshMart Nagpur Towers"/>
    <x v="0"/>
  </r>
  <r>
    <s v="INV102458"/>
    <x v="38"/>
    <s v="CUST0441"/>
    <s v="PRD014"/>
    <s v="STR087"/>
    <s v="EMP0222"/>
    <n v="1"/>
    <n v="434.65"/>
    <n v="0"/>
    <n v="0"/>
    <n v="499.85"/>
    <n v="351.63"/>
    <n v="148.22"/>
    <s v="Wallet"/>
    <s v="Not Returned"/>
    <x v="1"/>
    <d v="1899-12-30T20:40:00"/>
    <s v="Weekend"/>
    <s v="Milky Mist Curd 1kg"/>
    <x v="3"/>
    <n v="434.65"/>
    <s v="Hari Kumar"/>
    <x v="2"/>
    <s v="Poornima Rao"/>
    <s v="Inventory"/>
    <s v="FreshMart Mysuru Complex"/>
    <x v="0"/>
  </r>
  <r>
    <s v="INV101881"/>
    <x v="58"/>
    <s v="CUST0238"/>
    <s v="PRD111"/>
    <s v="STR079"/>
    <s v="EMP0295"/>
    <n v="3"/>
    <n v="225.45"/>
    <n v="5"/>
    <n v="33.82"/>
    <n v="738.91"/>
    <n v="572.70000000000005"/>
    <n v="166.21"/>
    <s v="Credit Card"/>
    <s v="Not Returned"/>
    <x v="2"/>
    <d v="1899-12-30T20:56:00"/>
    <s v="Weekend"/>
    <s v="Aachi Idli Rice 500g"/>
    <x v="2"/>
    <n v="225.45"/>
    <s v="Balaji Varma"/>
    <x v="2"/>
    <s v="Lakshmi Nair"/>
    <s v="Inventory"/>
    <s v="FreshMart Erode Hub"/>
    <x v="0"/>
  </r>
  <r>
    <s v="INV101393"/>
    <x v="24"/>
    <s v="CUST0238"/>
    <s v="PRD110"/>
    <s v="STR080"/>
    <s v="EMP0285"/>
    <n v="3"/>
    <n v="291.93"/>
    <n v="15"/>
    <n v="131.37"/>
    <n v="856.08"/>
    <n v="761.1"/>
    <n v="94.98"/>
    <s v="Debit Card"/>
    <s v="Not Returned"/>
    <x v="2"/>
    <d v="1899-12-30T17:45:00"/>
    <s v="Weekend"/>
    <s v="India Gate Ponni Rice 1kg"/>
    <x v="2"/>
    <n v="291.93"/>
    <s v="Balaji Varma"/>
    <x v="2"/>
    <s v="Lalitha Murugan"/>
    <s v="Store Manager"/>
    <s v="FreshMart Madurai Colony"/>
    <x v="0"/>
  </r>
  <r>
    <s v="INV100092"/>
    <x v="57"/>
    <s v="CUST0368"/>
    <s v="PRD062"/>
    <s v="STR145"/>
    <s v="EMP0161"/>
    <n v="3"/>
    <n v="446.17"/>
    <n v="15"/>
    <n v="200.78"/>
    <n v="1308.3900000000001"/>
    <n v="976.83"/>
    <n v="331.56"/>
    <s v="Upi"/>
    <s v="Not Returned"/>
    <x v="2"/>
    <d v="1899-12-30T20:16:00"/>
    <s v="Weekend"/>
    <s v="Himalaya Skin Care Combo"/>
    <x v="10"/>
    <n v="298.81"/>
    <s v="Kamala Chettiar"/>
    <x v="2"/>
    <s v="Lokesh Venkataraman"/>
    <s v="Inventory"/>
    <s v="FreshMart Lucknow Main Road"/>
    <x v="1"/>
  </r>
  <r>
    <s v="INV100283"/>
    <x v="2"/>
    <s v="CUST0368"/>
    <s v="PRD150"/>
    <s v="STR012"/>
    <s v="EMP0157"/>
    <n v="4"/>
    <n v="214.04"/>
    <n v="5"/>
    <n v="42.81"/>
    <n v="813.35"/>
    <n v="632.24"/>
    <n v="181.11"/>
    <s v="Credit Card"/>
    <s v="Not Returned"/>
    <x v="0"/>
    <d v="1899-12-30T15:01:00"/>
    <s v="Weekday"/>
    <s v="Lizol Toilet Cleaner 200g v2"/>
    <x v="4"/>
    <n v="214.04"/>
    <s v="Kamala Chettiar"/>
    <x v="2"/>
    <s v="Elango Velan"/>
    <s v="Cashier"/>
    <s v="FreshMart Chennai Junction"/>
    <x v="0"/>
  </r>
  <r>
    <s v="INV100564"/>
    <x v="2"/>
    <s v="CUST0368"/>
    <s v="PRD021"/>
    <s v="STR112"/>
    <s v="EMP0200"/>
    <n v="3"/>
    <n v="38.659999999999997"/>
    <n v="0"/>
    <n v="0"/>
    <n v="115.98"/>
    <n v="97.2"/>
    <n v="18.78"/>
    <s v="Debit Card"/>
    <s v="Not Returned"/>
    <x v="1"/>
    <d v="1899-12-30T12:16:00"/>
    <s v="Weekday"/>
    <s v="Milky Mist Butter Pack"/>
    <x v="3"/>
    <n v="38.659999999999997"/>
    <s v="Kamala Chettiar"/>
    <x v="2"/>
    <s v="Lalitha Varma"/>
    <s v="Cashier"/>
    <s v="FreshMart Surat Colony"/>
    <x v="2"/>
  </r>
  <r>
    <s v="INV101093"/>
    <x v="72"/>
    <s v="CUST0243"/>
    <s v="PRD057"/>
    <s v="STR129"/>
    <s v="EMP0256"/>
    <n v="3"/>
    <n v="317.99"/>
    <n v="5"/>
    <n v="47.7"/>
    <n v="906.27"/>
    <n v="705.15"/>
    <n v="201.12"/>
    <s v="Debit Card"/>
    <s v="Not Returned"/>
    <x v="2"/>
    <d v="1899-12-30T13:30:00"/>
    <s v="Weekday"/>
    <s v="Parle Chocolates 500g"/>
    <x v="7"/>
    <n v="317.99"/>
    <s v="Lakshmi Reddy"/>
    <x v="2"/>
    <s v="Vani Naicker"/>
    <s v="Cashier"/>
    <s v="FreshMart Ahmedabad Heights"/>
    <x v="2"/>
  </r>
  <r>
    <s v="INV102445"/>
    <x v="4"/>
    <s v="CUST0258"/>
    <s v="PRD063"/>
    <s v="STR155"/>
    <s v="EMP0055"/>
    <n v="4"/>
    <n v="73.83"/>
    <n v="10"/>
    <n v="29.53"/>
    <n v="305.66000000000003"/>
    <n v="217.28"/>
    <n v="88.38"/>
    <s v="Cash"/>
    <s v="Not Returned"/>
    <x v="1"/>
    <d v="1899-12-30T19:09:00"/>
    <s v="Weekend"/>
    <s v="Patanjali Shampoo Combo"/>
    <x v="10"/>
    <n v="42.16"/>
    <s v="Vasanthi Sekar"/>
    <x v="2"/>
    <s v="Gopal Kumar"/>
    <s v="Billing"/>
    <s v="FreshMart Delhi Complex"/>
    <x v="1"/>
  </r>
  <r>
    <s v="INV101683"/>
    <x v="10"/>
    <s v="CUST0244"/>
    <s v="PRD066"/>
    <s v="STR068"/>
    <s v="EMP0304"/>
    <n v="5"/>
    <n v="491.81"/>
    <n v="20"/>
    <n v="491.81"/>
    <n v="2262.33"/>
    <n v="1827.85"/>
    <n v="434.48"/>
    <s v="Debit Card"/>
    <s v="Not Returned"/>
    <x v="1"/>
    <d v="1899-12-30T18:33:00"/>
    <s v="Weekend"/>
    <s v="Dove Shampoo 2kg"/>
    <x v="10"/>
    <n v="491.81"/>
    <s v="Padma Naicker"/>
    <x v="2"/>
    <s v="Deepa Menon"/>
    <s v="Billing"/>
    <s v="FreshMart Coimbatore Main Road"/>
    <x v="0"/>
  </r>
  <r>
    <s v="INV101473"/>
    <x v="65"/>
    <s v="CUST0244"/>
    <s v="PRD004"/>
    <s v="STR057"/>
    <s v="EMP0065"/>
    <n v="1"/>
    <n v="398.25"/>
    <n v="15"/>
    <n v="59.74"/>
    <n v="338.51"/>
    <n v="236.54"/>
    <n v="101.97"/>
    <s v="Debit Card"/>
    <s v="Not Returned"/>
    <x v="1"/>
    <d v="1899-12-30T20:49:00"/>
    <s v="Weekday"/>
    <s v="Britannia Buns 2kg"/>
    <x v="6"/>
    <n v="398.25"/>
    <s v="Padma Naicker"/>
    <x v="2"/>
    <s v="Kavya Velan"/>
    <s v="Cashier"/>
    <s v="FreshMart Madurai Point"/>
    <x v="0"/>
  </r>
  <r>
    <s v="INV101966"/>
    <x v="79"/>
    <s v="CUST0244"/>
    <s v="PRD129"/>
    <s v="STR034"/>
    <s v="EMP0059"/>
    <n v="3"/>
    <n v="490.22"/>
    <n v="0"/>
    <n v="0"/>
    <n v="1691.26"/>
    <n v="1120.74"/>
    <n v="570.52"/>
    <s v="Cash"/>
    <s v="Not Returned"/>
    <x v="1"/>
    <d v="1899-12-30T18:05:00"/>
    <s v="Weekend"/>
    <s v="Everest Powdered Spices Combo"/>
    <x v="1"/>
    <n v="490.22"/>
    <s v="Padma Naicker"/>
    <x v="2"/>
    <s v="Ezhil Rao"/>
    <s v="Billing"/>
    <s v="FreshMart Tiruppur Circle"/>
    <x v="0"/>
  </r>
  <r>
    <s v="INV100327"/>
    <x v="26"/>
    <s v="CUST0244"/>
    <s v="PRD080"/>
    <s v="STR069"/>
    <s v="EMP0318"/>
    <n v="1"/>
    <n v="275.70999999999998"/>
    <n v="10"/>
    <n v="27.57"/>
    <n v="285.36"/>
    <n v="206.3"/>
    <n v="79.06"/>
    <s v="Upi"/>
    <s v="Not Returned"/>
    <x v="1"/>
    <d v="1899-12-30T13:44:00"/>
    <s v="Weekend"/>
    <s v="Vim Kitchenware 1kg"/>
    <x v="5"/>
    <n v="275.70999999999998"/>
    <s v="Padma Naicker"/>
    <x v="2"/>
    <s v="Prakash Raj"/>
    <s v="Billing"/>
    <s v="FreshMart Madurai Gardens"/>
    <x v="0"/>
  </r>
  <r>
    <s v="INV100225"/>
    <x v="87"/>
    <s v="CUST0297"/>
    <s v="PRD065"/>
    <s v="STR011"/>
    <s v="EMP0341"/>
    <n v="8"/>
    <n v="309.23"/>
    <n v="0"/>
    <n v="0"/>
    <n v="2844.92"/>
    <n v="1593.28"/>
    <n v="1251.6400000000001"/>
    <s v="Upi"/>
    <s v="Not Returned"/>
    <x v="1"/>
    <d v="1899-12-30T17:44:00"/>
    <s v="Weekend"/>
    <s v="Dove Toothpaste 1L"/>
    <x v="10"/>
    <n v="159.5"/>
    <s v="Nithya Sharma"/>
    <x v="0"/>
    <s v="Indira Chandran"/>
    <s v="Billing"/>
    <s v="FreshMart Bengaluru Enclave"/>
    <x v="0"/>
  </r>
  <r>
    <s v="INV102375"/>
    <x v="0"/>
    <s v="CUST0297"/>
    <s v="PRD122"/>
    <s v="STR074"/>
    <s v="EMP0270"/>
    <n v="4"/>
    <n v="106.97"/>
    <n v="20"/>
    <n v="85.58"/>
    <n v="393.64"/>
    <n v="354.88"/>
    <n v="38.76"/>
    <s v="Cash"/>
    <s v="Not Returned"/>
    <x v="1"/>
    <d v="1899-12-30T21:38:00"/>
    <s v="Weekend"/>
    <s v="Fortune Gingelly Oil 250ml"/>
    <x v="8"/>
    <n v="102.51"/>
    <s v="Nithya Sharma"/>
    <x v="0"/>
    <s v="Priya Venkataraman"/>
    <s v="Operations"/>
    <s v="FreshMart Mysuru Main Road"/>
    <x v="0"/>
  </r>
  <r>
    <s v="INV101808"/>
    <x v="92"/>
    <s v="CUST0297"/>
    <s v="PRD144"/>
    <s v="STR042"/>
    <s v="EMP0261"/>
    <n v="8"/>
    <n v="265.54000000000002"/>
    <n v="0"/>
    <n v="0"/>
    <n v="2124.3200000000002"/>
    <n v="1488.32"/>
    <n v="636"/>
    <s v="Wallet"/>
    <s v="Not Returned"/>
    <x v="1"/>
    <d v="1899-12-30T15:36:00"/>
    <s v="Weekday"/>
    <s v="Harpic Dishwash Combo"/>
    <x v="4"/>
    <n v="242.22"/>
    <s v="Nithya Sharma"/>
    <x v="0"/>
    <s v="Hari Murugan"/>
    <s v="Sales"/>
    <s v="FreshMart Erode Point"/>
    <x v="0"/>
  </r>
  <r>
    <s v="INV100410"/>
    <x v="113"/>
    <s v="CUST0297"/>
    <s v="PRD146"/>
    <s v="STR038"/>
    <s v="EMP0041"/>
    <n v="3"/>
    <n v="72.31"/>
    <n v="5"/>
    <n v="10.85"/>
    <n v="206.08"/>
    <n v="149.97"/>
    <n v="56.11"/>
    <s v="Upi"/>
    <s v="Not Returned"/>
    <x v="1"/>
    <d v="1899-12-30T21:21:00"/>
    <s v="Weekday"/>
    <s v="Lizol Floor Cleaner 200g"/>
    <x v="4"/>
    <n v="66.400000000000006"/>
    <s v="Nithya Sharma"/>
    <x v="0"/>
    <s v="Thenmozhi Pandian"/>
    <s v="Inventory"/>
    <s v="FreshMart Hyderabad Hub"/>
    <x v="0"/>
  </r>
  <r>
    <s v="INV101946"/>
    <x v="11"/>
    <s v="CUST0297"/>
    <s v="PRD123"/>
    <s v="STR082"/>
    <s v="EMP0115"/>
    <n v="8"/>
    <n v="189.3"/>
    <n v="0"/>
    <n v="0"/>
    <n v="1741.56"/>
    <n v="1267.44"/>
    <n v="474.12"/>
    <s v="Wallet"/>
    <s v="Not Returned"/>
    <x v="2"/>
    <d v="1899-12-30T21:26:00"/>
    <s v="Weekend"/>
    <s v="Fortune Gingelly Oil 200g"/>
    <x v="8"/>
    <n v="183.39"/>
    <s v="Nithya Sharma"/>
    <x v="0"/>
    <s v="Vasanth Menon"/>
    <s v="Store Manager"/>
    <s v="FreshMart Salem Bypass"/>
    <x v="0"/>
  </r>
  <r>
    <s v="INV102394"/>
    <x v="26"/>
    <s v="CUST0297"/>
    <s v="PRD026"/>
    <s v="STR069"/>
    <s v="EMP0042"/>
    <n v="6"/>
    <n v="352.68"/>
    <n v="0"/>
    <n v="0"/>
    <n v="2433.4899999999998"/>
    <n v="1483.5"/>
    <n v="949.99"/>
    <s v="Upi"/>
    <s v="Not Returned"/>
    <x v="1"/>
    <d v="1899-12-30T10:09:00"/>
    <s v="Weekend"/>
    <s v="Nescafe Coffee 1kg"/>
    <x v="0"/>
    <n v="329.69"/>
    <s v="Nithya Sharma"/>
    <x v="0"/>
    <s v="Nirmala Venkataraman"/>
    <s v="Sales"/>
    <s v="FreshMart Madurai Gardens"/>
    <x v="0"/>
  </r>
  <r>
    <s v="INV102212"/>
    <x v="27"/>
    <s v="CUST0246"/>
    <s v="PRD086"/>
    <s v="STR072"/>
    <s v="EMP0124"/>
    <n v="0"/>
    <n v="359.87"/>
    <n v="0"/>
    <n v="0"/>
    <n v="1241.55"/>
    <n v="823.83"/>
    <n v="417.72"/>
    <s v="Net Banking"/>
    <s v="Not Returned"/>
    <x v="0"/>
    <d v="1899-12-30T16:36:00"/>
    <s v="Weekend"/>
    <s v="Local Farm Fresh Fruits Combo v2"/>
    <x v="9"/>
    <n v="327.08"/>
    <s v="Udhay Varma"/>
    <x v="0"/>
    <s v="Vijay Pandian"/>
    <s v="Sales"/>
    <s v="FreshMart Salem Point"/>
    <x v="0"/>
  </r>
  <r>
    <s v="INV102031"/>
    <x v="91"/>
    <s v="CUST0246"/>
    <s v="PRD104"/>
    <s v="STR057"/>
    <s v="EMP0065"/>
    <n v="4"/>
    <n v="191.42"/>
    <n v="0"/>
    <n v="0"/>
    <n v="880.53"/>
    <n v="613.67999999999995"/>
    <n v="266.85000000000002"/>
    <s v="Debit Card"/>
    <s v="Not Returned"/>
    <x v="0"/>
    <d v="1899-12-30T21:56:00"/>
    <s v="Weekend"/>
    <s v="Local Farm Fresh Vegetables Combo"/>
    <x v="11"/>
    <n v="191.13"/>
    <s v="Udhay Varma"/>
    <x v="0"/>
    <s v="Kavya Velan"/>
    <s v="Cashier"/>
    <s v="FreshMart Madurai Point"/>
    <x v="0"/>
  </r>
  <r>
    <s v="INV100065"/>
    <x v="79"/>
    <s v="CUST0246"/>
    <s v="PRD085"/>
    <s v="STR141"/>
    <s v="EMP0213"/>
    <n v="4"/>
    <n v="416.77"/>
    <n v="0"/>
    <n v="0"/>
    <n v="1917.14"/>
    <n v="1344.28"/>
    <n v="572.86"/>
    <s v="Wallet"/>
    <s v="Not Returned"/>
    <x v="1"/>
    <d v="1899-12-30T20:08:00"/>
    <s v="Weekend"/>
    <s v="Local Farm Fresh Fruits 1kg"/>
    <x v="9"/>
    <n v="389.61"/>
    <s v="Udhay Varma"/>
    <x v="0"/>
    <s v="Venkat Varma"/>
    <s v="Cashier"/>
    <s v="FreshMart Delhi Arcade"/>
    <x v="1"/>
  </r>
  <r>
    <s v="INV101147"/>
    <x v="57"/>
    <s v="CUST0250"/>
    <s v="PRD133"/>
    <s v="STR151"/>
    <s v="EMP0277"/>
    <n v="4"/>
    <n v="80.5"/>
    <n v="5"/>
    <n v="16.100000000000001"/>
    <n v="351.78"/>
    <n v="249"/>
    <n v="102.78"/>
    <s v="Cash"/>
    <s v="Not Returned"/>
    <x v="1"/>
    <d v="1899-12-30T17:51:00"/>
    <s v="Weekend"/>
    <s v="Aachi Powdered Spices 200g"/>
    <x v="1"/>
    <n v="80.5"/>
    <s v="Nirmala Mudaliar"/>
    <x v="1"/>
    <s v="Arun Velan"/>
    <s v="Cashier"/>
    <s v="FreshMart Chandigarh Square"/>
    <x v="1"/>
  </r>
  <r>
    <s v="INV100394"/>
    <x v="37"/>
    <s v="CUST0250"/>
    <s v="PRD141"/>
    <s v="STR075"/>
    <s v="EMP0033"/>
    <n v="2"/>
    <n v="46.76"/>
    <n v="5"/>
    <n v="4.68"/>
    <n v="102.17"/>
    <n v="73.3"/>
    <n v="28.87"/>
    <s v="Cash"/>
    <s v="Not Returned"/>
    <x v="1"/>
    <d v="1899-12-30T20:21:00"/>
    <s v="Weekend"/>
    <s v="Vim Floor Cleaner 1L"/>
    <x v="4"/>
    <n v="46.76"/>
    <s v="Nirmala Mudaliar"/>
    <x v="1"/>
    <s v="Geetha Subramaniam"/>
    <s v="Sales"/>
    <s v="FreshMart Salem Main Road"/>
    <x v="0"/>
  </r>
  <r>
    <s v="INV100544"/>
    <x v="18"/>
    <s v="CUST0254"/>
    <s v="PRD101"/>
    <s v="STR062"/>
    <s v="EMP0350"/>
    <n v="1"/>
    <n v="451.89"/>
    <n v="0"/>
    <n v="0"/>
    <n v="451.89"/>
    <n v="387.16"/>
    <n v="64.73"/>
    <s v="Upi"/>
    <s v="Not Returned"/>
    <x v="0"/>
    <d v="1899-12-30T18:28:00"/>
    <s v="Weekday"/>
    <s v="Organic Fresh Fresh Vegetables 500g"/>
    <x v="11"/>
    <n v="451.89"/>
    <s v="Devi Raj"/>
    <x v="2"/>
    <s v="Uma Pandian"/>
    <s v="Cashier"/>
    <s v="FreshMart Hyderabad Crossing"/>
    <x v="0"/>
  </r>
  <r>
    <s v="INV102099"/>
    <x v="15"/>
    <s v="CUST0256"/>
    <s v="PRD122"/>
    <s v="STR134"/>
    <s v="EMP0170"/>
    <n v="2"/>
    <n v="102.51"/>
    <n v="10"/>
    <n v="20.5"/>
    <n v="212.2"/>
    <n v="177.44"/>
    <n v="34.76"/>
    <s v="Cash"/>
    <s v="Not Returned"/>
    <x v="2"/>
    <d v="1899-12-30T14:00:00"/>
    <s v="Weekend"/>
    <s v="Fortune Gingelly Oil 250ml"/>
    <x v="8"/>
    <n v="102.51"/>
    <s v="Charulatha Velan"/>
    <x v="2"/>
    <s v="Ovi Devi"/>
    <s v="Sales"/>
    <s v="FreshMart Pune Extension"/>
    <x v="2"/>
  </r>
  <r>
    <s v="INV101496"/>
    <x v="92"/>
    <s v="CUST0260"/>
    <s v="PRD004"/>
    <s v="STR107"/>
    <s v="EMP0038"/>
    <n v="4"/>
    <n v="398.25"/>
    <n v="0"/>
    <n v="0"/>
    <n v="1593"/>
    <n v="946.16"/>
    <n v="646.84"/>
    <s v="Upi"/>
    <s v="Not Returned"/>
    <x v="1"/>
    <d v="1899-12-30T14:26:00"/>
    <s v="Weekday"/>
    <s v="Britannia Buns 2kg"/>
    <x v="6"/>
    <n v="398.25"/>
    <s v="Geetha Achari"/>
    <x v="2"/>
    <s v="Yamuna Achari"/>
    <s v="Inventory"/>
    <s v="FreshMart Surat Arcade"/>
    <x v="2"/>
  </r>
  <r>
    <s v="INV102170"/>
    <x v="100"/>
    <s v="CUST0495"/>
    <s v="PRD117"/>
    <s v="STR146"/>
    <s v="EMP0343"/>
    <n v="5"/>
    <n v="279.74"/>
    <n v="0"/>
    <n v="0"/>
    <n v="1398.7"/>
    <n v="1207.2"/>
    <n v="191.5"/>
    <s v="Net Banking"/>
    <s v="Not Returned"/>
    <x v="1"/>
    <d v="1899-12-30T17:42:00"/>
    <s v="Weekday"/>
    <s v="Idhayam Groundnut Oil 1kg"/>
    <x v="8"/>
    <n v="268.32"/>
    <s v="Bhuvana Pillai"/>
    <x v="0"/>
    <s v="Kishore Velan"/>
    <s v="Inventory"/>
    <s v="FreshMart Chandigarh Hub"/>
    <x v="1"/>
  </r>
  <r>
    <s v="INV100950"/>
    <x v="55"/>
    <s v="CUST0263"/>
    <s v="PRD073"/>
    <s v="STR035"/>
    <s v="EMP0158"/>
    <n v="3"/>
    <n v="402.67"/>
    <n v="10"/>
    <n v="120.8"/>
    <n v="1087.21"/>
    <n v="957.15"/>
    <n v="130.06"/>
    <s v="Cash"/>
    <s v="Not Returned"/>
    <x v="2"/>
    <d v="1899-12-30T18:53:00"/>
    <s v="Weekday"/>
    <s v="Harvest Gold Rusk 1kg"/>
    <x v="5"/>
    <n v="392.68"/>
    <s v="Deepa Kumar"/>
    <x v="0"/>
    <s v="Kavya Varma"/>
    <s v="Sales"/>
    <s v="FreshMart Kochi Circle"/>
    <x v="0"/>
  </r>
  <r>
    <s v="INV101865"/>
    <x v="3"/>
    <s v="CUST0263"/>
    <s v="PRD143"/>
    <s v="STR009"/>
    <s v="EMP0322"/>
    <n v="4"/>
    <n v="232.11"/>
    <n v="0"/>
    <n v="0"/>
    <n v="928.44"/>
    <n v="622.6"/>
    <n v="305.83999999999997"/>
    <s v="Cash"/>
    <s v="Not Returned"/>
    <x v="1"/>
    <d v="1899-12-30T10:27:00"/>
    <s v="Weekday"/>
    <s v="Harpic Toilet Cleaner Pack"/>
    <x v="4"/>
    <n v="210.36"/>
    <s v="Deepa Kumar"/>
    <x v="0"/>
    <s v="Prasath Naidu"/>
    <s v="Billing"/>
    <s v="FreshMart Kochi Square"/>
    <x v="0"/>
  </r>
  <r>
    <s v="INV101961"/>
    <x v="91"/>
    <s v="CUST0263"/>
    <s v="PRD085"/>
    <s v="STR028"/>
    <s v="EMP0123"/>
    <n v="6"/>
    <n v="401.75"/>
    <n v="5"/>
    <n v="120.53"/>
    <n v="2633.47"/>
    <n v="2016.42"/>
    <n v="617.04999999999995"/>
    <s v="Wallet"/>
    <s v="Not Returned"/>
    <x v="1"/>
    <d v="1899-12-30T15:43:00"/>
    <s v="Weekend"/>
    <s v="Local Farm Fresh Fruits 1kg"/>
    <x v="9"/>
    <n v="389.61"/>
    <s v="Deepa Kumar"/>
    <x v="0"/>
    <s v="Sundar Sharma"/>
    <s v="Cashier"/>
    <s v="FreshMart Ahmedabad Hub"/>
    <x v="0"/>
  </r>
  <r>
    <s v="INV102296"/>
    <x v="44"/>
    <s v="CUST0263"/>
    <s v="PRD024"/>
    <s v="STR152"/>
    <s v="EMP0291"/>
    <n v="6"/>
    <n v="352.52"/>
    <n v="10"/>
    <n v="211.51"/>
    <n v="1903.61"/>
    <n v="1476.72"/>
    <n v="426.89"/>
    <s v="Wallet"/>
    <s v="Not Returned"/>
    <x v="0"/>
    <d v="1899-12-30T21:46:00"/>
    <s v="Weekday"/>
    <s v="Aavin Milk Pack v2"/>
    <x v="3"/>
    <n v="313.47000000000003"/>
    <s v="Deepa Kumar"/>
    <x v="0"/>
    <s v="Sathish Nathan"/>
    <s v="HR"/>
    <s v="FreshMart Lucknow Arcade"/>
    <x v="1"/>
  </r>
  <r>
    <s v="INV101468"/>
    <x v="33"/>
    <s v="CUST0263"/>
    <s v="PRD027"/>
    <s v="STR072"/>
    <s v="EMP0124"/>
    <n v="7"/>
    <n v="155.72"/>
    <n v="0"/>
    <n v="0"/>
    <n v="1253.55"/>
    <n v="748.93"/>
    <n v="504.62"/>
    <s v="Net Banking"/>
    <s v="Returned"/>
    <x v="1"/>
    <d v="1899-12-30T20:38:00"/>
    <s v="Weekend"/>
    <s v="Coca-Cola Tea 1kg"/>
    <x v="0"/>
    <n v="139.21"/>
    <s v="Deepa Kumar"/>
    <x v="0"/>
    <s v="Vijay Pandian"/>
    <s v="Sales"/>
    <s v="FreshMart Salem Point"/>
    <x v="0"/>
  </r>
  <r>
    <s v="INV101557"/>
    <x v="39"/>
    <s v="CUST0264"/>
    <s v="PRD094"/>
    <s v="STR092"/>
    <s v="EMP0122"/>
    <n v="8"/>
    <n v="327.9"/>
    <n v="10"/>
    <n v="262.32"/>
    <n v="2360.88"/>
    <n v="2005.52"/>
    <n v="355.36"/>
    <s v="Upi"/>
    <s v="Not Returned"/>
    <x v="1"/>
    <d v="1899-12-30T12:43:00"/>
    <s v="Weekday"/>
    <s v="Organic Fresh Fresh Vegetables 2kg"/>
    <x v="11"/>
    <n v="298.68"/>
    <s v="Kavya Sharma"/>
    <x v="0"/>
    <s v="Rajesh Chettiar"/>
    <s v="Cashier"/>
    <s v="FreshMart Chennai Gardens"/>
    <x v="0"/>
  </r>
  <r>
    <s v="INV101222"/>
    <x v="57"/>
    <s v="CUST0318"/>
    <s v="PRD070"/>
    <s v="STR005"/>
    <s v="EMP0127"/>
    <n v="4"/>
    <n v="233.47"/>
    <n v="0"/>
    <n v="0"/>
    <n v="1073.96"/>
    <n v="755.92"/>
    <n v="318.04000000000002"/>
    <s v="Credit Card"/>
    <s v="Returned"/>
    <x v="1"/>
    <d v="1899-12-30T17:05:00"/>
    <s v="Weekend"/>
    <s v="Surf Excel Batteries 2kg"/>
    <x v="5"/>
    <n v="233.47"/>
    <s v="Ilango Achari"/>
    <x v="2"/>
    <s v="Kannan Mudaliar"/>
    <s v="Sales"/>
    <s v="FreshMart Chennai Crossing"/>
    <x v="0"/>
  </r>
  <r>
    <s v="INV101819"/>
    <x v="37"/>
    <s v="CUST0268"/>
    <s v="PRD025"/>
    <s v="STR099"/>
    <s v="EMP0026"/>
    <n v="1"/>
    <n v="383.51"/>
    <n v="0"/>
    <n v="0"/>
    <n v="441.04"/>
    <n v="285.89999999999998"/>
    <n v="155.13999999999999"/>
    <s v="Credit Card"/>
    <s v="Not Returned"/>
    <x v="1"/>
    <d v="1899-12-30T19:09:00"/>
    <s v="Weekend"/>
    <s v="Nescafe Soft Drinks Pack"/>
    <x v="0"/>
    <n v="383.51"/>
    <s v="Ilango Sharma"/>
    <x v="1"/>
    <s v="Nandhini Pandian"/>
    <s v="Operations"/>
    <s v="FreshMart Nagpur Plaza"/>
    <x v="2"/>
  </r>
  <r>
    <s v="INV101205"/>
    <x v="23"/>
    <s v="CUST0269"/>
    <s v="PRD108"/>
    <s v="STR051"/>
    <s v="EMP0199"/>
    <n v="2"/>
    <n v="306.62"/>
    <n v="5"/>
    <n v="30.66"/>
    <n v="669.97"/>
    <n v="519.86"/>
    <n v="150.11000000000001"/>
    <s v="Debit Card"/>
    <s v="Not Returned"/>
    <x v="0"/>
    <d v="1899-12-30T10:25:00"/>
    <s v="Weekend"/>
    <s v="Daawat Basmati Rice 2kg"/>
    <x v="2"/>
    <n v="306.62"/>
    <s v="Naveen Naidu"/>
    <x v="2"/>
    <s v="Pandi Naidu"/>
    <s v="Sales"/>
    <s v="FreshMart Madurai Arcade"/>
    <x v="0"/>
  </r>
  <r>
    <s v="INV100412"/>
    <x v="26"/>
    <s v="CUST0269"/>
    <s v="PRD088"/>
    <s v="STR005"/>
    <s v="EMP0127"/>
    <n v="4"/>
    <n v="404.97"/>
    <n v="0"/>
    <n v="0"/>
    <n v="1862.86"/>
    <n v="1364.96"/>
    <n v="497.9"/>
    <s v="Net Banking"/>
    <s v="Not Returned"/>
    <x v="1"/>
    <d v="1899-12-30T20:19:00"/>
    <s v="Weekend"/>
    <s v="Local Farm Fresh Fruits Combo v3"/>
    <x v="9"/>
    <n v="404.97"/>
    <s v="Naveen Naidu"/>
    <x v="2"/>
    <s v="Kannan Mudaliar"/>
    <s v="Sales"/>
    <s v="FreshMart Chennai Crossing"/>
    <x v="0"/>
  </r>
  <r>
    <s v="INV101970"/>
    <x v="88"/>
    <s v="CUST0269"/>
    <s v="PRD150"/>
    <s v="STR136"/>
    <s v="EMP0070"/>
    <n v="2"/>
    <n v="214.04"/>
    <n v="0"/>
    <n v="0"/>
    <n v="428.08"/>
    <n v="316.12"/>
    <n v="111.96"/>
    <s v="Upi"/>
    <s v="Not Returned"/>
    <x v="1"/>
    <d v="1899-12-30T15:01:00"/>
    <s v="Weekday"/>
    <s v="Lizol Toilet Cleaner 200g v2"/>
    <x v="4"/>
    <n v="214.04"/>
    <s v="Naveen Naidu"/>
    <x v="2"/>
    <s v="Umesh Subramaniam"/>
    <s v="Sales"/>
    <s v="FreshMart Nagpur Crossing"/>
    <x v="2"/>
  </r>
  <r>
    <s v="INV102488"/>
    <x v="72"/>
    <s v="CUST0269"/>
    <s v="PRD129"/>
    <s v="STR050"/>
    <s v="EMP0059"/>
    <n v="3"/>
    <n v="490.22"/>
    <n v="0"/>
    <n v="0"/>
    <n v="1470.66"/>
    <n v="1120.74"/>
    <n v="349.92"/>
    <s v="Debit Card"/>
    <s v="Not Returned"/>
    <x v="1"/>
    <d v="1899-12-30T12:17:00"/>
    <s v="Weekday"/>
    <s v="Everest Powdered Spices Combo"/>
    <x v="1"/>
    <n v="490.22"/>
    <s v="Naveen Naidu"/>
    <x v="2"/>
    <s v="Ezhil Rao"/>
    <s v="Billing"/>
    <s v="FreshMart Chennai Main Road"/>
    <x v="0"/>
  </r>
  <r>
    <s v="INV100975"/>
    <x v="23"/>
    <s v="CUST0270"/>
    <s v="PRD022"/>
    <s v="STR123"/>
    <s v="EMP0155"/>
    <n v="6"/>
    <n v="448"/>
    <n v="15"/>
    <n v="403.2"/>
    <n v="2627.52"/>
    <n v="1916.22"/>
    <n v="711.3"/>
    <s v="Cash"/>
    <s v="Not Returned"/>
    <x v="1"/>
    <d v="1899-12-30T17:09:00"/>
    <s v="Weekend"/>
    <s v="Aavin Milk Pack"/>
    <x v="3"/>
    <n v="397.22"/>
    <s v="Banu Venkataraman"/>
    <x v="0"/>
    <s v="Vijay Chandran"/>
    <s v="Cashier"/>
    <s v="FreshMart Mumbai Extension"/>
    <x v="2"/>
  </r>
  <r>
    <s v="INV101935"/>
    <x v="35"/>
    <s v="CUST0276"/>
    <s v="PRD111"/>
    <s v="STR037"/>
    <s v="EMP0332"/>
    <n v="1"/>
    <n v="225.45"/>
    <n v="0"/>
    <n v="0"/>
    <n v="259.27"/>
    <n v="190.9"/>
    <n v="68.37"/>
    <s v="Debit Card"/>
    <s v="Not Returned"/>
    <x v="1"/>
    <d v="1899-12-30T17:07:00"/>
    <s v="Weekend"/>
    <s v="Aachi Idli Rice 500g"/>
    <x v="2"/>
    <n v="225.45"/>
    <s v="Padma Balan"/>
    <x v="1"/>
    <s v="Udhay Gounder"/>
    <s v="Cashier"/>
    <s v="FreshMart Hyderabad Extension"/>
    <x v="0"/>
  </r>
  <r>
    <s v="INV101667"/>
    <x v="41"/>
    <s v="CUST0285"/>
    <s v="PRD080"/>
    <s v="STR123"/>
    <s v="EMP0133"/>
    <n v="5"/>
    <n v="275.70999999999998"/>
    <n v="20"/>
    <n v="275.70999999999998"/>
    <n v="1102.8399999999999"/>
    <n v="1031.5"/>
    <n v="71.34"/>
    <s v="Wallet"/>
    <s v="Not Returned"/>
    <x v="0"/>
    <d v="1899-12-30T12:41:00"/>
    <s v="Weekday"/>
    <s v="Vim Kitchenware 1kg"/>
    <x v="5"/>
    <n v="275.70999999999998"/>
    <s v="Aishwarya Gounder"/>
    <x v="2"/>
    <s v="Deepak Naicker"/>
    <s v="Sales"/>
    <s v="FreshMart Mumbai Extension"/>
    <x v="2"/>
  </r>
  <r>
    <s v="INV102018"/>
    <x v="24"/>
    <s v="CUST0285"/>
    <s v="PRD067"/>
    <s v="STR158"/>
    <s v="EMP0107"/>
    <n v="3"/>
    <n v="186.38"/>
    <n v="20"/>
    <n v="111.83"/>
    <n v="514.41"/>
    <n v="406.98"/>
    <n v="107.43"/>
    <s v="Debit Card"/>
    <s v="Not Returned"/>
    <x v="1"/>
    <d v="1899-12-30T19:03:00"/>
    <s v="Weekend"/>
    <s v="Dove Shampoo 500g"/>
    <x v="10"/>
    <n v="186.38"/>
    <s v="Aishwarya Gounder"/>
    <x v="2"/>
    <s v="Sangeetha Devi"/>
    <s v="Sales"/>
    <s v="FreshMart Delhi Crossing"/>
    <x v="1"/>
  </r>
  <r>
    <s v="INV101388"/>
    <x v="5"/>
    <s v="CUST0277"/>
    <s v="PRD070"/>
    <s v="STR012"/>
    <s v="EMP0157"/>
    <n v="4"/>
    <n v="247.03"/>
    <n v="5"/>
    <n v="49.41"/>
    <n v="938.71"/>
    <n v="755.92"/>
    <n v="182.79"/>
    <s v="Credit Card"/>
    <s v="Returned"/>
    <x v="1"/>
    <d v="1899-12-30T15:13:00"/>
    <s v="Weekday"/>
    <s v="Surf Excel Batteries 2kg"/>
    <x v="5"/>
    <n v="233.47"/>
    <s v="Senthil Kumar"/>
    <x v="0"/>
    <s v="Elango Velan"/>
    <s v="Cashier"/>
    <s v="FreshMart Chennai Junction"/>
    <x v="0"/>
  </r>
  <r>
    <s v="INV100557"/>
    <x v="42"/>
    <s v="CUST0277"/>
    <s v="PRD111"/>
    <s v="STR016"/>
    <s v="EMP0146"/>
    <n v="7"/>
    <n v="230.21"/>
    <n v="0"/>
    <n v="0"/>
    <n v="1853.19"/>
    <n v="1336.3"/>
    <n v="516.89"/>
    <s v="Cash"/>
    <s v="Not Returned"/>
    <x v="1"/>
    <d v="1899-12-30T11:09:00"/>
    <s v="Weekend"/>
    <s v="Aachi Idli Rice 500g"/>
    <x v="2"/>
    <n v="225.45"/>
    <s v="Senthil Kumar"/>
    <x v="0"/>
    <s v="Kishore Chettiar"/>
    <s v="Inventory"/>
    <s v="FreshMart Kochi Bypass"/>
    <x v="0"/>
  </r>
  <r>
    <s v="INV100174"/>
    <x v="24"/>
    <s v="CUST0277"/>
    <s v="PRD080"/>
    <s v="STR021"/>
    <s v="EMP0280"/>
    <n v="6"/>
    <n v="276.49"/>
    <n v="0"/>
    <n v="0"/>
    <n v="1907.78"/>
    <n v="1237.8"/>
    <n v="669.98"/>
    <s v="Debit Card"/>
    <s v="Not Returned"/>
    <x v="1"/>
    <d v="1899-12-30T12:37:00"/>
    <s v="Weekend"/>
    <s v="Vim Kitchenware 1kg"/>
    <x v="5"/>
    <n v="275.70999999999998"/>
    <s v="Senthil Kumar"/>
    <x v="0"/>
    <s v="Hema Mudaliar"/>
    <s v="Store Manager"/>
    <s v="FreshMart Madurai Market"/>
    <x v="0"/>
  </r>
  <r>
    <s v="INV100249"/>
    <x v="46"/>
    <s v="CUST0279"/>
    <s v="PRD126"/>
    <s v="STR032"/>
    <s v="EMP0306"/>
    <n v="4"/>
    <n v="399.72"/>
    <n v="0"/>
    <n v="0"/>
    <n v="1598.88"/>
    <n v="1297.92"/>
    <n v="300.95999999999998"/>
    <s v="Net Banking"/>
    <s v="Returned"/>
    <x v="1"/>
    <d v="1899-12-30T13:58:00"/>
    <s v="Weekday"/>
    <s v="Fortune Gingelly Oil 1L"/>
    <x v="8"/>
    <n v="360.52"/>
    <s v="Ramesh Devi"/>
    <x v="0"/>
    <s v="Yogesh Menon"/>
    <s v="Cashier"/>
    <s v="FreshMart Kochi Main Road"/>
    <x v="0"/>
  </r>
  <r>
    <s v="INV100611"/>
    <x v="105"/>
    <s v="CUST0425"/>
    <s v="PRD081"/>
    <s v="STR170"/>
    <s v="EMP0236"/>
    <n v="7"/>
    <n v="56.88"/>
    <n v="20"/>
    <n v="79.63"/>
    <n v="318.52999999999997"/>
    <n v="314.72000000000003"/>
    <n v="3.81"/>
    <s v="Cash"/>
    <s v="Not Returned"/>
    <x v="1"/>
    <d v="1899-12-30T14:28:00"/>
    <s v="Weekday"/>
    <s v="Eveready Batteries 250ml"/>
    <x v="5"/>
    <n v="55.81"/>
    <s v="Balaji Mudaliar"/>
    <x v="0"/>
    <s v="Madhavan Varma"/>
    <s v="Sales"/>
    <s v="FreshMart Patna Arcade"/>
    <x v="3"/>
  </r>
  <r>
    <s v="INV101503"/>
    <x v="22"/>
    <s v="CUST0425"/>
    <s v="PRD004"/>
    <s v="STR105"/>
    <s v="EMP0089"/>
    <n v="7"/>
    <n v="441.15"/>
    <n v="0"/>
    <n v="0"/>
    <n v="3551.26"/>
    <n v="1655.78"/>
    <n v="1895.48"/>
    <s v="Upi"/>
    <s v="Not Returned"/>
    <x v="1"/>
    <d v="1899-12-30T10:03:00"/>
    <s v="Weekend"/>
    <s v="Britannia Buns 2kg"/>
    <x v="6"/>
    <n v="398.25"/>
    <s v="Balaji Mudaliar"/>
    <x v="0"/>
    <s v="Kalpana Balan"/>
    <s v="Cashier"/>
    <s v="FreshMart Ahmedabad Junction"/>
    <x v="2"/>
  </r>
  <r>
    <s v="INV101583"/>
    <x v="69"/>
    <s v="CUST0283"/>
    <s v="PRD006"/>
    <s v="STR026"/>
    <s v="EMP0253"/>
    <n v="5"/>
    <n v="343.56"/>
    <n v="0"/>
    <n v="0"/>
    <n v="1717.8"/>
    <n v="1081.5999999999999"/>
    <n v="636.20000000000005"/>
    <s v="Debit Card"/>
    <s v="Not Returned"/>
    <x v="1"/>
    <d v="1899-12-30T17:42:00"/>
    <s v="Weekday"/>
    <s v="Harvest Gold Cookies 500g"/>
    <x v="6"/>
    <n v="343.56"/>
    <s v="Malathi Sharma"/>
    <x v="2"/>
    <s v="Vasanthi Naicker"/>
    <s v="HR"/>
    <s v="FreshMart Mysuru Crossing"/>
    <x v="0"/>
  </r>
  <r>
    <s v="INV101608"/>
    <x v="9"/>
    <s v="CUST0284"/>
    <s v="PRD041"/>
    <s v="STR040"/>
    <s v="EMP0061"/>
    <n v="3"/>
    <n v="217.85"/>
    <n v="20"/>
    <n v="130.71"/>
    <n v="601.27"/>
    <n v="569.07000000000005"/>
    <n v="32.200000000000003"/>
    <s v="Debit Card"/>
    <s v="Not Returned"/>
    <x v="0"/>
    <d v="1899-12-30T19:32:00"/>
    <s v="Weekend"/>
    <s v="Amul Frozen Vegetables 250ml"/>
    <x v="12"/>
    <n v="217.85"/>
    <s v="Usha Gounder"/>
    <x v="1"/>
    <s v="Poornima Devi"/>
    <s v="Billing"/>
    <s v="FreshMart Coimbatore Colony"/>
    <x v="2"/>
  </r>
  <r>
    <s v="INV102138"/>
    <x v="15"/>
    <s v="CUST0286"/>
    <s v="PRD118"/>
    <s v="STR048"/>
    <s v="EMP0312"/>
    <n v="3"/>
    <n v="155.55000000000001"/>
    <n v="5"/>
    <n v="23.33"/>
    <n v="509.82"/>
    <n v="412.92"/>
    <n v="96.9"/>
    <s v="Upi"/>
    <s v="Not Returned"/>
    <x v="1"/>
    <d v="1899-12-30T09:32:00"/>
    <s v="Weekend"/>
    <s v="Local Farm Fresh Fruits 1kg"/>
    <x v="8"/>
    <n v="155.55000000000001"/>
    <s v="Senthil Devi"/>
    <x v="2"/>
    <s v="Vasanthi Chettiar"/>
    <s v="Sales"/>
    <s v="FreshMart Bengaluru Square"/>
    <x v="0"/>
  </r>
  <r>
    <s v="INV100258"/>
    <x v="17"/>
    <s v="CUST0287"/>
    <s v="PRD017"/>
    <s v="STR130"/>
    <s v="EMP0066"/>
    <n v="4"/>
    <n v="464.41"/>
    <n v="0"/>
    <n v="0"/>
    <n v="1857.64"/>
    <n v="1590.76"/>
    <n v="266.88"/>
    <s v="Wallet"/>
    <s v="Not Returned"/>
    <x v="1"/>
    <d v="1899-12-30T16:06:00"/>
    <s v="Weekday"/>
    <s v="Nestle Curd 1kg"/>
    <x v="3"/>
    <n v="464.41"/>
    <s v="Ovi Achari"/>
    <x v="2"/>
    <s v="Padma Raj"/>
    <s v="Operations"/>
    <s v="FreshMart Surat Central"/>
    <x v="2"/>
  </r>
  <r>
    <s v="INV101969"/>
    <x v="4"/>
    <s v="CUST0324"/>
    <s v="PRD084"/>
    <s v="STR014"/>
    <s v="EMP0109"/>
    <n v="7"/>
    <n v="244.61"/>
    <n v="0"/>
    <n v="0"/>
    <n v="1969.11"/>
    <n v="1275.19"/>
    <n v="693.92"/>
    <s v="Debit Card"/>
    <s v="Not Returned"/>
    <x v="1"/>
    <d v="1899-12-30T10:00:00"/>
    <s v="Weekend"/>
    <s v="Local Farm Fresh Fruits Combo"/>
    <x v="9"/>
    <n v="221.61"/>
    <s v="Tamil Velan"/>
    <x v="0"/>
    <s v="Dinesh Chettiar"/>
    <s v="Store Manager"/>
    <s v="FreshMart Coimbatore Circle"/>
    <x v="0"/>
  </r>
  <r>
    <s v="INV101739"/>
    <x v="102"/>
    <s v="CUST0324"/>
    <s v="PRD082"/>
    <s v="STR054"/>
    <s v="EMP0104"/>
    <n v="3"/>
    <n v="246.7"/>
    <n v="0"/>
    <n v="0"/>
    <n v="740.1"/>
    <n v="577.23"/>
    <n v="162.87"/>
    <s v="Cash"/>
    <s v="Not Returned"/>
    <x v="1"/>
    <d v="1899-12-30T20:11:00"/>
    <s v="Weekday"/>
    <s v="Organic Fresh Fresh Fruits Pack"/>
    <x v="9"/>
    <n v="232.92"/>
    <s v="Tamil Velan"/>
    <x v="0"/>
    <s v="Pandi Nair"/>
    <s v="Inventory"/>
    <s v="FreshMart Mysuru Plaza"/>
    <x v="0"/>
  </r>
  <r>
    <s v="INV101031"/>
    <x v="15"/>
    <s v="CUST0289"/>
    <s v="PRD139"/>
    <s v="STR062"/>
    <s v="EMP0350"/>
    <n v="5"/>
    <n v="91.61"/>
    <n v="0"/>
    <n v="0"/>
    <n v="526.76"/>
    <n v="353.5"/>
    <n v="173.26"/>
    <s v="Cash"/>
    <s v="Not Returned"/>
    <x v="1"/>
    <d v="1899-12-30T12:40:00"/>
    <s v="Weekend"/>
    <s v="Lizol Toilet Cleaner Combo"/>
    <x v="4"/>
    <n v="91.61"/>
    <s v="Mala Naidu"/>
    <x v="2"/>
    <s v="Uma Pandian"/>
    <s v="Cashier"/>
    <s v="FreshMart Hyderabad Crossing"/>
    <x v="0"/>
  </r>
  <r>
    <s v="INV102388"/>
    <x v="4"/>
    <s v="CUST0504"/>
    <s v="PRD085"/>
    <s v="STR056"/>
    <s v="EMP0163"/>
    <n v="5"/>
    <n v="433.39"/>
    <n v="0"/>
    <n v="0"/>
    <n v="2491.9899999999998"/>
    <n v="1680.35"/>
    <n v="811.64"/>
    <s v="Credit Card"/>
    <s v="Not Returned"/>
    <x v="1"/>
    <d v="1899-12-30T13:16:00"/>
    <s v="Weekend"/>
    <s v="Local Farm Fresh Fruits 1kg"/>
    <x v="9"/>
    <n v="389.61"/>
    <s v="Kalpana Kumar"/>
    <x v="0"/>
    <s v="Revathi Raj"/>
    <s v="Cashier"/>
    <s v="FreshMart Bengaluru Junction"/>
    <x v="0"/>
  </r>
  <r>
    <s v="INV102015"/>
    <x v="64"/>
    <s v="CUST0504"/>
    <s v="PRD020"/>
    <s v="STR058"/>
    <s v="EMP0052"/>
    <n v="5"/>
    <n v="106.8"/>
    <n v="5"/>
    <n v="26.7"/>
    <n v="507.3"/>
    <n v="430.25"/>
    <n v="77.05"/>
    <s v="Cash"/>
    <s v="Not Returned"/>
    <x v="0"/>
    <d v="1899-12-30T15:18:00"/>
    <s v="Weekday"/>
    <s v="Aavin Milk 1L"/>
    <x v="3"/>
    <n v="99.93"/>
    <s v="Kalpana Kumar"/>
    <x v="0"/>
    <s v="Pandi Iyer"/>
    <s v="Sales"/>
    <s v="FreshMart Erode Central"/>
    <x v="0"/>
  </r>
  <r>
    <s v="INV101515"/>
    <x v="72"/>
    <s v="CUST0290"/>
    <s v="PRD030"/>
    <s v="STR029"/>
    <s v="EMP0155"/>
    <n v="4"/>
    <n v="172.63"/>
    <n v="10"/>
    <n v="69.05"/>
    <n v="621.47"/>
    <n v="568"/>
    <n v="53.47"/>
    <s v="Upi"/>
    <s v="Not Returned"/>
    <x v="1"/>
    <d v="1899-12-30T16:34:00"/>
    <s v="Weekday"/>
    <s v="Nescafe Tea Combo"/>
    <x v="0"/>
    <n v="172.63"/>
    <s v="Uma Pillai"/>
    <x v="1"/>
    <s v="Vijay Chandran"/>
    <s v="Cashier"/>
    <s v="FreshMart Bengaluru Colony"/>
    <x v="0"/>
  </r>
  <r>
    <s v="INV102071"/>
    <x v="111"/>
    <s v="CUST0291"/>
    <s v="PRD016"/>
    <s v="STR069"/>
    <s v="EMP0283"/>
    <n v="3"/>
    <n v="59.92"/>
    <n v="0"/>
    <n v="0"/>
    <n v="179.76"/>
    <n v="144.44999999999999"/>
    <n v="35.31"/>
    <s v="Credit Card"/>
    <s v="Not Returned"/>
    <x v="1"/>
    <d v="1899-12-30T13:19:00"/>
    <s v="Weekday"/>
    <s v="Milky Mist Milk 2kg"/>
    <x v="3"/>
    <n v="59.92"/>
    <s v="Revathi Sharma"/>
    <x v="1"/>
    <s v="Suresh Pandian"/>
    <s v="Sales"/>
    <s v="FreshMart Madurai Gardens"/>
    <x v="0"/>
  </r>
  <r>
    <s v="INV101006"/>
    <x v="10"/>
    <s v="CUST0293"/>
    <s v="PRD098"/>
    <s v="STR046"/>
    <s v="EMP0023"/>
    <n v="3"/>
    <n v="87.95"/>
    <n v="5"/>
    <n v="13.19"/>
    <n v="288.26"/>
    <n v="207.27"/>
    <n v="80.989999999999995"/>
    <s v="Wallet"/>
    <s v="Not Returned"/>
    <x v="1"/>
    <d v="1899-12-30T10:21:00"/>
    <s v="Weekend"/>
    <s v="Organic Fresh Fresh Vegetables 250ml"/>
    <x v="11"/>
    <n v="83.13"/>
    <s v="Suresh Chandran"/>
    <x v="0"/>
    <s v="Jayakumar Gounder"/>
    <s v="Operations"/>
    <s v="FreshMart Mysuru Colony"/>
    <x v="0"/>
  </r>
  <r>
    <s v="INV102486"/>
    <x v="17"/>
    <s v="CUST0293"/>
    <s v="PRD082"/>
    <s v="STR180"/>
    <s v="EMP0195"/>
    <n v="7"/>
    <n v="235.76"/>
    <n v="10"/>
    <n v="165.03"/>
    <n v="1485.29"/>
    <n v="1346.87"/>
    <n v="138.41999999999999"/>
    <s v="Net Banking"/>
    <s v="Not Returned"/>
    <x v="1"/>
    <d v="1899-12-30T14:31:00"/>
    <s v="Weekday"/>
    <s v="Organic Fresh Fresh Fruits Pack"/>
    <x v="9"/>
    <n v="232.92"/>
    <s v="Suresh Chandran"/>
    <x v="0"/>
    <s v="Ovi Menon"/>
    <s v="Sales"/>
    <s v="FreshMart Guwahati Extension"/>
    <x v="3"/>
  </r>
  <r>
    <s v="INV100392"/>
    <x v="27"/>
    <s v="CUST0395"/>
    <s v="PRD086"/>
    <s v="STR036"/>
    <s v="EMP0150"/>
    <n v="4"/>
    <n v="327.08"/>
    <n v="20"/>
    <n v="261.66000000000003"/>
    <n v="1203.6600000000001"/>
    <n v="1098.44"/>
    <n v="105.22"/>
    <s v="Wallet"/>
    <s v="Not Returned"/>
    <x v="1"/>
    <d v="1899-12-30T14:47:00"/>
    <s v="Weekend"/>
    <s v="Local Farm Fresh Fruits Combo v2"/>
    <x v="9"/>
    <n v="327.08"/>
    <s v="Arun Pandian"/>
    <x v="1"/>
    <s v="Dhanya Iyer"/>
    <s v="Operations"/>
    <s v="FreshMart Chennai Central"/>
    <x v="0"/>
  </r>
  <r>
    <s v="INV100547"/>
    <x v="43"/>
    <s v="CUST0395"/>
    <s v="PRD132"/>
    <s v="STR176"/>
    <s v="EMP0069"/>
    <n v="1"/>
    <n v="351.78"/>
    <n v="10"/>
    <n v="35.18"/>
    <n v="316.60000000000002"/>
    <n v="253.83"/>
    <n v="62.77"/>
    <s v="Credit Card"/>
    <s v="Not Returned"/>
    <x v="0"/>
    <d v="1899-12-30T13:48:00"/>
    <s v="Weekday"/>
    <s v="Everest Blended Masala 2kg"/>
    <x v="1"/>
    <n v="351.78"/>
    <s v="Arun Pandian"/>
    <x v="1"/>
    <s v="Uma Chandran"/>
    <s v="Store Manager"/>
    <s v="FreshMart Kolkata Hub"/>
    <x v="3"/>
  </r>
  <r>
    <s v="INV101715"/>
    <x v="8"/>
    <s v="CUST0294"/>
    <s v="PRD103"/>
    <s v="STR080"/>
    <s v="EMP0285"/>
    <n v="3"/>
    <n v="355.64"/>
    <n v="15"/>
    <n v="160.04"/>
    <n v="1042.9100000000001"/>
    <n v="910.23"/>
    <n v="132.68"/>
    <s v="Debit Card"/>
    <s v="Not Returned"/>
    <x v="0"/>
    <d v="1899-12-30T14:32:00"/>
    <s v="Weekend"/>
    <s v="Organic Fresh Fresh Vegetables Pack"/>
    <x v="11"/>
    <n v="355.64"/>
    <s v="Deepak Venkataraman"/>
    <x v="2"/>
    <s v="Lalitha Murugan"/>
    <s v="Store Manager"/>
    <s v="FreshMart Madurai Colony"/>
    <x v="0"/>
  </r>
  <r>
    <s v="INV100595"/>
    <x v="87"/>
    <s v="CUST0480"/>
    <s v="PRD086"/>
    <s v="STR063"/>
    <s v="EMP0143"/>
    <n v="3"/>
    <n v="327.08"/>
    <n v="15"/>
    <n v="147.19"/>
    <n v="959.16"/>
    <n v="823.83"/>
    <n v="135.33000000000001"/>
    <s v="Cash"/>
    <s v="Not Returned"/>
    <x v="1"/>
    <d v="1899-12-30T13:01:00"/>
    <s v="Weekend"/>
    <s v="Local Farm Fresh Fruits Combo v2"/>
    <x v="9"/>
    <n v="327.08"/>
    <s v="Aishwarya Balan"/>
    <x v="1"/>
    <s v="Chitra Prabhu"/>
    <s v="Sales"/>
    <s v="FreshMart Hyderabad Market"/>
    <x v="0"/>
  </r>
  <r>
    <s v="INV100968"/>
    <x v="48"/>
    <s v="CUST0302"/>
    <s v="PRD001"/>
    <s v="STR112"/>
    <s v="EMP0165"/>
    <n v="2"/>
    <n v="299.73"/>
    <n v="0"/>
    <n v="0"/>
    <n v="599.46"/>
    <n v="369.48"/>
    <n v="229.98"/>
    <s v="Wallet"/>
    <s v="Not Returned"/>
    <x v="1"/>
    <d v="1899-12-30T11:42:00"/>
    <s v="Weekday"/>
    <s v="Local Bakers Buns 1kg"/>
    <x v="6"/>
    <n v="299.73"/>
    <s v="Rajesh Reddy"/>
    <x v="1"/>
    <s v="Aishwarya Nathan"/>
    <s v="Sales"/>
    <s v="FreshMart Surat Colony"/>
    <x v="2"/>
  </r>
  <r>
    <s v="INV100675"/>
    <x v="24"/>
    <s v="CUST0304"/>
    <s v="PRD008"/>
    <s v="STR153"/>
    <s v="EMP0168"/>
    <n v="1"/>
    <n v="455.79"/>
    <n v="0"/>
    <n v="0"/>
    <n v="524.16"/>
    <n v="282.88"/>
    <n v="241.28"/>
    <s v="Wallet"/>
    <s v="Not Returned"/>
    <x v="2"/>
    <d v="1899-12-30T16:21:00"/>
    <s v="Weekend"/>
    <s v="Britannia Cookies 200g"/>
    <x v="6"/>
    <n v="455.79"/>
    <s v="Unknown"/>
    <x v="1"/>
    <s v="Sudha Sekar"/>
    <s v="Cashier"/>
    <s v="FreshMart Lucknow Junction"/>
    <x v="1"/>
  </r>
  <r>
    <s v="INV101568"/>
    <x v="41"/>
    <s v="CUST0435"/>
    <s v="PRD089"/>
    <s v="STR010"/>
    <s v="EMP0004"/>
    <n v="1"/>
    <n v="305.67"/>
    <n v="15"/>
    <n v="45.85"/>
    <n v="259.82"/>
    <n v="251.42"/>
    <n v="8.4"/>
    <s v="Credit Card"/>
    <s v="Not Returned"/>
    <x v="1"/>
    <d v="1899-12-30T17:30:00"/>
    <s v="Weekday"/>
    <s v="Organic Fresh Fresh Fruits 500g"/>
    <x v="9"/>
    <n v="305.67"/>
    <s v="Rajesh Devi"/>
    <x v="2"/>
    <s v="Hema Chettiar"/>
    <s v="Sales"/>
    <s v="FreshMart Kochi Colony"/>
    <x v="0"/>
  </r>
  <r>
    <s v="INV101623"/>
    <x v="93"/>
    <s v="CUST0435"/>
    <s v="PRD019"/>
    <s v="STR049"/>
    <s v="EMP0017"/>
    <n v="1"/>
    <n v="448.94"/>
    <n v="0"/>
    <n v="0"/>
    <n v="448.94"/>
    <n v="380.08"/>
    <n v="68.86"/>
    <s v="Upi"/>
    <s v="Not Returned"/>
    <x v="2"/>
    <d v="1899-12-30T16:00:00"/>
    <s v="Weekday"/>
    <s v="Amul Paneer 1kg"/>
    <x v="3"/>
    <n v="448.94"/>
    <s v="Rajesh Devi"/>
    <x v="2"/>
    <s v="Ovi Sharma"/>
    <s v="Sales"/>
    <s v="FreshMart Mysuru Circle"/>
    <x v="0"/>
  </r>
  <r>
    <s v="INV100344"/>
    <x v="114"/>
    <s v="CUST0435"/>
    <s v="PRD006"/>
    <s v="STR126"/>
    <s v="EMP0063"/>
    <n v="5"/>
    <n v="343.56"/>
    <n v="20"/>
    <n v="343.56"/>
    <n v="1374.24"/>
    <n v="1081.5999999999999"/>
    <n v="292.64"/>
    <s v="Credit Card"/>
    <s v="Not Returned"/>
    <x v="1"/>
    <d v="1899-12-30T12:43:00"/>
    <s v="Weekday"/>
    <s v="Harvest Gold Cookies 500g"/>
    <x v="6"/>
    <n v="343.56"/>
    <s v="Rajesh Devi"/>
    <x v="2"/>
    <s v="Lakshmi Devi"/>
    <s v="Store Manager"/>
    <s v="FreshMart Surat Hub"/>
    <x v="2"/>
  </r>
  <r>
    <s v="INV102347"/>
    <x v="40"/>
    <s v="CUST0562"/>
    <s v="PRD089"/>
    <s v="STR074"/>
    <s v="EMP0270"/>
    <n v="8"/>
    <n v="309.81"/>
    <n v="20"/>
    <n v="495.7"/>
    <n v="1982.78"/>
    <n v="2011.36"/>
    <n v="-28.58"/>
    <s v="Credit Card"/>
    <s v="Not Returned"/>
    <x v="1"/>
    <d v="1899-12-30T12:54:00"/>
    <s v="Weekday"/>
    <s v="Organic Fresh Fresh Fruits 500g"/>
    <x v="9"/>
    <n v="305.67"/>
    <s v="Gopal Pandian"/>
    <x v="0"/>
    <s v="Priya Venkataraman"/>
    <s v="Operations"/>
    <s v="FreshMart Mysuru Main Road"/>
    <x v="0"/>
  </r>
  <r>
    <s v="INV100151"/>
    <x v="42"/>
    <s v="CUST0308"/>
    <s v="PRD072"/>
    <s v="STR114"/>
    <s v="EMP0053"/>
    <n v="3"/>
    <n v="388.84"/>
    <n v="10"/>
    <n v="116.65"/>
    <n v="1207.3499999999999"/>
    <n v="791.55"/>
    <n v="415.8"/>
    <s v="Cash"/>
    <s v="Not Returned"/>
    <x v="2"/>
    <d v="1899-12-30T20:34:00"/>
    <s v="Weekend"/>
    <s v="Eveready Detergent 1L"/>
    <x v="5"/>
    <n v="340.25"/>
    <s v="Deepa Nathan"/>
    <x v="0"/>
    <s v="Kannan Gupta"/>
    <s v="Cashier"/>
    <s v="FreshMart Ahmedabad Complex"/>
    <x v="2"/>
  </r>
  <r>
    <s v="INV100042"/>
    <x v="50"/>
    <s v="CUST0309"/>
    <s v="PRD025"/>
    <s v="STR015"/>
    <s v="EMP0349"/>
    <n v="7"/>
    <n v="428.85"/>
    <n v="0"/>
    <n v="0"/>
    <n v="3452.24"/>
    <n v="2001.3"/>
    <n v="1450.94"/>
    <s v="Upi"/>
    <s v="Not Returned"/>
    <x v="1"/>
    <d v="1899-12-30T13:39:00"/>
    <s v="Weekend"/>
    <s v="Nescafe Soft Drinks Pack"/>
    <x v="0"/>
    <n v="383.51"/>
    <s v="Bharath Pillai"/>
    <x v="0"/>
    <s v="Jagan Balan"/>
    <s v="Cashier"/>
    <s v="FreshMart Salem Circle"/>
    <x v="0"/>
  </r>
  <r>
    <s v="INV101359"/>
    <x v="104"/>
    <s v="CUST0311"/>
    <s v="PRD076"/>
    <s v="STR095"/>
    <s v="EMP0177"/>
    <n v="2"/>
    <n v="395.66"/>
    <n v="0"/>
    <n v="0"/>
    <n v="791.32"/>
    <n v="640.38"/>
    <n v="150.94"/>
    <s v="Wallet"/>
    <s v="Not Returned"/>
    <x v="2"/>
    <d v="1899-12-30T15:25:00"/>
    <s v="Weekday"/>
    <s v="Surf Excel Tissue Combo v2"/>
    <x v="5"/>
    <n v="395.66"/>
    <s v="Sudha Pandian"/>
    <x v="1"/>
    <s v="Raghav Iyer"/>
    <s v="Store Manager"/>
    <s v="FreshMart Ahmedabad Gardens"/>
    <x v="2"/>
  </r>
  <r>
    <s v="INV101298"/>
    <x v="22"/>
    <s v="CUST0311"/>
    <s v="PRD091"/>
    <s v="STR073"/>
    <s v="EMP0268"/>
    <n v="3"/>
    <n v="376.11"/>
    <n v="10"/>
    <n v="112.83"/>
    <n v="1167.82"/>
    <n v="904.71"/>
    <n v="263.11"/>
    <s v="Debit Card"/>
    <s v="Not Returned"/>
    <x v="1"/>
    <d v="1899-12-30T19:51:00"/>
    <s v="Weekend"/>
    <s v="Local Farm Fresh Fruits 250ml"/>
    <x v="9"/>
    <n v="376.11"/>
    <s v="Sudha Pandian"/>
    <x v="1"/>
    <s v="Dhanya Sharma"/>
    <s v="Store Manager"/>
    <s v="FreshMart Bengaluru Market"/>
    <x v="0"/>
  </r>
  <r>
    <s v="INV102151"/>
    <x v="4"/>
    <s v="CUST0312"/>
    <s v="PRD150"/>
    <s v="STR129"/>
    <s v="EMP0003"/>
    <n v="7"/>
    <n v="224.08"/>
    <n v="15"/>
    <n v="235.28"/>
    <n v="1533.27"/>
    <n v="1106.42"/>
    <n v="426.85"/>
    <s v="Wallet"/>
    <s v="Not Returned"/>
    <x v="1"/>
    <d v="1899-12-30T09:12:00"/>
    <s v="Weekend"/>
    <s v="Lizol Toilet Cleaner 200g v2"/>
    <x v="4"/>
    <n v="214.04"/>
    <s v="Tara Sharma"/>
    <x v="0"/>
    <s v="Manoj Achari"/>
    <s v="Sales"/>
    <s v="FreshMart Ahmedabad Heights"/>
    <x v="2"/>
  </r>
  <r>
    <s v="INV101253"/>
    <x v="15"/>
    <s v="CUST0312"/>
    <s v="PRD034"/>
    <s v="STR026"/>
    <s v="EMP0253"/>
    <n v="8"/>
    <n v="127.5"/>
    <n v="5"/>
    <n v="51"/>
    <n v="1114.3499999999999"/>
    <n v="778.8"/>
    <n v="335.55"/>
    <s v="Wallet"/>
    <s v="Not Returned"/>
    <x v="1"/>
    <d v="1899-12-30T10:43:00"/>
    <s v="Weekend"/>
    <s v="Nescafe Coffee 500g"/>
    <x v="0"/>
    <n v="124.84"/>
    <s v="Tara Sharma"/>
    <x v="0"/>
    <s v="Vasanthi Naicker"/>
    <s v="HR"/>
    <s v="FreshMart Mysuru Crossing"/>
    <x v="0"/>
  </r>
  <r>
    <s v="INV100916"/>
    <x v="93"/>
    <s v="CUST0315"/>
    <s v="PRD012"/>
    <s v="STR088"/>
    <s v="EMP0229"/>
    <n v="4"/>
    <n v="541.35"/>
    <n v="5"/>
    <n v="108.27"/>
    <n v="2057.13"/>
    <n v="1345.6"/>
    <n v="711.53"/>
    <s v="Cash"/>
    <s v="Not Returned"/>
    <x v="2"/>
    <d v="1899-12-30T11:57:00"/>
    <s v="Weekday"/>
    <s v="Harvest Gold Rusk 1kg"/>
    <x v="6"/>
    <n v="541.35"/>
    <s v="Aishwarya Varma"/>
    <x v="2"/>
    <s v="Udhay Sekar"/>
    <s v="Sales"/>
    <s v="FreshMart Salem Extension"/>
    <x v="0"/>
  </r>
  <r>
    <s v="INV101736"/>
    <x v="2"/>
    <s v="CUST0315"/>
    <s v="PRD108"/>
    <s v="STR052"/>
    <s v="EMP0232"/>
    <n v="5"/>
    <n v="306.62"/>
    <n v="15"/>
    <n v="229.97"/>
    <n v="1303.1300000000001"/>
    <n v="1299.6500000000001"/>
    <n v="3.48"/>
    <s v="Debit Card"/>
    <s v="Not Returned"/>
    <x v="1"/>
    <d v="1899-12-30T18:21:00"/>
    <s v="Weekday"/>
    <s v="Daawat Basmati Rice 2kg"/>
    <x v="2"/>
    <n v="306.62"/>
    <s v="Aishwarya Varma"/>
    <x v="2"/>
    <s v="Uma Nathan"/>
    <s v="Operations"/>
    <s v="FreshMart Erode Extension"/>
    <x v="0"/>
  </r>
  <r>
    <s v="INV101573"/>
    <x v="105"/>
    <s v="CUST0316"/>
    <s v="PRD149"/>
    <s v="STR082"/>
    <s v="EMP0115"/>
    <n v="3"/>
    <n v="171.25"/>
    <n v="0"/>
    <n v="0"/>
    <n v="513.75"/>
    <n v="372.99"/>
    <n v="140.76"/>
    <s v="Upi"/>
    <s v="Not Returned"/>
    <x v="1"/>
    <d v="1899-12-30T19:26:00"/>
    <s v="Weekday"/>
    <s v="Vim Toilet Cleaner 200g"/>
    <x v="4"/>
    <n v="171.25"/>
    <s v="Aishwarya Iyer"/>
    <x v="1"/>
    <s v="Vasanth Menon"/>
    <s v="Store Manager"/>
    <s v="FreshMart Salem Bypass"/>
    <x v="0"/>
  </r>
  <r>
    <s v="INV101784"/>
    <x v="105"/>
    <s v="CUST0698"/>
    <s v="PRD098"/>
    <s v="STR097"/>
    <s v="EMP0340"/>
    <n v="4"/>
    <n v="83.13"/>
    <n v="15"/>
    <n v="49.88"/>
    <n v="282.64"/>
    <n v="276.36"/>
    <n v="6.28"/>
    <s v="Upi"/>
    <s v="Not Returned"/>
    <x v="1"/>
    <d v="1899-12-30T19:13:00"/>
    <s v="Weekday"/>
    <s v="Organic Fresh Fresh Vegetables 250ml"/>
    <x v="11"/>
    <n v="83.13"/>
    <s v="Nirmala Nair"/>
    <x v="2"/>
    <s v="Nithya Subramaniam"/>
    <s v="Cashier"/>
    <s v="FreshMart Ahmedabad Arcade"/>
    <x v="2"/>
  </r>
  <r>
    <s v="INV101148"/>
    <x v="37"/>
    <s v="CUST0698"/>
    <s v="PRD024"/>
    <s v="STR073"/>
    <s v="EMP0114"/>
    <n v="5"/>
    <n v="313.47000000000003"/>
    <n v="0"/>
    <n v="0"/>
    <n v="1802.45"/>
    <n v="1230.5999999999999"/>
    <n v="571.85"/>
    <s v="Debit Card"/>
    <s v="Not Returned"/>
    <x v="1"/>
    <d v="1899-12-30T12:27:00"/>
    <s v="Weekend"/>
    <s v="Aavin Milk Pack v2"/>
    <x v="3"/>
    <n v="313.47000000000003"/>
    <s v="Nirmala Nair"/>
    <x v="2"/>
    <s v="Devi Krishnan"/>
    <s v="Store Manager"/>
    <s v="FreshMart Bengaluru Market"/>
    <x v="0"/>
  </r>
  <r>
    <s v="INV100572"/>
    <x v="94"/>
    <s v="CUST0698"/>
    <s v="PRD009"/>
    <s v="STR063"/>
    <s v="EMP0071"/>
    <n v="1"/>
    <n v="661.91"/>
    <n v="0"/>
    <n v="0"/>
    <n v="761.2"/>
    <n v="398.72"/>
    <n v="362.48"/>
    <s v="Debit Card"/>
    <s v="Not Returned"/>
    <x v="1"/>
    <d v="1899-12-30T13:21:00"/>
    <s v="Weekend"/>
    <s v="Harvest Gold Buns 200g"/>
    <x v="6"/>
    <n v="661.91"/>
    <s v="Nirmala Nair"/>
    <x v="2"/>
    <s v="Ilango Selvam"/>
    <s v="Inventory"/>
    <s v="FreshMart Hyderabad Market"/>
    <x v="0"/>
  </r>
  <r>
    <s v="INV100748"/>
    <x v="115"/>
    <s v="CUST0698"/>
    <s v="PRD077"/>
    <s v="STR005"/>
    <s v="EMP0311"/>
    <n v="1"/>
    <n v="86.11"/>
    <n v="0"/>
    <n v="0"/>
    <n v="86.11"/>
    <n v="68.17"/>
    <n v="17.940000000000001"/>
    <s v="Wallet"/>
    <s v="Not Returned"/>
    <x v="1"/>
    <d v="1899-12-30T09:09:00"/>
    <s v="Weekday"/>
    <s v="Vim Tissue 500g"/>
    <x v="5"/>
    <n v="86.11"/>
    <s v="Nirmala Nair"/>
    <x v="2"/>
    <s v="Vijay Gounder"/>
    <s v="Store Manager"/>
    <s v="FreshMart Chennai Crossing"/>
    <x v="0"/>
  </r>
  <r>
    <s v="INV100815"/>
    <x v="73"/>
    <s v="CUST0320"/>
    <s v="PRD114"/>
    <s v="STR111"/>
    <s v="EMP0177"/>
    <n v="4"/>
    <n v="188.64"/>
    <n v="0"/>
    <n v="0"/>
    <n v="867.74"/>
    <n v="633.12"/>
    <n v="234.62"/>
    <s v="Debit Card"/>
    <s v="Not Returned"/>
    <x v="0"/>
    <d v="1899-12-30T11:54:00"/>
    <s v="Weekend"/>
    <s v="Aachi Ponni Rice 250ml"/>
    <x v="2"/>
    <n v="188.64"/>
    <s v="Sudha Menon"/>
    <x v="2"/>
    <s v="Raghav Iyer"/>
    <s v="Store Manager"/>
    <s v="FreshMart Mumbai Towers"/>
    <x v="2"/>
  </r>
  <r>
    <s v="INV101565"/>
    <x v="84"/>
    <s v="CUST0320"/>
    <s v="PRD064"/>
    <s v="STR047"/>
    <s v="EMP0166"/>
    <n v="4"/>
    <n v="386.17"/>
    <n v="5"/>
    <n v="77.23"/>
    <n v="1467.45"/>
    <n v="1102.68"/>
    <n v="364.77"/>
    <s v="Debit Card"/>
    <s v="Not Returned"/>
    <x v="1"/>
    <d v="1899-12-30T21:31:00"/>
    <s v="Weekday"/>
    <s v="Patanjali Soap Combo"/>
    <x v="10"/>
    <n v="386.17"/>
    <s v="Sudha Menon"/>
    <x v="2"/>
    <s v="Ramesh Pandian"/>
    <s v="Sales"/>
    <s v="FreshMart Hyderabad Enclave"/>
    <x v="0"/>
  </r>
  <r>
    <s v="INV102102"/>
    <x v="9"/>
    <s v="CUST0322"/>
    <s v="PRD044"/>
    <s v="STR114"/>
    <s v="EMP0053"/>
    <n v="2"/>
    <n v="229.81"/>
    <n v="15"/>
    <n v="68.94"/>
    <n v="449.28"/>
    <n v="416.44"/>
    <n v="32.840000000000003"/>
    <s v="Upi"/>
    <s v="Not Returned"/>
    <x v="1"/>
    <d v="1899-12-30T15:49:00"/>
    <s v="Weekend"/>
    <s v="ITC Frozen Vegetables 250ml v2"/>
    <x v="12"/>
    <n v="229.81"/>
    <s v="Mala Murugan"/>
    <x v="1"/>
    <s v="Kannan Gupta"/>
    <s v="Cashier"/>
    <s v="FreshMart Ahmedabad Complex"/>
    <x v="2"/>
  </r>
  <r>
    <s v="INV102383"/>
    <x v="34"/>
    <s v="CUST0322"/>
    <s v="PRD025"/>
    <s v="STR109"/>
    <s v="EMP0180"/>
    <n v="3"/>
    <n v="383.51"/>
    <n v="10"/>
    <n v="115.05"/>
    <n v="1035.48"/>
    <n v="857.7"/>
    <n v="177.78"/>
    <s v="Wallet"/>
    <s v="Not Returned"/>
    <x v="1"/>
    <d v="1899-12-30T15:01:00"/>
    <s v="Weekday"/>
    <s v="Nescafe Soft Drinks Pack"/>
    <x v="0"/>
    <n v="383.51"/>
    <s v="Mala Murugan"/>
    <x v="1"/>
    <s v="Venkat Balan"/>
    <s v="Billing"/>
    <s v="FreshMart Mumbai Complex"/>
    <x v="2"/>
  </r>
  <r>
    <s v="INV102346"/>
    <x v="102"/>
    <s v="CUST0326"/>
    <s v="PRD028"/>
    <s v="STR127"/>
    <s v="EMP0199"/>
    <n v="2"/>
    <n v="380.12"/>
    <n v="10"/>
    <n v="76.02"/>
    <n v="684.22"/>
    <n v="619.96"/>
    <n v="64.260000000000005"/>
    <s v="Cash"/>
    <s v="Not Returned"/>
    <x v="1"/>
    <d v="1899-12-30T15:19:00"/>
    <s v="Weekday"/>
    <s v="Tata Tea Soft Drinks 500g"/>
    <x v="0"/>
    <n v="380.12"/>
    <s v="Radha Raj"/>
    <x v="2"/>
    <s v="Pandi Naidu"/>
    <s v="Sales"/>
    <s v="FreshMart Surat Enclave"/>
    <x v="2"/>
  </r>
  <r>
    <s v="INV100579"/>
    <x v="64"/>
    <s v="CUST0327"/>
    <s v="PRD123"/>
    <s v="STR018"/>
    <s v="EMP0308"/>
    <n v="2"/>
    <n v="183.39"/>
    <n v="0"/>
    <n v="0"/>
    <n v="366.78"/>
    <n v="316.86"/>
    <n v="49.92"/>
    <s v="Cash"/>
    <s v="Not Returned"/>
    <x v="0"/>
    <d v="1899-12-30T19:42:00"/>
    <s v="Weekday"/>
    <s v="Fortune Gingelly Oil 200g"/>
    <x v="8"/>
    <n v="183.39"/>
    <s v="Lakshmi Rao"/>
    <x v="1"/>
    <s v="Thenmozhi Selvam"/>
    <s v="Cashier"/>
    <s v="FreshMart Hyderabad Main Road"/>
    <x v="0"/>
  </r>
  <r>
    <s v="INV102252"/>
    <x v="50"/>
    <s v="CUST0327"/>
    <s v="PRD001"/>
    <s v="STR012"/>
    <s v="EMP0142"/>
    <n v="2"/>
    <n v="299.73"/>
    <n v="0"/>
    <n v="0"/>
    <n v="689.38"/>
    <n v="369.48"/>
    <n v="319.89999999999998"/>
    <s v="Net Banking"/>
    <s v="Not Returned"/>
    <x v="1"/>
    <d v="1899-12-30T18:59:00"/>
    <s v="Weekend"/>
    <s v="Local Bakers Buns 1kg"/>
    <x v="6"/>
    <n v="299.73"/>
    <s v="Lakshmi Rao"/>
    <x v="1"/>
    <s v="Sathish Subramaniam"/>
    <s v="Billing"/>
    <s v="FreshMart Chennai Junction"/>
    <x v="0"/>
  </r>
  <r>
    <s v="INV100477"/>
    <x v="23"/>
    <s v="CUST0330"/>
    <s v="PRD120"/>
    <s v="STR088"/>
    <s v="EMP0012"/>
    <n v="4"/>
    <n v="109.69"/>
    <n v="20"/>
    <n v="87.75"/>
    <n v="403.66"/>
    <n v="371.84"/>
    <n v="31.82"/>
    <s v="Wallet"/>
    <s v="Not Returned"/>
    <x v="0"/>
    <d v="1899-12-30T17:08:00"/>
    <s v="Weekend"/>
    <s v="Idhayam Groundnut Oil 2kg"/>
    <x v="8"/>
    <n v="109.69"/>
    <s v="Anand Balan"/>
    <x v="2"/>
    <s v="Suresh Nathan"/>
    <s v="Cashier"/>
    <s v="FreshMart Salem Extension"/>
    <x v="0"/>
  </r>
  <r>
    <s v="INV100493"/>
    <x v="27"/>
    <s v="CUST0569"/>
    <s v="PRD102"/>
    <s v="STR122"/>
    <s v="EMP0262"/>
    <n v="4"/>
    <n v="400.33"/>
    <n v="10"/>
    <n v="160.13"/>
    <n v="1657.37"/>
    <n v="1363.6"/>
    <n v="293.77"/>
    <s v="Credit Card"/>
    <s v="Not Returned"/>
    <x v="1"/>
    <d v="1899-12-30T16:56:00"/>
    <s v="Weekend"/>
    <s v="Local Farm Fresh Vegetables 200g v2"/>
    <x v="11"/>
    <n v="400.33"/>
    <s v="Sathish Krishnan"/>
    <x v="1"/>
    <s v="Umesh Krishnan"/>
    <s v="Sales"/>
    <s v="FreshMart Pune Square"/>
    <x v="2"/>
  </r>
  <r>
    <s v="INV101732"/>
    <x v="11"/>
    <s v="CUST0569"/>
    <s v="PRD024"/>
    <s v="STR151"/>
    <s v="EMP0277"/>
    <n v="3"/>
    <n v="313.47000000000003"/>
    <n v="0"/>
    <n v="0"/>
    <n v="1081.47"/>
    <n v="738.36"/>
    <n v="343.11"/>
    <s v="Cash"/>
    <s v="Not Returned"/>
    <x v="2"/>
    <d v="1899-12-30T09:14:00"/>
    <s v="Weekend"/>
    <s v="Aavin Milk Pack v2"/>
    <x v="3"/>
    <n v="313.47000000000003"/>
    <s v="Sathish Krishnan"/>
    <x v="1"/>
    <s v="Arun Velan"/>
    <s v="Cashier"/>
    <s v="FreshMart Chandigarh Square"/>
    <x v="1"/>
  </r>
  <r>
    <s v="INV102297"/>
    <x v="73"/>
    <s v="CUST0334"/>
    <s v="PRD062"/>
    <s v="STR021"/>
    <s v="EMP0280"/>
    <n v="4"/>
    <n v="446.17"/>
    <n v="0"/>
    <n v="0"/>
    <n v="2052.38"/>
    <n v="1302.44"/>
    <n v="749.94"/>
    <s v="Credit Card"/>
    <s v="Not Returned"/>
    <x v="0"/>
    <d v="1899-12-30T13:50:00"/>
    <s v="Weekend"/>
    <s v="Himalaya Skin Care Combo"/>
    <x v="10"/>
    <n v="298.81"/>
    <s v="Anitha Kumar"/>
    <x v="2"/>
    <s v="Hema Mudaliar"/>
    <s v="Store Manager"/>
    <s v="FreshMart Madurai Market"/>
    <x v="0"/>
  </r>
  <r>
    <s v="INV101965"/>
    <x v="79"/>
    <s v="CUST0338"/>
    <s v="PRD022"/>
    <s v="STR068"/>
    <s v="EMP0304"/>
    <n v="3"/>
    <n v="397.22"/>
    <n v="5"/>
    <n v="59.58"/>
    <n v="1301.8900000000001"/>
    <n v="958.11"/>
    <n v="343.78"/>
    <s v="Debit Card"/>
    <s v="Not Returned"/>
    <x v="1"/>
    <d v="1899-12-30T13:11:00"/>
    <s v="Weekend"/>
    <s v="Aavin Milk Pack"/>
    <x v="3"/>
    <n v="397.22"/>
    <s v="Mala Pillai"/>
    <x v="1"/>
    <s v="Deepa Menon"/>
    <s v="Billing"/>
    <s v="FreshMart Coimbatore Main Road"/>
    <x v="0"/>
  </r>
  <r>
    <s v="INV100898"/>
    <x v="83"/>
    <s v="CUST0338"/>
    <s v="PRD002"/>
    <s v="STR082"/>
    <s v="EMP0115"/>
    <n v="2"/>
    <n v="440.5"/>
    <n v="20"/>
    <n v="176.2"/>
    <n v="704.8"/>
    <n v="508.1"/>
    <n v="196.7"/>
    <s v="Upi"/>
    <s v="Not Returned"/>
    <x v="1"/>
    <d v="1899-12-30T16:00:00"/>
    <s v="Weekday"/>
    <s v="Britannia Buns Pack"/>
    <x v="6"/>
    <n v="440.5"/>
    <s v="Mala Pillai"/>
    <x v="1"/>
    <s v="Vasanth Menon"/>
    <s v="Store Manager"/>
    <s v="FreshMart Salem Bypass"/>
    <x v="0"/>
  </r>
  <r>
    <s v="INV102004"/>
    <x v="87"/>
    <s v="CUST0580"/>
    <s v="PRD109"/>
    <s v="STR035"/>
    <s v="EMP0158"/>
    <n v="2"/>
    <n v="157.97999999999999"/>
    <n v="0"/>
    <n v="0"/>
    <n v="363.35"/>
    <n v="275.89999999999998"/>
    <n v="87.45"/>
    <s v="Credit Card"/>
    <s v="Not Returned"/>
    <x v="1"/>
    <d v="1899-12-30T17:31:00"/>
    <s v="Weekend"/>
    <s v="Aachi Ponni Rice 1kg"/>
    <x v="2"/>
    <n v="157.97999999999999"/>
    <s v="Eswari Nathan"/>
    <x v="1"/>
    <s v="Kavya Varma"/>
    <s v="Sales"/>
    <s v="FreshMart Kochi Circle"/>
    <x v="0"/>
  </r>
  <r>
    <s v="INV100227"/>
    <x v="24"/>
    <s v="CUST0580"/>
    <s v="PRD119"/>
    <s v="STR165"/>
    <s v="EMP0028"/>
    <n v="1"/>
    <n v="234.86"/>
    <n v="10"/>
    <n v="23.49"/>
    <n v="243.08"/>
    <n v="213.23"/>
    <n v="29.85"/>
    <s v="Upi"/>
    <s v="Not Returned"/>
    <x v="0"/>
    <d v="1899-12-30T12:38:00"/>
    <s v="Weekend"/>
    <s v="Gold Winner Sunflower Oil 200g"/>
    <x v="8"/>
    <n v="234.86"/>
    <s v="Eswari Nathan"/>
    <x v="1"/>
    <s v="Thiru Krishnan"/>
    <s v="Sales"/>
    <s v="FreshMart Jaipur Junction"/>
    <x v="1"/>
  </r>
  <r>
    <s v="INV102265"/>
    <x v="116"/>
    <s v="CUST0340"/>
    <s v="PRD032"/>
    <s v="STR054"/>
    <s v="EMP0104"/>
    <n v="5"/>
    <n v="156.29"/>
    <n v="0"/>
    <n v="0"/>
    <n v="781.45"/>
    <n v="579.54999999999995"/>
    <n v="201.9"/>
    <s v="Wallet"/>
    <s v="Not Returned"/>
    <x v="0"/>
    <d v="1899-12-30T13:19:00"/>
    <s v="Weekday"/>
    <s v="Coca-Cola Coffee Combo"/>
    <x v="0"/>
    <n v="141.11000000000001"/>
    <s v="Anand Prabhu"/>
    <x v="0"/>
    <s v="Pandi Nair"/>
    <s v="Inventory"/>
    <s v="FreshMart Mysuru Plaza"/>
    <x v="0"/>
  </r>
  <r>
    <s v="INV100919"/>
    <x v="81"/>
    <s v="CUST0342"/>
    <s v="PRD030"/>
    <s v="STR147"/>
    <s v="EMP0001"/>
    <n v="2"/>
    <n v="172.63"/>
    <n v="0"/>
    <n v="0"/>
    <n v="345.26"/>
    <n v="284"/>
    <n v="61.26"/>
    <s v="Debit Card"/>
    <s v="Not Returned"/>
    <x v="1"/>
    <d v="1899-12-30T15:57:00"/>
    <s v="Weekday"/>
    <s v="Nescafe Tea Combo"/>
    <x v="0"/>
    <n v="172.63"/>
    <s v="Usha Murugan"/>
    <x v="1"/>
    <s v="Manoj Pillai"/>
    <s v="Sales"/>
    <s v="FreshMart Lucknow Nagar"/>
    <x v="1"/>
  </r>
  <r>
    <s v="INV101166"/>
    <x v="3"/>
    <s v="CUST0627"/>
    <s v="PRD119"/>
    <s v="STR029"/>
    <s v="EMP0276"/>
    <n v="5"/>
    <n v="234.86"/>
    <n v="10"/>
    <n v="117.43"/>
    <n v="1056.8699999999999"/>
    <n v="1066.1500000000001"/>
    <n v="-9.2799999999999994"/>
    <s v="Net Banking"/>
    <s v="Not Returned"/>
    <x v="1"/>
    <d v="1899-12-30T10:22:00"/>
    <s v="Weekday"/>
    <s v="Gold Winner Sunflower Oil 200g"/>
    <x v="8"/>
    <n v="234.86"/>
    <s v="Ishwarya Mudaliar"/>
    <x v="2"/>
    <s v="Hari Chettiar"/>
    <s v="Store Manager"/>
    <s v="FreshMart Bengaluru Colony"/>
    <x v="0"/>
  </r>
  <r>
    <s v="INV101295"/>
    <x v="17"/>
    <s v="CUST0627"/>
    <s v="PRD025"/>
    <s v="STR161"/>
    <s v="EMP0126"/>
    <n v="4"/>
    <n v="383.51"/>
    <n v="0"/>
    <n v="0"/>
    <n v="1534.04"/>
    <n v="1143.5999999999999"/>
    <n v="390.44"/>
    <s v="Cash"/>
    <s v="Not Returned"/>
    <x v="1"/>
    <d v="1899-12-30T16:50:00"/>
    <s v="Weekday"/>
    <s v="Nescafe Soft Drinks Pack"/>
    <x v="0"/>
    <n v="383.51"/>
    <s v="Ishwarya Mudaliar"/>
    <x v="2"/>
    <s v="Anjali Kumar"/>
    <s v="Sales"/>
    <s v="FreshMart Jaipur Hub"/>
    <x v="1"/>
  </r>
  <r>
    <s v="INV100618"/>
    <x v="55"/>
    <s v="CUST0602"/>
    <s v="PRD119"/>
    <s v="STR123"/>
    <s v="EMP0155"/>
    <n v="5"/>
    <n v="234.86"/>
    <n v="0"/>
    <n v="0"/>
    <n v="1174.3"/>
    <n v="1066.1500000000001"/>
    <n v="108.15"/>
    <s v="Cash"/>
    <s v="Not Returned"/>
    <x v="1"/>
    <d v="1899-12-30T12:52:00"/>
    <s v="Weekday"/>
    <s v="Gold Winner Sunflower Oil 200g"/>
    <x v="8"/>
    <n v="234.86"/>
    <s v="Harini Pandian"/>
    <x v="2"/>
    <s v="Vijay Chandran"/>
    <s v="Cashier"/>
    <s v="FreshMart Mumbai Extension"/>
    <x v="2"/>
  </r>
  <r>
    <s v="INV101769"/>
    <x v="39"/>
    <s v="CUST0347"/>
    <s v="PRD067"/>
    <s v="STR059"/>
    <s v="EMP0133"/>
    <n v="4"/>
    <n v="186.38"/>
    <n v="10"/>
    <n v="74.55"/>
    <n v="670.97"/>
    <n v="542.64"/>
    <n v="128.33000000000001"/>
    <s v="Debit Card"/>
    <s v="Not Returned"/>
    <x v="2"/>
    <d v="1899-12-30T12:31:00"/>
    <s v="Weekday"/>
    <s v="Dove Shampoo 500g"/>
    <x v="10"/>
    <n v="186.38"/>
    <s v="Balamurugan Murugan"/>
    <x v="1"/>
    <s v="Deepak Naicker"/>
    <s v="Sales"/>
    <s v="FreshMart Coimbatore Plaza"/>
    <x v="0"/>
  </r>
  <r>
    <s v="INV101402"/>
    <x v="35"/>
    <s v="CUST0349"/>
    <s v="PRD015"/>
    <s v="STR163"/>
    <s v="EMP0292"/>
    <n v="4"/>
    <n v="459.58"/>
    <n v="10"/>
    <n v="183.83"/>
    <n v="1902.66"/>
    <n v="1547.56"/>
    <n v="355.1"/>
    <s v="Upi"/>
    <s v="Not Returned"/>
    <x v="1"/>
    <d v="1899-12-30T16:46:00"/>
    <s v="Weekend"/>
    <s v="Nestle Butter 250ml"/>
    <x v="3"/>
    <n v="459.58"/>
    <s v="Mala Devi"/>
    <x v="2"/>
    <s v="Deepa Gupta"/>
    <s v="Inventory"/>
    <s v="FreshMart Lucknow Square"/>
    <x v="1"/>
  </r>
  <r>
    <s v="INV101259"/>
    <x v="57"/>
    <s v="CUST0583"/>
    <s v="PRD133"/>
    <s v="STR091"/>
    <s v="EMP0164"/>
    <n v="5"/>
    <n v="80.5"/>
    <n v="5"/>
    <n v="20.12"/>
    <n v="439.74"/>
    <n v="311.25"/>
    <n v="128.49"/>
    <s v="Credit Card"/>
    <s v="Returned"/>
    <x v="1"/>
    <d v="1899-12-30T09:28:00"/>
    <s v="Weekend"/>
    <s v="Aachi Powdered Spices 200g"/>
    <x v="1"/>
    <n v="80.5"/>
    <s v="Sudha Achari"/>
    <x v="2"/>
    <s v="Sundar Naicker"/>
    <s v="Billing"/>
    <s v="FreshMart Tiruppur Plaza"/>
    <x v="0"/>
  </r>
  <r>
    <s v="INV101520"/>
    <x v="40"/>
    <s v="CUST0699"/>
    <s v="PRD133"/>
    <s v="STR094"/>
    <s v="EMP0347"/>
    <n v="3"/>
    <n v="82.31"/>
    <n v="0"/>
    <n v="0"/>
    <n v="246.93"/>
    <n v="186.75"/>
    <n v="60.18"/>
    <s v="Credit Card"/>
    <s v="Not Returned"/>
    <x v="0"/>
    <d v="1899-12-30T19:48:00"/>
    <s v="Weekday"/>
    <s v="Aachi Powdered Spices 200g"/>
    <x v="1"/>
    <n v="80.5"/>
    <s v="Karthik Iyer"/>
    <x v="0"/>
    <s v="Dhanush Chandran"/>
    <s v="Sales"/>
    <s v="FreshMart Mumbai Central"/>
    <x v="2"/>
  </r>
  <r>
    <s v="INV101854"/>
    <x v="63"/>
    <s v="CUST0699"/>
    <s v="PRD034"/>
    <s v="STR088"/>
    <s v="EMP0229"/>
    <n v="4"/>
    <n v="130.76"/>
    <n v="0"/>
    <n v="0"/>
    <n v="601.5"/>
    <n v="389.4"/>
    <n v="212.1"/>
    <s v="Wallet"/>
    <s v="Not Returned"/>
    <x v="1"/>
    <d v="1899-12-30T16:25:00"/>
    <s v="Weekend"/>
    <s v="Nescafe Coffee 500g"/>
    <x v="0"/>
    <n v="124.84"/>
    <s v="Karthik Iyer"/>
    <x v="0"/>
    <s v="Udhay Sekar"/>
    <s v="Sales"/>
    <s v="FreshMart Salem Extension"/>
    <x v="0"/>
  </r>
  <r>
    <s v="INV101136"/>
    <x v="81"/>
    <s v="CUST0699"/>
    <s v="PRD118"/>
    <s v="STR121"/>
    <s v="EMP0319"/>
    <n v="3"/>
    <n v="168.57"/>
    <n v="0"/>
    <n v="0"/>
    <n v="505.71"/>
    <n v="412.92"/>
    <n v="92.79"/>
    <s v="Upi"/>
    <s v="Not Returned"/>
    <x v="1"/>
    <d v="1899-12-30T18:47:00"/>
    <s v="Weekday"/>
    <s v="Local Farm Fresh Fruits 1kg"/>
    <x v="8"/>
    <n v="155.55000000000001"/>
    <s v="Karthik Iyer"/>
    <x v="0"/>
    <s v="Harini Kumar"/>
    <s v="Cashier"/>
    <s v="FreshMart Pune Junction"/>
    <x v="2"/>
  </r>
  <r>
    <s v="INV101656"/>
    <x v="70"/>
    <s v="CUST0513"/>
    <s v="PRD142"/>
    <s v="STR030"/>
    <s v="EMP0283"/>
    <n v="2"/>
    <n v="522.78"/>
    <n v="0"/>
    <n v="0"/>
    <n v="1045.56"/>
    <n v="791.74"/>
    <n v="253.82"/>
    <s v="Wallet"/>
    <s v="Returned"/>
    <x v="0"/>
    <d v="1899-12-30T20:13:00"/>
    <s v="Weekday"/>
    <s v="Lizol Dishwash 200g"/>
    <x v="4"/>
    <n v="522.78"/>
    <s v="Vani Reddy"/>
    <x v="1"/>
    <s v="Suresh Pandian"/>
    <s v="Sales"/>
    <s v="FreshMart Mysuru Bypass"/>
    <x v="0"/>
  </r>
  <r>
    <s v="INV100771"/>
    <x v="73"/>
    <s v="CUST0361"/>
    <s v="PRD121"/>
    <s v="STR070"/>
    <s v="EMP0131"/>
    <n v="5"/>
    <n v="324.85000000000002"/>
    <n v="0"/>
    <n v="0"/>
    <n v="1867.89"/>
    <n v="1357.65"/>
    <n v="510.24"/>
    <s v="Upi"/>
    <s v="Not Returned"/>
    <x v="1"/>
    <d v="1899-12-30T19:51:00"/>
    <s v="Weekend"/>
    <s v="Fortune Coconut Oil 500g"/>
    <x v="8"/>
    <n v="223.15"/>
    <s v="Ramesh Achari"/>
    <x v="0"/>
    <s v="Vani Chandran"/>
    <s v="Inventory"/>
    <s v="FreshMart Bengaluru Nagar"/>
    <x v="0"/>
  </r>
  <r>
    <s v="INV102342"/>
    <x v="77"/>
    <s v="CUST0361"/>
    <s v="PRD082"/>
    <s v="STR118"/>
    <s v="EMP0223"/>
    <n v="7"/>
    <n v="266.14999999999998"/>
    <n v="0"/>
    <n v="0"/>
    <n v="1863.05"/>
    <n v="1346.87"/>
    <n v="516.17999999999995"/>
    <s v="Upi"/>
    <s v="Not Returned"/>
    <x v="0"/>
    <d v="1899-12-30T17:37:00"/>
    <s v="Weekday"/>
    <s v="Organic Fresh Fresh Fruits Pack"/>
    <x v="9"/>
    <n v="232.92"/>
    <s v="Ramesh Achari"/>
    <x v="0"/>
    <s v="Kalpana Varma"/>
    <s v="HR"/>
    <s v="FreshMart Surat Heights"/>
    <x v="2"/>
  </r>
  <r>
    <s v="INV101255"/>
    <x v="101"/>
    <s v="CUST0361"/>
    <s v="PRD030"/>
    <s v="STR073"/>
    <s v="EMP0268"/>
    <n v="6"/>
    <n v="183.76"/>
    <n v="10"/>
    <n v="110.26"/>
    <n v="992.3"/>
    <n v="852"/>
    <n v="140.30000000000001"/>
    <s v="Wallet"/>
    <s v="Not Returned"/>
    <x v="1"/>
    <d v="1899-12-30T19:23:00"/>
    <s v="Weekday"/>
    <s v="Nescafe Tea Combo"/>
    <x v="0"/>
    <n v="172.63"/>
    <s v="Ramesh Achari"/>
    <x v="0"/>
    <s v="Dhanya Sharma"/>
    <s v="Store Manager"/>
    <s v="FreshMart Bengaluru Market"/>
    <x v="0"/>
  </r>
  <r>
    <s v="INV100012"/>
    <x v="14"/>
    <s v="CUST0574"/>
    <s v="PRD142"/>
    <s v="STR158"/>
    <s v="EMP0107"/>
    <n v="2"/>
    <n v="522.78"/>
    <n v="0"/>
    <n v="0"/>
    <n v="1045.56"/>
    <n v="791.74"/>
    <n v="253.82"/>
    <s v="Credit Card"/>
    <s v="Not Returned"/>
    <x v="1"/>
    <d v="1899-12-30T15:59:00"/>
    <s v="Weekday"/>
    <s v="Lizol Dishwash 200g"/>
    <x v="4"/>
    <n v="522.78"/>
    <s v="Dhanush Nathan"/>
    <x v="1"/>
    <s v="Sangeetha Devi"/>
    <s v="Sales"/>
    <s v="FreshMart Delhi Crossing"/>
    <x v="1"/>
  </r>
  <r>
    <s v="INV100851"/>
    <x v="108"/>
    <s v="CUST0574"/>
    <s v="PRD015"/>
    <s v="STR048"/>
    <s v="EMP0312"/>
    <n v="1"/>
    <n v="459.58"/>
    <n v="0"/>
    <n v="0"/>
    <n v="459.58"/>
    <n v="386.89"/>
    <n v="72.69"/>
    <s v="Wallet"/>
    <s v="Not Returned"/>
    <x v="1"/>
    <d v="1899-12-30T10:33:00"/>
    <s v="Weekday"/>
    <s v="Nestle Butter 250ml"/>
    <x v="3"/>
    <n v="459.58"/>
    <s v="Dhanush Nathan"/>
    <x v="1"/>
    <s v="Vasanthi Chettiar"/>
    <s v="Sales"/>
    <s v="FreshMart Bengaluru Square"/>
    <x v="0"/>
  </r>
  <r>
    <s v="INV100803"/>
    <x v="75"/>
    <s v="CUST0693"/>
    <s v="PRD025"/>
    <s v="STR050"/>
    <s v="EMP0305"/>
    <n v="3"/>
    <n v="383.51"/>
    <n v="5"/>
    <n v="57.53"/>
    <n v="1093"/>
    <n v="857.7"/>
    <n v="235.3"/>
    <s v="Debit Card"/>
    <s v="Not Returned"/>
    <x v="1"/>
    <d v="1899-12-30T21:38:00"/>
    <s v="Weekday"/>
    <s v="Nescafe Soft Drinks Pack"/>
    <x v="0"/>
    <n v="383.51"/>
    <s v="Dhanush Raj"/>
    <x v="1"/>
    <s v="Hari Gounder"/>
    <s v="Sales"/>
    <s v="FreshMart Chennai Main Road"/>
    <x v="0"/>
  </r>
  <r>
    <s v="INV101998"/>
    <x v="1"/>
    <s v="CUST0365"/>
    <s v="PRD054"/>
    <s v="STR075"/>
    <s v="EMP0033"/>
    <n v="5"/>
    <n v="530.16"/>
    <n v="0"/>
    <n v="0"/>
    <n v="3048.42"/>
    <n v="1895.95"/>
    <n v="1152.47"/>
    <s v="Debit Card"/>
    <s v="Not Returned"/>
    <x v="1"/>
    <d v="1899-12-30T10:27:00"/>
    <s v="Weekend"/>
    <s v="Lays Namkeen 2kg"/>
    <x v="7"/>
    <n v="530.16"/>
    <s v="Jaya Iyer"/>
    <x v="2"/>
    <s v="Geetha Subramaniam"/>
    <s v="Sales"/>
    <s v="FreshMart Salem Main Road"/>
    <x v="0"/>
  </r>
  <r>
    <s v="INV101441"/>
    <x v="75"/>
    <s v="CUST0490"/>
    <s v="PRD134"/>
    <s v="STR080"/>
    <s v="EMP0285"/>
    <n v="6"/>
    <n v="404.17"/>
    <n v="0"/>
    <n v="0"/>
    <n v="2425.02"/>
    <n v="1576.8"/>
    <n v="848.22"/>
    <s v="Wallet"/>
    <s v="Not Returned"/>
    <x v="1"/>
    <d v="1899-12-30T17:24:00"/>
    <s v="Weekday"/>
    <s v="Aachi Powdered Spices 200g v2"/>
    <x v="1"/>
    <n v="353.05"/>
    <s v="Hema Gounder"/>
    <x v="0"/>
    <s v="Lalitha Murugan"/>
    <s v="Store Manager"/>
    <s v="FreshMart Madurai Colony"/>
    <x v="0"/>
  </r>
  <r>
    <s v="INV101394"/>
    <x v="12"/>
    <s v="CUST0490"/>
    <s v="PRD048"/>
    <s v="STR042"/>
    <s v="EMP0261"/>
    <n v="5"/>
    <n v="167.18"/>
    <n v="20"/>
    <n v="167.18"/>
    <n v="668.72"/>
    <n v="546.04999999999995"/>
    <n v="122.67"/>
    <s v="Cash"/>
    <s v="Not Returned"/>
    <x v="0"/>
    <d v="1899-12-30T16:24:00"/>
    <s v="Weekday"/>
    <s v="Lays Chocolates 1kg"/>
    <x v="7"/>
    <n v="147.72"/>
    <s v="Hema Gounder"/>
    <x v="0"/>
    <s v="Hari Murugan"/>
    <s v="Sales"/>
    <s v="FreshMart Erode Point"/>
    <x v="0"/>
  </r>
  <r>
    <s v="INV100481"/>
    <x v="113"/>
    <s v="CUST0490"/>
    <s v="PRD014"/>
    <s v="STR165"/>
    <s v="EMP0348"/>
    <n v="5"/>
    <n v="444.12"/>
    <n v="20"/>
    <n v="444.12"/>
    <n v="1776.48"/>
    <n v="1758.15"/>
    <n v="18.329999999999998"/>
    <s v="Debit Card"/>
    <s v="Not Returned"/>
    <x v="1"/>
    <d v="1899-12-30T18:15:00"/>
    <s v="Weekday"/>
    <s v="Milky Mist Curd 1kg"/>
    <x v="3"/>
    <n v="434.65"/>
    <s v="Hema Gounder"/>
    <x v="0"/>
    <s v="Rajesh Naidu"/>
    <s v="Inventory"/>
    <s v="FreshMart Jaipur Junction"/>
    <x v="1"/>
  </r>
  <r>
    <s v="INV102040"/>
    <x v="114"/>
    <s v="CUST0490"/>
    <s v="PRD028"/>
    <s v="STR175"/>
    <s v="EMP0043"/>
    <n v="4"/>
    <n v="418.58"/>
    <n v="15"/>
    <n v="251.15"/>
    <n v="1423.17"/>
    <n v="1239.92"/>
    <n v="183.25"/>
    <s v="Credit Card"/>
    <s v="Not Returned"/>
    <x v="1"/>
    <d v="1899-12-30T16:46:00"/>
    <s v="Weekday"/>
    <s v="Tata Tea Soft Drinks 500g"/>
    <x v="0"/>
    <n v="380.12"/>
    <s v="Hema Gounder"/>
    <x v="0"/>
    <s v="Suresh Reddy"/>
    <s v="Cashier"/>
    <s v="FreshMart Patna Square"/>
    <x v="3"/>
  </r>
  <r>
    <s v="INV100480"/>
    <x v="26"/>
    <s v="CUST0490"/>
    <s v="PRD023"/>
    <s v="STR099"/>
    <s v="EMP0202"/>
    <n v="8"/>
    <n v="357.49"/>
    <n v="10"/>
    <n v="285.99"/>
    <n v="2960.02"/>
    <n v="2128.8000000000002"/>
    <n v="831.22"/>
    <s v="Wallet"/>
    <s v="Not Returned"/>
    <x v="1"/>
    <d v="1899-12-30T20:43:00"/>
    <s v="Weekend"/>
    <s v="Amul Butter 1L"/>
    <x v="3"/>
    <n v="342.27"/>
    <s v="Hema Gounder"/>
    <x v="0"/>
    <s v="Vani Chettiar"/>
    <s v="Sales"/>
    <s v="FreshMart Nagpur Plaza"/>
    <x v="2"/>
  </r>
  <r>
    <s v="INV101207"/>
    <x v="24"/>
    <s v="CUST0490"/>
    <s v="PRD021"/>
    <s v="STR119"/>
    <s v="EMP0110"/>
    <n v="7"/>
    <n v="39.590000000000003"/>
    <n v="10"/>
    <n v="27.71"/>
    <n v="286.83"/>
    <n v="226.8"/>
    <n v="60.03"/>
    <s v="Upi"/>
    <s v="Not Returned"/>
    <x v="1"/>
    <d v="1899-12-30T21:53:00"/>
    <s v="Weekend"/>
    <s v="Milky Mist Butter Pack"/>
    <x v="3"/>
    <n v="38.659999999999997"/>
    <s v="Hema Gounder"/>
    <x v="0"/>
    <s v="Nandhini Chandran"/>
    <s v="Cashier"/>
    <s v="FreshMart Ahmedabad Nagar"/>
    <x v="2"/>
  </r>
  <r>
    <s v="INV100923"/>
    <x v="81"/>
    <s v="CUST0367"/>
    <s v="PRD027"/>
    <s v="STR073"/>
    <s v="EMP0268"/>
    <n v="2"/>
    <n v="139.21"/>
    <n v="15"/>
    <n v="41.76"/>
    <n v="236.66"/>
    <n v="213.98"/>
    <n v="22.68"/>
    <s v="Net Banking"/>
    <s v="Not Returned"/>
    <x v="1"/>
    <d v="1899-12-30T17:05:00"/>
    <s v="Weekday"/>
    <s v="Coca-Cola Tea 1kg"/>
    <x v="0"/>
    <n v="139.21"/>
    <s v="Chandrasekar Raj"/>
    <x v="1"/>
    <s v="Dhanya Sharma"/>
    <s v="Store Manager"/>
    <s v="FreshMart Bengaluru Market"/>
    <x v="0"/>
  </r>
  <r>
    <s v="INV100203"/>
    <x v="91"/>
    <s v="CUST0369"/>
    <s v="PRD035"/>
    <s v="STR028"/>
    <s v="EMP0235"/>
    <n v="4"/>
    <n v="503.36"/>
    <n v="0"/>
    <n v="0"/>
    <n v="2315.46"/>
    <n v="1559.2"/>
    <n v="756.26"/>
    <s v="Cash"/>
    <s v="Not Returned"/>
    <x v="1"/>
    <d v="1899-12-30T11:04:00"/>
    <s v="Weekend"/>
    <s v="Coca-Cola Coffee 500g"/>
    <x v="0"/>
    <n v="503.36"/>
    <s v="Bharath Gupta"/>
    <x v="1"/>
    <s v="Mani Chandran"/>
    <s v="Cashier"/>
    <s v="FreshMart Ahmedabad Hub"/>
    <x v="0"/>
  </r>
  <r>
    <s v="INV102261"/>
    <x v="98"/>
    <s v="CUST0369"/>
    <s v="PRD057"/>
    <s v="STR049"/>
    <s v="EMP0183"/>
    <n v="2"/>
    <n v="317.99"/>
    <n v="20"/>
    <n v="127.2"/>
    <n v="508.78"/>
    <n v="470.1"/>
    <n v="38.68"/>
    <s v="Upi"/>
    <s v="Not Returned"/>
    <x v="2"/>
    <d v="1899-12-30T15:19:00"/>
    <s v="Weekday"/>
    <s v="Parle Chocolates 500g"/>
    <x v="7"/>
    <n v="317.99"/>
    <s v="Bharath Gupta"/>
    <x v="1"/>
    <s v="Kamala Murugan"/>
    <s v="Cashier"/>
    <s v="FreshMart Mysuru Circle"/>
    <x v="0"/>
  </r>
  <r>
    <s v="INV101999"/>
    <x v="20"/>
    <s v="CUST0369"/>
    <s v="PRD092"/>
    <s v="STR010"/>
    <s v="EMP0129"/>
    <n v="3"/>
    <n v="224.28"/>
    <n v="10"/>
    <n v="67.28"/>
    <n v="605.55999999999995"/>
    <n v="577.16999999999996"/>
    <n v="28.39"/>
    <s v="Cash"/>
    <s v="Not Returned"/>
    <x v="0"/>
    <d v="1899-12-30T16:46:00"/>
    <s v="Weekday"/>
    <s v="Organic Fresh Fresh Fruits 200g"/>
    <x v="9"/>
    <n v="224.28"/>
    <s v="Bharath Gupta"/>
    <x v="1"/>
    <s v="Arun Nair"/>
    <s v="Inventory"/>
    <s v="FreshMart Kochi Colony"/>
    <x v="0"/>
  </r>
  <r>
    <s v="INV100169"/>
    <x v="91"/>
    <s v="CUST0645"/>
    <s v="PRD020"/>
    <s v="STR095"/>
    <s v="EMP0177"/>
    <n v="6"/>
    <n v="105.36"/>
    <n v="0"/>
    <n v="0"/>
    <n v="726.98"/>
    <n v="516.29999999999995"/>
    <n v="210.68"/>
    <s v="Wallet"/>
    <s v="Not Returned"/>
    <x v="1"/>
    <d v="1899-12-30T18:47:00"/>
    <s v="Weekend"/>
    <s v="Aavin Milk 1L"/>
    <x v="3"/>
    <n v="99.93"/>
    <s v="Kamala Velan"/>
    <x v="0"/>
    <s v="Raghav Iyer"/>
    <s v="Store Manager"/>
    <s v="FreshMart Ahmedabad Gardens"/>
    <x v="2"/>
  </r>
  <r>
    <s v="INV100784"/>
    <x v="89"/>
    <s v="CUST0645"/>
    <s v="PRD086"/>
    <s v="STR002"/>
    <s v="EMP0185"/>
    <n v="6"/>
    <n v="363.82"/>
    <n v="20"/>
    <n v="436.58"/>
    <n v="1746.34"/>
    <n v="1647.66"/>
    <n v="98.68"/>
    <s v="Wallet"/>
    <s v="Not Returned"/>
    <x v="1"/>
    <d v="1899-12-30T11:13:00"/>
    <s v="Weekday"/>
    <s v="Local Farm Fresh Fruits Combo v2"/>
    <x v="9"/>
    <n v="327.08"/>
    <s v="Kamala Velan"/>
    <x v="0"/>
    <s v="Ezhil Raj"/>
    <s v="Inventory"/>
    <s v="FreshMart Tiruppur Bypass"/>
    <x v="0"/>
  </r>
  <r>
    <s v="INV100554"/>
    <x v="15"/>
    <s v="CUST0378"/>
    <s v="PRD081"/>
    <s v="STR061"/>
    <s v="EMP0279"/>
    <n v="3"/>
    <n v="56.89"/>
    <n v="0"/>
    <n v="0"/>
    <n v="196.27"/>
    <n v="134.88"/>
    <n v="61.39"/>
    <s v="Cash"/>
    <s v="Not Returned"/>
    <x v="0"/>
    <d v="1899-12-30T16:08:00"/>
    <s v="Weekend"/>
    <s v="Eveready Batteries 250ml"/>
    <x v="5"/>
    <n v="55.81"/>
    <s v="Radha Nair"/>
    <x v="0"/>
    <s v="Arun Varma"/>
    <s v="Sales"/>
    <s v="FreshMart Hyderabad Colony"/>
    <x v="0"/>
  </r>
  <r>
    <s v="INV100088"/>
    <x v="15"/>
    <s v="CUST0380"/>
    <s v="PRD018"/>
    <s v="STR175"/>
    <s v="EMP0043"/>
    <n v="4"/>
    <n v="232.58"/>
    <n v="15"/>
    <n v="139.55000000000001"/>
    <n v="909.39"/>
    <n v="764.8"/>
    <n v="144.59"/>
    <s v="Upi"/>
    <s v="Not Returned"/>
    <x v="0"/>
    <d v="1899-12-30T14:33:00"/>
    <s v="Weekend"/>
    <s v="Aavin Cheese 200g"/>
    <x v="3"/>
    <n v="232.58"/>
    <s v="Dinesh Venkataraman"/>
    <x v="2"/>
    <s v="Suresh Reddy"/>
    <s v="Cashier"/>
    <s v="FreshMart Patna Square"/>
    <x v="3"/>
  </r>
  <r>
    <s v="INV100329"/>
    <x v="91"/>
    <s v="CUST0497"/>
    <s v="PRD058"/>
    <s v="STR104"/>
    <s v="EMP0067"/>
    <n v="3"/>
    <n v="358.83"/>
    <n v="15"/>
    <n v="161.47"/>
    <n v="1052.27"/>
    <n v="752.04"/>
    <n v="300.23"/>
    <s v="Wallet"/>
    <s v="Not Returned"/>
    <x v="0"/>
    <d v="1899-12-30T09:19:00"/>
    <s v="Weekend"/>
    <s v="Himalaya Skin Care 1L"/>
    <x v="10"/>
    <n v="339.13"/>
    <s v="Vasanth Nathan"/>
    <x v="0"/>
    <s v="Chandran Nair"/>
    <s v="Sales"/>
    <s v="FreshMart Nagpur Square"/>
    <x v="2"/>
  </r>
  <r>
    <s v="INV100876"/>
    <x v="45"/>
    <s v="CUST0497"/>
    <s v="PRD013"/>
    <s v="STR163"/>
    <s v="EMP0292"/>
    <n v="7"/>
    <n v="167.53"/>
    <n v="5"/>
    <n v="58.64"/>
    <n v="1281.18"/>
    <n v="869.68"/>
    <n v="411.5"/>
    <s v="Debit Card"/>
    <s v="Returned"/>
    <x v="0"/>
    <d v="1899-12-30T16:52:00"/>
    <s v="Weekend"/>
    <s v="Amul Paneer 250ml"/>
    <x v="3"/>
    <n v="161.03"/>
    <s v="Vasanth Nathan"/>
    <x v="0"/>
    <s v="Deepa Gupta"/>
    <s v="Inventory"/>
    <s v="FreshMart Lucknow Square"/>
    <x v="1"/>
  </r>
  <r>
    <s v="INV100330"/>
    <x v="91"/>
    <s v="CUST0581"/>
    <s v="PRD027"/>
    <s v="STR059"/>
    <s v="EMP0094"/>
    <n v="4"/>
    <n v="139.21"/>
    <n v="20"/>
    <n v="111.37"/>
    <n v="512.29"/>
    <n v="427.96"/>
    <n v="84.33"/>
    <s v="Wallet"/>
    <s v="Not Returned"/>
    <x v="1"/>
    <d v="1899-12-30T11:08:00"/>
    <s v="Weekend"/>
    <s v="Coca-Cola Tea 1kg"/>
    <x v="0"/>
    <n v="139.21"/>
    <s v="Banu Naidu"/>
    <x v="2"/>
    <s v="Pandi Naicker"/>
    <s v="Cashier"/>
    <s v="FreshMart Coimbatore Plaza"/>
    <x v="0"/>
  </r>
  <r>
    <s v="INV100681"/>
    <x v="102"/>
    <s v="CUST0384"/>
    <s v="PRD073"/>
    <s v="STR131"/>
    <s v="EMP0196"/>
    <n v="3"/>
    <n v="415.16"/>
    <n v="10"/>
    <n v="124.55"/>
    <n v="1120.93"/>
    <n v="957.15"/>
    <n v="163.78"/>
    <s v="Cash"/>
    <s v="Not Returned"/>
    <x v="0"/>
    <d v="1899-12-30T21:21:00"/>
    <s v="Weekday"/>
    <s v="Harvest Gold Rusk 1kg"/>
    <x v="5"/>
    <n v="392.68"/>
    <s v="Anand Kumar"/>
    <x v="0"/>
    <s v="Elango Sekar"/>
    <s v="Operations"/>
    <s v="FreshMart Pune Enclave"/>
    <x v="2"/>
  </r>
  <r>
    <s v="INV102104"/>
    <x v="88"/>
    <s v="CUST0384"/>
    <s v="PRD035"/>
    <s v="STR122"/>
    <s v="EMP0262"/>
    <n v="5"/>
    <n v="519.71"/>
    <n v="5"/>
    <n v="129.93"/>
    <n v="2468.62"/>
    <n v="1949"/>
    <n v="519.62"/>
    <s v="Cash"/>
    <s v="Not Returned"/>
    <x v="1"/>
    <d v="1899-12-30T12:07:00"/>
    <s v="Weekday"/>
    <s v="Coca-Cola Coffee 500g"/>
    <x v="0"/>
    <n v="503.36"/>
    <s v="Anand Kumar"/>
    <x v="0"/>
    <s v="Umesh Krishnan"/>
    <s v="Sales"/>
    <s v="FreshMart Pune Square"/>
    <x v="2"/>
  </r>
  <r>
    <s v="INV100698"/>
    <x v="86"/>
    <s v="CUST0384"/>
    <s v="PRD024"/>
    <s v="STR163"/>
    <s v="EMP0292"/>
    <n v="4"/>
    <n v="347.33"/>
    <n v="0"/>
    <n v="0"/>
    <n v="1389.32"/>
    <n v="984.48"/>
    <n v="404.84"/>
    <s v="Upi"/>
    <s v="Not Returned"/>
    <x v="1"/>
    <d v="1899-12-30T14:42:00"/>
    <s v="Weekday"/>
    <s v="Aavin Milk Pack v2"/>
    <x v="3"/>
    <n v="313.47000000000003"/>
    <s v="Anand Kumar"/>
    <x v="0"/>
    <s v="Deepa Gupta"/>
    <s v="Inventory"/>
    <s v="FreshMart Lucknow Square"/>
    <x v="1"/>
  </r>
  <r>
    <s v="INV101724"/>
    <x v="91"/>
    <s v="CUST0412"/>
    <s v="PRD051"/>
    <s v="STR113"/>
    <s v="EMP0326"/>
    <n v="5"/>
    <n v="167.74"/>
    <n v="0"/>
    <n v="0"/>
    <n v="964.5"/>
    <n v="564"/>
    <n v="400.5"/>
    <s v="Credit Card"/>
    <s v="Not Returned"/>
    <x v="1"/>
    <d v="1899-12-30T21:54:00"/>
    <s v="Weekend"/>
    <s v="Cadbury Biscuits 250ml"/>
    <x v="7"/>
    <n v="147.97"/>
    <s v="Kalpana Gounder"/>
    <x v="0"/>
    <s v="Thenmozhi Sekar"/>
    <s v="Store Manager"/>
    <s v="FreshMart Pune Heights"/>
    <x v="2"/>
  </r>
  <r>
    <s v="INV100323"/>
    <x v="92"/>
    <s v="CUST0412"/>
    <s v="PRD031"/>
    <s v="STR102"/>
    <s v="EMP0193"/>
    <n v="5"/>
    <n v="376.44"/>
    <n v="0"/>
    <n v="0"/>
    <n v="1882.2"/>
    <n v="1358.9"/>
    <n v="523.29999999999995"/>
    <s v="Wallet"/>
    <s v="Not Returned"/>
    <x v="1"/>
    <d v="1899-12-30T14:13:00"/>
    <s v="Weekday"/>
    <s v="Nescafe Coffee Pack"/>
    <x v="0"/>
    <n v="342.46"/>
    <s v="Kalpana Gounder"/>
    <x v="0"/>
    <s v="Chandrasekar Chandran"/>
    <s v="HR"/>
    <s v="FreshMart Nagpur Towers"/>
    <x v="0"/>
  </r>
  <r>
    <s v="INV102130"/>
    <x v="113"/>
    <s v="CUST0412"/>
    <s v="PRD029"/>
    <s v="STR107"/>
    <s v="EMP0146"/>
    <n v="8"/>
    <n v="373.95"/>
    <n v="5"/>
    <n v="149.58000000000001"/>
    <n v="2842.02"/>
    <n v="2089.7600000000002"/>
    <n v="752.26"/>
    <s v="Credit Card"/>
    <s v="Not Returned"/>
    <x v="0"/>
    <d v="1899-12-30T15:11:00"/>
    <s v="Weekday"/>
    <s v="Pepsi Tea 200g"/>
    <x v="0"/>
    <n v="332.73"/>
    <s v="Kalpana Gounder"/>
    <x v="0"/>
    <s v="Kishore Chettiar"/>
    <s v="Inventory"/>
    <s v="FreshMart Surat Arcade"/>
    <x v="2"/>
  </r>
  <r>
    <s v="INV100266"/>
    <x v="82"/>
    <s v="CUST0412"/>
    <s v="PRD133"/>
    <s v="STR135"/>
    <s v="EMP0021"/>
    <n v="4"/>
    <n v="89.76"/>
    <n v="10"/>
    <n v="35.9"/>
    <n v="323.14"/>
    <n v="249"/>
    <n v="74.14"/>
    <s v="Wallet"/>
    <s v="Not Returned"/>
    <x v="1"/>
    <d v="1899-12-30T16:37:00"/>
    <s v="Weekday"/>
    <s v="Aachi Powdered Spices 200g"/>
    <x v="1"/>
    <n v="80.5"/>
    <s v="Kalpana Gounder"/>
    <x v="0"/>
    <s v="Tamil Nathan"/>
    <s v="Inventory"/>
    <s v="FreshMart Pune Towers"/>
    <x v="2"/>
  </r>
  <r>
    <s v="INV101333"/>
    <x v="6"/>
    <s v="CUST0389"/>
    <s v="PRD047"/>
    <s v="STR046"/>
    <s v="EMP0172"/>
    <n v="5"/>
    <n v="474.19"/>
    <n v="5"/>
    <n v="118.55"/>
    <n v="2252.4"/>
    <n v="1719.45"/>
    <n v="532.95000000000005"/>
    <s v="Debit Card"/>
    <s v="Not Returned"/>
    <x v="0"/>
    <d v="1899-12-30T18:11:00"/>
    <s v="Weekday"/>
    <s v="Lays Chocolates Combo"/>
    <x v="7"/>
    <n v="474.19"/>
    <s v="Madhavan Naidu"/>
    <x v="2"/>
    <s v="Geetha Naicker"/>
    <s v="Cashier"/>
    <s v="FreshMart Mysuru Colony"/>
    <x v="0"/>
  </r>
  <r>
    <s v="INV100063"/>
    <x v="42"/>
    <s v="CUST0389"/>
    <s v="PRD071"/>
    <s v="STR124"/>
    <s v="EMP0294"/>
    <n v="5"/>
    <n v="53.39"/>
    <n v="0"/>
    <n v="0"/>
    <n v="306.99"/>
    <n v="215.05"/>
    <n v="91.94"/>
    <s v="Wallet"/>
    <s v="Not Returned"/>
    <x v="1"/>
    <d v="1899-12-30T11:56:00"/>
    <s v="Weekend"/>
    <s v="Eveready Batteries Combo"/>
    <x v="5"/>
    <n v="53.39"/>
    <s v="Madhavan Naidu"/>
    <x v="2"/>
    <s v="Meena Prabhu"/>
    <s v="Store Manager"/>
    <s v="FreshMart Ahmedabad Hub"/>
    <x v="2"/>
  </r>
  <r>
    <s v="INV101828"/>
    <x v="91"/>
    <s v="CUST0520"/>
    <s v="PRD053"/>
    <s v="STR040"/>
    <s v="EMP0061"/>
    <n v="4"/>
    <n v="262.77"/>
    <n v="0"/>
    <n v="0"/>
    <n v="1208.74"/>
    <n v="778.56"/>
    <n v="430.18"/>
    <s v="Credit Card"/>
    <s v="Not Returned"/>
    <x v="1"/>
    <d v="1899-12-30T18:52:00"/>
    <s v="Weekend"/>
    <s v="Cadbury Namkeen Pack"/>
    <x v="7"/>
    <n v="262.77"/>
    <s v="Anand Gounder"/>
    <x v="1"/>
    <s v="Poornima Devi"/>
    <s v="Billing"/>
    <s v="FreshMart Coimbatore Colony"/>
    <x v="2"/>
  </r>
  <r>
    <s v="INV101785"/>
    <x v="76"/>
    <s v="CUST0392"/>
    <s v="PRD068"/>
    <s v="STR039"/>
    <s v="EMP0025"/>
    <n v="5"/>
    <n v="254.39"/>
    <n v="15"/>
    <n v="190.79"/>
    <n v="1081.1600000000001"/>
    <n v="804.9"/>
    <n v="276.26"/>
    <s v="Upi"/>
    <s v="Not Returned"/>
    <x v="1"/>
    <d v="1899-12-30T17:35:00"/>
    <s v="Weekday"/>
    <s v="Patanjali Shampoo 2kg"/>
    <x v="10"/>
    <n v="232.2"/>
    <s v="Indira Chettiar"/>
    <x v="0"/>
    <s v="Lakshmi Rao"/>
    <s v="Sales"/>
    <s v="FreshMart Mysuru Market"/>
    <x v="0"/>
  </r>
  <r>
    <s v="INV100130"/>
    <x v="37"/>
    <s v="CUST0573"/>
    <s v="PRD101"/>
    <s v="STR025"/>
    <s v="EMP0323"/>
    <n v="7"/>
    <n v="499.18"/>
    <n v="15"/>
    <n v="524.14"/>
    <n v="3415.64"/>
    <n v="2710.12"/>
    <n v="705.52"/>
    <s v="Upi"/>
    <s v="Not Returned"/>
    <x v="1"/>
    <d v="1899-12-30T18:05:00"/>
    <s v="Weekend"/>
    <s v="Organic Fresh Fresh Vegetables 500g"/>
    <x v="11"/>
    <n v="451.89"/>
    <s v="Padma Varma"/>
    <x v="1"/>
    <s v="Kavya Gupta"/>
    <s v="Sales"/>
    <s v="FreshMart Tiruppur Enclave"/>
    <x v="0"/>
  </r>
  <r>
    <s v="INV101334"/>
    <x v="33"/>
    <s v="CUST0573"/>
    <s v="PRD075"/>
    <s v="STR022"/>
    <s v="EMP0284"/>
    <n v="8"/>
    <n v="327.84"/>
    <n v="0"/>
    <n v="0"/>
    <n v="3016.13"/>
    <n v="1802.24"/>
    <n v="1213.8900000000001"/>
    <s v="Wallet"/>
    <s v="Not Returned"/>
    <x v="1"/>
    <d v="1899-12-30T15:48:00"/>
    <s v="Weekend"/>
    <s v="Local Farm Fresh Vegetables 200g"/>
    <x v="5"/>
    <n v="297.32"/>
    <s v="Padma Varma"/>
    <x v="1"/>
    <s v="Naveen Venkataraman"/>
    <s v="Sales"/>
    <s v="FreshMart Tiruppur Complex"/>
    <x v="0"/>
  </r>
  <r>
    <s v="INV102299"/>
    <x v="31"/>
    <s v="CUST0573"/>
    <s v="PRD125"/>
    <s v="STR068"/>
    <s v="EMP0304"/>
    <n v="4"/>
    <n v="232.55"/>
    <n v="0"/>
    <n v="0"/>
    <n v="930.2"/>
    <n v="781.76"/>
    <n v="148.44"/>
    <s v="Upi"/>
    <s v="Not Returned"/>
    <x v="1"/>
    <d v="1899-12-30T14:08:00"/>
    <s v="Weekday"/>
    <s v="Gold Winner Coconut Oil 2kg v2"/>
    <x v="8"/>
    <n v="219.39"/>
    <s v="Padma Varma"/>
    <x v="1"/>
    <s v="Deepa Menon"/>
    <s v="Billing"/>
    <s v="FreshMart Coimbatore Main Road"/>
    <x v="0"/>
  </r>
  <r>
    <s v="INV101839"/>
    <x v="83"/>
    <s v="CUST0573"/>
    <s v="PRD104"/>
    <s v="STR015"/>
    <s v="EMP0304"/>
    <n v="7"/>
    <n v="203.55"/>
    <n v="15"/>
    <n v="213.73"/>
    <n v="1211.1199999999999"/>
    <n v="1073.94"/>
    <n v="137.18"/>
    <s v="Upi"/>
    <s v="Not Returned"/>
    <x v="1"/>
    <d v="1899-12-30T09:41:00"/>
    <s v="Weekday"/>
    <s v="Local Farm Fresh Vegetables Combo"/>
    <x v="11"/>
    <n v="191.13"/>
    <s v="Padma Varma"/>
    <x v="1"/>
    <s v="Deepa Menon"/>
    <s v="Billing"/>
    <s v="FreshMart Salem Circle"/>
    <x v="0"/>
  </r>
  <r>
    <s v="INV100040"/>
    <x v="77"/>
    <s v="CUST0394"/>
    <s v="PRD125"/>
    <s v="STR026"/>
    <s v="EMP0253"/>
    <n v="7"/>
    <n v="243"/>
    <n v="0"/>
    <n v="0"/>
    <n v="1701"/>
    <n v="1368.08"/>
    <n v="332.92"/>
    <s v="Wallet"/>
    <s v="Not Returned"/>
    <x v="2"/>
    <d v="1899-12-30T09:43:00"/>
    <s v="Weekday"/>
    <s v="Gold Winner Coconut Oil 2kg v2"/>
    <x v="8"/>
    <n v="219.39"/>
    <s v="Sudha Mudaliar"/>
    <x v="0"/>
    <s v="Vasanthi Naicker"/>
    <s v="HR"/>
    <s v="FreshMart Mysuru Crossing"/>
    <x v="0"/>
  </r>
  <r>
    <s v="INV102208"/>
    <x v="33"/>
    <s v="CUST0396"/>
    <s v="PRD057"/>
    <s v="STR056"/>
    <s v="EMP0315"/>
    <n v="5"/>
    <n v="317.99"/>
    <n v="5"/>
    <n v="79.5"/>
    <n v="1737.02"/>
    <n v="1175.25"/>
    <n v="561.77"/>
    <s v="Cash"/>
    <s v="Not Returned"/>
    <x v="1"/>
    <d v="1899-12-30T20:14:00"/>
    <s v="Weekend"/>
    <s v="Parle Chocolates 500g"/>
    <x v="7"/>
    <n v="317.99"/>
    <s v="Yogesh Raj"/>
    <x v="2"/>
    <s v="Mani Pandian"/>
    <s v="Sales"/>
    <s v="FreshMart Bengaluru Junction"/>
    <x v="0"/>
  </r>
  <r>
    <s v="INV101081"/>
    <x v="106"/>
    <s v="CUST0396"/>
    <s v="PRD051"/>
    <s v="STR057"/>
    <s v="EMP0065"/>
    <n v="2"/>
    <n v="147.97"/>
    <n v="20"/>
    <n v="59.19"/>
    <n v="236.75"/>
    <n v="225.6"/>
    <n v="11.15"/>
    <s v="Net Banking"/>
    <s v="Not Returned"/>
    <x v="1"/>
    <d v="1899-12-30T21:51:00"/>
    <s v="Weekday"/>
    <s v="Cadbury Biscuits 250ml"/>
    <x v="7"/>
    <n v="147.97"/>
    <s v="Yogesh Raj"/>
    <x v="2"/>
    <s v="Kavya Velan"/>
    <s v="Cashier"/>
    <s v="FreshMart Madurai Point"/>
    <x v="0"/>
  </r>
  <r>
    <s v="INV100144"/>
    <x v="37"/>
    <s v="CUST0546"/>
    <s v="PRD018"/>
    <s v="STR016"/>
    <s v="EMP0073"/>
    <n v="3"/>
    <n v="232.58"/>
    <n v="0"/>
    <n v="0"/>
    <n v="802.4"/>
    <n v="573.6"/>
    <n v="228.8"/>
    <s v="Debit Card"/>
    <s v="Not Returned"/>
    <x v="1"/>
    <d v="1899-12-30T20:31:00"/>
    <s v="Weekend"/>
    <s v="Aavin Cheese 200g"/>
    <x v="3"/>
    <n v="232.58"/>
    <s v="Balaji Sekar"/>
    <x v="2"/>
    <s v="Harini Prabhu"/>
    <s v="Sales"/>
    <s v="FreshMart Kochi Bypass"/>
    <x v="0"/>
  </r>
  <r>
    <s v="INV102185"/>
    <x v="117"/>
    <s v="CUST0546"/>
    <s v="PRD002"/>
    <s v="STR081"/>
    <s v="EMP0230"/>
    <n v="5"/>
    <n v="440.5"/>
    <n v="15"/>
    <n v="330.38"/>
    <n v="1872.12"/>
    <n v="1270.25"/>
    <n v="601.87"/>
    <s v="Credit Card"/>
    <s v="Not Returned"/>
    <x v="1"/>
    <d v="1899-12-30T19:17:00"/>
    <s v="Weekday"/>
    <s v="Britannia Buns Pack"/>
    <x v="6"/>
    <n v="440.5"/>
    <s v="Balaji Sekar"/>
    <x v="2"/>
    <s v="Lokesh Reddy"/>
    <s v="Sales"/>
    <s v="FreshMart Erode Crossing"/>
    <x v="0"/>
  </r>
  <r>
    <s v="INV101709"/>
    <x v="101"/>
    <s v="CUST0399"/>
    <s v="PRD082"/>
    <s v="STR145"/>
    <s v="EMP0002"/>
    <n v="3"/>
    <n v="232.92"/>
    <n v="15"/>
    <n v="104.81"/>
    <n v="593.95000000000005"/>
    <n v="577.23"/>
    <n v="16.72"/>
    <s v="Cash"/>
    <s v="Not Returned"/>
    <x v="1"/>
    <d v="1899-12-30T13:24:00"/>
    <s v="Weekday"/>
    <s v="Organic Fresh Fresh Fruits Pack"/>
    <x v="9"/>
    <n v="232.92"/>
    <s v="Karthik Kumar"/>
    <x v="2"/>
    <s v="Lokesh Gounder"/>
    <s v="Billing"/>
    <s v="FreshMart Lucknow Main Road"/>
    <x v="1"/>
  </r>
  <r>
    <s v="INV100995"/>
    <x v="50"/>
    <s v="CUST0399"/>
    <s v="PRD111"/>
    <s v="STR099"/>
    <s v="EMP0202"/>
    <n v="2"/>
    <n v="225.45"/>
    <n v="10"/>
    <n v="45.09"/>
    <n v="466.68"/>
    <n v="381.8"/>
    <n v="84.88"/>
    <s v="Debit Card"/>
    <s v="Not Returned"/>
    <x v="0"/>
    <d v="1899-12-30T09:24:00"/>
    <s v="Weekend"/>
    <s v="Aachi Idli Rice 500g"/>
    <x v="2"/>
    <n v="225.45"/>
    <s v="Karthik Kumar"/>
    <x v="2"/>
    <s v="Vani Chettiar"/>
    <s v="Sales"/>
    <s v="FreshMart Nagpur Plaza"/>
    <x v="2"/>
  </r>
  <r>
    <s v="INV102006"/>
    <x v="103"/>
    <s v="CUST0400"/>
    <s v="PRD017"/>
    <s v="STR109"/>
    <s v="EMP0180"/>
    <n v="1"/>
    <n v="464.41"/>
    <n v="20"/>
    <n v="92.88"/>
    <n v="371.53"/>
    <n v="397.69"/>
    <n v="-26.16"/>
    <s v="Credit Card"/>
    <s v="Not Returned"/>
    <x v="1"/>
    <d v="1899-12-30T20:51:00"/>
    <s v="Weekday"/>
    <s v="Nestle Curd 1kg"/>
    <x v="3"/>
    <n v="464.41"/>
    <s v="Meena Prabhu"/>
    <x v="1"/>
    <s v="Venkat Balan"/>
    <s v="Billing"/>
    <s v="FreshMart Mumbai Complex"/>
    <x v="2"/>
  </r>
  <r>
    <s v="INV101107"/>
    <x v="106"/>
    <s v="CUST0401"/>
    <s v="PRD104"/>
    <s v="STR121"/>
    <s v="EMP0319"/>
    <n v="5"/>
    <n v="191.13"/>
    <n v="0"/>
    <n v="0"/>
    <n v="955.65"/>
    <n v="767.1"/>
    <n v="188.55"/>
    <s v="Cash"/>
    <s v="Not Returned"/>
    <x v="1"/>
    <d v="1899-12-30T20:00:00"/>
    <s v="Weekday"/>
    <s v="Local Farm Fresh Vegetables Combo"/>
    <x v="11"/>
    <n v="191.13"/>
    <s v="Gayathri Prabhu"/>
    <x v="2"/>
    <s v="Harini Kumar"/>
    <s v="Cashier"/>
    <s v="FreshMart Pune Junction"/>
    <x v="2"/>
  </r>
  <r>
    <s v="INV100236"/>
    <x v="37"/>
    <s v="CUST0576"/>
    <s v="PRD032"/>
    <s v="STR175"/>
    <s v="EMP0043"/>
    <n v="6"/>
    <n v="141.99"/>
    <n v="0"/>
    <n v="0"/>
    <n v="979.73"/>
    <n v="695.46"/>
    <n v="284.27"/>
    <s v="Upi"/>
    <s v="Not Returned"/>
    <x v="2"/>
    <d v="1899-12-30T20:48:00"/>
    <s v="Weekend"/>
    <s v="Coca-Cola Coffee Combo"/>
    <x v="0"/>
    <n v="141.11000000000001"/>
    <s v="Vasanthi Chandran"/>
    <x v="0"/>
    <s v="Suresh Reddy"/>
    <s v="Cashier"/>
    <s v="FreshMart Patna Square"/>
    <x v="3"/>
  </r>
  <r>
    <s v="INV101827"/>
    <x v="28"/>
    <s v="CUST0576"/>
    <s v="PRD031"/>
    <s v="STR112"/>
    <s v="EMP0084"/>
    <n v="5"/>
    <n v="389.64"/>
    <n v="0"/>
    <n v="0"/>
    <n v="2240.4299999999998"/>
    <n v="1358.9"/>
    <n v="881.53"/>
    <s v="Net Banking"/>
    <s v="Not Returned"/>
    <x v="1"/>
    <d v="1899-12-30T13:47:00"/>
    <s v="Weekend"/>
    <s v="Nescafe Coffee Pack"/>
    <x v="0"/>
    <n v="342.46"/>
    <s v="Vasanthi Chandran"/>
    <x v="0"/>
    <s v="Lakshmi Velan"/>
    <s v="Cashier"/>
    <s v="FreshMart Surat Colony"/>
    <x v="2"/>
  </r>
  <r>
    <s v="INV101793"/>
    <x v="15"/>
    <s v="CUST0576"/>
    <s v="PRD034"/>
    <s v="STR079"/>
    <s v="EMP0293"/>
    <n v="8"/>
    <n v="134.76"/>
    <n v="0"/>
    <n v="0"/>
    <n v="1239.79"/>
    <n v="778.8"/>
    <n v="460.99"/>
    <s v="Wallet"/>
    <s v="Returned"/>
    <x v="1"/>
    <d v="1899-12-30T19:47:00"/>
    <s v="Weekend"/>
    <s v="Nescafe Coffee 500g"/>
    <x v="0"/>
    <n v="124.84"/>
    <s v="Vasanthi Chandran"/>
    <x v="0"/>
    <s v="Jaya Gounder"/>
    <s v="Cashier"/>
    <s v="FreshMart Erode Hub"/>
    <x v="0"/>
  </r>
  <r>
    <s v="INV101286"/>
    <x v="37"/>
    <s v="CUST0402"/>
    <s v="PRD035"/>
    <s v="STR011"/>
    <s v="EMP0102"/>
    <n v="7"/>
    <n v="531.25"/>
    <n v="15"/>
    <n v="557.80999999999995"/>
    <n v="3635.08"/>
    <n v="2728.6"/>
    <n v="906.48"/>
    <s v="Net Banking"/>
    <s v="Returned"/>
    <x v="1"/>
    <d v="1899-12-30T10:58:00"/>
    <s v="Weekend"/>
    <s v="Coca-Cola Coffee 500g"/>
    <x v="0"/>
    <n v="503.36"/>
    <s v="Usha Raj"/>
    <x v="0"/>
    <s v="Prasath Reddy"/>
    <s v="Cashier"/>
    <s v="FreshMart Bengaluru Enclave"/>
    <x v="0"/>
  </r>
  <r>
    <s v="INV101505"/>
    <x v="1"/>
    <s v="CUST0402"/>
    <s v="PRD084"/>
    <s v="STR013"/>
    <s v="EMP0077"/>
    <n v="7"/>
    <n v="228.59"/>
    <n v="10"/>
    <n v="160.01"/>
    <n v="1656.14"/>
    <n v="1275.19"/>
    <n v="380.95"/>
    <s v="Debit Card"/>
    <s v="Not Returned"/>
    <x v="2"/>
    <d v="1899-12-30T09:48:00"/>
    <s v="Weekend"/>
    <s v="Local Farm Fresh Fruits Combo"/>
    <x v="9"/>
    <n v="221.61"/>
    <s v="Usha Raj"/>
    <x v="0"/>
    <s v="Senthil Subramaniam"/>
    <s v="Cashier"/>
    <s v="FreshMart Tiruppur Extension"/>
    <x v="0"/>
  </r>
  <r>
    <s v="INV101873"/>
    <x v="83"/>
    <s v="CUST0402"/>
    <s v="PRD027"/>
    <s v="STR136"/>
    <s v="EMP0070"/>
    <n v="4"/>
    <n v="141.36000000000001"/>
    <n v="20"/>
    <n v="113.09"/>
    <n v="452.35"/>
    <n v="427.96"/>
    <n v="24.39"/>
    <s v="Wallet"/>
    <s v="Not Returned"/>
    <x v="1"/>
    <d v="1899-12-30T19:41:00"/>
    <s v="Weekday"/>
    <s v="Coca-Cola Tea 1kg"/>
    <x v="0"/>
    <n v="139.21"/>
    <s v="Usha Raj"/>
    <x v="0"/>
    <s v="Umesh Subramaniam"/>
    <s v="Sales"/>
    <s v="FreshMart Nagpur Crossing"/>
    <x v="2"/>
  </r>
  <r>
    <s v="INV101067"/>
    <x v="28"/>
    <s v="CUST0404"/>
    <s v="PRD047"/>
    <s v="STR014"/>
    <s v="EMP0328"/>
    <n v="3"/>
    <n v="474.19"/>
    <n v="20"/>
    <n v="284.51"/>
    <n v="1308.77"/>
    <n v="1031.67"/>
    <n v="277.10000000000002"/>
    <s v="Wallet"/>
    <s v="Not Returned"/>
    <x v="1"/>
    <d v="1899-12-30T14:24:00"/>
    <s v="Weekend"/>
    <s v="Lays Chocolates Combo"/>
    <x v="7"/>
    <n v="474.19"/>
    <s v="Dhanush Velan"/>
    <x v="1"/>
    <s v="Chitra Raj"/>
    <s v="Sales"/>
    <s v="FreshMart Coimbatore Circle"/>
    <x v="0"/>
  </r>
  <r>
    <s v="INV100709"/>
    <x v="37"/>
    <s v="CUST0463"/>
    <s v="PRD090"/>
    <s v="STR172"/>
    <s v="EMP0111"/>
    <n v="8"/>
    <n v="502.19"/>
    <n v="20"/>
    <n v="803.5"/>
    <n v="3696.12"/>
    <n v="2961.44"/>
    <n v="734.68"/>
    <s v="Wallet"/>
    <s v="Not Returned"/>
    <x v="1"/>
    <d v="1899-12-30T20:33:00"/>
    <s v="Weekend"/>
    <s v="Organic Fresh Fresh Fruits Pack v2"/>
    <x v="9"/>
    <n v="438.7"/>
    <s v="Gayathri Gounder"/>
    <x v="0"/>
    <s v="Devi Mudaliar"/>
    <s v="Store Manager"/>
    <s v="FreshMart Guwahati Heights"/>
    <x v="3"/>
  </r>
  <r>
    <s v="INV101296"/>
    <x v="15"/>
    <s v="CUST0463"/>
    <s v="PRD130"/>
    <s v="STR153"/>
    <s v="EMP0333"/>
    <n v="8"/>
    <n v="553.24"/>
    <n v="10"/>
    <n v="442.59"/>
    <n v="4580.83"/>
    <n v="3183.36"/>
    <n v="1397.47"/>
    <s v="Net Banking"/>
    <s v="Not Returned"/>
    <x v="1"/>
    <d v="1899-12-30T17:12:00"/>
    <s v="Weekend"/>
    <s v="Aachi Whole Spices 200g"/>
    <x v="1"/>
    <n v="519.78"/>
    <s v="Gayathri Gounder"/>
    <x v="0"/>
    <s v="Vasanthi Velan"/>
    <s v="Cashier"/>
    <s v="FreshMart Lucknow Junction"/>
    <x v="1"/>
  </r>
  <r>
    <s v="INV100674"/>
    <x v="106"/>
    <s v="CUST0409"/>
    <s v="PRD141"/>
    <s v="STR091"/>
    <s v="EMP0021"/>
    <n v="5"/>
    <n v="48.47"/>
    <n v="15"/>
    <n v="36.35"/>
    <n v="206"/>
    <n v="183.25"/>
    <n v="22.75"/>
    <s v="Net Banking"/>
    <s v="Not Returned"/>
    <x v="1"/>
    <d v="1899-12-30T13:15:00"/>
    <s v="Weekday"/>
    <s v="Vim Floor Cleaner 1L"/>
    <x v="4"/>
    <n v="46.76"/>
    <s v="Banu Subramaniam"/>
    <x v="0"/>
    <s v="Tamil Nathan"/>
    <s v="Inventory"/>
    <s v="FreshMart Tiruppur Plaza"/>
    <x v="0"/>
  </r>
  <r>
    <s v="INV100431"/>
    <x v="31"/>
    <s v="CUST0413"/>
    <s v="PRD017"/>
    <s v="STR054"/>
    <s v="EMP0104"/>
    <n v="3"/>
    <n v="464.41"/>
    <n v="10"/>
    <n v="139.32"/>
    <n v="1253.9100000000001"/>
    <n v="1193.07"/>
    <n v="60.84"/>
    <s v="Credit Card"/>
    <s v="Not Returned"/>
    <x v="1"/>
    <d v="1899-12-30T18:36:00"/>
    <s v="Weekday"/>
    <s v="Nestle Curd 1kg"/>
    <x v="3"/>
    <n v="464.41"/>
    <s v="Udhay Sharma"/>
    <x v="1"/>
    <s v="Pandi Nair"/>
    <s v="Inventory"/>
    <s v="FreshMart Mysuru Plaza"/>
    <x v="0"/>
  </r>
  <r>
    <s v="INV101833"/>
    <x v="63"/>
    <s v="CUST0414"/>
    <s v="PRD124"/>
    <s v="STR080"/>
    <s v="EMP0285"/>
    <n v="5"/>
    <n v="121.9"/>
    <n v="0"/>
    <n v="0"/>
    <n v="700.92"/>
    <n v="544.6"/>
    <n v="156.32"/>
    <s v="Wallet"/>
    <s v="Not Returned"/>
    <x v="1"/>
    <d v="1899-12-30T10:11:00"/>
    <s v="Weekend"/>
    <s v="Gold Winner Coconut Oil 2kg"/>
    <x v="8"/>
    <n v="121.9"/>
    <s v="Jaya Pandian"/>
    <x v="2"/>
    <s v="Lalitha Murugan"/>
    <s v="Store Manager"/>
    <s v="FreshMart Madurai Colony"/>
    <x v="0"/>
  </r>
  <r>
    <s v="INV102118"/>
    <x v="93"/>
    <s v="CUST0414"/>
    <s v="PRD006"/>
    <s v="STR072"/>
    <s v="EMP0124"/>
    <n v="1"/>
    <n v="343.56"/>
    <n v="0"/>
    <n v="0"/>
    <n v="343.56"/>
    <n v="216.32"/>
    <n v="127.24"/>
    <s v="Upi"/>
    <s v="Not Returned"/>
    <x v="2"/>
    <d v="1899-12-30T16:41:00"/>
    <s v="Weekday"/>
    <s v="Harvest Gold Cookies 500g"/>
    <x v="6"/>
    <n v="343.56"/>
    <s v="Jaya Pandian"/>
    <x v="2"/>
    <s v="Vijay Pandian"/>
    <s v="Sales"/>
    <s v="FreshMart Salem Point"/>
    <x v="0"/>
  </r>
  <r>
    <s v="INV100229"/>
    <x v="48"/>
    <s v="CUST0415"/>
    <s v="PRD072"/>
    <s v="STR151"/>
    <s v="EMP0277"/>
    <n v="4"/>
    <n v="345.14"/>
    <n v="0"/>
    <n v="0"/>
    <n v="1380.56"/>
    <n v="1055.4000000000001"/>
    <n v="325.16000000000003"/>
    <s v="Credit Card"/>
    <s v="Not Returned"/>
    <x v="0"/>
    <d v="1899-12-30T16:05:00"/>
    <s v="Weekday"/>
    <s v="Eveready Detergent 1L"/>
    <x v="5"/>
    <n v="340.25"/>
    <s v="Bharath Devi"/>
    <x v="0"/>
    <s v="Arun Velan"/>
    <s v="Cashier"/>
    <s v="FreshMart Chandigarh Square"/>
    <x v="1"/>
  </r>
  <r>
    <s v="INV102498"/>
    <x v="1"/>
    <s v="CUST0415"/>
    <s v="PRD033"/>
    <s v="STR054"/>
    <s v="EMP0104"/>
    <n v="3"/>
    <n v="249.45"/>
    <n v="15"/>
    <n v="112.25"/>
    <n v="731.51"/>
    <n v="531.09"/>
    <n v="200.42"/>
    <s v="Net Banking"/>
    <s v="Not Returned"/>
    <x v="1"/>
    <d v="1899-12-30T20:20:00"/>
    <s v="Weekend"/>
    <s v="Bisleri Soft Drinks 2kg"/>
    <x v="0"/>
    <n v="217.42"/>
    <s v="Bharath Devi"/>
    <x v="0"/>
    <s v="Pandi Nair"/>
    <s v="Inventory"/>
    <s v="FreshMart Mysuru Plaza"/>
    <x v="0"/>
  </r>
  <r>
    <s v="INV102427"/>
    <x v="63"/>
    <s v="CUST0415"/>
    <s v="PRD082"/>
    <s v="STR110"/>
    <s v="EMP0187"/>
    <n v="8"/>
    <n v="238.62"/>
    <n v="0"/>
    <n v="0"/>
    <n v="2195.3000000000002"/>
    <n v="1539.28"/>
    <n v="656.02"/>
    <s v="Upi"/>
    <s v="Not Returned"/>
    <x v="1"/>
    <d v="1899-12-30T11:30:00"/>
    <s v="Weekend"/>
    <s v="Organic Fresh Fresh Fruits Pack"/>
    <x v="9"/>
    <n v="232.92"/>
    <s v="Bharath Devi"/>
    <x v="0"/>
    <s v="Yogesh Naidu"/>
    <s v="Billing"/>
    <s v="FreshMart Mumbai Colony"/>
    <x v="2"/>
  </r>
  <r>
    <s v="INV100220"/>
    <x v="42"/>
    <s v="CUST0415"/>
    <s v="PRD087"/>
    <s v="STR050"/>
    <s v="EMP0096"/>
    <n v="7"/>
    <n v="80.790000000000006"/>
    <n v="5"/>
    <n v="28.28"/>
    <n v="617.84"/>
    <n v="415.59"/>
    <n v="202.25"/>
    <s v="Wallet"/>
    <s v="Not Returned"/>
    <x v="0"/>
    <d v="1899-12-30T14:51:00"/>
    <s v="Weekend"/>
    <s v="Organic Fresh Fresh Fruits Combo"/>
    <x v="9"/>
    <n v="71.290000000000006"/>
    <s v="Bharath Devi"/>
    <x v="0"/>
    <s v="Manoj Nathan"/>
    <s v="Sales"/>
    <s v="FreshMart Chennai Main Road"/>
    <x v="0"/>
  </r>
  <r>
    <s v="INV101453"/>
    <x v="15"/>
    <s v="CUST0415"/>
    <s v="PRD084"/>
    <s v="STR030"/>
    <s v="EMP0224"/>
    <n v="6"/>
    <n v="242.93"/>
    <n v="0"/>
    <n v="0"/>
    <n v="1676.22"/>
    <n v="1093.02"/>
    <n v="583.20000000000005"/>
    <s v="Debit Card"/>
    <s v="Not Returned"/>
    <x v="1"/>
    <d v="1899-12-30T17:39:00"/>
    <s v="Weekend"/>
    <s v="Local Farm Fresh Fruits Combo"/>
    <x v="9"/>
    <n v="221.61"/>
    <s v="Bharath Devi"/>
    <x v="0"/>
    <s v="Sathish Sekar"/>
    <s v="Operations"/>
    <s v="FreshMart Mysuru Bypass"/>
    <x v="0"/>
  </r>
  <r>
    <s v="INV100138"/>
    <x v="83"/>
    <s v="CUST0416"/>
    <s v="PRD138"/>
    <s v="STR158"/>
    <s v="EMP0107"/>
    <n v="2"/>
    <n v="416.08"/>
    <n v="20"/>
    <n v="166.43"/>
    <n v="665.73"/>
    <n v="639.28"/>
    <n v="26.45"/>
    <s v="Credit Card"/>
    <s v="Not Returned"/>
    <x v="0"/>
    <d v="1899-12-30T12:11:00"/>
    <s v="Weekday"/>
    <s v="MDH Whole Spices Combo"/>
    <x v="1"/>
    <n v="416.08"/>
    <s v="Hari Prabhu"/>
    <x v="2"/>
    <s v="Sangeetha Devi"/>
    <s v="Sales"/>
    <s v="FreshMart Delhi Crossing"/>
    <x v="1"/>
  </r>
  <r>
    <s v="INV100120"/>
    <x v="63"/>
    <s v="CUST0418"/>
    <s v="PRD135"/>
    <s v="STR081"/>
    <s v="EMP0226"/>
    <n v="1"/>
    <n v="379.12"/>
    <n v="5"/>
    <n v="18.96"/>
    <n v="414.18"/>
    <n v="293.05"/>
    <n v="121.13"/>
    <s v="Debit Card"/>
    <s v="Returned"/>
    <x v="0"/>
    <d v="1899-12-30T16:23:00"/>
    <s v="Weekend"/>
    <s v="MDH Whole Spices 1L"/>
    <x v="1"/>
    <n v="379.12"/>
    <s v="Jayakumar Gounder"/>
    <x v="2"/>
    <s v="Arun Rao"/>
    <s v="Store Manager"/>
    <s v="FreshMart Erode Crossing"/>
    <x v="0"/>
  </r>
  <r>
    <s v="INV101484"/>
    <x v="64"/>
    <s v="CUST0420"/>
    <s v="PRD050"/>
    <s v="STR105"/>
    <s v="EMP0089"/>
    <n v="1"/>
    <n v="51.33"/>
    <n v="5"/>
    <n v="2.57"/>
    <n v="48.76"/>
    <n v="37.479999999999997"/>
    <n v="11.28"/>
    <s v="Wallet"/>
    <s v="Not Returned"/>
    <x v="1"/>
    <d v="1899-12-30T17:15:00"/>
    <s v="Weekday"/>
    <s v="Parle Namkeen 500g"/>
    <x v="7"/>
    <n v="51.33"/>
    <s v="Bharath Mudaliar"/>
    <x v="2"/>
    <s v="Kalpana Balan"/>
    <s v="Cashier"/>
    <s v="FreshMart Ahmedabad Junction"/>
    <x v="2"/>
  </r>
  <r>
    <s v="INV101924"/>
    <x v="102"/>
    <s v="CUST0517"/>
    <s v="PRD085"/>
    <s v="STR145"/>
    <s v="EMP0161"/>
    <n v="5"/>
    <n v="389.61"/>
    <n v="0"/>
    <n v="0"/>
    <n v="1948.05"/>
    <n v="1680.35"/>
    <n v="267.7"/>
    <s v="Credit Card"/>
    <s v="Not Returned"/>
    <x v="1"/>
    <d v="1899-12-30T17:15:00"/>
    <s v="Weekday"/>
    <s v="Local Farm Fresh Fruits 1kg"/>
    <x v="9"/>
    <n v="389.61"/>
    <s v="Tamil Varma"/>
    <x v="2"/>
    <s v="Lokesh Venkataraman"/>
    <s v="Inventory"/>
    <s v="FreshMart Lucknow Main Road"/>
    <x v="1"/>
  </r>
  <r>
    <s v="INV100297"/>
    <x v="28"/>
    <s v="CUST0517"/>
    <s v="PRD027"/>
    <s v="STR014"/>
    <s v="EMP0109"/>
    <n v="3"/>
    <n v="139.21"/>
    <n v="5"/>
    <n v="20.88"/>
    <n v="456.26"/>
    <n v="320.97000000000003"/>
    <n v="135.29"/>
    <s v="Credit Card"/>
    <s v="Not Returned"/>
    <x v="0"/>
    <d v="1899-12-30T09:41:00"/>
    <s v="Weekend"/>
    <s v="Coca-Cola Tea 1kg"/>
    <x v="0"/>
    <n v="139.21"/>
    <s v="Tamil Varma"/>
    <x v="2"/>
    <s v="Dinesh Chettiar"/>
    <s v="Store Manager"/>
    <s v="FreshMart Coimbatore Circle"/>
    <x v="0"/>
  </r>
  <r>
    <s v="INV101439"/>
    <x v="86"/>
    <s v="CUST0517"/>
    <s v="PRD021"/>
    <s v="STR165"/>
    <s v="EMP0010"/>
    <n v="5"/>
    <n v="38.659999999999997"/>
    <n v="0"/>
    <n v="0"/>
    <n v="193.3"/>
    <n v="162"/>
    <n v="31.3"/>
    <s v="Upi"/>
    <s v="Not Returned"/>
    <x v="0"/>
    <d v="1899-12-30T18:20:00"/>
    <s v="Weekday"/>
    <s v="Milky Mist Butter Pack"/>
    <x v="3"/>
    <n v="38.659999999999997"/>
    <s v="Tamil Varma"/>
    <x v="2"/>
    <s v="Hema Sharma"/>
    <s v="Billing"/>
    <s v="FreshMart Jaipur Junction"/>
    <x v="1"/>
  </r>
  <r>
    <s v="INV101198"/>
    <x v="58"/>
    <s v="CUST0422"/>
    <s v="PRD074"/>
    <s v="STR024"/>
    <s v="EMP0005"/>
    <n v="1"/>
    <n v="414.29"/>
    <n v="0"/>
    <n v="0"/>
    <n v="476.43"/>
    <n v="314.26"/>
    <n v="162.16999999999999"/>
    <s v="Debit Card"/>
    <s v="Not Returned"/>
    <x v="1"/>
    <d v="1899-12-30T20:21:00"/>
    <s v="Weekend"/>
    <s v="Surf Excel Tissue Combo"/>
    <x v="5"/>
    <n v="414.29"/>
    <s v="Balamurugan Naidu"/>
    <x v="2"/>
    <s v="Harini Sekar"/>
    <s v="Inventory"/>
    <s v="FreshMart Bengaluru Plaza"/>
    <x v="0"/>
  </r>
  <r>
    <s v="INV102122"/>
    <x v="49"/>
    <s v="CUST0424"/>
    <s v="PRD054"/>
    <s v="STR064"/>
    <s v="EMP0234"/>
    <n v="2"/>
    <n v="530.16"/>
    <n v="5"/>
    <n v="53.02"/>
    <n v="1007.3"/>
    <n v="758.38"/>
    <n v="248.92"/>
    <s v="Wallet"/>
    <s v="Not Returned"/>
    <x v="1"/>
    <d v="1899-12-30T09:53:00"/>
    <s v="Weekday"/>
    <s v="Lays Namkeen 2kg"/>
    <x v="7"/>
    <n v="530.16"/>
    <s v="Sanjay Varma"/>
    <x v="1"/>
    <s v="Lalitha Menon"/>
    <s v="Sales"/>
    <s v="FreshMart Kochi Extension"/>
    <x v="0"/>
  </r>
  <r>
    <s v="INV100529"/>
    <x v="48"/>
    <s v="CUST0500"/>
    <s v="PRD017"/>
    <s v="STR174"/>
    <s v="EMP0266"/>
    <n v="7"/>
    <n v="527.84"/>
    <n v="0"/>
    <n v="0"/>
    <n v="3694.88"/>
    <n v="2783.83"/>
    <n v="911.05"/>
    <s v="Wallet"/>
    <s v="Not Returned"/>
    <x v="1"/>
    <d v="1899-12-30T11:59:00"/>
    <s v="Weekday"/>
    <s v="Nestle Curd 1kg"/>
    <x v="3"/>
    <n v="464.41"/>
    <s v="Nandhini Prabhu"/>
    <x v="0"/>
    <s v="Bhuvana Iyer"/>
    <s v="Billing"/>
    <s v="FreshMart Guwahati Colony"/>
    <x v="3"/>
  </r>
  <r>
    <s v="INV101788"/>
    <x v="49"/>
    <s v="CUST0500"/>
    <s v="PRD069"/>
    <s v="STR031"/>
    <s v="EMP0153"/>
    <n v="4"/>
    <n v="520.39"/>
    <n v="0"/>
    <n v="0"/>
    <n v="2081.56"/>
    <n v="1347.2"/>
    <n v="734.36"/>
    <s v="Upi"/>
    <s v="Not Returned"/>
    <x v="0"/>
    <d v="1899-12-30T21:42:00"/>
    <s v="Weekday"/>
    <s v="Patanjali Shampoo 1kg"/>
    <x v="10"/>
    <n v="468.94"/>
    <s v="Nandhini Prabhu"/>
    <x v="0"/>
    <s v="Eswari Raj"/>
    <s v="Sales"/>
    <s v="FreshMart Chennai Complex"/>
    <x v="0"/>
  </r>
  <r>
    <s v="INV100496"/>
    <x v="23"/>
    <s v="CUST0500"/>
    <s v="PRD047"/>
    <s v="STR050"/>
    <s v="EMP0100"/>
    <n v="3"/>
    <n v="540.85"/>
    <n v="0"/>
    <n v="0"/>
    <n v="1865.93"/>
    <n v="1031.67"/>
    <n v="834.26"/>
    <s v="Debit Card"/>
    <s v="Not Returned"/>
    <x v="1"/>
    <d v="1899-12-30T14:58:00"/>
    <s v="Weekend"/>
    <s v="Lays Chocolates Combo"/>
    <x v="7"/>
    <n v="474.19"/>
    <s v="Nandhini Prabhu"/>
    <x v="0"/>
    <s v="Jagan Prabhu"/>
    <s v="HR"/>
    <s v="FreshMart Chennai Main Road"/>
    <x v="0"/>
  </r>
  <r>
    <s v="INV100932"/>
    <x v="26"/>
    <s v="CUST0433"/>
    <s v="PRD052"/>
    <s v="STR036"/>
    <s v="EMP0150"/>
    <n v="8"/>
    <n v="338.77"/>
    <n v="0"/>
    <n v="0"/>
    <n v="3116.68"/>
    <n v="2043.92"/>
    <n v="1072.76"/>
    <s v="Credit Card"/>
    <s v="Not Returned"/>
    <x v="2"/>
    <d v="1899-12-30T15:30:00"/>
    <s v="Weekend"/>
    <s v="Lays Namkeen 200g"/>
    <x v="7"/>
    <n v="328.59"/>
    <s v="Uma Nair"/>
    <x v="0"/>
    <s v="Dhanya Iyer"/>
    <s v="Operations"/>
    <s v="FreshMart Chennai Central"/>
    <x v="0"/>
  </r>
  <r>
    <s v="INV101898"/>
    <x v="2"/>
    <s v="CUST0433"/>
    <s v="PRD092"/>
    <s v="STR022"/>
    <s v="EMP0283"/>
    <n v="6"/>
    <n v="239.49"/>
    <n v="0"/>
    <n v="0"/>
    <n v="1436.94"/>
    <n v="1154.3399999999999"/>
    <n v="282.60000000000002"/>
    <s v="Net Banking"/>
    <s v="Not Returned"/>
    <x v="1"/>
    <d v="1899-12-30T21:11:00"/>
    <s v="Weekday"/>
    <s v="Organic Fresh Fresh Fruits 200g"/>
    <x v="9"/>
    <n v="224.28"/>
    <s v="Uma Nair"/>
    <x v="0"/>
    <s v="Suresh Pandian"/>
    <s v="Sales"/>
    <s v="FreshMart Tiruppur Complex"/>
    <x v="0"/>
  </r>
  <r>
    <s v="INV100460"/>
    <x v="72"/>
    <s v="CUST0433"/>
    <s v="PRD035"/>
    <s v="STR071"/>
    <s v="EMP0144"/>
    <n v="4"/>
    <n v="525.54999999999995"/>
    <n v="20"/>
    <n v="420.44"/>
    <n v="1681.76"/>
    <n v="1559.2"/>
    <n v="122.56"/>
    <s v="Wallet"/>
    <s v="Returned"/>
    <x v="1"/>
    <d v="1899-12-30T15:19:00"/>
    <s v="Weekday"/>
    <s v="Coca-Cola Coffee 500g"/>
    <x v="0"/>
    <n v="503.36"/>
    <s v="Uma Nair"/>
    <x v="0"/>
    <s v="Chitra Nair"/>
    <s v="Cashier"/>
    <s v="FreshMart Salem Crossing"/>
    <x v="0"/>
  </r>
  <r>
    <s v="INV101124"/>
    <x v="92"/>
    <s v="CUST0434"/>
    <s v="PRD025"/>
    <s v="STR097"/>
    <s v="EMP0146"/>
    <n v="4"/>
    <n v="383.51"/>
    <n v="20"/>
    <n v="306.81"/>
    <n v="1227.23"/>
    <n v="1143.5999999999999"/>
    <n v="83.63"/>
    <s v="Net Banking"/>
    <s v="Not Returned"/>
    <x v="0"/>
    <d v="1899-12-30T18:40:00"/>
    <s v="Weekday"/>
    <s v="Nescafe Soft Drinks Pack"/>
    <x v="0"/>
    <n v="383.51"/>
    <s v="Poornima Devi"/>
    <x v="1"/>
    <s v="Kishore Chettiar"/>
    <s v="Inventory"/>
    <s v="FreshMart Ahmedabad Arcade"/>
    <x v="2"/>
  </r>
  <r>
    <s v="INV101146"/>
    <x v="103"/>
    <s v="CUST0436"/>
    <s v="PRD026"/>
    <s v="STR053"/>
    <s v="EMP0007"/>
    <n v="7"/>
    <n v="370.43"/>
    <n v="0"/>
    <n v="0"/>
    <n v="2593.0100000000002"/>
    <n v="1730.75"/>
    <n v="862.26"/>
    <s v="Cash"/>
    <s v="Not Returned"/>
    <x v="1"/>
    <d v="1899-12-30T13:00:00"/>
    <s v="Weekday"/>
    <s v="Nescafe Coffee 1kg"/>
    <x v="0"/>
    <n v="329.69"/>
    <s v="Hari Pillai"/>
    <x v="0"/>
    <s v="Udhay Selvam"/>
    <s v="Billing"/>
    <s v="FreshMart Tiruppur Heights"/>
    <x v="0"/>
  </r>
  <r>
    <s v="INV102283"/>
    <x v="28"/>
    <s v="CUST0436"/>
    <s v="PRD053"/>
    <s v="STR057"/>
    <s v="EMP0225"/>
    <n v="4"/>
    <n v="265.07"/>
    <n v="0"/>
    <n v="0"/>
    <n v="1219.32"/>
    <n v="778.56"/>
    <n v="440.76"/>
    <s v="Upi"/>
    <s v="Not Returned"/>
    <x v="1"/>
    <d v="1899-12-30T12:24:00"/>
    <s v="Weekend"/>
    <s v="Cadbury Namkeen Pack"/>
    <x v="7"/>
    <n v="262.77"/>
    <s v="Hari Pillai"/>
    <x v="0"/>
    <s v="Banu Achari"/>
    <s v="Sales"/>
    <s v="FreshMart Madurai Point"/>
    <x v="0"/>
  </r>
  <r>
    <s v="INV100317"/>
    <x v="118"/>
    <s v="CUST0437"/>
    <s v="PRD080"/>
    <s v="STR135"/>
    <s v="EMP0184"/>
    <n v="2"/>
    <n v="275.70999999999998"/>
    <n v="0"/>
    <n v="0"/>
    <n v="551.41999999999996"/>
    <n v="412.6"/>
    <n v="138.82"/>
    <s v="Debit Card"/>
    <s v="Not Returned"/>
    <x v="0"/>
    <d v="1899-12-30T19:09:00"/>
    <s v="Weekday"/>
    <s v="Vim Kitchenware 1kg"/>
    <x v="5"/>
    <n v="275.70999999999998"/>
    <s v="Vasanth Krishnan"/>
    <x v="2"/>
    <s v="Deepa Subramaniam"/>
    <s v="Sales"/>
    <s v="FreshMart Pune Towers"/>
    <x v="2"/>
  </r>
  <r>
    <s v="INV101682"/>
    <x v="85"/>
    <s v="CUST0439"/>
    <m/>
    <s v="STR092"/>
    <s v="EMP0336"/>
    <n v="4"/>
    <n v="221.61"/>
    <n v="10"/>
    <n v="88.64"/>
    <n v="797.8"/>
    <n v="728.68"/>
    <n v="69.12"/>
    <s v="Net Banking"/>
    <s v="Returned"/>
    <x v="1"/>
    <d v="1899-12-30T20:53:00"/>
    <s v="Weekday"/>
    <m/>
    <x v="13"/>
    <m/>
    <s v="Vijay Velan"/>
    <x v="2"/>
    <s v="Sanjay Sharma"/>
    <s v="Billing"/>
    <s v="FreshMart Chennai Gardens"/>
    <x v="0"/>
  </r>
  <r>
    <s v="INV100754"/>
    <x v="88"/>
    <s v="CUST0439"/>
    <s v="PRD104"/>
    <s v="STR059"/>
    <s v="EMP0346"/>
    <n v="1"/>
    <n v="191.13"/>
    <n v="0"/>
    <n v="0"/>
    <n v="191.13"/>
    <n v="153.41999999999999"/>
    <n v="37.71"/>
    <s v="Net Banking"/>
    <s v="Not Returned"/>
    <x v="2"/>
    <d v="1899-12-30T19:20:00"/>
    <s v="Weekday"/>
    <s v="Local Farm Fresh Vegetables Combo"/>
    <x v="11"/>
    <n v="191.13"/>
    <s v="Vijay Velan"/>
    <x v="2"/>
    <s v="Dhanya Sekar"/>
    <s v="Sales"/>
    <s v="FreshMart Coimbatore Plaza"/>
    <x v="0"/>
  </r>
  <r>
    <s v="INV100862"/>
    <x v="48"/>
    <s v="CUST0456"/>
    <s v="PRD078"/>
    <s v="STR061"/>
    <s v="EMP0279"/>
    <n v="3"/>
    <n v="261.55"/>
    <n v="20"/>
    <n v="156.93"/>
    <n v="627.72"/>
    <n v="645.09"/>
    <n v="-17.37"/>
    <s v="Net Banking"/>
    <s v="Not Returned"/>
    <x v="1"/>
    <d v="1899-12-30T14:05:00"/>
    <s v="Weekday"/>
    <s v="Vim Kitchenware Combo"/>
    <x v="5"/>
    <n v="261.55"/>
    <s v="Kamala Devi"/>
    <x v="1"/>
    <s v="Arun Varma"/>
    <s v="Sales"/>
    <s v="FreshMart Hyderabad Colony"/>
    <x v="0"/>
  </r>
  <r>
    <s v="INV101358"/>
    <x v="99"/>
    <s v="CUST0440"/>
    <s v="PRD080"/>
    <s v="STR093"/>
    <s v="EMP0141"/>
    <n v="3"/>
    <n v="275.70999999999998"/>
    <n v="20"/>
    <n v="165.43"/>
    <n v="661.7"/>
    <n v="618.9"/>
    <n v="42.8"/>
    <s v="Net Banking"/>
    <s v="Not Returned"/>
    <x v="1"/>
    <d v="1899-12-30T13:58:00"/>
    <s v="Weekday"/>
    <s v="Vim Kitchenware 1kg"/>
    <x v="5"/>
    <n v="275.70999999999998"/>
    <s v="Yazhini Reddy"/>
    <x v="1"/>
    <s v="Mala Velan"/>
    <s v="Sales"/>
    <s v="FreshMart Pune Complex"/>
    <x v="2"/>
  </r>
  <r>
    <s v="INV100311"/>
    <x v="111"/>
    <s v="CUST0689"/>
    <s v="PRD114"/>
    <s v="STR019"/>
    <s v="EMP0273"/>
    <n v="2"/>
    <n v="188.64"/>
    <n v="0"/>
    <n v="0"/>
    <n v="377.28"/>
    <n v="316.56"/>
    <n v="60.72"/>
    <s v="Cash"/>
    <s v="Not Returned"/>
    <x v="1"/>
    <d v="1899-12-30T09:31:00"/>
    <s v="Weekday"/>
    <s v="Aachi Ponni Rice 250ml"/>
    <x v="2"/>
    <n v="188.64"/>
    <s v="Karthik Pillai"/>
    <x v="2"/>
    <s v="Prasath Subramaniam"/>
    <s v="Store Manager"/>
    <s v="FreshMart Hyderabad Heights"/>
    <x v="0"/>
  </r>
  <r>
    <s v="INV100354"/>
    <x v="26"/>
    <s v="CUST0689"/>
    <s v="PRD121"/>
    <s v="STR086"/>
    <s v="EMP0263"/>
    <n v="5"/>
    <n v="317.72000000000003"/>
    <n v="20"/>
    <n v="317.72000000000003"/>
    <n v="1461.51"/>
    <n v="1357.65"/>
    <n v="103.86"/>
    <s v="Upi"/>
    <s v="Returned"/>
    <x v="0"/>
    <d v="1899-12-30T12:56:00"/>
    <s v="Weekend"/>
    <s v="Fortune Coconut Oil 500g"/>
    <x v="8"/>
    <n v="223.15"/>
    <s v="Karthik Pillai"/>
    <x v="2"/>
    <s v="Vani Nair"/>
    <s v="Cashier"/>
    <s v="FreshMart Bengaluru Circle"/>
    <x v="0"/>
  </r>
  <r>
    <s v="INV100049"/>
    <x v="45"/>
    <s v="CUST0445"/>
    <s v="PRD006"/>
    <s v="STR039"/>
    <s v="EMP0061"/>
    <n v="2"/>
    <n v="343.56"/>
    <n v="10"/>
    <n v="68.709999999999994"/>
    <n v="711.17"/>
    <n v="432.64"/>
    <n v="278.52999999999997"/>
    <s v="Upi"/>
    <s v="Not Returned"/>
    <x v="0"/>
    <d v="1899-12-30T11:56:00"/>
    <s v="Weekend"/>
    <s v="Harvest Gold Cookies 500g"/>
    <x v="6"/>
    <n v="343.56"/>
    <s v="Anjali Kumar"/>
    <x v="2"/>
    <s v="Poornima Devi"/>
    <s v="Billing"/>
    <s v="FreshMart Mysuru Market"/>
    <x v="0"/>
  </r>
  <r>
    <s v="INV101070"/>
    <x v="28"/>
    <s v="CUST0446"/>
    <s v="PRD052"/>
    <s v="STR108"/>
    <s v="EMP0171"/>
    <n v="4"/>
    <n v="328.59"/>
    <n v="0"/>
    <n v="0"/>
    <n v="1511.51"/>
    <n v="1021.96"/>
    <n v="489.55"/>
    <s v="Credit Card"/>
    <s v="Not Returned"/>
    <x v="0"/>
    <d v="1899-12-30T20:45:00"/>
    <s v="Weekend"/>
    <s v="Lays Namkeen 200g"/>
    <x v="7"/>
    <n v="328.59"/>
    <s v="Ramesh Sharma"/>
    <x v="2"/>
    <s v="Ashok Nair"/>
    <s v="Cashier"/>
    <s v="FreshMart Mumbai Square"/>
    <x v="2"/>
  </r>
  <r>
    <s v="INV100848"/>
    <x v="35"/>
    <s v="CUST0448"/>
    <s v="PRD116"/>
    <s v="STR112"/>
    <s v="EMP0084"/>
    <n v="4"/>
    <n v="150.04"/>
    <n v="5"/>
    <n v="30.01"/>
    <n v="655.67"/>
    <n v="511.92"/>
    <n v="143.75"/>
    <s v="Cash"/>
    <s v="Not Returned"/>
    <x v="1"/>
    <d v="1899-12-30T11:33:00"/>
    <s v="Weekend"/>
    <s v="Aachi Basmati Rice 200g"/>
    <x v="2"/>
    <n v="150.04"/>
    <s v="Sanjay Achari"/>
    <x v="2"/>
    <s v="Lakshmi Velan"/>
    <s v="Cashier"/>
    <s v="FreshMart Surat Colony"/>
    <x v="2"/>
  </r>
  <r>
    <s v="INV102368"/>
    <x v="72"/>
    <s v="CUST0448"/>
    <s v="PRD140"/>
    <s v="STR028"/>
    <s v="EMP0235"/>
    <n v="4"/>
    <n v="352.51"/>
    <n v="20"/>
    <n v="282.01"/>
    <n v="1128.03"/>
    <n v="1040.24"/>
    <n v="87.79"/>
    <s v="Credit Card"/>
    <s v="Not Returned"/>
    <x v="0"/>
    <d v="1899-12-30T18:24:00"/>
    <s v="Weekday"/>
    <s v="Vim Toilet Cleaner 2kg"/>
    <x v="4"/>
    <n v="352.51"/>
    <s v="Sanjay Achari"/>
    <x v="2"/>
    <s v="Mani Chandran"/>
    <s v="Cashier"/>
    <s v="FreshMart Ahmedabad Hub"/>
    <x v="0"/>
  </r>
  <r>
    <s v="INV100575"/>
    <x v="64"/>
    <s v="CUST0499"/>
    <s v="PRD014"/>
    <s v="STR042"/>
    <s v="EMP0261"/>
    <n v="5"/>
    <n v="476.81"/>
    <n v="10"/>
    <n v="238.41"/>
    <n v="2145.64"/>
    <n v="1758.15"/>
    <n v="387.49"/>
    <s v="Upi"/>
    <s v="Not Returned"/>
    <x v="1"/>
    <d v="1899-12-30T18:33:00"/>
    <s v="Weekday"/>
    <s v="Milky Mist Curd 1kg"/>
    <x v="3"/>
    <n v="434.65"/>
    <s v="Rajesh Rao"/>
    <x v="0"/>
    <s v="Hari Murugan"/>
    <s v="Sales"/>
    <s v="FreshMart Erode Point"/>
    <x v="0"/>
  </r>
  <r>
    <s v="INV100059"/>
    <x v="38"/>
    <s v="CUST0499"/>
    <s v="PRD021"/>
    <s v="STR089"/>
    <s v="EMP0105"/>
    <n v="8"/>
    <n v="39.340000000000003"/>
    <n v="0"/>
    <n v="0"/>
    <n v="361.93"/>
    <n v="259.2"/>
    <n v="102.73"/>
    <s v="Cash"/>
    <s v="Not Returned"/>
    <x v="1"/>
    <d v="1899-12-30T10:20:00"/>
    <s v="Weekend"/>
    <s v="Milky Mist Butter Pack"/>
    <x v="3"/>
    <n v="38.659999999999997"/>
    <s v="Rajesh Rao"/>
    <x v="0"/>
    <s v="Nagarajan Mudaliar"/>
    <s v="Cashier"/>
    <s v="FreshMart Salem Hub"/>
    <x v="0"/>
  </r>
  <r>
    <s v="INV102065"/>
    <x v="22"/>
    <s v="CUST0499"/>
    <s v="PRD135"/>
    <s v="STR115"/>
    <s v="EMP0327"/>
    <n v="5"/>
    <n v="413.29"/>
    <n v="20"/>
    <n v="413.29"/>
    <n v="1901.13"/>
    <n v="1465.25"/>
    <n v="435.88"/>
    <s v="Credit Card"/>
    <s v="Not Returned"/>
    <x v="1"/>
    <d v="1899-12-30T19:36:00"/>
    <s v="Weekend"/>
    <s v="MDH Whole Spices 1L"/>
    <x v="1"/>
    <n v="379.12"/>
    <s v="Rajesh Rao"/>
    <x v="0"/>
    <s v="Yogesh Varma"/>
    <s v="Inventory"/>
    <s v="FreshMart Surat Nagar"/>
    <x v="2"/>
  </r>
  <r>
    <s v="INV100484"/>
    <x v="38"/>
    <s v="CUST0451"/>
    <s v="PRD059"/>
    <s v="STR095"/>
    <s v="EMP0177"/>
    <n v="2"/>
    <n v="507.5"/>
    <n v="0"/>
    <n v="0"/>
    <n v="1167.25"/>
    <n v="726.58"/>
    <n v="440.67"/>
    <s v="Net Banking"/>
    <s v="Not Returned"/>
    <x v="0"/>
    <d v="1899-12-30T17:38:00"/>
    <s v="Weekend"/>
    <s v="Colgate Toothpaste 1kg"/>
    <x v="10"/>
    <n v="507.5"/>
    <s v="Divya Nair"/>
    <x v="2"/>
    <s v="Raghav Iyer"/>
    <s v="Store Manager"/>
    <s v="FreshMart Ahmedabad Gardens"/>
    <x v="2"/>
  </r>
  <r>
    <s v="INV101348"/>
    <x v="49"/>
    <s v="CUST0452"/>
    <s v="PRD055"/>
    <s v="STR040"/>
    <s v="EMP0061"/>
    <n v="4"/>
    <n v="125.15"/>
    <n v="20"/>
    <n v="100.12"/>
    <n v="400.48"/>
    <n v="382.8"/>
    <n v="17.68"/>
    <s v="Credit Card"/>
    <s v="Not Returned"/>
    <x v="0"/>
    <d v="1899-12-30T10:26:00"/>
    <s v="Weekday"/>
    <s v="Cadbury Biscuits Pack"/>
    <x v="7"/>
    <n v="125.15"/>
    <s v="Dhanya Varma"/>
    <x v="1"/>
    <s v="Poornima Devi"/>
    <s v="Billing"/>
    <s v="FreshMart Coimbatore Colony"/>
    <x v="2"/>
  </r>
  <r>
    <s v="INV100641"/>
    <x v="97"/>
    <s v="CUST0453"/>
    <s v="PRD001"/>
    <s v="STR097"/>
    <s v="EMP0146"/>
    <n v="2"/>
    <n v="299.73"/>
    <n v="5"/>
    <n v="29.97"/>
    <n v="569.49"/>
    <n v="369.48"/>
    <n v="200.01"/>
    <s v="Debit Card"/>
    <s v="Not Returned"/>
    <x v="1"/>
    <d v="1899-12-30T10:06:00"/>
    <s v="Weekday"/>
    <s v="Local Bakers Buns 1kg"/>
    <x v="6"/>
    <n v="299.73"/>
    <s v="Prasath Nair"/>
    <x v="1"/>
    <s v="Kishore Chettiar"/>
    <s v="Inventory"/>
    <s v="FreshMart Ahmedabad Arcade"/>
    <x v="2"/>
  </r>
  <r>
    <s v="INV102291"/>
    <x v="90"/>
    <s v="CUST0453"/>
    <s v="PRD013"/>
    <s v="STR070"/>
    <s v="EMP0169"/>
    <n v="2"/>
    <n v="161.03"/>
    <n v="15"/>
    <n v="48.31"/>
    <n v="314.81"/>
    <n v="248.48"/>
    <n v="66.33"/>
    <s v="Cash"/>
    <s v="Not Returned"/>
    <x v="1"/>
    <d v="1899-12-30T19:42:00"/>
    <s v="Weekend"/>
    <s v="Amul Paneer 250ml"/>
    <x v="3"/>
    <n v="161.03"/>
    <s v="Prasath Nair"/>
    <x v="1"/>
    <s v="Janani Velan"/>
    <s v="Inventory"/>
    <s v="FreshMart Bengaluru Nagar"/>
    <x v="0"/>
  </r>
  <r>
    <s v="INV101816"/>
    <x v="43"/>
    <s v="CUST0453"/>
    <s v="PRD034"/>
    <s v="STR027"/>
    <s v="EMP0143"/>
    <n v="1"/>
    <n v="124.84"/>
    <n v="0"/>
    <n v="0"/>
    <n v="124.84"/>
    <n v="97.35"/>
    <n v="27.49"/>
    <s v="Net Banking"/>
    <s v="Not Returned"/>
    <x v="1"/>
    <d v="1899-12-30T16:24:00"/>
    <s v="Weekday"/>
    <s v="Nescafe Coffee 500g"/>
    <x v="0"/>
    <n v="124.84"/>
    <s v="Prasath Nair"/>
    <x v="1"/>
    <s v="Chitra Prabhu"/>
    <s v="Sales"/>
    <s v="FreshMart Coimbatore Heights"/>
    <x v="0"/>
  </r>
  <r>
    <s v="INV101852"/>
    <x v="64"/>
    <s v="CUST0509"/>
    <s v="PRD114"/>
    <s v="STR084"/>
    <s v="EMP0288"/>
    <n v="4"/>
    <n v="208.23"/>
    <n v="5"/>
    <n v="41.65"/>
    <n v="791.27"/>
    <n v="633.12"/>
    <n v="158.15"/>
    <s v="Debit Card"/>
    <s v="Not Returned"/>
    <x v="1"/>
    <d v="1899-12-30T17:14:00"/>
    <s v="Weekday"/>
    <s v="Aachi Ponni Rice 250ml"/>
    <x v="2"/>
    <n v="188.64"/>
    <s v="Harini Chandran"/>
    <x v="0"/>
    <s v="Chitra Selvam"/>
    <s v="Sales"/>
    <s v="FreshMart Tiruppur Market"/>
    <x v="0"/>
  </r>
  <r>
    <s v="INV101436"/>
    <x v="106"/>
    <s v="CUST0461"/>
    <s v="PRD056"/>
    <s v="STR011"/>
    <s v="EMP0341"/>
    <n v="6"/>
    <n v="368"/>
    <n v="0"/>
    <n v="0"/>
    <n v="2208"/>
    <n v="1430.58"/>
    <n v="777.42"/>
    <s v="Net Banking"/>
    <s v="Not Returned"/>
    <x v="1"/>
    <d v="1899-12-30T19:42:00"/>
    <s v="Weekday"/>
    <s v="Cadbury Namkeen Combo"/>
    <x v="7"/>
    <n v="333.54"/>
    <s v="Prakash Achari"/>
    <x v="0"/>
    <s v="Indira Chandran"/>
    <s v="Billing"/>
    <s v="FreshMart Bengaluru Enclave"/>
    <x v="0"/>
  </r>
  <r>
    <s v="INV101560"/>
    <x v="28"/>
    <s v="CUST0461"/>
    <s v="PRD091"/>
    <s v="STR162"/>
    <s v="EMP0272"/>
    <n v="7"/>
    <n v="402.8"/>
    <n v="10"/>
    <n v="281.95999999999998"/>
    <n v="2918.29"/>
    <n v="2110.9899999999998"/>
    <n v="807.3"/>
    <s v="Wallet"/>
    <s v="Not Returned"/>
    <x v="1"/>
    <d v="1899-12-30T19:22:00"/>
    <s v="Weekend"/>
    <s v="Local Farm Fresh Fruits 250ml"/>
    <x v="9"/>
    <n v="376.11"/>
    <s v="Prakash Achari"/>
    <x v="0"/>
    <s v="Dhanush Pillai"/>
    <s v="Store Manager"/>
    <s v="FreshMart Delhi Extension"/>
    <x v="1"/>
  </r>
  <r>
    <s v="INV100269"/>
    <x v="94"/>
    <s v="CUST0658"/>
    <s v="PRD099"/>
    <s v="STR058"/>
    <s v="EMP0182"/>
    <n v="7"/>
    <n v="454.66"/>
    <n v="5"/>
    <n v="159.13"/>
    <n v="3477.01"/>
    <n v="2432.29"/>
    <n v="1044.72"/>
    <s v="Credit Card"/>
    <s v="Not Returned"/>
    <x v="1"/>
    <d v="1899-12-30T17:17:00"/>
    <s v="Weekend"/>
    <s v="Local Farm Fresh Vegetables 200g"/>
    <x v="11"/>
    <n v="401.06"/>
    <s v="Udhay Subramaniam"/>
    <x v="0"/>
    <s v="Arun Naicker"/>
    <s v="Operations"/>
    <s v="FreshMart Erode Central"/>
    <x v="0"/>
  </r>
  <r>
    <s v="INV100434"/>
    <x v="9"/>
    <s v="CUST0658"/>
    <s v="PRD005"/>
    <s v="STR100"/>
    <s v="EMP0038"/>
    <n v="4"/>
    <n v="351.25"/>
    <n v="0"/>
    <n v="0"/>
    <n v="1615.75"/>
    <n v="821.08"/>
    <n v="794.67"/>
    <s v="Debit Card"/>
    <s v="Returned"/>
    <x v="1"/>
    <d v="1899-12-30T10:17:00"/>
    <s v="Weekend"/>
    <s v="Amul Paneer 250ml"/>
    <x v="6"/>
    <n v="332.74"/>
    <s v="Udhay Subramaniam"/>
    <x v="0"/>
    <s v="Yamuna Achari"/>
    <s v="Inventory"/>
    <s v="FreshMart Ahmedabad Enclave"/>
    <x v="2"/>
  </r>
  <r>
    <s v="INV102307"/>
    <x v="26"/>
    <s v="CUST0658"/>
    <m/>
    <s v="STR085"/>
    <s v="EMP0154"/>
    <n v="6"/>
    <n v="445.71"/>
    <n v="0"/>
    <n v="0"/>
    <n v="3075.4"/>
    <n v="1853.64"/>
    <n v="1221.76"/>
    <s v="Upi"/>
    <s v="Not Returned"/>
    <x v="1"/>
    <d v="1899-12-30T19:28:00"/>
    <s v="Weekend"/>
    <m/>
    <x v="13"/>
    <m/>
    <s v="Udhay Subramaniam"/>
    <x v="0"/>
    <s v="Dinesh Varma"/>
    <s v="Store Manager"/>
    <s v="FreshMart Mysuru Arcade"/>
    <x v="0"/>
  </r>
  <r>
    <s v="INV100800"/>
    <x v="9"/>
    <s v="CUST0464"/>
    <s v="PRD087"/>
    <s v="STR004"/>
    <s v="EMP0040"/>
    <n v="3"/>
    <n v="71.290000000000006"/>
    <n v="10"/>
    <n v="21.39"/>
    <n v="221.35"/>
    <n v="178.11"/>
    <n v="43.24"/>
    <s v="Net Banking"/>
    <s v="Not Returned"/>
    <x v="0"/>
    <d v="1899-12-30T11:21:00"/>
    <s v="Weekend"/>
    <s v="Organic Fresh Fresh Fruits Combo"/>
    <x v="9"/>
    <n v="71.290000000000006"/>
    <s v="Gopal Sharma"/>
    <x v="2"/>
    <s v="Pandi Selvam"/>
    <s v="Sales"/>
    <s v="FreshMart Erode Plaza"/>
    <x v="0"/>
  </r>
  <r>
    <s v="INV101037"/>
    <x v="50"/>
    <s v="CUST0465"/>
    <s v="PRD083"/>
    <s v="STR081"/>
    <s v="EMP0002"/>
    <n v="1"/>
    <n v="425.88"/>
    <n v="0"/>
    <n v="0"/>
    <n v="489.76"/>
    <n v="357.47"/>
    <n v="132.29"/>
    <s v="Wallet"/>
    <s v="Not Returned"/>
    <x v="1"/>
    <d v="1899-12-30T10:49:00"/>
    <s v="Weekend"/>
    <s v="Organic Fresh Fresh Fruits 2kg"/>
    <x v="9"/>
    <n v="425.88"/>
    <s v="Madhavan Iyer"/>
    <x v="2"/>
    <s v="Lokesh Gounder"/>
    <s v="Billing"/>
    <s v="FreshMart Erode Crossing"/>
    <x v="0"/>
  </r>
  <r>
    <s v="INV100643"/>
    <x v="86"/>
    <s v="CUST0468"/>
    <s v="PRD056"/>
    <s v="STR081"/>
    <s v="EMP0090"/>
    <n v="1"/>
    <n v="333.54"/>
    <n v="20"/>
    <n v="66.709999999999994"/>
    <n v="266.83"/>
    <n v="238.43"/>
    <n v="28.4"/>
    <s v="Net Banking"/>
    <s v="Not Returned"/>
    <x v="1"/>
    <d v="1899-12-30T16:53:00"/>
    <s v="Weekday"/>
    <s v="Cadbury Namkeen Combo"/>
    <x v="7"/>
    <n v="333.54"/>
    <s v="Dinesh Kumar"/>
    <x v="2"/>
    <s v="Yazhini Nair"/>
    <s v="Billing"/>
    <s v="FreshMart Erode Crossing"/>
    <x v="0"/>
  </r>
  <r>
    <s v="INV101877"/>
    <x v="94"/>
    <s v="CUST0543"/>
    <s v="PRD013"/>
    <s v="STR075"/>
    <s v="EMP0033"/>
    <n v="3"/>
    <n v="161.63999999999999"/>
    <n v="0"/>
    <n v="0"/>
    <n v="557.66"/>
    <n v="372.72"/>
    <n v="-396.41"/>
    <s v="Wallet"/>
    <s v="Not Returned"/>
    <x v="1"/>
    <d v="1899-12-30T12:18:00"/>
    <s v="Weekend"/>
    <s v="Amul Paneer 250ml"/>
    <x v="3"/>
    <n v="161.03"/>
    <s v="Gopal Menon"/>
    <x v="0"/>
    <s v="Geetha Subramaniam"/>
    <s v="Sales"/>
    <s v="FreshMart Salem Main Road"/>
    <x v="0"/>
  </r>
  <r>
    <s v="INV102222"/>
    <x v="114"/>
    <s v="CUST0543"/>
    <s v="PRD125"/>
    <s v="STR108"/>
    <s v="EMP0171"/>
    <n v="4"/>
    <n v="245.36"/>
    <n v="0"/>
    <n v="0"/>
    <n v="981.44"/>
    <n v="781.76"/>
    <n v="199.68"/>
    <s v="Upi"/>
    <s v="Not Returned"/>
    <x v="2"/>
    <d v="1899-12-30T12:53:00"/>
    <s v="Weekday"/>
    <s v="Gold Winner Coconut Oil 2kg v2"/>
    <x v="8"/>
    <n v="219.39"/>
    <s v="Gopal Menon"/>
    <x v="0"/>
    <s v="Ashok Nair"/>
    <s v="Cashier"/>
    <s v="FreshMart Mumbai Square"/>
    <x v="2"/>
  </r>
  <r>
    <s v="INV100073"/>
    <x v="11"/>
    <s v="CUST0473"/>
    <s v="PRD100"/>
    <s v="STR045"/>
    <s v="EMP0057"/>
    <n v="2"/>
    <n v="290.45"/>
    <n v="0"/>
    <n v="0"/>
    <n v="668.03"/>
    <n v="475.78"/>
    <n v="192.25"/>
    <s v="Wallet"/>
    <s v="Not Returned"/>
    <x v="1"/>
    <d v="1899-12-30T18:54:00"/>
    <s v="Weekend"/>
    <s v="Organic Fresh Fresh Vegetables 200g v2"/>
    <x v="11"/>
    <n v="290.45"/>
    <s v="Gayathri Iyer"/>
    <x v="1"/>
    <s v="Indira Raj"/>
    <s v="Billing"/>
    <s v="FreshMart Madurai Junction"/>
    <x v="0"/>
  </r>
  <r>
    <s v="INV100364"/>
    <x v="26"/>
    <s v="CUST0473"/>
    <s v="PRD136"/>
    <s v="STR032"/>
    <s v="EMP0259"/>
    <n v="2"/>
    <n v="123.11"/>
    <n v="0"/>
    <n v="0"/>
    <n v="283.14999999999998"/>
    <n v="182.36"/>
    <n v="100.79"/>
    <s v="Net Banking"/>
    <s v="Not Returned"/>
    <x v="1"/>
    <d v="1899-12-30T13:29:00"/>
    <s v="Weekend"/>
    <s v="Aachi Whole Spices 200g v2"/>
    <x v="1"/>
    <n v="123.11"/>
    <s v="Gayathri Iyer"/>
    <x v="1"/>
    <s v="Ramesh Sekar"/>
    <s v="Inventory"/>
    <s v="FreshMart Kochi Main Road"/>
    <x v="0"/>
  </r>
  <r>
    <s v="INV100486"/>
    <x v="73"/>
    <s v="CUST0493"/>
    <s v="PRD093"/>
    <s v="STR151"/>
    <s v="EMP0277"/>
    <n v="4"/>
    <n v="102.61"/>
    <n v="20"/>
    <n v="82.09"/>
    <n v="377.6"/>
    <n v="319.27999999999997"/>
    <n v="58.32"/>
    <s v="Debit Card"/>
    <s v="Not Returned"/>
    <x v="1"/>
    <d v="1899-12-30T19:17:00"/>
    <s v="Weekend"/>
    <s v="Local Farm Fresh Vegetables 250ml"/>
    <x v="11"/>
    <n v="96.72"/>
    <s v="Elango Nair"/>
    <x v="0"/>
    <s v="Arun Velan"/>
    <s v="Cashier"/>
    <s v="FreshMart Chandigarh Square"/>
    <x v="1"/>
  </r>
  <r>
    <s v="INV101549"/>
    <x v="23"/>
    <s v="CUST0493"/>
    <s v="PRD100"/>
    <s v="STR099"/>
    <s v="EMP0202"/>
    <n v="5"/>
    <n v="292.39999999999998"/>
    <n v="0"/>
    <n v="0"/>
    <n v="1681.3"/>
    <n v="1189.45"/>
    <n v="491.85"/>
    <s v="Upi"/>
    <s v="Not Returned"/>
    <x v="1"/>
    <d v="1899-12-30T11:20:00"/>
    <s v="Weekend"/>
    <s v="Organic Fresh Fresh Vegetables 200g v2"/>
    <x v="11"/>
    <n v="290.45"/>
    <s v="Elango Nair"/>
    <x v="0"/>
    <s v="Vani Chettiar"/>
    <s v="Sales"/>
    <s v="FreshMart Nagpur Plaza"/>
    <x v="2"/>
  </r>
  <r>
    <s v="INV101729"/>
    <x v="23"/>
    <s v="CUST0493"/>
    <s v="PRD136"/>
    <s v="STR109"/>
    <s v="EMP0180"/>
    <n v="7"/>
    <n v="130.33000000000001"/>
    <n v="20"/>
    <n v="182.46"/>
    <n v="839.33"/>
    <n v="638.26"/>
    <n v="201.07"/>
    <s v="Debit Card"/>
    <s v="Not Returned"/>
    <x v="1"/>
    <d v="1899-12-30T13:32:00"/>
    <s v="Weekend"/>
    <s v="Aachi Whole Spices 200g v2"/>
    <x v="1"/>
    <n v="123.11"/>
    <s v="Elango Nair"/>
    <x v="0"/>
    <s v="Venkat Balan"/>
    <s v="Billing"/>
    <s v="FreshMart Mumbai Complex"/>
    <x v="2"/>
  </r>
  <r>
    <s v="INV101234"/>
    <x v="99"/>
    <s v="CUST0493"/>
    <s v="PRD083"/>
    <s v="STR036"/>
    <s v="EMP0150"/>
    <n v="7"/>
    <n v="486.23"/>
    <n v="15"/>
    <n v="510.54"/>
    <n v="2893.07"/>
    <n v="2502.29"/>
    <n v="390.78"/>
    <s v="Debit Card"/>
    <s v="Not Returned"/>
    <x v="1"/>
    <d v="1899-12-30T18:49:00"/>
    <s v="Weekday"/>
    <s v="Organic Fresh Fresh Fruits 2kg"/>
    <x v="9"/>
    <n v="425.88"/>
    <s v="Elango Nair"/>
    <x v="0"/>
    <s v="Dhanya Iyer"/>
    <s v="Operations"/>
    <s v="FreshMart Chennai Central"/>
    <x v="0"/>
  </r>
  <r>
    <s v="INV101811"/>
    <x v="45"/>
    <s v="CUST0493"/>
    <s v="PRD013"/>
    <s v="STR084"/>
    <s v="EMP0288"/>
    <n v="7"/>
    <n v="169.79"/>
    <n v="0"/>
    <n v="0"/>
    <n v="1366.81"/>
    <n v="869.68"/>
    <n v="497.13"/>
    <s v="Debit Card"/>
    <s v="Not Returned"/>
    <x v="1"/>
    <d v="1899-12-30T17:13:00"/>
    <s v="Weekend"/>
    <s v="Amul Paneer 250ml"/>
    <x v="3"/>
    <n v="161.03"/>
    <s v="Elango Nair"/>
    <x v="0"/>
    <s v="Chitra Selvam"/>
    <s v="Sales"/>
    <s v="FreshMart Tiruppur Market"/>
    <x v="0"/>
  </r>
  <r>
    <s v="INV100888"/>
    <x v="79"/>
    <s v="CUST0493"/>
    <s v="PRD025"/>
    <s v="STR137"/>
    <s v="EMP0091"/>
    <n v="3"/>
    <n v="415.18"/>
    <n v="0"/>
    <n v="0"/>
    <n v="1432.37"/>
    <n v="857.7"/>
    <n v="574.66999999999996"/>
    <s v="Wallet"/>
    <s v="Not Returned"/>
    <x v="0"/>
    <d v="1899-12-30T20:49:00"/>
    <s v="Weekend"/>
    <s v="Nescafe Soft Drinks Pack"/>
    <x v="0"/>
    <n v="383.51"/>
    <s v="Elango Nair"/>
    <x v="0"/>
    <s v="Hema Nathan"/>
    <s v="Sales"/>
    <s v="FreshMart Ahmedabad Square"/>
    <x v="2"/>
  </r>
  <r>
    <s v="INV100899"/>
    <x v="34"/>
    <s v="CUST0493"/>
    <s v="PRD064"/>
    <s v="STR163"/>
    <s v="EMP0292"/>
    <n v="8"/>
    <n v="431.54"/>
    <n v="0"/>
    <n v="0"/>
    <n v="3452.32"/>
    <n v="2205.36"/>
    <n v="1246.96"/>
    <s v="Credit Card"/>
    <s v="Not Returned"/>
    <x v="1"/>
    <d v="1899-12-30T18:56:00"/>
    <s v="Weekday"/>
    <s v="Patanjali Soap Combo"/>
    <x v="10"/>
    <n v="386.17"/>
    <s v="Elango Nair"/>
    <x v="0"/>
    <s v="Deepa Gupta"/>
    <s v="Inventory"/>
    <s v="FreshMart Lucknow Square"/>
    <x v="1"/>
  </r>
  <r>
    <s v="INV100381"/>
    <x v="28"/>
    <s v="CUST0493"/>
    <s v="PRD034"/>
    <s v="STR125"/>
    <s v="EMP0259"/>
    <n v="7"/>
    <n v="131.04"/>
    <n v="0"/>
    <n v="0"/>
    <n v="1054.8699999999999"/>
    <n v="681.45"/>
    <n v="373.42"/>
    <s v="Credit Card"/>
    <s v="Not Returned"/>
    <x v="1"/>
    <d v="1899-12-30T19:04:00"/>
    <s v="Weekend"/>
    <s v="Nescafe Coffee 500g"/>
    <x v="0"/>
    <n v="124.84"/>
    <s v="Elango Nair"/>
    <x v="0"/>
    <s v="Ramesh Sekar"/>
    <s v="Inventory"/>
    <s v="FreshMart Nagpur Arcade"/>
    <x v="2"/>
  </r>
  <r>
    <s v="INV100645"/>
    <x v="74"/>
    <s v="CUST0493"/>
    <s v="PRD082"/>
    <s v="STR077"/>
    <s v="EMP0030"/>
    <n v="5"/>
    <n v="247.24"/>
    <n v="0"/>
    <n v="0"/>
    <n v="1236.2"/>
    <n v="962.05"/>
    <n v="274.14999999999998"/>
    <s v="Upi"/>
    <s v="Not Returned"/>
    <x v="0"/>
    <d v="1899-12-30T13:54:00"/>
    <s v="Weekday"/>
    <s v="Organic Fresh Fresh Fruits Pack"/>
    <x v="9"/>
    <n v="232.92"/>
    <s v="Elango Nair"/>
    <x v="0"/>
    <s v="Hariharan Rao"/>
    <s v="Cashier"/>
    <s v="FreshMart Kochi Gardens"/>
    <x v="0"/>
  </r>
  <r>
    <s v="INV101120"/>
    <x v="115"/>
    <s v="CUST0481"/>
    <s v="PRD112"/>
    <s v="STR052"/>
    <s v="EMP0232"/>
    <n v="2"/>
    <n v="251.73"/>
    <n v="0"/>
    <n v="0"/>
    <n v="503.46"/>
    <n v="421.04"/>
    <n v="82.42"/>
    <s v="Debit Card"/>
    <s v="Not Returned"/>
    <x v="1"/>
    <d v="1899-12-30T21:31:00"/>
    <s v="Weekday"/>
    <s v="Aachi Ponni Rice 2kg"/>
    <x v="2"/>
    <n v="251.73"/>
    <s v="Gayathri Naidu"/>
    <x v="1"/>
    <s v="Uma Nathan"/>
    <s v="Operations"/>
    <s v="FreshMart Erode Extension"/>
    <x v="0"/>
  </r>
  <r>
    <s v="INV100492"/>
    <x v="42"/>
    <s v="CUST0485"/>
    <s v="PRD033"/>
    <s v="STR055"/>
    <s v="EMP0068"/>
    <n v="7"/>
    <n v="223.81"/>
    <n v="10"/>
    <n v="156.66999999999999"/>
    <n v="1621.5"/>
    <n v="1239.21"/>
    <n v="382.29"/>
    <s v="Upi"/>
    <s v="Not Returned"/>
    <x v="1"/>
    <d v="1899-12-30T09:46:00"/>
    <s v="Weekend"/>
    <s v="Bisleri Soft Drinks 2kg"/>
    <x v="0"/>
    <n v="217.42"/>
    <s v="Dhanush Venkataraman"/>
    <x v="0"/>
    <s v="Manoj Subramaniam"/>
    <s v="Sales"/>
    <s v="FreshMart Madurai Circle"/>
    <x v="0"/>
  </r>
  <r>
    <s v="INV100478"/>
    <x v="24"/>
    <s v="CUST0485"/>
    <s v="PRD057"/>
    <s v="STR071"/>
    <s v="EMP0144"/>
    <n v="8"/>
    <n v="323.91000000000003"/>
    <n v="0"/>
    <n v="0"/>
    <n v="2979.97"/>
    <n v="1880.4"/>
    <n v="1099.57"/>
    <s v="Wallet"/>
    <s v="Not Returned"/>
    <x v="1"/>
    <d v="1899-12-30T09:38:00"/>
    <s v="Weekend"/>
    <s v="Parle Chocolates 500g"/>
    <x v="7"/>
    <n v="317.99"/>
    <s v="Dhanush Venkataraman"/>
    <x v="0"/>
    <s v="Chitra Nair"/>
    <s v="Cashier"/>
    <s v="FreshMart Salem Crossing"/>
    <x v="0"/>
  </r>
  <r>
    <s v="INV100199"/>
    <x v="89"/>
    <s v="CUST0485"/>
    <s v="PRD056"/>
    <s v="STR140"/>
    <s v="EMP0145"/>
    <n v="7"/>
    <n v="382.17"/>
    <n v="5"/>
    <n v="133.76"/>
    <n v="2541.4299999999998"/>
    <n v="1669.01"/>
    <n v="872.42"/>
    <s v="Upi"/>
    <s v="Not Returned"/>
    <x v="0"/>
    <d v="1899-12-30T13:00:00"/>
    <s v="Weekday"/>
    <s v="Cadbury Namkeen Combo"/>
    <x v="7"/>
    <n v="333.54"/>
    <s v="Dhanush Venkataraman"/>
    <x v="0"/>
    <s v="Ilango Reddy"/>
    <s v="Cashier"/>
    <s v="FreshMart Surat Crossing"/>
    <x v="2"/>
  </r>
  <r>
    <s v="INV102421"/>
    <x v="71"/>
    <s v="CUST0488"/>
    <s v="PRD022"/>
    <s v="STR035"/>
    <s v="EMP0158"/>
    <n v="1"/>
    <n v="397.22"/>
    <n v="0"/>
    <n v="0"/>
    <n v="397.22"/>
    <n v="319.37"/>
    <n v="77.849999999999994"/>
    <s v="Cash"/>
    <s v="Not Returned"/>
    <x v="1"/>
    <d v="1899-12-30T14:54:00"/>
    <s v="Weekday"/>
    <s v="Aavin Milk Pack"/>
    <x v="3"/>
    <n v="397.22"/>
    <s v="Kannan Chettiar"/>
    <x v="1"/>
    <s v="Kavya Varma"/>
    <s v="Sales"/>
    <s v="FreshMart Kochi Circle"/>
    <x v="0"/>
  </r>
  <r>
    <s v="INV101110"/>
    <x v="13"/>
    <s v="CUST0489"/>
    <s v="PRD018"/>
    <s v="STR072"/>
    <s v="EMP0124"/>
    <n v="4"/>
    <n v="232.58"/>
    <n v="0"/>
    <n v="0"/>
    <n v="1069.8699999999999"/>
    <n v="764.8"/>
    <n v="305.07"/>
    <s v="Upi"/>
    <s v="Not Returned"/>
    <x v="2"/>
    <d v="1899-12-30T09:09:00"/>
    <s v="Weekend"/>
    <s v="Aavin Cheese 200g"/>
    <x v="3"/>
    <n v="232.58"/>
    <s v="Nagarajan Sharma"/>
    <x v="1"/>
    <s v="Vijay Pandian"/>
    <s v="Sales"/>
    <s v="FreshMart Salem Point"/>
    <x v="0"/>
  </r>
  <r>
    <s v="INV101524"/>
    <x v="39"/>
    <s v="CUST0491"/>
    <s v="PRD059"/>
    <s v="STR132"/>
    <s v="EMP0106"/>
    <n v="2"/>
    <n v="507.5"/>
    <n v="0"/>
    <n v="0"/>
    <n v="1015"/>
    <n v="726.58"/>
    <n v="288.42"/>
    <s v="Wallet"/>
    <s v="Not Returned"/>
    <x v="1"/>
    <d v="1899-12-30T20:41:00"/>
    <s v="Weekday"/>
    <s v="Colgate Toothpaste 1kg"/>
    <x v="10"/>
    <n v="507.5"/>
    <s v="Jagan Raj"/>
    <x v="1"/>
    <s v="Banu Raj"/>
    <s v="Sales"/>
    <s v="FreshMart Surat Plaza"/>
    <x v="2"/>
  </r>
  <r>
    <s v="INV100102"/>
    <x v="112"/>
    <s v="CUST0684"/>
    <s v="PRD098"/>
    <s v="STR088"/>
    <s v="EMP0229"/>
    <n v="4"/>
    <n v="83.59"/>
    <n v="20"/>
    <n v="66.87"/>
    <n v="267.49"/>
    <n v="276.36"/>
    <n v="-8.8699999999999992"/>
    <s v="Net Banking"/>
    <s v="Not Returned"/>
    <x v="1"/>
    <d v="1899-12-30T12:44:00"/>
    <s v="Weekday"/>
    <s v="Organic Fresh Fresh Vegetables 250ml"/>
    <x v="11"/>
    <n v="83.13"/>
    <s v="Unknown"/>
    <x v="0"/>
    <s v="Udhay Sekar"/>
    <s v="Sales"/>
    <s v="FreshMart Salem Extension"/>
    <x v="0"/>
  </r>
  <r>
    <s v="INV100585"/>
    <x v="11"/>
    <s v="CUST0684"/>
    <s v="PRD026"/>
    <s v="STR002"/>
    <s v="EMP0184"/>
    <n v="7"/>
    <n v="337.13"/>
    <n v="15"/>
    <n v="353.99"/>
    <n v="2306.81"/>
    <n v="1730.75"/>
    <n v="576.05999999999995"/>
    <s v="Upi"/>
    <s v="Not Returned"/>
    <x v="2"/>
    <d v="1899-12-30T16:42:00"/>
    <s v="Weekend"/>
    <s v="Nescafe Coffee 1kg"/>
    <x v="0"/>
    <n v="329.69"/>
    <s v="Unknown"/>
    <x v="0"/>
    <s v="Deepa Subramaniam"/>
    <s v="Sales"/>
    <s v="FreshMart Tiruppur Bypass"/>
    <x v="0"/>
  </r>
  <r>
    <s v="INV101171"/>
    <x v="22"/>
    <s v="CUST0684"/>
    <s v="PRD010"/>
    <s v="STR046"/>
    <s v="EMP0133"/>
    <n v="7"/>
    <n v="189.47"/>
    <n v="20"/>
    <n v="265.26"/>
    <n v="1220.18"/>
    <n v="753.2"/>
    <n v="466.98"/>
    <s v="Wallet"/>
    <s v="Not Returned"/>
    <x v="1"/>
    <d v="1899-12-30T11:41:00"/>
    <s v="Weekend"/>
    <s v="Harvest Gold Cookies Pack"/>
    <x v="6"/>
    <n v="182.3"/>
    <s v="Unknown"/>
    <x v="0"/>
    <s v="Deepak Naicker"/>
    <s v="Sales"/>
    <s v="FreshMart Mysuru Colony"/>
    <x v="0"/>
  </r>
  <r>
    <s v="INV101857"/>
    <x v="28"/>
    <s v="CUST0684"/>
    <s v="PRD144"/>
    <s v="STR128"/>
    <s v="EMP0257"/>
    <n v="3"/>
    <n v="270.12"/>
    <n v="0"/>
    <n v="0"/>
    <n v="931.91"/>
    <n v="558.12"/>
    <n v="373.79"/>
    <s v="Net Banking"/>
    <s v="Not Returned"/>
    <x v="1"/>
    <d v="1899-12-30T15:56:00"/>
    <s v="Weekend"/>
    <s v="Harpic Dishwash Combo"/>
    <x v="4"/>
    <n v="242.22"/>
    <s v="Unknown"/>
    <x v="0"/>
    <s v="Sangeetha Naidu"/>
    <s v="Cashier"/>
    <s v="FreshMart Surat Junction"/>
    <x v="2"/>
  </r>
  <r>
    <s v="INV100906"/>
    <x v="15"/>
    <s v="CUST0684"/>
    <s v="PRD087"/>
    <s v="STR041"/>
    <s v="EMP0325"/>
    <n v="5"/>
    <n v="80.55"/>
    <n v="0"/>
    <n v="0"/>
    <n v="463.16"/>
    <n v="296.85000000000002"/>
    <n v="166.31"/>
    <s v="Debit Card"/>
    <s v="Not Returned"/>
    <x v="0"/>
    <d v="1899-12-30T09:11:00"/>
    <s v="Weekend"/>
    <s v="Organic Fresh Fresh Fruits Combo"/>
    <x v="9"/>
    <n v="71.290000000000006"/>
    <s v="Unknown"/>
    <x v="0"/>
    <s v="Chandran Naidu"/>
    <s v="Cashier"/>
    <s v="FreshMart Tiruppur Colony"/>
    <x v="0"/>
  </r>
  <r>
    <s v="INV101983"/>
    <x v="28"/>
    <s v="CUST0494"/>
    <s v="PRD002"/>
    <s v="STR046"/>
    <s v="EMP0172"/>
    <n v="4"/>
    <n v="490.98"/>
    <n v="0"/>
    <n v="0"/>
    <n v="2258.5100000000002"/>
    <n v="1016.2"/>
    <n v="1242.31"/>
    <s v="Debit Card"/>
    <s v="Not Returned"/>
    <x v="0"/>
    <d v="1899-12-30T20:19:00"/>
    <s v="Weekend"/>
    <s v="Britannia Buns Pack"/>
    <x v="6"/>
    <n v="440.5"/>
    <s v="Bhavani Reddy"/>
    <x v="0"/>
    <s v="Geetha Naicker"/>
    <s v="Cashier"/>
    <s v="FreshMart Mysuru Colony"/>
    <x v="0"/>
  </r>
  <r>
    <s v="INV102418"/>
    <x v="112"/>
    <s v="CUST0639"/>
    <s v="PRD028"/>
    <s v="STR146"/>
    <s v="EMP0343"/>
    <n v="5"/>
    <n v="388.34"/>
    <n v="0"/>
    <n v="0"/>
    <n v="1941.7"/>
    <n v="1549.9"/>
    <n v="391.8"/>
    <s v="Credit Card"/>
    <s v="Not Returned"/>
    <x v="0"/>
    <d v="1899-12-30T14:36:00"/>
    <s v="Weekday"/>
    <s v="Tata Tea Soft Drinks 500g"/>
    <x v="0"/>
    <n v="380.12"/>
    <s v="Hari Raj"/>
    <x v="0"/>
    <s v="Kishore Velan"/>
    <s v="Inventory"/>
    <s v="FreshMart Chandigarh Hub"/>
    <x v="1"/>
  </r>
  <r>
    <s v="INV101596"/>
    <x v="106"/>
    <s v="CUST0639"/>
    <s v="PRD121"/>
    <s v="STR052"/>
    <s v="EMP0205"/>
    <n v="3"/>
    <n v="330.49"/>
    <n v="0"/>
    <n v="0"/>
    <n v="991.47"/>
    <n v="814.59"/>
    <n v="176.88"/>
    <s v="Cash"/>
    <s v="Not Returned"/>
    <x v="0"/>
    <d v="1899-12-30T14:54:00"/>
    <s v="Weekday"/>
    <s v="Fortune Coconut Oil 500g"/>
    <x v="8"/>
    <n v="223.15"/>
    <s v="Hari Raj"/>
    <x v="0"/>
    <s v="Divya Menon"/>
    <s v="Store Manager"/>
    <s v="FreshMart Erode Extension"/>
    <x v="0"/>
  </r>
  <r>
    <s v="INV101119"/>
    <x v="1"/>
    <s v="CUST0501"/>
    <s v="PRD012"/>
    <s v="STR026"/>
    <s v="EMP0253"/>
    <n v="3"/>
    <n v="541.35"/>
    <n v="10"/>
    <n v="162.41"/>
    <n v="1680.89"/>
    <n v="1009.2"/>
    <n v="671.69"/>
    <s v="Upi"/>
    <s v="Not Returned"/>
    <x v="1"/>
    <d v="1899-12-30T14:02:00"/>
    <s v="Weekend"/>
    <s v="Harvest Gold Rusk 1kg"/>
    <x v="6"/>
    <n v="541.35"/>
    <s v="Kavya Subramaniam"/>
    <x v="1"/>
    <s v="Vasanthi Naicker"/>
    <s v="HR"/>
    <s v="FreshMart Mysuru Crossing"/>
    <x v="0"/>
  </r>
  <r>
    <s v="INV101626"/>
    <x v="23"/>
    <s v="CUST0501"/>
    <s v="PRD081"/>
    <s v="STR088"/>
    <s v="EMP0287"/>
    <n v="2"/>
    <n v="55.81"/>
    <n v="20"/>
    <n v="22.32"/>
    <n v="102.7"/>
    <n v="89.92"/>
    <n v="12.78"/>
    <s v="Cash"/>
    <s v="Returned"/>
    <x v="1"/>
    <d v="1899-12-30T20:33:00"/>
    <s v="Weekend"/>
    <s v="Eveready Batteries 250ml"/>
    <x v="5"/>
    <n v="55.81"/>
    <s v="Kavya Subramaniam"/>
    <x v="1"/>
    <s v="Elango Gupta"/>
    <s v="Store Manager"/>
    <s v="FreshMart Salem Extension"/>
    <x v="0"/>
  </r>
  <r>
    <s v="INV102189"/>
    <x v="6"/>
    <s v="CUST0502"/>
    <m/>
    <s v="STR021"/>
    <s v="EMP0280"/>
    <n v="4"/>
    <n v="503.36"/>
    <n v="20"/>
    <n v="402.69"/>
    <n v="1610.75"/>
    <n v="1559.2"/>
    <n v="51.55"/>
    <s v="Cash"/>
    <s v="Not Returned"/>
    <x v="1"/>
    <d v="1899-12-30T09:54:00"/>
    <s v="Weekday"/>
    <m/>
    <x v="13"/>
    <m/>
    <s v="Dhanya Sekar"/>
    <x v="1"/>
    <s v="Hema Mudaliar"/>
    <s v="Store Manager"/>
    <s v="FreshMart Madurai Market"/>
    <x v="0"/>
  </r>
  <r>
    <s v="INV100660"/>
    <x v="118"/>
    <s v="CUST0599"/>
    <s v="PRD121"/>
    <s v="STR059"/>
    <s v="EMP0043"/>
    <n v="6"/>
    <n v="322.24"/>
    <n v="15"/>
    <n v="290.02"/>
    <n v="1643.42"/>
    <n v="1629.18"/>
    <n v="14.24"/>
    <s v="Cash"/>
    <s v="Not Returned"/>
    <x v="0"/>
    <d v="1899-12-30T20:28:00"/>
    <s v="Weekday"/>
    <s v="Fortune Coconut Oil 500g"/>
    <x v="8"/>
    <n v="223.15"/>
    <s v="Kalpana Subramaniam"/>
    <x v="0"/>
    <s v="Suresh Reddy"/>
    <s v="Cashier"/>
    <s v="FreshMart Coimbatore Plaza"/>
    <x v="0"/>
  </r>
  <r>
    <s v="INV101823"/>
    <x v="118"/>
    <s v="CUST0600"/>
    <s v="PRD118"/>
    <s v="STR114"/>
    <s v="EMP0276"/>
    <n v="7"/>
    <n v="170.2"/>
    <n v="0"/>
    <n v="0"/>
    <n v="1191.4000000000001"/>
    <n v="963.48"/>
    <n v="227.92"/>
    <s v="Wallet"/>
    <s v="Not Returned"/>
    <x v="1"/>
    <d v="1899-12-30T14:40:00"/>
    <s v="Weekday"/>
    <s v="Local Farm Fresh Fruits 1kg"/>
    <x v="8"/>
    <n v="155.55000000000001"/>
    <s v="Anitha Reddy"/>
    <x v="0"/>
    <s v="Hari Chettiar"/>
    <s v="Store Manager"/>
    <s v="FreshMart Ahmedabad Complex"/>
    <x v="2"/>
  </r>
  <r>
    <s v="INV101699"/>
    <x v="12"/>
    <s v="CUST0600"/>
    <s v="PRD052"/>
    <s v="STR007"/>
    <s v="EMP0125"/>
    <n v="3"/>
    <n v="373.02"/>
    <n v="0"/>
    <n v="0"/>
    <n v="1119.06"/>
    <n v="766.47"/>
    <n v="352.59"/>
    <s v="Wallet"/>
    <s v="Not Returned"/>
    <x v="2"/>
    <d v="1899-12-30T17:23:00"/>
    <s v="Weekday"/>
    <s v="Lays Namkeen 200g"/>
    <x v="7"/>
    <n v="328.59"/>
    <s v="Anitha Reddy"/>
    <x v="0"/>
    <s v="Nandhini Chettiar"/>
    <s v="Cashier"/>
    <s v="FreshMart Mysuru Towers"/>
    <x v="0"/>
  </r>
  <r>
    <s v="INV101576"/>
    <x v="39"/>
    <s v="CUST0600"/>
    <s v="PRD129"/>
    <s v="STR001"/>
    <s v="EMP0185"/>
    <n v="3"/>
    <n v="550.96"/>
    <n v="0"/>
    <n v="0"/>
    <n v="1652.88"/>
    <n v="1120.74"/>
    <n v="532.14"/>
    <s v="Net Banking"/>
    <s v="Not Returned"/>
    <x v="1"/>
    <d v="1899-12-30T17:56:00"/>
    <s v="Weekday"/>
    <s v="Everest Powdered Spices Combo"/>
    <x v="1"/>
    <n v="490.22"/>
    <s v="Anitha Reddy"/>
    <x v="0"/>
    <s v="Ezhil Raj"/>
    <s v="Inventory"/>
    <s v="FreshMart Madurai Crossing"/>
    <x v="0"/>
  </r>
  <r>
    <s v="INV100891"/>
    <x v="58"/>
    <s v="CUST0511"/>
    <s v="PRD047"/>
    <s v="STR089"/>
    <s v="EMP0105"/>
    <n v="1"/>
    <n v="474.19"/>
    <n v="0"/>
    <n v="0"/>
    <n v="545.32000000000005"/>
    <n v="343.89"/>
    <n v="201.43"/>
    <s v="Cash"/>
    <s v="Not Returned"/>
    <x v="1"/>
    <d v="1899-12-30T21:35:00"/>
    <s v="Weekend"/>
    <s v="Lays Chocolates Combo"/>
    <x v="7"/>
    <n v="474.19"/>
    <s v="Venkat Chandran"/>
    <x v="1"/>
    <s v="Nagarajan Mudaliar"/>
    <s v="Cashier"/>
    <s v="FreshMart Salem Hub"/>
    <x v="0"/>
  </r>
  <r>
    <s v="INV100599"/>
    <x v="97"/>
    <s v="CUST0514"/>
    <s v="PRD013"/>
    <s v="STR006"/>
    <s v="EMP0265"/>
    <n v="4"/>
    <n v="161.03"/>
    <n v="10"/>
    <n v="64.41"/>
    <n v="579.71"/>
    <n v="496.96"/>
    <n v="82.75"/>
    <s v="Debit Card"/>
    <s v="Not Returned"/>
    <x v="0"/>
    <d v="1899-12-30T14:21:00"/>
    <s v="Weekday"/>
    <s v="Amul Paneer 250ml"/>
    <x v="3"/>
    <n v="161.03"/>
    <s v="Naveen Rao"/>
    <x v="2"/>
    <s v="Padma Subramaniam"/>
    <s v="Operations"/>
    <s v="FreshMart Mysuru Junction"/>
    <x v="0"/>
  </r>
  <r>
    <s v="INV101955"/>
    <x v="67"/>
    <s v="CUST0515"/>
    <s v="PRD050"/>
    <s v="STR002"/>
    <s v="EMP0060"/>
    <n v="3"/>
    <n v="51.33"/>
    <n v="20"/>
    <n v="30.8"/>
    <n v="141.66999999999999"/>
    <n v="112.44"/>
    <n v="29.23"/>
    <s v="Cash"/>
    <s v="Not Returned"/>
    <x v="1"/>
    <d v="1899-12-30T12:49:00"/>
    <s v="Weekend"/>
    <s v="Parle Namkeen 500g"/>
    <x v="7"/>
    <n v="51.33"/>
    <s v="Ovi Pillai"/>
    <x v="1"/>
    <s v="Venkat Gupta"/>
    <s v="Sales"/>
    <s v="FreshMart Tiruppur Bypass"/>
    <x v="0"/>
  </r>
  <r>
    <s v="INV100720"/>
    <x v="44"/>
    <s v="CUST0539"/>
    <s v="PRD053"/>
    <s v="STR048"/>
    <s v="EMP0312"/>
    <n v="3"/>
    <n v="262.77"/>
    <n v="20"/>
    <n v="157.66"/>
    <n v="630.65"/>
    <n v="583.91999999999996"/>
    <n v="46.73"/>
    <s v="Upi"/>
    <s v="Not Returned"/>
    <x v="1"/>
    <d v="1899-12-30T21:16:00"/>
    <s v="Weekday"/>
    <s v="Cadbury Namkeen Pack"/>
    <x v="7"/>
    <n v="262.77"/>
    <s v="Prasath Gupta"/>
    <x v="1"/>
    <s v="Vasanthi Chettiar"/>
    <s v="Sales"/>
    <s v="FreshMart Bengaluru Square"/>
    <x v="0"/>
  </r>
  <r>
    <s v="INV101731"/>
    <x v="44"/>
    <s v="CUST0548"/>
    <s v="PRD094"/>
    <s v="STR046"/>
    <s v="EMP0172"/>
    <n v="3"/>
    <n v="328.22"/>
    <n v="5"/>
    <n v="49.23"/>
    <n v="935.43"/>
    <n v="752.07"/>
    <n v="183.36"/>
    <s v="Credit Card"/>
    <s v="Not Returned"/>
    <x v="1"/>
    <d v="1899-12-30T14:37:00"/>
    <s v="Weekday"/>
    <s v="Organic Fresh Fresh Vegetables 2kg"/>
    <x v="11"/>
    <n v="298.68"/>
    <s v="Charulatha Gupta"/>
    <x v="0"/>
    <s v="Geetha Naicker"/>
    <s v="Cashier"/>
    <s v="FreshMart Mysuru Colony"/>
    <x v="0"/>
  </r>
  <r>
    <s v="INV102204"/>
    <x v="24"/>
    <s v="CUST0548"/>
    <s v="PRD120"/>
    <s v="STR042"/>
    <s v="EMP0261"/>
    <n v="3"/>
    <n v="112.64"/>
    <n v="0"/>
    <n v="0"/>
    <n v="388.61"/>
    <n v="278.88"/>
    <n v="109.73"/>
    <s v="Debit Card"/>
    <s v="Not Returned"/>
    <x v="1"/>
    <d v="1899-12-30T13:48:00"/>
    <s v="Weekend"/>
    <s v="Idhayam Groundnut Oil 2kg"/>
    <x v="8"/>
    <n v="109.69"/>
    <s v="Charulatha Gupta"/>
    <x v="0"/>
    <s v="Hari Murugan"/>
    <s v="Sales"/>
    <s v="FreshMart Erode Point"/>
    <x v="0"/>
  </r>
  <r>
    <s v="INV100170"/>
    <x v="28"/>
    <s v="CUST0519"/>
    <s v="PRD138"/>
    <s v="STR125"/>
    <s v="EMP0139"/>
    <n v="4"/>
    <n v="416.08"/>
    <n v="20"/>
    <n v="332.86"/>
    <n v="1531.18"/>
    <n v="1278.56"/>
    <n v="252.62"/>
    <s v="Upi"/>
    <s v="Not Returned"/>
    <x v="0"/>
    <d v="1899-12-30T09:58:00"/>
    <s v="Weekend"/>
    <s v="MDH Whole Spices Combo"/>
    <x v="1"/>
    <n v="416.08"/>
    <s v="Padma Murugan"/>
    <x v="2"/>
    <s v="Balamurugan Devi"/>
    <s v="Operations"/>
    <s v="FreshMart Nagpur Arcade"/>
    <x v="2"/>
  </r>
  <r>
    <s v="INV101383"/>
    <x v="113"/>
    <s v="CUST0522"/>
    <s v="PRD048"/>
    <s v="STR015"/>
    <s v="EMP0136"/>
    <n v="5"/>
    <n v="147.72"/>
    <n v="10"/>
    <n v="73.86"/>
    <n v="664.74"/>
    <n v="546.04999999999995"/>
    <n v="118.69"/>
    <s v="Credit Card"/>
    <s v="Not Returned"/>
    <x v="0"/>
    <d v="1899-12-30T10:19:00"/>
    <s v="Weekday"/>
    <s v="Lays Chocolates 1kg"/>
    <x v="7"/>
    <n v="147.72"/>
    <s v="Gayathri Naicker"/>
    <x v="2"/>
    <s v="Karthik Menon"/>
    <s v="Sales"/>
    <s v="FreshMart Salem Circle"/>
    <x v="0"/>
  </r>
  <r>
    <s v="INV101398"/>
    <x v="74"/>
    <s v="CUST0523"/>
    <s v="PRD059"/>
    <s v="STR135"/>
    <s v="EMP0336"/>
    <n v="2"/>
    <n v="507.5"/>
    <n v="0"/>
    <n v="0"/>
    <n v="1015"/>
    <n v="726.58"/>
    <n v="288.42"/>
    <s v="Wallet"/>
    <s v="Not Returned"/>
    <x v="1"/>
    <d v="1899-12-30T09:40:00"/>
    <s v="Weekday"/>
    <s v="Colgate Toothpaste 1kg"/>
    <x v="10"/>
    <n v="507.5"/>
    <s v="Mala Velan"/>
    <x v="2"/>
    <s v="Sanjay Sharma"/>
    <s v="Billing"/>
    <s v="FreshMart Pune Towers"/>
    <x v="2"/>
  </r>
  <r>
    <s v="INV100175"/>
    <x v="13"/>
    <s v="CUST0596"/>
    <s v="PRD115"/>
    <s v="STR165"/>
    <s v="EMP0346"/>
    <n v="2"/>
    <n v="372.61"/>
    <n v="20"/>
    <n v="149.04"/>
    <n v="685.61"/>
    <n v="639.82000000000005"/>
    <n v="45.79"/>
    <s v="Net Banking"/>
    <s v="Not Returned"/>
    <x v="0"/>
    <d v="1899-12-30T20:55:00"/>
    <s v="Weekend"/>
    <s v="Aachi Ponni Rice 500g"/>
    <x v="2"/>
    <n v="372.61"/>
    <s v="Geetha Sharma"/>
    <x v="2"/>
    <s v="Dhanya Sekar"/>
    <s v="Sales"/>
    <s v="FreshMart Jaipur Junction"/>
    <x v="1"/>
  </r>
  <r>
    <s v="INV100128"/>
    <x v="107"/>
    <s v="CUST0620"/>
    <s v="PRD085"/>
    <s v="STR098"/>
    <s v="EMP0096"/>
    <n v="3"/>
    <n v="389.61"/>
    <n v="0"/>
    <n v="0"/>
    <n v="1168.83"/>
    <n v="1008.21"/>
    <n v="160.62"/>
    <s v="Credit Card"/>
    <s v="Not Returned"/>
    <x v="0"/>
    <d v="1899-12-30T12:04:00"/>
    <s v="Weekday"/>
    <s v="Local Farm Fresh Fruits 1kg"/>
    <x v="9"/>
    <n v="389.61"/>
    <s v="Nagarajan Gupta"/>
    <x v="2"/>
    <s v="Manoj Nathan"/>
    <s v="Sales"/>
    <s v="FreshMart Pune Main Road"/>
    <x v="1"/>
  </r>
  <r>
    <s v="INV100256"/>
    <x v="81"/>
    <s v="CUST0620"/>
    <s v="PRD102"/>
    <s v="STR079"/>
    <s v="EMP0295"/>
    <n v="2"/>
    <n v="400.33"/>
    <n v="5"/>
    <n v="40.03"/>
    <n v="760.63"/>
    <n v="681.8"/>
    <n v="78.83"/>
    <s v="Credit Card"/>
    <s v="Not Returned"/>
    <x v="1"/>
    <d v="1899-12-30T15:26:00"/>
    <s v="Weekday"/>
    <s v="Local Farm Fresh Vegetables 200g v2"/>
    <x v="11"/>
    <n v="400.33"/>
    <s v="Nagarajan Gupta"/>
    <x v="2"/>
    <s v="Lakshmi Nair"/>
    <s v="Inventory"/>
    <s v="FreshMart Erode Hub"/>
    <x v="0"/>
  </r>
  <r>
    <s v="INV101254"/>
    <x v="11"/>
    <s v="CUST0527"/>
    <s v="PRD016"/>
    <s v="STR126"/>
    <s v="EMP0063"/>
    <n v="6"/>
    <n v="65.36"/>
    <n v="0"/>
    <n v="0"/>
    <n v="450.98"/>
    <n v="288.89999999999998"/>
    <n v="162.08000000000001"/>
    <s v="Cash"/>
    <s v="Not Returned"/>
    <x v="0"/>
    <d v="1899-12-30T09:09:00"/>
    <s v="Weekend"/>
    <s v="Milky Mist Milk 2kg"/>
    <x v="3"/>
    <n v="59.92"/>
    <s v="Gopal Varma"/>
    <x v="0"/>
    <s v="Lakshmi Devi"/>
    <s v="Store Manager"/>
    <s v="FreshMart Surat Hub"/>
    <x v="2"/>
  </r>
  <r>
    <s v="INV101812"/>
    <x v="107"/>
    <s v="CUST0530"/>
    <s v="PRD080"/>
    <s v="STR009"/>
    <s v="EMP0317"/>
    <n v="4"/>
    <n v="275.70999999999998"/>
    <n v="15"/>
    <n v="165.43"/>
    <n v="937.41"/>
    <n v="825.2"/>
    <n v="112.21"/>
    <s v="Wallet"/>
    <s v="Not Returned"/>
    <x v="1"/>
    <d v="1899-12-30T12:05:00"/>
    <s v="Weekday"/>
    <s v="Vim Kitchenware 1kg"/>
    <x v="5"/>
    <n v="275.70999999999998"/>
    <s v="Deepak Chettiar"/>
    <x v="2"/>
    <s v="Umesh Sharma"/>
    <s v="HR"/>
    <s v="FreshMart Kochi Square"/>
    <x v="0"/>
  </r>
  <r>
    <s v="INV102360"/>
    <x v="19"/>
    <s v="CUST0529"/>
    <s v="PRD072"/>
    <s v="STR088"/>
    <s v="EMP0012"/>
    <n v="1"/>
    <n v="340.25"/>
    <n v="20"/>
    <n v="68.05"/>
    <n v="272.2"/>
    <n v="263.85000000000002"/>
    <n v="8.35"/>
    <s v="Debit Card"/>
    <s v="Not Returned"/>
    <x v="1"/>
    <d v="1899-12-30T12:45:00"/>
    <s v="Weekday"/>
    <s v="Eveready Detergent 1L"/>
    <x v="5"/>
    <n v="340.25"/>
    <s v="Indira Balan"/>
    <x v="1"/>
    <s v="Suresh Nathan"/>
    <s v="Cashier"/>
    <s v="FreshMart Salem Extension"/>
    <x v="0"/>
  </r>
  <r>
    <s v="INV100320"/>
    <x v="83"/>
    <s v="CUST0529"/>
    <s v="PRD020"/>
    <s v="STR007"/>
    <s v="EMP0167"/>
    <n v="4"/>
    <n v="99.93"/>
    <n v="0"/>
    <n v="0"/>
    <n v="399.72"/>
    <n v="344.2"/>
    <n v="55.52"/>
    <s v="Net Banking"/>
    <s v="Not Returned"/>
    <x v="1"/>
    <d v="1899-12-30T21:06:00"/>
    <s v="Weekday"/>
    <s v="Aavin Milk 1L"/>
    <x v="3"/>
    <n v="99.93"/>
    <s v="Indira Balan"/>
    <x v="1"/>
    <s v="Hariharan Subramaniam"/>
    <s v="Store Manager"/>
    <s v="FreshMart Mysuru Towers"/>
    <x v="0"/>
  </r>
  <r>
    <s v="INV102238"/>
    <x v="107"/>
    <s v="CUST0584"/>
    <s v="PRD095"/>
    <s v="STR032"/>
    <s v="EMP0191"/>
    <n v="6"/>
    <n v="82.69"/>
    <n v="20"/>
    <n v="99.23"/>
    <n v="396.91"/>
    <n v="372.84"/>
    <n v="24.07"/>
    <s v="Wallet"/>
    <s v="Not Returned"/>
    <x v="1"/>
    <d v="1899-12-30T13:10:00"/>
    <s v="Weekday"/>
    <s v="Organic Fresh Fresh Vegetables 200g"/>
    <x v="11"/>
    <n v="75.680000000000007"/>
    <s v="Esha Krishnan"/>
    <x v="0"/>
    <s v="Thenmozhi Krishnan"/>
    <s v="Billing"/>
    <s v="FreshMart Kochi Main Road"/>
    <x v="0"/>
  </r>
  <r>
    <s v="INV102032"/>
    <x v="33"/>
    <s v="CUST0532"/>
    <s v="PRD024"/>
    <s v="STR078"/>
    <s v="EMP0296"/>
    <n v="4"/>
    <n v="313.47000000000003"/>
    <n v="5"/>
    <n v="62.69"/>
    <n v="1369.87"/>
    <n v="984.48"/>
    <n v="385.39"/>
    <s v="Cash"/>
    <s v="Not Returned"/>
    <x v="1"/>
    <d v="1899-12-30T20:12:00"/>
    <s v="Weekend"/>
    <s v="Aavin Milk Pack v2"/>
    <x v="3"/>
    <n v="313.47000000000003"/>
    <s v="Hema Sharma"/>
    <x v="2"/>
    <s v="Vani Venkataraman"/>
    <s v="Billing"/>
    <s v="FreshMart Tiruppur Towers"/>
    <x v="0"/>
  </r>
  <r>
    <s v="INV100900"/>
    <x v="103"/>
    <s v="CUST0553"/>
    <s v="PRD104"/>
    <s v="STR043"/>
    <s v="EMP0278"/>
    <n v="5"/>
    <n v="213.78"/>
    <n v="0"/>
    <n v="0"/>
    <n v="1068.9000000000001"/>
    <n v="767.1"/>
    <n v="301.8"/>
    <s v="Upi"/>
    <s v="Not Returned"/>
    <x v="1"/>
    <d v="1899-12-30T11:37:00"/>
    <s v="Weekday"/>
    <s v="Local Farm Fresh Vegetables Combo"/>
    <x v="11"/>
    <n v="191.13"/>
    <s v="Rajesh Varma"/>
    <x v="0"/>
    <s v="Hariharan Reddy"/>
    <s v="Inventory"/>
    <s v="FreshMart Erode Heights"/>
    <x v="0"/>
  </r>
  <r>
    <s v="INV102112"/>
    <x v="54"/>
    <s v="CUST0535"/>
    <s v="PRD027"/>
    <s v="STR070"/>
    <s v="EMP0228"/>
    <n v="4"/>
    <n v="139.21"/>
    <n v="0"/>
    <n v="0"/>
    <n v="556.84"/>
    <n v="427.96"/>
    <n v="128.88"/>
    <s v="Debit Card"/>
    <s v="Not Returned"/>
    <x v="1"/>
    <d v="1899-12-30T09:37:00"/>
    <s v="Weekday"/>
    <s v="Coca-Cola Tea 1kg"/>
    <x v="0"/>
    <n v="139.21"/>
    <s v="Sundar Venkataraman"/>
    <x v="1"/>
    <s v="Poornima Naidu"/>
    <s v="Sales"/>
    <s v="FreshMart Bengaluru Nagar"/>
    <x v="0"/>
  </r>
  <r>
    <s v="INV100031"/>
    <x v="15"/>
    <s v="CUST0545"/>
    <s v="PRD096"/>
    <s v="STR017"/>
    <s v="EMP0092"/>
    <n v="4"/>
    <n v="205.93"/>
    <n v="0"/>
    <n v="0"/>
    <n v="947.28"/>
    <n v="680.8"/>
    <n v="266.48"/>
    <s v="Credit Card"/>
    <s v="Not Returned"/>
    <x v="1"/>
    <d v="1899-12-30T15:34:00"/>
    <s v="Weekend"/>
    <s v="Local Farm Fresh Vegetables 1L"/>
    <x v="11"/>
    <n v="205.93"/>
    <s v="Prakash Mudaliar"/>
    <x v="1"/>
    <s v="Tara Gupta"/>
    <s v="Sales"/>
    <s v="FreshMart Madurai Plaza"/>
    <x v="0"/>
  </r>
  <r>
    <s v="INV100173"/>
    <x v="33"/>
    <s v="CUST0692"/>
    <s v="PRD110"/>
    <s v="STR052"/>
    <s v="EMP0232"/>
    <n v="2"/>
    <n v="291.93"/>
    <n v="15"/>
    <n v="87.58"/>
    <n v="570.72"/>
    <n v="507.4"/>
    <n v="63.32"/>
    <s v="Debit Card"/>
    <s v="Not Returned"/>
    <x v="1"/>
    <d v="1899-12-30T14:29:00"/>
    <s v="Weekend"/>
    <s v="India Gate Ponni Rice 1kg"/>
    <x v="2"/>
    <n v="291.93"/>
    <s v="Ovi Mudaliar"/>
    <x v="2"/>
    <s v="Uma Nathan"/>
    <s v="Operations"/>
    <s v="FreshMart Erode Extension"/>
    <x v="0"/>
  </r>
  <r>
    <s v="INV100099"/>
    <x v="113"/>
    <s v="CUST0551"/>
    <s v="PRD064"/>
    <s v="STR018"/>
    <s v="EMP0308"/>
    <n v="5"/>
    <n v="420.41"/>
    <n v="0"/>
    <n v="0"/>
    <n v="2102.0500000000002"/>
    <n v="1378.35"/>
    <n v="723.7"/>
    <s v="Credit Card"/>
    <s v="Not Returned"/>
    <x v="1"/>
    <d v="1899-12-30T14:29:00"/>
    <s v="Weekday"/>
    <s v="Patanjali Soap Combo"/>
    <x v="10"/>
    <n v="386.17"/>
    <s v="Jagan Pandian"/>
    <x v="0"/>
    <s v="Thenmozhi Selvam"/>
    <s v="Cashier"/>
    <s v="FreshMart Hyderabad Main Road"/>
    <x v="0"/>
  </r>
  <r>
    <s v="INV102293"/>
    <x v="42"/>
    <s v="CUST0551"/>
    <s v="PRD022"/>
    <s v="STR027"/>
    <s v="EMP0143"/>
    <n v="8"/>
    <n v="453.14"/>
    <n v="0"/>
    <n v="0"/>
    <n v="4168.8900000000003"/>
    <n v="2554.96"/>
    <n v="1613.93"/>
    <s v="Upi"/>
    <s v="Not Returned"/>
    <x v="1"/>
    <d v="1899-12-30T12:10:00"/>
    <s v="Weekend"/>
    <s v="Aavin Milk Pack"/>
    <x v="3"/>
    <n v="397.22"/>
    <s v="Jagan Pandian"/>
    <x v="0"/>
    <s v="Chitra Prabhu"/>
    <s v="Sales"/>
    <s v="FreshMart Coimbatore Heights"/>
    <x v="0"/>
  </r>
  <r>
    <s v="INV101669"/>
    <x v="43"/>
    <s v="CUST0555"/>
    <s v="PRD013"/>
    <s v="STR134"/>
    <s v="EMP0013"/>
    <n v="2"/>
    <n v="161.03"/>
    <n v="5"/>
    <n v="16.100000000000001"/>
    <n v="305.95999999999998"/>
    <n v="248.48"/>
    <n v="57.48"/>
    <s v="Net Banking"/>
    <s v="Returned"/>
    <x v="2"/>
    <d v="1899-12-30T11:09:00"/>
    <s v="Weekday"/>
    <s v="Amul Paneer 250ml"/>
    <x v="3"/>
    <n v="161.03"/>
    <s v="Anjali Venkataraman"/>
    <x v="2"/>
    <s v="Gokul Achari"/>
    <s v="Billing"/>
    <s v="FreshMart Pune Extension"/>
    <x v="2"/>
  </r>
  <r>
    <s v="INV100571"/>
    <x v="93"/>
    <s v="CUST0559"/>
    <s v="PRD010"/>
    <s v="STR021"/>
    <s v="EMP0280"/>
    <n v="4"/>
    <n v="182.3"/>
    <n v="5"/>
    <n v="36.46"/>
    <n v="692.74"/>
    <n v="430.4"/>
    <n v="262.33999999999997"/>
    <s v="Credit Card"/>
    <s v="Not Returned"/>
    <x v="1"/>
    <d v="1899-12-30T17:15:00"/>
    <s v="Weekday"/>
    <s v="Harvest Gold Cookies Pack"/>
    <x v="6"/>
    <n v="182.3"/>
    <s v="Sundar Menon"/>
    <x v="1"/>
    <s v="Hema Mudaliar"/>
    <s v="Store Manager"/>
    <s v="FreshMart Madurai Market"/>
    <x v="0"/>
  </r>
  <r>
    <s v="INV101767"/>
    <x v="28"/>
    <s v="CUST0561"/>
    <s v="PRD004"/>
    <s v="STR059"/>
    <s v="EMP0160"/>
    <n v="4"/>
    <n v="398.25"/>
    <n v="0"/>
    <n v="0"/>
    <n v="1831.95"/>
    <n v="946.16"/>
    <n v="885.79"/>
    <s v="Cash"/>
    <s v="Not Returned"/>
    <x v="2"/>
    <d v="1899-12-30T12:56:00"/>
    <s v="Weekend"/>
    <s v="Britannia Buns 2kg"/>
    <x v="6"/>
    <n v="398.25"/>
    <s v="Usha Balan"/>
    <x v="1"/>
    <s v="Sangeetha Pillai"/>
    <s v="Sales"/>
    <s v="FreshMart Coimbatore Plaza"/>
    <x v="0"/>
  </r>
  <r>
    <s v="INV101375"/>
    <x v="61"/>
    <s v="CUST0566"/>
    <s v="PRD126"/>
    <s v="STR098"/>
    <s v="EMP0050"/>
    <n v="4"/>
    <n v="360.52"/>
    <n v="0"/>
    <n v="0"/>
    <n v="1442.08"/>
    <n v="1297.92"/>
    <n v="144.16"/>
    <s v="Debit Card"/>
    <s v="Not Returned"/>
    <x v="1"/>
    <d v="1899-12-30T16:25:00"/>
    <s v="Weekday"/>
    <s v="Fortune Gingelly Oil 1L"/>
    <x v="8"/>
    <n v="360.52"/>
    <s v="Kishore Mudaliar"/>
    <x v="1"/>
    <s v="Umesh Menon"/>
    <s v="Sales"/>
    <s v="FreshMart Pune Main Road"/>
    <x v="1"/>
  </r>
  <r>
    <s v="INV100399"/>
    <x v="23"/>
    <s v="CUST0683"/>
    <s v="PRD121"/>
    <s v="STR007"/>
    <s v="EMP0021"/>
    <n v="4"/>
    <n v="317.72000000000003"/>
    <n v="0"/>
    <n v="0"/>
    <n v="1461.51"/>
    <n v="1086.1199999999999"/>
    <n v="375.39"/>
    <s v="Upi"/>
    <s v="Not Returned"/>
    <x v="1"/>
    <d v="1899-12-30T21:17:00"/>
    <s v="Weekend"/>
    <s v="Fortune Coconut Oil 500g"/>
    <x v="8"/>
    <n v="223.15"/>
    <s v="Prasath Raj"/>
    <x v="2"/>
    <s v="Tamil Nathan"/>
    <s v="Inventory"/>
    <s v="FreshMart Mysuru Towers"/>
    <x v="0"/>
  </r>
  <r>
    <s v="INV101614"/>
    <x v="23"/>
    <s v="CUST0671"/>
    <s v="PRD139"/>
    <s v="STR038"/>
    <s v="EMP0255"/>
    <n v="4"/>
    <n v="94.71"/>
    <n v="10"/>
    <n v="37.880000000000003"/>
    <n v="392.1"/>
    <n v="282.8"/>
    <n v="109.3"/>
    <s v="Wallet"/>
    <s v="Not Returned"/>
    <x v="1"/>
    <d v="1899-12-30T12:42:00"/>
    <s v="Weekend"/>
    <s v="Lizol Toilet Cleaner Combo"/>
    <x v="4"/>
    <n v="91.61"/>
    <s v="Nagarajan Raj"/>
    <x v="0"/>
    <s v="Jagan Chettiar"/>
    <s v="Billing"/>
    <s v="FreshMart Hyderabad Hub"/>
    <x v="0"/>
  </r>
  <r>
    <s v="INV101043"/>
    <x v="15"/>
    <s v="CUST0671"/>
    <s v="PRD012"/>
    <s v="STR093"/>
    <s v="EMP0141"/>
    <n v="4"/>
    <n v="603.65"/>
    <n v="15"/>
    <n v="362.19"/>
    <n v="2360.27"/>
    <n v="1345.6"/>
    <n v="1014.67"/>
    <s v="Wallet"/>
    <s v="Returned"/>
    <x v="1"/>
    <d v="1899-12-30T17:35:00"/>
    <s v="Weekend"/>
    <s v="Harvest Gold Rusk 1kg"/>
    <x v="6"/>
    <n v="541.35"/>
    <s v="Nagarajan Raj"/>
    <x v="0"/>
    <s v="Mala Velan"/>
    <s v="Sales"/>
    <s v="FreshMart Pune Complex"/>
    <x v="2"/>
  </r>
  <r>
    <s v="INV101287"/>
    <x v="92"/>
    <s v="CUST0579"/>
    <s v="PRD114"/>
    <s v="STR055"/>
    <s v="EMP0068"/>
    <n v="6"/>
    <n v="197.97"/>
    <n v="10"/>
    <n v="118.78"/>
    <n v="1069.04"/>
    <n v="949.68"/>
    <n v="119.36"/>
    <s v="Net Banking"/>
    <s v="Not Returned"/>
    <x v="1"/>
    <d v="1899-12-30T11:37:00"/>
    <s v="Weekday"/>
    <s v="Aachi Ponni Rice 250ml"/>
    <x v="2"/>
    <n v="188.64"/>
    <s v="Pandi Nair"/>
    <x v="0"/>
    <s v="Manoj Subramaniam"/>
    <s v="Sales"/>
    <s v="FreshMart Madurai Circle"/>
    <x v="0"/>
  </r>
  <r>
    <s v="INV100244"/>
    <x v="114"/>
    <s v="CUST0579"/>
    <s v="PRD020"/>
    <s v="STR023"/>
    <s v="EMP0343"/>
    <n v="8"/>
    <n v="104.57"/>
    <n v="15"/>
    <n v="125.48"/>
    <n v="711.08"/>
    <n v="688.4"/>
    <n v="22.68"/>
    <s v="Wallet"/>
    <s v="Not Returned"/>
    <x v="1"/>
    <d v="1899-12-30T09:26:00"/>
    <s v="Weekday"/>
    <s v="Aavin Milk 1L"/>
    <x v="3"/>
    <n v="99.93"/>
    <s v="Pandi Nair"/>
    <x v="0"/>
    <s v="Kishore Velan"/>
    <s v="Inventory"/>
    <s v="FreshMart Mysuru Square"/>
    <x v="0"/>
  </r>
  <r>
    <s v="INV101131"/>
    <x v="9"/>
    <s v="CUST0629"/>
    <s v="PRD126"/>
    <s v="STR044"/>
    <s v="EMP0208"/>
    <n v="3"/>
    <n v="360.52"/>
    <n v="0"/>
    <n v="0"/>
    <n v="1243.79"/>
    <n v="973.44"/>
    <n v="270.35000000000002"/>
    <s v="Upi"/>
    <s v="Not Returned"/>
    <x v="0"/>
    <d v="1899-12-30T15:11:00"/>
    <s v="Weekend"/>
    <s v="Fortune Gingelly Oil 1L"/>
    <x v="8"/>
    <n v="360.52"/>
    <s v="Suresh Raj"/>
    <x v="2"/>
    <s v="Devi Reddy"/>
    <s v="Inventory"/>
    <s v="FreshMart Erode Colony"/>
    <x v="0"/>
  </r>
  <r>
    <s v="INV101053"/>
    <x v="15"/>
    <s v="CUST0585"/>
    <s v="PRD010"/>
    <s v="STR153"/>
    <s v="EMP0168"/>
    <n v="1"/>
    <n v="182.3"/>
    <n v="15"/>
    <n v="27.34"/>
    <n v="178.2"/>
    <n v="107.6"/>
    <n v="70.599999999999994"/>
    <s v="Net Banking"/>
    <s v="Not Returned"/>
    <x v="1"/>
    <d v="1899-12-30T16:52:00"/>
    <s v="Weekend"/>
    <s v="Harvest Gold Cookies Pack"/>
    <x v="6"/>
    <n v="182.3"/>
    <s v="Pandi Prabhu"/>
    <x v="1"/>
    <s v="Sudha Sekar"/>
    <s v="Cashier"/>
    <s v="FreshMart Lucknow Junction"/>
    <x v="1"/>
  </r>
  <r>
    <s v="INV100824"/>
    <x v="92"/>
    <s v="CUST0677"/>
    <s v="PRD025"/>
    <s v="STR075"/>
    <s v="EMP0033"/>
    <n v="5"/>
    <n v="423.91"/>
    <n v="10"/>
    <n v="211.96"/>
    <n v="1907.59"/>
    <n v="1429.5"/>
    <n v="478.09"/>
    <s v="Upi"/>
    <s v="Not Returned"/>
    <x v="1"/>
    <d v="1899-12-30T18:13:00"/>
    <s v="Weekday"/>
    <s v="Nescafe Soft Drinks Pack"/>
    <x v="0"/>
    <n v="383.51"/>
    <s v="Kamala Naidu"/>
    <x v="0"/>
    <s v="Geetha Subramaniam"/>
    <s v="Sales"/>
    <s v="FreshMart Salem Main Road"/>
    <x v="0"/>
  </r>
  <r>
    <s v="INV101931"/>
    <x v="34"/>
    <s v="CUST0677"/>
    <s v="PRD089"/>
    <s v="STR036"/>
    <s v="EMP0150"/>
    <n v="3"/>
    <n v="319.47000000000003"/>
    <n v="20"/>
    <n v="191.68"/>
    <n v="766.73"/>
    <n v="754.26"/>
    <n v="12.47"/>
    <s v="Cash"/>
    <s v="Not Returned"/>
    <x v="1"/>
    <d v="1899-12-30T12:58:00"/>
    <s v="Weekday"/>
    <s v="Organic Fresh Fresh Fruits 500g"/>
    <x v="9"/>
    <n v="305.67"/>
    <s v="Kamala Naidu"/>
    <x v="0"/>
    <s v="Dhanya Iyer"/>
    <s v="Operations"/>
    <s v="FreshMart Chennai Central"/>
    <x v="0"/>
  </r>
  <r>
    <s v="INV102424"/>
    <x v="22"/>
    <s v="CUST0677"/>
    <s v="PRD032"/>
    <s v="STR049"/>
    <s v="EMP0017"/>
    <n v="5"/>
    <n v="151.47999999999999"/>
    <n v="0"/>
    <n v="0"/>
    <n v="871.01"/>
    <n v="579.54999999999995"/>
    <n v="291.45999999999998"/>
    <s v="Net Banking"/>
    <s v="Not Returned"/>
    <x v="1"/>
    <d v="1899-12-30T09:44:00"/>
    <s v="Weekend"/>
    <s v="Coca-Cola Coffee Combo"/>
    <x v="0"/>
    <n v="141.11000000000001"/>
    <s v="Kamala Naidu"/>
    <x v="0"/>
    <s v="Ovi Sharma"/>
    <s v="Sales"/>
    <s v="FreshMart Mysuru Circle"/>
    <x v="0"/>
  </r>
  <r>
    <s v="INV101754"/>
    <x v="5"/>
    <s v="CUST0587"/>
    <s v="PRD024"/>
    <s v="STR136"/>
    <s v="EMP0070"/>
    <n v="1"/>
    <n v="313.47000000000003"/>
    <n v="5"/>
    <n v="15.67"/>
    <n v="297.8"/>
    <n v="246.12"/>
    <n v="51.68"/>
    <s v="Cash"/>
    <s v="Not Returned"/>
    <x v="1"/>
    <d v="1899-12-30T19:32:00"/>
    <s v="Weekday"/>
    <s v="Aavin Milk Pack v2"/>
    <x v="3"/>
    <n v="313.47000000000003"/>
    <s v="Uma Iyer"/>
    <x v="1"/>
    <s v="Umesh Subramaniam"/>
    <s v="Sales"/>
    <s v="FreshMart Nagpur Crossing"/>
    <x v="2"/>
  </r>
  <r>
    <s v="INV101448"/>
    <x v="15"/>
    <s v="CUST0587"/>
    <s v="PRD111"/>
    <s v="STR007"/>
    <s v="EMP0124"/>
    <n v="4"/>
    <n v="225.45"/>
    <n v="0"/>
    <n v="0"/>
    <n v="1037.07"/>
    <n v="763.6"/>
    <n v="273.47000000000003"/>
    <s v="Debit Card"/>
    <s v="Not Returned"/>
    <x v="1"/>
    <d v="1899-12-30T09:22:00"/>
    <s v="Weekend"/>
    <s v="Aachi Idli Rice 500g"/>
    <x v="2"/>
    <n v="225.45"/>
    <s v="Uma Iyer"/>
    <x v="1"/>
    <s v="Vijay Pandian"/>
    <s v="Sales"/>
    <s v="FreshMart Mysuru Towers"/>
    <x v="0"/>
  </r>
  <r>
    <s v="INV101592"/>
    <x v="42"/>
    <s v="CUST0588"/>
    <s v="PRD034"/>
    <s v="STR124"/>
    <s v="EMP0138"/>
    <n v="3"/>
    <n v="124.84"/>
    <n v="0"/>
    <n v="0"/>
    <n v="430.7"/>
    <n v="292.05"/>
    <n v="138.65"/>
    <s v="Upi"/>
    <s v="Not Returned"/>
    <x v="1"/>
    <d v="1899-12-30T12:25:00"/>
    <s v="Weekend"/>
    <s v="Nescafe Coffee 500g"/>
    <x v="0"/>
    <n v="124.84"/>
    <s v="Arun Menon"/>
    <x v="1"/>
    <s v="Dinesh Velan"/>
    <s v="Cashier"/>
    <s v="FreshMart Ahmedabad Hub"/>
    <x v="2"/>
  </r>
  <r>
    <s v="INV101848"/>
    <x v="42"/>
    <s v="CUST0589"/>
    <s v="PRD120"/>
    <s v="STR089"/>
    <s v="EMP0054"/>
    <n v="1"/>
    <n v="109.69"/>
    <n v="10"/>
    <n v="10.97"/>
    <n v="113.53"/>
    <n v="92.96"/>
    <n v="20.57"/>
    <s v="Upi"/>
    <s v="Not Returned"/>
    <x v="1"/>
    <d v="1899-12-30T13:22:00"/>
    <s v="Weekend"/>
    <s v="Idhayam Groundnut Oil 2kg"/>
    <x v="8"/>
    <n v="109.69"/>
    <s v="Ovi Venkataraman"/>
    <x v="2"/>
    <s v="Ramesh Achari"/>
    <s v="Cashier"/>
    <s v="FreshMart Salem Hub"/>
    <x v="0"/>
  </r>
  <r>
    <s v="INV100739"/>
    <x v="86"/>
    <s v="CUST0590"/>
    <s v="PRD031"/>
    <s v="STR104"/>
    <s v="EMP0148"/>
    <n v="5"/>
    <n v="342.46"/>
    <n v="0"/>
    <n v="0"/>
    <n v="1712.3"/>
    <n v="1358.9"/>
    <n v="353.4"/>
    <s v="Upi"/>
    <s v="Not Returned"/>
    <x v="1"/>
    <d v="1899-12-30T19:36:00"/>
    <s v="Weekday"/>
    <s v="Nescafe Coffee Pack"/>
    <x v="0"/>
    <n v="342.46"/>
    <s v="Kavya Reddy"/>
    <x v="2"/>
    <s v="Malathi Rao"/>
    <s v="Billing"/>
    <s v="FreshMart Nagpur Square"/>
    <x v="2"/>
  </r>
  <r>
    <s v="INV100239"/>
    <x v="89"/>
    <s v="CUST0591"/>
    <s v="PRD133"/>
    <s v="STR048"/>
    <s v="EMP0312"/>
    <n v="3"/>
    <n v="80.5"/>
    <n v="20"/>
    <n v="48.3"/>
    <n v="193.2"/>
    <n v="186.75"/>
    <n v="6.45"/>
    <s v="Wallet"/>
    <s v="Not Returned"/>
    <x v="1"/>
    <d v="1899-12-30T09:12:00"/>
    <s v="Weekday"/>
    <s v="Aachi Powdered Spices 200g"/>
    <x v="1"/>
    <n v="80.5"/>
    <s v="Anjali Chettiar"/>
    <x v="2"/>
    <s v="Vasanthi Chettiar"/>
    <s v="Sales"/>
    <s v="FreshMart Bengaluru Square"/>
    <x v="0"/>
  </r>
  <r>
    <s v="INV101172"/>
    <x v="113"/>
    <s v="CUST0660"/>
    <s v="PRD117"/>
    <s v="STR124"/>
    <s v="EMP0294"/>
    <n v="4"/>
    <n v="268.32"/>
    <n v="15"/>
    <n v="160.99"/>
    <n v="912.29"/>
    <n v="965.76"/>
    <n v="-53.47"/>
    <s v="Cash"/>
    <s v="Not Returned"/>
    <x v="0"/>
    <d v="1899-12-30T12:13:00"/>
    <s v="Weekday"/>
    <s v="Idhayam Groundnut Oil 1kg"/>
    <x v="8"/>
    <n v="268.32"/>
    <s v="Hariharan Iyer"/>
    <x v="1"/>
    <s v="Meena Prabhu"/>
    <s v="Store Manager"/>
    <s v="FreshMart Ahmedabad Hub"/>
    <x v="2"/>
  </r>
  <r>
    <s v="INV100171"/>
    <x v="36"/>
    <s v="CUST0657"/>
    <s v="PRD050"/>
    <s v="STR084"/>
    <s v="EMP0133"/>
    <n v="3"/>
    <n v="51.33"/>
    <n v="20"/>
    <n v="30.8"/>
    <n v="123.19"/>
    <n v="112.44"/>
    <n v="10.75"/>
    <s v="Net Banking"/>
    <s v="Not Returned"/>
    <x v="1"/>
    <d v="1899-12-30T19:04:00"/>
    <s v="Weekday"/>
    <s v="Parle Namkeen 500g"/>
    <x v="7"/>
    <n v="51.33"/>
    <s v="Devi Pandian"/>
    <x v="2"/>
    <s v="Deepak Naicker"/>
    <s v="Sales"/>
    <s v="FreshMart Tiruppur Market"/>
    <x v="0"/>
  </r>
  <r>
    <s v="INV101517"/>
    <x v="35"/>
    <s v="CUST0657"/>
    <s v="PRD108"/>
    <s v="STR092"/>
    <s v="EMP0336"/>
    <n v="5"/>
    <n v="306.62"/>
    <n v="15"/>
    <n v="229.97"/>
    <n v="1498.6"/>
    <n v="1299.6500000000001"/>
    <n v="198.95"/>
    <s v="Credit Card"/>
    <s v="Not Returned"/>
    <x v="1"/>
    <d v="1899-12-30T17:49:00"/>
    <s v="Weekend"/>
    <s v="Daawat Basmati Rice 2kg"/>
    <x v="2"/>
    <n v="306.62"/>
    <s v="Devi Pandian"/>
    <x v="2"/>
    <s v="Sanjay Sharma"/>
    <s v="Billing"/>
    <s v="FreshMart Chennai Gardens"/>
    <x v="0"/>
  </r>
  <r>
    <s v="INV101233"/>
    <x v="50"/>
    <s v="CUST0657"/>
    <s v="PRD090"/>
    <s v="STR162"/>
    <s v="EMP0272"/>
    <n v="4"/>
    <n v="438.7"/>
    <n v="10"/>
    <n v="175.48"/>
    <n v="1816.22"/>
    <n v="1480.72"/>
    <n v="335.5"/>
    <s v="Debit Card"/>
    <s v="Not Returned"/>
    <x v="1"/>
    <d v="1899-12-30T19:03:00"/>
    <s v="Weekend"/>
    <s v="Organic Fresh Fresh Fruits Pack v2"/>
    <x v="9"/>
    <n v="438.7"/>
    <s v="Devi Pandian"/>
    <x v="2"/>
    <s v="Dhanush Pillai"/>
    <s v="Store Manager"/>
    <s v="FreshMart Delhi Extension"/>
    <x v="1"/>
  </r>
  <r>
    <s v="INV102046"/>
    <x v="82"/>
    <s v="CUST0657"/>
    <s v="PRD049"/>
    <s v="STR014"/>
    <s v="EMP0051"/>
    <n v="1"/>
    <n v="418.79"/>
    <n v="15"/>
    <n v="62.82"/>
    <n v="355.97"/>
    <n v="308.94"/>
    <n v="47.03"/>
    <s v="Credit Card"/>
    <s v="Not Returned"/>
    <x v="0"/>
    <d v="1899-12-30T15:14:00"/>
    <s v="Weekday"/>
    <s v="Cadbury Chips 1kg"/>
    <x v="7"/>
    <n v="418.79"/>
    <s v="Devi Pandian"/>
    <x v="2"/>
    <s v="Thenmozhi Prabhu"/>
    <s v="Billing"/>
    <s v="FreshMart Coimbatore Circle"/>
    <x v="0"/>
  </r>
  <r>
    <s v="INV101424"/>
    <x v="36"/>
    <s v="CUST0672"/>
    <s v="PRD087"/>
    <s v="STR155"/>
    <s v="EMP0029"/>
    <n v="2"/>
    <n v="71.290000000000006"/>
    <n v="0"/>
    <n v="0"/>
    <n v="142.58000000000001"/>
    <n v="118.74"/>
    <n v="23.84"/>
    <s v="Cash"/>
    <s v="Not Returned"/>
    <x v="1"/>
    <d v="1899-12-30T16:58:00"/>
    <s v="Weekday"/>
    <s v="Organic Fresh Fresh Fruits Combo"/>
    <x v="9"/>
    <n v="71.290000000000006"/>
    <s v="Chitra Devi"/>
    <x v="2"/>
    <s v="Vasanthi Menon"/>
    <s v="Cashier"/>
    <s v="FreshMart Delhi Complex"/>
    <x v="1"/>
  </r>
  <r>
    <s v="INV101820"/>
    <x v="29"/>
    <s v="CUST0672"/>
    <s v="PRD144"/>
    <s v="STR053"/>
    <s v="EMP0190"/>
    <n v="2"/>
    <n v="242.22"/>
    <n v="0"/>
    <n v="0"/>
    <n v="484.44"/>
    <n v="372.08"/>
    <n v="112.36"/>
    <s v="Wallet"/>
    <s v="Not Returned"/>
    <x v="0"/>
    <d v="1899-12-30T12:46:00"/>
    <s v="Weekday"/>
    <s v="Harpic Dishwash Combo"/>
    <x v="4"/>
    <n v="242.22"/>
    <s v="Chitra Devi"/>
    <x v="2"/>
    <s v="Balaji Prabhu"/>
    <s v="HR"/>
    <s v="FreshMart Tiruppur Heights"/>
    <x v="0"/>
  </r>
  <r>
    <s v="INV100886"/>
    <x v="81"/>
    <s v="CUST0605"/>
    <s v="PRD112"/>
    <s v="STR057"/>
    <s v="EMP0119"/>
    <n v="5"/>
    <n v="257.39999999999998"/>
    <n v="0"/>
    <n v="0"/>
    <n v="1287"/>
    <n v="1052.5999999999999"/>
    <n v="234.4"/>
    <s v="Credit Card"/>
    <s v="Not Returned"/>
    <x v="0"/>
    <d v="1899-12-30T19:00:00"/>
    <s v="Weekday"/>
    <s v="Aachi Ponni Rice 2kg"/>
    <x v="2"/>
    <n v="251.73"/>
    <s v="Arun Iyer"/>
    <x v="0"/>
    <s v="Om Sharma"/>
    <s v="Sales"/>
    <s v="FreshMart Madurai Point"/>
    <x v="0"/>
  </r>
  <r>
    <s v="INV100179"/>
    <x v="30"/>
    <s v="CUST0605"/>
    <s v="PRD136"/>
    <s v="STR113"/>
    <s v="EMP0339"/>
    <n v="3"/>
    <n v="141.01"/>
    <n v="10"/>
    <n v="42.3"/>
    <n v="380.73"/>
    <n v="273.54000000000002"/>
    <n v="107.19"/>
    <s v="Net Banking"/>
    <s v="Not Returned"/>
    <x v="1"/>
    <d v="1899-12-30T21:13:00"/>
    <s v="Weekday"/>
    <s v="Aachi Whole Spices 200g v2"/>
    <x v="1"/>
    <n v="123.11"/>
    <s v="Arun Iyer"/>
    <x v="0"/>
    <s v="Hariharan Mudaliar"/>
    <s v="Cashier"/>
    <s v="FreshMart Pune Heights"/>
    <x v="2"/>
  </r>
  <r>
    <s v="INV101507"/>
    <x v="28"/>
    <s v="CUST0611"/>
    <s v="PRD004"/>
    <s v="STR027"/>
    <s v="EMP0046"/>
    <n v="7"/>
    <n v="426.71"/>
    <n v="10"/>
    <n v="298.7"/>
    <n v="3091.51"/>
    <n v="1655.78"/>
    <n v="1435.73"/>
    <s v="Upi"/>
    <s v="Not Returned"/>
    <x v="0"/>
    <d v="1899-12-30T16:38:00"/>
    <s v="Weekend"/>
    <s v="Britannia Buns 2kg"/>
    <x v="6"/>
    <n v="398.25"/>
    <s v="Vasanth Iyer"/>
    <x v="0"/>
    <s v="Pandi Subramaniam"/>
    <s v="Sales"/>
    <s v="FreshMart Coimbatore Heights"/>
    <x v="0"/>
  </r>
  <r>
    <s v="INV101190"/>
    <x v="15"/>
    <s v="CUST0611"/>
    <s v="PRD104"/>
    <s v="STR092"/>
    <s v="EMP0122"/>
    <n v="5"/>
    <n v="191.87"/>
    <n v="5"/>
    <n v="47.97"/>
    <n v="1048.0899999999999"/>
    <n v="767.1"/>
    <n v="280.99"/>
    <s v="Cash"/>
    <s v="Not Returned"/>
    <x v="1"/>
    <d v="1899-12-30T10:18:00"/>
    <s v="Weekend"/>
    <s v="Local Farm Fresh Vegetables Combo"/>
    <x v="11"/>
    <n v="191.13"/>
    <s v="Vasanth Iyer"/>
    <x v="0"/>
    <s v="Rajesh Chettiar"/>
    <s v="Cashier"/>
    <s v="FreshMart Chennai Gardens"/>
    <x v="0"/>
  </r>
  <r>
    <s v="INV102048"/>
    <x v="115"/>
    <s v="CUST0619"/>
    <s v="PRD015"/>
    <s v="STR050"/>
    <s v="EMP0122"/>
    <n v="5"/>
    <n v="459.58"/>
    <n v="20"/>
    <n v="459.58"/>
    <n v="1838.32"/>
    <n v="1934.45"/>
    <n v="-96.13"/>
    <s v="Upi"/>
    <s v="Not Returned"/>
    <x v="2"/>
    <d v="1899-12-30T20:12:00"/>
    <s v="Weekday"/>
    <s v="Nestle Butter 250ml"/>
    <x v="3"/>
    <n v="459.58"/>
    <s v="Thenmozhi Gupta"/>
    <x v="2"/>
    <s v="Rajesh Chettiar"/>
    <s v="Cashier"/>
    <s v="FreshMart Chennai Main Road"/>
    <x v="0"/>
  </r>
  <r>
    <s v="INV101800"/>
    <x v="29"/>
    <s v="CUST0613"/>
    <s v="PRD047"/>
    <s v="STR063"/>
    <s v="EMP0065"/>
    <n v="5"/>
    <n v="498.75"/>
    <n v="0"/>
    <n v="0"/>
    <n v="2493.75"/>
    <n v="1719.45"/>
    <n v="774.3"/>
    <s v="Upi"/>
    <s v="Not Returned"/>
    <x v="1"/>
    <d v="1899-12-30T20:48:00"/>
    <s v="Weekday"/>
    <s v="Lays Chocolates Combo"/>
    <x v="7"/>
    <n v="474.19"/>
    <s v="Meena Menon"/>
    <x v="0"/>
    <s v="Kavya Velan"/>
    <s v="Cashier"/>
    <s v="FreshMart Hyderabad Market"/>
    <x v="0"/>
  </r>
  <r>
    <s v="INV100307"/>
    <x v="24"/>
    <s v="CUST0613"/>
    <s v="PRD018"/>
    <s v="STR111"/>
    <s v="EMP0168"/>
    <n v="4"/>
    <n v="264.7"/>
    <n v="5"/>
    <n v="52.94"/>
    <n v="1156.74"/>
    <n v="764.8"/>
    <n v="391.94"/>
    <s v="Net Banking"/>
    <s v="Not Returned"/>
    <x v="0"/>
    <d v="1899-12-30T19:54:00"/>
    <s v="Weekend"/>
    <s v="Aavin Cheese 200g"/>
    <x v="3"/>
    <n v="232.58"/>
    <s v="Meena Menon"/>
    <x v="0"/>
    <s v="Sudha Sekar"/>
    <s v="Cashier"/>
    <s v="FreshMart Mumbai Towers"/>
    <x v="2"/>
  </r>
  <r>
    <s v="INV100470"/>
    <x v="39"/>
    <s v="CUST0613"/>
    <s v="PRD078"/>
    <s v="STR121"/>
    <s v="EMP0319"/>
    <n v="3"/>
    <n v="284.56"/>
    <n v="20"/>
    <n v="170.74"/>
    <n v="682.94"/>
    <n v="645.09"/>
    <n v="37.85"/>
    <s v="Upi"/>
    <s v="Not Returned"/>
    <x v="0"/>
    <d v="1899-12-30T11:13:00"/>
    <s v="Weekday"/>
    <s v="Vim Kitchenware Combo"/>
    <x v="5"/>
    <n v="261.55"/>
    <s v="Meena Menon"/>
    <x v="0"/>
    <s v="Harini Kumar"/>
    <s v="Cashier"/>
    <s v="FreshMart Pune Junction"/>
    <x v="2"/>
  </r>
  <r>
    <s v="INV100441"/>
    <x v="79"/>
    <s v="CUST0617"/>
    <s v="PRD020"/>
    <s v="STR034"/>
    <s v="EMP0252"/>
    <n v="1"/>
    <n v="99.93"/>
    <n v="20"/>
    <n v="19.989999999999998"/>
    <n v="91.93"/>
    <n v="86.05"/>
    <n v="5.88"/>
    <s v="Credit Card"/>
    <s v="Not Returned"/>
    <x v="1"/>
    <d v="1899-12-30T10:27:00"/>
    <s v="Weekend"/>
    <s v="Aavin Milk 1L"/>
    <x v="3"/>
    <n v="99.93"/>
    <s v="Pandi Pandian"/>
    <x v="2"/>
    <s v="Deepak Iyer"/>
    <s v="Sales"/>
    <s v="FreshMart Tiruppur Circle"/>
    <x v="0"/>
  </r>
  <r>
    <s v="INV102001"/>
    <x v="15"/>
    <s v="CUST0617"/>
    <s v="PRD021"/>
    <s v="STR089"/>
    <s v="EMP0105"/>
    <n v="4"/>
    <n v="38.659999999999997"/>
    <n v="20"/>
    <n v="30.93"/>
    <n v="142.27000000000001"/>
    <n v="129.6"/>
    <n v="12.67"/>
    <s v="Cash"/>
    <s v="Not Returned"/>
    <x v="1"/>
    <d v="1899-12-30T09:53:00"/>
    <s v="Weekend"/>
    <s v="Milky Mist Butter Pack"/>
    <x v="3"/>
    <n v="38.659999999999997"/>
    <s v="Pandi Pandian"/>
    <x v="2"/>
    <s v="Nagarajan Mudaliar"/>
    <s v="Cashier"/>
    <s v="FreshMart Salem Hub"/>
    <x v="0"/>
  </r>
  <r>
    <s v="INV100382"/>
    <x v="108"/>
    <s v="CUST0621"/>
    <s v="PRD028"/>
    <s v="STR078"/>
    <s v="EMP0296"/>
    <n v="3"/>
    <n v="399.15"/>
    <n v="0"/>
    <n v="0"/>
    <n v="1197.45"/>
    <n v="929.94"/>
    <n v="267.51"/>
    <s v="Cash"/>
    <s v="Not Returned"/>
    <x v="1"/>
    <d v="1899-12-30T16:59:00"/>
    <s v="Weekday"/>
    <s v="Tata Tea Soft Drinks 500g"/>
    <x v="0"/>
    <n v="380.12"/>
    <s v="Priya Iyer"/>
    <x v="0"/>
    <s v="Vani Venkataraman"/>
    <s v="Billing"/>
    <s v="FreshMart Tiruppur Towers"/>
    <x v="0"/>
  </r>
  <r>
    <s v="INV101521"/>
    <x v="15"/>
    <s v="CUST0621"/>
    <s v="PRD030"/>
    <s v="STR102"/>
    <s v="EMP0302"/>
    <n v="5"/>
    <n v="186.35"/>
    <n v="10"/>
    <n v="93.17"/>
    <n v="964.37"/>
    <n v="710"/>
    <n v="254.37"/>
    <s v="Credit Card"/>
    <s v="Not Returned"/>
    <x v="1"/>
    <d v="1899-12-30T09:55:00"/>
    <s v="Weekend"/>
    <s v="Nescafe Tea Combo"/>
    <x v="0"/>
    <n v="172.63"/>
    <s v="Priya Iyer"/>
    <x v="0"/>
    <s v="Anitha Subramaniam"/>
    <s v="Sales"/>
    <s v="FreshMart Nagpur Towers"/>
    <x v="0"/>
  </r>
  <r>
    <s v="INV100948"/>
    <x v="99"/>
    <s v="CUST0670"/>
    <s v="PRD130"/>
    <s v="STR110"/>
    <s v="EMP0178"/>
    <n v="4"/>
    <n v="519.78"/>
    <n v="15"/>
    <n v="311.87"/>
    <n v="1767.25"/>
    <n v="1591.68"/>
    <n v="175.57"/>
    <s v="Debit Card"/>
    <s v="Not Returned"/>
    <x v="1"/>
    <d v="1899-12-30T11:35:00"/>
    <s v="Weekday"/>
    <s v="Aachi Whole Spices 200g"/>
    <x v="1"/>
    <n v="519.78"/>
    <s v="Balaji Krishnan"/>
    <x v="1"/>
    <s v="Jaya Sharma"/>
    <s v="Cashier"/>
    <s v="FreshMart Mumbai Colony"/>
    <x v="2"/>
  </r>
  <r>
    <s v="INV100407"/>
    <x v="88"/>
    <s v="CUST0670"/>
    <s v="PRD029"/>
    <s v="STR090"/>
    <s v="EMP0016"/>
    <n v="1"/>
    <n v="332.73"/>
    <n v="20"/>
    <n v="66.55"/>
    <n v="266.18"/>
    <n v="261.22000000000003"/>
    <n v="4.96"/>
    <s v="Net Banking"/>
    <s v="Not Returned"/>
    <x v="1"/>
    <d v="1899-12-30T11:12:00"/>
    <s v="Weekday"/>
    <s v="Pepsi Tea 200g"/>
    <x v="0"/>
    <n v="332.73"/>
    <s v="Balaji Krishnan"/>
    <x v="1"/>
    <s v="Chandran Sekar"/>
    <s v="Store Manager"/>
    <s v="FreshMart Mysuru Heights"/>
    <x v="0"/>
  </r>
  <r>
    <s v="INV101637"/>
    <x v="79"/>
    <s v="CUST0625"/>
    <s v="PRD069"/>
    <s v="STR107"/>
    <s v="EMP0038"/>
    <n v="2"/>
    <n v="468.94"/>
    <n v="0"/>
    <n v="0"/>
    <n v="1078.56"/>
    <n v="673.6"/>
    <n v="404.96"/>
    <s v="Debit Card"/>
    <s v="Not Returned"/>
    <x v="0"/>
    <d v="1899-12-30T14:10:00"/>
    <s v="Weekend"/>
    <s v="Patanjali Shampoo 1kg"/>
    <x v="10"/>
    <n v="468.94"/>
    <s v="Kishore Prabhu"/>
    <x v="2"/>
    <s v="Yamuna Achari"/>
    <s v="Inventory"/>
    <s v="FreshMart Surat Arcade"/>
    <x v="2"/>
  </r>
  <r>
    <s v="INV101250"/>
    <x v="28"/>
    <s v="CUST0625"/>
    <s v="PRD048"/>
    <s v="STR056"/>
    <s v="EMP0163"/>
    <n v="5"/>
    <n v="147.72"/>
    <n v="5"/>
    <n v="36.93"/>
    <n v="806.92"/>
    <n v="546.04999999999995"/>
    <n v="260.87"/>
    <s v="Cash"/>
    <s v="Not Returned"/>
    <x v="1"/>
    <d v="1899-12-30T15:28:00"/>
    <s v="Weekend"/>
    <s v="Lays Chocolates 1kg"/>
    <x v="7"/>
    <n v="147.72"/>
    <s v="Kishore Prabhu"/>
    <x v="2"/>
    <s v="Revathi Raj"/>
    <s v="Cashier"/>
    <s v="FreshMart Bengaluru Junction"/>
    <x v="0"/>
  </r>
  <r>
    <s v="INV100045"/>
    <x v="11"/>
    <s v="CUST0664"/>
    <s v="PRD034"/>
    <s v="STR017"/>
    <s v="EMP0092"/>
    <n v="1"/>
    <n v="124.84"/>
    <n v="20"/>
    <n v="24.97"/>
    <n v="114.85"/>
    <n v="97.35"/>
    <n v="17.5"/>
    <s v="Net Banking"/>
    <s v="Not Returned"/>
    <x v="1"/>
    <d v="1899-12-30T19:33:00"/>
    <s v="Weekend"/>
    <s v="Nescafe Coffee 500g"/>
    <x v="0"/>
    <n v="124.84"/>
    <s v="Chandran Prabhu"/>
    <x v="2"/>
    <s v="Tara Gupta"/>
    <s v="Sales"/>
    <s v="FreshMart Madurai Plaza"/>
    <x v="0"/>
  </r>
  <r>
    <s v="INV100874"/>
    <x v="30"/>
    <s v="CUST0632"/>
    <s v="PRD106"/>
    <s v="STR043"/>
    <s v="EMP0271"/>
    <n v="1"/>
    <n v="227"/>
    <n v="5"/>
    <n v="11.35"/>
    <n v="215.65"/>
    <n v="196.3"/>
    <n v="19.350000000000001"/>
    <s v="Cash"/>
    <s v="Not Returned"/>
    <x v="1"/>
    <d v="1899-12-30T19:07:00"/>
    <s v="Weekday"/>
    <s v="Aachi Basmati Rice 2kg"/>
    <x v="2"/>
    <n v="227"/>
    <s v="Bharath Velan"/>
    <x v="1"/>
    <s v="Dhanush Gounder"/>
    <s v="Inventory"/>
    <s v="FreshMart Erode Heights"/>
    <x v="0"/>
  </r>
  <r>
    <s v="INV100591"/>
    <x v="83"/>
    <s v="CUST0632"/>
    <s v="PRD105"/>
    <s v="STR063"/>
    <s v="EMP0114"/>
    <n v="2"/>
    <n v="131.03"/>
    <n v="10"/>
    <n v="26.21"/>
    <n v="235.85"/>
    <n v="234.54"/>
    <n v="1.31"/>
    <s v="Cash"/>
    <s v="Not Returned"/>
    <x v="1"/>
    <d v="1899-12-30T13:25:00"/>
    <s v="Weekday"/>
    <s v="India Gate Basmati Rice 250ml"/>
    <x v="2"/>
    <n v="131.03"/>
    <s v="Bharath Velan"/>
    <x v="1"/>
    <s v="Devi Krishnan"/>
    <s v="Store Manager"/>
    <s v="FreshMart Hyderabad Market"/>
    <x v="0"/>
  </r>
  <r>
    <s v="INV100302"/>
    <x v="11"/>
    <s v="CUST0633"/>
    <s v="PRD050"/>
    <s v="STR080"/>
    <s v="EMP0285"/>
    <n v="3"/>
    <n v="51.64"/>
    <n v="10"/>
    <n v="15.49"/>
    <n v="160.34"/>
    <n v="112.44"/>
    <n v="47.9"/>
    <s v="Cash"/>
    <s v="Not Returned"/>
    <x v="1"/>
    <d v="1899-12-30T09:22:00"/>
    <s v="Weekend"/>
    <s v="Parle Namkeen 500g"/>
    <x v="7"/>
    <n v="51.33"/>
    <s v="Devi Mudaliar"/>
    <x v="0"/>
    <s v="Lalitha Murugan"/>
    <s v="Store Manager"/>
    <s v="FreshMart Madurai Colony"/>
    <x v="0"/>
  </r>
  <r>
    <s v="INV100253"/>
    <x v="5"/>
    <s v="CUST0633"/>
    <s v="PRD067"/>
    <s v="STR085"/>
    <s v="EMP0086"/>
    <n v="4"/>
    <n v="207.69"/>
    <n v="0"/>
    <n v="0"/>
    <n v="830.76"/>
    <n v="542.64"/>
    <n v="288.12"/>
    <s v="Net Banking"/>
    <s v="Not Returned"/>
    <x v="1"/>
    <d v="1899-12-30T16:59:00"/>
    <s v="Weekday"/>
    <s v="Dove Shampoo 500g"/>
    <x v="10"/>
    <n v="186.38"/>
    <s v="Devi Mudaliar"/>
    <x v="0"/>
    <s v="Charulatha Murugan"/>
    <s v="Sales"/>
    <s v="FreshMart Mysuru Arcade"/>
    <x v="0"/>
  </r>
  <r>
    <s v="INV100506"/>
    <x v="29"/>
    <s v="CUST0635"/>
    <s v="PRD087"/>
    <s v="STR002"/>
    <s v="EMP0185"/>
    <n v="3"/>
    <n v="71.290000000000006"/>
    <n v="0"/>
    <n v="0"/>
    <n v="213.87"/>
    <n v="178.11"/>
    <n v="35.76"/>
    <s v="Debit Card"/>
    <s v="Not Returned"/>
    <x v="1"/>
    <d v="1899-12-30T10:43:00"/>
    <s v="Weekday"/>
    <s v="Organic Fresh Fresh Fruits Combo"/>
    <x v="9"/>
    <n v="71.290000000000006"/>
    <s v="Thenmozhi Rao"/>
    <x v="0"/>
    <s v="Ezhil Raj"/>
    <s v="Inventory"/>
    <s v="FreshMart Tiruppur Bypass"/>
    <x v="0"/>
  </r>
  <r>
    <s v="INV100068"/>
    <x v="74"/>
    <s v="CUST0636"/>
    <s v="PRD020"/>
    <s v="STR012"/>
    <s v="EMP0142"/>
    <n v="2"/>
    <n v="99.93"/>
    <n v="10"/>
    <n v="19.989999999999998"/>
    <n v="179.87"/>
    <n v="172.1"/>
    <n v="7.77"/>
    <s v="Credit Card"/>
    <s v="Not Returned"/>
    <x v="1"/>
    <d v="1899-12-30T18:39:00"/>
    <s v="Weekday"/>
    <s v="Aavin Milk 1L"/>
    <x v="3"/>
    <n v="99.93"/>
    <s v="Ilango Iyer"/>
    <x v="1"/>
    <s v="Sathish Subramaniam"/>
    <s v="Billing"/>
    <s v="FreshMart Chennai Junction"/>
    <x v="0"/>
  </r>
  <r>
    <s v="INV100162"/>
    <x v="116"/>
    <s v="CUST0638"/>
    <s v="PRD077"/>
    <s v="STR086"/>
    <s v="EMP0263"/>
    <n v="6"/>
    <n v="86.82"/>
    <n v="5"/>
    <n v="26.05"/>
    <n v="494.87"/>
    <n v="409.02"/>
    <n v="85.85"/>
    <s v="Debit Card"/>
    <s v="Not Returned"/>
    <x v="1"/>
    <d v="1899-12-30T16:49:00"/>
    <s v="Weekday"/>
    <s v="Vim Tissue 500g"/>
    <x v="5"/>
    <n v="86.11"/>
    <s v="Deepak Gounder"/>
    <x v="0"/>
    <s v="Vani Nair"/>
    <s v="Cashier"/>
    <s v="FreshMart Bengaluru Circle"/>
    <x v="0"/>
  </r>
  <r>
    <s v="INV100134"/>
    <x v="42"/>
    <s v="CUST0638"/>
    <s v="PRD014"/>
    <s v="STR110"/>
    <s v="EMP0187"/>
    <n v="3"/>
    <n v="477.96"/>
    <n v="15"/>
    <n v="215.08"/>
    <n v="1401.62"/>
    <n v="1054.8900000000001"/>
    <n v="346.73"/>
    <s v="Wallet"/>
    <s v="Not Returned"/>
    <x v="1"/>
    <d v="1899-12-30T17:34:00"/>
    <s v="Weekend"/>
    <s v="Milky Mist Curd 1kg"/>
    <x v="3"/>
    <n v="434.65"/>
    <s v="Deepak Gounder"/>
    <x v="0"/>
    <s v="Yogesh Naidu"/>
    <s v="Billing"/>
    <s v="FreshMart Mumbai Colony"/>
    <x v="2"/>
  </r>
  <r>
    <s v="INV101446"/>
    <x v="28"/>
    <s v="CUST0638"/>
    <s v="PRD081"/>
    <s v="STR008"/>
    <s v="EMP0308"/>
    <n v="7"/>
    <n v="56.22"/>
    <n v="15"/>
    <n v="59.03"/>
    <n v="384.69"/>
    <n v="314.72000000000003"/>
    <n v="69.97"/>
    <s v="Wallet"/>
    <s v="Not Returned"/>
    <x v="1"/>
    <d v="1899-12-30T20:03:00"/>
    <s v="Weekend"/>
    <s v="Eveready Batteries 250ml"/>
    <x v="5"/>
    <n v="55.81"/>
    <s v="Deepak Gounder"/>
    <x v="0"/>
    <s v="Thenmozhi Selvam"/>
    <s v="Cashier"/>
    <s v="FreshMart Kochi Plaza"/>
    <x v="0"/>
  </r>
  <r>
    <s v="INV102372"/>
    <x v="16"/>
    <s v="CUST0642"/>
    <s v="PRD063"/>
    <s v="STR026"/>
    <s v="EMP0253"/>
    <n v="1"/>
    <n v="73.83"/>
    <n v="0"/>
    <n v="0"/>
    <n v="73.83"/>
    <n v="54.32"/>
    <n v="19.510000000000002"/>
    <s v="Wallet"/>
    <s v="Not Returned"/>
    <x v="1"/>
    <d v="1899-12-30T15:30:00"/>
    <s v="Weekday"/>
    <s v="Patanjali Shampoo Combo"/>
    <x v="10"/>
    <n v="42.16"/>
    <s v="Harini Devi"/>
    <x v="1"/>
    <s v="Vasanthi Naicker"/>
    <s v="HR"/>
    <s v="FreshMart Mysuru Crossing"/>
    <x v="0"/>
  </r>
  <r>
    <s v="INV100934"/>
    <x v="30"/>
    <s v="CUST0641"/>
    <s v="PRD107"/>
    <s v="STR026"/>
    <s v="EMP0253"/>
    <n v="2"/>
    <n v="405.1"/>
    <n v="0"/>
    <n v="0"/>
    <n v="810.2"/>
    <n v="696.82"/>
    <n v="113.38"/>
    <s v="Wallet"/>
    <s v="Not Returned"/>
    <x v="1"/>
    <d v="1899-12-30T12:16:00"/>
    <s v="Weekday"/>
    <s v="Aachi Idli Rice Combo"/>
    <x v="2"/>
    <n v="405.1"/>
    <s v="Charulatha Raj"/>
    <x v="2"/>
    <s v="Vasanthi Naicker"/>
    <s v="HR"/>
    <s v="FreshMart Mysuru Crossing"/>
    <x v="0"/>
  </r>
  <r>
    <s v="INV101601"/>
    <x v="26"/>
    <s v="CUST0643"/>
    <s v="PRD011"/>
    <s v="STR017"/>
    <s v="EMP0092"/>
    <n v="3"/>
    <n v="168.36"/>
    <n v="15"/>
    <n v="75.760000000000005"/>
    <n v="493.72"/>
    <n v="306.69"/>
    <n v="187.03"/>
    <s v="Credit Card"/>
    <s v="Not Returned"/>
    <x v="1"/>
    <d v="1899-12-30T16:42:00"/>
    <s v="Weekend"/>
    <s v="Britannia Rusk 1L"/>
    <x v="6"/>
    <n v="168.36"/>
    <s v="Arun Gounder"/>
    <x v="1"/>
    <s v="Tara Gupta"/>
    <s v="Sales"/>
    <s v="FreshMart Madurai Plaza"/>
    <x v="0"/>
  </r>
  <r>
    <s v="INV101830"/>
    <x v="88"/>
    <s v="CUST0647"/>
    <s v="PRD082"/>
    <s v="STR091"/>
    <s v="EMP0345"/>
    <n v="8"/>
    <n v="238.7"/>
    <n v="0"/>
    <n v="0"/>
    <n v="1909.6"/>
    <n v="1539.28"/>
    <n v="370.32"/>
    <s v="Debit Card"/>
    <s v="Not Returned"/>
    <x v="1"/>
    <d v="1899-12-30T13:33:00"/>
    <s v="Weekday"/>
    <s v="Organic Fresh Fresh Fruits Pack"/>
    <x v="9"/>
    <n v="232.92"/>
    <s v="Kalpana Nathan"/>
    <x v="0"/>
    <s v="Chitra Murugan"/>
    <s v="Sales"/>
    <s v="FreshMart Tiruppur Plaza"/>
    <x v="0"/>
  </r>
  <r>
    <s v="INV101910"/>
    <x v="89"/>
    <s v="CUST0652"/>
    <s v="PRD020"/>
    <s v="STR014"/>
    <s v="EMP0051"/>
    <n v="5"/>
    <n v="99.93"/>
    <n v="0"/>
    <n v="0"/>
    <n v="499.65"/>
    <n v="430.25"/>
    <n v="69.400000000000006"/>
    <s v="Wallet"/>
    <s v="Not Returned"/>
    <x v="0"/>
    <d v="1899-12-30T09:30:00"/>
    <s v="Weekday"/>
    <s v="Aavin Milk 1L"/>
    <x v="3"/>
    <n v="99.93"/>
    <s v="Naveen Pillai"/>
    <x v="2"/>
    <s v="Thenmozhi Prabhu"/>
    <s v="Billing"/>
    <s v="FreshMart Coimbatore Circle"/>
    <x v="0"/>
  </r>
  <r>
    <s v="INV102277"/>
    <x v="82"/>
    <s v="CUST0656"/>
    <s v="PRD048"/>
    <s v="STR093"/>
    <s v="EMP0141"/>
    <n v="5"/>
    <n v="147.72"/>
    <n v="0"/>
    <n v="0"/>
    <n v="738.6"/>
    <n v="546.04999999999995"/>
    <n v="192.55"/>
    <s v="Cash"/>
    <s v="Not Returned"/>
    <x v="1"/>
    <d v="1899-12-30T15:58:00"/>
    <s v="Weekday"/>
    <s v="Lays Chocolates 1kg"/>
    <x v="7"/>
    <n v="147.72"/>
    <s v="Anjali Achari"/>
    <x v="2"/>
    <s v="Mala Velan"/>
    <s v="Sales"/>
    <s v="FreshMart Pune Complex"/>
    <x v="2"/>
  </r>
  <r>
    <s v="INV102280"/>
    <x v="79"/>
    <s v="CUST0679"/>
    <s v="PRD020"/>
    <s v="STR085"/>
    <s v="EMP0121"/>
    <n v="1"/>
    <n v="99.93"/>
    <n v="0"/>
    <n v="0"/>
    <n v="114.92"/>
    <n v="86.05"/>
    <n v="28.87"/>
    <s v="Credit Card"/>
    <s v="Not Returned"/>
    <x v="1"/>
    <d v="1899-12-30T12:11:00"/>
    <s v="Weekend"/>
    <s v="Aavin Milk 1L"/>
    <x v="3"/>
    <n v="99.93"/>
    <s v="Thiru Prabhu"/>
    <x v="2"/>
    <s v="Nithya Selvam"/>
    <s v="Cashier"/>
    <s v="FreshMart Mysuru Arcade"/>
    <x v="0"/>
  </r>
  <r>
    <s v="INV102203"/>
    <x v="82"/>
    <s v="CUST0659"/>
    <s v="PRD067"/>
    <s v="STR018"/>
    <s v="EMP0308"/>
    <n v="1"/>
    <n v="186.38"/>
    <n v="15"/>
    <n v="27.96"/>
    <n v="158.41999999999999"/>
    <n v="135.66"/>
    <n v="22.76"/>
    <s v="Cash"/>
    <s v="Not Returned"/>
    <x v="1"/>
    <d v="1899-12-30T10:51:00"/>
    <s v="Weekday"/>
    <s v="Dove Shampoo 500g"/>
    <x v="10"/>
    <n v="186.38"/>
    <s v="Unknown"/>
    <x v="1"/>
    <s v="Thenmozhi Selvam"/>
    <s v="Cashier"/>
    <s v="FreshMart Hyderabad Main Road"/>
    <x v="0"/>
  </r>
  <r>
    <s v="INV100630"/>
    <x v="22"/>
    <s v="CUST0695"/>
    <s v="PRD098"/>
    <s v="STR034"/>
    <s v="EMP0252"/>
    <n v="3"/>
    <n v="83.13"/>
    <n v="0"/>
    <n v="0"/>
    <n v="286.8"/>
    <n v="207.27"/>
    <n v="79.53"/>
    <s v="Debit Card"/>
    <s v="Not Returned"/>
    <x v="1"/>
    <d v="1899-12-30T09:58:00"/>
    <s v="Weekend"/>
    <s v="Organic Fresh Fresh Vegetables 250ml"/>
    <x v="11"/>
    <n v="83.13"/>
    <s v="Kishore Sekar"/>
    <x v="2"/>
    <s v="Deepak Iyer"/>
    <s v="Sales"/>
    <s v="FreshMart Tiruppur Circle"/>
    <x v="0"/>
  </r>
  <r>
    <s v="INV102320"/>
    <x v="22"/>
    <s v="CUST0673"/>
    <s v="PRD094"/>
    <s v="STR094"/>
    <s v="EMP0008"/>
    <n v="2"/>
    <n v="298.68"/>
    <n v="20"/>
    <n v="119.47"/>
    <n v="549.57000000000005"/>
    <n v="501.38"/>
    <n v="48.19"/>
    <s v="Wallet"/>
    <s v="Not Returned"/>
    <x v="2"/>
    <d v="1899-12-30T10:57:00"/>
    <s v="Weekend"/>
    <s v="Organic Fresh Fresh Vegetables 2kg"/>
    <x v="11"/>
    <n v="298.68"/>
    <s v="Hari Sharma"/>
    <x v="2"/>
    <s v="Karthik Balan"/>
    <s v="Store Manager"/>
    <s v="FreshMart Mumbai Central"/>
    <x v="2"/>
  </r>
  <r>
    <s v="INV101809"/>
    <x v="89"/>
    <s v="CUST0688"/>
    <s v="PRD076"/>
    <s v="STR061"/>
    <s v="EMP0279"/>
    <n v="3"/>
    <n v="395.66"/>
    <n v="0"/>
    <n v="0"/>
    <n v="1186.98"/>
    <n v="960.57"/>
    <n v="226.41"/>
    <s v="Debit Card"/>
    <s v="Not Returned"/>
    <x v="1"/>
    <d v="1899-12-30T10:23:00"/>
    <s v="Weekday"/>
    <s v="Surf Excel Tissue Combo v2"/>
    <x v="5"/>
    <n v="395.66"/>
    <s v="Udhay Venkataraman"/>
    <x v="1"/>
    <s v="Arun Varma"/>
    <s v="Sales"/>
    <s v="FreshMart Hyderabad Colony"/>
    <x v="0"/>
  </r>
  <r>
    <s v="INV100976"/>
    <x v="86"/>
    <s v="CUST0690"/>
    <s v="PRD109"/>
    <s v="STR142"/>
    <s v="EMP0345"/>
    <n v="4"/>
    <n v="157.97999999999999"/>
    <n v="20"/>
    <n v="126.38"/>
    <n v="505.54"/>
    <n v="551.79999999999995"/>
    <n v="-46.26"/>
    <s v="Cash"/>
    <s v="Not Returned"/>
    <x v="1"/>
    <d v="1899-12-30T11:25:00"/>
    <s v="Weekday"/>
    <s v="Aachi Ponni Rice 1kg"/>
    <x v="2"/>
    <n v="157.97999999999999"/>
    <s v="Banu Menon"/>
    <x v="1"/>
    <s v="Chitra Murugan"/>
    <s v="Sales"/>
    <s v="FreshMart Chandigarh Plaza"/>
    <x v="1"/>
  </r>
  <r>
    <s v="INV101034"/>
    <x v="51"/>
    <s v="CUST0538"/>
    <s v="PRD013"/>
    <s v="STR059"/>
    <s v="EMP0317"/>
    <n v="2"/>
    <n v="161.03"/>
    <n v="0"/>
    <n v="0"/>
    <n v="370.37"/>
    <n v="248.48"/>
    <n v="121.89"/>
    <s v="Upi"/>
    <s v="Not Returned"/>
    <x v="1"/>
    <d v="1899-12-30T12:26:00"/>
    <s v="Weekend"/>
    <s v="Amul Paneer 250ml"/>
    <x v="3"/>
    <n v="161.03"/>
    <s v="Hemalatha Velan"/>
    <x v="1"/>
    <s v="Umesh Sharma"/>
    <s v="HR"/>
    <s v="FreshMart Coimbatore Plaza"/>
    <x v="0"/>
  </r>
  <r>
    <s v="INV101467"/>
    <x v="51"/>
    <s v="CUST0091"/>
    <s v="PRD017"/>
    <s v="STR024"/>
    <s v="EMP0133"/>
    <n v="4"/>
    <n v="464.41"/>
    <n v="0"/>
    <n v="0"/>
    <n v="2136.29"/>
    <n v="1590.76"/>
    <n v="545.53"/>
    <s v="Cash"/>
    <s v="Not Returned"/>
    <x v="1"/>
    <d v="1899-12-30T19:01:00"/>
    <s v="Weekend"/>
    <s v="Nestle Curd 1kg"/>
    <x v="3"/>
    <n v="464.41"/>
    <s v="Prasath Selvam"/>
    <x v="1"/>
    <s v="Deepak Naicker"/>
    <s v="Sales"/>
    <s v="FreshMart Bengaluru Plaza"/>
    <x v="0"/>
  </r>
  <r>
    <s v="INV101610"/>
    <x v="51"/>
    <s v="CUST0369"/>
    <s v="PRD032"/>
    <s v="STR023"/>
    <s v="EMP0294"/>
    <n v="1"/>
    <n v="141.11000000000001"/>
    <n v="0"/>
    <n v="0"/>
    <n v="162.28"/>
    <n v="115.91"/>
    <n v="46.37"/>
    <s v="Debit Card"/>
    <s v="Not Returned"/>
    <x v="1"/>
    <d v="1899-12-30T16:43:00"/>
    <s v="Weekend"/>
    <s v="Coca-Cola Coffee Combo"/>
    <x v="0"/>
    <n v="141.11000000000001"/>
    <s v="Bharath Gupta"/>
    <x v="1"/>
    <s v="Meena Prabhu"/>
    <s v="Store Manager"/>
    <s v="FreshMart Mysuru Square"/>
    <x v="0"/>
  </r>
  <r>
    <s v="INV101647"/>
    <x v="51"/>
    <s v="CUST0250"/>
    <s v="PRD110"/>
    <s v="STR111"/>
    <s v="EMP0268"/>
    <n v="3"/>
    <n v="291.93"/>
    <n v="5"/>
    <n v="43.79"/>
    <n v="956.8"/>
    <n v="761.1"/>
    <n v="195.7"/>
    <s v="Upi"/>
    <s v="Not Returned"/>
    <x v="1"/>
    <d v="1899-12-30T19:32:00"/>
    <s v="Weekend"/>
    <s v="India Gate Ponni Rice 1kg"/>
    <x v="2"/>
    <n v="291.93"/>
    <s v="Nirmala Mudaliar"/>
    <x v="1"/>
    <s v="Dhanya Sharma"/>
    <s v="Store Manager"/>
    <s v="FreshMart Mumbai Towers"/>
    <x v="2"/>
  </r>
  <r>
    <s v="INV102042"/>
    <x v="51"/>
    <s v="CUST0563"/>
    <s v="PRD108"/>
    <s v="STR180"/>
    <s v="EMP0195"/>
    <n v="3"/>
    <n v="306.62"/>
    <n v="5"/>
    <n v="45.99"/>
    <n v="1004.95"/>
    <n v="779.79"/>
    <n v="225.16"/>
    <s v="Upi"/>
    <s v="Not Returned"/>
    <x v="0"/>
    <d v="1899-12-30T15:08:00"/>
    <s v="Weekend"/>
    <s v="Daawat Basmati Rice 2kg"/>
    <x v="2"/>
    <n v="306.62"/>
    <s v="Revathi Naicker"/>
    <x v="1"/>
    <s v="Ovi Menon"/>
    <s v="Sales"/>
    <s v="FreshMart Guwahati Extension"/>
    <x v="3"/>
  </r>
  <r>
    <s v="INV102232"/>
    <x v="51"/>
    <s v="CUST0531"/>
    <s v="PRD073"/>
    <s v="STR121"/>
    <s v="EMP0123"/>
    <n v="1"/>
    <n v="392.68"/>
    <n v="20"/>
    <n v="78.540000000000006"/>
    <n v="361.26"/>
    <n v="319.05"/>
    <n v="42.21"/>
    <s v="Wallet"/>
    <s v="Not Returned"/>
    <x v="1"/>
    <d v="1899-12-30T15:00:00"/>
    <s v="Weekend"/>
    <s v="Harvest Gold Rusk 1kg"/>
    <x v="5"/>
    <n v="392.68"/>
    <s v="Kamala Sekar"/>
    <x v="2"/>
    <s v="Sundar Sharma"/>
    <s v="Cashier"/>
    <s v="FreshMart Pune Junction"/>
    <x v="2"/>
  </r>
  <r>
    <s v="INV102289"/>
    <x v="51"/>
    <s v="CUST0284"/>
    <s v="PRD031"/>
    <s v="STR074"/>
    <s v="EMP0270"/>
    <n v="3"/>
    <n v="342.46"/>
    <n v="0"/>
    <n v="0"/>
    <n v="1181.49"/>
    <n v="815.34"/>
    <n v="366.15"/>
    <s v="Wallet"/>
    <s v="Not Returned"/>
    <x v="0"/>
    <d v="1899-12-30T15:05:00"/>
    <s v="Weekend"/>
    <s v="Nescafe Coffee Pack"/>
    <x v="0"/>
    <n v="342.46"/>
    <s v="Usha Gounder"/>
    <x v="1"/>
    <s v="Priya Venkataraman"/>
    <s v="Operations"/>
    <s v="FreshMart Mysuru Main Road"/>
    <x v="0"/>
  </r>
  <r>
    <s v="INV102316"/>
    <x v="51"/>
    <s v="CUST0171"/>
    <s v="PRD017"/>
    <s v="STR111"/>
    <s v="EMP0272"/>
    <n v="1"/>
    <n v="464.41"/>
    <n v="0"/>
    <n v="0"/>
    <n v="534.07000000000005"/>
    <n v="397.69"/>
    <n v="136.38"/>
    <s v="Debit Card"/>
    <s v="Not Returned"/>
    <x v="1"/>
    <d v="1899-12-30T19:16:00"/>
    <s v="Weekend"/>
    <s v="Nestle Curd 1kg"/>
    <x v="3"/>
    <n v="464.41"/>
    <s v="Kavya Chettiar"/>
    <x v="2"/>
    <s v="Dhanush Pillai"/>
    <s v="Store Manager"/>
    <s v="FreshMart Mumbai Towers"/>
    <x v="2"/>
  </r>
  <r>
    <s v="INV102322"/>
    <x v="51"/>
    <s v="CUST0093"/>
    <s v="PRD031"/>
    <s v="STR088"/>
    <s v="EMP0012"/>
    <n v="5"/>
    <n v="342.46"/>
    <n v="20"/>
    <n v="342.46"/>
    <n v="1575.32"/>
    <n v="1358.9"/>
    <n v="216.42"/>
    <s v="Wallet"/>
    <s v="Not Returned"/>
    <x v="0"/>
    <d v="1899-12-30T11:24:00"/>
    <s v="Weekend"/>
    <s v="Nescafe Coffee Pack"/>
    <x v="0"/>
    <n v="342.46"/>
    <s v="Prakash Menon"/>
    <x v="2"/>
    <s v="Suresh Nathan"/>
    <s v="Cashier"/>
    <s v="FreshMart Salem Extension"/>
    <x v="0"/>
  </r>
  <r>
    <s v="INV102476"/>
    <x v="51"/>
    <s v="CUST0227"/>
    <s v="PRD014"/>
    <s v="STR050"/>
    <s v="EMP0281"/>
    <n v="4"/>
    <n v="434.65"/>
    <n v="20"/>
    <n v="347.72"/>
    <n v="1599.51"/>
    <n v="1406.52"/>
    <n v="192.99"/>
    <s v="Wallet"/>
    <s v="Not Returned"/>
    <x v="0"/>
    <d v="1899-12-30T12:59:00"/>
    <s v="Weekend"/>
    <s v="Milky Mist Curd 1kg"/>
    <x v="3"/>
    <n v="434.65"/>
    <s v="Unknown"/>
    <x v="2"/>
    <s v="Malathi Iyer"/>
    <s v="Sales"/>
    <s v="FreshMart Chennai Main Road"/>
    <x v="0"/>
  </r>
  <r>
    <s v="INV100098"/>
    <x v="119"/>
    <s v="CUST0263"/>
    <s v="PRD112"/>
    <s v="STR006"/>
    <s v="EMP0265"/>
    <n v="8"/>
    <n v="279.93"/>
    <n v="20"/>
    <n v="447.89"/>
    <n v="2060.2800000000002"/>
    <n v="1684.16"/>
    <n v="376.12"/>
    <s v="Cash"/>
    <s v="Not Returned"/>
    <x v="1"/>
    <d v="1899-12-30T10:21:00"/>
    <s v="Weekend"/>
    <s v="Aachi Ponni Rice 2kg"/>
    <x v="2"/>
    <n v="251.73"/>
    <s v="Deepa Kumar"/>
    <x v="0"/>
    <s v="Padma Subramaniam"/>
    <s v="Operations"/>
    <s v="FreshMart Mysuru Junction"/>
    <x v="0"/>
  </r>
  <r>
    <s v="INV100146"/>
    <x v="119"/>
    <m/>
    <s v="PRD011"/>
    <s v="STR098"/>
    <s v="EMP0096"/>
    <n v="7"/>
    <n v="184.37"/>
    <n v="5"/>
    <n v="64.53"/>
    <n v="1409.97"/>
    <n v="715.61"/>
    <n v="694.36"/>
    <s v="Wallet"/>
    <s v="Not Returned"/>
    <x v="1"/>
    <d v="1899-12-30T20:51:00"/>
    <s v="Weekend"/>
    <s v="Britannia Rusk 1L"/>
    <x v="6"/>
    <n v="168.36"/>
    <m/>
    <x v="3"/>
    <s v="Manoj Nathan"/>
    <s v="Sales"/>
    <s v="FreshMart Pune Main Road"/>
    <x v="1"/>
  </r>
  <r>
    <s v="INV100160"/>
    <x v="119"/>
    <s v="CUST0384"/>
    <s v="PRD142"/>
    <s v="STR076"/>
    <s v="EMP0099"/>
    <n v="7"/>
    <n v="574.74"/>
    <n v="0"/>
    <n v="0"/>
    <n v="4626.66"/>
    <n v="2771.09"/>
    <n v="1855.57"/>
    <s v="Net Banking"/>
    <s v="Not Returned"/>
    <x v="1"/>
    <d v="1899-12-30T21:26:00"/>
    <s v="Weekend"/>
    <s v="Lizol Dishwash 200g"/>
    <x v="4"/>
    <n v="522.78"/>
    <s v="Anand Kumar"/>
    <x v="0"/>
    <s v="Elango Nair"/>
    <s v="Cashier"/>
    <s v="FreshMart Hyderabad Towers"/>
    <x v="0"/>
  </r>
  <r>
    <s v="INV100363"/>
    <x v="119"/>
    <s v="CUST0694"/>
    <s v="PRD020"/>
    <s v="STR084"/>
    <s v="EMP0288"/>
    <n v="4"/>
    <n v="111.73"/>
    <n v="0"/>
    <n v="0"/>
    <n v="513.96"/>
    <n v="344.2"/>
    <n v="169.76"/>
    <s v="Credit Card"/>
    <s v="Not Returned"/>
    <x v="1"/>
    <d v="1899-12-30T09:32:00"/>
    <s v="Weekend"/>
    <s v="Aavin Milk 1L"/>
    <x v="3"/>
    <n v="99.93"/>
    <s v="Hemalatha Nathan"/>
    <x v="0"/>
    <s v="Chitra Selvam"/>
    <s v="Sales"/>
    <s v="FreshMart Tiruppur Market"/>
    <x v="0"/>
  </r>
  <r>
    <s v="INV100511"/>
    <x v="119"/>
    <s v="CUST0514"/>
    <s v="PRD082"/>
    <s v="STR043"/>
    <m/>
    <n v="1"/>
    <n v="232.92"/>
    <n v="10"/>
    <n v="23.29"/>
    <n v="241.07"/>
    <n v="192.41"/>
    <n v="48.66"/>
    <s v="Upi"/>
    <s v="Not Returned"/>
    <x v="0"/>
    <d v="1899-12-30T18:04:00"/>
    <s v="Weekend"/>
    <s v="Organic Fresh Fresh Fruits Pack"/>
    <x v="9"/>
    <n v="232.92"/>
    <s v="Naveen Rao"/>
    <x v="2"/>
    <m/>
    <m/>
    <s v="FreshMart Erode Heights"/>
    <x v="0"/>
  </r>
  <r>
    <s v="INV100582"/>
    <x v="119"/>
    <s v="CUST0351"/>
    <s v="PRD050"/>
    <s v="STR002"/>
    <s v="EMP0060"/>
    <n v="1"/>
    <n v="51.33"/>
    <n v="5"/>
    <n v="2.57"/>
    <n v="56.07"/>
    <n v="37.479999999999997"/>
    <n v="18.59"/>
    <s v="Debit Card"/>
    <s v="Not Returned"/>
    <x v="0"/>
    <d v="1899-12-30T12:36:00"/>
    <s v="Weekend"/>
    <s v="Parle Namkeen 500g"/>
    <x v="7"/>
    <n v="51.33"/>
    <s v="Revathi Devi"/>
    <x v="2"/>
    <s v="Venkat Gupta"/>
    <s v="Sales"/>
    <s v="FreshMart Tiruppur Bypass"/>
    <x v="0"/>
  </r>
  <r>
    <s v="INV100588"/>
    <x v="119"/>
    <s v="CUST0356"/>
    <s v="PRD014"/>
    <s v="STR129"/>
    <s v="EMP0236"/>
    <n v="3"/>
    <n v="434.65"/>
    <n v="15"/>
    <n v="195.59"/>
    <n v="1274.6099999999999"/>
    <n v="1054.8900000000001"/>
    <n v="219.72"/>
    <s v="Cash"/>
    <s v="Not Returned"/>
    <x v="2"/>
    <d v="1899-12-30T20:40:00"/>
    <s v="Weekend"/>
    <s v="Milky Mist Curd 1kg"/>
    <x v="3"/>
    <n v="434.65"/>
    <s v="Janani Chettiar"/>
    <x v="1"/>
    <s v="Madhavan Varma"/>
    <s v="Sales"/>
    <s v="FreshMart Ahmedabad Heights"/>
    <x v="2"/>
  </r>
  <r>
    <s v="INV100642"/>
    <x v="119"/>
    <s v="CUST0069"/>
    <s v="PRD107"/>
    <s v="STR049"/>
    <s v="EMP0017"/>
    <n v="4"/>
    <n v="413.66"/>
    <n v="5"/>
    <n v="82.73"/>
    <n v="1807.7"/>
    <n v="1393.64"/>
    <n v="414.06"/>
    <s v="Debit Card"/>
    <s v="Not Returned"/>
    <x v="1"/>
    <d v="1899-12-30T09:51:00"/>
    <s v="Weekend"/>
    <s v="Aachi Idli Rice Combo"/>
    <x v="2"/>
    <n v="405.1"/>
    <s v="Aishwarya Prabhu"/>
    <x v="0"/>
    <s v="Ovi Sharma"/>
    <s v="Sales"/>
    <s v="FreshMart Mysuru Circle"/>
    <x v="0"/>
  </r>
  <r>
    <s v="INV100658"/>
    <x v="119"/>
    <s v="CUST0379"/>
    <s v="PRD029"/>
    <s v="STR127"/>
    <s v="EMP0181"/>
    <n v="2"/>
    <n v="332.73"/>
    <n v="10"/>
    <n v="66.55"/>
    <n v="688.75"/>
    <n v="522.44000000000005"/>
    <n v="166.31"/>
    <s v="Credit Card"/>
    <s v="Not Returned"/>
    <x v="1"/>
    <d v="1899-12-30T09:34:00"/>
    <s v="Weekend"/>
    <s v="Pepsi Tea 200g"/>
    <x v="0"/>
    <n v="332.73"/>
    <s v="Aishwarya Pandian"/>
    <x v="2"/>
    <s v="Madhavan Murugan"/>
    <s v="Sales"/>
    <s v="FreshMart Surat Enclave"/>
    <x v="2"/>
  </r>
  <r>
    <s v="INV100691"/>
    <x v="119"/>
    <s v="CUST0156"/>
    <s v="PRD064"/>
    <s v="STR110"/>
    <s v="EMP0178"/>
    <n v="4"/>
    <n v="419.04"/>
    <n v="20"/>
    <n v="335.23"/>
    <n v="1542.07"/>
    <n v="1102.68"/>
    <n v="439.39"/>
    <s v="Credit Card"/>
    <s v="Not Returned"/>
    <x v="1"/>
    <d v="1899-12-30T09:32:00"/>
    <s v="Weekend"/>
    <s v="Patanjali Soap Combo"/>
    <x v="10"/>
    <n v="386.17"/>
    <s v="Tara Chettiar"/>
    <x v="0"/>
    <s v="Jaya Sharma"/>
    <s v="Cashier"/>
    <s v="FreshMart Mumbai Colony"/>
    <x v="2"/>
  </r>
  <r>
    <s v="INV100783"/>
    <x v="119"/>
    <s v="CUST0433"/>
    <s v="PRD035"/>
    <s v="STR094"/>
    <s v="EMP0133"/>
    <n v="7"/>
    <n v="573.42999999999995"/>
    <n v="5"/>
    <n v="200.7"/>
    <n v="4385.3100000000004"/>
    <n v="2728.6"/>
    <n v="1656.71"/>
    <s v="Upi"/>
    <s v="Not Returned"/>
    <x v="1"/>
    <d v="1899-12-30T14:33:00"/>
    <s v="Weekend"/>
    <s v="Coca-Cola Coffee 500g"/>
    <x v="0"/>
    <n v="503.36"/>
    <s v="Uma Nair"/>
    <x v="0"/>
    <s v="Deepak Naicker"/>
    <s v="Sales"/>
    <s v="FreshMart Mumbai Central"/>
    <x v="2"/>
  </r>
  <r>
    <s v="INV100793"/>
    <x v="119"/>
    <s v="CUST0324"/>
    <s v="PRD106"/>
    <s v="STR042"/>
    <s v="EMP0261"/>
    <n v="6"/>
    <n v="242.49"/>
    <n v="0"/>
    <n v="0"/>
    <n v="1673.18"/>
    <n v="1177.8"/>
    <n v="495.38"/>
    <s v="Upi"/>
    <s v="Not Returned"/>
    <x v="2"/>
    <d v="1899-12-30T10:00:00"/>
    <s v="Weekend"/>
    <s v="Aachi Basmati Rice 2kg"/>
    <x v="2"/>
    <n v="227"/>
    <s v="Tamil Velan"/>
    <x v="0"/>
    <s v="Hari Murugan"/>
    <s v="Sales"/>
    <s v="FreshMart Erode Point"/>
    <x v="0"/>
  </r>
  <r>
    <s v="INV100814"/>
    <x v="119"/>
    <s v="CUST0397"/>
    <s v="PRD071"/>
    <s v="STR021"/>
    <s v="EMP0280"/>
    <n v="3"/>
    <n v="53.39"/>
    <n v="0"/>
    <n v="0"/>
    <n v="184.2"/>
    <n v="129.03"/>
    <n v="55.17"/>
    <s v="Upi"/>
    <s v="Not Returned"/>
    <x v="0"/>
    <d v="1899-12-30T10:20:00"/>
    <s v="Weekend"/>
    <s v="Eveready Batteries Combo"/>
    <x v="5"/>
    <n v="53.39"/>
    <s v="Sudha Venkataraman"/>
    <x v="1"/>
    <s v="Hema Mudaliar"/>
    <s v="Store Manager"/>
    <s v="FreshMart Madurai Market"/>
    <x v="0"/>
  </r>
  <r>
    <s v="INV101114"/>
    <x v="119"/>
    <s v="CUST0421"/>
    <s v="PRD124"/>
    <s v="STR090"/>
    <s v="EMP0262"/>
    <n v="4"/>
    <n v="121.9"/>
    <n v="20"/>
    <n v="97.52"/>
    <n v="448.59"/>
    <n v="435.68"/>
    <n v="12.91"/>
    <s v="Net Banking"/>
    <s v="Not Returned"/>
    <x v="1"/>
    <d v="1899-12-30T17:28:00"/>
    <s v="Weekend"/>
    <s v="Gold Winner Coconut Oil 2kg"/>
    <x v="8"/>
    <n v="121.9"/>
    <s v="Karthik Devi"/>
    <x v="1"/>
    <s v="Umesh Krishnan"/>
    <s v="Sales"/>
    <s v="FreshMart Mysuru Heights"/>
    <x v="0"/>
  </r>
  <r>
    <s v="INV101162"/>
    <x v="119"/>
    <s v="CUST0433"/>
    <s v="PRD077"/>
    <s v="STR148"/>
    <s v="EMP0113"/>
    <n v="5"/>
    <n v="97.45"/>
    <n v="20"/>
    <n v="97.45"/>
    <n v="448.27"/>
    <n v="340.85"/>
    <n v="107.42"/>
    <s v="Debit Card"/>
    <s v="Not Returned"/>
    <x v="1"/>
    <d v="1899-12-30T20:20:00"/>
    <s v="Weekend"/>
    <s v="Vim Tissue 500g"/>
    <x v="5"/>
    <n v="86.11"/>
    <s v="Uma Nair"/>
    <x v="0"/>
    <s v="Radha Rao"/>
    <s v="Inventory"/>
    <s v="FreshMart Kanpur Gardens"/>
    <x v="1"/>
  </r>
  <r>
    <s v="INV101283"/>
    <x v="119"/>
    <s v="CUST0512"/>
    <s v="PRD073"/>
    <s v="STR165"/>
    <s v="EMP0328"/>
    <n v="5"/>
    <n v="392.68"/>
    <n v="0"/>
    <n v="0"/>
    <n v="2257.91"/>
    <n v="1595.25"/>
    <n v="662.66"/>
    <s v="Credit Card"/>
    <s v="Not Returned"/>
    <x v="1"/>
    <d v="1899-12-30T17:53:00"/>
    <s v="Weekend"/>
    <s v="Harvest Gold Rusk 1kg"/>
    <x v="5"/>
    <n v="392.68"/>
    <s v="Elango Rao"/>
    <x v="2"/>
    <s v="Chitra Raj"/>
    <s v="Sales"/>
    <s v="FreshMart Jaipur Junction"/>
    <x v="1"/>
  </r>
  <r>
    <s v="INV101327"/>
    <x v="119"/>
    <s v="CUST0592"/>
    <s v="PRD051"/>
    <s v="STR007"/>
    <s v="EMP0125"/>
    <n v="4"/>
    <n v="148.03"/>
    <n v="0"/>
    <n v="0"/>
    <n v="680.94"/>
    <n v="451.2"/>
    <n v="229.74"/>
    <s v="Net Banking"/>
    <s v="Not Returned"/>
    <x v="1"/>
    <d v="1899-12-30T21:15:00"/>
    <s v="Weekend"/>
    <s v="Cadbury Biscuits 250ml"/>
    <x v="7"/>
    <n v="147.97"/>
    <s v="Anjali Menon"/>
    <x v="0"/>
    <s v="Nandhini Chettiar"/>
    <s v="Cashier"/>
    <s v="FreshMart Mysuru Towers"/>
    <x v="0"/>
  </r>
  <r>
    <s v="INV101422"/>
    <x v="119"/>
    <s v="CUST0321"/>
    <s v="PRD089"/>
    <s v="STR053"/>
    <s v="EMP0190"/>
    <n v="4"/>
    <n v="305.67"/>
    <n v="20"/>
    <n v="244.54"/>
    <n v="1124.8599999999999"/>
    <n v="1005.68"/>
    <n v="119.18"/>
    <s v="Net Banking"/>
    <s v="Not Returned"/>
    <x v="1"/>
    <d v="1899-12-30T11:01:00"/>
    <s v="Weekend"/>
    <s v="Organic Fresh Fresh Fruits 500g"/>
    <x v="9"/>
    <n v="305.67"/>
    <s v="Yamuna Mudaliar"/>
    <x v="2"/>
    <s v="Balaji Prabhu"/>
    <s v="HR"/>
    <s v="FreshMart Tiruppur Heights"/>
    <x v="0"/>
  </r>
  <r>
    <s v="INV101904"/>
    <x v="119"/>
    <s v="CUST0679"/>
    <s v="PRD020"/>
    <s v="STR143"/>
    <s v="EMP0338"/>
    <n v="4"/>
    <n v="99.93"/>
    <n v="0"/>
    <n v="0"/>
    <n v="459.68"/>
    <n v="344.2"/>
    <n v="115.48"/>
    <s v="Credit Card"/>
    <s v="Not Returned"/>
    <x v="0"/>
    <d v="1899-12-30T19:27:00"/>
    <s v="Weekend"/>
    <s v="Aavin Milk 1L"/>
    <x v="3"/>
    <n v="99.93"/>
    <s v="Thiru Prabhu"/>
    <x v="2"/>
    <s v="Revathi Sekar"/>
    <s v="Sales"/>
    <s v="FreshMart Jaipur Colony"/>
    <x v="1"/>
  </r>
  <r>
    <s v="INV101943"/>
    <x v="119"/>
    <s v="CUST0264"/>
    <s v="PRD011"/>
    <s v="STR088"/>
    <s v="EMP0012"/>
    <n v="6"/>
    <n v="179.24"/>
    <n v="0"/>
    <n v="0"/>
    <n v="1236.76"/>
    <n v="613.38"/>
    <n v="623.38"/>
    <s v="Net Banking"/>
    <s v="Not Returned"/>
    <x v="1"/>
    <d v="1899-12-30T13:07:00"/>
    <s v="Weekend"/>
    <s v="Britannia Rusk 1L"/>
    <x v="6"/>
    <n v="168.36"/>
    <s v="Kavya Sharma"/>
    <x v="0"/>
    <s v="Suresh Nathan"/>
    <s v="Cashier"/>
    <s v="FreshMart Salem Extension"/>
    <x v="0"/>
  </r>
  <r>
    <s v="INV102224"/>
    <x v="119"/>
    <s v="CUST0573"/>
    <s v="PRD034"/>
    <s v="STR018"/>
    <s v="EMP0308"/>
    <n v="6"/>
    <n v="128.81"/>
    <n v="0"/>
    <n v="0"/>
    <n v="888.79"/>
    <n v="584.1"/>
    <n v="304.69"/>
    <s v="Net Banking"/>
    <s v="Not Returned"/>
    <x v="1"/>
    <d v="1899-12-30T12:12:00"/>
    <s v="Weekend"/>
    <s v="Nescafe Coffee 500g"/>
    <x v="0"/>
    <n v="124.84"/>
    <s v="Padma Varma"/>
    <x v="1"/>
    <s v="Thenmozhi Selvam"/>
    <s v="Cashier"/>
    <s v="FreshMart Hyderabad Main Road"/>
    <x v="0"/>
  </r>
  <r>
    <s v="INV102495"/>
    <x v="119"/>
    <s v="CUST0293"/>
    <s v="PRD059"/>
    <s v="STR060"/>
    <s v="EMP0314"/>
    <n v="7"/>
    <n v="575.61"/>
    <n v="15"/>
    <n v="604.39"/>
    <n v="3938.61"/>
    <n v="2543.0300000000002"/>
    <n v="1395.58"/>
    <s v="Wallet"/>
    <s v="Returned"/>
    <x v="1"/>
    <d v="1899-12-30T16:39:00"/>
    <s v="Weekend"/>
    <s v="Colgate Toothpaste 1kg"/>
    <x v="10"/>
    <n v="507.5"/>
    <s v="Suresh Chandran"/>
    <x v="0"/>
    <s v="Naveen Naidu"/>
    <s v="Cashier"/>
    <s v="FreshMart Erode Square"/>
    <x v="1"/>
  </r>
  <r>
    <s v="INV100217"/>
    <x v="120"/>
    <s v="CUST0063"/>
    <s v="PRD059"/>
    <s v="STR118"/>
    <s v="EMP0223"/>
    <n v="3"/>
    <n v="571.83000000000004"/>
    <n v="15"/>
    <n v="257.32"/>
    <n v="1458.17"/>
    <n v="1089.8699999999999"/>
    <n v="368.3"/>
    <s v="Debit Card"/>
    <s v="Not Returned"/>
    <x v="2"/>
    <d v="1899-12-30T14:14:00"/>
    <s v="Weekday"/>
    <s v="Colgate Toothpaste 1kg"/>
    <x v="10"/>
    <n v="507.5"/>
    <s v="Priya Varma"/>
    <x v="0"/>
    <s v="Kalpana Varma"/>
    <s v="HR"/>
    <s v="FreshMart Surat Heights"/>
    <x v="2"/>
  </r>
  <r>
    <s v="INV100844"/>
    <x v="120"/>
    <s v="CUST0589"/>
    <s v="PRD091"/>
    <m/>
    <s v="EMP0244"/>
    <n v="1"/>
    <n v="376.11"/>
    <n v="0"/>
    <n v="0"/>
    <n v="376.11"/>
    <n v="301.57"/>
    <n v="74.540000000000006"/>
    <s v="Wallet"/>
    <s v="Not Returned"/>
    <x v="0"/>
    <d v="1899-12-30T15:36:00"/>
    <s v="Weekday"/>
    <s v="Local Farm Fresh Fruits 250ml"/>
    <x v="9"/>
    <n v="376.11"/>
    <s v="Ovi Venkataraman"/>
    <x v="2"/>
    <s v="Udhay Chettiar"/>
    <s v="Cashier"/>
    <m/>
    <x v="4"/>
  </r>
  <r>
    <s v="INV100931"/>
    <x v="120"/>
    <s v="CUST0415"/>
    <s v="PRD146"/>
    <s v="STR101"/>
    <s v="EMP0098"/>
    <n v="4"/>
    <n v="71.930000000000007"/>
    <n v="20"/>
    <n v="57.54"/>
    <n v="230.18"/>
    <n v="199.96"/>
    <n v="30.22"/>
    <s v="Debit Card"/>
    <s v="Not Returned"/>
    <x v="1"/>
    <d v="1899-12-30T15:16:00"/>
    <s v="Weekday"/>
    <s v="Lizol Floor Cleaner 200g"/>
    <x v="4"/>
    <n v="66.400000000000006"/>
    <s v="Bharath Devi"/>
    <x v="0"/>
    <s v="Dhanya Balan"/>
    <s v="Inventory"/>
    <s v="FreshMart Nagpur Junction"/>
    <x v="2"/>
  </r>
  <r>
    <s v="INV101163"/>
    <x v="120"/>
    <s v="CUST0029"/>
    <s v="PRD008"/>
    <s v="STR049"/>
    <s v="EMP0183"/>
    <n v="5"/>
    <n v="455.79"/>
    <n v="10"/>
    <n v="227.9"/>
    <n v="2051.0500000000002"/>
    <n v="1414.4"/>
    <n v="636.65"/>
    <s v="Debit Card"/>
    <s v="Not Returned"/>
    <x v="1"/>
    <d v="1899-12-30T12:56:00"/>
    <s v="Weekday"/>
    <s v="Britannia Cookies 200g"/>
    <x v="6"/>
    <n v="455.79"/>
    <s v="Ishwarya Krishnan"/>
    <x v="2"/>
    <s v="Kamala Murugan"/>
    <s v="Cashier"/>
    <s v="FreshMart Mysuru Circle"/>
    <x v="0"/>
  </r>
  <r>
    <s v="INV101574"/>
    <x v="120"/>
    <s v="CUST0046"/>
    <s v="PRD034"/>
    <s v="STR148"/>
    <s v="EMP0220"/>
    <n v="6"/>
    <n v="137.82"/>
    <n v="0"/>
    <n v="0"/>
    <n v="826.92"/>
    <n v="584.1"/>
    <n v="242.82"/>
    <s v="Cash"/>
    <s v="Not Returned"/>
    <x v="0"/>
    <d v="1899-12-30T11:09:00"/>
    <s v="Weekday"/>
    <s v="Nescafe Coffee 500g"/>
    <x v="0"/>
    <n v="124.84"/>
    <s v="Kishore Murugan"/>
    <x v="0"/>
    <s v="Ramesh Pillai"/>
    <s v="Operations"/>
    <s v="FreshMart Kanpur Gardens"/>
    <x v="1"/>
  </r>
  <r>
    <s v="INV101721"/>
    <x v="120"/>
    <s v="CUST0238"/>
    <s v="PRD006"/>
    <s v="STR085"/>
    <s v="EMP0154"/>
    <n v="5"/>
    <n v="343.56"/>
    <n v="15"/>
    <n v="257.67"/>
    <n v="1460.13"/>
    <n v="1081.5999999999999"/>
    <n v="378.53"/>
    <s v="Wallet"/>
    <s v="Not Returned"/>
    <x v="1"/>
    <d v="1899-12-30T11:33:00"/>
    <s v="Weekday"/>
    <s v="Harvest Gold Cookies 500g"/>
    <x v="6"/>
    <n v="343.56"/>
    <s v="Balaji Varma"/>
    <x v="2"/>
    <s v="Dinesh Varma"/>
    <s v="Store Manager"/>
    <s v="FreshMart Mysuru Arcade"/>
    <x v="0"/>
  </r>
  <r>
    <s v="INV102334"/>
    <x v="120"/>
    <s v="CUST0141"/>
    <s v="PRD006"/>
    <s v="STR086"/>
    <s v="EMP0263"/>
    <n v="3"/>
    <n v="343.56"/>
    <n v="20"/>
    <n v="206.14"/>
    <n v="824.54"/>
    <n v="648.96"/>
    <n v="175.58"/>
    <s v="Debit Card"/>
    <s v="Not Returned"/>
    <x v="0"/>
    <d v="1899-12-30T19:08:00"/>
    <s v="Weekday"/>
    <s v="Harvest Gold Cookies 500g"/>
    <x v="6"/>
    <n v="343.56"/>
    <s v="Jagan Rao"/>
    <x v="1"/>
    <s v="Vani Nair"/>
    <s v="Cashier"/>
    <s v="FreshMart Bengaluru Circle"/>
    <x v="0"/>
  </r>
  <r>
    <s v="INV100202"/>
    <x v="121"/>
    <s v="CUST0335"/>
    <s v="PRD016"/>
    <s v="STR013"/>
    <s v="EMP0142"/>
    <n v="2"/>
    <n v="59.92"/>
    <n v="0"/>
    <n v="0"/>
    <n v="119.84"/>
    <n v="96.3"/>
    <n v="23.54"/>
    <s v="Upi"/>
    <s v="Not Returned"/>
    <x v="1"/>
    <d v="1899-12-30T14:00:00"/>
    <s v="Weekday"/>
    <s v="Milky Mist Milk 2kg"/>
    <x v="3"/>
    <n v="59.92"/>
    <s v="Sathish Iyer"/>
    <x v="1"/>
    <s v="Sathish Subramaniam"/>
    <s v="Billing"/>
    <s v="FreshMart Tiruppur Extension"/>
    <x v="0"/>
  </r>
  <r>
    <s v="INV100893"/>
    <x v="121"/>
    <s v="CUST0082"/>
    <s v="PRD009"/>
    <s v="STR050"/>
    <s v="EMP0010"/>
    <n v="3"/>
    <n v="708.04"/>
    <n v="0"/>
    <n v="0"/>
    <n v="2124.12"/>
    <n v="1196.1600000000001"/>
    <n v="927.96"/>
    <s v="Credit Card"/>
    <s v="Not Returned"/>
    <x v="1"/>
    <d v="1899-12-30T09:03:00"/>
    <s v="Weekday"/>
    <s v="Harvest Gold Buns 200g"/>
    <x v="6"/>
    <n v="661.91"/>
    <s v="Kavya Raj"/>
    <x v="0"/>
    <s v="Hema Sharma"/>
    <s v="Billing"/>
    <s v="FreshMart Chennai Main Road"/>
    <x v="0"/>
  </r>
  <r>
    <s v="INV101032"/>
    <x v="121"/>
    <s v="CUST0490"/>
    <s v="PRD022"/>
    <s v="STR128"/>
    <s v="EMP0257"/>
    <n v="6"/>
    <n v="431.29"/>
    <n v="5"/>
    <n v="129.38999999999999"/>
    <n v="2458.35"/>
    <n v="1916.22"/>
    <n v="542.13"/>
    <s v="Credit Card"/>
    <s v="Not Returned"/>
    <x v="1"/>
    <d v="1899-12-30T20:41:00"/>
    <s v="Weekday"/>
    <s v="Aavin Milk Pack"/>
    <x v="3"/>
    <n v="397.22"/>
    <s v="Hema Gounder"/>
    <x v="0"/>
    <s v="Sangeetha Naidu"/>
    <s v="Cashier"/>
    <s v="FreshMart Surat Junction"/>
    <x v="2"/>
  </r>
  <r>
    <s v="INV101173"/>
    <x v="121"/>
    <s v="CUST0055"/>
    <s v="PRD045"/>
    <s v="STR012"/>
    <s v="EMP0142"/>
    <n v="4"/>
    <n v="68.95"/>
    <n v="20"/>
    <n v="55.16"/>
    <n v="220.64"/>
    <n v="231.56"/>
    <n v="-10.92"/>
    <s v="Wallet"/>
    <s v="Not Returned"/>
    <x v="1"/>
    <d v="1899-12-30T20:37:00"/>
    <s v="Weekday"/>
    <s v="McCain Ice Cream 2kg"/>
    <x v="12"/>
    <n v="68.95"/>
    <s v="Vasanth Mudaliar"/>
    <x v="2"/>
    <s v="Sathish Subramaniam"/>
    <s v="Billing"/>
    <s v="FreshMart Chennai Junction"/>
    <x v="0"/>
  </r>
  <r>
    <s v="INV101564"/>
    <x v="121"/>
    <s v="CUST0262"/>
    <s v="PRD038"/>
    <s v="STR167"/>
    <s v="EMP0078"/>
    <n v="3"/>
    <n v="130.09"/>
    <n v="0"/>
    <n v="0"/>
    <n v="390.27"/>
    <n v="337.86"/>
    <n v="52.41"/>
    <s v="Net Banking"/>
    <s v="Not Returned"/>
    <x v="1"/>
    <d v="1899-12-30T10:16:00"/>
    <s v="Weekday"/>
    <s v="Amul Ice Cream 2kg"/>
    <x v="12"/>
    <n v="130.09"/>
    <s v="Udhay Mudaliar"/>
    <x v="2"/>
    <s v="Hemalatha Naicker"/>
    <s v="Billing"/>
    <s v="FreshMart Kolkata Nagar"/>
    <x v="3"/>
  </r>
  <r>
    <s v="INV102145"/>
    <x v="121"/>
    <s v="CUST0554"/>
    <s v="PRD063"/>
    <s v="STR137"/>
    <s v="EMP0091"/>
    <n v="3"/>
    <n v="73.83"/>
    <n v="0"/>
    <n v="0"/>
    <n v="221.49"/>
    <n v="162.96"/>
    <n v="58.53"/>
    <s v="Upi"/>
    <s v="Not Returned"/>
    <x v="2"/>
    <d v="1899-12-30T14:29:00"/>
    <s v="Weekday"/>
    <s v="Patanjali Shampoo Combo"/>
    <x v="10"/>
    <n v="42.16"/>
    <s v="Nirmala Chandran"/>
    <x v="2"/>
    <s v="Hema Nathan"/>
    <s v="Sales"/>
    <s v="FreshMart Ahmedabad Square"/>
    <x v="2"/>
  </r>
  <r>
    <s v="INV102233"/>
    <x v="121"/>
    <s v="CUST0574"/>
    <s v="PRD035"/>
    <s v="STR091"/>
    <s v="EMP0218"/>
    <n v="4"/>
    <n v="503.36"/>
    <n v="20"/>
    <n v="402.69"/>
    <n v="1610.75"/>
    <n v="1559.2"/>
    <n v="51.55"/>
    <s v="Net Banking"/>
    <s v="Not Returned"/>
    <x v="1"/>
    <d v="1899-12-30T16:58:00"/>
    <s v="Weekday"/>
    <s v="Coca-Cola Coffee 500g"/>
    <x v="0"/>
    <n v="503.36"/>
    <s v="Dhanush Nathan"/>
    <x v="1"/>
    <m/>
    <s v="Sales"/>
    <s v="FreshMart Tiruppur Plaza"/>
    <x v="0"/>
  </r>
  <r>
    <s v="INV102313"/>
    <x v="121"/>
    <s v="CUST0364"/>
    <s v="PRD103"/>
    <s v="STR043"/>
    <s v="EMP0014"/>
    <n v="4"/>
    <n v="355.64"/>
    <n v="20"/>
    <n v="284.51"/>
    <n v="1138.05"/>
    <n v="1213.6400000000001"/>
    <n v="-75.59"/>
    <s v="Wallet"/>
    <s v="Returned"/>
    <x v="1"/>
    <d v="1899-12-30T18:42:00"/>
    <s v="Weekday"/>
    <s v="Organic Fresh Fresh Vegetables Pack"/>
    <x v="11"/>
    <n v="355.64"/>
    <s v="Suresh Sekar"/>
    <x v="1"/>
    <s v="Devi Rao"/>
    <s v="Billing"/>
    <s v="FreshMart Erode Heights"/>
    <x v="0"/>
  </r>
  <r>
    <s v="INV100490"/>
    <x v="122"/>
    <s v="CUST0560"/>
    <s v="PRD120"/>
    <s v="STR056"/>
    <s v="EMP0315"/>
    <n v="1"/>
    <n v="109.69"/>
    <n v="20"/>
    <n v="21.94"/>
    <n v="87.75"/>
    <n v="92.96"/>
    <n v="-5.21"/>
    <s v="Upi"/>
    <s v="Not Returned"/>
    <x v="1"/>
    <d v="1899-12-30T19:12:00"/>
    <s v="Weekday"/>
    <s v="Idhayam Groundnut Oil 2kg"/>
    <x v="8"/>
    <n v="109.69"/>
    <s v="Dinesh Prabhu"/>
    <x v="2"/>
    <s v="Mani Pandian"/>
    <s v="Sales"/>
    <s v="FreshMart Bengaluru Junction"/>
    <x v="0"/>
  </r>
  <r>
    <s v="INV100840"/>
    <x v="122"/>
    <s v="CUST0518"/>
    <s v="PRD093"/>
    <s v="STR065"/>
    <s v="EMP0147"/>
    <n v="8"/>
    <n v="101.26"/>
    <n v="10"/>
    <n v="81.010000000000005"/>
    <n v="729.07"/>
    <n v="638.55999999999995"/>
    <n v="90.51"/>
    <s v="Net Banking"/>
    <s v="Not Returned"/>
    <x v="0"/>
    <d v="1899-12-30T16:47:00"/>
    <s v="Weekday"/>
    <s v="Local Farm Fresh Vegetables 250ml"/>
    <x v="11"/>
    <n v="96.72"/>
    <s v="Raghav Kumar"/>
    <x v="0"/>
    <s v="Hemalatha Naidu"/>
    <s v="Billing"/>
    <s v="FreshMart Mysuru Enclave"/>
    <x v="0"/>
  </r>
  <r>
    <s v="INV101230"/>
    <x v="122"/>
    <s v="CUST0018"/>
    <s v="PRD010"/>
    <s v="STR053"/>
    <s v="EMP0007"/>
    <n v="4"/>
    <n v="182.3"/>
    <n v="0"/>
    <n v="0"/>
    <n v="729.2"/>
    <n v="430.4"/>
    <n v="298.8"/>
    <s v="Debit Card"/>
    <s v="Not Returned"/>
    <x v="1"/>
    <d v="1899-12-30T21:58:00"/>
    <s v="Weekday"/>
    <s v="Harvest Gold Cookies Pack"/>
    <x v="6"/>
    <n v="182.3"/>
    <s v="Kalpana Murugan"/>
    <x v="2"/>
    <s v="Udhay Selvam"/>
    <s v="Billing"/>
    <s v="FreshMart Tiruppur Heights"/>
    <x v="0"/>
  </r>
  <r>
    <s v="INV100338"/>
    <x v="123"/>
    <s v="CUST0035"/>
    <s v="PRD136"/>
    <s v="STR174"/>
    <s v="EMP0100"/>
    <n v="3"/>
    <n v="139.19"/>
    <n v="20"/>
    <n v="83.51"/>
    <n v="334.06"/>
    <n v="273.54000000000002"/>
    <n v="60.52"/>
    <s v="Upi"/>
    <s v="Returned"/>
    <x v="1"/>
    <d v="1899-12-30T14:25:00"/>
    <s v="Weekday"/>
    <s v="Aachi Whole Spices 200g v2"/>
    <x v="1"/>
    <n v="123.11"/>
    <s v="Balamurugan Sharma"/>
    <x v="0"/>
    <s v="Jagan Prabhu"/>
    <s v="HR"/>
    <s v="FreshMart Guwahati Colony"/>
    <x v="3"/>
  </r>
  <r>
    <s v="INV100763"/>
    <x v="123"/>
    <s v="CUST0352"/>
    <s v="PRD033"/>
    <s v="STR165"/>
    <s v="EMP0068"/>
    <n v="4"/>
    <n v="217.42"/>
    <n v="20"/>
    <n v="173.94"/>
    <n v="695.74"/>
    <n v="708.12"/>
    <n v="-12.38"/>
    <s v="Debit Card"/>
    <s v="Not Returned"/>
    <x v="1"/>
    <d v="1899-12-30T20:49:00"/>
    <s v="Weekday"/>
    <s v="Bisleri Soft Drinks 2kg"/>
    <x v="0"/>
    <n v="217.42"/>
    <s v="Hemalatha Naicker"/>
    <x v="1"/>
    <s v="Manoj Subramaniam"/>
    <s v="Sales"/>
    <s v="FreshMart Jaipur Junction"/>
    <x v="1"/>
  </r>
  <r>
    <s v="INV101098"/>
    <x v="123"/>
    <s v="CUST0397"/>
    <s v="PRD047"/>
    <s v="STR136"/>
    <s v="EMP0070"/>
    <n v="2"/>
    <n v="474.19"/>
    <n v="0"/>
    <n v="0"/>
    <n v="948.38"/>
    <n v="687.78"/>
    <n v="260.60000000000002"/>
    <s v="Net Banking"/>
    <s v="Not Returned"/>
    <x v="1"/>
    <d v="1899-12-30T10:13:00"/>
    <s v="Weekday"/>
    <s v="Lays Chocolates Combo"/>
    <x v="7"/>
    <n v="474.19"/>
    <s v="Sudha Venkataraman"/>
    <x v="1"/>
    <s v="Umesh Subramaniam"/>
    <s v="Sales"/>
    <s v="FreshMart Nagpur Crossing"/>
    <x v="2"/>
  </r>
  <r>
    <s v="INV101464"/>
    <x v="123"/>
    <s v="CUST0396"/>
    <s v="PRD022"/>
    <s v="STR006"/>
    <s v="EMP0265"/>
    <n v="3"/>
    <n v="397.22"/>
    <n v="15"/>
    <n v="178.75"/>
    <n v="1012.91"/>
    <n v="958.11"/>
    <n v="54.8"/>
    <s v="Wallet"/>
    <s v="Not Returned"/>
    <x v="1"/>
    <d v="1899-12-30T11:15:00"/>
    <s v="Weekday"/>
    <s v="Aavin Milk Pack"/>
    <x v="3"/>
    <n v="397.22"/>
    <s v="Yogesh Raj"/>
    <x v="2"/>
    <s v="Padma Subramaniam"/>
    <s v="Operations"/>
    <s v="FreshMart Mysuru Junction"/>
    <x v="0"/>
  </r>
  <r>
    <s v="INV101575"/>
    <x v="123"/>
    <s v="CUST0165"/>
    <s v="PRD050"/>
    <s v="STR028"/>
    <s v="EMP0337"/>
    <n v="5"/>
    <n v="51.63"/>
    <n v="5"/>
    <n v="12.91"/>
    <n v="245.24"/>
    <n v="187.4"/>
    <n v="57.84"/>
    <s v="Wallet"/>
    <s v="Not Returned"/>
    <x v="0"/>
    <d v="1899-12-30T10:11:00"/>
    <s v="Weekday"/>
    <s v="Parle Namkeen 500g"/>
    <x v="7"/>
    <n v="51.33"/>
    <s v="Meena Reddy"/>
    <x v="0"/>
    <s v="Janani Chettiar"/>
    <s v="Store Manager"/>
    <s v="FreshMart Ahmedabad Hub"/>
    <x v="0"/>
  </r>
  <r>
    <s v="INV102344"/>
    <x v="123"/>
    <s v="CUST0209"/>
    <s v="PRD090"/>
    <s v="STR021"/>
    <s v="EMP0280"/>
    <n v="7"/>
    <n v="492.92"/>
    <n v="10"/>
    <n v="345.04"/>
    <n v="3105.4"/>
    <n v="2591.2600000000002"/>
    <n v="514.14"/>
    <s v="Credit Card"/>
    <s v="Not Returned"/>
    <x v="1"/>
    <d v="1899-12-30T14:34:00"/>
    <s v="Weekday"/>
    <s v="Organic Fresh Fresh Fruits Pack v2"/>
    <x v="9"/>
    <n v="438.7"/>
    <s v="Udhay Pandian"/>
    <x v="0"/>
    <s v="Hema Mudaliar"/>
    <s v="Store Manager"/>
    <s v="FreshMart Madurai Market"/>
    <x v="0"/>
  </r>
  <r>
    <s v="INV100149"/>
    <x v="124"/>
    <s v="CUST0691"/>
    <s v="PRD137"/>
    <s v="STR123"/>
    <s v="EMP0299"/>
    <n v="1"/>
    <n v="442.14"/>
    <n v="0"/>
    <n v="0"/>
    <n v="442.14"/>
    <n v="351.87"/>
    <n v="90.27"/>
    <s v="Credit Card"/>
    <s v="Not Returned"/>
    <x v="1"/>
    <d v="1899-12-30T13:38:00"/>
    <s v="Weekday"/>
    <s v="MDH Powdered Spices 200g"/>
    <x v="1"/>
    <n v="442.14"/>
    <s v="Chitra Chandran"/>
    <x v="1"/>
    <s v="Nandhini Kumar"/>
    <s v="Cashier"/>
    <s v="FreshMart Mumbai Extension"/>
    <x v="2"/>
  </r>
  <r>
    <s v="INV100648"/>
    <x v="124"/>
    <s v="CUST0507"/>
    <s v="PRD105"/>
    <s v="STR046"/>
    <s v="EMP0023"/>
    <n v="4"/>
    <n v="131.03"/>
    <n v="20"/>
    <n v="104.82"/>
    <n v="419.3"/>
    <n v="469.08"/>
    <n v="-49.78"/>
    <s v="Cash"/>
    <s v="Not Returned"/>
    <x v="1"/>
    <d v="1899-12-30T14:11:00"/>
    <s v="Weekday"/>
    <s v="India Gate Basmati Rice 250ml"/>
    <x v="2"/>
    <n v="131.03"/>
    <s v="Kamala Iyer"/>
    <x v="2"/>
    <s v="Jayakumar Gounder"/>
    <s v="Operations"/>
    <s v="FreshMart Mysuru Colony"/>
    <x v="0"/>
  </r>
  <r>
    <s v="INV100841"/>
    <x v="124"/>
    <s v="CUST0221"/>
    <s v="PRD017"/>
    <s v="STR097"/>
    <s v="EMP0340"/>
    <n v="3"/>
    <n v="472.9"/>
    <n v="0"/>
    <n v="0"/>
    <n v="1418.7"/>
    <n v="1193.07"/>
    <n v="225.63"/>
    <s v="Net Banking"/>
    <s v="Not Returned"/>
    <x v="1"/>
    <d v="1899-12-30T17:08:00"/>
    <s v="Weekday"/>
    <s v="Nestle Curd 1kg"/>
    <x v="3"/>
    <n v="464.41"/>
    <s v="Mala Nathan"/>
    <x v="0"/>
    <s v="Nithya Subramaniam"/>
    <s v="Cashier"/>
    <s v="FreshMart Ahmedabad Arcade"/>
    <x v="2"/>
  </r>
  <r>
    <s v="INV101364"/>
    <x v="124"/>
    <s v="CUST0249"/>
    <s v="PRD099"/>
    <s v="STR007"/>
    <s v="EMP0126"/>
    <n v="3"/>
    <n v="401.06"/>
    <n v="5"/>
    <n v="60.16"/>
    <n v="1143.02"/>
    <n v="1042.4100000000001"/>
    <n v="100.61"/>
    <s v="Upi"/>
    <s v="Not Returned"/>
    <x v="0"/>
    <d v="1899-12-30T10:07:00"/>
    <s v="Weekday"/>
    <s v="Local Farm Fresh Vegetables 200g"/>
    <x v="11"/>
    <n v="401.06"/>
    <s v="Dhanush Menon"/>
    <x v="1"/>
    <s v="Anjali Kumar"/>
    <s v="Sales"/>
    <s v="FreshMart Mysuru Towers"/>
    <x v="0"/>
  </r>
  <r>
    <s v="INV101485"/>
    <x v="124"/>
    <s v="CUST0613"/>
    <s v="PRD109"/>
    <s v="STR127"/>
    <s v="EMP0239"/>
    <n v="8"/>
    <n v="169.42"/>
    <n v="20"/>
    <n v="271.07"/>
    <n v="1084.29"/>
    <n v="1103.5999999999999"/>
    <n v="-19.309999999999999"/>
    <s v="Cash"/>
    <s v="Not Returned"/>
    <x v="1"/>
    <d v="1899-12-30T10:31:00"/>
    <s v="Weekday"/>
    <s v="Aachi Ponni Rice 1kg"/>
    <x v="2"/>
    <n v="157.97999999999999"/>
    <s v="Meena Menon"/>
    <x v="0"/>
    <s v="Hariharan Gounder"/>
    <s v="Billing"/>
    <s v="FreshMart Surat Enclave"/>
    <x v="2"/>
  </r>
  <r>
    <s v="INV101836"/>
    <x v="124"/>
    <s v="CUST0235"/>
    <s v="PRD060"/>
    <s v="STR025"/>
    <s v="EMP0323"/>
    <n v="3"/>
    <n v="81.31"/>
    <n v="0"/>
    <n v="0"/>
    <n v="243.93"/>
    <n v="162.75"/>
    <n v="81.180000000000007"/>
    <s v="Credit Card"/>
    <s v="Not Returned"/>
    <x v="0"/>
    <d v="1899-12-30T16:12:00"/>
    <s v="Weekday"/>
    <s v="Himalaya Soap 250ml"/>
    <x v="10"/>
    <n v="72.930000000000007"/>
    <s v="Rajesh Pandian"/>
    <x v="0"/>
    <s v="Kavya Gupta"/>
    <s v="Sales"/>
    <s v="FreshMart Tiruppur Enclave"/>
    <x v="0"/>
  </r>
  <r>
    <s v="INV102246"/>
    <x v="124"/>
    <s v="CUST0004"/>
    <s v="PRD136"/>
    <s v="STR078"/>
    <s v="EMP0296"/>
    <n v="3"/>
    <n v="123.11"/>
    <n v="20"/>
    <n v="73.87"/>
    <n v="295.45999999999998"/>
    <n v="273.54000000000002"/>
    <n v="21.92"/>
    <s v="Cash"/>
    <s v="Not Returned"/>
    <x v="1"/>
    <d v="1899-12-30T10:32:00"/>
    <s v="Weekday"/>
    <s v="Aachi Whole Spices 200g v2"/>
    <x v="1"/>
    <n v="123.11"/>
    <s v="Naveen Sharma"/>
    <x v="2"/>
    <s v="Vani Venkataraman"/>
    <s v="Billing"/>
    <s v="FreshMart Tiruppur Towers"/>
    <x v="0"/>
  </r>
  <r>
    <s v="INV100032"/>
    <x v="125"/>
    <s v="CUST0361"/>
    <s v="PRD103"/>
    <s v="STR077"/>
    <s v="EMP0030"/>
    <n v="3"/>
    <n v="404.19"/>
    <n v="20"/>
    <n v="242.51"/>
    <n v="1115.57"/>
    <n v="910.23"/>
    <n v="205.34"/>
    <s v="Debit Card"/>
    <s v="Not Returned"/>
    <x v="2"/>
    <d v="1899-12-30T21:48:00"/>
    <s v="Weekend"/>
    <s v="Organic Fresh Fresh Vegetables Pack"/>
    <x v="11"/>
    <n v="355.64"/>
    <s v="Ramesh Achari"/>
    <x v="0"/>
    <s v="Hariharan Rao"/>
    <s v="Cashier"/>
    <s v="FreshMart Kochi Gardens"/>
    <x v="0"/>
  </r>
  <r>
    <s v="INV100234"/>
    <x v="125"/>
    <s v="CUST0045"/>
    <s v="PRD066"/>
    <s v="STR067"/>
    <s v="EMP0247"/>
    <n v="5"/>
    <n v="499.76"/>
    <n v="15"/>
    <n v="374.82"/>
    <n v="2442.58"/>
    <n v="1827.85"/>
    <n v="614.73"/>
    <s v="Credit Card"/>
    <s v="Not Returned"/>
    <x v="1"/>
    <d v="1899-12-30T10:31:00"/>
    <s v="Weekend"/>
    <s v="Dove Shampoo 2kg"/>
    <x v="10"/>
    <n v="491.81"/>
    <s v="Thenmozhi Pandian"/>
    <x v="0"/>
    <s v="Sudha Balan"/>
    <s v="Sales"/>
    <s v="FreshMart Salem Complex"/>
    <x v="0"/>
  </r>
  <r>
    <s v="INV100271"/>
    <x v="125"/>
    <s v="CUST0092"/>
    <s v="PRD114"/>
    <s v="STR172"/>
    <s v="EMP0111"/>
    <n v="7"/>
    <n v="188.94"/>
    <n v="10"/>
    <n v="132.26"/>
    <n v="1368.87"/>
    <n v="1107.96"/>
    <n v="260.91000000000003"/>
    <s v="Cash"/>
    <s v="Not Returned"/>
    <x v="1"/>
    <d v="1899-12-30T16:24:00"/>
    <s v="Weekend"/>
    <s v="Aachi Ponni Rice 250ml"/>
    <x v="2"/>
    <n v="188.64"/>
    <s v="Naveen Kumar"/>
    <x v="0"/>
    <s v="Devi Mudaliar"/>
    <s v="Store Manager"/>
    <s v="FreshMart Guwahati Heights"/>
    <x v="3"/>
  </r>
  <r>
    <s v="INV100341"/>
    <x v="125"/>
    <s v="CUST0653"/>
    <s v="PRD031"/>
    <s v="STR098"/>
    <s v="EMP0179"/>
    <n v="5"/>
    <n v="386.4"/>
    <n v="5"/>
    <n v="96.6"/>
    <n v="2110.71"/>
    <n v="1358.9"/>
    <n v="751.81"/>
    <s v="Net Banking"/>
    <s v="Not Returned"/>
    <x v="0"/>
    <d v="1899-12-30T20:37:00"/>
    <s v="Weekend"/>
    <s v="Nescafe Coffee Pack"/>
    <x v="0"/>
    <n v="342.46"/>
    <s v="Hemalatha Kumar"/>
    <x v="0"/>
    <s v="Divya Devi"/>
    <s v="Sales"/>
    <s v="FreshMart Pune Main Road"/>
    <x v="1"/>
  </r>
  <r>
    <s v="INV100707"/>
    <x v="125"/>
    <s v="CUST0572"/>
    <s v="PRD123"/>
    <s v="STR012"/>
    <s v="EMP0142"/>
    <n v="4"/>
    <n v="187.3"/>
    <n v="0"/>
    <n v="0"/>
    <n v="861.58"/>
    <n v="633.72"/>
    <n v="227.86"/>
    <s v="Cash"/>
    <s v="Not Returned"/>
    <x v="1"/>
    <d v="1899-12-30T10:58:00"/>
    <s v="Weekend"/>
    <s v="Fortune Gingelly Oil 200g"/>
    <x v="8"/>
    <n v="183.39"/>
    <s v="Chandrasekar Balan"/>
    <x v="0"/>
    <s v="Sathish Subramaniam"/>
    <s v="Billing"/>
    <s v="FreshMart Chennai Junction"/>
    <x v="0"/>
  </r>
  <r>
    <s v="INV101132"/>
    <x v="125"/>
    <s v="CUST0699"/>
    <s v="PRD126"/>
    <s v="STR045"/>
    <s v="EMP0204"/>
    <n v="8"/>
    <n v="386.86"/>
    <n v="15"/>
    <n v="464.23"/>
    <n v="3025.25"/>
    <n v="2595.84"/>
    <n v="429.41"/>
    <s v="Net Banking"/>
    <s v="Not Returned"/>
    <x v="1"/>
    <d v="1899-12-30T09:21:00"/>
    <s v="Weekend"/>
    <s v="Fortune Gingelly Oil 1L"/>
    <x v="8"/>
    <n v="360.52"/>
    <s v="Karthik Iyer"/>
    <x v="0"/>
    <s v="Ramesh Murugan"/>
    <s v="Inventory"/>
    <s v="FreshMart Madurai Junction"/>
    <x v="0"/>
  </r>
  <r>
    <s v="INV101152"/>
    <x v="125"/>
    <s v="CUST0122"/>
    <s v="PRD136"/>
    <s v="STR051"/>
    <s v="EMP0172"/>
    <n v="1"/>
    <n v="123.11"/>
    <n v="15"/>
    <n v="18.47"/>
    <n v="120.34"/>
    <n v="91.18"/>
    <n v="29.16"/>
    <s v="Debit Card"/>
    <s v="Not Returned"/>
    <x v="1"/>
    <d v="1899-12-30T13:47:00"/>
    <s v="Weekend"/>
    <s v="Aachi Whole Spices 200g v2"/>
    <x v="1"/>
    <n v="123.11"/>
    <s v="Sudha Prabhu"/>
    <x v="1"/>
    <s v="Geetha Naicker"/>
    <s v="Cashier"/>
    <s v="FreshMart Madurai Arcade"/>
    <x v="0"/>
  </r>
  <r>
    <s v="INV101231"/>
    <x v="125"/>
    <s v="CUST0554"/>
    <s v="PRD065"/>
    <s v="STR126"/>
    <s v="EMP0063"/>
    <n v="4"/>
    <n v="277.42"/>
    <n v="10"/>
    <n v="110.97"/>
    <n v="1148.52"/>
    <n v="796.64"/>
    <n v="351.88"/>
    <s v="Upi"/>
    <s v="Not Returned"/>
    <x v="1"/>
    <d v="1899-12-30T16:32:00"/>
    <s v="Weekend"/>
    <s v="Dove Toothpaste 1L"/>
    <x v="10"/>
    <n v="159.5"/>
    <s v="Nirmala Chandran"/>
    <x v="2"/>
    <s v="Lakshmi Devi"/>
    <s v="Store Manager"/>
    <s v="FreshMart Surat Hub"/>
    <x v="2"/>
  </r>
  <r>
    <s v="INV101450"/>
    <x v="125"/>
    <s v="CUST0461"/>
    <s v="PRD112"/>
    <s v="STR077"/>
    <s v="EMP0030"/>
    <n v="8"/>
    <n v="283.92"/>
    <n v="0"/>
    <n v="0"/>
    <n v="2612.06"/>
    <n v="1684.16"/>
    <n v="927.9"/>
    <s v="Net Banking"/>
    <s v="Not Returned"/>
    <x v="1"/>
    <d v="1899-12-30T20:09:00"/>
    <s v="Weekend"/>
    <s v="Aachi Ponni Rice 2kg"/>
    <x v="2"/>
    <n v="251.73"/>
    <s v="Prakash Achari"/>
    <x v="0"/>
    <s v="Hariharan Rao"/>
    <s v="Cashier"/>
    <s v="FreshMart Kochi Gardens"/>
    <x v="0"/>
  </r>
  <r>
    <s v="INV101585"/>
    <x v="125"/>
    <s v="CUST0611"/>
    <s v="PRD061"/>
    <s v="STR093"/>
    <s v="EMP0141"/>
    <n v="3"/>
    <n v="351.95"/>
    <n v="0"/>
    <n v="0"/>
    <n v="1214.23"/>
    <n v="665.16"/>
    <n v="549.07000000000005"/>
    <s v="Credit Card"/>
    <s v="Not Returned"/>
    <x v="1"/>
    <d v="1899-12-30T18:42:00"/>
    <s v="Weekend"/>
    <s v="Colgate Shampoo Combo"/>
    <x v="10"/>
    <n v="318.62"/>
    <s v="Vasanth Iyer"/>
    <x v="0"/>
    <s v="Mala Velan"/>
    <s v="Sales"/>
    <s v="FreshMart Pune Complex"/>
    <x v="2"/>
  </r>
  <r>
    <s v="INV101890"/>
    <x v="125"/>
    <s v="CUST0537"/>
    <s v="PRD009"/>
    <s v="STR127"/>
    <s v="EMP0211"/>
    <n v="3"/>
    <n v="661.91"/>
    <n v="15"/>
    <n v="297.86"/>
    <n v="1941.05"/>
    <n v="1196.1600000000001"/>
    <n v="744.89"/>
    <s v="Net Banking"/>
    <s v="Not Returned"/>
    <x v="0"/>
    <d v="1899-12-30T18:59:00"/>
    <s v="Weekend"/>
    <s v="Harvest Gold Buns 200g"/>
    <x v="6"/>
    <n v="661.91"/>
    <s v="Ashok Balan"/>
    <x v="2"/>
    <s v="Tamil Mudaliar"/>
    <s v="Cashier"/>
    <s v="FreshMart Surat Enclave"/>
    <x v="2"/>
  </r>
  <r>
    <s v="INV101930"/>
    <x v="125"/>
    <s v="CUST0159"/>
    <s v="PRD150"/>
    <s v="STR124"/>
    <s v="EMP0138"/>
    <n v="3"/>
    <n v="214.04"/>
    <n v="0"/>
    <n v="0"/>
    <n v="738.44"/>
    <n v="474.18"/>
    <n v="264.26"/>
    <s v="Cash"/>
    <s v="Not Returned"/>
    <x v="1"/>
    <d v="1899-12-30T19:34:00"/>
    <s v="Weekend"/>
    <s v="Lizol Toilet Cleaner 200g v2"/>
    <x v="4"/>
    <n v="214.04"/>
    <s v="Usha Naicker"/>
    <x v="2"/>
    <s v="Dinesh Velan"/>
    <s v="Cashier"/>
    <s v="FreshMart Ahmedabad Hub"/>
    <x v="2"/>
  </r>
  <r>
    <s v="INV101964"/>
    <x v="125"/>
    <s v="CUST0427"/>
    <s v="PRD097"/>
    <s v="STR062"/>
    <s v="EMP0350"/>
    <n v="4"/>
    <n v="365.92"/>
    <n v="15"/>
    <n v="219.55"/>
    <n v="1430.75"/>
    <n v="1241.52"/>
    <n v="189.23"/>
    <s v="Wallet"/>
    <s v="Not Returned"/>
    <x v="1"/>
    <d v="1899-12-30T19:16:00"/>
    <s v="Weekend"/>
    <s v="Local Farm Fresh Vegetables 250ml v2"/>
    <x v="11"/>
    <n v="365.92"/>
    <s v="Ashok Gounder"/>
    <x v="1"/>
    <s v="Uma Pandian"/>
    <s v="Cashier"/>
    <s v="FreshMart Hyderabad Crossing"/>
    <x v="0"/>
  </r>
  <r>
    <s v="INV102115"/>
    <x v="125"/>
    <s v="CUST0303"/>
    <s v="PRD112"/>
    <s v="STR090"/>
    <s v="EMP0284"/>
    <n v="1"/>
    <n v="251.73"/>
    <n v="15"/>
    <n v="37.76"/>
    <n v="246.07"/>
    <n v="210.52"/>
    <n v="35.549999999999997"/>
    <s v="Wallet"/>
    <s v="Not Returned"/>
    <x v="1"/>
    <d v="1899-12-30T10:31:00"/>
    <s v="Weekend"/>
    <s v="Aachi Ponni Rice 2kg"/>
    <x v="2"/>
    <n v="251.73"/>
    <s v="Kamala Subramaniam"/>
    <x v="2"/>
    <s v="Naveen Venkataraman"/>
    <s v="Sales"/>
    <s v="FreshMart Mysuru Heights"/>
    <x v="0"/>
  </r>
  <r>
    <s v="INV100096"/>
    <x v="126"/>
    <s v="CUST0398"/>
    <s v="PRD055"/>
    <s v="STR005"/>
    <s v="EMP0311"/>
    <n v="8"/>
    <n v="128.33000000000001"/>
    <n v="10"/>
    <n v="102.66"/>
    <n v="1062.58"/>
    <n v="765.6"/>
    <n v="296.98"/>
    <s v="Wallet"/>
    <s v="Not Returned"/>
    <x v="1"/>
    <d v="1899-12-30T19:25:00"/>
    <s v="Weekend"/>
    <s v="Cadbury Biscuits Pack"/>
    <x v="7"/>
    <n v="125.15"/>
    <s v="Balamurugan Menon"/>
    <x v="0"/>
    <s v="Vijay Gounder"/>
    <s v="Store Manager"/>
    <s v="FreshMart Chennai Crossing"/>
    <x v="0"/>
  </r>
  <r>
    <s v="INV100124"/>
    <x v="126"/>
    <s v="CUST0017"/>
    <s v="PRD014"/>
    <s v="STR010"/>
    <s v="EMP0129"/>
    <n v="1"/>
    <n v="434.65"/>
    <n v="5"/>
    <n v="21.73"/>
    <n v="474.86"/>
    <n v="351.63"/>
    <n v="123.23"/>
    <s v="Net Banking"/>
    <s v="Not Returned"/>
    <x v="1"/>
    <d v="1899-12-30T19:47:00"/>
    <s v="Weekend"/>
    <s v="Milky Mist Curd 1kg"/>
    <x v="3"/>
    <n v="434.65"/>
    <s v="Ashok Nair"/>
    <x v="2"/>
    <s v="Arun Nair"/>
    <s v="Inventory"/>
    <s v="FreshMart Kochi Colony"/>
    <x v="0"/>
  </r>
  <r>
    <s v="INV100442"/>
    <x v="126"/>
    <s v="CUST0246"/>
    <s v="PRD144"/>
    <s v="STR030"/>
    <s v="EMP0036"/>
    <n v="6"/>
    <n v="247.94"/>
    <n v="10"/>
    <n v="148.76"/>
    <n v="1539.71"/>
    <n v="1116.24"/>
    <n v="423.47"/>
    <s v="Net Banking"/>
    <s v="Not Returned"/>
    <x v="1"/>
    <d v="1899-12-30T16:27:00"/>
    <s v="Weekend"/>
    <s v="Harpic Dishwash Combo"/>
    <x v="4"/>
    <n v="242.22"/>
    <s v="Udhay Varma"/>
    <x v="0"/>
    <s v="Senthil Varma"/>
    <s v="Cashier"/>
    <s v="FreshMart Mysuru Bypass"/>
    <x v="0"/>
  </r>
  <r>
    <s v="INV100646"/>
    <x v="126"/>
    <s v="CUST0586"/>
    <s v="PRD029"/>
    <s v="STR121"/>
    <s v="EMP0319"/>
    <n v="3"/>
    <n v="332.73"/>
    <n v="0"/>
    <n v="0"/>
    <n v="1147.92"/>
    <n v="783.66"/>
    <n v="364.26"/>
    <s v="Cash"/>
    <s v="Not Returned"/>
    <x v="1"/>
    <d v="1899-12-30T17:11:00"/>
    <s v="Weekend"/>
    <s v="Pepsi Tea 200g"/>
    <x v="0"/>
    <n v="332.73"/>
    <s v="Meena Selvam"/>
    <x v="1"/>
    <s v="Harini Kumar"/>
    <s v="Cashier"/>
    <s v="FreshMart Pune Junction"/>
    <x v="2"/>
  </r>
  <r>
    <s v="INV100723"/>
    <x v="126"/>
    <s v="CUST0493"/>
    <s v="PRD017"/>
    <s v="STR087"/>
    <s v="EMP0222"/>
    <n v="7"/>
    <n v="533.58000000000004"/>
    <n v="0"/>
    <n v="0"/>
    <n v="4295.32"/>
    <n v="2783.83"/>
    <n v="1511.49"/>
    <s v="Credit Card"/>
    <s v="Not Returned"/>
    <x v="1"/>
    <d v="1899-12-30T15:15:00"/>
    <s v="Weekend"/>
    <s v="Nestle Curd 1kg"/>
    <x v="3"/>
    <n v="464.41"/>
    <s v="Elango Nair"/>
    <x v="0"/>
    <s v="Poornima Rao"/>
    <s v="Inventory"/>
    <s v="FreshMart Mysuru Complex"/>
    <x v="0"/>
  </r>
  <r>
    <s v="INV100806"/>
    <x v="126"/>
    <s v="CUST0035"/>
    <s v="PRD045"/>
    <s v="STR163"/>
    <s v="EMP0292"/>
    <n v="3"/>
    <n v="70.650000000000006"/>
    <n v="0"/>
    <n v="0"/>
    <n v="243.74"/>
    <n v="173.67"/>
    <n v="70.069999999999993"/>
    <s v="Upi"/>
    <s v="Returned"/>
    <x v="1"/>
    <d v="1899-12-30T17:38:00"/>
    <s v="Weekend"/>
    <s v="McCain Ice Cream 2kg"/>
    <x v="12"/>
    <n v="68.95"/>
    <s v="Balamurugan Sharma"/>
    <x v="0"/>
    <s v="Deepa Gupta"/>
    <s v="Inventory"/>
    <s v="FreshMart Lucknow Square"/>
    <x v="1"/>
  </r>
  <r>
    <s v="INV100989"/>
    <x v="126"/>
    <s v="CUST0520"/>
    <s v="PRD094"/>
    <s v="STR132"/>
    <s v="EMP0219"/>
    <n v="4"/>
    <n v="298.68"/>
    <n v="0"/>
    <n v="0"/>
    <n v="1373.93"/>
    <n v="1002.76"/>
    <n v="371.17"/>
    <s v="Upi"/>
    <s v="Not Returned"/>
    <x v="1"/>
    <d v="1899-12-30T15:48:00"/>
    <s v="Weekend"/>
    <s v="Organic Fresh Fresh Vegetables 2kg"/>
    <x v="11"/>
    <n v="298.68"/>
    <s v="Anand Gounder"/>
    <x v="1"/>
    <s v="Kavya Menon"/>
    <s v="Billing"/>
    <s v="FreshMart Surat Plaza"/>
    <x v="2"/>
  </r>
  <r>
    <s v="INV101060"/>
    <x v="126"/>
    <s v="CUST0496"/>
    <s v="PRD110"/>
    <s v="STR137"/>
    <s v="EMP0307"/>
    <n v="5"/>
    <n v="325.3"/>
    <n v="5"/>
    <n v="81.33"/>
    <n v="1776.95"/>
    <n v="1268.5"/>
    <n v="508.45"/>
    <s v="Upi"/>
    <s v="Not Returned"/>
    <x v="1"/>
    <d v="1899-12-30T21:43:00"/>
    <s v="Weekend"/>
    <s v="India Gate Ponni Rice 1kg"/>
    <x v="2"/>
    <n v="291.93"/>
    <s v="Senthil Venkataraman"/>
    <x v="0"/>
    <s v="Kishore Chandran"/>
    <s v="Cashier"/>
    <s v="FreshMart Ahmedabad Square"/>
    <x v="2"/>
  </r>
  <r>
    <s v="INV101095"/>
    <x v="126"/>
    <s v="CUST0340"/>
    <s v="PRD123"/>
    <s v="STR131"/>
    <s v="EMP0196"/>
    <n v="5"/>
    <n v="207.09"/>
    <n v="0"/>
    <n v="0"/>
    <n v="1190.77"/>
    <n v="792.15"/>
    <n v="398.62"/>
    <s v="Cash"/>
    <s v="Not Returned"/>
    <x v="1"/>
    <d v="1899-12-30T16:59:00"/>
    <s v="Weekend"/>
    <s v="Fortune Gingelly Oil 200g"/>
    <x v="8"/>
    <n v="183.39"/>
    <s v="Anand Prabhu"/>
    <x v="0"/>
    <s v="Elango Sekar"/>
    <s v="Operations"/>
    <s v="FreshMart Pune Enclave"/>
    <x v="2"/>
  </r>
  <r>
    <s v="INV101116"/>
    <x v="126"/>
    <s v="CUST0153"/>
    <s v="PRD029"/>
    <s v="STR102"/>
    <s v="EMP0193"/>
    <n v="5"/>
    <n v="332.73"/>
    <n v="0"/>
    <n v="0"/>
    <n v="1913.2"/>
    <n v="1306.0999999999999"/>
    <n v="607.1"/>
    <s v="Credit Card"/>
    <s v="Not Returned"/>
    <x v="1"/>
    <d v="1899-12-30T17:33:00"/>
    <s v="Weekend"/>
    <s v="Pepsi Tea 200g"/>
    <x v="0"/>
    <n v="332.73"/>
    <s v="Thenmozhi Sharma"/>
    <x v="2"/>
    <s v="Chandrasekar Chandran"/>
    <s v="HR"/>
    <s v="FreshMart Nagpur Towers"/>
    <x v="0"/>
  </r>
  <r>
    <s v="INV101123"/>
    <x v="126"/>
    <s v="CUST0144"/>
    <s v="PRD029"/>
    <s v="STR044"/>
    <s v="EMP0118"/>
    <n v="6"/>
    <n v="380.19"/>
    <n v="15"/>
    <n v="342.17"/>
    <n v="2229.8200000000002"/>
    <n v="1567.32"/>
    <n v="662.5"/>
    <s v="Wallet"/>
    <s v="Not Returned"/>
    <x v="1"/>
    <d v="1899-12-30T12:41:00"/>
    <s v="Weekend"/>
    <s v="Pepsi Tea 200g"/>
    <x v="0"/>
    <n v="332.73"/>
    <s v="Lalitha Chandran"/>
    <x v="0"/>
    <s v="Banu Nathan"/>
    <s v="Inventory"/>
    <s v="FreshMart Erode Colony"/>
    <x v="0"/>
  </r>
  <r>
    <s v="INV101273"/>
    <x v="126"/>
    <s v="CUST0583"/>
    <s v="PRD112"/>
    <s v="STR049"/>
    <s v="EMP0017"/>
    <n v="4"/>
    <n v="251.73"/>
    <n v="20"/>
    <n v="201.38"/>
    <n v="926.37"/>
    <n v="842.08"/>
    <n v="84.29"/>
    <s v="Wallet"/>
    <s v="Not Returned"/>
    <x v="1"/>
    <d v="1899-12-30T20:48:00"/>
    <s v="Weekend"/>
    <s v="Aachi Ponni Rice 2kg"/>
    <x v="2"/>
    <n v="251.73"/>
    <s v="Sudha Achari"/>
    <x v="2"/>
    <s v="Ovi Sharma"/>
    <s v="Sales"/>
    <s v="FreshMart Mysuru Circle"/>
    <x v="0"/>
  </r>
  <r>
    <s v="INV101462"/>
    <x v="126"/>
    <s v="CUST0407"/>
    <s v="PRD122"/>
    <s v="STR078"/>
    <s v="EMP0296"/>
    <n v="3"/>
    <n v="102.51"/>
    <n v="5"/>
    <n v="15.38"/>
    <n v="335.97"/>
    <n v="266.16000000000003"/>
    <n v="69.81"/>
    <s v="Credit Card"/>
    <s v="Not Returned"/>
    <x v="1"/>
    <d v="1899-12-30T12:55:00"/>
    <s v="Weekend"/>
    <s v="Fortune Gingelly Oil 250ml"/>
    <x v="8"/>
    <n v="102.51"/>
    <s v="Thiru Selvam"/>
    <x v="2"/>
    <s v="Vani Venkataraman"/>
    <s v="Billing"/>
    <s v="FreshMart Tiruppur Towers"/>
    <x v="0"/>
  </r>
  <r>
    <s v="INV101504"/>
    <x v="126"/>
    <s v="CUST0343"/>
    <s v="PRD021"/>
    <s v="STR155"/>
    <s v="EMP0175"/>
    <n v="4"/>
    <n v="38.659999999999997"/>
    <n v="0"/>
    <n v="0"/>
    <n v="177.84"/>
    <n v="129.6"/>
    <n v="48.24"/>
    <s v="Debit Card"/>
    <s v="Not Returned"/>
    <x v="1"/>
    <d v="1899-12-30T14:29:00"/>
    <s v="Weekend"/>
    <s v="Milky Mist Butter Pack"/>
    <x v="3"/>
    <n v="38.659999999999997"/>
    <s v="Jayakumar Nathan"/>
    <x v="2"/>
    <s v="Dinesh Reddy"/>
    <s v="Sales"/>
    <s v="FreshMart Delhi Complex"/>
    <x v="1"/>
  </r>
  <r>
    <s v="INV101776"/>
    <x v="126"/>
    <s v="CUST0112"/>
    <s v="PRD013"/>
    <s v="STR080"/>
    <s v="EMP0285"/>
    <n v="1"/>
    <n v="161.03"/>
    <n v="0"/>
    <n v="0"/>
    <n v="185.18"/>
    <n v="124.24"/>
    <n v="60.94"/>
    <s v="Credit Card"/>
    <s v="Not Returned"/>
    <x v="1"/>
    <d v="1899-12-30T13:39:00"/>
    <s v="Weekend"/>
    <s v="Amul Paneer 250ml"/>
    <x v="3"/>
    <n v="161.03"/>
    <s v="Gokul Venkataraman"/>
    <x v="2"/>
    <s v="Lalitha Murugan"/>
    <s v="Store Manager"/>
    <s v="FreshMart Madurai Colony"/>
    <x v="0"/>
  </r>
  <r>
    <s v="INV102050"/>
    <x v="126"/>
    <s v="CUST0666"/>
    <s v="PRD084"/>
    <s v="STR067"/>
    <s v="EMP0247"/>
    <n v="4"/>
    <n v="253.33"/>
    <n v="0"/>
    <n v="0"/>
    <n v="1165.32"/>
    <n v="728.68"/>
    <n v="436.64"/>
    <s v="Cash"/>
    <s v="Not Returned"/>
    <x v="1"/>
    <d v="1899-12-30T14:37:00"/>
    <s v="Weekend"/>
    <s v="Local Farm Fresh Fruits Combo"/>
    <x v="9"/>
    <n v="221.61"/>
    <s v="Anand Reddy"/>
    <x v="0"/>
    <s v="Sudha Balan"/>
    <s v="Sales"/>
    <s v="FreshMart Salem Complex"/>
    <x v="0"/>
  </r>
  <r>
    <s v="INV102084"/>
    <x v="126"/>
    <s v="CUST0130"/>
    <s v="PRD055"/>
    <s v="STR012"/>
    <s v="EMP0142"/>
    <n v="3"/>
    <n v="125.15"/>
    <n v="10"/>
    <n v="37.549999999999997"/>
    <n v="388.59"/>
    <n v="287.10000000000002"/>
    <n v="101.49"/>
    <s v="Credit Card"/>
    <s v="Not Returned"/>
    <x v="1"/>
    <d v="1899-12-30T19:39:00"/>
    <s v="Weekend"/>
    <s v="Cadbury Biscuits Pack"/>
    <x v="7"/>
    <n v="125.15"/>
    <s v="Geetha Selvam"/>
    <x v="1"/>
    <s v="Sathish Subramaniam"/>
    <s v="Billing"/>
    <s v="FreshMart Chennai Junction"/>
    <x v="0"/>
  </r>
  <r>
    <s v="INV102179"/>
    <x v="126"/>
    <s v="CUST0487"/>
    <s v="PRD027"/>
    <s v="STR011"/>
    <s v="EMP0341"/>
    <n v="2"/>
    <n v="139.21"/>
    <n v="10"/>
    <n v="27.84"/>
    <n v="288.17"/>
    <n v="213.98"/>
    <n v="74.19"/>
    <s v="Credit Card"/>
    <s v="Not Returned"/>
    <x v="1"/>
    <d v="1899-12-30T09:05:00"/>
    <s v="Weekend"/>
    <s v="Coca-Cola Tea 1kg"/>
    <x v="0"/>
    <n v="139.21"/>
    <s v="Dhanya Murugan"/>
    <x v="1"/>
    <s v="Indira Chandran"/>
    <s v="Billing"/>
    <s v="FreshMart Bengaluru Enclave"/>
    <x v="0"/>
  </r>
  <r>
    <s v="INV102425"/>
    <x v="126"/>
    <s v="CUST0312"/>
    <s v="PRD004"/>
    <s v="STR088"/>
    <s v="EMP0012"/>
    <n v="3"/>
    <n v="429.2"/>
    <n v="0"/>
    <n v="0"/>
    <n v="1480.74"/>
    <n v="709.62"/>
    <n v="771.12"/>
    <s v="Debit Card"/>
    <s v="Not Returned"/>
    <x v="2"/>
    <d v="1899-12-30T11:43:00"/>
    <s v="Weekend"/>
    <s v="Britannia Buns 2kg"/>
    <x v="6"/>
    <n v="398.25"/>
    <s v="Tara Sharma"/>
    <x v="0"/>
    <s v="Suresh Nathan"/>
    <s v="Cashier"/>
    <s v="FreshMart Salem Extension"/>
    <x v="0"/>
  </r>
  <r>
    <s v="INV102483"/>
    <x v="126"/>
    <s v="CUST0475"/>
    <s v="PRD028"/>
    <s v="STR077"/>
    <s v="EMP0030"/>
    <n v="8"/>
    <n v="429.84"/>
    <n v="5"/>
    <n v="171.94"/>
    <n v="3756.8"/>
    <n v="2479.84"/>
    <n v="1276.96"/>
    <s v="Cash"/>
    <s v="Not Returned"/>
    <x v="0"/>
    <d v="1899-12-30T18:34:00"/>
    <s v="Weekend"/>
    <s v="Tata Tea Soft Drinks 500g"/>
    <x v="0"/>
    <n v="380.12"/>
    <s v="Gopal Prabhu"/>
    <x v="0"/>
    <s v="Hariharan Rao"/>
    <s v="Cashier"/>
    <s v="FreshMart Kochi Gardens"/>
    <x v="0"/>
  </r>
  <r>
    <s v="INV100527"/>
    <x v="127"/>
    <s v="CUST0173"/>
    <s v="PRD069"/>
    <s v="STR084"/>
    <s v="EMP0288"/>
    <n v="5"/>
    <n v="468.94"/>
    <n v="5"/>
    <n v="117.23"/>
    <n v="2227.4699999999998"/>
    <n v="1684"/>
    <n v="543.47"/>
    <s v="Upi"/>
    <s v="Not Returned"/>
    <x v="1"/>
    <d v="1899-12-30T11:08:00"/>
    <s v="Weekday"/>
    <s v="Patanjali Shampoo 1kg"/>
    <x v="10"/>
    <n v="468.94"/>
    <s v="Thenmozhi Balan"/>
    <x v="2"/>
    <s v="Chitra Selvam"/>
    <s v="Sales"/>
    <s v="FreshMart Tiruppur Market"/>
    <x v="0"/>
  </r>
  <r>
    <s v="INV100683"/>
    <x v="127"/>
    <s v="CUST0398"/>
    <s v="PRD095"/>
    <s v="STR010"/>
    <s v="EMP0129"/>
    <n v="6"/>
    <n v="77.52"/>
    <n v="0"/>
    <n v="0"/>
    <n v="465.12"/>
    <n v="372.84"/>
    <n v="92.28"/>
    <s v="Credit Card"/>
    <s v="Not Returned"/>
    <x v="1"/>
    <d v="1899-12-30T17:08:00"/>
    <s v="Weekday"/>
    <s v="Organic Fresh Fresh Vegetables 200g"/>
    <x v="11"/>
    <n v="75.680000000000007"/>
    <s v="Balamurugan Menon"/>
    <x v="0"/>
    <s v="Arun Nair"/>
    <s v="Inventory"/>
    <s v="FreshMart Kochi Colony"/>
    <x v="0"/>
  </r>
  <r>
    <s v="INV100846"/>
    <x v="127"/>
    <s v="CUST0105"/>
    <s v="PRD099"/>
    <s v="STR127"/>
    <s v="EMP0341"/>
    <n v="4"/>
    <n v="401.06"/>
    <n v="0"/>
    <n v="0"/>
    <n v="1604.24"/>
    <n v="1389.88"/>
    <n v="214.36"/>
    <s v="Net Banking"/>
    <s v="Not Returned"/>
    <x v="1"/>
    <d v="1899-12-30T14:50:00"/>
    <s v="Weekday"/>
    <s v="Local Farm Fresh Vegetables 200g"/>
    <x v="11"/>
    <n v="401.06"/>
    <s v="Revathi Sekar"/>
    <x v="2"/>
    <s v="Indira Chandran"/>
    <s v="Billing"/>
    <s v="FreshMart Surat Enclave"/>
    <x v="2"/>
  </r>
  <r>
    <s v="INV101533"/>
    <x v="127"/>
    <s v="CUST0293"/>
    <s v="PRD026"/>
    <s v="STR108"/>
    <s v="EMP0250"/>
    <n v="6"/>
    <n v="355.35"/>
    <n v="0"/>
    <n v="0"/>
    <n v="2132.1"/>
    <n v="1483.5"/>
    <n v="648.6"/>
    <s v="Net Banking"/>
    <s v="Not Returned"/>
    <x v="1"/>
    <d v="1899-12-30T16:07:00"/>
    <s v="Weekday"/>
    <s v="Nescafe Coffee 1kg"/>
    <x v="0"/>
    <n v="329.69"/>
    <s v="Suresh Chandran"/>
    <x v="0"/>
    <s v="Dinesh Pandian"/>
    <s v="Sales"/>
    <s v="FreshMart Mumbai Square"/>
    <x v="2"/>
  </r>
  <r>
    <s v="INV101616"/>
    <x v="127"/>
    <s v="CUST0104"/>
    <s v="PRD137"/>
    <s v="STR054"/>
    <s v="EMP0104"/>
    <n v="2"/>
    <n v="442.14"/>
    <n v="0"/>
    <n v="0"/>
    <n v="884.28"/>
    <n v="703.74"/>
    <n v="180.54"/>
    <s v="Credit Card"/>
    <s v="Not Returned"/>
    <x v="1"/>
    <d v="1899-12-30T13:16:00"/>
    <s v="Weekday"/>
    <s v="MDH Powdered Spices 200g"/>
    <x v="1"/>
    <n v="442.14"/>
    <s v="Divya Krishnan"/>
    <x v="1"/>
    <s v="Pandi Nair"/>
    <s v="Inventory"/>
    <s v="FreshMart Mysuru Plaza"/>
    <x v="0"/>
  </r>
  <r>
    <s v="INV101726"/>
    <x v="128"/>
    <s v="CUST0063"/>
    <s v="PRD123"/>
    <s v="STR123"/>
    <s v="EMP0155"/>
    <n v="6"/>
    <n v="208.77"/>
    <n v="0"/>
    <n v="0"/>
    <n v="1252.6199999999999"/>
    <n v="950.58"/>
    <n v="302.04000000000002"/>
    <s v="Debit Card"/>
    <s v="Not Returned"/>
    <x v="0"/>
    <d v="1899-12-30T09:48:00"/>
    <s v="Weekday"/>
    <s v="Fortune Gingelly Oil 200g"/>
    <x v="8"/>
    <n v="183.39"/>
    <s v="Priya Varma"/>
    <x v="0"/>
    <s v="Vijay Chandran"/>
    <s v="Cashier"/>
    <s v="FreshMart Mumbai Extension"/>
    <x v="2"/>
  </r>
  <r>
    <s v="INV101878"/>
    <x v="128"/>
    <s v="CUST0142"/>
    <s v="PRD022"/>
    <s v="STR080"/>
    <s v="EMP0285"/>
    <n v="4"/>
    <n v="397.22"/>
    <n v="15"/>
    <n v="238.33"/>
    <n v="1350.55"/>
    <n v="1277.48"/>
    <n v="73.069999999999993"/>
    <s v="Cash"/>
    <s v="Not Returned"/>
    <x v="1"/>
    <d v="1899-12-30T10:53:00"/>
    <s v="Weekday"/>
    <s v="Aavin Milk Pack"/>
    <x v="3"/>
    <n v="397.22"/>
    <s v="Radha Devi"/>
    <x v="1"/>
    <s v="Lalitha Murugan"/>
    <s v="Store Manager"/>
    <s v="FreshMart Madurai Colony"/>
    <x v="0"/>
  </r>
  <r>
    <s v="INV102284"/>
    <x v="128"/>
    <s v="CUST0656"/>
    <s v="PRD025"/>
    <s v="STR010"/>
    <s v="EMP0004"/>
    <n v="1"/>
    <n v="383.51"/>
    <n v="5"/>
    <n v="19.18"/>
    <n v="364.33"/>
    <n v="285.89999999999998"/>
    <n v="78.430000000000007"/>
    <s v="Debit Card"/>
    <s v="Not Returned"/>
    <x v="1"/>
    <d v="1899-12-30T10:08:00"/>
    <s v="Weekday"/>
    <s v="Nescafe Soft Drinks Pack"/>
    <x v="0"/>
    <n v="383.51"/>
    <s v="Anjali Achari"/>
    <x v="2"/>
    <s v="Hema Chettiar"/>
    <s v="Sales"/>
    <s v="FreshMart Kochi Colony"/>
    <x v="0"/>
  </r>
  <r>
    <s v="INV102404"/>
    <x v="128"/>
    <s v="CUST0126"/>
    <s v="PRD054"/>
    <s v="STR119"/>
    <s v="EMP0110"/>
    <n v="4"/>
    <n v="530.16"/>
    <n v="0"/>
    <n v="0"/>
    <n v="2120.64"/>
    <n v="1516.76"/>
    <n v="603.88"/>
    <s v="Debit Card"/>
    <s v="Not Returned"/>
    <x v="1"/>
    <d v="1899-12-30T20:22:00"/>
    <s v="Weekday"/>
    <s v="Lays Namkeen 2kg"/>
    <x v="7"/>
    <n v="530.16"/>
    <s v="Anjali Balan"/>
    <x v="1"/>
    <s v="Nandhini Chandran"/>
    <s v="Cashier"/>
    <s v="FreshMart Ahmedabad Nagar"/>
    <x v="2"/>
  </r>
  <r>
    <s v="INV100275"/>
    <x v="129"/>
    <s v="CUST0394"/>
    <s v="PRD048"/>
    <s v="STR046"/>
    <s v="EMP0191"/>
    <n v="7"/>
    <n v="150.41999999999999"/>
    <n v="15"/>
    <n v="157.94"/>
    <n v="895"/>
    <n v="764.47"/>
    <n v="130.53"/>
    <s v="Credit Card"/>
    <s v="Not Returned"/>
    <x v="0"/>
    <d v="1899-12-30T10:11:00"/>
    <s v="Weekday"/>
    <s v="Lays Chocolates 1kg"/>
    <x v="7"/>
    <n v="147.72"/>
    <s v="Sudha Mudaliar"/>
    <x v="0"/>
    <s v="Thenmozhi Krishnan"/>
    <s v="Billing"/>
    <s v="FreshMart Mysuru Colony"/>
    <x v="0"/>
  </r>
  <r>
    <s v="INV100290"/>
    <x v="129"/>
    <s v="CUST0666"/>
    <s v="PRD119"/>
    <s v="STR025"/>
    <s v="EMP0079"/>
    <n v="4"/>
    <n v="259.81"/>
    <n v="10"/>
    <n v="103.92"/>
    <n v="935.32"/>
    <n v="852.92"/>
    <n v="82.4"/>
    <s v="Credit Card"/>
    <s v="Not Returned"/>
    <x v="1"/>
    <d v="1899-12-30T18:30:00"/>
    <s v="Weekday"/>
    <s v="Gold Winner Sunflower Oil 200g"/>
    <x v="8"/>
    <n v="234.86"/>
    <s v="Anand Reddy"/>
    <x v="0"/>
    <s v="Udhay Naicker"/>
    <s v="Sales"/>
    <s v="FreshMart Tiruppur Enclave"/>
    <x v="0"/>
  </r>
  <r>
    <s v="INV100653"/>
    <x v="129"/>
    <s v="CUST0464"/>
    <s v="PRD050"/>
    <s v="STR088"/>
    <s v="EMP0229"/>
    <n v="2"/>
    <n v="51.33"/>
    <n v="20"/>
    <n v="20.53"/>
    <n v="82.13"/>
    <n v="74.959999999999994"/>
    <n v="7.17"/>
    <s v="Wallet"/>
    <s v="Not Returned"/>
    <x v="1"/>
    <d v="1899-12-30T14:02:00"/>
    <s v="Weekday"/>
    <s v="Parle Namkeen 500g"/>
    <x v="7"/>
    <n v="51.33"/>
    <s v="Gopal Sharma"/>
    <x v="2"/>
    <s v="Udhay Sekar"/>
    <s v="Sales"/>
    <s v="FreshMart Salem Extension"/>
    <x v="0"/>
  </r>
  <r>
    <s v="INV102052"/>
    <x v="129"/>
    <s v="CUST0030"/>
    <s v="PRD022"/>
    <s v="STR009"/>
    <s v="EMP0322"/>
    <n v="3"/>
    <n v="397.22"/>
    <n v="15"/>
    <n v="178.75"/>
    <n v="1012.91"/>
    <n v="958.11"/>
    <n v="54.8"/>
    <s v="Cash"/>
    <s v="Returned"/>
    <x v="0"/>
    <d v="1899-12-30T17:06:00"/>
    <s v="Weekday"/>
    <s v="Aavin Milk Pack"/>
    <x v="3"/>
    <n v="397.22"/>
    <s v="Revathi Pillai"/>
    <x v="2"/>
    <s v="Prasath Naidu"/>
    <s v="Billing"/>
    <s v="FreshMart Kochi Square"/>
    <x v="0"/>
  </r>
  <r>
    <s v="INV102468"/>
    <x v="129"/>
    <s v="CUST0293"/>
    <s v="PRD075"/>
    <s v="STR096"/>
    <s v="EMP0301"/>
    <n v="3"/>
    <n v="318.41000000000003"/>
    <n v="15"/>
    <n v="143.28"/>
    <n v="811.95"/>
    <n v="675.84"/>
    <n v="136.11000000000001"/>
    <s v="Debit Card"/>
    <s v="Not Returned"/>
    <x v="1"/>
    <d v="1899-12-30T11:14:00"/>
    <s v="Weekday"/>
    <s v="Local Farm Fresh Vegetables 200g"/>
    <x v="5"/>
    <n v="297.32"/>
    <s v="Suresh Chandran"/>
    <x v="0"/>
    <s v="Kalpana Prabhu"/>
    <s v="Inventory"/>
    <s v="FreshMart Mumbai Bypass"/>
    <x v="2"/>
  </r>
  <r>
    <s v="INV100112"/>
    <x v="130"/>
    <s v="CUST0036"/>
    <s v="PRD007"/>
    <s v="STR016"/>
    <s v="EMP0050"/>
    <n v="4"/>
    <n v="437.49"/>
    <n v="20"/>
    <n v="349.99"/>
    <n v="1399.97"/>
    <n v="1061.76"/>
    <n v="338.21"/>
    <s v="Debit Card"/>
    <s v="Not Returned"/>
    <x v="0"/>
    <d v="1899-12-30T20:55:00"/>
    <s v="Weekday"/>
    <s v="Britannia Buns 2kg v2"/>
    <x v="6"/>
    <n v="437.49"/>
    <s v="Janani Balan"/>
    <x v="2"/>
    <s v="Umesh Menon"/>
    <s v="Sales"/>
    <s v="FreshMart Kochi Bypass"/>
    <x v="0"/>
  </r>
  <r>
    <s v="INV100213"/>
    <x v="130"/>
    <s v="CUST0200"/>
    <s v="PRD027"/>
    <s v="STR074"/>
    <s v="EMP0270"/>
    <n v="6"/>
    <n v="157.1"/>
    <n v="0"/>
    <n v="0"/>
    <n v="942.6"/>
    <n v="641.94000000000005"/>
    <n v="300.66000000000003"/>
    <s v="Debit Card"/>
    <s v="Not Returned"/>
    <x v="0"/>
    <d v="1899-12-30T12:20:00"/>
    <s v="Weekday"/>
    <s v="Coca-Cola Tea 1kg"/>
    <x v="0"/>
    <n v="139.21"/>
    <s v="Karthik Achari"/>
    <x v="0"/>
    <s v="Priya Venkataraman"/>
    <s v="Operations"/>
    <s v="FreshMart Mysuru Main Road"/>
    <x v="0"/>
  </r>
  <r>
    <s v="INV100278"/>
    <x v="130"/>
    <s v="CUST0132"/>
    <s v="PRD018"/>
    <s v="STR062"/>
    <s v="EMP0350"/>
    <n v="2"/>
    <n v="232.58"/>
    <n v="5"/>
    <n v="23.26"/>
    <n v="441.9"/>
    <n v="382.4"/>
    <n v="59.5"/>
    <s v="Wallet"/>
    <s v="Not Returned"/>
    <x v="1"/>
    <d v="1899-12-30T15:32:00"/>
    <s v="Weekday"/>
    <s v="Aavin Cheese 200g"/>
    <x v="3"/>
    <n v="232.58"/>
    <s v="Suresh Balan"/>
    <x v="1"/>
    <s v="Uma Pandian"/>
    <s v="Cashier"/>
    <s v="FreshMart Hyderabad Crossing"/>
    <x v="0"/>
  </r>
  <r>
    <s v="INV101010"/>
    <x v="130"/>
    <s v="CUST0462"/>
    <s v="PRD090"/>
    <s v="STR088"/>
    <s v="EMP0229"/>
    <n v="1"/>
    <n v="438.7"/>
    <n v="5"/>
    <n v="21.93"/>
    <n v="416.77"/>
    <n v="370.18"/>
    <n v="46.59"/>
    <s v="Credit Card"/>
    <s v="Not Returned"/>
    <x v="1"/>
    <d v="1899-12-30T14:36:00"/>
    <s v="Weekday"/>
    <s v="Organic Fresh Fresh Fruits Pack v2"/>
    <x v="9"/>
    <n v="438.7"/>
    <s v="Anitha Sharma"/>
    <x v="2"/>
    <s v="Udhay Sekar"/>
    <s v="Sales"/>
    <s v="FreshMart Salem Extension"/>
    <x v="0"/>
  </r>
  <r>
    <s v="INV101442"/>
    <x v="130"/>
    <s v="CUST0669"/>
    <s v="PRD110"/>
    <s v="STR067"/>
    <s v="EMP0247"/>
    <n v="5"/>
    <n v="291.93"/>
    <n v="5"/>
    <n v="72.98"/>
    <n v="1386.67"/>
    <n v="1268.5"/>
    <n v="118.17"/>
    <s v="Upi"/>
    <s v="Not Returned"/>
    <x v="1"/>
    <d v="1899-12-30T18:26:00"/>
    <s v="Weekday"/>
    <s v="India Gate Ponni Rice 1kg"/>
    <x v="2"/>
    <n v="291.93"/>
    <s v="Mani Krishnan"/>
    <x v="2"/>
    <s v="Sudha Balan"/>
    <s v="Sales"/>
    <s v="FreshMart Salem Complex"/>
    <x v="0"/>
  </r>
  <r>
    <s v="INV101825"/>
    <x v="130"/>
    <s v="CUST0008"/>
    <s v="PRD094"/>
    <s v="STR009"/>
    <s v="EMP0133"/>
    <n v="2"/>
    <n v="298.68"/>
    <n v="15"/>
    <n v="89.6"/>
    <n v="507.76"/>
    <n v="501.38"/>
    <n v="6.38"/>
    <s v="Debit Card"/>
    <s v="Not Returned"/>
    <x v="2"/>
    <d v="1899-12-30T13:16:00"/>
    <s v="Weekday"/>
    <s v="Organic Fresh Fresh Vegetables 2kg"/>
    <x v="11"/>
    <n v="298.68"/>
    <s v="Eswari Raj"/>
    <x v="2"/>
    <s v="Deepak Naicker"/>
    <s v="Sales"/>
    <s v="FreshMart Kochi Square"/>
    <x v="0"/>
  </r>
  <r>
    <s v="INV100288"/>
    <x v="131"/>
    <s v="CUST0320"/>
    <s v="PRD065"/>
    <s v="STR062"/>
    <s v="EMP0350"/>
    <n v="2"/>
    <n v="277.42"/>
    <n v="0"/>
    <n v="0"/>
    <n v="554.84"/>
    <n v="398.32"/>
    <n v="156.52000000000001"/>
    <s v="Net Banking"/>
    <s v="Not Returned"/>
    <x v="1"/>
    <d v="1899-12-30T16:23:00"/>
    <s v="Weekday"/>
    <s v="Dove Toothpaste 1L"/>
    <x v="10"/>
    <n v="159.5"/>
    <s v="Sudha Menon"/>
    <x v="2"/>
    <s v="Uma Pandian"/>
    <s v="Cashier"/>
    <s v="FreshMart Hyderabad Crossing"/>
    <x v="0"/>
  </r>
  <r>
    <s v="INV100502"/>
    <x v="131"/>
    <s v="CUST0289"/>
    <s v="PRD043"/>
    <s v="STR047"/>
    <s v="EMP0088"/>
    <n v="5"/>
    <n v="42.97"/>
    <n v="5"/>
    <n v="10.74"/>
    <n v="204.11"/>
    <n v="182.95"/>
    <n v="21.16"/>
    <s v="Credit Card"/>
    <s v="Not Returned"/>
    <x v="0"/>
    <d v="1899-12-30T12:55:00"/>
    <s v="Weekday"/>
    <s v="McCain Ice Cream 200g"/>
    <x v="12"/>
    <n v="42.97"/>
    <s v="Mala Naidu"/>
    <x v="2"/>
    <s v="Nithya Rao"/>
    <s v="Cashier"/>
    <s v="FreshMart Hyderabad Enclave"/>
    <x v="0"/>
  </r>
  <r>
    <s v="INV100518"/>
    <x v="131"/>
    <s v="CUST0625"/>
    <s v="PRD111"/>
    <s v="STR083"/>
    <s v="EMP0074"/>
    <n v="4"/>
    <n v="225.45"/>
    <n v="0"/>
    <n v="0"/>
    <n v="901.8"/>
    <n v="763.6"/>
    <n v="138.19999999999999"/>
    <s v="Debit Card"/>
    <s v="Not Returned"/>
    <x v="2"/>
    <d v="1899-12-30T11:25:00"/>
    <s v="Weekday"/>
    <s v="Aachi Idli Rice 500g"/>
    <x v="2"/>
    <n v="225.45"/>
    <s v="Kishore Prabhu"/>
    <x v="2"/>
    <s v="Indira Varma"/>
    <s v="Sales"/>
    <s v="FreshMart Salem Colony"/>
    <x v="0"/>
  </r>
  <r>
    <s v="INV100770"/>
    <x v="131"/>
    <s v="CUST0252"/>
    <s v="PRD015"/>
    <s v="STR085"/>
    <s v="EMP0121"/>
    <n v="1"/>
    <n v="459.58"/>
    <n v="5"/>
    <n v="22.98"/>
    <n v="436.6"/>
    <n v="386.89"/>
    <n v="49.71"/>
    <s v="Cash"/>
    <s v="Not Returned"/>
    <x v="1"/>
    <d v="1899-12-30T16:24:00"/>
    <s v="Weekday"/>
    <s v="Nestle Butter 250ml"/>
    <x v="3"/>
    <n v="459.58"/>
    <s v="Kannan Gupta"/>
    <x v="2"/>
    <s v="Nithya Selvam"/>
    <s v="Cashier"/>
    <s v="FreshMart Mysuru Arcade"/>
    <x v="0"/>
  </r>
  <r>
    <s v="INV100810"/>
    <x v="131"/>
    <s v="CUST0629"/>
    <s v="PRD032"/>
    <s v="STR160"/>
    <s v="EMP0073"/>
    <n v="4"/>
    <n v="141.11000000000001"/>
    <n v="0"/>
    <n v="0"/>
    <n v="564.44000000000005"/>
    <n v="463.64"/>
    <n v="100.8"/>
    <s v="Net Banking"/>
    <s v="Not Returned"/>
    <x v="0"/>
    <d v="1899-12-30T14:41:00"/>
    <s v="Weekday"/>
    <s v="Coca-Cola Coffee Combo"/>
    <x v="0"/>
    <n v="141.11000000000001"/>
    <s v="Suresh Raj"/>
    <x v="2"/>
    <s v="Harini Prabhu"/>
    <s v="Sales"/>
    <s v="FreshMart Lucknow Complex"/>
    <x v="1"/>
  </r>
  <r>
    <s v="INV101397"/>
    <x v="131"/>
    <s v="CUST0541"/>
    <s v="PRD094"/>
    <s v="STR097"/>
    <s v="EMP0340"/>
    <n v="4"/>
    <n v="332.05"/>
    <n v="15"/>
    <n v="199.23"/>
    <n v="1128.97"/>
    <n v="1002.76"/>
    <n v="126.21"/>
    <s v="Debit Card"/>
    <s v="Not Returned"/>
    <x v="1"/>
    <d v="1899-12-30T21:21:00"/>
    <s v="Weekday"/>
    <s v="Organic Fresh Fresh Vegetables 2kg"/>
    <x v="11"/>
    <n v="298.68"/>
    <s v="Divya Reddy"/>
    <x v="0"/>
    <s v="Nithya Subramaniam"/>
    <s v="Cashier"/>
    <s v="FreshMart Ahmedabad Arcade"/>
    <x v="2"/>
  </r>
  <r>
    <s v="INV102330"/>
    <x v="131"/>
    <s v="CUST0029"/>
    <s v="PRD019"/>
    <s v="STR064"/>
    <s v="EMP0027"/>
    <n v="2"/>
    <n v="448.94"/>
    <n v="20"/>
    <n v="179.58"/>
    <n v="718.3"/>
    <n v="760.16"/>
    <n v="-41.86"/>
    <s v="Credit Card"/>
    <s v="Not Returned"/>
    <x v="1"/>
    <d v="1899-12-30T14:29:00"/>
    <s v="Weekday"/>
    <s v="Amul Paneer 1kg"/>
    <x v="3"/>
    <n v="448.94"/>
    <s v="Ishwarya Krishnan"/>
    <x v="2"/>
    <s v="Priya Sharma"/>
    <s v="Billing"/>
    <s v="FreshMart Kochi Extension"/>
    <x v="0"/>
  </r>
  <r>
    <s v="INV102473"/>
    <x v="131"/>
    <s v="CUST0063"/>
    <s v="PRD022"/>
    <s v="STR042"/>
    <s v="EMP0261"/>
    <n v="7"/>
    <n v="429.77"/>
    <n v="10"/>
    <n v="300.83999999999997"/>
    <n v="2707.55"/>
    <n v="2235.59"/>
    <n v="471.96"/>
    <s v="Upi"/>
    <s v="Not Returned"/>
    <x v="0"/>
    <d v="1899-12-30T14:48:00"/>
    <s v="Weekday"/>
    <s v="Aavin Milk Pack"/>
    <x v="3"/>
    <n v="397.22"/>
    <s v="Priya Varma"/>
    <x v="0"/>
    <s v="Hari Murugan"/>
    <s v="Sales"/>
    <s v="FreshMart Erode Point"/>
    <x v="0"/>
  </r>
  <r>
    <s v="INV100390"/>
    <x v="132"/>
    <s v="CUST0210"/>
    <s v="PRD001"/>
    <s v="STR070"/>
    <s v="EMP0038"/>
    <n v="3"/>
    <n v="299.73"/>
    <n v="10"/>
    <n v="89.92"/>
    <n v="930.66"/>
    <n v="554.22"/>
    <n v="376.44"/>
    <s v="Credit Card"/>
    <s v="Not Returned"/>
    <x v="1"/>
    <d v="1899-12-30T10:59:00"/>
    <s v="Weekend"/>
    <s v="Local Bakers Buns 1kg"/>
    <x v="6"/>
    <n v="299.73"/>
    <s v="Anand Pandian"/>
    <x v="2"/>
    <s v="Yamuna Achari"/>
    <s v="Inventory"/>
    <s v="FreshMart Bengaluru Nagar"/>
    <x v="0"/>
  </r>
  <r>
    <s v="INV100743"/>
    <x v="132"/>
    <s v="CUST0219"/>
    <s v="PRD080"/>
    <s v="STR041"/>
    <s v="EMP0325"/>
    <n v="5"/>
    <n v="308.2"/>
    <n v="20"/>
    <n v="308.2"/>
    <n v="1417.72"/>
    <n v="1031.5"/>
    <n v="386.22"/>
    <s v="Debit Card"/>
    <s v="Not Returned"/>
    <x v="1"/>
    <d v="1899-12-30T18:37:00"/>
    <s v="Weekend"/>
    <s v="Vim Kitchenware 1kg"/>
    <x v="5"/>
    <n v="275.70999999999998"/>
    <s v="Pandi Naidu"/>
    <x v="0"/>
    <s v="Chandran Naidu"/>
    <s v="Cashier"/>
    <s v="FreshMart Tiruppur Colony"/>
    <x v="0"/>
  </r>
  <r>
    <s v="INV100747"/>
    <x v="132"/>
    <s v="CUST0567"/>
    <s v="PRD026"/>
    <s v="STR011"/>
    <s v="EMP0102"/>
    <n v="6"/>
    <n v="348.01"/>
    <n v="5"/>
    <n v="104.4"/>
    <n v="2281.21"/>
    <n v="1483.5"/>
    <n v="797.71"/>
    <s v="Net Banking"/>
    <s v="Not Returned"/>
    <x v="0"/>
    <d v="1899-12-30T09:15:00"/>
    <s v="Weekend"/>
    <s v="Nescafe Coffee 1kg"/>
    <x v="0"/>
    <n v="329.69"/>
    <s v="Bharath Balan"/>
    <x v="0"/>
    <s v="Prasath Reddy"/>
    <s v="Cashier"/>
    <s v="FreshMart Bengaluru Enclave"/>
    <x v="0"/>
  </r>
  <r>
    <s v="INV100768"/>
    <x v="132"/>
    <s v="CUST0216"/>
    <s v="PRD062"/>
    <s v="STR079"/>
    <s v="EMP0295"/>
    <n v="4"/>
    <n v="446.17"/>
    <n v="20"/>
    <n v="356.94"/>
    <n v="1641.9"/>
    <n v="1302.44"/>
    <n v="339.46"/>
    <s v="Wallet"/>
    <s v="Not Returned"/>
    <x v="1"/>
    <d v="1899-12-30T10:29:00"/>
    <s v="Weekend"/>
    <s v="Himalaya Skin Care Combo"/>
    <x v="10"/>
    <n v="298.81"/>
    <s v="Nandhini Murugan"/>
    <x v="1"/>
    <s v="Lakshmi Nair"/>
    <s v="Inventory"/>
    <s v="FreshMart Erode Hub"/>
    <x v="0"/>
  </r>
  <r>
    <s v="INV101066"/>
    <x v="132"/>
    <s v="CUST0619"/>
    <s v="PRD135"/>
    <s v="STR070"/>
    <s v="EMP0110"/>
    <n v="4"/>
    <n v="379.12"/>
    <n v="10"/>
    <n v="151.65"/>
    <n v="1569.55"/>
    <n v="1172.2"/>
    <n v="397.35"/>
    <s v="Cash"/>
    <s v="Not Returned"/>
    <x v="1"/>
    <d v="1899-12-30T18:59:00"/>
    <s v="Weekend"/>
    <s v="MDH Whole Spices 1L"/>
    <x v="1"/>
    <n v="379.12"/>
    <s v="Thenmozhi Gupta"/>
    <x v="2"/>
    <s v="Nandhini Chandran"/>
    <s v="Cashier"/>
    <s v="FreshMart Bengaluru Nagar"/>
    <x v="0"/>
  </r>
  <r>
    <s v="INV101353"/>
    <x v="132"/>
    <s v="CUST0630"/>
    <s v="PRD006"/>
    <s v="STR124"/>
    <s v="EMP0164"/>
    <n v="4"/>
    <n v="343.56"/>
    <n v="20"/>
    <n v="274.85000000000002"/>
    <n v="1264.3"/>
    <n v="865.28"/>
    <n v="399.02"/>
    <s v="Credit Card"/>
    <s v="Not Returned"/>
    <x v="2"/>
    <d v="1899-12-30T17:48:00"/>
    <s v="Weekend"/>
    <s v="Harvest Gold Cookies 500g"/>
    <x v="6"/>
    <n v="343.56"/>
    <s v="Lakshmi Chandran"/>
    <x v="2"/>
    <s v="Sundar Naicker"/>
    <s v="Billing"/>
    <s v="FreshMart Ahmedabad Hub"/>
    <x v="2"/>
  </r>
  <r>
    <s v="INV101392"/>
    <x v="132"/>
    <s v="CUST0698"/>
    <s v="PRD121"/>
    <s v="STR073"/>
    <s v="EMP0268"/>
    <n v="1"/>
    <n v="317.72000000000003"/>
    <n v="10"/>
    <n v="31.77"/>
    <n v="328.84"/>
    <n v="271.52999999999997"/>
    <n v="57.31"/>
    <s v="Net Banking"/>
    <s v="Not Returned"/>
    <x v="1"/>
    <d v="1899-12-30T18:31:00"/>
    <s v="Weekend"/>
    <s v="Fortune Coconut Oil 500g"/>
    <x v="8"/>
    <n v="223.15"/>
    <s v="Nirmala Nair"/>
    <x v="2"/>
    <s v="Dhanya Sharma"/>
    <s v="Store Manager"/>
    <s v="FreshMart Bengaluru Market"/>
    <x v="0"/>
  </r>
  <r>
    <s v="INV101433"/>
    <x v="132"/>
    <s v="CUST0313"/>
    <s v="PRD019"/>
    <s v="STR020"/>
    <s v="EMP0267"/>
    <n v="3"/>
    <n v="448.94"/>
    <n v="0"/>
    <n v="0"/>
    <n v="1548.84"/>
    <n v="1140.24"/>
    <n v="408.6"/>
    <s v="Cash"/>
    <s v="Not Returned"/>
    <x v="0"/>
    <d v="1899-12-30T13:29:00"/>
    <s v="Weekend"/>
    <s v="Amul Paneer 1kg"/>
    <x v="3"/>
    <n v="448.94"/>
    <s v="Thiru Nair"/>
    <x v="1"/>
    <s v="Ashok Pillai"/>
    <s v="HR"/>
    <s v="FreshMart Erode Circle"/>
    <x v="0"/>
  </r>
  <r>
    <s v="INV101553"/>
    <x v="132"/>
    <s v="CUST0143"/>
    <s v="PRD070"/>
    <s v="STR128"/>
    <s v="EMP0177"/>
    <n v="2"/>
    <n v="233.47"/>
    <n v="15"/>
    <n v="70.040000000000006"/>
    <n v="456.43"/>
    <n v="377.96"/>
    <n v="78.47"/>
    <s v="Wallet"/>
    <s v="Not Returned"/>
    <x v="2"/>
    <d v="1899-12-30T21:04:00"/>
    <s v="Weekend"/>
    <s v="Surf Excel Batteries 2kg"/>
    <x v="5"/>
    <n v="233.47"/>
    <s v="Charulatha Iyer"/>
    <x v="2"/>
    <s v="Raghav Iyer"/>
    <s v="Store Manager"/>
    <s v="FreshMart Surat Junction"/>
    <x v="2"/>
  </r>
  <r>
    <s v="INV101662"/>
    <x v="132"/>
    <s v="CUST0111"/>
    <s v="PRD070"/>
    <s v="STR128"/>
    <s v="EMP0257"/>
    <n v="4"/>
    <n v="233.47"/>
    <n v="0"/>
    <n v="0"/>
    <n v="1073.96"/>
    <n v="755.92"/>
    <n v="318.04000000000002"/>
    <s v="Credit Card"/>
    <s v="Returned"/>
    <x v="1"/>
    <d v="1899-12-30T16:16:00"/>
    <s v="Weekend"/>
    <s v="Surf Excel Batteries 2kg"/>
    <x v="5"/>
    <n v="233.47"/>
    <s v="Hemalatha Devi"/>
    <x v="1"/>
    <s v="Sangeetha Naidu"/>
    <s v="Cashier"/>
    <s v="FreshMart Surat Junction"/>
    <x v="2"/>
  </r>
  <r>
    <s v="INV101716"/>
    <x v="132"/>
    <s v="CUST0636"/>
    <s v="PRD087"/>
    <s v="STR137"/>
    <s v="EMP0080"/>
    <n v="3"/>
    <n v="71.290000000000006"/>
    <n v="0"/>
    <n v="0"/>
    <n v="245.95"/>
    <n v="178.11"/>
    <n v="67.84"/>
    <s v="Net Banking"/>
    <s v="Not Returned"/>
    <x v="1"/>
    <d v="1899-12-30T17:43:00"/>
    <s v="Weekend"/>
    <s v="Organic Fresh Fresh Fruits Combo"/>
    <x v="9"/>
    <n v="71.290000000000006"/>
    <s v="Ilango Iyer"/>
    <x v="1"/>
    <s v="Charulatha Balan"/>
    <s v="Sales"/>
    <s v="FreshMart Ahmedabad Square"/>
    <x v="2"/>
  </r>
  <r>
    <s v="INV101789"/>
    <x v="132"/>
    <s v="CUST0446"/>
    <s v="PRD148"/>
    <s v="STR071"/>
    <s v="EMP0239"/>
    <n v="2"/>
    <n v="108.97"/>
    <n v="0"/>
    <n v="0"/>
    <n v="250.63"/>
    <n v="166.66"/>
    <n v="83.97"/>
    <s v="Upi"/>
    <s v="Not Returned"/>
    <x v="1"/>
    <d v="1899-12-30T13:35:00"/>
    <s v="Weekend"/>
    <s v="Lizol Toilet Cleaner 200g"/>
    <x v="4"/>
    <n v="108.97"/>
    <s v="Ramesh Sharma"/>
    <x v="2"/>
    <s v="Hariharan Gounder"/>
    <s v="Billing"/>
    <s v="FreshMart Salem Crossing"/>
    <x v="0"/>
  </r>
  <r>
    <s v="INV101990"/>
    <x v="132"/>
    <s v="CUST0586"/>
    <s v="PRD134"/>
    <s v="STR012"/>
    <s v="EMP0157"/>
    <n v="3"/>
    <n v="353.05"/>
    <n v="20"/>
    <n v="211.83"/>
    <n v="974.42"/>
    <n v="788.4"/>
    <n v="186.02"/>
    <s v="Debit Card"/>
    <s v="Not Returned"/>
    <x v="2"/>
    <d v="1899-12-30T14:36:00"/>
    <s v="Weekend"/>
    <s v="Aachi Powdered Spices 200g v2"/>
    <x v="1"/>
    <n v="353.05"/>
    <s v="Meena Selvam"/>
    <x v="1"/>
    <s v="Elango Velan"/>
    <s v="Cashier"/>
    <s v="FreshMart Chennai Junction"/>
    <x v="0"/>
  </r>
  <r>
    <s v="INV102037"/>
    <x v="132"/>
    <s v="CUST0685"/>
    <s v="PRD136"/>
    <s v="STR027"/>
    <s v="EMP0046"/>
    <n v="4"/>
    <n v="127.16"/>
    <n v="15"/>
    <n v="76.3"/>
    <n v="497.19"/>
    <n v="364.72"/>
    <n v="132.47"/>
    <s v="Cash"/>
    <s v="Not Returned"/>
    <x v="1"/>
    <d v="1899-12-30T17:36:00"/>
    <s v="Weekend"/>
    <s v="Aachi Whole Spices 200g v2"/>
    <x v="1"/>
    <n v="123.11"/>
    <s v="Naveen Achari"/>
    <x v="0"/>
    <s v="Pandi Subramaniam"/>
    <s v="Sales"/>
    <s v="FreshMart Coimbatore Heights"/>
    <x v="0"/>
  </r>
  <r>
    <s v="INV102215"/>
    <x v="132"/>
    <s v="CUST0199"/>
    <s v="PRD125"/>
    <s v="STR068"/>
    <s v="EMP0304"/>
    <n v="4"/>
    <n v="219.39"/>
    <n v="5"/>
    <n v="43.88"/>
    <n v="958.73"/>
    <n v="781.76"/>
    <n v="176.97"/>
    <s v="Wallet"/>
    <s v="Not Returned"/>
    <x v="1"/>
    <d v="1899-12-30T10:37:00"/>
    <s v="Weekend"/>
    <s v="Gold Winner Coconut Oil 2kg v2"/>
    <x v="8"/>
    <n v="219.39"/>
    <s v="Sanjay Gupta"/>
    <x v="1"/>
    <s v="Deepa Menon"/>
    <s v="Billing"/>
    <s v="FreshMart Coimbatore Main Road"/>
    <x v="0"/>
  </r>
  <r>
    <s v="INV100121"/>
    <x v="133"/>
    <s v="CUST0333"/>
    <s v="PRD087"/>
    <s v="STR053"/>
    <s v="EMP0190"/>
    <n v="3"/>
    <n v="71.290000000000006"/>
    <n v="20"/>
    <n v="42.77"/>
    <n v="196.76"/>
    <n v="178.11"/>
    <n v="18.649999999999999"/>
    <s v="Cash"/>
    <s v="Not Returned"/>
    <x v="1"/>
    <d v="1899-12-30T14:26:00"/>
    <s v="Weekend"/>
    <s v="Organic Fresh Fresh Fruits Combo"/>
    <x v="9"/>
    <n v="71.290000000000006"/>
    <s v="Sangeetha Pandian"/>
    <x v="2"/>
    <s v="Balaji Prabhu"/>
    <s v="HR"/>
    <s v="FreshMart Tiruppur Heights"/>
    <x v="0"/>
  </r>
  <r>
    <s v="INV100325"/>
    <x v="133"/>
    <s v="CUST0029"/>
    <s v="PRD025"/>
    <s v="STR105"/>
    <s v="EMP0089"/>
    <n v="4"/>
    <n v="383.51"/>
    <n v="0"/>
    <n v="0"/>
    <n v="1764.15"/>
    <n v="1143.5999999999999"/>
    <n v="620.54999999999995"/>
    <s v="Upi"/>
    <s v="Returned"/>
    <x v="1"/>
    <d v="1899-12-30T10:30:00"/>
    <s v="Weekend"/>
    <s v="Nescafe Soft Drinks Pack"/>
    <x v="0"/>
    <n v="383.51"/>
    <s v="Ishwarya Krishnan"/>
    <x v="2"/>
    <s v="Kalpana Balan"/>
    <s v="Cashier"/>
    <s v="FreshMart Ahmedabad Junction"/>
    <x v="2"/>
  </r>
  <r>
    <s v="INV100515"/>
    <x v="133"/>
    <s v="CUST0676"/>
    <s v="PRD028"/>
    <s v="STR078"/>
    <s v="EMP0196"/>
    <n v="6"/>
    <n v="412.57"/>
    <n v="0"/>
    <n v="0"/>
    <n v="2846.73"/>
    <n v="1859.88"/>
    <n v="986.85"/>
    <s v="Wallet"/>
    <s v="Not Returned"/>
    <x v="1"/>
    <d v="1899-12-30T17:11:00"/>
    <s v="Weekend"/>
    <s v="Tata Tea Soft Drinks 500g"/>
    <x v="0"/>
    <n v="380.12"/>
    <s v="Dhanush Mudaliar"/>
    <x v="0"/>
    <s v="Elango Sekar"/>
    <s v="Operations"/>
    <s v="FreshMart Tiruppur Towers"/>
    <x v="0"/>
  </r>
  <r>
    <s v="INV100997"/>
    <x v="133"/>
    <s v="CUST0135"/>
    <s v="PRD119"/>
    <s v="STR102"/>
    <s v="EMP0240"/>
    <n v="3"/>
    <n v="234.86"/>
    <n v="10"/>
    <n v="70.459999999999994"/>
    <n v="729.24"/>
    <n v="639.69000000000005"/>
    <n v="89.55"/>
    <s v="Credit Card"/>
    <s v="Not Returned"/>
    <x v="1"/>
    <d v="1899-12-30T16:03:00"/>
    <s v="Weekend"/>
    <s v="Gold Winner Sunflower Oil 200g"/>
    <x v="8"/>
    <n v="234.86"/>
    <s v="Pandi Velan"/>
    <x v="1"/>
    <s v="Ramesh Naicker"/>
    <s v="Inventory"/>
    <s v="FreshMart Nagpur Towers"/>
    <x v="0"/>
  </r>
  <r>
    <s v="INV101196"/>
    <x v="133"/>
    <s v="CUST0547"/>
    <s v="PRD054"/>
    <s v="STR045"/>
    <s v="EMP0057"/>
    <n v="1"/>
    <n v="530.16"/>
    <n v="20"/>
    <n v="106.03"/>
    <n v="487.75"/>
    <n v="379.19"/>
    <n v="108.56"/>
    <s v="Debit Card"/>
    <s v="Not Returned"/>
    <x v="2"/>
    <d v="1899-12-30T16:59:00"/>
    <s v="Weekend"/>
    <s v="Lays Namkeen 2kg"/>
    <x v="7"/>
    <n v="530.16"/>
    <s v="Umesh Balan"/>
    <x v="1"/>
    <s v="Indira Raj"/>
    <s v="Billing"/>
    <s v="FreshMart Madurai Junction"/>
    <x v="0"/>
  </r>
  <r>
    <s v="INV101435"/>
    <x v="133"/>
    <s v="CUST0589"/>
    <s v="PRD078"/>
    <s v="STR110"/>
    <s v="EMP0178"/>
    <n v="4"/>
    <n v="261.55"/>
    <n v="5"/>
    <n v="52.31"/>
    <n v="1142.97"/>
    <n v="860.12"/>
    <n v="282.85000000000002"/>
    <s v="Cash"/>
    <s v="Not Returned"/>
    <x v="1"/>
    <d v="1899-12-30T17:48:00"/>
    <s v="Weekend"/>
    <s v="Vim Kitchenware Combo"/>
    <x v="5"/>
    <n v="261.55"/>
    <s v="Ovi Venkataraman"/>
    <x v="2"/>
    <s v="Jaya Sharma"/>
    <s v="Cashier"/>
    <s v="FreshMart Mumbai Colony"/>
    <x v="2"/>
  </r>
  <r>
    <s v="INV101456"/>
    <x v="133"/>
    <s v="CUST0321"/>
    <s v="PRD012"/>
    <s v="STR092"/>
    <s v="EMP0122"/>
    <n v="5"/>
    <n v="541.35"/>
    <n v="5"/>
    <n v="135.34"/>
    <n v="2957.12"/>
    <n v="1682"/>
    <n v="1275.1199999999999"/>
    <s v="Debit Card"/>
    <s v="Not Returned"/>
    <x v="1"/>
    <d v="1899-12-30T15:49:00"/>
    <s v="Weekend"/>
    <s v="Harvest Gold Rusk 1kg"/>
    <x v="6"/>
    <n v="541.35"/>
    <s v="Yamuna Mudaliar"/>
    <x v="2"/>
    <s v="Rajesh Chettiar"/>
    <s v="Cashier"/>
    <s v="FreshMart Chennai Gardens"/>
    <x v="0"/>
  </r>
  <r>
    <s v="INV101463"/>
    <x v="133"/>
    <s v="CUST0072"/>
    <s v="PRD008"/>
    <s v="STR161"/>
    <s v="EMP0126"/>
    <n v="8"/>
    <n v="495.59"/>
    <n v="20"/>
    <n v="792.94"/>
    <n v="3647.55"/>
    <n v="2263.04"/>
    <n v="1384.51"/>
    <s v="Debit Card"/>
    <s v="Not Returned"/>
    <x v="1"/>
    <d v="1899-12-30T16:23:00"/>
    <s v="Weekend"/>
    <s v="Britannia Cookies 200g"/>
    <x v="6"/>
    <n v="455.79"/>
    <s v="Vijay Chandran"/>
    <x v="0"/>
    <s v="Anjali Kumar"/>
    <s v="Sales"/>
    <s v="FreshMart Jaipur Hub"/>
    <x v="1"/>
  </r>
  <r>
    <s v="INV101566"/>
    <x v="133"/>
    <s v="CUST0372"/>
    <s v="PRD061"/>
    <s v="STR137"/>
    <s v="EMP0039"/>
    <n v="3"/>
    <n v="318.62"/>
    <n v="20"/>
    <n v="191.17"/>
    <n v="879.39"/>
    <n v="665.16"/>
    <n v="214.23"/>
    <s v="Upi"/>
    <s v="Not Returned"/>
    <x v="1"/>
    <d v="1899-12-30T21:05:00"/>
    <s v="Weekend"/>
    <s v="Colgate Shampoo Combo"/>
    <x v="10"/>
    <n v="318.62"/>
    <s v="Harini Sharma"/>
    <x v="1"/>
    <s v="Indira Menon"/>
    <s v="Store Manager"/>
    <s v="FreshMart Ahmedabad Square"/>
    <x v="2"/>
  </r>
  <r>
    <s v="INV101670"/>
    <x v="133"/>
    <s v="CUST0312"/>
    <s v="PRD022"/>
    <s v="STR130"/>
    <s v="EMP0217"/>
    <n v="3"/>
    <n v="421.08"/>
    <n v="5"/>
    <n v="63.16"/>
    <n v="1380.09"/>
    <n v="958.11"/>
    <n v="421.98"/>
    <s v="Net Banking"/>
    <s v="Returned"/>
    <x v="1"/>
    <d v="1899-12-30T16:01:00"/>
    <s v="Weekend"/>
    <s v="Aavin Milk Pack"/>
    <x v="3"/>
    <n v="397.22"/>
    <s v="Tara Sharma"/>
    <x v="0"/>
    <s v="Radha Pillai"/>
    <s v="Sales"/>
    <s v="FreshMart Surat Central"/>
    <x v="2"/>
  </r>
  <r>
    <s v="INV101903"/>
    <x v="133"/>
    <s v="CUST0477"/>
    <s v="PRD014"/>
    <s v="STR140"/>
    <s v="EMP0145"/>
    <n v="7"/>
    <n v="465.57"/>
    <n v="0"/>
    <n v="0"/>
    <n v="3747.84"/>
    <n v="2461.41"/>
    <n v="1286.43"/>
    <s v="Net Banking"/>
    <s v="Not Returned"/>
    <x v="2"/>
    <d v="1899-12-30T18:18:00"/>
    <s v="Weekend"/>
    <s v="Milky Mist Curd 1kg"/>
    <x v="3"/>
    <n v="434.65"/>
    <s v="Malathi Gupta"/>
    <x v="0"/>
    <s v="Ilango Reddy"/>
    <s v="Cashier"/>
    <s v="FreshMart Surat Crossing"/>
    <x v="2"/>
  </r>
  <r>
    <s v="INV101963"/>
    <x v="133"/>
    <s v="CUST0571"/>
    <s v="PRD130"/>
    <s v="STR078"/>
    <s v="EMP0296"/>
    <n v="6"/>
    <n v="571.44000000000005"/>
    <n v="15"/>
    <n v="514.29999999999995"/>
    <n v="3351.49"/>
    <n v="2387.52"/>
    <n v="963.97"/>
    <s v="Wallet"/>
    <s v="Not Returned"/>
    <x v="2"/>
    <d v="1899-12-30T21:29:00"/>
    <s v="Weekend"/>
    <s v="Aachi Whole Spices 200g"/>
    <x v="1"/>
    <n v="519.78"/>
    <s v="Nirmala Iyer"/>
    <x v="0"/>
    <s v="Vani Venkataraman"/>
    <s v="Billing"/>
    <s v="FreshMart Tiruppur Towers"/>
    <x v="0"/>
  </r>
  <r>
    <s v="INV102241"/>
    <x v="133"/>
    <s v="CUST0588"/>
    <s v="PRD012"/>
    <s v="STR113"/>
    <s v="EMP0339"/>
    <n v="4"/>
    <n v="541.35"/>
    <n v="15"/>
    <n v="324.81"/>
    <n v="2116.6799999999998"/>
    <n v="1345.6"/>
    <n v="771.08"/>
    <s v="Upi"/>
    <s v="Not Returned"/>
    <x v="0"/>
    <d v="1899-12-30T16:44:00"/>
    <s v="Weekend"/>
    <s v="Harvest Gold Rusk 1kg"/>
    <x v="6"/>
    <n v="541.35"/>
    <s v="Arun Menon"/>
    <x v="1"/>
    <s v="Hariharan Mudaliar"/>
    <s v="Cashier"/>
    <s v="FreshMart Pune Heights"/>
    <x v="2"/>
  </r>
  <r>
    <s v="INV102384"/>
    <x v="133"/>
    <s v="CUST0076"/>
    <s v="PRD103"/>
    <s v="STR085"/>
    <s v="EMP0121"/>
    <n v="7"/>
    <n v="397.16"/>
    <n v="0"/>
    <n v="0"/>
    <n v="3197.14"/>
    <n v="2123.87"/>
    <n v="1073.27"/>
    <s v="Credit Card"/>
    <s v="Not Returned"/>
    <x v="1"/>
    <d v="1899-12-30T20:50:00"/>
    <s v="Weekend"/>
    <s v="Organic Fresh Fresh Vegetables Pack"/>
    <x v="11"/>
    <n v="355.64"/>
    <s v="Senthil Chandran"/>
    <x v="0"/>
    <s v="Nithya Selvam"/>
    <s v="Cashier"/>
    <s v="FreshMart Mysuru Arcade"/>
    <x v="0"/>
  </r>
  <r>
    <s v="INV100230"/>
    <x v="134"/>
    <s v="CUST0141"/>
    <s v="PRD103"/>
    <s v="STR038"/>
    <s v="EMP0255"/>
    <n v="3"/>
    <n v="355.64"/>
    <n v="5"/>
    <n v="53.35"/>
    <n v="1013.57"/>
    <n v="910.23"/>
    <n v="103.34"/>
    <s v="Cash"/>
    <s v="Not Returned"/>
    <x v="1"/>
    <d v="1899-12-30T18:03:00"/>
    <s v="Weekday"/>
    <s v="Organic Fresh Fresh Vegetables Pack"/>
    <x v="11"/>
    <n v="355.64"/>
    <s v="Jagan Rao"/>
    <x v="1"/>
    <s v="Jagan Chettiar"/>
    <s v="Billing"/>
    <s v="FreshMart Hyderabad Hub"/>
    <x v="0"/>
  </r>
  <r>
    <s v="INV100750"/>
    <x v="134"/>
    <s v="CUST0084"/>
    <s v="PRD081"/>
    <s v="STR127"/>
    <s v="EMP0098"/>
    <n v="4"/>
    <n v="55.81"/>
    <n v="0"/>
    <n v="0"/>
    <n v="223.24"/>
    <n v="179.84"/>
    <n v="43.4"/>
    <s v="Net Banking"/>
    <s v="Not Returned"/>
    <x v="2"/>
    <d v="1899-12-30T10:59:00"/>
    <s v="Weekday"/>
    <s v="Eveready Batteries 250ml"/>
    <x v="5"/>
    <n v="55.81"/>
    <s v="Pandi Gupta"/>
    <x v="2"/>
    <s v="Dhanya Balan"/>
    <s v="Inventory"/>
    <s v="FreshMart Surat Enclave"/>
    <x v="2"/>
  </r>
  <r>
    <s v="INV100967"/>
    <x v="134"/>
    <s v="CUST0094"/>
    <s v="PRD006"/>
    <s v="STR058"/>
    <s v="EMP0141"/>
    <n v="3"/>
    <n v="343.56"/>
    <n v="15"/>
    <n v="154.6"/>
    <n v="876.08"/>
    <n v="648.96"/>
    <n v="227.12"/>
    <s v="Net Banking"/>
    <s v="Not Returned"/>
    <x v="0"/>
    <d v="1899-12-30T17:10:00"/>
    <s v="Weekday"/>
    <s v="Harvest Gold Cookies 500g"/>
    <x v="6"/>
    <n v="343.56"/>
    <s v="Sathish Sharma"/>
    <x v="2"/>
    <s v="Mala Velan"/>
    <s v="Sales"/>
    <s v="FreshMart Erode Central"/>
    <x v="0"/>
  </r>
  <r>
    <s v="INV101429"/>
    <x v="134"/>
    <s v="CUST0617"/>
    <s v="PRD080"/>
    <s v="STR076"/>
    <s v="EMP0056"/>
    <n v="4"/>
    <n v="275.70999999999998"/>
    <n v="20"/>
    <n v="220.57"/>
    <n v="882.27"/>
    <n v="825.2"/>
    <n v="57.07"/>
    <s v="Credit Card"/>
    <s v="Not Returned"/>
    <x v="1"/>
    <d v="1899-12-30T17:32:00"/>
    <s v="Weekday"/>
    <s v="Vim Kitchenware 1kg"/>
    <x v="5"/>
    <n v="275.70999999999998"/>
    <s v="Pandi Pandian"/>
    <x v="2"/>
    <s v="Anjali Balan"/>
    <s v="Sales"/>
    <s v="FreshMart Hyderabad Towers"/>
    <x v="0"/>
  </r>
  <r>
    <s v="INV101933"/>
    <x v="134"/>
    <s v="CUST0677"/>
    <s v="PRD145"/>
    <s v="STR019"/>
    <s v="EMP0064"/>
    <n v="4"/>
    <n v="396.24"/>
    <n v="0"/>
    <n v="0"/>
    <n v="1584.96"/>
    <n v="1131.96"/>
    <n v="453"/>
    <s v="Debit Card"/>
    <s v="Not Returned"/>
    <x v="1"/>
    <d v="1899-12-30T16:09:00"/>
    <s v="Weekday"/>
    <s v="Harpic Dishwash 2kg"/>
    <x v="4"/>
    <n v="367.25"/>
    <s v="Kamala Naidu"/>
    <x v="0"/>
    <s v="Sanjay Venkataraman"/>
    <s v="Cashier"/>
    <s v="FreshMart Hyderabad Heights"/>
    <x v="0"/>
  </r>
  <r>
    <s v="INV101950"/>
    <x v="134"/>
    <s v="CUST0370"/>
    <s v="PRD032"/>
    <s v="STR106"/>
    <s v="EMP0269"/>
    <n v="3"/>
    <n v="141.82"/>
    <n v="0"/>
    <n v="0"/>
    <n v="425.46"/>
    <n v="347.73"/>
    <n v="77.73"/>
    <s v="Net Banking"/>
    <s v="Not Returned"/>
    <x v="1"/>
    <d v="1899-12-30T10:23:00"/>
    <s v="Weekday"/>
    <s v="Coca-Cola Coffee Combo"/>
    <x v="0"/>
    <n v="141.11000000000001"/>
    <s v="Jaya Naicker"/>
    <x v="0"/>
    <s v="Devi Sharma"/>
    <s v="Billing"/>
    <s v="FreshMart Ahmedabad Crossing"/>
    <x v="2"/>
  </r>
  <r>
    <s v="INV102218"/>
    <x v="134"/>
    <s v="CUST0134"/>
    <s v="PRD032"/>
    <s v="STR134"/>
    <s v="EMP0013"/>
    <n v="2"/>
    <n v="141.11000000000001"/>
    <n v="10"/>
    <n v="28.22"/>
    <n v="254"/>
    <n v="231.82"/>
    <n v="-382.91"/>
    <s v="Debit Card"/>
    <s v="Not Returned"/>
    <x v="1"/>
    <d v="1899-12-30T21:15:00"/>
    <s v="Weekday"/>
    <s v="Coca-Cola Coffee Combo"/>
    <x v="0"/>
    <n v="141.11000000000001"/>
    <s v="Balaji Chettiar"/>
    <x v="1"/>
    <s v="Gokul Achari"/>
    <s v="Billing"/>
    <s v="FreshMart Pune Extension"/>
    <x v="2"/>
  </r>
  <r>
    <s v="INV102337"/>
    <x v="134"/>
    <s v="CUST0186"/>
    <s v="PRD024"/>
    <s v="STR033"/>
    <s v="EMP0024"/>
    <n v="4"/>
    <n v="313.47000000000003"/>
    <n v="10"/>
    <n v="125.39"/>
    <n v="1128.49"/>
    <n v="984.48"/>
    <n v="144.01"/>
    <s v="Upi"/>
    <s v="Not Returned"/>
    <x v="1"/>
    <d v="1899-12-30T15:33:00"/>
    <s v="Weekday"/>
    <s v="Aavin Milk Pack v2"/>
    <x v="3"/>
    <n v="313.47000000000003"/>
    <s v="Bhavani Pillai"/>
    <x v="1"/>
    <s v="Bhavani Kumar"/>
    <s v="Cashier"/>
    <s v="FreshMart Ahmedabad Complex"/>
    <x v="0"/>
  </r>
  <r>
    <s v="INV102492"/>
    <x v="134"/>
    <s v="CUST0363"/>
    <s v="PRD048"/>
    <s v="STR071"/>
    <s v="EMP0210"/>
    <n v="2"/>
    <n v="147.72"/>
    <n v="20"/>
    <n v="59.09"/>
    <n v="236.35"/>
    <n v="218.42"/>
    <n v="17.93"/>
    <s v="Wallet"/>
    <s v="Not Returned"/>
    <x v="2"/>
    <d v="1899-12-30T16:54:00"/>
    <s v="Weekday"/>
    <s v="Lays Chocolates 1kg"/>
    <x v="7"/>
    <n v="147.72"/>
    <s v="Elango Devi"/>
    <x v="1"/>
    <s v="Karthik Venkataraman"/>
    <s v="Sales"/>
    <s v="FreshMart Salem Crossing"/>
    <x v="0"/>
  </r>
  <r>
    <s v="INV100081"/>
    <x v="135"/>
    <s v="CUST0647"/>
    <s v="PRD138"/>
    <s v="STR155"/>
    <s v="EMP0175"/>
    <n v="7"/>
    <n v="456.66"/>
    <n v="0"/>
    <n v="0"/>
    <n v="3196.62"/>
    <n v="2237.48"/>
    <n v="959.14"/>
    <s v="Debit Card"/>
    <s v="Not Returned"/>
    <x v="1"/>
    <d v="1899-12-30T18:45:00"/>
    <s v="Weekday"/>
    <s v="MDH Whole Spices Combo"/>
    <x v="1"/>
    <n v="416.08"/>
    <s v="Kalpana Nathan"/>
    <x v="0"/>
    <s v="Dinesh Reddy"/>
    <s v="Sales"/>
    <s v="FreshMart Delhi Complex"/>
    <x v="1"/>
  </r>
  <r>
    <s v="INV101541"/>
    <x v="135"/>
    <s v="CUST0108"/>
    <s v="PRD103"/>
    <s v="STR132"/>
    <s v="EMP0106"/>
    <n v="6"/>
    <n v="404.27"/>
    <n v="5"/>
    <n v="121.28"/>
    <n v="2304.34"/>
    <n v="1820.46"/>
    <n v="483.88"/>
    <s v="Upi"/>
    <s v="Not Returned"/>
    <x v="1"/>
    <d v="1899-12-30T14:15:00"/>
    <s v="Weekday"/>
    <s v="Organic Fresh Fresh Vegetables Pack"/>
    <x v="11"/>
    <n v="355.64"/>
    <s v="Tara Rao"/>
    <x v="0"/>
    <s v="Banu Raj"/>
    <s v="Sales"/>
    <s v="FreshMart Surat Plaza"/>
    <x v="2"/>
  </r>
  <r>
    <s v="INV101760"/>
    <x v="135"/>
    <s v="CUST0251"/>
    <s v="PRD135"/>
    <s v="STR046"/>
    <s v="EMP0087"/>
    <n v="5"/>
    <n v="379.12"/>
    <n v="5"/>
    <n v="94.78"/>
    <n v="1800.82"/>
    <n v="1465.25"/>
    <n v="335.57"/>
    <s v="Credit Card"/>
    <s v="Not Returned"/>
    <x v="0"/>
    <d v="1899-12-30T14:58:00"/>
    <s v="Weekday"/>
    <s v="MDH Whole Spices 1L"/>
    <x v="1"/>
    <n v="379.12"/>
    <s v="Yogesh Devi"/>
    <x v="2"/>
    <s v="Nagarajan Rao"/>
    <s v="Sales"/>
    <s v="FreshMart Mysuru Colony"/>
    <x v="0"/>
  </r>
  <r>
    <s v="INV100011"/>
    <x v="136"/>
    <m/>
    <s v="PRD021"/>
    <s v="STR084"/>
    <s v="EMP0288"/>
    <n v="5"/>
    <n v="42.05"/>
    <n v="20"/>
    <n v="42.05"/>
    <n v="168.2"/>
    <n v="162"/>
    <n v="6.2"/>
    <s v="Upi"/>
    <s v="Not Returned"/>
    <x v="1"/>
    <d v="1899-12-30T20:10:00"/>
    <s v="Weekday"/>
    <s v="Milky Mist Butter Pack"/>
    <x v="3"/>
    <n v="38.659999999999997"/>
    <m/>
    <x v="3"/>
    <s v="Chitra Selvam"/>
    <s v="Sales"/>
    <s v="FreshMart Tiruppur Market"/>
    <x v="0"/>
  </r>
  <r>
    <s v="INV100037"/>
    <x v="136"/>
    <s v="CUST0212"/>
    <s v="PRD012"/>
    <s v="STR032"/>
    <s v="EMP0133"/>
    <n v="3"/>
    <n v="541.35"/>
    <n v="20"/>
    <n v="324.81"/>
    <n v="1299.24"/>
    <n v="1009.2"/>
    <n v="290.04000000000002"/>
    <s v="Credit Card"/>
    <s v="Not Returned"/>
    <x v="1"/>
    <d v="1899-12-30T09:29:00"/>
    <s v="Weekday"/>
    <s v="Harvest Gold Rusk 1kg"/>
    <x v="6"/>
    <n v="541.35"/>
    <s v="Vasanth Sekar"/>
    <x v="1"/>
    <s v="Deepak Naicker"/>
    <s v="Sales"/>
    <s v="FreshMart Kochi Main Road"/>
    <x v="0"/>
  </r>
  <r>
    <s v="INV100488"/>
    <x v="136"/>
    <s v="CUST0479"/>
    <s v="PRD015"/>
    <s v="STR090"/>
    <s v="EMP0075"/>
    <n v="1"/>
    <n v="459.58"/>
    <n v="0"/>
    <n v="0"/>
    <n v="459.58"/>
    <n v="386.89"/>
    <n v="72.69"/>
    <s v="Credit Card"/>
    <s v="Not Returned"/>
    <x v="1"/>
    <d v="1899-12-30T11:15:00"/>
    <s v="Weekday"/>
    <s v="Nestle Butter 250ml"/>
    <x v="3"/>
    <n v="459.58"/>
    <s v="Hariharan Raj"/>
    <x v="1"/>
    <s v="Yogesh Velan"/>
    <s v="Billing"/>
    <s v="FreshMart Mysuru Heights"/>
    <x v="0"/>
  </r>
  <r>
    <s v="INV100590"/>
    <x v="136"/>
    <s v="CUST0285"/>
    <s v="PRD041"/>
    <s v="STR065"/>
    <s v="EMP0147"/>
    <n v="4"/>
    <n v="217.85"/>
    <n v="0"/>
    <n v="0"/>
    <n v="871.4"/>
    <n v="758.76"/>
    <n v="112.64"/>
    <s v="Net Banking"/>
    <s v="Not Returned"/>
    <x v="1"/>
    <d v="1899-12-30T18:50:00"/>
    <s v="Weekday"/>
    <s v="Amul Frozen Vegetables 250ml"/>
    <x v="12"/>
    <n v="217.85"/>
    <s v="Aishwarya Gounder"/>
    <x v="2"/>
    <s v="Hemalatha Naidu"/>
    <s v="Billing"/>
    <s v="FreshMart Mysuru Enclave"/>
    <x v="0"/>
  </r>
  <r>
    <s v="INV100798"/>
    <x v="136"/>
    <s v="CUST0105"/>
    <s v="PRD051"/>
    <s v="STR023"/>
    <s v="EMP0258"/>
    <n v="5"/>
    <n v="147.97"/>
    <n v="15"/>
    <n v="110.98"/>
    <n v="628.87"/>
    <n v="564"/>
    <n v="64.87"/>
    <s v="Credit Card"/>
    <s v="Not Returned"/>
    <x v="1"/>
    <d v="1899-12-30T19:31:00"/>
    <s v="Weekday"/>
    <s v="Cadbury Biscuits 250ml"/>
    <x v="7"/>
    <n v="147.97"/>
    <s v="Revathi Sekar"/>
    <x v="2"/>
    <s v="Bhuvana Sekar"/>
    <s v="Sales"/>
    <s v="FreshMart Mysuru Square"/>
    <x v="0"/>
  </r>
  <r>
    <s v="INV101021"/>
    <x v="136"/>
    <s v="CUST0436"/>
    <s v="PRD013"/>
    <s v="STR041"/>
    <s v="EMP0097"/>
    <n v="8"/>
    <n v="182.89"/>
    <n v="0"/>
    <n v="0"/>
    <n v="1463.12"/>
    <n v="993.92"/>
    <n v="469.2"/>
    <s v="Wallet"/>
    <s v="Not Returned"/>
    <x v="1"/>
    <d v="1899-12-30T18:33:00"/>
    <s v="Weekday"/>
    <s v="Amul Paneer 250ml"/>
    <x v="3"/>
    <n v="161.03"/>
    <s v="Hari Pillai"/>
    <x v="0"/>
    <s v="Hari Pandian"/>
    <s v="Billing"/>
    <s v="FreshMart Tiruppur Colony"/>
    <x v="0"/>
  </r>
  <r>
    <s v="INV101595"/>
    <x v="136"/>
    <s v="CUST0303"/>
    <s v="PRD030"/>
    <s v="STR077"/>
    <s v="EMP0030"/>
    <n v="5"/>
    <n v="172.63"/>
    <n v="0"/>
    <n v="0"/>
    <n v="863.15"/>
    <n v="710"/>
    <n v="153.15"/>
    <s v="Credit Card"/>
    <s v="Not Returned"/>
    <x v="2"/>
    <d v="1899-12-30T16:33:00"/>
    <s v="Weekday"/>
    <s v="Nescafe Tea Combo"/>
    <x v="0"/>
    <n v="172.63"/>
    <s v="Kamala Subramaniam"/>
    <x v="2"/>
    <s v="Hariharan Rao"/>
    <s v="Cashier"/>
    <s v="FreshMart Kochi Gardens"/>
    <x v="0"/>
  </r>
  <r>
    <s v="INV101853"/>
    <x v="136"/>
    <s v="CUST0204"/>
    <s v="PRD099"/>
    <s v="STR016"/>
    <s v="EMP0317"/>
    <n v="6"/>
    <n v="416.57"/>
    <n v="10"/>
    <n v="249.94"/>
    <n v="2249.48"/>
    <n v="2084.8200000000002"/>
    <n v="164.66"/>
    <s v="Debit Card"/>
    <s v="Not Returned"/>
    <x v="1"/>
    <d v="1899-12-30T18:42:00"/>
    <s v="Weekday"/>
    <s v="Local Farm Fresh Vegetables 200g"/>
    <x v="11"/>
    <n v="401.06"/>
    <s v="Mala Achari"/>
    <x v="0"/>
    <s v="Umesh Sharma"/>
    <s v="HR"/>
    <s v="FreshMart Kochi Bypass"/>
    <x v="0"/>
  </r>
  <r>
    <s v="INV102248"/>
    <x v="136"/>
    <s v="CUST0611"/>
    <s v="PRD074"/>
    <s v="STR016"/>
    <s v="EMP0067"/>
    <n v="4"/>
    <n v="434.28"/>
    <n v="0"/>
    <n v="0"/>
    <n v="1737.12"/>
    <n v="1257.04"/>
    <n v="480.08"/>
    <s v="Credit Card"/>
    <s v="Not Returned"/>
    <x v="0"/>
    <d v="1899-12-30T19:15:00"/>
    <s v="Weekday"/>
    <s v="Surf Excel Tissue Combo"/>
    <x v="5"/>
    <n v="414.29"/>
    <s v="Vasanth Iyer"/>
    <x v="0"/>
    <s v="Chandran Nair"/>
    <s v="Sales"/>
    <s v="FreshMart Kochi Bypass"/>
    <x v="0"/>
  </r>
  <r>
    <s v="INV100047"/>
    <x v="137"/>
    <s v="CUST0676"/>
    <s v="PRD143"/>
    <s v="STR050"/>
    <s v="EMP0210"/>
    <n v="5"/>
    <n v="230.98"/>
    <n v="10"/>
    <n v="115.49"/>
    <n v="1039.4100000000001"/>
    <n v="778.25"/>
    <n v="261.16000000000003"/>
    <s v="Credit Card"/>
    <s v="Not Returned"/>
    <x v="1"/>
    <d v="1899-12-30T18:52:00"/>
    <s v="Weekday"/>
    <s v="Harpic Toilet Cleaner Pack"/>
    <x v="4"/>
    <n v="210.36"/>
    <s v="Dhanush Mudaliar"/>
    <x v="0"/>
    <s v="Karthik Venkataraman"/>
    <s v="Sales"/>
    <s v="FreshMart Chennai Main Road"/>
    <x v="0"/>
  </r>
  <r>
    <s v="INV100737"/>
    <x v="137"/>
    <s v="CUST0541"/>
    <s v="PRD128"/>
    <s v="STR040"/>
    <s v="EMP0061"/>
    <n v="6"/>
    <n v="271.95999999999998"/>
    <n v="0"/>
    <n v="0"/>
    <n v="1631.76"/>
    <n v="1144.44"/>
    <n v="487.32"/>
    <s v="Net Banking"/>
    <s v="Not Returned"/>
    <x v="1"/>
    <d v="1899-12-30T13:56:00"/>
    <s v="Weekday"/>
    <s v="Aachi Powdered Spices Pack"/>
    <x v="1"/>
    <n v="253.11"/>
    <s v="Divya Reddy"/>
    <x v="0"/>
    <s v="Poornima Devi"/>
    <s v="Billing"/>
    <s v="FreshMart Coimbatore Colony"/>
    <x v="2"/>
  </r>
  <r>
    <s v="INV101062"/>
    <x v="137"/>
    <s v="CUST0392"/>
    <s v="PRD063"/>
    <s v="STR034"/>
    <s v="EMP0059"/>
    <n v="6"/>
    <n v="73.95"/>
    <n v="5"/>
    <n v="22.18"/>
    <n v="421.52"/>
    <n v="325.92"/>
    <n v="95.6"/>
    <s v="Wallet"/>
    <s v="Not Returned"/>
    <x v="1"/>
    <d v="1899-12-30T15:01:00"/>
    <s v="Weekday"/>
    <s v="Patanjali Shampoo Combo"/>
    <x v="10"/>
    <n v="42.16"/>
    <s v="Indira Chettiar"/>
    <x v="0"/>
    <s v="Ezhil Rao"/>
    <s v="Billing"/>
    <s v="FreshMart Tiruppur Circle"/>
    <x v="0"/>
  </r>
  <r>
    <s v="INV102282"/>
    <x v="137"/>
    <s v="CUST0146"/>
    <s v="PRD128"/>
    <s v="STR012"/>
    <s v="EMP0157"/>
    <n v="4"/>
    <n v="253.11"/>
    <n v="10"/>
    <n v="101.24"/>
    <n v="911.2"/>
    <n v="762.96"/>
    <n v="148.24"/>
    <s v="Upi"/>
    <s v="Not Returned"/>
    <x v="1"/>
    <d v="1899-12-30T18:48:00"/>
    <s v="Weekday"/>
    <s v="Aachi Powdered Spices Pack"/>
    <x v="1"/>
    <n v="253.11"/>
    <s v="Dhanya Chandran"/>
    <x v="2"/>
    <s v="Elango Velan"/>
    <s v="Cashier"/>
    <s v="FreshMart Chennai Junction"/>
    <x v="0"/>
  </r>
  <r>
    <s v="INV101887"/>
    <x v="138"/>
    <s v="CUST0138"/>
    <s v="PRD085"/>
    <s v="STR162"/>
    <s v="EMP0272"/>
    <n v="3"/>
    <n v="389.61"/>
    <n v="10"/>
    <n v="116.88"/>
    <n v="1051.95"/>
    <n v="1008.21"/>
    <n v="43.74"/>
    <s v="Net Banking"/>
    <s v="Not Returned"/>
    <x v="2"/>
    <d v="1899-12-30T19:19:00"/>
    <s v="Weekday"/>
    <s v="Local Farm Fresh Fruits 1kg"/>
    <x v="9"/>
    <n v="389.61"/>
    <s v="Bhavani Gounder"/>
    <x v="1"/>
    <s v="Dhanush Pillai"/>
    <s v="Store Manager"/>
    <s v="FreshMart Delhi Extension"/>
    <x v="1"/>
  </r>
  <r>
    <s v="INV102311"/>
    <x v="138"/>
    <s v="CUST0309"/>
    <s v="PRD014"/>
    <s v="STR044"/>
    <s v="EMP0287"/>
    <n v="6"/>
    <n v="469.45"/>
    <n v="0"/>
    <n v="0"/>
    <n v="2816.7"/>
    <n v="2109.7800000000002"/>
    <n v="706.92"/>
    <s v="Credit Card"/>
    <s v="Not Returned"/>
    <x v="2"/>
    <d v="1899-12-30T11:37:00"/>
    <s v="Weekday"/>
    <s v="Milky Mist Curd 1kg"/>
    <x v="3"/>
    <n v="434.65"/>
    <s v="Bharath Pillai"/>
    <x v="0"/>
    <s v="Elango Gupta"/>
    <s v="Store Manager"/>
    <s v="FreshMart Erode Colony"/>
    <x v="0"/>
  </r>
  <r>
    <s v="INV100113"/>
    <x v="139"/>
    <s v="CUST0346"/>
    <s v="PRD095"/>
    <s v="STR132"/>
    <s v="EMP0151"/>
    <n v="8"/>
    <n v="84.09"/>
    <n v="10"/>
    <n v="67.27"/>
    <n v="696.27"/>
    <n v="497.12"/>
    <n v="199.15"/>
    <s v="Cash"/>
    <s v="Not Returned"/>
    <x v="1"/>
    <d v="1899-12-30T21:15:00"/>
    <s v="Weekend"/>
    <s v="Organic Fresh Fresh Vegetables 200g"/>
    <x v="11"/>
    <n v="75.680000000000007"/>
    <s v="Thenmozhi Devi"/>
    <x v="0"/>
    <s v="Arun Subramaniam"/>
    <s v="Billing"/>
    <s v="FreshMart Surat Plaza"/>
    <x v="2"/>
  </r>
  <r>
    <s v="INV100150"/>
    <x v="139"/>
    <s v="CUST0062"/>
    <s v="PRD041"/>
    <s v="STR109"/>
    <s v="EMP0180"/>
    <n v="4"/>
    <n v="217.85"/>
    <n v="10"/>
    <n v="87.14"/>
    <n v="901.9"/>
    <n v="758.76"/>
    <n v="143.13999999999999"/>
    <s v="Wallet"/>
    <s v="Not Returned"/>
    <x v="0"/>
    <d v="1899-12-30T21:50:00"/>
    <s v="Weekend"/>
    <s v="Amul Frozen Vegetables 250ml"/>
    <x v="12"/>
    <n v="217.85"/>
    <s v="Yazhini Varma"/>
    <x v="1"/>
    <s v="Venkat Balan"/>
    <s v="Billing"/>
    <s v="FreshMart Mumbai Complex"/>
    <x v="2"/>
  </r>
  <r>
    <s v="INV100537"/>
    <x v="139"/>
    <s v="CUST0621"/>
    <s v="PRD068"/>
    <s v="STR032"/>
    <s v="EMP0091"/>
    <n v="6"/>
    <n v="243.38"/>
    <n v="15"/>
    <n v="219.04"/>
    <n v="1427.43"/>
    <n v="965.88"/>
    <n v="461.55"/>
    <s v="Debit Card"/>
    <s v="Not Returned"/>
    <x v="1"/>
    <d v="1899-12-30T11:24:00"/>
    <s v="Weekend"/>
    <s v="Patanjali Shampoo 2kg"/>
    <x v="10"/>
    <n v="232.2"/>
    <s v="Priya Iyer"/>
    <x v="0"/>
    <s v="Hema Nathan"/>
    <s v="Sales"/>
    <s v="FreshMart Kochi Main Road"/>
    <x v="0"/>
  </r>
  <r>
    <s v="INV100986"/>
    <x v="139"/>
    <s v="CUST0611"/>
    <s v="PRD098"/>
    <s v="STR097"/>
    <s v="EMP0340"/>
    <n v="8"/>
    <n v="94.9"/>
    <n v="0"/>
    <n v="0"/>
    <n v="873.08"/>
    <n v="552.72"/>
    <n v="320.36"/>
    <s v="Cash"/>
    <s v="Not Returned"/>
    <x v="1"/>
    <d v="1899-12-30T14:49:00"/>
    <s v="Weekend"/>
    <s v="Organic Fresh Fresh Vegetables 250ml"/>
    <x v="11"/>
    <n v="83.13"/>
    <s v="Vasanth Iyer"/>
    <x v="0"/>
    <s v="Nithya Subramaniam"/>
    <s v="Cashier"/>
    <s v="FreshMart Ahmedabad Arcade"/>
    <x v="2"/>
  </r>
  <r>
    <s v="INV101236"/>
    <x v="139"/>
    <s v="CUST0205"/>
    <s v="PRD099"/>
    <s v="STR138"/>
    <s v="EMP0083"/>
    <n v="8"/>
    <n v="435.18"/>
    <n v="20"/>
    <n v="696.29"/>
    <n v="3202.92"/>
    <n v="2779.76"/>
    <n v="423.16"/>
    <s v="Credit Card"/>
    <s v="Not Returned"/>
    <x v="0"/>
    <d v="1899-12-30T13:44:00"/>
    <s v="Weekend"/>
    <s v="Local Farm Fresh Vegetables 200g"/>
    <x v="11"/>
    <n v="401.06"/>
    <s v="Lalitha Nathan"/>
    <x v="0"/>
    <s v="Sathish Sharma"/>
    <s v="Billing"/>
    <s v="FreshMart Mumbai Enclave"/>
    <x v="2"/>
  </r>
  <r>
    <s v="INV101248"/>
    <x v="139"/>
    <s v="CUST0047"/>
    <s v="PRD102"/>
    <s v="STR124"/>
    <s v="EMP0138"/>
    <n v="4"/>
    <n v="400.33"/>
    <n v="10"/>
    <n v="160.13"/>
    <n v="1657.37"/>
    <n v="1363.6"/>
    <n v="293.77"/>
    <s v="Debit Card"/>
    <s v="Returned"/>
    <x v="2"/>
    <d v="1899-12-30T18:02:00"/>
    <s v="Weekend"/>
    <s v="Local Farm Fresh Vegetables 200g v2"/>
    <x v="11"/>
    <n v="400.33"/>
    <s v="Janani Iyer"/>
    <x v="1"/>
    <s v="Dinesh Velan"/>
    <s v="Cashier"/>
    <s v="FreshMart Ahmedabad Hub"/>
    <x v="2"/>
  </r>
  <r>
    <s v="INV101675"/>
    <x v="139"/>
    <s v="CUST0655"/>
    <s v="PRD097"/>
    <s v="STR159"/>
    <s v="EMP0052"/>
    <n v="5"/>
    <n v="365.92"/>
    <n v="10"/>
    <n v="182.96"/>
    <n v="1893.64"/>
    <n v="1551.9"/>
    <n v="341.74"/>
    <s v="Upi"/>
    <s v="Not Returned"/>
    <x v="0"/>
    <d v="1899-12-30T11:03:00"/>
    <s v="Weekend"/>
    <s v="Local Farm Fresh Vegetables 250ml v2"/>
    <x v="11"/>
    <n v="365.92"/>
    <s v="Sangeetha Mudaliar"/>
    <x v="2"/>
    <s v="Pandi Iyer"/>
    <s v="Sales"/>
    <s v="FreshMart Jaipur Market"/>
    <x v="1"/>
  </r>
  <r>
    <s v="INV101855"/>
    <x v="139"/>
    <s v="CUST0655"/>
    <s v="PRD029"/>
    <s v="STR036"/>
    <s v="EMP0150"/>
    <n v="2"/>
    <n v="332.73"/>
    <n v="10"/>
    <n v="66.55"/>
    <n v="688.75"/>
    <n v="522.44000000000005"/>
    <n v="166.31"/>
    <s v="Wallet"/>
    <s v="Not Returned"/>
    <x v="1"/>
    <d v="1899-12-30T13:43:00"/>
    <s v="Weekend"/>
    <s v="Pepsi Tea 200g"/>
    <x v="0"/>
    <n v="332.73"/>
    <s v="Sangeetha Mudaliar"/>
    <x v="2"/>
    <s v="Dhanya Iyer"/>
    <s v="Operations"/>
    <s v="FreshMart Chennai Central"/>
    <x v="0"/>
  </r>
  <r>
    <s v="INV102287"/>
    <x v="139"/>
    <s v="CUST0056"/>
    <s v="PRD086"/>
    <s v="STR144"/>
    <s v="EMP0047"/>
    <n v="4"/>
    <n v="327.08"/>
    <n v="0"/>
    <n v="0"/>
    <n v="1504.57"/>
    <n v="1098.44"/>
    <n v="406.13"/>
    <s v="Upi"/>
    <s v="Not Returned"/>
    <x v="1"/>
    <d v="1899-12-30T21:38:00"/>
    <s v="Weekend"/>
    <s v="Local Farm Fresh Fruits Combo v2"/>
    <x v="9"/>
    <n v="327.08"/>
    <s v="Nithya Prabhu"/>
    <x v="2"/>
    <s v="Sundar Gounder"/>
    <s v="Store Manager"/>
    <s v="FreshMart Kanpur Colony"/>
    <x v="1"/>
  </r>
  <r>
    <s v="INV100235"/>
    <x v="140"/>
    <s v="CUST0051"/>
    <s v="PRD017"/>
    <s v="STR046"/>
    <s v="EMP0087"/>
    <n v="8"/>
    <n v="502.58"/>
    <n v="5"/>
    <n v="201.03"/>
    <n v="4392.55"/>
    <n v="3181.52"/>
    <n v="1211.03"/>
    <s v="Upi"/>
    <s v="Not Returned"/>
    <x v="1"/>
    <d v="1899-12-30T10:21:00"/>
    <s v="Weekend"/>
    <s v="Nestle Curd 1kg"/>
    <x v="3"/>
    <n v="464.41"/>
    <s v="Ovi Devi"/>
    <x v="0"/>
    <s v="Nagarajan Rao"/>
    <s v="Sales"/>
    <s v="FreshMart Mysuru Colony"/>
    <x v="0"/>
  </r>
  <r>
    <s v="INV100355"/>
    <x v="140"/>
    <s v="CUST0307"/>
    <s v="PRD050"/>
    <s v="STR112"/>
    <s v="EMP0200"/>
    <n v="2"/>
    <n v="51.33"/>
    <n v="0"/>
    <n v="0"/>
    <n v="118.06"/>
    <n v="74.959999999999994"/>
    <n v="43.1"/>
    <s v="Credit Card"/>
    <s v="Not Returned"/>
    <x v="1"/>
    <d v="1899-12-30T20:43:00"/>
    <s v="Weekend"/>
    <s v="Parle Namkeen 500g"/>
    <x v="7"/>
    <n v="51.33"/>
    <s v="Ashok Nathan"/>
    <x v="1"/>
    <s v="Lalitha Varma"/>
    <s v="Cashier"/>
    <s v="FreshMart Surat Colony"/>
    <x v="2"/>
  </r>
  <r>
    <s v="INV100775"/>
    <x v="140"/>
    <s v="CUST0584"/>
    <s v="PRD031"/>
    <s v="STR084"/>
    <s v="EMP0288"/>
    <n v="6"/>
    <n v="366.82"/>
    <n v="20"/>
    <n v="440.18"/>
    <n v="2024.85"/>
    <n v="1630.68"/>
    <n v="394.17"/>
    <s v="Credit Card"/>
    <s v="Not Returned"/>
    <x v="1"/>
    <d v="1899-12-30T11:01:00"/>
    <s v="Weekend"/>
    <s v="Nescafe Coffee Pack"/>
    <x v="0"/>
    <n v="342.46"/>
    <s v="Esha Krishnan"/>
    <x v="0"/>
    <s v="Chitra Selvam"/>
    <s v="Sales"/>
    <s v="FreshMart Tiruppur Market"/>
    <x v="0"/>
  </r>
  <r>
    <s v="INV100916"/>
    <x v="140"/>
    <s v="CUST0108"/>
    <s v="PRD076"/>
    <s v="STR115"/>
    <s v="EMP0269"/>
    <n v="7"/>
    <n v="397.53"/>
    <n v="0"/>
    <n v="0"/>
    <n v="3200.12"/>
    <n v="2241.33"/>
    <n v="958.79"/>
    <s v="Wallet"/>
    <s v="Not Returned"/>
    <x v="0"/>
    <d v="1899-12-30T12:51:00"/>
    <s v="Weekend"/>
    <s v="Surf Excel Tissue Combo v2"/>
    <x v="5"/>
    <n v="395.66"/>
    <s v="Tara Rao"/>
    <x v="0"/>
    <s v="Devi Sharma"/>
    <s v="Billing"/>
    <s v="FreshMart Surat Nagar"/>
    <x v="2"/>
  </r>
  <r>
    <s v="INV101288"/>
    <x v="140"/>
    <s v="CUST0189"/>
    <s v="PRD040"/>
    <s v="STR084"/>
    <s v="EMP0288"/>
    <n v="3"/>
    <n v="158.04"/>
    <n v="20"/>
    <n v="94.82"/>
    <n v="436.19"/>
    <n v="382.44"/>
    <n v="53.75"/>
    <s v="Debit Card"/>
    <s v="Not Returned"/>
    <x v="1"/>
    <d v="1899-12-30T19:23:00"/>
    <s v="Weekend"/>
    <s v="Amul Frozen Vegetables 500g"/>
    <x v="12"/>
    <n v="144.03"/>
    <s v="Unknown"/>
    <x v="0"/>
    <s v="Chitra Selvam"/>
    <s v="Sales"/>
    <s v="FreshMart Tiruppur Market"/>
    <x v="0"/>
  </r>
  <r>
    <s v="INV101512"/>
    <x v="140"/>
    <s v="CUST0429"/>
    <s v="PRD071"/>
    <s v="STR042"/>
    <s v="EMP0261"/>
    <n v="4"/>
    <n v="53.39"/>
    <n v="0"/>
    <n v="0"/>
    <n v="245.59"/>
    <n v="172.04"/>
    <n v="73.55"/>
    <s v="Credit Card"/>
    <s v="Not Returned"/>
    <x v="1"/>
    <d v="1899-12-30T17:21:00"/>
    <s v="Weekend"/>
    <s v="Eveready Batteries Combo"/>
    <x v="5"/>
    <n v="53.39"/>
    <s v="Banu Naicker"/>
    <x v="1"/>
    <s v="Hari Murugan"/>
    <s v="Sales"/>
    <s v="FreshMart Erode Point"/>
    <x v="0"/>
  </r>
  <r>
    <s v="INV101652"/>
    <x v="140"/>
    <s v="CUST0539"/>
    <s v="PRD053"/>
    <s v="STR093"/>
    <s v="EMP0141"/>
    <n v="3"/>
    <n v="262.77"/>
    <n v="20"/>
    <n v="157.66"/>
    <n v="725.25"/>
    <n v="583.91999999999996"/>
    <n v="141.33000000000001"/>
    <s v="Debit Card"/>
    <s v="Not Returned"/>
    <x v="0"/>
    <d v="1899-12-30T09:28:00"/>
    <s v="Weekend"/>
    <s v="Cadbury Namkeen Pack"/>
    <x v="7"/>
    <n v="262.77"/>
    <s v="Prasath Gupta"/>
    <x v="1"/>
    <s v="Mala Velan"/>
    <s v="Sales"/>
    <s v="FreshMart Pune Complex"/>
    <x v="2"/>
  </r>
  <r>
    <s v="INV101923"/>
    <x v="140"/>
    <s v="CUST0200"/>
    <s v="PRD010"/>
    <s v="STR035"/>
    <s v="EMP0290"/>
    <n v="4"/>
    <n v="194.14"/>
    <n v="20"/>
    <n v="155.31"/>
    <n v="714.44"/>
    <n v="430.4"/>
    <n v="284.04000000000002"/>
    <s v="Debit Card"/>
    <s v="Not Returned"/>
    <x v="1"/>
    <d v="1899-12-30T09:55:00"/>
    <s v="Weekend"/>
    <s v="Harvest Gold Cookies Pack"/>
    <x v="6"/>
    <n v="182.3"/>
    <s v="Karthik Achari"/>
    <x v="0"/>
    <s v="Balamurugan Iyer"/>
    <s v="Operations"/>
    <s v="FreshMart Kochi Circle"/>
    <x v="0"/>
  </r>
  <r>
    <s v="INV101978"/>
    <x v="140"/>
    <s v="CUST0693"/>
    <s v="PRD027"/>
    <s v="STR045"/>
    <s v="EMP0204"/>
    <n v="1"/>
    <n v="139.21"/>
    <n v="20"/>
    <n v="27.84"/>
    <n v="128.08000000000001"/>
    <n v="106.99"/>
    <n v="21.09"/>
    <s v="Cash"/>
    <s v="Not Returned"/>
    <x v="1"/>
    <d v="1899-12-30T17:05:00"/>
    <s v="Weekend"/>
    <s v="Coca-Cola Tea 1kg"/>
    <x v="0"/>
    <n v="139.21"/>
    <s v="Dhanush Raj"/>
    <x v="1"/>
    <s v="Ramesh Murugan"/>
    <s v="Inventory"/>
    <s v="FreshMart Madurai Junction"/>
    <x v="0"/>
  </r>
  <r>
    <s v="INV102163"/>
    <x v="140"/>
    <s v="CUST0308"/>
    <s v="PRD045"/>
    <s v="STR158"/>
    <s v="EMP0107"/>
    <n v="6"/>
    <n v="70.900000000000006"/>
    <n v="15"/>
    <n v="63.81"/>
    <n v="415.83"/>
    <n v="347.34"/>
    <n v="68.489999999999995"/>
    <s v="Net Banking"/>
    <s v="Not Returned"/>
    <x v="1"/>
    <d v="1899-12-30T18:55:00"/>
    <s v="Weekend"/>
    <s v="McCain Ice Cream 2kg"/>
    <x v="12"/>
    <n v="68.95"/>
    <s v="Deepa Nathan"/>
    <x v="0"/>
    <s v="Sangeetha Devi"/>
    <s v="Sales"/>
    <s v="FreshMart Delhi Crossing"/>
    <x v="1"/>
  </r>
  <r>
    <s v="INV102302"/>
    <x v="140"/>
    <s v="CUST0045"/>
    <s v="PRD028"/>
    <s v="STR089"/>
    <s v="EMP0105"/>
    <n v="6"/>
    <n v="427.65"/>
    <n v="5"/>
    <n v="128.29"/>
    <n v="2803.25"/>
    <n v="1859.88"/>
    <n v="943.37"/>
    <s v="Upi"/>
    <s v="Not Returned"/>
    <x v="0"/>
    <d v="1899-12-30T17:34:00"/>
    <s v="Weekend"/>
    <s v="Tata Tea Soft Drinks 500g"/>
    <x v="0"/>
    <n v="380.12"/>
    <s v="Thenmozhi Pandian"/>
    <x v="0"/>
    <s v="Nagarajan Mudaliar"/>
    <s v="Cashier"/>
    <s v="FreshMart Salem Hub"/>
    <x v="0"/>
  </r>
  <r>
    <s v="INV102324"/>
    <x v="140"/>
    <s v="CUST0439"/>
    <s v="PRD023"/>
    <s v="STR064"/>
    <s v="EMP0334"/>
    <n v="4"/>
    <n v="342.27"/>
    <n v="5"/>
    <n v="68.45"/>
    <n v="1495.72"/>
    <n v="1064.4000000000001"/>
    <n v="431.32"/>
    <s v="Upi"/>
    <s v="Not Returned"/>
    <x v="1"/>
    <d v="1899-12-30T20:50:00"/>
    <s v="Weekend"/>
    <s v="Amul Butter 1L"/>
    <x v="3"/>
    <n v="342.27"/>
    <s v="Vijay Velan"/>
    <x v="2"/>
    <s v="Elango Raj"/>
    <s v="Sales"/>
    <s v="FreshMart Kochi Extension"/>
    <x v="0"/>
  </r>
  <r>
    <s v="INV102328"/>
    <x v="140"/>
    <s v="CUST0593"/>
    <s v="PRD134"/>
    <s v="STR074"/>
    <s v="EMP0270"/>
    <n v="3"/>
    <n v="353.05"/>
    <n v="20"/>
    <n v="211.83"/>
    <n v="974.42"/>
    <n v="788.4"/>
    <n v="186.02"/>
    <s v="Debit Card"/>
    <s v="Not Returned"/>
    <x v="2"/>
    <d v="1899-12-30T17:34:00"/>
    <s v="Weekend"/>
    <s v="Aachi Powdered Spices 200g v2"/>
    <x v="1"/>
    <n v="353.05"/>
    <s v="Balamurugan Velan"/>
    <x v="1"/>
    <s v="Priya Venkataraman"/>
    <s v="Operations"/>
    <s v="FreshMart Mysuru Main Road"/>
    <x v="0"/>
  </r>
  <r>
    <s v="INV100067"/>
    <x v="141"/>
    <s v="CUST0468"/>
    <s v="PRD105"/>
    <s v="STR138"/>
    <s v="EMP0125"/>
    <n v="4"/>
    <n v="131.03"/>
    <n v="5"/>
    <n v="26.21"/>
    <n v="497.91"/>
    <n v="469.08"/>
    <n v="28.83"/>
    <s v="Upi"/>
    <s v="Not Returned"/>
    <x v="1"/>
    <d v="1899-12-30T16:46:00"/>
    <s v="Weekday"/>
    <s v="India Gate Basmati Rice 250ml"/>
    <x v="2"/>
    <n v="131.03"/>
    <s v="Dinesh Kumar"/>
    <x v="2"/>
    <s v="Nandhini Chettiar"/>
    <s v="Cashier"/>
    <s v="FreshMart Mumbai Enclave"/>
    <x v="2"/>
  </r>
  <r>
    <s v="INV100487"/>
    <x v="141"/>
    <s v="CUST0285"/>
    <s v="PRD089"/>
    <s v="STR030"/>
    <s v="EMP0224"/>
    <n v="2"/>
    <n v="305.67"/>
    <n v="0"/>
    <n v="0"/>
    <n v="611.34"/>
    <n v="502.84"/>
    <n v="108.5"/>
    <s v="Net Banking"/>
    <s v="Not Returned"/>
    <x v="1"/>
    <d v="1899-12-30T19:53:00"/>
    <s v="Weekday"/>
    <s v="Organic Fresh Fresh Fruits 500g"/>
    <x v="9"/>
    <n v="305.67"/>
    <s v="Aishwarya Gounder"/>
    <x v="2"/>
    <s v="Sathish Sekar"/>
    <s v="Operations"/>
    <s v="FreshMart Mysuru Bypass"/>
    <x v="0"/>
  </r>
  <r>
    <s v="INV101365"/>
    <x v="141"/>
    <s v="CUST0242"/>
    <s v="PRD133"/>
    <s v="STR065"/>
    <s v="EMP0192"/>
    <n v="3"/>
    <n v="87.9"/>
    <n v="10"/>
    <n v="26.37"/>
    <n v="237.33"/>
    <n v="186.75"/>
    <n v="50.58"/>
    <s v="Debit Card"/>
    <s v="Not Returned"/>
    <x v="1"/>
    <d v="1899-12-30T12:39:00"/>
    <s v="Weekday"/>
    <s v="Aachi Powdered Spices 200g"/>
    <x v="1"/>
    <n v="80.5"/>
    <s v="Unknown"/>
    <x v="0"/>
    <s v="Rajesh Mudaliar"/>
    <s v="Billing"/>
    <s v="FreshMart Mysuru Enclave"/>
    <x v="0"/>
  </r>
  <r>
    <s v="INV101832"/>
    <x v="141"/>
    <s v="CUST0243"/>
    <s v="PRD056"/>
    <s v="STR038"/>
    <m/>
    <n v="4"/>
    <n v="333.54"/>
    <n v="5"/>
    <n v="66.709999999999994"/>
    <n v="1267.45"/>
    <n v="953.72"/>
    <n v="313.73"/>
    <s v="Cash"/>
    <s v="Not Returned"/>
    <x v="1"/>
    <d v="1899-12-30T09:13:00"/>
    <s v="Weekday"/>
    <s v="Cadbury Namkeen Combo"/>
    <x v="7"/>
    <n v="333.54"/>
    <s v="Lakshmi Reddy"/>
    <x v="2"/>
    <m/>
    <m/>
    <s v="FreshMart Hyderabad Hub"/>
    <x v="0"/>
  </r>
  <r>
    <s v="INV101996"/>
    <x v="141"/>
    <s v="CUST0657"/>
    <s v="PRD074"/>
    <s v="STR002"/>
    <s v="EMP0060"/>
    <n v="5"/>
    <n v="414.29"/>
    <n v="5"/>
    <n v="103.57"/>
    <n v="1967.88"/>
    <n v="1571.3"/>
    <n v="396.58"/>
    <s v="Debit Card"/>
    <s v="Not Returned"/>
    <x v="2"/>
    <d v="1899-12-30T16:12:00"/>
    <s v="Weekday"/>
    <s v="Surf Excel Tissue Combo"/>
    <x v="5"/>
    <n v="414.29"/>
    <s v="Devi Pandian"/>
    <x v="2"/>
    <s v="Venkat Gupta"/>
    <s v="Sales"/>
    <s v="FreshMart Tiruppur Bypass"/>
    <x v="0"/>
  </r>
  <r>
    <s v="INV100450"/>
    <x v="142"/>
    <s v="CUST0035"/>
    <s v="PRD147"/>
    <s v="STR051"/>
    <s v="EMP0077"/>
    <n v="7"/>
    <n v="73.89"/>
    <n v="20"/>
    <n v="103.45"/>
    <n v="413.78"/>
    <n v="353.01"/>
    <n v="60.77"/>
    <s v="Debit Card"/>
    <s v="Not Returned"/>
    <x v="1"/>
    <d v="1899-12-30T11:38:00"/>
    <s v="Weekday"/>
    <s v="Vim Dishwash 1kg"/>
    <x v="4"/>
    <n v="67.37"/>
    <s v="Balamurugan Sharma"/>
    <x v="0"/>
    <s v="Senthil Subramaniam"/>
    <s v="Cashier"/>
    <s v="FreshMart Madurai Arcade"/>
    <x v="0"/>
  </r>
  <r>
    <s v="INV100466"/>
    <x v="142"/>
    <s v="CUST0184"/>
    <s v="PRD051"/>
    <s v="STR126"/>
    <s v="EMP0063"/>
    <n v="5"/>
    <n v="147.97"/>
    <n v="0"/>
    <n v="0"/>
    <n v="739.85"/>
    <n v="564"/>
    <n v="175.85"/>
    <s v="Cash"/>
    <s v="Not Returned"/>
    <x v="1"/>
    <d v="1899-12-30T09:51:00"/>
    <s v="Weekday"/>
    <s v="Cadbury Biscuits 250ml"/>
    <x v="7"/>
    <n v="147.97"/>
    <s v="Ezhil Pillai"/>
    <x v="2"/>
    <s v="Lakshmi Devi"/>
    <s v="Store Manager"/>
    <s v="FreshMart Surat Hub"/>
    <x v="2"/>
  </r>
  <r>
    <s v="INV101160"/>
    <x v="142"/>
    <s v="CUST0292"/>
    <s v="PRD057"/>
    <s v="STR074"/>
    <s v="EMP0270"/>
    <n v="1"/>
    <n v="317.99"/>
    <n v="0"/>
    <n v="0"/>
    <n v="317.99"/>
    <n v="235.05"/>
    <n v="82.94"/>
    <s v="Wallet"/>
    <s v="Not Returned"/>
    <x v="1"/>
    <d v="1899-12-30T15:23:00"/>
    <s v="Weekday"/>
    <s v="Parle Chocolates 500g"/>
    <x v="7"/>
    <n v="317.99"/>
    <s v="Nirmala Venkataraman"/>
    <x v="2"/>
    <s v="Priya Venkataraman"/>
    <s v="Operations"/>
    <s v="FreshMart Mysuru Main Road"/>
    <x v="0"/>
  </r>
  <r>
    <s v="INV101624"/>
    <x v="142"/>
    <s v="CUST0096"/>
    <s v="PRD044"/>
    <s v="STR123"/>
    <s v="EMP0299"/>
    <n v="6"/>
    <n v="259.55"/>
    <n v="0"/>
    <n v="0"/>
    <n v="1557.3"/>
    <n v="1249.32"/>
    <n v="307.98"/>
    <s v="Cash"/>
    <s v="Not Returned"/>
    <x v="2"/>
    <d v="1899-12-30T13:46:00"/>
    <s v="Weekday"/>
    <s v="ITC Frozen Vegetables 250ml v2"/>
    <x v="12"/>
    <n v="229.81"/>
    <s v="Hariharan Gounder"/>
    <x v="0"/>
    <s v="Nandhini Kumar"/>
    <s v="Cashier"/>
    <s v="FreshMart Mumbai Extension"/>
    <x v="2"/>
  </r>
  <r>
    <s v="INV100272"/>
    <x v="143"/>
    <s v="CUST0380"/>
    <s v="PRD120"/>
    <s v="STR148"/>
    <s v="EMP0220"/>
    <n v="4"/>
    <n v="109.69"/>
    <n v="5"/>
    <n v="21.94"/>
    <n v="416.82"/>
    <n v="371.84"/>
    <n v="44.98"/>
    <s v="Wallet"/>
    <s v="Not Returned"/>
    <x v="2"/>
    <d v="1899-12-30T20:16:00"/>
    <s v="Weekday"/>
    <s v="Idhayam Groundnut Oil 2kg"/>
    <x v="8"/>
    <n v="109.69"/>
    <s v="Dinesh Venkataraman"/>
    <x v="2"/>
    <s v="Ramesh Pillai"/>
    <s v="Operations"/>
    <s v="FreshMart Kanpur Gardens"/>
    <x v="1"/>
  </r>
  <r>
    <s v="INV100530"/>
    <x v="143"/>
    <s v="CUST0515"/>
    <s v="PRD051"/>
    <s v="STR055"/>
    <s v="EMP0068"/>
    <n v="2"/>
    <n v="147.97"/>
    <n v="0"/>
    <n v="0"/>
    <n v="295.94"/>
    <n v="225.6"/>
    <n v="70.34"/>
    <s v="Credit Card"/>
    <s v="Not Returned"/>
    <x v="0"/>
    <d v="1899-12-30T10:51:00"/>
    <s v="Weekday"/>
    <s v="Cadbury Biscuits 250ml"/>
    <x v="7"/>
    <n v="147.97"/>
    <s v="Ovi Pillai"/>
    <x v="1"/>
    <s v="Manoj Subramaniam"/>
    <s v="Sales"/>
    <s v="FreshMart Madurai Circle"/>
    <x v="0"/>
  </r>
  <r>
    <s v="INV100714"/>
    <x v="143"/>
    <s v="CUST0396"/>
    <s v="PRD111"/>
    <s v="STR132"/>
    <s v="EMP0106"/>
    <n v="5"/>
    <n v="225.45"/>
    <n v="20"/>
    <n v="225.45"/>
    <n v="901.8"/>
    <n v="954.5"/>
    <n v="-52.7"/>
    <s v="Upi"/>
    <s v="Not Returned"/>
    <x v="0"/>
    <d v="1899-12-30T18:41:00"/>
    <s v="Weekday"/>
    <s v="Aachi Idli Rice 500g"/>
    <x v="2"/>
    <n v="225.45"/>
    <s v="Yogesh Raj"/>
    <x v="2"/>
    <s v="Banu Raj"/>
    <s v="Sales"/>
    <s v="FreshMart Surat Plaza"/>
    <x v="2"/>
  </r>
  <r>
    <s v="INV100817"/>
    <x v="143"/>
    <s v="CUST0200"/>
    <s v="PRD034"/>
    <s v="STR008"/>
    <s v="EMP0278"/>
    <n v="7"/>
    <n v="133.02000000000001"/>
    <n v="0"/>
    <n v="0"/>
    <n v="931.14"/>
    <n v="681.45"/>
    <n v="249.69"/>
    <s v="Cash"/>
    <s v="Not Returned"/>
    <x v="0"/>
    <d v="1899-12-30T17:14:00"/>
    <s v="Weekday"/>
    <s v="Nescafe Coffee 500g"/>
    <x v="0"/>
    <n v="124.84"/>
    <s v="Karthik Achari"/>
    <x v="0"/>
    <s v="Hariharan Reddy"/>
    <s v="Inventory"/>
    <s v="FreshMart Kochi Plaza"/>
    <x v="0"/>
  </r>
  <r>
    <s v="INV101142"/>
    <x v="143"/>
    <s v="CUST0452"/>
    <s v="PRD114"/>
    <s v="STR006"/>
    <s v="EMP0265"/>
    <n v="2"/>
    <n v="188.64"/>
    <n v="15"/>
    <n v="56.59"/>
    <n v="320.69"/>
    <n v="316.56"/>
    <n v="4.13"/>
    <s v="Credit Card"/>
    <s v="Not Returned"/>
    <x v="1"/>
    <d v="1899-12-30T13:51:00"/>
    <s v="Weekday"/>
    <s v="Aachi Ponni Rice 250ml"/>
    <x v="2"/>
    <n v="188.64"/>
    <s v="Dhanya Varma"/>
    <x v="1"/>
    <s v="Padma Subramaniam"/>
    <s v="Operations"/>
    <s v="FreshMart Mysuru Junction"/>
    <x v="0"/>
  </r>
  <r>
    <s v="INV101461"/>
    <x v="143"/>
    <s v="CUST0417"/>
    <s v="PRD011"/>
    <s v="STR009"/>
    <s v="EMP0322"/>
    <n v="3"/>
    <n v="168.36"/>
    <n v="5"/>
    <n v="25.25"/>
    <n v="479.83"/>
    <n v="306.69"/>
    <n v="173.14"/>
    <s v="Debit Card"/>
    <s v="Not Returned"/>
    <x v="1"/>
    <d v="1899-12-30T19:46:00"/>
    <s v="Weekday"/>
    <s v="Britannia Rusk 1L"/>
    <x v="6"/>
    <n v="168.36"/>
    <s v="Sanjay Chandran"/>
    <x v="1"/>
    <s v="Prasath Naidu"/>
    <s v="Billing"/>
    <s v="FreshMart Kochi Square"/>
    <x v="0"/>
  </r>
  <r>
    <s v="INV102137"/>
    <x v="143"/>
    <s v="CUST0042"/>
    <s v="PRD135"/>
    <s v="STR071"/>
    <s v="EMP0120"/>
    <n v="4"/>
    <n v="379.12"/>
    <n v="5"/>
    <n v="75.819999999999993"/>
    <n v="1440.66"/>
    <n v="1172.2"/>
    <n v="268.45999999999998"/>
    <s v="Wallet"/>
    <s v="Not Returned"/>
    <x v="0"/>
    <d v="1899-12-30T15:59:00"/>
    <s v="Weekday"/>
    <s v="MDH Whole Spices 1L"/>
    <x v="1"/>
    <n v="379.12"/>
    <s v="Malathi Kumar"/>
    <x v="2"/>
    <s v="Mala Rao"/>
    <s v="Cashier"/>
    <s v="FreshMart Salem Crossing"/>
    <x v="0"/>
  </r>
  <r>
    <s v="INV100076"/>
    <x v="144"/>
    <s v="CUST0284"/>
    <s v="PRD143"/>
    <s v="STR034"/>
    <s v="EMP0059"/>
    <n v="2"/>
    <n v="210.36"/>
    <n v="20"/>
    <n v="84.14"/>
    <n v="336.58"/>
    <n v="311.3"/>
    <n v="25.28"/>
    <s v="Upi"/>
    <s v="Not Returned"/>
    <x v="1"/>
    <d v="1899-12-30T15:39:00"/>
    <s v="Weekday"/>
    <s v="Harpic Toilet Cleaner Pack"/>
    <x v="4"/>
    <n v="210.36"/>
    <s v="Usha Gounder"/>
    <x v="1"/>
    <s v="Ezhil Rao"/>
    <s v="Billing"/>
    <s v="FreshMart Tiruppur Circle"/>
    <x v="0"/>
  </r>
  <r>
    <s v="INV100605"/>
    <x v="144"/>
    <s v="CUST0061"/>
    <s v="PRD004"/>
    <s v="STR036"/>
    <s v="EMP0133"/>
    <n v="5"/>
    <n v="427.52"/>
    <n v="5"/>
    <n v="106.88"/>
    <n v="2030.72"/>
    <n v="1182.7"/>
    <n v="848.02"/>
    <s v="Debit Card"/>
    <s v="Not Returned"/>
    <x v="1"/>
    <d v="1899-12-30T16:50:00"/>
    <s v="Weekday"/>
    <s v="Britannia Buns 2kg"/>
    <x v="6"/>
    <n v="398.25"/>
    <s v="Deepa Sekar"/>
    <x v="0"/>
    <s v="Deepak Naicker"/>
    <s v="Sales"/>
    <s v="FreshMart Chennai Central"/>
    <x v="0"/>
  </r>
  <r>
    <s v="INV101418"/>
    <x v="144"/>
    <s v="CUST0370"/>
    <s v="PRD034"/>
    <s v="STR009"/>
    <s v="EMP0322"/>
    <n v="8"/>
    <n v="140.56"/>
    <n v="5"/>
    <n v="56.22"/>
    <n v="1068.26"/>
    <n v="778.8"/>
    <n v="289.45999999999998"/>
    <s v="Credit Card"/>
    <s v="Not Returned"/>
    <x v="1"/>
    <d v="1899-12-30T13:07:00"/>
    <s v="Weekday"/>
    <s v="Nescafe Coffee 500g"/>
    <x v="0"/>
    <n v="124.84"/>
    <s v="Jaya Naicker"/>
    <x v="0"/>
    <s v="Prasath Naidu"/>
    <s v="Billing"/>
    <s v="FreshMart Kochi Square"/>
    <x v="0"/>
  </r>
  <r>
    <s v="INV101696"/>
    <x v="144"/>
    <s v="CUST0051"/>
    <s v="PRD103"/>
    <s v="STR070"/>
    <s v="EMP0003"/>
    <n v="3"/>
    <n v="398.76"/>
    <n v="5"/>
    <n v="59.81"/>
    <n v="1136.47"/>
    <n v="910.23"/>
    <n v="226.24"/>
    <s v="Debit Card"/>
    <s v="Not Returned"/>
    <x v="1"/>
    <d v="1899-12-30T14:33:00"/>
    <s v="Weekday"/>
    <s v="Organic Fresh Fresh Vegetables Pack"/>
    <x v="11"/>
    <n v="355.64"/>
    <s v="Ovi Devi"/>
    <x v="0"/>
    <s v="Manoj Achari"/>
    <s v="Sales"/>
    <s v="FreshMart Bengaluru Nagar"/>
    <x v="0"/>
  </r>
  <r>
    <s v="INV102160"/>
    <x v="144"/>
    <s v="CUST0093"/>
    <s v="PRD065"/>
    <s v="STR016"/>
    <s v="EMP0244"/>
    <n v="1"/>
    <n v="277.42"/>
    <n v="0"/>
    <n v="0"/>
    <n v="277.42"/>
    <n v="199.16"/>
    <n v="78.260000000000005"/>
    <s v="Upi"/>
    <s v="Not Returned"/>
    <x v="1"/>
    <d v="1899-12-30T15:26:00"/>
    <s v="Weekday"/>
    <s v="Dove Toothpaste 1L"/>
    <x v="10"/>
    <n v="159.5"/>
    <s v="Prakash Menon"/>
    <x v="2"/>
    <s v="Udhay Chettiar"/>
    <s v="Cashier"/>
    <s v="FreshMart Kochi Bypass"/>
    <x v="0"/>
  </r>
  <r>
    <s v="INV101065"/>
    <x v="145"/>
    <s v="CUST0260"/>
    <s v="PRD033"/>
    <s v="STR159"/>
    <s v="EMP0238"/>
    <n v="3"/>
    <n v="217.42"/>
    <n v="0"/>
    <n v="0"/>
    <n v="652.26"/>
    <n v="531.09"/>
    <n v="121.17"/>
    <s v="Wallet"/>
    <s v="Not Returned"/>
    <x v="1"/>
    <d v="1899-12-30T20:23:00"/>
    <s v="Weekday"/>
    <s v="Bisleri Soft Drinks 2kg"/>
    <x v="0"/>
    <n v="217.42"/>
    <s v="Geetha Achari"/>
    <x v="2"/>
    <s v="Poornima Menon"/>
    <s v="Operations"/>
    <s v="FreshMart Jaipur Market"/>
    <x v="1"/>
  </r>
  <r>
    <s v="INV101179"/>
    <x v="145"/>
    <s v="CUST0189"/>
    <s v="PRD017"/>
    <s v="STR032"/>
    <s v="EMP0133"/>
    <n v="4"/>
    <n v="533.82000000000005"/>
    <n v="0"/>
    <n v="0"/>
    <n v="2135.2800000000002"/>
    <n v="1590.76"/>
    <n v="544.52"/>
    <s v="Debit Card"/>
    <s v="Not Returned"/>
    <x v="1"/>
    <d v="1899-12-30T20:30:00"/>
    <s v="Weekday"/>
    <s v="Nestle Curd 1kg"/>
    <x v="3"/>
    <n v="464.41"/>
    <s v="Unknown"/>
    <x v="0"/>
    <s v="Deepak Naicker"/>
    <s v="Sales"/>
    <s v="FreshMart Kochi Main Road"/>
    <x v="0"/>
  </r>
  <r>
    <s v="INV101703"/>
    <x v="145"/>
    <s v="CUST0549"/>
    <s v="PRD014"/>
    <s v="STR050"/>
    <s v="EMP0133"/>
    <n v="2"/>
    <n v="434.65"/>
    <n v="20"/>
    <n v="173.86"/>
    <n v="695.44"/>
    <n v="703.26"/>
    <n v="-7.82"/>
    <s v="Net Banking"/>
    <s v="Not Returned"/>
    <x v="0"/>
    <d v="1899-12-30T16:58:00"/>
    <s v="Weekday"/>
    <s v="Milky Mist Curd 1kg"/>
    <x v="3"/>
    <n v="434.65"/>
    <s v="Chandrasekar Varma"/>
    <x v="1"/>
    <s v="Deepak Naicker"/>
    <s v="Sales"/>
    <s v="FreshMart Chennai Main Road"/>
    <x v="0"/>
  </r>
  <r>
    <s v="INV101727"/>
    <x v="145"/>
    <s v="CUST0281"/>
    <s v="PRD129"/>
    <s v="STR074"/>
    <s v="EMP0270"/>
    <n v="5"/>
    <n v="490.22"/>
    <n v="10"/>
    <n v="245.11"/>
    <n v="2205.9899999999998"/>
    <n v="1867.9"/>
    <n v="338.09"/>
    <s v="Wallet"/>
    <s v="Not Returned"/>
    <x v="1"/>
    <d v="1899-12-30T18:50:00"/>
    <s v="Weekday"/>
    <s v="Everest Powdered Spices Combo"/>
    <x v="1"/>
    <n v="490.22"/>
    <s v="Kamala Varma"/>
    <x v="2"/>
    <s v="Priya Venkataraman"/>
    <s v="Operations"/>
    <s v="FreshMart Mysuru Main Road"/>
    <x v="0"/>
  </r>
  <r>
    <s v="INV101901"/>
    <x v="145"/>
    <s v="CUST0412"/>
    <s v="PRD035"/>
    <s v="STR040"/>
    <s v="EMP0061"/>
    <n v="3"/>
    <n v="566.29999999999995"/>
    <n v="5"/>
    <n v="84.94"/>
    <n v="1613.96"/>
    <n v="1169.4000000000001"/>
    <n v="444.56"/>
    <s v="Wallet"/>
    <s v="Not Returned"/>
    <x v="1"/>
    <d v="1899-12-30T11:46:00"/>
    <s v="Weekday"/>
    <s v="Coca-Cola Coffee 500g"/>
    <x v="0"/>
    <n v="503.36"/>
    <s v="Kalpana Gounder"/>
    <x v="0"/>
    <s v="Poornima Devi"/>
    <s v="Billing"/>
    <s v="FreshMart Coimbatore Colony"/>
    <x v="2"/>
  </r>
  <r>
    <s v="INV102182"/>
    <x v="145"/>
    <s v="CUST0063"/>
    <s v="PRD058"/>
    <s v="STR037"/>
    <s v="EMP0225"/>
    <n v="6"/>
    <n v="358.32"/>
    <n v="0"/>
    <n v="0"/>
    <n v="2149.92"/>
    <n v="1504.08"/>
    <n v="645.84"/>
    <s v="Wallet"/>
    <s v="Not Returned"/>
    <x v="1"/>
    <d v="1899-12-30T19:52:00"/>
    <s v="Weekday"/>
    <s v="Himalaya Skin Care 1L"/>
    <x v="10"/>
    <n v="339.13"/>
    <s v="Priya Varma"/>
    <x v="0"/>
    <s v="Banu Achari"/>
    <s v="Sales"/>
    <s v="FreshMart Hyderabad Extension"/>
    <x v="0"/>
  </r>
  <r>
    <s v="INV100166"/>
    <x v="146"/>
    <s v="CUST0059"/>
    <s v="PRD077"/>
    <s v="STR048"/>
    <s v="EMP0152"/>
    <n v="3"/>
    <n v="86.11"/>
    <n v="5"/>
    <n v="12.92"/>
    <n v="282.22000000000003"/>
    <n v="204.51"/>
    <n v="77.709999999999994"/>
    <s v="Debit Card"/>
    <s v="Not Returned"/>
    <x v="1"/>
    <d v="1899-12-30T20:04:00"/>
    <s v="Weekend"/>
    <s v="Vim Tissue 500g"/>
    <x v="5"/>
    <n v="86.11"/>
    <s v="Banu Sharma"/>
    <x v="1"/>
    <s v="Thiru Varma"/>
    <s v="Store Manager"/>
    <s v="FreshMart Bengaluru Square"/>
    <x v="0"/>
  </r>
  <r>
    <s v="INV101039"/>
    <x v="146"/>
    <s v="CUST0530"/>
    <s v="PRD122"/>
    <s v="STR028"/>
    <s v="EMP0235"/>
    <n v="1"/>
    <n v="102.51"/>
    <n v="10"/>
    <n v="10.25"/>
    <n v="106.1"/>
    <n v="88.72"/>
    <n v="17.38"/>
    <s v="Cash"/>
    <s v="Not Returned"/>
    <x v="1"/>
    <d v="1899-12-30T09:22:00"/>
    <s v="Weekend"/>
    <s v="Fortune Gingelly Oil 250ml"/>
    <x v="8"/>
    <n v="102.51"/>
    <s v="Deepak Chettiar"/>
    <x v="2"/>
    <s v="Mani Chandran"/>
    <s v="Cashier"/>
    <s v="FreshMart Ahmedabad Hub"/>
    <x v="0"/>
  </r>
  <r>
    <s v="INV101052"/>
    <x v="146"/>
    <s v="CUST0473"/>
    <s v="PRD052"/>
    <s v="STR058"/>
    <s v="EMP0038"/>
    <n v="4"/>
    <n v="328.59"/>
    <n v="20"/>
    <n v="262.87"/>
    <n v="1209.21"/>
    <n v="1021.96"/>
    <n v="187.25"/>
    <s v="Upi"/>
    <s v="Not Returned"/>
    <x v="2"/>
    <d v="1899-12-30T11:55:00"/>
    <s v="Weekend"/>
    <s v="Lays Namkeen 200g"/>
    <x v="7"/>
    <n v="328.59"/>
    <s v="Gayathri Iyer"/>
    <x v="1"/>
    <s v="Yamuna Achari"/>
    <s v="Inventory"/>
    <s v="FreshMart Erode Central"/>
    <x v="0"/>
  </r>
  <r>
    <s v="INV101308"/>
    <x v="146"/>
    <s v="CUST0198"/>
    <s v="PRD105"/>
    <s v="STR055"/>
    <s v="EMP0068"/>
    <n v="4"/>
    <n v="131.03"/>
    <n v="0"/>
    <n v="0"/>
    <n v="602.74"/>
    <n v="469.08"/>
    <n v="133.66"/>
    <s v="Net Banking"/>
    <s v="Not Returned"/>
    <x v="1"/>
    <d v="1899-12-30T18:14:00"/>
    <s v="Weekend"/>
    <s v="India Gate Basmati Rice 250ml"/>
    <x v="2"/>
    <n v="131.03"/>
    <s v="Meena Pillai"/>
    <x v="2"/>
    <s v="Manoj Subramaniam"/>
    <s v="Sales"/>
    <s v="FreshMart Madurai Circle"/>
    <x v="0"/>
  </r>
  <r>
    <s v="INV101405"/>
    <x v="146"/>
    <s v="CUST0465"/>
    <s v="PRD026"/>
    <s v="STR075"/>
    <s v="EMP0132"/>
    <n v="4"/>
    <n v="329.69"/>
    <n v="15"/>
    <n v="197.81"/>
    <n v="1289.0899999999999"/>
    <n v="989"/>
    <n v="300.08999999999997"/>
    <s v="Credit Card"/>
    <s v="Not Returned"/>
    <x v="1"/>
    <d v="1899-12-30T11:04:00"/>
    <s v="Weekend"/>
    <s v="Nescafe Coffee 1kg"/>
    <x v="0"/>
    <n v="329.69"/>
    <s v="Madhavan Iyer"/>
    <x v="2"/>
    <s v="Radha Balan"/>
    <s v="Sales"/>
    <s v="FreshMart Salem Main Road"/>
    <x v="0"/>
  </r>
  <r>
    <s v="INV101479"/>
    <x v="146"/>
    <s v="CUST0256"/>
    <s v="PRD029"/>
    <s v="STR010"/>
    <s v="EMP0129"/>
    <n v="3"/>
    <n v="332.73"/>
    <n v="0"/>
    <n v="0"/>
    <n v="1147.92"/>
    <n v="783.66"/>
    <n v="364.26"/>
    <s v="Cash"/>
    <s v="Not Returned"/>
    <x v="0"/>
    <d v="1899-12-30T20:34:00"/>
    <s v="Weekend"/>
    <s v="Pepsi Tea 200g"/>
    <x v="0"/>
    <n v="332.73"/>
    <s v="Charulatha Velan"/>
    <x v="2"/>
    <s v="Arun Nair"/>
    <s v="Inventory"/>
    <s v="FreshMart Kochi Colony"/>
    <x v="0"/>
  </r>
  <r>
    <s v="INV101937"/>
    <x v="146"/>
    <s v="CUST0121"/>
    <s v="PRD050"/>
    <s v="STR087"/>
    <s v="EMP0222"/>
    <n v="3"/>
    <n v="51.33"/>
    <n v="5"/>
    <n v="7.7"/>
    <n v="168.23"/>
    <n v="112.44"/>
    <n v="55.79"/>
    <s v="Wallet"/>
    <s v="Not Returned"/>
    <x v="1"/>
    <d v="1899-12-30T14:01:00"/>
    <s v="Weekend"/>
    <s v="Parle Namkeen 500g"/>
    <x v="7"/>
    <n v="51.33"/>
    <s v="Venkat Achari"/>
    <x v="2"/>
    <s v="Poornima Rao"/>
    <s v="Inventory"/>
    <s v="FreshMart Mysuru Complex"/>
    <x v="0"/>
  </r>
  <r>
    <s v="INV102010"/>
    <x v="146"/>
    <s v="CUST0073"/>
    <s v="PRD097"/>
    <s v="STR018"/>
    <s v="EMP0308"/>
    <n v="2"/>
    <n v="365.92"/>
    <n v="0"/>
    <n v="0"/>
    <n v="841.62"/>
    <n v="620.76"/>
    <n v="220.86"/>
    <s v="Net Banking"/>
    <s v="Not Returned"/>
    <x v="1"/>
    <d v="1899-12-30T21:29:00"/>
    <s v="Weekend"/>
    <s v="Local Farm Fresh Vegetables 250ml v2"/>
    <x v="11"/>
    <n v="365.92"/>
    <s v="Meena Balan"/>
    <x v="1"/>
    <s v="Thenmozhi Selvam"/>
    <s v="Cashier"/>
    <s v="FreshMart Hyderabad Main Road"/>
    <x v="0"/>
  </r>
  <r>
    <s v="INV102314"/>
    <x v="146"/>
    <s v="CUST0613"/>
    <s v="PRD110"/>
    <s v="STR043"/>
    <s v="EMP0014"/>
    <n v="6"/>
    <n v="311.24"/>
    <n v="20"/>
    <n v="373.49"/>
    <n v="1718.04"/>
    <n v="1522.2"/>
    <n v="195.84"/>
    <s v="Wallet"/>
    <s v="Not Returned"/>
    <x v="1"/>
    <d v="1899-12-30T16:18:00"/>
    <s v="Weekend"/>
    <s v="India Gate Ponni Rice 1kg"/>
    <x v="2"/>
    <n v="291.93"/>
    <s v="Meena Menon"/>
    <x v="0"/>
    <s v="Devi Rao"/>
    <s v="Billing"/>
    <s v="FreshMart Erode Heights"/>
    <x v="0"/>
  </r>
  <r>
    <s v="INV102376"/>
    <x v="146"/>
    <s v="CUST0205"/>
    <s v="PRD011"/>
    <s v="STR067"/>
    <s v="EMP0247"/>
    <n v="8"/>
    <n v="180.72"/>
    <n v="15"/>
    <n v="216.86"/>
    <n v="1413.23"/>
    <n v="817.84"/>
    <n v="595.39"/>
    <s v="Wallet"/>
    <s v="Not Returned"/>
    <x v="1"/>
    <d v="1899-12-30T13:48:00"/>
    <s v="Weekend"/>
    <s v="Britannia Rusk 1L"/>
    <x v="6"/>
    <n v="168.36"/>
    <s v="Lalitha Nathan"/>
    <x v="0"/>
    <s v="Sudha Balan"/>
    <s v="Sales"/>
    <s v="FreshMart Salem Complex"/>
    <x v="0"/>
  </r>
  <r>
    <s v="INV102390"/>
    <x v="146"/>
    <s v="CUST0179"/>
    <s v="PRD028"/>
    <s v="STR063"/>
    <s v="EMP0324"/>
    <n v="6"/>
    <n v="421.9"/>
    <n v="0"/>
    <n v="0"/>
    <n v="2911.11"/>
    <n v="1859.88"/>
    <n v="1051.23"/>
    <s v="Net Banking"/>
    <s v="Not Returned"/>
    <x v="1"/>
    <d v="1899-12-30T17:44:00"/>
    <s v="Weekend"/>
    <s v="Tata Tea Soft Drinks 500g"/>
    <x v="0"/>
    <n v="380.12"/>
    <s v="Chitra Mudaliar"/>
    <x v="0"/>
    <s v="Devi Raj"/>
    <s v="Inventory"/>
    <s v="FreshMart Hyderabad Market"/>
    <x v="0"/>
  </r>
  <r>
    <s v="INV100411"/>
    <x v="147"/>
    <s v="CUST0160"/>
    <s v="PRD026"/>
    <s v="STR140"/>
    <s v="EMP0145"/>
    <n v="3"/>
    <n v="329.69"/>
    <n v="10"/>
    <n v="98.91"/>
    <n v="1023.68"/>
    <n v="741.75"/>
    <n v="281.93"/>
    <s v="Upi"/>
    <s v="Not Returned"/>
    <x v="0"/>
    <d v="1899-12-30T09:19:00"/>
    <s v="Weekend"/>
    <s v="Nescafe Coffee 1kg"/>
    <x v="0"/>
    <n v="329.69"/>
    <s v="Mani Venkataraman"/>
    <x v="2"/>
    <s v="Ilango Reddy"/>
    <s v="Cashier"/>
    <s v="FreshMart Surat Crossing"/>
    <x v="2"/>
  </r>
  <r>
    <s v="INV100586"/>
    <x v="147"/>
    <s v="CUST0356"/>
    <s v="PRD140"/>
    <s v="STR120"/>
    <s v="EMP0344"/>
    <n v="1"/>
    <n v="352.51"/>
    <n v="0"/>
    <n v="0"/>
    <n v="405.39"/>
    <n v="260.06"/>
    <n v="145.33000000000001"/>
    <s v="Cash"/>
    <s v="Not Returned"/>
    <x v="1"/>
    <d v="1899-12-30T14:27:00"/>
    <s v="Weekend"/>
    <s v="Vim Toilet Cleaner 2kg"/>
    <x v="4"/>
    <n v="352.51"/>
    <s v="Janani Chettiar"/>
    <x v="1"/>
    <s v="Meena Kumar"/>
    <s v="Sales"/>
    <s v="FreshMart Nagpur Central"/>
    <x v="2"/>
  </r>
  <r>
    <s v="INV100602"/>
    <x v="147"/>
    <s v="CUST0554"/>
    <s v="PRD034"/>
    <s v="STR041"/>
    <s v="EMP0325"/>
    <n v="4"/>
    <n v="124.84"/>
    <n v="15"/>
    <n v="74.900000000000006"/>
    <n v="488.13"/>
    <n v="389.4"/>
    <n v="98.73"/>
    <s v="Wallet"/>
    <s v="Not Returned"/>
    <x v="1"/>
    <d v="1899-12-30T13:20:00"/>
    <s v="Weekend"/>
    <s v="Nescafe Coffee 500g"/>
    <x v="0"/>
    <n v="124.84"/>
    <s v="Nirmala Chandran"/>
    <x v="2"/>
    <s v="Chandran Naidu"/>
    <s v="Cashier"/>
    <s v="FreshMart Tiruppur Colony"/>
    <x v="0"/>
  </r>
  <r>
    <s v="INV100623"/>
    <x v="147"/>
    <s v="CUST0096"/>
    <s v="PRD020"/>
    <s v="STR006"/>
    <s v="EMP0133"/>
    <n v="8"/>
    <n v="108.86"/>
    <n v="0"/>
    <n v="0"/>
    <n v="1001.51"/>
    <n v="688.4"/>
    <n v="313.11"/>
    <s v="Net Banking"/>
    <s v="Not Returned"/>
    <x v="1"/>
    <d v="1899-12-30T19:16:00"/>
    <s v="Weekend"/>
    <s v="Aavin Milk 1L"/>
    <x v="3"/>
    <n v="99.93"/>
    <s v="Hariharan Gounder"/>
    <x v="0"/>
    <s v="Deepak Naicker"/>
    <s v="Sales"/>
    <s v="FreshMart Mysuru Junction"/>
    <x v="0"/>
  </r>
  <r>
    <s v="INV100977"/>
    <x v="147"/>
    <s v="CUST0431"/>
    <s v="PRD047"/>
    <s v="STR110"/>
    <s v="EMP0133"/>
    <n v="4"/>
    <n v="474.19"/>
    <n v="0"/>
    <n v="0"/>
    <n v="2181.27"/>
    <n v="1375.56"/>
    <n v="805.71"/>
    <s v="Credit Card"/>
    <s v="Not Returned"/>
    <x v="1"/>
    <d v="1899-12-30T15:42:00"/>
    <s v="Weekend"/>
    <s v="Lays Chocolates Combo"/>
    <x v="7"/>
    <n v="474.19"/>
    <s v="Vasanth Pandian"/>
    <x v="2"/>
    <s v="Deepak Naicker"/>
    <s v="Sales"/>
    <s v="FreshMart Mumbai Colony"/>
    <x v="2"/>
  </r>
  <r>
    <s v="INV101050"/>
    <x v="147"/>
    <s v="CUST0329"/>
    <s v="PRD106"/>
    <s v="STR092"/>
    <s v="EMP0122"/>
    <n v="7"/>
    <n v="257.81"/>
    <n v="15"/>
    <n v="270.7"/>
    <n v="1764.07"/>
    <n v="1374.1"/>
    <n v="389.97"/>
    <s v="Cash"/>
    <s v="Not Returned"/>
    <x v="2"/>
    <d v="1899-12-30T14:45:00"/>
    <s v="Weekend"/>
    <s v="Aachi Basmati Rice 2kg"/>
    <x v="2"/>
    <n v="227"/>
    <s v="Usha Krishnan"/>
    <x v="0"/>
    <s v="Rajesh Chettiar"/>
    <s v="Cashier"/>
    <s v="FreshMart Chennai Gardens"/>
    <x v="0"/>
  </r>
  <r>
    <s v="INV101073"/>
    <x v="147"/>
    <s v="CUST0516"/>
    <s v="PRD001"/>
    <s v="STR023"/>
    <s v="EMP0082"/>
    <n v="8"/>
    <n v="307.93"/>
    <n v="10"/>
    <n v="246.34"/>
    <n v="2549.66"/>
    <n v="1477.92"/>
    <n v="1071.74"/>
    <s v="Cash"/>
    <s v="Not Returned"/>
    <x v="2"/>
    <d v="1899-12-30T10:27:00"/>
    <s v="Weekend"/>
    <s v="Local Bakers Buns 1kg"/>
    <x v="6"/>
    <n v="299.73"/>
    <s v="Bhuvana Venkataraman"/>
    <x v="0"/>
    <s v="Nirmala Krishnan"/>
    <s v="Store Manager"/>
    <s v="FreshMart Mysuru Square"/>
    <x v="0"/>
  </r>
  <r>
    <s v="INV101386"/>
    <x v="147"/>
    <s v="CUST0605"/>
    <s v="PRD068"/>
    <s v="STR002"/>
    <s v="EMP0184"/>
    <n v="3"/>
    <n v="257.27999999999997"/>
    <n v="0"/>
    <n v="0"/>
    <n v="887.62"/>
    <n v="482.94"/>
    <n v="404.68"/>
    <s v="Cash"/>
    <s v="Not Returned"/>
    <x v="0"/>
    <d v="1899-12-30T11:28:00"/>
    <s v="Weekend"/>
    <s v="Patanjali Shampoo 2kg"/>
    <x v="10"/>
    <n v="232.2"/>
    <s v="Arun Iyer"/>
    <x v="0"/>
    <s v="Deepa Subramaniam"/>
    <s v="Sales"/>
    <s v="FreshMart Tiruppur Bypass"/>
    <x v="0"/>
  </r>
  <r>
    <s v="INV101534"/>
    <x v="147"/>
    <s v="CUST0561"/>
    <s v="PRD023"/>
    <s v="STR037"/>
    <s v="EMP0173"/>
    <n v="1"/>
    <n v="342.27"/>
    <n v="20"/>
    <n v="68.45"/>
    <n v="314.89"/>
    <n v="266.10000000000002"/>
    <n v="48.79"/>
    <s v="Credit Card"/>
    <s v="Not Returned"/>
    <x v="1"/>
    <d v="1899-12-30T21:51:00"/>
    <s v="Weekend"/>
    <s v="Amul Butter 1L"/>
    <x v="3"/>
    <n v="342.27"/>
    <s v="Usha Balan"/>
    <x v="1"/>
    <s v="Mala Iyer"/>
    <s v="Inventory"/>
    <s v="FreshMart Hyderabad Extension"/>
    <x v="0"/>
  </r>
  <r>
    <s v="INV102256"/>
    <x v="147"/>
    <s v="CUST0173"/>
    <s v="PRD144"/>
    <s v="STR143"/>
    <s v="EMP0264"/>
    <n v="2"/>
    <n v="242.22"/>
    <n v="0"/>
    <n v="0"/>
    <n v="557.11"/>
    <n v="372.08"/>
    <n v="185.03"/>
    <s v="Upi"/>
    <s v="Not Returned"/>
    <x v="1"/>
    <d v="1899-12-30T16:33:00"/>
    <s v="Weekend"/>
    <s v="Harpic Dishwash Combo"/>
    <x v="4"/>
    <n v="242.22"/>
    <s v="Thenmozhi Balan"/>
    <x v="2"/>
    <s v="Bhavani Iyer"/>
    <s v="Sales"/>
    <s v="FreshMart Jaipur Colony"/>
    <x v="1"/>
  </r>
  <r>
    <s v="INV102401"/>
    <x v="147"/>
    <s v="CUST0380"/>
    <s v="PRD017"/>
    <s v="STR051"/>
    <s v="EMP0147"/>
    <n v="2"/>
    <n v="464.41"/>
    <n v="0"/>
    <n v="0"/>
    <n v="1068.1400000000001"/>
    <n v="795.38"/>
    <n v="272.76"/>
    <s v="Credit Card"/>
    <s v="Not Returned"/>
    <x v="1"/>
    <d v="1899-12-30T20:55:00"/>
    <s v="Weekend"/>
    <s v="Nestle Curd 1kg"/>
    <x v="3"/>
    <n v="464.41"/>
    <s v="Dinesh Venkataraman"/>
    <x v="2"/>
    <s v="Hemalatha Naidu"/>
    <s v="Billing"/>
    <s v="FreshMart Madurai Arcade"/>
    <x v="0"/>
  </r>
  <r>
    <s v="INV102440"/>
    <x v="147"/>
    <s v="CUST0668"/>
    <s v="PRD052"/>
    <s v="STR090"/>
    <s v="EMP0302"/>
    <n v="2"/>
    <n v="328.59"/>
    <n v="15"/>
    <n v="98.58"/>
    <n v="642.39"/>
    <n v="510.98"/>
    <n v="131.41"/>
    <s v="Wallet"/>
    <s v="Not Returned"/>
    <x v="2"/>
    <d v="1899-12-30T14:19:00"/>
    <s v="Weekend"/>
    <s v="Lays Namkeen 200g"/>
    <x v="7"/>
    <n v="328.59"/>
    <s v="Arun Achari"/>
    <x v="1"/>
    <s v="Anitha Subramaniam"/>
    <s v="Sales"/>
    <s v="FreshMart Mysuru Heights"/>
    <x v="0"/>
  </r>
  <r>
    <s v="INV100200"/>
    <x v="148"/>
    <s v="CUST0036"/>
    <s v="PRD022"/>
    <s v="STR024"/>
    <s v="EMP0199"/>
    <n v="5"/>
    <n v="397.22"/>
    <n v="10"/>
    <n v="198.61"/>
    <n v="1787.49"/>
    <n v="1596.85"/>
    <n v="190.64"/>
    <s v="Cash"/>
    <s v="Not Returned"/>
    <x v="1"/>
    <d v="1899-12-30T11:30:00"/>
    <s v="Weekday"/>
    <s v="Aavin Milk Pack"/>
    <x v="3"/>
    <n v="397.22"/>
    <s v="Janani Balan"/>
    <x v="2"/>
    <s v="Pandi Naidu"/>
    <s v="Sales"/>
    <s v="FreshMart Bengaluru Plaza"/>
    <x v="0"/>
  </r>
  <r>
    <s v="INV100345"/>
    <x v="148"/>
    <s v="CUST0058"/>
    <s v="PRD016"/>
    <s v="STR032"/>
    <s v="EMP0186"/>
    <n v="7"/>
    <n v="64.59"/>
    <n v="0"/>
    <n v="0"/>
    <n v="452.13"/>
    <n v="337.05"/>
    <n v="115.08"/>
    <s v="Wallet"/>
    <s v="Not Returned"/>
    <x v="1"/>
    <d v="1899-12-30T12:13:00"/>
    <s v="Weekday"/>
    <s v="Milky Mist Milk 2kg"/>
    <x v="3"/>
    <n v="59.92"/>
    <s v="Tara Devi"/>
    <x v="0"/>
    <s v="Hemalatha Velan"/>
    <s v="Billing"/>
    <s v="FreshMart Kochi Main Road"/>
    <x v="0"/>
  </r>
  <r>
    <s v="INV100774"/>
    <x v="148"/>
    <s v="CUST0512"/>
    <s v="PRD128"/>
    <s v="STR056"/>
    <s v="EMP0315"/>
    <n v="4"/>
    <n v="253.11"/>
    <n v="5"/>
    <n v="50.62"/>
    <n v="961.82"/>
    <n v="762.96"/>
    <n v="198.86"/>
    <s v="Debit Card"/>
    <s v="Not Returned"/>
    <x v="2"/>
    <d v="1899-12-30T15:27:00"/>
    <s v="Weekday"/>
    <s v="Aachi Powdered Spices Pack"/>
    <x v="1"/>
    <n v="253.11"/>
    <s v="Elango Rao"/>
    <x v="2"/>
    <s v="Mani Pandian"/>
    <s v="Sales"/>
    <s v="FreshMart Bengaluru Junction"/>
    <x v="0"/>
  </r>
  <r>
    <s v="INV100858"/>
    <x v="148"/>
    <s v="CUST0347"/>
    <s v="PRD032"/>
    <s v="STR143"/>
    <s v="EMP0338"/>
    <n v="4"/>
    <n v="141.11000000000001"/>
    <n v="0"/>
    <n v="0"/>
    <n v="564.44000000000005"/>
    <n v="463.64"/>
    <n v="100.8"/>
    <s v="Credit Card"/>
    <s v="Not Returned"/>
    <x v="1"/>
    <d v="1899-12-30T14:16:00"/>
    <s v="Weekday"/>
    <s v="Coca-Cola Coffee Combo"/>
    <x v="0"/>
    <n v="141.11000000000001"/>
    <s v="Balamurugan Murugan"/>
    <x v="1"/>
    <s v="Revathi Sekar"/>
    <s v="Sales"/>
    <s v="FreshMart Jaipur Colony"/>
    <x v="1"/>
  </r>
  <r>
    <s v="INV101221"/>
    <x v="148"/>
    <s v="CUST0045"/>
    <s v="PRD060"/>
    <s v="STR070"/>
    <s v="EMP0061"/>
    <n v="8"/>
    <n v="82.91"/>
    <n v="0"/>
    <n v="0"/>
    <n v="663.28"/>
    <n v="434"/>
    <n v="229.28"/>
    <s v="Wallet"/>
    <s v="Not Returned"/>
    <x v="1"/>
    <d v="1899-12-30T15:45:00"/>
    <s v="Weekday"/>
    <s v="Himalaya Soap 250ml"/>
    <x v="10"/>
    <n v="72.930000000000007"/>
    <s v="Thenmozhi Pandian"/>
    <x v="0"/>
    <s v="Poornima Devi"/>
    <s v="Billing"/>
    <s v="FreshMart Bengaluru Nagar"/>
    <x v="0"/>
  </r>
  <r>
    <s v="INV102079"/>
    <x v="148"/>
    <s v="CUST0470"/>
    <s v="PRD115"/>
    <s v="STR052"/>
    <s v="EMP0232"/>
    <n v="3"/>
    <n v="372.61"/>
    <n v="0"/>
    <n v="0"/>
    <n v="1117.83"/>
    <n v="959.73"/>
    <n v="158.1"/>
    <s v="Wallet"/>
    <s v="Not Returned"/>
    <x v="1"/>
    <d v="1899-12-30T10:52:00"/>
    <s v="Weekday"/>
    <s v="Aachi Ponni Rice 500g"/>
    <x v="2"/>
    <n v="372.61"/>
    <s v="Vijay Mudaliar"/>
    <x v="1"/>
    <s v="Uma Nathan"/>
    <s v="Operations"/>
    <s v="FreshMart Erode Extension"/>
    <x v="0"/>
  </r>
  <r>
    <s v="INV102435"/>
    <x v="148"/>
    <s v="CUST0036"/>
    <s v="PRD124"/>
    <s v="STR038"/>
    <s v="EMP0255"/>
    <n v="5"/>
    <n v="121.9"/>
    <n v="0"/>
    <n v="0"/>
    <n v="609.5"/>
    <n v="544.6"/>
    <n v="64.900000000000006"/>
    <s v="Credit Card"/>
    <s v="Not Returned"/>
    <x v="1"/>
    <d v="1899-12-30T21:31:00"/>
    <s v="Weekday"/>
    <s v="Gold Winner Coconut Oil 2kg"/>
    <x v="8"/>
    <n v="121.9"/>
    <s v="Janani Balan"/>
    <x v="2"/>
    <s v="Jagan Chettiar"/>
    <s v="Billing"/>
    <s v="FreshMart Hyderabad Hub"/>
    <x v="0"/>
  </r>
  <r>
    <s v="INV100016"/>
    <x v="149"/>
    <s v="CUST0381"/>
    <s v="PRD032"/>
    <s v="STR091"/>
    <s v="EMP0280"/>
    <n v="4"/>
    <n v="141.11000000000001"/>
    <n v="0"/>
    <n v="0"/>
    <n v="564.44000000000005"/>
    <n v="463.64"/>
    <n v="100.8"/>
    <s v="Credit Card"/>
    <s v="Not Returned"/>
    <x v="1"/>
    <d v="1899-12-30T14:22:00"/>
    <s v="Weekday"/>
    <s v="Coca-Cola Coffee Combo"/>
    <x v="0"/>
    <n v="141.11000000000001"/>
    <s v="Ovi Chandran"/>
    <x v="1"/>
    <s v="Hema Mudaliar"/>
    <s v="Store Manager"/>
    <s v="FreshMart Tiruppur Plaza"/>
    <x v="0"/>
  </r>
  <r>
    <s v="INV100413"/>
    <x v="149"/>
    <s v="CUST0679"/>
    <s v="PRD056"/>
    <s v="STR133"/>
    <s v="EMP0076"/>
    <n v="2"/>
    <n v="333.54"/>
    <n v="10"/>
    <n v="66.709999999999994"/>
    <n v="600.37"/>
    <n v="476.86"/>
    <n v="123.51"/>
    <s v="Net Banking"/>
    <s v="Not Returned"/>
    <x v="1"/>
    <d v="1899-12-30T10:06:00"/>
    <s v="Weekday"/>
    <s v="Cadbury Namkeen Combo"/>
    <x v="7"/>
    <n v="333.54"/>
    <s v="Thiru Prabhu"/>
    <x v="2"/>
    <s v="Meena Devi"/>
    <s v="Inventory"/>
    <s v="FreshMart Nagpur Gardens"/>
    <x v="2"/>
  </r>
  <r>
    <s v="INV100903"/>
    <x v="149"/>
    <s v="CUST0017"/>
    <s v="PRD028"/>
    <s v="STR017"/>
    <s v="EMP0092"/>
    <n v="5"/>
    <n v="380.12"/>
    <n v="20"/>
    <n v="380.12"/>
    <n v="1520.48"/>
    <n v="1549.9"/>
    <n v="-29.42"/>
    <s v="Credit Card"/>
    <s v="Returned"/>
    <x v="1"/>
    <d v="1899-12-30T20:17:00"/>
    <s v="Weekday"/>
    <s v="Tata Tea Soft Drinks 500g"/>
    <x v="0"/>
    <n v="380.12"/>
    <s v="Ashok Nair"/>
    <x v="2"/>
    <s v="Tara Gupta"/>
    <s v="Sales"/>
    <s v="FreshMart Madurai Plaza"/>
    <x v="0"/>
  </r>
  <r>
    <s v="INV101186"/>
    <x v="149"/>
    <s v="CUST0356"/>
    <s v="PRD029"/>
    <s v="STR086"/>
    <s v="EMP0263"/>
    <n v="2"/>
    <n v="332.73"/>
    <n v="20"/>
    <n v="133.09"/>
    <n v="532.37"/>
    <n v="522.44000000000005"/>
    <n v="9.93"/>
    <s v="Wallet"/>
    <s v="Not Returned"/>
    <x v="1"/>
    <d v="1899-12-30T10:00:00"/>
    <s v="Weekday"/>
    <s v="Pepsi Tea 200g"/>
    <x v="0"/>
    <n v="332.73"/>
    <s v="Janani Chettiar"/>
    <x v="1"/>
    <s v="Vani Nair"/>
    <s v="Cashier"/>
    <s v="FreshMart Bengaluru Circle"/>
    <x v="0"/>
  </r>
  <r>
    <s v="INV101374"/>
    <x v="149"/>
    <s v="CUST0384"/>
    <s v="PRD030"/>
    <s v="STR101"/>
    <s v="EMP0016"/>
    <n v="7"/>
    <n v="189.04"/>
    <n v="10"/>
    <n v="132.33000000000001"/>
    <n v="1190.95"/>
    <n v="994"/>
    <n v="196.95"/>
    <s v="Net Banking"/>
    <s v="Not Returned"/>
    <x v="1"/>
    <d v="1899-12-30T16:53:00"/>
    <s v="Weekday"/>
    <s v="Nescafe Tea Combo"/>
    <x v="0"/>
    <n v="172.63"/>
    <s v="Anand Kumar"/>
    <x v="0"/>
    <s v="Chandran Sekar"/>
    <s v="Store Manager"/>
    <s v="FreshMart Nagpur Junction"/>
    <x v="2"/>
  </r>
  <r>
    <s v="INV101678"/>
    <x v="149"/>
    <s v="CUST0437"/>
    <s v="PRD073"/>
    <s v="STR074"/>
    <s v="EMP0270"/>
    <n v="2"/>
    <n v="392.68"/>
    <n v="5"/>
    <n v="39.270000000000003"/>
    <n v="746.09"/>
    <n v="638.1"/>
    <n v="107.99"/>
    <s v="Net Banking"/>
    <s v="Not Returned"/>
    <x v="1"/>
    <d v="1899-12-30T16:35:00"/>
    <s v="Weekday"/>
    <s v="Harvest Gold Rusk 1kg"/>
    <x v="5"/>
    <n v="392.68"/>
    <s v="Vasanth Krishnan"/>
    <x v="2"/>
    <s v="Priya Venkataraman"/>
    <s v="Operations"/>
    <s v="FreshMart Mysuru Main Road"/>
    <x v="0"/>
  </r>
  <r>
    <s v="INV101718"/>
    <x v="149"/>
    <s v="CUST0545"/>
    <s v="PRD128"/>
    <s v="STR028"/>
    <s v="EMP0235"/>
    <n v="2"/>
    <n v="253.11"/>
    <n v="15"/>
    <n v="75.930000000000007"/>
    <n v="430.29"/>
    <n v="381.48"/>
    <n v="48.81"/>
    <s v="Net Banking"/>
    <s v="Not Returned"/>
    <x v="1"/>
    <d v="1899-12-30T09:21:00"/>
    <s v="Weekday"/>
    <s v="Aachi Powdered Spices Pack"/>
    <x v="1"/>
    <n v="253.11"/>
    <s v="Prakash Mudaliar"/>
    <x v="1"/>
    <s v="Mani Chandran"/>
    <s v="Cashier"/>
    <s v="FreshMart Ahmedabad Hub"/>
    <x v="0"/>
  </r>
  <r>
    <s v="INV100469"/>
    <x v="150"/>
    <s v="CUST0600"/>
    <s v="PRD056"/>
    <s v="STR091"/>
    <s v="EMP0110"/>
    <n v="3"/>
    <n v="349.11"/>
    <n v="0"/>
    <n v="0"/>
    <n v="1047.33"/>
    <n v="715.29"/>
    <n v="332.04"/>
    <s v="Cash"/>
    <s v="Not Returned"/>
    <x v="1"/>
    <d v="1899-12-30T18:18:00"/>
    <s v="Weekday"/>
    <s v="Cadbury Namkeen Combo"/>
    <x v="7"/>
    <n v="333.54"/>
    <s v="Anitha Reddy"/>
    <x v="0"/>
    <s v="Nandhini Chandran"/>
    <s v="Cashier"/>
    <s v="FreshMart Tiruppur Plaza"/>
    <x v="0"/>
  </r>
  <r>
    <s v="INV100546"/>
    <x v="150"/>
    <s v="CUST0110"/>
    <s v="PRD048"/>
    <s v="STR032"/>
    <s v="EMP0110"/>
    <n v="7"/>
    <n v="168.68"/>
    <n v="10"/>
    <n v="118.08"/>
    <n v="1062.68"/>
    <n v="764.47"/>
    <n v="298.20999999999998"/>
    <s v="Credit Card"/>
    <s v="Not Returned"/>
    <x v="1"/>
    <d v="1899-12-30T19:48:00"/>
    <s v="Weekday"/>
    <s v="Lays Chocolates 1kg"/>
    <x v="7"/>
    <n v="147.72"/>
    <s v="Pandi Chandran"/>
    <x v="0"/>
    <s v="Nandhini Chandran"/>
    <s v="Cashier"/>
    <s v="FreshMart Kochi Main Road"/>
    <x v="0"/>
  </r>
  <r>
    <s v="INV100715"/>
    <x v="150"/>
    <s v="CUST0343"/>
    <s v="PRD032"/>
    <s v="STR100"/>
    <s v="EMP0324"/>
    <n v="5"/>
    <n v="141.11000000000001"/>
    <n v="0"/>
    <n v="0"/>
    <n v="705.55"/>
    <n v="579.54999999999995"/>
    <n v="126"/>
    <s v="Wallet"/>
    <s v="Not Returned"/>
    <x v="2"/>
    <d v="1899-12-30T11:10:00"/>
    <s v="Weekday"/>
    <s v="Coca-Cola Coffee Combo"/>
    <x v="0"/>
    <n v="141.11000000000001"/>
    <s v="Jayakumar Nathan"/>
    <x v="2"/>
    <s v="Devi Raj"/>
    <s v="Inventory"/>
    <s v="FreshMart Ahmedabad Enclave"/>
    <x v="2"/>
  </r>
  <r>
    <s v="INV101806"/>
    <x v="150"/>
    <s v="CUST0230"/>
    <s v="PRD035"/>
    <s v="STR053"/>
    <s v="EMP0133"/>
    <n v="3"/>
    <n v="503.36"/>
    <n v="0"/>
    <n v="0"/>
    <n v="1510.08"/>
    <n v="1169.4000000000001"/>
    <n v="340.68"/>
    <s v="Credit Card"/>
    <s v="Not Returned"/>
    <x v="1"/>
    <d v="1899-12-30T12:12:00"/>
    <s v="Weekday"/>
    <s v="Coca-Cola Coffee 500g"/>
    <x v="0"/>
    <n v="503.36"/>
    <s v="Thenmozhi Menon"/>
    <x v="2"/>
    <s v="Deepak Naicker"/>
    <s v="Sales"/>
    <s v="FreshMart Tiruppur Heights"/>
    <x v="0"/>
  </r>
  <r>
    <s v="INV101927"/>
    <x v="150"/>
    <s v="CUST0475"/>
    <s v="PRD026"/>
    <s v="STR125"/>
    <s v="EMP0259"/>
    <n v="7"/>
    <n v="368.32"/>
    <n v="0"/>
    <n v="0"/>
    <n v="2578.2399999999998"/>
    <n v="1730.75"/>
    <n v="847.49"/>
    <s v="Wallet"/>
    <s v="Not Returned"/>
    <x v="1"/>
    <d v="1899-12-30T19:02:00"/>
    <s v="Weekday"/>
    <s v="Nescafe Coffee 1kg"/>
    <x v="0"/>
    <n v="329.69"/>
    <s v="Gopal Prabhu"/>
    <x v="0"/>
    <s v="Ramesh Sekar"/>
    <s v="Inventory"/>
    <s v="FreshMart Nagpur Arcade"/>
    <x v="2"/>
  </r>
  <r>
    <s v="INV102329"/>
    <x v="150"/>
    <m/>
    <s v="PRD031"/>
    <s v="STR129"/>
    <s v="EMP0075"/>
    <n v="8"/>
    <n v="385.8"/>
    <n v="10"/>
    <n v="308.64"/>
    <n v="2777.76"/>
    <n v="2174.2399999999998"/>
    <n v="603.52"/>
    <s v="Net Banking"/>
    <s v="Not Returned"/>
    <x v="0"/>
    <d v="1899-12-30T17:23:00"/>
    <s v="Weekday"/>
    <s v="Nescafe Coffee Pack"/>
    <x v="0"/>
    <n v="342.46"/>
    <m/>
    <x v="3"/>
    <s v="Yogesh Velan"/>
    <s v="Billing"/>
    <s v="FreshMart Ahmedabad Heights"/>
    <x v="2"/>
  </r>
  <r>
    <s v="INV100056"/>
    <x v="151"/>
    <s v="CUST0140"/>
    <s v="PRD032"/>
    <s v="STR127"/>
    <s v="EMP0143"/>
    <n v="2"/>
    <n v="141.11000000000001"/>
    <n v="0"/>
    <n v="0"/>
    <n v="282.22000000000003"/>
    <n v="231.82"/>
    <n v="50.4"/>
    <s v="Debit Card"/>
    <s v="Not Returned"/>
    <x v="1"/>
    <d v="1899-12-30T11:18:00"/>
    <s v="Weekday"/>
    <s v="Coca-Cola Coffee Combo"/>
    <x v="0"/>
    <n v="141.11000000000001"/>
    <s v="Manoj Prabhu"/>
    <x v="1"/>
    <s v="Chitra Prabhu"/>
    <s v="Sales"/>
    <s v="FreshMart Surat Enclave"/>
    <x v="2"/>
  </r>
  <r>
    <s v="INV100550"/>
    <x v="151"/>
    <s v="CUST0508"/>
    <s v="PRD105"/>
    <s v="STR125"/>
    <s v="EMP0139"/>
    <n v="3"/>
    <n v="131.03"/>
    <n v="20"/>
    <n v="78.62"/>
    <n v="314.47000000000003"/>
    <n v="351.81"/>
    <n v="-37.340000000000003"/>
    <s v="Credit Card"/>
    <s v="Not Returned"/>
    <x v="0"/>
    <d v="1899-12-30T18:57:00"/>
    <s v="Weekday"/>
    <s v="India Gate Basmati Rice 250ml"/>
    <x v="2"/>
    <n v="131.03"/>
    <s v="Priya Subramaniam"/>
    <x v="2"/>
    <s v="Balamurugan Devi"/>
    <s v="Operations"/>
    <s v="FreshMart Nagpur Arcade"/>
    <x v="2"/>
  </r>
  <r>
    <s v="INV100635"/>
    <x v="151"/>
    <s v="CUST0536"/>
    <s v="PRD006"/>
    <s v="STR111"/>
    <s v="EMP0001"/>
    <n v="3"/>
    <n v="343.56"/>
    <n v="20"/>
    <n v="206.14"/>
    <n v="824.54"/>
    <n v="648.96"/>
    <n v="175.58"/>
    <s v="Net Banking"/>
    <s v="Not Returned"/>
    <x v="1"/>
    <d v="1899-12-30T09:23:00"/>
    <s v="Weekday"/>
    <s v="Harvest Gold Cookies 500g"/>
    <x v="6"/>
    <n v="343.56"/>
    <s v="Hariharan Pandian"/>
    <x v="1"/>
    <s v="Manoj Pillai"/>
    <s v="Sales"/>
    <s v="FreshMart Mumbai Towers"/>
    <x v="2"/>
  </r>
  <r>
    <s v="INV101042"/>
    <x v="151"/>
    <s v="CUST0443"/>
    <s v="PRD098"/>
    <s v="STR063"/>
    <s v="EMP0160"/>
    <n v="1"/>
    <n v="83.13"/>
    <n v="20"/>
    <n v="16.63"/>
    <n v="66.5"/>
    <n v="69.09"/>
    <n v="-2.59"/>
    <s v="Credit Card"/>
    <s v="Not Returned"/>
    <x v="0"/>
    <d v="1899-12-30T17:09:00"/>
    <s v="Weekday"/>
    <s v="Organic Fresh Fresh Vegetables 250ml"/>
    <x v="11"/>
    <n v="83.13"/>
    <s v="Suresh Naicker"/>
    <x v="1"/>
    <s v="Sangeetha Pillai"/>
    <s v="Sales"/>
    <s v="FreshMart Hyderabad Market"/>
    <x v="0"/>
  </r>
  <r>
    <s v="INV101209"/>
    <x v="151"/>
    <s v="CUST0001"/>
    <s v="PRD028"/>
    <s v="STR034"/>
    <s v="EMP0059"/>
    <n v="3"/>
    <n v="380.12"/>
    <n v="0"/>
    <n v="0"/>
    <n v="1140.3599999999999"/>
    <n v="929.94"/>
    <n v="210.42"/>
    <s v="Upi"/>
    <s v="Not Returned"/>
    <x v="1"/>
    <d v="1899-12-30T14:20:00"/>
    <s v="Weekday"/>
    <s v="Tata Tea Soft Drinks 500g"/>
    <x v="0"/>
    <n v="380.12"/>
    <s v="Revathi Balan"/>
    <x v="1"/>
    <s v="Ezhil Rao"/>
    <s v="Billing"/>
    <s v="FreshMart Tiruppur Circle"/>
    <x v="0"/>
  </r>
  <r>
    <s v="INV101454"/>
    <x v="152"/>
    <s v="CUST0441"/>
    <s v="PRD009"/>
    <s v="STR026"/>
    <s v="EMP0253"/>
    <n v="5"/>
    <n v="661.91"/>
    <n v="15"/>
    <n v="496.43"/>
    <n v="2813.12"/>
    <n v="1993.6"/>
    <n v="819.52"/>
    <s v="Net Banking"/>
    <s v="Not Returned"/>
    <x v="1"/>
    <d v="1899-12-30T10:29:00"/>
    <s v="Weekday"/>
    <s v="Harvest Gold Buns 200g"/>
    <x v="6"/>
    <n v="661.91"/>
    <s v="Hari Kumar"/>
    <x v="2"/>
    <s v="Vasanthi Naicker"/>
    <s v="HR"/>
    <s v="FreshMart Mysuru Crossing"/>
    <x v="0"/>
  </r>
  <r>
    <s v="INV101629"/>
    <x v="152"/>
    <s v="CUST0251"/>
    <s v="PRD123"/>
    <s v="STR015"/>
    <s v="EMP0108"/>
    <n v="1"/>
    <n v="183.39"/>
    <n v="15"/>
    <n v="27.51"/>
    <n v="155.88"/>
    <n v="158.43"/>
    <n v="-2.5499999999999998"/>
    <s v="Wallet"/>
    <s v="Returned"/>
    <x v="2"/>
    <d v="1899-12-30T10:02:00"/>
    <s v="Weekday"/>
    <s v="Fortune Gingelly Oil 200g"/>
    <x v="8"/>
    <n v="183.39"/>
    <s v="Yogesh Devi"/>
    <x v="2"/>
    <s v="Padma Menon"/>
    <s v="Cashier"/>
    <s v="FreshMart Salem Circle"/>
    <x v="0"/>
  </r>
  <r>
    <s v="INV101893"/>
    <x v="152"/>
    <s v="CUST0510"/>
    <s v="PRD020"/>
    <s v="STR080"/>
    <s v="EMP0285"/>
    <n v="1"/>
    <n v="99.93"/>
    <n v="10"/>
    <n v="9.99"/>
    <n v="89.94"/>
    <n v="86.05"/>
    <n v="3.89"/>
    <s v="Debit Card"/>
    <s v="Not Returned"/>
    <x v="0"/>
    <d v="1899-12-30T17:01:00"/>
    <s v="Weekday"/>
    <s v="Aavin Milk 1L"/>
    <x v="3"/>
    <n v="99.93"/>
    <s v="Esha Nair"/>
    <x v="1"/>
    <s v="Lalitha Murugan"/>
    <s v="Store Manager"/>
    <s v="FreshMart Madurai Colony"/>
    <x v="0"/>
  </r>
  <r>
    <s v="INV101980"/>
    <x v="152"/>
    <s v="CUST0206"/>
    <s v="PRD026"/>
    <s v="STR029"/>
    <s v="EMP0272"/>
    <n v="6"/>
    <n v="346.05"/>
    <n v="20"/>
    <n v="415.26"/>
    <n v="1661.04"/>
    <n v="1483.5"/>
    <n v="177.54"/>
    <s v="Cash"/>
    <s v="Not Returned"/>
    <x v="1"/>
    <d v="1899-12-30T12:09:00"/>
    <s v="Weekday"/>
    <s v="Nescafe Coffee 1kg"/>
    <x v="0"/>
    <n v="329.69"/>
    <s v="Devi Venkataraman"/>
    <x v="0"/>
    <s v="Dhanush Pillai"/>
    <s v="Store Manager"/>
    <s v="FreshMart Bengaluru Colony"/>
    <x v="0"/>
  </r>
  <r>
    <s v="INV100522"/>
    <x v="153"/>
    <s v="CUST0308"/>
    <s v="PRD112"/>
    <s v="STR038"/>
    <s v="EMP0041"/>
    <n v="3"/>
    <n v="283.39"/>
    <n v="0"/>
    <n v="0"/>
    <n v="977.7"/>
    <n v="631.55999999999995"/>
    <n v="346.14"/>
    <s v="Upi"/>
    <s v="Not Returned"/>
    <x v="1"/>
    <d v="1899-12-30T16:06:00"/>
    <s v="Weekend"/>
    <s v="Aachi Ponni Rice 2kg"/>
    <x v="2"/>
    <n v="251.73"/>
    <s v="Deepa Nathan"/>
    <x v="0"/>
    <s v="Thenmozhi Pandian"/>
    <s v="Inventory"/>
    <s v="FreshMart Hyderabad Hub"/>
    <x v="0"/>
  </r>
  <r>
    <s v="INV100631"/>
    <x v="153"/>
    <s v="CUST0571"/>
    <s v="PRD048"/>
    <s v="STR014"/>
    <s v="EMP0282"/>
    <n v="6"/>
    <n v="153.84"/>
    <n v="20"/>
    <n v="184.61"/>
    <n v="849.19"/>
    <n v="655.26"/>
    <n v="193.93"/>
    <s v="Net Banking"/>
    <s v="Not Returned"/>
    <x v="1"/>
    <d v="1899-12-30T13:26:00"/>
    <s v="Weekend"/>
    <s v="Lays Chocolates 1kg"/>
    <x v="7"/>
    <n v="147.72"/>
    <s v="Nirmala Iyer"/>
    <x v="0"/>
    <s v="Gokul Nathan"/>
    <s v="Sales"/>
    <s v="FreshMart Coimbatore Circle"/>
    <x v="0"/>
  </r>
  <r>
    <s v="INV100668"/>
    <x v="153"/>
    <s v="CUST0185"/>
    <s v="PRD127"/>
    <s v="STR034"/>
    <s v="EMP0034"/>
    <n v="1"/>
    <n v="331.35"/>
    <n v="5"/>
    <n v="16.57"/>
    <n v="362"/>
    <n v="290.33"/>
    <n v="71.67"/>
    <s v="Upi"/>
    <s v="Not Returned"/>
    <x v="1"/>
    <d v="1899-12-30T19:01:00"/>
    <s v="Weekend"/>
    <s v="Idhayam Gingelly Oil 1kg"/>
    <x v="8"/>
    <n v="331.35"/>
    <s v="Janani Sekar"/>
    <x v="1"/>
    <s v="Sangeetha Venkataraman"/>
    <s v="Cashier"/>
    <s v="FreshMart Tiruppur Circle"/>
    <x v="0"/>
  </r>
  <r>
    <s v="INV100842"/>
    <x v="153"/>
    <s v="CUST0205"/>
    <s v="PRD109"/>
    <s v="STR049"/>
    <s v="EMP0183"/>
    <n v="7"/>
    <n v="159.38"/>
    <n v="10"/>
    <n v="111.57"/>
    <n v="1154.7"/>
    <n v="965.65"/>
    <n v="189.05"/>
    <s v="Debit Card"/>
    <s v="Not Returned"/>
    <x v="0"/>
    <d v="1899-12-30T17:45:00"/>
    <s v="Weekend"/>
    <s v="Aachi Ponni Rice 1kg"/>
    <x v="2"/>
    <n v="157.97999999999999"/>
    <s v="Lalitha Nathan"/>
    <x v="0"/>
    <s v="Kamala Murugan"/>
    <s v="Cashier"/>
    <s v="FreshMart Mysuru Circle"/>
    <x v="0"/>
  </r>
  <r>
    <s v="INV100843"/>
    <x v="153"/>
    <s v="CUST0008"/>
    <s v="PRD139"/>
    <s v="STR029"/>
    <s v="EMP0063"/>
    <n v="2"/>
    <n v="91.61"/>
    <n v="0"/>
    <n v="0"/>
    <n v="210.7"/>
    <n v="141.4"/>
    <n v="69.3"/>
    <s v="Credit Card"/>
    <s v="Not Returned"/>
    <x v="1"/>
    <d v="1899-12-30T10:57:00"/>
    <s v="Weekend"/>
    <s v="Lizol Toilet Cleaner Combo"/>
    <x v="4"/>
    <n v="91.61"/>
    <s v="Eswari Raj"/>
    <x v="2"/>
    <s v="Lakshmi Devi"/>
    <s v="Store Manager"/>
    <s v="FreshMart Bengaluru Colony"/>
    <x v="0"/>
  </r>
  <r>
    <s v="INV100902"/>
    <x v="153"/>
    <s v="CUST0573"/>
    <s v="PRD103"/>
    <s v="STR003"/>
    <s v="EMP0298"/>
    <n v="5"/>
    <n v="394.37"/>
    <n v="15"/>
    <n v="295.77999999999997"/>
    <n v="1927.48"/>
    <n v="1517.05"/>
    <n v="410.43"/>
    <s v="Upi"/>
    <s v="Not Returned"/>
    <x v="2"/>
    <d v="1899-12-30T11:05:00"/>
    <s v="Weekend"/>
    <s v="Organic Fresh Fresh Vegetables Pack"/>
    <x v="11"/>
    <n v="355.64"/>
    <s v="Padma Varma"/>
    <x v="1"/>
    <s v="Balaji Reddy"/>
    <s v="Billing"/>
    <s v="FreshMart Tiruppur Square"/>
    <x v="0"/>
  </r>
  <r>
    <s v="INV101753"/>
    <x v="153"/>
    <s v="CUST0303"/>
    <s v="PRD070"/>
    <s v="STR010"/>
    <s v="EMP0129"/>
    <n v="4"/>
    <n v="233.47"/>
    <n v="5"/>
    <n v="46.69"/>
    <n v="1020.27"/>
    <n v="755.92"/>
    <n v="264.35000000000002"/>
    <s v="Debit Card"/>
    <s v="Not Returned"/>
    <x v="1"/>
    <d v="1899-12-30T20:55:00"/>
    <s v="Weekend"/>
    <s v="Surf Excel Batteries 2kg"/>
    <x v="5"/>
    <n v="233.47"/>
    <s v="Kamala Subramaniam"/>
    <x v="2"/>
    <s v="Arun Nair"/>
    <s v="Inventory"/>
    <s v="FreshMart Kochi Colony"/>
    <x v="0"/>
  </r>
  <r>
    <s v="INV101799"/>
    <x v="153"/>
    <s v="CUST0069"/>
    <s v="PRD039"/>
    <s v="STR102"/>
    <s v="EMP0193"/>
    <n v="4"/>
    <n v="418.56"/>
    <n v="0"/>
    <n v="0"/>
    <n v="1925.38"/>
    <n v="1393.32"/>
    <n v="532.05999999999995"/>
    <s v="Upi"/>
    <s v="Not Returned"/>
    <x v="2"/>
    <d v="1899-12-30T09:13:00"/>
    <s v="Weekend"/>
    <s v="ITC Frozen Vegetables 250ml"/>
    <x v="12"/>
    <n v="392.79"/>
    <s v="Aishwarya Prabhu"/>
    <x v="0"/>
    <s v="Chandrasekar Chandran"/>
    <s v="HR"/>
    <s v="FreshMart Nagpur Towers"/>
    <x v="0"/>
  </r>
  <r>
    <s v="INV101914"/>
    <x v="153"/>
    <s v="CUST0415"/>
    <s v="PRD124"/>
    <s v="STR062"/>
    <s v="EMP0350"/>
    <n v="8"/>
    <n v="139.36000000000001"/>
    <n v="10"/>
    <n v="111.49"/>
    <n v="1153.9000000000001"/>
    <n v="871.36"/>
    <n v="282.54000000000002"/>
    <s v="Debit Card"/>
    <s v="Not Returned"/>
    <x v="1"/>
    <d v="1899-12-30T10:01:00"/>
    <s v="Weekend"/>
    <s v="Gold Winner Coconut Oil 2kg"/>
    <x v="8"/>
    <n v="121.9"/>
    <s v="Bharath Devi"/>
    <x v="0"/>
    <s v="Uma Pandian"/>
    <s v="Cashier"/>
    <s v="FreshMart Hyderabad Crossing"/>
    <x v="0"/>
  </r>
  <r>
    <s v="INV102085"/>
    <x v="153"/>
    <s v="CUST0290"/>
    <s v="PRD003"/>
    <s v="STR046"/>
    <s v="EMP0023"/>
    <n v="2"/>
    <n v="589.75"/>
    <n v="20"/>
    <n v="235.9"/>
    <n v="1085.1400000000001"/>
    <n v="687.3"/>
    <n v="397.84"/>
    <s v="Credit Card"/>
    <s v="Not Returned"/>
    <x v="1"/>
    <d v="1899-12-30T14:37:00"/>
    <s v="Weekend"/>
    <s v="Harvest Gold Buns Combo"/>
    <x v="6"/>
    <n v="589.75"/>
    <s v="Uma Pillai"/>
    <x v="1"/>
    <s v="Jayakumar Gounder"/>
    <s v="Operations"/>
    <s v="FreshMart Mysuru Colony"/>
    <x v="0"/>
  </r>
  <r>
    <s v="INV102154"/>
    <x v="153"/>
    <s v="CUST0496"/>
    <s v="PRD028"/>
    <s v="STR048"/>
    <s v="EMP0152"/>
    <n v="7"/>
    <n v="389"/>
    <n v="0"/>
    <n v="0"/>
    <n v="3131.45"/>
    <n v="2169.86"/>
    <n v="961.59"/>
    <s v="Wallet"/>
    <s v="Not Returned"/>
    <x v="1"/>
    <d v="1899-12-30T12:43:00"/>
    <s v="Weekend"/>
    <s v="Tata Tea Soft Drinks 500g"/>
    <x v="0"/>
    <n v="380.12"/>
    <s v="Senthil Venkataraman"/>
    <x v="0"/>
    <s v="Thiru Varma"/>
    <s v="Store Manager"/>
    <s v="FreshMart Bengaluru Square"/>
    <x v="0"/>
  </r>
  <r>
    <s v="INV102162"/>
    <x v="153"/>
    <s v="CUST0359"/>
    <s v="PRD023"/>
    <s v="STR002"/>
    <s v="EMP0060"/>
    <n v="1"/>
    <n v="342.27"/>
    <n v="0"/>
    <n v="0"/>
    <n v="393.61"/>
    <n v="266.10000000000002"/>
    <n v="127.51"/>
    <s v="Debit Card"/>
    <s v="Not Returned"/>
    <x v="1"/>
    <d v="1899-12-30T12:36:00"/>
    <s v="Weekend"/>
    <s v="Amul Butter 1L"/>
    <x v="3"/>
    <n v="342.27"/>
    <s v="Manoj Naidu"/>
    <x v="1"/>
    <s v="Venkat Gupta"/>
    <s v="Sales"/>
    <s v="FreshMart Tiruppur Bypass"/>
    <x v="0"/>
  </r>
  <r>
    <s v="INV102249"/>
    <x v="153"/>
    <s v="CUST0494"/>
    <s v="PRD149"/>
    <s v="STR065"/>
    <s v="EMP0192"/>
    <n v="6"/>
    <n v="189.82"/>
    <n v="5"/>
    <n v="56.95"/>
    <n v="1244.27"/>
    <n v="745.98"/>
    <n v="498.29"/>
    <s v="Wallet"/>
    <s v="Not Returned"/>
    <x v="0"/>
    <d v="1899-12-30T14:29:00"/>
    <s v="Weekend"/>
    <s v="Vim Toilet Cleaner 200g"/>
    <x v="4"/>
    <n v="171.25"/>
    <s v="Bhavani Reddy"/>
    <x v="0"/>
    <s v="Rajesh Mudaliar"/>
    <s v="Billing"/>
    <s v="FreshMart Mysuru Enclave"/>
    <x v="0"/>
  </r>
  <r>
    <s v="INV102399"/>
    <x v="153"/>
    <s v="CUST0096"/>
    <s v="PRD068"/>
    <s v="STR123"/>
    <s v="EMP0155"/>
    <n v="8"/>
    <n v="260.52"/>
    <n v="5"/>
    <n v="104.21"/>
    <n v="2276.94"/>
    <n v="1287.8399999999999"/>
    <n v="989.1"/>
    <s v="Cash"/>
    <s v="Not Returned"/>
    <x v="1"/>
    <d v="1899-12-30T18:55:00"/>
    <s v="Weekend"/>
    <s v="Patanjali Shampoo 2kg"/>
    <x v="10"/>
    <n v="232.2"/>
    <s v="Hariharan Gounder"/>
    <x v="0"/>
    <s v="Vijay Chandran"/>
    <s v="Cashier"/>
    <s v="FreshMart Mumbai Extension"/>
    <x v="2"/>
  </r>
  <r>
    <s v="INV102457"/>
    <x v="153"/>
    <s v="CUST0490"/>
    <s v="PRD126"/>
    <s v="STR026"/>
    <s v="EMP0253"/>
    <n v="8"/>
    <n v="387.52"/>
    <n v="10"/>
    <n v="310.02"/>
    <n v="3208.66"/>
    <n v="2595.84"/>
    <n v="612.82000000000005"/>
    <s v="Wallet"/>
    <s v="Not Returned"/>
    <x v="1"/>
    <d v="1899-12-30T21:29:00"/>
    <s v="Weekend"/>
    <s v="Fortune Gingelly Oil 1L"/>
    <x v="8"/>
    <n v="360.52"/>
    <s v="Hema Gounder"/>
    <x v="0"/>
    <s v="Vasanthi Naicker"/>
    <s v="HR"/>
    <s v="FreshMart Mysuru Crossing"/>
    <x v="0"/>
  </r>
  <r>
    <s v="INV102479"/>
    <x v="153"/>
    <s v="CUST0158"/>
    <s v="PRD125"/>
    <s v="STR004"/>
    <s v="EMP0212"/>
    <n v="3"/>
    <n v="219.39"/>
    <n v="0"/>
    <n v="0"/>
    <n v="756.9"/>
    <n v="586.32000000000005"/>
    <n v="170.58"/>
    <s v="Cash"/>
    <s v="Not Returned"/>
    <x v="1"/>
    <d v="1899-12-30T19:00:00"/>
    <s v="Weekend"/>
    <s v="Gold Winner Coconut Oil 2kg v2"/>
    <x v="8"/>
    <n v="219.39"/>
    <s v="Hemalatha Murugan"/>
    <x v="1"/>
    <s v="Tamil Pandian"/>
    <s v="Billing"/>
    <s v="FreshMart Erode Plaza"/>
    <x v="0"/>
  </r>
  <r>
    <s v="INV100018"/>
    <x v="154"/>
    <s v="CUST0633"/>
    <s v="PRD135"/>
    <s v="STR114"/>
    <s v="EMP0276"/>
    <n v="4"/>
    <n v="425.83"/>
    <n v="0"/>
    <n v="0"/>
    <n v="1958.82"/>
    <n v="1172.2"/>
    <n v="786.62"/>
    <s v="Debit Card"/>
    <s v="Not Returned"/>
    <x v="1"/>
    <d v="1899-12-30T11:18:00"/>
    <s v="Weekend"/>
    <s v="MDH Whole Spices 1L"/>
    <x v="1"/>
    <n v="379.12"/>
    <s v="Devi Mudaliar"/>
    <x v="0"/>
    <s v="Hari Chettiar"/>
    <s v="Store Manager"/>
    <s v="FreshMart Ahmedabad Complex"/>
    <x v="2"/>
  </r>
  <r>
    <s v="INV100279"/>
    <x v="154"/>
    <s v="CUST0647"/>
    <s v="PRD050"/>
    <s v="STR069"/>
    <s v="EMP0248"/>
    <n v="8"/>
    <n v="58.19"/>
    <n v="15"/>
    <n v="69.83"/>
    <n v="455.04"/>
    <n v="299.83999999999997"/>
    <n v="155.19999999999999"/>
    <s v="Debit Card"/>
    <s v="Not Returned"/>
    <x v="1"/>
    <d v="1899-12-30T09:04:00"/>
    <s v="Weekend"/>
    <s v="Parle Namkeen 500g"/>
    <x v="7"/>
    <n v="51.33"/>
    <s v="Kalpana Nathan"/>
    <x v="0"/>
    <s v="Charulatha Selvam"/>
    <s v="Sales"/>
    <s v="FreshMart Madurai Gardens"/>
    <x v="0"/>
  </r>
  <r>
    <s v="INV100773"/>
    <x v="154"/>
    <s v="CUST0307"/>
    <s v="PRD047"/>
    <s v="STR038"/>
    <s v="EMP0255"/>
    <n v="3"/>
    <n v="474.19"/>
    <n v="5"/>
    <n v="71.13"/>
    <n v="1554.16"/>
    <n v="1031.67"/>
    <n v="522.49"/>
    <s v="Cash"/>
    <s v="Not Returned"/>
    <x v="1"/>
    <d v="1899-12-30T14:39:00"/>
    <s v="Weekend"/>
    <s v="Lays Chocolates Combo"/>
    <x v="7"/>
    <n v="474.19"/>
    <s v="Ashok Nathan"/>
    <x v="1"/>
    <s v="Jagan Chettiar"/>
    <s v="Billing"/>
    <s v="FreshMart Hyderabad Hub"/>
    <x v="0"/>
  </r>
  <r>
    <s v="INV100852"/>
    <x v="154"/>
    <s v="CUST0672"/>
    <s v="PRD011"/>
    <s v="STR157"/>
    <s v="EMP0297"/>
    <n v="5"/>
    <n v="168.36"/>
    <n v="5"/>
    <n v="42.09"/>
    <n v="919.67"/>
    <n v="511.15"/>
    <n v="408.52"/>
    <s v="Net Banking"/>
    <s v="Not Returned"/>
    <x v="1"/>
    <d v="1899-12-30T15:16:00"/>
    <s v="Weekend"/>
    <s v="Britannia Rusk 1L"/>
    <x v="6"/>
    <n v="168.36"/>
    <s v="Chitra Devi"/>
    <x v="2"/>
    <s v="Kishore Naidu"/>
    <s v="Sales"/>
    <s v="FreshMart Lucknow Extension"/>
    <x v="1"/>
  </r>
  <r>
    <s v="INV100887"/>
    <x v="154"/>
    <s v="CUST0344"/>
    <s v="PRD089"/>
    <s v="STR029"/>
    <s v="EMP0036"/>
    <n v="4"/>
    <n v="305.67"/>
    <n v="0"/>
    <n v="0"/>
    <n v="1406.08"/>
    <n v="1005.68"/>
    <n v="400.4"/>
    <s v="Upi"/>
    <s v="Not Returned"/>
    <x v="1"/>
    <d v="1899-12-30T13:18:00"/>
    <s v="Weekend"/>
    <s v="Organic Fresh Fresh Fruits 500g"/>
    <x v="9"/>
    <n v="305.67"/>
    <s v="Karthik Nathan"/>
    <x v="1"/>
    <s v="Senthil Varma"/>
    <s v="Cashier"/>
    <s v="FreshMart Bengaluru Colony"/>
    <x v="0"/>
  </r>
  <r>
    <s v="INV101143"/>
    <x v="154"/>
    <s v="CUST0612"/>
    <s v="PRD084"/>
    <s v="STR078"/>
    <s v="EMP0296"/>
    <n v="4"/>
    <n v="246.31"/>
    <n v="0"/>
    <n v="0"/>
    <n v="1133.03"/>
    <n v="728.68"/>
    <n v="404.35"/>
    <s v="Debit Card"/>
    <s v="Not Returned"/>
    <x v="0"/>
    <d v="1899-12-30T12:53:00"/>
    <s v="Weekend"/>
    <s v="Local Farm Fresh Fruits Combo"/>
    <x v="9"/>
    <n v="221.61"/>
    <s v="Ramesh Naidu"/>
    <x v="0"/>
    <s v="Vani Venkataraman"/>
    <s v="Billing"/>
    <s v="FreshMart Tiruppur Towers"/>
    <x v="0"/>
  </r>
  <r>
    <s v="INV101519"/>
    <x v="154"/>
    <s v="CUST0482"/>
    <s v="PRD073"/>
    <s v="STR063"/>
    <s v="EMP0342"/>
    <n v="4"/>
    <n v="404.15"/>
    <n v="0"/>
    <n v="0"/>
    <n v="1859.09"/>
    <n v="1276.2"/>
    <n v="582.89"/>
    <s v="Net Banking"/>
    <s v="Not Returned"/>
    <x v="1"/>
    <d v="1899-12-30T09:01:00"/>
    <s v="Weekend"/>
    <s v="Harvest Gold Rusk 1kg"/>
    <x v="5"/>
    <n v="392.68"/>
    <s v="Prakash Naicker"/>
    <x v="0"/>
    <s v="Umesh Varma"/>
    <s v="Inventory"/>
    <s v="FreshMart Hyderabad Market"/>
    <x v="0"/>
  </r>
  <r>
    <s v="INV101698"/>
    <x v="154"/>
    <s v="CUST0086"/>
    <s v="PRD114"/>
    <s v="STR008"/>
    <s v="EMP0228"/>
    <n v="5"/>
    <n v="188.64"/>
    <n v="10"/>
    <n v="94.32"/>
    <n v="976.21"/>
    <n v="791.4"/>
    <n v="184.81"/>
    <s v="Net Banking"/>
    <s v="Not Returned"/>
    <x v="1"/>
    <d v="1899-12-30T13:23:00"/>
    <s v="Weekend"/>
    <s v="Aachi Ponni Rice 250ml"/>
    <x v="2"/>
    <n v="188.64"/>
    <s v="Anjali Prabhu"/>
    <x v="2"/>
    <s v="Poornima Naidu"/>
    <s v="Sales"/>
    <s v="FreshMart Kochi Plaza"/>
    <x v="0"/>
  </r>
  <r>
    <s v="INV101947"/>
    <x v="154"/>
    <s v="CUST0303"/>
    <s v="PRD085"/>
    <s v="STR083"/>
    <s v="EMP0074"/>
    <n v="5"/>
    <n v="389.61"/>
    <n v="5"/>
    <n v="97.4"/>
    <n v="2128.25"/>
    <n v="1680.35"/>
    <n v="447.9"/>
    <s v="Wallet"/>
    <s v="Not Returned"/>
    <x v="1"/>
    <d v="1899-12-30T16:05:00"/>
    <s v="Weekend"/>
    <s v="Local Farm Fresh Fruits 1kg"/>
    <x v="9"/>
    <n v="389.61"/>
    <s v="Kamala Subramaniam"/>
    <x v="2"/>
    <s v="Indira Varma"/>
    <s v="Sales"/>
    <s v="FreshMart Salem Colony"/>
    <x v="0"/>
  </r>
  <r>
    <s v="INV102011"/>
    <x v="154"/>
    <s v="CUST0564"/>
    <s v="PRD035"/>
    <s v="STR086"/>
    <s v="EMP0267"/>
    <n v="6"/>
    <n v="546.6"/>
    <n v="0"/>
    <n v="0"/>
    <n v="3771.54"/>
    <n v="2338.8000000000002"/>
    <n v="1432.74"/>
    <s v="Credit Card"/>
    <s v="Not Returned"/>
    <x v="1"/>
    <d v="1899-12-30T13:17:00"/>
    <s v="Weekend"/>
    <s v="Coca-Cola Coffee 500g"/>
    <x v="0"/>
    <n v="503.36"/>
    <s v="Kannan Raj"/>
    <x v="0"/>
    <s v="Ashok Pillai"/>
    <s v="HR"/>
    <s v="FreshMart Bengaluru Circle"/>
    <x v="0"/>
  </r>
  <r>
    <s v="INV102103"/>
    <x v="154"/>
    <s v="CUST0385"/>
    <s v="PRD037"/>
    <s v="STR051"/>
    <s v="EMP0297"/>
    <n v="4"/>
    <n v="245.32"/>
    <n v="5"/>
    <n v="49.06"/>
    <n v="1072.05"/>
    <n v="837.52"/>
    <n v="234.53"/>
    <s v="Credit Card"/>
    <s v="Not Returned"/>
    <x v="1"/>
    <d v="1899-12-30T19:40:00"/>
    <s v="Weekend"/>
    <s v="ITC Frozen Snacks 250ml"/>
    <x v="12"/>
    <n v="245.32"/>
    <s v="Bharath Krishnan"/>
    <x v="1"/>
    <s v="Kishore Naidu"/>
    <s v="Sales"/>
    <s v="FreshMart Madurai Arcade"/>
    <x v="0"/>
  </r>
  <r>
    <s v="INV102207"/>
    <x v="154"/>
    <s v="CUST0082"/>
    <s v="PRD097"/>
    <s v="STR069"/>
    <s v="EMP0042"/>
    <n v="7"/>
    <n v="380.16"/>
    <n v="0"/>
    <n v="0"/>
    <n v="3060.29"/>
    <n v="2172.66"/>
    <n v="887.63"/>
    <s v="Credit Card"/>
    <s v="Not Returned"/>
    <x v="1"/>
    <d v="1899-12-30T16:28:00"/>
    <s v="Weekend"/>
    <s v="Local Farm Fresh Vegetables 250ml v2"/>
    <x v="11"/>
    <n v="365.92"/>
    <s v="Kavya Raj"/>
    <x v="0"/>
    <s v="Nirmala Venkataraman"/>
    <s v="Sales"/>
    <s v="FreshMart Madurai Gardens"/>
    <x v="0"/>
  </r>
  <r>
    <s v="INV102271"/>
    <x v="154"/>
    <s v="CUST0012"/>
    <s v="PRD008"/>
    <s v="STR114"/>
    <s v="EMP0153"/>
    <n v="1"/>
    <n v="455.79"/>
    <n v="0"/>
    <n v="0"/>
    <n v="524.16"/>
    <n v="282.88"/>
    <n v="241.28"/>
    <s v="Cash"/>
    <s v="Not Returned"/>
    <x v="1"/>
    <d v="1899-12-30T11:56:00"/>
    <s v="Weekend"/>
    <s v="Britannia Cookies 200g"/>
    <x v="6"/>
    <n v="455.79"/>
    <s v="Meena Gupta"/>
    <x v="1"/>
    <s v="Eswari Raj"/>
    <s v="Sales"/>
    <s v="FreshMart Ahmedabad Complex"/>
    <x v="2"/>
  </r>
  <r>
    <s v="INV102303"/>
    <x v="154"/>
    <s v="CUST0605"/>
    <s v="PRD108"/>
    <s v="STR032"/>
    <s v="EMP0224"/>
    <n v="8"/>
    <n v="350.62"/>
    <n v="0"/>
    <n v="0"/>
    <n v="3225.7"/>
    <n v="2079.44"/>
    <n v="1146.26"/>
    <s v="Wallet"/>
    <s v="Not Returned"/>
    <x v="0"/>
    <d v="1899-12-30T20:23:00"/>
    <s v="Weekend"/>
    <s v="Daawat Basmati Rice 2kg"/>
    <x v="2"/>
    <n v="306.62"/>
    <s v="Arun Iyer"/>
    <x v="0"/>
    <s v="Sathish Sekar"/>
    <s v="Operations"/>
    <s v="FreshMart Kochi Main Road"/>
    <x v="0"/>
  </r>
  <r>
    <s v="INV100086"/>
    <x v="155"/>
    <s v="CUST0501"/>
    <s v="PRD134"/>
    <s v="STR077"/>
    <s v="EMP0030"/>
    <n v="4"/>
    <n v="353.05"/>
    <n v="0"/>
    <n v="0"/>
    <n v="1412.2"/>
    <n v="1051.2"/>
    <n v="361"/>
    <s v="Credit Card"/>
    <s v="Returned"/>
    <x v="1"/>
    <d v="1899-12-30T12:05:00"/>
    <s v="Weekday"/>
    <s v="Aachi Powdered Spices 200g v2"/>
    <x v="1"/>
    <n v="353.05"/>
    <s v="Kavya Subramaniam"/>
    <x v="1"/>
    <s v="Hariharan Rao"/>
    <s v="Cashier"/>
    <s v="FreshMart Kochi Gardens"/>
    <x v="0"/>
  </r>
  <r>
    <s v="INV100293"/>
    <x v="155"/>
    <s v="CUST0025"/>
    <s v="PRD089"/>
    <s v="STR102"/>
    <s v="EMP0331"/>
    <n v="3"/>
    <n v="305.67"/>
    <n v="10"/>
    <n v="91.7"/>
    <n v="825.31"/>
    <n v="754.26"/>
    <n v="71.05"/>
    <s v="Net Banking"/>
    <s v="Not Returned"/>
    <x v="0"/>
    <d v="1899-12-30T12:59:00"/>
    <s v="Weekday"/>
    <s v="Organic Fresh Fresh Fruits 500g"/>
    <x v="9"/>
    <n v="305.67"/>
    <s v="Vani Chettiar"/>
    <x v="1"/>
    <s v="Sudha Venkataraman"/>
    <s v="Cashier"/>
    <s v="FreshMart Nagpur Towers"/>
    <x v="0"/>
  </r>
  <r>
    <s v="INV100456"/>
    <x v="155"/>
    <s v="CUST0643"/>
    <s v="PRD096"/>
    <s v="STR018"/>
    <s v="EMP0308"/>
    <n v="2"/>
    <n v="205.93"/>
    <n v="10"/>
    <n v="41.19"/>
    <n v="370.67"/>
    <n v="340.4"/>
    <n v="30.27"/>
    <s v="Upi"/>
    <s v="Not Returned"/>
    <x v="2"/>
    <d v="1899-12-30T17:12:00"/>
    <s v="Weekday"/>
    <s v="Local Farm Fresh Vegetables 1L"/>
    <x v="11"/>
    <n v="205.93"/>
    <s v="Arun Gounder"/>
    <x v="1"/>
    <s v="Thenmozhi Selvam"/>
    <s v="Cashier"/>
    <s v="FreshMart Hyderabad Main Road"/>
    <x v="0"/>
  </r>
  <r>
    <s v="INV100524"/>
    <x v="155"/>
    <s v="CUST0123"/>
    <s v="PRD078"/>
    <s v="STR062"/>
    <s v="EMP0350"/>
    <n v="1"/>
    <n v="261.55"/>
    <n v="0"/>
    <n v="0"/>
    <n v="261.55"/>
    <n v="215.03"/>
    <n v="46.52"/>
    <s v="Cash"/>
    <s v="Returned"/>
    <x v="1"/>
    <d v="1899-12-30T16:24:00"/>
    <s v="Weekday"/>
    <s v="Vim Kitchenware Combo"/>
    <x v="5"/>
    <n v="261.55"/>
    <s v="Sudha Rao"/>
    <x v="1"/>
    <s v="Uma Pandian"/>
    <s v="Cashier"/>
    <s v="FreshMart Hyderabad Crossing"/>
    <x v="0"/>
  </r>
  <r>
    <s v="INV100895"/>
    <x v="155"/>
    <s v="CUST0246"/>
    <s v="PRD042"/>
    <s v="STR002"/>
    <s v="EMP0060"/>
    <n v="5"/>
    <n v="445.26"/>
    <n v="15"/>
    <n v="333.94"/>
    <n v="1892.36"/>
    <n v="1872.4"/>
    <n v="19.96"/>
    <s v="Upi"/>
    <s v="Not Returned"/>
    <x v="1"/>
    <d v="1899-12-30T21:57:00"/>
    <s v="Weekday"/>
    <s v="Amul Frozen Vegetables 2kg"/>
    <x v="12"/>
    <n v="444.49"/>
    <s v="Udhay Varma"/>
    <x v="0"/>
    <s v="Venkat Gupta"/>
    <s v="Sales"/>
    <s v="FreshMart Tiruppur Bypass"/>
    <x v="0"/>
  </r>
  <r>
    <s v="INV101506"/>
    <x v="155"/>
    <s v="CUST0634"/>
    <s v="PRD064"/>
    <s v="STR056"/>
    <s v="EMP0163"/>
    <n v="7"/>
    <n v="435.89"/>
    <n v="15"/>
    <n v="457.68"/>
    <n v="2593.5500000000002"/>
    <n v="1929.69"/>
    <n v="663.86"/>
    <s v="Upi"/>
    <s v="Returned"/>
    <x v="1"/>
    <d v="1899-12-30T20:37:00"/>
    <s v="Weekday"/>
    <s v="Patanjali Soap Combo"/>
    <x v="10"/>
    <n v="386.17"/>
    <s v="Chandrasekar Pandian"/>
    <x v="0"/>
    <s v="Revathi Raj"/>
    <s v="Cashier"/>
    <s v="FreshMart Bengaluru Junction"/>
    <x v="0"/>
  </r>
  <r>
    <s v="INV101620"/>
    <x v="155"/>
    <s v="CUST0628"/>
    <s v="PRD130"/>
    <s v="STR154"/>
    <s v="EMP0133"/>
    <n v="2"/>
    <n v="519.78"/>
    <n v="5"/>
    <n v="51.98"/>
    <n v="987.58"/>
    <n v="795.84"/>
    <n v="191.74"/>
    <s v="Credit Card"/>
    <s v="Not Returned"/>
    <x v="1"/>
    <d v="1899-12-30T20:25:00"/>
    <s v="Weekday"/>
    <s v="Aachi Whole Spices 200g"/>
    <x v="1"/>
    <n v="519.78"/>
    <s v="Deepa Subramaniam"/>
    <x v="1"/>
    <s v="Deepak Naicker"/>
    <s v="Sales"/>
    <s v="FreshMart Lucknow Heights"/>
    <x v="1"/>
  </r>
  <r>
    <s v="INV101920"/>
    <x v="155"/>
    <s v="CUST0227"/>
    <s v="PRD052"/>
    <s v="STR059"/>
    <s v="EMP0130"/>
    <n v="2"/>
    <n v="328.59"/>
    <n v="0"/>
    <n v="0"/>
    <n v="657.18"/>
    <n v="510.98"/>
    <n v="146.19999999999999"/>
    <s v="Upi"/>
    <s v="Not Returned"/>
    <x v="1"/>
    <d v="1899-12-30T09:21:00"/>
    <s v="Weekday"/>
    <s v="Lays Namkeen 200g"/>
    <x v="7"/>
    <n v="328.59"/>
    <s v="Unknown"/>
    <x v="2"/>
    <s v="Balamurugan Subramaniam"/>
    <s v="Inventory"/>
    <s v="FreshMart Coimbatore Plaza"/>
    <x v="0"/>
  </r>
  <r>
    <s v="INV101945"/>
    <x v="155"/>
    <s v="CUST0568"/>
    <s v="PRD051"/>
    <s v="STR123"/>
    <s v="EMP0155"/>
    <n v="7"/>
    <n v="153.31"/>
    <n v="0"/>
    <n v="0"/>
    <n v="1073.17"/>
    <n v="789.6"/>
    <n v="283.57"/>
    <s v="Debit Card"/>
    <s v="Not Returned"/>
    <x v="2"/>
    <d v="1899-12-30T14:59:00"/>
    <s v="Weekday"/>
    <s v="Cadbury Biscuits 250ml"/>
    <x v="7"/>
    <n v="147.97"/>
    <s v="Hemalatha Menon"/>
    <x v="0"/>
    <s v="Vijay Chandran"/>
    <s v="Cashier"/>
    <s v="FreshMart Mumbai Extension"/>
    <x v="2"/>
  </r>
  <r>
    <s v="INV102172"/>
    <x v="155"/>
    <s v="CUST0174"/>
    <s v="PRD061"/>
    <s v="STR120"/>
    <s v="EMP0344"/>
    <n v="1"/>
    <n v="318.62"/>
    <n v="0"/>
    <n v="0"/>
    <n v="318.62"/>
    <n v="221.72"/>
    <n v="96.9"/>
    <s v="Debit Card"/>
    <s v="Not Returned"/>
    <x v="0"/>
    <d v="1899-12-30T14:07:00"/>
    <s v="Weekday"/>
    <s v="Colgate Shampoo Combo"/>
    <x v="10"/>
    <n v="318.62"/>
    <s v="Yogesh Sharma"/>
    <x v="2"/>
    <s v="Meena Kumar"/>
    <s v="Sales"/>
    <s v="FreshMart Nagpur Central"/>
    <x v="2"/>
  </r>
  <r>
    <s v="INV102391"/>
    <x v="155"/>
    <s v="CUST0276"/>
    <s v="PRD124"/>
    <s v="STR067"/>
    <s v="EMP0342"/>
    <n v="1"/>
    <n v="121.9"/>
    <n v="0"/>
    <n v="0"/>
    <n v="121.9"/>
    <n v="108.92"/>
    <n v="12.98"/>
    <s v="Wallet"/>
    <s v="Not Returned"/>
    <x v="2"/>
    <d v="1899-12-30T20:44:00"/>
    <s v="Weekday"/>
    <s v="Gold Winner Coconut Oil 2kg"/>
    <x v="8"/>
    <n v="121.9"/>
    <s v="Padma Balan"/>
    <x v="1"/>
    <s v="Umesh Varma"/>
    <s v="Inventory"/>
    <s v="FreshMart Salem Complex"/>
    <x v="0"/>
  </r>
  <r>
    <s v="INV102403"/>
    <x v="155"/>
    <s v="CUST0279"/>
    <s v="PRD049"/>
    <s v="STR035"/>
    <s v="EMP0297"/>
    <n v="5"/>
    <n v="447.25"/>
    <n v="0"/>
    <n v="0"/>
    <n v="2236.25"/>
    <n v="1544.7"/>
    <n v="691.55"/>
    <s v="Cash"/>
    <s v="Not Returned"/>
    <x v="0"/>
    <d v="1899-12-30T16:54:00"/>
    <s v="Weekday"/>
    <s v="Cadbury Chips 1kg"/>
    <x v="7"/>
    <n v="418.79"/>
    <s v="Ramesh Devi"/>
    <x v="0"/>
    <s v="Kishore Naidu"/>
    <s v="Sales"/>
    <s v="FreshMart Kochi Circle"/>
    <x v="0"/>
  </r>
  <r>
    <s v="INV102484"/>
    <x v="155"/>
    <s v="CUST0317"/>
    <s v="PRD067"/>
    <s v="STR016"/>
    <s v="EMP0130"/>
    <n v="5"/>
    <n v="186.38"/>
    <n v="5"/>
    <n v="46.59"/>
    <n v="885.31"/>
    <n v="678.3"/>
    <n v="207.01"/>
    <s v="Cash"/>
    <s v="Not Returned"/>
    <x v="1"/>
    <d v="1899-12-30T18:20:00"/>
    <s v="Weekday"/>
    <s v="Dove Shampoo 500g"/>
    <x v="10"/>
    <n v="186.38"/>
    <s v="Prasath Nathan"/>
    <x v="2"/>
    <s v="Balamurugan Subramaniam"/>
    <s v="Inventory"/>
    <s v="FreshMart Kochi Bypass"/>
    <x v="0"/>
  </r>
  <r>
    <s v="INV100289"/>
    <x v="156"/>
    <s v="CUST0113"/>
    <s v="PRD072"/>
    <s v="STR055"/>
    <s v="EMP0068"/>
    <n v="3"/>
    <n v="340.25"/>
    <n v="15"/>
    <n v="153.11000000000001"/>
    <n v="867.64"/>
    <n v="791.55"/>
    <n v="76.09"/>
    <s v="Upi"/>
    <s v="Not Returned"/>
    <x v="1"/>
    <d v="1899-12-30T18:50:00"/>
    <s v="Weekday"/>
    <s v="Eveready Detergent 1L"/>
    <x v="5"/>
    <n v="340.25"/>
    <s v="Usha Kumar"/>
    <x v="1"/>
    <s v="Manoj Subramaniam"/>
    <s v="Sales"/>
    <s v="FreshMart Madurai Circle"/>
    <x v="0"/>
  </r>
  <r>
    <s v="INV100391"/>
    <x v="156"/>
    <s v="CUST0461"/>
    <s v="PRD146"/>
    <s v="STR085"/>
    <s v="EMP0154"/>
    <n v="6"/>
    <n v="72.94"/>
    <n v="0"/>
    <n v="0"/>
    <n v="437.64"/>
    <n v="299.94"/>
    <n v="137.69999999999999"/>
    <s v="Credit Card"/>
    <s v="Not Returned"/>
    <x v="1"/>
    <d v="1899-12-30T09:02:00"/>
    <s v="Weekday"/>
    <s v="Lizol Floor Cleaner 200g"/>
    <x v="4"/>
    <n v="66.400000000000006"/>
    <s v="Prakash Achari"/>
    <x v="0"/>
    <s v="Dinesh Varma"/>
    <s v="Store Manager"/>
    <s v="FreshMart Mysuru Arcade"/>
    <x v="0"/>
  </r>
  <r>
    <s v="INV100415"/>
    <x v="156"/>
    <s v="CUST0546"/>
    <s v="PRD115"/>
    <s v="STR113"/>
    <s v="EMP0339"/>
    <n v="3"/>
    <n v="372.61"/>
    <n v="0"/>
    <n v="0"/>
    <n v="1117.83"/>
    <n v="959.73"/>
    <n v="158.1"/>
    <s v="Upi"/>
    <s v="Not Returned"/>
    <x v="1"/>
    <d v="1899-12-30T15:05:00"/>
    <s v="Weekday"/>
    <s v="Aachi Ponni Rice 500g"/>
    <x v="2"/>
    <n v="372.61"/>
    <s v="Balaji Sekar"/>
    <x v="2"/>
    <s v="Hariharan Mudaliar"/>
    <s v="Cashier"/>
    <s v="FreshMart Pune Heights"/>
    <x v="2"/>
  </r>
  <r>
    <s v="INV100656"/>
    <x v="156"/>
    <s v="CUST0264"/>
    <s v="PRD022"/>
    <s v="STR081"/>
    <s v="EMP0230"/>
    <n v="4"/>
    <n v="429.82"/>
    <n v="0"/>
    <n v="0"/>
    <n v="1719.28"/>
    <n v="1277.48"/>
    <n v="441.8"/>
    <s v="Debit Card"/>
    <s v="Not Returned"/>
    <x v="1"/>
    <d v="1899-12-30T21:58:00"/>
    <s v="Weekday"/>
    <s v="Aavin Milk Pack"/>
    <x v="3"/>
    <n v="397.22"/>
    <s v="Kavya Sharma"/>
    <x v="0"/>
    <s v="Lokesh Reddy"/>
    <s v="Sales"/>
    <s v="FreshMart Erode Crossing"/>
    <x v="0"/>
  </r>
  <r>
    <s v="INV100836"/>
    <x v="156"/>
    <s v="CUST0319"/>
    <s v="PRD117"/>
    <s v="STR015"/>
    <s v="EMP0154"/>
    <n v="1"/>
    <n v="268.32"/>
    <n v="20"/>
    <n v="53.66"/>
    <n v="214.66"/>
    <n v="241.44"/>
    <n v="-26.78"/>
    <s v="Debit Card"/>
    <s v="Not Returned"/>
    <x v="1"/>
    <d v="1899-12-30T16:48:00"/>
    <s v="Weekday"/>
    <s v="Idhayam Groundnut Oil 1kg"/>
    <x v="8"/>
    <n v="268.32"/>
    <s v="Malathi Nathan"/>
    <x v="2"/>
    <s v="Dinesh Varma"/>
    <s v="Store Manager"/>
    <s v="FreshMart Salem Circle"/>
    <x v="0"/>
  </r>
  <r>
    <s v="INV101663"/>
    <x v="156"/>
    <s v="CUST0524"/>
    <s v="PRD081"/>
    <s v="STR104"/>
    <s v="EMP0148"/>
    <n v="3"/>
    <n v="55.81"/>
    <n v="10"/>
    <n v="16.739999999999998"/>
    <n v="150.69"/>
    <n v="134.88"/>
    <n v="15.81"/>
    <s v="Debit Card"/>
    <s v="Not Returned"/>
    <x v="0"/>
    <d v="1899-12-30T10:49:00"/>
    <s v="Weekday"/>
    <s v="Eveready Batteries 250ml"/>
    <x v="5"/>
    <n v="55.81"/>
    <s v="Ramesh Murugan"/>
    <x v="1"/>
    <s v="Malathi Rao"/>
    <s v="Billing"/>
    <s v="FreshMart Nagpur Square"/>
    <x v="2"/>
  </r>
  <r>
    <s v="INV101705"/>
    <x v="156"/>
    <s v="CUST0209"/>
    <s v="PRD094"/>
    <s v="STR083"/>
    <s v="EMP0074"/>
    <n v="3"/>
    <n v="320.26"/>
    <n v="10"/>
    <n v="96.08"/>
    <n v="864.7"/>
    <n v="752.07"/>
    <n v="112.63"/>
    <s v="Debit Card"/>
    <s v="Not Returned"/>
    <x v="2"/>
    <d v="1899-12-30T11:05:00"/>
    <s v="Weekday"/>
    <s v="Organic Fresh Fresh Vegetables 2kg"/>
    <x v="11"/>
    <n v="298.68"/>
    <s v="Udhay Pandian"/>
    <x v="0"/>
    <s v="Indira Varma"/>
    <s v="Sales"/>
    <s v="FreshMart Salem Colony"/>
    <x v="0"/>
  </r>
  <r>
    <s v="INV101744"/>
    <x v="156"/>
    <s v="CUST0305"/>
    <s v="PRD090"/>
    <s v="STR082"/>
    <s v="EMP0115"/>
    <n v="3"/>
    <n v="438.7"/>
    <n v="0"/>
    <n v="0"/>
    <n v="1316.1"/>
    <n v="1110.54"/>
    <n v="205.56"/>
    <s v="Credit Card"/>
    <s v="Not Returned"/>
    <x v="1"/>
    <d v="1899-12-30T11:20:00"/>
    <s v="Weekday"/>
    <s v="Organic Fresh Fresh Fruits Pack v2"/>
    <x v="9"/>
    <n v="438.7"/>
    <s v="Hemalatha Mudaliar"/>
    <x v="1"/>
    <s v="Vasanth Menon"/>
    <s v="Store Manager"/>
    <s v="FreshMart Salem Bypass"/>
    <x v="0"/>
  </r>
  <r>
    <s v="INV101942"/>
    <x v="156"/>
    <s v="CUST0264"/>
    <s v="PRD021"/>
    <s v="STR105"/>
    <s v="EMP0089"/>
    <n v="3"/>
    <n v="41.19"/>
    <n v="0"/>
    <n v="0"/>
    <n v="123.57"/>
    <n v="97.2"/>
    <n v="26.37"/>
    <s v="Credit Card"/>
    <s v="Not Returned"/>
    <x v="1"/>
    <d v="1899-12-30T15:42:00"/>
    <s v="Weekday"/>
    <s v="Milky Mist Butter Pack"/>
    <x v="3"/>
    <n v="38.659999999999997"/>
    <s v="Kavya Sharma"/>
    <x v="0"/>
    <s v="Kalpana Balan"/>
    <s v="Cashier"/>
    <s v="FreshMart Ahmedabad Junction"/>
    <x v="2"/>
  </r>
  <r>
    <s v="INV102030"/>
    <x v="156"/>
    <s v="CUST0020"/>
    <s v="PRD095"/>
    <s v="STR028"/>
    <s v="EMP0123"/>
    <n v="1"/>
    <n v="75.680000000000007"/>
    <n v="15"/>
    <n v="11.35"/>
    <n v="64.33"/>
    <n v="62.14"/>
    <n v="2.19"/>
    <s v="Credit Card"/>
    <s v="Not Returned"/>
    <x v="0"/>
    <d v="1899-12-30T20:58:00"/>
    <s v="Weekday"/>
    <s v="Organic Fresh Fresh Vegetables 200g"/>
    <x v="11"/>
    <n v="75.680000000000007"/>
    <s v="Ilango Murugan"/>
    <x v="1"/>
    <s v="Sundar Sharma"/>
    <s v="Cashier"/>
    <s v="FreshMart Ahmedabad Hub"/>
    <x v="0"/>
  </r>
  <r>
    <s v="INV102088"/>
    <x v="156"/>
    <s v="CUST0684"/>
    <s v="PRD019"/>
    <s v="STR131"/>
    <s v="EMP0196"/>
    <n v="6"/>
    <n v="481.85"/>
    <n v="0"/>
    <n v="0"/>
    <n v="2891.1"/>
    <n v="2280.48"/>
    <n v="610.62"/>
    <s v="Debit Card"/>
    <s v="Not Returned"/>
    <x v="1"/>
    <d v="1899-12-30T15:16:00"/>
    <s v="Weekday"/>
    <s v="Amul Paneer 1kg"/>
    <x v="3"/>
    <n v="448.94"/>
    <s v="Unknown"/>
    <x v="0"/>
    <s v="Elango Sekar"/>
    <s v="Operations"/>
    <s v="FreshMart Pune Enclave"/>
    <x v="2"/>
  </r>
  <r>
    <s v="INV102135"/>
    <x v="156"/>
    <s v="CUST0049"/>
    <s v="PRD121"/>
    <s v="STR028"/>
    <s v="EMP0235"/>
    <n v="6"/>
    <n v="339.33"/>
    <n v="20"/>
    <n v="407.2"/>
    <n v="1628.78"/>
    <n v="1629.18"/>
    <n v="-0.4"/>
    <s v="Upi"/>
    <s v="Not Returned"/>
    <x v="0"/>
    <d v="1899-12-30T19:17:00"/>
    <s v="Weekday"/>
    <s v="Fortune Coconut Oil 500g"/>
    <x v="8"/>
    <n v="223.15"/>
    <s v="Lokesh Gupta"/>
    <x v="0"/>
    <s v="Mani Chandran"/>
    <s v="Cashier"/>
    <s v="FreshMart Ahmedabad Hub"/>
    <x v="0"/>
  </r>
  <r>
    <s v="INV100108"/>
    <x v="157"/>
    <s v="CUST0206"/>
    <s v="PRD089"/>
    <s v="STR101"/>
    <s v="EMP0016"/>
    <n v="8"/>
    <n v="348.9"/>
    <n v="0"/>
    <n v="0"/>
    <n v="2791.2"/>
    <n v="2011.36"/>
    <n v="779.84"/>
    <s v="Net Banking"/>
    <s v="Not Returned"/>
    <x v="1"/>
    <d v="1899-12-30T14:50:00"/>
    <s v="Weekday"/>
    <s v="Organic Fresh Fresh Fruits 500g"/>
    <x v="9"/>
    <n v="305.67"/>
    <s v="Devi Venkataraman"/>
    <x v="0"/>
    <s v="Chandran Sekar"/>
    <s v="Store Manager"/>
    <s v="FreshMart Nagpur Junction"/>
    <x v="2"/>
  </r>
  <r>
    <s v="INV100475"/>
    <x v="157"/>
    <s v="CUST0692"/>
    <s v="PRD019"/>
    <s v="STR006"/>
    <s v="EMP0265"/>
    <n v="1"/>
    <n v="448.94"/>
    <n v="20"/>
    <n v="89.79"/>
    <n v="359.15"/>
    <n v="380.08"/>
    <n v="-20.93"/>
    <s v="Upi"/>
    <s v="Not Returned"/>
    <x v="1"/>
    <d v="1899-12-30T18:06:00"/>
    <s v="Weekday"/>
    <s v="Amul Paneer 1kg"/>
    <x v="3"/>
    <n v="448.94"/>
    <s v="Ovi Mudaliar"/>
    <x v="2"/>
    <s v="Padma Subramaniam"/>
    <s v="Operations"/>
    <s v="FreshMart Mysuru Junction"/>
    <x v="0"/>
  </r>
  <r>
    <s v="INV100830"/>
    <x v="157"/>
    <s v="CUST0274"/>
    <s v="PRD078"/>
    <s v="STR133"/>
    <s v="EMP0305"/>
    <n v="4"/>
    <n v="261.55"/>
    <n v="0"/>
    <n v="0"/>
    <n v="1046.2"/>
    <n v="860.12"/>
    <n v="186.08"/>
    <s v="Debit Card"/>
    <s v="Not Returned"/>
    <x v="1"/>
    <d v="1899-12-30T18:50:00"/>
    <s v="Weekday"/>
    <s v="Vim Kitchenware Combo"/>
    <x v="5"/>
    <n v="261.55"/>
    <s v="Jayakumar Gupta"/>
    <x v="1"/>
    <s v="Hari Gounder"/>
    <s v="Sales"/>
    <s v="FreshMart Nagpur Gardens"/>
    <x v="2"/>
  </r>
  <r>
    <s v="INV100990"/>
    <x v="157"/>
    <s v="CUST0362"/>
    <s v="PRD137"/>
    <s v="STR078"/>
    <s v="EMP0296"/>
    <n v="5"/>
    <n v="442.14"/>
    <n v="0"/>
    <n v="0"/>
    <n v="2210.6999999999998"/>
    <n v="1759.35"/>
    <n v="451.35"/>
    <s v="Net Banking"/>
    <s v="Not Returned"/>
    <x v="1"/>
    <d v="1899-12-30T09:09:00"/>
    <s v="Weekday"/>
    <s v="MDH Powdered Spices 200g"/>
    <x v="1"/>
    <n v="442.14"/>
    <s v="Yazhini Prabhu"/>
    <x v="2"/>
    <s v="Vani Venkataraman"/>
    <s v="Billing"/>
    <s v="FreshMart Tiruppur Towers"/>
    <x v="0"/>
  </r>
  <r>
    <s v="INV101085"/>
    <x v="157"/>
    <s v="CUST0246"/>
    <s v="PRD016"/>
    <s v="STR083"/>
    <s v="EMP0074"/>
    <n v="4"/>
    <n v="60.83"/>
    <n v="15"/>
    <n v="36.5"/>
    <n v="206.82"/>
    <n v="192.6"/>
    <n v="14.22"/>
    <s v="Net Banking"/>
    <s v="Not Returned"/>
    <x v="2"/>
    <d v="1899-12-30T17:51:00"/>
    <s v="Weekday"/>
    <s v="Milky Mist Milk 2kg"/>
    <x v="3"/>
    <n v="59.92"/>
    <s v="Udhay Varma"/>
    <x v="0"/>
    <s v="Indira Varma"/>
    <s v="Sales"/>
    <s v="FreshMart Salem Colony"/>
    <x v="0"/>
  </r>
  <r>
    <s v="INV101144"/>
    <x v="157"/>
    <s v="CUST0694"/>
    <s v="PRD077"/>
    <s v="STR081"/>
    <s v="EMP0090"/>
    <n v="6"/>
    <n v="87.93"/>
    <n v="10"/>
    <n v="52.76"/>
    <n v="474.82"/>
    <n v="409.02"/>
    <n v="65.8"/>
    <s v="Net Banking"/>
    <s v="Not Returned"/>
    <x v="1"/>
    <d v="1899-12-30T16:48:00"/>
    <s v="Weekday"/>
    <s v="Vim Tissue 500g"/>
    <x v="5"/>
    <n v="86.11"/>
    <s v="Hemalatha Nathan"/>
    <x v="0"/>
    <s v="Yazhini Nair"/>
    <s v="Billing"/>
    <s v="FreshMart Erode Crossing"/>
    <x v="0"/>
  </r>
  <r>
    <s v="INV101742"/>
    <x v="157"/>
    <s v="CUST0048"/>
    <s v="PRD048"/>
    <s v="STR049"/>
    <s v="EMP0017"/>
    <n v="1"/>
    <n v="147.72"/>
    <n v="15"/>
    <n v="22.16"/>
    <n v="125.56"/>
    <n v="109.21"/>
    <n v="16.350000000000001"/>
    <s v="Wallet"/>
    <s v="Not Returned"/>
    <x v="1"/>
    <d v="1899-12-30T21:27:00"/>
    <s v="Weekday"/>
    <s v="Lays Chocolates 1kg"/>
    <x v="7"/>
    <n v="147.72"/>
    <s v="Chandran Gupta"/>
    <x v="2"/>
    <s v="Ovi Sharma"/>
    <s v="Sales"/>
    <s v="FreshMart Mysuru Circle"/>
    <x v="0"/>
  </r>
  <r>
    <s v="INV102288"/>
    <x v="157"/>
    <s v="CUST0059"/>
    <s v="PRD139"/>
    <s v="STR144"/>
    <s v="EMP0133"/>
    <n v="2"/>
    <n v="91.61"/>
    <n v="5"/>
    <n v="9.16"/>
    <n v="174.06"/>
    <n v="141.4"/>
    <n v="32.659999999999997"/>
    <s v="Credit Card"/>
    <s v="Returned"/>
    <x v="0"/>
    <d v="1899-12-30T13:49:00"/>
    <s v="Weekday"/>
    <s v="Lizol Toilet Cleaner Combo"/>
    <x v="4"/>
    <n v="91.61"/>
    <s v="Banu Sharma"/>
    <x v="1"/>
    <s v="Deepak Naicker"/>
    <s v="Sales"/>
    <s v="FreshMart Kanpur Colony"/>
    <x v="1"/>
  </r>
  <r>
    <s v="INV102452"/>
    <x v="157"/>
    <s v="CUST0545"/>
    <s v="PRD020"/>
    <s v="STR075"/>
    <s v="EMP0132"/>
    <n v="2"/>
    <n v="99.93"/>
    <n v="5"/>
    <n v="9.99"/>
    <n v="189.87"/>
    <n v="172.1"/>
    <n v="17.77"/>
    <s v="Debit Card"/>
    <s v="Not Returned"/>
    <x v="1"/>
    <d v="1899-12-30T09:13:00"/>
    <s v="Weekday"/>
    <s v="Aavin Milk 1L"/>
    <x v="3"/>
    <n v="99.93"/>
    <s v="Prakash Mudaliar"/>
    <x v="1"/>
    <s v="Radha Balan"/>
    <s v="Sales"/>
    <s v="FreshMart Salem Main Road"/>
    <x v="0"/>
  </r>
  <r>
    <s v="INV100034"/>
    <x v="158"/>
    <s v="CUST0464"/>
    <s v="PRD005"/>
    <s v="STR015"/>
    <s v="EMP0284"/>
    <n v="5"/>
    <n v="332.74"/>
    <n v="5"/>
    <n v="83.19"/>
    <n v="1580.51"/>
    <n v="1026.3499999999999"/>
    <n v="554.16"/>
    <s v="Upi"/>
    <s v="Not Returned"/>
    <x v="1"/>
    <d v="1899-12-30T17:16:00"/>
    <s v="Weekday"/>
    <s v="Amul Paneer 250ml"/>
    <x v="6"/>
    <n v="332.74"/>
    <s v="Gopal Sharma"/>
    <x v="2"/>
    <s v="Naveen Venkataraman"/>
    <s v="Sales"/>
    <s v="FreshMart Salem Circle"/>
    <x v="0"/>
  </r>
  <r>
    <s v="INV101395"/>
    <x v="158"/>
    <s v="CUST0097"/>
    <s v="PRD032"/>
    <s v="STR095"/>
    <s v="EMP0201"/>
    <n v="3"/>
    <n v="141.11000000000001"/>
    <n v="0"/>
    <n v="0"/>
    <n v="423.33"/>
    <n v="347.73"/>
    <n v="75.599999999999994"/>
    <s v="Debit Card"/>
    <s v="Not Returned"/>
    <x v="1"/>
    <d v="1899-12-30T13:05:00"/>
    <s v="Weekday"/>
    <s v="Coca-Cola Coffee Combo"/>
    <x v="0"/>
    <n v="141.11000000000001"/>
    <s v="Deepak Prabhu"/>
    <x v="1"/>
    <s v="Bharath Reddy"/>
    <s v="Sales"/>
    <s v="FreshMart Ahmedabad Gardens"/>
    <x v="2"/>
  </r>
  <r>
    <s v="INV101501"/>
    <x v="158"/>
    <s v="CUST0211"/>
    <s v="PRD062"/>
    <s v="STR083"/>
    <s v="EMP0074"/>
    <n v="1"/>
    <n v="446.17"/>
    <n v="0"/>
    <n v="0"/>
    <n v="446.17"/>
    <n v="325.61"/>
    <n v="120.56"/>
    <s v="Net Banking"/>
    <s v="Not Returned"/>
    <x v="1"/>
    <d v="1899-12-30T09:37:00"/>
    <s v="Weekday"/>
    <s v="Himalaya Skin Care Combo"/>
    <x v="10"/>
    <n v="298.81"/>
    <s v="Latha Chandran"/>
    <x v="2"/>
    <s v="Indira Varma"/>
    <s v="Sales"/>
    <s v="FreshMart Salem Colony"/>
    <x v="0"/>
  </r>
  <r>
    <s v="INV101580"/>
    <x v="158"/>
    <s v="CUST0454"/>
    <s v="PRD040"/>
    <s v="STR048"/>
    <s v="EMP0152"/>
    <n v="4"/>
    <n v="144.03"/>
    <n v="0"/>
    <n v="0"/>
    <n v="576.12"/>
    <n v="509.92"/>
    <n v="66.2"/>
    <s v="Debit Card"/>
    <s v="Not Returned"/>
    <x v="1"/>
    <d v="1899-12-30T10:53:00"/>
    <s v="Weekday"/>
    <s v="Amul Frozen Vegetables 500g"/>
    <x v="12"/>
    <n v="144.03"/>
    <s v="Raghav Nair"/>
    <x v="2"/>
    <s v="Thiru Varma"/>
    <s v="Store Manager"/>
    <s v="FreshMart Bengaluru Square"/>
    <x v="0"/>
  </r>
  <r>
    <s v="INV101757"/>
    <x v="158"/>
    <s v="CUST0145"/>
    <s v="PRD031"/>
    <m/>
    <s v="EMP0151"/>
    <n v="2"/>
    <n v="342.46"/>
    <n v="0"/>
    <n v="0"/>
    <n v="684.92"/>
    <n v="543.55999999999995"/>
    <n v="141.36000000000001"/>
    <s v="Wallet"/>
    <s v="Not Returned"/>
    <x v="1"/>
    <d v="1899-12-30T10:47:00"/>
    <s v="Weekday"/>
    <s v="Nescafe Coffee Pack"/>
    <x v="0"/>
    <n v="342.46"/>
    <s v="Sangeetha Pillai"/>
    <x v="1"/>
    <s v="Arun Subramaniam"/>
    <s v="Billing"/>
    <m/>
    <x v="4"/>
  </r>
  <r>
    <s v="INV100206"/>
    <x v="159"/>
    <s v="CUST0205"/>
    <s v="PRD009"/>
    <s v="STR148"/>
    <s v="EMP0088"/>
    <n v="5"/>
    <n v="751.74"/>
    <n v="15"/>
    <n v="563.79999999999995"/>
    <n v="3194.9"/>
    <n v="1993.6"/>
    <n v="1201.3"/>
    <s v="Net Banking"/>
    <s v="Not Returned"/>
    <x v="1"/>
    <d v="1899-12-30T13:22:00"/>
    <s v="Weekday"/>
    <s v="Harvest Gold Buns 200g"/>
    <x v="6"/>
    <n v="661.91"/>
    <s v="Lalitha Nathan"/>
    <x v="0"/>
    <s v="Nithya Rao"/>
    <s v="Cashier"/>
    <s v="FreshMart Kanpur Gardens"/>
    <x v="1"/>
  </r>
  <r>
    <s v="INV100305"/>
    <x v="159"/>
    <s v="CUST0403"/>
    <s v="PRD049"/>
    <s v="STR086"/>
    <s v="EMP0263"/>
    <n v="2"/>
    <n v="418.79"/>
    <n v="10"/>
    <n v="83.76"/>
    <n v="753.82"/>
    <n v="617.88"/>
    <n v="135.94"/>
    <s v="Debit Card"/>
    <s v="Not Returned"/>
    <x v="1"/>
    <d v="1899-12-30T19:14:00"/>
    <s v="Weekday"/>
    <s v="Cadbury Chips 1kg"/>
    <x v="7"/>
    <n v="418.79"/>
    <s v="Om Iyer"/>
    <x v="2"/>
    <s v="Vani Nair"/>
    <s v="Cashier"/>
    <s v="FreshMart Bengaluru Circle"/>
    <x v="0"/>
  </r>
  <r>
    <s v="INV100427"/>
    <x v="159"/>
    <s v="CUST0451"/>
    <s v="PRD059"/>
    <s v="STR020"/>
    <s v="EMP0115"/>
    <n v="4"/>
    <n v="507.5"/>
    <n v="0"/>
    <n v="0"/>
    <n v="2030"/>
    <n v="1453.16"/>
    <n v="576.84"/>
    <s v="Credit Card"/>
    <s v="Not Returned"/>
    <x v="1"/>
    <d v="1899-12-30T11:01:00"/>
    <s v="Weekday"/>
    <s v="Colgate Toothpaste 1kg"/>
    <x v="10"/>
    <n v="507.5"/>
    <s v="Divya Nair"/>
    <x v="2"/>
    <s v="Vasanth Menon"/>
    <s v="Store Manager"/>
    <s v="FreshMart Erode Circle"/>
    <x v="0"/>
  </r>
  <r>
    <s v="INV100440"/>
    <x v="159"/>
    <s v="CUST0049"/>
    <s v="PRD012"/>
    <s v="STR105"/>
    <s v="EMP0089"/>
    <n v="4"/>
    <n v="597.21"/>
    <n v="20"/>
    <n v="477.77"/>
    <n v="1911.07"/>
    <n v="1345.6"/>
    <n v="565.47"/>
    <s v="Credit Card"/>
    <s v="Not Returned"/>
    <x v="1"/>
    <d v="1899-12-30T14:02:00"/>
    <s v="Weekday"/>
    <s v="Harvest Gold Rusk 1kg"/>
    <x v="6"/>
    <n v="541.35"/>
    <s v="Lokesh Gupta"/>
    <x v="0"/>
    <s v="Kalpana Balan"/>
    <s v="Cashier"/>
    <s v="FreshMart Ahmedabad Junction"/>
    <x v="2"/>
  </r>
  <r>
    <s v="INV100761"/>
    <x v="159"/>
    <s v="CUST0344"/>
    <s v="PRD035"/>
    <s v="STR035"/>
    <s v="EMP0158"/>
    <n v="2"/>
    <n v="503.36"/>
    <n v="0"/>
    <n v="0"/>
    <n v="1006.72"/>
    <n v="779.6"/>
    <n v="227.12"/>
    <s v="Credit Card"/>
    <s v="Not Returned"/>
    <x v="2"/>
    <d v="1899-12-30T21:08:00"/>
    <s v="Weekday"/>
    <s v="Coca-Cola Coffee 500g"/>
    <x v="0"/>
    <n v="503.36"/>
    <s v="Karthik Nathan"/>
    <x v="1"/>
    <s v="Kavya Varma"/>
    <s v="Sales"/>
    <s v="FreshMart Kochi Circle"/>
    <x v="0"/>
  </r>
  <r>
    <s v="INV100854"/>
    <x v="159"/>
    <s v="CUST0507"/>
    <s v="PRD107"/>
    <s v="STR069"/>
    <s v="EMP0042"/>
    <n v="3"/>
    <n v="405.1"/>
    <n v="10"/>
    <n v="121.53"/>
    <n v="1093.77"/>
    <n v="1045.23"/>
    <n v="48.54"/>
    <s v="Wallet"/>
    <s v="Not Returned"/>
    <x v="1"/>
    <d v="1899-12-30T16:07:00"/>
    <s v="Weekday"/>
    <s v="Aachi Idli Rice Combo"/>
    <x v="2"/>
    <n v="405.1"/>
    <s v="Kamala Iyer"/>
    <x v="2"/>
    <s v="Nirmala Venkataraman"/>
    <s v="Sales"/>
    <s v="FreshMart Madurai Gardens"/>
    <x v="0"/>
  </r>
  <r>
    <s v="INV101134"/>
    <x v="159"/>
    <s v="CUST0069"/>
    <s v="PRD010"/>
    <s v="STR080"/>
    <s v="EMP0117"/>
    <n v="8"/>
    <n v="198.46"/>
    <n v="20"/>
    <n v="317.54000000000002"/>
    <n v="1270.1400000000001"/>
    <n v="860.8"/>
    <n v="409.34"/>
    <s v="Net Banking"/>
    <s v="Not Returned"/>
    <x v="1"/>
    <d v="1899-12-30T16:18:00"/>
    <s v="Weekday"/>
    <s v="Harvest Gold Cookies Pack"/>
    <x v="6"/>
    <n v="182.3"/>
    <s v="Aishwarya Prabhu"/>
    <x v="0"/>
    <s v="Janani Krishnan"/>
    <s v="Billing"/>
    <s v="FreshMart Madurai Colony"/>
    <x v="0"/>
  </r>
  <r>
    <s v="INV101202"/>
    <x v="159"/>
    <s v="CUST0137"/>
    <s v="PRD025"/>
    <s v="STR038"/>
    <s v="EMP0255"/>
    <n v="0"/>
    <n v="416.63"/>
    <n v="0"/>
    <n v="0"/>
    <n v="2916.41"/>
    <n v="2001.3"/>
    <n v="915.11"/>
    <s v="Debit Card"/>
    <s v="Not Returned"/>
    <x v="2"/>
    <d v="1899-12-30T16:50:00"/>
    <s v="Weekday"/>
    <s v="Nescafe Soft Drinks Pack"/>
    <x v="0"/>
    <n v="383.51"/>
    <s v="Raghav Selvam"/>
    <x v="0"/>
    <s v="Jagan Chettiar"/>
    <s v="Billing"/>
    <s v="FreshMart Hyderabad Hub"/>
    <x v="0"/>
  </r>
  <r>
    <s v="INV101692"/>
    <x v="159"/>
    <s v="CUST0379"/>
    <s v="PRD143"/>
    <s v="STR012"/>
    <s v="EMP0157"/>
    <n v="3"/>
    <n v="210.36"/>
    <n v="0"/>
    <n v="0"/>
    <n v="631.08000000000004"/>
    <n v="466.95"/>
    <n v="164.13"/>
    <s v="Upi"/>
    <s v="Not Returned"/>
    <x v="1"/>
    <d v="1899-12-30T21:47:00"/>
    <s v="Weekday"/>
    <s v="Harpic Toilet Cleaner Pack"/>
    <x v="4"/>
    <n v="210.36"/>
    <s v="Aishwarya Pandian"/>
    <x v="2"/>
    <s v="Elango Velan"/>
    <s v="Cashier"/>
    <s v="FreshMart Chennai Junction"/>
    <x v="0"/>
  </r>
  <r>
    <s v="INV102016"/>
    <x v="159"/>
    <s v="CUST0370"/>
    <s v="PRD015"/>
    <s v="STR111"/>
    <s v="EMP0083"/>
    <n v="5"/>
    <n v="479.15"/>
    <n v="0"/>
    <n v="0"/>
    <n v="2395.75"/>
    <n v="1934.45"/>
    <n v="461.3"/>
    <s v="Cash"/>
    <s v="Not Returned"/>
    <x v="2"/>
    <d v="1899-12-30T12:21:00"/>
    <s v="Weekday"/>
    <s v="Nestle Butter 250ml"/>
    <x v="3"/>
    <n v="459.58"/>
    <s v="Jaya Naicker"/>
    <x v="0"/>
    <s v="Sathish Sharma"/>
    <s v="Billing"/>
    <s v="FreshMart Mumbai Towers"/>
    <x v="2"/>
  </r>
  <r>
    <s v="INV102244"/>
    <x v="159"/>
    <s v="CUST0167"/>
    <s v="PRD054"/>
    <s v="STR121"/>
    <s v="EMP0319"/>
    <n v="1"/>
    <n v="530.16"/>
    <n v="0"/>
    <n v="0"/>
    <n v="530.16"/>
    <n v="379.19"/>
    <n v="150.97"/>
    <s v="Debit Card"/>
    <s v="Not Returned"/>
    <x v="1"/>
    <d v="1899-12-30T09:55:00"/>
    <s v="Weekday"/>
    <s v="Lays Namkeen 2kg"/>
    <x v="7"/>
    <n v="530.16"/>
    <s v="Naveen Venkataraman"/>
    <x v="1"/>
    <s v="Harini Kumar"/>
    <s v="Cashier"/>
    <s v="FreshMart Pune Junction"/>
    <x v="2"/>
  </r>
  <r>
    <s v="INV102290"/>
    <x v="159"/>
    <s v="CUST0674"/>
    <s v="PRD076"/>
    <s v="STR025"/>
    <s v="EMP0133"/>
    <n v="1"/>
    <n v="395.66"/>
    <n v="15"/>
    <n v="59.35"/>
    <n v="336.31"/>
    <n v="320.19"/>
    <n v="16.12"/>
    <s v="Upi"/>
    <s v="Not Returned"/>
    <x v="1"/>
    <d v="1899-12-30T20:37:00"/>
    <s v="Weekday"/>
    <s v="Surf Excel Tissue Combo v2"/>
    <x v="5"/>
    <n v="395.66"/>
    <s v="Venkat Raj"/>
    <x v="2"/>
    <s v="Deepak Naicker"/>
    <s v="Sales"/>
    <s v="FreshMart Tiruppur Enclave"/>
    <x v="0"/>
  </r>
  <r>
    <s v="INV102309"/>
    <x v="159"/>
    <s v="CUST0293"/>
    <s v="PRD006"/>
    <s v="STR085"/>
    <s v="EMP0121"/>
    <n v="4"/>
    <n v="373.91"/>
    <n v="5"/>
    <n v="74.78"/>
    <n v="1420.86"/>
    <n v="865.28"/>
    <n v="555.58000000000004"/>
    <s v="Upi"/>
    <s v="Returned"/>
    <x v="1"/>
    <d v="1899-12-30T16:12:00"/>
    <s v="Weekday"/>
    <s v="Harvest Gold Cookies 500g"/>
    <x v="6"/>
    <n v="343.56"/>
    <s v="Suresh Chandran"/>
    <x v="0"/>
    <s v="Nithya Selvam"/>
    <s v="Cashier"/>
    <s v="FreshMart Mysuru Arcade"/>
    <x v="0"/>
  </r>
  <r>
    <s v="INV102373"/>
    <x v="159"/>
    <s v="CUST0499"/>
    <s v="PRD010"/>
    <s v="STR121"/>
    <s v="EMP0319"/>
    <n v="3"/>
    <n v="189.1"/>
    <n v="0"/>
    <n v="0"/>
    <n v="567.29999999999995"/>
    <n v="322.8"/>
    <n v="244.5"/>
    <s v="Upi"/>
    <s v="Not Returned"/>
    <x v="1"/>
    <d v="1899-12-30T18:53:00"/>
    <s v="Weekday"/>
    <s v="Harvest Gold Cookies Pack"/>
    <x v="6"/>
    <n v="182.3"/>
    <s v="Rajesh Rao"/>
    <x v="0"/>
    <s v="Harini Kumar"/>
    <s v="Cashier"/>
    <s v="FreshMart Pune Junction"/>
    <x v="2"/>
  </r>
  <r>
    <s v="INV100046"/>
    <x v="160"/>
    <s v="CUST0505"/>
    <s v="PRD063"/>
    <s v="STR044"/>
    <s v="EMP0208"/>
    <n v="5"/>
    <n v="76.39"/>
    <n v="0"/>
    <n v="0"/>
    <n v="439.24"/>
    <n v="271.60000000000002"/>
    <n v="167.64"/>
    <s v="Wallet"/>
    <s v="Not Returned"/>
    <x v="1"/>
    <d v="1899-12-30T16:46:00"/>
    <s v="Weekend"/>
    <s v="Patanjali Shampoo Combo"/>
    <x v="10"/>
    <n v="42.16"/>
    <s v="Yazhini Sekar"/>
    <x v="0"/>
    <s v="Devi Reddy"/>
    <s v="Inventory"/>
    <s v="FreshMart Erode Colony"/>
    <x v="0"/>
  </r>
  <r>
    <s v="INV100383"/>
    <x v="160"/>
    <s v="CUST0605"/>
    <s v="PRD089"/>
    <s v="STR119"/>
    <s v="EMP0110"/>
    <n v="4"/>
    <n v="321.08"/>
    <n v="10"/>
    <n v="128.43"/>
    <n v="1329.27"/>
    <n v="1005.68"/>
    <n v="323.58999999999997"/>
    <s v="Debit Card"/>
    <s v="Not Returned"/>
    <x v="0"/>
    <d v="1899-12-30T10:05:00"/>
    <s v="Weekend"/>
    <s v="Organic Fresh Fresh Fruits 500g"/>
    <x v="9"/>
    <n v="305.67"/>
    <s v="Arun Iyer"/>
    <x v="0"/>
    <s v="Nandhini Chandran"/>
    <s v="Cashier"/>
    <s v="FreshMart Ahmedabad Nagar"/>
    <x v="2"/>
  </r>
  <r>
    <s v="INV100405"/>
    <x v="160"/>
    <s v="CUST0500"/>
    <s v="PRD107"/>
    <s v="STR023"/>
    <s v="EMP0262"/>
    <n v="3"/>
    <n v="426.75"/>
    <n v="0"/>
    <n v="0"/>
    <n v="1472.29"/>
    <n v="1045.23"/>
    <n v="427.06"/>
    <s v="Debit Card"/>
    <s v="Not Returned"/>
    <x v="0"/>
    <d v="1899-12-30T17:16:00"/>
    <s v="Weekend"/>
    <s v="Aachi Idli Rice Combo"/>
    <x v="2"/>
    <n v="405.1"/>
    <s v="Nandhini Prabhu"/>
    <x v="0"/>
    <s v="Umesh Krishnan"/>
    <s v="Sales"/>
    <s v="FreshMart Mysuru Square"/>
    <x v="0"/>
  </r>
  <r>
    <s v="INV100443"/>
    <x v="160"/>
    <s v="CUST0480"/>
    <s v="PRD106"/>
    <s v="STR025"/>
    <s v="EMP0323"/>
    <n v="1"/>
    <n v="227"/>
    <n v="0"/>
    <n v="0"/>
    <n v="261.05"/>
    <n v="196.3"/>
    <n v="64.75"/>
    <s v="Upi"/>
    <s v="Not Returned"/>
    <x v="0"/>
    <d v="1899-12-30T16:59:00"/>
    <s v="Weekend"/>
    <s v="Aachi Basmati Rice 2kg"/>
    <x v="2"/>
    <n v="227"/>
    <s v="Aishwarya Balan"/>
    <x v="1"/>
    <s v="Kavya Gupta"/>
    <s v="Sales"/>
    <s v="FreshMart Tiruppur Enclave"/>
    <x v="0"/>
  </r>
  <r>
    <s v="INV100604"/>
    <x v="160"/>
    <s v="CUST0548"/>
    <s v="PRD089"/>
    <s v="STR014"/>
    <s v="EMP0241"/>
    <n v="8"/>
    <n v="345.17"/>
    <n v="10"/>
    <n v="276.14"/>
    <n v="2858"/>
    <n v="2011.36"/>
    <n v="846.64"/>
    <s v="Upi"/>
    <s v="Not Returned"/>
    <x v="1"/>
    <d v="1899-12-30T14:50:00"/>
    <s v="Weekend"/>
    <s v="Organic Fresh Fresh Fruits 500g"/>
    <x v="9"/>
    <n v="305.67"/>
    <s v="Charulatha Gupta"/>
    <x v="0"/>
    <s v="Lalitha Krishnan"/>
    <s v="Sales"/>
    <s v="FreshMart Coimbatore Circle"/>
    <x v="0"/>
  </r>
  <r>
    <s v="INV100612"/>
    <x v="160"/>
    <s v="CUST0477"/>
    <s v="PRD110"/>
    <s v="STR108"/>
    <s v="EMP0171"/>
    <n v="5"/>
    <n v="329.27"/>
    <n v="15"/>
    <n v="246.95"/>
    <n v="1609.31"/>
    <n v="1268.5"/>
    <n v="340.81"/>
    <s v="Upi"/>
    <s v="Not Returned"/>
    <x v="0"/>
    <d v="1899-12-30T11:03:00"/>
    <s v="Weekend"/>
    <s v="India Gate Ponni Rice 1kg"/>
    <x v="2"/>
    <n v="291.93"/>
    <s v="Malathi Gupta"/>
    <x v="0"/>
    <s v="Ashok Nair"/>
    <s v="Cashier"/>
    <s v="FreshMart Mumbai Square"/>
    <x v="2"/>
  </r>
  <r>
    <s v="INV100727"/>
    <x v="160"/>
    <s v="CUST0223"/>
    <s v="PRD062"/>
    <s v="STR097"/>
    <s v="EMP0340"/>
    <n v="6"/>
    <n v="449.18"/>
    <n v="0"/>
    <n v="0"/>
    <n v="3099.34"/>
    <n v="1953.66"/>
    <n v="1145.68"/>
    <s v="Debit Card"/>
    <s v="Not Returned"/>
    <x v="0"/>
    <d v="1899-12-30T19:42:00"/>
    <s v="Weekend"/>
    <s v="Himalaya Skin Care Combo"/>
    <x v="10"/>
    <n v="298.81"/>
    <s v="Gopal Velan"/>
    <x v="0"/>
    <s v="Nithya Subramaniam"/>
    <s v="Cashier"/>
    <s v="FreshMart Ahmedabad Arcade"/>
    <x v="2"/>
  </r>
  <r>
    <s v="INV100762"/>
    <x v="160"/>
    <s v="CUST0205"/>
    <s v="PRD018"/>
    <s v="STR007"/>
    <s v="EMP0024"/>
    <n v="7"/>
    <n v="260.82"/>
    <n v="20"/>
    <n v="365.15"/>
    <n v="1679.68"/>
    <n v="1338.4"/>
    <n v="341.28"/>
    <s v="Cash"/>
    <s v="Not Returned"/>
    <x v="0"/>
    <d v="1899-12-30T11:42:00"/>
    <s v="Weekend"/>
    <s v="Aavin Cheese 200g"/>
    <x v="3"/>
    <n v="232.58"/>
    <s v="Lalitha Nathan"/>
    <x v="0"/>
    <s v="Bhavani Kumar"/>
    <s v="Cashier"/>
    <s v="FreshMart Mysuru Towers"/>
    <x v="0"/>
  </r>
  <r>
    <s v="INV101005"/>
    <x v="160"/>
    <s v="CUST0454"/>
    <s v="PRD035"/>
    <s v="STR042"/>
    <s v="EMP0261"/>
    <n v="1"/>
    <n v="503.36"/>
    <n v="15"/>
    <n v="75.5"/>
    <n v="492.04"/>
    <n v="389.8"/>
    <n v="102.24"/>
    <s v="Credit Card"/>
    <s v="Not Returned"/>
    <x v="1"/>
    <d v="1899-12-30T20:04:00"/>
    <s v="Weekend"/>
    <s v="Coca-Cola Coffee 500g"/>
    <x v="0"/>
    <n v="503.36"/>
    <s v="Raghav Nair"/>
    <x v="2"/>
    <s v="Hari Murugan"/>
    <s v="Sales"/>
    <s v="FreshMart Erode Point"/>
    <x v="0"/>
  </r>
  <r>
    <s v="INV101219"/>
    <x v="160"/>
    <s v="CUST0248"/>
    <s v="PRD024"/>
    <s v="STR005"/>
    <s v="EMP0127"/>
    <n v="3"/>
    <n v="313.47000000000003"/>
    <n v="15"/>
    <n v="141.06"/>
    <n v="919.25"/>
    <n v="738.36"/>
    <n v="180.89"/>
    <s v="Credit Card"/>
    <s v="Not Returned"/>
    <x v="1"/>
    <d v="1899-12-30T15:41:00"/>
    <s v="Weekend"/>
    <s v="Aavin Milk Pack v2"/>
    <x v="3"/>
    <n v="313.47000000000003"/>
    <s v="Devi Prabhu"/>
    <x v="1"/>
    <s v="Kannan Mudaliar"/>
    <s v="Sales"/>
    <s v="FreshMart Chennai Crossing"/>
    <x v="0"/>
  </r>
  <r>
    <s v="INV101269"/>
    <x v="160"/>
    <s v="CUST0312"/>
    <s v="PRD143"/>
    <s v="STR036"/>
    <s v="EMP0150"/>
    <n v="4"/>
    <n v="211.08"/>
    <n v="0"/>
    <n v="0"/>
    <n v="970.97"/>
    <n v="622.6"/>
    <n v="348.37"/>
    <s v="Cash"/>
    <s v="Not Returned"/>
    <x v="2"/>
    <d v="1899-12-30T20:08:00"/>
    <s v="Weekend"/>
    <s v="Harpic Toilet Cleaner Pack"/>
    <x v="4"/>
    <n v="210.36"/>
    <s v="Tara Sharma"/>
    <x v="0"/>
    <s v="Dhanya Iyer"/>
    <s v="Operations"/>
    <s v="FreshMart Chennai Central"/>
    <x v="0"/>
  </r>
  <r>
    <s v="INV101285"/>
    <x v="160"/>
    <s v="CUST0482"/>
    <s v="PRD135"/>
    <s v="STR084"/>
    <s v="EMP0288"/>
    <n v="5"/>
    <n v="411.28"/>
    <n v="0"/>
    <n v="0"/>
    <n v="2364.86"/>
    <n v="1465.25"/>
    <n v="899.61"/>
    <s v="Credit Card"/>
    <s v="Not Returned"/>
    <x v="1"/>
    <d v="1899-12-30T16:29:00"/>
    <s v="Weekend"/>
    <s v="MDH Whole Spices 1L"/>
    <x v="1"/>
    <n v="379.12"/>
    <s v="Prakash Naicker"/>
    <x v="0"/>
    <s v="Chitra Selvam"/>
    <s v="Sales"/>
    <s v="FreshMart Tiruppur Market"/>
    <x v="0"/>
  </r>
  <r>
    <s v="INV101379"/>
    <x v="160"/>
    <s v="CUST0522"/>
    <s v="PRD003"/>
    <s v="STR082"/>
    <s v="EMP0115"/>
    <n v="4"/>
    <n v="589.75"/>
    <n v="0"/>
    <n v="0"/>
    <n v="2712.85"/>
    <n v="1374.6"/>
    <n v="1338.25"/>
    <s v="Debit Card"/>
    <s v="Not Returned"/>
    <x v="0"/>
    <d v="1899-12-30T15:27:00"/>
    <s v="Weekend"/>
    <s v="Harvest Gold Buns Combo"/>
    <x v="6"/>
    <n v="589.75"/>
    <s v="Gayathri Naicker"/>
    <x v="2"/>
    <s v="Vasanth Menon"/>
    <s v="Store Manager"/>
    <s v="FreshMart Salem Bypass"/>
    <x v="0"/>
  </r>
  <r>
    <s v="INV101797"/>
    <x v="160"/>
    <s v="CUST0102"/>
    <s v="PRD119"/>
    <s v="STR079"/>
    <s v="EMP0295"/>
    <n v="3"/>
    <n v="234.86"/>
    <n v="5"/>
    <n v="35.229999999999997"/>
    <n v="769.75"/>
    <n v="639.69000000000005"/>
    <n v="130.06"/>
    <s v="Debit Card"/>
    <s v="Not Returned"/>
    <x v="1"/>
    <d v="1899-12-30T15:23:00"/>
    <s v="Weekend"/>
    <s v="Gold Winner Sunflower Oil 200g"/>
    <x v="8"/>
    <n v="234.86"/>
    <s v="Vasanth Prabhu"/>
    <x v="1"/>
    <s v="Lakshmi Nair"/>
    <s v="Inventory"/>
    <s v="FreshMart Erode Hub"/>
    <x v="0"/>
  </r>
  <r>
    <s v="INV100048"/>
    <x v="59"/>
    <s v="CUST0221"/>
    <s v="PRD059"/>
    <s v="STR035"/>
    <s v="EMP0158"/>
    <n v="6"/>
    <n v="558.82000000000005"/>
    <n v="15"/>
    <n v="502.94"/>
    <n v="3277.48"/>
    <n v="2179.7399999999998"/>
    <n v="1097.74"/>
    <s v="Credit Card"/>
    <s v="Not Returned"/>
    <x v="0"/>
    <d v="1899-12-30T14:20:00"/>
    <s v="Weekend"/>
    <s v="Colgate Toothpaste 1kg"/>
    <x v="10"/>
    <n v="507.5"/>
    <s v="Mala Nathan"/>
    <x v="0"/>
    <s v="Kavya Varma"/>
    <s v="Sales"/>
    <s v="FreshMart Kochi Circle"/>
    <x v="0"/>
  </r>
  <r>
    <s v="INV100168"/>
    <x v="59"/>
    <s v="CUST0578"/>
    <s v="PRD031"/>
    <s v="STR074"/>
    <s v="EMP0270"/>
    <n v="1"/>
    <n v="342.46"/>
    <n v="20"/>
    <n v="68.489999999999995"/>
    <n v="315.07"/>
    <n v="271.77999999999997"/>
    <n v="43.29"/>
    <s v="Wallet"/>
    <s v="Not Returned"/>
    <x v="1"/>
    <d v="1899-12-30T14:57:00"/>
    <s v="Weekend"/>
    <s v="Nescafe Coffee Pack"/>
    <x v="0"/>
    <n v="342.46"/>
    <s v="Jagan Venkataraman"/>
    <x v="1"/>
    <s v="Priya Venkataraman"/>
    <s v="Operations"/>
    <s v="FreshMart Mysuru Main Road"/>
    <x v="0"/>
  </r>
  <r>
    <s v="INV100292"/>
    <x v="59"/>
    <s v="CUST0114"/>
    <s v="PRD004"/>
    <s v="STR056"/>
    <s v="EMP0315"/>
    <n v="1"/>
    <n v="398.25"/>
    <n v="5"/>
    <n v="19.91"/>
    <n v="435.09"/>
    <n v="236.54"/>
    <n v="198.55"/>
    <s v="Credit Card"/>
    <s v="Not Returned"/>
    <x v="1"/>
    <d v="1899-12-30T14:52:00"/>
    <s v="Weekend"/>
    <s v="Britannia Buns 2kg"/>
    <x v="6"/>
    <n v="398.25"/>
    <s v="Hariharan Menon"/>
    <x v="1"/>
    <s v="Mani Pandian"/>
    <s v="Sales"/>
    <s v="FreshMart Bengaluru Junction"/>
    <x v="0"/>
  </r>
  <r>
    <s v="INV100400"/>
    <x v="59"/>
    <s v="CUST0096"/>
    <s v="PRD101"/>
    <s v="STR164"/>
    <s v="EMP0133"/>
    <n v="7"/>
    <n v="496.85"/>
    <n v="5"/>
    <n v="173.9"/>
    <n v="3799.66"/>
    <n v="2710.12"/>
    <n v="1089.54"/>
    <s v="Net Banking"/>
    <s v="Not Returned"/>
    <x v="1"/>
    <d v="1899-12-30T13:49:00"/>
    <s v="Weekend"/>
    <s v="Organic Fresh Fresh Vegetables 500g"/>
    <x v="11"/>
    <n v="451.89"/>
    <s v="Hariharan Gounder"/>
    <x v="0"/>
    <s v="Deepak Naicker"/>
    <s v="Sales"/>
    <s v="FreshMart Delhi Towers"/>
    <x v="1"/>
  </r>
  <r>
    <s v="INV100404"/>
    <x v="59"/>
    <s v="CUST0328"/>
    <s v="PRD051"/>
    <s v="STR179"/>
    <s v="EMP0049"/>
    <n v="4"/>
    <n v="147.97"/>
    <n v="0"/>
    <n v="0"/>
    <n v="680.66"/>
    <n v="451.2"/>
    <n v="229.46"/>
    <s v="Cash"/>
    <s v="Not Returned"/>
    <x v="0"/>
    <d v="1899-12-30T17:29:00"/>
    <s v="Weekend"/>
    <s v="Cadbury Biscuits 250ml"/>
    <x v="7"/>
    <n v="147.97"/>
    <s v="Nagarajan Krishnan"/>
    <x v="2"/>
    <m/>
    <s v="Billing"/>
    <s v="FreshMart Bhubaneswar Nagar"/>
    <x v="3"/>
  </r>
  <r>
    <s v="INV100463"/>
    <x v="59"/>
    <s v="CUST0680"/>
    <s v="PRD017"/>
    <s v="STR114"/>
    <s v="EMP0286"/>
    <n v="3"/>
    <n v="464.41"/>
    <n v="0"/>
    <n v="0"/>
    <n v="1602.21"/>
    <n v="1193.07"/>
    <n v="409.14"/>
    <s v="Net Banking"/>
    <s v="Not Returned"/>
    <x v="1"/>
    <d v="1899-12-30T20:07:00"/>
    <s v="Weekend"/>
    <s v="Nestle Curd 1kg"/>
    <x v="3"/>
    <n v="464.41"/>
    <s v="Lokesh Chandran"/>
    <x v="2"/>
    <s v="Umesh Iyer"/>
    <s v="Sales"/>
    <s v="FreshMart Ahmedabad Complex"/>
    <x v="2"/>
  </r>
  <r>
    <s v="INV100556"/>
    <x v="59"/>
    <s v="CUST0655"/>
    <s v="PRD024"/>
    <s v="STR131"/>
    <s v="EMP0077"/>
    <n v="5"/>
    <n v="313.47000000000003"/>
    <n v="0"/>
    <n v="0"/>
    <n v="1802.45"/>
    <n v="1230.5999999999999"/>
    <n v="571.85"/>
    <s v="Credit Card"/>
    <s v="Not Returned"/>
    <x v="1"/>
    <d v="1899-12-30T10:05:00"/>
    <s v="Weekend"/>
    <s v="Aavin Milk Pack v2"/>
    <x v="3"/>
    <n v="313.47000000000003"/>
    <s v="Sangeetha Mudaliar"/>
    <x v="2"/>
    <s v="Senthil Subramaniam"/>
    <s v="Cashier"/>
    <s v="FreshMart Pune Enclave"/>
    <x v="2"/>
  </r>
  <r>
    <s v="INV100666"/>
    <x v="59"/>
    <s v="CUST0054"/>
    <s v="PRD139"/>
    <s v="STR090"/>
    <s v="EMP0319"/>
    <n v="8"/>
    <n v="91.78"/>
    <n v="15"/>
    <n v="110.14"/>
    <n v="717.71"/>
    <n v="565.6"/>
    <n v="152.11000000000001"/>
    <s v="Net Banking"/>
    <s v="Not Returned"/>
    <x v="1"/>
    <d v="1899-12-30T11:02:00"/>
    <s v="Weekend"/>
    <s v="Lizol Toilet Cleaner Combo"/>
    <x v="4"/>
    <n v="91.61"/>
    <s v="Deepak Pillai"/>
    <x v="0"/>
    <s v="Harini Kumar"/>
    <s v="Cashier"/>
    <s v="FreshMart Mysuru Heights"/>
    <x v="0"/>
  </r>
  <r>
    <s v="INV100711"/>
    <x v="59"/>
    <s v="CUST0409"/>
    <s v="PRD002"/>
    <s v="STR022"/>
    <s v="EMP0133"/>
    <n v="8"/>
    <n v="486.77"/>
    <n v="20"/>
    <n v="778.83"/>
    <n v="3582.63"/>
    <n v="2032.4"/>
    <n v="1550.23"/>
    <s v="Credit Card"/>
    <s v="Not Returned"/>
    <x v="2"/>
    <d v="1899-12-30T10:01:00"/>
    <s v="Weekend"/>
    <s v="Britannia Buns Pack"/>
    <x v="6"/>
    <n v="440.5"/>
    <s v="Banu Subramaniam"/>
    <x v="0"/>
    <s v="Deepak Naicker"/>
    <s v="Sales"/>
    <s v="FreshMart Tiruppur Complex"/>
    <x v="0"/>
  </r>
  <r>
    <s v="INV100805"/>
    <x v="59"/>
    <s v="CUST0370"/>
    <s v="PRD005"/>
    <s v="STR067"/>
    <s v="EMP0247"/>
    <n v="7"/>
    <n v="359.38"/>
    <n v="0"/>
    <n v="0"/>
    <n v="2893.01"/>
    <n v="1436.89"/>
    <n v="1456.12"/>
    <s v="Debit Card"/>
    <s v="Not Returned"/>
    <x v="0"/>
    <d v="1899-12-30T11:42:00"/>
    <s v="Weekend"/>
    <s v="Amul Paneer 250ml"/>
    <x v="6"/>
    <n v="332.74"/>
    <s v="Jaya Naicker"/>
    <x v="0"/>
    <s v="Sudha Balan"/>
    <s v="Sales"/>
    <s v="FreshMart Salem Complex"/>
    <x v="0"/>
  </r>
  <r>
    <s v="INV100871"/>
    <x v="59"/>
    <s v="CUST0183"/>
    <s v="PRD001"/>
    <s v="STR128"/>
    <s v="EMP0257"/>
    <n v="1"/>
    <n v="299.73"/>
    <n v="0"/>
    <n v="0"/>
    <n v="344.69"/>
    <n v="184.74"/>
    <n v="159.94999999999999"/>
    <s v="Wallet"/>
    <s v="Not Returned"/>
    <x v="1"/>
    <d v="1899-12-30T09:37:00"/>
    <s v="Weekend"/>
    <s v="Local Bakers Buns 1kg"/>
    <x v="6"/>
    <n v="299.73"/>
    <s v="Tara Balan"/>
    <x v="2"/>
    <s v="Sangeetha Naidu"/>
    <s v="Cashier"/>
    <s v="FreshMart Surat Junction"/>
    <x v="2"/>
  </r>
  <r>
    <s v="INV100984"/>
    <x v="59"/>
    <s v="CUST0502"/>
    <s v="PRD113"/>
    <s v="STR152"/>
    <s v="EMP0291"/>
    <n v="3"/>
    <n v="236.56"/>
    <n v="15"/>
    <n v="106.45"/>
    <n v="693.71"/>
    <n v="635.19000000000005"/>
    <n v="58.52"/>
    <s v="Credit Card"/>
    <s v="Not Returned"/>
    <x v="0"/>
    <d v="1899-12-30T15:35:00"/>
    <s v="Weekend"/>
    <s v="Aachi Ponni Rice 1kg v2"/>
    <x v="2"/>
    <n v="236.56"/>
    <s v="Dhanya Sekar"/>
    <x v="1"/>
    <s v="Sathish Nathan"/>
    <s v="HR"/>
    <s v="FreshMart Lucknow Arcade"/>
    <x v="1"/>
  </r>
  <r>
    <s v="INV101195"/>
    <x v="59"/>
    <s v="CUST0294"/>
    <s v="PRD118"/>
    <s v="STR049"/>
    <s v="EMP0017"/>
    <n v="5"/>
    <n v="155.55000000000001"/>
    <n v="0"/>
    <n v="0"/>
    <n v="894.41"/>
    <n v="688.2"/>
    <n v="206.21"/>
    <s v="Upi"/>
    <s v="Not Returned"/>
    <x v="1"/>
    <d v="1899-12-30T14:56:00"/>
    <s v="Weekend"/>
    <s v="Local Farm Fresh Fruits 1kg"/>
    <x v="8"/>
    <n v="155.55000000000001"/>
    <s v="Deepak Venkataraman"/>
    <x v="2"/>
    <s v="Ovi Sharma"/>
    <s v="Sales"/>
    <s v="FreshMart Mysuru Circle"/>
    <x v="0"/>
  </r>
  <r>
    <s v="INV101241"/>
    <x v="59"/>
    <s v="CUST0658"/>
    <s v="PRD114"/>
    <s v="STR047"/>
    <s v="EMP0166"/>
    <n v="7"/>
    <n v="194.4"/>
    <n v="20"/>
    <n v="272.16000000000003"/>
    <n v="1251.94"/>
    <n v="1107.96"/>
    <n v="143.97999999999999"/>
    <s v="Credit Card"/>
    <s v="Not Returned"/>
    <x v="1"/>
    <d v="1899-12-30T18:24:00"/>
    <s v="Weekend"/>
    <s v="Aachi Ponni Rice 250ml"/>
    <x v="2"/>
    <n v="188.64"/>
    <s v="Udhay Subramaniam"/>
    <x v="0"/>
    <s v="Ramesh Pandian"/>
    <s v="Sales"/>
    <s v="FreshMart Hyderabad Enclave"/>
    <x v="0"/>
  </r>
  <r>
    <s v="INV101278"/>
    <x v="59"/>
    <s v="CUST0279"/>
    <s v="PRD112"/>
    <s v="STR122"/>
    <s v="EMP0262"/>
    <n v="6"/>
    <n v="283.7"/>
    <n v="20"/>
    <n v="340.44"/>
    <n v="1566.02"/>
    <n v="1263.1199999999999"/>
    <n v="302.89999999999998"/>
    <s v="Debit Card"/>
    <s v="Not Returned"/>
    <x v="1"/>
    <d v="1899-12-30T10:02:00"/>
    <s v="Weekend"/>
    <s v="Aachi Ponni Rice 2kg"/>
    <x v="2"/>
    <n v="251.73"/>
    <s v="Ramesh Devi"/>
    <x v="0"/>
    <s v="Umesh Krishnan"/>
    <s v="Sales"/>
    <s v="FreshMart Pune Square"/>
    <x v="2"/>
  </r>
  <r>
    <s v="INV101455"/>
    <x v="59"/>
    <s v="CUST0169"/>
    <s v="PRD064"/>
    <s v="STR112"/>
    <s v="EMP0200"/>
    <n v="2"/>
    <n v="386.17"/>
    <n v="0"/>
    <n v="0"/>
    <n v="888.19"/>
    <n v="551.34"/>
    <n v="336.85"/>
    <s v="Credit Card"/>
    <s v="Not Returned"/>
    <x v="1"/>
    <d v="1899-12-30T13:39:00"/>
    <s v="Weekend"/>
    <s v="Patanjali Soap Combo"/>
    <x v="10"/>
    <n v="386.17"/>
    <s v="Thenmozhi Murugan"/>
    <x v="1"/>
    <s v="Lalitha Varma"/>
    <s v="Cashier"/>
    <s v="FreshMart Surat Colony"/>
    <x v="2"/>
  </r>
  <r>
    <s v="INV101600"/>
    <x v="59"/>
    <s v="CUST0463"/>
    <s v="PRD016"/>
    <s v="STR116"/>
    <s v="EMP0111"/>
    <n v="6"/>
    <n v="66.16"/>
    <n v="0"/>
    <n v="0"/>
    <n v="456.5"/>
    <n v="288.89999999999998"/>
    <n v="167.6"/>
    <s v="Debit Card"/>
    <s v="Not Returned"/>
    <x v="0"/>
    <d v="1899-12-30T11:59:00"/>
    <s v="Weekend"/>
    <s v="Milky Mist Milk 2kg"/>
    <x v="3"/>
    <n v="59.92"/>
    <s v="Gayathri Gounder"/>
    <x v="0"/>
    <s v="Devi Mudaliar"/>
    <s v="Store Manager"/>
    <s v="FreshMart Surat Towers"/>
    <x v="2"/>
  </r>
  <r>
    <s v="INV101617"/>
    <x v="59"/>
    <s v="CUST0686"/>
    <s v="PRD015"/>
    <s v="STR111"/>
    <s v="EMP0155"/>
    <n v="4"/>
    <n v="514.83000000000004"/>
    <n v="15"/>
    <n v="308.89999999999998"/>
    <n v="2012.98"/>
    <n v="1547.56"/>
    <n v="465.42"/>
    <s v="Wallet"/>
    <s v="Not Returned"/>
    <x v="0"/>
    <d v="1899-12-30T17:27:00"/>
    <s v="Weekend"/>
    <s v="Nestle Butter 250ml"/>
    <x v="3"/>
    <n v="459.58"/>
    <s v="Hemalatha Balan"/>
    <x v="0"/>
    <s v="Vijay Chandran"/>
    <s v="Cashier"/>
    <s v="FreshMart Mumbai Towers"/>
    <x v="2"/>
  </r>
  <r>
    <s v="INV101801"/>
    <x v="59"/>
    <s v="CUST0674"/>
    <s v="PRD142"/>
    <s v="STR034"/>
    <s v="EMP0059"/>
    <n v="1"/>
    <n v="522.78"/>
    <n v="15"/>
    <n v="78.42"/>
    <n v="511.01"/>
    <n v="395.87"/>
    <n v="115.14"/>
    <s v="Upi"/>
    <s v="Not Returned"/>
    <x v="1"/>
    <d v="1899-12-30T17:21:00"/>
    <s v="Weekend"/>
    <s v="Lizol Dishwash 200g"/>
    <x v="4"/>
    <n v="522.78"/>
    <s v="Venkat Raj"/>
    <x v="2"/>
    <s v="Ezhil Rao"/>
    <s v="Billing"/>
    <s v="FreshMart Tiruppur Circle"/>
    <x v="0"/>
  </r>
  <r>
    <s v="INV102093"/>
    <x v="59"/>
    <s v="CUST0600"/>
    <s v="PRD036"/>
    <s v="STR035"/>
    <s v="EMP0158"/>
    <n v="3"/>
    <n v="263.31"/>
    <n v="0"/>
    <n v="0"/>
    <n v="908.42"/>
    <n v="689.58"/>
    <n v="218.84"/>
    <s v="Cash"/>
    <s v="Not Returned"/>
    <x v="1"/>
    <d v="1899-12-30T19:44:00"/>
    <s v="Weekend"/>
    <s v="ITC Ice Cream 500g"/>
    <x v="12"/>
    <n v="254.99"/>
    <s v="Anitha Reddy"/>
    <x v="0"/>
    <s v="Kavya Varma"/>
    <s v="Sales"/>
    <s v="FreshMart Kochi Circle"/>
    <x v="0"/>
  </r>
  <r>
    <s v="INV102156"/>
    <x v="59"/>
    <s v="CUST0055"/>
    <s v="PRD068"/>
    <s v="STR008"/>
    <s v="EMP0082"/>
    <n v="3"/>
    <n v="232.2"/>
    <n v="0"/>
    <n v="0"/>
    <n v="801.09"/>
    <n v="482.94"/>
    <n v="318.14999999999998"/>
    <s v="Upi"/>
    <s v="Not Returned"/>
    <x v="1"/>
    <d v="1899-12-30T20:38:00"/>
    <s v="Weekend"/>
    <s v="Patanjali Shampoo 2kg"/>
    <x v="10"/>
    <n v="232.2"/>
    <s v="Vasanth Mudaliar"/>
    <x v="2"/>
    <s v="Nirmala Krishnan"/>
    <s v="Store Manager"/>
    <s v="FreshMart Kochi Plaza"/>
    <x v="0"/>
  </r>
  <r>
    <s v="INV102358"/>
    <x v="59"/>
    <s v="CUST0058"/>
    <s v="PRD084"/>
    <s v="STR059"/>
    <s v="EMP0283"/>
    <n v="7"/>
    <n v="227.52"/>
    <n v="0"/>
    <n v="0"/>
    <n v="1831.54"/>
    <n v="1275.19"/>
    <n v="556.35"/>
    <s v="Credit Card"/>
    <s v="Not Returned"/>
    <x v="1"/>
    <d v="1899-12-30T17:04:00"/>
    <s v="Weekend"/>
    <s v="Local Farm Fresh Fruits Combo"/>
    <x v="9"/>
    <n v="221.61"/>
    <s v="Tara Devi"/>
    <x v="0"/>
    <s v="Suresh Pandian"/>
    <s v="Sales"/>
    <s v="FreshMart Coimbatore Plaza"/>
    <x v="0"/>
  </r>
  <r>
    <s v="INV102361"/>
    <x v="59"/>
    <s v="CUST0313"/>
    <s v="PRD103"/>
    <s v="STR046"/>
    <s v="EMP0023"/>
    <n v="2"/>
    <n v="355.64"/>
    <n v="0"/>
    <n v="0"/>
    <n v="817.97"/>
    <n v="606.82000000000005"/>
    <n v="211.15"/>
    <s v="Cash"/>
    <s v="Not Returned"/>
    <x v="1"/>
    <d v="1899-12-30T13:38:00"/>
    <s v="Weekend"/>
    <s v="Organic Fresh Fresh Vegetables Pack"/>
    <x v="11"/>
    <n v="355.64"/>
    <s v="Thiru Nair"/>
    <x v="1"/>
    <s v="Jayakumar Gounder"/>
    <s v="Operations"/>
    <s v="FreshMart Mysuru Colony"/>
    <x v="0"/>
  </r>
  <r>
    <s v="INV100118"/>
    <x v="161"/>
    <s v="CUST0119"/>
    <s v="PRD089"/>
    <s v="STR132"/>
    <s v="EMP0106"/>
    <n v="7"/>
    <n v="342.68"/>
    <n v="5"/>
    <n v="119.94"/>
    <n v="2278.8200000000002"/>
    <n v="1759.94"/>
    <n v="518.88"/>
    <s v="Net Banking"/>
    <s v="Not Returned"/>
    <x v="1"/>
    <d v="1899-12-30T14:54:00"/>
    <s v="Weekday"/>
    <s v="Organic Fresh Fresh Fruits 500g"/>
    <x v="9"/>
    <n v="305.67"/>
    <s v="Nandhini Naidu"/>
    <x v="0"/>
    <s v="Banu Raj"/>
    <s v="Sales"/>
    <s v="FreshMart Surat Plaza"/>
    <x v="2"/>
  </r>
  <r>
    <s v="INV100589"/>
    <x v="161"/>
    <s v="CUST0528"/>
    <s v="PRD033"/>
    <s v="STR021"/>
    <s v="EMP0280"/>
    <n v="5"/>
    <n v="217.42"/>
    <n v="0"/>
    <n v="0"/>
    <n v="1087.0999999999999"/>
    <n v="885.15"/>
    <n v="201.95"/>
    <s v="Credit Card"/>
    <s v="Not Returned"/>
    <x v="1"/>
    <d v="1899-12-30T17:21:00"/>
    <s v="Weekday"/>
    <s v="Bisleri Soft Drinks 2kg"/>
    <x v="0"/>
    <n v="217.42"/>
    <s v="Divya Balan"/>
    <x v="2"/>
    <s v="Hema Mudaliar"/>
    <s v="Store Manager"/>
    <s v="FreshMart Madurai Market"/>
    <x v="0"/>
  </r>
  <r>
    <s v="INV100701"/>
    <x v="161"/>
    <s v="CUST0115"/>
    <s v="PRD067"/>
    <s v="STR146"/>
    <s v="EMP0343"/>
    <n v="3"/>
    <n v="186.38"/>
    <n v="0"/>
    <n v="0"/>
    <n v="559.14"/>
    <n v="406.98"/>
    <n v="152.16"/>
    <s v="Debit Card"/>
    <s v="Not Returned"/>
    <x v="1"/>
    <d v="1899-12-30T18:30:00"/>
    <s v="Weekday"/>
    <s v="Dove Shampoo 500g"/>
    <x v="10"/>
    <n v="186.38"/>
    <s v="Venkat Chettiar"/>
    <x v="2"/>
    <s v="Kishore Velan"/>
    <s v="Inventory"/>
    <s v="FreshMart Chandigarh Hub"/>
    <x v="1"/>
  </r>
  <r>
    <s v="INV101027"/>
    <x v="161"/>
    <s v="CUST0528"/>
    <s v="PRD136"/>
    <s v="STR021"/>
    <s v="EMP0280"/>
    <n v="1"/>
    <n v="123.11"/>
    <n v="0"/>
    <n v="0"/>
    <n v="123.11"/>
    <n v="91.18"/>
    <n v="31.93"/>
    <s v="Debit Card"/>
    <s v="Not Returned"/>
    <x v="1"/>
    <d v="1899-12-30T21:36:00"/>
    <s v="Weekday"/>
    <s v="Aachi Whole Spices 200g v2"/>
    <x v="1"/>
    <n v="123.11"/>
    <s v="Divya Balan"/>
    <x v="2"/>
    <s v="Hema Mudaliar"/>
    <s v="Store Manager"/>
    <s v="FreshMart Madurai Market"/>
    <x v="0"/>
  </r>
  <r>
    <s v="INV101069"/>
    <x v="161"/>
    <s v="CUST0610"/>
    <s v="PRD114"/>
    <s v="STR093"/>
    <s v="EMP0141"/>
    <n v="6"/>
    <n v="211.31"/>
    <n v="0"/>
    <n v="0"/>
    <n v="1267.8599999999999"/>
    <n v="949.68"/>
    <n v="318.18"/>
    <s v="Net Banking"/>
    <s v="Not Returned"/>
    <x v="0"/>
    <d v="1899-12-30T21:41:00"/>
    <s v="Weekday"/>
    <s v="Aachi Ponni Rice 250ml"/>
    <x v="2"/>
    <n v="188.64"/>
    <s v="Gokul Chettiar"/>
    <x v="0"/>
    <s v="Mala Velan"/>
    <s v="Sales"/>
    <s v="FreshMart Pune Complex"/>
    <x v="2"/>
  </r>
  <r>
    <s v="INV101080"/>
    <x v="161"/>
    <s v="CUST0406"/>
    <s v="PRD083"/>
    <s v="STR161"/>
    <s v="EMP0126"/>
    <n v="8"/>
    <n v="481.36"/>
    <n v="5"/>
    <n v="192.54"/>
    <n v="3658.34"/>
    <n v="2859.76"/>
    <n v="798.58"/>
    <s v="Debit Card"/>
    <s v="Not Returned"/>
    <x v="1"/>
    <d v="1899-12-30T15:08:00"/>
    <s v="Weekday"/>
    <s v="Organic Fresh Fresh Fruits 2kg"/>
    <x v="9"/>
    <n v="425.88"/>
    <s v="Gopal Naidu"/>
    <x v="0"/>
    <s v="Anjali Kumar"/>
    <s v="Sales"/>
    <s v="FreshMart Jaipur Hub"/>
    <x v="1"/>
  </r>
  <r>
    <s v="INV101373"/>
    <x v="161"/>
    <s v="CUST0106"/>
    <s v="PRD049"/>
    <s v="STR147"/>
    <s v="EMP0159"/>
    <n v="6"/>
    <n v="478.08"/>
    <n v="0"/>
    <n v="0"/>
    <n v="2868.48"/>
    <n v="1853.64"/>
    <n v="1014.84"/>
    <s v="Net Banking"/>
    <s v="Not Returned"/>
    <x v="1"/>
    <d v="1899-12-30T13:13:00"/>
    <s v="Weekday"/>
    <s v="Cadbury Chips 1kg"/>
    <x v="7"/>
    <n v="418.79"/>
    <s v="Sangeetha Sekar"/>
    <x v="0"/>
    <s v="Devi Gupta"/>
    <s v="Store Manager"/>
    <s v="FreshMart Lucknow Nagar"/>
    <x v="1"/>
  </r>
  <r>
    <s v="INV101639"/>
    <x v="161"/>
    <s v="CUST0239"/>
    <s v="PRD130"/>
    <s v="STR023"/>
    <s v="EMP0156"/>
    <n v="4"/>
    <n v="519.78"/>
    <n v="0"/>
    <n v="0"/>
    <n v="2079.12"/>
    <n v="1591.68"/>
    <n v="487.44"/>
    <s v="Debit Card"/>
    <s v="Not Returned"/>
    <x v="1"/>
    <d v="1899-12-30T18:23:00"/>
    <s v="Weekday"/>
    <s v="Aachi Whole Spices 200g"/>
    <x v="1"/>
    <n v="519.78"/>
    <s v="Jayakumar Velan"/>
    <x v="2"/>
    <s v="Malathi Naicker"/>
    <s v="Inventory"/>
    <s v="FreshMart Mysuru Square"/>
    <x v="0"/>
  </r>
  <r>
    <s v="INV101730"/>
    <x v="161"/>
    <s v="CUST0204"/>
    <s v="PRD135"/>
    <s v="STR050"/>
    <s v="EMP0344"/>
    <n v="6"/>
    <n v="421.55"/>
    <n v="0"/>
    <n v="0"/>
    <n v="2529.3000000000002"/>
    <n v="1758.3"/>
    <n v="771"/>
    <s v="Credit Card"/>
    <s v="Not Returned"/>
    <x v="1"/>
    <d v="1899-12-30T10:44:00"/>
    <s v="Weekday"/>
    <s v="MDH Whole Spices 1L"/>
    <x v="1"/>
    <n v="379.12"/>
    <s v="Mala Achari"/>
    <x v="0"/>
    <s v="Meena Kumar"/>
    <s v="Sales"/>
    <s v="FreshMart Chennai Main Road"/>
    <x v="0"/>
  </r>
  <r>
    <s v="INV101834"/>
    <x v="161"/>
    <s v="CUST0045"/>
    <s v="PRD063"/>
    <s v="STR087"/>
    <s v="EMP0222"/>
    <n v="8"/>
    <n v="78.319999999999993"/>
    <n v="0"/>
    <n v="0"/>
    <n v="626.55999999999995"/>
    <n v="434.56"/>
    <n v="192"/>
    <s v="Debit Card"/>
    <s v="Not Returned"/>
    <x v="1"/>
    <d v="1899-12-30T17:45:00"/>
    <s v="Weekday"/>
    <s v="Patanjali Shampoo Combo"/>
    <x v="10"/>
    <n v="42.16"/>
    <s v="Thenmozhi Pandian"/>
    <x v="0"/>
    <s v="Poornima Rao"/>
    <s v="Inventory"/>
    <s v="FreshMart Mysuru Complex"/>
    <x v="0"/>
  </r>
  <r>
    <s v="INV101905"/>
    <x v="161"/>
    <s v="CUST0493"/>
    <s v="PRD137"/>
    <s v="STR062"/>
    <s v="EMP0350"/>
    <n v="6"/>
    <n v="485.63"/>
    <n v="5"/>
    <n v="145.69"/>
    <n v="2768.09"/>
    <n v="2111.2199999999998"/>
    <n v="656.87"/>
    <s v="Upi"/>
    <s v="Not Returned"/>
    <x v="0"/>
    <d v="1899-12-30T19:16:00"/>
    <s v="Weekday"/>
    <s v="MDH Powdered Spices 200g"/>
    <x v="1"/>
    <n v="442.14"/>
    <s v="Elango Nair"/>
    <x v="0"/>
    <s v="Uma Pandian"/>
    <s v="Cashier"/>
    <s v="FreshMart Hyderabad Crossing"/>
    <x v="0"/>
  </r>
  <r>
    <s v="INV101936"/>
    <x v="161"/>
    <s v="CUST0686"/>
    <s v="PRD034"/>
    <s v="STR012"/>
    <s v="EMP0157"/>
    <n v="6"/>
    <n v="126.77"/>
    <n v="20"/>
    <n v="152.12"/>
    <n v="608.5"/>
    <n v="584.1"/>
    <n v="24.4"/>
    <s v="Debit Card"/>
    <s v="Returned"/>
    <x v="0"/>
    <d v="1899-12-30T13:32:00"/>
    <s v="Weekday"/>
    <s v="Nescafe Coffee 500g"/>
    <x v="0"/>
    <n v="124.84"/>
    <s v="Hemalatha Balan"/>
    <x v="0"/>
    <s v="Elango Velan"/>
    <s v="Cashier"/>
    <s v="FreshMart Chennai Junction"/>
    <x v="0"/>
  </r>
  <r>
    <s v="INV102082"/>
    <x v="161"/>
    <s v="CUST0443"/>
    <s v="PRD102"/>
    <s v="STR107"/>
    <s v="EMP0038"/>
    <n v="2"/>
    <n v="400.33"/>
    <n v="10"/>
    <n v="80.069999999999993"/>
    <n v="720.59"/>
    <n v="681.8"/>
    <n v="38.79"/>
    <s v="Debit Card"/>
    <s v="Not Returned"/>
    <x v="1"/>
    <d v="1899-12-30T15:07:00"/>
    <s v="Weekday"/>
    <s v="Local Farm Fresh Vegetables 200g v2"/>
    <x v="11"/>
    <n v="400.33"/>
    <s v="Suresh Naicker"/>
    <x v="1"/>
    <s v="Yamuna Achari"/>
    <s v="Inventory"/>
    <s v="FreshMart Surat Arcade"/>
    <x v="2"/>
  </r>
  <r>
    <s v="INV102333"/>
    <x v="161"/>
    <s v="CUST0253"/>
    <s v="PRD129"/>
    <s v="STR092"/>
    <s v="EMP0336"/>
    <n v="3"/>
    <n v="490.22"/>
    <n v="5"/>
    <n v="73.53"/>
    <n v="1397.13"/>
    <n v="1120.74"/>
    <n v="276.39"/>
    <s v="Credit Card"/>
    <s v="Not Returned"/>
    <x v="0"/>
    <d v="1899-12-30T21:34:00"/>
    <s v="Weekday"/>
    <s v="Everest Powdered Spices Combo"/>
    <x v="1"/>
    <n v="490.22"/>
    <s v="Ovi Reddy"/>
    <x v="2"/>
    <s v="Sanjay Sharma"/>
    <s v="Billing"/>
    <s v="FreshMart Chennai Gardens"/>
    <x v="0"/>
  </r>
  <r>
    <s v="INV100265"/>
    <x v="162"/>
    <s v="CUST0017"/>
    <s v="PRD083"/>
    <s v="STR070"/>
    <s v="EMP0283"/>
    <n v="2"/>
    <n v="425.88"/>
    <n v="0"/>
    <n v="0"/>
    <n v="851.76"/>
    <n v="714.94"/>
    <n v="136.82"/>
    <s v="Wallet"/>
    <s v="Not Returned"/>
    <x v="2"/>
    <d v="1899-12-30T10:48:00"/>
    <s v="Weekday"/>
    <s v="Organic Fresh Fresh Fruits 2kg"/>
    <x v="9"/>
    <n v="425.88"/>
    <s v="Ashok Nair"/>
    <x v="2"/>
    <s v="Suresh Pandian"/>
    <s v="Sales"/>
    <s v="FreshMart Bengaluru Nagar"/>
    <x v="0"/>
  </r>
  <r>
    <s v="INV100601"/>
    <x v="162"/>
    <s v="CUST0259"/>
    <s v="PRD099"/>
    <s v="STR160"/>
    <s v="EMP0073"/>
    <n v="1"/>
    <n v="401.06"/>
    <n v="0"/>
    <n v="0"/>
    <n v="401.06"/>
    <n v="347.47"/>
    <n v="53.59"/>
    <s v="Cash"/>
    <s v="Not Returned"/>
    <x v="1"/>
    <d v="1899-12-30T19:46:00"/>
    <s v="Weekday"/>
    <s v="Local Farm Fresh Vegetables 200g"/>
    <x v="11"/>
    <n v="401.06"/>
    <s v="Mani Pandian"/>
    <x v="2"/>
    <s v="Harini Prabhu"/>
    <s v="Sales"/>
    <s v="FreshMart Lucknow Complex"/>
    <x v="1"/>
  </r>
  <r>
    <s v="INV100954"/>
    <x v="162"/>
    <s v="CUST0207"/>
    <s v="PRD120"/>
    <s v="STR024"/>
    <s v="EMP0199"/>
    <n v="2"/>
    <n v="109.69"/>
    <n v="20"/>
    <n v="43.88"/>
    <n v="175.5"/>
    <n v="185.92"/>
    <n v="-10.42"/>
    <s v="Credit Card"/>
    <s v="Not Returned"/>
    <x v="1"/>
    <d v="1899-12-30T12:25:00"/>
    <s v="Weekday"/>
    <s v="Idhayam Groundnut Oil 2kg"/>
    <x v="8"/>
    <n v="109.69"/>
    <s v="Sangeetha Selvam"/>
    <x v="1"/>
    <s v="Pandi Naidu"/>
    <s v="Sales"/>
    <s v="FreshMart Bengaluru Plaza"/>
    <x v="0"/>
  </r>
  <r>
    <s v="INV101630"/>
    <x v="162"/>
    <s v="CUST0498"/>
    <s v="PRD004"/>
    <s v="STR095"/>
    <s v="EMP0201"/>
    <n v="1"/>
    <n v="398.25"/>
    <n v="0"/>
    <n v="0"/>
    <n v="398.25"/>
    <n v="236.54"/>
    <n v="161.71"/>
    <s v="Credit Card"/>
    <s v="Not Returned"/>
    <x v="2"/>
    <d v="1899-12-30T11:08:00"/>
    <s v="Weekday"/>
    <s v="Britannia Buns 2kg"/>
    <x v="6"/>
    <n v="398.25"/>
    <s v="Senthil Raj"/>
    <x v="1"/>
    <s v="Bharath Reddy"/>
    <s v="Sales"/>
    <s v="FreshMart Ahmedabad Gardens"/>
    <x v="2"/>
  </r>
  <r>
    <s v="INV101932"/>
    <x v="162"/>
    <s v="CUST0568"/>
    <s v="PRD060"/>
    <s v="STR146"/>
    <s v="EMP0343"/>
    <n v="7"/>
    <n v="76.86"/>
    <n v="20"/>
    <n v="107.6"/>
    <n v="430.42"/>
    <n v="379.75"/>
    <n v="50.67"/>
    <s v="Upi"/>
    <s v="Not Returned"/>
    <x v="0"/>
    <d v="1899-12-30T18:51:00"/>
    <s v="Weekday"/>
    <s v="Himalaya Soap 250ml"/>
    <x v="10"/>
    <n v="72.930000000000007"/>
    <s v="Hemalatha Menon"/>
    <x v="0"/>
    <s v="Kishore Velan"/>
    <s v="Inventory"/>
    <s v="FreshMart Chandigarh Hub"/>
    <x v="1"/>
  </r>
  <r>
    <s v="INV102026"/>
    <x v="162"/>
    <s v="CUST0398"/>
    <s v="PRD032"/>
    <s v="STR005"/>
    <s v="EMP0127"/>
    <n v="7"/>
    <n v="161.85"/>
    <n v="10"/>
    <n v="113.3"/>
    <n v="1019.65"/>
    <n v="811.37"/>
    <n v="208.28"/>
    <s v="Net Banking"/>
    <s v="Not Returned"/>
    <x v="1"/>
    <d v="1899-12-30T13:34:00"/>
    <s v="Weekday"/>
    <s v="Coca-Cola Coffee Combo"/>
    <x v="0"/>
    <n v="141.11000000000001"/>
    <s v="Balamurugan Menon"/>
    <x v="0"/>
    <s v="Kannan Mudaliar"/>
    <s v="Sales"/>
    <s v="FreshMart Chennai Crossing"/>
    <x v="0"/>
  </r>
  <r>
    <s v="INV102028"/>
    <x v="162"/>
    <s v="CUST0190"/>
    <s v="PRD042"/>
    <s v="STR163"/>
    <s v="EMP0292"/>
    <n v="1"/>
    <n v="444.49"/>
    <n v="0"/>
    <n v="0"/>
    <n v="444.49"/>
    <n v="374.48"/>
    <n v="70.010000000000005"/>
    <s v="Credit Card"/>
    <s v="Not Returned"/>
    <x v="0"/>
    <d v="1899-12-30T17:41:00"/>
    <s v="Weekday"/>
    <s v="Amul Frozen Vegetables 2kg"/>
    <x v="12"/>
    <n v="444.49"/>
    <s v="Jaya Kumar"/>
    <x v="1"/>
    <s v="Deepa Gupta"/>
    <s v="Inventory"/>
    <s v="FreshMart Lucknow Square"/>
    <x v="1"/>
  </r>
  <r>
    <s v="INV102431"/>
    <x v="162"/>
    <s v="CUST0077"/>
    <s v="PRD012"/>
    <s v="STR103"/>
    <s v="EMP0251"/>
    <n v="2"/>
    <n v="541.35"/>
    <n v="15"/>
    <n v="162.41"/>
    <n v="920.29"/>
    <n v="672.8"/>
    <n v="247.49"/>
    <s v="Wallet"/>
    <s v="Not Returned"/>
    <x v="1"/>
    <d v="1899-12-30T19:47:00"/>
    <s v="Weekday"/>
    <s v="Harvest Gold Rusk 1kg"/>
    <x v="6"/>
    <n v="541.35"/>
    <s v="Dhanya Krishnan"/>
    <x v="1"/>
    <s v="Ishwarya Pillai"/>
    <s v="Cashier"/>
    <s v="FreshMart Surat Extension"/>
    <x v="2"/>
  </r>
  <r>
    <s v="INV101229"/>
    <x v="163"/>
    <s v="CUST0654"/>
    <s v="PRD074"/>
    <s v="STR094"/>
    <s v="EMP0008"/>
    <n v="6"/>
    <n v="464.24"/>
    <n v="0"/>
    <n v="0"/>
    <n v="2785.44"/>
    <n v="1885.56"/>
    <n v="899.88"/>
    <s v="Wallet"/>
    <s v="Not Returned"/>
    <x v="1"/>
    <d v="1899-12-30T15:28:00"/>
    <s v="Weekday"/>
    <s v="Surf Excel Tissue Combo"/>
    <x v="5"/>
    <n v="414.29"/>
    <s v="Gokul Sekar"/>
    <x v="0"/>
    <s v="Karthik Balan"/>
    <s v="Store Manager"/>
    <s v="FreshMart Mumbai Central"/>
    <x v="2"/>
  </r>
  <r>
    <s v="INV101605"/>
    <x v="163"/>
    <s v="CUST0551"/>
    <s v="PRD062"/>
    <s v="STR002"/>
    <s v="EMP0133"/>
    <n v="8"/>
    <n v="468.1"/>
    <n v="5"/>
    <n v="187.24"/>
    <n v="3557.56"/>
    <n v="2604.88"/>
    <n v="952.68"/>
    <s v="Cash"/>
    <s v="Not Returned"/>
    <x v="1"/>
    <d v="1899-12-30T20:15:00"/>
    <s v="Weekday"/>
    <s v="Himalaya Skin Care Combo"/>
    <x v="10"/>
    <n v="298.81"/>
    <s v="Jagan Pandian"/>
    <x v="0"/>
    <s v="Deepak Naicker"/>
    <s v="Sales"/>
    <s v="FreshMart Tiruppur Bypass"/>
    <x v="0"/>
  </r>
  <r>
    <s v="INV101643"/>
    <x v="163"/>
    <s v="CUST0534"/>
    <s v="PRD025"/>
    <s v="STR064"/>
    <s v="EMP0234"/>
    <n v="5"/>
    <n v="383.51"/>
    <n v="0"/>
    <n v="0"/>
    <n v="1917.55"/>
    <n v="1429.5"/>
    <n v="488.05"/>
    <s v="Cash"/>
    <s v="Not Returned"/>
    <x v="0"/>
    <d v="1899-12-30T18:26:00"/>
    <s v="Weekday"/>
    <s v="Nescafe Soft Drinks Pack"/>
    <x v="0"/>
    <n v="383.51"/>
    <s v="Kalpana Nair"/>
    <x v="2"/>
    <s v="Lalitha Menon"/>
    <s v="Sales"/>
    <s v="FreshMart Kochi Extension"/>
    <x v="0"/>
  </r>
  <r>
    <s v="INV100701"/>
    <x v="163"/>
    <s v="CUST0320"/>
    <s v="PRD033"/>
    <s v="STR069"/>
    <s v="EMP0248"/>
    <n v="1"/>
    <n v="217.42"/>
    <n v="15"/>
    <n v="32.61"/>
    <n v="184.81"/>
    <n v="177.03"/>
    <n v="7.78"/>
    <s v="Credit Card"/>
    <s v="Not Returned"/>
    <x v="0"/>
    <d v="1899-12-30T18:55:00"/>
    <s v="Weekday"/>
    <s v="Bisleri Soft Drinks 2kg"/>
    <x v="0"/>
    <n v="217.42"/>
    <s v="Sudha Menon"/>
    <x v="2"/>
    <s v="Charulatha Selvam"/>
    <s v="Sales"/>
    <s v="FreshMart Madurai Gardens"/>
    <x v="0"/>
  </r>
  <r>
    <s v="INV100357"/>
    <x v="164"/>
    <s v="CUST0219"/>
    <s v="PRD030"/>
    <s v="STR049"/>
    <s v="EMP0183"/>
    <n v="6"/>
    <n v="191.09"/>
    <n v="0"/>
    <n v="0"/>
    <n v="1146.54"/>
    <n v="852"/>
    <n v="294.54000000000002"/>
    <s v="Upi"/>
    <s v="Not Returned"/>
    <x v="1"/>
    <d v="1899-12-30T09:31:00"/>
    <s v="Weekday"/>
    <s v="Nescafe Tea Combo"/>
    <x v="0"/>
    <n v="172.63"/>
    <s v="Pandi Naidu"/>
    <x v="0"/>
    <s v="Kamala Murugan"/>
    <s v="Cashier"/>
    <s v="FreshMart Mysuru Circle"/>
    <x v="0"/>
  </r>
  <r>
    <s v="INV100420"/>
    <x v="164"/>
    <s v="CUST0424"/>
    <s v="PRD010"/>
    <s v="STR068"/>
    <s v="EMP0233"/>
    <n v="1"/>
    <n v="182.3"/>
    <n v="0"/>
    <n v="0"/>
    <n v="182.3"/>
    <n v="107.6"/>
    <n v="74.7"/>
    <s v="Upi"/>
    <s v="Not Returned"/>
    <x v="0"/>
    <d v="1899-12-30T20:08:00"/>
    <s v="Weekday"/>
    <s v="Harvest Gold Cookies Pack"/>
    <x v="6"/>
    <n v="182.3"/>
    <s v="Sanjay Varma"/>
    <x v="1"/>
    <s v="Sangeetha Balan"/>
    <s v="Sales"/>
    <s v="FreshMart Coimbatore Main Road"/>
    <x v="0"/>
  </r>
  <r>
    <s v="INV100489"/>
    <x v="164"/>
    <s v="CUST0685"/>
    <s v="PRD008"/>
    <s v="STR180"/>
    <s v="EMP0195"/>
    <n v="3"/>
    <n v="512.71"/>
    <n v="0"/>
    <n v="0"/>
    <n v="1538.13"/>
    <n v="848.64"/>
    <n v="689.49"/>
    <s v="Upi"/>
    <s v="Not Returned"/>
    <x v="1"/>
    <d v="1899-12-30T19:54:00"/>
    <s v="Weekday"/>
    <s v="Britannia Cookies 200g"/>
    <x v="6"/>
    <n v="455.79"/>
    <s v="Naveen Achari"/>
    <x v="0"/>
    <s v="Ovi Menon"/>
    <s v="Sales"/>
    <s v="FreshMart Guwahati Extension"/>
    <x v="3"/>
  </r>
  <r>
    <s v="INV100521"/>
    <x v="164"/>
    <s v="CUST0558"/>
    <s v="PRD026"/>
    <s v="STR048"/>
    <s v="EMP0133"/>
    <n v="5"/>
    <n v="329.69"/>
    <n v="20"/>
    <n v="329.69"/>
    <n v="1318.76"/>
    <n v="1236.25"/>
    <n v="82.51"/>
    <s v="Net Banking"/>
    <s v="Not Returned"/>
    <x v="0"/>
    <d v="1899-12-30T16:38:00"/>
    <s v="Weekday"/>
    <s v="Nescafe Coffee 1kg"/>
    <x v="0"/>
    <n v="329.69"/>
    <s v="Banu Sekar"/>
    <x v="2"/>
    <s v="Deepak Naicker"/>
    <s v="Sales"/>
    <s v="FreshMart Bengaluru Square"/>
    <x v="0"/>
  </r>
  <r>
    <s v="INV100549"/>
    <x v="164"/>
    <s v="CUST0094"/>
    <s v="PRD101"/>
    <s v="STR013"/>
    <s v="EMP0264"/>
    <n v="1"/>
    <n v="451.89"/>
    <n v="20"/>
    <n v="90.38"/>
    <n v="361.51"/>
    <n v="387.16"/>
    <n v="-25.65"/>
    <s v="Cash"/>
    <s v="Not Returned"/>
    <x v="1"/>
    <d v="1899-12-30T13:15:00"/>
    <s v="Weekday"/>
    <s v="Organic Fresh Fresh Vegetables 500g"/>
    <x v="11"/>
    <n v="451.89"/>
    <s v="Sathish Sharma"/>
    <x v="2"/>
    <s v="Bhavani Iyer"/>
    <s v="Sales"/>
    <s v="FreshMart Tiruppur Extension"/>
    <x v="0"/>
  </r>
  <r>
    <s v="INV100695"/>
    <x v="164"/>
    <s v="CUST0394"/>
    <s v="PRD128"/>
    <s v="STR063"/>
    <s v="EMP0214"/>
    <n v="4"/>
    <n v="270.33"/>
    <n v="0"/>
    <n v="0"/>
    <n v="1081.32"/>
    <n v="762.96"/>
    <n v="318.36"/>
    <s v="Credit Card"/>
    <s v="Not Returned"/>
    <x v="1"/>
    <d v="1899-12-30T10:05:00"/>
    <s v="Weekday"/>
    <s v="Aachi Powdered Spices Pack"/>
    <x v="1"/>
    <n v="253.11"/>
    <s v="Sudha Mudaliar"/>
    <x v="0"/>
    <s v="Sudha Kumar"/>
    <s v="Sales"/>
    <s v="FreshMart Hyderabad Market"/>
    <x v="0"/>
  </r>
  <r>
    <s v="INV101611"/>
    <x v="164"/>
    <s v="CUST0471"/>
    <s v="PRD099"/>
    <s v="STR119"/>
    <s v="EMP0110"/>
    <n v="3"/>
    <n v="401.06"/>
    <n v="0"/>
    <n v="0"/>
    <n v="1203.18"/>
    <n v="1042.4100000000001"/>
    <n v="160.77000000000001"/>
    <s v="Wallet"/>
    <s v="Not Returned"/>
    <x v="1"/>
    <d v="1899-12-30T11:04:00"/>
    <s v="Weekday"/>
    <s v="Local Farm Fresh Vegetables 200g"/>
    <x v="11"/>
    <n v="401.06"/>
    <s v="Latha Subramaniam"/>
    <x v="2"/>
    <s v="Nandhini Chandran"/>
    <s v="Cashier"/>
    <s v="FreshMart Ahmedabad Nagar"/>
    <x v="2"/>
  </r>
  <r>
    <s v="INV102149"/>
    <x v="164"/>
    <s v="CUST0680"/>
    <s v="PRD068"/>
    <s v="STR082"/>
    <s v="EMP0115"/>
    <n v="2"/>
    <n v="232.2"/>
    <n v="10"/>
    <n v="46.44"/>
    <n v="417.96"/>
    <n v="321.95999999999998"/>
    <n v="96"/>
    <s v="Credit Card"/>
    <s v="Not Returned"/>
    <x v="0"/>
    <d v="1899-12-30T17:18:00"/>
    <s v="Weekday"/>
    <s v="Patanjali Shampoo 2kg"/>
    <x v="10"/>
    <n v="232.2"/>
    <s v="Lokesh Chandran"/>
    <x v="2"/>
    <s v="Vasanth Menon"/>
    <s v="Store Manager"/>
    <s v="FreshMart Salem Bypass"/>
    <x v="0"/>
  </r>
  <r>
    <s v="INV100126"/>
    <x v="165"/>
    <s v="CUST0022"/>
    <s v="PRD115"/>
    <s v="STR044"/>
    <s v="EMP0287"/>
    <n v="2"/>
    <n v="372.61"/>
    <n v="15"/>
    <n v="111.78"/>
    <n v="633.44000000000005"/>
    <n v="639.82000000000005"/>
    <n v="-6.38"/>
    <s v="Cash"/>
    <s v="Not Returned"/>
    <x v="1"/>
    <d v="1899-12-30T21:59:00"/>
    <s v="Weekday"/>
    <s v="Aachi Ponni Rice 500g"/>
    <x v="2"/>
    <n v="372.61"/>
    <s v="Eswari Reddy"/>
    <x v="1"/>
    <s v="Elango Gupta"/>
    <s v="Store Manager"/>
    <s v="FreshMart Erode Colony"/>
    <x v="0"/>
  </r>
  <r>
    <s v="INV100386"/>
    <x v="165"/>
    <s v="CUST0622"/>
    <s v="PRD019"/>
    <s v="STR109"/>
    <s v="EMP0180"/>
    <n v="1"/>
    <n v="448.94"/>
    <n v="20"/>
    <n v="89.79"/>
    <n v="359.15"/>
    <n v="380.08"/>
    <n v="-20.93"/>
    <s v="Net Banking"/>
    <s v="Not Returned"/>
    <x v="1"/>
    <d v="1899-12-30T18:54:00"/>
    <s v="Weekday"/>
    <s v="Amul Paneer 1kg"/>
    <x v="3"/>
    <n v="448.94"/>
    <s v="Sangeetha Gounder"/>
    <x v="1"/>
    <s v="Venkat Balan"/>
    <s v="Billing"/>
    <s v="FreshMart Mumbai Complex"/>
    <x v="2"/>
  </r>
  <r>
    <s v="INV101158"/>
    <x v="165"/>
    <s v="CUST0504"/>
    <s v="PRD082"/>
    <s v="STR115"/>
    <s v="EMP0136"/>
    <n v="3"/>
    <n v="238.97"/>
    <n v="10"/>
    <n v="71.69"/>
    <n v="645.22"/>
    <n v="577.23"/>
    <n v="67.989999999999995"/>
    <s v="Net Banking"/>
    <s v="Not Returned"/>
    <x v="1"/>
    <d v="1899-12-30T11:47:00"/>
    <s v="Weekday"/>
    <s v="Organic Fresh Fresh Fruits Pack"/>
    <x v="9"/>
    <n v="232.92"/>
    <s v="Kalpana Kumar"/>
    <x v="0"/>
    <s v="Karthik Menon"/>
    <s v="Sales"/>
    <s v="FreshMart Surat Nagar"/>
    <x v="2"/>
  </r>
  <r>
    <s v="INV101487"/>
    <x v="165"/>
    <s v="CUST0292"/>
    <s v="PRD070"/>
    <s v="STR057"/>
    <s v="EMP0119"/>
    <n v="3"/>
    <n v="233.47"/>
    <n v="0"/>
    <n v="0"/>
    <n v="700.41"/>
    <n v="566.94000000000005"/>
    <n v="133.47"/>
    <s v="Net Banking"/>
    <s v="Not Returned"/>
    <x v="1"/>
    <d v="1899-12-30T14:45:00"/>
    <s v="Weekday"/>
    <s v="Surf Excel Batteries 2kg"/>
    <x v="5"/>
    <n v="233.47"/>
    <s v="Nirmala Venkataraman"/>
    <x v="2"/>
    <s v="Om Sharma"/>
    <s v="Sales"/>
    <s v="FreshMart Madurai Point"/>
    <x v="0"/>
  </r>
  <r>
    <s v="INV102109"/>
    <x v="165"/>
    <s v="CUST0670"/>
    <s v="PRD023"/>
    <s v="STR012"/>
    <s v="EMP0157"/>
    <n v="3"/>
    <n v="342.27"/>
    <n v="10"/>
    <n v="102.68"/>
    <n v="924.13"/>
    <n v="798.3"/>
    <n v="125.83"/>
    <s v="Upi"/>
    <s v="Not Returned"/>
    <x v="1"/>
    <d v="1899-12-30T12:04:00"/>
    <s v="Weekday"/>
    <s v="Amul Butter 1L"/>
    <x v="3"/>
    <n v="342.27"/>
    <s v="Balaji Krishnan"/>
    <x v="1"/>
    <s v="Elango Velan"/>
    <s v="Cashier"/>
    <s v="FreshMart Chennai Junction"/>
    <x v="0"/>
  </r>
  <r>
    <s v="INV102116"/>
    <x v="165"/>
    <s v="CUST0686"/>
    <s v="PRD029"/>
    <s v="STR010"/>
    <s v="EMP0129"/>
    <n v="7"/>
    <n v="377.86"/>
    <n v="0"/>
    <n v="0"/>
    <n v="2645.02"/>
    <n v="1828.54"/>
    <n v="816.48"/>
    <s v="Upi"/>
    <s v="Not Returned"/>
    <x v="2"/>
    <d v="1899-12-30T20:48:00"/>
    <s v="Weekday"/>
    <s v="Pepsi Tea 200g"/>
    <x v="0"/>
    <n v="332.73"/>
    <s v="Hemalatha Balan"/>
    <x v="0"/>
    <s v="Arun Nair"/>
    <s v="Inventory"/>
    <s v="FreshMart Kochi Colony"/>
    <x v="0"/>
  </r>
  <r>
    <s v="INV102463"/>
    <x v="165"/>
    <s v="CUST0210"/>
    <s v="PRD144"/>
    <s v="STR013"/>
    <s v="EMP0324"/>
    <n v="2"/>
    <n v="242.22"/>
    <n v="5"/>
    <n v="24.22"/>
    <n v="460.22"/>
    <n v="372.08"/>
    <n v="88.14"/>
    <s v="Wallet"/>
    <s v="Not Returned"/>
    <x v="0"/>
    <d v="1899-12-30T18:20:00"/>
    <s v="Weekday"/>
    <s v="Harpic Dishwash Combo"/>
    <x v="4"/>
    <n v="242.22"/>
    <s v="Anand Pandian"/>
    <x v="2"/>
    <s v="Devi Raj"/>
    <s v="Inventory"/>
    <s v="FreshMart Tiruppur Extension"/>
    <x v="0"/>
  </r>
  <r>
    <s v="INV100226"/>
    <x v="166"/>
    <s v="CUST0288"/>
    <s v="PRD015"/>
    <s v="STR171"/>
    <s v="EMP0346"/>
    <n v="4"/>
    <n v="459.58"/>
    <n v="0"/>
    <n v="0"/>
    <n v="2114.0700000000002"/>
    <n v="1547.56"/>
    <n v="566.51"/>
    <s v="Net Banking"/>
    <s v="Not Returned"/>
    <x v="1"/>
    <d v="1899-12-30T09:39:00"/>
    <s v="Weekend"/>
    <s v="Nestle Butter 250ml"/>
    <x v="3"/>
    <n v="459.58"/>
    <s v="Jagan Iyer"/>
    <x v="1"/>
    <s v="Dhanya Sekar"/>
    <s v="Sales"/>
    <s v="FreshMart Kolkata Towers"/>
    <x v="3"/>
  </r>
  <r>
    <s v="INV100378"/>
    <x v="166"/>
    <s v="CUST0165"/>
    <s v="PRD012"/>
    <s v="STR069"/>
    <s v="EMP0275"/>
    <n v="7"/>
    <n v="585.84"/>
    <n v="20"/>
    <n v="820.18"/>
    <n v="3772.8"/>
    <n v="2354.8000000000002"/>
    <n v="1418"/>
    <s v="Wallet"/>
    <s v="Not Returned"/>
    <x v="1"/>
    <d v="1899-12-30T17:09:00"/>
    <s v="Weekend"/>
    <s v="Harvest Gold Rusk 1kg"/>
    <x v="6"/>
    <n v="541.35"/>
    <s v="Meena Reddy"/>
    <x v="0"/>
    <s v="Tara Kumar"/>
    <s v="Billing"/>
    <s v="FreshMart Madurai Gardens"/>
    <x v="0"/>
  </r>
  <r>
    <s v="INV100418"/>
    <x v="166"/>
    <s v="CUST0092"/>
    <s v="PRD016"/>
    <s v="STR067"/>
    <s v="EMP0247"/>
    <n v="8"/>
    <n v="66.900000000000006"/>
    <n v="0"/>
    <n v="0"/>
    <n v="615.48"/>
    <n v="385.2"/>
    <n v="230.28"/>
    <s v="Upi"/>
    <s v="Not Returned"/>
    <x v="1"/>
    <d v="1899-12-30T12:39:00"/>
    <s v="Weekend"/>
    <s v="Milky Mist Milk 2kg"/>
    <x v="3"/>
    <n v="59.92"/>
    <s v="Naveen Kumar"/>
    <x v="0"/>
    <s v="Sudha Balan"/>
    <s v="Sales"/>
    <s v="FreshMart Salem Complex"/>
    <x v="0"/>
  </r>
  <r>
    <s v="INV100516"/>
    <x v="166"/>
    <s v="CUST0402"/>
    <s v="PRD109"/>
    <s v="STR067"/>
    <s v="EMP0247"/>
    <n v="6"/>
    <n v="162.63"/>
    <n v="0"/>
    <n v="0"/>
    <n v="1122.1500000000001"/>
    <n v="827.7"/>
    <n v="294.45"/>
    <s v="Net Banking"/>
    <s v="Not Returned"/>
    <x v="1"/>
    <d v="1899-12-30T19:08:00"/>
    <s v="Weekend"/>
    <s v="Aachi Ponni Rice 1kg"/>
    <x v="2"/>
    <n v="157.97999999999999"/>
    <s v="Usha Raj"/>
    <x v="0"/>
    <s v="Sudha Balan"/>
    <s v="Sales"/>
    <s v="FreshMart Salem Complex"/>
    <x v="0"/>
  </r>
  <r>
    <s v="INV100574"/>
    <x v="166"/>
    <s v="CUST0089"/>
    <s v="PRD018"/>
    <s v="STR033"/>
    <s v="EMP0313"/>
    <n v="1"/>
    <n v="232.58"/>
    <n v="0"/>
    <n v="0"/>
    <n v="267.47000000000003"/>
    <n v="191.2"/>
    <n v="76.27"/>
    <s v="Credit Card"/>
    <s v="Not Returned"/>
    <x v="0"/>
    <d v="1899-12-30T14:50:00"/>
    <s v="Weekend"/>
    <s v="Aavin Cheese 200g"/>
    <x v="3"/>
    <n v="232.58"/>
    <s v="Dhanush Chettiar"/>
    <x v="1"/>
    <s v="Lokesh Varma"/>
    <s v="HR"/>
    <s v="FreshMart Ahmedabad Complex"/>
    <x v="0"/>
  </r>
  <r>
    <s v="INV100578"/>
    <x v="166"/>
    <s v="CUST0309"/>
    <s v="PRD065"/>
    <s v="STR086"/>
    <s v="EMP0263"/>
    <n v="7"/>
    <n v="315.37"/>
    <n v="10"/>
    <n v="220.76"/>
    <n v="2284.85"/>
    <n v="1394.12"/>
    <n v="890.73"/>
    <s v="Upi"/>
    <s v="Not Returned"/>
    <x v="1"/>
    <d v="1899-12-30T13:10:00"/>
    <s v="Weekend"/>
    <s v="Dove Toothpaste 1L"/>
    <x v="10"/>
    <n v="159.5"/>
    <s v="Bharath Pillai"/>
    <x v="0"/>
    <s v="Vani Nair"/>
    <s v="Cashier"/>
    <s v="FreshMart Bengaluru Circle"/>
    <x v="0"/>
  </r>
  <r>
    <s v="INV100736"/>
    <x v="166"/>
    <s v="CUST0610"/>
    <s v="PRD029"/>
    <s v="STR147"/>
    <s v="EMP0159"/>
    <n v="8"/>
    <n v="355.49"/>
    <n v="0"/>
    <n v="0"/>
    <n v="3270.51"/>
    <n v="2089.7600000000002"/>
    <n v="1180.75"/>
    <s v="Upi"/>
    <s v="Returned"/>
    <x v="1"/>
    <d v="1899-12-30T11:26:00"/>
    <s v="Weekend"/>
    <s v="Pepsi Tea 200g"/>
    <x v="0"/>
    <n v="332.73"/>
    <s v="Gokul Chettiar"/>
    <x v="0"/>
    <s v="Devi Gupta"/>
    <s v="Store Manager"/>
    <s v="FreshMart Lucknow Nagar"/>
    <x v="1"/>
  </r>
  <r>
    <s v="INV100787"/>
    <x v="166"/>
    <s v="CUST0011"/>
    <s v="PRD018"/>
    <s v="STR074"/>
    <s v="EMP0270"/>
    <n v="1"/>
    <n v="232.58"/>
    <n v="15"/>
    <n v="34.89"/>
    <n v="227.34"/>
    <n v="191.2"/>
    <n v="36.14"/>
    <s v="Credit Card"/>
    <s v="Not Returned"/>
    <x v="1"/>
    <d v="1899-12-30T20:35:00"/>
    <s v="Weekend"/>
    <s v="Aavin Cheese 200g"/>
    <x v="3"/>
    <n v="232.58"/>
    <s v="Prasath Mudaliar"/>
    <x v="1"/>
    <s v="Priya Venkataraman"/>
    <s v="Operations"/>
    <s v="FreshMart Mysuru Main Road"/>
    <x v="0"/>
  </r>
  <r>
    <s v="INV101016"/>
    <x v="166"/>
    <s v="CUST0253"/>
    <s v="PRD050"/>
    <s v="STR099"/>
    <s v="EMP0133"/>
    <n v="4"/>
    <n v="51.33"/>
    <n v="5"/>
    <n v="10.27"/>
    <n v="224.31"/>
    <n v="149.91999999999999"/>
    <n v="74.39"/>
    <s v="Wallet"/>
    <s v="Not Returned"/>
    <x v="1"/>
    <d v="1899-12-30T19:48:00"/>
    <s v="Weekend"/>
    <s v="Parle Namkeen 500g"/>
    <x v="7"/>
    <n v="51.33"/>
    <s v="Ovi Reddy"/>
    <x v="2"/>
    <s v="Deepak Naicker"/>
    <s v="Sales"/>
    <s v="FreshMart Nagpur Plaza"/>
    <x v="2"/>
  </r>
  <r>
    <s v="INV101214"/>
    <x v="166"/>
    <s v="CUST0642"/>
    <s v="PRD026"/>
    <s v="STR029"/>
    <s v="EMP0062"/>
    <n v="2"/>
    <n v="329.69"/>
    <n v="5"/>
    <n v="32.97"/>
    <n v="720.37"/>
    <n v="494.5"/>
    <n v="225.87"/>
    <s v="Upi"/>
    <s v="Not Returned"/>
    <x v="1"/>
    <d v="1899-12-30T09:25:00"/>
    <s v="Weekend"/>
    <s v="Nescafe Coffee 1kg"/>
    <x v="0"/>
    <n v="329.69"/>
    <s v="Harini Devi"/>
    <x v="1"/>
    <s v="Jaya Selvam"/>
    <s v="Operations"/>
    <s v="FreshMart Bengaluru Colony"/>
    <x v="0"/>
  </r>
  <r>
    <s v="INV101335"/>
    <x v="166"/>
    <s v="CUST0109"/>
    <s v="PRD019"/>
    <s v="STR111"/>
    <s v="EMP0073"/>
    <n v="3"/>
    <n v="448.94"/>
    <n v="5"/>
    <n v="67.34"/>
    <n v="1471.4"/>
    <n v="1140.24"/>
    <n v="-184.45"/>
    <s v="Cash"/>
    <s v="Not Returned"/>
    <x v="1"/>
    <d v="1899-12-30T15:59:00"/>
    <s v="Weekend"/>
    <s v="Amul Paneer 1kg"/>
    <x v="3"/>
    <n v="448.94"/>
    <s v="Esha Mudaliar"/>
    <x v="1"/>
    <s v="Harini Prabhu"/>
    <s v="Sales"/>
    <s v="FreshMart Mumbai Towers"/>
    <x v="2"/>
  </r>
  <r>
    <s v="INV101602"/>
    <x v="166"/>
    <s v="CUST0398"/>
    <s v="PRD112"/>
    <s v="STR026"/>
    <s v="EMP0253"/>
    <n v="4"/>
    <n v="281.60000000000002"/>
    <n v="20"/>
    <n v="225.28"/>
    <n v="1036.29"/>
    <n v="842.08"/>
    <n v="194.21"/>
    <s v="Upi"/>
    <s v="Not Returned"/>
    <x v="1"/>
    <d v="1899-12-30T09:27:00"/>
    <s v="Weekend"/>
    <s v="Aachi Ponni Rice 2kg"/>
    <x v="2"/>
    <n v="251.73"/>
    <s v="Balamurugan Menon"/>
    <x v="0"/>
    <s v="Vasanthi Naicker"/>
    <s v="HR"/>
    <s v="FreshMart Mysuru Crossing"/>
    <x v="0"/>
  </r>
  <r>
    <s v="INV101818"/>
    <x v="166"/>
    <s v="CUST0297"/>
    <s v="PRD024"/>
    <s v="STR033"/>
    <s v="EMP0313"/>
    <n v="5"/>
    <n v="328.53"/>
    <n v="15"/>
    <n v="246.4"/>
    <n v="1605.69"/>
    <n v="1230.5999999999999"/>
    <n v="375.09"/>
    <s v="Debit Card"/>
    <s v="Not Returned"/>
    <x v="1"/>
    <d v="1899-12-30T19:41:00"/>
    <s v="Weekend"/>
    <s v="Aavin Milk Pack v2"/>
    <x v="3"/>
    <n v="313.47000000000003"/>
    <s v="Nithya Sharma"/>
    <x v="0"/>
    <s v="Lokesh Varma"/>
    <s v="HR"/>
    <s v="FreshMart Ahmedabad Complex"/>
    <x v="0"/>
  </r>
  <r>
    <s v="INV101971"/>
    <x v="166"/>
    <s v="CUST0509"/>
    <s v="PRD132"/>
    <s v="STR056"/>
    <s v="EMP0315"/>
    <n v="6"/>
    <n v="370.87"/>
    <n v="10"/>
    <n v="222.52"/>
    <n v="2303.11"/>
    <n v="1522.98"/>
    <n v="780.13"/>
    <s v="Cash"/>
    <s v="Not Returned"/>
    <x v="1"/>
    <d v="1899-12-30T09:45:00"/>
    <s v="Weekend"/>
    <s v="Everest Blended Masala 2kg"/>
    <x v="1"/>
    <n v="351.78"/>
    <s v="Harini Chandran"/>
    <x v="0"/>
    <s v="Mani Pandian"/>
    <s v="Sales"/>
    <s v="FreshMart Bengaluru Junction"/>
    <x v="0"/>
  </r>
  <r>
    <s v="INV102072"/>
    <x v="166"/>
    <s v="CUST0572"/>
    <s v="PRD104"/>
    <s v="STR048"/>
    <s v="EMP0312"/>
    <n v="7"/>
    <n v="203.01"/>
    <n v="0"/>
    <n v="0"/>
    <n v="1634.23"/>
    <n v="1073.94"/>
    <n v="560.29"/>
    <s v="Cash"/>
    <s v="Not Returned"/>
    <x v="2"/>
    <d v="1899-12-30T17:29:00"/>
    <s v="Weekend"/>
    <s v="Local Farm Fresh Vegetables Combo"/>
    <x v="11"/>
    <n v="191.13"/>
    <s v="Chandrasekar Balan"/>
    <x v="0"/>
    <s v="Vasanthi Chettiar"/>
    <s v="Sales"/>
    <s v="FreshMart Bengaluru Square"/>
    <x v="0"/>
  </r>
  <r>
    <s v="INV102161"/>
    <x v="166"/>
    <s v="CUST0455"/>
    <s v="PRD057"/>
    <s v="STR082"/>
    <s v="EMP0115"/>
    <n v="4"/>
    <n v="356.08"/>
    <n v="10"/>
    <n v="142.43"/>
    <n v="1474.17"/>
    <n v="940.2"/>
    <n v="533.97"/>
    <s v="Wallet"/>
    <s v="Not Returned"/>
    <x v="1"/>
    <d v="1899-12-30T11:29:00"/>
    <s v="Weekend"/>
    <s v="Parle Chocolates 500g"/>
    <x v="7"/>
    <n v="317.99"/>
    <s v="Nithya Venkataraman"/>
    <x v="0"/>
    <s v="Vasanth Menon"/>
    <s v="Store Manager"/>
    <s v="FreshMart Salem Bypass"/>
    <x v="0"/>
  </r>
  <r>
    <s v="INV102221"/>
    <x v="166"/>
    <s v="CUST0254"/>
    <s v="PRD052"/>
    <s v="STR079"/>
    <s v="EMP0295"/>
    <n v="5"/>
    <n v="328.59"/>
    <n v="0"/>
    <n v="0"/>
    <n v="1889.39"/>
    <n v="1277.45"/>
    <n v="611.94000000000005"/>
    <s v="Debit Card"/>
    <s v="Not Returned"/>
    <x v="1"/>
    <d v="1899-12-30T19:22:00"/>
    <s v="Weekend"/>
    <s v="Lays Namkeen 200g"/>
    <x v="7"/>
    <n v="328.59"/>
    <s v="Devi Raj"/>
    <x v="2"/>
    <s v="Lakshmi Nair"/>
    <s v="Inventory"/>
    <s v="FreshMart Erode Hub"/>
    <x v="0"/>
  </r>
  <r>
    <s v="INV102235"/>
    <x v="166"/>
    <s v="CUST0334"/>
    <s v="PRD031"/>
    <s v="STR052"/>
    <s v="EMP0232"/>
    <n v="1"/>
    <n v="342.46"/>
    <n v="0"/>
    <n v="0"/>
    <n v="393.83"/>
    <n v="271.77999999999997"/>
    <n v="122.05"/>
    <s v="Cash"/>
    <s v="Not Returned"/>
    <x v="1"/>
    <d v="1899-12-30T11:46:00"/>
    <s v="Weekend"/>
    <s v="Nescafe Coffee Pack"/>
    <x v="0"/>
    <n v="342.46"/>
    <s v="Anitha Kumar"/>
    <x v="2"/>
    <s v="Uma Nathan"/>
    <s v="Operations"/>
    <s v="FreshMart Erode Extension"/>
    <x v="0"/>
  </r>
  <r>
    <s v="INV102444"/>
    <x v="166"/>
    <s v="CUST0611"/>
    <s v="PRD025"/>
    <s v="STR079"/>
    <s v="EMP0295"/>
    <n v="6"/>
    <n v="391.43"/>
    <n v="15"/>
    <n v="352.29"/>
    <n v="2295.73"/>
    <n v="1715.4"/>
    <n v="580.33000000000004"/>
    <s v="Credit Card"/>
    <s v="Not Returned"/>
    <x v="0"/>
    <d v="1899-12-30T15:56:00"/>
    <s v="Weekend"/>
    <s v="Nescafe Soft Drinks Pack"/>
    <x v="0"/>
    <n v="383.51"/>
    <s v="Vasanth Iyer"/>
    <x v="0"/>
    <s v="Lakshmi Nair"/>
    <s v="Inventory"/>
    <s v="FreshMart Erode Hub"/>
    <x v="0"/>
  </r>
  <r>
    <s v="INV100089"/>
    <x v="167"/>
    <s v="CUST0502"/>
    <s v="PRD099"/>
    <s v="STR136"/>
    <s v="EMP0070"/>
    <n v="4"/>
    <n v="401.06"/>
    <n v="5"/>
    <n v="80.209999999999994"/>
    <n v="1752.63"/>
    <n v="1389.88"/>
    <n v="362.75"/>
    <s v="Wallet"/>
    <s v="Not Returned"/>
    <x v="1"/>
    <d v="1899-12-30T17:57:00"/>
    <s v="Weekend"/>
    <s v="Local Farm Fresh Vegetables 200g"/>
    <x v="11"/>
    <n v="401.06"/>
    <s v="Dhanya Sekar"/>
    <x v="1"/>
    <s v="Umesh Subramaniam"/>
    <s v="Sales"/>
    <s v="FreshMart Nagpur Crossing"/>
    <x v="2"/>
  </r>
  <r>
    <s v="INV100132"/>
    <x v="167"/>
    <s v="CUST0655"/>
    <s v="PRD034"/>
    <s v="STR114"/>
    <s v="EMP0012"/>
    <n v="4"/>
    <n v="124.84"/>
    <n v="0"/>
    <n v="0"/>
    <n v="574.26"/>
    <n v="389.4"/>
    <n v="184.86"/>
    <s v="Upi"/>
    <s v="Not Returned"/>
    <x v="1"/>
    <d v="1899-12-30T18:54:00"/>
    <s v="Weekend"/>
    <s v="Nescafe Coffee 500g"/>
    <x v="0"/>
    <n v="124.84"/>
    <s v="Sangeetha Mudaliar"/>
    <x v="2"/>
    <s v="Suresh Nathan"/>
    <s v="Cashier"/>
    <s v="FreshMart Ahmedabad Complex"/>
    <x v="2"/>
  </r>
  <r>
    <s v="INV100445"/>
    <x v="167"/>
    <s v="CUST0684"/>
    <s v="PRD150"/>
    <s v="STR031"/>
    <s v="EMP0153"/>
    <n v="3"/>
    <n v="221.79"/>
    <n v="10"/>
    <n v="66.540000000000006"/>
    <n v="688.65"/>
    <n v="474.18"/>
    <n v="214.47"/>
    <s v="Cash"/>
    <s v="Not Returned"/>
    <x v="1"/>
    <d v="1899-12-30T13:16:00"/>
    <s v="Weekend"/>
    <s v="Lizol Toilet Cleaner 200g v2"/>
    <x v="4"/>
    <n v="214.04"/>
    <s v="Unknown"/>
    <x v="0"/>
    <s v="Eswari Raj"/>
    <s v="Sales"/>
    <s v="FreshMart Chennai Complex"/>
    <x v="0"/>
  </r>
  <r>
    <s v="INV100528"/>
    <x v="167"/>
    <s v="CUST0363"/>
    <s v="PRD080"/>
    <s v="STR053"/>
    <s v="EMP0190"/>
    <n v="3"/>
    <n v="275.70999999999998"/>
    <n v="15"/>
    <n v="124.07"/>
    <n v="808.52"/>
    <n v="618.9"/>
    <n v="189.62"/>
    <s v="Net Banking"/>
    <s v="Not Returned"/>
    <x v="1"/>
    <d v="1899-12-30T14:50:00"/>
    <s v="Weekend"/>
    <s v="Vim Kitchenware 1kg"/>
    <x v="5"/>
    <n v="275.70999999999998"/>
    <s v="Elango Devi"/>
    <x v="1"/>
    <s v="Balaji Prabhu"/>
    <s v="HR"/>
    <s v="FreshMart Tiruppur Heights"/>
    <x v="0"/>
  </r>
  <r>
    <s v="INV100925"/>
    <x v="167"/>
    <s v="CUST0400"/>
    <s v="PRD054"/>
    <s v="STR121"/>
    <s v="EMP0319"/>
    <n v="3"/>
    <n v="530.16"/>
    <n v="0"/>
    <n v="0"/>
    <n v="1829.05"/>
    <n v="1137.57"/>
    <n v="691.48"/>
    <s v="Wallet"/>
    <s v="Not Returned"/>
    <x v="0"/>
    <d v="1899-12-30T11:34:00"/>
    <s v="Weekend"/>
    <s v="Lays Namkeen 2kg"/>
    <x v="7"/>
    <n v="530.16"/>
    <s v="Meena Prabhu"/>
    <x v="1"/>
    <s v="Harini Kumar"/>
    <s v="Cashier"/>
    <s v="FreshMart Pune Junction"/>
    <x v="2"/>
  </r>
  <r>
    <s v="INV100964"/>
    <x v="167"/>
    <s v="CUST0500"/>
    <s v="PRD033"/>
    <s v="STR127"/>
    <s v="EMP0192"/>
    <n v="4"/>
    <n v="240.52"/>
    <n v="0"/>
    <n v="0"/>
    <n v="1106.3900000000001"/>
    <n v="708.12"/>
    <n v="398.27"/>
    <s v="Wallet"/>
    <s v="Not Returned"/>
    <x v="1"/>
    <d v="1899-12-30T17:50:00"/>
    <s v="Weekend"/>
    <s v="Bisleri Soft Drinks 2kg"/>
    <x v="0"/>
    <n v="217.42"/>
    <s v="Nandhini Prabhu"/>
    <x v="0"/>
    <s v="Rajesh Mudaliar"/>
    <s v="Billing"/>
    <s v="FreshMart Surat Enclave"/>
    <x v="2"/>
  </r>
  <r>
    <s v="INV101297"/>
    <x v="167"/>
    <s v="CUST0541"/>
    <s v="PRD048"/>
    <s v="STR087"/>
    <s v="EMP0222"/>
    <n v="8"/>
    <n v="166.69"/>
    <n v="15"/>
    <n v="200.03"/>
    <n v="1303.51"/>
    <n v="873.68"/>
    <n v="429.83"/>
    <s v="Debit Card"/>
    <s v="Not Returned"/>
    <x v="2"/>
    <d v="1899-12-30T19:10:00"/>
    <s v="Weekend"/>
    <s v="Lays Chocolates 1kg"/>
    <x v="7"/>
    <n v="147.72"/>
    <s v="Divya Reddy"/>
    <x v="0"/>
    <s v="Poornima Rao"/>
    <s v="Inventory"/>
    <s v="FreshMart Mysuru Complex"/>
    <x v="0"/>
  </r>
  <r>
    <s v="INV101331"/>
    <x v="167"/>
    <s v="CUST0541"/>
    <s v="PRD024"/>
    <s v="STR012"/>
    <s v="EMP0142"/>
    <n v="5"/>
    <n v="354.44"/>
    <n v="0"/>
    <n v="0"/>
    <n v="2038.03"/>
    <n v="1230.5999999999999"/>
    <n v="807.43"/>
    <s v="Wallet"/>
    <s v="Not Returned"/>
    <x v="0"/>
    <d v="1899-12-30T14:06:00"/>
    <s v="Weekend"/>
    <s v="Aavin Milk Pack v2"/>
    <x v="3"/>
    <n v="313.47000000000003"/>
    <s v="Divya Reddy"/>
    <x v="0"/>
    <s v="Sathish Subramaniam"/>
    <s v="Billing"/>
    <s v="FreshMart Chennai Junction"/>
    <x v="0"/>
  </r>
  <r>
    <s v="INV101341"/>
    <x v="167"/>
    <s v="CUST0490"/>
    <s v="PRD026"/>
    <s v="STR056"/>
    <s v="EMP0133"/>
    <n v="4"/>
    <n v="353.75"/>
    <n v="10"/>
    <n v="141.5"/>
    <n v="1464.52"/>
    <n v="989"/>
    <n v="475.52"/>
    <s v="Wallet"/>
    <s v="Not Returned"/>
    <x v="0"/>
    <d v="1899-12-30T20:53:00"/>
    <s v="Weekend"/>
    <s v="Nescafe Coffee 1kg"/>
    <x v="0"/>
    <n v="329.69"/>
    <s v="Hema Gounder"/>
    <x v="0"/>
    <s v="Deepak Naicker"/>
    <s v="Sales"/>
    <s v="FreshMart Bengaluru Junction"/>
    <x v="0"/>
  </r>
  <r>
    <s v="INV101384"/>
    <x v="167"/>
    <s v="CUST0001"/>
    <s v="PRD016"/>
    <s v="STR115"/>
    <s v="EMP0072"/>
    <n v="3"/>
    <n v="59.92"/>
    <n v="20"/>
    <n v="35.950000000000003"/>
    <n v="165.38"/>
    <n v="144.44999999999999"/>
    <n v="20.93"/>
    <s v="Wallet"/>
    <s v="Not Returned"/>
    <x v="1"/>
    <d v="1899-12-30T11:48:00"/>
    <s v="Weekend"/>
    <s v="Milky Mist Milk 2kg"/>
    <x v="3"/>
    <n v="59.92"/>
    <s v="Revathi Balan"/>
    <x v="1"/>
    <s v="Madhavan Venkataraman"/>
    <s v="Sales"/>
    <s v="FreshMart Surat Nagar"/>
    <x v="2"/>
  </r>
  <r>
    <s v="INV101685"/>
    <x v="167"/>
    <s v="CUST0317"/>
    <s v="PRD013"/>
    <s v="STR026"/>
    <s v="EMP0253"/>
    <n v="1"/>
    <n v="161.03"/>
    <n v="10"/>
    <n v="16.100000000000001"/>
    <n v="166.67"/>
    <n v="124.24"/>
    <n v="42.43"/>
    <s v="Upi"/>
    <s v="Returned"/>
    <x v="0"/>
    <d v="1899-12-30T16:00:00"/>
    <s v="Weekend"/>
    <s v="Amul Paneer 250ml"/>
    <x v="3"/>
    <n v="161.03"/>
    <s v="Prasath Nathan"/>
    <x v="2"/>
    <s v="Vasanthi Naicker"/>
    <s v="HR"/>
    <s v="FreshMart Mysuru Crossing"/>
    <x v="0"/>
  </r>
  <r>
    <s v="INV101796"/>
    <x v="167"/>
    <s v="CUST0678"/>
    <s v="PRD053"/>
    <s v="STR071"/>
    <s v="EMP0210"/>
    <n v="4"/>
    <n v="262.77"/>
    <n v="20"/>
    <n v="210.22"/>
    <n v="966.99"/>
    <n v="778.56"/>
    <n v="188.43"/>
    <s v="Upi"/>
    <s v="Not Returned"/>
    <x v="1"/>
    <d v="1899-12-30T15:22:00"/>
    <s v="Weekend"/>
    <s v="Cadbury Namkeen Pack"/>
    <x v="7"/>
    <n v="262.77"/>
    <s v="Poornima Krishnan"/>
    <x v="1"/>
    <s v="Karthik Venkataraman"/>
    <s v="Sales"/>
    <s v="FreshMart Salem Crossing"/>
    <x v="0"/>
  </r>
  <r>
    <s v="INV101826"/>
    <x v="167"/>
    <s v="CUST0500"/>
    <s v="PRD033"/>
    <s v="STR056"/>
    <s v="EMP0163"/>
    <n v="6"/>
    <n v="242.47"/>
    <n v="0"/>
    <n v="0"/>
    <n v="1673.04"/>
    <n v="1062.18"/>
    <n v="610.86"/>
    <s v="Wallet"/>
    <s v="Not Returned"/>
    <x v="0"/>
    <d v="1899-12-30T20:20:00"/>
    <s v="Weekend"/>
    <s v="Bisleri Soft Drinks 2kg"/>
    <x v="0"/>
    <n v="217.42"/>
    <s v="Nandhini Prabhu"/>
    <x v="0"/>
    <s v="Revathi Raj"/>
    <s v="Cashier"/>
    <s v="FreshMart Bengaluru Junction"/>
    <x v="0"/>
  </r>
  <r>
    <s v="INV101926"/>
    <x v="167"/>
    <s v="CUST0107"/>
    <s v="PRD085"/>
    <s v="STR051"/>
    <s v="EMP0137"/>
    <n v="3"/>
    <n v="389.61"/>
    <n v="15"/>
    <n v="175.32"/>
    <n v="1142.54"/>
    <n v="1008.21"/>
    <n v="134.33000000000001"/>
    <s v="Net Banking"/>
    <s v="Not Returned"/>
    <x v="1"/>
    <d v="1899-12-30T11:40:00"/>
    <s v="Weekend"/>
    <s v="Local Farm Fresh Fruits 1kg"/>
    <x v="9"/>
    <n v="389.61"/>
    <s v="Naveen Sekar"/>
    <x v="1"/>
    <s v="Lokesh Raj"/>
    <s v="Sales"/>
    <s v="FreshMart Madurai Arcade"/>
    <x v="0"/>
  </r>
  <r>
    <s v="INV102190"/>
    <x v="167"/>
    <s v="CUST0306"/>
    <s v="PRD046"/>
    <s v="STR077"/>
    <s v="EMP0030"/>
    <n v="1"/>
    <n v="57.06"/>
    <n v="0"/>
    <n v="0"/>
    <n v="65.62"/>
    <n v="48.43"/>
    <n v="17.190000000000001"/>
    <s v="Upi"/>
    <s v="Not Returned"/>
    <x v="1"/>
    <d v="1899-12-30T16:26:00"/>
    <s v="Weekend"/>
    <s v="ITC Ice Cream 250ml"/>
    <x v="12"/>
    <n v="57.06"/>
    <s v="Thiru Achari"/>
    <x v="2"/>
    <s v="Hariharan Rao"/>
    <s v="Cashier"/>
    <s v="FreshMart Kochi Gardens"/>
    <x v="0"/>
  </r>
  <r>
    <s v="INV102250"/>
    <x v="167"/>
    <s v="CUST0295"/>
    <s v="PRD149"/>
    <s v="STR011"/>
    <s v="EMP0102"/>
    <n v="3"/>
    <n v="171.25"/>
    <n v="15"/>
    <n v="77.06"/>
    <n v="502.19"/>
    <n v="372.99"/>
    <n v="129.19999999999999"/>
    <s v="Wallet"/>
    <s v="Not Returned"/>
    <x v="1"/>
    <d v="1899-12-30T11:21:00"/>
    <s v="Weekend"/>
    <s v="Vim Toilet Cleaner 200g"/>
    <x v="4"/>
    <n v="171.25"/>
    <s v="Latha Gounder"/>
    <x v="2"/>
    <s v="Prasath Reddy"/>
    <s v="Cashier"/>
    <s v="FreshMart Bengaluru Enclave"/>
    <x v="0"/>
  </r>
  <r>
    <s v="INV102349"/>
    <x v="167"/>
    <s v="CUST0523"/>
    <s v="PRD044"/>
    <s v="STR152"/>
    <s v="EMP0291"/>
    <n v="3"/>
    <n v="229.81"/>
    <n v="5"/>
    <n v="34.47"/>
    <n v="753.2"/>
    <n v="624.66"/>
    <n v="128.54"/>
    <s v="Net Banking"/>
    <s v="Not Returned"/>
    <x v="0"/>
    <d v="1899-12-30T15:09:00"/>
    <s v="Weekend"/>
    <s v="ITC Frozen Vegetables 250ml v2"/>
    <x v="12"/>
    <n v="229.81"/>
    <s v="Mala Velan"/>
    <x v="2"/>
    <s v="Sathish Nathan"/>
    <s v="HR"/>
    <s v="FreshMart Lucknow Arcade"/>
    <x v="1"/>
  </r>
  <r>
    <s v="INV102362"/>
    <x v="167"/>
    <s v="CUST0017"/>
    <s v="PRD087"/>
    <s v="STR067"/>
    <s v="EMP0247"/>
    <n v="2"/>
    <n v="71.290000000000006"/>
    <n v="10"/>
    <n v="14.26"/>
    <n v="147.57"/>
    <n v="118.74"/>
    <n v="28.83"/>
    <s v="Debit Card"/>
    <s v="Not Returned"/>
    <x v="0"/>
    <d v="1899-12-30T19:53:00"/>
    <s v="Weekend"/>
    <s v="Organic Fresh Fresh Fruits Combo"/>
    <x v="9"/>
    <n v="71.290000000000006"/>
    <s v="Ashok Nair"/>
    <x v="2"/>
    <s v="Sudha Balan"/>
    <s v="Sales"/>
    <s v="FreshMart Salem Complex"/>
    <x v="0"/>
  </r>
  <r>
    <s v="INV102413"/>
    <x v="167"/>
    <s v="CUST0482"/>
    <s v="PRD120"/>
    <s v="STR084"/>
    <s v="EMP0288"/>
    <n v="8"/>
    <n v="122.27"/>
    <n v="20"/>
    <n v="195.63"/>
    <n v="899.91"/>
    <n v="743.68"/>
    <n v="156.22999999999999"/>
    <s v="Wallet"/>
    <s v="Not Returned"/>
    <x v="0"/>
    <d v="1899-12-30T10:51:00"/>
    <s v="Weekend"/>
    <s v="Idhayam Groundnut Oil 2kg"/>
    <x v="8"/>
    <n v="109.69"/>
    <s v="Prakash Naicker"/>
    <x v="0"/>
    <s v="Chitra Selvam"/>
    <s v="Sales"/>
    <s v="FreshMart Tiruppur Market"/>
    <x v="0"/>
  </r>
  <r>
    <s v="INV100461"/>
    <x v="168"/>
    <s v="CUST0680"/>
    <s v="PRD047"/>
    <s v="STR023"/>
    <s v="EMP0211"/>
    <n v="5"/>
    <n v="474.19"/>
    <n v="10"/>
    <n v="237.09"/>
    <n v="2133.86"/>
    <n v="1719.45"/>
    <n v="414.41"/>
    <s v="Cash"/>
    <s v="Not Returned"/>
    <x v="0"/>
    <d v="1899-12-30T14:15:00"/>
    <s v="Weekday"/>
    <s v="Lays Chocolates Combo"/>
    <x v="7"/>
    <n v="474.19"/>
    <s v="Lokesh Chandran"/>
    <x v="2"/>
    <s v="Tamil Mudaliar"/>
    <s v="Cashier"/>
    <s v="FreshMart Mysuru Square"/>
    <x v="0"/>
  </r>
  <r>
    <s v="INV100621"/>
    <x v="168"/>
    <s v="CUST0133"/>
    <s v="PRD088"/>
    <s v="STR114"/>
    <s v="EMP0276"/>
    <n v="0"/>
    <n v="404.97"/>
    <n v="0"/>
    <n v="0"/>
    <n v="1619.88"/>
    <n v="1364.96"/>
    <n v="254.92"/>
    <s v="Credit Card"/>
    <s v="Not Returned"/>
    <x v="1"/>
    <d v="1899-12-30T19:23:00"/>
    <s v="Weekday"/>
    <s v="Local Farm Fresh Fruits Combo v3"/>
    <x v="9"/>
    <n v="404.97"/>
    <s v="Vasanthi Raj"/>
    <x v="2"/>
    <s v="Hari Chettiar"/>
    <s v="Store Manager"/>
    <s v="FreshMart Ahmedabad Complex"/>
    <x v="2"/>
  </r>
  <r>
    <s v="INV100781"/>
    <x v="168"/>
    <s v="CUST0060"/>
    <s v="PRD011"/>
    <s v="STR109"/>
    <s v="EMP0180"/>
    <n v="3"/>
    <n v="186.32"/>
    <n v="10"/>
    <n v="55.9"/>
    <n v="503.06"/>
    <n v="306.69"/>
    <n v="196.37"/>
    <s v="Credit Card"/>
    <s v="Not Returned"/>
    <x v="1"/>
    <d v="1899-12-30T17:31:00"/>
    <s v="Weekday"/>
    <s v="Britannia Rusk 1L"/>
    <x v="6"/>
    <n v="168.36"/>
    <s v="Anand Subramaniam"/>
    <x v="0"/>
    <s v="Venkat Balan"/>
    <s v="Billing"/>
    <s v="FreshMart Mumbai Complex"/>
    <x v="2"/>
  </r>
  <r>
    <s v="INV101764"/>
    <x v="168"/>
    <s v="CUST0138"/>
    <s v="PRD029"/>
    <s v="STR103"/>
    <s v="EMP0251"/>
    <n v="4"/>
    <n v="332.73"/>
    <n v="15"/>
    <n v="199.64"/>
    <n v="1131.28"/>
    <n v="1044.8800000000001"/>
    <n v="86.4"/>
    <s v="Debit Card"/>
    <s v="Not Returned"/>
    <x v="1"/>
    <d v="1899-12-30T21:05:00"/>
    <s v="Weekday"/>
    <s v="Pepsi Tea 200g"/>
    <x v="0"/>
    <n v="332.73"/>
    <s v="Bhavani Gounder"/>
    <x v="1"/>
    <s v="Ishwarya Pillai"/>
    <s v="Cashier"/>
    <s v="FreshMart Surat Extension"/>
    <x v="2"/>
  </r>
  <r>
    <s v="INV102269"/>
    <x v="168"/>
    <s v="CUST0530"/>
    <s v="PRD108"/>
    <s v="STR059"/>
    <s v="EMP0192"/>
    <n v="5"/>
    <n v="306.62"/>
    <n v="10"/>
    <n v="153.31"/>
    <n v="1379.79"/>
    <n v="1299.6500000000001"/>
    <n v="80.14"/>
    <s v="Cash"/>
    <s v="Not Returned"/>
    <x v="0"/>
    <d v="1899-12-30T20:37:00"/>
    <s v="Weekday"/>
    <s v="Daawat Basmati Rice 2kg"/>
    <x v="2"/>
    <n v="306.62"/>
    <s v="Deepak Chettiar"/>
    <x v="2"/>
    <s v="Rajesh Mudaliar"/>
    <s v="Billing"/>
    <s v="FreshMart Coimbatore Plaza"/>
    <x v="0"/>
  </r>
  <r>
    <s v="INV102437"/>
    <x v="168"/>
    <s v="CUST0678"/>
    <s v="PRD005"/>
    <s v="STR118"/>
    <s v="EMP0223"/>
    <n v="1"/>
    <n v="332.74"/>
    <n v="0"/>
    <n v="0"/>
    <n v="332.74"/>
    <n v="205.27"/>
    <n v="127.47"/>
    <s v="Wallet"/>
    <s v="Not Returned"/>
    <x v="1"/>
    <d v="1899-12-30T18:52:00"/>
    <s v="Weekday"/>
    <s v="Amul Paneer 250ml"/>
    <x v="6"/>
    <n v="332.74"/>
    <s v="Poornima Krishnan"/>
    <x v="1"/>
    <s v="Kalpana Varma"/>
    <s v="HR"/>
    <s v="FreshMart Surat Heights"/>
    <x v="2"/>
  </r>
  <r>
    <s v="INV100082"/>
    <x v="169"/>
    <s v="CUST0654"/>
    <s v="PRD003"/>
    <s v="STR051"/>
    <s v="EMP0191"/>
    <n v="5"/>
    <n v="671.76"/>
    <n v="15"/>
    <n v="503.82"/>
    <n v="2854.98"/>
    <n v="1718.25"/>
    <n v="1136.73"/>
    <s v="Credit Card"/>
    <s v="Not Returned"/>
    <x v="0"/>
    <d v="1899-12-30T16:00:00"/>
    <s v="Weekday"/>
    <s v="Harvest Gold Buns Combo"/>
    <x v="6"/>
    <n v="589.75"/>
    <s v="Gokul Sekar"/>
    <x v="0"/>
    <s v="Thenmozhi Krishnan"/>
    <s v="Billing"/>
    <s v="FreshMart Madurai Arcade"/>
    <x v="0"/>
  </r>
  <r>
    <s v="INV100161"/>
    <x v="169"/>
    <s v="CUST0330"/>
    <s v="PRD094"/>
    <s v="STR087"/>
    <s v="EMP0222"/>
    <n v="3"/>
    <n v="298.68"/>
    <n v="0"/>
    <n v="0"/>
    <n v="896.04"/>
    <n v="752.07"/>
    <n v="143.97"/>
    <s v="Credit Card"/>
    <s v="Not Returned"/>
    <x v="0"/>
    <d v="1899-12-30T20:20:00"/>
    <s v="Weekday"/>
    <s v="Organic Fresh Fresh Vegetables 2kg"/>
    <x v="11"/>
    <n v="298.68"/>
    <s v="Anand Balan"/>
    <x v="2"/>
    <s v="Poornima Rao"/>
    <s v="Inventory"/>
    <s v="FreshMart Mysuru Complex"/>
    <x v="0"/>
  </r>
  <r>
    <s v="INV100908"/>
    <x v="169"/>
    <s v="CUST0333"/>
    <s v="PRD105"/>
    <s v="STR116"/>
    <s v="EMP0133"/>
    <n v="4"/>
    <n v="131.03"/>
    <n v="0"/>
    <n v="0"/>
    <n v="524.12"/>
    <n v="469.08"/>
    <n v="55.04"/>
    <s v="Cash"/>
    <s v="Not Returned"/>
    <x v="1"/>
    <d v="1899-12-30T20:12:00"/>
    <s v="Weekday"/>
    <s v="India Gate Basmati Rice 250ml"/>
    <x v="2"/>
    <n v="131.03"/>
    <s v="Sangeetha Pandian"/>
    <x v="2"/>
    <s v="Deepak Naicker"/>
    <s v="Sales"/>
    <s v="FreshMart Surat Towers"/>
    <x v="2"/>
  </r>
  <r>
    <s v="INV101294"/>
    <x v="169"/>
    <s v="CUST0524"/>
    <s v="PRD060"/>
    <s v="STR032"/>
    <s v="EMP0294"/>
    <n v="3"/>
    <n v="72.930000000000007"/>
    <n v="0"/>
    <n v="0"/>
    <n v="218.79"/>
    <n v="162.75"/>
    <n v="56.04"/>
    <s v="Wallet"/>
    <s v="Not Returned"/>
    <x v="1"/>
    <d v="1899-12-30T21:44:00"/>
    <s v="Weekday"/>
    <s v="Himalaya Soap 250ml"/>
    <x v="10"/>
    <n v="72.930000000000007"/>
    <s v="Ramesh Murugan"/>
    <x v="1"/>
    <s v="Meena Prabhu"/>
    <s v="Store Manager"/>
    <s v="FreshMart Kochi Main Road"/>
    <x v="0"/>
  </r>
  <r>
    <s v="INV101578"/>
    <x v="169"/>
    <s v="CUST0654"/>
    <s v="PRD097"/>
    <s v="STR010"/>
    <s v="EMP0173"/>
    <n v="3"/>
    <n v="397.96"/>
    <n v="5"/>
    <n v="59.69"/>
    <n v="1134.19"/>
    <n v="931.14"/>
    <n v="203.05"/>
    <s v="Credit Card"/>
    <s v="Not Returned"/>
    <x v="1"/>
    <d v="1899-12-30T16:25:00"/>
    <s v="Weekday"/>
    <s v="Local Farm Fresh Vegetables 250ml v2"/>
    <x v="11"/>
    <n v="365.92"/>
    <s v="Gokul Sekar"/>
    <x v="0"/>
    <s v="Mala Iyer"/>
    <s v="Inventory"/>
    <s v="FreshMart Kochi Colony"/>
    <x v="0"/>
  </r>
  <r>
    <s v="INV101677"/>
    <x v="169"/>
    <s v="CUST0222"/>
    <s v="PRD016"/>
    <s v="STR104"/>
    <s v="EMP0148"/>
    <n v="5"/>
    <n v="59.92"/>
    <n v="5"/>
    <n v="14.98"/>
    <n v="284.62"/>
    <n v="240.75"/>
    <n v="43.87"/>
    <s v="Wallet"/>
    <s v="Not Returned"/>
    <x v="1"/>
    <d v="1899-12-30T13:28:00"/>
    <s v="Weekday"/>
    <s v="Milky Mist Milk 2kg"/>
    <x v="3"/>
    <n v="59.92"/>
    <s v="Balamurugan Varma"/>
    <x v="2"/>
    <s v="Malathi Rao"/>
    <s v="Billing"/>
    <s v="FreshMart Nagpur Square"/>
    <x v="2"/>
  </r>
  <r>
    <s v="INV102000"/>
    <x v="169"/>
    <s v="CUST0109"/>
    <s v="PRD057"/>
    <s v="STR112"/>
    <s v="EMP0200"/>
    <n v="2"/>
    <n v="317.99"/>
    <n v="0"/>
    <n v="0"/>
    <n v="635.98"/>
    <n v="470.1"/>
    <n v="165.88"/>
    <s v="Net Banking"/>
    <s v="Not Returned"/>
    <x v="1"/>
    <d v="1899-12-30T14:41:00"/>
    <s v="Weekday"/>
    <s v="Parle Chocolates 500g"/>
    <x v="7"/>
    <n v="317.99"/>
    <s v="Esha Mudaliar"/>
    <x v="1"/>
    <s v="Lalitha Varma"/>
    <s v="Cashier"/>
    <s v="FreshMart Surat Colony"/>
    <x v="2"/>
  </r>
  <r>
    <s v="INV102482"/>
    <x v="169"/>
    <s v="CUST0508"/>
    <s v="PRD034"/>
    <s v="STR089"/>
    <s v="EMP0105"/>
    <n v="2"/>
    <n v="124.84"/>
    <n v="5"/>
    <n v="12.48"/>
    <n v="237.2"/>
    <n v="194.7"/>
    <n v="42.5"/>
    <s v="Upi"/>
    <s v="Not Returned"/>
    <x v="1"/>
    <d v="1899-12-30T19:33:00"/>
    <s v="Weekday"/>
    <s v="Nescafe Coffee 500g"/>
    <x v="0"/>
    <n v="124.84"/>
    <s v="Priya Subramaniam"/>
    <x v="2"/>
    <s v="Nagarajan Mudaliar"/>
    <s v="Cashier"/>
    <s v="FreshMart Salem Hub"/>
    <x v="0"/>
  </r>
  <r>
    <s v="INV102485"/>
    <x v="169"/>
    <s v="CUST0616"/>
    <s v="PRD082"/>
    <s v="STR037"/>
    <s v="EMP0093"/>
    <n v="3"/>
    <n v="232.92"/>
    <n v="0"/>
    <n v="0"/>
    <n v="698.76"/>
    <n v="577.23"/>
    <n v="121.53"/>
    <s v="Upi"/>
    <s v="Not Returned"/>
    <x v="1"/>
    <d v="1899-12-30T12:32:00"/>
    <s v="Weekday"/>
    <s v="Organic Fresh Fresh Fruits Pack"/>
    <x v="9"/>
    <n v="232.92"/>
    <s v="Chitra Balan"/>
    <x v="1"/>
    <s v="Devi Pillai"/>
    <s v="Cashier"/>
    <s v="FreshMart Hyderabad Extension"/>
    <x v="0"/>
  </r>
  <r>
    <s v="INV100565"/>
    <x v="170"/>
    <s v="CUST0269"/>
    <s v="PRD018"/>
    <s v="STR055"/>
    <s v="EMP0068"/>
    <n v="1"/>
    <n v="232.58"/>
    <n v="0"/>
    <n v="0"/>
    <n v="232.58"/>
    <n v="191.2"/>
    <n v="41.38"/>
    <s v="Net Banking"/>
    <s v="Not Returned"/>
    <x v="1"/>
    <d v="1899-12-30T21:32:00"/>
    <s v="Weekday"/>
    <s v="Aavin Cheese 200g"/>
    <x v="3"/>
    <n v="232.58"/>
    <s v="Naveen Naidu"/>
    <x v="2"/>
    <s v="Manoj Subramaniam"/>
    <s v="Sales"/>
    <s v="FreshMart Madurai Circle"/>
    <x v="0"/>
  </r>
  <r>
    <s v="INV101460"/>
    <x v="170"/>
    <s v="CUST0370"/>
    <s v="PRD018"/>
    <s v="STR128"/>
    <s v="EMP0021"/>
    <n v="4"/>
    <n v="259.32"/>
    <n v="10"/>
    <n v="103.73"/>
    <n v="933.55"/>
    <n v="764.8"/>
    <n v="168.75"/>
    <s v="Debit Card"/>
    <s v="Not Returned"/>
    <x v="1"/>
    <d v="1899-12-30T19:16:00"/>
    <s v="Weekday"/>
    <s v="Aavin Cheese 200g"/>
    <x v="3"/>
    <n v="232.58"/>
    <s v="Jaya Naicker"/>
    <x v="0"/>
    <s v="Tamil Nathan"/>
    <s v="Inventory"/>
    <s v="FreshMart Surat Junction"/>
    <x v="2"/>
  </r>
  <r>
    <s v="INV101779"/>
    <x v="170"/>
    <s v="CUST0244"/>
    <s v="PRD136"/>
    <s v="STR164"/>
    <s v="EMP0327"/>
    <n v="3"/>
    <n v="123.11"/>
    <n v="15"/>
    <n v="55.4"/>
    <n v="313.93"/>
    <n v="273.54000000000002"/>
    <n v="40.39"/>
    <s v="Debit Card"/>
    <s v="Not Returned"/>
    <x v="1"/>
    <d v="1899-12-30T19:07:00"/>
    <s v="Weekday"/>
    <s v="Aachi Whole Spices 200g v2"/>
    <x v="1"/>
    <n v="123.11"/>
    <s v="Padma Naicker"/>
    <x v="2"/>
    <s v="Yogesh Varma"/>
    <s v="Inventory"/>
    <s v="FreshMart Delhi Towers"/>
    <x v="1"/>
  </r>
  <r>
    <s v="INV101871"/>
    <x v="170"/>
    <s v="CUST0583"/>
    <s v="PRD090"/>
    <s v="STR011"/>
    <s v="EMP0102"/>
    <n v="4"/>
    <n v="438.7"/>
    <n v="5"/>
    <n v="87.74"/>
    <n v="1667.06"/>
    <n v="1480.72"/>
    <n v="186.34"/>
    <s v="Upi"/>
    <s v="Not Returned"/>
    <x v="1"/>
    <d v="1899-12-30T17:34:00"/>
    <s v="Weekday"/>
    <s v="Organic Fresh Fresh Fruits Pack v2"/>
    <x v="9"/>
    <n v="438.7"/>
    <s v="Sudha Achari"/>
    <x v="2"/>
    <s v="Prasath Reddy"/>
    <s v="Cashier"/>
    <s v="FreshMart Bengaluru Enclave"/>
    <x v="0"/>
  </r>
  <r>
    <s v="INV100757"/>
    <x v="171"/>
    <s v="CUST0076"/>
    <s v="PRD062"/>
    <s v="STR033"/>
    <s v="EMP0024"/>
    <n v="4"/>
    <n v="476.18"/>
    <n v="0"/>
    <n v="0"/>
    <n v="1904.72"/>
    <n v="1302.44"/>
    <n v="602.28"/>
    <s v="Wallet"/>
    <s v="Not Returned"/>
    <x v="2"/>
    <d v="1899-12-30T11:12:00"/>
    <s v="Weekday"/>
    <s v="Himalaya Skin Care Combo"/>
    <x v="10"/>
    <n v="298.81"/>
    <s v="Senthil Chandran"/>
    <x v="0"/>
    <s v="Bhavani Kumar"/>
    <s v="Cashier"/>
    <s v="FreshMart Ahmedabad Complex"/>
    <x v="0"/>
  </r>
  <r>
    <s v="INV101159"/>
    <x v="171"/>
    <s v="CUST0675"/>
    <s v="PRD108"/>
    <s v="STR128"/>
    <s v="EMP0316"/>
    <n v="8"/>
    <n v="337.44"/>
    <n v="15"/>
    <n v="404.93"/>
    <n v="2294.59"/>
    <n v="2079.44"/>
    <n v="215.15"/>
    <s v="Credit Card"/>
    <s v="Not Returned"/>
    <x v="1"/>
    <d v="1899-12-30T19:40:00"/>
    <s v="Weekday"/>
    <s v="Daawat Basmati Rice 2kg"/>
    <x v="2"/>
    <n v="306.62"/>
    <s v="Anand Chettiar"/>
    <x v="0"/>
    <s v="Karthik Sekar"/>
    <s v="Billing"/>
    <s v="FreshMart Surat Junction"/>
    <x v="2"/>
  </r>
  <r>
    <s v="INV101282"/>
    <x v="171"/>
    <s v="CUST0477"/>
    <s v="PRD020"/>
    <s v="STR056"/>
    <s v="EMP0163"/>
    <n v="8"/>
    <n v="109.92"/>
    <n v="0"/>
    <n v="0"/>
    <n v="879.36"/>
    <n v="688.4"/>
    <n v="190.96"/>
    <s v="Cash"/>
    <s v="Not Returned"/>
    <x v="1"/>
    <d v="1899-12-30T21:50:00"/>
    <s v="Weekday"/>
    <s v="Aavin Milk 1L"/>
    <x v="3"/>
    <n v="99.93"/>
    <s v="Malathi Gupta"/>
    <x v="0"/>
    <s v="Revathi Raj"/>
    <s v="Cashier"/>
    <s v="FreshMart Bengaluru Junction"/>
    <x v="0"/>
  </r>
  <r>
    <s v="INV101318"/>
    <x v="171"/>
    <s v="CUST0099"/>
    <s v="PRD144"/>
    <s v="STR127"/>
    <s v="EMP0104"/>
    <n v="3"/>
    <n v="242.22"/>
    <n v="0"/>
    <n v="0"/>
    <n v="726.66"/>
    <n v="558.12"/>
    <n v="168.54"/>
    <s v="Cash"/>
    <s v="Not Returned"/>
    <x v="1"/>
    <d v="1899-12-30T11:42:00"/>
    <s v="Weekday"/>
    <s v="Harpic Dishwash Combo"/>
    <x v="4"/>
    <n v="242.22"/>
    <s v="Lakshmi Krishnan"/>
    <x v="2"/>
    <s v="Pandi Nair"/>
    <s v="Inventory"/>
    <s v="FreshMart Surat Enclave"/>
    <x v="2"/>
  </r>
  <r>
    <s v="INV101700"/>
    <x v="171"/>
    <s v="CUST0035"/>
    <s v="PRD050"/>
    <s v="STR036"/>
    <s v="EMP0150"/>
    <n v="7"/>
    <n v="56.02"/>
    <n v="15"/>
    <n v="58.82"/>
    <n v="333.32"/>
    <n v="262.36"/>
    <n v="70.959999999999994"/>
    <s v="Wallet"/>
    <s v="Not Returned"/>
    <x v="1"/>
    <d v="1899-12-30T11:04:00"/>
    <s v="Weekday"/>
    <s v="Parle Namkeen 500g"/>
    <x v="7"/>
    <n v="51.33"/>
    <s v="Balamurugan Sharma"/>
    <x v="0"/>
    <s v="Dhanya Iyer"/>
    <s v="Operations"/>
    <s v="FreshMart Chennai Central"/>
    <x v="0"/>
  </r>
  <r>
    <s v="INV102089"/>
    <x v="171"/>
    <s v="CUST0686"/>
    <s v="PRD060"/>
    <s v="STR129"/>
    <s v="EMP0301"/>
    <n v="7"/>
    <n v="78.75"/>
    <n v="10"/>
    <n v="55.12"/>
    <n v="496.13"/>
    <n v="379.75"/>
    <n v="116.38"/>
    <s v="Credit Card"/>
    <s v="Not Returned"/>
    <x v="1"/>
    <d v="1899-12-30T11:47:00"/>
    <s v="Weekday"/>
    <s v="Himalaya Soap 250ml"/>
    <x v="10"/>
    <n v="72.930000000000007"/>
    <s v="Hemalatha Balan"/>
    <x v="0"/>
    <s v="Kalpana Prabhu"/>
    <s v="Inventory"/>
    <s v="FreshMart Ahmedabad Heights"/>
    <x v="2"/>
  </r>
  <r>
    <s v="INV102153"/>
    <x v="171"/>
    <s v="CUST0036"/>
    <s v="PRD048"/>
    <s v="STR085"/>
    <s v="EMP0121"/>
    <n v="2"/>
    <n v="147.72"/>
    <n v="0"/>
    <n v="0"/>
    <n v="295.44"/>
    <n v="218.42"/>
    <n v="77.02"/>
    <s v="Cash"/>
    <s v="Not Returned"/>
    <x v="1"/>
    <d v="1899-12-30T12:40:00"/>
    <s v="Weekday"/>
    <s v="Lays Chocolates 1kg"/>
    <x v="7"/>
    <n v="147.72"/>
    <s v="Janani Balan"/>
    <x v="2"/>
    <s v="Nithya Selvam"/>
    <s v="Cashier"/>
    <s v="FreshMart Mysuru Arcade"/>
    <x v="0"/>
  </r>
  <r>
    <s v="INV100201"/>
    <x v="172"/>
    <s v="CUST0133"/>
    <s v="PRD029"/>
    <s v="STR023"/>
    <s v="EMP0083"/>
    <n v="4"/>
    <n v="332.73"/>
    <n v="5"/>
    <n v="66.55"/>
    <n v="1264.3699999999999"/>
    <n v="1044.8800000000001"/>
    <n v="219.49"/>
    <s v="Net Banking"/>
    <s v="Not Returned"/>
    <x v="0"/>
    <d v="1899-12-30T10:14:00"/>
    <s v="Weekday"/>
    <s v="Pepsi Tea 200g"/>
    <x v="0"/>
    <n v="332.73"/>
    <s v="Vasanthi Raj"/>
    <x v="2"/>
    <s v="Sathish Sharma"/>
    <s v="Billing"/>
    <s v="FreshMart Mysuru Square"/>
    <x v="0"/>
  </r>
  <r>
    <s v="INV100304"/>
    <x v="172"/>
    <s v="CUST0200"/>
    <s v="PRD079"/>
    <s v="STR052"/>
    <s v="EMP0232"/>
    <n v="8"/>
    <n v="287.23"/>
    <n v="20"/>
    <n v="459.57"/>
    <n v="1838.27"/>
    <n v="1552.48"/>
    <n v="285.79000000000002"/>
    <s v="Upi"/>
    <s v="Not Returned"/>
    <x v="1"/>
    <d v="1899-12-30T15:51:00"/>
    <s v="Weekday"/>
    <s v="Eveready Detergent Pack"/>
    <x v="5"/>
    <n v="260.93"/>
    <s v="Karthik Achari"/>
    <x v="0"/>
    <s v="Uma Nathan"/>
    <s v="Operations"/>
    <s v="FreshMart Erode Extension"/>
    <x v="0"/>
  </r>
  <r>
    <s v="INV100755"/>
    <x v="172"/>
    <s v="CUST0443"/>
    <s v="PRD052"/>
    <s v="STR139"/>
    <s v="EMP0045"/>
    <n v="1"/>
    <n v="328.59"/>
    <n v="0"/>
    <n v="0"/>
    <n v="328.59"/>
    <n v="255.49"/>
    <n v="73.099999999999994"/>
    <s v="Wallet"/>
    <s v="Not Returned"/>
    <x v="1"/>
    <d v="1899-12-30T16:28:00"/>
    <s v="Weekday"/>
    <s v="Lays Namkeen 200g"/>
    <x v="7"/>
    <n v="328.59"/>
    <s v="Suresh Naicker"/>
    <x v="1"/>
    <s v="Mani Pillai"/>
    <s v="Cashier"/>
    <s v="FreshMart Nagpur Colony"/>
    <x v="2"/>
  </r>
  <r>
    <s v="INV100847"/>
    <x v="172"/>
    <s v="CUST0479"/>
    <s v="PRD103"/>
    <s v="STR109"/>
    <s v="EMP0180"/>
    <n v="1"/>
    <n v="355.64"/>
    <n v="15"/>
    <n v="53.35"/>
    <n v="302.29000000000002"/>
    <n v="303.41000000000003"/>
    <n v="-1.1200000000000001"/>
    <s v="Credit Card"/>
    <s v="Not Returned"/>
    <x v="2"/>
    <d v="1899-12-30T16:31:00"/>
    <s v="Weekday"/>
    <s v="Organic Fresh Fresh Vegetables Pack"/>
    <x v="11"/>
    <n v="355.64"/>
    <s v="Hariharan Raj"/>
    <x v="1"/>
    <s v="Venkat Balan"/>
    <s v="Billing"/>
    <s v="FreshMart Mumbai Complex"/>
    <x v="2"/>
  </r>
  <r>
    <s v="INV100918"/>
    <x v="172"/>
    <s v="CUST0252"/>
    <s v="PRD028"/>
    <s v="STR093"/>
    <s v="EMP0141"/>
    <n v="1"/>
    <n v="380.12"/>
    <n v="5"/>
    <n v="19.010000000000002"/>
    <n v="361.11"/>
    <n v="309.98"/>
    <n v="51.13"/>
    <s v="Upi"/>
    <s v="Not Returned"/>
    <x v="1"/>
    <d v="1899-12-30T15:39:00"/>
    <s v="Weekday"/>
    <s v="Tata Tea Soft Drinks 500g"/>
    <x v="0"/>
    <n v="380.12"/>
    <s v="Kannan Gupta"/>
    <x v="2"/>
    <s v="Mala Velan"/>
    <s v="Sales"/>
    <s v="FreshMart Pune Complex"/>
    <x v="2"/>
  </r>
  <r>
    <s v="INV101301"/>
    <x v="172"/>
    <s v="CUST0647"/>
    <s v="PRD042"/>
    <s v="STR059"/>
    <s v="EMP0017"/>
    <n v="8"/>
    <n v="499.34"/>
    <n v="0"/>
    <n v="0"/>
    <n v="3994.72"/>
    <n v="2995.84"/>
    <n v="998.88"/>
    <s v="Upi"/>
    <s v="Not Returned"/>
    <x v="1"/>
    <d v="1899-12-30T21:38:00"/>
    <s v="Weekday"/>
    <s v="Amul Frozen Vegetables 2kg"/>
    <x v="12"/>
    <n v="444.49"/>
    <s v="Kalpana Nathan"/>
    <x v="0"/>
    <s v="Ovi Sharma"/>
    <s v="Sales"/>
    <s v="FreshMart Coimbatore Plaza"/>
    <x v="0"/>
  </r>
  <r>
    <s v="INV101389"/>
    <x v="172"/>
    <s v="CUST0179"/>
    <s v="PRD047"/>
    <s v="STR084"/>
    <s v="EMP0288"/>
    <n v="7"/>
    <n v="501.04"/>
    <n v="15"/>
    <n v="526.09"/>
    <n v="2981.19"/>
    <n v="2407.23"/>
    <n v="573.96"/>
    <s v="Wallet"/>
    <s v="Not Returned"/>
    <x v="1"/>
    <d v="1899-12-30T10:43:00"/>
    <s v="Weekday"/>
    <s v="Lays Chocolates Combo"/>
    <x v="7"/>
    <n v="474.19"/>
    <s v="Chitra Mudaliar"/>
    <x v="0"/>
    <s v="Chitra Selvam"/>
    <s v="Sales"/>
    <s v="FreshMart Tiruppur Market"/>
    <x v="0"/>
  </r>
  <r>
    <s v="INV101478"/>
    <x v="172"/>
    <s v="CUST0651"/>
    <s v="PRD056"/>
    <s v="STR075"/>
    <s v="EMP0171"/>
    <n v="3"/>
    <n v="333.54"/>
    <n v="5"/>
    <n v="50.03"/>
    <n v="950.59"/>
    <n v="715.29"/>
    <n v="235.3"/>
    <s v="Debit Card"/>
    <s v="Not Returned"/>
    <x v="1"/>
    <d v="1899-12-30T14:44:00"/>
    <s v="Weekday"/>
    <s v="Cadbury Namkeen Combo"/>
    <x v="7"/>
    <n v="333.54"/>
    <s v="Ilango Mudaliar"/>
    <x v="1"/>
    <s v="Ashok Nair"/>
    <s v="Cashier"/>
    <s v="FreshMart Salem Main Road"/>
    <x v="0"/>
  </r>
  <r>
    <s v="INV101482"/>
    <x v="172"/>
    <s v="CUST0685"/>
    <s v="PRD049"/>
    <s v="STR055"/>
    <s v="EMP0068"/>
    <n v="4"/>
    <n v="420.54"/>
    <n v="0"/>
    <n v="0"/>
    <n v="1682.16"/>
    <n v="1235.76"/>
    <n v="446.4"/>
    <s v="Debit Card"/>
    <s v="Not Returned"/>
    <x v="1"/>
    <d v="1899-12-30T12:20:00"/>
    <s v="Weekday"/>
    <s v="Cadbury Chips 1kg"/>
    <x v="7"/>
    <n v="418.79"/>
    <s v="Naveen Achari"/>
    <x v="0"/>
    <s v="Manoj Subramaniam"/>
    <s v="Sales"/>
    <s v="FreshMart Madurai Circle"/>
    <x v="0"/>
  </r>
  <r>
    <s v="INV101494"/>
    <x v="172"/>
    <s v="CUST0343"/>
    <s v="PRD020"/>
    <s v="STR079"/>
    <s v="EMP0295"/>
    <n v="3"/>
    <n v="99.93"/>
    <n v="0"/>
    <n v="0"/>
    <n v="299.79000000000002"/>
    <n v="258.14999999999998"/>
    <n v="41.64"/>
    <s v="Cash"/>
    <s v="Not Returned"/>
    <x v="0"/>
    <d v="1899-12-30T13:03:00"/>
    <s v="Weekday"/>
    <s v="Aavin Milk 1L"/>
    <x v="3"/>
    <n v="99.93"/>
    <s v="Jayakumar Nathan"/>
    <x v="2"/>
    <s v="Lakshmi Nair"/>
    <s v="Inventory"/>
    <s v="FreshMart Erode Hub"/>
    <x v="0"/>
  </r>
  <r>
    <s v="INV102345"/>
    <x v="172"/>
    <s v="CUST0324"/>
    <s v="PRD078"/>
    <s v="STR081"/>
    <s v="EMP0226"/>
    <n v="8"/>
    <n v="269.92"/>
    <n v="0"/>
    <n v="0"/>
    <n v="2159.36"/>
    <n v="1720.24"/>
    <n v="439.12"/>
    <s v="Cash"/>
    <s v="Not Returned"/>
    <x v="1"/>
    <d v="1899-12-30T17:18:00"/>
    <s v="Weekday"/>
    <s v="Vim Kitchenware Combo"/>
    <x v="5"/>
    <n v="261.55"/>
    <s v="Tamil Velan"/>
    <x v="0"/>
    <s v="Arun Rao"/>
    <s v="Store Manager"/>
    <s v="FreshMart Erode Crossing"/>
    <x v="0"/>
  </r>
  <r>
    <s v="INV100075"/>
    <x v="173"/>
    <s v="CUST0197"/>
    <s v="PRD037"/>
    <s v="STR013"/>
    <s v="EMP0143"/>
    <n v="1"/>
    <n v="245.32"/>
    <n v="5"/>
    <n v="12.27"/>
    <n v="268.01"/>
    <n v="209.38"/>
    <n v="58.63"/>
    <s v="Credit Card"/>
    <s v="Not Returned"/>
    <x v="1"/>
    <d v="1899-12-30T21:14:00"/>
    <s v="Weekend"/>
    <s v="ITC Frozen Snacks 250ml"/>
    <x v="12"/>
    <n v="245.32"/>
    <s v="Ishwarya Pandian"/>
    <x v="1"/>
    <s v="Chitra Prabhu"/>
    <s v="Sales"/>
    <s v="FreshMart Tiruppur Extension"/>
    <x v="0"/>
  </r>
  <r>
    <s v="INV100184"/>
    <x v="173"/>
    <s v="CUST0605"/>
    <s v="PRD064"/>
    <s v="STR113"/>
    <s v="EMP0339"/>
    <n v="7"/>
    <n v="410.2"/>
    <n v="0"/>
    <n v="0"/>
    <n v="3302.11"/>
    <n v="1929.69"/>
    <n v="1372.42"/>
    <s v="Upi"/>
    <s v="Not Returned"/>
    <x v="2"/>
    <d v="1899-12-30T11:47:00"/>
    <s v="Weekend"/>
    <s v="Patanjali Soap Combo"/>
    <x v="10"/>
    <n v="386.17"/>
    <s v="Arun Iyer"/>
    <x v="0"/>
    <s v="Hariharan Mudaliar"/>
    <s v="Cashier"/>
    <s v="FreshMart Pune Heights"/>
    <x v="2"/>
  </r>
  <r>
    <s v="INV100209"/>
    <x v="173"/>
    <s v="CUST0336"/>
    <s v="PRD038"/>
    <s v="STR085"/>
    <s v="EMP0154"/>
    <n v="5"/>
    <n v="130.09"/>
    <n v="15"/>
    <n v="97.57"/>
    <n v="635.80999999999995"/>
    <n v="563.1"/>
    <n v="72.709999999999994"/>
    <s v="Wallet"/>
    <s v="Not Returned"/>
    <x v="1"/>
    <d v="1899-12-30T15:45:00"/>
    <s v="Weekend"/>
    <s v="Amul Ice Cream 2kg"/>
    <x v="12"/>
    <n v="130.09"/>
    <s v="Dhanya Achari"/>
    <x v="2"/>
    <s v="Dinesh Varma"/>
    <s v="Store Manager"/>
    <s v="FreshMart Mysuru Arcade"/>
    <x v="0"/>
  </r>
  <r>
    <s v="INV100371"/>
    <x v="173"/>
    <s v="CUST0167"/>
    <s v="PRD025"/>
    <s v="STR123"/>
    <s v="EMP0299"/>
    <n v="4"/>
    <n v="383.51"/>
    <n v="0"/>
    <n v="0"/>
    <n v="1764.15"/>
    <n v="1143.5999999999999"/>
    <n v="620.54999999999995"/>
    <s v="Upi"/>
    <s v="Not Returned"/>
    <x v="1"/>
    <d v="1899-12-30T13:59:00"/>
    <s v="Weekend"/>
    <s v="Nescafe Soft Drinks Pack"/>
    <x v="0"/>
    <n v="383.51"/>
    <s v="Naveen Venkataraman"/>
    <x v="1"/>
    <s v="Nandhini Kumar"/>
    <s v="Cashier"/>
    <s v="FreshMart Mumbai Extension"/>
    <x v="2"/>
  </r>
  <r>
    <s v="INV100419"/>
    <x v="173"/>
    <s v="CUST0151"/>
    <s v="PRD051"/>
    <s v="STR095"/>
    <s v="EMP0177"/>
    <n v="2"/>
    <n v="147.97"/>
    <n v="5"/>
    <n v="14.8"/>
    <n v="323.31"/>
    <n v="225.6"/>
    <n v="97.71"/>
    <s v="Net Banking"/>
    <s v="Not Returned"/>
    <x v="1"/>
    <d v="1899-12-30T13:15:00"/>
    <s v="Weekend"/>
    <s v="Cadbury Biscuits 250ml"/>
    <x v="7"/>
    <n v="147.97"/>
    <s v="Gopal Selvam"/>
    <x v="2"/>
    <s v="Raghav Iyer"/>
    <s v="Store Manager"/>
    <s v="FreshMart Ahmedabad Gardens"/>
    <x v="2"/>
  </r>
  <r>
    <s v="INV100514"/>
    <x v="173"/>
    <s v="CUST0078"/>
    <s v="PRD095"/>
    <s v="STR073"/>
    <s v="EMP0114"/>
    <n v="1"/>
    <n v="75.680000000000007"/>
    <n v="15"/>
    <n v="11.35"/>
    <n v="73.98"/>
    <n v="62.14"/>
    <n v="11.84"/>
    <s v="Debit Card"/>
    <s v="Not Returned"/>
    <x v="1"/>
    <d v="1899-12-30T14:48:00"/>
    <s v="Weekend"/>
    <s v="Organic Fresh Fresh Vegetables 200g"/>
    <x v="11"/>
    <n v="75.680000000000007"/>
    <s v="Eswari Balan"/>
    <x v="2"/>
    <s v="Devi Krishnan"/>
    <s v="Store Manager"/>
    <s v="FreshMart Bengaluru Market"/>
    <x v="0"/>
  </r>
  <r>
    <s v="INV100700"/>
    <x v="173"/>
    <s v="CUST0286"/>
    <s v="PRD108"/>
    <s v="STR087"/>
    <s v="EMP0222"/>
    <n v="4"/>
    <n v="306.62"/>
    <n v="20"/>
    <n v="245.3"/>
    <n v="1128.3599999999999"/>
    <n v="1039.72"/>
    <n v="88.64"/>
    <s v="Wallet"/>
    <s v="Not Returned"/>
    <x v="1"/>
    <d v="1899-12-30T19:17:00"/>
    <s v="Weekend"/>
    <s v="Daawat Basmati Rice 2kg"/>
    <x v="2"/>
    <n v="306.62"/>
    <s v="Senthil Devi"/>
    <x v="2"/>
    <s v="Poornima Rao"/>
    <s v="Inventory"/>
    <s v="FreshMart Mysuru Complex"/>
    <x v="0"/>
  </r>
  <r>
    <s v="INV100983"/>
    <x v="173"/>
    <s v="CUST0270"/>
    <s v="PRD061"/>
    <s v="STR071"/>
    <s v="EMP0210"/>
    <n v="6"/>
    <n v="355.94"/>
    <n v="20"/>
    <n v="427.13"/>
    <n v="1964.79"/>
    <n v="1330.32"/>
    <n v="634.47"/>
    <s v="Credit Card"/>
    <s v="Not Returned"/>
    <x v="1"/>
    <d v="1899-12-30T13:28:00"/>
    <s v="Weekend"/>
    <s v="Colgate Shampoo Combo"/>
    <x v="10"/>
    <n v="318.62"/>
    <s v="Banu Venkataraman"/>
    <x v="0"/>
    <s v="Karthik Venkataraman"/>
    <s v="Sales"/>
    <s v="FreshMart Salem Crossing"/>
    <x v="0"/>
  </r>
  <r>
    <s v="INV101204"/>
    <x v="173"/>
    <s v="CUST0106"/>
    <s v="PRD075"/>
    <s v="STR165"/>
    <s v="EMP0327"/>
    <n v="4"/>
    <n v="320.5"/>
    <n v="20"/>
    <n v="256.39999999999998"/>
    <n v="1179.44"/>
    <n v="901.12"/>
    <n v="278.32"/>
    <s v="Net Banking"/>
    <s v="Not Returned"/>
    <x v="1"/>
    <d v="1899-12-30T20:03:00"/>
    <s v="Weekend"/>
    <s v="Local Farm Fresh Vegetables 200g"/>
    <x v="5"/>
    <n v="297.32"/>
    <s v="Sangeetha Sekar"/>
    <x v="0"/>
    <s v="Yogesh Varma"/>
    <s v="Inventory"/>
    <s v="FreshMart Jaipur Junction"/>
    <x v="1"/>
  </r>
  <r>
    <s v="INV101309"/>
    <x v="173"/>
    <s v="CUST0440"/>
    <s v="PRD004"/>
    <s v="STR175"/>
    <s v="EMP0043"/>
    <n v="3"/>
    <n v="398.25"/>
    <n v="0"/>
    <n v="0"/>
    <n v="1373.96"/>
    <n v="709.62"/>
    <n v="664.34"/>
    <s v="Wallet"/>
    <s v="Not Returned"/>
    <x v="1"/>
    <d v="1899-12-30T09:59:00"/>
    <s v="Weekend"/>
    <s v="Britannia Buns 2kg"/>
    <x v="6"/>
    <n v="398.25"/>
    <s v="Yazhini Reddy"/>
    <x v="1"/>
    <s v="Suresh Reddy"/>
    <s v="Cashier"/>
    <s v="FreshMart Patna Square"/>
    <x v="3"/>
  </r>
  <r>
    <s v="INV101466"/>
    <x v="173"/>
    <s v="CUST0059"/>
    <s v="PRD031"/>
    <s v="STR129"/>
    <s v="EMP0343"/>
    <n v="3"/>
    <n v="342.46"/>
    <n v="10"/>
    <n v="102.74"/>
    <n v="1063.3399999999999"/>
    <n v="815.34"/>
    <n v="248"/>
    <s v="Debit Card"/>
    <s v="Not Returned"/>
    <x v="1"/>
    <d v="1899-12-30T12:31:00"/>
    <s v="Weekend"/>
    <s v="Nescafe Coffee Pack"/>
    <x v="0"/>
    <n v="342.46"/>
    <s v="Banu Sharma"/>
    <x v="1"/>
    <s v="Kishore Velan"/>
    <s v="Inventory"/>
    <s v="FreshMart Ahmedabad Heights"/>
    <x v="2"/>
  </r>
  <r>
    <s v="INV101634"/>
    <x v="173"/>
    <s v="CUST0353"/>
    <s v="PRD001"/>
    <s v="STR145"/>
    <s v="EMP0117"/>
    <n v="5"/>
    <n v="340.64"/>
    <n v="0"/>
    <n v="0"/>
    <n v="1958.68"/>
    <n v="923.7"/>
    <n v="1034.98"/>
    <s v="Cash"/>
    <s v="Not Returned"/>
    <x v="1"/>
    <d v="1899-12-30T13:37:00"/>
    <s v="Weekend"/>
    <s v="Local Bakers Buns 1kg"/>
    <x v="6"/>
    <n v="299.73"/>
    <s v="Mala Nair"/>
    <x v="0"/>
    <s v="Janani Krishnan"/>
    <s v="Billing"/>
    <s v="FreshMart Lucknow Main Road"/>
    <x v="1"/>
  </r>
  <r>
    <s v="INV101738"/>
    <x v="173"/>
    <s v="CUST0543"/>
    <s v="PRD033"/>
    <s v="STR030"/>
    <s v="EMP0224"/>
    <n v="4"/>
    <n v="239.91"/>
    <n v="0"/>
    <n v="0"/>
    <n v="1103.5899999999999"/>
    <n v="708.12"/>
    <n v="395.47"/>
    <s v="Wallet"/>
    <s v="Not Returned"/>
    <x v="0"/>
    <d v="1899-12-30T11:51:00"/>
    <s v="Weekend"/>
    <s v="Bisleri Soft Drinks 2kg"/>
    <x v="0"/>
    <n v="217.42"/>
    <s v="Gopal Menon"/>
    <x v="0"/>
    <s v="Sathish Sekar"/>
    <s v="Operations"/>
    <s v="FreshMart Mysuru Bypass"/>
    <x v="0"/>
  </r>
  <r>
    <s v="INV102014"/>
    <x v="173"/>
    <s v="CUST0093"/>
    <s v="PRD079"/>
    <s v="STR134"/>
    <s v="EMP0013"/>
    <n v="4"/>
    <n v="260.93"/>
    <n v="0"/>
    <n v="0"/>
    <n v="1200.28"/>
    <n v="776.24"/>
    <n v="424.04"/>
    <s v="Credit Card"/>
    <s v="Not Returned"/>
    <x v="0"/>
    <d v="1899-12-30T19:04:00"/>
    <s v="Weekend"/>
    <s v="Eveready Detergent Pack"/>
    <x v="5"/>
    <n v="260.93"/>
    <s v="Prakash Menon"/>
    <x v="2"/>
    <s v="Gokul Achari"/>
    <s v="Billing"/>
    <s v="FreshMart Pune Extension"/>
    <x v="2"/>
  </r>
  <r>
    <s v="INV102067"/>
    <x v="173"/>
    <s v="CUST0505"/>
    <s v="PRD011"/>
    <s v="STR029"/>
    <s v="EMP0182"/>
    <n v="5"/>
    <n v="185.59"/>
    <n v="0"/>
    <n v="0"/>
    <n v="1067.1400000000001"/>
    <n v="511.15"/>
    <n v="555.99"/>
    <s v="Wallet"/>
    <s v="Not Returned"/>
    <x v="1"/>
    <d v="1899-12-30T14:17:00"/>
    <s v="Weekend"/>
    <s v="Britannia Rusk 1L"/>
    <x v="6"/>
    <n v="168.36"/>
    <s v="Yazhini Sekar"/>
    <x v="0"/>
    <s v="Arun Naicker"/>
    <s v="Operations"/>
    <s v="FreshMart Bengaluru Colony"/>
    <x v="0"/>
  </r>
  <r>
    <s v="INV102070"/>
    <x v="173"/>
    <s v="CUST0045"/>
    <s v="PRD048"/>
    <s v="STR046"/>
    <s v="EMP0023"/>
    <n v="8"/>
    <n v="158.62"/>
    <n v="15"/>
    <n v="190.34"/>
    <n v="1240.4100000000001"/>
    <n v="873.68"/>
    <n v="366.73"/>
    <s v="Cash"/>
    <s v="Not Returned"/>
    <x v="1"/>
    <d v="1899-12-30T09:44:00"/>
    <s v="Weekend"/>
    <s v="Lays Chocolates 1kg"/>
    <x v="7"/>
    <n v="147.72"/>
    <s v="Thenmozhi Pandian"/>
    <x v="0"/>
    <s v="Jayakumar Gounder"/>
    <s v="Operations"/>
    <s v="FreshMart Mysuru Colony"/>
    <x v="0"/>
  </r>
  <r>
    <s v="INV102077"/>
    <x v="173"/>
    <s v="CUST0421"/>
    <s v="PRD047"/>
    <s v="STR115"/>
    <s v="EMP0269"/>
    <n v="4"/>
    <n v="474.19"/>
    <n v="20"/>
    <n v="379.35"/>
    <n v="1745.02"/>
    <n v="1375.56"/>
    <n v="369.46"/>
    <s v="Debit Card"/>
    <s v="Not Returned"/>
    <x v="0"/>
    <d v="1899-12-30T11:29:00"/>
    <s v="Weekend"/>
    <s v="Lays Chocolates Combo"/>
    <x v="7"/>
    <n v="474.19"/>
    <s v="Karthik Devi"/>
    <x v="1"/>
    <s v="Devi Sharma"/>
    <s v="Billing"/>
    <s v="FreshMart Surat Nagar"/>
    <x v="2"/>
  </r>
  <r>
    <s v="INV102225"/>
    <x v="173"/>
    <s v="CUST0096"/>
    <s v="PRD010"/>
    <s v="STR034"/>
    <s v="EMP0034"/>
    <n v="5"/>
    <n v="204.15"/>
    <n v="0"/>
    <n v="0"/>
    <n v="1173.8599999999999"/>
    <n v="538"/>
    <n v="635.86"/>
    <s v="Wallet"/>
    <s v="Not Returned"/>
    <x v="1"/>
    <d v="1899-12-30T13:13:00"/>
    <s v="Weekend"/>
    <s v="Harvest Gold Cookies Pack"/>
    <x v="6"/>
    <n v="182.3"/>
    <s v="Hariharan Gounder"/>
    <x v="0"/>
    <s v="Sangeetha Venkataraman"/>
    <s v="Cashier"/>
    <s v="FreshMart Tiruppur Circle"/>
    <x v="0"/>
  </r>
  <r>
    <s v="INV102276"/>
    <x v="173"/>
    <s v="CUST0160"/>
    <s v="PRD023"/>
    <s v="STR122"/>
    <s v="EMP0256"/>
    <n v="4"/>
    <n v="342.27"/>
    <n v="0"/>
    <n v="0"/>
    <n v="1574.44"/>
    <n v="1064.4000000000001"/>
    <n v="510.04"/>
    <s v="Credit Card"/>
    <s v="Not Returned"/>
    <x v="1"/>
    <d v="1899-12-30T11:45:00"/>
    <s v="Weekend"/>
    <s v="Amul Butter 1L"/>
    <x v="3"/>
    <n v="342.27"/>
    <s v="Mani Venkataraman"/>
    <x v="2"/>
    <s v="Vani Naicker"/>
    <s v="Cashier"/>
    <s v="FreshMart Pune Square"/>
    <x v="2"/>
  </r>
  <r>
    <s v="INV102308"/>
    <x v="173"/>
    <s v="CUST0412"/>
    <s v="PRD024"/>
    <s v="STR007"/>
    <s v="EMP0115"/>
    <n v="6"/>
    <n v="336.18"/>
    <n v="5"/>
    <n v="100.85"/>
    <n v="2203.66"/>
    <n v="1476.72"/>
    <n v="726.94"/>
    <s v="Wallet"/>
    <s v="Not Returned"/>
    <x v="1"/>
    <d v="1899-12-30T09:22:00"/>
    <s v="Weekend"/>
    <s v="Aavin Milk Pack v2"/>
    <x v="3"/>
    <n v="313.47000000000003"/>
    <s v="Kalpana Gounder"/>
    <x v="0"/>
    <s v="Vasanth Menon"/>
    <s v="Store Manager"/>
    <s v="FreshMart Mysuru Towers"/>
    <x v="0"/>
  </r>
  <r>
    <s v="INV102430"/>
    <x v="173"/>
    <s v="CUST0599"/>
    <s v="PRD137"/>
    <s v="STR039"/>
    <s v="EMP0216"/>
    <n v="3"/>
    <n v="451"/>
    <n v="5"/>
    <n v="67.650000000000006"/>
    <n v="1478.15"/>
    <n v="1055.6099999999999"/>
    <n v="422.54"/>
    <s v="Wallet"/>
    <s v="Not Returned"/>
    <x v="1"/>
    <d v="1899-12-30T16:14:00"/>
    <s v="Weekend"/>
    <s v="MDH Powdered Spices 200g"/>
    <x v="1"/>
    <n v="442.14"/>
    <s v="Kalpana Subramaniam"/>
    <x v="0"/>
    <s v="Deepak Nathan"/>
    <s v="HR"/>
    <s v="FreshMart Mysuru Market"/>
    <x v="0"/>
  </r>
  <r>
    <s v="INV102436"/>
    <x v="173"/>
    <s v="CUST0219"/>
    <s v="PRD113"/>
    <s v="STR146"/>
    <s v="EMP0260"/>
    <n v="6"/>
    <n v="260.49"/>
    <n v="0"/>
    <n v="0"/>
    <n v="1797.38"/>
    <n v="1270.3800000000001"/>
    <n v="527"/>
    <s v="Credit Card"/>
    <s v="Not Returned"/>
    <x v="1"/>
    <d v="1899-12-30T17:33:00"/>
    <s v="Weekend"/>
    <s v="Aachi Ponni Rice 1kg v2"/>
    <x v="2"/>
    <n v="236.56"/>
    <s v="Pandi Naidu"/>
    <x v="0"/>
    <s v="Kamala Prabhu"/>
    <s v="Billing"/>
    <s v="FreshMart Chandigarh Hub"/>
    <x v="1"/>
  </r>
  <r>
    <s v="INV100028"/>
    <x v="174"/>
    <s v="CUST0051"/>
    <s v="PRD033"/>
    <s v="STR086"/>
    <s v="EMP0263"/>
    <n v="8"/>
    <n v="235.08"/>
    <n v="0"/>
    <n v="0"/>
    <n v="2162.7399999999998"/>
    <n v="1416.24"/>
    <n v="746.5"/>
    <s v="Cash"/>
    <s v="Not Returned"/>
    <x v="1"/>
    <d v="1899-12-30T18:31:00"/>
    <s v="Weekend"/>
    <s v="Bisleri Soft Drinks 2kg"/>
    <x v="0"/>
    <n v="217.42"/>
    <s v="Ovi Devi"/>
    <x v="0"/>
    <s v="Vani Nair"/>
    <s v="Cashier"/>
    <s v="FreshMart Bengaluru Circle"/>
    <x v="0"/>
  </r>
  <r>
    <s v="INV100190"/>
    <x v="174"/>
    <s v="CUST0255"/>
    <s v="PRD127"/>
    <s v="STR060"/>
    <s v="EMP0181"/>
    <n v="4"/>
    <n v="331.35"/>
    <n v="15"/>
    <n v="198.81"/>
    <n v="1295.58"/>
    <n v="1161.32"/>
    <n v="134.26"/>
    <s v="Net Banking"/>
    <s v="Not Returned"/>
    <x v="1"/>
    <d v="1899-12-30T13:48:00"/>
    <s v="Weekend"/>
    <s v="Idhayam Gingelly Oil 1kg"/>
    <x v="8"/>
    <n v="331.35"/>
    <s v="Karthik Gounder"/>
    <x v="1"/>
    <s v="Madhavan Murugan"/>
    <s v="Sales"/>
    <s v="FreshMart Erode Square"/>
    <x v="1"/>
  </r>
  <r>
    <s v="INV100221"/>
    <x v="174"/>
    <s v="CUST0442"/>
    <s v="PRD147"/>
    <s v="STR049"/>
    <s v="EMP0183"/>
    <n v="5"/>
    <n v="67.37"/>
    <n v="0"/>
    <n v="0"/>
    <n v="387.38"/>
    <n v="252.15"/>
    <n v="135.22999999999999"/>
    <s v="Cash"/>
    <s v="Not Returned"/>
    <x v="1"/>
    <d v="1899-12-30T20:15:00"/>
    <s v="Weekend"/>
    <s v="Vim Dishwash 1kg"/>
    <x v="4"/>
    <n v="67.37"/>
    <s v="Kamala Rao"/>
    <x v="2"/>
    <s v="Kamala Murugan"/>
    <s v="Cashier"/>
    <s v="FreshMart Mysuru Circle"/>
    <x v="0"/>
  </r>
  <r>
    <s v="INV100276"/>
    <x v="174"/>
    <s v="CUST0254"/>
    <s v="PRD034"/>
    <s v="STR148"/>
    <s v="EMP0133"/>
    <n v="5"/>
    <n v="124.84"/>
    <n v="0"/>
    <n v="0"/>
    <n v="717.83"/>
    <n v="486.75"/>
    <n v="231.08"/>
    <s v="Upi"/>
    <s v="Not Returned"/>
    <x v="0"/>
    <d v="1899-12-30T16:38:00"/>
    <s v="Weekend"/>
    <s v="Nescafe Coffee 500g"/>
    <x v="0"/>
    <n v="124.84"/>
    <s v="Devi Raj"/>
    <x v="2"/>
    <s v="Deepak Naicker"/>
    <s v="Sales"/>
    <s v="FreshMart Kanpur Gardens"/>
    <x v="1"/>
  </r>
  <r>
    <s v="INV100453"/>
    <x v="174"/>
    <s v="CUST0205"/>
    <s v="PRD050"/>
    <s v="STR141"/>
    <s v="EMP0213"/>
    <n v="5"/>
    <n v="56.42"/>
    <n v="0"/>
    <n v="0"/>
    <n v="324.42"/>
    <n v="187.4"/>
    <n v="137.02000000000001"/>
    <s v="Debit Card"/>
    <s v="Not Returned"/>
    <x v="0"/>
    <d v="1899-12-30T15:46:00"/>
    <s v="Weekend"/>
    <s v="Parle Namkeen 500g"/>
    <x v="7"/>
    <n v="51.33"/>
    <s v="Lalitha Nathan"/>
    <x v="0"/>
    <s v="Venkat Varma"/>
    <s v="Cashier"/>
    <s v="FreshMart Delhi Arcade"/>
    <x v="1"/>
  </r>
  <r>
    <s v="INV100462"/>
    <x v="174"/>
    <s v="CUST0237"/>
    <s v="PRD088"/>
    <s v="STR035"/>
    <s v="EMP0297"/>
    <n v="2"/>
    <n v="404.97"/>
    <n v="5"/>
    <n v="40.5"/>
    <n v="884.86"/>
    <n v="682.48"/>
    <n v="202.38"/>
    <s v="Net Banking"/>
    <s v="Not Returned"/>
    <x v="1"/>
    <d v="1899-12-30T20:21:00"/>
    <s v="Weekend"/>
    <s v="Local Farm Fresh Fruits Combo v3"/>
    <x v="9"/>
    <n v="404.97"/>
    <s v="Harini Varma"/>
    <x v="1"/>
    <s v="Kishore Naidu"/>
    <s v="Sales"/>
    <s v="FreshMart Kochi Circle"/>
    <x v="0"/>
  </r>
  <r>
    <s v="INV100594"/>
    <x v="174"/>
    <s v="CUST0638"/>
    <s v="PRD006"/>
    <s v="STR128"/>
    <s v="EMP0021"/>
    <n v="7"/>
    <n v="369.9"/>
    <n v="5"/>
    <n v="129.46"/>
    <n v="2828.82"/>
    <n v="1514.24"/>
    <n v="1314.58"/>
    <s v="Debit Card"/>
    <s v="Not Returned"/>
    <x v="0"/>
    <d v="1899-12-30T11:23:00"/>
    <s v="Weekend"/>
    <s v="Harvest Gold Cookies 500g"/>
    <x v="6"/>
    <n v="343.56"/>
    <s v="Deepak Gounder"/>
    <x v="0"/>
    <s v="Tamil Nathan"/>
    <s v="Inventory"/>
    <s v="FreshMart Surat Junction"/>
    <x v="2"/>
  </r>
  <r>
    <s v="INV100703"/>
    <x v="174"/>
    <s v="CUST0205"/>
    <s v="PRD127"/>
    <s v="STR132"/>
    <s v="EMP0106"/>
    <n v="4"/>
    <n v="369.14"/>
    <n v="10"/>
    <n v="147.66"/>
    <n v="1528.23"/>
    <n v="1161.32"/>
    <n v="366.91"/>
    <s v="Credit Card"/>
    <s v="Not Returned"/>
    <x v="2"/>
    <d v="1899-12-30T18:24:00"/>
    <s v="Weekend"/>
    <s v="Idhayam Gingelly Oil 1kg"/>
    <x v="8"/>
    <n v="331.35"/>
    <s v="Lalitha Nathan"/>
    <x v="0"/>
    <s v="Banu Raj"/>
    <s v="Sales"/>
    <s v="FreshMart Surat Plaza"/>
    <x v="2"/>
  </r>
  <r>
    <s v="INV100869"/>
    <x v="174"/>
    <s v="CUST0041"/>
    <s v="PRD062"/>
    <s v="STR001"/>
    <s v="EMP0096"/>
    <n v="3"/>
    <n v="446.17"/>
    <n v="15"/>
    <n v="200.78"/>
    <n v="1308.3900000000001"/>
    <n v="976.83"/>
    <n v="331.56"/>
    <s v="Upi"/>
    <s v="Not Returned"/>
    <x v="2"/>
    <d v="1899-12-30T10:36:00"/>
    <s v="Weekend"/>
    <s v="Himalaya Skin Care Combo"/>
    <x v="10"/>
    <n v="298.81"/>
    <s v="Geetha Iyer"/>
    <x v="2"/>
    <s v="Manoj Nathan"/>
    <s v="Sales"/>
    <s v="FreshMart Madurai Crossing"/>
    <x v="0"/>
  </r>
  <r>
    <s v="INV100930"/>
    <x v="174"/>
    <s v="CUST0698"/>
    <s v="PRD138"/>
    <s v="STR027"/>
    <s v="EMP0046"/>
    <n v="4"/>
    <n v="416.08"/>
    <n v="15"/>
    <n v="249.65"/>
    <n v="1626.87"/>
    <n v="1278.56"/>
    <n v="348.31"/>
    <s v="Credit Card"/>
    <s v="Not Returned"/>
    <x v="1"/>
    <d v="1899-12-30T11:21:00"/>
    <s v="Weekend"/>
    <s v="MDH Whole Spices Combo"/>
    <x v="1"/>
    <n v="416.08"/>
    <s v="Nirmala Nair"/>
    <x v="2"/>
    <s v="Pandi Subramaniam"/>
    <s v="Sales"/>
    <s v="FreshMart Coimbatore Heights"/>
    <x v="0"/>
  </r>
  <r>
    <s v="INV101059"/>
    <x v="174"/>
    <s v="CUST0483"/>
    <s v="PRD022"/>
    <s v="STR010"/>
    <s v="EMP0004"/>
    <n v="2"/>
    <n v="397.22"/>
    <n v="10"/>
    <n v="79.44"/>
    <n v="822.25"/>
    <n v="638.74"/>
    <n v="183.51"/>
    <s v="Cash"/>
    <s v="Not Returned"/>
    <x v="1"/>
    <d v="1899-12-30T17:07:00"/>
    <s v="Weekend"/>
    <s v="Aavin Milk Pack"/>
    <x v="3"/>
    <n v="397.22"/>
    <s v="Deepak Chandran"/>
    <x v="2"/>
    <s v="Hema Chettiar"/>
    <s v="Sales"/>
    <s v="FreshMart Kochi Colony"/>
    <x v="0"/>
  </r>
  <r>
    <s v="INV101090"/>
    <x v="174"/>
    <s v="CUST0497"/>
    <s v="PRD085"/>
    <s v="STR077"/>
    <s v="EMP0030"/>
    <n v="7"/>
    <n v="414.65"/>
    <n v="5"/>
    <n v="145.13"/>
    <n v="3171.03"/>
    <n v="2352.4899999999998"/>
    <n v="818.54"/>
    <s v="Net Banking"/>
    <s v="Not Returned"/>
    <x v="0"/>
    <d v="1899-12-30T15:12:00"/>
    <s v="Weekend"/>
    <s v="Local Farm Fresh Fruits 1kg"/>
    <x v="9"/>
    <n v="389.61"/>
    <s v="Vasanth Nathan"/>
    <x v="0"/>
    <s v="Hariharan Rao"/>
    <s v="Cashier"/>
    <s v="FreshMart Kochi Gardens"/>
    <x v="0"/>
  </r>
  <r>
    <s v="INV101185"/>
    <x v="174"/>
    <s v="CUST0106"/>
    <s v="PRD061"/>
    <s v="STR080"/>
    <s v="EMP0285"/>
    <n v="4"/>
    <n v="334.46"/>
    <n v="5"/>
    <n v="66.89"/>
    <n v="1461.59"/>
    <n v="886.88"/>
    <n v="574.71"/>
    <s v="Net Banking"/>
    <s v="Not Returned"/>
    <x v="2"/>
    <d v="1899-12-30T11:24:00"/>
    <s v="Weekend"/>
    <s v="Colgate Shampoo Combo"/>
    <x v="10"/>
    <n v="318.62"/>
    <s v="Sangeetha Sekar"/>
    <x v="0"/>
    <s v="Lalitha Murugan"/>
    <s v="Store Manager"/>
    <s v="FreshMart Madurai Colony"/>
    <x v="0"/>
  </r>
  <r>
    <s v="INV101300"/>
    <x v="174"/>
    <s v="CUST0600"/>
    <s v="PRD068"/>
    <s v="STR127"/>
    <s v="EMP0313"/>
    <n v="7"/>
    <n v="233.3"/>
    <n v="0"/>
    <n v="0"/>
    <n v="1878.07"/>
    <n v="1126.8599999999999"/>
    <n v="751.21"/>
    <s v="Wallet"/>
    <s v="Not Returned"/>
    <x v="1"/>
    <d v="1899-12-30T09:23:00"/>
    <s v="Weekend"/>
    <s v="Patanjali Shampoo 2kg"/>
    <x v="10"/>
    <n v="232.2"/>
    <s v="Anitha Reddy"/>
    <x v="0"/>
    <s v="Lokesh Varma"/>
    <s v="HR"/>
    <s v="FreshMart Surat Enclave"/>
    <x v="2"/>
  </r>
  <r>
    <s v="INV101495"/>
    <x v="174"/>
    <s v="CUST0158"/>
    <s v="PRD074"/>
    <s v="STR076"/>
    <s v="EMP0056"/>
    <n v="3"/>
    <n v="414.29"/>
    <n v="10"/>
    <n v="124.29"/>
    <n v="1286.3699999999999"/>
    <n v="942.78"/>
    <n v="343.59"/>
    <s v="Wallet"/>
    <s v="Not Returned"/>
    <x v="1"/>
    <d v="1899-12-30T18:00:00"/>
    <s v="Weekend"/>
    <s v="Surf Excel Tissue Combo"/>
    <x v="5"/>
    <n v="414.29"/>
    <s v="Hemalatha Murugan"/>
    <x v="1"/>
    <s v="Anjali Balan"/>
    <s v="Sales"/>
    <s v="FreshMart Hyderabad Towers"/>
    <x v="0"/>
  </r>
  <r>
    <s v="INV101525"/>
    <x v="174"/>
    <s v="CUST0545"/>
    <s v="PRD102"/>
    <s v="STR033"/>
    <s v="EMP0024"/>
    <n v="4"/>
    <n v="400.33"/>
    <n v="10"/>
    <n v="160.13"/>
    <n v="1657.37"/>
    <n v="1363.6"/>
    <n v="293.77"/>
    <s v="Credit Card"/>
    <s v="Not Returned"/>
    <x v="1"/>
    <d v="1899-12-30T10:17:00"/>
    <s v="Weekend"/>
    <s v="Local Farm Fresh Vegetables 200g v2"/>
    <x v="11"/>
    <n v="400.33"/>
    <s v="Prakash Mudaliar"/>
    <x v="1"/>
    <s v="Bhavani Kumar"/>
    <s v="Cashier"/>
    <s v="FreshMart Ahmedabad Complex"/>
    <x v="0"/>
  </r>
  <r>
    <s v="INV101546"/>
    <x v="174"/>
    <s v="CUST0482"/>
    <s v="PRD033"/>
    <s v="STR159"/>
    <s v="EMP0349"/>
    <n v="4"/>
    <n v="241.53"/>
    <n v="15"/>
    <n v="144.91999999999999"/>
    <n v="944.38"/>
    <n v="708.12"/>
    <n v="236.26"/>
    <s v="Net Banking"/>
    <s v="Not Returned"/>
    <x v="0"/>
    <d v="1899-12-30T20:22:00"/>
    <s v="Weekend"/>
    <s v="Bisleri Soft Drinks 2kg"/>
    <x v="0"/>
    <n v="217.42"/>
    <s v="Prakash Naicker"/>
    <x v="0"/>
    <s v="Jagan Balan"/>
    <s v="Cashier"/>
    <s v="FreshMart Jaipur Market"/>
    <x v="1"/>
  </r>
  <r>
    <s v="INV101645"/>
    <x v="174"/>
    <s v="CUST0357"/>
    <s v="PRD053"/>
    <s v="STR162"/>
    <s v="EMP0032"/>
    <n v="1"/>
    <n v="262.77"/>
    <n v="0"/>
    <n v="0"/>
    <n v="302.19"/>
    <n v="194.64"/>
    <n v="107.55"/>
    <s v="Upi"/>
    <s v="Returned"/>
    <x v="1"/>
    <d v="1899-12-30T14:33:00"/>
    <s v="Weekend"/>
    <s v="Cadbury Namkeen Pack"/>
    <x v="7"/>
    <n v="262.77"/>
    <s v="Sundar Naicker"/>
    <x v="2"/>
    <s v="Kavya Nair"/>
    <s v="Cashier"/>
    <s v="FreshMart Delhi Extension"/>
    <x v="1"/>
  </r>
  <r>
    <s v="INV101712"/>
    <x v="174"/>
    <s v="CUST0275"/>
    <s v="PRD141"/>
    <s v="STR003"/>
    <s v="EMP0298"/>
    <n v="4"/>
    <n v="47.48"/>
    <n v="0"/>
    <n v="0"/>
    <n v="218.41"/>
    <n v="146.6"/>
    <n v="71.81"/>
    <s v="Credit Card"/>
    <s v="Not Returned"/>
    <x v="1"/>
    <d v="1899-12-30T13:15:00"/>
    <s v="Weekend"/>
    <s v="Vim Floor Cleaner 1L"/>
    <x v="4"/>
    <n v="46.76"/>
    <s v="Latha Nathan"/>
    <x v="0"/>
    <s v="Balaji Reddy"/>
    <s v="Billing"/>
    <s v="FreshMart Tiruppur Square"/>
    <x v="0"/>
  </r>
  <r>
    <s v="INV101740"/>
    <x v="174"/>
    <s v="CUST0049"/>
    <s v="PRD026"/>
    <s v="STR107"/>
    <s v="EMP0038"/>
    <n v="4"/>
    <n v="332.66"/>
    <n v="0"/>
    <n v="0"/>
    <n v="1530.24"/>
    <n v="989"/>
    <n v="541.24"/>
    <s v="Cash"/>
    <s v="Not Returned"/>
    <x v="1"/>
    <d v="1899-12-30T16:40:00"/>
    <s v="Weekend"/>
    <s v="Nescafe Coffee 1kg"/>
    <x v="0"/>
    <n v="329.69"/>
    <s v="Lokesh Gupta"/>
    <x v="0"/>
    <s v="Yamuna Achari"/>
    <s v="Inventory"/>
    <s v="FreshMart Surat Arcade"/>
    <x v="2"/>
  </r>
  <r>
    <s v="INV101783"/>
    <x v="174"/>
    <s v="CUST0327"/>
    <s v="PRD028"/>
    <s v="STR002"/>
    <s v="EMP0185"/>
    <n v="3"/>
    <n v="380.12"/>
    <n v="20"/>
    <n v="228.07"/>
    <n v="1049.1300000000001"/>
    <n v="929.94"/>
    <n v="119.19"/>
    <s v="Credit Card"/>
    <s v="Not Returned"/>
    <x v="0"/>
    <d v="1899-12-30T17:12:00"/>
    <s v="Weekend"/>
    <s v="Tata Tea Soft Drinks 500g"/>
    <x v="0"/>
    <n v="380.12"/>
    <s v="Lakshmi Rao"/>
    <x v="1"/>
    <s v="Ezhil Raj"/>
    <s v="Inventory"/>
    <s v="FreshMart Tiruppur Bypass"/>
    <x v="0"/>
  </r>
  <r>
    <s v="INV101908"/>
    <x v="174"/>
    <s v="CUST0104"/>
    <s v="PRD107"/>
    <s v="STR058"/>
    <s v="EMP0117"/>
    <n v="1"/>
    <n v="405.1"/>
    <n v="0"/>
    <n v="0"/>
    <n v="465.87"/>
    <n v="348.41"/>
    <n v="117.46"/>
    <s v="Upi"/>
    <s v="Not Returned"/>
    <x v="1"/>
    <d v="1899-12-30T17:55:00"/>
    <s v="Weekend"/>
    <s v="Aachi Idli Rice Combo"/>
    <x v="2"/>
    <n v="405.1"/>
    <s v="Divya Krishnan"/>
    <x v="1"/>
    <s v="Janani Krishnan"/>
    <s v="Billing"/>
    <s v="FreshMart Erode Central"/>
    <x v="0"/>
  </r>
  <r>
    <s v="INV102111"/>
    <x v="174"/>
    <s v="CUST0394"/>
    <s v="PRD096"/>
    <s v="STR006"/>
    <s v="EMP0265"/>
    <n v="3"/>
    <n v="211.16"/>
    <n v="20"/>
    <n v="126.7"/>
    <n v="582.79999999999995"/>
    <n v="510.6"/>
    <n v="72.2"/>
    <s v="Wallet"/>
    <s v="Not Returned"/>
    <x v="2"/>
    <d v="1899-12-30T09:03:00"/>
    <s v="Weekend"/>
    <s v="Local Farm Fresh Vegetables 1L"/>
    <x v="11"/>
    <n v="205.93"/>
    <s v="Sudha Mudaliar"/>
    <x v="0"/>
    <s v="Padma Subramaniam"/>
    <s v="Operations"/>
    <s v="FreshMart Mysuru Junction"/>
    <x v="0"/>
  </r>
  <r>
    <s v="INV102209"/>
    <x v="174"/>
    <s v="CUST0573"/>
    <s v="PRD021"/>
    <s v="STR124"/>
    <s v="EMP0334"/>
    <n v="7"/>
    <n v="40.01"/>
    <n v="0"/>
    <n v="0"/>
    <n v="322.08"/>
    <n v="226.8"/>
    <n v="95.28"/>
    <s v="Wallet"/>
    <s v="Not Returned"/>
    <x v="1"/>
    <d v="1899-12-30T11:28:00"/>
    <s v="Weekend"/>
    <s v="Milky Mist Butter Pack"/>
    <x v="3"/>
    <n v="38.659999999999997"/>
    <s v="Padma Varma"/>
    <x v="1"/>
    <s v="Elango Raj"/>
    <s v="Sales"/>
    <s v="FreshMart Ahmedabad Hub"/>
    <x v="2"/>
  </r>
  <r>
    <s v="INV102294"/>
    <x v="174"/>
    <s v="CUST0156"/>
    <s v="PRD103"/>
    <s v="STR036"/>
    <s v="EMP0150"/>
    <n v="3"/>
    <n v="365.91"/>
    <n v="15"/>
    <n v="164.66"/>
    <n v="1073.03"/>
    <n v="910.23"/>
    <n v="162.80000000000001"/>
    <s v="Upi"/>
    <s v="Not Returned"/>
    <x v="0"/>
    <d v="1899-12-30T19:42:00"/>
    <s v="Weekend"/>
    <s v="Organic Fresh Fresh Vegetables Pack"/>
    <x v="11"/>
    <n v="355.64"/>
    <s v="Tara Chettiar"/>
    <x v="0"/>
    <s v="Dhanya Iyer"/>
    <s v="Operations"/>
    <s v="FreshMart Chennai Central"/>
    <x v="0"/>
  </r>
  <r>
    <s v="INV102353"/>
    <x v="174"/>
    <s v="CUST0637"/>
    <s v="PRD027"/>
    <s v="STR121"/>
    <s v="EMP0319"/>
    <n v="4"/>
    <n v="139.21"/>
    <n v="20"/>
    <n v="111.37"/>
    <n v="512.29"/>
    <n v="427.96"/>
    <n v="84.33"/>
    <s v="Credit Card"/>
    <s v="Not Returned"/>
    <x v="1"/>
    <d v="1899-12-30T10:27:00"/>
    <s v="Weekend"/>
    <s v="Coca-Cola Tea 1kg"/>
    <x v="0"/>
    <n v="139.21"/>
    <s v="Deepa Devi"/>
    <x v="1"/>
    <s v="Harini Kumar"/>
    <s v="Cashier"/>
    <s v="FreshMart Pune Junction"/>
    <x v="2"/>
  </r>
  <r>
    <s v="INV100388"/>
    <x v="175"/>
    <s v="CUST0534"/>
    <s v="PRD033"/>
    <s v="STR018"/>
    <s v="EMP0308"/>
    <n v="4"/>
    <n v="217.42"/>
    <n v="5"/>
    <n v="43.48"/>
    <n v="826.2"/>
    <n v="708.12"/>
    <n v="118.08"/>
    <s v="Credit Card"/>
    <s v="Not Returned"/>
    <x v="0"/>
    <d v="1899-12-30T19:20:00"/>
    <s v="Weekday"/>
    <s v="Bisleri Soft Drinks 2kg"/>
    <x v="0"/>
    <n v="217.42"/>
    <s v="Kalpana Nair"/>
    <x v="2"/>
    <s v="Thenmozhi Selvam"/>
    <s v="Cashier"/>
    <s v="FreshMart Hyderabad Main Road"/>
    <x v="0"/>
  </r>
  <r>
    <s v="INV100403"/>
    <x v="175"/>
    <s v="CUST0203"/>
    <s v="PRD053"/>
    <s v="STR095"/>
    <s v="EMP0201"/>
    <n v="5"/>
    <n v="262.77"/>
    <n v="15"/>
    <n v="197.08"/>
    <n v="1116.77"/>
    <n v="973.2"/>
    <n v="143.57"/>
    <s v="Cash"/>
    <s v="Not Returned"/>
    <x v="1"/>
    <d v="1899-12-30T10:54:00"/>
    <s v="Weekday"/>
    <s v="Cadbury Namkeen Pack"/>
    <x v="7"/>
    <n v="262.77"/>
    <s v="Gopal Pillai"/>
    <x v="2"/>
    <s v="Bharath Reddy"/>
    <s v="Sales"/>
    <s v="FreshMart Ahmedabad Gardens"/>
    <x v="2"/>
  </r>
  <r>
    <s v="INV100499"/>
    <x v="175"/>
    <s v="CUST0452"/>
    <s v="PRD090"/>
    <s v="STR083"/>
    <s v="EMP0074"/>
    <n v="3"/>
    <n v="438.7"/>
    <n v="0"/>
    <n v="0"/>
    <n v="1316.1"/>
    <n v="1110.54"/>
    <n v="205.56"/>
    <s v="Credit Card"/>
    <s v="Not Returned"/>
    <x v="1"/>
    <d v="1899-12-30T09:52:00"/>
    <s v="Weekday"/>
    <s v="Organic Fresh Fresh Fruits Pack v2"/>
    <x v="9"/>
    <n v="438.7"/>
    <s v="Dhanya Varma"/>
    <x v="1"/>
    <s v="Indira Varma"/>
    <s v="Sales"/>
    <s v="FreshMart Salem Colony"/>
    <x v="0"/>
  </r>
  <r>
    <s v="INV100532"/>
    <x v="175"/>
    <s v="CUST0420"/>
    <s v="PRD097"/>
    <s v="STR015"/>
    <s v="EMP0350"/>
    <n v="5"/>
    <n v="365.92"/>
    <n v="10"/>
    <n v="182.96"/>
    <n v="1646.64"/>
    <n v="1551.9"/>
    <n v="94.74"/>
    <s v="Upi"/>
    <s v="Not Returned"/>
    <x v="1"/>
    <d v="1899-12-30T20:31:00"/>
    <s v="Weekday"/>
    <s v="Local Farm Fresh Vegetables 250ml v2"/>
    <x v="11"/>
    <n v="365.92"/>
    <s v="Bharath Mudaliar"/>
    <x v="2"/>
    <s v="Uma Pandian"/>
    <s v="Cashier"/>
    <s v="FreshMart Salem Circle"/>
    <x v="0"/>
  </r>
  <r>
    <s v="INV100615"/>
    <x v="175"/>
    <s v="CUST0665"/>
    <s v="PRD083"/>
    <s v="STR060"/>
    <s v="EMP0314"/>
    <n v="3"/>
    <n v="425.88"/>
    <n v="15"/>
    <n v="191.65"/>
    <n v="1085.99"/>
    <n v="1072.4100000000001"/>
    <n v="13.58"/>
    <s v="Upi"/>
    <s v="Not Returned"/>
    <x v="1"/>
    <d v="1899-12-30T12:54:00"/>
    <s v="Weekday"/>
    <s v="Organic Fresh Fresh Fruits 2kg"/>
    <x v="9"/>
    <n v="425.88"/>
    <s v="Kishore Subramaniam"/>
    <x v="2"/>
    <s v="Naveen Naidu"/>
    <s v="Cashier"/>
    <s v="FreshMart Erode Square"/>
    <x v="1"/>
  </r>
  <r>
    <s v="INV101434"/>
    <x v="175"/>
    <s v="CUST0662"/>
    <s v="PRD012"/>
    <s v="STR082"/>
    <s v="EMP0115"/>
    <n v="2"/>
    <n v="541.35"/>
    <n v="10"/>
    <n v="108.27"/>
    <n v="974.43"/>
    <n v="672.8"/>
    <n v="301.63"/>
    <s v="Debit Card"/>
    <s v="Not Returned"/>
    <x v="2"/>
    <d v="1899-12-30T15:30:00"/>
    <s v="Weekday"/>
    <s v="Harvest Gold Rusk 1kg"/>
    <x v="6"/>
    <n v="541.35"/>
    <s v="Balamurugan Nair"/>
    <x v="1"/>
    <s v="Vasanth Menon"/>
    <s v="Store Manager"/>
    <s v="FreshMart Salem Bypass"/>
    <x v="0"/>
  </r>
  <r>
    <s v="INV101459"/>
    <x v="175"/>
    <s v="CUST0278"/>
    <s v="PRD057"/>
    <s v="STR071"/>
    <s v="EMP0120"/>
    <n v="3"/>
    <n v="317.99"/>
    <n v="0"/>
    <n v="0"/>
    <n v="953.97"/>
    <n v="705.15"/>
    <n v="248.82"/>
    <s v="Debit Card"/>
    <s v="Not Returned"/>
    <x v="1"/>
    <d v="1899-12-30T09:42:00"/>
    <s v="Weekday"/>
    <s v="Parle Chocolates 500g"/>
    <x v="7"/>
    <n v="317.99"/>
    <s v="Umesh Nair"/>
    <x v="2"/>
    <s v="Mala Rao"/>
    <s v="Cashier"/>
    <s v="FreshMart Salem Crossing"/>
    <x v="0"/>
  </r>
  <r>
    <s v="INV101579"/>
    <x v="175"/>
    <s v="CUST0375"/>
    <s v="PRD016"/>
    <s v="STR059"/>
    <s v="EMP0314"/>
    <n v="3"/>
    <n v="61.22"/>
    <n v="20"/>
    <n v="36.729999999999997"/>
    <n v="146.93"/>
    <n v="144.44999999999999"/>
    <n v="2.48"/>
    <s v="Debit Card"/>
    <s v="Not Returned"/>
    <x v="1"/>
    <d v="1899-12-30T17:34:00"/>
    <s v="Weekday"/>
    <s v="Milky Mist Milk 2kg"/>
    <x v="3"/>
    <n v="59.92"/>
    <s v="Yogesh Gounder"/>
    <x v="1"/>
    <s v="Naveen Naidu"/>
    <s v="Cashier"/>
    <s v="FreshMart Coimbatore Plaza"/>
    <x v="0"/>
  </r>
  <r>
    <s v="INV101635"/>
    <x v="175"/>
    <s v="CUST0653"/>
    <s v="PRD031"/>
    <s v="STR017"/>
    <s v="EMP0092"/>
    <n v="5"/>
    <n v="370.83"/>
    <n v="0"/>
    <n v="0"/>
    <n v="1854.15"/>
    <n v="1358.9"/>
    <n v="495.25"/>
    <s v="Debit Card"/>
    <s v="Not Returned"/>
    <x v="1"/>
    <d v="1899-12-30T15:19:00"/>
    <s v="Weekday"/>
    <s v="Nescafe Coffee Pack"/>
    <x v="0"/>
    <n v="342.46"/>
    <s v="Hemalatha Kumar"/>
    <x v="0"/>
    <s v="Tara Gupta"/>
    <s v="Sales"/>
    <s v="FreshMart Madurai Plaza"/>
    <x v="0"/>
  </r>
  <r>
    <s v="INV101954"/>
    <x v="175"/>
    <s v="CUST0379"/>
    <s v="PRD054"/>
    <s v="STR081"/>
    <s v="EMP0031"/>
    <n v="1"/>
    <n v="530.16"/>
    <n v="0"/>
    <n v="0"/>
    <n v="530.16"/>
    <n v="379.19"/>
    <n v="150.97"/>
    <s v="Debit Card"/>
    <s v="Not Returned"/>
    <x v="0"/>
    <d v="1899-12-30T15:18:00"/>
    <s v="Weekday"/>
    <s v="Lays Namkeen 2kg"/>
    <x v="7"/>
    <n v="530.16"/>
    <s v="Aishwarya Pandian"/>
    <x v="2"/>
    <s v="Ramesh Iyer"/>
    <s v="Cashier"/>
    <s v="FreshMart Erode Crossing"/>
    <x v="0"/>
  </r>
  <r>
    <s v="INV100039"/>
    <x v="176"/>
    <s v="CUST0572"/>
    <s v="PRD121"/>
    <s v="STR087"/>
    <s v="EMP0222"/>
    <n v="4"/>
    <n v="328.56"/>
    <n v="0"/>
    <n v="0"/>
    <n v="1314.24"/>
    <n v="1086.1199999999999"/>
    <n v="228.12"/>
    <s v="Credit Card"/>
    <s v="Not Returned"/>
    <x v="1"/>
    <d v="1899-12-30T12:07:00"/>
    <s v="Weekday"/>
    <s v="Fortune Coconut Oil 500g"/>
    <x v="8"/>
    <n v="223.15"/>
    <s v="Chandrasekar Balan"/>
    <x v="0"/>
    <s v="Poornima Rao"/>
    <s v="Inventory"/>
    <s v="FreshMart Mysuru Complex"/>
    <x v="0"/>
  </r>
  <r>
    <s v="INV100212"/>
    <x v="176"/>
    <s v="CUST0325"/>
    <s v="PRD015"/>
    <s v="STR073"/>
    <s v="EMP0268"/>
    <n v="1"/>
    <n v="459.58"/>
    <n v="0"/>
    <n v="0"/>
    <n v="459.58"/>
    <n v="386.89"/>
    <n v="72.69"/>
    <s v="Upi"/>
    <s v="Not Returned"/>
    <x v="1"/>
    <d v="1899-12-30T21:50:00"/>
    <s v="Weekday"/>
    <s v="Nestle Butter 250ml"/>
    <x v="3"/>
    <n v="459.58"/>
    <s v="Meena Kumar"/>
    <x v="1"/>
    <s v="Dhanya Sharma"/>
    <s v="Store Manager"/>
    <s v="FreshMart Bengaluru Market"/>
    <x v="0"/>
  </r>
  <r>
    <s v="INV100652"/>
    <x v="176"/>
    <s v="CUST0657"/>
    <s v="PRD150"/>
    <s v="STR106"/>
    <s v="EMP0212"/>
    <n v="1"/>
    <n v="214.04"/>
    <n v="5"/>
    <n v="10.7"/>
    <n v="203.34"/>
    <n v="158.06"/>
    <n v="45.28"/>
    <s v="Wallet"/>
    <s v="Not Returned"/>
    <x v="1"/>
    <d v="1899-12-30T20:32:00"/>
    <s v="Weekday"/>
    <s v="Lizol Toilet Cleaner 200g v2"/>
    <x v="4"/>
    <n v="214.04"/>
    <s v="Devi Pandian"/>
    <x v="2"/>
    <s v="Tamil Pandian"/>
    <s v="Billing"/>
    <s v="FreshMart Ahmedabad Crossing"/>
    <x v="2"/>
  </r>
  <r>
    <s v="INV100744"/>
    <x v="176"/>
    <s v="CUST0042"/>
    <s v="PRD100"/>
    <s v="STR041"/>
    <s v="EMP0097"/>
    <n v="3"/>
    <n v="290.45"/>
    <n v="0"/>
    <n v="0"/>
    <n v="871.35"/>
    <n v="713.67"/>
    <n v="157.68"/>
    <s v="Net Banking"/>
    <s v="Not Returned"/>
    <x v="0"/>
    <d v="1899-12-30T13:01:00"/>
    <s v="Weekday"/>
    <s v="Organic Fresh Fresh Vegetables 200g v2"/>
    <x v="11"/>
    <n v="290.45"/>
    <s v="Malathi Kumar"/>
    <x v="2"/>
    <s v="Hari Pandian"/>
    <s v="Billing"/>
    <s v="FreshMart Tiruppur Colony"/>
    <x v="0"/>
  </r>
  <r>
    <s v="INV100849"/>
    <x v="176"/>
    <s v="CUST0059"/>
    <s v="PRD057"/>
    <s v="STR013"/>
    <s v="EMP0043"/>
    <n v="1"/>
    <n v="317.99"/>
    <n v="10"/>
    <n v="31.8"/>
    <n v="286.19"/>
    <n v="235.05"/>
    <n v="51.14"/>
    <s v="Wallet"/>
    <s v="Not Returned"/>
    <x v="2"/>
    <d v="1899-12-30T19:57:00"/>
    <s v="Weekday"/>
    <s v="Parle Chocolates 500g"/>
    <x v="7"/>
    <n v="317.99"/>
    <s v="Banu Sharma"/>
    <x v="1"/>
    <s v="Suresh Reddy"/>
    <s v="Cashier"/>
    <s v="FreshMart Tiruppur Extension"/>
    <x v="0"/>
  </r>
  <r>
    <s v="INV101046"/>
    <x v="176"/>
    <s v="CUST0529"/>
    <s v="PRD100"/>
    <s v="STR085"/>
    <s v="EMP0154"/>
    <n v="1"/>
    <n v="290.45"/>
    <n v="20"/>
    <n v="58.09"/>
    <n v="232.36"/>
    <n v="237.89"/>
    <n v="-5.53"/>
    <s v="Upi"/>
    <s v="Not Returned"/>
    <x v="1"/>
    <d v="1899-12-30T18:35:00"/>
    <s v="Weekday"/>
    <s v="Organic Fresh Fresh Vegetables 200g v2"/>
    <x v="11"/>
    <n v="290.45"/>
    <s v="Indira Balan"/>
    <x v="1"/>
    <s v="Dinesh Varma"/>
    <s v="Store Manager"/>
    <s v="FreshMart Mysuru Arcade"/>
    <x v="0"/>
  </r>
  <r>
    <s v="INV101391"/>
    <x v="176"/>
    <s v="CUST0323"/>
    <s v="PRD147"/>
    <s v="STR024"/>
    <s v="EMP0005"/>
    <n v="4"/>
    <n v="67.37"/>
    <n v="5"/>
    <n v="13.47"/>
    <n v="256.01"/>
    <n v="201.72"/>
    <n v="54.29"/>
    <s v="Upi"/>
    <s v="Not Returned"/>
    <x v="1"/>
    <d v="1899-12-30T11:24:00"/>
    <s v="Weekday"/>
    <s v="Vim Dishwash 1kg"/>
    <x v="4"/>
    <n v="67.37"/>
    <s v="Senthil Sekar"/>
    <x v="1"/>
    <s v="Harini Sekar"/>
    <s v="Inventory"/>
    <s v="FreshMart Bengaluru Plaza"/>
    <x v="0"/>
  </r>
  <r>
    <s v="INV101661"/>
    <x v="176"/>
    <s v="CUST0483"/>
    <s v="PRD027"/>
    <s v="STR168"/>
    <s v="EMP0003"/>
    <n v="1"/>
    <n v="139.21"/>
    <n v="0"/>
    <n v="0"/>
    <n v="139.21"/>
    <n v="106.99"/>
    <n v="32.22"/>
    <s v="Upi"/>
    <s v="Not Returned"/>
    <x v="1"/>
    <d v="1899-12-30T09:37:00"/>
    <s v="Weekday"/>
    <s v="Coca-Cola Tea 1kg"/>
    <x v="0"/>
    <n v="139.21"/>
    <s v="Deepak Chandran"/>
    <x v="2"/>
    <s v="Manoj Achari"/>
    <s v="Sales"/>
    <s v="FreshMart Guwahati Point"/>
    <x v="3"/>
  </r>
  <r>
    <s v="INV101850"/>
    <x v="176"/>
    <s v="CUST0099"/>
    <s v="PRD028"/>
    <s v="STR007"/>
    <s v="EMP0286"/>
    <n v="4"/>
    <n v="380.12"/>
    <n v="20"/>
    <n v="304.10000000000002"/>
    <n v="1216.3800000000001"/>
    <n v="1239.92"/>
    <n v="-23.54"/>
    <s v="Cash"/>
    <s v="Not Returned"/>
    <x v="0"/>
    <d v="1899-12-30T20:39:00"/>
    <s v="Weekday"/>
    <s v="Tata Tea Soft Drinks 500g"/>
    <x v="0"/>
    <n v="380.12"/>
    <s v="Lakshmi Krishnan"/>
    <x v="2"/>
    <s v="Umesh Iyer"/>
    <s v="Sales"/>
    <s v="FreshMart Mysuru Towers"/>
    <x v="0"/>
  </r>
  <r>
    <s v="INV101851"/>
    <x v="176"/>
    <s v="CUST0665"/>
    <s v="PRD045"/>
    <s v="STR036"/>
    <s v="EMP0150"/>
    <n v="3"/>
    <n v="68.95"/>
    <n v="0"/>
    <n v="0"/>
    <n v="206.85"/>
    <n v="173.67"/>
    <n v="33.18"/>
    <s v="Debit Card"/>
    <s v="Not Returned"/>
    <x v="1"/>
    <d v="1899-12-30T15:00:00"/>
    <s v="Weekday"/>
    <s v="McCain Ice Cream 2kg"/>
    <x v="12"/>
    <n v="68.95"/>
    <s v="Kishore Subramaniam"/>
    <x v="2"/>
    <s v="Dhanya Iyer"/>
    <s v="Operations"/>
    <s v="FreshMart Chennai Central"/>
    <x v="0"/>
  </r>
  <r>
    <s v="INV101906"/>
    <x v="176"/>
    <s v="CUST0223"/>
    <s v="PRD022"/>
    <s v="STR041"/>
    <s v="EMP0041"/>
    <n v="5"/>
    <n v="448.67"/>
    <n v="15"/>
    <n v="336.5"/>
    <n v="1906.85"/>
    <n v="1596.85"/>
    <n v="310"/>
    <s v="Cash"/>
    <s v="Not Returned"/>
    <x v="1"/>
    <d v="1899-12-30T09:49:00"/>
    <s v="Weekday"/>
    <s v="Aavin Milk Pack"/>
    <x v="3"/>
    <n v="397.22"/>
    <s v="Gopal Velan"/>
    <x v="0"/>
    <s v="Thenmozhi Pandian"/>
    <s v="Inventory"/>
    <s v="FreshMart Tiruppur Colony"/>
    <x v="0"/>
  </r>
  <r>
    <s v="INV101957"/>
    <x v="176"/>
    <s v="CUST0158"/>
    <s v="PRD078"/>
    <s v="STR123"/>
    <s v="EMP0299"/>
    <n v="2"/>
    <n v="261.55"/>
    <n v="0"/>
    <n v="0"/>
    <n v="523.1"/>
    <n v="430.06"/>
    <n v="93.04"/>
    <s v="Upi"/>
    <s v="Not Returned"/>
    <x v="1"/>
    <d v="1899-12-30T13:59:00"/>
    <s v="Weekday"/>
    <s v="Vim Kitchenware Combo"/>
    <x v="5"/>
    <n v="261.55"/>
    <s v="Hemalatha Murugan"/>
    <x v="1"/>
    <s v="Nandhini Kumar"/>
    <s v="Cashier"/>
    <s v="FreshMart Mumbai Extension"/>
    <x v="2"/>
  </r>
  <r>
    <s v="INV102186"/>
    <x v="176"/>
    <s v="CUST0046"/>
    <s v="PRD036"/>
    <s v="STR101"/>
    <s v="EMP0016"/>
    <n v="6"/>
    <n v="270.91000000000003"/>
    <n v="0"/>
    <n v="0"/>
    <n v="1625.46"/>
    <n v="1379.16"/>
    <n v="246.3"/>
    <s v="Cash"/>
    <s v="Not Returned"/>
    <x v="2"/>
    <d v="1899-12-30T13:38:00"/>
    <s v="Weekday"/>
    <s v="ITC Ice Cream 500g"/>
    <x v="12"/>
    <n v="254.99"/>
    <s v="Kishore Murugan"/>
    <x v="0"/>
    <s v="Chandran Sekar"/>
    <s v="Store Manager"/>
    <s v="FreshMart Nagpur Junction"/>
    <x v="2"/>
  </r>
  <r>
    <s v="INV100152"/>
    <x v="177"/>
    <s v="CUST0361"/>
    <s v="PRD015"/>
    <s v="STR143"/>
    <s v="EMP0254"/>
    <n v="4"/>
    <n v="475.32"/>
    <n v="15"/>
    <n v="285.19"/>
    <n v="1616.09"/>
    <n v="1547.56"/>
    <n v="68.53"/>
    <s v="Upi"/>
    <s v="Not Returned"/>
    <x v="2"/>
    <d v="1899-12-30T13:35:00"/>
    <s v="Weekday"/>
    <s v="Nestle Butter 250ml"/>
    <x v="3"/>
    <n v="459.58"/>
    <s v="Ramesh Achari"/>
    <x v="0"/>
    <s v="Devi Achari"/>
    <s v="Cashier"/>
    <s v="FreshMart Jaipur Colony"/>
    <x v="1"/>
  </r>
  <r>
    <s v="INV100379"/>
    <x v="177"/>
    <s v="CUST0605"/>
    <s v="PRD012"/>
    <s v="STR095"/>
    <s v="EMP0201"/>
    <n v="6"/>
    <n v="580.6"/>
    <n v="0"/>
    <n v="0"/>
    <n v="3483.6"/>
    <n v="2018.4"/>
    <n v="1465.2"/>
    <s v="Net Banking"/>
    <s v="Not Returned"/>
    <x v="2"/>
    <d v="1899-12-30T15:03:00"/>
    <s v="Weekday"/>
    <s v="Harvest Gold Rusk 1kg"/>
    <x v="6"/>
    <n v="541.35"/>
    <s v="Arun Iyer"/>
    <x v="0"/>
    <s v="Bharath Reddy"/>
    <s v="Sales"/>
    <s v="FreshMart Ahmedabad Gardens"/>
    <x v="2"/>
  </r>
  <r>
    <s v="INV100508"/>
    <x v="177"/>
    <s v="CUST0074"/>
    <s v="PRD035"/>
    <s v="STR153"/>
    <s v="EMP0168"/>
    <n v="3"/>
    <n v="503.36"/>
    <n v="20"/>
    <n v="302.02"/>
    <n v="1208.06"/>
    <n v="1169.4000000000001"/>
    <n v="38.659999999999997"/>
    <s v="Net Banking"/>
    <s v="Not Returned"/>
    <x v="2"/>
    <d v="1899-12-30T11:57:00"/>
    <s v="Weekday"/>
    <s v="Coca-Cola Coffee 500g"/>
    <x v="0"/>
    <n v="503.36"/>
    <s v="Vijay Krishnan"/>
    <x v="1"/>
    <s v="Sudha Sekar"/>
    <s v="Cashier"/>
    <s v="FreshMart Lucknow Junction"/>
    <x v="1"/>
  </r>
  <r>
    <s v="INV100651"/>
    <x v="177"/>
    <s v="CUST0436"/>
    <s v="PRD025"/>
    <s v="STR013"/>
    <s v="EMP0288"/>
    <n v="4"/>
    <n v="429.38"/>
    <n v="10"/>
    <n v="171.75"/>
    <n v="1545.77"/>
    <n v="1143.5999999999999"/>
    <n v="402.17"/>
    <s v="Upi"/>
    <s v="Not Returned"/>
    <x v="1"/>
    <d v="1899-12-30T12:55:00"/>
    <s v="Weekday"/>
    <s v="Nescafe Soft Drinks Pack"/>
    <x v="0"/>
    <n v="383.51"/>
    <s v="Hari Pillai"/>
    <x v="0"/>
    <s v="Chitra Selvam"/>
    <s v="Sales"/>
    <s v="FreshMart Tiruppur Extension"/>
    <x v="0"/>
  </r>
  <r>
    <s v="INV100699"/>
    <x v="177"/>
    <s v="CUST0420"/>
    <s v="PRD107"/>
    <s v="STR039"/>
    <s v="EMP0030"/>
    <n v="2"/>
    <n v="405.1"/>
    <n v="0"/>
    <n v="0"/>
    <n v="810.2"/>
    <n v="696.82"/>
    <n v="113.38"/>
    <s v="Cash"/>
    <s v="Not Returned"/>
    <x v="1"/>
    <d v="1899-12-30T19:33:00"/>
    <s v="Weekday"/>
    <s v="Aachi Idli Rice Combo"/>
    <x v="2"/>
    <n v="405.1"/>
    <s v="Bharath Mudaliar"/>
    <x v="2"/>
    <s v="Hariharan Rao"/>
    <s v="Cashier"/>
    <s v="FreshMart Mysuru Market"/>
    <x v="0"/>
  </r>
  <r>
    <s v="INV100797"/>
    <x v="177"/>
    <s v="CUST0274"/>
    <s v="PRD093"/>
    <s v="STR099"/>
    <s v="EMP0202"/>
    <n v="2"/>
    <n v="96.72"/>
    <n v="5"/>
    <n v="9.67"/>
    <n v="183.77"/>
    <n v="159.63999999999999"/>
    <n v="24.13"/>
    <s v="Net Banking"/>
    <s v="Not Returned"/>
    <x v="1"/>
    <d v="1899-12-30T16:58:00"/>
    <s v="Weekday"/>
    <s v="Local Farm Fresh Vegetables 250ml"/>
    <x v="11"/>
    <n v="96.72"/>
    <s v="Jayakumar Gupta"/>
    <x v="1"/>
    <s v="Vani Chettiar"/>
    <s v="Sales"/>
    <s v="FreshMart Nagpur Plaza"/>
    <x v="2"/>
  </r>
  <r>
    <s v="INV100988"/>
    <x v="177"/>
    <s v="CUST0685"/>
    <s v="PRD033"/>
    <s v="STR047"/>
    <s v="EMP0231"/>
    <n v="7"/>
    <n v="225.96"/>
    <n v="0"/>
    <n v="0"/>
    <n v="1581.72"/>
    <n v="1239.21"/>
    <n v="342.51"/>
    <s v="Upi"/>
    <s v="Not Returned"/>
    <x v="0"/>
    <d v="1899-12-30T10:34:00"/>
    <s v="Weekday"/>
    <s v="Bisleri Soft Drinks 2kg"/>
    <x v="0"/>
    <n v="217.42"/>
    <s v="Naveen Achari"/>
    <x v="0"/>
    <s v="Umesh Murugan"/>
    <s v="Billing"/>
    <s v="FreshMart Hyderabad Enclave"/>
    <x v="0"/>
  </r>
  <r>
    <s v="INV101017"/>
    <x v="177"/>
    <s v="CUST0156"/>
    <s v="PRD028"/>
    <s v="STR054"/>
    <s v="EMP0104"/>
    <n v="4"/>
    <n v="428.27"/>
    <n v="15"/>
    <n v="256.95999999999998"/>
    <n v="1456.12"/>
    <n v="1239.92"/>
    <n v="216.2"/>
    <s v="Debit Card"/>
    <s v="Not Returned"/>
    <x v="1"/>
    <d v="1899-12-30T20:48:00"/>
    <s v="Weekday"/>
    <s v="Tata Tea Soft Drinks 500g"/>
    <x v="0"/>
    <n v="380.12"/>
    <s v="Tara Chettiar"/>
    <x v="0"/>
    <s v="Pandi Nair"/>
    <s v="Inventory"/>
    <s v="FreshMart Mysuru Plaza"/>
    <x v="0"/>
  </r>
  <r>
    <s v="INV101499"/>
    <x v="177"/>
    <s v="CUST0356"/>
    <s v="PRD082"/>
    <s v="STR106"/>
    <s v="EMP0133"/>
    <n v="4"/>
    <n v="232.92"/>
    <n v="15"/>
    <n v="139.75"/>
    <n v="791.93"/>
    <n v="769.64"/>
    <n v="22.29"/>
    <s v="Wallet"/>
    <s v="Not Returned"/>
    <x v="1"/>
    <d v="1899-12-30T10:40:00"/>
    <s v="Weekday"/>
    <s v="Organic Fresh Fresh Fruits Pack"/>
    <x v="9"/>
    <n v="232.92"/>
    <s v="Janani Chettiar"/>
    <x v="1"/>
    <s v="Deepak Naicker"/>
    <s v="Sales"/>
    <s v="FreshMart Ahmedabad Crossing"/>
    <x v="2"/>
  </r>
  <r>
    <s v="INV101654"/>
    <x v="177"/>
    <s v="CUST0155"/>
    <s v="PRD069"/>
    <s v="STR109"/>
    <s v="EMP0180"/>
    <n v="2"/>
    <n v="468.94"/>
    <n v="10"/>
    <n v="93.79"/>
    <n v="844.09"/>
    <n v="673.6"/>
    <n v="170.49"/>
    <s v="Net Banking"/>
    <s v="Not Returned"/>
    <x v="1"/>
    <d v="1899-12-30T20:55:00"/>
    <s v="Weekday"/>
    <s v="Patanjali Shampoo 1kg"/>
    <x v="10"/>
    <n v="468.94"/>
    <s v="Karthik Prabhu"/>
    <x v="1"/>
    <s v="Venkat Balan"/>
    <s v="Billing"/>
    <s v="FreshMart Mumbai Complex"/>
    <x v="2"/>
  </r>
  <r>
    <s v="INV101899"/>
    <x v="177"/>
    <s v="CUST0325"/>
    <s v="PRD031"/>
    <s v="STR110"/>
    <s v="EMP0187"/>
    <n v="1"/>
    <n v="342.46"/>
    <n v="0"/>
    <n v="0"/>
    <n v="342.46"/>
    <n v="271.77999999999997"/>
    <n v="70.680000000000007"/>
    <s v="Net Banking"/>
    <s v="Not Returned"/>
    <x v="1"/>
    <d v="1899-12-30T16:10:00"/>
    <s v="Weekday"/>
    <s v="Nescafe Coffee Pack"/>
    <x v="0"/>
    <n v="342.46"/>
    <s v="Meena Kumar"/>
    <x v="1"/>
    <s v="Yogesh Naidu"/>
    <s v="Billing"/>
    <s v="FreshMart Mumbai Colony"/>
    <x v="2"/>
  </r>
  <r>
    <s v="INV101925"/>
    <x v="177"/>
    <s v="CUST0026"/>
    <s v="PRD097"/>
    <s v="STR035"/>
    <s v="EMP0290"/>
    <n v="1"/>
    <n v="365.92"/>
    <n v="5"/>
    <n v="18.3"/>
    <n v="347.62"/>
    <n v="310.38"/>
    <n v="37.24"/>
    <s v="Upi"/>
    <s v="Not Returned"/>
    <x v="1"/>
    <d v="1899-12-30T18:32:00"/>
    <s v="Weekday"/>
    <s v="Local Farm Fresh Vegetables 250ml v2"/>
    <x v="11"/>
    <n v="365.92"/>
    <s v="Raghav Nathan"/>
    <x v="1"/>
    <s v="Balamurugan Iyer"/>
    <s v="Operations"/>
    <s v="FreshMart Kochi Circle"/>
    <x v="0"/>
  </r>
  <r>
    <s v="INV102121"/>
    <x v="177"/>
    <s v="CUST0179"/>
    <s v="PRD055"/>
    <s v="STR009"/>
    <s v="EMP0317"/>
    <n v="6"/>
    <n v="135.41"/>
    <n v="0"/>
    <n v="0"/>
    <n v="812.46"/>
    <n v="574.20000000000005"/>
    <n v="238.26"/>
    <s v="Upi"/>
    <s v="Returned"/>
    <x v="1"/>
    <d v="1899-12-30T19:37:00"/>
    <s v="Weekday"/>
    <s v="Cadbury Biscuits Pack"/>
    <x v="7"/>
    <n v="125.15"/>
    <s v="Chitra Mudaliar"/>
    <x v="0"/>
    <s v="Umesh Sharma"/>
    <s v="HR"/>
    <s v="FreshMart Kochi Square"/>
    <x v="0"/>
  </r>
  <r>
    <s v="INV102129"/>
    <x v="177"/>
    <s v="CUST0406"/>
    <s v="PRD085"/>
    <s v="STR063"/>
    <s v="EMP0051"/>
    <n v="3"/>
    <n v="447.63"/>
    <n v="20"/>
    <n v="268.58"/>
    <n v="1074.31"/>
    <n v="1008.21"/>
    <n v="66.099999999999994"/>
    <s v="Debit Card"/>
    <s v="Not Returned"/>
    <x v="1"/>
    <d v="1899-12-30T19:31:00"/>
    <s v="Weekday"/>
    <s v="Local Farm Fresh Fruits 1kg"/>
    <x v="9"/>
    <n v="389.61"/>
    <s v="Gopal Naidu"/>
    <x v="0"/>
    <s v="Thenmozhi Prabhu"/>
    <s v="Billing"/>
    <s v="FreshMart Hyderabad Market"/>
    <x v="0"/>
  </r>
  <r>
    <s v="INV102402"/>
    <x v="177"/>
    <s v="CUST0137"/>
    <s v="PRD134"/>
    <s v="STR016"/>
    <s v="EMP0211"/>
    <n v="8"/>
    <n v="361.88"/>
    <n v="10"/>
    <n v="289.5"/>
    <n v="2605.54"/>
    <n v="2102.4"/>
    <n v="503.14"/>
    <s v="Wallet"/>
    <s v="Not Returned"/>
    <x v="1"/>
    <d v="1899-12-30T17:42:00"/>
    <s v="Weekday"/>
    <s v="Aachi Powdered Spices 200g v2"/>
    <x v="1"/>
    <n v="353.05"/>
    <s v="Raghav Selvam"/>
    <x v="0"/>
    <s v="Tamil Mudaliar"/>
    <s v="Cashier"/>
    <s v="FreshMart Kochi Bypass"/>
    <x v="0"/>
  </r>
  <r>
    <s v="INV102197"/>
    <x v="178"/>
    <s v="CUST0329"/>
    <s v="PRD106"/>
    <s v="STR026"/>
    <s v="EMP0253"/>
    <n v="7"/>
    <n v="257.97000000000003"/>
    <n v="5"/>
    <n v="90.29"/>
    <n v="1715.5"/>
    <n v="1374.1"/>
    <n v="341.4"/>
    <s v="Cash"/>
    <s v="Not Returned"/>
    <x v="1"/>
    <d v="1899-12-30T13:46:00"/>
    <s v="Weekday"/>
    <s v="Aachi Basmati Rice 2kg"/>
    <x v="2"/>
    <n v="227"/>
    <s v="Usha Krishnan"/>
    <x v="0"/>
    <s v="Vasanthi Naicker"/>
    <s v="HR"/>
    <s v="FreshMart Mysuru Crossing"/>
    <x v="0"/>
  </r>
  <r>
    <s v="INV102451"/>
    <x v="178"/>
    <s v="CUST0362"/>
    <s v="PRD007"/>
    <s v="STR045"/>
    <s v="EMP0057"/>
    <n v="2"/>
    <n v="437.49"/>
    <n v="0"/>
    <n v="0"/>
    <n v="874.98"/>
    <n v="530.88"/>
    <n v="344.1"/>
    <s v="Credit Card"/>
    <s v="Not Returned"/>
    <x v="1"/>
    <d v="1899-12-30T19:28:00"/>
    <s v="Weekday"/>
    <s v="Britannia Buns 2kg v2"/>
    <x v="6"/>
    <n v="437.49"/>
    <s v="Yazhini Prabhu"/>
    <x v="2"/>
    <s v="Indira Raj"/>
    <s v="Billing"/>
    <s v="FreshMart Madurai Junction"/>
    <x v="0"/>
  </r>
  <r>
    <s v="INV100183"/>
    <x v="179"/>
    <s v="CUST0381"/>
    <s v="PRD090"/>
    <s v="STR016"/>
    <s v="EMP0166"/>
    <n v="2"/>
    <n v="438.7"/>
    <n v="10"/>
    <n v="87.74"/>
    <n v="789.66"/>
    <n v="740.36"/>
    <n v="49.3"/>
    <s v="Credit Card"/>
    <s v="Not Returned"/>
    <x v="1"/>
    <d v="1899-12-30T09:03:00"/>
    <s v="Weekday"/>
    <s v="Organic Fresh Fresh Fruits Pack v2"/>
    <x v="9"/>
    <n v="438.7"/>
    <s v="Ovi Chandran"/>
    <x v="1"/>
    <s v="Ramesh Pandian"/>
    <s v="Sales"/>
    <s v="FreshMart Kochi Bypass"/>
    <x v="0"/>
  </r>
  <r>
    <s v="INV100192"/>
    <x v="179"/>
    <s v="CUST0669"/>
    <s v="PRD119"/>
    <s v="STR086"/>
    <s v="EMP0263"/>
    <n v="1"/>
    <n v="234.86"/>
    <n v="10"/>
    <n v="23.49"/>
    <n v="211.37"/>
    <n v="213.23"/>
    <n v="-1.86"/>
    <s v="Upi"/>
    <s v="Not Returned"/>
    <x v="1"/>
    <d v="1899-12-30T19:55:00"/>
    <s v="Weekday"/>
    <s v="Gold Winner Sunflower Oil 200g"/>
    <x v="8"/>
    <n v="234.86"/>
    <s v="Mani Krishnan"/>
    <x v="2"/>
    <s v="Vani Nair"/>
    <s v="Cashier"/>
    <s v="FreshMart Bengaluru Circle"/>
    <x v="0"/>
  </r>
  <r>
    <s v="INV100365"/>
    <x v="179"/>
    <s v="CUST0172"/>
    <s v="PRD062"/>
    <s v="STR084"/>
    <s v="EMP0288"/>
    <n v="1"/>
    <n v="446.17"/>
    <n v="0"/>
    <n v="0"/>
    <n v="446.17"/>
    <n v="325.61"/>
    <n v="120.56"/>
    <s v="Paytm Wallet"/>
    <s v="Not Returned"/>
    <x v="1"/>
    <d v="1899-12-30T17:51:00"/>
    <s v="Weekday"/>
    <s v="Himalaya Skin Care Combo"/>
    <x v="10"/>
    <n v="298.81"/>
    <s v="Devi Gounder"/>
    <x v="2"/>
    <s v="Chitra Selvam"/>
    <s v="Sales"/>
    <s v="FreshMart Tiruppur Market"/>
    <x v="0"/>
  </r>
  <r>
    <s v="INV100426"/>
    <x v="179"/>
    <s v="CUST0692"/>
    <s v="PRD027"/>
    <s v="STR015"/>
    <s v="EMP0148"/>
    <n v="1"/>
    <n v="139.21"/>
    <n v="5"/>
    <n v="6.96"/>
    <n v="132.25"/>
    <n v="106.99"/>
    <n v="25.26"/>
    <s v="Net Banking"/>
    <s v="Not Returned"/>
    <x v="1"/>
    <d v="1899-12-30T13:41:00"/>
    <s v="Weekday"/>
    <s v="Coca-Cola Tea 1kg"/>
    <x v="0"/>
    <n v="139.21"/>
    <s v="Ovi Mudaliar"/>
    <x v="2"/>
    <s v="Malathi Rao"/>
    <s v="Billing"/>
    <s v="FreshMart Salem Circle"/>
    <x v="0"/>
  </r>
  <r>
    <s v="INV100587"/>
    <x v="179"/>
    <s v="CUST0330"/>
    <s v="PRD070"/>
    <s v="STR015"/>
    <s v="EMP0023"/>
    <n v="5"/>
    <n v="233.47"/>
    <n v="10"/>
    <n v="116.73"/>
    <n v="1050.6199999999999"/>
    <n v="944.9"/>
    <n v="105.72"/>
    <s v="Credit Card"/>
    <s v="Not Returned"/>
    <x v="1"/>
    <d v="1899-12-30T10:49:00"/>
    <s v="Weekday"/>
    <s v="Surf Excel Batteries 2kg"/>
    <x v="5"/>
    <n v="233.47"/>
    <s v="Anand Balan"/>
    <x v="2"/>
    <s v="Jayakumar Gounder"/>
    <s v="Operations"/>
    <s v="FreshMart Salem Circle"/>
    <x v="0"/>
  </r>
  <r>
    <s v="INV100821"/>
    <x v="179"/>
    <s v="CUST0455"/>
    <s v="PRD122"/>
    <s v="STR177"/>
    <s v="EMP0044"/>
    <n v="5"/>
    <n v="104.66"/>
    <n v="20"/>
    <n v="104.66"/>
    <n v="418.64"/>
    <n v="443.6"/>
    <n v="-24.96"/>
    <s v="Debit Card"/>
    <s v="Not Returned"/>
    <x v="1"/>
    <d v="1899-12-30T17:20:00"/>
    <s v="Weekday"/>
    <s v="Fortune Gingelly Oil 250ml"/>
    <x v="8"/>
    <n v="102.51"/>
    <s v="Nithya Venkataraman"/>
    <x v="0"/>
    <s v="Ezhil Nathan"/>
    <s v="Sales"/>
    <s v="FreshMart Guwahati Main Road"/>
    <x v="3"/>
  </r>
  <r>
    <s v="INV101151"/>
    <x v="179"/>
    <s v="CUST0493"/>
    <s v="PRD091"/>
    <s v="STR062"/>
    <s v="EMP0350"/>
    <n v="4"/>
    <n v="376.8"/>
    <n v="0"/>
    <n v="0"/>
    <n v="1507.2"/>
    <n v="1206.28"/>
    <n v="300.92"/>
    <s v="Cash"/>
    <s v="Not Returned"/>
    <x v="1"/>
    <d v="1899-12-30T17:27:00"/>
    <s v="Weekday"/>
    <s v="Local Farm Fresh Fruits 250ml"/>
    <x v="9"/>
    <n v="376.11"/>
    <s v="Elango Nair"/>
    <x v="0"/>
    <s v="Uma Pandian"/>
    <s v="Cashier"/>
    <s v="FreshMart Hyderabad Crossing"/>
    <x v="0"/>
  </r>
  <r>
    <s v="INV101894"/>
    <x v="179"/>
    <s v="CUST0361"/>
    <s v="PRD026"/>
    <s v="STR024"/>
    <s v="EMP0199"/>
    <n v="6"/>
    <n v="371.97"/>
    <n v="0"/>
    <n v="0"/>
    <n v="2231.8200000000002"/>
    <n v="1483.5"/>
    <n v="748.32"/>
    <s v="Credit Card"/>
    <s v="Not Returned"/>
    <x v="1"/>
    <d v="1899-12-30T21:31:00"/>
    <s v="Weekday"/>
    <s v="Nescafe Coffee 1kg"/>
    <x v="0"/>
    <n v="329.69"/>
    <s v="Ramesh Achari"/>
    <x v="0"/>
    <s v="Pandi Naidu"/>
    <s v="Sales"/>
    <s v="FreshMart Bengaluru Plaza"/>
    <x v="0"/>
  </r>
  <r>
    <s v="INV102360"/>
    <x v="179"/>
    <s v="CUST0018"/>
    <s v="PRD026"/>
    <s v="STR056"/>
    <s v="EMP0163"/>
    <n v="3"/>
    <n v="329.69"/>
    <n v="5"/>
    <n v="49.45"/>
    <n v="939.62"/>
    <n v="741.75"/>
    <n v="197.87"/>
    <s v="Wallet"/>
    <s v="Not Returned"/>
    <x v="1"/>
    <d v="1899-12-30T19:21:00"/>
    <s v="Weekday"/>
    <s v="Nescafe Coffee 1kg"/>
    <x v="0"/>
    <n v="329.69"/>
    <s v="Kalpana Murugan"/>
    <x v="2"/>
    <s v="Revathi Raj"/>
    <s v="Cashier"/>
    <s v="FreshMart Bengaluru Junction"/>
    <x v="0"/>
  </r>
  <r>
    <s v="INV102132"/>
    <x v="179"/>
    <s v="CUST0205"/>
    <s v="PRD148"/>
    <s v="STR097"/>
    <s v="EMP0340"/>
    <n v="5"/>
    <n v="123.39"/>
    <n v="15"/>
    <n v="92.54"/>
    <n v="524.41"/>
    <n v="416.65"/>
    <n v="107.76"/>
    <s v="Cash"/>
    <s v="Not Returned"/>
    <x v="0"/>
    <d v="1899-12-30T18:32:00"/>
    <s v="Weekday"/>
    <s v="Lizol Toilet Cleaner 200g"/>
    <x v="4"/>
    <n v="108.97"/>
    <s v="Lalitha Nathan"/>
    <x v="0"/>
    <s v="Nithya Subramaniam"/>
    <s v="Cashier"/>
    <s v="FreshMart Ahmedabad Arcade"/>
    <x v="2"/>
  </r>
  <r>
    <s v="INV102438"/>
    <x v="179"/>
    <s v="CUST0264"/>
    <s v="PRD031"/>
    <s v="STR073"/>
    <s v="EMP0268"/>
    <n v="3"/>
    <n v="381.4"/>
    <n v="20"/>
    <n v="228.84"/>
    <n v="915.36"/>
    <n v="815.34"/>
    <n v="100.02"/>
    <s v="Wallet"/>
    <s v="Not Returned"/>
    <x v="1"/>
    <d v="1899-12-30T20:40:00"/>
    <s v="Weekday"/>
    <s v="Nescafe Coffee Pack"/>
    <x v="0"/>
    <n v="342.46"/>
    <s v="Kavya Sharma"/>
    <x v="0"/>
    <s v="Dhanya Sharma"/>
    <s v="Store Manager"/>
    <s v="FreshMart Bengaluru Market"/>
    <x v="0"/>
  </r>
  <r>
    <s v="INV100035"/>
    <x v="180"/>
    <s v="CUST0641"/>
    <s v="PRD061"/>
    <s v="STR043"/>
    <s v="EMP0278"/>
    <n v="1"/>
    <n v="318.62"/>
    <n v="0"/>
    <n v="0"/>
    <n v="366.41"/>
    <n v="221.72"/>
    <n v="144.69"/>
    <s v="Wallet"/>
    <s v="Not Returned"/>
    <x v="1"/>
    <d v="1899-12-30T12:49:00"/>
    <s v="Weekend"/>
    <s v="Colgate Shampoo Combo"/>
    <x v="10"/>
    <n v="318.62"/>
    <s v="Charulatha Raj"/>
    <x v="2"/>
    <s v="Hariharan Reddy"/>
    <s v="Inventory"/>
    <s v="FreshMart Erode Heights"/>
    <x v="0"/>
  </r>
  <r>
    <s v="INV100758"/>
    <x v="180"/>
    <s v="CUST0475"/>
    <s v="PRD057"/>
    <s v="STR053"/>
    <s v="EMP0007"/>
    <n v="5"/>
    <n v="337.13"/>
    <n v="0"/>
    <n v="0"/>
    <n v="1938.5"/>
    <n v="1175.25"/>
    <n v="763.25"/>
    <s v="Credit Card"/>
    <s v="Not Returned"/>
    <x v="1"/>
    <d v="1899-12-30T09:14:00"/>
    <s v="Weekend"/>
    <s v="Parle Chocolates 500g"/>
    <x v="7"/>
    <n v="317.99"/>
    <s v="Gopal Prabhu"/>
    <x v="0"/>
    <s v="Udhay Selvam"/>
    <s v="Billing"/>
    <s v="FreshMart Tiruppur Heights"/>
    <x v="0"/>
  </r>
  <r>
    <s v="INV100813"/>
    <x v="180"/>
    <s v="CUST0396"/>
    <s v="PRD034"/>
    <s v="STR053"/>
    <s v="EMP0007"/>
    <n v="5"/>
    <n v="124.84"/>
    <n v="10"/>
    <n v="62.42"/>
    <n v="646.04999999999995"/>
    <n v="486.75"/>
    <n v="159.30000000000001"/>
    <s v="Cash"/>
    <s v="Not Returned"/>
    <x v="1"/>
    <d v="1899-12-30T14:27:00"/>
    <s v="Weekend"/>
    <s v="Nescafe Coffee 500g"/>
    <x v="0"/>
    <n v="124.84"/>
    <s v="Yogesh Raj"/>
    <x v="2"/>
    <s v="Udhay Selvam"/>
    <s v="Billing"/>
    <s v="FreshMart Tiruppur Heights"/>
    <x v="0"/>
  </r>
  <r>
    <s v="INV100937"/>
    <x v="180"/>
    <s v="CUST0183"/>
    <s v="PRD097"/>
    <s v="STR065"/>
    <s v="EMP0147"/>
    <n v="2"/>
    <n v="365.92"/>
    <n v="5"/>
    <n v="36.590000000000003"/>
    <n v="799.54"/>
    <n v="620.76"/>
    <n v="178.78"/>
    <s v="Credit Card"/>
    <s v="Not Returned"/>
    <x v="0"/>
    <d v="1899-12-30T11:29:00"/>
    <s v="Weekend"/>
    <s v="Local Farm Fresh Vegetables 250ml v2"/>
    <x v="11"/>
    <n v="365.92"/>
    <s v="Tara Balan"/>
    <x v="2"/>
    <s v="Hemalatha Naidu"/>
    <s v="Billing"/>
    <s v="FreshMart Mysuru Enclave"/>
    <x v="0"/>
  </r>
  <r>
    <s v="INV101354"/>
    <x v="180"/>
    <s v="CUST0158"/>
    <s v="PRD030"/>
    <s v="STR176"/>
    <s v="EMP0085"/>
    <n v="2"/>
    <n v="172.63"/>
    <n v="0"/>
    <n v="0"/>
    <n v="397.05"/>
    <n v="284"/>
    <n v="113.05"/>
    <s v="Debit Card"/>
    <s v="Not Returned"/>
    <x v="0"/>
    <d v="1899-12-30T10:53:00"/>
    <s v="Weekend"/>
    <s v="Nescafe Tea Combo"/>
    <x v="0"/>
    <n v="172.63"/>
    <s v="Hemalatha Murugan"/>
    <x v="1"/>
    <s v="Kalpana Nair"/>
    <s v="Store Manager"/>
    <s v="FreshMart Kolkata Hub"/>
    <x v="3"/>
  </r>
  <r>
    <s v="INV101684"/>
    <x v="180"/>
    <s v="CUST0572"/>
    <s v="PRD023"/>
    <s v="STR072"/>
    <s v="EMP0124"/>
    <n v="7"/>
    <n v="377.42"/>
    <n v="0"/>
    <n v="0"/>
    <n v="3038.23"/>
    <n v="1862.7"/>
    <n v="1175.53"/>
    <s v="Debit Card"/>
    <s v="Not Returned"/>
    <x v="1"/>
    <d v="1899-12-30T15:50:00"/>
    <s v="Weekend"/>
    <s v="Amul Butter 1L"/>
    <x v="3"/>
    <n v="342.27"/>
    <s v="Chandrasekar Balan"/>
    <x v="0"/>
    <s v="Vijay Pandian"/>
    <s v="Sales"/>
    <s v="FreshMart Salem Point"/>
    <x v="0"/>
  </r>
  <r>
    <s v="INV101722"/>
    <x v="180"/>
    <s v="CUST0689"/>
    <s v="PRD018"/>
    <s v="STR064"/>
    <s v="EMP0321"/>
    <n v="1"/>
    <n v="232.58"/>
    <n v="10"/>
    <n v="23.26"/>
    <n v="240.72"/>
    <n v="191.2"/>
    <n v="49.52"/>
    <s v="Upi"/>
    <s v="Not Returned"/>
    <x v="1"/>
    <d v="1899-12-30T13:28:00"/>
    <s v="Weekend"/>
    <s v="Aavin Cheese 200g"/>
    <x v="3"/>
    <n v="232.58"/>
    <s v="Karthik Pillai"/>
    <x v="2"/>
    <s v="Sundar Velan"/>
    <s v="Cashier"/>
    <s v="FreshMart Kochi Extension"/>
    <x v="0"/>
  </r>
  <r>
    <s v="INV101777"/>
    <x v="180"/>
    <s v="CUST0191"/>
    <s v="PRD062"/>
    <s v="STR060"/>
    <s v="EMP0181"/>
    <n v="1"/>
    <n v="446.17"/>
    <n v="15"/>
    <n v="66.930000000000007"/>
    <n v="436.13"/>
    <n v="325.61"/>
    <n v="110.52"/>
    <s v="Wallet"/>
    <s v="Not Returned"/>
    <x v="1"/>
    <d v="1899-12-30T14:54:00"/>
    <s v="Weekend"/>
    <s v="Himalaya Skin Care Combo"/>
    <x v="10"/>
    <n v="298.81"/>
    <s v="Elango Balan"/>
    <x v="1"/>
    <s v="Madhavan Murugan"/>
    <s v="Sales"/>
    <s v="FreshMart Erode Square"/>
    <x v="1"/>
  </r>
  <r>
    <s v="INV101804"/>
    <x v="180"/>
    <s v="CUST0203"/>
    <s v="PRD093"/>
    <s v="STR073"/>
    <s v="EMP0268"/>
    <n v="2"/>
    <n v="96.72"/>
    <n v="10"/>
    <n v="19.34"/>
    <n v="200.21"/>
    <n v="159.63999999999999"/>
    <n v="40.57"/>
    <s v="Debit Card"/>
    <s v="Not Returned"/>
    <x v="1"/>
    <d v="1899-12-30T21:33:00"/>
    <s v="Weekend"/>
    <s v="Local Farm Fresh Vegetables 250ml"/>
    <x v="11"/>
    <n v="96.72"/>
    <s v="Gopal Pillai"/>
    <x v="2"/>
    <s v="Dhanya Sharma"/>
    <s v="Store Manager"/>
    <s v="FreshMart Bengaluru Market"/>
    <x v="0"/>
  </r>
  <r>
    <s v="INV102094"/>
    <x v="180"/>
    <s v="CUST0410"/>
    <s v="PRD112"/>
    <s v="STR027"/>
    <s v="EMP0143"/>
    <n v="4"/>
    <n v="251.73"/>
    <n v="10"/>
    <n v="100.69"/>
    <n v="1042.1600000000001"/>
    <n v="842.08"/>
    <n v="200.08"/>
    <s v="Net Banking"/>
    <s v="Not Returned"/>
    <x v="1"/>
    <d v="1899-12-30T12:27:00"/>
    <s v="Weekend"/>
    <s v="Aachi Ponni Rice 2kg"/>
    <x v="2"/>
    <n v="251.73"/>
    <s v="Revathi Gounder"/>
    <x v="1"/>
    <s v="Chitra Prabhu"/>
    <s v="Sales"/>
    <s v="FreshMart Coimbatore Heights"/>
    <x v="0"/>
  </r>
  <r>
    <s v="INV102239"/>
    <x v="180"/>
    <s v="CUST0066"/>
    <s v="PRD049"/>
    <s v="STR132"/>
    <s v="EMP0106"/>
    <n v="3"/>
    <n v="418.79"/>
    <n v="5"/>
    <n v="62.82"/>
    <n v="1372.58"/>
    <n v="926.82"/>
    <n v="445.76"/>
    <s v="Cash"/>
    <s v="Not Returned"/>
    <x v="1"/>
    <d v="1899-12-30T16:10:00"/>
    <s v="Weekend"/>
    <s v="Cadbury Chips 1kg"/>
    <x v="7"/>
    <n v="418.79"/>
    <s v="Bhavani Sharma"/>
    <x v="2"/>
    <s v="Banu Raj"/>
    <s v="Sales"/>
    <s v="FreshMart Surat Plaza"/>
    <x v="2"/>
  </r>
  <r>
    <s v="INV102354"/>
    <x v="180"/>
    <s v="CUST0381"/>
    <s v="PRD136"/>
    <s v="STR145"/>
    <s v="EMP0117"/>
    <n v="2"/>
    <n v="123.11"/>
    <n v="20"/>
    <n v="49.24"/>
    <n v="226.53"/>
    <n v="182.36"/>
    <n v="44.17"/>
    <s v="Net Banking"/>
    <s v="Not Returned"/>
    <x v="1"/>
    <d v="1899-12-30T20:16:00"/>
    <s v="Weekend"/>
    <s v="Aachi Whole Spices 200g v2"/>
    <x v="1"/>
    <n v="123.11"/>
    <s v="Ovi Chandran"/>
    <x v="1"/>
    <s v="Janani Krishnan"/>
    <s v="Billing"/>
    <s v="FreshMart Lucknow Main Road"/>
    <x v="1"/>
  </r>
  <r>
    <s v="INV102411"/>
    <x v="180"/>
    <s v="CUST0041"/>
    <s v="PRD052"/>
    <s v="STR002"/>
    <s v="EMP0184"/>
    <n v="2"/>
    <n v="328.59"/>
    <n v="0"/>
    <n v="0"/>
    <n v="755.76"/>
    <n v="510.98"/>
    <n v="244.78"/>
    <s v="Wallet"/>
    <s v="Not Returned"/>
    <x v="2"/>
    <d v="1899-12-30T21:28:00"/>
    <s v="Weekend"/>
    <s v="Lays Namkeen 200g"/>
    <x v="7"/>
    <n v="328.59"/>
    <s v="Geetha Iyer"/>
    <x v="2"/>
    <s v="Deepa Subramaniam"/>
    <s v="Sales"/>
    <s v="FreshMart Tiruppur Bypass"/>
    <x v="0"/>
  </r>
  <r>
    <s v="INV100072"/>
    <x v="181"/>
    <s v="CUST0177"/>
    <s v="PRD096"/>
    <s v="STR031"/>
    <s v="EMP0174"/>
    <n v="4"/>
    <n v="205.93"/>
    <n v="15"/>
    <n v="123.56"/>
    <n v="805.18"/>
    <n v="680.8"/>
    <n v="124.38"/>
    <s v="Upi"/>
    <s v="Not Returned"/>
    <x v="0"/>
    <d v="1899-12-30T13:55:00"/>
    <s v="Weekend"/>
    <s v="Local Farm Fresh Vegetables 1L"/>
    <x v="11"/>
    <n v="205.93"/>
    <s v="Chandran Devi"/>
    <x v="2"/>
    <s v="Dhanush Venkataraman"/>
    <s v="Cashier"/>
    <s v="FreshMart Chennai Complex"/>
    <x v="0"/>
  </r>
  <r>
    <s v="INV100247"/>
    <x v="181"/>
    <s v="CUST0336"/>
    <s v="PRD041"/>
    <s v="STR060"/>
    <s v="EMP0181"/>
    <n v="1"/>
    <n v="217.85"/>
    <n v="5"/>
    <n v="10.89"/>
    <n v="238"/>
    <n v="189.69"/>
    <n v="48.31"/>
    <s v="Credit Card"/>
    <s v="Not Returned"/>
    <x v="1"/>
    <d v="1899-12-30T16:12:00"/>
    <s v="Weekend"/>
    <s v="Amul Frozen Vegetables 250ml"/>
    <x v="12"/>
    <n v="217.85"/>
    <s v="Dhanya Achari"/>
    <x v="2"/>
    <s v="Madhavan Murugan"/>
    <s v="Sales"/>
    <s v="FreshMart Erode Square"/>
    <x v="1"/>
  </r>
  <r>
    <s v="INV100322"/>
    <x v="181"/>
    <s v="CUST0260"/>
    <s v="PRD030"/>
    <s v="STR053"/>
    <s v="EMP0007"/>
    <n v="2"/>
    <n v="172.63"/>
    <n v="0"/>
    <n v="0"/>
    <n v="397.05"/>
    <n v="284"/>
    <n v="113.05"/>
    <s v="Cash"/>
    <s v="Returned"/>
    <x v="1"/>
    <d v="1899-12-30T11:52:00"/>
    <s v="Weekend"/>
    <s v="Nescafe Tea Combo"/>
    <x v="0"/>
    <n v="172.63"/>
    <s v="Geetha Achari"/>
    <x v="2"/>
    <s v="Udhay Selvam"/>
    <s v="Billing"/>
    <s v="FreshMart Tiruppur Heights"/>
    <x v="0"/>
  </r>
  <r>
    <s v="INV100349"/>
    <x v="181"/>
    <s v="CUST0174"/>
    <s v="PRD083"/>
    <s v="STR138"/>
    <s v="EMP0022"/>
    <n v="5"/>
    <n v="425.88"/>
    <n v="10"/>
    <n v="212.94"/>
    <n v="2203.9299999999998"/>
    <n v="1787.35"/>
    <n v="416.58"/>
    <s v="Debit Card"/>
    <s v="Not Returned"/>
    <x v="1"/>
    <d v="1899-12-30T20:43:00"/>
    <s v="Weekend"/>
    <s v="Organic Fresh Fresh Fruits 2kg"/>
    <x v="9"/>
    <n v="425.88"/>
    <s v="Yogesh Sharma"/>
    <x v="2"/>
    <s v="Banu Gounder"/>
    <s v="Sales"/>
    <s v="FreshMart Mumbai Enclave"/>
    <x v="2"/>
  </r>
  <r>
    <s v="INV100380"/>
    <x v="181"/>
    <s v="CUST0433"/>
    <s v="PRD056"/>
    <s v="STR068"/>
    <s v="EMP0304"/>
    <n v="4"/>
    <n v="361.31"/>
    <n v="20"/>
    <n v="289.05"/>
    <n v="1329.62"/>
    <n v="953.72"/>
    <n v="375.9"/>
    <s v="Credit Card"/>
    <s v="Not Returned"/>
    <x v="1"/>
    <d v="1899-12-30T11:59:00"/>
    <s v="Weekend"/>
    <s v="Cadbury Namkeen Combo"/>
    <x v="7"/>
    <n v="333.54"/>
    <s v="Uma Nair"/>
    <x v="0"/>
    <s v="Deepa Menon"/>
    <s v="Billing"/>
    <s v="FreshMart Coimbatore Main Road"/>
    <x v="0"/>
  </r>
  <r>
    <s v="INV100500"/>
    <x v="181"/>
    <s v="CUST0612"/>
    <s v="PRD043"/>
    <s v="STR063"/>
    <s v="EMP0049"/>
    <n v="6"/>
    <n v="46"/>
    <n v="0"/>
    <n v="0"/>
    <n v="317.39999999999998"/>
    <n v="219.54"/>
    <n v="97.86"/>
    <s v="Credit Card"/>
    <s v="Not Returned"/>
    <x v="0"/>
    <d v="1899-12-30T16:42:00"/>
    <s v="Weekend"/>
    <s v="McCain Ice Cream 200g"/>
    <x v="12"/>
    <n v="42.97"/>
    <s v="Ramesh Naidu"/>
    <x v="0"/>
    <m/>
    <s v="Billing"/>
    <s v="FreshMart Hyderabad Market"/>
    <x v="0"/>
  </r>
  <r>
    <s v="INV100570"/>
    <x v="181"/>
    <s v="CUST0474"/>
    <s v="PRD084"/>
    <s v="STR030"/>
    <s v="EMP0224"/>
    <n v="1"/>
    <n v="221.61"/>
    <n v="0"/>
    <n v="0"/>
    <n v="254.85"/>
    <n v="182.17"/>
    <n v="72.680000000000007"/>
    <s v="Credit Card"/>
    <s v="Not Returned"/>
    <x v="0"/>
    <d v="1899-12-30T21:12:00"/>
    <s v="Weekend"/>
    <s v="Local Farm Fresh Fruits Combo"/>
    <x v="9"/>
    <n v="221.61"/>
    <s v="Geetha Venkataraman"/>
    <x v="1"/>
    <s v="Sathish Sekar"/>
    <s v="Operations"/>
    <s v="FreshMart Mysuru Bypass"/>
    <x v="0"/>
  </r>
  <r>
    <s v="INV100667"/>
    <x v="181"/>
    <s v="CUST0194"/>
    <s v="PRD029"/>
    <s v="STR008"/>
    <s v="EMP0110"/>
    <n v="2"/>
    <n v="332.73"/>
    <n v="15"/>
    <n v="99.82"/>
    <n v="650.49"/>
    <n v="522.44000000000005"/>
    <n v="128.05000000000001"/>
    <s v="Debit Card"/>
    <s v="Not Returned"/>
    <x v="1"/>
    <d v="1899-12-30T11:34:00"/>
    <s v="Weekend"/>
    <s v="Pepsi Tea 200g"/>
    <x v="0"/>
    <n v="332.73"/>
    <s v="Bhuvana Subramaniam"/>
    <x v="2"/>
    <s v="Nandhini Chandran"/>
    <s v="Cashier"/>
    <s v="FreshMart Kochi Plaza"/>
    <x v="0"/>
  </r>
  <r>
    <s v="INV101025"/>
    <x v="181"/>
    <s v="CUST0436"/>
    <s v="PRD029"/>
    <s v="STR043"/>
    <s v="EMP0271"/>
    <n v="5"/>
    <n v="342.72"/>
    <n v="10"/>
    <n v="171.36"/>
    <n v="1773.58"/>
    <n v="1306.0999999999999"/>
    <n v="467.48"/>
    <s v="Wallet"/>
    <s v="Not Returned"/>
    <x v="0"/>
    <d v="1899-12-30T10:09:00"/>
    <s v="Weekend"/>
    <s v="Pepsi Tea 200g"/>
    <x v="0"/>
    <n v="332.73"/>
    <s v="Hari Pillai"/>
    <x v="0"/>
    <s v="Dhanush Gounder"/>
    <s v="Inventory"/>
    <s v="FreshMart Erode Heights"/>
    <x v="0"/>
  </r>
  <r>
    <s v="INV101265"/>
    <x v="181"/>
    <s v="CUST0030"/>
    <s v="PRD099"/>
    <s v="STR082"/>
    <s v="EMP0115"/>
    <n v="3"/>
    <n v="401.06"/>
    <n v="5"/>
    <n v="60.16"/>
    <n v="1314.47"/>
    <n v="1042.4100000000001"/>
    <n v="272.06"/>
    <s v="Wallet"/>
    <s v="Not Returned"/>
    <x v="1"/>
    <d v="1899-12-30T14:02:00"/>
    <s v="Weekend"/>
    <s v="Local Farm Fresh Vegetables 200g"/>
    <x v="11"/>
    <n v="401.06"/>
    <s v="Revathi Pillai"/>
    <x v="2"/>
    <s v="Vasanth Menon"/>
    <s v="Store Manager"/>
    <s v="FreshMart Salem Bypass"/>
    <x v="0"/>
  </r>
  <r>
    <s v="INV101708"/>
    <x v="181"/>
    <s v="CUST0354"/>
    <s v="PRD009"/>
    <s v="STR149"/>
    <s v="EMP0246"/>
    <n v="5"/>
    <n v="661.91"/>
    <n v="0"/>
    <n v="0"/>
    <n v="3805.98"/>
    <n v="1993.6"/>
    <n v="1812.38"/>
    <s v="Wallet"/>
    <s v="Not Returned"/>
    <x v="2"/>
    <d v="1899-12-30T12:26:00"/>
    <s v="Weekend"/>
    <s v="Harvest Gold Buns 200g"/>
    <x v="6"/>
    <n v="661.91"/>
    <s v="Hemalatha Gounder"/>
    <x v="2"/>
    <s v="Padma Chettiar"/>
    <s v="Sales"/>
    <s v="FreshMart Jaipur Point"/>
    <x v="1"/>
  </r>
  <r>
    <s v="INV101728"/>
    <x v="181"/>
    <s v="CUST0658"/>
    <s v="PRD017"/>
    <s v="STR126"/>
    <s v="EMP0063"/>
    <n v="3"/>
    <n v="493.36"/>
    <n v="10"/>
    <n v="148.01"/>
    <n v="1531.88"/>
    <n v="1193.07"/>
    <n v="338.81"/>
    <s v="Net Banking"/>
    <s v="Not Returned"/>
    <x v="1"/>
    <d v="1899-12-30T21:37:00"/>
    <s v="Weekend"/>
    <s v="Nestle Curd 1kg"/>
    <x v="3"/>
    <n v="464.41"/>
    <s v="Udhay Subramaniam"/>
    <x v="0"/>
    <s v="Lakshmi Devi"/>
    <s v="Store Manager"/>
    <s v="FreshMart Surat Hub"/>
    <x v="2"/>
  </r>
  <r>
    <s v="INV101984"/>
    <x v="181"/>
    <s v="CUST0117"/>
    <s v="PRD018"/>
    <s v="STR125"/>
    <s v="EMP0133"/>
    <n v="4"/>
    <n v="232.58"/>
    <n v="20"/>
    <n v="186.06"/>
    <n v="855.9"/>
    <n v="764.8"/>
    <n v="91.1"/>
    <s v="Debit Card"/>
    <s v="Not Returned"/>
    <x v="2"/>
    <d v="1899-12-30T09:40:00"/>
    <s v="Weekend"/>
    <s v="Aavin Cheese 200g"/>
    <x v="3"/>
    <n v="232.58"/>
    <s v="Raghav Menon"/>
    <x v="1"/>
    <s v="Deepak Naicker"/>
    <s v="Sales"/>
    <s v="FreshMart Nagpur Arcade"/>
    <x v="2"/>
  </r>
  <r>
    <s v="INV102024"/>
    <x v="181"/>
    <s v="CUST0223"/>
    <s v="PRD137"/>
    <s v="STR033"/>
    <s v="EMP0313"/>
    <n v="5"/>
    <n v="442.59"/>
    <n v="0"/>
    <n v="0"/>
    <n v="2544.89"/>
    <n v="1759.35"/>
    <n v="785.54"/>
    <s v="Credit Card"/>
    <s v="Not Returned"/>
    <x v="2"/>
    <d v="1899-12-30T20:45:00"/>
    <s v="Weekend"/>
    <s v="MDH Powdered Spices 200g"/>
    <x v="1"/>
    <n v="442.14"/>
    <s v="Gopal Velan"/>
    <x v="0"/>
    <s v="Lokesh Varma"/>
    <s v="HR"/>
    <s v="FreshMart Ahmedabad Complex"/>
    <x v="0"/>
  </r>
  <r>
    <s v="INV102045"/>
    <x v="181"/>
    <s v="CUST0017"/>
    <s v="PRD012"/>
    <s v="STR075"/>
    <s v="EMP0300"/>
    <n v="5"/>
    <n v="541.35"/>
    <n v="5"/>
    <n v="135.34"/>
    <n v="2957.12"/>
    <n v="1682"/>
    <n v="1275.1199999999999"/>
    <s v="Credit Card"/>
    <s v="Not Returned"/>
    <x v="1"/>
    <d v="1899-12-30T20:45:00"/>
    <s v="Weekend"/>
    <s v="Harvest Gold Rusk 1kg"/>
    <x v="6"/>
    <n v="541.35"/>
    <s v="Ashok Nair"/>
    <x v="2"/>
    <s v="Thiru Raj"/>
    <s v="Sales"/>
    <s v="FreshMart Salem Main Road"/>
    <x v="0"/>
  </r>
  <r>
    <s v="INV102195"/>
    <x v="181"/>
    <s v="CUST0487"/>
    <s v="PRD013"/>
    <s v="STR106"/>
    <s v="EMP0133"/>
    <n v="4"/>
    <n v="161.03"/>
    <n v="5"/>
    <n v="32.21"/>
    <n v="703.7"/>
    <n v="496.96"/>
    <n v="206.74"/>
    <s v="Wallet"/>
    <s v="Not Returned"/>
    <x v="2"/>
    <d v="1899-12-30T20:44:00"/>
    <s v="Weekend"/>
    <s v="Amul Paneer 250ml"/>
    <x v="3"/>
    <n v="161.03"/>
    <s v="Dhanya Murugan"/>
    <x v="1"/>
    <s v="Deepak Naicker"/>
    <s v="Sales"/>
    <s v="FreshMart Ahmedabad Crossing"/>
    <x v="2"/>
  </r>
  <r>
    <s v="INV102227"/>
    <x v="181"/>
    <s v="CUST0477"/>
    <s v="PRD065"/>
    <s v="STR077"/>
    <s v="EMP0030"/>
    <n v="5"/>
    <n v="280.52"/>
    <n v="10"/>
    <n v="140.26"/>
    <n v="1451.69"/>
    <n v="995.8"/>
    <n v="455.89"/>
    <s v="Cash"/>
    <s v="Not Returned"/>
    <x v="2"/>
    <d v="1899-12-30T13:48:00"/>
    <s v="Weekend"/>
    <s v="Dove Toothpaste 1L"/>
    <x v="10"/>
    <n v="159.5"/>
    <s v="Malathi Gupta"/>
    <x v="0"/>
    <s v="Hariharan Rao"/>
    <s v="Cashier"/>
    <s v="FreshMart Kochi Gardens"/>
    <x v="0"/>
  </r>
  <r>
    <s v="INV102305"/>
    <x v="181"/>
    <s v="CUST0214"/>
    <s v="PRD025"/>
    <s v="STR028"/>
    <s v="EMP0094"/>
    <n v="3"/>
    <n v="383.51"/>
    <n v="15"/>
    <n v="172.58"/>
    <n v="1124.6400000000001"/>
    <n v="857.7"/>
    <n v="266.94"/>
    <s v="Credit Card"/>
    <s v="Not Returned"/>
    <x v="0"/>
    <d v="1899-12-30T16:34:00"/>
    <s v="Weekend"/>
    <s v="Nescafe Soft Drinks Pack"/>
    <x v="0"/>
    <n v="383.51"/>
    <s v="Thenmozhi Reddy"/>
    <x v="1"/>
    <s v="Pandi Naicker"/>
    <s v="Cashier"/>
    <s v="FreshMart Ahmedabad Hub"/>
    <x v="0"/>
  </r>
  <r>
    <s v="INV102428"/>
    <x v="181"/>
    <s v="CUST0455"/>
    <s v="PRD018"/>
    <s v="STR008"/>
    <s v="EMP0175"/>
    <n v="7"/>
    <n v="239.76"/>
    <n v="15"/>
    <n v="251.75"/>
    <n v="1640.56"/>
    <n v="1338.4"/>
    <n v="302.16000000000003"/>
    <s v="Net Banking"/>
    <s v="Not Returned"/>
    <x v="2"/>
    <d v="1899-12-30T14:40:00"/>
    <s v="Weekend"/>
    <s v="Aavin Cheese 200g"/>
    <x v="3"/>
    <n v="232.58"/>
    <s v="Nithya Venkataraman"/>
    <x v="0"/>
    <s v="Dinesh Reddy"/>
    <s v="Sales"/>
    <s v="FreshMart Kochi Plaza"/>
    <x v="0"/>
  </r>
  <r>
    <s v="INV102459"/>
    <x v="181"/>
    <s v="CUST0387"/>
    <s v="PRD012"/>
    <s v="STR017"/>
    <s v="EMP0092"/>
    <n v="4"/>
    <n v="541.35"/>
    <n v="0"/>
    <n v="0"/>
    <n v="2490.21"/>
    <n v="1345.6"/>
    <n v="1144.6099999999999"/>
    <s v="Upi"/>
    <s v="Not Returned"/>
    <x v="1"/>
    <d v="1899-12-30T13:14:00"/>
    <s v="Weekend"/>
    <s v="Harvest Gold Rusk 1kg"/>
    <x v="6"/>
    <n v="541.35"/>
    <s v="Radha Sekar"/>
    <x v="1"/>
    <s v="Tara Gupta"/>
    <s v="Sales"/>
    <s v="FreshMart Madurai Plaza"/>
    <x v="0"/>
  </r>
  <r>
    <s v="INV102489"/>
    <x v="181"/>
    <s v="CUST0595"/>
    <s v="PRD044"/>
    <s v="STR051"/>
    <s v="EMP0156"/>
    <n v="2"/>
    <n v="229.81"/>
    <n v="0"/>
    <n v="0"/>
    <n v="528.55999999999995"/>
    <n v="416.44"/>
    <n v="112.12"/>
    <s v="Net Banking"/>
    <s v="Not Returned"/>
    <x v="2"/>
    <d v="1899-12-30T09:49:00"/>
    <s v="Weekend"/>
    <s v="ITC Frozen Vegetables 250ml v2"/>
    <x v="12"/>
    <n v="229.81"/>
    <s v="Lalitha Devi"/>
    <x v="1"/>
    <s v="Malathi Naicker"/>
    <s v="Inventory"/>
    <s v="FreshMart Madurai Arcade"/>
    <x v="0"/>
  </r>
  <r>
    <s v="INV100139"/>
    <x v="109"/>
    <s v="CUST0216"/>
    <m/>
    <s v="STR087"/>
    <s v="EMP0222"/>
    <n v="2"/>
    <n v="262.77"/>
    <n v="10"/>
    <n v="52.55"/>
    <n v="472.99"/>
    <n v="389.28"/>
    <n v="83.71"/>
    <s v="Upi"/>
    <s v="Not Returned"/>
    <x v="1"/>
    <d v="1899-12-30T16:15:00"/>
    <s v="Weekday"/>
    <m/>
    <x v="13"/>
    <m/>
    <s v="Nandhini Murugan"/>
    <x v="1"/>
    <s v="Poornima Rao"/>
    <s v="Inventory"/>
    <s v="FreshMart Mysuru Complex"/>
    <x v="0"/>
  </r>
  <r>
    <s v="INV100647"/>
    <x v="109"/>
    <s v="CUST0049"/>
    <s v="PRD012"/>
    <s v="STR069"/>
    <s v="EMP0275"/>
    <n v="7"/>
    <n v="616.4"/>
    <n v="20"/>
    <n v="862.96"/>
    <n v="3451.84"/>
    <n v="2354.8000000000002"/>
    <n v="1097.04"/>
    <s v="Debit Card"/>
    <s v="Returned"/>
    <x v="1"/>
    <d v="1899-12-30T21:22:00"/>
    <s v="Weekday"/>
    <s v="Harvest Gold Rusk 1kg"/>
    <x v="6"/>
    <n v="541.35"/>
    <s v="Lokesh Gupta"/>
    <x v="0"/>
    <s v="Tara Kumar"/>
    <s v="Billing"/>
    <s v="FreshMart Madurai Gardens"/>
    <x v="0"/>
  </r>
  <r>
    <s v="INV100724"/>
    <x v="109"/>
    <s v="CUST0054"/>
    <s v="PRD092"/>
    <s v="STR045"/>
    <s v="EMP0204"/>
    <n v="3"/>
    <n v="242.16"/>
    <n v="0"/>
    <n v="0"/>
    <n v="726.48"/>
    <n v="577.16999999999996"/>
    <n v="149.31"/>
    <s v="Upi"/>
    <s v="Not Returned"/>
    <x v="1"/>
    <d v="1899-12-30T10:52:00"/>
    <s v="Weekday"/>
    <s v="Organic Fresh Fresh Fruits 200g"/>
    <x v="9"/>
    <n v="224.28"/>
    <s v="Deepak Pillai"/>
    <x v="0"/>
    <s v="Ramesh Murugan"/>
    <s v="Inventory"/>
    <s v="FreshMart Madurai Junction"/>
    <x v="0"/>
  </r>
  <r>
    <s v="INV100802"/>
    <x v="109"/>
    <s v="CUST0442"/>
    <s v="PRD091"/>
    <s v="STR043"/>
    <s v="EMP0278"/>
    <n v="5"/>
    <n v="376.11"/>
    <n v="10"/>
    <n v="188.06"/>
    <n v="1692.49"/>
    <n v="1507.85"/>
    <n v="184.64"/>
    <s v="Upi"/>
    <s v="Not Returned"/>
    <x v="1"/>
    <d v="1899-12-30T17:50:00"/>
    <s v="Weekday"/>
    <s v="Local Farm Fresh Fruits 250ml"/>
    <x v="9"/>
    <n v="376.11"/>
    <s v="Kamala Rao"/>
    <x v="2"/>
    <s v="Hariharan Reddy"/>
    <s v="Inventory"/>
    <s v="FreshMart Erode Heights"/>
    <x v="0"/>
  </r>
  <r>
    <s v="INV100907"/>
    <x v="109"/>
    <s v="CUST0636"/>
    <s v="PRD004"/>
    <s v="STR130"/>
    <s v="EMP0217"/>
    <n v="2"/>
    <n v="398.25"/>
    <n v="0"/>
    <n v="0"/>
    <n v="796.5"/>
    <n v="473.08"/>
    <n v="323.42"/>
    <s v="Cash"/>
    <s v="Not Returned"/>
    <x v="1"/>
    <d v="1899-12-30T13:39:00"/>
    <s v="Weekday"/>
    <s v="Britannia Buns 2kg"/>
    <x v="6"/>
    <n v="398.25"/>
    <s v="Ilango Iyer"/>
    <x v="1"/>
    <s v="Radha Pillai"/>
    <s v="Sales"/>
    <s v="FreshMart Surat Central"/>
    <x v="2"/>
  </r>
  <r>
    <s v="INV101089"/>
    <x v="109"/>
    <s v="CUST0346"/>
    <s v="PRD011"/>
    <s v="STR118"/>
    <s v="EMP0223"/>
    <n v="3"/>
    <n v="178.07"/>
    <n v="0"/>
    <n v="0"/>
    <n v="534.21"/>
    <n v="306.69"/>
    <n v="227.52"/>
    <s v="Wallet"/>
    <s v="Not Returned"/>
    <x v="0"/>
    <d v="1899-12-30T18:41:00"/>
    <s v="Weekday"/>
    <s v="Britannia Rusk 1L"/>
    <x v="6"/>
    <n v="168.36"/>
    <s v="Thenmozhi Devi"/>
    <x v="0"/>
    <s v="Kalpana Varma"/>
    <s v="HR"/>
    <s v="FreshMart Surat Heights"/>
    <x v="2"/>
  </r>
  <r>
    <s v="INV101130"/>
    <x v="109"/>
    <s v="CUST0485"/>
    <s v="PRD006"/>
    <s v="STR077"/>
    <s v="EMP0030"/>
    <n v="8"/>
    <n v="362.77"/>
    <n v="10"/>
    <n v="290.22000000000003"/>
    <n v="2611.94"/>
    <n v="1730.56"/>
    <n v="881.38"/>
    <s v="Debit Card"/>
    <s v="Not Returned"/>
    <x v="1"/>
    <d v="1899-12-30T12:37:00"/>
    <s v="Weekday"/>
    <s v="Harvest Gold Cookies 500g"/>
    <x v="6"/>
    <n v="343.56"/>
    <s v="Dhanush Venkataraman"/>
    <x v="0"/>
    <s v="Hariharan Rao"/>
    <s v="Cashier"/>
    <s v="FreshMart Kochi Gardens"/>
    <x v="0"/>
  </r>
  <r>
    <s v="INV101497"/>
    <x v="109"/>
    <s v="CUST0194"/>
    <s v="PRD073"/>
    <s v="STR115"/>
    <s v="EMP0072"/>
    <n v="3"/>
    <n v="392.68"/>
    <n v="0"/>
    <n v="0"/>
    <n v="1178.04"/>
    <n v="957.15"/>
    <n v="220.89"/>
    <s v="Upi"/>
    <s v="Not Returned"/>
    <x v="0"/>
    <d v="1899-12-30T21:40:00"/>
    <s v="Weekday"/>
    <s v="Harvest Gold Rusk 1kg"/>
    <x v="5"/>
    <n v="392.68"/>
    <s v="Bhuvana Subramaniam"/>
    <x v="2"/>
    <s v="Madhavan Venkataraman"/>
    <s v="Sales"/>
    <s v="FreshMart Surat Nagar"/>
    <x v="2"/>
  </r>
  <r>
    <s v="INV101693"/>
    <x v="109"/>
    <s v="CUST0353"/>
    <s v="PRD026"/>
    <s v="STR085"/>
    <s v="EMP0154"/>
    <n v="3"/>
    <n v="346.96"/>
    <n v="15"/>
    <n v="156.13"/>
    <n v="884.75"/>
    <n v="741.75"/>
    <n v="143"/>
    <s v="Credit Card"/>
    <s v="Not Returned"/>
    <x v="1"/>
    <d v="1899-12-30T21:50:00"/>
    <s v="Weekday"/>
    <s v="Nescafe Coffee 1kg"/>
    <x v="0"/>
    <n v="329.69"/>
    <s v="Mala Nair"/>
    <x v="0"/>
    <s v="Dinesh Varma"/>
    <s v="Store Manager"/>
    <s v="FreshMart Mysuru Arcade"/>
    <x v="0"/>
  </r>
  <r>
    <s v="INV101911"/>
    <x v="109"/>
    <s v="CUST0477"/>
    <s v="PRD035"/>
    <s v="STR124"/>
    <s v="EMP0149"/>
    <n v="8"/>
    <n v="569.79999999999995"/>
    <n v="0"/>
    <n v="0"/>
    <n v="4558.3999999999996"/>
    <n v="3118.4"/>
    <n v="1440"/>
    <s v="Credit Card"/>
    <s v="Not Returned"/>
    <x v="0"/>
    <d v="1899-12-30T09:20:00"/>
    <s v="Weekday"/>
    <s v="Coca-Cola Coffee 500g"/>
    <x v="0"/>
    <n v="503.36"/>
    <s v="Malathi Gupta"/>
    <x v="0"/>
    <s v="Venkat Nathan"/>
    <s v="Billing"/>
    <s v="FreshMart Ahmedabad Hub"/>
    <x v="2"/>
  </r>
  <r>
    <s v="INV102054"/>
    <x v="109"/>
    <s v="CUST0221"/>
    <s v="PRD019"/>
    <s v="STR127"/>
    <s v="EMP0035"/>
    <n v="3"/>
    <n v="485.57"/>
    <n v="5"/>
    <n v="72.84"/>
    <n v="1383.87"/>
    <n v="1140.24"/>
    <n v="243.63"/>
    <s v="Cash"/>
    <s v="Not Returned"/>
    <x v="1"/>
    <d v="1899-12-30T15:04:00"/>
    <s v="Weekday"/>
    <s v="Amul Paneer 1kg"/>
    <x v="3"/>
    <n v="448.94"/>
    <s v="Mala Nathan"/>
    <x v="0"/>
    <s v="Kavya Nathan"/>
    <s v="HR"/>
    <s v="FreshMart Surat Enclave"/>
    <x v="2"/>
  </r>
  <r>
    <s v="INV102340"/>
    <x v="109"/>
    <s v="CUST0537"/>
    <s v="PRD035"/>
    <s v="STR011"/>
    <s v="EMP0102"/>
    <n v="5"/>
    <n v="503.36"/>
    <n v="0"/>
    <n v="0"/>
    <n v="2516.8000000000002"/>
    <n v="1949"/>
    <n v="567.79999999999995"/>
    <s v="Debit Card"/>
    <s v="Not Returned"/>
    <x v="1"/>
    <d v="1899-12-30T12:05:00"/>
    <s v="Weekday"/>
    <s v="Coca-Cola Coffee 500g"/>
    <x v="0"/>
    <n v="503.36"/>
    <s v="Ashok Balan"/>
    <x v="2"/>
    <s v="Prasath Reddy"/>
    <s v="Cashier"/>
    <s v="FreshMart Bengaluru Enclave"/>
    <x v="0"/>
  </r>
  <r>
    <s v="INV102467"/>
    <x v="109"/>
    <s v="CUST0052"/>
    <s v="PRD027"/>
    <s v="STR095"/>
    <s v="EMP0177"/>
    <n v="6"/>
    <n v="140.96"/>
    <n v="0"/>
    <n v="0"/>
    <n v="845.76"/>
    <n v="641.94000000000005"/>
    <n v="203.82"/>
    <s v="Wallet"/>
    <s v="Not Returned"/>
    <x v="1"/>
    <d v="1899-12-30T13:11:00"/>
    <s v="Weekday"/>
    <s v="Coca-Cola Tea 1kg"/>
    <x v="0"/>
    <n v="139.21"/>
    <s v="Janani Selvam"/>
    <x v="0"/>
    <s v="Raghav Iyer"/>
    <s v="Store Manager"/>
    <s v="FreshMart Ahmedabad Gardens"/>
    <x v="2"/>
  </r>
  <r>
    <s v="INV100077"/>
    <x v="182"/>
    <s v="CUST0567"/>
    <s v="PRD085"/>
    <s v="STR139"/>
    <s v="EMP0242"/>
    <n v="5"/>
    <n v="413.68"/>
    <n v="15"/>
    <n v="310.26"/>
    <n v="1758.14"/>
    <n v="1680.35"/>
    <n v="77.790000000000006"/>
    <s v="Debit Card"/>
    <s v="Not Returned"/>
    <x v="1"/>
    <d v="1899-12-30T20:36:00"/>
    <s v="Weekday"/>
    <s v="Local Farm Fresh Fruits 1kg"/>
    <x v="9"/>
    <n v="389.61"/>
    <s v="Bharath Balan"/>
    <x v="0"/>
    <s v="Sudha Iyer"/>
    <s v="Inventory"/>
    <s v="FreshMart Nagpur Colony"/>
    <x v="2"/>
  </r>
  <r>
    <s v="INV100107"/>
    <x v="182"/>
    <s v="CUST0402"/>
    <s v="PRD027"/>
    <s v="STR022"/>
    <s v="EMP0284"/>
    <n v="4"/>
    <n v="155.15"/>
    <n v="10"/>
    <n v="62.06"/>
    <n v="558.54"/>
    <n v="427.96"/>
    <n v="130.58000000000001"/>
    <s v="Cash"/>
    <s v="Not Returned"/>
    <x v="0"/>
    <d v="1899-12-30T18:25:00"/>
    <s v="Weekday"/>
    <s v="Coca-Cola Tea 1kg"/>
    <x v="0"/>
    <n v="139.21"/>
    <s v="Usha Raj"/>
    <x v="0"/>
    <s v="Naveen Venkataraman"/>
    <s v="Sales"/>
    <s v="FreshMart Tiruppur Complex"/>
    <x v="0"/>
  </r>
  <r>
    <s v="INV100436"/>
    <x v="182"/>
    <s v="CUST0571"/>
    <s v="PRD096"/>
    <s v="STR135"/>
    <s v="EMP0307"/>
    <n v="5"/>
    <n v="222.64"/>
    <n v="15"/>
    <n v="166.98"/>
    <n v="946.22"/>
    <n v="851"/>
    <n v="95.22"/>
    <s v="Wallet"/>
    <s v="Not Returned"/>
    <x v="2"/>
    <d v="1899-12-30T16:52:00"/>
    <s v="Weekday"/>
    <s v="Local Farm Fresh Vegetables 1L"/>
    <x v="11"/>
    <n v="205.93"/>
    <s v="Nirmala Iyer"/>
    <x v="0"/>
    <s v="Kishore Chandran"/>
    <s v="Cashier"/>
    <s v="FreshMart Pune Towers"/>
    <x v="2"/>
  </r>
  <r>
    <s v="INV100664"/>
    <x v="182"/>
    <s v="CUST0116"/>
    <s v="PRD103"/>
    <s v="STR104"/>
    <s v="EMP0148"/>
    <n v="4"/>
    <n v="355.64"/>
    <n v="0"/>
    <n v="0"/>
    <n v="1422.56"/>
    <n v="1213.6400000000001"/>
    <n v="208.92"/>
    <s v="Upi"/>
    <s v="Not Returned"/>
    <x v="0"/>
    <d v="1899-12-30T16:38:00"/>
    <s v="Weekday"/>
    <s v="Organic Fresh Fresh Vegetables Pack"/>
    <x v="11"/>
    <n v="355.64"/>
    <s v="Sundar Achari"/>
    <x v="1"/>
    <s v="Malathi Rao"/>
    <s v="Billing"/>
    <s v="FreshMart Nagpur Square"/>
    <x v="2"/>
  </r>
  <r>
    <s v="INV100705"/>
    <x v="182"/>
    <s v="CUST0477"/>
    <s v="PRD125"/>
    <s v="STR025"/>
    <s v="EMP0011"/>
    <n v="5"/>
    <n v="240.8"/>
    <n v="10"/>
    <n v="120.4"/>
    <n v="1083.5999999999999"/>
    <n v="977.2"/>
    <n v="106.4"/>
    <s v="Credit Card"/>
    <s v="Not Returned"/>
    <x v="0"/>
    <d v="1899-12-30T15:52:00"/>
    <s v="Weekday"/>
    <s v="Gold Winner Coconut Oil 2kg v2"/>
    <x v="8"/>
    <n v="219.39"/>
    <s v="Malathi Gupta"/>
    <x v="0"/>
    <s v="Balamurugan Sharma"/>
    <s v="Billing"/>
    <s v="FreshMart Tiruppur Enclave"/>
    <x v="0"/>
  </r>
  <r>
    <s v="INV100850"/>
    <x v="182"/>
    <s v="CUST0052"/>
    <s v="PRD049"/>
    <s v="STR056"/>
    <s v="EMP0315"/>
    <n v="3"/>
    <n v="421.14"/>
    <n v="15"/>
    <n v="189.51"/>
    <n v="1073.9100000000001"/>
    <n v="926.82"/>
    <n v="147.09"/>
    <s v="Net Banking"/>
    <s v="Not Returned"/>
    <x v="1"/>
    <d v="1899-12-30T12:00:00"/>
    <s v="Weekday"/>
    <s v="Cadbury Chips 1kg"/>
    <x v="7"/>
    <n v="418.79"/>
    <s v="Janani Selvam"/>
    <x v="0"/>
    <s v="Mani Pandian"/>
    <s v="Sales"/>
    <s v="FreshMart Bengaluru Junction"/>
    <x v="0"/>
  </r>
  <r>
    <s v="INV100940"/>
    <x v="182"/>
    <s v="CUST0262"/>
    <s v="PRD002"/>
    <s v="STR002"/>
    <s v="EMP0185"/>
    <n v="1"/>
    <n v="440.5"/>
    <n v="20"/>
    <n v="88.1"/>
    <n v="352.4"/>
    <n v="254.05"/>
    <n v="98.35"/>
    <s v="Upi"/>
    <s v="Not Returned"/>
    <x v="1"/>
    <d v="1899-12-30T18:54:00"/>
    <s v="Weekday"/>
    <s v="Britannia Buns Pack"/>
    <x v="6"/>
    <n v="440.5"/>
    <s v="Udhay Mudaliar"/>
    <x v="2"/>
    <s v="Ezhil Raj"/>
    <s v="Inventory"/>
    <s v="FreshMart Tiruppur Bypass"/>
    <x v="0"/>
  </r>
  <r>
    <s v="INV101782"/>
    <x v="182"/>
    <s v="CUST0394"/>
    <s v="PRD140"/>
    <s v="STR022"/>
    <s v="EMP0283"/>
    <n v="7"/>
    <n v="368.46"/>
    <n v="0"/>
    <n v="0"/>
    <n v="2579.2199999999998"/>
    <n v="1820.42"/>
    <n v="758.8"/>
    <s v="Cash"/>
    <s v="Not Returned"/>
    <x v="0"/>
    <d v="1899-12-30T11:40:00"/>
    <s v="Weekday"/>
    <s v="Vim Toilet Cleaner 2kg"/>
    <x v="4"/>
    <n v="352.51"/>
    <s v="Sudha Mudaliar"/>
    <x v="0"/>
    <s v="Suresh Pandian"/>
    <s v="Sales"/>
    <s v="FreshMart Tiruppur Complex"/>
    <x v="0"/>
  </r>
  <r>
    <s v="INV101842"/>
    <x v="182"/>
    <s v="CUST0031"/>
    <s v="PRD066"/>
    <s v="STR063"/>
    <s v="EMP0289"/>
    <n v="2"/>
    <n v="491.81"/>
    <n v="5"/>
    <n v="49.18"/>
    <n v="934.44"/>
    <n v="731.14"/>
    <n v="203.3"/>
    <s v="Wallet"/>
    <s v="Not Returned"/>
    <x v="2"/>
    <d v="1899-12-30T16:23:00"/>
    <s v="Weekday"/>
    <s v="Dove Shampoo 2kg"/>
    <x v="10"/>
    <n v="491.81"/>
    <s v="Lalitha Venkataraman"/>
    <x v="1"/>
    <s v="Uma Kumar"/>
    <s v="Cashier"/>
    <s v="FreshMart Hyderabad Market"/>
    <x v="0"/>
  </r>
  <r>
    <s v="INV102199"/>
    <x v="182"/>
    <s v="CUST0086"/>
    <s v="PRD029"/>
    <s v="STR108"/>
    <s v="EMP0171"/>
    <n v="1"/>
    <n v="332.73"/>
    <n v="20"/>
    <n v="66.55"/>
    <n v="266.18"/>
    <n v="261.22000000000003"/>
    <n v="4.96"/>
    <s v="Net Banking"/>
    <s v="Not Returned"/>
    <x v="1"/>
    <d v="1899-12-30T19:45:00"/>
    <s v="Weekday"/>
    <s v="Pepsi Tea 200g"/>
    <x v="0"/>
    <n v="332.73"/>
    <s v="Anjali Prabhu"/>
    <x v="2"/>
    <s v="Ashok Nair"/>
    <s v="Cashier"/>
    <s v="FreshMart Mumbai Square"/>
    <x v="2"/>
  </r>
  <r>
    <s v="INV102279"/>
    <x v="182"/>
    <s v="CUST0268"/>
    <s v="PRD019"/>
    <s v="STR142"/>
    <s v="EMP0345"/>
    <n v="4"/>
    <n v="448.94"/>
    <n v="15"/>
    <n v="269.36"/>
    <n v="1526.4"/>
    <n v="1520.32"/>
    <n v="6.08"/>
    <s v="Credit Card"/>
    <s v="Not Returned"/>
    <x v="1"/>
    <d v="1899-12-30T09:21:00"/>
    <s v="Weekday"/>
    <s v="Amul Paneer 1kg"/>
    <x v="3"/>
    <n v="448.94"/>
    <s v="Ilango Sharma"/>
    <x v="1"/>
    <s v="Chitra Murugan"/>
    <s v="Sales"/>
    <s v="FreshMart Chandigarh Plaza"/>
    <x v="1"/>
  </r>
  <r>
    <s v="INV102393"/>
    <x v="182"/>
    <s v="CUST0158"/>
    <s v="PRD103"/>
    <s v="STR176"/>
    <s v="EMP0085"/>
    <n v="2"/>
    <n v="355.64"/>
    <n v="0"/>
    <n v="0"/>
    <n v="711.28"/>
    <n v="606.82000000000005"/>
    <n v="104.46"/>
    <s v="Upi"/>
    <s v="Not Returned"/>
    <x v="1"/>
    <d v="1899-12-30T13:07:00"/>
    <s v="Weekday"/>
    <s v="Organic Fresh Fresh Vegetables Pack"/>
    <x v="11"/>
    <n v="355.64"/>
    <s v="Hemalatha Murugan"/>
    <x v="1"/>
    <s v="Kalpana Nair"/>
    <s v="Store Manager"/>
    <s v="FreshMart Kolkata Hub"/>
    <x v="3"/>
  </r>
  <r>
    <s v="INV100704"/>
    <x v="183"/>
    <s v="CUST0153"/>
    <s v="PRD018"/>
    <s v="STR172"/>
    <s v="EMP0111"/>
    <n v="3"/>
    <n v="232.58"/>
    <n v="0"/>
    <n v="0"/>
    <n v="697.74"/>
    <n v="573.6"/>
    <n v="124.14"/>
    <s v="Credit Card"/>
    <s v="Not Returned"/>
    <x v="0"/>
    <d v="1899-12-30T10:17:00"/>
    <s v="Weekday"/>
    <s v="Aavin Cheese 200g"/>
    <x v="3"/>
    <n v="232.58"/>
    <s v="Thenmozhi Sharma"/>
    <x v="2"/>
    <s v="Devi Mudaliar"/>
    <s v="Store Manager"/>
    <s v="FreshMart Guwahati Heights"/>
    <x v="3"/>
  </r>
  <r>
    <s v="INV101126"/>
    <x v="183"/>
    <s v="CUST0142"/>
    <s v="PRD102"/>
    <s v="STR115"/>
    <s v="EMP0136"/>
    <n v="2"/>
    <n v="400.33"/>
    <n v="20"/>
    <n v="160.13"/>
    <n v="640.53"/>
    <n v="681.8"/>
    <n v="-41.27"/>
    <s v="Upi"/>
    <s v="Not Returned"/>
    <x v="1"/>
    <d v="1899-12-30T13:52:00"/>
    <s v="Weekday"/>
    <s v="Local Farm Fresh Vegetables 200g v2"/>
    <x v="11"/>
    <n v="400.33"/>
    <s v="Radha Devi"/>
    <x v="1"/>
    <s v="Karthik Menon"/>
    <s v="Sales"/>
    <s v="FreshMart Surat Nagar"/>
    <x v="2"/>
  </r>
  <r>
    <s v="INV101417"/>
    <x v="183"/>
    <s v="CUST0275"/>
    <s v="PRD142"/>
    <s v="STR081"/>
    <s v="EMP0002"/>
    <n v="7"/>
    <n v="529.67999999999995"/>
    <n v="15"/>
    <n v="556.16"/>
    <n v="3151.6"/>
    <n v="2771.09"/>
    <n v="380.51"/>
    <s v="Cash"/>
    <s v="Not Returned"/>
    <x v="1"/>
    <d v="1899-12-30T20:26:00"/>
    <s v="Weekday"/>
    <s v="Lizol Dishwash 200g"/>
    <x v="4"/>
    <n v="522.78"/>
    <s v="Latha Nathan"/>
    <x v="0"/>
    <s v="Lokesh Gounder"/>
    <s v="Billing"/>
    <s v="FreshMart Erode Crossing"/>
    <x v="0"/>
  </r>
  <r>
    <s v="INV101465"/>
    <x v="183"/>
    <s v="CUST0666"/>
    <s v="PRD007"/>
    <s v="STR089"/>
    <s v="EMP0105"/>
    <n v="5"/>
    <n v="463.77"/>
    <n v="10"/>
    <n v="231.88"/>
    <n v="2086.9699999999998"/>
    <n v="1327.2"/>
    <n v="759.77"/>
    <s v="Upi"/>
    <s v="Not Returned"/>
    <x v="1"/>
    <d v="1899-12-30T20:31:00"/>
    <s v="Weekday"/>
    <s v="Britannia Buns 2kg v2"/>
    <x v="6"/>
    <n v="437.49"/>
    <s v="Anand Reddy"/>
    <x v="0"/>
    <s v="Nagarajan Mudaliar"/>
    <s v="Cashier"/>
    <s v="FreshMart Salem Hub"/>
    <x v="0"/>
  </r>
  <r>
    <s v="INV101593"/>
    <x v="183"/>
    <s v="CUST0179"/>
    <s v="PRD031"/>
    <s v="STR001"/>
    <s v="EMP0020"/>
    <n v="6"/>
    <n v="373.25"/>
    <n v="10"/>
    <n v="223.95"/>
    <n v="2015.55"/>
    <n v="1630.68"/>
    <n v="384.87"/>
    <s v="Upi"/>
    <s v="Not Returned"/>
    <x v="1"/>
    <d v="1899-12-30T17:37:00"/>
    <s v="Weekday"/>
    <s v="Nescafe Coffee Pack"/>
    <x v="0"/>
    <n v="342.46"/>
    <s v="Chitra Mudaliar"/>
    <x v="0"/>
    <s v="Yazhini Prabhu"/>
    <s v="Inventory"/>
    <s v="FreshMart Madurai Crossing"/>
    <x v="0"/>
  </r>
  <r>
    <s v="INV101959"/>
    <x v="183"/>
    <s v="CUST0613"/>
    <s v="PRD028"/>
    <s v="STR057"/>
    <s v="EMP0065"/>
    <n v="8"/>
    <n v="401.72"/>
    <n v="20"/>
    <n v="642.75"/>
    <n v="2571.0100000000002"/>
    <n v="2479.84"/>
    <n v="91.17"/>
    <s v="Net Banking"/>
    <s v="Not Returned"/>
    <x v="0"/>
    <d v="1899-12-30T18:51:00"/>
    <s v="Weekday"/>
    <s v="Tata Tea Soft Drinks 500g"/>
    <x v="0"/>
    <n v="380.12"/>
    <s v="Meena Menon"/>
    <x v="0"/>
    <s v="Kavya Velan"/>
    <s v="Cashier"/>
    <s v="FreshMart Madurai Point"/>
    <x v="0"/>
  </r>
  <r>
    <s v="INV101988"/>
    <x v="183"/>
    <s v="CUST0553"/>
    <s v="PRD048"/>
    <s v="STR157"/>
    <s v="EMP0122"/>
    <n v="3"/>
    <n v="169.46"/>
    <n v="15"/>
    <n v="76.260000000000005"/>
    <n v="432.12"/>
    <n v="327.63"/>
    <n v="104.49"/>
    <s v="Debit Card"/>
    <s v="Not Returned"/>
    <x v="0"/>
    <d v="1899-12-30T18:05:00"/>
    <s v="Weekday"/>
    <s v="Lays Chocolates 1kg"/>
    <x v="7"/>
    <n v="147.72"/>
    <s v="Rajesh Varma"/>
    <x v="0"/>
    <s v="Rajesh Chettiar"/>
    <s v="Cashier"/>
    <s v="FreshMart Lucknow Extension"/>
    <x v="1"/>
  </r>
  <r>
    <s v="INV100555"/>
    <x v="184"/>
    <s v="CUST0695"/>
    <s v="PRD059"/>
    <s v="STR148"/>
    <s v="EMP0267"/>
    <n v="2"/>
    <n v="507.5"/>
    <n v="0"/>
    <n v="0"/>
    <n v="1015"/>
    <n v="726.58"/>
    <n v="288.42"/>
    <s v="Debit Card"/>
    <s v="Not Returned"/>
    <x v="1"/>
    <d v="1899-12-30T14:13:00"/>
    <s v="Weekday"/>
    <s v="Colgate Toothpaste 1kg"/>
    <x v="10"/>
    <n v="507.5"/>
    <s v="Kishore Sekar"/>
    <x v="2"/>
    <s v="Ashok Pillai"/>
    <s v="HR"/>
    <s v="FreshMart Kanpur Gardens"/>
    <x v="1"/>
  </r>
  <r>
    <s v="INV100688"/>
    <x v="184"/>
    <s v="CUST0333"/>
    <s v="PRD109"/>
    <s v="STR071"/>
    <s v="EMP0120"/>
    <n v="4"/>
    <n v="157.97999999999999"/>
    <n v="5"/>
    <n v="31.6"/>
    <n v="600.32000000000005"/>
    <n v="551.79999999999995"/>
    <n v="48.52"/>
    <s v="Debit Card"/>
    <s v="Not Returned"/>
    <x v="1"/>
    <d v="1899-12-30T18:34:00"/>
    <s v="Weekday"/>
    <s v="Aachi Ponni Rice 1kg"/>
    <x v="2"/>
    <n v="157.97999999999999"/>
    <s v="Sangeetha Pandian"/>
    <x v="2"/>
    <s v="Mala Rao"/>
    <s v="Cashier"/>
    <s v="FreshMart Salem Crossing"/>
    <x v="0"/>
  </r>
  <r>
    <s v="INV100816"/>
    <x v="184"/>
    <s v="CUST0146"/>
    <s v="PRD028"/>
    <s v="STR041"/>
    <s v="EMP0097"/>
    <n v="3"/>
    <n v="380.12"/>
    <n v="5"/>
    <n v="57.02"/>
    <n v="1083.3399999999999"/>
    <n v="929.94"/>
    <n v="153.4"/>
    <s v="Cash"/>
    <s v="Not Returned"/>
    <x v="1"/>
    <d v="1899-12-30T15:19:00"/>
    <s v="Weekday"/>
    <s v="Tata Tea Soft Drinks 500g"/>
    <x v="0"/>
    <n v="380.12"/>
    <s v="Dhanya Chandran"/>
    <x v="2"/>
    <s v="Hari Pandian"/>
    <s v="Billing"/>
    <s v="FreshMart Tiruppur Colony"/>
    <x v="0"/>
  </r>
  <r>
    <s v="INV100883"/>
    <x v="184"/>
    <s v="CUST0313"/>
    <s v="PRD060"/>
    <s v="STR160"/>
    <s v="EMP0073"/>
    <n v="4"/>
    <n v="72.930000000000007"/>
    <n v="15"/>
    <n v="43.76"/>
    <n v="247.96"/>
    <n v="217"/>
    <n v="30.96"/>
    <s v="Wallet"/>
    <s v="Not Returned"/>
    <x v="1"/>
    <d v="1899-12-30T17:50:00"/>
    <s v="Weekday"/>
    <s v="Himalaya Soap 250ml"/>
    <x v="10"/>
    <n v="72.930000000000007"/>
    <s v="Thiru Nair"/>
    <x v="1"/>
    <s v="Harini Prabhu"/>
    <s v="Sales"/>
    <s v="FreshMart Lucknow Complex"/>
    <x v="1"/>
  </r>
  <r>
    <s v="INV100369"/>
    <x v="185"/>
    <s v="CUST0287"/>
    <s v="PRD021"/>
    <s v="STR178"/>
    <s v="EMP0306"/>
    <n v="4"/>
    <n v="38.659999999999997"/>
    <n v="5"/>
    <n v="7.73"/>
    <n v="146.91"/>
    <n v="129.6"/>
    <n v="17.309999999999999"/>
    <s v="Upi"/>
    <s v="Not Returned"/>
    <x v="1"/>
    <d v="1899-12-30T12:29:00"/>
    <s v="Weekday"/>
    <s v="Milky Mist Butter Pack"/>
    <x v="3"/>
    <n v="38.659999999999997"/>
    <s v="Ovi Achari"/>
    <x v="2"/>
    <s v="Yogesh Menon"/>
    <s v="Cashier"/>
    <s v="FreshMart Bhubaneswar Complex"/>
    <x v="3"/>
  </r>
  <r>
    <s v="INV100620"/>
    <x v="185"/>
    <s v="CUST0522"/>
    <s v="PRD115"/>
    <s v="STR063"/>
    <s v="EMP0118"/>
    <n v="1"/>
    <n v="372.61"/>
    <n v="20"/>
    <n v="74.52"/>
    <n v="298.08999999999997"/>
    <n v="319.91000000000003"/>
    <n v="-21.82"/>
    <s v="Wallet"/>
    <s v="Not Returned"/>
    <x v="0"/>
    <d v="1899-12-30T17:04:00"/>
    <s v="Weekday"/>
    <s v="Aachi Ponni Rice 500g"/>
    <x v="2"/>
    <n v="372.61"/>
    <s v="Gayathri Naicker"/>
    <x v="2"/>
    <s v="Banu Nathan"/>
    <s v="Inventory"/>
    <s v="FreshMart Hyderabad Market"/>
    <x v="0"/>
  </r>
  <r>
    <s v="INV100792"/>
    <x v="185"/>
    <s v="CUST0204"/>
    <s v="PRD091"/>
    <s v="STR059"/>
    <s v="EMP0285"/>
    <n v="7"/>
    <n v="426.49"/>
    <n v="15"/>
    <n v="447.81"/>
    <n v="2537.62"/>
    <n v="2110.9899999999998"/>
    <n v="426.63"/>
    <s v="Credit Card"/>
    <s v="Not Returned"/>
    <x v="1"/>
    <d v="1899-12-30T20:05:00"/>
    <s v="Weekday"/>
    <s v="Local Farm Fresh Fruits 250ml"/>
    <x v="9"/>
    <n v="376.11"/>
    <s v="Mala Achari"/>
    <x v="0"/>
    <s v="Lalitha Murugan"/>
    <s v="Store Manager"/>
    <s v="FreshMart Coimbatore Plaza"/>
    <x v="0"/>
  </r>
  <r>
    <s v="INV101068"/>
    <x v="185"/>
    <s v="CUST0610"/>
    <s v="PRD023"/>
    <s v="STR070"/>
    <s v="EMP0064"/>
    <n v="7"/>
    <n v="367.68"/>
    <n v="15"/>
    <n v="386.06"/>
    <n v="2187.6999999999998"/>
    <n v="1862.7"/>
    <n v="325"/>
    <s v="Wallet"/>
    <s v="Not Returned"/>
    <x v="1"/>
    <d v="1899-12-30T09:23:00"/>
    <s v="Weekday"/>
    <s v="Amul Butter 1L"/>
    <x v="3"/>
    <n v="342.27"/>
    <s v="Gokul Chettiar"/>
    <x v="0"/>
    <s v="Sanjay Venkataraman"/>
    <s v="Cashier"/>
    <s v="FreshMart Bengaluru Nagar"/>
    <x v="0"/>
  </r>
  <r>
    <s v="INV100219"/>
    <x v="186"/>
    <s v="CUST0209"/>
    <s v="PRD017"/>
    <s v="STR059"/>
    <s v="EMP0116"/>
    <n v="7"/>
    <n v="498.08"/>
    <n v="5"/>
    <n v="174.33"/>
    <n v="3809.06"/>
    <n v="2783.83"/>
    <n v="1025.23"/>
    <s v="Upi"/>
    <s v="Not Returned"/>
    <x v="2"/>
    <d v="1899-12-30T12:26:00"/>
    <s v="Weekend"/>
    <s v="Nestle Curd 1kg"/>
    <x v="3"/>
    <n v="464.41"/>
    <s v="Udhay Pandian"/>
    <x v="0"/>
    <s v="Balamurugan Kumar"/>
    <s v="Inventory"/>
    <s v="FreshMart Coimbatore Plaza"/>
    <x v="0"/>
  </r>
  <r>
    <s v="INV100359"/>
    <x v="186"/>
    <s v="CUST0279"/>
    <s v="PRD051"/>
    <s v="STR174"/>
    <s v="EMP0100"/>
    <n v="3"/>
    <n v="169.7"/>
    <n v="0"/>
    <n v="0"/>
    <n v="585.46"/>
    <n v="338.4"/>
    <n v="247.06"/>
    <s v="Cash"/>
    <s v="Not Returned"/>
    <x v="1"/>
    <d v="1899-12-30T11:05:00"/>
    <s v="Weekend"/>
    <s v="Cadbury Biscuits 250ml"/>
    <x v="7"/>
    <n v="147.97"/>
    <s v="Ramesh Devi"/>
    <x v="0"/>
    <s v="Jagan Prabhu"/>
    <s v="HR"/>
    <s v="FreshMart Guwahati Colony"/>
    <x v="3"/>
  </r>
  <r>
    <s v="INV100361"/>
    <x v="186"/>
    <s v="CUST0303"/>
    <s v="PRD013"/>
    <s v="STR117"/>
    <s v="EMP0009"/>
    <n v="1"/>
    <n v="161.03"/>
    <n v="10"/>
    <n v="16.100000000000001"/>
    <n v="166.67"/>
    <n v="124.24"/>
    <n v="42.43"/>
    <s v="Cash"/>
    <s v="Not Returned"/>
    <x v="0"/>
    <d v="1899-12-30T20:11:00"/>
    <s v="Weekend"/>
    <s v="Amul Paneer 250ml"/>
    <x v="3"/>
    <n v="161.03"/>
    <s v="Kamala Subramaniam"/>
    <x v="2"/>
    <s v="Usha Chettiar"/>
    <s v="Cashier"/>
    <s v="FreshMart Nagpur Market"/>
    <x v="0"/>
  </r>
  <r>
    <s v="INV100432"/>
    <x v="186"/>
    <s v="CUST0151"/>
    <s v="PRD108"/>
    <s v="STR096"/>
    <s v="EMP0301"/>
    <n v="3"/>
    <n v="306.62"/>
    <n v="0"/>
    <n v="0"/>
    <n v="1057.8399999999999"/>
    <n v="779.79"/>
    <n v="278.05"/>
    <s v="Upi"/>
    <s v="Not Returned"/>
    <x v="1"/>
    <d v="1899-12-30T16:14:00"/>
    <s v="Weekend"/>
    <s v="Daawat Basmati Rice 2kg"/>
    <x v="2"/>
    <n v="306.62"/>
    <s v="Gopal Selvam"/>
    <x v="2"/>
    <s v="Kalpana Prabhu"/>
    <s v="Inventory"/>
    <s v="FreshMart Mumbai Bypass"/>
    <x v="2"/>
  </r>
  <r>
    <s v="INV100517"/>
    <x v="186"/>
    <s v="CUST0670"/>
    <s v="PRD085"/>
    <s v="STR006"/>
    <s v="EMP0265"/>
    <n v="2"/>
    <n v="389.61"/>
    <n v="10"/>
    <n v="77.92"/>
    <n v="806.5"/>
    <n v="672.14"/>
    <n v="134.36000000000001"/>
    <s v="Net Banking"/>
    <s v="Not Returned"/>
    <x v="1"/>
    <d v="1899-12-30T11:16:00"/>
    <s v="Weekend"/>
    <s v="Local Farm Fresh Fruits 1kg"/>
    <x v="9"/>
    <n v="389.61"/>
    <s v="Balaji Krishnan"/>
    <x v="1"/>
    <s v="Padma Subramaniam"/>
    <s v="Operations"/>
    <s v="FreshMart Mysuru Junction"/>
    <x v="0"/>
  </r>
  <r>
    <s v="INV100686"/>
    <x v="186"/>
    <s v="CUST0297"/>
    <s v="PRD054"/>
    <s v="STR092"/>
    <s v="EMP0122"/>
    <n v="4"/>
    <n v="540.54"/>
    <n v="5"/>
    <n v="108.11"/>
    <n v="2362.16"/>
    <n v="1516.76"/>
    <n v="845.4"/>
    <s v="Upi"/>
    <s v="Not Returned"/>
    <x v="2"/>
    <d v="1899-12-30T20:56:00"/>
    <s v="Weekend"/>
    <s v="Lays Namkeen 2kg"/>
    <x v="7"/>
    <n v="530.16"/>
    <s v="Nithya Sharma"/>
    <x v="0"/>
    <s v="Rajesh Chettiar"/>
    <s v="Cashier"/>
    <s v="FreshMart Chennai Gardens"/>
    <x v="0"/>
  </r>
  <r>
    <s v="INV100725"/>
    <x v="186"/>
    <s v="CUST0169"/>
    <s v="PRD117"/>
    <s v="STR024"/>
    <s v="EMP0133"/>
    <n v="3"/>
    <n v="268.32"/>
    <n v="20"/>
    <n v="160.99"/>
    <n v="740.57"/>
    <n v="724.32"/>
    <n v="16.25"/>
    <s v="Cash"/>
    <s v="Not Returned"/>
    <x v="1"/>
    <d v="1899-12-30T09:56:00"/>
    <s v="Weekend"/>
    <s v="Idhayam Groundnut Oil 1kg"/>
    <x v="8"/>
    <n v="268.32"/>
    <s v="Thenmozhi Murugan"/>
    <x v="1"/>
    <s v="Deepak Naicker"/>
    <s v="Sales"/>
    <s v="FreshMart Bengaluru Plaza"/>
    <x v="0"/>
  </r>
  <r>
    <s v="INV100962"/>
    <x v="186"/>
    <s v="CUST0663"/>
    <s v="PRD011"/>
    <s v="STR010"/>
    <s v="EMP0004"/>
    <n v="3"/>
    <n v="168.36"/>
    <n v="0"/>
    <n v="0"/>
    <n v="580.84"/>
    <n v="306.69"/>
    <n v="274.14999999999998"/>
    <s v="Cash"/>
    <s v="Not Returned"/>
    <x v="1"/>
    <d v="1899-12-30T20:49:00"/>
    <s v="Weekend"/>
    <s v="Britannia Rusk 1L"/>
    <x v="6"/>
    <n v="168.36"/>
    <s v="Elango Raj"/>
    <x v="2"/>
    <s v="Hema Chettiar"/>
    <s v="Sales"/>
    <s v="FreshMart Kochi Colony"/>
    <x v="0"/>
  </r>
  <r>
    <s v="INV100969"/>
    <x v="186"/>
    <s v="CUST0683"/>
    <s v="PRD009"/>
    <s v="STR072"/>
    <s v="EMP0124"/>
    <n v="3"/>
    <n v="661.91"/>
    <n v="15"/>
    <n v="297.86"/>
    <n v="1941.05"/>
    <n v="1196.1600000000001"/>
    <n v="744.89"/>
    <s v="Debit Card"/>
    <s v="Not Returned"/>
    <x v="1"/>
    <d v="1899-12-30T11:35:00"/>
    <s v="Weekend"/>
    <s v="Harvest Gold Buns 200g"/>
    <x v="6"/>
    <n v="661.91"/>
    <s v="Prasath Raj"/>
    <x v="2"/>
    <s v="Vijay Pandian"/>
    <s v="Sales"/>
    <s v="FreshMart Salem Point"/>
    <x v="0"/>
  </r>
  <r>
    <s v="INV101045"/>
    <x v="186"/>
    <s v="CUST0151"/>
    <s v="PRD069"/>
    <s v="STR152"/>
    <s v="EMP0291"/>
    <n v="2"/>
    <n v="468.94"/>
    <n v="15"/>
    <n v="140.68"/>
    <n v="916.78"/>
    <n v="673.6"/>
    <n v="243.18"/>
    <s v="Credit Card"/>
    <s v="Not Returned"/>
    <x v="1"/>
    <d v="1899-12-30T12:03:00"/>
    <s v="Weekend"/>
    <s v="Patanjali Shampoo 1kg"/>
    <x v="10"/>
    <n v="468.94"/>
    <s v="Gopal Selvam"/>
    <x v="2"/>
    <s v="Sathish Nathan"/>
    <s v="HR"/>
    <s v="FreshMart Lucknow Arcade"/>
    <x v="1"/>
  </r>
  <r>
    <s v="INV101589"/>
    <x v="186"/>
    <s v="CUST0609"/>
    <s v="PRD148"/>
    <s v="STR074"/>
    <s v="EMP0270"/>
    <n v="4"/>
    <n v="108.97"/>
    <n v="0"/>
    <n v="0"/>
    <n v="501.26"/>
    <n v="333.32"/>
    <n v="167.94"/>
    <s v="Debit Card"/>
    <s v="Not Returned"/>
    <x v="1"/>
    <d v="1899-12-30T17:28:00"/>
    <s v="Weekend"/>
    <s v="Lizol Toilet Cleaner 200g"/>
    <x v="4"/>
    <n v="108.97"/>
    <s v="Suresh Prabhu"/>
    <x v="2"/>
    <s v="Priya Venkataraman"/>
    <s v="Operations"/>
    <s v="FreshMart Mysuru Main Road"/>
    <x v="0"/>
  </r>
  <r>
    <s v="INV101912"/>
    <x v="186"/>
    <s v="CUST0495"/>
    <s v="PRD091"/>
    <s v="STR074"/>
    <s v="EMP0270"/>
    <n v="7"/>
    <n v="401.61"/>
    <n v="10"/>
    <n v="281.13"/>
    <n v="2909.66"/>
    <n v="2110.9899999999998"/>
    <n v="798.67"/>
    <s v="Upi"/>
    <s v="Not Returned"/>
    <x v="0"/>
    <d v="1899-12-30T15:29:00"/>
    <s v="Weekend"/>
    <s v="Local Farm Fresh Fruits 250ml"/>
    <x v="9"/>
    <n v="376.11"/>
    <s v="Bhuvana Pillai"/>
    <x v="0"/>
    <s v="Priya Venkataraman"/>
    <s v="Operations"/>
    <s v="FreshMart Mysuru Main Road"/>
    <x v="0"/>
  </r>
  <r>
    <s v="INV101986"/>
    <x v="186"/>
    <s v="CUST0270"/>
    <s v="PRD031"/>
    <s v="STR086"/>
    <s v="EMP0263"/>
    <n v="4"/>
    <n v="389.74"/>
    <n v="15"/>
    <n v="233.84"/>
    <n v="1523.89"/>
    <n v="1087.1199999999999"/>
    <n v="436.77"/>
    <s v="Net Banking"/>
    <s v="Not Returned"/>
    <x v="1"/>
    <d v="1899-12-30T19:53:00"/>
    <s v="Weekend"/>
    <s v="Nescafe Coffee Pack"/>
    <x v="0"/>
    <n v="342.46"/>
    <s v="Banu Venkataraman"/>
    <x v="0"/>
    <s v="Vani Nair"/>
    <s v="Cashier"/>
    <s v="FreshMart Bengaluru Circle"/>
    <x v="0"/>
  </r>
  <r>
    <s v="INV102335"/>
    <x v="186"/>
    <s v="CUST0257"/>
    <s v="PRD103"/>
    <s v="STR126"/>
    <s v="EMP0063"/>
    <n v="2"/>
    <n v="355.64"/>
    <n v="5"/>
    <n v="35.56"/>
    <n v="777.08"/>
    <n v="606.82000000000005"/>
    <n v="170.26"/>
    <s v="Cash"/>
    <s v="Not Returned"/>
    <x v="1"/>
    <d v="1899-12-30T20:42:00"/>
    <s v="Weekend"/>
    <s v="Organic Fresh Fresh Vegetables Pack"/>
    <x v="11"/>
    <n v="355.64"/>
    <s v="Eswari Sharma"/>
    <x v="2"/>
    <s v="Lakshmi Devi"/>
    <s v="Store Manager"/>
    <s v="FreshMart Surat Hub"/>
    <x v="2"/>
  </r>
  <r>
    <s v="INV102450"/>
    <x v="186"/>
    <s v="CUST0663"/>
    <s v="PRD095"/>
    <s v="STR064"/>
    <s v="EMP0334"/>
    <n v="1"/>
    <n v="75.680000000000007"/>
    <n v="0"/>
    <n v="0"/>
    <n v="87.03"/>
    <n v="62.14"/>
    <n v="24.89"/>
    <s v="Cash"/>
    <s v="Not Returned"/>
    <x v="1"/>
    <d v="1899-12-30T11:47:00"/>
    <s v="Weekend"/>
    <s v="Organic Fresh Fresh Vegetables 200g"/>
    <x v="11"/>
    <n v="75.680000000000007"/>
    <s v="Elango Raj"/>
    <x v="2"/>
    <s v="Elango Raj"/>
    <s v="Sales"/>
    <s v="FreshMart Kochi Extension"/>
    <x v="0"/>
  </r>
  <r>
    <s v="INV100622"/>
    <x v="187"/>
    <s v="CUST0660"/>
    <s v="PRD146"/>
    <s v="STR075"/>
    <s v="EMP0132"/>
    <n v="3"/>
    <n v="66.400000000000006"/>
    <n v="15"/>
    <n v="29.88"/>
    <n v="194.72"/>
    <n v="149.97"/>
    <n v="44.75"/>
    <s v="Cash"/>
    <s v="Not Returned"/>
    <x v="1"/>
    <d v="1899-12-30T16:45:00"/>
    <s v="Weekend"/>
    <s v="Lizol Floor Cleaner 200g"/>
    <x v="4"/>
    <n v="66.400000000000006"/>
    <s v="Hariharan Iyer"/>
    <x v="1"/>
    <s v="Radha Balan"/>
    <s v="Sales"/>
    <s v="FreshMart Salem Main Road"/>
    <x v="0"/>
  </r>
  <r>
    <s v="INV100649"/>
    <x v="187"/>
    <s v="CUST0320"/>
    <s v="PRD063"/>
    <s v="STR118"/>
    <s v="EMP0223"/>
    <n v="4"/>
    <n v="73.83"/>
    <n v="0"/>
    <n v="0"/>
    <n v="339.62"/>
    <n v="217.28"/>
    <n v="122.34"/>
    <s v="Net Banking"/>
    <s v="Not Returned"/>
    <x v="1"/>
    <d v="1899-12-30T16:04:00"/>
    <s v="Weekend"/>
    <s v="Patanjali Shampoo Combo"/>
    <x v="10"/>
    <n v="42.16"/>
    <s v="Sudha Menon"/>
    <x v="2"/>
    <s v="Kalpana Varma"/>
    <s v="HR"/>
    <s v="FreshMart Surat Heights"/>
    <x v="2"/>
  </r>
  <r>
    <s v="INV100772"/>
    <x v="187"/>
    <s v="CUST0096"/>
    <s v="PRD149"/>
    <s v="STR099"/>
    <s v="EMP0202"/>
    <n v="4"/>
    <n v="176.45"/>
    <n v="0"/>
    <n v="0"/>
    <n v="811.67"/>
    <n v="497.32"/>
    <n v="314.35000000000002"/>
    <s v="Debit Card"/>
    <s v="Not Returned"/>
    <x v="0"/>
    <d v="1899-12-30T09:19:00"/>
    <s v="Weekend"/>
    <s v="Vim Toilet Cleaner 200g"/>
    <x v="4"/>
    <n v="171.25"/>
    <s v="Hariharan Gounder"/>
    <x v="0"/>
    <s v="Vani Chettiar"/>
    <s v="Sales"/>
    <s v="FreshMart Nagpur Plaza"/>
    <x v="2"/>
  </r>
  <r>
    <s v="INV100979"/>
    <x v="187"/>
    <s v="CUST0559"/>
    <s v="PRD020"/>
    <s v="STR100"/>
    <s v="EMP0324"/>
    <n v="3"/>
    <n v="99.93"/>
    <n v="0"/>
    <n v="0"/>
    <n v="344.76"/>
    <n v="258.14999999999998"/>
    <n v="86.61"/>
    <s v="Wallet"/>
    <s v="Not Returned"/>
    <x v="1"/>
    <d v="1899-12-30T16:42:00"/>
    <s v="Weekend"/>
    <s v="Aavin Milk 1L"/>
    <x v="3"/>
    <n v="99.93"/>
    <s v="Sundar Menon"/>
    <x v="1"/>
    <s v="Devi Raj"/>
    <s v="Inventory"/>
    <s v="FreshMart Ahmedabad Enclave"/>
    <x v="2"/>
  </r>
  <r>
    <s v="INV101087"/>
    <x v="187"/>
    <s v="CUST0155"/>
    <s v="PRD125"/>
    <s v="STR054"/>
    <s v="EMP0104"/>
    <n v="3"/>
    <n v="219.39"/>
    <n v="5"/>
    <n v="32.909999999999997"/>
    <n v="719.05"/>
    <n v="586.32000000000005"/>
    <n v="132.72999999999999"/>
    <s v="Debit Card"/>
    <s v="Not Returned"/>
    <x v="0"/>
    <d v="1899-12-30T19:10:00"/>
    <s v="Weekend"/>
    <s v="Gold Winner Coconut Oil 2kg v2"/>
    <x v="8"/>
    <n v="219.39"/>
    <s v="Karthik Prabhu"/>
    <x v="1"/>
    <s v="Pandi Nair"/>
    <s v="Inventory"/>
    <s v="FreshMart Mysuru Plaza"/>
    <x v="0"/>
  </r>
  <r>
    <s v="INV101101"/>
    <x v="187"/>
    <s v="CUST0408"/>
    <s v="PRD150"/>
    <s v="STR059"/>
    <s v="EMP0294"/>
    <n v="1"/>
    <n v="214.04"/>
    <n v="0"/>
    <n v="0"/>
    <n v="246.15"/>
    <n v="158.06"/>
    <n v="88.09"/>
    <s v="Wallet"/>
    <s v="Not Returned"/>
    <x v="1"/>
    <d v="1899-12-30T20:39:00"/>
    <s v="Weekend"/>
    <s v="Lizol Toilet Cleaner 200g v2"/>
    <x v="4"/>
    <n v="214.04"/>
    <s v="Chandran Selvam"/>
    <x v="1"/>
    <s v="Meena Prabhu"/>
    <s v="Store Manager"/>
    <s v="FreshMart Coimbatore Plaza"/>
    <x v="0"/>
  </r>
  <r>
    <s v="INV101122"/>
    <x v="187"/>
    <s v="CUST0464"/>
    <s v="PRD135"/>
    <s v="STR036"/>
    <s v="EMP0150"/>
    <n v="3"/>
    <n v="379.12"/>
    <n v="0"/>
    <n v="0"/>
    <n v="1307.96"/>
    <n v="879.15"/>
    <n v="428.81"/>
    <s v="Cash"/>
    <s v="Not Returned"/>
    <x v="2"/>
    <d v="1899-12-30T17:13:00"/>
    <s v="Weekend"/>
    <s v="MDH Whole Spices 1L"/>
    <x v="1"/>
    <n v="379.12"/>
    <s v="Gopal Sharma"/>
    <x v="2"/>
    <s v="Dhanya Iyer"/>
    <s v="Operations"/>
    <s v="FreshMart Chennai Central"/>
    <x v="0"/>
  </r>
  <r>
    <s v="INV101175"/>
    <x v="187"/>
    <s v="CUST0122"/>
    <s v="PRD014"/>
    <s v="STR037"/>
    <s v="EMP0247"/>
    <n v="3"/>
    <n v="434.65"/>
    <n v="0"/>
    <n v="0"/>
    <n v="1499.54"/>
    <n v="1054.8900000000001"/>
    <n v="444.65"/>
    <s v="Wallet"/>
    <s v="Not Returned"/>
    <x v="1"/>
    <d v="1899-12-30T15:31:00"/>
    <s v="Weekend"/>
    <s v="Milky Mist Curd 1kg"/>
    <x v="3"/>
    <n v="434.65"/>
    <s v="Sudha Prabhu"/>
    <x v="1"/>
    <s v="Sudha Balan"/>
    <s v="Sales"/>
    <s v="FreshMart Hyderabad Extension"/>
    <x v="0"/>
  </r>
  <r>
    <s v="INV101719"/>
    <x v="187"/>
    <s v="CUST0137"/>
    <s v="PRD031"/>
    <s v="STR093"/>
    <s v="EMP0141"/>
    <n v="8"/>
    <n v="351.07"/>
    <n v="10"/>
    <n v="280.86"/>
    <n v="2906.85"/>
    <n v="2174.2399999999998"/>
    <n v="732.61"/>
    <s v="Net Banking"/>
    <s v="Not Returned"/>
    <x v="2"/>
    <d v="1899-12-30T10:50:00"/>
    <s v="Weekend"/>
    <s v="Nescafe Coffee Pack"/>
    <x v="0"/>
    <n v="342.46"/>
    <s v="Raghav Selvam"/>
    <x v="0"/>
    <s v="Mala Velan"/>
    <s v="Sales"/>
    <s v="FreshMart Pune Complex"/>
    <x v="2"/>
  </r>
  <r>
    <s v="INV101840"/>
    <x v="187"/>
    <s v="CUST0470"/>
    <s v="PRD015"/>
    <s v="STR112"/>
    <s v="EMP0084"/>
    <n v="3"/>
    <n v="459.58"/>
    <n v="0"/>
    <n v="0"/>
    <n v="1585.55"/>
    <n v="1160.67"/>
    <n v="424.88"/>
    <s v="Upi"/>
    <s v="Not Returned"/>
    <x v="0"/>
    <d v="1899-12-30T18:27:00"/>
    <s v="Weekend"/>
    <s v="Nestle Butter 250ml"/>
    <x v="3"/>
    <n v="459.58"/>
    <s v="Vijay Mudaliar"/>
    <x v="1"/>
    <s v="Lakshmi Velan"/>
    <s v="Cashier"/>
    <s v="FreshMart Surat Colony"/>
    <x v="2"/>
  </r>
  <r>
    <s v="INV102315"/>
    <x v="187"/>
    <s v="CUST0412"/>
    <s v="PRD007"/>
    <s v="STR093"/>
    <s v="EMP0141"/>
    <n v="7"/>
    <n v="479.24"/>
    <n v="0"/>
    <n v="0"/>
    <n v="3857.88"/>
    <n v="1858.08"/>
    <n v="1999.8"/>
    <s v="Net Banking"/>
    <s v="Not Returned"/>
    <x v="1"/>
    <d v="1899-12-30T10:36:00"/>
    <s v="Weekend"/>
    <s v="Britannia Buns 2kg v2"/>
    <x v="6"/>
    <n v="437.49"/>
    <s v="Kalpana Gounder"/>
    <x v="0"/>
    <s v="Mala Velan"/>
    <s v="Sales"/>
    <s v="FreshMart Pune Complex"/>
    <x v="2"/>
  </r>
  <r>
    <s v="INV100606"/>
    <x v="188"/>
    <s v="CUST0551"/>
    <s v="PRD030"/>
    <s v="STR164"/>
    <s v="EMP0309"/>
    <n v="7"/>
    <n v="173.38"/>
    <n v="0"/>
    <n v="0"/>
    <n v="1213.6600000000001"/>
    <n v="994"/>
    <n v="219.66"/>
    <s v="Credit Card"/>
    <s v="Not Returned"/>
    <x v="1"/>
    <d v="1899-12-30T21:25:00"/>
    <s v="Weekday"/>
    <s v="Nescafe Tea Combo"/>
    <x v="0"/>
    <n v="172.63"/>
    <s v="Jagan Pandian"/>
    <x v="0"/>
    <s v="Kannan Kumar"/>
    <s v="Sales"/>
    <s v="FreshMart Delhi Towers"/>
    <x v="1"/>
  </r>
  <r>
    <s v="INV101228"/>
    <x v="188"/>
    <s v="CUST0177"/>
    <s v="PRD104"/>
    <s v="STR018"/>
    <s v="EMP0308"/>
    <n v="4"/>
    <n v="191.13"/>
    <n v="0"/>
    <n v="0"/>
    <n v="764.52"/>
    <n v="613.67999999999995"/>
    <n v="150.84"/>
    <s v="Net Banking"/>
    <s v="Not Returned"/>
    <x v="2"/>
    <d v="1899-12-30T12:58:00"/>
    <s v="Weekday"/>
    <s v="Local Farm Fresh Vegetables Combo"/>
    <x v="11"/>
    <n v="191.13"/>
    <s v="Chandran Devi"/>
    <x v="2"/>
    <s v="Thenmozhi Selvam"/>
    <s v="Cashier"/>
    <s v="FreshMart Hyderabad Main Road"/>
    <x v="0"/>
  </r>
  <r>
    <s v="INV101752"/>
    <x v="188"/>
    <s v="CUST0351"/>
    <s v="PRD119"/>
    <s v="STR012"/>
    <s v="EMP0142"/>
    <n v="3"/>
    <n v="234.86"/>
    <n v="10"/>
    <n v="70.459999999999994"/>
    <n v="634.12"/>
    <n v="639.69000000000005"/>
    <n v="-5.57"/>
    <s v="Debit Card"/>
    <s v="Not Returned"/>
    <x v="2"/>
    <d v="1899-12-30T10:16:00"/>
    <s v="Weekday"/>
    <s v="Gold Winner Sunflower Oil 200g"/>
    <x v="8"/>
    <n v="234.86"/>
    <s v="Revathi Devi"/>
    <x v="2"/>
    <s v="Sathish Subramaniam"/>
    <s v="Billing"/>
    <s v="FreshMart Chennai Junction"/>
    <x v="0"/>
  </r>
  <r>
    <s v="INV101958"/>
    <x v="188"/>
    <s v="CUST0590"/>
    <s v="PRD085"/>
    <s v="STR033"/>
    <s v="EMP0113"/>
    <n v="3"/>
    <n v="389.61"/>
    <n v="0"/>
    <n v="0"/>
    <n v="1168.83"/>
    <n v="1008.21"/>
    <n v="160.62"/>
    <s v="Cash"/>
    <s v="Not Returned"/>
    <x v="1"/>
    <d v="1899-12-30T15:25:00"/>
    <s v="Weekday"/>
    <s v="Local Farm Fresh Fruits 1kg"/>
    <x v="9"/>
    <n v="389.61"/>
    <s v="Kavya Reddy"/>
    <x v="2"/>
    <s v="Radha Rao"/>
    <s v="Inventory"/>
    <s v="FreshMart Ahmedabad Complex"/>
    <x v="0"/>
  </r>
  <r>
    <s v="INV100078"/>
    <x v="189"/>
    <s v="CUST0361"/>
    <s v="PRD076"/>
    <s v="STR069"/>
    <s v="EMP0042"/>
    <n v="6"/>
    <n v="428.04"/>
    <n v="0"/>
    <n v="0"/>
    <n v="2568.2399999999998"/>
    <n v="1921.14"/>
    <n v="647.1"/>
    <s v="Wallet"/>
    <s v="Not Returned"/>
    <x v="1"/>
    <d v="1899-12-30T16:32:00"/>
    <s v="Weekday"/>
    <s v="Surf Excel Tissue Combo v2"/>
    <x v="5"/>
    <n v="395.66"/>
    <s v="Ramesh Achari"/>
    <x v="0"/>
    <s v="Nirmala Venkataraman"/>
    <s v="Sales"/>
    <s v="FreshMart Madurai Gardens"/>
    <x v="0"/>
  </r>
  <r>
    <s v="INV100823"/>
    <x v="189"/>
    <s v="CUST0346"/>
    <s v="PRD006"/>
    <s v="STR054"/>
    <s v="EMP0104"/>
    <n v="4"/>
    <n v="361.94"/>
    <n v="0"/>
    <n v="0"/>
    <n v="1447.76"/>
    <n v="865.28"/>
    <n v="582.48"/>
    <s v="Debit Card"/>
    <s v="Not Returned"/>
    <x v="1"/>
    <d v="1899-12-30T20:54:00"/>
    <s v="Weekday"/>
    <s v="Harvest Gold Cookies 500g"/>
    <x v="6"/>
    <n v="343.56"/>
    <s v="Thenmozhi Devi"/>
    <x v="0"/>
    <s v="Pandi Nair"/>
    <s v="Inventory"/>
    <s v="FreshMart Mysuru Plaza"/>
    <x v="0"/>
  </r>
  <r>
    <s v="INV101572"/>
    <x v="189"/>
    <s v="CUST0234"/>
    <s v="PRD062"/>
    <s v="STR109"/>
    <s v="EMP0180"/>
    <n v="1"/>
    <n v="446.17"/>
    <n v="0"/>
    <n v="0"/>
    <n v="446.17"/>
    <n v="325.61"/>
    <n v="120.56"/>
    <s v="Net Banking"/>
    <s v="Not Returned"/>
    <x v="1"/>
    <d v="1899-12-30T11:39:00"/>
    <s v="Weekday"/>
    <s v="Himalaya Skin Care Combo"/>
    <x v="10"/>
    <n v="298.81"/>
    <s v="Lakshmi Pandian"/>
    <x v="1"/>
    <s v="Venkat Balan"/>
    <s v="Billing"/>
    <s v="FreshMart Mumbai Complex"/>
    <x v="2"/>
  </r>
  <r>
    <s v="INV102319"/>
    <x v="189"/>
    <s v="CUST0396"/>
    <s v="PRD035"/>
    <s v="STR124"/>
    <s v="EMP0138"/>
    <n v="2"/>
    <n v="503.36"/>
    <n v="10"/>
    <n v="100.67"/>
    <n v="906.05"/>
    <n v="779.6"/>
    <n v="126.45"/>
    <s v="Net Banking"/>
    <s v="Not Returned"/>
    <x v="1"/>
    <d v="1899-12-30T16:24:00"/>
    <s v="Weekday"/>
    <s v="Coca-Cola Coffee 500g"/>
    <x v="0"/>
    <n v="503.36"/>
    <s v="Yogesh Raj"/>
    <x v="2"/>
    <s v="Dinesh Velan"/>
    <s v="Cashier"/>
    <s v="FreshMart Ahmedabad Hub"/>
    <x v="2"/>
  </r>
  <r>
    <s v="INV102466"/>
    <x v="189"/>
    <s v="CUST0634"/>
    <s v="PRD020"/>
    <s v="STR009"/>
    <s v="EMP0317"/>
    <n v="3"/>
    <n v="103.11"/>
    <n v="0"/>
    <n v="0"/>
    <n v="309.33"/>
    <n v="258.14999999999998"/>
    <n v="51.18"/>
    <s v="Upi"/>
    <s v="Not Returned"/>
    <x v="1"/>
    <d v="1899-12-30T13:26:00"/>
    <s v="Weekday"/>
    <s v="Aavin Milk 1L"/>
    <x v="3"/>
    <n v="99.93"/>
    <s v="Chandrasekar Pandian"/>
    <x v="0"/>
    <s v="Umesh Sharma"/>
    <s v="HR"/>
    <s v="FreshMart Kochi Square"/>
    <x v="0"/>
  </r>
  <r>
    <s v="INV100197"/>
    <x v="190"/>
    <s v="CUST0101"/>
    <s v="PRD019"/>
    <s v="STR018"/>
    <s v="EMP0308"/>
    <n v="5"/>
    <n v="448.94"/>
    <n v="10"/>
    <n v="224.47"/>
    <n v="2020.23"/>
    <n v="1900.4"/>
    <n v="119.83"/>
    <s v="Credit Card"/>
    <s v="Not Returned"/>
    <x v="1"/>
    <d v="1899-12-30T09:51:00"/>
    <s v="Weekday"/>
    <s v="Amul Paneer 1kg"/>
    <x v="3"/>
    <n v="448.94"/>
    <s v="Dinesh Nair"/>
    <x v="2"/>
    <s v="Thenmozhi Selvam"/>
    <s v="Cashier"/>
    <s v="FreshMart Hyderabad Main Road"/>
    <x v="0"/>
  </r>
  <r>
    <s v="INV100946"/>
    <x v="190"/>
    <s v="CUST0039"/>
    <s v="PRD149"/>
    <s v="STR148"/>
    <s v="EMP0220"/>
    <n v="2"/>
    <n v="171.25"/>
    <n v="5"/>
    <n v="17.12"/>
    <n v="325.38"/>
    <n v="248.66"/>
    <n v="76.72"/>
    <s v="Wallet"/>
    <s v="Not Returned"/>
    <x v="0"/>
    <d v="1899-12-30T11:34:00"/>
    <s v="Weekday"/>
    <s v="Vim Toilet Cleaner 200g"/>
    <x v="4"/>
    <n v="171.25"/>
    <s v="Anjali Krishnan"/>
    <x v="2"/>
    <s v="Ramesh Pillai"/>
    <s v="Operations"/>
    <s v="FreshMart Kanpur Gardens"/>
    <x v="1"/>
  </r>
  <r>
    <s v="INV101338"/>
    <x v="190"/>
    <s v="CUST0146"/>
    <s v="PRD094"/>
    <s v="STR054"/>
    <s v="EMP0104"/>
    <n v="4"/>
    <n v="298.68"/>
    <n v="5"/>
    <n v="59.74"/>
    <n v="1134.98"/>
    <n v="1002.76"/>
    <n v="132.22"/>
    <s v="Cash"/>
    <s v="Not Returned"/>
    <x v="1"/>
    <d v="1899-12-30T19:06:00"/>
    <s v="Weekday"/>
    <s v="Organic Fresh Fresh Vegetables 2kg"/>
    <x v="11"/>
    <n v="298.68"/>
    <s v="Dhanya Chandran"/>
    <x v="2"/>
    <s v="Pandi Nair"/>
    <s v="Inventory"/>
    <s v="FreshMart Mysuru Plaza"/>
    <x v="0"/>
  </r>
  <r>
    <s v="INV101622"/>
    <x v="190"/>
    <s v="CUST0463"/>
    <s v="PRD032"/>
    <s v="STR046"/>
    <s v="EMP0191"/>
    <n v="7"/>
    <n v="145.25"/>
    <n v="20"/>
    <n v="203.35"/>
    <n v="813.4"/>
    <n v="811.37"/>
    <n v="2.0299999999999998"/>
    <s v="Debit Card"/>
    <s v="Not Returned"/>
    <x v="0"/>
    <d v="1899-12-30T14:48:00"/>
    <s v="Weekday"/>
    <s v="Coca-Cola Coffee Combo"/>
    <x v="0"/>
    <n v="141.11000000000001"/>
    <s v="Gayathri Gounder"/>
    <x v="0"/>
    <s v="Thenmozhi Krishnan"/>
    <s v="Billing"/>
    <s v="FreshMart Mysuru Colony"/>
    <x v="0"/>
  </r>
  <r>
    <s v="INV100536"/>
    <x v="191"/>
    <s v="CUST0571"/>
    <s v="PRD010"/>
    <s v="STR072"/>
    <s v="EMP0124"/>
    <n v="5"/>
    <n v="182.96"/>
    <n v="0"/>
    <n v="0"/>
    <n v="914.8"/>
    <n v="538"/>
    <n v="376.8"/>
    <s v="Upi"/>
    <s v="Not Returned"/>
    <x v="0"/>
    <d v="1899-12-30T19:29:00"/>
    <s v="Weekday"/>
    <s v="Harvest Gold Cookies Pack"/>
    <x v="6"/>
    <n v="182.3"/>
    <s v="Nirmala Iyer"/>
    <x v="0"/>
    <s v="Vijay Pandian"/>
    <s v="Sales"/>
    <s v="FreshMart Salem Point"/>
    <x v="0"/>
  </r>
  <r>
    <s v="INV100558"/>
    <x v="191"/>
    <s v="CUST0573"/>
    <s v="PRD120"/>
    <s v="STR136"/>
    <s v="EMP0070"/>
    <n v="5"/>
    <n v="121.56"/>
    <n v="20"/>
    <n v="121.56"/>
    <n v="486.24"/>
    <n v="464.8"/>
    <n v="21.44"/>
    <s v="Cash"/>
    <s v="Not Returned"/>
    <x v="0"/>
    <d v="1899-12-30T09:51:00"/>
    <s v="Weekday"/>
    <s v="Idhayam Groundnut Oil 2kg"/>
    <x v="8"/>
    <n v="109.69"/>
    <s v="Padma Varma"/>
    <x v="1"/>
    <s v="Umesh Subramaniam"/>
    <s v="Sales"/>
    <s v="FreshMart Nagpur Crossing"/>
    <x v="2"/>
  </r>
  <r>
    <s v="INV100706"/>
    <x v="191"/>
    <s v="CUST0450"/>
    <s v="PRD052"/>
    <s v="STR021"/>
    <s v="EMP0280"/>
    <n v="6"/>
    <n v="356.52"/>
    <n v="0"/>
    <n v="0"/>
    <n v="2139.12"/>
    <n v="1532.94"/>
    <n v="606.17999999999995"/>
    <s v="Wallet"/>
    <s v="Not Returned"/>
    <x v="1"/>
    <d v="1899-12-30T19:57:00"/>
    <s v="Weekday"/>
    <s v="Lays Namkeen 200g"/>
    <x v="7"/>
    <n v="328.59"/>
    <s v="Bhavani Chettiar"/>
    <x v="0"/>
    <s v="Hema Mudaliar"/>
    <s v="Store Manager"/>
    <s v="FreshMart Madurai Market"/>
    <x v="0"/>
  </r>
  <r>
    <s v="INV100721"/>
    <x v="191"/>
    <s v="CUST0258"/>
    <s v="PRD084"/>
    <s v="STR090"/>
    <s v="EMP0068"/>
    <n v="2"/>
    <n v="221.61"/>
    <n v="0"/>
    <n v="0"/>
    <n v="443.22"/>
    <n v="364.34"/>
    <n v="78.88"/>
    <s v="Wallet"/>
    <s v="Not Returned"/>
    <x v="1"/>
    <d v="1899-12-30T21:38:00"/>
    <s v="Weekday"/>
    <s v="Local Farm Fresh Fruits Combo"/>
    <x v="9"/>
    <n v="221.61"/>
    <s v="Vasanthi Sekar"/>
    <x v="2"/>
    <s v="Manoj Subramaniam"/>
    <s v="Sales"/>
    <s v="FreshMart Mysuru Heights"/>
    <x v="0"/>
  </r>
  <r>
    <s v="INV100780"/>
    <x v="191"/>
    <s v="CUST0305"/>
    <s v="PRD016"/>
    <s v="STR051"/>
    <s v="EMP0021"/>
    <n v="1"/>
    <n v="59.92"/>
    <n v="20"/>
    <n v="11.98"/>
    <n v="47.94"/>
    <n v="48.15"/>
    <n v="-0.21"/>
    <s v="Wallet"/>
    <s v="Not Returned"/>
    <x v="0"/>
    <d v="1899-12-30T10:53:00"/>
    <s v="Weekday"/>
    <s v="Milky Mist Milk 2kg"/>
    <x v="3"/>
    <n v="59.92"/>
    <s v="Hemalatha Mudaliar"/>
    <x v="1"/>
    <s v="Tamil Nathan"/>
    <s v="Inventory"/>
    <s v="FreshMart Madurai Arcade"/>
    <x v="0"/>
  </r>
  <r>
    <s v="INV101002"/>
    <x v="191"/>
    <s v="CUST0592"/>
    <s v="PRD075"/>
    <s v="STR086"/>
    <s v="EMP0263"/>
    <n v="7"/>
    <n v="327.96"/>
    <n v="15"/>
    <n v="344.36"/>
    <n v="1951.36"/>
    <n v="1576.96"/>
    <n v="374.4"/>
    <s v="Credit Card"/>
    <s v="Not Returned"/>
    <x v="1"/>
    <d v="1899-12-30T21:15:00"/>
    <s v="Weekday"/>
    <s v="Local Farm Fresh Vegetables 200g"/>
    <x v="5"/>
    <n v="297.32"/>
    <s v="Anjali Menon"/>
    <x v="0"/>
    <s v="Vani Nair"/>
    <s v="Cashier"/>
    <s v="FreshMart Bengaluru Circle"/>
    <x v="0"/>
  </r>
  <r>
    <s v="INV101167"/>
    <x v="191"/>
    <s v="CUST0210"/>
    <s v="PRD099"/>
    <s v="STR027"/>
    <s v="EMP0046"/>
    <n v="1"/>
    <n v="401.06"/>
    <n v="0"/>
    <n v="0"/>
    <n v="401.06"/>
    <n v="347.47"/>
    <n v="53.59"/>
    <s v="Cash"/>
    <s v="Not Returned"/>
    <x v="1"/>
    <d v="1899-12-30T11:24:00"/>
    <s v="Weekday"/>
    <s v="Local Farm Fresh Vegetables 200g"/>
    <x v="11"/>
    <n v="401.06"/>
    <s v="Anand Pandian"/>
    <x v="2"/>
    <s v="Pandi Subramaniam"/>
    <s v="Sales"/>
    <s v="FreshMart Coimbatore Heights"/>
    <x v="0"/>
  </r>
  <r>
    <s v="INV101690"/>
    <x v="191"/>
    <s v="CUST0011"/>
    <s v="PRD131"/>
    <s v="STR046"/>
    <s v="EMP0087"/>
    <n v="2"/>
    <n v="93.47"/>
    <n v="0"/>
    <n v="0"/>
    <n v="186.94"/>
    <n v="144.58000000000001"/>
    <n v="42.36"/>
    <s v="Cash"/>
    <s v="Returned"/>
    <x v="1"/>
    <d v="1899-12-30T18:57:00"/>
    <s v="Weekday"/>
    <s v="Sakthi Powdered Spices 250ml"/>
    <x v="1"/>
    <n v="93.47"/>
    <s v="Prasath Mudaliar"/>
    <x v="1"/>
    <s v="Nagarajan Rao"/>
    <s v="Sales"/>
    <s v="FreshMart Mysuru Colony"/>
    <x v="0"/>
  </r>
  <r>
    <s v="INV101751"/>
    <x v="191"/>
    <m/>
    <s v="PRD142"/>
    <s v="STR053"/>
    <s v="EMP0133"/>
    <n v="1"/>
    <n v="522.78"/>
    <n v="10"/>
    <n v="52.28"/>
    <n v="470.5"/>
    <n v="395.87"/>
    <n v="74.63"/>
    <s v="Cash"/>
    <s v="Not Returned"/>
    <x v="0"/>
    <d v="1899-12-30T16:18:00"/>
    <s v="Weekday"/>
    <s v="Lizol Dishwash 200g"/>
    <x v="4"/>
    <n v="522.78"/>
    <m/>
    <x v="3"/>
    <s v="Deepak Naicker"/>
    <s v="Sales"/>
    <s v="FreshMart Tiruppur Heights"/>
    <x v="0"/>
  </r>
  <r>
    <s v="INV100509"/>
    <x v="192"/>
    <s v="CUST0209"/>
    <s v="PRD028"/>
    <s v="STR067"/>
    <s v="EMP0247"/>
    <n v="6"/>
    <n v="435.71"/>
    <n v="10"/>
    <n v="261.43"/>
    <n v="2352.83"/>
    <n v="1859.88"/>
    <n v="492.95"/>
    <s v="Wallet"/>
    <s v="Not Returned"/>
    <x v="1"/>
    <d v="1899-12-30T13:41:00"/>
    <s v="Weekday"/>
    <s v="Tata Tea Soft Drinks 500g"/>
    <x v="0"/>
    <n v="380.12"/>
    <s v="Udhay Pandian"/>
    <x v="0"/>
    <s v="Sudha Balan"/>
    <s v="Sales"/>
    <s v="FreshMart Salem Complex"/>
    <x v="0"/>
  </r>
  <r>
    <s v="INV101048"/>
    <x v="192"/>
    <s v="CUST0394"/>
    <s v="PRD077"/>
    <s v="STR148"/>
    <s v="EMP0114"/>
    <n v="4"/>
    <n v="96.58"/>
    <n v="5"/>
    <n v="19.32"/>
    <n v="367"/>
    <n v="272.68"/>
    <n v="94.32"/>
    <s v="Cash"/>
    <s v="Not Returned"/>
    <x v="1"/>
    <d v="1899-12-30T17:21:00"/>
    <s v="Weekday"/>
    <s v="Vim Tissue 500g"/>
    <x v="5"/>
    <n v="86.11"/>
    <s v="Sudha Mudaliar"/>
    <x v="0"/>
    <s v="Devi Krishnan"/>
    <s v="Store Manager"/>
    <s v="FreshMart Kanpur Gardens"/>
    <x v="1"/>
  </r>
  <r>
    <s v="INV101108"/>
    <x v="192"/>
    <s v="CUST0425"/>
    <s v="PRD103"/>
    <s v="STR010"/>
    <s v="EMP0004"/>
    <n v="8"/>
    <n v="360.25"/>
    <n v="0"/>
    <n v="0"/>
    <n v="2882"/>
    <n v="2427.2800000000002"/>
    <n v="454.72"/>
    <s v="Net Banking"/>
    <s v="Not Returned"/>
    <x v="0"/>
    <d v="1899-12-30T10:29:00"/>
    <s v="Weekday"/>
    <s v="Organic Fresh Fresh Vegetables Pack"/>
    <x v="11"/>
    <n v="355.64"/>
    <s v="Balaji Mudaliar"/>
    <x v="0"/>
    <s v="Hema Chettiar"/>
    <s v="Sales"/>
    <s v="FreshMart Kochi Colony"/>
    <x v="0"/>
  </r>
  <r>
    <s v="INV101279"/>
    <x v="192"/>
    <s v="CUST0657"/>
    <s v="PRD031"/>
    <s v="STR063"/>
    <s v="EMP0179"/>
    <n v="2"/>
    <n v="342.46"/>
    <n v="0"/>
    <n v="0"/>
    <n v="684.92"/>
    <n v="543.55999999999995"/>
    <n v="141.36000000000001"/>
    <s v="Net Banking"/>
    <s v="Not Returned"/>
    <x v="2"/>
    <d v="1899-12-30T18:28:00"/>
    <s v="Weekday"/>
    <s v="Nescafe Coffee Pack"/>
    <x v="0"/>
    <n v="342.46"/>
    <s v="Devi Pandian"/>
    <x v="2"/>
    <s v="Divya Devi"/>
    <s v="Sales"/>
    <s v="FreshMart Hyderabad Market"/>
    <x v="0"/>
  </r>
  <r>
    <s v="INV101493"/>
    <x v="192"/>
    <s v="CUST0433"/>
    <s v="PRD035"/>
    <s v="STR057"/>
    <s v="EMP0225"/>
    <n v="8"/>
    <n v="509.6"/>
    <n v="5"/>
    <n v="203.84"/>
    <n v="3872.96"/>
    <n v="3118.4"/>
    <n v="754.56"/>
    <s v="Debit Card"/>
    <s v="Not Returned"/>
    <x v="0"/>
    <d v="1899-12-30T14:54:00"/>
    <s v="Weekday"/>
    <s v="Coca-Cola Coffee 500g"/>
    <x v="0"/>
    <n v="503.36"/>
    <s v="Uma Nair"/>
    <x v="0"/>
    <s v="Banu Achari"/>
    <s v="Sales"/>
    <s v="FreshMart Madurai Point"/>
    <x v="0"/>
  </r>
  <r>
    <s v="INV102038"/>
    <x v="192"/>
    <s v="CUST0398"/>
    <s v="PRD131"/>
    <s v="STR051"/>
    <s v="EMP0098"/>
    <n v="6"/>
    <n v="101.17"/>
    <n v="5"/>
    <n v="30.35"/>
    <n v="576.66999999999996"/>
    <n v="433.74"/>
    <n v="142.93"/>
    <s v="Net Banking"/>
    <s v="Returned"/>
    <x v="0"/>
    <d v="1899-12-30T20:58:00"/>
    <s v="Weekday"/>
    <s v="Sakthi Powdered Spices 250ml"/>
    <x v="1"/>
    <n v="93.47"/>
    <s v="Balamurugan Menon"/>
    <x v="0"/>
    <s v="Dhanya Balan"/>
    <s v="Inventory"/>
    <s v="FreshMart Madurai Arcade"/>
    <x v="0"/>
  </r>
  <r>
    <s v="INV102086"/>
    <x v="192"/>
    <s v="CUST0483"/>
    <s v="PRD084"/>
    <s v="STR076"/>
    <s v="EMP0099"/>
    <n v="3"/>
    <n v="221.61"/>
    <n v="15"/>
    <n v="99.72"/>
    <n v="565.11"/>
    <n v="546.51"/>
    <n v="18.600000000000001"/>
    <s v="Credit Card"/>
    <s v="Not Returned"/>
    <x v="1"/>
    <d v="1899-12-30T09:59:00"/>
    <s v="Weekday"/>
    <s v="Local Farm Fresh Fruits Combo"/>
    <x v="9"/>
    <n v="221.61"/>
    <s v="Deepak Chandran"/>
    <x v="2"/>
    <s v="Elango Nair"/>
    <s v="Cashier"/>
    <s v="FreshMart Hyderabad Towers"/>
    <x v="0"/>
  </r>
  <r>
    <s v="INV102181"/>
    <x v="192"/>
    <s v="CUST0679"/>
    <s v="PRD109"/>
    <s v="STR026"/>
    <s v="EMP0253"/>
    <n v="3"/>
    <n v="157.97999999999999"/>
    <n v="20"/>
    <n v="94.79"/>
    <n v="379.15"/>
    <n v="413.85"/>
    <n v="-34.700000000000003"/>
    <s v="Upi"/>
    <s v="Not Returned"/>
    <x v="1"/>
    <d v="1899-12-30T09:03:00"/>
    <s v="Weekday"/>
    <s v="Aachi Ponni Rice 1kg"/>
    <x v="2"/>
    <n v="157.97999999999999"/>
    <s v="Thiru Prabhu"/>
    <x v="2"/>
    <s v="Vasanthi Naicker"/>
    <s v="HR"/>
    <s v="FreshMart Mysuru Crossing"/>
    <x v="0"/>
  </r>
  <r>
    <s v="INV102253"/>
    <x v="192"/>
    <s v="CUST0700"/>
    <s v="PRD075"/>
    <s v="STR128"/>
    <s v="EMP0021"/>
    <n v="3"/>
    <n v="297.32"/>
    <n v="0"/>
    <n v="0"/>
    <n v="891.96"/>
    <n v="675.84"/>
    <n v="216.12"/>
    <s v="Upi"/>
    <s v="Returned"/>
    <x v="1"/>
    <d v="1899-12-30T21:05:00"/>
    <s v="Weekday"/>
    <s v="Local Farm Fresh Vegetables 200g"/>
    <x v="5"/>
    <n v="297.32"/>
    <s v="Radha Naicker"/>
    <x v="2"/>
    <s v="Tamil Nathan"/>
    <s v="Inventory"/>
    <s v="FreshMart Surat Junction"/>
    <x v="2"/>
  </r>
  <r>
    <s v="INV100211"/>
    <x v="193"/>
    <s v="CUST0375"/>
    <s v="PRD125"/>
    <s v="STR101"/>
    <s v="EMP0131"/>
    <n v="5"/>
    <n v="222.64"/>
    <n v="5"/>
    <n v="55.66"/>
    <n v="1216.17"/>
    <n v="977.2"/>
    <n v="238.97"/>
    <s v="Cash"/>
    <s v="Not Returned"/>
    <x v="0"/>
    <d v="1899-12-30T13:22:00"/>
    <s v="Weekend"/>
    <s v="Gold Winner Coconut Oil 2kg v2"/>
    <x v="8"/>
    <n v="219.39"/>
    <s v="Yogesh Gounder"/>
    <x v="1"/>
    <s v="Vani Chandran"/>
    <s v="Inventory"/>
    <s v="FreshMart Nagpur Junction"/>
    <x v="2"/>
  </r>
  <r>
    <s v="INV100242"/>
    <x v="193"/>
    <s v="CUST0599"/>
    <s v="PRD075"/>
    <s v="STR107"/>
    <s v="EMP0038"/>
    <n v="7"/>
    <n v="298.02"/>
    <n v="5"/>
    <n v="104.31"/>
    <n v="2279.1"/>
    <n v="1576.96"/>
    <n v="702.14"/>
    <s v="Credit Card"/>
    <s v="Not Returned"/>
    <x v="1"/>
    <d v="1899-12-30T13:00:00"/>
    <s v="Weekend"/>
    <s v="Local Farm Fresh Vegetables 200g"/>
    <x v="5"/>
    <n v="297.32"/>
    <s v="Kalpana Subramaniam"/>
    <x v="0"/>
    <s v="Yamuna Achari"/>
    <s v="Inventory"/>
    <s v="FreshMart Surat Arcade"/>
    <x v="2"/>
  </r>
  <r>
    <s v="INV101276"/>
    <x v="193"/>
    <s v="CUST0352"/>
    <s v="PRD055"/>
    <s v="STR012"/>
    <s v="EMP0142"/>
    <n v="4"/>
    <n v="125.15"/>
    <n v="5"/>
    <n v="25.03"/>
    <n v="546.91"/>
    <n v="382.8"/>
    <n v="164.11"/>
    <s v="Upi"/>
    <s v="Not Returned"/>
    <x v="0"/>
    <d v="1899-12-30T15:10:00"/>
    <s v="Weekend"/>
    <s v="Cadbury Biscuits Pack"/>
    <x v="7"/>
    <n v="125.15"/>
    <s v="Hemalatha Naicker"/>
    <x v="1"/>
    <s v="Sathish Subramaniam"/>
    <s v="Billing"/>
    <s v="FreshMart Chennai Junction"/>
    <x v="0"/>
  </r>
  <r>
    <s v="INV102213"/>
    <x v="193"/>
    <s v="CUST0063"/>
    <s v="PRD078"/>
    <s v="STR143"/>
    <s v="EMP0338"/>
    <n v="8"/>
    <n v="265.06"/>
    <n v="20"/>
    <n v="424.1"/>
    <n v="1950.84"/>
    <n v="1720.24"/>
    <n v="230.6"/>
    <s v="Debit Card"/>
    <s v="Not Returned"/>
    <x v="1"/>
    <d v="1899-12-30T19:38:00"/>
    <s v="Weekend"/>
    <s v="Vim Kitchenware Combo"/>
    <x v="5"/>
    <n v="261.55"/>
    <s v="Priya Varma"/>
    <x v="0"/>
    <s v="Revathi Sekar"/>
    <s v="Sales"/>
    <s v="FreshMart Jaipur Colony"/>
    <x v="1"/>
  </r>
  <r>
    <s v="INV100003"/>
    <x v="194"/>
    <s v="CUST0438"/>
    <s v="PRD119"/>
    <s v="STR008"/>
    <s v="EMP0249"/>
    <n v="1"/>
    <n v="234.86"/>
    <n v="10"/>
    <n v="23.49"/>
    <n v="243.08"/>
    <n v="213.23"/>
    <n v="29.85"/>
    <s v="Cash"/>
    <s v="Not Returned"/>
    <x v="1"/>
    <d v="1899-12-30T09:53:00"/>
    <s v="Weekend"/>
    <s v="Gold Winner Sunflower Oil 200g"/>
    <x v="8"/>
    <n v="234.86"/>
    <s v="Nandhini Mudaliar"/>
    <x v="1"/>
    <s v="Radha Murugan"/>
    <s v="Inventory"/>
    <s v="FreshMart Kochi Plaza"/>
    <x v="0"/>
  </r>
  <r>
    <s v="INV100164"/>
    <x v="194"/>
    <s v="CUST0453"/>
    <s v="PRD054"/>
    <s v="STR139"/>
    <s v="EMP0289"/>
    <n v="4"/>
    <n v="530.16"/>
    <n v="20"/>
    <n v="424.13"/>
    <n v="1950.99"/>
    <n v="1516.76"/>
    <n v="434.23"/>
    <s v="Debit Card"/>
    <s v="Not Returned"/>
    <x v="1"/>
    <d v="1899-12-30T14:46:00"/>
    <s v="Weekend"/>
    <s v="Lays Namkeen 2kg"/>
    <x v="7"/>
    <n v="530.16"/>
    <s v="Prasath Nair"/>
    <x v="1"/>
    <s v="Uma Kumar"/>
    <s v="Cashier"/>
    <s v="FreshMart Nagpur Colony"/>
    <x v="2"/>
  </r>
  <r>
    <s v="INV100176"/>
    <x v="194"/>
    <s v="CUST0203"/>
    <s v="PRD049"/>
    <s v="STR064"/>
    <s v="EMP0228"/>
    <n v="1"/>
    <n v="418.79"/>
    <n v="20"/>
    <n v="83.76"/>
    <n v="385.28"/>
    <n v="308.94"/>
    <n v="76.34"/>
    <s v="Credit Card"/>
    <s v="Not Returned"/>
    <x v="2"/>
    <d v="1899-12-30T14:55:00"/>
    <s v="Weekend"/>
    <s v="Cadbury Chips 1kg"/>
    <x v="7"/>
    <n v="418.79"/>
    <s v="Gopal Pillai"/>
    <x v="2"/>
    <s v="Poornima Naidu"/>
    <s v="Sales"/>
    <s v="FreshMart Kochi Extension"/>
    <x v="0"/>
  </r>
  <r>
    <s v="INV100205"/>
    <x v="194"/>
    <s v="CUST0618"/>
    <s v="PRD013"/>
    <s v="STR086"/>
    <s v="EMP0263"/>
    <n v="7"/>
    <n v="181.93"/>
    <n v="0"/>
    <n v="0"/>
    <n v="1464.54"/>
    <n v="869.68"/>
    <n v="594.86"/>
    <s v="Wallet"/>
    <s v="Not Returned"/>
    <x v="0"/>
    <d v="1899-12-30T15:26:00"/>
    <s v="Weekend"/>
    <s v="Amul Paneer 250ml"/>
    <x v="3"/>
    <n v="161.03"/>
    <s v="Malathi Naidu"/>
    <x v="0"/>
    <s v="Vani Nair"/>
    <s v="Cashier"/>
    <s v="FreshMart Bengaluru Circle"/>
    <x v="0"/>
  </r>
  <r>
    <s v="INV100523"/>
    <x v="194"/>
    <s v="CUST0455"/>
    <s v="PRD014"/>
    <s v="STR092"/>
    <s v="EMP0336"/>
    <n v="4"/>
    <n v="487.95"/>
    <n v="5"/>
    <n v="97.59"/>
    <n v="2132.34"/>
    <n v="1406.52"/>
    <n v="725.82"/>
    <s v="Wallet"/>
    <s v="Not Returned"/>
    <x v="1"/>
    <d v="1899-12-30T12:51:00"/>
    <s v="Weekend"/>
    <s v="Milky Mist Curd 1kg"/>
    <x v="3"/>
    <n v="434.65"/>
    <s v="Nithya Venkataraman"/>
    <x v="0"/>
    <s v="Sanjay Sharma"/>
    <s v="Billing"/>
    <s v="FreshMart Chennai Gardens"/>
    <x v="0"/>
  </r>
  <r>
    <s v="INV101360"/>
    <x v="194"/>
    <s v="CUST0168"/>
    <s v="PRD103"/>
    <s v="STR038"/>
    <s v="EMP0041"/>
    <n v="6"/>
    <n v="365.89"/>
    <n v="5"/>
    <n v="109.77"/>
    <n v="2398.41"/>
    <n v="1820.46"/>
    <n v="577.95000000000005"/>
    <s v="Upi"/>
    <s v="Returned"/>
    <x v="1"/>
    <d v="1899-12-30T10:30:00"/>
    <s v="Weekend"/>
    <s v="Organic Fresh Fresh Vegetables Pack"/>
    <x v="11"/>
    <n v="355.64"/>
    <s v="Naveen Prabhu"/>
    <x v="0"/>
    <s v="Thenmozhi Pandian"/>
    <s v="Inventory"/>
    <s v="FreshMart Hyderabad Hub"/>
    <x v="0"/>
  </r>
  <r>
    <s v="INV101370"/>
    <x v="194"/>
    <s v="CUST0419"/>
    <s v="PRD124"/>
    <s v="STR007"/>
    <s v="EMP0278"/>
    <n v="1"/>
    <n v="121.9"/>
    <n v="20"/>
    <n v="24.38"/>
    <n v="112.15"/>
    <n v="108.92"/>
    <n v="3.23"/>
    <s v="Net Banking"/>
    <s v="Not Returned"/>
    <x v="0"/>
    <d v="1899-12-30T13:08:00"/>
    <s v="Weekend"/>
    <s v="Gold Winner Coconut Oil 2kg"/>
    <x v="8"/>
    <n v="121.9"/>
    <s v="Prasath Varma"/>
    <x v="2"/>
    <s v="Hariharan Reddy"/>
    <s v="Inventory"/>
    <s v="FreshMart Mysuru Towers"/>
    <x v="0"/>
  </r>
  <r>
    <s v="INV101618"/>
    <x v="194"/>
    <s v="CUST0250"/>
    <s v="PRD104"/>
    <s v="STR052"/>
    <s v="EMP0205"/>
    <n v="1"/>
    <n v="191.13"/>
    <n v="0"/>
    <n v="0"/>
    <n v="219.8"/>
    <n v="153.41999999999999"/>
    <n v="66.38"/>
    <s v="Net Banking"/>
    <s v="Not Returned"/>
    <x v="1"/>
    <d v="1899-12-30T14:20:00"/>
    <s v="Weekend"/>
    <s v="Local Farm Fresh Vegetables Combo"/>
    <x v="11"/>
    <n v="191.13"/>
    <s v="Nirmala Mudaliar"/>
    <x v="1"/>
    <s v="Divya Menon"/>
    <s v="Store Manager"/>
    <s v="FreshMart Erode Extension"/>
    <x v="0"/>
  </r>
  <r>
    <s v="INV102051"/>
    <x v="194"/>
    <s v="CUST0045"/>
    <s v="PRD068"/>
    <s v="STR080"/>
    <s v="EMP0285"/>
    <n v="4"/>
    <n v="240.51"/>
    <n v="0"/>
    <n v="0"/>
    <n v="1106.3499999999999"/>
    <n v="643.91999999999996"/>
    <n v="462.43"/>
    <s v="Cash"/>
    <s v="Not Returned"/>
    <x v="1"/>
    <d v="1899-12-30T11:15:00"/>
    <s v="Weekend"/>
    <s v="Patanjali Shampoo 2kg"/>
    <x v="10"/>
    <n v="232.2"/>
    <s v="Thenmozhi Pandian"/>
    <x v="0"/>
    <s v="Lalitha Murugan"/>
    <s v="Store Manager"/>
    <s v="FreshMart Madurai Colony"/>
    <x v="0"/>
  </r>
  <r>
    <s v="INV102374"/>
    <x v="194"/>
    <s v="CUST0090"/>
    <s v="PRD128"/>
    <s v="STR079"/>
    <s v="EMP0295"/>
    <n v="3"/>
    <n v="253.11"/>
    <n v="0"/>
    <n v="0"/>
    <n v="873.23"/>
    <n v="572.22"/>
    <n v="301.01"/>
    <s v="Net Banking"/>
    <s v="Not Returned"/>
    <x v="0"/>
    <d v="1899-12-30T15:02:00"/>
    <s v="Weekend"/>
    <s v="Aachi Powdered Spices Pack"/>
    <x v="1"/>
    <n v="253.11"/>
    <s v="Deepa Chettiar"/>
    <x v="2"/>
    <s v="Lakshmi Nair"/>
    <s v="Inventory"/>
    <s v="FreshMart Erode Hub"/>
    <x v="0"/>
  </r>
  <r>
    <s v="INV100856"/>
    <x v="195"/>
    <s v="CUST0206"/>
    <s v="PRD026"/>
    <s v="STR041"/>
    <s v="EMP0097"/>
    <n v="7"/>
    <n v="374.25"/>
    <n v="10"/>
    <n v="261.98"/>
    <n v="2357.77"/>
    <n v="1730.75"/>
    <n v="627.02"/>
    <s v="Upi"/>
    <s v="Not Returned"/>
    <x v="1"/>
    <d v="1899-12-30T19:47:00"/>
    <s v="Weekday"/>
    <s v="Nescafe Coffee 1kg"/>
    <x v="0"/>
    <n v="329.69"/>
    <s v="Devi Venkataraman"/>
    <x v="0"/>
    <s v="Hari Pandian"/>
    <s v="Billing"/>
    <s v="FreshMart Tiruppur Colony"/>
    <x v="0"/>
  </r>
  <r>
    <s v="INV101508"/>
    <x v="195"/>
    <s v="CUST0436"/>
    <s v="PRD124"/>
    <s v="STR080"/>
    <s v="EMP0285"/>
    <n v="6"/>
    <n v="124.54"/>
    <n v="0"/>
    <n v="0"/>
    <n v="747.24"/>
    <n v="653.52"/>
    <n v="93.72"/>
    <s v="Upi"/>
    <s v="Not Returned"/>
    <x v="1"/>
    <d v="1899-12-30T20:51:00"/>
    <s v="Weekday"/>
    <s v="Gold Winner Coconut Oil 2kg"/>
    <x v="8"/>
    <n v="121.9"/>
    <s v="Hari Pillai"/>
    <x v="0"/>
    <s v="Lalitha Murugan"/>
    <s v="Store Manager"/>
    <s v="FreshMart Madurai Colony"/>
    <x v="0"/>
  </r>
  <r>
    <s v="INV101668"/>
    <x v="195"/>
    <s v="CUST0248"/>
    <s v="PRD117"/>
    <s v="STR065"/>
    <s v="EMP0192"/>
    <n v="1"/>
    <n v="268.32"/>
    <n v="0"/>
    <n v="0"/>
    <n v="268.32"/>
    <n v="241.44"/>
    <n v="26.88"/>
    <s v="Wallet"/>
    <s v="Not Returned"/>
    <x v="1"/>
    <d v="1899-12-30T17:11:00"/>
    <s v="Weekday"/>
    <s v="Idhayam Groundnut Oil 1kg"/>
    <x v="8"/>
    <n v="268.32"/>
    <s v="Devi Prabhu"/>
    <x v="1"/>
    <s v="Rajesh Mudaliar"/>
    <s v="Billing"/>
    <s v="FreshMart Mysuru Enclave"/>
    <x v="0"/>
  </r>
  <r>
    <s v="INV102263"/>
    <x v="195"/>
    <s v="CUST0605"/>
    <s v="PRD109"/>
    <s v="STR154"/>
    <s v="EMP0165"/>
    <n v="4"/>
    <n v="163.55000000000001"/>
    <n v="0"/>
    <n v="0"/>
    <n v="654.20000000000005"/>
    <n v="551.79999999999995"/>
    <n v="102.4"/>
    <s v="Net Banking"/>
    <s v="Not Returned"/>
    <x v="0"/>
    <d v="1899-12-30T12:44:00"/>
    <s v="Weekday"/>
    <s v="Aachi Ponni Rice 1kg"/>
    <x v="2"/>
    <n v="157.97999999999999"/>
    <s v="Arun Iyer"/>
    <x v="0"/>
    <s v="Aishwarya Nathan"/>
    <s v="Sales"/>
    <s v="FreshMart Lucknow Heights"/>
    <x v="1"/>
  </r>
  <r>
    <s v="INV102321"/>
    <x v="195"/>
    <s v="CUST0671"/>
    <s v="PRD048"/>
    <s v="STR073"/>
    <s v="EMP0133"/>
    <n v="6"/>
    <n v="159.91"/>
    <n v="10"/>
    <n v="95.95"/>
    <n v="863.51"/>
    <n v="655.26"/>
    <n v="208.25"/>
    <s v="Upi"/>
    <s v="Not Returned"/>
    <x v="1"/>
    <d v="1899-12-30T19:12:00"/>
    <s v="Weekday"/>
    <s v="Lays Chocolates 1kg"/>
    <x v="7"/>
    <n v="147.72"/>
    <s v="Nagarajan Raj"/>
    <x v="0"/>
    <s v="Deepak Naicker"/>
    <s v="Sales"/>
    <s v="FreshMart Bengaluru Market"/>
    <x v="0"/>
  </r>
  <r>
    <s v="INV100023"/>
    <x v="196"/>
    <s v="CUST0058"/>
    <s v="PRD108"/>
    <s v="STR020"/>
    <s v="EMP0029"/>
    <n v="6"/>
    <n v="337.98"/>
    <n v="15"/>
    <n v="304.18"/>
    <n v="1723.7"/>
    <n v="1559.58"/>
    <n v="164.12"/>
    <s v="Cash"/>
    <s v="Not Returned"/>
    <x v="1"/>
    <d v="1899-12-30T21:24:00"/>
    <s v="Weekday"/>
    <s v="Daawat Basmati Rice 2kg"/>
    <x v="2"/>
    <n v="306.62"/>
    <s v="Tara Devi"/>
    <x v="0"/>
    <s v="Vasanthi Menon"/>
    <s v="Cashier"/>
    <s v="FreshMart Erode Circle"/>
    <x v="0"/>
  </r>
  <r>
    <s v="INV100071"/>
    <x v="196"/>
    <s v="CUST0475"/>
    <s v="PRD093"/>
    <s v="STR076"/>
    <s v="EMP0099"/>
    <n v="3"/>
    <n v="97.24"/>
    <n v="0"/>
    <n v="0"/>
    <n v="291.72000000000003"/>
    <n v="239.46"/>
    <n v="52.26"/>
    <s v="Net Banking"/>
    <s v="Not Returned"/>
    <x v="1"/>
    <d v="1899-12-30T16:02:00"/>
    <s v="Weekday"/>
    <s v="Local Farm Fresh Vegetables 250ml"/>
    <x v="11"/>
    <n v="96.72"/>
    <s v="Gopal Prabhu"/>
    <x v="0"/>
    <s v="Elango Nair"/>
    <s v="Cashier"/>
    <s v="FreshMart Hyderabad Towers"/>
    <x v="0"/>
  </r>
  <r>
    <s v="INV100428"/>
    <x v="196"/>
    <s v="CUST0008"/>
    <s v="PRD072"/>
    <s v="STR099"/>
    <s v="EMP0202"/>
    <n v="2"/>
    <n v="340.25"/>
    <n v="0"/>
    <n v="0"/>
    <n v="680.5"/>
    <n v="527.70000000000005"/>
    <n v="152.80000000000001"/>
    <s v="Debit Card"/>
    <s v="Not Returned"/>
    <x v="1"/>
    <d v="1899-12-30T20:06:00"/>
    <s v="Weekday"/>
    <s v="Eveready Detergent 1L"/>
    <x v="5"/>
    <n v="340.25"/>
    <s v="Eswari Raj"/>
    <x v="2"/>
    <s v="Vani Chettiar"/>
    <s v="Sales"/>
    <s v="FreshMart Nagpur Plaza"/>
    <x v="2"/>
  </r>
  <r>
    <s v="INV100765"/>
    <x v="196"/>
    <s v="CUST0005"/>
    <s v="PRD063"/>
    <s v="STR029"/>
    <s v="EMP0198"/>
    <n v="4"/>
    <n v="73.83"/>
    <n v="0"/>
    <n v="0"/>
    <n v="295.32"/>
    <n v="217.28"/>
    <n v="78.040000000000006"/>
    <s v="Wallet"/>
    <s v="Not Returned"/>
    <x v="1"/>
    <d v="1899-12-30T17:55:00"/>
    <s v="Weekday"/>
    <s v="Patanjali Shampoo Combo"/>
    <x v="10"/>
    <n v="42.16"/>
    <s v="Pandi Raj"/>
    <x v="2"/>
    <s v="Ovi Chettiar"/>
    <s v="Store Manager"/>
    <s v="FreshMart Bengaluru Colony"/>
    <x v="0"/>
  </r>
  <r>
    <s v="INV100868"/>
    <x v="196"/>
    <s v="CUST0231"/>
    <s v="PRD100"/>
    <s v="STR008"/>
    <s v="EMP0083"/>
    <n v="7"/>
    <n v="292.25"/>
    <n v="10"/>
    <n v="204.57"/>
    <n v="1841.18"/>
    <n v="1665.23"/>
    <n v="175.95"/>
    <s v="Upi"/>
    <s v="Not Returned"/>
    <x v="1"/>
    <d v="1899-12-30T16:09:00"/>
    <s v="Weekday"/>
    <s v="Organic Fresh Fresh Vegetables 200g v2"/>
    <x v="11"/>
    <n v="290.45"/>
    <s v="Suresh Menon"/>
    <x v="0"/>
    <s v="Sathish Sharma"/>
    <s v="Billing"/>
    <s v="FreshMart Kochi Plaza"/>
    <x v="0"/>
  </r>
  <r>
    <s v="INV102217"/>
    <x v="196"/>
    <s v="CUST0066"/>
    <s v="PRD118"/>
    <s v="STR095"/>
    <s v="EMP0177"/>
    <n v="5"/>
    <n v="155.55000000000001"/>
    <n v="20"/>
    <n v="155.55000000000001"/>
    <n v="622.20000000000005"/>
    <n v="688.2"/>
    <n v="-66"/>
    <s v="Credit Card"/>
    <s v="Not Returned"/>
    <x v="1"/>
    <d v="1899-12-30T14:55:00"/>
    <s v="Weekday"/>
    <s v="Local Farm Fresh Fruits 1kg"/>
    <x v="8"/>
    <n v="155.55000000000001"/>
    <s v="Bhavani Sharma"/>
    <x v="2"/>
    <s v="Raghav Iyer"/>
    <s v="Store Manager"/>
    <s v="FreshMart Ahmedabad Gardens"/>
    <x v="2"/>
  </r>
  <r>
    <s v="INV100568"/>
    <x v="197"/>
    <s v="CUST0370"/>
    <s v="PRD032"/>
    <s v="STR059"/>
    <s v="EMP0032"/>
    <n v="8"/>
    <n v="145.96"/>
    <n v="0"/>
    <n v="0"/>
    <n v="1167.68"/>
    <n v="927.28"/>
    <n v="240.4"/>
    <s v="Cash"/>
    <s v="Not Returned"/>
    <x v="1"/>
    <d v="1899-12-30T17:17:00"/>
    <s v="Weekday"/>
    <s v="Coca-Cola Coffee Combo"/>
    <x v="0"/>
    <n v="141.11000000000001"/>
    <s v="Jaya Naicker"/>
    <x v="0"/>
    <s v="Kavya Nair"/>
    <s v="Cashier"/>
    <s v="FreshMart Coimbatore Plaza"/>
    <x v="0"/>
  </r>
  <r>
    <s v="INV101953"/>
    <x v="197"/>
    <s v="CUST0018"/>
    <s v="PRD002"/>
    <s v="STR020"/>
    <s v="EMP0287"/>
    <n v="4"/>
    <n v="440.5"/>
    <n v="20"/>
    <n v="352.4"/>
    <n v="1409.6"/>
    <n v="1016.2"/>
    <n v="393.4"/>
    <s v="Upi"/>
    <s v="Not Returned"/>
    <x v="1"/>
    <d v="1899-12-30T13:56:00"/>
    <s v="Weekday"/>
    <s v="Britannia Buns Pack"/>
    <x v="6"/>
    <n v="440.5"/>
    <s v="Kalpana Murugan"/>
    <x v="2"/>
    <s v="Elango Gupta"/>
    <s v="Store Manager"/>
    <s v="FreshMart Erode Circle"/>
    <x v="0"/>
  </r>
  <r>
    <s v="INV102066"/>
    <x v="197"/>
    <s v="CUST0599"/>
    <s v="PRD027"/>
    <s v="STR022"/>
    <s v="EMP0283"/>
    <n v="6"/>
    <n v="157.93"/>
    <n v="0"/>
    <n v="0"/>
    <n v="947.58"/>
    <n v="641.94000000000005"/>
    <n v="305.64"/>
    <s v="Credit Card"/>
    <s v="Not Returned"/>
    <x v="0"/>
    <d v="1899-12-30T19:04:00"/>
    <s v="Weekday"/>
    <s v="Coca-Cola Tea 1kg"/>
    <x v="0"/>
    <n v="139.21"/>
    <s v="Kalpana Subramaniam"/>
    <x v="0"/>
    <s v="Suresh Pandian"/>
    <s v="Sales"/>
    <s v="FreshMart Tiruppur Complex"/>
    <x v="0"/>
  </r>
  <r>
    <s v="INV100027"/>
    <x v="198"/>
    <s v="CUST0611"/>
    <s v="PRD016"/>
    <s v="STR049"/>
    <s v="EMP0183"/>
    <n v="5"/>
    <n v="67.989999999999995"/>
    <n v="20"/>
    <n v="67.989999999999995"/>
    <n v="271.95999999999998"/>
    <n v="240.75"/>
    <n v="31.21"/>
    <s v="Credit Card"/>
    <s v="Not Returned"/>
    <x v="1"/>
    <d v="1899-12-30T14:49:00"/>
    <s v="Weekday"/>
    <s v="Milky Mist Milk 2kg"/>
    <x v="3"/>
    <n v="59.92"/>
    <s v="Vasanth Iyer"/>
    <x v="0"/>
    <s v="Kamala Murugan"/>
    <s v="Cashier"/>
    <s v="FreshMart Mysuru Circle"/>
    <x v="0"/>
  </r>
  <r>
    <s v="INV101805"/>
    <x v="198"/>
    <s v="CUST0044"/>
    <s v="PRD008"/>
    <s v="STR106"/>
    <s v="EMP0119"/>
    <n v="2"/>
    <n v="455.79"/>
    <n v="0"/>
    <n v="0"/>
    <n v="911.58"/>
    <n v="565.76"/>
    <n v="345.82"/>
    <s v="Net Banking"/>
    <s v="Not Returned"/>
    <x v="1"/>
    <d v="1899-12-30T21:14:00"/>
    <s v="Weekday"/>
    <s v="Britannia Cookies 200g"/>
    <x v="6"/>
    <n v="455.79"/>
    <s v="Lakshmi Gounder"/>
    <x v="1"/>
    <s v="Om Sharma"/>
    <s v="Sales"/>
    <s v="FreshMart Ahmedabad Crossing"/>
    <x v="2"/>
  </r>
  <r>
    <s v="INV101866"/>
    <x v="198"/>
    <s v="CUST0495"/>
    <s v="PRD035"/>
    <s v="STR065"/>
    <s v="EMP0147"/>
    <n v="7"/>
    <n v="568.71"/>
    <n v="15"/>
    <n v="597.15"/>
    <n v="3383.82"/>
    <n v="2728.6"/>
    <n v="655.22"/>
    <s v="Net Banking"/>
    <s v="Not Returned"/>
    <x v="1"/>
    <d v="1899-12-30T09:02:00"/>
    <s v="Weekday"/>
    <s v="Coca-Cola Coffee 500g"/>
    <x v="0"/>
    <n v="503.36"/>
    <s v="Bhuvana Pillai"/>
    <x v="0"/>
    <s v="Hemalatha Naidu"/>
    <s v="Billing"/>
    <s v="FreshMart Mysuru Enclave"/>
    <x v="0"/>
  </r>
  <r>
    <s v="INV102090"/>
    <x v="198"/>
    <s v="CUST0465"/>
    <s v="PRD031"/>
    <s v="STR014"/>
    <s v="EMP0198"/>
    <n v="2"/>
    <n v="342.46"/>
    <n v="20"/>
    <n v="136.97999999999999"/>
    <n v="547.94000000000005"/>
    <n v="543.55999999999995"/>
    <n v="4.38"/>
    <s v="Net Banking"/>
    <s v="Not Returned"/>
    <x v="1"/>
    <d v="1899-12-30T13:41:00"/>
    <s v="Weekday"/>
    <s v="Nescafe Coffee Pack"/>
    <x v="0"/>
    <n v="342.46"/>
    <s v="Madhavan Iyer"/>
    <x v="2"/>
    <s v="Ovi Chettiar"/>
    <s v="Store Manager"/>
    <s v="FreshMart Coimbatore Circle"/>
    <x v="0"/>
  </r>
  <r>
    <s v="INV102159"/>
    <x v="198"/>
    <s v="CUST0379"/>
    <s v="PRD132"/>
    <s v="STR101"/>
    <s v="EMP0098"/>
    <n v="3"/>
    <n v="351.78"/>
    <n v="0"/>
    <n v="0"/>
    <n v="1055.3399999999999"/>
    <n v="761.49"/>
    <n v="293.85000000000002"/>
    <s v="Upi"/>
    <s v="Not Returned"/>
    <x v="1"/>
    <d v="1899-12-30T16:22:00"/>
    <s v="Weekday"/>
    <s v="Everest Blended Masala 2kg"/>
    <x v="1"/>
    <n v="351.78"/>
    <s v="Aishwarya Pandian"/>
    <x v="2"/>
    <s v="Dhanya Balan"/>
    <s v="Inventory"/>
    <s v="FreshMart Nagpur Junction"/>
    <x v="2"/>
  </r>
  <r>
    <s v="INV102191"/>
    <x v="198"/>
    <s v="CUST0060"/>
    <s v="PRD001"/>
    <s v="STR078"/>
    <s v="EMP0296"/>
    <n v="7"/>
    <n v="343.32"/>
    <n v="0"/>
    <n v="0"/>
    <n v="2403.2399999999998"/>
    <n v="1293.18"/>
    <n v="1110.06"/>
    <s v="Wallet"/>
    <s v="Not Returned"/>
    <x v="1"/>
    <d v="1899-12-30T09:05:00"/>
    <s v="Weekday"/>
    <s v="Local Bakers Buns 1kg"/>
    <x v="6"/>
    <n v="299.73"/>
    <s v="Anand Subramaniam"/>
    <x v="0"/>
    <s v="Vani Venkataraman"/>
    <s v="Billing"/>
    <s v="FreshMart Tiruppur Towers"/>
    <x v="0"/>
  </r>
  <r>
    <s v="INV100193"/>
    <x v="199"/>
    <s v="CUST0360"/>
    <s v="PRD132"/>
    <s v="STR020"/>
    <s v="EMP0296"/>
    <n v="4"/>
    <n v="351.78"/>
    <n v="0"/>
    <n v="0"/>
    <n v="1407.12"/>
    <n v="1015.32"/>
    <n v="391.8"/>
    <s v="Wallet"/>
    <s v="Not Returned"/>
    <x v="0"/>
    <d v="1899-12-30T14:21:00"/>
    <s v="Weekday"/>
    <s v="Everest Blended Masala 2kg"/>
    <x v="1"/>
    <n v="351.78"/>
    <s v="Deepak Nathan"/>
    <x v="1"/>
    <s v="Vani Venkataraman"/>
    <s v="Billing"/>
    <s v="FreshMart Erode Circle"/>
    <x v="0"/>
  </r>
  <r>
    <s v="INV100377"/>
    <x v="199"/>
    <s v="CUST0518"/>
    <s v="PRD028"/>
    <s v="STR051"/>
    <s v="EMP0248"/>
    <n v="4"/>
    <n v="432.85"/>
    <n v="5"/>
    <n v="86.57"/>
    <n v="1644.83"/>
    <n v="1239.92"/>
    <n v="404.91"/>
    <s v="Cash"/>
    <s v="Not Returned"/>
    <x v="1"/>
    <d v="1899-12-30T14:39:00"/>
    <s v="Weekday"/>
    <s v="Tata Tea Soft Drinks 500g"/>
    <x v="0"/>
    <n v="380.12"/>
    <s v="Raghav Kumar"/>
    <x v="0"/>
    <s v="Charulatha Selvam"/>
    <s v="Sales"/>
    <s v="FreshMart Madurai Arcade"/>
    <x v="0"/>
  </r>
  <r>
    <s v="INV100943"/>
    <x v="199"/>
    <s v="CUST0311"/>
    <s v="PRD014"/>
    <s v="STR104"/>
    <s v="EMP0067"/>
    <n v="1"/>
    <n v="434.65"/>
    <n v="0"/>
    <n v="0"/>
    <n v="434.65"/>
    <n v="351.63"/>
    <n v="83.02"/>
    <s v="Wallet"/>
    <s v="Returned"/>
    <x v="1"/>
    <d v="1899-12-30T18:12:00"/>
    <s v="Weekday"/>
    <s v="Milky Mist Curd 1kg"/>
    <x v="3"/>
    <n v="434.65"/>
    <s v="Sudha Pandian"/>
    <x v="1"/>
    <s v="Chandran Nair"/>
    <s v="Sales"/>
    <s v="FreshMart Nagpur Square"/>
    <x v="2"/>
  </r>
  <r>
    <s v="INV101008"/>
    <x v="199"/>
    <s v="CUST0242"/>
    <s v="PRD092"/>
    <s v="STR059"/>
    <s v="EMP0048"/>
    <n v="3"/>
    <n v="240.29"/>
    <n v="10"/>
    <n v="72.09"/>
    <n v="648.78"/>
    <n v="577.16999999999996"/>
    <n v="71.61"/>
    <s v="Credit Card"/>
    <s v="Not Returned"/>
    <x v="1"/>
    <d v="1899-12-30T16:56:00"/>
    <s v="Weekday"/>
    <s v="Organic Fresh Fresh Fruits 200g"/>
    <x v="9"/>
    <n v="224.28"/>
    <s v="Unknown"/>
    <x v="0"/>
    <s v="Ovi Venkataraman"/>
    <s v="Cashier"/>
    <s v="FreshMart Coimbatore Plaza"/>
    <x v="0"/>
  </r>
  <r>
    <s v="INV101113"/>
    <x v="199"/>
    <s v="CUST0436"/>
    <s v="PRD102"/>
    <s v="STR144"/>
    <s v="EMP0047"/>
    <n v="5"/>
    <n v="435.35"/>
    <n v="0"/>
    <n v="0"/>
    <n v="2176.75"/>
    <n v="1704.5"/>
    <n v="472.25"/>
    <s v="Upi"/>
    <s v="Not Returned"/>
    <x v="1"/>
    <d v="1899-12-30T13:23:00"/>
    <s v="Weekday"/>
    <s v="Local Farm Fresh Vegetables 200g v2"/>
    <x v="11"/>
    <n v="400.33"/>
    <s v="Hari Pillai"/>
    <x v="0"/>
    <s v="Sundar Gounder"/>
    <s v="Store Manager"/>
    <s v="FreshMart Kanpur Colony"/>
    <x v="1"/>
  </r>
  <r>
    <s v="INV101201"/>
    <x v="199"/>
    <s v="CUST0139"/>
    <s v="PRD075"/>
    <s v="STR020"/>
    <s v="EMP0013"/>
    <n v="1"/>
    <n v="297.32"/>
    <n v="15"/>
    <n v="44.6"/>
    <n v="252.72"/>
    <n v="225.28"/>
    <n v="27.44"/>
    <s v="Credit Card"/>
    <s v="Not Returned"/>
    <x v="0"/>
    <d v="1899-12-30T18:46:00"/>
    <s v="Weekday"/>
    <s v="Local Farm Fresh Vegetables 200g"/>
    <x v="5"/>
    <n v="297.32"/>
    <s v="Prasath Prabhu"/>
    <x v="1"/>
    <s v="Gokul Achari"/>
    <s v="Billing"/>
    <s v="FreshMart Erode Circle"/>
    <x v="0"/>
  </r>
  <r>
    <s v="INV101284"/>
    <x v="199"/>
    <s v="CUST0085"/>
    <s v="PRD050"/>
    <s v="STR010"/>
    <s v="EMP0004"/>
    <n v="1"/>
    <n v="51.33"/>
    <n v="5"/>
    <n v="2.57"/>
    <n v="48.76"/>
    <n v="37.479999999999997"/>
    <n v="11.28"/>
    <s v="Debit Card"/>
    <s v="Not Returned"/>
    <x v="1"/>
    <d v="1899-12-30T19:38:00"/>
    <s v="Weekday"/>
    <s v="Parle Namkeen 500g"/>
    <x v="7"/>
    <n v="51.33"/>
    <s v="Sundar Prabhu"/>
    <x v="1"/>
    <s v="Hema Chettiar"/>
    <s v="Sales"/>
    <s v="FreshMart Kochi Colony"/>
    <x v="0"/>
  </r>
  <r>
    <s v="INV101810"/>
    <x v="199"/>
    <s v="CUST0513"/>
    <s v="PRD092"/>
    <s v="STR033"/>
    <s v="EMP0313"/>
    <n v="2"/>
    <n v="224.28"/>
    <n v="5"/>
    <n v="22.43"/>
    <n v="426.13"/>
    <n v="384.78"/>
    <n v="41.35"/>
    <s v="Debit Card"/>
    <s v="Returned"/>
    <x v="1"/>
    <d v="1899-12-30T11:40:00"/>
    <s v="Weekday"/>
    <s v="Organic Fresh Fresh Fruits 200g"/>
    <x v="9"/>
    <n v="224.28"/>
    <s v="Vani Reddy"/>
    <x v="1"/>
    <s v="Lokesh Varma"/>
    <s v="HR"/>
    <s v="FreshMart Ahmedabad Complex"/>
    <x v="0"/>
  </r>
  <r>
    <s v="INV100025"/>
    <x v="200"/>
    <s v="CUST0507"/>
    <s v="PRD111"/>
    <s v="STR001"/>
    <s v="EMP0048"/>
    <n v="5"/>
    <n v="225.45"/>
    <n v="10"/>
    <n v="112.72"/>
    <n v="1166.71"/>
    <n v="954.5"/>
    <n v="212.21"/>
    <s v="Cash"/>
    <s v="Not Returned"/>
    <x v="1"/>
    <d v="1899-12-30T20:15:00"/>
    <s v="Weekend"/>
    <s v="Aachi Idli Rice 500g"/>
    <x v="2"/>
    <n v="225.45"/>
    <s v="Kamala Iyer"/>
    <x v="2"/>
    <s v="Ovi Venkataraman"/>
    <s v="Cashier"/>
    <s v="FreshMart Madurai Crossing"/>
    <x v="0"/>
  </r>
  <r>
    <s v="INV100038"/>
    <x v="200"/>
    <s v="CUST0574"/>
    <s v="PRD133"/>
    <s v="STR022"/>
    <s v="EMP0284"/>
    <n v="1"/>
    <n v="80.5"/>
    <n v="10"/>
    <n v="8.0500000000000007"/>
    <n v="83.32"/>
    <n v="62.25"/>
    <n v="21.07"/>
    <s v="Cash"/>
    <s v="Not Returned"/>
    <x v="1"/>
    <d v="1899-12-30T14:04:00"/>
    <s v="Weekend"/>
    <s v="Aachi Powdered Spices 200g"/>
    <x v="1"/>
    <n v="80.5"/>
    <s v="Dhanush Nathan"/>
    <x v="1"/>
    <s v="Naveen Venkataraman"/>
    <s v="Sales"/>
    <s v="FreshMart Tiruppur Complex"/>
    <x v="0"/>
  </r>
  <r>
    <s v="INV100353"/>
    <x v="200"/>
    <s v="CUST0350"/>
    <s v="PRD048"/>
    <s v="STR112"/>
    <s v="EMP0084"/>
    <n v="4"/>
    <n v="147.72"/>
    <n v="5"/>
    <n v="29.54"/>
    <n v="645.54"/>
    <n v="436.84"/>
    <n v="208.7"/>
    <s v="Credit Card"/>
    <s v="Not Returned"/>
    <x v="0"/>
    <d v="1899-12-30T15:45:00"/>
    <s v="Weekend"/>
    <s v="Lays Chocolates 1kg"/>
    <x v="7"/>
    <n v="147.72"/>
    <s v="Raghav Chettiar"/>
    <x v="1"/>
    <s v="Lakshmi Velan"/>
    <s v="Cashier"/>
    <s v="FreshMart Surat Colony"/>
    <x v="2"/>
  </r>
  <r>
    <s v="INV100368"/>
    <x v="200"/>
    <s v="CUST0654"/>
    <s v="PRD123"/>
    <s v="STR164"/>
    <s v="EMP0006"/>
    <n v="8"/>
    <n v="204.03"/>
    <n v="5"/>
    <n v="81.61"/>
    <n v="1783.22"/>
    <n v="1267.44"/>
    <n v="515.78"/>
    <s v="Net Banking"/>
    <s v="Not Returned"/>
    <x v="0"/>
    <d v="1899-12-30T19:50:00"/>
    <s v="Weekend"/>
    <s v="Fortune Gingelly Oil 200g"/>
    <x v="8"/>
    <n v="183.39"/>
    <s v="Gokul Sekar"/>
    <x v="0"/>
    <s v="Indira Nair"/>
    <s v="Cashier"/>
    <s v="FreshMart Delhi Towers"/>
    <x v="1"/>
  </r>
  <r>
    <s v="INV100396"/>
    <x v="200"/>
    <s v="CUST0054"/>
    <s v="PRD093"/>
    <s v="STR154"/>
    <s v="EMP0207"/>
    <n v="8"/>
    <n v="108.33"/>
    <n v="5"/>
    <n v="43.33"/>
    <n v="946.81"/>
    <n v="638.55999999999995"/>
    <n v="308.25"/>
    <s v="Wallet"/>
    <s v="Not Returned"/>
    <x v="1"/>
    <d v="1899-12-30T21:29:00"/>
    <s v="Weekend"/>
    <s v="Local Farm Fresh Vegetables 250ml"/>
    <x v="11"/>
    <n v="96.72"/>
    <s v="Deepak Pillai"/>
    <x v="0"/>
    <s v="Geetha Velan"/>
    <s v="Sales"/>
    <s v="FreshMart Lucknow Heights"/>
    <x v="1"/>
  </r>
  <r>
    <s v="INV100552"/>
    <x v="200"/>
    <s v="CUST0659"/>
    <s v="PRD013"/>
    <s v="STR049"/>
    <s v="EMP0017"/>
    <n v="4"/>
    <n v="161.03"/>
    <n v="0"/>
    <n v="0"/>
    <n v="740.74"/>
    <n v="496.96"/>
    <n v="243.78"/>
    <s v="Credit Card"/>
    <s v="Not Returned"/>
    <x v="1"/>
    <d v="1899-12-30T18:07:00"/>
    <s v="Weekend"/>
    <s v="Amul Paneer 250ml"/>
    <x v="3"/>
    <n v="161.03"/>
    <s v="Unknown"/>
    <x v="1"/>
    <s v="Ovi Sharma"/>
    <s v="Sales"/>
    <s v="FreshMart Mysuru Circle"/>
    <x v="0"/>
  </r>
  <r>
    <s v="INV100717"/>
    <x v="200"/>
    <s v="CUST0244"/>
    <s v="PRD113"/>
    <s v="STR068"/>
    <s v="EMP0233"/>
    <n v="1"/>
    <n v="236.56"/>
    <n v="10"/>
    <n v="23.66"/>
    <n v="244.83"/>
    <n v="211.73"/>
    <n v="33.1"/>
    <s v="Debit Card"/>
    <s v="Not Returned"/>
    <x v="1"/>
    <d v="1899-12-30T10:58:00"/>
    <s v="Weekend"/>
    <s v="Aachi Ponni Rice 1kg v2"/>
    <x v="2"/>
    <n v="236.56"/>
    <s v="Padma Naicker"/>
    <x v="2"/>
    <s v="Sangeetha Balan"/>
    <s v="Sales"/>
    <s v="FreshMart Coimbatore Main Road"/>
    <x v="0"/>
  </r>
  <r>
    <s v="INV100731"/>
    <x v="200"/>
    <s v="CUST0489"/>
    <s v="PRD128"/>
    <s v="STR036"/>
    <s v="EMP0150"/>
    <n v="4"/>
    <n v="253.11"/>
    <n v="5"/>
    <n v="50.62"/>
    <n v="1106.0899999999999"/>
    <n v="762.96"/>
    <n v="343.13"/>
    <s v="Net Banking"/>
    <s v="Not Returned"/>
    <x v="1"/>
    <d v="1899-12-30T09:36:00"/>
    <s v="Weekend"/>
    <s v="Aachi Powdered Spices Pack"/>
    <x v="1"/>
    <n v="253.11"/>
    <s v="Nagarajan Sharma"/>
    <x v="1"/>
    <s v="Dhanya Iyer"/>
    <s v="Operations"/>
    <s v="FreshMart Chennai Central"/>
    <x v="0"/>
  </r>
  <r>
    <s v="INV100741"/>
    <x v="200"/>
    <s v="CUST0071"/>
    <s v="PRD068"/>
    <s v="STR099"/>
    <s v="EMP0026"/>
    <n v="3"/>
    <n v="232.2"/>
    <n v="0"/>
    <n v="0"/>
    <n v="801.09"/>
    <n v="482.94"/>
    <n v="318.14999999999998"/>
    <s v="Cash"/>
    <s v="Not Returned"/>
    <x v="1"/>
    <d v="1899-12-30T17:39:00"/>
    <s v="Weekend"/>
    <s v="Patanjali Shampoo 2kg"/>
    <x v="10"/>
    <n v="232.2"/>
    <s v="Venkat Iyer"/>
    <x v="2"/>
    <s v="Nandhini Pandian"/>
    <s v="Operations"/>
    <s v="FreshMart Nagpur Plaza"/>
    <x v="2"/>
  </r>
  <r>
    <s v="INV101020"/>
    <x v="200"/>
    <s v="CUST0670"/>
    <s v="PRD012"/>
    <s v="STR011"/>
    <s v="EMP0058"/>
    <n v="1"/>
    <n v="541.35"/>
    <n v="5"/>
    <n v="27.07"/>
    <n v="591.41999999999996"/>
    <n v="336.4"/>
    <n v="255.02"/>
    <s v="Upi"/>
    <s v="Not Returned"/>
    <x v="1"/>
    <d v="1899-12-30T18:33:00"/>
    <s v="Weekend"/>
    <s v="Harvest Gold Rusk 1kg"/>
    <x v="6"/>
    <n v="541.35"/>
    <s v="Balaji Krishnan"/>
    <x v="1"/>
    <s v="Senthil Raj"/>
    <s v="Cashier"/>
    <s v="FreshMart Bengaluru Enclave"/>
    <x v="0"/>
  </r>
  <r>
    <s v="INV101165"/>
    <x v="200"/>
    <s v="CUST0480"/>
    <s v="PRD123"/>
    <s v="STR137"/>
    <s v="EMP0080"/>
    <n v="2"/>
    <n v="183.39"/>
    <n v="15"/>
    <n v="55.02"/>
    <n v="358.52"/>
    <n v="316.86"/>
    <n v="41.66"/>
    <s v="Net Banking"/>
    <s v="Returned"/>
    <x v="0"/>
    <d v="1899-12-30T15:46:00"/>
    <s v="Weekend"/>
    <s v="Fortune Gingelly Oil 200g"/>
    <x v="8"/>
    <n v="183.39"/>
    <s v="Aishwarya Balan"/>
    <x v="1"/>
    <s v="Charulatha Balan"/>
    <s v="Sales"/>
    <s v="FreshMart Ahmedabad Square"/>
    <x v="2"/>
  </r>
  <r>
    <s v="INV101206"/>
    <x v="200"/>
    <s v="CUST0600"/>
    <s v="PRD072"/>
    <s v="STR012"/>
    <s v="EMP0157"/>
    <n v="8"/>
    <n v="368.84"/>
    <n v="0"/>
    <n v="0"/>
    <n v="3393.33"/>
    <n v="2110.8000000000002"/>
    <n v="1282.53"/>
    <s v="Net Banking"/>
    <s v="Not Returned"/>
    <x v="1"/>
    <d v="1899-12-30T14:14:00"/>
    <s v="Weekend"/>
    <s v="Eveready Detergent 1L"/>
    <x v="5"/>
    <n v="340.25"/>
    <s v="Anitha Reddy"/>
    <x v="0"/>
    <s v="Elango Velan"/>
    <s v="Cashier"/>
    <s v="FreshMart Chennai Junction"/>
    <x v="0"/>
  </r>
  <r>
    <s v="INV101239"/>
    <x v="200"/>
    <s v="CUST0247"/>
    <s v="PRD032"/>
    <s v="STR175"/>
    <s v="EMP0133"/>
    <n v="2"/>
    <n v="141.11000000000001"/>
    <n v="15"/>
    <n v="42.33"/>
    <n v="275.87"/>
    <n v="231.82"/>
    <n v="44.05"/>
    <s v="Credit Card"/>
    <s v="Not Returned"/>
    <x v="0"/>
    <d v="1899-12-30T21:33:00"/>
    <s v="Weekend"/>
    <s v="Coca-Cola Coffee Combo"/>
    <x v="0"/>
    <n v="141.11000000000001"/>
    <s v="Chitra Nathan"/>
    <x v="1"/>
    <s v="Deepak Naicker"/>
    <s v="Sales"/>
    <s v="FreshMart Patna Square"/>
    <x v="3"/>
  </r>
  <r>
    <s v="INV101548"/>
    <x v="200"/>
    <s v="CUST0096"/>
    <s v="PRD118"/>
    <s v="STR043"/>
    <s v="EMP0271"/>
    <n v="5"/>
    <n v="157.91999999999999"/>
    <n v="0"/>
    <n v="0"/>
    <n v="908.04"/>
    <n v="688.2"/>
    <n v="219.84"/>
    <s v="Credit Card"/>
    <s v="Not Returned"/>
    <x v="1"/>
    <d v="1899-12-30T13:01:00"/>
    <s v="Weekend"/>
    <s v="Local Farm Fresh Fruits 1kg"/>
    <x v="8"/>
    <n v="155.55000000000001"/>
    <s v="Hariharan Gounder"/>
    <x v="0"/>
    <s v="Dhanush Gounder"/>
    <s v="Inventory"/>
    <s v="FreshMart Erode Heights"/>
    <x v="0"/>
  </r>
  <r>
    <s v="INV101563"/>
    <x v="200"/>
    <s v="CUST0398"/>
    <s v="PRD002"/>
    <s v="STR019"/>
    <s v="EMP0273"/>
    <n v="5"/>
    <n v="441.67"/>
    <n v="10"/>
    <n v="220.84"/>
    <n v="2285.64"/>
    <n v="1270.25"/>
    <n v="1015.39"/>
    <s v="Credit Card"/>
    <s v="Not Returned"/>
    <x v="0"/>
    <d v="1899-12-30T09:34:00"/>
    <s v="Weekend"/>
    <s v="Britannia Buns Pack"/>
    <x v="6"/>
    <n v="440.5"/>
    <s v="Balamurugan Menon"/>
    <x v="0"/>
    <s v="Prasath Subramaniam"/>
    <s v="Store Manager"/>
    <s v="FreshMart Hyderabad Heights"/>
    <x v="0"/>
  </r>
  <r>
    <s v="INV101632"/>
    <x v="200"/>
    <s v="CUST0060"/>
    <s v="PRD046"/>
    <s v="STR033"/>
    <s v="EMP0113"/>
    <n v="7"/>
    <n v="58.27"/>
    <n v="10"/>
    <n v="40.79"/>
    <n v="422.17"/>
    <n v="339.01"/>
    <n v="83.16"/>
    <s v="Cash"/>
    <s v="Not Returned"/>
    <x v="1"/>
    <d v="1899-12-30T15:45:00"/>
    <s v="Weekend"/>
    <s v="ITC Ice Cream 250ml"/>
    <x v="12"/>
    <n v="57.06"/>
    <s v="Anand Subramaniam"/>
    <x v="0"/>
    <s v="Radha Rao"/>
    <s v="Inventory"/>
    <s v="FreshMart Ahmedabad Complex"/>
    <x v="0"/>
  </r>
  <r>
    <s v="INV101687"/>
    <x v="200"/>
    <s v="CUST0657"/>
    <s v="PRD034"/>
    <s v="STR077"/>
    <s v="EMP0030"/>
    <n v="5"/>
    <n v="124.84"/>
    <n v="10"/>
    <n v="62.42"/>
    <n v="646.04999999999995"/>
    <n v="486.75"/>
    <n v="159.30000000000001"/>
    <s v="Debit Card"/>
    <s v="Not Returned"/>
    <x v="1"/>
    <d v="1899-12-30T16:44:00"/>
    <s v="Weekend"/>
    <s v="Nescafe Coffee 500g"/>
    <x v="0"/>
    <n v="124.84"/>
    <s v="Devi Pandian"/>
    <x v="2"/>
    <s v="Hariharan Rao"/>
    <s v="Cashier"/>
    <s v="FreshMart Kochi Gardens"/>
    <x v="0"/>
  </r>
  <r>
    <s v="INV100044"/>
    <x v="52"/>
    <s v="CUST0165"/>
    <s v="PRD050"/>
    <s v="STR071"/>
    <s v="EMP0239"/>
    <n v="7"/>
    <n v="51.58"/>
    <n v="15"/>
    <n v="54.16"/>
    <n v="352.93"/>
    <n v="262.36"/>
    <n v="90.57"/>
    <s v="Credit Card"/>
    <s v="Not Returned"/>
    <x v="2"/>
    <d v="1899-12-30T10:04:00"/>
    <s v="Weekend"/>
    <s v="Parle Namkeen 500g"/>
    <x v="7"/>
    <n v="51.33"/>
    <s v="Meena Reddy"/>
    <x v="0"/>
    <s v="Hariharan Gounder"/>
    <s v="Billing"/>
    <s v="FreshMart Salem Crossing"/>
    <x v="0"/>
  </r>
  <r>
    <s v="INV100465"/>
    <x v="52"/>
    <s v="CUST0246"/>
    <s v="PRD064"/>
    <s v="STR024"/>
    <s v="EMP0124"/>
    <n v="8"/>
    <n v="404.88"/>
    <n v="0"/>
    <n v="0"/>
    <n v="3724.9"/>
    <n v="2205.36"/>
    <n v="1519.54"/>
    <s v="Cash"/>
    <s v="Not Returned"/>
    <x v="0"/>
    <d v="1899-12-30T20:04:00"/>
    <s v="Weekend"/>
    <s v="Patanjali Soap Combo"/>
    <x v="10"/>
    <n v="386.17"/>
    <s v="Udhay Varma"/>
    <x v="0"/>
    <s v="Vijay Pandian"/>
    <s v="Sales"/>
    <s v="FreshMart Bengaluru Plaza"/>
    <x v="0"/>
  </r>
  <r>
    <s v="INV100672"/>
    <x v="52"/>
    <s v="CUST0297"/>
    <s v="PRD066"/>
    <s v="STR019"/>
    <s v="EMP0064"/>
    <n v="5"/>
    <n v="510.63"/>
    <n v="5"/>
    <n v="127.66"/>
    <n v="2789.31"/>
    <n v="1827.85"/>
    <n v="961.46"/>
    <s v="Credit Card"/>
    <s v="Not Returned"/>
    <x v="1"/>
    <d v="1899-12-30T13:11:00"/>
    <s v="Weekend"/>
    <s v="Dove Shampoo 2kg"/>
    <x v="10"/>
    <n v="491.81"/>
    <s v="Nithya Sharma"/>
    <x v="0"/>
    <s v="Sanjay Venkataraman"/>
    <s v="Cashier"/>
    <s v="FreshMart Hyderabad Heights"/>
    <x v="0"/>
  </r>
  <r>
    <s v="INV100857"/>
    <x v="52"/>
    <s v="CUST0293"/>
    <s v="PRD133"/>
    <s v="STR121"/>
    <s v="EMP0319"/>
    <n v="5"/>
    <n v="89.69"/>
    <n v="5"/>
    <n v="22.42"/>
    <n v="489.93"/>
    <n v="311.25"/>
    <n v="178.68"/>
    <s v="Cash"/>
    <s v="Not Returned"/>
    <x v="1"/>
    <d v="1899-12-30T20:00:00"/>
    <s v="Weekend"/>
    <s v="Aachi Powdered Spices 200g"/>
    <x v="1"/>
    <n v="80.5"/>
    <s v="Suresh Chandran"/>
    <x v="0"/>
    <s v="Harini Kumar"/>
    <s v="Cashier"/>
    <s v="FreshMart Pune Junction"/>
    <x v="2"/>
  </r>
  <r>
    <s v="INV100878"/>
    <x v="52"/>
    <s v="CUST0122"/>
    <s v="PRD001"/>
    <s v="STR099"/>
    <s v="EMP0202"/>
    <n v="2"/>
    <n v="299.73"/>
    <n v="20"/>
    <n v="119.89"/>
    <n v="551.51"/>
    <n v="369.48"/>
    <n v="182.03"/>
    <s v="Credit Card"/>
    <s v="Not Returned"/>
    <x v="2"/>
    <d v="1899-12-30T13:34:00"/>
    <s v="Weekend"/>
    <s v="Local Bakers Buns 1kg"/>
    <x v="6"/>
    <n v="299.73"/>
    <s v="Sudha Prabhu"/>
    <x v="1"/>
    <s v="Vani Chettiar"/>
    <s v="Sales"/>
    <s v="FreshMart Nagpur Plaza"/>
    <x v="2"/>
  </r>
  <r>
    <s v="INV101169"/>
    <x v="52"/>
    <s v="CUST0683"/>
    <s v="PRD084"/>
    <s v="STR140"/>
    <s v="EMP0145"/>
    <n v="2"/>
    <n v="221.61"/>
    <n v="10"/>
    <n v="44.32"/>
    <n v="458.74"/>
    <n v="364.34"/>
    <n v="94.4"/>
    <s v="Debit Card"/>
    <s v="Not Returned"/>
    <x v="1"/>
    <d v="1899-12-30T11:20:00"/>
    <s v="Weekend"/>
    <s v="Local Farm Fresh Fruits Combo"/>
    <x v="9"/>
    <n v="221.61"/>
    <s v="Prasath Raj"/>
    <x v="2"/>
    <s v="Ilango Reddy"/>
    <s v="Cashier"/>
    <s v="FreshMart Surat Crossing"/>
    <x v="2"/>
  </r>
  <r>
    <s v="INV101343"/>
    <x v="52"/>
    <s v="CUST0529"/>
    <s v="PRD019"/>
    <s v="STR054"/>
    <s v="EMP0104"/>
    <n v="2"/>
    <n v="448.94"/>
    <n v="10"/>
    <n v="89.79"/>
    <n v="929.3"/>
    <n v="760.16"/>
    <n v="169.14"/>
    <s v="Cash"/>
    <s v="Not Returned"/>
    <x v="1"/>
    <d v="1899-12-30T11:32:00"/>
    <s v="Weekend"/>
    <s v="Amul Paneer 1kg"/>
    <x v="3"/>
    <n v="448.94"/>
    <s v="Indira Balan"/>
    <x v="1"/>
    <s v="Pandi Nair"/>
    <s v="Inventory"/>
    <s v="FreshMart Mysuru Plaza"/>
    <x v="0"/>
  </r>
  <r>
    <s v="INV101480"/>
    <x v="52"/>
    <s v="CUST0179"/>
    <s v="PRD149"/>
    <s v="STR115"/>
    <s v="EMP0269"/>
    <n v="6"/>
    <n v="176.07"/>
    <n v="0"/>
    <n v="0"/>
    <n v="1214.8800000000001"/>
    <n v="745.98"/>
    <n v="468.9"/>
    <s v="Wallet"/>
    <s v="Not Returned"/>
    <x v="1"/>
    <d v="1899-12-30T17:52:00"/>
    <s v="Weekend"/>
    <s v="Vim Toilet Cleaner 200g"/>
    <x v="4"/>
    <n v="171.25"/>
    <s v="Chitra Mudaliar"/>
    <x v="0"/>
    <s v="Devi Sharma"/>
    <s v="Billing"/>
    <s v="FreshMart Surat Nagar"/>
    <x v="2"/>
  </r>
  <r>
    <s v="INV101511"/>
    <x v="52"/>
    <s v="CUST0183"/>
    <s v="PRD023"/>
    <s v="STR037"/>
    <s v="EMP0074"/>
    <n v="1"/>
    <n v="342.27"/>
    <n v="20"/>
    <n v="68.45"/>
    <n v="314.89"/>
    <n v="266.10000000000002"/>
    <n v="48.79"/>
    <s v="Upi"/>
    <s v="Not Returned"/>
    <x v="2"/>
    <d v="1899-12-30T20:14:00"/>
    <s v="Weekend"/>
    <s v="Amul Butter 1L"/>
    <x v="3"/>
    <n v="342.27"/>
    <s v="Tara Balan"/>
    <x v="2"/>
    <s v="Indira Varma"/>
    <s v="Sales"/>
    <s v="FreshMart Hyderabad Extension"/>
    <x v="0"/>
  </r>
  <r>
    <s v="INV101658"/>
    <x v="52"/>
    <s v="CUST0507"/>
    <s v="PRD065"/>
    <s v="STR140"/>
    <s v="EMP0145"/>
    <n v="5"/>
    <n v="277.42"/>
    <n v="0"/>
    <n v="0"/>
    <n v="1595.16"/>
    <n v="995.8"/>
    <n v="599.36"/>
    <s v="Credit Card"/>
    <s v="Not Returned"/>
    <x v="0"/>
    <d v="1899-12-30T17:20:00"/>
    <s v="Weekend"/>
    <s v="Dove Toothpaste 1L"/>
    <x v="10"/>
    <n v="159.5"/>
    <s v="Kamala Iyer"/>
    <x v="2"/>
    <s v="Ilango Reddy"/>
    <s v="Cashier"/>
    <s v="FreshMart Surat Crossing"/>
    <x v="2"/>
  </r>
  <r>
    <s v="INV101807"/>
    <x v="52"/>
    <s v="CUST0144"/>
    <s v="PRD032"/>
    <s v="STR068"/>
    <s v="EMP0233"/>
    <n v="8"/>
    <n v="157.32"/>
    <n v="0"/>
    <n v="0"/>
    <n v="1447.34"/>
    <n v="927.28"/>
    <n v="520.05999999999995"/>
    <s v="Net Banking"/>
    <s v="Not Returned"/>
    <x v="1"/>
    <d v="1899-12-30T17:40:00"/>
    <s v="Weekend"/>
    <s v="Coca-Cola Coffee Combo"/>
    <x v="0"/>
    <n v="141.11000000000001"/>
    <s v="Lalitha Chandran"/>
    <x v="0"/>
    <s v="Sangeetha Balan"/>
    <s v="Sales"/>
    <s v="FreshMart Coimbatore Main Road"/>
    <x v="0"/>
  </r>
  <r>
    <s v="INV102369"/>
    <x v="52"/>
    <s v="CUST0026"/>
    <s v="PRD010"/>
    <s v="STR036"/>
    <s v="EMP0150"/>
    <n v="4"/>
    <n v="182.3"/>
    <n v="15"/>
    <n v="109.38"/>
    <n v="712.79"/>
    <n v="430.4"/>
    <n v="282.39"/>
    <s v="Cash"/>
    <s v="Not Returned"/>
    <x v="0"/>
    <d v="1899-12-30T21:30:00"/>
    <s v="Weekend"/>
    <s v="Harvest Gold Cookies Pack"/>
    <x v="6"/>
    <n v="182.3"/>
    <s v="Raghav Nathan"/>
    <x v="1"/>
    <s v="Dhanya Iyer"/>
    <s v="Operations"/>
    <s v="FreshMart Chennai Central"/>
    <x v="0"/>
  </r>
  <r>
    <s v="INV100070"/>
    <x v="201"/>
    <s v="CUST0118"/>
    <s v="PRD001"/>
    <s v="STR091"/>
    <s v="EMP0033"/>
    <n v="2"/>
    <n v="299.73"/>
    <n v="20"/>
    <n v="119.89"/>
    <n v="479.57"/>
    <n v="369.48"/>
    <n v="110.09"/>
    <s v="Net Banking"/>
    <s v="Not Returned"/>
    <x v="0"/>
    <d v="1899-12-30T13:51:00"/>
    <s v="Weekday"/>
    <s v="Local Bakers Buns 1kg"/>
    <x v="6"/>
    <n v="299.73"/>
    <s v="Gokul Naidu"/>
    <x v="2"/>
    <s v="Geetha Subramaniam"/>
    <s v="Sales"/>
    <s v="FreshMart Tiruppur Plaza"/>
    <x v="0"/>
  </r>
  <r>
    <s v="INV101189"/>
    <x v="201"/>
    <s v="CUST0417"/>
    <s v="PRD097"/>
    <s v="STR063"/>
    <s v="EMP0340"/>
    <n v="3"/>
    <n v="365.92"/>
    <n v="0"/>
    <n v="0"/>
    <n v="1097.76"/>
    <n v="931.14"/>
    <n v="166.62"/>
    <s v="Credit Card"/>
    <s v="Not Returned"/>
    <x v="0"/>
    <d v="1899-12-30T16:09:00"/>
    <s v="Weekday"/>
    <s v="Local Farm Fresh Vegetables 250ml v2"/>
    <x v="11"/>
    <n v="365.92"/>
    <s v="Sanjay Chandran"/>
    <x v="1"/>
    <s v="Nithya Subramaniam"/>
    <s v="Cashier"/>
    <s v="FreshMart Hyderabad Market"/>
    <x v="0"/>
  </r>
  <r>
    <s v="INV101381"/>
    <x v="201"/>
    <s v="CUST0069"/>
    <s v="PRD017"/>
    <s v="STR047"/>
    <s v="EMP0160"/>
    <n v="8"/>
    <n v="532.91"/>
    <n v="10"/>
    <n v="426.33"/>
    <n v="3836.95"/>
    <n v="3181.52"/>
    <n v="655.43"/>
    <s v="Net Banking"/>
    <s v="Not Returned"/>
    <x v="0"/>
    <d v="1899-12-30T13:20:00"/>
    <s v="Weekday"/>
    <s v="Nestle Curd 1kg"/>
    <x v="3"/>
    <n v="464.41"/>
    <s v="Aishwarya Prabhu"/>
    <x v="0"/>
    <s v="Sangeetha Pillai"/>
    <s v="Sales"/>
    <s v="FreshMart Hyderabad Enclave"/>
    <x v="0"/>
  </r>
  <r>
    <s v="INV101444"/>
    <x v="201"/>
    <s v="CUST0096"/>
    <s v="PRD029"/>
    <s v="STR123"/>
    <s v="EMP0155"/>
    <n v="4"/>
    <n v="335.78"/>
    <n v="0"/>
    <n v="0"/>
    <n v="1343.12"/>
    <n v="1044.8800000000001"/>
    <n v="298.24"/>
    <s v="Upi"/>
    <s v="Not Returned"/>
    <x v="0"/>
    <d v="1899-12-30T10:48:00"/>
    <s v="Weekday"/>
    <s v="Pepsi Tea 200g"/>
    <x v="0"/>
    <n v="332.73"/>
    <s v="Hariharan Gounder"/>
    <x v="0"/>
    <s v="Vijay Chandran"/>
    <s v="Cashier"/>
    <s v="FreshMart Mumbai Extension"/>
    <x v="2"/>
  </r>
  <r>
    <s v="INV102039"/>
    <x v="201"/>
    <s v="CUST0480"/>
    <s v="PRD094"/>
    <s v="STR037"/>
    <s v="EMP0021"/>
    <n v="4"/>
    <n v="298.68"/>
    <n v="20"/>
    <n v="238.94"/>
    <n v="955.78"/>
    <n v="1002.76"/>
    <n v="-46.98"/>
    <s v="Wallet"/>
    <s v="Not Returned"/>
    <x v="1"/>
    <d v="1899-12-30T18:23:00"/>
    <s v="Weekday"/>
    <s v="Organic Fresh Fresh Vegetables 2kg"/>
    <x v="11"/>
    <n v="298.68"/>
    <s v="Aishwarya Balan"/>
    <x v="1"/>
    <s v="Tamil Nathan"/>
    <s v="Inventory"/>
    <s v="FreshMart Hyderabad Extension"/>
    <x v="0"/>
  </r>
  <r>
    <s v="INV102341"/>
    <x v="201"/>
    <s v="CUST0675"/>
    <s v="PRD111"/>
    <s v="STR076"/>
    <s v="EMP0056"/>
    <n v="3"/>
    <n v="232.32"/>
    <n v="0"/>
    <n v="0"/>
    <n v="696.96"/>
    <n v="572.70000000000005"/>
    <n v="124.26"/>
    <s v="Net Banking"/>
    <s v="Not Returned"/>
    <x v="1"/>
    <d v="1899-12-30T14:42:00"/>
    <s v="Weekday"/>
    <s v="Aachi Idli Rice 500g"/>
    <x v="2"/>
    <n v="225.45"/>
    <s v="Anand Chettiar"/>
    <x v="0"/>
    <s v="Anjali Balan"/>
    <s v="Sales"/>
    <s v="FreshMart Hyderabad Towers"/>
    <x v="0"/>
  </r>
  <r>
    <s v="INV102490"/>
    <x v="201"/>
    <s v="CUST0243"/>
    <s v="PRD083"/>
    <s v="STR090"/>
    <s v="EMP0209"/>
    <n v="2"/>
    <n v="425.88"/>
    <n v="15"/>
    <n v="127.76"/>
    <n v="724"/>
    <n v="714.94"/>
    <n v="9.06"/>
    <s v="Debit Card"/>
    <s v="Not Returned"/>
    <x v="1"/>
    <d v="1899-12-30T18:42:00"/>
    <s v="Weekday"/>
    <s v="Organic Fresh Fresh Fruits 2kg"/>
    <x v="9"/>
    <n v="425.88"/>
    <s v="Lakshmi Reddy"/>
    <x v="2"/>
    <s v="Eswari Pandian"/>
    <s v="Store Manager"/>
    <s v="FreshMart Mysuru Heights"/>
    <x v="0"/>
  </r>
  <r>
    <s v="INV100020"/>
    <x v="202"/>
    <s v="CUST0237"/>
    <s v="PRD007"/>
    <s v="STR027"/>
    <s v="EMP0143"/>
    <n v="1"/>
    <n v="437.49"/>
    <n v="0"/>
    <n v="0"/>
    <n v="437.49"/>
    <n v="265.44"/>
    <n v="172.05"/>
    <s v="Credit Card"/>
    <s v="Not Returned"/>
    <x v="0"/>
    <d v="1899-12-30T21:42:00"/>
    <s v="Weekday"/>
    <s v="Britannia Buns 2kg v2"/>
    <x v="6"/>
    <n v="437.49"/>
    <s v="Harini Varma"/>
    <x v="1"/>
    <s v="Chitra Prabhu"/>
    <s v="Sales"/>
    <s v="FreshMart Coimbatore Heights"/>
    <x v="0"/>
  </r>
  <r>
    <s v="INV100343"/>
    <x v="202"/>
    <s v="CUST0232"/>
    <s v="PRD115"/>
    <s v="STR133"/>
    <s v="EMP0258"/>
    <n v="3"/>
    <n v="372.61"/>
    <n v="0"/>
    <n v="0"/>
    <n v="1117.83"/>
    <n v="959.73"/>
    <n v="158.1"/>
    <s v="Net Banking"/>
    <s v="Not Returned"/>
    <x v="2"/>
    <d v="1899-12-30T12:52:00"/>
    <s v="Weekday"/>
    <s v="Aachi Ponni Rice 500g"/>
    <x v="2"/>
    <n v="372.61"/>
    <s v="Kishore Sharma"/>
    <x v="1"/>
    <s v="Bhuvana Sekar"/>
    <s v="Sales"/>
    <s v="FreshMart Nagpur Gardens"/>
    <x v="2"/>
  </r>
  <r>
    <s v="INV100519"/>
    <x v="202"/>
    <s v="CUST0446"/>
    <s v="PRD024"/>
    <s v="STR031"/>
    <s v="EMP0153"/>
    <n v="3"/>
    <n v="313.47000000000003"/>
    <n v="0"/>
    <n v="0"/>
    <n v="940.41"/>
    <n v="738.36"/>
    <n v="202.05"/>
    <s v="Credit Card"/>
    <s v="Not Returned"/>
    <x v="2"/>
    <d v="1899-12-30T10:35:00"/>
    <s v="Weekday"/>
    <s v="Aavin Milk Pack v2"/>
    <x v="3"/>
    <n v="313.47000000000003"/>
    <s v="Ramesh Sharma"/>
    <x v="2"/>
    <s v="Eswari Raj"/>
    <s v="Sales"/>
    <s v="FreshMart Chennai Complex"/>
    <x v="0"/>
  </r>
  <r>
    <s v="INV100905"/>
    <x v="202"/>
    <s v="CUST0002"/>
    <s v="PRD039"/>
    <s v="STR048"/>
    <s v="EMP0312"/>
    <n v="3"/>
    <n v="392.79"/>
    <n v="10"/>
    <n v="117.84"/>
    <n v="1060.53"/>
    <n v="1044.99"/>
    <n v="15.54"/>
    <s v="Net Banking"/>
    <s v="Not Returned"/>
    <x v="0"/>
    <d v="1899-12-30T17:33:00"/>
    <s v="Weekday"/>
    <s v="ITC Frozen Vegetables 250ml"/>
    <x v="12"/>
    <n v="392.79"/>
    <s v="Eswari Murugan"/>
    <x v="2"/>
    <s v="Vasanthi Chettiar"/>
    <s v="Sales"/>
    <s v="FreshMart Bengaluru Square"/>
    <x v="0"/>
  </r>
  <r>
    <s v="INV101275"/>
    <x v="202"/>
    <s v="CUST0157"/>
    <s v="PRD033"/>
    <s v="STR121"/>
    <s v="EMP0319"/>
    <n v="5"/>
    <n v="219.52"/>
    <n v="10"/>
    <n v="109.76"/>
    <n v="987.84"/>
    <n v="885.15"/>
    <n v="102.69"/>
    <s v="Net Banking"/>
    <s v="Not Returned"/>
    <x v="1"/>
    <d v="1899-12-30T09:39:00"/>
    <s v="Weekday"/>
    <s v="Bisleri Soft Drinks 2kg"/>
    <x v="0"/>
    <n v="217.42"/>
    <s v="Prasath Chettiar"/>
    <x v="0"/>
    <s v="Harini Kumar"/>
    <s v="Cashier"/>
    <s v="FreshMart Pune Junction"/>
    <x v="2"/>
  </r>
  <r>
    <s v="INV101547"/>
    <x v="202"/>
    <s v="CUST0666"/>
    <s v="PRD110"/>
    <s v="STR109"/>
    <s v="EMP0180"/>
    <n v="4"/>
    <n v="328.15"/>
    <n v="20"/>
    <n v="262.52"/>
    <n v="1050.08"/>
    <n v="1014.8"/>
    <n v="35.28"/>
    <s v="Net Banking"/>
    <s v="Not Returned"/>
    <x v="1"/>
    <d v="1899-12-30T09:59:00"/>
    <s v="Weekday"/>
    <s v="India Gate Ponni Rice 1kg"/>
    <x v="2"/>
    <n v="291.93"/>
    <s v="Anand Reddy"/>
    <x v="0"/>
    <s v="Venkat Balan"/>
    <s v="Billing"/>
    <s v="FreshMart Mumbai Complex"/>
    <x v="2"/>
  </r>
  <r>
    <s v="INV102173"/>
    <x v="202"/>
    <s v="CUST0686"/>
    <s v="PRD098"/>
    <s v="STR129"/>
    <s v="EMP0239"/>
    <n v="3"/>
    <n v="93.33"/>
    <n v="10"/>
    <n v="28"/>
    <n v="251.99"/>
    <n v="207.27"/>
    <n v="44.72"/>
    <s v="Debit Card"/>
    <s v="Not Returned"/>
    <x v="0"/>
    <d v="1899-12-30T16:25:00"/>
    <s v="Weekday"/>
    <s v="Organic Fresh Fresh Vegetables 250ml"/>
    <x v="11"/>
    <n v="83.13"/>
    <s v="Hemalatha Balan"/>
    <x v="0"/>
    <s v="Hariharan Gounder"/>
    <s v="Billing"/>
    <s v="FreshMart Ahmedabad Heights"/>
    <x v="2"/>
  </r>
  <r>
    <s v="INV100029"/>
    <x v="203"/>
    <s v="CUST0523"/>
    <s v="PRD033"/>
    <s v="STR043"/>
    <s v="EMP0167"/>
    <n v="2"/>
    <n v="217.42"/>
    <n v="0"/>
    <n v="0"/>
    <n v="434.84"/>
    <n v="354.06"/>
    <n v="80.78"/>
    <s v="Debit Card"/>
    <s v="Not Returned"/>
    <x v="0"/>
    <d v="1899-12-30T09:15:00"/>
    <s v="Weekday"/>
    <s v="Bisleri Soft Drinks 2kg"/>
    <x v="0"/>
    <n v="217.42"/>
    <s v="Mala Velan"/>
    <x v="2"/>
    <s v="Hariharan Subramaniam"/>
    <s v="Store Manager"/>
    <s v="FreshMart Erode Heights"/>
    <x v="0"/>
  </r>
  <r>
    <s v="INV100483"/>
    <x v="203"/>
    <s v="CUST0666"/>
    <s v="PRD114"/>
    <s v="STR097"/>
    <s v="EMP0146"/>
    <n v="6"/>
    <n v="200.08"/>
    <n v="10"/>
    <n v="120.05"/>
    <n v="1080.43"/>
    <n v="949.68"/>
    <n v="130.75"/>
    <s v="Cash"/>
    <s v="Not Returned"/>
    <x v="1"/>
    <d v="1899-12-30T17:30:00"/>
    <s v="Weekday"/>
    <s v="Aachi Ponni Rice 250ml"/>
    <x v="2"/>
    <n v="188.64"/>
    <s v="Anand Reddy"/>
    <x v="0"/>
    <s v="Kishore Chettiar"/>
    <s v="Inventory"/>
    <s v="FreshMart Ahmedabad Arcade"/>
    <x v="2"/>
  </r>
  <r>
    <s v="INV100636"/>
    <x v="203"/>
    <s v="CUST0269"/>
    <s v="PRD140"/>
    <s v="STR028"/>
    <s v="EMP0123"/>
    <n v="4"/>
    <n v="352.51"/>
    <n v="10"/>
    <n v="141"/>
    <n v="1269.04"/>
    <n v="1040.24"/>
    <n v="228.8"/>
    <s v="Wallet"/>
    <s v="Not Returned"/>
    <x v="1"/>
    <d v="1899-12-30T11:24:00"/>
    <s v="Weekday"/>
    <s v="Vim Toilet Cleaner 2kg"/>
    <x v="4"/>
    <n v="352.51"/>
    <s v="Naveen Naidu"/>
    <x v="2"/>
    <s v="Sundar Sharma"/>
    <s v="Cashier"/>
    <s v="FreshMart Ahmedabad Hub"/>
    <x v="0"/>
  </r>
  <r>
    <s v="INV100752"/>
    <x v="203"/>
    <s v="CUST0415"/>
    <s v="PRD122"/>
    <s v="STR126"/>
    <s v="EMP0063"/>
    <n v="4"/>
    <n v="115.25"/>
    <n v="0"/>
    <n v="0"/>
    <n v="461"/>
    <n v="354.88"/>
    <n v="106.12"/>
    <s v="Wallet"/>
    <s v="Not Returned"/>
    <x v="1"/>
    <d v="1899-12-30T12:12:00"/>
    <s v="Weekday"/>
    <s v="Fortune Gingelly Oil 250ml"/>
    <x v="8"/>
    <n v="102.51"/>
    <s v="Bharath Devi"/>
    <x v="0"/>
    <s v="Lakshmi Devi"/>
    <s v="Store Manager"/>
    <s v="FreshMart Surat Hub"/>
    <x v="2"/>
  </r>
  <r>
    <s v="INV100864"/>
    <x v="203"/>
    <s v="CUST0572"/>
    <s v="PRD112"/>
    <s v="STR101"/>
    <s v="EMP0131"/>
    <n v="6"/>
    <n v="255.48"/>
    <n v="5"/>
    <n v="76.64"/>
    <n v="1456.24"/>
    <n v="1263.1199999999999"/>
    <n v="193.12"/>
    <s v="Credit Card"/>
    <s v="Not Returned"/>
    <x v="1"/>
    <d v="1899-12-30T17:25:00"/>
    <s v="Weekday"/>
    <s v="Aachi Ponni Rice 2kg"/>
    <x v="2"/>
    <n v="251.73"/>
    <s v="Chandrasekar Balan"/>
    <x v="0"/>
    <s v="Vani Chandran"/>
    <s v="Inventory"/>
    <s v="FreshMart Nagpur Junction"/>
    <x v="2"/>
  </r>
  <r>
    <s v="INV100996"/>
    <x v="203"/>
    <s v="CUST0370"/>
    <s v="PRD008"/>
    <s v="STR164"/>
    <s v="EMP0293"/>
    <n v="4"/>
    <n v="503.4"/>
    <n v="15"/>
    <n v="302.04000000000002"/>
    <n v="1711.56"/>
    <n v="1131.52"/>
    <n v="580.04"/>
    <s v="Net Banking"/>
    <s v="Not Returned"/>
    <x v="1"/>
    <d v="1899-12-30T16:25:00"/>
    <s v="Weekday"/>
    <s v="Britannia Cookies 200g"/>
    <x v="6"/>
    <n v="455.79"/>
    <s v="Jaya Naicker"/>
    <x v="0"/>
    <s v="Jaya Gounder"/>
    <s v="Cashier"/>
    <s v="FreshMart Delhi Towers"/>
    <x v="1"/>
  </r>
  <r>
    <s v="INV101770"/>
    <x v="203"/>
    <s v="CUST0633"/>
    <s v="PRD124"/>
    <s v="STR053"/>
    <s v="EMP0190"/>
    <n v="8"/>
    <n v="126.89"/>
    <n v="15"/>
    <n v="152.27000000000001"/>
    <n v="862.85"/>
    <n v="871.36"/>
    <n v="-8.51"/>
    <s v="Debit Card"/>
    <s v="Not Returned"/>
    <x v="1"/>
    <d v="1899-12-30T18:22:00"/>
    <s v="Weekday"/>
    <s v="Gold Winner Coconut Oil 2kg"/>
    <x v="8"/>
    <n v="121.9"/>
    <s v="Devi Mudaliar"/>
    <x v="0"/>
    <s v="Balaji Prabhu"/>
    <s v="HR"/>
    <s v="FreshMart Tiruppur Heights"/>
    <x v="0"/>
  </r>
  <r>
    <s v="INV101821"/>
    <x v="203"/>
    <s v="CUST0054"/>
    <s v="PRD026"/>
    <s v="STR120"/>
    <s v="EMP0344"/>
    <n v="6"/>
    <n v="342.94"/>
    <n v="0"/>
    <n v="0"/>
    <n v="2057.64"/>
    <n v="1483.5"/>
    <n v="574.14"/>
    <s v="Net Banking"/>
    <s v="Not Returned"/>
    <x v="1"/>
    <d v="1899-12-30T15:00:00"/>
    <s v="Weekday"/>
    <s v="Nescafe Coffee 1kg"/>
    <x v="0"/>
    <n v="329.69"/>
    <s v="Deepak Pillai"/>
    <x v="0"/>
    <s v="Meena Kumar"/>
    <s v="Sales"/>
    <s v="FreshMart Nagpur Central"/>
    <x v="2"/>
  </r>
  <r>
    <s v="INV100422"/>
    <x v="110"/>
    <s v="CUST0056"/>
    <s v="PRD002"/>
    <s v="STR062"/>
    <s v="EMP0350"/>
    <n v="5"/>
    <n v="440.5"/>
    <n v="0"/>
    <n v="0"/>
    <n v="2202.5"/>
    <n v="1270.25"/>
    <n v="932.25"/>
    <s v="Wallet"/>
    <s v="Not Returned"/>
    <x v="1"/>
    <d v="1899-12-30T20:00:00"/>
    <s v="Weekday"/>
    <s v="Britannia Buns Pack"/>
    <x v="6"/>
    <n v="440.5"/>
    <s v="Nithya Prabhu"/>
    <x v="2"/>
    <s v="Uma Pandian"/>
    <s v="Cashier"/>
    <s v="FreshMart Hyderabad Crossing"/>
    <x v="0"/>
  </r>
  <r>
    <s v="INV101138"/>
    <x v="110"/>
    <s v="CUST0263"/>
    <s v="PRD004"/>
    <s v="STR018"/>
    <s v="EMP0308"/>
    <n v="7"/>
    <n v="400.62"/>
    <n v="0"/>
    <n v="0"/>
    <n v="2804.34"/>
    <n v="1655.78"/>
    <n v="1148.56"/>
    <s v="Wallet"/>
    <s v="Not Returned"/>
    <x v="1"/>
    <d v="1899-12-30T12:57:00"/>
    <s v="Weekday"/>
    <s v="Britannia Buns 2kg"/>
    <x v="6"/>
    <n v="398.25"/>
    <s v="Deepa Kumar"/>
    <x v="0"/>
    <s v="Thenmozhi Selvam"/>
    <s v="Cashier"/>
    <s v="FreshMart Hyderabad Main Road"/>
    <x v="0"/>
  </r>
  <r>
    <s v="INV101325"/>
    <x v="110"/>
    <s v="CUST0202"/>
    <s v="PRD095"/>
    <s v="STR038"/>
    <s v="EMP0041"/>
    <n v="4"/>
    <n v="75.680000000000007"/>
    <n v="15"/>
    <n v="45.41"/>
    <n v="257.31"/>
    <n v="248.56"/>
    <n v="8.75"/>
    <s v="Debit Card"/>
    <s v="Not Returned"/>
    <x v="1"/>
    <d v="1899-12-30T20:46:00"/>
    <s v="Weekday"/>
    <s v="Organic Fresh Fresh Vegetables 200g"/>
    <x v="11"/>
    <n v="75.680000000000007"/>
    <s v="Vijay Nair"/>
    <x v="1"/>
    <s v="Thenmozhi Pandian"/>
    <s v="Inventory"/>
    <s v="FreshMart Hyderabad Hub"/>
    <x v="0"/>
  </r>
  <r>
    <s v="INV101410"/>
    <x v="110"/>
    <s v="CUST0144"/>
    <s v="PRD055"/>
    <s v="STR088"/>
    <s v="EMP0229"/>
    <n v="6"/>
    <n v="139.65"/>
    <n v="10"/>
    <n v="83.79"/>
    <n v="754.11"/>
    <n v="574.20000000000005"/>
    <n v="179.91"/>
    <s v="Cash"/>
    <s v="Not Returned"/>
    <x v="2"/>
    <d v="1899-12-30T17:49:00"/>
    <s v="Weekday"/>
    <s v="Cadbury Biscuits Pack"/>
    <x v="7"/>
    <n v="125.15"/>
    <s v="Lalitha Chandran"/>
    <x v="0"/>
    <s v="Udhay Sekar"/>
    <s v="Sales"/>
    <s v="FreshMart Salem Extension"/>
    <x v="0"/>
  </r>
  <r>
    <s v="INV102063"/>
    <x v="110"/>
    <s v="CUST0099"/>
    <s v="PRD031"/>
    <s v="STR117"/>
    <s v="EMP0009"/>
    <n v="5"/>
    <n v="342.46"/>
    <n v="15"/>
    <n v="256.85000000000002"/>
    <n v="1455.45"/>
    <n v="1358.9"/>
    <n v="96.55"/>
    <s v="Upi"/>
    <s v="Not Returned"/>
    <x v="0"/>
    <d v="1899-12-30T09:15:00"/>
    <s v="Weekday"/>
    <s v="Nescafe Coffee Pack"/>
    <x v="0"/>
    <n v="342.46"/>
    <s v="Lakshmi Krishnan"/>
    <x v="2"/>
    <s v="Usha Chettiar"/>
    <s v="Cashier"/>
    <s v="FreshMart Nagpur Market"/>
    <x v="0"/>
  </r>
  <r>
    <s v="INV100885"/>
    <x v="204"/>
    <s v="CUST0550"/>
    <s v="PRD008"/>
    <s v="STR051"/>
    <s v="EMP0302"/>
    <n v="1"/>
    <n v="455.79"/>
    <n v="15"/>
    <n v="68.37"/>
    <n v="387.42"/>
    <n v="282.88"/>
    <n v="104.54"/>
    <s v="Credit Card"/>
    <s v="Not Returned"/>
    <x v="1"/>
    <d v="1899-12-30T10:33:00"/>
    <s v="Weekday"/>
    <s v="Britannia Cookies 200g"/>
    <x v="6"/>
    <n v="455.79"/>
    <s v="Hari Devi"/>
    <x v="2"/>
    <s v="Anitha Subramaniam"/>
    <s v="Sales"/>
    <s v="FreshMart Madurai Arcade"/>
    <x v="0"/>
  </r>
  <r>
    <s v="INV101211"/>
    <x v="204"/>
    <s v="CUST0333"/>
    <s v="PRD019"/>
    <s v="STR109"/>
    <s v="EMP0180"/>
    <n v="5"/>
    <n v="448.94"/>
    <n v="20"/>
    <n v="448.94"/>
    <n v="1795.76"/>
    <n v="1900.4"/>
    <n v="-104.64"/>
    <s v="Debit Card"/>
    <s v="Not Returned"/>
    <x v="1"/>
    <d v="1899-12-30T11:59:00"/>
    <s v="Weekday"/>
    <s v="Amul Paneer 1kg"/>
    <x v="3"/>
    <n v="448.94"/>
    <s v="Sangeetha Pandian"/>
    <x v="2"/>
    <s v="Venkat Balan"/>
    <s v="Billing"/>
    <s v="FreshMart Mumbai Complex"/>
    <x v="2"/>
  </r>
  <r>
    <s v="INV101372"/>
    <x v="204"/>
    <s v="CUST0249"/>
    <s v="PRD081"/>
    <s v="STR013"/>
    <s v="EMP0346"/>
    <n v="4"/>
    <n v="55.81"/>
    <n v="5"/>
    <n v="11.16"/>
    <n v="212.08"/>
    <n v="179.84"/>
    <n v="32.24"/>
    <s v="Net Banking"/>
    <s v="Not Returned"/>
    <x v="1"/>
    <d v="1899-12-30T15:49:00"/>
    <s v="Weekday"/>
    <s v="Eveready Batteries 250ml"/>
    <x v="5"/>
    <n v="55.81"/>
    <s v="Dhanush Menon"/>
    <x v="1"/>
    <s v="Dhanya Sekar"/>
    <s v="Sales"/>
    <s v="FreshMart Tiruppur Extension"/>
    <x v="0"/>
  </r>
  <r>
    <s v="INV101597"/>
    <x v="204"/>
    <s v="CUST0078"/>
    <s v="PRD033"/>
    <s v="STR068"/>
    <s v="EMP0304"/>
    <n v="5"/>
    <n v="217.42"/>
    <n v="0"/>
    <n v="0"/>
    <n v="1087.0999999999999"/>
    <n v="885.15"/>
    <n v="201.95"/>
    <s v="Wallet"/>
    <s v="Not Returned"/>
    <x v="1"/>
    <d v="1899-12-30T20:59:00"/>
    <s v="Weekday"/>
    <s v="Bisleri Soft Drinks 2kg"/>
    <x v="0"/>
    <n v="217.42"/>
    <s v="Eswari Balan"/>
    <x v="2"/>
    <s v="Deepa Menon"/>
    <s v="Billing"/>
    <s v="FreshMart Coimbatore Main Road"/>
    <x v="0"/>
  </r>
  <r>
    <s v="INV100163"/>
    <x v="205"/>
    <s v="CUST0669"/>
    <s v="PRD029"/>
    <s v="STR007"/>
    <s v="EMP0133"/>
    <n v="3"/>
    <n v="332.73"/>
    <n v="0"/>
    <n v="0"/>
    <n v="1147.92"/>
    <n v="783.66"/>
    <n v="364.26"/>
    <s v="Debit Card"/>
    <s v="Returned"/>
    <x v="1"/>
    <d v="1899-12-30T15:20:00"/>
    <s v="Weekend"/>
    <s v="Pepsi Tea 200g"/>
    <x v="0"/>
    <n v="332.73"/>
    <s v="Mani Krishnan"/>
    <x v="2"/>
    <s v="Deepak Naicker"/>
    <s v="Sales"/>
    <s v="FreshMart Mysuru Towers"/>
    <x v="0"/>
  </r>
  <r>
    <s v="INV100177"/>
    <x v="205"/>
    <s v="CUST0577"/>
    <s v="PRD119"/>
    <s v="STR008"/>
    <s v="EMP0162"/>
    <n v="3"/>
    <n v="234.86"/>
    <n v="0"/>
    <n v="0"/>
    <n v="810.27"/>
    <n v="639.69000000000005"/>
    <n v="170.58"/>
    <s v="Upi"/>
    <s v="Not Returned"/>
    <x v="1"/>
    <d v="1899-12-30T12:49:00"/>
    <s v="Weekend"/>
    <s v="Gold Winner Sunflower Oil 200g"/>
    <x v="8"/>
    <n v="234.86"/>
    <s v="Anitha Achari"/>
    <x v="1"/>
    <s v="Jagan Pandian"/>
    <s v="Store Manager"/>
    <s v="FreshMart Kochi Plaza"/>
    <x v="0"/>
  </r>
  <r>
    <s v="INV100409"/>
    <x v="205"/>
    <s v="CUST0288"/>
    <s v="PRD086"/>
    <s v="STR057"/>
    <s v="EMP0119"/>
    <n v="1"/>
    <n v="327.08"/>
    <n v="10"/>
    <n v="32.71"/>
    <n v="338.53"/>
    <n v="274.61"/>
    <n v="63.92"/>
    <s v="Debit Card"/>
    <s v="Returned"/>
    <x v="1"/>
    <d v="1899-12-30T14:41:00"/>
    <s v="Weekend"/>
    <s v="Local Farm Fresh Fruits Combo v2"/>
    <x v="9"/>
    <n v="327.08"/>
    <s v="Jagan Iyer"/>
    <x v="1"/>
    <s v="Om Sharma"/>
    <s v="Sales"/>
    <s v="FreshMart Madurai Point"/>
    <x v="0"/>
  </r>
  <r>
    <s v="INV100439"/>
    <x v="205"/>
    <s v="CUST0386"/>
    <s v="PRD087"/>
    <s v="STR062"/>
    <s v="EMP0350"/>
    <n v="2"/>
    <n v="71.290000000000006"/>
    <n v="0"/>
    <n v="0"/>
    <n v="163.97"/>
    <n v="118.74"/>
    <n v="45.23"/>
    <s v="Upi"/>
    <s v="Not Returned"/>
    <x v="1"/>
    <d v="1899-12-30T18:08:00"/>
    <s v="Weekend"/>
    <s v="Organic Fresh Fresh Fruits Combo"/>
    <x v="9"/>
    <n v="71.290000000000006"/>
    <s v="Nithya Selvam"/>
    <x v="1"/>
    <s v="Uma Pandian"/>
    <s v="Cashier"/>
    <s v="FreshMart Hyderabad Crossing"/>
    <x v="0"/>
  </r>
  <r>
    <s v="INV101096"/>
    <x v="205"/>
    <s v="CUST0572"/>
    <s v="PRD047"/>
    <s v="STR011"/>
    <s v="EMP0058"/>
    <n v="7"/>
    <n v="503.11"/>
    <n v="10"/>
    <n v="352.18"/>
    <n v="3645.03"/>
    <n v="2407.23"/>
    <n v="1237.8"/>
    <s v="Upi"/>
    <s v="Returned"/>
    <x v="0"/>
    <d v="1899-12-30T14:52:00"/>
    <s v="Weekend"/>
    <s v="Lays Chocolates Combo"/>
    <x v="7"/>
    <n v="474.19"/>
    <s v="Chandrasekar Balan"/>
    <x v="0"/>
    <s v="Senthil Raj"/>
    <s v="Cashier"/>
    <s v="FreshMart Bengaluru Enclave"/>
    <x v="0"/>
  </r>
  <r>
    <s v="INV101447"/>
    <x v="205"/>
    <s v="CUST0321"/>
    <s v="PRD025"/>
    <s v="STR052"/>
    <s v="EMP0205"/>
    <n v="3"/>
    <n v="383.51"/>
    <n v="10"/>
    <n v="115.05"/>
    <n v="1190.8"/>
    <n v="857.7"/>
    <n v="333.1"/>
    <s v="Cash"/>
    <s v="Not Returned"/>
    <x v="0"/>
    <d v="1899-12-30T12:28:00"/>
    <s v="Weekend"/>
    <s v="Nescafe Soft Drinks Pack"/>
    <x v="0"/>
    <n v="383.51"/>
    <s v="Yamuna Mudaliar"/>
    <x v="2"/>
    <s v="Divya Menon"/>
    <s v="Store Manager"/>
    <s v="FreshMart Erode Extension"/>
    <x v="0"/>
  </r>
  <r>
    <s v="INV101540"/>
    <x v="205"/>
    <s v="CUST0610"/>
    <s v="PRD031"/>
    <s v="STR136"/>
    <s v="EMP0070"/>
    <n v="5"/>
    <n v="373.84"/>
    <n v="15"/>
    <n v="280.38"/>
    <n v="1827.14"/>
    <n v="1358.9"/>
    <n v="468.24"/>
    <s v="Debit Card"/>
    <s v="Not Returned"/>
    <x v="1"/>
    <d v="1899-12-30T11:36:00"/>
    <s v="Weekend"/>
    <s v="Nescafe Coffee Pack"/>
    <x v="0"/>
    <n v="342.46"/>
    <s v="Gokul Chettiar"/>
    <x v="0"/>
    <s v="Umesh Subramaniam"/>
    <s v="Sales"/>
    <s v="FreshMart Nagpur Crossing"/>
    <x v="2"/>
  </r>
  <r>
    <s v="INV101841"/>
    <x v="205"/>
    <s v="CUST0472"/>
    <s v="PRD076"/>
    <s v="STR127"/>
    <s v="EMP0043"/>
    <n v="4"/>
    <n v="400.07"/>
    <n v="0"/>
    <n v="0"/>
    <n v="1840.32"/>
    <n v="1280.76"/>
    <n v="559.55999999999995"/>
    <s v="Debit Card"/>
    <s v="Not Returned"/>
    <x v="1"/>
    <d v="1899-12-30T11:02:00"/>
    <s v="Weekend"/>
    <s v="Surf Excel Tissue Combo v2"/>
    <x v="5"/>
    <n v="395.66"/>
    <s v="Banu Chandran"/>
    <x v="0"/>
    <s v="Suresh Reddy"/>
    <s v="Cashier"/>
    <s v="FreshMart Surat Enclave"/>
    <x v="2"/>
  </r>
  <r>
    <s v="INV101846"/>
    <x v="205"/>
    <s v="CUST0620"/>
    <s v="PRD018"/>
    <s v="STR015"/>
    <s v="EMP0118"/>
    <n v="1"/>
    <n v="232.58"/>
    <n v="0"/>
    <n v="0"/>
    <n v="267.47000000000003"/>
    <n v="191.2"/>
    <n v="76.27"/>
    <s v="Debit Card"/>
    <s v="Not Returned"/>
    <x v="0"/>
    <d v="1899-12-30T17:49:00"/>
    <s v="Weekend"/>
    <s v="Aavin Cheese 200g"/>
    <x v="3"/>
    <n v="232.58"/>
    <s v="Nagarajan Gupta"/>
    <x v="2"/>
    <s v="Banu Nathan"/>
    <s v="Inventory"/>
    <s v="FreshMart Salem Circle"/>
    <x v="0"/>
  </r>
  <r>
    <s v="INV101979"/>
    <x v="205"/>
    <s v="CUST0496"/>
    <s v="PRD098"/>
    <s v="STR053"/>
    <s v="EMP0190"/>
    <n v="7"/>
    <n v="93.15"/>
    <n v="20"/>
    <n v="130.41"/>
    <n v="599.89"/>
    <n v="483.63"/>
    <n v="116.26"/>
    <s v="Wallet"/>
    <s v="Not Returned"/>
    <x v="1"/>
    <d v="1899-12-30T14:17:00"/>
    <s v="Weekend"/>
    <s v="Organic Fresh Fresh Vegetables 250ml"/>
    <x v="11"/>
    <n v="83.13"/>
    <s v="Senthil Venkataraman"/>
    <x v="0"/>
    <s v="Balaji Prabhu"/>
    <s v="HR"/>
    <s v="FreshMart Tiruppur Heights"/>
    <x v="0"/>
  </r>
  <r>
    <s v="INV102021"/>
    <x v="205"/>
    <s v="CUST0360"/>
    <s v="PRD033"/>
    <s v="STR055"/>
    <s v="EMP0068"/>
    <n v="2"/>
    <n v="217.42"/>
    <n v="5"/>
    <n v="21.74"/>
    <n v="475.06"/>
    <n v="354.06"/>
    <n v="121"/>
    <s v="Upi"/>
    <s v="Not Returned"/>
    <x v="0"/>
    <d v="1899-12-30T11:33:00"/>
    <s v="Weekend"/>
    <s v="Bisleri Soft Drinks 2kg"/>
    <x v="0"/>
    <n v="217.42"/>
    <s v="Deepak Nathan"/>
    <x v="1"/>
    <s v="Manoj Subramaniam"/>
    <s v="Sales"/>
    <s v="FreshMart Madurai Circle"/>
    <x v="0"/>
  </r>
  <r>
    <s v="INV100961"/>
    <x v="206"/>
    <s v="CUST0156"/>
    <s v="PRD117"/>
    <s v="STR045"/>
    <s v="EMP0204"/>
    <n v="8"/>
    <n v="298.18"/>
    <n v="10"/>
    <n v="238.54"/>
    <n v="2468.9299999999998"/>
    <n v="1931.52"/>
    <n v="537.41"/>
    <s v="Debit Card"/>
    <s v="Not Returned"/>
    <x v="1"/>
    <d v="1899-12-30T09:12:00"/>
    <s v="Weekend"/>
    <s v="Idhayam Groundnut Oil 1kg"/>
    <x v="8"/>
    <n v="268.32"/>
    <s v="Tara Chettiar"/>
    <x v="0"/>
    <s v="Ramesh Murugan"/>
    <s v="Inventory"/>
    <s v="FreshMart Madurai Junction"/>
    <x v="0"/>
  </r>
  <r>
    <s v="INV101500"/>
    <x v="206"/>
    <s v="CUST0305"/>
    <s v="PRD028"/>
    <s v="STR019"/>
    <s v="EMP0064"/>
    <n v="3"/>
    <n v="380.12"/>
    <n v="10"/>
    <n v="114.04"/>
    <n v="1180.27"/>
    <n v="929.94"/>
    <n v="250.33"/>
    <s v="Upi"/>
    <s v="Not Returned"/>
    <x v="0"/>
    <d v="1899-12-30T16:21:00"/>
    <s v="Weekend"/>
    <s v="Tata Tea Soft Drinks 500g"/>
    <x v="0"/>
    <n v="380.12"/>
    <s v="Hemalatha Mudaliar"/>
    <x v="1"/>
    <s v="Sanjay Venkataraman"/>
    <s v="Cashier"/>
    <s v="FreshMart Hyderabad Heights"/>
    <x v="0"/>
  </r>
  <r>
    <s v="INV102200"/>
    <x v="206"/>
    <s v="CUST0424"/>
    <s v="PRD131"/>
    <s v="STR035"/>
    <s v="EMP0158"/>
    <n v="1"/>
    <n v="93.47"/>
    <n v="5"/>
    <n v="4.67"/>
    <n v="102.12"/>
    <n v="72.290000000000006"/>
    <n v="29.83"/>
    <s v="Wallet"/>
    <s v="Not Returned"/>
    <x v="1"/>
    <d v="1899-12-30T18:55:00"/>
    <s v="Weekend"/>
    <s v="Sakthi Powdered Spices 250ml"/>
    <x v="1"/>
    <n v="93.47"/>
    <s v="Sanjay Varma"/>
    <x v="1"/>
    <s v="Kavya Varma"/>
    <s v="Sales"/>
    <s v="FreshMart Kochi Circle"/>
    <x v="0"/>
  </r>
  <r>
    <s v="INV100189"/>
    <x v="207"/>
    <s v="CUST0283"/>
    <s v="PRD079"/>
    <s v="STR048"/>
    <s v="EMP0312"/>
    <n v="1"/>
    <n v="260.93"/>
    <n v="15"/>
    <n v="39.14"/>
    <n v="221.79"/>
    <n v="194.06"/>
    <n v="27.73"/>
    <s v="Cash"/>
    <s v="Not Returned"/>
    <x v="1"/>
    <d v="1899-12-30T18:06:00"/>
    <s v="Weekday"/>
    <s v="Eveready Detergent Pack"/>
    <x v="5"/>
    <n v="260.93"/>
    <s v="Malathi Sharma"/>
    <x v="2"/>
    <s v="Vasanthi Chettiar"/>
    <s v="Sales"/>
    <s v="FreshMart Bengaluru Square"/>
    <x v="0"/>
  </r>
  <r>
    <s v="INV100616"/>
    <x v="207"/>
    <s v="CUST0149"/>
    <s v="PRD016"/>
    <s v="STR033"/>
    <s v="EMP0024"/>
    <n v="4"/>
    <n v="59.92"/>
    <n v="0"/>
    <n v="0"/>
    <n v="239.68"/>
    <n v="192.6"/>
    <n v="47.08"/>
    <s v="Net Banking"/>
    <s v="Not Returned"/>
    <x v="0"/>
    <d v="1899-12-30T16:43:00"/>
    <s v="Weekday"/>
    <s v="Milky Mist Milk 2kg"/>
    <x v="3"/>
    <n v="59.92"/>
    <s v="Vani Rao"/>
    <x v="2"/>
    <s v="Bhavani Kumar"/>
    <s v="Cashier"/>
    <s v="FreshMart Ahmedabad Complex"/>
    <x v="0"/>
  </r>
  <r>
    <s v="INV101763"/>
    <x v="207"/>
    <s v="CUST0071"/>
    <s v="PRD008"/>
    <s v="STR172"/>
    <s v="EMP0081"/>
    <n v="5"/>
    <n v="455.79"/>
    <n v="0"/>
    <n v="0"/>
    <n v="2278.9499999999998"/>
    <n v="1414.4"/>
    <n v="864.55"/>
    <s v="Cash"/>
    <s v="Not Returned"/>
    <x v="1"/>
    <d v="1899-12-30T13:28:00"/>
    <s v="Weekday"/>
    <s v="Britannia Cookies 200g"/>
    <x v="6"/>
    <n v="455.79"/>
    <s v="Venkat Iyer"/>
    <x v="2"/>
    <s v="Radha Selvam"/>
    <s v="Sales"/>
    <s v="FreshMart Guwahati Heights"/>
    <x v="3"/>
  </r>
  <r>
    <s v="INV102092"/>
    <x v="207"/>
    <s v="CUST0475"/>
    <s v="PRD079"/>
    <s v="STR076"/>
    <s v="EMP0342"/>
    <n v="8"/>
    <n v="270.83"/>
    <n v="0"/>
    <n v="0"/>
    <n v="2166.64"/>
    <n v="1552.48"/>
    <n v="614.16"/>
    <s v="Upi"/>
    <s v="Not Returned"/>
    <x v="1"/>
    <d v="1899-12-30T11:23:00"/>
    <s v="Weekday"/>
    <s v="Eveready Detergent Pack"/>
    <x v="5"/>
    <n v="260.93"/>
    <s v="Gopal Prabhu"/>
    <x v="0"/>
    <s v="Umesh Varma"/>
    <s v="Inventory"/>
    <s v="FreshMart Hyderabad Towers"/>
    <x v="0"/>
  </r>
  <r>
    <s v="INV100310"/>
    <x v="208"/>
    <s v="CUST0190"/>
    <s v="PRD085"/>
    <s v="STR075"/>
    <s v="EMP0132"/>
    <n v="1"/>
    <n v="389.61"/>
    <n v="5"/>
    <n v="19.48"/>
    <n v="370.13"/>
    <n v="336.07"/>
    <n v="34.06"/>
    <s v="Credit Card"/>
    <s v="Returned"/>
    <x v="1"/>
    <d v="1899-12-30T12:29:00"/>
    <s v="Weekday"/>
    <s v="Local Farm Fresh Fruits 1kg"/>
    <x v="9"/>
    <n v="389.61"/>
    <s v="Jaya Kumar"/>
    <x v="1"/>
    <s v="Radha Balan"/>
    <s v="Sales"/>
    <s v="FreshMart Salem Main Road"/>
    <x v="0"/>
  </r>
  <r>
    <s v="INV101121"/>
    <x v="208"/>
    <s v="CUST0499"/>
    <s v="PRD029"/>
    <s v="STR119"/>
    <s v="EMP0110"/>
    <n v="5"/>
    <n v="364.28"/>
    <n v="15"/>
    <n v="273.20999999999998"/>
    <n v="1548.19"/>
    <n v="1306.0999999999999"/>
    <n v="242.09"/>
    <s v="Debit Card"/>
    <s v="Not Returned"/>
    <x v="2"/>
    <d v="1899-12-30T14:08:00"/>
    <s v="Weekday"/>
    <s v="Pepsi Tea 200g"/>
    <x v="0"/>
    <n v="332.73"/>
    <s v="Rajesh Rao"/>
    <x v="0"/>
    <s v="Nandhini Chandran"/>
    <s v="Cashier"/>
    <s v="FreshMart Ahmedabad Nagar"/>
    <x v="2"/>
  </r>
  <r>
    <s v="INV102106"/>
    <x v="208"/>
    <s v="CUST0420"/>
    <s v="PRD097"/>
    <s v="STR152"/>
    <s v="EMP0291"/>
    <n v="5"/>
    <n v="365.92"/>
    <n v="5"/>
    <n v="91.48"/>
    <n v="1738.12"/>
    <n v="1551.9"/>
    <n v="186.22"/>
    <s v="Credit Card"/>
    <s v="Not Returned"/>
    <x v="1"/>
    <d v="1899-12-30T10:47:00"/>
    <s v="Weekday"/>
    <s v="Local Farm Fresh Vegetables 250ml v2"/>
    <x v="11"/>
    <n v="365.92"/>
    <s v="Bharath Mudaliar"/>
    <x v="2"/>
    <s v="Sathish Nathan"/>
    <s v="HR"/>
    <s v="FreshMart Lucknow Arcade"/>
    <x v="1"/>
  </r>
  <r>
    <s v="INV102385"/>
    <x v="208"/>
    <s v="CUST0200"/>
    <s v="PRD124"/>
    <s v="STR162"/>
    <s v="EMP0272"/>
    <n v="5"/>
    <n v="132.24"/>
    <n v="5"/>
    <n v="33.06"/>
    <n v="628.14"/>
    <n v="544.6"/>
    <n v="83.54"/>
    <s v="Cash"/>
    <s v="Not Returned"/>
    <x v="1"/>
    <d v="1899-12-30T21:39:00"/>
    <s v="Weekday"/>
    <s v="Gold Winner Coconut Oil 2kg"/>
    <x v="8"/>
    <n v="121.9"/>
    <s v="Karthik Achari"/>
    <x v="0"/>
    <s v="Dhanush Pillai"/>
    <s v="Store Manager"/>
    <s v="FreshMart Delhi Extension"/>
    <x v="1"/>
  </r>
  <r>
    <s v="INV100187"/>
    <x v="209"/>
    <s v="CUST0506"/>
    <s v="PRD084"/>
    <s v="STR110"/>
    <s v="EMP0133"/>
    <n v="3"/>
    <n v="225.35"/>
    <n v="5"/>
    <n v="33.799999999999997"/>
    <n v="642.25"/>
    <n v="546.51"/>
    <n v="95.74"/>
    <s v="Upi"/>
    <s v="Not Returned"/>
    <x v="0"/>
    <d v="1899-12-30T17:28:00"/>
    <s v="Weekday"/>
    <s v="Local Farm Fresh Fruits Combo"/>
    <x v="9"/>
    <n v="221.61"/>
    <s v="Pandi Subramaniam"/>
    <x v="0"/>
    <s v="Deepak Naicker"/>
    <s v="Sales"/>
    <s v="FreshMart Mumbai Colony"/>
    <x v="2"/>
  </r>
  <r>
    <s v="INV100375"/>
    <x v="209"/>
    <s v="CUST0477"/>
    <s v="PRD110"/>
    <s v="STR133"/>
    <s v="EMP0206"/>
    <n v="5"/>
    <n v="309.2"/>
    <n v="0"/>
    <n v="0"/>
    <n v="1546"/>
    <n v="1268.5"/>
    <n v="277.5"/>
    <s v="Cash"/>
    <s v="Not Returned"/>
    <x v="2"/>
    <d v="1899-12-30T12:26:00"/>
    <s v="Weekday"/>
    <s v="India Gate Ponni Rice 1kg"/>
    <x v="2"/>
    <n v="291.93"/>
    <s v="Malathi Gupta"/>
    <x v="0"/>
    <s v="Uma Iyer"/>
    <s v="Cashier"/>
    <s v="FreshMart Nagpur Gardens"/>
    <x v="2"/>
  </r>
  <r>
    <s v="INV100682"/>
    <x v="209"/>
    <s v="CUST0518"/>
    <s v="PRD118"/>
    <s v="STR016"/>
    <s v="EMP0122"/>
    <n v="6"/>
    <n v="169.75"/>
    <n v="0"/>
    <n v="0"/>
    <n v="1018.5"/>
    <n v="825.84"/>
    <n v="192.66"/>
    <s v="Net Banking"/>
    <s v="Not Returned"/>
    <x v="1"/>
    <d v="1899-12-30T11:51:00"/>
    <s v="Weekday"/>
    <s v="Local Farm Fresh Fruits 1kg"/>
    <x v="8"/>
    <n v="155.55000000000001"/>
    <s v="Raghav Kumar"/>
    <x v="0"/>
    <s v="Rajesh Chettiar"/>
    <s v="Cashier"/>
    <s v="FreshMart Kochi Bypass"/>
    <x v="0"/>
  </r>
  <r>
    <s v="INV101641"/>
    <x v="209"/>
    <s v="CUST0436"/>
    <s v="PRD099"/>
    <s v="STR159"/>
    <s v="EMP0238"/>
    <n v="5"/>
    <n v="433.04"/>
    <n v="0"/>
    <n v="0"/>
    <n v="2165.1999999999998"/>
    <n v="1737.35"/>
    <n v="427.85"/>
    <s v="Credit Card"/>
    <s v="Returned"/>
    <x v="2"/>
    <d v="1899-12-30T14:51:00"/>
    <s v="Weekday"/>
    <s v="Local Farm Fresh Vegetables 200g"/>
    <x v="11"/>
    <n v="401.06"/>
    <s v="Hari Pillai"/>
    <x v="0"/>
    <s v="Poornima Menon"/>
    <s v="Operations"/>
    <s v="FreshMart Jaipur Market"/>
    <x v="1"/>
  </r>
  <r>
    <s v="INV102105"/>
    <x v="209"/>
    <s v="CUST0205"/>
    <s v="PRD029"/>
    <s v="STR092"/>
    <s v="EMP0336"/>
    <n v="4"/>
    <n v="334.24"/>
    <n v="20"/>
    <n v="267.39"/>
    <n v="1069.57"/>
    <n v="1044.8800000000001"/>
    <n v="24.69"/>
    <s v="Net Banking"/>
    <s v="Not Returned"/>
    <x v="1"/>
    <d v="1899-12-30T18:13:00"/>
    <s v="Weekday"/>
    <s v="Pepsi Tea 200g"/>
    <x v="0"/>
    <n v="332.73"/>
    <s v="Lalitha Nathan"/>
    <x v="0"/>
    <s v="Sanjay Sharma"/>
    <s v="Billing"/>
    <s v="FreshMart Chennai Gardens"/>
    <x v="0"/>
  </r>
  <r>
    <s v="INV101944"/>
    <x v="209"/>
    <s v="CUST0422"/>
    <s v="PRD133"/>
    <s v="STR012"/>
    <s v="EMP0279"/>
    <n v="2"/>
    <n v="80.5"/>
    <n v="0"/>
    <n v="0"/>
    <n v="161"/>
    <n v="124.5"/>
    <n v="36.5"/>
    <s v="Upi"/>
    <s v="Not Returned"/>
    <x v="1"/>
    <d v="1899-12-30T21:31:00"/>
    <s v="Weekday"/>
    <s v="Aachi Powdered Spices 200g"/>
    <x v="1"/>
    <n v="80.5"/>
    <s v="Balamurugan Naidu"/>
    <x v="2"/>
    <s v="Arun Varma"/>
    <s v="Sales"/>
    <s v="FreshMart Chennai Junction"/>
    <x v="0"/>
  </r>
  <r>
    <s v="INV100619"/>
    <x v="210"/>
    <s v="CUST0542"/>
    <s v="PRD027"/>
    <s v="STR147"/>
    <s v="EMP0159"/>
    <n v="2"/>
    <n v="139.21"/>
    <n v="0"/>
    <n v="0"/>
    <n v="278.42"/>
    <n v="213.98"/>
    <n v="64.44"/>
    <s v="Wallet"/>
    <s v="Not Returned"/>
    <x v="0"/>
    <d v="1899-12-30T13:39:00"/>
    <s v="Weekday"/>
    <s v="Coca-Cola Tea 1kg"/>
    <x v="0"/>
    <n v="139.21"/>
    <s v="Bhuvana Devi"/>
    <x v="1"/>
    <s v="Devi Gupta"/>
    <s v="Store Manager"/>
    <s v="FreshMart Lucknow Nagar"/>
    <x v="1"/>
  </r>
  <r>
    <s v="INV100687"/>
    <x v="210"/>
    <s v="CUST0051"/>
    <s v="PRD069"/>
    <s v="STR090"/>
    <s v="EMP0053"/>
    <n v="4"/>
    <n v="504.35"/>
    <n v="5"/>
    <n v="100.87"/>
    <n v="1916.53"/>
    <n v="1347.2"/>
    <n v="569.33000000000004"/>
    <s v="Debit Card"/>
    <s v="Not Returned"/>
    <x v="1"/>
    <d v="1899-12-30T15:12:00"/>
    <s v="Weekday"/>
    <s v="Patanjali Shampoo 1kg"/>
    <x v="10"/>
    <n v="468.94"/>
    <s v="Ovi Devi"/>
    <x v="0"/>
    <s v="Kannan Gupta"/>
    <s v="Cashier"/>
    <s v="FreshMart Mysuru Heights"/>
    <x v="0"/>
  </r>
  <r>
    <s v="INV100915"/>
    <x v="210"/>
    <s v="CUST0455"/>
    <s v="PRD018"/>
    <s v="STR027"/>
    <s v="EMP0046"/>
    <n v="6"/>
    <n v="252.1"/>
    <n v="0"/>
    <n v="0"/>
    <n v="1512.6"/>
    <n v="1147.2"/>
    <n v="365.4"/>
    <s v="Cash"/>
    <s v="Not Returned"/>
    <x v="1"/>
    <d v="1899-12-30T09:43:00"/>
    <s v="Weekday"/>
    <s v="Aavin Cheese 200g"/>
    <x v="3"/>
    <n v="232.58"/>
    <s v="Nithya Venkataraman"/>
    <x v="0"/>
    <s v="Pandi Subramaniam"/>
    <s v="Sales"/>
    <s v="FreshMart Coimbatore Heights"/>
    <x v="0"/>
  </r>
  <r>
    <s v="INV101396"/>
    <x v="210"/>
    <s v="CUST0421"/>
    <s v="PRD017"/>
    <s v="STR087"/>
    <s v="EMP0222"/>
    <n v="1"/>
    <n v="464.41"/>
    <n v="20"/>
    <n v="92.88"/>
    <n v="371.53"/>
    <n v="397.69"/>
    <n v="-26.16"/>
    <s v="Cash"/>
    <s v="Not Returned"/>
    <x v="1"/>
    <d v="1899-12-30T13:47:00"/>
    <s v="Weekday"/>
    <s v="Nestle Curd 1kg"/>
    <x v="3"/>
    <n v="464.41"/>
    <s v="Karthik Devi"/>
    <x v="1"/>
    <s v="Poornima Rao"/>
    <s v="Inventory"/>
    <s v="FreshMart Mysuru Complex"/>
    <x v="0"/>
  </r>
  <r>
    <s v="INV101701"/>
    <x v="210"/>
    <s v="CUST0415"/>
    <s v="PRD076"/>
    <s v="STR061"/>
    <s v="EMP0329"/>
    <n v="6"/>
    <n v="438.58"/>
    <n v="0"/>
    <n v="0"/>
    <n v="2631.48"/>
    <n v="1921.14"/>
    <n v="710.34"/>
    <s v="Wallet"/>
    <s v="Not Returned"/>
    <x v="2"/>
    <d v="1899-12-30T17:00:00"/>
    <s v="Weekday"/>
    <s v="Surf Excel Tissue Combo v2"/>
    <x v="5"/>
    <n v="395.66"/>
    <s v="Bharath Devi"/>
    <x v="0"/>
    <s v="Balamurugan Nair"/>
    <s v="Cashier"/>
    <s v="FreshMart Hyderabad Colony"/>
    <x v="0"/>
  </r>
  <r>
    <s v="INV102081"/>
    <x v="210"/>
    <s v="CUST0398"/>
    <s v="PRD014"/>
    <s v="STR148"/>
    <s v="EMP0267"/>
    <n v="5"/>
    <n v="491.45"/>
    <n v="0"/>
    <n v="0"/>
    <n v="2457.25"/>
    <n v="1758.15"/>
    <n v="699.1"/>
    <s v="Cash"/>
    <s v="Not Returned"/>
    <x v="1"/>
    <d v="1899-12-30T11:41:00"/>
    <s v="Weekday"/>
    <s v="Milky Mist Curd 1kg"/>
    <x v="3"/>
    <n v="434.65"/>
    <s v="Balamurugan Menon"/>
    <x v="0"/>
    <s v="Ashok Pillai"/>
    <s v="HR"/>
    <s v="FreshMart Kanpur Gardens"/>
    <x v="1"/>
  </r>
  <r>
    <s v="INV102325"/>
    <x v="210"/>
    <s v="CUST0400"/>
    <s v="PRD049"/>
    <s v="STR009"/>
    <s v="EMP0317"/>
    <n v="4"/>
    <n v="418.79"/>
    <n v="0"/>
    <n v="0"/>
    <n v="1675.16"/>
    <n v="1235.76"/>
    <n v="439.4"/>
    <s v="Upi"/>
    <s v="Not Returned"/>
    <x v="1"/>
    <d v="1899-12-30T18:48:00"/>
    <s v="Weekday"/>
    <s v="Cadbury Chips 1kg"/>
    <x v="7"/>
    <n v="418.79"/>
    <s v="Meena Prabhu"/>
    <x v="1"/>
    <s v="Umesh Sharma"/>
    <s v="HR"/>
    <s v="FreshMart Kochi Square"/>
    <x v="0"/>
  </r>
  <r>
    <s v="INV100855"/>
    <x v="211"/>
    <s v="CUST0293"/>
    <s v="PRD011"/>
    <s v="STR007"/>
    <s v="EMP0233"/>
    <n v="6"/>
    <n v="188.72"/>
    <n v="10"/>
    <n v="113.23"/>
    <n v="1019.09"/>
    <n v="613.38"/>
    <n v="405.71"/>
    <s v="Cash"/>
    <s v="Not Returned"/>
    <x v="0"/>
    <d v="1899-12-30T13:49:00"/>
    <s v="Weekday"/>
    <s v="Britannia Rusk 1L"/>
    <x v="6"/>
    <n v="168.36"/>
    <s v="Suresh Chandran"/>
    <x v="0"/>
    <s v="Sangeetha Balan"/>
    <s v="Sales"/>
    <s v="FreshMart Mysuru Towers"/>
    <x v="0"/>
  </r>
  <r>
    <s v="INV101191"/>
    <x v="211"/>
    <s v="CUST0598"/>
    <s v="PRD068"/>
    <s v="STR043"/>
    <s v="EMP0271"/>
    <n v="4"/>
    <n v="232.2"/>
    <n v="10"/>
    <n v="92.88"/>
    <n v="835.92"/>
    <n v="643.91999999999996"/>
    <n v="192"/>
    <s v="Wallet"/>
    <s v="Not Returned"/>
    <x v="1"/>
    <d v="1899-12-30T11:16:00"/>
    <s v="Weekday"/>
    <s v="Patanjali Shampoo 2kg"/>
    <x v="10"/>
    <n v="232.2"/>
    <s v="Arun Subramaniam"/>
    <x v="1"/>
    <s v="Dhanush Gounder"/>
    <s v="Inventory"/>
    <s v="FreshMart Erode Heights"/>
    <x v="0"/>
  </r>
  <r>
    <s v="INV101344"/>
    <x v="211"/>
    <s v="CUST0201"/>
    <s v="PRD090"/>
    <s v="STR049"/>
    <s v="EMP0183"/>
    <n v="4"/>
    <n v="438.7"/>
    <n v="15"/>
    <n v="263.22000000000003"/>
    <n v="1491.58"/>
    <n v="1480.72"/>
    <n v="10.86"/>
    <s v="Cash"/>
    <s v="Not Returned"/>
    <x v="1"/>
    <d v="1899-12-30T19:28:00"/>
    <s v="Weekday"/>
    <s v="Organic Fresh Fresh Fruits Pack v2"/>
    <x v="9"/>
    <n v="438.7"/>
    <s v="Lalitha Menon"/>
    <x v="1"/>
    <s v="Kamala Murugan"/>
    <s v="Cashier"/>
    <s v="FreshMart Mysuru Circle"/>
    <x v="0"/>
  </r>
  <r>
    <s v="INV101376"/>
    <x v="211"/>
    <s v="CUST0666"/>
    <s v="PRD091"/>
    <s v="STR093"/>
    <s v="EMP0141"/>
    <n v="4"/>
    <n v="407.17"/>
    <n v="5"/>
    <n v="81.430000000000007"/>
    <n v="1547.25"/>
    <n v="1206.28"/>
    <n v="340.97"/>
    <s v="Credit Card"/>
    <s v="Not Returned"/>
    <x v="2"/>
    <d v="1899-12-30T20:46:00"/>
    <s v="Weekday"/>
    <s v="Local Farm Fresh Fruits 250ml"/>
    <x v="9"/>
    <n v="376.11"/>
    <s v="Anand Reddy"/>
    <x v="0"/>
    <s v="Mala Velan"/>
    <s v="Sales"/>
    <s v="FreshMart Pune Complex"/>
    <x v="2"/>
  </r>
  <r>
    <s v="INV101631"/>
    <x v="211"/>
    <s v="CUST0445"/>
    <s v="PRD009"/>
    <s v="STR043"/>
    <s v="EMP0014"/>
    <n v="2"/>
    <n v="661.91"/>
    <n v="15"/>
    <n v="198.57"/>
    <n v="1125.25"/>
    <n v="797.44"/>
    <n v="327.81"/>
    <s v="Debit Card"/>
    <s v="Not Returned"/>
    <x v="0"/>
    <d v="1899-12-30T19:17:00"/>
    <s v="Weekday"/>
    <s v="Harvest Gold Buns 200g"/>
    <x v="6"/>
    <n v="661.91"/>
    <s v="Anjali Kumar"/>
    <x v="2"/>
    <s v="Devi Rao"/>
    <s v="Billing"/>
    <s v="FreshMart Erode Heights"/>
    <x v="0"/>
  </r>
  <r>
    <s v="INV101648"/>
    <x v="211"/>
    <s v="CUST0264"/>
    <s v="PRD116"/>
    <s v="STR059"/>
    <s v="EMP0326"/>
    <n v="6"/>
    <n v="156.36000000000001"/>
    <n v="0"/>
    <n v="0"/>
    <n v="938.16"/>
    <n v="767.88"/>
    <n v="170.28"/>
    <s v="Wallet"/>
    <s v="Not Returned"/>
    <x v="1"/>
    <d v="1899-12-30T18:38:00"/>
    <s v="Weekday"/>
    <s v="Aachi Basmati Rice 200g"/>
    <x v="2"/>
    <n v="150.04"/>
    <s v="Kavya Sharma"/>
    <x v="0"/>
    <s v="Thenmozhi Sekar"/>
    <s v="Store Manager"/>
    <s v="FreshMart Coimbatore Plaza"/>
    <x v="0"/>
  </r>
  <r>
    <s v="INV101771"/>
    <x v="211"/>
    <s v="CUST0654"/>
    <s v="PRD083"/>
    <s v="STR046"/>
    <s v="EMP0191"/>
    <n v="3"/>
    <n v="464.27"/>
    <n v="5"/>
    <n v="69.64"/>
    <n v="1323.17"/>
    <n v="1072.4100000000001"/>
    <n v="250.76"/>
    <s v="Wallet"/>
    <s v="Not Returned"/>
    <x v="1"/>
    <d v="1899-12-30T21:09:00"/>
    <s v="Weekday"/>
    <s v="Organic Fresh Fresh Fruits 2kg"/>
    <x v="9"/>
    <n v="425.88"/>
    <s v="Gokul Sekar"/>
    <x v="0"/>
    <s v="Thenmozhi Krishnan"/>
    <s v="Billing"/>
    <s v="FreshMart Mysuru Colony"/>
    <x v="0"/>
  </r>
  <r>
    <s v="INV101928"/>
    <x v="211"/>
    <s v="CUST0078"/>
    <s v="PRD080"/>
    <s v="STR055"/>
    <s v="EMP0068"/>
    <n v="2"/>
    <n v="275.70999999999998"/>
    <n v="0"/>
    <n v="0"/>
    <n v="551.41999999999996"/>
    <n v="412.6"/>
    <n v="138.82"/>
    <s v="Debit Card"/>
    <s v="Not Returned"/>
    <x v="1"/>
    <d v="1899-12-30T13:00:00"/>
    <s v="Weekday"/>
    <s v="Vim Kitchenware 1kg"/>
    <x v="5"/>
    <n v="275.70999999999998"/>
    <s v="Eswari Balan"/>
    <x v="2"/>
    <s v="Manoj Subramaniam"/>
    <s v="Sales"/>
    <s v="FreshMart Madurai Circle"/>
    <x v="0"/>
  </r>
  <r>
    <s v="INV102242"/>
    <x v="211"/>
    <s v="CUST0066"/>
    <s v="PRD080"/>
    <s v="STR058"/>
    <s v="EMP0312"/>
    <n v="4"/>
    <n v="275.70999999999998"/>
    <n v="5"/>
    <n v="55.14"/>
    <n v="1047.7"/>
    <n v="825.2"/>
    <n v="222.5"/>
    <s v="Net Banking"/>
    <s v="Not Returned"/>
    <x v="0"/>
    <d v="1899-12-30T19:34:00"/>
    <s v="Weekday"/>
    <s v="Vim Kitchenware 1kg"/>
    <x v="5"/>
    <n v="275.70999999999998"/>
    <s v="Bhavani Sharma"/>
    <x v="2"/>
    <s v="Vasanthi Chettiar"/>
    <s v="Sales"/>
    <s v="FreshMart Erode Central"/>
    <x v="0"/>
  </r>
  <r>
    <s v="INV100362"/>
    <x v="212"/>
    <s v="CUST0340"/>
    <s v="PRD136"/>
    <s v="STR136"/>
    <s v="EMP0070"/>
    <n v="4"/>
    <n v="134.24"/>
    <n v="0"/>
    <n v="0"/>
    <n v="617.5"/>
    <n v="364.72"/>
    <n v="252.78"/>
    <s v="Cash"/>
    <s v="Not Returned"/>
    <x v="1"/>
    <d v="1899-12-30T21:11:00"/>
    <s v="Weekend"/>
    <s v="Aachi Whole Spices 200g v2"/>
    <x v="1"/>
    <n v="123.11"/>
    <s v="Anand Prabhu"/>
    <x v="0"/>
    <s v="Umesh Subramaniam"/>
    <s v="Sales"/>
    <s v="FreshMart Nagpur Crossing"/>
    <x v="2"/>
  </r>
  <r>
    <s v="INV100540"/>
    <x v="212"/>
    <s v="CUST0523"/>
    <s v="PRD072"/>
    <s v="STR091"/>
    <s v="EMP0112"/>
    <n v="1"/>
    <n v="340.25"/>
    <n v="0"/>
    <n v="0"/>
    <n v="391.29"/>
    <n v="263.85000000000002"/>
    <n v="127.44"/>
    <s v="Credit Card"/>
    <s v="Not Returned"/>
    <x v="1"/>
    <d v="1899-12-30T18:58:00"/>
    <s v="Weekend"/>
    <s v="Eveready Detergent 1L"/>
    <x v="5"/>
    <n v="340.25"/>
    <s v="Mala Velan"/>
    <x v="2"/>
    <s v="Thenmozhi Velan"/>
    <s v="Sales"/>
    <s v="FreshMart Tiruppur Plaza"/>
    <x v="0"/>
  </r>
  <r>
    <s v="INV100719"/>
    <x v="212"/>
    <s v="CUST0105"/>
    <s v="PRD026"/>
    <s v="STR014"/>
    <s v="EMP0051"/>
    <n v="5"/>
    <n v="329.69"/>
    <n v="0"/>
    <n v="0"/>
    <n v="1895.72"/>
    <n v="1236.25"/>
    <n v="659.47"/>
    <s v="Net Banking"/>
    <s v="Not Returned"/>
    <x v="1"/>
    <d v="1899-12-30T11:45:00"/>
    <s v="Weekend"/>
    <s v="Nescafe Coffee 1kg"/>
    <x v="0"/>
    <n v="329.69"/>
    <s v="Revathi Sekar"/>
    <x v="2"/>
    <s v="Thenmozhi Prabhu"/>
    <s v="Billing"/>
    <s v="FreshMart Coimbatore Circle"/>
    <x v="0"/>
  </r>
  <r>
    <s v="INV100819"/>
    <x v="212"/>
    <s v="CUST0323"/>
    <s v="PRD018"/>
    <s v="STR080"/>
    <s v="EMP0285"/>
    <n v="1"/>
    <n v="232.58"/>
    <n v="20"/>
    <n v="46.52"/>
    <n v="213.97"/>
    <n v="191.2"/>
    <n v="22.77"/>
    <s v="Cash"/>
    <s v="Not Returned"/>
    <x v="0"/>
    <d v="1899-12-30T12:59:00"/>
    <s v="Weekend"/>
    <s v="Aavin Cheese 200g"/>
    <x v="3"/>
    <n v="232.58"/>
    <s v="Senthil Sekar"/>
    <x v="1"/>
    <s v="Lalitha Murugan"/>
    <s v="Store Manager"/>
    <s v="FreshMart Madurai Colony"/>
    <x v="0"/>
  </r>
  <r>
    <s v="INV101888"/>
    <x v="212"/>
    <s v="CUST0421"/>
    <s v="PRD110"/>
    <s v="STR015"/>
    <s v="EMP0222"/>
    <n v="3"/>
    <n v="291.93"/>
    <n v="0"/>
    <n v="0"/>
    <n v="1007.16"/>
    <n v="761.1"/>
    <n v="246.06"/>
    <s v="Cash"/>
    <s v="Returned"/>
    <x v="1"/>
    <d v="1899-12-30T12:29:00"/>
    <s v="Weekend"/>
    <s v="India Gate Ponni Rice 1kg"/>
    <x v="2"/>
    <n v="291.93"/>
    <s v="Karthik Devi"/>
    <x v="1"/>
    <s v="Poornima Rao"/>
    <s v="Inventory"/>
    <s v="FreshMart Salem Circle"/>
    <x v="0"/>
  </r>
  <r>
    <s v="INV102027"/>
    <x v="212"/>
    <s v="CUST0325"/>
    <s v="PRD035"/>
    <s v="STR076"/>
    <s v="EMP0342"/>
    <n v="1"/>
    <n v="503.36"/>
    <n v="0"/>
    <n v="0"/>
    <n v="578.86"/>
    <n v="389.8"/>
    <n v="189.06"/>
    <s v="Wallet"/>
    <s v="Not Returned"/>
    <x v="0"/>
    <d v="1899-12-30T14:38:00"/>
    <s v="Weekend"/>
    <s v="Coca-Cola Coffee 500g"/>
    <x v="0"/>
    <n v="503.36"/>
    <s v="Meena Kumar"/>
    <x v="1"/>
    <s v="Umesh Varma"/>
    <s v="Inventory"/>
    <s v="FreshMart Hyderabad Towers"/>
    <x v="0"/>
  </r>
  <r>
    <s v="INV102300"/>
    <x v="212"/>
    <s v="CUST0307"/>
    <s v="PRD032"/>
    <s v="STR001"/>
    <s v="EMP0261"/>
    <n v="2"/>
    <n v="141.11000000000001"/>
    <n v="15"/>
    <n v="42.33"/>
    <n v="275.87"/>
    <n v="231.82"/>
    <n v="44.05"/>
    <s v="Upi"/>
    <s v="Not Returned"/>
    <x v="1"/>
    <d v="1899-12-30T14:42:00"/>
    <s v="Weekend"/>
    <s v="Coca-Cola Coffee Combo"/>
    <x v="0"/>
    <n v="141.11000000000001"/>
    <s v="Ashok Nathan"/>
    <x v="1"/>
    <s v="Hari Murugan"/>
    <s v="Sales"/>
    <s v="FreshMart Madurai Crossing"/>
    <x v="0"/>
  </r>
  <r>
    <s v="INV100091"/>
    <x v="213"/>
    <s v="CUST0613"/>
    <s v="PRD110"/>
    <s v="STR122"/>
    <s v="EMP0256"/>
    <n v="0"/>
    <n v="335.52"/>
    <n v="0"/>
    <n v="0"/>
    <n v="3086.78"/>
    <n v="2029.6"/>
    <n v="1057.18"/>
    <s v="Upi"/>
    <s v="Not Returned"/>
    <x v="1"/>
    <d v="1899-12-30T18:19:00"/>
    <s v="Weekend"/>
    <s v="India Gate Ponni Rice 1kg"/>
    <x v="2"/>
    <n v="291.93"/>
    <s v="Meena Menon"/>
    <x v="0"/>
    <s v="Vani Naicker"/>
    <s v="Cashier"/>
    <s v="FreshMart Pune Square"/>
    <x v="2"/>
  </r>
  <r>
    <s v="INV100303"/>
    <x v="213"/>
    <s v="CUST0192"/>
    <s v="PRD034"/>
    <s v="STR124"/>
    <s v="EMP0164"/>
    <n v="3"/>
    <n v="124.84"/>
    <n v="0"/>
    <n v="0"/>
    <n v="430.7"/>
    <n v="292.05"/>
    <n v="138.65"/>
    <s v="Net Banking"/>
    <s v="Not Returned"/>
    <x v="1"/>
    <d v="1899-12-30T12:48:00"/>
    <s v="Weekend"/>
    <s v="Nescafe Coffee 500g"/>
    <x v="0"/>
    <n v="124.84"/>
    <s v="Lalitha Velan"/>
    <x v="1"/>
    <s v="Sundar Naicker"/>
    <s v="Billing"/>
    <s v="FreshMart Ahmedabad Hub"/>
    <x v="2"/>
  </r>
  <r>
    <s v="INV100598"/>
    <x v="213"/>
    <s v="CUST0494"/>
    <s v="PRD062"/>
    <s v="STR106"/>
    <s v="EMP0116"/>
    <n v="6"/>
    <n v="488.1"/>
    <n v="0"/>
    <n v="0"/>
    <n v="3367.89"/>
    <n v="1953.66"/>
    <n v="1414.23"/>
    <s v="Net Banking"/>
    <s v="Not Returned"/>
    <x v="1"/>
    <d v="1899-12-30T18:51:00"/>
    <s v="Weekend"/>
    <s v="Himalaya Skin Care Combo"/>
    <x v="10"/>
    <n v="298.81"/>
    <s v="Bhavani Reddy"/>
    <x v="0"/>
    <s v="Balamurugan Kumar"/>
    <s v="Inventory"/>
    <s v="FreshMart Ahmedabad Crossing"/>
    <x v="2"/>
  </r>
  <r>
    <s v="INV101408"/>
    <x v="213"/>
    <s v="CUST0576"/>
    <s v="PRD126"/>
    <s v="STR085"/>
    <s v="EMP0133"/>
    <n v="8"/>
    <n v="372.74"/>
    <n v="10"/>
    <n v="298.19"/>
    <n v="3086.29"/>
    <n v="2595.84"/>
    <n v="490.45"/>
    <s v="Upi"/>
    <s v="Not Returned"/>
    <x v="0"/>
    <d v="1899-12-30T10:34:00"/>
    <s v="Weekend"/>
    <s v="Fortune Gingelly Oil 1L"/>
    <x v="8"/>
    <n v="360.52"/>
    <s v="Vasanthi Chandran"/>
    <x v="0"/>
    <s v="Deepak Naicker"/>
    <s v="Sales"/>
    <s v="FreshMart Mysuru Arcade"/>
    <x v="0"/>
  </r>
  <r>
    <s v="INV101537"/>
    <x v="213"/>
    <s v="CUST0247"/>
    <s v="PRD041"/>
    <s v="STR160"/>
    <s v="EMP0073"/>
    <n v="1"/>
    <n v="217.85"/>
    <n v="0"/>
    <n v="0"/>
    <n v="250.53"/>
    <n v="189.69"/>
    <n v="60.84"/>
    <s v="Upi"/>
    <s v="Not Returned"/>
    <x v="1"/>
    <d v="1899-12-30T18:48:00"/>
    <s v="Weekend"/>
    <s v="Amul Frozen Vegetables 250ml"/>
    <x v="12"/>
    <n v="217.85"/>
    <s v="Chitra Nathan"/>
    <x v="1"/>
    <s v="Harini Prabhu"/>
    <s v="Sales"/>
    <s v="FreshMart Lucknow Complex"/>
    <x v="1"/>
  </r>
  <r>
    <s v="INV101604"/>
    <x v="213"/>
    <s v="CUST0607"/>
    <s v="PRD020"/>
    <s v="STR132"/>
    <s v="EMP0106"/>
    <n v="3"/>
    <n v="99.93"/>
    <n v="20"/>
    <n v="59.96"/>
    <n v="275.8"/>
    <n v="258.14999999999998"/>
    <n v="17.649999999999999"/>
    <s v="Debit Card"/>
    <s v="Not Returned"/>
    <x v="1"/>
    <d v="1899-12-30T18:34:00"/>
    <s v="Weekend"/>
    <s v="Aavin Milk 1L"/>
    <x v="3"/>
    <n v="99.93"/>
    <s v="Deepa Varma"/>
    <x v="2"/>
    <s v="Banu Raj"/>
    <s v="Sales"/>
    <s v="FreshMart Surat Plaza"/>
    <x v="2"/>
  </r>
  <r>
    <s v="INV101717"/>
    <x v="213"/>
    <s v="CUST0227"/>
    <s v="PRD017"/>
    <s v="STR086"/>
    <s v="EMP0263"/>
    <n v="5"/>
    <n v="464.41"/>
    <n v="15"/>
    <n v="348.31"/>
    <n v="2269.8000000000002"/>
    <n v="1988.45"/>
    <n v="281.35000000000002"/>
    <s v="Net Banking"/>
    <s v="Not Returned"/>
    <x v="1"/>
    <d v="1899-12-30T14:53:00"/>
    <s v="Weekend"/>
    <s v="Nestle Curd 1kg"/>
    <x v="3"/>
    <n v="464.41"/>
    <s v="Unknown"/>
    <x v="2"/>
    <s v="Vani Nair"/>
    <s v="Cashier"/>
    <s v="FreshMart Bengaluru Circle"/>
    <x v="0"/>
  </r>
  <r>
    <s v="INV101720"/>
    <x v="213"/>
    <s v="CUST0168"/>
    <s v="PRD056"/>
    <s v="STR110"/>
    <s v="EMP0178"/>
    <n v="3"/>
    <n v="343.95"/>
    <n v="5"/>
    <n v="51.59"/>
    <n v="1127.3"/>
    <n v="715.29"/>
    <n v="412.01"/>
    <s v="Upi"/>
    <s v="Not Returned"/>
    <x v="2"/>
    <d v="1899-12-30T11:50:00"/>
    <s v="Weekend"/>
    <s v="Cadbury Namkeen Combo"/>
    <x v="7"/>
    <n v="333.54"/>
    <s v="Naveen Prabhu"/>
    <x v="0"/>
    <s v="Jaya Sharma"/>
    <s v="Cashier"/>
    <s v="FreshMart Mumbai Colony"/>
    <x v="2"/>
  </r>
  <r>
    <s v="INV101968"/>
    <x v="213"/>
    <s v="CUST0275"/>
    <s v="PRD017"/>
    <s v="STR075"/>
    <s v="EMP0033"/>
    <n v="4"/>
    <n v="522.42999999999995"/>
    <n v="15"/>
    <n v="313.45999999999998"/>
    <n v="2042.7"/>
    <n v="1590.76"/>
    <n v="451.94"/>
    <s v="Net Banking"/>
    <s v="Not Returned"/>
    <x v="2"/>
    <d v="1899-12-30T15:26:00"/>
    <s v="Weekend"/>
    <s v="Nestle Curd 1kg"/>
    <x v="3"/>
    <n v="464.41"/>
    <s v="Latha Nathan"/>
    <x v="0"/>
    <s v="Geetha Subramaniam"/>
    <s v="Sales"/>
    <s v="FreshMart Salem Main Road"/>
    <x v="0"/>
  </r>
  <r>
    <s v="INV102323"/>
    <x v="213"/>
    <s v="CUST0482"/>
    <s v="PRD035"/>
    <s v="STR129"/>
    <s v="EMP0196"/>
    <n v="5"/>
    <n v="545.58000000000004"/>
    <n v="10"/>
    <n v="272.79000000000002"/>
    <n v="2823.38"/>
    <n v="1949"/>
    <n v="874.38"/>
    <s v="Debit Card"/>
    <s v="Not Returned"/>
    <x v="1"/>
    <d v="1899-12-30T10:04:00"/>
    <s v="Weekend"/>
    <s v="Coca-Cola Coffee 500g"/>
    <x v="0"/>
    <n v="503.36"/>
    <s v="Prakash Naicker"/>
    <x v="0"/>
    <s v="Elango Sekar"/>
    <s v="Operations"/>
    <s v="FreshMart Ahmedabad Heights"/>
    <x v="2"/>
  </r>
  <r>
    <s v="INV100264"/>
    <x v="214"/>
    <s v="CUST0427"/>
    <s v="PRD019"/>
    <s v="STR157"/>
    <s v="EMP0052"/>
    <n v="2"/>
    <n v="448.94"/>
    <n v="5"/>
    <n v="44.89"/>
    <n v="852.99"/>
    <n v="760.16"/>
    <n v="92.83"/>
    <s v="Cash"/>
    <s v="Not Returned"/>
    <x v="1"/>
    <d v="1899-12-30T11:35:00"/>
    <s v="Weekday"/>
    <s v="Amul Paneer 1kg"/>
    <x v="3"/>
    <n v="448.94"/>
    <s v="Ashok Gounder"/>
    <x v="1"/>
    <s v="Pandi Iyer"/>
    <s v="Sales"/>
    <s v="FreshMart Lucknow Extension"/>
    <x v="1"/>
  </r>
  <r>
    <s v="INV100716"/>
    <x v="214"/>
    <s v="CUST0262"/>
    <s v="PRD054"/>
    <s v="STR124"/>
    <s v="EMP0294"/>
    <n v="5"/>
    <n v="530.16"/>
    <n v="0"/>
    <n v="0"/>
    <n v="2650.8"/>
    <n v="1895.95"/>
    <n v="754.85"/>
    <s v="Cash"/>
    <s v="Not Returned"/>
    <x v="0"/>
    <d v="1899-12-30T20:44:00"/>
    <s v="Weekday"/>
    <s v="Lays Namkeen 2kg"/>
    <x v="7"/>
    <n v="530.16"/>
    <s v="Udhay Mudaliar"/>
    <x v="2"/>
    <s v="Meena Prabhu"/>
    <s v="Store Manager"/>
    <s v="FreshMart Ahmedabad Hub"/>
    <x v="2"/>
  </r>
  <r>
    <s v="INV101746"/>
    <x v="214"/>
    <s v="CUST0482"/>
    <s v="PRD093"/>
    <s v="STR001"/>
    <s v="EMP0320"/>
    <n v="7"/>
    <n v="102.76"/>
    <n v="0"/>
    <n v="0"/>
    <n v="719.32"/>
    <n v="558.74"/>
    <n v="160.58000000000001"/>
    <s v="Upi"/>
    <s v="Not Returned"/>
    <x v="0"/>
    <d v="1899-12-30T10:49:00"/>
    <s v="Weekday"/>
    <s v="Local Farm Fresh Vegetables 250ml"/>
    <x v="11"/>
    <n v="96.72"/>
    <s v="Prakash Naicker"/>
    <x v="0"/>
    <s v="Revathi Varma"/>
    <s v="Sales"/>
    <s v="FreshMart Madurai Crossing"/>
    <x v="0"/>
  </r>
  <r>
    <s v="INV100318"/>
    <x v="215"/>
    <s v="CUST0647"/>
    <s v="PRD021"/>
    <s v="STR091"/>
    <s v="EMP0307"/>
    <n v="4"/>
    <n v="44.33"/>
    <n v="20"/>
    <n v="35.46"/>
    <n v="141.86000000000001"/>
    <n v="129.6"/>
    <n v="12.26"/>
    <s v="Credit Card"/>
    <s v="Not Returned"/>
    <x v="1"/>
    <d v="1899-12-30T15:56:00"/>
    <s v="Weekday"/>
    <s v="Milky Mist Butter Pack"/>
    <x v="3"/>
    <n v="38.659999999999997"/>
    <s v="Kalpana Nathan"/>
    <x v="0"/>
    <s v="Kishore Chandran"/>
    <s v="Cashier"/>
    <s v="FreshMart Tiruppur Plaza"/>
    <x v="0"/>
  </r>
  <r>
    <s v="INV101475"/>
    <x v="215"/>
    <s v="CUST0230"/>
    <s v="PRD098"/>
    <s v="STR083"/>
    <s v="EMP0074"/>
    <n v="4"/>
    <n v="83.13"/>
    <n v="0"/>
    <n v="0"/>
    <n v="332.52"/>
    <n v="276.36"/>
    <n v="56.16"/>
    <s v="Wallet"/>
    <s v="Not Returned"/>
    <x v="1"/>
    <d v="1899-12-30T13:45:00"/>
    <s v="Weekday"/>
    <s v="Organic Fresh Fresh Vegetables 250ml"/>
    <x v="11"/>
    <n v="83.13"/>
    <s v="Thenmozhi Menon"/>
    <x v="2"/>
    <s v="Indira Varma"/>
    <s v="Sales"/>
    <s v="FreshMart Salem Colony"/>
    <x v="0"/>
  </r>
  <r>
    <s v="INV100245"/>
    <x v="216"/>
    <s v="CUST0263"/>
    <s v="PRD064"/>
    <s v="STR092"/>
    <s v="EMP0336"/>
    <n v="5"/>
    <n v="420.93"/>
    <n v="15"/>
    <n v="315.7"/>
    <n v="1788.95"/>
    <n v="1378.35"/>
    <n v="410.6"/>
    <s v="Wallet"/>
    <s v="Not Returned"/>
    <x v="1"/>
    <d v="1899-12-30T16:08:00"/>
    <s v="Weekday"/>
    <s v="Patanjali Soap Combo"/>
    <x v="10"/>
    <n v="386.17"/>
    <s v="Deepa Kumar"/>
    <x v="0"/>
    <s v="Sanjay Sharma"/>
    <s v="Billing"/>
    <s v="FreshMart Chennai Gardens"/>
    <x v="0"/>
  </r>
  <r>
    <s v="INV100593"/>
    <x v="216"/>
    <s v="CUST0188"/>
    <s v="PRD052"/>
    <s v="STR096"/>
    <s v="EMP0301"/>
    <n v="8"/>
    <n v="348.67"/>
    <n v="0"/>
    <n v="0"/>
    <n v="2789.36"/>
    <n v="2043.92"/>
    <n v="745.44"/>
    <s v="Credit Card"/>
    <s v="Not Returned"/>
    <x v="1"/>
    <d v="1899-12-30T09:21:00"/>
    <s v="Weekday"/>
    <s v="Lays Namkeen 200g"/>
    <x v="7"/>
    <n v="328.59"/>
    <s v="Gopal Raj"/>
    <x v="0"/>
    <s v="Kalpana Prabhu"/>
    <s v="Inventory"/>
    <s v="FreshMart Mumbai Bypass"/>
    <x v="2"/>
  </r>
  <r>
    <s v="INV102487"/>
    <x v="216"/>
    <s v="CUST0350"/>
    <s v="PRD028"/>
    <s v="STR031"/>
    <s v="EMP0153"/>
    <n v="1"/>
    <n v="380.12"/>
    <n v="0"/>
    <n v="0"/>
    <n v="380.12"/>
    <n v="309.98"/>
    <n v="70.14"/>
    <s v="Debit Card"/>
    <s v="Not Returned"/>
    <x v="1"/>
    <d v="1899-12-30T14:47:00"/>
    <s v="Weekday"/>
    <s v="Tata Tea Soft Drinks 500g"/>
    <x v="0"/>
    <n v="380.12"/>
    <s v="Raghav Chettiar"/>
    <x v="1"/>
    <s v="Eswari Raj"/>
    <s v="Sales"/>
    <s v="FreshMart Chennai Complex"/>
    <x v="0"/>
  </r>
  <r>
    <s v="INV100347"/>
    <x v="217"/>
    <s v="CUST0395"/>
    <s v="PRD032"/>
    <s v="STR009"/>
    <s v="EMP0133"/>
    <n v="4"/>
    <n v="141.11000000000001"/>
    <n v="5"/>
    <n v="28.22"/>
    <n v="536.22"/>
    <n v="463.64"/>
    <n v="72.58"/>
    <s v="Net Banking"/>
    <s v="Not Returned"/>
    <x v="1"/>
    <d v="1899-12-30T18:26:00"/>
    <s v="Weekday"/>
    <s v="Coca-Cola Coffee Combo"/>
    <x v="0"/>
    <n v="141.11000000000001"/>
    <s v="Arun Pandian"/>
    <x v="1"/>
    <s v="Deepak Naicker"/>
    <s v="Sales"/>
    <s v="FreshMart Kochi Square"/>
    <x v="0"/>
  </r>
  <r>
    <s v="INV100826"/>
    <x v="217"/>
    <s v="CUST0565"/>
    <s v="PRD017"/>
    <s v="STR135"/>
    <s v="EMP0020"/>
    <n v="1"/>
    <n v="464.41"/>
    <n v="0"/>
    <n v="0"/>
    <n v="464.41"/>
    <n v="397.69"/>
    <n v="66.72"/>
    <s v="Credit Card"/>
    <s v="Not Returned"/>
    <x v="1"/>
    <d v="1899-12-30T09:18:00"/>
    <s v="Weekday"/>
    <s v="Nestle Curd 1kg"/>
    <x v="3"/>
    <n v="464.41"/>
    <s v="Pandi Nathan"/>
    <x v="2"/>
    <s v="Yazhini Prabhu"/>
    <s v="Inventory"/>
    <s v="FreshMart Pune Towers"/>
    <x v="2"/>
  </r>
  <r>
    <s v="INV101049"/>
    <x v="217"/>
    <s v="CUST0634"/>
    <s v="PRD037"/>
    <s v="STR037"/>
    <s v="EMP0288"/>
    <n v="4"/>
    <n v="269.54000000000002"/>
    <n v="0"/>
    <n v="0"/>
    <n v="1078.1600000000001"/>
    <n v="837.52"/>
    <n v="240.64"/>
    <s v="Net Banking"/>
    <s v="Not Returned"/>
    <x v="1"/>
    <d v="1899-12-30T16:51:00"/>
    <s v="Weekday"/>
    <s v="ITC Frozen Snacks 250ml"/>
    <x v="12"/>
    <n v="245.32"/>
    <s v="Chandrasekar Pandian"/>
    <x v="0"/>
    <s v="Chitra Selvam"/>
    <s v="Sales"/>
    <s v="FreshMart Hyderabad Extension"/>
    <x v="0"/>
  </r>
  <r>
    <s v="INV101451"/>
    <x v="217"/>
    <s v="CUST0300"/>
    <s v="PRD081"/>
    <s v="STR117"/>
    <s v="EMP0009"/>
    <n v="1"/>
    <n v="55.81"/>
    <n v="0"/>
    <n v="0"/>
    <n v="55.81"/>
    <n v="44.96"/>
    <n v="10.85"/>
    <s v="Cash"/>
    <s v="Not Returned"/>
    <x v="2"/>
    <d v="1899-12-30T14:46:00"/>
    <s v="Weekday"/>
    <s v="Eveready Batteries 250ml"/>
    <x v="5"/>
    <n v="55.81"/>
    <s v="Indira Prabhu"/>
    <x v="1"/>
    <s v="Usha Chettiar"/>
    <s v="Cashier"/>
    <s v="FreshMart Nagpur Market"/>
    <x v="0"/>
  </r>
  <r>
    <s v="INV101713"/>
    <x v="217"/>
    <s v="CUST0495"/>
    <s v="PRD012"/>
    <s v="STR083"/>
    <s v="EMP0074"/>
    <n v="8"/>
    <n v="599.45000000000005"/>
    <n v="5"/>
    <n v="239.78"/>
    <n v="4555.82"/>
    <n v="2691.2"/>
    <n v="1864.62"/>
    <s v="Cash"/>
    <s v="Not Returned"/>
    <x v="1"/>
    <d v="1899-12-30T11:18:00"/>
    <s v="Weekday"/>
    <s v="Harvest Gold Rusk 1kg"/>
    <x v="6"/>
    <n v="541.35"/>
    <s v="Bhuvana Pillai"/>
    <x v="0"/>
    <s v="Indira Varma"/>
    <s v="Sales"/>
    <s v="FreshMart Salem Colony"/>
    <x v="0"/>
  </r>
  <r>
    <s v="INV102298"/>
    <x v="217"/>
    <s v="CUST0279"/>
    <s v="PRD133"/>
    <s v="STR141"/>
    <s v="EMP0197"/>
    <n v="7"/>
    <n v="83.37"/>
    <n v="10"/>
    <n v="58.36"/>
    <n v="525.23"/>
    <n v="435.75"/>
    <n v="89.48"/>
    <s v="Credit Card"/>
    <s v="Not Returned"/>
    <x v="2"/>
    <d v="1899-12-30T10:20:00"/>
    <s v="Weekday"/>
    <s v="Aachi Powdered Spices 200g"/>
    <x v="1"/>
    <n v="80.5"/>
    <s v="Ramesh Devi"/>
    <x v="0"/>
    <s v="Nithya Sekar"/>
    <s v="Billing"/>
    <s v="FreshMart Delhi Arcade"/>
    <x v="1"/>
  </r>
  <r>
    <s v="INV100106"/>
    <x v="218"/>
    <s v="CUST0129"/>
    <s v="PRD049"/>
    <s v="STR097"/>
    <s v="EMP0146"/>
    <n v="4"/>
    <n v="418.79"/>
    <n v="15"/>
    <n v="251.27"/>
    <n v="1423.89"/>
    <n v="1235.76"/>
    <n v="188.13"/>
    <s v="Upi"/>
    <s v="Not Returned"/>
    <x v="1"/>
    <d v="1899-12-30T20:23:00"/>
    <s v="Weekday"/>
    <s v="Cadbury Chips 1kg"/>
    <x v="7"/>
    <n v="418.79"/>
    <s v="Senthil Menon"/>
    <x v="1"/>
    <s v="Kishore Chettiar"/>
    <s v="Inventory"/>
    <s v="FreshMart Ahmedabad Arcade"/>
    <x v="2"/>
  </r>
  <r>
    <s v="INV100607"/>
    <x v="218"/>
    <s v="CUST0156"/>
    <s v="PRD044"/>
    <s v="STR086"/>
    <s v="EMP0263"/>
    <n v="8"/>
    <n v="239.78"/>
    <n v="0"/>
    <n v="0"/>
    <n v="1918.24"/>
    <n v="1665.76"/>
    <n v="252.48"/>
    <s v="Upi"/>
    <s v="Not Returned"/>
    <x v="1"/>
    <d v="1899-12-30T14:14:00"/>
    <s v="Weekday"/>
    <s v="ITC Frozen Vegetables 250ml v2"/>
    <x v="12"/>
    <n v="229.81"/>
    <s v="Tara Chettiar"/>
    <x v="0"/>
    <s v="Vani Nair"/>
    <s v="Cashier"/>
    <s v="FreshMart Bengaluru Circle"/>
    <x v="0"/>
  </r>
  <r>
    <s v="INV100009"/>
    <x v="219"/>
    <s v="CUST0151"/>
    <s v="PRD105"/>
    <s v="STR062"/>
    <s v="EMP0350"/>
    <n v="5"/>
    <n v="131.03"/>
    <n v="0"/>
    <n v="0"/>
    <n v="753.42"/>
    <n v="586.35"/>
    <n v="167.07"/>
    <s v="Upi"/>
    <s v="Not Returned"/>
    <x v="0"/>
    <d v="1899-12-30T13:50:00"/>
    <s v="Weekend"/>
    <s v="India Gate Basmati Rice 250ml"/>
    <x v="2"/>
    <n v="131.03"/>
    <s v="Gopal Selvam"/>
    <x v="2"/>
    <s v="Uma Pandian"/>
    <s v="Cashier"/>
    <s v="FreshMart Hyderabad Crossing"/>
    <x v="0"/>
  </r>
  <r>
    <s v="INV100100"/>
    <x v="219"/>
    <s v="CUST0063"/>
    <s v="PRD084"/>
    <s v="STR030"/>
    <s v="EMP0036"/>
    <n v="8"/>
    <n v="226.02"/>
    <n v="0"/>
    <n v="0"/>
    <n v="2079.38"/>
    <n v="1457.36"/>
    <n v="622.02"/>
    <s v="Upi"/>
    <s v="Not Returned"/>
    <x v="1"/>
    <d v="1899-12-30T11:36:00"/>
    <s v="Weekend"/>
    <s v="Local Farm Fresh Fruits Combo"/>
    <x v="9"/>
    <n v="221.61"/>
    <s v="Priya Varma"/>
    <x v="0"/>
    <s v="Senthil Varma"/>
    <s v="Cashier"/>
    <s v="FreshMart Mysuru Bypass"/>
    <x v="0"/>
  </r>
  <r>
    <s v="INV100941"/>
    <x v="219"/>
    <s v="CUST0463"/>
    <s v="PRD026"/>
    <s v="STR150"/>
    <s v="EMP0037"/>
    <n v="6"/>
    <n v="378.89"/>
    <n v="10"/>
    <n v="227.33"/>
    <n v="2352.91"/>
    <n v="1483.5"/>
    <n v="869.41"/>
    <s v="Net Banking"/>
    <s v="Returned"/>
    <x v="2"/>
    <d v="1899-12-30T13:11:00"/>
    <s v="Weekend"/>
    <s v="Nescafe Coffee 1kg"/>
    <x v="0"/>
    <n v="329.69"/>
    <s v="Gayathri Gounder"/>
    <x v="0"/>
    <s v="Divya Nathan"/>
    <s v="Cashier"/>
    <s v="FreshMart Lucknow Enclave"/>
    <x v="1"/>
  </r>
  <r>
    <s v="INV101342"/>
    <x v="219"/>
    <s v="CUST0585"/>
    <s v="PRD091"/>
    <s v="STR125"/>
    <s v="EMP0259"/>
    <n v="2"/>
    <n v="376.11"/>
    <n v="20"/>
    <n v="150.44"/>
    <n v="692.05"/>
    <n v="603.14"/>
    <n v="88.91"/>
    <s v="Wallet"/>
    <s v="Not Returned"/>
    <x v="1"/>
    <d v="1899-12-30T19:41:00"/>
    <s v="Weekend"/>
    <s v="Local Farm Fresh Fruits 250ml"/>
    <x v="9"/>
    <n v="376.11"/>
    <s v="Pandi Prabhu"/>
    <x v="1"/>
    <s v="Ramesh Sekar"/>
    <s v="Inventory"/>
    <s v="FreshMart Nagpur Arcade"/>
    <x v="2"/>
  </r>
  <r>
    <s v="INV101421"/>
    <x v="219"/>
    <s v="CUST0300"/>
    <s v="PRD123"/>
    <s v="STR016"/>
    <s v="EMP0270"/>
    <n v="1"/>
    <n v="183.39"/>
    <n v="5"/>
    <n v="9.17"/>
    <n v="200.35"/>
    <n v="158.43"/>
    <n v="41.92"/>
    <s v="Net Banking"/>
    <s v="Not Returned"/>
    <x v="0"/>
    <d v="1899-12-30T11:09:00"/>
    <s v="Weekend"/>
    <s v="Fortune Gingelly Oil 200g"/>
    <x v="8"/>
    <n v="183.39"/>
    <s v="Indira Prabhu"/>
    <x v="1"/>
    <s v="Priya Venkataraman"/>
    <s v="Operations"/>
    <s v="FreshMart Kochi Bypass"/>
    <x v="0"/>
  </r>
  <r>
    <s v="INV101780"/>
    <x v="219"/>
    <s v="CUST0006"/>
    <s v="PRD128"/>
    <s v="STR079"/>
    <s v="EMP0295"/>
    <n v="5"/>
    <n v="253.11"/>
    <n v="10"/>
    <n v="126.56"/>
    <n v="1309.8399999999999"/>
    <n v="953.7"/>
    <n v="356.14"/>
    <s v="Upi"/>
    <s v="Not Returned"/>
    <x v="1"/>
    <d v="1899-12-30T19:54:00"/>
    <s v="Weekend"/>
    <s v="Aachi Powdered Spices Pack"/>
    <x v="1"/>
    <n v="253.11"/>
    <s v="Thiru Devi"/>
    <x v="2"/>
    <s v="Lakshmi Nair"/>
    <s v="Inventory"/>
    <s v="FreshMart Erode Hub"/>
    <x v="0"/>
  </r>
  <r>
    <s v="INV102023"/>
    <x v="219"/>
    <s v="CUST0078"/>
    <s v="PRD033"/>
    <s v="STR067"/>
    <s v="EMP0247"/>
    <n v="3"/>
    <n v="217.42"/>
    <n v="10"/>
    <n v="65.23"/>
    <n v="675.08"/>
    <n v="531.09"/>
    <n v="143.99"/>
    <s v="Credit Card"/>
    <s v="Not Returned"/>
    <x v="0"/>
    <d v="1899-12-30T10:41:00"/>
    <s v="Weekend"/>
    <s v="Bisleri Soft Drinks 2kg"/>
    <x v="0"/>
    <n v="217.42"/>
    <s v="Eswari Balan"/>
    <x v="2"/>
    <s v="Sudha Balan"/>
    <s v="Sales"/>
    <s v="FreshMart Salem Complex"/>
    <x v="0"/>
  </r>
  <r>
    <s v="INV100321"/>
    <x v="220"/>
    <s v="CUST0181"/>
    <s v="PRD081"/>
    <s v="STR012"/>
    <s v="EMP0157"/>
    <n v="1"/>
    <n v="55.81"/>
    <n v="20"/>
    <n v="11.16"/>
    <n v="51.35"/>
    <n v="44.96"/>
    <n v="6.39"/>
    <s v="Net Banking"/>
    <s v="Not Returned"/>
    <x v="1"/>
    <d v="1899-12-30T10:44:00"/>
    <s v="Weekend"/>
    <s v="Eveready Batteries 250ml"/>
    <x v="5"/>
    <n v="55.81"/>
    <s v="Ashok Krishnan"/>
    <x v="2"/>
    <s v="Elango Velan"/>
    <s v="Cashier"/>
    <s v="FreshMart Chennai Junction"/>
    <x v="0"/>
  </r>
  <r>
    <s v="INV100458"/>
    <x v="220"/>
    <s v="CUST0360"/>
    <s v="PRD117"/>
    <s v="STR025"/>
    <s v="EMP0281"/>
    <n v="2"/>
    <n v="268.32"/>
    <n v="0"/>
    <n v="0"/>
    <n v="617.14"/>
    <n v="482.88"/>
    <n v="134.26"/>
    <s v="Wallet"/>
    <s v="Not Returned"/>
    <x v="1"/>
    <d v="1899-12-30T12:06:00"/>
    <s v="Weekend"/>
    <s v="Idhayam Groundnut Oil 1kg"/>
    <x v="8"/>
    <n v="268.32"/>
    <s v="Deepak Nathan"/>
    <x v="1"/>
    <s v="Malathi Iyer"/>
    <s v="Sales"/>
    <s v="FreshMart Tiruppur Enclave"/>
    <x v="0"/>
  </r>
  <r>
    <s v="INV100677"/>
    <x v="220"/>
    <s v="CUST0149"/>
    <s v="PRD088"/>
    <s v="STR035"/>
    <s v="EMP0297"/>
    <n v="2"/>
    <n v="404.97"/>
    <n v="5"/>
    <n v="40.5"/>
    <n v="884.86"/>
    <n v="682.48"/>
    <n v="202.38"/>
    <s v="Debit Card"/>
    <s v="Not Returned"/>
    <x v="1"/>
    <d v="1899-12-30T13:29:00"/>
    <s v="Weekend"/>
    <s v="Local Farm Fresh Fruits Combo v3"/>
    <x v="9"/>
    <n v="404.97"/>
    <s v="Vani Rao"/>
    <x v="2"/>
    <s v="Kishore Naidu"/>
    <s v="Sales"/>
    <s v="FreshMart Kochi Circle"/>
    <x v="0"/>
  </r>
  <r>
    <s v="INV100972"/>
    <x v="220"/>
    <s v="CUST0482"/>
    <s v="PRD025"/>
    <s v="STR164"/>
    <s v="EMP0309"/>
    <n v="8"/>
    <n v="407.53"/>
    <n v="0"/>
    <n v="0"/>
    <n v="3749.28"/>
    <n v="2287.1999999999998"/>
    <n v="1462.08"/>
    <s v="Wallet"/>
    <s v="Not Returned"/>
    <x v="1"/>
    <d v="1899-12-30T15:00:00"/>
    <s v="Weekend"/>
    <s v="Nescafe Soft Drinks Pack"/>
    <x v="0"/>
    <n v="383.51"/>
    <s v="Prakash Naicker"/>
    <x v="0"/>
    <s v="Kannan Kumar"/>
    <s v="Sales"/>
    <s v="FreshMart Delhi Towers"/>
    <x v="1"/>
  </r>
  <r>
    <s v="INV101238"/>
    <x v="220"/>
    <s v="CUST0455"/>
    <s v="PRD095"/>
    <s v="STR102"/>
    <s v="EMP0302"/>
    <n v="3"/>
    <n v="86.2"/>
    <n v="15"/>
    <n v="38.79"/>
    <n v="252.78"/>
    <n v="186.42"/>
    <n v="66.36"/>
    <s v="Wallet"/>
    <s v="Not Returned"/>
    <x v="1"/>
    <d v="1899-12-30T15:31:00"/>
    <s v="Weekend"/>
    <s v="Organic Fresh Fresh Vegetables 200g"/>
    <x v="11"/>
    <n v="75.680000000000007"/>
    <s v="Nithya Venkataraman"/>
    <x v="0"/>
    <s v="Anitha Subramaniam"/>
    <s v="Sales"/>
    <s v="FreshMart Nagpur Towers"/>
    <x v="0"/>
  </r>
  <r>
    <s v="INV101350"/>
    <x v="220"/>
    <s v="CUST0153"/>
    <s v="PRD116"/>
    <s v="STR078"/>
    <s v="EMP0296"/>
    <n v="1"/>
    <n v="150.04"/>
    <n v="0"/>
    <n v="0"/>
    <n v="172.55"/>
    <n v="127.98"/>
    <n v="44.57"/>
    <s v="Credit Card"/>
    <s v="Not Returned"/>
    <x v="1"/>
    <d v="1899-12-30T10:27:00"/>
    <s v="Weekend"/>
    <s v="Aachi Basmati Rice 200g"/>
    <x v="2"/>
    <n v="150.04"/>
    <s v="Thenmozhi Sharma"/>
    <x v="2"/>
    <s v="Vani Venkataraman"/>
    <s v="Billing"/>
    <s v="FreshMart Tiruppur Towers"/>
    <x v="0"/>
  </r>
  <r>
    <s v="INV100136"/>
    <x v="221"/>
    <s v="CUST0010"/>
    <s v="PRD047"/>
    <s v="STR140"/>
    <s v="EMP0145"/>
    <n v="4"/>
    <n v="474.19"/>
    <n v="10"/>
    <n v="189.68"/>
    <n v="1707.08"/>
    <n v="1375.56"/>
    <n v="331.52"/>
    <s v="Wallet"/>
    <s v="Not Returned"/>
    <x v="1"/>
    <d v="1899-12-30T12:40:00"/>
    <s v="Weekday"/>
    <s v="Lays Chocolates Combo"/>
    <x v="7"/>
    <n v="474.19"/>
    <s v="Tara Achari"/>
    <x v="1"/>
    <s v="Ilango Reddy"/>
    <s v="Cashier"/>
    <s v="FreshMart Surat Crossing"/>
    <x v="2"/>
  </r>
  <r>
    <s v="INV100218"/>
    <x v="221"/>
    <s v="CUST0535"/>
    <s v="PRD078"/>
    <s v="STR074"/>
    <s v="EMP0270"/>
    <n v="1"/>
    <n v="261.55"/>
    <n v="5"/>
    <n v="13.08"/>
    <n v="248.47"/>
    <n v="215.03"/>
    <n v="33.44"/>
    <s v="Credit Card"/>
    <s v="Not Returned"/>
    <x v="2"/>
    <d v="1899-12-30T12:56:00"/>
    <s v="Weekday"/>
    <s v="Vim Kitchenware Combo"/>
    <x v="5"/>
    <n v="261.55"/>
    <s v="Sundar Venkataraman"/>
    <x v="1"/>
    <s v="Priya Venkataraman"/>
    <s v="Operations"/>
    <s v="FreshMart Mysuru Main Road"/>
    <x v="0"/>
  </r>
  <r>
    <s v="INV100336"/>
    <x v="221"/>
    <s v="CUST0604"/>
    <s v="PRD093"/>
    <s v="STR091"/>
    <s v="EMP0246"/>
    <n v="4"/>
    <n v="96.72"/>
    <n v="0"/>
    <n v="0"/>
    <n v="386.88"/>
    <n v="319.27999999999997"/>
    <n v="67.599999999999994"/>
    <s v="Cash"/>
    <s v="Not Returned"/>
    <x v="1"/>
    <d v="1899-12-30T19:34:00"/>
    <s v="Weekday"/>
    <s v="Local Farm Fresh Vegetables 250ml"/>
    <x v="11"/>
    <n v="96.72"/>
    <s v="Chandrasekar Venkataraman"/>
    <x v="1"/>
    <s v="Padma Chettiar"/>
    <s v="Sales"/>
    <s v="FreshMart Tiruppur Plaza"/>
    <x v="0"/>
  </r>
  <r>
    <s v="INV101015"/>
    <x v="221"/>
    <s v="CUST0529"/>
    <s v="PRD048"/>
    <s v="STR016"/>
    <s v="EMP0337"/>
    <n v="2"/>
    <n v="147.72"/>
    <n v="5"/>
    <n v="14.77"/>
    <n v="280.67"/>
    <n v="218.42"/>
    <n v="62.25"/>
    <s v="Net Banking"/>
    <s v="Returned"/>
    <x v="1"/>
    <d v="1899-12-30T11:14:00"/>
    <s v="Weekday"/>
    <s v="Lays Chocolates 1kg"/>
    <x v="7"/>
    <n v="147.72"/>
    <s v="Indira Balan"/>
    <x v="1"/>
    <s v="Janani Chettiar"/>
    <s v="Store Manager"/>
    <s v="FreshMart Kochi Bypass"/>
    <x v="0"/>
  </r>
  <r>
    <s v="INV102107"/>
    <x v="221"/>
    <s v="CUST0451"/>
    <s v="PRD005"/>
    <s v="STR089"/>
    <s v="EMP0105"/>
    <n v="3"/>
    <n v="332.74"/>
    <n v="10"/>
    <n v="99.82"/>
    <n v="898.4"/>
    <n v="615.80999999999995"/>
    <n v="282.58999999999997"/>
    <s v="Wallet"/>
    <s v="Not Returned"/>
    <x v="1"/>
    <d v="1899-12-30T17:09:00"/>
    <s v="Weekday"/>
    <s v="Amul Paneer 250ml"/>
    <x v="6"/>
    <n v="332.74"/>
    <s v="Divya Nair"/>
    <x v="2"/>
    <s v="Nagarajan Mudaliar"/>
    <s v="Cashier"/>
    <s v="FreshMart Salem Hub"/>
    <x v="0"/>
  </r>
  <r>
    <s v="INV102318"/>
    <x v="221"/>
    <s v="CUST0006"/>
    <s v="PRD053"/>
    <s v="STR065"/>
    <s v="EMP0147"/>
    <n v="1"/>
    <n v="262.77"/>
    <n v="20"/>
    <n v="52.55"/>
    <n v="210.22"/>
    <n v="194.64"/>
    <n v="15.58"/>
    <s v="Credit Card"/>
    <s v="Not Returned"/>
    <x v="1"/>
    <d v="1899-12-30T18:47:00"/>
    <s v="Weekday"/>
    <s v="Cadbury Namkeen Pack"/>
    <x v="7"/>
    <n v="262.77"/>
    <s v="Thiru Devi"/>
    <x v="2"/>
    <s v="Hemalatha Naidu"/>
    <s v="Billing"/>
    <s v="FreshMart Mysuru Enclave"/>
    <x v="0"/>
  </r>
  <r>
    <s v="INV100232"/>
    <x v="222"/>
    <s v="CUST0446"/>
    <s v="PRD015"/>
    <s v="STR033"/>
    <s v="EMP0024"/>
    <n v="2"/>
    <n v="459.58"/>
    <n v="10"/>
    <n v="91.92"/>
    <n v="827.24"/>
    <n v="773.78"/>
    <n v="53.46"/>
    <s v="Credit Card"/>
    <s v="Not Returned"/>
    <x v="1"/>
    <d v="1899-12-30T19:58:00"/>
    <s v="Weekday"/>
    <s v="Nestle Butter 250ml"/>
    <x v="3"/>
    <n v="459.58"/>
    <s v="Ramesh Sharma"/>
    <x v="2"/>
    <s v="Bhavani Kumar"/>
    <s v="Cashier"/>
    <s v="FreshMart Ahmedabad Complex"/>
    <x v="0"/>
  </r>
  <r>
    <s v="INV100240"/>
    <x v="222"/>
    <s v="CUST0524"/>
    <s v="PRD016"/>
    <s v="STR163"/>
    <s v="EMP0292"/>
    <n v="1"/>
    <n v="59.92"/>
    <n v="10"/>
    <n v="5.99"/>
    <n v="53.93"/>
    <n v="48.15"/>
    <n v="5.78"/>
    <s v="Cash"/>
    <s v="Not Returned"/>
    <x v="1"/>
    <d v="1899-12-30T12:22:00"/>
    <s v="Weekday"/>
    <s v="Milky Mist Milk 2kg"/>
    <x v="3"/>
    <n v="59.92"/>
    <s v="Ramesh Murugan"/>
    <x v="1"/>
    <s v="Deepa Gupta"/>
    <s v="Inventory"/>
    <s v="FreshMart Lucknow Square"/>
    <x v="1"/>
  </r>
  <r>
    <s v="INV100778"/>
    <x v="222"/>
    <s v="CUST0496"/>
    <s v="PRD082"/>
    <s v="STR009"/>
    <s v="EMP0322"/>
    <n v="7"/>
    <n v="258.17"/>
    <n v="15"/>
    <n v="271.08"/>
    <n v="1536.11"/>
    <n v="1346.87"/>
    <n v="189.24"/>
    <s v="Credit Card"/>
    <s v="Not Returned"/>
    <x v="1"/>
    <d v="1899-12-30T14:42:00"/>
    <s v="Weekday"/>
    <s v="Organic Fresh Fresh Fruits Pack"/>
    <x v="9"/>
    <n v="232.92"/>
    <s v="Senthil Venkataraman"/>
    <x v="0"/>
    <s v="Prasath Naidu"/>
    <s v="Billing"/>
    <s v="FreshMart Kochi Square"/>
    <x v="0"/>
  </r>
  <r>
    <s v="INV100835"/>
    <x v="222"/>
    <s v="CUST0151"/>
    <s v="PRD139"/>
    <s v="STR079"/>
    <s v="EMP0295"/>
    <n v="4"/>
    <n v="91.61"/>
    <n v="0"/>
    <n v="0"/>
    <n v="366.44"/>
    <n v="282.8"/>
    <n v="83.64"/>
    <s v="Upi"/>
    <s v="Returned"/>
    <x v="1"/>
    <d v="1899-12-30T18:33:00"/>
    <s v="Weekday"/>
    <s v="Lizol Toilet Cleaner Combo"/>
    <x v="4"/>
    <n v="91.61"/>
    <s v="Gopal Selvam"/>
    <x v="2"/>
    <s v="Lakshmi Nair"/>
    <s v="Inventory"/>
    <s v="FreshMart Erode Hub"/>
    <x v="0"/>
  </r>
  <r>
    <s v="INV101627"/>
    <x v="222"/>
    <s v="CUST0155"/>
    <s v="PRD112"/>
    <s v="STR050"/>
    <s v="EMP0269"/>
    <n v="4"/>
    <n v="251.73"/>
    <n v="0"/>
    <n v="0"/>
    <n v="1006.92"/>
    <n v="842.08"/>
    <n v="164.84"/>
    <s v="Debit Card"/>
    <s v="Not Returned"/>
    <x v="1"/>
    <d v="1899-12-30T09:30:00"/>
    <s v="Weekday"/>
    <s v="Aachi Ponni Rice 2kg"/>
    <x v="2"/>
    <n v="251.73"/>
    <s v="Karthik Prabhu"/>
    <x v="1"/>
    <s v="Devi Sharma"/>
    <s v="Billing"/>
    <s v="FreshMart Chennai Main Road"/>
    <x v="0"/>
  </r>
  <r>
    <s v="INV102257"/>
    <x v="222"/>
    <s v="CUST0082"/>
    <s v="PRD033"/>
    <s v="STR137"/>
    <s v="EMP0307"/>
    <n v="5"/>
    <n v="249.92"/>
    <n v="20"/>
    <n v="249.92"/>
    <n v="999.68"/>
    <n v="885.15"/>
    <n v="114.53"/>
    <s v="Credit Card"/>
    <s v="Not Returned"/>
    <x v="1"/>
    <d v="1899-12-30T09:18:00"/>
    <s v="Weekday"/>
    <s v="Bisleri Soft Drinks 2kg"/>
    <x v="0"/>
    <n v="217.42"/>
    <s v="Kavya Raj"/>
    <x v="0"/>
    <s v="Kishore Chandran"/>
    <s v="Cashier"/>
    <s v="FreshMart Ahmedabad Square"/>
    <x v="2"/>
  </r>
  <r>
    <s v="INV101748"/>
    <x v="223"/>
    <s v="CUST0644"/>
    <s v="PRD060"/>
    <s v="STR058"/>
    <s v="EMP0157"/>
    <n v="1"/>
    <n v="72.930000000000007"/>
    <n v="10"/>
    <n v="7.29"/>
    <n v="65.64"/>
    <n v="54.25"/>
    <n v="11.39"/>
    <s v="Net Banking"/>
    <s v="Not Returned"/>
    <x v="0"/>
    <d v="1899-12-30T18:24:00"/>
    <s v="Weekday"/>
    <s v="Himalaya Soap 250ml"/>
    <x v="10"/>
    <n v="72.930000000000007"/>
    <s v="Prakash Selvam"/>
    <x v="1"/>
    <s v="Elango Velan"/>
    <s v="Cashier"/>
    <s v="FreshMart Erode Central"/>
    <x v="0"/>
  </r>
  <r>
    <s v="INV100334"/>
    <x v="224"/>
    <s v="CUST0397"/>
    <s v="PRD022"/>
    <s v="STR061"/>
    <s v="EMP0279"/>
    <n v="1"/>
    <n v="397.22"/>
    <n v="0"/>
    <n v="0"/>
    <n v="397.22"/>
    <n v="319.37"/>
    <n v="77.849999999999994"/>
    <s v="Credit Card"/>
    <s v="Not Returned"/>
    <x v="1"/>
    <d v="1899-12-30T20:25:00"/>
    <s v="Weekday"/>
    <s v="Aavin Milk Pack"/>
    <x v="3"/>
    <n v="397.22"/>
    <s v="Sudha Venkataraman"/>
    <x v="1"/>
    <s v="Arun Varma"/>
    <s v="Sales"/>
    <s v="FreshMart Hyderabad Colony"/>
    <x v="0"/>
  </r>
  <r>
    <s v="INV100690"/>
    <x v="224"/>
    <s v="CUST0242"/>
    <s v="PRD020"/>
    <s v="STR036"/>
    <s v="EMP0150"/>
    <n v="7"/>
    <n v="103.2"/>
    <n v="20"/>
    <n v="144.47999999999999"/>
    <n v="577.91999999999996"/>
    <n v="602.35"/>
    <n v="-24.43"/>
    <s v="Cash"/>
    <s v="Not Returned"/>
    <x v="0"/>
    <d v="1899-12-30T20:34:00"/>
    <s v="Weekday"/>
    <s v="Aavin Milk 1L"/>
    <x v="3"/>
    <n v="99.93"/>
    <s v="Unknown"/>
    <x v="0"/>
    <s v="Dhanya Iyer"/>
    <s v="Operations"/>
    <s v="FreshMart Chennai Central"/>
    <x v="0"/>
  </r>
  <r>
    <s v="INV100971"/>
    <x v="224"/>
    <s v="CUST0522"/>
    <s v="PRD001"/>
    <s v="STR032"/>
    <s v="EMP0089"/>
    <n v="2"/>
    <n v="299.73"/>
    <n v="15"/>
    <n v="89.92"/>
    <n v="509.54"/>
    <n v="369.48"/>
    <n v="140.06"/>
    <s v="Cash"/>
    <s v="Not Returned"/>
    <x v="2"/>
    <d v="1899-12-30T21:10:00"/>
    <s v="Weekday"/>
    <s v="Local Bakers Buns 1kg"/>
    <x v="6"/>
    <n v="299.73"/>
    <s v="Gayathri Naicker"/>
    <x v="2"/>
    <s v="Kalpana Balan"/>
    <s v="Cashier"/>
    <s v="FreshMart Kochi Main Road"/>
    <x v="0"/>
  </r>
  <r>
    <s v="INV100999"/>
    <x v="224"/>
    <s v="CUST0115"/>
    <s v="PRD119"/>
    <s v="STR018"/>
    <s v="EMP0308"/>
    <n v="1"/>
    <n v="234.86"/>
    <n v="5"/>
    <n v="11.74"/>
    <n v="223.12"/>
    <n v="213.23"/>
    <n v="9.89"/>
    <s v="Credit Card"/>
    <s v="Not Returned"/>
    <x v="1"/>
    <d v="1899-12-30T11:49:00"/>
    <s v="Weekday"/>
    <s v="Gold Winner Sunflower Oil 200g"/>
    <x v="8"/>
    <n v="234.86"/>
    <s v="Venkat Chettiar"/>
    <x v="2"/>
    <s v="Thenmozhi Selvam"/>
    <s v="Cashier"/>
    <s v="FreshMart Hyderabad Main Road"/>
    <x v="0"/>
  </r>
  <r>
    <s v="INV101023"/>
    <x v="224"/>
    <s v="CUST0186"/>
    <s v="PRD141"/>
    <s v="STR003"/>
    <s v="EMP0298"/>
    <n v="2"/>
    <n v="46.76"/>
    <n v="0"/>
    <n v="0"/>
    <n v="93.52"/>
    <n v="73.3"/>
    <n v="20.22"/>
    <s v="Debit Card"/>
    <s v="Not Returned"/>
    <x v="0"/>
    <d v="1899-12-30T15:35:00"/>
    <s v="Weekday"/>
    <s v="Vim Floor Cleaner 1L"/>
    <x v="4"/>
    <n v="46.76"/>
    <s v="Bhavani Pillai"/>
    <x v="1"/>
    <s v="Balaji Reddy"/>
    <s v="Billing"/>
    <s v="FreshMart Tiruppur Square"/>
    <x v="0"/>
  </r>
  <r>
    <s v="INV101369"/>
    <x v="224"/>
    <s v="CUST0677"/>
    <s v="PRD089"/>
    <s v="STR041"/>
    <s v="EMP0325"/>
    <n v="4"/>
    <n v="330.3"/>
    <n v="0"/>
    <n v="0"/>
    <n v="1321.2"/>
    <n v="1005.68"/>
    <n v="315.52"/>
    <s v="Net Banking"/>
    <s v="Not Returned"/>
    <x v="0"/>
    <d v="1899-12-30T19:52:00"/>
    <s v="Weekday"/>
    <s v="Organic Fresh Fresh Fruits 500g"/>
    <x v="9"/>
    <n v="305.67"/>
    <s v="Kamala Naidu"/>
    <x v="0"/>
    <s v="Chandran Naidu"/>
    <s v="Cashier"/>
    <s v="FreshMart Tiruppur Colony"/>
    <x v="0"/>
  </r>
  <r>
    <s v="INV101673"/>
    <x v="224"/>
    <s v="CUST0409"/>
    <s v="PRD032"/>
    <s v="STR006"/>
    <s v="EMP0265"/>
    <n v="8"/>
    <n v="154.01"/>
    <n v="0"/>
    <n v="0"/>
    <n v="1232.08"/>
    <n v="927.28"/>
    <n v="304.8"/>
    <s v="Cash"/>
    <s v="Not Returned"/>
    <x v="1"/>
    <d v="1899-12-30T16:05:00"/>
    <s v="Weekday"/>
    <s v="Coca-Cola Coffee Combo"/>
    <x v="0"/>
    <n v="141.11000000000001"/>
    <s v="Banu Subramaniam"/>
    <x v="0"/>
    <s v="Padma Subramaniam"/>
    <s v="Operations"/>
    <s v="FreshMart Mysuru Junction"/>
    <x v="0"/>
  </r>
  <r>
    <s v="INV102025"/>
    <x v="224"/>
    <s v="CUST0225"/>
    <s v="PRD054"/>
    <s v="STR023"/>
    <s v="EMP0204"/>
    <n v="1"/>
    <n v="530.16"/>
    <n v="0"/>
    <n v="0"/>
    <n v="530.16"/>
    <n v="379.19"/>
    <n v="150.97"/>
    <s v="Credit Card"/>
    <s v="Not Returned"/>
    <x v="1"/>
    <d v="1899-12-30T16:19:00"/>
    <s v="Weekday"/>
    <s v="Lays Namkeen 2kg"/>
    <x v="7"/>
    <n v="530.16"/>
    <s v="Raghav Naicker"/>
    <x v="2"/>
    <s v="Ramesh Murugan"/>
    <s v="Inventory"/>
    <s v="FreshMart Mysuru Square"/>
    <x v="0"/>
  </r>
  <r>
    <s v="INV100503"/>
    <x v="225"/>
    <s v="CUST0444"/>
    <s v="PRD067"/>
    <s v="STR080"/>
    <s v="EMP0285"/>
    <n v="3"/>
    <n v="186.38"/>
    <n v="5"/>
    <n v="27.96"/>
    <n v="531.17999999999995"/>
    <n v="406.98"/>
    <n v="124.2"/>
    <s v="Cash"/>
    <s v="Not Returned"/>
    <x v="1"/>
    <d v="1899-12-30T16:47:00"/>
    <s v="Weekday"/>
    <s v="Dove Shampoo 500g"/>
    <x v="10"/>
    <n v="186.38"/>
    <s v="Malathi Chandran"/>
    <x v="2"/>
    <s v="Lalitha Murugan"/>
    <s v="Store Manager"/>
    <s v="FreshMart Madurai Colony"/>
    <x v="0"/>
  </r>
  <r>
    <s v="INV101310"/>
    <x v="225"/>
    <s v="CUST0088"/>
    <s v="PRD093"/>
    <s v="STR091"/>
    <s v="EMP0214"/>
    <n v="4"/>
    <n v="96.72"/>
    <n v="5"/>
    <n v="19.34"/>
    <n v="367.54"/>
    <n v="319.27999999999997"/>
    <n v="48.26"/>
    <s v="Credit Card"/>
    <s v="Not Returned"/>
    <x v="1"/>
    <d v="1899-12-30T10:53:00"/>
    <s v="Weekday"/>
    <s v="Local Farm Fresh Vegetables 250ml"/>
    <x v="11"/>
    <n v="96.72"/>
    <s v="Eswari Achari"/>
    <x v="2"/>
    <s v="Sudha Kumar"/>
    <s v="Sales"/>
    <s v="FreshMart Tiruppur Plaza"/>
    <x v="0"/>
  </r>
  <r>
    <s v="INV102005"/>
    <x v="225"/>
    <s v="CUST0330"/>
    <s v="PRD060"/>
    <s v="STR169"/>
    <s v="EMP0194"/>
    <n v="3"/>
    <n v="72.930000000000007"/>
    <n v="15"/>
    <n v="32.82"/>
    <n v="185.97"/>
    <n v="162.75"/>
    <n v="23.22"/>
    <s v="Debit Card"/>
    <s v="Not Returned"/>
    <x v="1"/>
    <d v="1899-12-30T11:51:00"/>
    <s v="Weekday"/>
    <s v="Himalaya Soap 250ml"/>
    <x v="10"/>
    <n v="72.930000000000007"/>
    <s v="Anand Balan"/>
    <x v="2"/>
    <s v="Sangeetha Kumar"/>
    <s v="Cashier"/>
    <s v="FreshMart Patna Circle"/>
    <x v="3"/>
  </r>
  <r>
    <s v="INV100745"/>
    <x v="226"/>
    <s v="CUST0485"/>
    <s v="PRD117"/>
    <s v="STR142"/>
    <s v="EMP0345"/>
    <n v="6"/>
    <n v="273.48"/>
    <n v="15"/>
    <n v="246.13"/>
    <n v="1603.96"/>
    <n v="1448.64"/>
    <n v="155.32"/>
    <s v="Upi"/>
    <s v="Not Returned"/>
    <x v="1"/>
    <d v="1899-12-30T18:42:00"/>
    <s v="Weekend"/>
    <s v="Idhayam Groundnut Oil 1kg"/>
    <x v="8"/>
    <n v="268.32"/>
    <s v="Dhanush Venkataraman"/>
    <x v="0"/>
    <s v="Chitra Murugan"/>
    <s v="Sales"/>
    <s v="FreshMart Chandigarh Plaza"/>
    <x v="1"/>
  </r>
  <r>
    <s v="INV100853"/>
    <x v="226"/>
    <s v="CUST0058"/>
    <s v="PRD031"/>
    <s v="STR072"/>
    <s v="EMP0124"/>
    <n v="7"/>
    <n v="381.68"/>
    <n v="0"/>
    <n v="0"/>
    <n v="3072.52"/>
    <n v="1902.46"/>
    <n v="1170.06"/>
    <s v="Net Banking"/>
    <s v="Not Returned"/>
    <x v="0"/>
    <d v="1899-12-30T14:48:00"/>
    <s v="Weekend"/>
    <s v="Nescafe Coffee Pack"/>
    <x v="0"/>
    <n v="342.46"/>
    <s v="Tara Devi"/>
    <x v="0"/>
    <s v="Vijay Pandian"/>
    <s v="Sales"/>
    <s v="FreshMart Salem Point"/>
    <x v="0"/>
  </r>
  <r>
    <s v="INV101074"/>
    <x v="226"/>
    <s v="CUST0119"/>
    <s v="PRD063"/>
    <s v="STR105"/>
    <s v="EMP0089"/>
    <n v="5"/>
    <n v="77.08"/>
    <n v="0"/>
    <n v="0"/>
    <n v="443.21"/>
    <n v="271.60000000000002"/>
    <n v="171.61"/>
    <s v="Debit Card"/>
    <s v="Not Returned"/>
    <x v="1"/>
    <d v="1899-12-30T18:33:00"/>
    <s v="Weekend"/>
    <s v="Patanjali Shampoo Combo"/>
    <x v="10"/>
    <n v="42.16"/>
    <s v="Nandhini Naidu"/>
    <x v="0"/>
    <s v="Kalpana Balan"/>
    <s v="Cashier"/>
    <s v="FreshMart Ahmedabad Junction"/>
    <x v="2"/>
  </r>
  <r>
    <s v="INV101437"/>
    <x v="226"/>
    <s v="CUST0205"/>
    <s v="PRD105"/>
    <s v="STR126"/>
    <s v="EMP0063"/>
    <n v="4"/>
    <n v="145.12"/>
    <n v="0"/>
    <n v="0"/>
    <n v="667.55"/>
    <n v="469.08"/>
    <n v="198.47"/>
    <s v="Cash"/>
    <s v="Not Returned"/>
    <x v="1"/>
    <d v="1899-12-30T14:13:00"/>
    <s v="Weekend"/>
    <s v="India Gate Basmati Rice 250ml"/>
    <x v="2"/>
    <n v="131.03"/>
    <s v="Lalitha Nathan"/>
    <x v="0"/>
    <s v="Lakshmi Devi"/>
    <s v="Store Manager"/>
    <s v="FreshMart Surat Hub"/>
    <x v="2"/>
  </r>
  <r>
    <s v="INV101636"/>
    <x v="226"/>
    <s v="CUST0156"/>
    <s v="PRD142"/>
    <s v="STR022"/>
    <s v="EMP0284"/>
    <n v="3"/>
    <n v="568.76"/>
    <n v="0"/>
    <n v="0"/>
    <n v="1962.22"/>
    <n v="1187.6099999999999"/>
    <n v="774.61"/>
    <s v="Cash"/>
    <s v="Not Returned"/>
    <x v="1"/>
    <d v="1899-12-30T09:41:00"/>
    <s v="Weekend"/>
    <s v="Lizol Dishwash 200g"/>
    <x v="4"/>
    <n v="522.78"/>
    <s v="Tara Chettiar"/>
    <x v="0"/>
    <s v="Naveen Venkataraman"/>
    <s v="Sales"/>
    <s v="FreshMart Tiruppur Complex"/>
    <x v="0"/>
  </r>
  <r>
    <s v="INV101798"/>
    <x v="226"/>
    <s v="CUST0425"/>
    <s v="PRD120"/>
    <s v="STR079"/>
    <s v="EMP0295"/>
    <n v="3"/>
    <n v="117.04"/>
    <n v="10"/>
    <n v="35.11"/>
    <n v="363.41"/>
    <n v="278.88"/>
    <n v="84.53"/>
    <s v="Debit Card"/>
    <s v="Not Returned"/>
    <x v="1"/>
    <d v="1899-12-30T09:54:00"/>
    <s v="Weekend"/>
    <s v="Idhayam Groundnut Oil 2kg"/>
    <x v="8"/>
    <n v="109.69"/>
    <s v="Balaji Mudaliar"/>
    <x v="0"/>
    <s v="Lakshmi Nair"/>
    <s v="Inventory"/>
    <s v="FreshMart Erode Hub"/>
    <x v="0"/>
  </r>
  <r>
    <s v="INV102292"/>
    <x v="226"/>
    <s v="CUST0315"/>
    <s v="PRD117"/>
    <s v="STR047"/>
    <s v="EMP0108"/>
    <n v="1"/>
    <n v="268.32"/>
    <n v="5"/>
    <n v="13.42"/>
    <n v="293.13"/>
    <n v="241.44"/>
    <n v="51.69"/>
    <s v="Upi"/>
    <s v="Not Returned"/>
    <x v="1"/>
    <d v="1899-12-30T12:40:00"/>
    <s v="Weekend"/>
    <s v="Idhayam Groundnut Oil 1kg"/>
    <x v="8"/>
    <n v="268.32"/>
    <s v="Aishwarya Varma"/>
    <x v="2"/>
    <s v="Padma Menon"/>
    <s v="Cashier"/>
    <s v="FreshMart Hyderabad Enclave"/>
    <x v="0"/>
  </r>
  <r>
    <s v="INV102478"/>
    <x v="226"/>
    <s v="CUST0158"/>
    <s v="PRD023"/>
    <s v="STR063"/>
    <s v="EMP0221"/>
    <n v="1"/>
    <n v="342.27"/>
    <n v="10"/>
    <n v="34.229999999999997"/>
    <n v="354.25"/>
    <n v="266.10000000000002"/>
    <n v="88.15"/>
    <s v="Cash"/>
    <s v="Not Returned"/>
    <x v="1"/>
    <d v="1899-12-30T16:18:00"/>
    <s v="Weekend"/>
    <s v="Amul Butter 1L"/>
    <x v="3"/>
    <n v="342.27"/>
    <s v="Hemalatha Murugan"/>
    <x v="1"/>
    <s v="Banu Reddy"/>
    <s v="Sales"/>
    <s v="FreshMart Hyderabad Market"/>
    <x v="0"/>
  </r>
  <r>
    <s v="INV102491"/>
    <x v="226"/>
    <s v="CUST0616"/>
    <s v="PRD006"/>
    <s v="STR124"/>
    <s v="EMP0294"/>
    <n v="2"/>
    <n v="343.56"/>
    <n v="15"/>
    <n v="103.07"/>
    <n v="671.66"/>
    <n v="432.64"/>
    <n v="239.02"/>
    <s v="Wallet"/>
    <s v="Not Returned"/>
    <x v="1"/>
    <d v="1899-12-30T09:33:00"/>
    <s v="Weekend"/>
    <s v="Harvest Gold Cookies 500g"/>
    <x v="6"/>
    <n v="343.56"/>
    <s v="Chitra Balan"/>
    <x v="1"/>
    <s v="Meena Prabhu"/>
    <s v="Store Manager"/>
    <s v="FreshMart Ahmedabad Hub"/>
    <x v="2"/>
  </r>
  <r>
    <s v="INV100104"/>
    <x v="227"/>
    <s v="CUST0060"/>
    <s v="PRD052"/>
    <s v="STR037"/>
    <s v="EMP0060"/>
    <n v="4"/>
    <n v="351.62"/>
    <n v="0"/>
    <n v="0"/>
    <n v="1617.45"/>
    <n v="1021.96"/>
    <n v="595.49"/>
    <s v="Debit Card"/>
    <s v="Not Returned"/>
    <x v="1"/>
    <d v="1899-12-30T09:20:00"/>
    <s v="Weekend"/>
    <s v="Lays Namkeen 200g"/>
    <x v="7"/>
    <n v="328.59"/>
    <s v="Anand Subramaniam"/>
    <x v="0"/>
    <s v="Venkat Gupta"/>
    <s v="Sales"/>
    <s v="FreshMart Hyderabad Extension"/>
    <x v="0"/>
  </r>
  <r>
    <s v="INV100286"/>
    <x v="227"/>
    <s v="CUST0344"/>
    <s v="PRD006"/>
    <s v="STR026"/>
    <s v="EMP0253"/>
    <n v="1"/>
    <n v="343.56"/>
    <n v="0"/>
    <n v="0"/>
    <n v="395.09"/>
    <n v="216.32"/>
    <n v="178.77"/>
    <s v="Cash"/>
    <s v="Not Returned"/>
    <x v="1"/>
    <d v="1899-12-30T16:38:00"/>
    <s v="Weekend"/>
    <s v="Harvest Gold Cookies 500g"/>
    <x v="6"/>
    <n v="343.56"/>
    <s v="Karthik Nathan"/>
    <x v="1"/>
    <s v="Vasanthi Naicker"/>
    <s v="HR"/>
    <s v="FreshMart Mysuru Crossing"/>
    <x v="0"/>
  </r>
  <r>
    <s v="INV100501"/>
    <x v="227"/>
    <s v="CUST0024"/>
    <s v="PRD056"/>
    <s v="STR072"/>
    <s v="EMP0124"/>
    <n v="5"/>
    <n v="333.54"/>
    <n v="10"/>
    <n v="166.77"/>
    <n v="1726.07"/>
    <n v="1192.1500000000001"/>
    <n v="533.91999999999996"/>
    <s v="Upi"/>
    <s v="Not Returned"/>
    <x v="1"/>
    <d v="1899-12-30T17:59:00"/>
    <s v="Weekend"/>
    <s v="Cadbury Namkeen Combo"/>
    <x v="7"/>
    <n v="333.54"/>
    <s v="Devi Balan"/>
    <x v="2"/>
    <s v="Vijay Pandian"/>
    <s v="Sales"/>
    <s v="FreshMart Salem Point"/>
    <x v="0"/>
  </r>
  <r>
    <s v="INV101000"/>
    <x v="227"/>
    <s v="CUST0616"/>
    <s v="PRD030"/>
    <s v="STR042"/>
    <s v="EMP0261"/>
    <n v="1"/>
    <n v="172.63"/>
    <n v="10"/>
    <n v="17.260000000000002"/>
    <n v="178.68"/>
    <n v="142"/>
    <n v="36.68"/>
    <s v="Credit Card"/>
    <s v="Not Returned"/>
    <x v="1"/>
    <d v="1899-12-30T21:13:00"/>
    <s v="Weekend"/>
    <s v="Nescafe Tea Combo"/>
    <x v="0"/>
    <n v="172.63"/>
    <s v="Chitra Balan"/>
    <x v="1"/>
    <s v="Hari Murugan"/>
    <s v="Sales"/>
    <s v="FreshMart Erode Point"/>
    <x v="0"/>
  </r>
  <r>
    <s v="INV101268"/>
    <x v="227"/>
    <s v="CUST0689"/>
    <s v="PRD111"/>
    <s v="STR154"/>
    <s v="EMP0182"/>
    <n v="5"/>
    <n v="225.45"/>
    <n v="0"/>
    <n v="0"/>
    <n v="1296.3399999999999"/>
    <n v="954.5"/>
    <n v="341.84"/>
    <s v="Debit Card"/>
    <s v="Not Returned"/>
    <x v="2"/>
    <d v="1899-12-30T20:32:00"/>
    <s v="Weekend"/>
    <s v="Aachi Idli Rice 500g"/>
    <x v="2"/>
    <n v="225.45"/>
    <s v="Karthik Pillai"/>
    <x v="2"/>
    <s v="Arun Naicker"/>
    <s v="Operations"/>
    <s v="FreshMart Lucknow Heights"/>
    <x v="1"/>
  </r>
  <r>
    <s v="INV102123"/>
    <x v="227"/>
    <s v="CUST0370"/>
    <s v="PRD020"/>
    <s v="STR049"/>
    <s v="EMP0113"/>
    <n v="4"/>
    <n v="114.38"/>
    <n v="20"/>
    <n v="91.5"/>
    <n v="420.92"/>
    <n v="344.2"/>
    <n v="76.72"/>
    <s v="Upi"/>
    <s v="Not Returned"/>
    <x v="1"/>
    <d v="1899-12-30T16:11:00"/>
    <s v="Weekend"/>
    <s v="Aavin Milk 1L"/>
    <x v="3"/>
    <n v="99.93"/>
    <s v="Jaya Naicker"/>
    <x v="0"/>
    <s v="Radha Rao"/>
    <s v="Inventory"/>
    <s v="FreshMart Mysuru Circle"/>
    <x v="0"/>
  </r>
  <r>
    <s v="INV102449"/>
    <x v="227"/>
    <s v="CUST0330"/>
    <s v="PRD028"/>
    <s v="STR071"/>
    <s v="EMP0189"/>
    <n v="3"/>
    <n v="380.12"/>
    <n v="15"/>
    <n v="171.05"/>
    <n v="1114.71"/>
    <n v="929.94"/>
    <n v="184.77"/>
    <s v="Wallet"/>
    <s v="Not Returned"/>
    <x v="1"/>
    <d v="1899-12-30T14:45:00"/>
    <s v="Weekend"/>
    <s v="Tata Tea Soft Drinks 500g"/>
    <x v="0"/>
    <n v="380.12"/>
    <s v="Anand Balan"/>
    <x v="2"/>
    <s v="Harini Pillai"/>
    <s v="Billing"/>
    <s v="FreshMart Salem Crossing"/>
    <x v="0"/>
  </r>
  <r>
    <s v="INV101992"/>
    <x v="228"/>
    <s v="CUST0671"/>
    <s v="PRD030"/>
    <s v="STR130"/>
    <s v="EMP0217"/>
    <n v="4"/>
    <n v="197.96"/>
    <n v="20"/>
    <n v="158.37"/>
    <n v="633.47"/>
    <n v="568"/>
    <n v="65.47"/>
    <s v="Wallet"/>
    <s v="Not Returned"/>
    <x v="0"/>
    <d v="1899-12-30T10:07:00"/>
    <s v="Weekday"/>
    <s v="Nescafe Tea Combo"/>
    <x v="0"/>
    <n v="172.63"/>
    <s v="Nagarajan Raj"/>
    <x v="0"/>
    <s v="Radha Pillai"/>
    <s v="Sales"/>
    <s v="FreshMart Surat Central"/>
    <x v="2"/>
  </r>
  <r>
    <s v="INV102409"/>
    <x v="228"/>
    <s v="CUST0610"/>
    <s v="PRD143"/>
    <s v="STR140"/>
    <s v="EMP0145"/>
    <n v="5"/>
    <n v="234.51"/>
    <n v="0"/>
    <n v="0"/>
    <n v="1172.55"/>
    <n v="778.25"/>
    <n v="394.3"/>
    <s v="Debit Card"/>
    <s v="Not Returned"/>
    <x v="1"/>
    <d v="1899-12-30T10:39:00"/>
    <s v="Weekday"/>
    <s v="Harpic Toilet Cleaner Pack"/>
    <x v="4"/>
    <n v="210.36"/>
    <s v="Gokul Chettiar"/>
    <x v="0"/>
    <s v="Ilango Reddy"/>
    <s v="Cashier"/>
    <s v="FreshMart Surat Crossing"/>
    <x v="2"/>
  </r>
  <r>
    <s v="INV100119"/>
    <x v="229"/>
    <s v="CUST0024"/>
    <s v="PRD087"/>
    <s v="STR010"/>
    <s v="EMP0129"/>
    <n v="4"/>
    <n v="71.290000000000006"/>
    <n v="20"/>
    <n v="57.03"/>
    <n v="228.13"/>
    <n v="237.48"/>
    <n v="-9.35"/>
    <s v="Wallet"/>
    <s v="Not Returned"/>
    <x v="1"/>
    <d v="1899-12-30T20:37:00"/>
    <s v="Weekday"/>
    <s v="Organic Fresh Fresh Fruits Combo"/>
    <x v="9"/>
    <n v="71.290000000000006"/>
    <s v="Devi Balan"/>
    <x v="2"/>
    <s v="Arun Nair"/>
    <s v="Inventory"/>
    <s v="FreshMart Kochi Colony"/>
    <x v="0"/>
  </r>
  <r>
    <s v="INV100309"/>
    <x v="229"/>
    <s v="CUST0200"/>
    <s v="PRD004"/>
    <s v="STR058"/>
    <s v="EMP0028"/>
    <n v="5"/>
    <n v="402.8"/>
    <n v="5"/>
    <n v="100.7"/>
    <n v="1913.3"/>
    <n v="1182.7"/>
    <n v="730.6"/>
    <s v="Wallet"/>
    <s v="Returned"/>
    <x v="0"/>
    <d v="1899-12-30T10:19:00"/>
    <s v="Weekday"/>
    <s v="Britannia Buns 2kg"/>
    <x v="6"/>
    <n v="398.25"/>
    <s v="Karthik Achari"/>
    <x v="0"/>
    <s v="Thiru Krishnan"/>
    <s v="Sales"/>
    <s v="FreshMart Erode Central"/>
    <x v="0"/>
  </r>
  <r>
    <s v="INV100730"/>
    <x v="229"/>
    <s v="CUST0484"/>
    <s v="PRD106"/>
    <s v="STR112"/>
    <s v="EMP0133"/>
    <n v="1"/>
    <n v="227"/>
    <n v="0"/>
    <n v="0"/>
    <n v="227"/>
    <n v="196.3"/>
    <n v="30.7"/>
    <s v="Net Banking"/>
    <s v="Not Returned"/>
    <x v="1"/>
    <d v="1899-12-30T11:46:00"/>
    <s v="Weekday"/>
    <s v="Aachi Basmati Rice 2kg"/>
    <x v="2"/>
    <n v="227"/>
    <s v="Anand Naidu"/>
    <x v="1"/>
    <s v="Deepak Naicker"/>
    <s v="Sales"/>
    <s v="FreshMart Surat Colony"/>
    <x v="2"/>
  </r>
  <r>
    <s v="INV100732"/>
    <x v="229"/>
    <s v="CUST0324"/>
    <s v="PRD015"/>
    <s v="STR077"/>
    <s v="EMP0030"/>
    <n v="6"/>
    <n v="475.53"/>
    <n v="20"/>
    <n v="570.64"/>
    <n v="2282.54"/>
    <n v="2321.34"/>
    <n v="-38.799999999999997"/>
    <s v="Net Banking"/>
    <s v="Not Returned"/>
    <x v="1"/>
    <d v="1899-12-30T16:41:00"/>
    <s v="Weekday"/>
    <s v="Nestle Butter 250ml"/>
    <x v="3"/>
    <n v="459.58"/>
    <s v="Tamil Velan"/>
    <x v="0"/>
    <s v="Hariharan Rao"/>
    <s v="Cashier"/>
    <s v="FreshMart Kochi Gardens"/>
    <x v="0"/>
  </r>
  <r>
    <s v="INV100994"/>
    <x v="229"/>
    <s v="CUST0175"/>
    <s v="PRD052"/>
    <s v="STR165"/>
    <s v="EMP0070"/>
    <n v="4"/>
    <n v="328.59"/>
    <n v="10"/>
    <n v="131.44"/>
    <n v="1182.92"/>
    <n v="1021.96"/>
    <n v="160.96"/>
    <s v="Wallet"/>
    <s v="Not Returned"/>
    <x v="1"/>
    <d v="1899-12-30T09:49:00"/>
    <s v="Weekday"/>
    <s v="Lays Namkeen 200g"/>
    <x v="7"/>
    <n v="328.59"/>
    <s v="Gopal Venkataraman"/>
    <x v="2"/>
    <s v="Umesh Subramaniam"/>
    <s v="Sales"/>
    <s v="FreshMart Jaipur Junction"/>
    <x v="1"/>
  </r>
  <r>
    <s v="INV101542"/>
    <x v="229"/>
    <s v="CUST0495"/>
    <s v="PRD136"/>
    <s v="STR096"/>
    <s v="EMP0301"/>
    <n v="4"/>
    <n v="136.81"/>
    <n v="5"/>
    <n v="27.36"/>
    <n v="519.88"/>
    <n v="364.72"/>
    <n v="155.16"/>
    <s v="Wallet"/>
    <s v="Not Returned"/>
    <x v="1"/>
    <d v="1899-12-30T09:02:00"/>
    <s v="Weekday"/>
    <s v="Aachi Whole Spices 200g v2"/>
    <x v="1"/>
    <n v="123.11"/>
    <s v="Bhuvana Pillai"/>
    <x v="0"/>
    <s v="Kalpana Prabhu"/>
    <s v="Inventory"/>
    <s v="FreshMart Mumbai Bypass"/>
    <x v="2"/>
  </r>
  <r>
    <s v="INV100216"/>
    <x v="230"/>
    <s v="CUST0494"/>
    <s v="PRD079"/>
    <s v="STR139"/>
    <s v="EMP0130"/>
    <n v="3"/>
    <n v="268.7"/>
    <n v="0"/>
    <n v="0"/>
    <n v="806.1"/>
    <n v="582.17999999999995"/>
    <n v="223.92"/>
    <s v="Wallet"/>
    <s v="Not Returned"/>
    <x v="0"/>
    <d v="1899-12-30T15:54:00"/>
    <s v="Weekday"/>
    <s v="Eveready Detergent Pack"/>
    <x v="5"/>
    <n v="260.93"/>
    <s v="Bhavani Reddy"/>
    <x v="0"/>
    <s v="Balamurugan Subramaniam"/>
    <s v="Inventory"/>
    <s v="FreshMart Nagpur Colony"/>
    <x v="2"/>
  </r>
  <r>
    <s v="INV100718"/>
    <x v="230"/>
    <s v="CUST0587"/>
    <s v="PRD096"/>
    <s v="STR024"/>
    <s v="EMP0133"/>
    <n v="1"/>
    <n v="205.93"/>
    <n v="20"/>
    <n v="41.19"/>
    <n v="164.74"/>
    <n v="170.2"/>
    <n v="-5.46"/>
    <s v="Net Banking"/>
    <s v="Not Returned"/>
    <x v="0"/>
    <d v="1899-12-30T12:24:00"/>
    <s v="Weekday"/>
    <s v="Local Farm Fresh Vegetables 1L"/>
    <x v="11"/>
    <n v="205.93"/>
    <s v="Uma Iyer"/>
    <x v="1"/>
    <s v="Deepak Naicker"/>
    <s v="Sales"/>
    <s v="FreshMart Bengaluru Plaza"/>
    <x v="0"/>
  </r>
  <r>
    <s v="INV100726"/>
    <x v="230"/>
    <s v="CUST0468"/>
    <s v="PRD029"/>
    <s v="STR128"/>
    <s v="EMP0021"/>
    <n v="5"/>
    <n v="332.73"/>
    <n v="20"/>
    <n v="332.73"/>
    <n v="1330.92"/>
    <n v="1306.0999999999999"/>
    <n v="24.82"/>
    <s v="Debit Card"/>
    <s v="Not Returned"/>
    <x v="1"/>
    <d v="1899-12-30T20:30:00"/>
    <s v="Weekday"/>
    <s v="Pepsi Tea 200g"/>
    <x v="0"/>
    <n v="332.73"/>
    <s v="Dinesh Kumar"/>
    <x v="2"/>
    <s v="Tamil Nathan"/>
    <s v="Inventory"/>
    <s v="FreshMart Surat Junction"/>
    <x v="2"/>
  </r>
  <r>
    <s v="INV100959"/>
    <x v="230"/>
    <s v="CUST0364"/>
    <s v="PRD056"/>
    <s v="STR115"/>
    <s v="EMP0051"/>
    <n v="2"/>
    <n v="333.54"/>
    <n v="0"/>
    <n v="0"/>
    <n v="667.08"/>
    <n v="476.86"/>
    <n v="190.22"/>
    <s v="Upi"/>
    <s v="Not Returned"/>
    <x v="0"/>
    <d v="1899-12-30T11:27:00"/>
    <s v="Weekday"/>
    <s v="Cadbury Namkeen Combo"/>
    <x v="7"/>
    <n v="333.54"/>
    <s v="Suresh Sekar"/>
    <x v="1"/>
    <s v="Thenmozhi Prabhu"/>
    <s v="Billing"/>
    <s v="FreshMart Surat Nagar"/>
    <x v="2"/>
  </r>
  <r>
    <s v="INV101170"/>
    <x v="230"/>
    <s v="CUST0051"/>
    <s v="PRD116"/>
    <s v="STR064"/>
    <s v="EMP0228"/>
    <n v="5"/>
    <n v="157.79"/>
    <n v="5"/>
    <n v="39.450000000000003"/>
    <n v="749.5"/>
    <n v="639.9"/>
    <n v="109.6"/>
    <s v="Credit Card"/>
    <s v="Not Returned"/>
    <x v="1"/>
    <d v="1899-12-30T10:29:00"/>
    <s v="Weekday"/>
    <s v="Aachi Basmati Rice 200g"/>
    <x v="2"/>
    <n v="150.04"/>
    <s v="Ovi Devi"/>
    <x v="0"/>
    <s v="Poornima Naidu"/>
    <s v="Sales"/>
    <s v="FreshMart Kochi Extension"/>
    <x v="0"/>
  </r>
  <r>
    <s v="INV101607"/>
    <x v="230"/>
    <s v="CUST0209"/>
    <s v="PRD023"/>
    <s v="STR138"/>
    <s v="EMP0083"/>
    <n v="3"/>
    <n v="344.73"/>
    <n v="0"/>
    <n v="0"/>
    <n v="1034.19"/>
    <n v="798.3"/>
    <n v="235.89"/>
    <s v="Cash"/>
    <s v="Not Returned"/>
    <x v="0"/>
    <d v="1899-12-30T10:52:00"/>
    <s v="Weekday"/>
    <s v="Amul Butter 1L"/>
    <x v="3"/>
    <n v="342.27"/>
    <s v="Udhay Pandian"/>
    <x v="0"/>
    <s v="Sathish Sharma"/>
    <s v="Billing"/>
    <s v="FreshMart Mumbai Enclave"/>
    <x v="2"/>
  </r>
  <r>
    <s v="INV101768"/>
    <x v="230"/>
    <s v="CUST0633"/>
    <s v="PRD102"/>
    <s v="STR002"/>
    <s v="EMP0060"/>
    <n v="3"/>
    <n v="447.33"/>
    <n v="0"/>
    <n v="0"/>
    <n v="1341.99"/>
    <n v="1022.7"/>
    <n v="319.29000000000002"/>
    <s v="Debit Card"/>
    <s v="Not Returned"/>
    <x v="1"/>
    <d v="1899-12-30T14:58:00"/>
    <s v="Weekday"/>
    <s v="Local Farm Fresh Vegetables 200g v2"/>
    <x v="11"/>
    <n v="400.33"/>
    <s v="Devi Mudaliar"/>
    <x v="0"/>
    <s v="Venkat Gupta"/>
    <s v="Sales"/>
    <s v="FreshMart Tiruppur Bypass"/>
    <x v="0"/>
  </r>
  <r>
    <s v="INV102327"/>
    <x v="230"/>
    <s v="CUST0146"/>
    <s v="PRD006"/>
    <s v="STR113"/>
    <s v="EMP0339"/>
    <n v="4"/>
    <n v="343.56"/>
    <n v="0"/>
    <n v="0"/>
    <n v="1374.24"/>
    <n v="865.28"/>
    <n v="508.96"/>
    <s v="Credit Card"/>
    <s v="Not Returned"/>
    <x v="1"/>
    <d v="1899-12-30T15:30:00"/>
    <s v="Weekday"/>
    <s v="Harvest Gold Cookies 500g"/>
    <x v="6"/>
    <n v="343.56"/>
    <s v="Dhanya Chandran"/>
    <x v="2"/>
    <s v="Hariharan Mudaliar"/>
    <s v="Cashier"/>
    <s v="FreshMart Pune Heights"/>
    <x v="2"/>
  </r>
  <r>
    <s v="INV102420"/>
    <x v="230"/>
    <s v="CUST0324"/>
    <s v="PRD097"/>
    <s v="STR006"/>
    <s v="EMP0265"/>
    <n v="3"/>
    <n v="405.66"/>
    <n v="0"/>
    <n v="0"/>
    <n v="1216.98"/>
    <n v="931.14"/>
    <n v="285.83999999999997"/>
    <s v="Wallet"/>
    <s v="Not Returned"/>
    <x v="1"/>
    <d v="1899-12-30T19:22:00"/>
    <s v="Weekday"/>
    <s v="Local Farm Fresh Vegetables 250ml v2"/>
    <x v="11"/>
    <n v="365.92"/>
    <s v="Tamil Velan"/>
    <x v="0"/>
    <s v="Padma Subramaniam"/>
    <s v="Operations"/>
    <s v="FreshMart Mysuru Junction"/>
    <x v="0"/>
  </r>
  <r>
    <s v="INV100148"/>
    <x v="231"/>
    <s v="CUST0270"/>
    <s v="PRD040"/>
    <s v="STR173"/>
    <s v="EMP0019"/>
    <n v="7"/>
    <n v="162.44999999999999"/>
    <n v="0"/>
    <n v="0"/>
    <n v="1137.1500000000001"/>
    <n v="892.36"/>
    <n v="244.79"/>
    <s v="Net Banking"/>
    <s v="Not Returned"/>
    <x v="0"/>
    <d v="1899-12-30T16:41:00"/>
    <s v="Weekday"/>
    <s v="Amul Frozen Vegetables 500g"/>
    <x v="12"/>
    <n v="144.03"/>
    <s v="Banu Venkataraman"/>
    <x v="0"/>
    <m/>
    <s v="Sales"/>
    <s v="FreshMart Kolkata Main Road"/>
    <x v="3"/>
  </r>
  <r>
    <s v="INV100198"/>
    <x v="231"/>
    <s v="CUST0253"/>
    <s v="PRD022"/>
    <s v="STR088"/>
    <s v="EMP0012"/>
    <n v="0"/>
    <n v="397.22"/>
    <n v="0"/>
    <n v="0"/>
    <n v="1986.1"/>
    <n v="1596.85"/>
    <n v="389.25"/>
    <s v="Wallet"/>
    <s v="Not Returned"/>
    <x v="2"/>
    <d v="1899-12-30T18:27:00"/>
    <s v="Weekday"/>
    <s v="Aavin Milk Pack"/>
    <x v="3"/>
    <n v="397.22"/>
    <s v="Ovi Reddy"/>
    <x v="2"/>
    <s v="Suresh Nathan"/>
    <s v="Cashier"/>
    <s v="FreshMart Salem Extension"/>
    <x v="0"/>
  </r>
  <r>
    <s v="INV100722"/>
    <x v="231"/>
    <s v="CUST0686"/>
    <s v="PRD055"/>
    <s v="STR129"/>
    <s v="EMP0150"/>
    <n v="8"/>
    <n v="141.26"/>
    <n v="10"/>
    <n v="113.01"/>
    <n v="1017.07"/>
    <n v="765.6"/>
    <n v="251.47"/>
    <s v="Credit Card"/>
    <s v="Not Returned"/>
    <x v="1"/>
    <d v="1899-12-30T19:40:00"/>
    <s v="Weekday"/>
    <s v="Cadbury Biscuits Pack"/>
    <x v="7"/>
    <n v="125.15"/>
    <s v="Hemalatha Balan"/>
    <x v="0"/>
    <s v="Dhanya Iyer"/>
    <s v="Operations"/>
    <s v="FreshMart Ahmedabad Heights"/>
    <x v="2"/>
  </r>
  <r>
    <s v="INV100952"/>
    <x v="231"/>
    <s v="CUST0370"/>
    <s v="PRD014"/>
    <s v="STR147"/>
    <s v="EMP0001"/>
    <n v="4"/>
    <n v="448.1"/>
    <n v="0"/>
    <n v="0"/>
    <n v="1792.4"/>
    <n v="1406.52"/>
    <n v="385.88"/>
    <s v="Credit Card"/>
    <s v="Not Returned"/>
    <x v="1"/>
    <d v="1899-12-30T11:51:00"/>
    <s v="Weekday"/>
    <s v="Milky Mist Curd 1kg"/>
    <x v="3"/>
    <n v="434.65"/>
    <s v="Jaya Naicker"/>
    <x v="0"/>
    <s v="Manoj Pillai"/>
    <s v="Sales"/>
    <s v="FreshMart Lucknow Nagar"/>
    <x v="1"/>
  </r>
  <r>
    <s v="INV101024"/>
    <x v="231"/>
    <s v="CUST0445"/>
    <s v="PRD095"/>
    <s v="STR093"/>
    <s v="EMP0141"/>
    <n v="4"/>
    <n v="75.680000000000007"/>
    <n v="0"/>
    <n v="0"/>
    <n v="302.72000000000003"/>
    <n v="248.56"/>
    <n v="54.16"/>
    <s v="Debit Card"/>
    <s v="Not Returned"/>
    <x v="1"/>
    <d v="1899-12-30T11:03:00"/>
    <s v="Weekday"/>
    <s v="Organic Fresh Fresh Vegetables 200g"/>
    <x v="11"/>
    <n v="75.680000000000007"/>
    <s v="Anjali Kumar"/>
    <x v="2"/>
    <s v="Mala Velan"/>
    <s v="Sales"/>
    <s v="FreshMart Pune Complex"/>
    <x v="2"/>
  </r>
  <r>
    <s v="INV101477"/>
    <x v="232"/>
    <s v="CUST0493"/>
    <s v="PRD108"/>
    <s v="STR025"/>
    <s v="EMP0011"/>
    <n v="6"/>
    <n v="310.42"/>
    <n v="0"/>
    <n v="0"/>
    <n v="1862.52"/>
    <n v="1559.58"/>
    <n v="302.94"/>
    <s v="Net Banking"/>
    <s v="Not Returned"/>
    <x v="1"/>
    <d v="1899-12-30T18:51:00"/>
    <s v="Weekday"/>
    <s v="Daawat Basmati Rice 2kg"/>
    <x v="2"/>
    <n v="306.62"/>
    <s v="Elango Nair"/>
    <x v="0"/>
    <s v="Balamurugan Sharma"/>
    <s v="Billing"/>
    <s v="FreshMart Tiruppur Enclave"/>
    <x v="0"/>
  </r>
  <r>
    <s v="INV101621"/>
    <x v="232"/>
    <s v="CUST0054"/>
    <s v="PRD109"/>
    <s v="STR086"/>
    <s v="EMP0263"/>
    <n v="3"/>
    <n v="170.66"/>
    <n v="0"/>
    <n v="0"/>
    <n v="511.98"/>
    <n v="413.85"/>
    <n v="98.13"/>
    <s v="Credit Card"/>
    <s v="Not Returned"/>
    <x v="1"/>
    <d v="1899-12-30T18:37:00"/>
    <s v="Weekday"/>
    <s v="Aachi Ponni Rice 1kg"/>
    <x v="2"/>
    <n v="157.97999999999999"/>
    <s v="Deepak Pillai"/>
    <x v="0"/>
    <s v="Vani Nair"/>
    <s v="Cashier"/>
    <s v="FreshMart Bengaluru Circle"/>
    <x v="0"/>
  </r>
  <r>
    <s v="INV102073"/>
    <x v="232"/>
    <s v="CUST0272"/>
    <s v="PRD037"/>
    <m/>
    <s v="EMP0280"/>
    <n v="1"/>
    <n v="245.32"/>
    <n v="15"/>
    <n v="36.799999999999997"/>
    <n v="208.52"/>
    <n v="209.38"/>
    <n v="-0.86"/>
    <s v="Debit Card"/>
    <s v="Not Returned"/>
    <x v="1"/>
    <d v="1899-12-30T21:01:00"/>
    <s v="Weekday"/>
    <s v="ITC Frozen Snacks 250ml"/>
    <x v="12"/>
    <n v="245.32"/>
    <s v="Prakash Kumar"/>
    <x v="1"/>
    <s v="Hema Mudaliar"/>
    <s v="Store Manager"/>
    <m/>
    <x v="4"/>
  </r>
  <r>
    <s v="INV100115"/>
    <x v="233"/>
    <s v="CUST0289"/>
    <s v="PRD051"/>
    <s v="STR024"/>
    <s v="EMP0005"/>
    <n v="4"/>
    <n v="147.97"/>
    <n v="15"/>
    <n v="88.78"/>
    <n v="578.55999999999995"/>
    <n v="451.2"/>
    <n v="127.36"/>
    <s v="Upi"/>
    <s v="Returned"/>
    <x v="2"/>
    <d v="1899-12-30T15:11:00"/>
    <s v="Weekend"/>
    <s v="Cadbury Biscuits 250ml"/>
    <x v="7"/>
    <n v="147.97"/>
    <s v="Mala Naidu"/>
    <x v="2"/>
    <s v="Harini Sekar"/>
    <s v="Inventory"/>
    <s v="FreshMart Bengaluru Plaza"/>
    <x v="0"/>
  </r>
  <r>
    <s v="INV100863"/>
    <x v="233"/>
    <s v="CUST0179"/>
    <s v="PRD092"/>
    <s v="STR010"/>
    <s v="EMP0153"/>
    <n v="3"/>
    <n v="233.2"/>
    <n v="15"/>
    <n v="104.94"/>
    <n v="683.86"/>
    <n v="577.16999999999996"/>
    <n v="106.69"/>
    <s v="Wallet"/>
    <s v="Not Returned"/>
    <x v="1"/>
    <d v="1899-12-30T10:06:00"/>
    <s v="Weekend"/>
    <s v="Organic Fresh Fresh Fruits 200g"/>
    <x v="9"/>
    <n v="224.28"/>
    <s v="Chitra Mudaliar"/>
    <x v="0"/>
    <s v="Eswari Raj"/>
    <s v="Sales"/>
    <s v="FreshMart Kochi Colony"/>
    <x v="0"/>
  </r>
  <r>
    <s v="INV101036"/>
    <x v="233"/>
    <s v="CUST0008"/>
    <s v="PRD097"/>
    <s v="STR059"/>
    <s v="EMP0098"/>
    <n v="3"/>
    <n v="365.92"/>
    <n v="20"/>
    <n v="219.55"/>
    <n v="1009.94"/>
    <n v="931.14"/>
    <n v="78.8"/>
    <s v="Upi"/>
    <s v="Not Returned"/>
    <x v="1"/>
    <d v="1899-12-30T21:17:00"/>
    <s v="Weekend"/>
    <s v="Local Farm Fresh Vegetables 250ml v2"/>
    <x v="11"/>
    <n v="365.92"/>
    <s v="Eswari Raj"/>
    <x v="2"/>
    <s v="Dhanya Balan"/>
    <s v="Inventory"/>
    <s v="FreshMart Coimbatore Plaza"/>
    <x v="0"/>
  </r>
  <r>
    <s v="INV101232"/>
    <x v="233"/>
    <s v="CUST0028"/>
    <s v="PRD034"/>
    <s v="STR032"/>
    <s v="EMP0151"/>
    <n v="3"/>
    <n v="124.84"/>
    <n v="20"/>
    <n v="74.900000000000006"/>
    <n v="344.56"/>
    <n v="292.05"/>
    <n v="52.51"/>
    <s v="Cash"/>
    <s v="Returned"/>
    <x v="1"/>
    <d v="1899-12-30T11:20:00"/>
    <s v="Weekend"/>
    <s v="Nescafe Coffee 500g"/>
    <x v="0"/>
    <n v="124.84"/>
    <s v="Nithya Pillai"/>
    <x v="1"/>
    <s v="Arun Subramaniam"/>
    <s v="Billing"/>
    <s v="FreshMart Kochi Main Road"/>
    <x v="0"/>
  </r>
  <r>
    <s v="INV101361"/>
    <x v="233"/>
    <s v="CUST0456"/>
    <s v="PRD026"/>
    <s v="STR097"/>
    <s v="EMP0340"/>
    <n v="2"/>
    <n v="329.69"/>
    <n v="15"/>
    <n v="98.91"/>
    <n v="644.54"/>
    <n v="494.5"/>
    <n v="150.04"/>
    <s v="Credit Card"/>
    <s v="Not Returned"/>
    <x v="0"/>
    <d v="1899-12-30T13:06:00"/>
    <s v="Weekend"/>
    <s v="Nescafe Coffee 1kg"/>
    <x v="0"/>
    <n v="329.69"/>
    <s v="Kamala Devi"/>
    <x v="1"/>
    <s v="Nithya Subramaniam"/>
    <s v="Cashier"/>
    <s v="FreshMart Ahmedabad Arcade"/>
    <x v="2"/>
  </r>
  <r>
    <s v="INV101363"/>
    <x v="233"/>
    <s v="CUST0604"/>
    <s v="PRD082"/>
    <s v="STR018"/>
    <s v="EMP0308"/>
    <n v="3"/>
    <n v="232.92"/>
    <n v="0"/>
    <n v="0"/>
    <n v="803.57"/>
    <n v="577.23"/>
    <n v="226.34"/>
    <s v="Wallet"/>
    <s v="Not Returned"/>
    <x v="1"/>
    <d v="1899-12-30T20:17:00"/>
    <s v="Weekend"/>
    <s v="Organic Fresh Fresh Fruits Pack"/>
    <x v="9"/>
    <n v="232.92"/>
    <s v="Chandrasekar Venkataraman"/>
    <x v="1"/>
    <s v="Thenmozhi Selvam"/>
    <s v="Cashier"/>
    <s v="FreshMart Hyderabad Main Road"/>
    <x v="0"/>
  </r>
  <r>
    <s v="INV101510"/>
    <x v="233"/>
    <s v="CUST0136"/>
    <s v="PRD075"/>
    <s v="STR145"/>
    <s v="EMP0161"/>
    <n v="2"/>
    <n v="297.32"/>
    <n v="0"/>
    <n v="0"/>
    <n v="683.84"/>
    <n v="450.56"/>
    <n v="233.28"/>
    <s v="Credit Card"/>
    <s v="Not Returned"/>
    <x v="2"/>
    <d v="1899-12-30T12:03:00"/>
    <s v="Weekend"/>
    <s v="Local Farm Fresh Vegetables 200g"/>
    <x v="5"/>
    <n v="297.32"/>
    <s v="Vani Menon"/>
    <x v="2"/>
    <s v="Lokesh Venkataraman"/>
    <s v="Inventory"/>
    <s v="FreshMart Lucknow Main Road"/>
    <x v="1"/>
  </r>
  <r>
    <s v="INV102076"/>
    <x v="233"/>
    <s v="CUST0691"/>
    <s v="PRD016"/>
    <s v="STR087"/>
    <s v="EMP0222"/>
    <n v="4"/>
    <n v="59.92"/>
    <n v="0"/>
    <n v="0"/>
    <n v="275.63"/>
    <n v="192.6"/>
    <n v="83.03"/>
    <s v="Debit Card"/>
    <s v="Not Returned"/>
    <x v="1"/>
    <d v="1899-12-30T19:12:00"/>
    <s v="Weekend"/>
    <s v="Milky Mist Milk 2kg"/>
    <x v="3"/>
    <n v="59.92"/>
    <s v="Chitra Chandran"/>
    <x v="1"/>
    <s v="Poornima Rao"/>
    <s v="Inventory"/>
    <s v="FreshMart Mysuru Complex"/>
    <x v="0"/>
  </r>
  <r>
    <s v="INV102228"/>
    <x v="233"/>
    <s v="CUST0227"/>
    <s v="PRD119"/>
    <s v="STR032"/>
    <s v="EMP0252"/>
    <n v="2"/>
    <n v="234.86"/>
    <n v="10"/>
    <n v="46.97"/>
    <n v="486.16"/>
    <n v="426.46"/>
    <n v="59.7"/>
    <s v="Net Banking"/>
    <s v="Not Returned"/>
    <x v="2"/>
    <d v="1899-12-30T11:16:00"/>
    <s v="Weekend"/>
    <s v="Gold Winner Sunflower Oil 200g"/>
    <x v="8"/>
    <n v="234.86"/>
    <s v="Unknown"/>
    <x v="2"/>
    <s v="Deepak Iyer"/>
    <s v="Sales"/>
    <s v="FreshMart Kochi Main Road"/>
    <x v="0"/>
  </r>
  <r>
    <s v="INV100101"/>
    <x v="234"/>
    <s v="CUST0396"/>
    <s v="PRD066"/>
    <s v="STR008"/>
    <s v="EMP0162"/>
    <n v="2"/>
    <n v="491.81"/>
    <n v="0"/>
    <n v="0"/>
    <n v="1131.1600000000001"/>
    <n v="731.14"/>
    <n v="400.02"/>
    <s v="Debit Card"/>
    <s v="Not Returned"/>
    <x v="1"/>
    <d v="1899-12-30T10:31:00"/>
    <s v="Weekend"/>
    <s v="Dove Shampoo 2kg"/>
    <x v="10"/>
    <n v="491.81"/>
    <s v="Yogesh Raj"/>
    <x v="2"/>
    <s v="Jagan Pandian"/>
    <s v="Store Manager"/>
    <s v="FreshMart Kochi Plaza"/>
    <x v="0"/>
  </r>
  <r>
    <s v="INV100260"/>
    <x v="234"/>
    <s v="CUST0467"/>
    <s v="PRD097"/>
    <s v="STR103"/>
    <s v="EMP0251"/>
    <n v="5"/>
    <n v="365.92"/>
    <n v="20"/>
    <n v="365.92"/>
    <n v="1683.23"/>
    <n v="1551.9"/>
    <n v="131.33000000000001"/>
    <s v="Credit Card"/>
    <s v="Not Returned"/>
    <x v="1"/>
    <d v="1899-12-30T21:12:00"/>
    <s v="Weekend"/>
    <s v="Local Farm Fresh Vegetables 250ml v2"/>
    <x v="11"/>
    <n v="365.92"/>
    <s v="Raghav Prabhu"/>
    <x v="2"/>
    <s v="Ishwarya Pillai"/>
    <s v="Cashier"/>
    <s v="FreshMart Surat Extension"/>
    <x v="2"/>
  </r>
  <r>
    <s v="INV100626"/>
    <x v="234"/>
    <s v="CUST0373"/>
    <s v="PRD079"/>
    <s v="STR075"/>
    <s v="EMP0132"/>
    <n v="2"/>
    <n v="260.93"/>
    <n v="0"/>
    <n v="0"/>
    <n v="600.14"/>
    <n v="388.12"/>
    <n v="212.02"/>
    <s v="Net Banking"/>
    <s v="Not Returned"/>
    <x v="1"/>
    <d v="1899-12-30T11:33:00"/>
    <s v="Weekend"/>
    <s v="Eveready Detergent Pack"/>
    <x v="5"/>
    <n v="260.93"/>
    <s v="Bhavani Prabhu"/>
    <x v="1"/>
    <s v="Radha Balan"/>
    <s v="Sales"/>
    <s v="FreshMart Salem Main Road"/>
    <x v="0"/>
  </r>
  <r>
    <s v="INV100807"/>
    <x v="234"/>
    <s v="CUST0118"/>
    <s v="PRD047"/>
    <s v="STR005"/>
    <s v="EMP0127"/>
    <n v="5"/>
    <n v="474.19"/>
    <n v="20"/>
    <n v="474.19"/>
    <n v="2181.27"/>
    <n v="1719.45"/>
    <n v="461.82"/>
    <s v="Debit Card"/>
    <s v="Not Returned"/>
    <x v="1"/>
    <d v="1899-12-30T12:00:00"/>
    <s v="Weekend"/>
    <s v="Lays Chocolates Combo"/>
    <x v="7"/>
    <n v="474.19"/>
    <s v="Gokul Naidu"/>
    <x v="2"/>
    <s v="Kannan Mudaliar"/>
    <s v="Sales"/>
    <s v="FreshMart Chennai Crossing"/>
    <x v="0"/>
  </r>
  <r>
    <s v="INV100944"/>
    <x v="234"/>
    <s v="CUST0482"/>
    <s v="PRD056"/>
    <s v="STR004"/>
    <s v="EMP0212"/>
    <n v="5"/>
    <n v="352.39"/>
    <n v="0"/>
    <n v="0"/>
    <n v="2026.24"/>
    <n v="1192.1500000000001"/>
    <n v="834.09"/>
    <s v="Cash"/>
    <s v="Not Returned"/>
    <x v="1"/>
    <d v="1899-12-30T18:17:00"/>
    <s v="Weekend"/>
    <s v="Cadbury Namkeen Combo"/>
    <x v="7"/>
    <n v="333.54"/>
    <s v="Prakash Naicker"/>
    <x v="0"/>
    <s v="Tamil Pandian"/>
    <s v="Billing"/>
    <s v="FreshMart Erode Plaza"/>
    <x v="0"/>
  </r>
  <r>
    <s v="INV101289"/>
    <x v="234"/>
    <s v="CUST0298"/>
    <s v="PRD035"/>
    <s v="STR015"/>
    <s v="EMP0133"/>
    <n v="3"/>
    <n v="503.36"/>
    <n v="10"/>
    <n v="151.01"/>
    <n v="1562.93"/>
    <n v="1169.4000000000001"/>
    <n v="393.53"/>
    <s v="Wallet"/>
    <s v="Not Returned"/>
    <x v="1"/>
    <d v="1899-12-30T16:35:00"/>
    <s v="Weekend"/>
    <s v="Coca-Cola Coffee 500g"/>
    <x v="0"/>
    <n v="503.36"/>
    <s v="Divya Naicker"/>
    <x v="2"/>
    <s v="Deepak Naicker"/>
    <s v="Sales"/>
    <s v="FreshMart Salem Circle"/>
    <x v="0"/>
  </r>
  <r>
    <s v="INV102188"/>
    <x v="234"/>
    <s v="CUST0419"/>
    <s v="PRD022"/>
    <s v="STR044"/>
    <s v="EMP0208"/>
    <n v="3"/>
    <n v="397.22"/>
    <n v="10"/>
    <n v="119.17"/>
    <n v="1233.3599999999999"/>
    <n v="958.11"/>
    <n v="275.25"/>
    <s v="Debit Card"/>
    <s v="Not Returned"/>
    <x v="0"/>
    <d v="1899-12-30T19:59:00"/>
    <s v="Weekend"/>
    <s v="Aavin Milk Pack"/>
    <x v="3"/>
    <n v="397.22"/>
    <s v="Prasath Varma"/>
    <x v="2"/>
    <s v="Devi Reddy"/>
    <s v="Inventory"/>
    <s v="FreshMart Erode Colony"/>
    <x v="0"/>
  </r>
  <r>
    <s v="INV102231"/>
    <x v="234"/>
    <s v="CUST0493"/>
    <s v="PRD025"/>
    <s v="STR118"/>
    <s v="EMP0223"/>
    <n v="5"/>
    <n v="426.09"/>
    <n v="0"/>
    <n v="0"/>
    <n v="2450.02"/>
    <n v="1429.5"/>
    <n v="1020.52"/>
    <s v="Cash"/>
    <s v="Not Returned"/>
    <x v="1"/>
    <d v="1899-12-30T13:25:00"/>
    <s v="Weekend"/>
    <s v="Nescafe Soft Drinks Pack"/>
    <x v="0"/>
    <n v="383.51"/>
    <s v="Elango Nair"/>
    <x v="0"/>
    <s v="Kalpana Varma"/>
    <s v="HR"/>
    <s v="FreshMart Surat Heights"/>
    <x v="2"/>
  </r>
  <r>
    <s v="INV102410"/>
    <x v="234"/>
    <s v="CUST0308"/>
    <s v="PRD137"/>
    <s v="STR015"/>
    <s v="EMP0253"/>
    <n v="6"/>
    <n v="492.76"/>
    <n v="5"/>
    <n v="147.83000000000001"/>
    <n v="3230.04"/>
    <n v="2111.2199999999998"/>
    <n v="1118.82"/>
    <s v="Debit Card"/>
    <s v="Not Returned"/>
    <x v="1"/>
    <d v="1899-12-30T11:44:00"/>
    <s v="Weekend"/>
    <s v="MDH Powdered Spices 200g"/>
    <x v="1"/>
    <n v="442.14"/>
    <s v="Deepa Nathan"/>
    <x v="0"/>
    <s v="Vasanthi Naicker"/>
    <s v="HR"/>
    <s v="FreshMart Salem Circle"/>
    <x v="0"/>
  </r>
  <r>
    <s v="INV100110"/>
    <x v="235"/>
    <s v="CUST0183"/>
    <s v="PRD050"/>
    <s v="STR084"/>
    <s v="EMP0288"/>
    <n v="4"/>
    <n v="51.33"/>
    <n v="0"/>
    <n v="0"/>
    <n v="205.32"/>
    <n v="149.91999999999999"/>
    <n v="55.4"/>
    <s v="Wallet"/>
    <s v="Not Returned"/>
    <x v="1"/>
    <d v="1899-12-30T21:23:00"/>
    <s v="Weekday"/>
    <s v="Parle Namkeen 500g"/>
    <x v="7"/>
    <n v="51.33"/>
    <s v="Tara Balan"/>
    <x v="2"/>
    <s v="Chitra Selvam"/>
    <s v="Sales"/>
    <s v="FreshMart Tiruppur Market"/>
    <x v="0"/>
  </r>
  <r>
    <s v="INV101157"/>
    <x v="235"/>
    <s v="CUST0018"/>
    <s v="PRD020"/>
    <s v="STR128"/>
    <s v="EMP0021"/>
    <n v="3"/>
    <n v="99.93"/>
    <n v="0"/>
    <n v="0"/>
    <n v="299.79000000000002"/>
    <n v="258.14999999999998"/>
    <n v="41.64"/>
    <s v="Upi"/>
    <s v="Not Returned"/>
    <x v="1"/>
    <d v="1899-12-30T12:19:00"/>
    <s v="Weekday"/>
    <s v="Aavin Milk 1L"/>
    <x v="3"/>
    <n v="99.93"/>
    <s v="Kalpana Murugan"/>
    <x v="2"/>
    <s v="Tamil Nathan"/>
    <s v="Inventory"/>
    <s v="FreshMart Surat Junction"/>
    <x v="2"/>
  </r>
  <r>
    <s v="INV101919"/>
    <x v="235"/>
    <s v="CUST0461"/>
    <s v="PRD044"/>
    <s v="STR144"/>
    <s v="EMP0047"/>
    <n v="6"/>
    <n v="261.61"/>
    <n v="20"/>
    <n v="313.93"/>
    <n v="1255.73"/>
    <n v="1249.32"/>
    <n v="6.41"/>
    <s v="Credit Card"/>
    <s v="Not Returned"/>
    <x v="1"/>
    <d v="1899-12-30T16:29:00"/>
    <s v="Weekday"/>
    <s v="ITC Frozen Vegetables 250ml v2"/>
    <x v="12"/>
    <n v="229.81"/>
    <s v="Prakash Achari"/>
    <x v="0"/>
    <s v="Sundar Gounder"/>
    <s v="Store Manager"/>
    <s v="FreshMart Kanpur Colony"/>
    <x v="1"/>
  </r>
  <r>
    <s v="INV102268"/>
    <x v="235"/>
    <s v="CUST0338"/>
    <s v="PRD025"/>
    <s v="STR015"/>
    <s v="EMP0086"/>
    <n v="3"/>
    <n v="383.51"/>
    <n v="10"/>
    <n v="115.05"/>
    <n v="1035.48"/>
    <n v="857.7"/>
    <n v="-92.6"/>
    <s v="Net Banking"/>
    <s v="Not Returned"/>
    <x v="1"/>
    <d v="1899-12-30T10:10:00"/>
    <s v="Weekday"/>
    <s v="Nescafe Soft Drinks Pack"/>
    <x v="0"/>
    <n v="383.51"/>
    <s v="Mala Pillai"/>
    <x v="1"/>
    <s v="Charulatha Murugan"/>
    <s v="Sales"/>
    <s v="FreshMart Salem Circle"/>
    <x v="0"/>
  </r>
  <r>
    <s v="INV100708"/>
    <x v="236"/>
    <s v="CUST0303"/>
    <s v="PRD142"/>
    <s v="STR070"/>
    <s v="EMP0286"/>
    <n v="3"/>
    <n v="522.78"/>
    <n v="15"/>
    <n v="235.25"/>
    <n v="1333.09"/>
    <n v="1187.6099999999999"/>
    <n v="145.47999999999999"/>
    <s v="Credit Card"/>
    <s v="Not Returned"/>
    <x v="2"/>
    <d v="1899-12-30T21:29:00"/>
    <s v="Weekday"/>
    <s v="Lizol Dishwash 200g"/>
    <x v="4"/>
    <n v="522.78"/>
    <s v="Kamala Subramaniam"/>
    <x v="2"/>
    <s v="Umesh Iyer"/>
    <s v="Sales"/>
    <s v="FreshMart Bengaluru Nagar"/>
    <x v="0"/>
  </r>
  <r>
    <s v="INV100794"/>
    <x v="236"/>
    <s v="CUST0609"/>
    <s v="PRD112"/>
    <s v="STR120"/>
    <s v="EMP0098"/>
    <n v="5"/>
    <n v="251.73"/>
    <n v="0"/>
    <n v="0"/>
    <n v="1258.6500000000001"/>
    <n v="1052.5999999999999"/>
    <n v="206.05"/>
    <s v="Cash"/>
    <s v="Not Returned"/>
    <x v="0"/>
    <d v="1899-12-30T20:14:00"/>
    <s v="Weekday"/>
    <s v="Aachi Ponni Rice 2kg"/>
    <x v="2"/>
    <n v="251.73"/>
    <s v="Suresh Prabhu"/>
    <x v="2"/>
    <s v="Dhanya Balan"/>
    <s v="Inventory"/>
    <s v="FreshMart Nagpur Central"/>
    <x v="2"/>
  </r>
  <r>
    <s v="INV100880"/>
    <x v="236"/>
    <s v="CUST0505"/>
    <s v="PRD138"/>
    <s v="STR111"/>
    <s v="EMP0005"/>
    <n v="6"/>
    <n v="458.91"/>
    <n v="15"/>
    <n v="413.02"/>
    <n v="2340.44"/>
    <n v="1917.84"/>
    <n v="422.6"/>
    <s v="Credit Card"/>
    <s v="Not Returned"/>
    <x v="1"/>
    <d v="1899-12-30T14:00:00"/>
    <s v="Weekday"/>
    <s v="MDH Whole Spices Combo"/>
    <x v="1"/>
    <n v="416.08"/>
    <s v="Yazhini Sekar"/>
    <x v="0"/>
    <s v="Harini Sekar"/>
    <s v="Inventory"/>
    <s v="FreshMart Mumbai Towers"/>
    <x v="2"/>
  </r>
  <r>
    <s v="INV100985"/>
    <x v="236"/>
    <s v="CUST0650"/>
    <s v="PRD054"/>
    <s v="STR101"/>
    <s v="EMP0098"/>
    <n v="3"/>
    <n v="530.16"/>
    <n v="0"/>
    <n v="0"/>
    <n v="1590.48"/>
    <n v="1137.57"/>
    <n v="452.91"/>
    <s v="Wallet"/>
    <s v="Returned"/>
    <x v="2"/>
    <d v="1899-12-30T18:21:00"/>
    <s v="Weekday"/>
    <s v="Lays Namkeen 2kg"/>
    <x v="7"/>
    <n v="530.16"/>
    <s v="Manoj Devi"/>
    <x v="1"/>
    <s v="Dhanya Balan"/>
    <s v="Inventory"/>
    <s v="FreshMart Nagpur Junction"/>
    <x v="2"/>
  </r>
  <r>
    <s v="INV101749"/>
    <x v="236"/>
    <s v="CUST0569"/>
    <s v="PRD077"/>
    <s v="STR102"/>
    <s v="EMP0240"/>
    <n v="1"/>
    <n v="86.11"/>
    <n v="10"/>
    <n v="8.61"/>
    <n v="77.5"/>
    <n v="68.17"/>
    <n v="9.33"/>
    <s v="Credit Card"/>
    <s v="Not Returned"/>
    <x v="1"/>
    <d v="1899-12-30T14:25:00"/>
    <s v="Weekday"/>
    <s v="Vim Tissue 500g"/>
    <x v="5"/>
    <n v="86.11"/>
    <s v="Sathish Krishnan"/>
    <x v="1"/>
    <s v="Ramesh Naicker"/>
    <s v="Inventory"/>
    <s v="FreshMart Nagpur Towers"/>
    <x v="0"/>
  </r>
  <r>
    <s v="INV100661"/>
    <x v="237"/>
    <s v="CUST0333"/>
    <s v="PRD108"/>
    <s v="STR026"/>
    <s v="EMP0253"/>
    <n v="4"/>
    <n v="306.62"/>
    <n v="15"/>
    <n v="183.97"/>
    <n v="1042.51"/>
    <n v="1039.72"/>
    <n v="2.79"/>
    <s v="Net Banking"/>
    <s v="Not Returned"/>
    <x v="1"/>
    <d v="1899-12-30T13:44:00"/>
    <s v="Weekday"/>
    <s v="Daawat Basmati Rice 2kg"/>
    <x v="2"/>
    <n v="306.62"/>
    <s v="Sangeetha Pandian"/>
    <x v="2"/>
    <s v="Vasanthi Naicker"/>
    <s v="HR"/>
    <s v="FreshMart Mysuru Crossing"/>
    <x v="0"/>
  </r>
  <r>
    <s v="INV100917"/>
    <x v="237"/>
    <s v="CUST0281"/>
    <s v="PRD086"/>
    <s v="STR122"/>
    <s v="EMP0256"/>
    <n v="1"/>
    <n v="327.08"/>
    <n v="5"/>
    <n v="16.350000000000001"/>
    <n v="310.73"/>
    <n v="274.61"/>
    <n v="36.119999999999997"/>
    <s v="Net Banking"/>
    <s v="Returned"/>
    <x v="2"/>
    <d v="1899-12-30T18:42:00"/>
    <s v="Weekday"/>
    <s v="Local Farm Fresh Fruits Combo v2"/>
    <x v="9"/>
    <n v="327.08"/>
    <s v="Kamala Varma"/>
    <x v="2"/>
    <s v="Vani Naicker"/>
    <s v="Cashier"/>
    <s v="FreshMart Pune Square"/>
    <x v="2"/>
  </r>
  <r>
    <s v="INV100938"/>
    <x v="237"/>
    <s v="CUST0119"/>
    <s v="PRD090"/>
    <s v="STR088"/>
    <s v="EMP0012"/>
    <n v="4"/>
    <n v="470.43"/>
    <n v="0"/>
    <n v="0"/>
    <n v="1881.72"/>
    <n v="1480.72"/>
    <n v="401"/>
    <s v="Cash"/>
    <s v="Not Returned"/>
    <x v="0"/>
    <d v="1899-12-30T19:56:00"/>
    <s v="Weekday"/>
    <s v="Organic Fresh Fresh Fruits Pack v2"/>
    <x v="9"/>
    <n v="438.7"/>
    <s v="Nandhini Naidu"/>
    <x v="0"/>
    <s v="Suresh Nathan"/>
    <s v="Cashier"/>
    <s v="FreshMart Salem Extension"/>
    <x v="0"/>
  </r>
  <r>
    <s v="INV100951"/>
    <x v="237"/>
    <s v="CUST0144"/>
    <s v="PRD026"/>
    <s v="STR090"/>
    <s v="EMP0088"/>
    <n v="5"/>
    <n v="368.1"/>
    <n v="0"/>
    <n v="0"/>
    <n v="1840.5"/>
    <n v="1236.25"/>
    <n v="604.25"/>
    <s v="Credit Card"/>
    <s v="Not Returned"/>
    <x v="1"/>
    <d v="1899-12-30T17:36:00"/>
    <s v="Weekday"/>
    <s v="Nescafe Coffee 1kg"/>
    <x v="0"/>
    <n v="329.69"/>
    <s v="Lalitha Chandran"/>
    <x v="0"/>
    <s v="Nithya Rao"/>
    <s v="Cashier"/>
    <s v="FreshMart Mysuru Heights"/>
    <x v="0"/>
  </r>
  <r>
    <s v="INV101077"/>
    <x v="237"/>
    <s v="CUST0380"/>
    <m/>
    <s v="STR015"/>
    <s v="EMP0126"/>
    <n v="4"/>
    <n v="383.51"/>
    <n v="15"/>
    <n v="230.11"/>
    <n v="1303.93"/>
    <n v="1143.5999999999999"/>
    <n v="160.33000000000001"/>
    <s v="Wallet"/>
    <s v="Not Returned"/>
    <x v="2"/>
    <d v="1899-12-30T16:28:00"/>
    <s v="Weekday"/>
    <m/>
    <x v="13"/>
    <m/>
    <s v="Dinesh Venkataraman"/>
    <x v="2"/>
    <s v="Anjali Kumar"/>
    <s v="Sales"/>
    <s v="FreshMart Salem Circle"/>
    <x v="0"/>
  </r>
  <r>
    <s v="INV101292"/>
    <x v="237"/>
    <s v="CUST0305"/>
    <s v="PRD007"/>
    <s v="STR126"/>
    <s v="EMP0063"/>
    <n v="1"/>
    <n v="437.49"/>
    <n v="15"/>
    <n v="65.62"/>
    <n v="371.87"/>
    <n v="265.44"/>
    <n v="106.43"/>
    <s v="Net Banking"/>
    <s v="Returned"/>
    <x v="1"/>
    <d v="1899-12-30T09:00:00"/>
    <s v="Weekday"/>
    <s v="Britannia Buns 2kg v2"/>
    <x v="6"/>
    <n v="437.49"/>
    <s v="Hemalatha Mudaliar"/>
    <x v="1"/>
    <s v="Lakshmi Devi"/>
    <s v="Store Manager"/>
    <s v="FreshMart Surat Hub"/>
    <x v="2"/>
  </r>
  <r>
    <s v="INV101321"/>
    <x v="237"/>
    <s v="CUST0027"/>
    <s v="PRD047"/>
    <s v="STR079"/>
    <s v="EMP0295"/>
    <n v="1"/>
    <n v="474.19"/>
    <n v="20"/>
    <n v="94.84"/>
    <n v="379.35"/>
    <n v="343.89"/>
    <n v="35.46"/>
    <s v="Debit Card"/>
    <s v="Not Returned"/>
    <x v="1"/>
    <d v="1899-12-30T15:49:00"/>
    <s v="Weekday"/>
    <s v="Lays Chocolates Combo"/>
    <x v="7"/>
    <n v="474.19"/>
    <s v="Chandran Mudaliar"/>
    <x v="2"/>
    <s v="Lakshmi Nair"/>
    <s v="Inventory"/>
    <s v="FreshMart Erode Hub"/>
    <x v="0"/>
  </r>
  <r>
    <s v="INV101445"/>
    <x v="237"/>
    <s v="CUST0277"/>
    <s v="PRD087"/>
    <s v="STR060"/>
    <s v="EMP0314"/>
    <n v="4"/>
    <n v="72.64"/>
    <n v="0"/>
    <n v="0"/>
    <n v="290.56"/>
    <n v="237.48"/>
    <n v="53.08"/>
    <s v="Net Banking"/>
    <s v="Not Returned"/>
    <x v="1"/>
    <d v="1899-12-30T21:42:00"/>
    <s v="Weekday"/>
    <s v="Organic Fresh Fresh Fruits Combo"/>
    <x v="9"/>
    <n v="71.290000000000006"/>
    <s v="Senthil Kumar"/>
    <x v="0"/>
    <s v="Naveen Naidu"/>
    <s v="Cashier"/>
    <s v="FreshMart Erode Square"/>
    <x v="1"/>
  </r>
  <r>
    <s v="INV101665"/>
    <x v="237"/>
    <s v="CUST0054"/>
    <s v="PRD087"/>
    <s v="STR047"/>
    <s v="EMP0231"/>
    <n v="7"/>
    <n v="78.23"/>
    <n v="15"/>
    <n v="82.14"/>
    <n v="465.47"/>
    <n v="415.59"/>
    <n v="49.88"/>
    <s v="Wallet"/>
    <s v="Not Returned"/>
    <x v="1"/>
    <d v="1899-12-30T13:18:00"/>
    <s v="Weekday"/>
    <s v="Organic Fresh Fresh Fruits Combo"/>
    <x v="9"/>
    <n v="71.290000000000006"/>
    <s v="Deepak Pillai"/>
    <x v="0"/>
    <s v="Umesh Murugan"/>
    <s v="Billing"/>
    <s v="FreshMart Hyderabad Enclave"/>
    <x v="0"/>
  </r>
  <r>
    <s v="INV102044"/>
    <x v="237"/>
    <s v="CUST0543"/>
    <s v="PRD041"/>
    <s v="STR039"/>
    <s v="EMP0184"/>
    <n v="7"/>
    <n v="228.73"/>
    <n v="0"/>
    <n v="0"/>
    <n v="1601.11"/>
    <n v="1327.83"/>
    <n v="273.27999999999997"/>
    <s v="Credit Card"/>
    <s v="Not Returned"/>
    <x v="0"/>
    <d v="1899-12-30T20:02:00"/>
    <s v="Weekday"/>
    <s v="Amul Frozen Vegetables 250ml"/>
    <x v="12"/>
    <n v="217.85"/>
    <s v="Gopal Menon"/>
    <x v="0"/>
    <s v="Deepa Subramaniam"/>
    <s v="Sales"/>
    <s v="FreshMart Mysuru Market"/>
    <x v="0"/>
  </r>
  <r>
    <s v="INV102338"/>
    <x v="237"/>
    <s v="CUST0144"/>
    <s v="PRD029"/>
    <s v="STR121"/>
    <s v="EMP0319"/>
    <n v="5"/>
    <n v="337.24"/>
    <n v="20"/>
    <n v="337.24"/>
    <n v="1348.96"/>
    <n v="1306.0999999999999"/>
    <n v="42.86"/>
    <s v="Wallet"/>
    <s v="Not Returned"/>
    <x v="2"/>
    <d v="1899-12-30T20:14:00"/>
    <s v="Weekday"/>
    <s v="Pepsi Tea 200g"/>
    <x v="0"/>
    <n v="332.73"/>
    <s v="Lalitha Chandran"/>
    <x v="0"/>
    <s v="Harini Kumar"/>
    <s v="Cashier"/>
    <s v="FreshMart Pune Junction"/>
    <x v="2"/>
  </r>
  <r>
    <s v="INV100406"/>
    <x v="238"/>
    <s v="CUST0494"/>
    <s v="PRD013"/>
    <s v="STR030"/>
    <s v="EMP0036"/>
    <n v="7"/>
    <n v="180.72"/>
    <n v="10"/>
    <n v="126.5"/>
    <n v="1138.54"/>
    <n v="869.68"/>
    <n v="268.86"/>
    <s v="Credit Card"/>
    <s v="Not Returned"/>
    <x v="2"/>
    <d v="1899-12-30T19:22:00"/>
    <s v="Weekday"/>
    <s v="Amul Paneer 250ml"/>
    <x v="3"/>
    <n v="161.03"/>
    <s v="Bhavani Reddy"/>
    <x v="0"/>
    <s v="Senthil Varma"/>
    <s v="Cashier"/>
    <s v="FreshMart Mysuru Bypass"/>
    <x v="0"/>
  </r>
  <r>
    <s v="INV100914"/>
    <x v="238"/>
    <s v="CUST0168"/>
    <s v="PRD036"/>
    <s v="STR011"/>
    <s v="EMP0341"/>
    <n v="8"/>
    <n v="277.77999999999997"/>
    <n v="20"/>
    <n v="444.45"/>
    <n v="1777.79"/>
    <n v="1838.88"/>
    <n v="-61.09"/>
    <s v="Net Banking"/>
    <s v="Not Returned"/>
    <x v="1"/>
    <d v="1899-12-30T16:31:00"/>
    <s v="Weekday"/>
    <s v="ITC Ice Cream 500g"/>
    <x v="12"/>
    <n v="254.99"/>
    <s v="Naveen Prabhu"/>
    <x v="0"/>
    <s v="Indira Chandran"/>
    <s v="Billing"/>
    <s v="FreshMart Bengaluru Enclave"/>
    <x v="0"/>
  </r>
  <r>
    <s v="INV102017"/>
    <x v="238"/>
    <s v="CUST0377"/>
    <s v="PRD134"/>
    <s v="STR123"/>
    <s v="EMP0299"/>
    <n v="3"/>
    <n v="353.05"/>
    <n v="0"/>
    <n v="0"/>
    <n v="1059.1500000000001"/>
    <n v="788.4"/>
    <n v="270.75"/>
    <s v="Upi"/>
    <s v="Not Returned"/>
    <x v="1"/>
    <d v="1899-12-30T16:15:00"/>
    <s v="Weekday"/>
    <s v="Aachi Powdered Spices 200g v2"/>
    <x v="1"/>
    <n v="353.05"/>
    <s v="Chitra Reddy"/>
    <x v="1"/>
    <s v="Nandhini Kumar"/>
    <s v="Cashier"/>
    <s v="FreshMart Mumbai Extension"/>
    <x v="2"/>
  </r>
  <r>
    <s v="INV102304"/>
    <x v="238"/>
    <s v="CUST0685"/>
    <s v="PRD050"/>
    <s v="STR067"/>
    <s v="EMP0247"/>
    <n v="7"/>
    <n v="56.7"/>
    <n v="15"/>
    <n v="59.54"/>
    <n v="337.36"/>
    <n v="262.36"/>
    <n v="75"/>
    <s v="Debit Card"/>
    <s v="Not Returned"/>
    <x v="0"/>
    <d v="1899-12-30T21:12:00"/>
    <s v="Weekday"/>
    <s v="Parle Namkeen 500g"/>
    <x v="7"/>
    <n v="51.33"/>
    <s v="Naveen Achari"/>
    <x v="0"/>
    <s v="Sudha Balan"/>
    <s v="Sales"/>
    <s v="FreshMart Salem Complex"/>
    <x v="0"/>
  </r>
  <r>
    <s v="INV100085"/>
    <x v="239"/>
    <s v="CUST0125"/>
    <s v="PRD032"/>
    <s v="STR131"/>
    <s v="EMP0077"/>
    <n v="3"/>
    <n v="141.11000000000001"/>
    <n v="0"/>
    <n v="0"/>
    <n v="423.33"/>
    <n v="347.73"/>
    <n v="75.599999999999994"/>
    <s v="Debit Card"/>
    <s v="Not Returned"/>
    <x v="1"/>
    <d v="1899-12-30T17:37:00"/>
    <s v="Weekday"/>
    <s v="Coca-Cola Coffee Combo"/>
    <x v="0"/>
    <n v="141.11000000000001"/>
    <s v="Ovi Selvam"/>
    <x v="1"/>
    <s v="Senthil Subramaniam"/>
    <s v="Cashier"/>
    <s v="FreshMart Pune Enclave"/>
    <x v="2"/>
  </r>
  <r>
    <s v="INV100569"/>
    <x v="239"/>
    <s v="CUST0467"/>
    <s v="PRD015"/>
    <s v="STR060"/>
    <s v="EMP0140"/>
    <n v="1"/>
    <n v="459.58"/>
    <n v="0"/>
    <n v="0"/>
    <n v="459.58"/>
    <n v="386.89"/>
    <n v="72.69"/>
    <s v="Net Banking"/>
    <s v="Not Returned"/>
    <x v="1"/>
    <d v="1899-12-30T17:43:00"/>
    <s v="Weekday"/>
    <s v="Nestle Butter 250ml"/>
    <x v="3"/>
    <n v="459.58"/>
    <s v="Raghav Prabhu"/>
    <x v="2"/>
    <s v="Kavya Sharma"/>
    <s v="Sales"/>
    <s v="FreshMart Erode Square"/>
    <x v="1"/>
  </r>
  <r>
    <s v="INV100679"/>
    <x v="239"/>
    <s v="CUST0083"/>
    <s v="PRD034"/>
    <s v="STR084"/>
    <s v="EMP0288"/>
    <n v="2"/>
    <n v="124.84"/>
    <n v="0"/>
    <n v="0"/>
    <n v="249.68"/>
    <n v="194.7"/>
    <n v="54.98"/>
    <s v="Debit Card"/>
    <s v="Not Returned"/>
    <x v="1"/>
    <d v="1899-12-30T10:33:00"/>
    <s v="Weekday"/>
    <s v="Nescafe Coffee 500g"/>
    <x v="0"/>
    <n v="124.84"/>
    <s v="Yamuna Gupta"/>
    <x v="1"/>
    <s v="Chitra Selvam"/>
    <s v="Sales"/>
    <s v="FreshMart Tiruppur Market"/>
    <x v="0"/>
  </r>
  <r>
    <s v="INV100746"/>
    <x v="239"/>
    <s v="CUST0139"/>
    <s v="PRD125"/>
    <s v="STR082"/>
    <s v="EMP0115"/>
    <n v="4"/>
    <n v="219.39"/>
    <n v="0"/>
    <n v="0"/>
    <n v="877.56"/>
    <n v="781.76"/>
    <n v="95.8"/>
    <s v="Cash"/>
    <s v="Not Returned"/>
    <x v="1"/>
    <d v="1899-12-30T16:48:00"/>
    <s v="Weekday"/>
    <s v="Gold Winner Coconut Oil 2kg v2"/>
    <x v="8"/>
    <n v="219.39"/>
    <s v="Prasath Prabhu"/>
    <x v="1"/>
    <s v="Vasanth Menon"/>
    <s v="Store Manager"/>
    <s v="FreshMart Salem Bypass"/>
    <x v="0"/>
  </r>
  <r>
    <s v="INV101351"/>
    <x v="239"/>
    <s v="CUST0584"/>
    <s v="PRD093"/>
    <s v="STR153"/>
    <s v="EMP0179"/>
    <n v="8"/>
    <n v="99.54"/>
    <n v="0"/>
    <n v="0"/>
    <n v="796.32"/>
    <n v="638.55999999999995"/>
    <n v="157.76"/>
    <s v="Credit Card"/>
    <s v="Not Returned"/>
    <x v="1"/>
    <d v="1899-12-30T17:21:00"/>
    <s v="Weekday"/>
    <s v="Local Farm Fresh Vegetables 250ml"/>
    <x v="11"/>
    <n v="96.72"/>
    <s v="Esha Krishnan"/>
    <x v="0"/>
    <s v="Divya Devi"/>
    <s v="Sales"/>
    <s v="FreshMart Lucknow Junction"/>
    <x v="1"/>
  </r>
  <r>
    <s v="INV101813"/>
    <x v="239"/>
    <s v="CUST0028"/>
    <s v="PRD115"/>
    <s v="STR029"/>
    <s v="EMP0191"/>
    <n v="3"/>
    <n v="372.61"/>
    <n v="20"/>
    <n v="223.57"/>
    <n v="894.26"/>
    <n v="959.73"/>
    <n v="-65.47"/>
    <s v="Net Banking"/>
    <s v="Not Returned"/>
    <x v="1"/>
    <d v="1899-12-30T14:51:00"/>
    <s v="Weekday"/>
    <s v="Aachi Ponni Rice 500g"/>
    <x v="2"/>
    <n v="372.61"/>
    <s v="Nithya Pillai"/>
    <x v="1"/>
    <s v="Thenmozhi Krishnan"/>
    <s v="Billing"/>
    <s v="FreshMart Bengaluru Colony"/>
    <x v="0"/>
  </r>
  <r>
    <s v="INV102134"/>
    <x v="239"/>
    <s v="CUST0624"/>
    <s v="PRD092"/>
    <s v="STR132"/>
    <s v="EMP0219"/>
    <n v="1"/>
    <n v="224.28"/>
    <n v="0"/>
    <n v="0"/>
    <n v="224.28"/>
    <n v="192.39"/>
    <n v="31.89"/>
    <s v="Upi"/>
    <s v="Not Returned"/>
    <x v="1"/>
    <d v="1899-12-30T11:42:00"/>
    <s v="Weekday"/>
    <s v="Organic Fresh Fresh Fruits 200g"/>
    <x v="9"/>
    <n v="224.28"/>
    <s v="Nithya Reddy"/>
    <x v="1"/>
    <s v="Kavya Menon"/>
    <s v="Billing"/>
    <s v="FreshMart Surat Plaza"/>
    <x v="2"/>
  </r>
  <r>
    <s v="INV102266"/>
    <x v="239"/>
    <s v="CUST0228"/>
    <s v="PRD140"/>
    <s v="STR039"/>
    <s v="EMP0260"/>
    <n v="6"/>
    <n v="403.23"/>
    <n v="10"/>
    <n v="241.94"/>
    <n v="2177.44"/>
    <n v="1560.36"/>
    <n v="617.08000000000004"/>
    <s v="Credit Card"/>
    <s v="Not Returned"/>
    <x v="1"/>
    <d v="1899-12-30T11:29:00"/>
    <s v="Weekday"/>
    <s v="Vim Toilet Cleaner 2kg"/>
    <x v="4"/>
    <n v="352.51"/>
    <s v="Sundar Balan"/>
    <x v="0"/>
    <s v="Kamala Prabhu"/>
    <s v="Billing"/>
    <s v="FreshMart Mysuru Market"/>
    <x v="0"/>
  </r>
  <r>
    <s v="INV100274"/>
    <x v="240"/>
    <s v="CUST0005"/>
    <s v="PRD108"/>
    <s v="STR046"/>
    <s v="EMP0023"/>
    <n v="1"/>
    <n v="306.62"/>
    <n v="0"/>
    <n v="0"/>
    <n v="352.61"/>
    <n v="259.93"/>
    <n v="92.68"/>
    <s v="Wallet"/>
    <s v="Returned"/>
    <x v="0"/>
    <d v="1899-12-30T18:04:00"/>
    <s v="Weekend"/>
    <s v="Daawat Basmati Rice 2kg"/>
    <x v="2"/>
    <n v="306.62"/>
    <s v="Pandi Raj"/>
    <x v="2"/>
    <s v="Jayakumar Gounder"/>
    <s v="Operations"/>
    <s v="FreshMart Mysuru Colony"/>
    <x v="0"/>
  </r>
  <r>
    <s v="INV100654"/>
    <x v="240"/>
    <s v="CUST0297"/>
    <s v="PRD016"/>
    <s v="STR117"/>
    <s v="EMP0009"/>
    <n v="6"/>
    <n v="67.94"/>
    <n v="0"/>
    <n v="0"/>
    <n v="468.79"/>
    <n v="288.89999999999998"/>
    <n v="179.89"/>
    <s v="Wallet"/>
    <s v="Not Returned"/>
    <x v="1"/>
    <d v="1899-12-30T21:56:00"/>
    <s v="Weekend"/>
    <s v="Milky Mist Milk 2kg"/>
    <x v="3"/>
    <n v="59.92"/>
    <s v="Nithya Sharma"/>
    <x v="0"/>
    <s v="Usha Chettiar"/>
    <s v="Cashier"/>
    <s v="FreshMart Nagpur Market"/>
    <x v="0"/>
  </r>
  <r>
    <s v="INV100676"/>
    <x v="240"/>
    <s v="CUST0686"/>
    <s v="PRD098"/>
    <s v="STR036"/>
    <s v="EMP0150"/>
    <n v="4"/>
    <n v="90.53"/>
    <n v="10"/>
    <n v="36.21"/>
    <n v="374.8"/>
    <n v="276.36"/>
    <n v="98.44"/>
    <s v="Upi"/>
    <s v="Not Returned"/>
    <x v="1"/>
    <d v="1899-12-30T12:53:00"/>
    <s v="Weekend"/>
    <s v="Organic Fresh Fresh Vegetables 250ml"/>
    <x v="11"/>
    <n v="83.13"/>
    <s v="Hemalatha Balan"/>
    <x v="0"/>
    <s v="Dhanya Iyer"/>
    <s v="Operations"/>
    <s v="FreshMart Chennai Central"/>
    <x v="0"/>
  </r>
  <r>
    <s v="INV101140"/>
    <x v="240"/>
    <s v="CUST0014"/>
    <s v="PRD026"/>
    <s v="STR090"/>
    <s v="EMP0141"/>
    <n v="4"/>
    <n v="329.69"/>
    <n v="0"/>
    <n v="0"/>
    <n v="1516.57"/>
    <n v="989"/>
    <n v="527.57000000000005"/>
    <s v="Upi"/>
    <s v="Not Returned"/>
    <x v="1"/>
    <d v="1899-12-30T13:08:00"/>
    <s v="Weekend"/>
    <s v="Nescafe Coffee 1kg"/>
    <x v="0"/>
    <n v="329.69"/>
    <s v="Ilango Varma"/>
    <x v="2"/>
    <s v="Mala Velan"/>
    <s v="Sales"/>
    <s v="FreshMart Mysuru Heights"/>
    <x v="0"/>
  </r>
  <r>
    <s v="INV101896"/>
    <x v="240"/>
    <s v="CUST0645"/>
    <s v="PRD060"/>
    <s v="STR111"/>
    <s v="EMP0129"/>
    <n v="3"/>
    <n v="82.38"/>
    <n v="10"/>
    <n v="24.71"/>
    <n v="255.79"/>
    <n v="162.75"/>
    <n v="93.04"/>
    <s v="Upi"/>
    <s v="Not Returned"/>
    <x v="2"/>
    <d v="1899-12-30T21:52:00"/>
    <s v="Weekend"/>
    <s v="Himalaya Soap 250ml"/>
    <x v="10"/>
    <n v="72.930000000000007"/>
    <s v="Kamala Velan"/>
    <x v="0"/>
    <s v="Arun Nair"/>
    <s v="Inventory"/>
    <s v="FreshMart Mumbai Towers"/>
    <x v="2"/>
  </r>
  <r>
    <s v="INV102165"/>
    <x v="240"/>
    <s v="CUST0677"/>
    <s v="PRD025"/>
    <s v="STR056"/>
    <s v="EMP0163"/>
    <n v="8"/>
    <n v="388.66"/>
    <n v="15"/>
    <n v="466.39"/>
    <n v="3039.32"/>
    <n v="2287.1999999999998"/>
    <n v="752.12"/>
    <s v="Credit Card"/>
    <s v="Not Returned"/>
    <x v="1"/>
    <d v="1899-12-30T20:25:00"/>
    <s v="Weekend"/>
    <s v="Nescafe Soft Drinks Pack"/>
    <x v="0"/>
    <n v="383.51"/>
    <s v="Kamala Naidu"/>
    <x v="0"/>
    <s v="Revathi Raj"/>
    <s v="Cashier"/>
    <s v="FreshMart Bengaluru Junction"/>
    <x v="0"/>
  </r>
  <r>
    <s v="INV102500"/>
    <x v="240"/>
    <s v="CUST0486"/>
    <s v="PRD024"/>
    <s v="STR130"/>
    <s v="EMP0066"/>
    <n v="2"/>
    <n v="313.47000000000003"/>
    <n v="10"/>
    <n v="62.69"/>
    <n v="648.89"/>
    <n v="492.24"/>
    <n v="156.65"/>
    <s v="Cash"/>
    <s v="Not Returned"/>
    <x v="1"/>
    <d v="1899-12-30T17:28:00"/>
    <s v="Weekend"/>
    <s v="Aavin Milk Pack v2"/>
    <x v="3"/>
    <n v="313.47000000000003"/>
    <s v="Devi Pillai"/>
    <x v="1"/>
    <s v="Padma Raj"/>
    <s v="Operations"/>
    <s v="FreshMart Surat Central"/>
    <x v="2"/>
  </r>
  <r>
    <s v="INV100270"/>
    <x v="241"/>
    <s v="CUST0082"/>
    <s v="PRD053"/>
    <s v="STR150"/>
    <s v="EMP0013"/>
    <n v="8"/>
    <n v="272.18"/>
    <n v="0"/>
    <n v="0"/>
    <n v="2504.06"/>
    <n v="1557.12"/>
    <n v="946.94"/>
    <s v="Debit Card"/>
    <s v="Not Returned"/>
    <x v="1"/>
    <d v="1899-12-30T09:17:00"/>
    <s v="Weekend"/>
    <s v="Cadbury Namkeen Pack"/>
    <x v="7"/>
    <n v="262.77"/>
    <s v="Kavya Raj"/>
    <x v="0"/>
    <s v="Gokul Achari"/>
    <s v="Billing"/>
    <s v="FreshMart Lucknow Enclave"/>
    <x v="1"/>
  </r>
  <r>
    <s v="INV100389"/>
    <x v="241"/>
    <s v="CUST0592"/>
    <s v="PRD111"/>
    <s v="STR022"/>
    <s v="EMP0284"/>
    <n v="3"/>
    <n v="227.44"/>
    <n v="0"/>
    <n v="0"/>
    <n v="784.67"/>
    <n v="572.70000000000005"/>
    <n v="211.97"/>
    <s v="Credit Card"/>
    <s v="Not Returned"/>
    <x v="1"/>
    <d v="1899-12-30T11:46:00"/>
    <s v="Weekend"/>
    <s v="Aachi Idli Rice 500g"/>
    <x v="2"/>
    <n v="225.45"/>
    <s v="Anjali Menon"/>
    <x v="0"/>
    <s v="Naveen Venkataraman"/>
    <s v="Sales"/>
    <s v="FreshMart Tiruppur Complex"/>
    <x v="0"/>
  </r>
  <r>
    <s v="INV100425"/>
    <x v="241"/>
    <s v="CUST0351"/>
    <s v="PRD006"/>
    <s v="STR115"/>
    <s v="EMP0072"/>
    <n v="1"/>
    <n v="343.56"/>
    <n v="15"/>
    <n v="51.53"/>
    <n v="335.83"/>
    <n v="216.32"/>
    <n v="119.51"/>
    <s v="Upi"/>
    <s v="Not Returned"/>
    <x v="1"/>
    <d v="1899-12-30T10:56:00"/>
    <s v="Weekend"/>
    <s v="Harvest Gold Cookies 500g"/>
    <x v="6"/>
    <n v="343.56"/>
    <s v="Revathi Devi"/>
    <x v="2"/>
    <s v="Madhavan Venkataraman"/>
    <s v="Sales"/>
    <s v="FreshMart Surat Nagar"/>
    <x v="2"/>
  </r>
  <r>
    <s v="INV100545"/>
    <x v="241"/>
    <s v="CUST0654"/>
    <s v="PRD107"/>
    <s v="STR091"/>
    <s v="EMP0002"/>
    <n v="5"/>
    <n v="420.08"/>
    <n v="10"/>
    <n v="210.04"/>
    <n v="2173.91"/>
    <n v="1742.05"/>
    <n v="431.86"/>
    <s v="Upi"/>
    <s v="Not Returned"/>
    <x v="2"/>
    <d v="1899-12-30T20:07:00"/>
    <s v="Weekend"/>
    <s v="Aachi Idli Rice Combo"/>
    <x v="2"/>
    <n v="405.1"/>
    <s v="Gokul Sekar"/>
    <x v="0"/>
    <s v="Lokesh Gounder"/>
    <s v="Billing"/>
    <s v="FreshMart Tiruppur Plaza"/>
    <x v="0"/>
  </r>
  <r>
    <s v="INV100684"/>
    <x v="241"/>
    <s v="CUST0353"/>
    <s v="PRD054"/>
    <s v="STR012"/>
    <s v="EMP0142"/>
    <n v="5"/>
    <n v="537.21"/>
    <n v="0"/>
    <n v="0"/>
    <n v="3088.96"/>
    <n v="1895.95"/>
    <n v="1193.01"/>
    <s v="Upi"/>
    <s v="Not Returned"/>
    <x v="1"/>
    <d v="1899-12-30T20:08:00"/>
    <s v="Weekend"/>
    <s v="Lays Namkeen 2kg"/>
    <x v="7"/>
    <n v="530.16"/>
    <s v="Mala Nair"/>
    <x v="0"/>
    <s v="Sathish Subramaniam"/>
    <s v="Billing"/>
    <s v="FreshMart Chennai Junction"/>
    <x v="0"/>
  </r>
  <r>
    <s v="INV100735"/>
    <x v="241"/>
    <s v="CUST0531"/>
    <s v="PRD007"/>
    <s v="STR058"/>
    <s v="EMP0297"/>
    <n v="2"/>
    <n v="437.49"/>
    <n v="0"/>
    <n v="0"/>
    <n v="1006.23"/>
    <n v="530.88"/>
    <n v="475.35"/>
    <s v="Net Banking"/>
    <s v="Not Returned"/>
    <x v="0"/>
    <d v="1899-12-30T21:22:00"/>
    <s v="Weekend"/>
    <s v="Britannia Buns 2kg v2"/>
    <x v="6"/>
    <n v="437.49"/>
    <s v="Kamala Sekar"/>
    <x v="2"/>
    <s v="Kishore Naidu"/>
    <s v="Sales"/>
    <s v="FreshMart Erode Central"/>
    <x v="0"/>
  </r>
  <r>
    <s v="INV100756"/>
    <x v="241"/>
    <s v="CUST0505"/>
    <s v="PRD079"/>
    <s v="STR087"/>
    <s v="EMP0222"/>
    <n v="5"/>
    <n v="269.06"/>
    <n v="0"/>
    <n v="0"/>
    <n v="1547.09"/>
    <n v="970.3"/>
    <n v="576.79"/>
    <s v="Cash"/>
    <s v="Not Returned"/>
    <x v="1"/>
    <d v="1899-12-30T21:53:00"/>
    <s v="Weekend"/>
    <s v="Eveready Detergent Pack"/>
    <x v="5"/>
    <n v="260.93"/>
    <s v="Yazhini Sekar"/>
    <x v="0"/>
    <s v="Poornima Rao"/>
    <s v="Inventory"/>
    <s v="FreshMart Mysuru Complex"/>
    <x v="0"/>
  </r>
  <r>
    <s v="INV100982"/>
    <x v="241"/>
    <s v="CUST0075"/>
    <s v="PRD102"/>
    <s v="STR101"/>
    <s v="EMP0016"/>
    <n v="2"/>
    <n v="400.33"/>
    <n v="0"/>
    <n v="0"/>
    <n v="920.76"/>
    <n v="681.8"/>
    <n v="238.96"/>
    <s v="Net Banking"/>
    <s v="Not Returned"/>
    <x v="1"/>
    <d v="1899-12-30T21:17:00"/>
    <s v="Weekend"/>
    <s v="Local Farm Fresh Vegetables 200g v2"/>
    <x v="11"/>
    <n v="400.33"/>
    <s v="Banu Mudaliar"/>
    <x v="1"/>
    <s v="Chandran Sekar"/>
    <s v="Store Manager"/>
    <s v="FreshMart Nagpur Junction"/>
    <x v="2"/>
  </r>
  <r>
    <s v="INV101251"/>
    <x v="241"/>
    <s v="CUST0229"/>
    <s v="PRD128"/>
    <s v="STR140"/>
    <s v="EMP0145"/>
    <n v="3"/>
    <n v="253.11"/>
    <n v="20"/>
    <n v="151.87"/>
    <n v="698.58"/>
    <n v="572.22"/>
    <n v="126.36"/>
    <s v="Cash"/>
    <s v="Not Returned"/>
    <x v="2"/>
    <d v="1899-12-30T12:23:00"/>
    <s v="Weekend"/>
    <s v="Aachi Powdered Spices Pack"/>
    <x v="1"/>
    <n v="253.11"/>
    <s v="Gayathri Kumar"/>
    <x v="2"/>
    <s v="Ilango Reddy"/>
    <s v="Cashier"/>
    <s v="FreshMart Surat Crossing"/>
    <x v="2"/>
  </r>
  <r>
    <s v="INV101368"/>
    <x v="241"/>
    <s v="CUST0131"/>
    <s v="PRD070"/>
    <s v="STR058"/>
    <s v="EMP0296"/>
    <n v="2"/>
    <n v="233.47"/>
    <n v="0"/>
    <n v="0"/>
    <n v="536.98"/>
    <n v="377.96"/>
    <n v="159.02000000000001"/>
    <s v="Upi"/>
    <s v="Not Returned"/>
    <x v="1"/>
    <d v="1899-12-30T18:42:00"/>
    <s v="Weekend"/>
    <s v="Surf Excel Batteries 2kg"/>
    <x v="5"/>
    <n v="233.47"/>
    <s v="Ezhil Iyer"/>
    <x v="2"/>
    <s v="Vani Venkataraman"/>
    <s v="Billing"/>
    <s v="FreshMart Erode Central"/>
    <x v="0"/>
  </r>
  <r>
    <s v="INV101870"/>
    <x v="241"/>
    <s v="CUST0334"/>
    <s v="PRD053"/>
    <s v="STR139"/>
    <s v="EMP0035"/>
    <n v="2"/>
    <n v="262.77"/>
    <n v="0"/>
    <n v="0"/>
    <n v="604.37"/>
    <n v="389.28"/>
    <n v="215.09"/>
    <s v="Debit Card"/>
    <s v="Not Returned"/>
    <x v="1"/>
    <d v="1899-12-30T17:11:00"/>
    <s v="Weekend"/>
    <s v="Cadbury Namkeen Pack"/>
    <x v="7"/>
    <n v="262.77"/>
    <s v="Anitha Kumar"/>
    <x v="2"/>
    <s v="Kavya Nathan"/>
    <s v="HR"/>
    <s v="FreshMart Nagpur Colony"/>
    <x v="2"/>
  </r>
  <r>
    <s v="INV101951"/>
    <x v="241"/>
    <s v="CUST0605"/>
    <s v="PRD140"/>
    <s v="STR023"/>
    <s v="EMP0105"/>
    <n v="7"/>
    <n v="389.96"/>
    <n v="15"/>
    <n v="409.46"/>
    <n v="2668.3"/>
    <n v="1820.42"/>
    <n v="847.88"/>
    <s v="Wallet"/>
    <s v="Not Returned"/>
    <x v="0"/>
    <d v="1899-12-30T18:27:00"/>
    <s v="Weekend"/>
    <s v="Vim Toilet Cleaner 2kg"/>
    <x v="4"/>
    <n v="352.51"/>
    <s v="Arun Iyer"/>
    <x v="0"/>
    <s v="Nagarajan Mudaliar"/>
    <s v="Cashier"/>
    <s v="FreshMart Mysuru Square"/>
    <x v="0"/>
  </r>
  <r>
    <s v="INV102100"/>
    <x v="241"/>
    <s v="CUST0228"/>
    <s v="PRD097"/>
    <s v="STR012"/>
    <s v="EMP0142"/>
    <n v="6"/>
    <n v="408.46"/>
    <n v="0"/>
    <n v="0"/>
    <n v="2818.37"/>
    <n v="1862.28"/>
    <n v="956.09"/>
    <s v="Wallet"/>
    <s v="Not Returned"/>
    <x v="1"/>
    <d v="1899-12-30T11:50:00"/>
    <s v="Weekend"/>
    <s v="Local Farm Fresh Vegetables 250ml v2"/>
    <x v="11"/>
    <n v="365.92"/>
    <s v="Sundar Balan"/>
    <x v="0"/>
    <s v="Sathish Subramaniam"/>
    <s v="Billing"/>
    <s v="FreshMart Chennai Junction"/>
    <x v="0"/>
  </r>
  <r>
    <s v="INV102237"/>
    <x v="241"/>
    <s v="CUST0072"/>
    <s v="PRD127"/>
    <s v="STR091"/>
    <s v="EMP0328"/>
    <n v="7"/>
    <n v="350.79"/>
    <n v="0"/>
    <n v="0"/>
    <n v="2823.86"/>
    <n v="2032.31"/>
    <n v="791.55"/>
    <s v="Debit Card"/>
    <s v="Not Returned"/>
    <x v="1"/>
    <d v="1899-12-30T13:09:00"/>
    <s v="Weekend"/>
    <s v="Idhayam Gingelly Oil 1kg"/>
    <x v="8"/>
    <n v="331.35"/>
    <s v="Vijay Chandran"/>
    <x v="0"/>
    <s v="Chitra Raj"/>
    <s v="Sales"/>
    <s v="FreshMart Tiruppur Plaza"/>
    <x v="0"/>
  </r>
  <r>
    <s v="INV102359"/>
    <x v="241"/>
    <s v="CUST0417"/>
    <s v="PRD022"/>
    <s v="STR070"/>
    <s v="EMP0183"/>
    <n v="3"/>
    <n v="397.22"/>
    <n v="0"/>
    <n v="0"/>
    <n v="1370.41"/>
    <n v="958.11"/>
    <n v="412.3"/>
    <s v="Cash"/>
    <s v="Not Returned"/>
    <x v="0"/>
    <d v="1899-12-30T17:00:00"/>
    <s v="Weekend"/>
    <s v="Aavin Milk Pack"/>
    <x v="3"/>
    <n v="397.22"/>
    <s v="Sanjay Chandran"/>
    <x v="1"/>
    <s v="Kamala Murugan"/>
    <s v="Cashier"/>
    <s v="FreshMart Bengaluru Nagar"/>
    <x v="0"/>
  </r>
  <r>
    <s v="INV102419"/>
    <x v="241"/>
    <s v="CUST0045"/>
    <s v="PRD071"/>
    <s v="STR044"/>
    <s v="EMP0118"/>
    <n v="6"/>
    <n v="59.94"/>
    <n v="0"/>
    <n v="0"/>
    <n v="413.59"/>
    <n v="258.06"/>
    <n v="155.53"/>
    <s v="Net Banking"/>
    <s v="Not Returned"/>
    <x v="1"/>
    <d v="1899-12-30T13:37:00"/>
    <s v="Weekend"/>
    <s v="Eveready Batteries Combo"/>
    <x v="5"/>
    <n v="53.39"/>
    <s v="Thenmozhi Pandian"/>
    <x v="0"/>
    <s v="Banu Nathan"/>
    <s v="Inventory"/>
    <s v="FreshMart Erode Colony"/>
    <x v="0"/>
  </r>
  <r>
    <s v="INV100393"/>
    <x v="242"/>
    <s v="CUST0546"/>
    <s v="PRD015"/>
    <s v="STR115"/>
    <s v="EMP0136"/>
    <n v="2"/>
    <n v="459.58"/>
    <n v="0"/>
    <n v="0"/>
    <n v="919.16"/>
    <n v="773.78"/>
    <n v="145.38"/>
    <s v="Upi"/>
    <s v="Not Returned"/>
    <x v="0"/>
    <d v="1899-12-30T14:09:00"/>
    <s v="Weekday"/>
    <s v="Nestle Butter 250ml"/>
    <x v="3"/>
    <n v="459.58"/>
    <s v="Balaji Sekar"/>
    <x v="2"/>
    <s v="Karthik Menon"/>
    <s v="Sales"/>
    <s v="FreshMart Surat Nagar"/>
    <x v="2"/>
  </r>
  <r>
    <s v="INV101530"/>
    <x v="242"/>
    <s v="CUST0522"/>
    <s v="PRD090"/>
    <s v="STR018"/>
    <s v="EMP0308"/>
    <n v="4"/>
    <n v="438.7"/>
    <n v="0"/>
    <n v="0"/>
    <n v="1754.8"/>
    <n v="1480.72"/>
    <n v="274.08"/>
    <s v="Upi"/>
    <s v="Not Returned"/>
    <x v="0"/>
    <d v="1899-12-30T21:19:00"/>
    <s v="Weekday"/>
    <s v="Organic Fresh Fresh Fruits Pack v2"/>
    <x v="9"/>
    <n v="438.7"/>
    <s v="Gayathri Naicker"/>
    <x v="2"/>
    <s v="Thenmozhi Selvam"/>
    <s v="Cashier"/>
    <s v="FreshMart Hyderabad Main Road"/>
    <x v="0"/>
  </r>
  <r>
    <s v="INV100421"/>
    <x v="243"/>
    <s v="CUST0227"/>
    <s v="PRD108"/>
    <s v="STR037"/>
    <s v="EMP0296"/>
    <n v="2"/>
    <n v="306.62"/>
    <n v="15"/>
    <n v="91.99"/>
    <n v="521.25"/>
    <n v="519.86"/>
    <n v="1.39"/>
    <s v="Cash"/>
    <s v="Not Returned"/>
    <x v="1"/>
    <d v="1899-12-30T09:46:00"/>
    <s v="Weekday"/>
    <s v="Daawat Basmati Rice 2kg"/>
    <x v="2"/>
    <n v="306.62"/>
    <s v="Unknown"/>
    <x v="2"/>
    <s v="Vani Venkataraman"/>
    <s v="Billing"/>
    <s v="FreshMart Hyderabad Extension"/>
    <x v="0"/>
  </r>
  <r>
    <s v="INV101588"/>
    <x v="243"/>
    <s v="CUST0184"/>
    <s v="PRD101"/>
    <s v="STR173"/>
    <s v="EMP0019"/>
    <n v="4"/>
    <n v="451.89"/>
    <n v="0"/>
    <n v="0"/>
    <n v="1807.56"/>
    <n v="1548.64"/>
    <n v="258.92"/>
    <s v="Wallet"/>
    <s v="Not Returned"/>
    <x v="1"/>
    <d v="1899-12-30T21:03:00"/>
    <s v="Weekday"/>
    <s v="Organic Fresh Fresh Vegetables 500g"/>
    <x v="11"/>
    <n v="451.89"/>
    <s v="Ezhil Pillai"/>
    <x v="2"/>
    <m/>
    <s v="Sales"/>
    <s v="FreshMart Kolkata Main Road"/>
    <x v="3"/>
  </r>
  <r>
    <s v="INV102056"/>
    <x v="243"/>
    <s v="CUST0692"/>
    <s v="PRD049"/>
    <s v="STR068"/>
    <s v="EMP0233"/>
    <n v="3"/>
    <n v="418.79"/>
    <n v="0"/>
    <n v="0"/>
    <n v="1256.3699999999999"/>
    <n v="926.82"/>
    <n v="329.55"/>
    <s v="Wallet"/>
    <s v="Not Returned"/>
    <x v="1"/>
    <d v="1899-12-30T10:02:00"/>
    <s v="Weekday"/>
    <s v="Cadbury Chips 1kg"/>
    <x v="7"/>
    <n v="418.79"/>
    <s v="Ovi Mudaliar"/>
    <x v="2"/>
    <s v="Sangeetha Balan"/>
    <s v="Sales"/>
    <s v="FreshMart Coimbatore Main Road"/>
    <x v="0"/>
  </r>
  <r>
    <s v="INV100043"/>
    <x v="244"/>
    <s v="CUST0006"/>
    <s v="PRD118"/>
    <s v="STR124"/>
    <s v="EMP0164"/>
    <n v="1"/>
    <n v="155.55000000000001"/>
    <n v="10"/>
    <n v="15.55"/>
    <n v="140"/>
    <n v="137.63999999999999"/>
    <n v="2.36"/>
    <s v="Credit Card"/>
    <s v="Not Returned"/>
    <x v="1"/>
    <d v="1899-12-30T21:47:00"/>
    <s v="Weekday"/>
    <s v="Local Farm Fresh Fruits 1kg"/>
    <x v="8"/>
    <n v="155.55000000000001"/>
    <s v="Thiru Devi"/>
    <x v="2"/>
    <s v="Sundar Naicker"/>
    <s v="Billing"/>
    <s v="FreshMart Ahmedabad Hub"/>
    <x v="2"/>
  </r>
  <r>
    <s v="INV100402"/>
    <x v="244"/>
    <s v="CUST0551"/>
    <s v="PRD057"/>
    <s v="STR044"/>
    <s v="EMP0208"/>
    <n v="5"/>
    <n v="326.05"/>
    <n v="0"/>
    <n v="0"/>
    <n v="1630.25"/>
    <n v="1175.25"/>
    <n v="455"/>
    <s v="Wallet"/>
    <s v="Not Returned"/>
    <x v="1"/>
    <d v="1899-12-30T15:13:00"/>
    <s v="Weekday"/>
    <s v="Parle Chocolates 500g"/>
    <x v="7"/>
    <n v="317.99"/>
    <s v="Jagan Pandian"/>
    <x v="0"/>
    <s v="Devi Reddy"/>
    <s v="Inventory"/>
    <s v="FreshMart Erode Colony"/>
    <x v="0"/>
  </r>
  <r>
    <s v="INV101305"/>
    <x v="244"/>
    <s v="CUST0677"/>
    <s v="PRD145"/>
    <s v="STR001"/>
    <s v="EMP0117"/>
    <n v="5"/>
    <n v="409.77"/>
    <n v="15"/>
    <n v="307.33"/>
    <n v="1741.52"/>
    <n v="1414.95"/>
    <n v="326.57"/>
    <s v="Wallet"/>
    <s v="Not Returned"/>
    <x v="0"/>
    <d v="1899-12-30T21:31:00"/>
    <s v="Weekday"/>
    <s v="Harpic Dishwash 2kg"/>
    <x v="4"/>
    <n v="367.25"/>
    <s v="Kamala Naidu"/>
    <x v="0"/>
    <s v="Janani Krishnan"/>
    <s v="Billing"/>
    <s v="FreshMart Madurai Crossing"/>
    <x v="0"/>
  </r>
  <r>
    <s v="INV101314"/>
    <x v="244"/>
    <s v="CUST0635"/>
    <s v="PRD102"/>
    <s v="STR057"/>
    <s v="EMP0119"/>
    <n v="4"/>
    <n v="400.33"/>
    <n v="5"/>
    <n v="80.069999999999993"/>
    <n v="1521.25"/>
    <n v="1363.6"/>
    <n v="157.65"/>
    <s v="Credit Card"/>
    <s v="Not Returned"/>
    <x v="1"/>
    <d v="1899-12-30T11:48:00"/>
    <s v="Weekday"/>
    <s v="Local Farm Fresh Vegetables 200g v2"/>
    <x v="11"/>
    <n v="400.33"/>
    <s v="Thenmozhi Rao"/>
    <x v="0"/>
    <s v="Om Sharma"/>
    <s v="Sales"/>
    <s v="FreshMart Madurai Point"/>
    <x v="0"/>
  </r>
  <r>
    <s v="INV100370"/>
    <x v="245"/>
    <s v="CUST0112"/>
    <s v="PRD094"/>
    <s v="STR110"/>
    <s v="EMP0178"/>
    <n v="1"/>
    <n v="298.68"/>
    <n v="0"/>
    <n v="0"/>
    <n v="298.68"/>
    <n v="250.69"/>
    <n v="47.99"/>
    <s v="Debit Card"/>
    <s v="Not Returned"/>
    <x v="1"/>
    <d v="1899-12-30T15:56:00"/>
    <s v="Weekday"/>
    <s v="Organic Fresh Fresh Vegetables 2kg"/>
    <x v="11"/>
    <n v="298.68"/>
    <s v="Gokul Venkataraman"/>
    <x v="2"/>
    <s v="Jaya Sharma"/>
    <s v="Cashier"/>
    <s v="FreshMart Mumbai Colony"/>
    <x v="2"/>
  </r>
  <r>
    <s v="INV100444"/>
    <x v="245"/>
    <s v="CUST0516"/>
    <s v="PRD071"/>
    <s v="STR069"/>
    <s v="EMP0042"/>
    <n v="3"/>
    <n v="57.88"/>
    <n v="5"/>
    <n v="8.68"/>
    <n v="164.96"/>
    <n v="129.03"/>
    <n v="35.93"/>
    <s v="Wallet"/>
    <s v="Not Returned"/>
    <x v="0"/>
    <d v="1899-12-30T11:03:00"/>
    <s v="Weekday"/>
    <s v="Eveready Batteries Combo"/>
    <x v="5"/>
    <n v="53.39"/>
    <s v="Bhuvana Venkataraman"/>
    <x v="0"/>
    <s v="Nirmala Venkataraman"/>
    <s v="Sales"/>
    <s v="FreshMart Madurai Gardens"/>
    <x v="0"/>
  </r>
  <r>
    <s v="INV100535"/>
    <x v="245"/>
    <s v="CUST0054"/>
    <s v="PRD035"/>
    <s v="STR031"/>
    <s v="EMP0153"/>
    <n v="3"/>
    <n v="550.69000000000005"/>
    <n v="10"/>
    <n v="165.21"/>
    <n v="1486.86"/>
    <n v="1169.4000000000001"/>
    <n v="317.45999999999998"/>
    <s v="Cash"/>
    <s v="Not Returned"/>
    <x v="0"/>
    <d v="1899-12-30T10:33:00"/>
    <s v="Weekday"/>
    <s v="Coca-Cola Coffee 500g"/>
    <x v="0"/>
    <n v="503.36"/>
    <s v="Deepak Pillai"/>
    <x v="0"/>
    <s v="Eswari Raj"/>
    <s v="Sales"/>
    <s v="FreshMart Chennai Complex"/>
    <x v="0"/>
  </r>
  <r>
    <s v="INV100924"/>
    <x v="245"/>
    <s v="CUST0204"/>
    <s v="PRD012"/>
    <s v="STR094"/>
    <s v="EMP0133"/>
    <n v="6"/>
    <n v="575.5"/>
    <n v="20"/>
    <n v="690.6"/>
    <n v="2762.4"/>
    <n v="2018.4"/>
    <n v="744"/>
    <s v="Credit Card"/>
    <s v="Not Returned"/>
    <x v="0"/>
    <d v="1899-12-30T18:50:00"/>
    <s v="Weekday"/>
    <s v="Harvest Gold Rusk 1kg"/>
    <x v="6"/>
    <n v="541.35"/>
    <s v="Mala Achari"/>
    <x v="0"/>
    <s v="Deepak Naicker"/>
    <s v="Sales"/>
    <s v="FreshMart Mumbai Central"/>
    <x v="2"/>
  </r>
  <r>
    <s v="INV101109"/>
    <x v="245"/>
    <s v="CUST0572"/>
    <s v="PRD101"/>
    <s v="STR115"/>
    <s v="EMP0072"/>
    <n v="5"/>
    <n v="507.59"/>
    <n v="10"/>
    <n v="253.79"/>
    <n v="2284.16"/>
    <n v="1935.8"/>
    <n v="348.36"/>
    <s v="Debit Card"/>
    <s v="Not Returned"/>
    <x v="1"/>
    <d v="1899-12-30T09:59:00"/>
    <s v="Weekday"/>
    <s v="Organic Fresh Fresh Vegetables 500g"/>
    <x v="11"/>
    <n v="451.89"/>
    <s v="Chandrasekar Balan"/>
    <x v="0"/>
    <s v="Madhavan Venkataraman"/>
    <s v="Sales"/>
    <s v="FreshMart Surat Nagar"/>
    <x v="2"/>
  </r>
  <r>
    <s v="INV101240"/>
    <x v="245"/>
    <s v="CUST0193"/>
    <s v="PRD052"/>
    <s v="STR011"/>
    <s v="EMP0058"/>
    <n v="2"/>
    <n v="328.59"/>
    <n v="0"/>
    <n v="0"/>
    <n v="657.18"/>
    <n v="510.98"/>
    <n v="146.19999999999999"/>
    <s v="Cash"/>
    <s v="Not Returned"/>
    <x v="0"/>
    <d v="1899-12-30T17:18:00"/>
    <s v="Weekday"/>
    <s v="Lays Namkeen 200g"/>
    <x v="7"/>
    <n v="328.59"/>
    <s v="Ilango Nathan"/>
    <x v="1"/>
    <s v="Senthil Raj"/>
    <s v="Cashier"/>
    <s v="FreshMart Bengaluru Enclave"/>
    <x v="0"/>
  </r>
  <r>
    <s v="INV101551"/>
    <x v="245"/>
    <s v="CUST0346"/>
    <s v="PRD096"/>
    <s v="STR008"/>
    <s v="EMP0027"/>
    <n v="8"/>
    <n v="226.78"/>
    <n v="0"/>
    <n v="0"/>
    <n v="1814.24"/>
    <n v="1361.6"/>
    <n v="452.64"/>
    <s v="Upi"/>
    <s v="Not Returned"/>
    <x v="1"/>
    <d v="1899-12-30T18:10:00"/>
    <s v="Weekday"/>
    <s v="Local Farm Fresh Vegetables 1L"/>
    <x v="11"/>
    <n v="205.93"/>
    <s v="Thenmozhi Devi"/>
    <x v="0"/>
    <s v="Priya Sharma"/>
    <s v="Billing"/>
    <s v="FreshMart Kochi Plaza"/>
    <x v="0"/>
  </r>
  <r>
    <s v="INV101615"/>
    <x v="245"/>
    <s v="CUST0134"/>
    <s v="PRD007"/>
    <s v="STR048"/>
    <s v="EMP0312"/>
    <n v="4"/>
    <n v="437.49"/>
    <n v="20"/>
    <n v="349.99"/>
    <n v="1399.97"/>
    <n v="1061.76"/>
    <n v="338.21"/>
    <s v="Upi"/>
    <s v="Not Returned"/>
    <x v="1"/>
    <d v="1899-12-30T18:15:00"/>
    <s v="Weekday"/>
    <s v="Britannia Buns 2kg v2"/>
    <x v="6"/>
    <n v="437.49"/>
    <s v="Balaji Chettiar"/>
    <x v="1"/>
    <s v="Vasanthi Chettiar"/>
    <s v="Sales"/>
    <s v="FreshMart Bengaluru Square"/>
    <x v="0"/>
  </r>
  <r>
    <s v="INV101681"/>
    <x v="245"/>
    <s v="CUST0144"/>
    <s v="PRD079"/>
    <s v="STR111"/>
    <s v="EMP0307"/>
    <n v="8"/>
    <n v="263.72000000000003"/>
    <n v="15"/>
    <n v="316.45999999999998"/>
    <n v="1793.3"/>
    <n v="1552.48"/>
    <n v="240.82"/>
    <s v="Upi"/>
    <s v="Not Returned"/>
    <x v="1"/>
    <d v="1899-12-30T09:21:00"/>
    <s v="Weekday"/>
    <s v="Eveready Detergent Pack"/>
    <x v="5"/>
    <n v="260.93"/>
    <s v="Lalitha Chandran"/>
    <x v="0"/>
    <s v="Kishore Chandran"/>
    <s v="Cashier"/>
    <s v="FreshMart Mumbai Towers"/>
    <x v="2"/>
  </r>
  <r>
    <s v="INV102389"/>
    <x v="245"/>
    <s v="CUST0610"/>
    <s v="PRD008"/>
    <s v="STR101"/>
    <s v="EMP0249"/>
    <n v="3"/>
    <n v="510.28"/>
    <n v="15"/>
    <n v="229.63"/>
    <n v="1301.21"/>
    <n v="848.64"/>
    <n v="452.57"/>
    <s v="Net Banking"/>
    <s v="Not Returned"/>
    <x v="1"/>
    <d v="1899-12-30T15:26:00"/>
    <s v="Weekday"/>
    <s v="Britannia Cookies 200g"/>
    <x v="6"/>
    <n v="455.79"/>
    <s v="Gokul Chettiar"/>
    <x v="0"/>
    <s v="Radha Murugan"/>
    <s v="Inventory"/>
    <s v="FreshMart Nagpur Junction"/>
    <x v="2"/>
  </r>
  <r>
    <s v="INV100337"/>
    <x v="246"/>
    <s v="CUST0165"/>
    <s v="PRD057"/>
    <s v="STR034"/>
    <s v="EMP0034"/>
    <n v="3"/>
    <n v="340.78"/>
    <n v="0"/>
    <n v="0"/>
    <n v="1022.34"/>
    <n v="705.15"/>
    <n v="317.19"/>
    <s v="Net Banking"/>
    <s v="Not Returned"/>
    <x v="1"/>
    <d v="1899-12-30T15:53:00"/>
    <s v="Weekday"/>
    <s v="Parle Chocolates 500g"/>
    <x v="7"/>
    <n v="317.99"/>
    <s v="Meena Reddy"/>
    <x v="0"/>
    <s v="Sangeetha Venkataraman"/>
    <s v="Cashier"/>
    <s v="FreshMart Tiruppur Circle"/>
    <x v="0"/>
  </r>
  <r>
    <s v="INV101256"/>
    <x v="246"/>
    <s v="CUST0315"/>
    <s v="PRD080"/>
    <s v="STR041"/>
    <s v="EMP0097"/>
    <n v="3"/>
    <n v="275.70999999999998"/>
    <n v="5"/>
    <n v="41.36"/>
    <n v="785.77"/>
    <n v="618.9"/>
    <n v="166.87"/>
    <s v="Cash"/>
    <s v="Not Returned"/>
    <x v="1"/>
    <d v="1899-12-30T17:29:00"/>
    <s v="Weekday"/>
    <s v="Vim Kitchenware 1kg"/>
    <x v="5"/>
    <n v="275.70999999999998"/>
    <s v="Aishwarya Varma"/>
    <x v="2"/>
    <s v="Hari Pandian"/>
    <s v="Billing"/>
    <s v="FreshMart Tiruppur Colony"/>
    <x v="0"/>
  </r>
  <r>
    <s v="INV101522"/>
    <x v="246"/>
    <s v="CUST0634"/>
    <s v="PRD026"/>
    <s v="STR007"/>
    <s v="EMP0138"/>
    <n v="8"/>
    <n v="366.27"/>
    <n v="20"/>
    <n v="586.03"/>
    <n v="2344.13"/>
    <n v="1978"/>
    <n v="366.13"/>
    <s v="Cash"/>
    <s v="Not Returned"/>
    <x v="1"/>
    <d v="1899-12-30T19:36:00"/>
    <s v="Weekday"/>
    <s v="Nescafe Coffee 1kg"/>
    <x v="0"/>
    <n v="329.69"/>
    <s v="Chandrasekar Pandian"/>
    <x v="0"/>
    <s v="Dinesh Velan"/>
    <s v="Cashier"/>
    <s v="FreshMart Mysuru Towers"/>
    <x v="0"/>
  </r>
  <r>
    <s v="INV101867"/>
    <x v="246"/>
    <s v="CUST0200"/>
    <s v="PRD096"/>
    <s v="STR091"/>
    <s v="EMP0349"/>
    <n v="6"/>
    <n v="216.55"/>
    <n v="5"/>
    <n v="64.97"/>
    <n v="1234.33"/>
    <n v="1021.2"/>
    <n v="213.13"/>
    <s v="Net Banking"/>
    <s v="Not Returned"/>
    <x v="0"/>
    <d v="1899-12-30T15:51:00"/>
    <s v="Weekday"/>
    <s v="Local Farm Fresh Vegetables 1L"/>
    <x v="11"/>
    <n v="205.93"/>
    <s v="Karthik Achari"/>
    <x v="0"/>
    <s v="Jagan Balan"/>
    <s v="Cashier"/>
    <s v="FreshMart Tiruppur Plaza"/>
    <x v="0"/>
  </r>
  <r>
    <s v="INV102407"/>
    <x v="246"/>
    <s v="CUST0666"/>
    <s v="PRD129"/>
    <s v="STR154"/>
    <s v="EMP0207"/>
    <n v="5"/>
    <n v="521.9"/>
    <n v="0"/>
    <n v="0"/>
    <n v="2609.5"/>
    <n v="1867.9"/>
    <n v="741.6"/>
    <s v="Upi"/>
    <s v="Not Returned"/>
    <x v="1"/>
    <d v="1899-12-30T14:04:00"/>
    <s v="Weekday"/>
    <s v="Everest Powdered Spices Combo"/>
    <x v="1"/>
    <n v="490.22"/>
    <s v="Anand Reddy"/>
    <x v="0"/>
    <s v="Geetha Velan"/>
    <s v="Sales"/>
    <s v="FreshMart Lucknow Heights"/>
    <x v="1"/>
  </r>
  <r>
    <s v="INV100195"/>
    <x v="247"/>
    <s v="CUST0462"/>
    <s v="PRD033"/>
    <s v="STR068"/>
    <s v="EMP0233"/>
    <n v="1"/>
    <n v="217.42"/>
    <n v="0"/>
    <n v="0"/>
    <n v="250.03"/>
    <n v="177.03"/>
    <n v="73"/>
    <s v="Net Banking"/>
    <s v="Not Returned"/>
    <x v="1"/>
    <d v="1899-12-30T14:19:00"/>
    <s v="Weekend"/>
    <s v="Bisleri Soft Drinks 2kg"/>
    <x v="0"/>
    <n v="217.42"/>
    <s v="Anitha Sharma"/>
    <x v="2"/>
    <s v="Sangeetha Balan"/>
    <s v="Sales"/>
    <s v="FreshMart Coimbatore Main Road"/>
    <x v="0"/>
  </r>
  <r>
    <s v="INV100657"/>
    <x v="247"/>
    <s v="CUST0023"/>
    <s v="PRD004"/>
    <s v="STR046"/>
    <s v="EMP0172"/>
    <n v="4"/>
    <n v="398.25"/>
    <n v="0"/>
    <n v="0"/>
    <n v="1831.95"/>
    <n v="946.16"/>
    <n v="885.79"/>
    <s v="Wallet"/>
    <s v="Not Returned"/>
    <x v="1"/>
    <d v="1899-12-30T18:21:00"/>
    <s v="Weekend"/>
    <s v="Britannia Buns 2kg"/>
    <x v="6"/>
    <n v="398.25"/>
    <s v="Indira Nathan"/>
    <x v="2"/>
    <s v="Geetha Naicker"/>
    <s v="Cashier"/>
    <s v="FreshMart Mysuru Colony"/>
    <x v="0"/>
  </r>
  <r>
    <s v="INV100947"/>
    <x v="247"/>
    <s v="CUST0283"/>
    <s v="PRD039"/>
    <s v="STR111"/>
    <s v="EMP0045"/>
    <n v="4"/>
    <n v="392.79"/>
    <n v="0"/>
    <n v="0"/>
    <n v="1806.83"/>
    <n v="1393.32"/>
    <n v="413.51"/>
    <s v="Debit Card"/>
    <s v="Not Returned"/>
    <x v="1"/>
    <d v="1899-12-30T21:36:00"/>
    <s v="Weekend"/>
    <s v="ITC Frozen Vegetables 250ml"/>
    <x v="12"/>
    <n v="392.79"/>
    <s v="Malathi Sharma"/>
    <x v="2"/>
    <s v="Mani Pillai"/>
    <s v="Cashier"/>
    <s v="FreshMart Mumbai Towers"/>
    <x v="2"/>
  </r>
  <r>
    <s v="INV101105"/>
    <x v="247"/>
    <s v="CUST0163"/>
    <s v="PRD002"/>
    <s v="STR100"/>
    <s v="EMP0133"/>
    <n v="3"/>
    <n v="440.5"/>
    <n v="20"/>
    <n v="264.3"/>
    <n v="1215.78"/>
    <n v="762.15"/>
    <n v="453.63"/>
    <s v="Wallet"/>
    <s v="Not Returned"/>
    <x v="1"/>
    <d v="1899-12-30T17:51:00"/>
    <s v="Weekend"/>
    <s v="Britannia Buns Pack"/>
    <x v="6"/>
    <n v="440.5"/>
    <s v="Chandrasekar Nair"/>
    <x v="1"/>
    <s v="Deepak Naicker"/>
    <s v="Sales"/>
    <s v="FreshMart Ahmedabad Enclave"/>
    <x v="2"/>
  </r>
  <r>
    <s v="INV101117"/>
    <x v="247"/>
    <s v="CUST0161"/>
    <s v="PRD026"/>
    <s v="STR043"/>
    <s v="EMP0014"/>
    <n v="3"/>
    <n v="361.78"/>
    <n v="5"/>
    <n v="54.27"/>
    <n v="1185.73"/>
    <n v="741.75"/>
    <n v="443.98"/>
    <s v="Cash"/>
    <s v="Not Returned"/>
    <x v="1"/>
    <d v="1899-12-30T21:54:00"/>
    <s v="Weekend"/>
    <s v="Nescafe Coffee 1kg"/>
    <x v="0"/>
    <n v="329.69"/>
    <s v="Karthik Velan"/>
    <x v="0"/>
    <s v="Devi Rao"/>
    <s v="Billing"/>
    <s v="FreshMart Erode Heights"/>
    <x v="0"/>
  </r>
  <r>
    <s v="INV101847"/>
    <x v="247"/>
    <s v="CUST0078"/>
    <s v="PRD055"/>
    <s v="STR073"/>
    <s v="EMP0114"/>
    <n v="3"/>
    <n v="125.15"/>
    <n v="10"/>
    <n v="37.549999999999997"/>
    <n v="388.59"/>
    <n v="287.10000000000002"/>
    <n v="101.49"/>
    <s v="Upi"/>
    <s v="Not Returned"/>
    <x v="1"/>
    <d v="1899-12-30T20:38:00"/>
    <s v="Weekend"/>
    <s v="Cadbury Biscuits Pack"/>
    <x v="7"/>
    <n v="125.15"/>
    <s v="Eswari Balan"/>
    <x v="2"/>
    <s v="Devi Krishnan"/>
    <s v="Store Manager"/>
    <s v="FreshMart Bengaluru Market"/>
    <x v="0"/>
  </r>
  <r>
    <s v="INV100109"/>
    <x v="248"/>
    <s v="CUST0405"/>
    <s v="PRD099"/>
    <s v="STR160"/>
    <s v="EMP0073"/>
    <n v="3"/>
    <n v="401.06"/>
    <n v="5"/>
    <n v="60.16"/>
    <n v="1314.47"/>
    <n v="1042.4100000000001"/>
    <n v="272.06"/>
    <s v="Upi"/>
    <s v="Not Returned"/>
    <x v="1"/>
    <d v="1899-12-30T11:12:00"/>
    <s v="Weekend"/>
    <s v="Local Farm Fresh Vegetables 200g"/>
    <x v="11"/>
    <n v="401.06"/>
    <s v="Devi Velan"/>
    <x v="1"/>
    <s v="Harini Prabhu"/>
    <s v="Sales"/>
    <s v="FreshMart Lucknow Complex"/>
    <x v="1"/>
  </r>
  <r>
    <s v="INV101199"/>
    <x v="248"/>
    <s v="CUST0172"/>
    <s v="PRD087"/>
    <s v="STR068"/>
    <s v="EMP0233"/>
    <n v="5"/>
    <n v="71.290000000000006"/>
    <n v="20"/>
    <n v="71.290000000000006"/>
    <n v="327.93"/>
    <n v="296.85000000000002"/>
    <n v="31.08"/>
    <s v="Cash"/>
    <s v="Not Returned"/>
    <x v="1"/>
    <d v="1899-12-30T16:35:00"/>
    <s v="Weekend"/>
    <s v="Organic Fresh Fresh Fruits Combo"/>
    <x v="9"/>
    <n v="71.290000000000006"/>
    <s v="Devi Gounder"/>
    <x v="2"/>
    <s v="Sangeetha Balan"/>
    <s v="Sales"/>
    <s v="FreshMart Coimbatore Main Road"/>
    <x v="0"/>
  </r>
  <r>
    <s v="INV101235"/>
    <x v="248"/>
    <s v="CUST0667"/>
    <s v="PRD116"/>
    <s v="STR044"/>
    <s v="EMP0287"/>
    <n v="3"/>
    <n v="150.04"/>
    <n v="0"/>
    <n v="0"/>
    <n v="517.64"/>
    <n v="383.94"/>
    <n v="133.69999999999999"/>
    <s v="Credit Card"/>
    <s v="Not Returned"/>
    <x v="1"/>
    <d v="1899-12-30T16:29:00"/>
    <s v="Weekend"/>
    <s v="Aachi Basmati Rice 200g"/>
    <x v="2"/>
    <n v="150.04"/>
    <s v="Charulatha Achari"/>
    <x v="2"/>
    <s v="Elango Gupta"/>
    <s v="Store Manager"/>
    <s v="FreshMart Erode Colony"/>
    <x v="0"/>
  </r>
  <r>
    <s v="INV101346"/>
    <x v="248"/>
    <s v="CUST0567"/>
    <s v="PRD145"/>
    <s v="STR174"/>
    <s v="EMP0100"/>
    <n v="5"/>
    <n v="421.67"/>
    <n v="0"/>
    <n v="0"/>
    <n v="2424.6"/>
    <n v="1414.95"/>
    <n v="1009.65"/>
    <s v="Net Banking"/>
    <s v="Not Returned"/>
    <x v="1"/>
    <d v="1899-12-30T17:42:00"/>
    <s v="Weekend"/>
    <s v="Harpic Dishwash 2kg"/>
    <x v="4"/>
    <n v="367.25"/>
    <s v="Bharath Balan"/>
    <x v="0"/>
    <s v="Jagan Prabhu"/>
    <s v="HR"/>
    <s v="FreshMart Guwahati Colony"/>
    <x v="3"/>
  </r>
  <r>
    <s v="INV101552"/>
    <x v="248"/>
    <s v="CUST0123"/>
    <s v="PRD044"/>
    <s v="STR130"/>
    <s v="EMP0217"/>
    <n v="1"/>
    <n v="229.81"/>
    <n v="5"/>
    <n v="11.49"/>
    <n v="251.07"/>
    <n v="208.22"/>
    <n v="42.85"/>
    <s v="Net Banking"/>
    <s v="Not Returned"/>
    <x v="1"/>
    <d v="1899-12-30T12:52:00"/>
    <s v="Weekend"/>
    <s v="ITC Frozen Vegetables 250ml v2"/>
    <x v="12"/>
    <n v="229.81"/>
    <s v="Sudha Rao"/>
    <x v="1"/>
    <s v="Radha Pillai"/>
    <s v="Sales"/>
    <s v="FreshMart Surat Central"/>
    <x v="2"/>
  </r>
  <r>
    <s v="INV101704"/>
    <x v="248"/>
    <s v="CUST0612"/>
    <s v="PRD143"/>
    <s v="STR163"/>
    <s v="EMP0292"/>
    <n v="5"/>
    <n v="225.21"/>
    <n v="15"/>
    <n v="168.91"/>
    <n v="1100.71"/>
    <n v="778.25"/>
    <n v="322.45999999999998"/>
    <s v="Debit Card"/>
    <s v="Not Returned"/>
    <x v="1"/>
    <d v="1899-12-30T16:19:00"/>
    <s v="Weekend"/>
    <s v="Harpic Toilet Cleaner Pack"/>
    <x v="4"/>
    <n v="210.36"/>
    <s v="Ramesh Naidu"/>
    <x v="0"/>
    <s v="Deepa Gupta"/>
    <s v="Inventory"/>
    <s v="FreshMart Lucknow Square"/>
    <x v="1"/>
  </r>
  <r>
    <s v="INV101849"/>
    <x v="248"/>
    <s v="CUST0082"/>
    <s v="PRD012"/>
    <s v="STR086"/>
    <s v="EMP0263"/>
    <n v="6"/>
    <n v="541.83000000000004"/>
    <n v="0"/>
    <n v="0"/>
    <n v="3738.63"/>
    <n v="2018.4"/>
    <n v="1720.23"/>
    <s v="Upi"/>
    <s v="Not Returned"/>
    <x v="0"/>
    <d v="1899-12-30T20:56:00"/>
    <s v="Weekend"/>
    <s v="Harvest Gold Rusk 1kg"/>
    <x v="6"/>
    <n v="541.35"/>
    <s v="Kavya Raj"/>
    <x v="0"/>
    <s v="Vani Nair"/>
    <s v="Cashier"/>
    <s v="FreshMart Bengaluru Circle"/>
    <x v="0"/>
  </r>
  <r>
    <s v="INV101885"/>
    <x v="248"/>
    <s v="CUST0092"/>
    <s v="PRD035"/>
    <s v="STR028"/>
    <s v="EMP0235"/>
    <n v="4"/>
    <n v="548.55999999999995"/>
    <n v="0"/>
    <n v="0"/>
    <n v="2523.38"/>
    <n v="1559.2"/>
    <n v="964.18"/>
    <s v="Cash"/>
    <s v="Not Returned"/>
    <x v="0"/>
    <d v="1899-12-30T14:41:00"/>
    <s v="Weekend"/>
    <s v="Coca-Cola Coffee 500g"/>
    <x v="0"/>
    <n v="503.36"/>
    <s v="Naveen Kumar"/>
    <x v="0"/>
    <s v="Mani Chandran"/>
    <s v="Cashier"/>
    <s v="FreshMart Ahmedabad Hub"/>
    <x v="0"/>
  </r>
  <r>
    <s v="INV101929"/>
    <x v="248"/>
    <s v="CUST0200"/>
    <s v="PRD128"/>
    <s v="STR003"/>
    <s v="EMP0016"/>
    <n v="5"/>
    <n v="263.56"/>
    <n v="20"/>
    <n v="263.56"/>
    <n v="1212.3800000000001"/>
    <n v="953.7"/>
    <n v="258.68"/>
    <s v="Cash"/>
    <s v="Not Returned"/>
    <x v="1"/>
    <d v="1899-12-30T12:59:00"/>
    <s v="Weekend"/>
    <s v="Aachi Powdered Spices Pack"/>
    <x v="1"/>
    <n v="253.11"/>
    <s v="Karthik Achari"/>
    <x v="0"/>
    <s v="Chandran Sekar"/>
    <s v="Store Manager"/>
    <s v="FreshMart Tiruppur Square"/>
    <x v="0"/>
  </r>
  <r>
    <s v="INV102180"/>
    <x v="248"/>
    <s v="CUST0443"/>
    <s v="PRD054"/>
    <s v="STR138"/>
    <s v="EMP0125"/>
    <n v="4"/>
    <n v="530.16"/>
    <n v="15"/>
    <n v="318.10000000000002"/>
    <n v="2072.92"/>
    <n v="1516.76"/>
    <n v="556.16"/>
    <s v="Wallet"/>
    <s v="Not Returned"/>
    <x v="0"/>
    <d v="1899-12-30T12:38:00"/>
    <s v="Weekend"/>
    <s v="Lays Namkeen 2kg"/>
    <x v="7"/>
    <n v="530.16"/>
    <s v="Suresh Naicker"/>
    <x v="1"/>
    <s v="Nandhini Chettiar"/>
    <s v="Cashier"/>
    <s v="FreshMart Mumbai Enclave"/>
    <x v="2"/>
  </r>
  <r>
    <s v="INV102234"/>
    <x v="248"/>
    <s v="CUST0535"/>
    <s v="PRD075"/>
    <s v="STR040"/>
    <s v="EMP0061"/>
    <n v="1"/>
    <n v="297.32"/>
    <n v="10"/>
    <n v="29.73"/>
    <n v="307.73"/>
    <n v="225.28"/>
    <n v="82.45"/>
    <s v="Upi"/>
    <s v="Not Returned"/>
    <x v="0"/>
    <d v="1899-12-30T09:24:00"/>
    <s v="Weekend"/>
    <s v="Local Farm Fresh Vegetables 200g"/>
    <x v="5"/>
    <n v="297.32"/>
    <s v="Sundar Venkataraman"/>
    <x v="1"/>
    <s v="Poornima Devi"/>
    <s v="Billing"/>
    <s v="FreshMart Coimbatore Colony"/>
    <x v="2"/>
  </r>
  <r>
    <s v="INV102461"/>
    <x v="248"/>
    <s v="CUST0692"/>
    <s v="PRD021"/>
    <s v="STR059"/>
    <s v="EMP0103"/>
    <n v="1"/>
    <n v="38.659999999999997"/>
    <n v="0"/>
    <n v="0"/>
    <n v="44.46"/>
    <n v="32.4"/>
    <n v="12.06"/>
    <s v="Wallet"/>
    <s v="Not Returned"/>
    <x v="1"/>
    <d v="1899-12-30T16:32:00"/>
    <s v="Weekend"/>
    <s v="Milky Mist Butter Pack"/>
    <x v="3"/>
    <n v="38.659999999999997"/>
    <s v="Ovi Mudaliar"/>
    <x v="2"/>
    <s v="Padma Mudaliar"/>
    <s v="Sales"/>
    <s v="FreshMart Coimbatore Plaza"/>
    <x v="0"/>
  </r>
  <r>
    <s v="INV100261"/>
    <x v="249"/>
    <s v="CUST0187"/>
    <s v="PRD069"/>
    <s v="STR097"/>
    <s v="EMP0340"/>
    <n v="3"/>
    <n v="468.94"/>
    <n v="10"/>
    <n v="140.68"/>
    <n v="1266.1400000000001"/>
    <n v="1010.4"/>
    <n v="255.74"/>
    <s v="Net Banking"/>
    <s v="Not Returned"/>
    <x v="1"/>
    <d v="1899-12-30T09:43:00"/>
    <s v="Weekday"/>
    <s v="Patanjali Shampoo 1kg"/>
    <x v="10"/>
    <n v="468.94"/>
    <s v="Ezhil Venkataraman"/>
    <x v="1"/>
    <s v="Nithya Subramaniam"/>
    <s v="Cashier"/>
    <s v="FreshMart Ahmedabad Arcade"/>
    <x v="2"/>
  </r>
  <r>
    <s v="INV100713"/>
    <x v="249"/>
    <s v="CUST0141"/>
    <s v="PRD098"/>
    <s v="STR011"/>
    <s v="EMP0341"/>
    <n v="4"/>
    <n v="83.13"/>
    <n v="10"/>
    <n v="33.25"/>
    <n v="299.27"/>
    <n v="276.36"/>
    <n v="22.91"/>
    <s v="Wallet"/>
    <s v="Not Returned"/>
    <x v="1"/>
    <d v="1899-12-30T11:58:00"/>
    <s v="Weekday"/>
    <s v="Organic Fresh Fresh Vegetables 250ml"/>
    <x v="11"/>
    <n v="83.13"/>
    <s v="Jagan Rao"/>
    <x v="1"/>
    <s v="Indira Chandran"/>
    <s v="Billing"/>
    <s v="FreshMart Bengaluru Enclave"/>
    <x v="0"/>
  </r>
  <r>
    <s v="INV101270"/>
    <x v="249"/>
    <s v="CUST0046"/>
    <s v="PRD008"/>
    <s v="STR048"/>
    <s v="EMP0312"/>
    <n v="5"/>
    <n v="482.65"/>
    <n v="0"/>
    <n v="0"/>
    <n v="2413.25"/>
    <n v="1414.4"/>
    <n v="998.85"/>
    <s v="Debit Card"/>
    <s v="Not Returned"/>
    <x v="1"/>
    <d v="1899-12-30T11:46:00"/>
    <s v="Weekday"/>
    <s v="Britannia Cookies 200g"/>
    <x v="6"/>
    <n v="455.79"/>
    <s v="Kishore Murugan"/>
    <x v="0"/>
    <s v="Vasanthi Chettiar"/>
    <s v="Sales"/>
    <s v="FreshMart Bengaluru Square"/>
    <x v="0"/>
  </r>
  <r>
    <s v="INV102343"/>
    <x v="249"/>
    <s v="CUST0279"/>
    <s v="PRD146"/>
    <s v="STR006"/>
    <s v="EMP0265"/>
    <n v="5"/>
    <n v="66.989999999999995"/>
    <n v="5"/>
    <n v="16.75"/>
    <n v="318.2"/>
    <n v="249.95"/>
    <n v="68.25"/>
    <s v="Credit Card"/>
    <s v="Not Returned"/>
    <x v="1"/>
    <d v="1899-12-30T17:20:00"/>
    <s v="Weekday"/>
    <s v="Lizol Floor Cleaner 200g"/>
    <x v="4"/>
    <n v="66.400000000000006"/>
    <s v="Ramesh Devi"/>
    <x v="0"/>
    <s v="Padma Subramaniam"/>
    <s v="Operations"/>
    <s v="FreshMart Mysuru Junction"/>
    <x v="0"/>
  </r>
  <r>
    <s v="INV102455"/>
    <x v="249"/>
    <s v="CUST0350"/>
    <s v="PRD116"/>
    <s v="STR075"/>
    <s v="EMP0300"/>
    <n v="3"/>
    <n v="150.04"/>
    <n v="20"/>
    <n v="90.02"/>
    <n v="360.1"/>
    <n v="383.94"/>
    <n v="-23.84"/>
    <s v="Credit Card"/>
    <s v="Not Returned"/>
    <x v="1"/>
    <d v="1899-12-30T19:51:00"/>
    <s v="Weekday"/>
    <s v="Aachi Basmati Rice 200g"/>
    <x v="2"/>
    <n v="150.04"/>
    <s v="Raghav Chettiar"/>
    <x v="1"/>
    <s v="Thiru Raj"/>
    <s v="Sales"/>
    <s v="FreshMart Salem Main Road"/>
    <x v="0"/>
  </r>
  <r>
    <s v="INV100372"/>
    <x v="250"/>
    <s v="CUST0422"/>
    <s v="PRD079"/>
    <s v="STR074"/>
    <s v="EMP0270"/>
    <n v="3"/>
    <n v="260.93"/>
    <n v="0"/>
    <n v="0"/>
    <n v="782.79"/>
    <n v="582.17999999999995"/>
    <n v="200.61"/>
    <s v="Cash"/>
    <s v="Not Returned"/>
    <x v="1"/>
    <d v="1899-12-30T14:01:00"/>
    <s v="Weekday"/>
    <s v="Eveready Detergent Pack"/>
    <x v="5"/>
    <n v="260.93"/>
    <s v="Balamurugan Naidu"/>
    <x v="2"/>
    <s v="Priya Venkataraman"/>
    <s v="Operations"/>
    <s v="FreshMart Mysuru Main Road"/>
    <x v="0"/>
  </r>
  <r>
    <s v="INV101055"/>
    <x v="250"/>
    <s v="CUST0047"/>
    <s v="PRD060"/>
    <s v="STR041"/>
    <s v="EMP0097"/>
    <n v="1"/>
    <n v="72.930000000000007"/>
    <n v="15"/>
    <n v="10.94"/>
    <n v="61.99"/>
    <n v="54.25"/>
    <n v="7.74"/>
    <s v="Wallet"/>
    <s v="Not Returned"/>
    <x v="0"/>
    <d v="1899-12-30T18:34:00"/>
    <s v="Weekday"/>
    <s v="Himalaya Soap 250ml"/>
    <x v="10"/>
    <n v="72.930000000000007"/>
    <s v="Janani Iyer"/>
    <x v="1"/>
    <s v="Hari Pandian"/>
    <s v="Billing"/>
    <s v="FreshMart Tiruppur Colony"/>
    <x v="0"/>
  </r>
  <r>
    <s v="INV100328"/>
    <x v="251"/>
    <s v="CUST0058"/>
    <s v="PRD015"/>
    <s v="STR113"/>
    <s v="EMP0339"/>
    <n v="4"/>
    <n v="521.78"/>
    <n v="0"/>
    <n v="0"/>
    <n v="2087.12"/>
    <n v="1547.56"/>
    <n v="539.55999999999995"/>
    <s v="Credit Card"/>
    <s v="Returned"/>
    <x v="1"/>
    <d v="1899-12-30T15:07:00"/>
    <s v="Weekday"/>
    <s v="Nestle Butter 250ml"/>
    <x v="3"/>
    <n v="459.58"/>
    <s v="Tara Devi"/>
    <x v="0"/>
    <s v="Hariharan Mudaliar"/>
    <s v="Cashier"/>
    <s v="FreshMart Pune Heights"/>
    <x v="2"/>
  </r>
  <r>
    <s v="INV100525"/>
    <x v="251"/>
    <s v="CUST0162"/>
    <s v="PRD119"/>
    <s v="STR106"/>
    <s v="EMP0316"/>
    <n v="4"/>
    <n v="234.86"/>
    <n v="10"/>
    <n v="93.94"/>
    <n v="845.5"/>
    <n v="852.92"/>
    <n v="-7.42"/>
    <s v="Cash"/>
    <s v="Not Returned"/>
    <x v="0"/>
    <d v="1899-12-30T21:30:00"/>
    <s v="Weekday"/>
    <s v="Gold Winner Sunflower Oil 200g"/>
    <x v="8"/>
    <n v="234.86"/>
    <s v="Geetha Balan"/>
    <x v="2"/>
    <s v="Karthik Sekar"/>
    <s v="Billing"/>
    <s v="FreshMart Ahmedabad Crossing"/>
    <x v="2"/>
  </r>
  <r>
    <s v="INV100670"/>
    <x v="251"/>
    <s v="CUST0356"/>
    <s v="PRD010"/>
    <s v="STR114"/>
    <s v="EMP0276"/>
    <n v="2"/>
    <n v="182.3"/>
    <n v="15"/>
    <n v="54.69"/>
    <n v="309.91000000000003"/>
    <n v="215.2"/>
    <n v="94.71"/>
    <s v="Credit Card"/>
    <s v="Not Returned"/>
    <x v="1"/>
    <d v="1899-12-30T18:44:00"/>
    <s v="Weekday"/>
    <s v="Harvest Gold Cookies Pack"/>
    <x v="6"/>
    <n v="182.3"/>
    <s v="Janani Chettiar"/>
    <x v="1"/>
    <s v="Hari Chettiar"/>
    <s v="Store Manager"/>
    <s v="FreshMart Ahmedabad Complex"/>
    <x v="2"/>
  </r>
  <r>
    <s v="INV100785"/>
    <x v="251"/>
    <s v="CUST0518"/>
    <s v="PRD121"/>
    <s v="STR084"/>
    <s v="EMP0288"/>
    <n v="4"/>
    <n v="326.25"/>
    <n v="0"/>
    <n v="0"/>
    <n v="1305"/>
    <n v="1086.1199999999999"/>
    <n v="218.88"/>
    <s v="Credit Card"/>
    <s v="Returned"/>
    <x v="1"/>
    <d v="1899-12-30T09:18:00"/>
    <s v="Weekday"/>
    <s v="Fortune Coconut Oil 500g"/>
    <x v="8"/>
    <n v="223.15"/>
    <s v="Raghav Kumar"/>
    <x v="0"/>
    <s v="Chitra Selvam"/>
    <s v="Sales"/>
    <s v="FreshMart Tiruppur Market"/>
    <x v="0"/>
  </r>
  <r>
    <s v="INV100799"/>
    <x v="251"/>
    <s v="CUST0112"/>
    <s v="PRD034"/>
    <s v="STR139"/>
    <s v="EMP0133"/>
    <n v="3"/>
    <n v="124.84"/>
    <n v="15"/>
    <n v="56.18"/>
    <n v="318.33999999999997"/>
    <n v="292.05"/>
    <n v="26.29"/>
    <s v="Upi"/>
    <s v="Not Returned"/>
    <x v="0"/>
    <d v="1899-12-30T18:55:00"/>
    <s v="Weekday"/>
    <s v="Nescafe Coffee 500g"/>
    <x v="0"/>
    <n v="124.84"/>
    <s v="Gokul Venkataraman"/>
    <x v="2"/>
    <s v="Deepak Naicker"/>
    <s v="Sales"/>
    <s v="FreshMart Nagpur Colony"/>
    <x v="2"/>
  </r>
  <r>
    <s v="INV101035"/>
    <x v="251"/>
    <s v="CUST0191"/>
    <s v="PRD051"/>
    <s v="STR146"/>
    <s v="EMP0260"/>
    <n v="1"/>
    <n v="147.97"/>
    <n v="10"/>
    <n v="14.8"/>
    <n v="133.16999999999999"/>
    <n v="112.8"/>
    <n v="20.37"/>
    <s v="Credit Card"/>
    <s v="Not Returned"/>
    <x v="1"/>
    <d v="1899-12-30T16:02:00"/>
    <s v="Weekday"/>
    <s v="Cadbury Biscuits 250ml"/>
    <x v="7"/>
    <n v="147.97"/>
    <s v="Elango Balan"/>
    <x v="1"/>
    <s v="Kamala Prabhu"/>
    <s v="Billing"/>
    <s v="FreshMart Chandigarh Hub"/>
    <x v="1"/>
  </r>
  <r>
    <s v="INV101260"/>
    <x v="251"/>
    <s v="CUST0635"/>
    <s v="PRD089"/>
    <s v="STR078"/>
    <s v="EMP0296"/>
    <n v="2"/>
    <n v="305.67"/>
    <n v="0"/>
    <n v="0"/>
    <n v="611.34"/>
    <n v="502.84"/>
    <n v="108.5"/>
    <s v="Debit Card"/>
    <s v="Not Returned"/>
    <x v="1"/>
    <d v="1899-12-30T19:03:00"/>
    <s v="Weekday"/>
    <s v="Organic Fresh Fresh Fruits 500g"/>
    <x v="9"/>
    <n v="305.67"/>
    <s v="Thenmozhi Rao"/>
    <x v="0"/>
    <s v="Vani Venkataraman"/>
    <s v="Billing"/>
    <s v="FreshMart Tiruppur Towers"/>
    <x v="0"/>
  </r>
  <r>
    <s v="INV101414"/>
    <x v="251"/>
    <s v="CUST0286"/>
    <s v="PRD091"/>
    <s v="STR045"/>
    <s v="EMP0204"/>
    <n v="2"/>
    <n v="376.11"/>
    <n v="0"/>
    <n v="0"/>
    <n v="752.22"/>
    <n v="603.14"/>
    <n v="149.08000000000001"/>
    <s v="Credit Card"/>
    <s v="Not Returned"/>
    <x v="1"/>
    <d v="1899-12-30T14:36:00"/>
    <s v="Weekday"/>
    <s v="Local Farm Fresh Fruits 250ml"/>
    <x v="9"/>
    <n v="376.11"/>
    <s v="Senthil Devi"/>
    <x v="2"/>
    <s v="Ramesh Murugan"/>
    <s v="Inventory"/>
    <s v="FreshMart Madurai Junction"/>
    <x v="0"/>
  </r>
  <r>
    <s v="INV102443"/>
    <x v="251"/>
    <s v="CUST0143"/>
    <s v="PRD099"/>
    <s v="STR030"/>
    <s v="EMP0224"/>
    <n v="1"/>
    <n v="401.06"/>
    <n v="15"/>
    <n v="60.16"/>
    <n v="340.9"/>
    <n v="347.47"/>
    <n v="-6.57"/>
    <s v="Net Banking"/>
    <s v="Not Returned"/>
    <x v="1"/>
    <d v="1899-12-30T12:40:00"/>
    <s v="Weekday"/>
    <s v="Local Farm Fresh Vegetables 200g"/>
    <x v="11"/>
    <n v="401.06"/>
    <s v="Charulatha Iyer"/>
    <x v="2"/>
    <s v="Sathish Sekar"/>
    <s v="Operations"/>
    <s v="FreshMart Mysuru Bypass"/>
    <x v="0"/>
  </r>
  <r>
    <s v="INV102469"/>
    <x v="251"/>
    <s v="CUST0487"/>
    <s v="PRD025"/>
    <s v="STR050"/>
    <s v="EMP0189"/>
    <n v="4"/>
    <n v="383.51"/>
    <n v="15"/>
    <n v="230.11"/>
    <n v="1303.93"/>
    <n v="1143.5999999999999"/>
    <n v="160.33000000000001"/>
    <s v="Cash"/>
    <s v="Not Returned"/>
    <x v="0"/>
    <d v="1899-12-30T12:00:00"/>
    <s v="Weekday"/>
    <s v="Nescafe Soft Drinks Pack"/>
    <x v="0"/>
    <n v="383.51"/>
    <s v="Dhanya Murugan"/>
    <x v="1"/>
    <s v="Harini Pillai"/>
    <s v="Billing"/>
    <s v="FreshMart Chennai Main Road"/>
    <x v="0"/>
  </r>
  <r>
    <s v="INV100485"/>
    <x v="252"/>
    <s v="CUST0028"/>
    <s v="PRD075"/>
    <s v="STR134"/>
    <s v="EMP0170"/>
    <n v="1"/>
    <n v="297.32"/>
    <n v="20"/>
    <n v="59.46"/>
    <n v="237.86"/>
    <n v="225.28"/>
    <n v="12.58"/>
    <s v="Debit Card"/>
    <s v="Not Returned"/>
    <x v="0"/>
    <d v="1899-12-30T15:56:00"/>
    <s v="Weekday"/>
    <s v="Local Farm Fresh Vegetables 200g"/>
    <x v="5"/>
    <n v="297.32"/>
    <s v="Nithya Pillai"/>
    <x v="1"/>
    <s v="Ovi Devi"/>
    <s v="Sales"/>
    <s v="FreshMart Pune Extension"/>
    <x v="2"/>
  </r>
  <r>
    <s v="INV100614"/>
    <x v="252"/>
    <s v="CUST0313"/>
    <s v="PRD039"/>
    <s v="STR031"/>
    <s v="EMP0153"/>
    <n v="2"/>
    <n v="392.79"/>
    <n v="10"/>
    <n v="78.56"/>
    <n v="707.02"/>
    <n v="696.66"/>
    <n v="10.36"/>
    <s v="Debit Card"/>
    <s v="Not Returned"/>
    <x v="1"/>
    <d v="1899-12-30T21:17:00"/>
    <s v="Weekday"/>
    <s v="ITC Frozen Vegetables 250ml"/>
    <x v="12"/>
    <n v="392.79"/>
    <s v="Thiru Nair"/>
    <x v="1"/>
    <s v="Eswari Raj"/>
    <s v="Sales"/>
    <s v="FreshMart Chennai Complex"/>
    <x v="0"/>
  </r>
  <r>
    <s v="INV100892"/>
    <x v="252"/>
    <s v="CUST0210"/>
    <s v="PRD124"/>
    <s v="STR027"/>
    <s v="EMP0143"/>
    <n v="1"/>
    <n v="121.9"/>
    <n v="15"/>
    <n v="18.29"/>
    <n v="103.61"/>
    <n v="108.92"/>
    <n v="-5.31"/>
    <s v="Credit Card"/>
    <s v="Not Returned"/>
    <x v="2"/>
    <d v="1899-12-30T14:36:00"/>
    <s v="Weekday"/>
    <s v="Gold Winner Coconut Oil 2kg"/>
    <x v="8"/>
    <n v="121.9"/>
    <s v="Anand Pandian"/>
    <x v="2"/>
    <s v="Chitra Prabhu"/>
    <s v="Sales"/>
    <s v="FreshMart Coimbatore Heights"/>
    <x v="0"/>
  </r>
  <r>
    <s v="INV100960"/>
    <x v="252"/>
    <s v="CUST0140"/>
    <s v="PRD079"/>
    <s v="STR028"/>
    <s v="EMP0235"/>
    <n v="4"/>
    <n v="260.93"/>
    <n v="0"/>
    <n v="0"/>
    <n v="1043.72"/>
    <n v="776.24"/>
    <n v="267.48"/>
    <s v="Upi"/>
    <s v="Not Returned"/>
    <x v="2"/>
    <d v="1899-12-30T20:01:00"/>
    <s v="Weekday"/>
    <s v="Eveready Detergent Pack"/>
    <x v="5"/>
    <n v="260.93"/>
    <s v="Manoj Prabhu"/>
    <x v="1"/>
    <s v="Mani Chandran"/>
    <s v="Cashier"/>
    <s v="FreshMart Ahmedabad Hub"/>
    <x v="0"/>
  </r>
  <r>
    <s v="INV101319"/>
    <x v="252"/>
    <s v="CUST0653"/>
    <s v="PRD120"/>
    <s v="STR032"/>
    <s v="EMP0300"/>
    <n v="5"/>
    <n v="109.95"/>
    <n v="0"/>
    <n v="0"/>
    <n v="549.75"/>
    <n v="464.8"/>
    <n v="84.95"/>
    <s v="Wallet"/>
    <s v="Not Returned"/>
    <x v="2"/>
    <d v="1899-12-30T16:38:00"/>
    <s v="Weekday"/>
    <s v="Idhayam Groundnut Oil 2kg"/>
    <x v="8"/>
    <n v="109.69"/>
    <s v="Hemalatha Kumar"/>
    <x v="0"/>
    <s v="Thiru Raj"/>
    <s v="Sales"/>
    <s v="FreshMart Kochi Main Road"/>
    <x v="0"/>
  </r>
  <r>
    <s v="INV101702"/>
    <x v="252"/>
    <s v="CUST0077"/>
    <s v="PRD032"/>
    <s v="STR046"/>
    <s v="EMP0023"/>
    <n v="3"/>
    <n v="141.11000000000001"/>
    <n v="0"/>
    <n v="0"/>
    <n v="423.33"/>
    <n v="347.73"/>
    <n v="75.599999999999994"/>
    <s v="Debit Card"/>
    <s v="Not Returned"/>
    <x v="2"/>
    <d v="1899-12-30T19:59:00"/>
    <s v="Weekday"/>
    <s v="Coca-Cola Coffee Combo"/>
    <x v="0"/>
    <n v="141.11000000000001"/>
    <s v="Dhanya Krishnan"/>
    <x v="1"/>
    <s v="Jayakumar Gounder"/>
    <s v="Operations"/>
    <s v="FreshMart Mysuru Colony"/>
    <x v="0"/>
  </r>
  <r>
    <s v="INV101939"/>
    <x v="252"/>
    <s v="CUST0088"/>
    <s v="PRD009"/>
    <s v="STR010"/>
    <s v="EMP0173"/>
    <n v="4"/>
    <n v="661.91"/>
    <n v="15"/>
    <n v="397.15"/>
    <n v="2250.4899999999998"/>
    <n v="1594.88"/>
    <n v="655.61"/>
    <s v="Upi"/>
    <s v="Not Returned"/>
    <x v="1"/>
    <d v="1899-12-30T18:55:00"/>
    <s v="Weekday"/>
    <s v="Harvest Gold Buns 200g"/>
    <x v="6"/>
    <n v="661.91"/>
    <s v="Eswari Achari"/>
    <x v="2"/>
    <s v="Mala Iyer"/>
    <s v="Inventory"/>
    <s v="FreshMart Kochi Colony"/>
    <x v="0"/>
  </r>
  <r>
    <s v="INV100123"/>
    <x v="253"/>
    <s v="CUST0147"/>
    <s v="PRD127"/>
    <s v="STR162"/>
    <s v="EMP0032"/>
    <n v="3"/>
    <n v="331.35"/>
    <n v="0"/>
    <n v="0"/>
    <n v="994.05"/>
    <n v="870.99"/>
    <n v="123.06"/>
    <s v="Upi"/>
    <s v="Not Returned"/>
    <x v="1"/>
    <d v="1899-12-30T20:52:00"/>
    <s v="Weekday"/>
    <s v="Idhayam Gingelly Oil 1kg"/>
    <x v="8"/>
    <n v="331.35"/>
    <s v="Hari Rao"/>
    <x v="2"/>
    <s v="Kavya Nair"/>
    <s v="Cashier"/>
    <s v="FreshMart Delhi Extension"/>
    <x v="1"/>
  </r>
  <r>
    <s v="INV100539"/>
    <x v="253"/>
    <s v="CUST0697"/>
    <s v="PRD090"/>
    <s v="STR046"/>
    <s v="EMP0087"/>
    <n v="1"/>
    <n v="438.7"/>
    <n v="5"/>
    <n v="21.93"/>
    <n v="416.77"/>
    <n v="370.18"/>
    <n v="46.59"/>
    <s v="Wallet"/>
    <s v="Not Returned"/>
    <x v="1"/>
    <d v="1899-12-30T20:46:00"/>
    <s v="Weekday"/>
    <s v="Organic Fresh Fresh Fruits Pack v2"/>
    <x v="9"/>
    <n v="438.7"/>
    <s v="Radha Gounder"/>
    <x v="1"/>
    <s v="Nagarajan Rao"/>
    <s v="Sales"/>
    <s v="FreshMart Mysuru Colony"/>
    <x v="0"/>
  </r>
  <r>
    <s v="INV100551"/>
    <x v="253"/>
    <s v="CUST0195"/>
    <s v="PRD031"/>
    <s v="STR005"/>
    <s v="EMP0127"/>
    <n v="5"/>
    <n v="342.46"/>
    <n v="15"/>
    <n v="256.85000000000002"/>
    <n v="1455.45"/>
    <n v="1358.9"/>
    <n v="96.55"/>
    <s v="Debit Card"/>
    <s v="Not Returned"/>
    <x v="1"/>
    <d v="1899-12-30T12:30:00"/>
    <s v="Weekday"/>
    <s v="Nescafe Coffee Pack"/>
    <x v="0"/>
    <n v="342.46"/>
    <s v="Om Prabhu"/>
    <x v="2"/>
    <s v="Kannan Mudaliar"/>
    <s v="Sales"/>
    <s v="FreshMart Chennai Crossing"/>
    <x v="0"/>
  </r>
  <r>
    <s v="INV100476"/>
    <x v="254"/>
    <s v="CUST0671"/>
    <s v="PRD001"/>
    <s v="STR163"/>
    <s v="EMP0292"/>
    <n v="4"/>
    <n v="343.97"/>
    <n v="20"/>
    <n v="275.18"/>
    <n v="1265.81"/>
    <n v="738.96"/>
    <n v="526.85"/>
    <s v="Debit Card"/>
    <s v="Not Returned"/>
    <x v="2"/>
    <d v="1899-12-30T10:15:00"/>
    <s v="Weekend"/>
    <s v="Local Bakers Buns 1kg"/>
    <x v="6"/>
    <n v="299.73"/>
    <s v="Nagarajan Raj"/>
    <x v="0"/>
    <s v="Deepa Gupta"/>
    <s v="Inventory"/>
    <s v="FreshMart Lucknow Square"/>
    <x v="1"/>
  </r>
  <r>
    <s v="INV100865"/>
    <x v="254"/>
    <s v="CUST0105"/>
    <s v="PRD064"/>
    <s v="STR076"/>
    <s v="EMP0069"/>
    <n v="3"/>
    <n v="386.17"/>
    <n v="20"/>
    <n v="231.7"/>
    <n v="1065.83"/>
    <n v="827.01"/>
    <n v="238.82"/>
    <s v="Credit Card"/>
    <s v="Not Returned"/>
    <x v="0"/>
    <d v="1899-12-30T20:08:00"/>
    <s v="Weekend"/>
    <s v="Patanjali Soap Combo"/>
    <x v="10"/>
    <n v="386.17"/>
    <s v="Revathi Sekar"/>
    <x v="2"/>
    <s v="Uma Chandran"/>
    <s v="Store Manager"/>
    <s v="FreshMart Hyderabad Towers"/>
    <x v="0"/>
  </r>
  <r>
    <s v="INV100889"/>
    <x v="254"/>
    <s v="CUST0100"/>
    <s v="PRD030"/>
    <s v="STR084"/>
    <s v="EMP0288"/>
    <n v="3"/>
    <n v="172.63"/>
    <n v="0"/>
    <n v="0"/>
    <n v="595.57000000000005"/>
    <n v="426"/>
    <n v="169.57"/>
    <s v="Credit Card"/>
    <s v="Not Returned"/>
    <x v="1"/>
    <d v="1899-12-30T09:33:00"/>
    <s v="Weekend"/>
    <s v="Nescafe Tea Combo"/>
    <x v="0"/>
    <n v="172.63"/>
    <s v="Revathi Murugan"/>
    <x v="2"/>
    <s v="Chitra Selvam"/>
    <s v="Sales"/>
    <s v="FreshMart Tiruppur Market"/>
    <x v="0"/>
  </r>
  <r>
    <s v="INV101127"/>
    <x v="254"/>
    <s v="CUST0269"/>
    <s v="PRD094"/>
    <s v="STR012"/>
    <s v="EMP0157"/>
    <n v="3"/>
    <n v="298.68"/>
    <n v="5"/>
    <n v="44.8"/>
    <n v="978.93"/>
    <n v="752.07"/>
    <n v="226.86"/>
    <s v="Credit Card"/>
    <s v="Not Returned"/>
    <x v="1"/>
    <d v="1899-12-30T12:55:00"/>
    <s v="Weekend"/>
    <s v="Organic Fresh Fresh Vegetables 2kg"/>
    <x v="11"/>
    <n v="298.68"/>
    <s v="Naveen Naidu"/>
    <x v="2"/>
    <s v="Elango Velan"/>
    <s v="Cashier"/>
    <s v="FreshMart Chennai Junction"/>
    <x v="0"/>
  </r>
  <r>
    <s v="INV101226"/>
    <x v="254"/>
    <s v="CUST0277"/>
    <s v="PRD021"/>
    <s v="STR039"/>
    <s v="EMP0043"/>
    <n v="5"/>
    <n v="39.78"/>
    <n v="0"/>
    <n v="0"/>
    <n v="228.73"/>
    <n v="162"/>
    <n v="66.73"/>
    <s v="Cash"/>
    <s v="Not Returned"/>
    <x v="1"/>
    <d v="1899-12-30T14:49:00"/>
    <s v="Weekend"/>
    <s v="Milky Mist Butter Pack"/>
    <x v="3"/>
    <n v="38.659999999999997"/>
    <s v="Senthil Kumar"/>
    <x v="0"/>
    <s v="Suresh Reddy"/>
    <s v="Cashier"/>
    <s v="FreshMart Mysuru Market"/>
    <x v="0"/>
  </r>
  <r>
    <s v="INV101862"/>
    <x v="254"/>
    <s v="CUST0046"/>
    <s v="PRD054"/>
    <s v="STR099"/>
    <s v="EMP0026"/>
    <n v="7"/>
    <n v="548.45000000000005"/>
    <n v="15"/>
    <n v="575.87"/>
    <n v="3752.77"/>
    <n v="2654.33"/>
    <n v="1098.44"/>
    <s v="Credit Card"/>
    <s v="Not Returned"/>
    <x v="1"/>
    <d v="1899-12-30T20:45:00"/>
    <s v="Weekend"/>
    <s v="Lays Namkeen 2kg"/>
    <x v="7"/>
    <n v="530.16"/>
    <s v="Kishore Murugan"/>
    <x v="0"/>
    <s v="Nandhini Pandian"/>
    <s v="Operations"/>
    <s v="FreshMart Nagpur Plaza"/>
    <x v="2"/>
  </r>
  <r>
    <s v="INV100007"/>
    <x v="255"/>
    <s v="CUST0447"/>
    <s v="PRD030"/>
    <s v="STR059"/>
    <s v="EMP0015"/>
    <n v="4"/>
    <n v="172.63"/>
    <n v="0"/>
    <n v="0"/>
    <n v="794.1"/>
    <n v="568"/>
    <n v="226.1"/>
    <s v="Net Banking"/>
    <s v="Not Returned"/>
    <x v="1"/>
    <d v="1899-12-30T19:39:00"/>
    <s v="Weekend"/>
    <s v="Nescafe Tea Combo"/>
    <x v="0"/>
    <n v="172.63"/>
    <s v="Harini Krishnan"/>
    <x v="1"/>
    <s v="Harini Krishnan"/>
    <s v="Inventory"/>
    <s v="FreshMart Coimbatore Plaza"/>
    <x v="0"/>
  </r>
  <r>
    <s v="INV100117"/>
    <x v="255"/>
    <s v="CUST0369"/>
    <s v="PRD084"/>
    <s v="STR051"/>
    <s v="EMP0007"/>
    <n v="4"/>
    <n v="221.61"/>
    <n v="15"/>
    <n v="132.97"/>
    <n v="866.49"/>
    <n v="728.68"/>
    <n v="137.81"/>
    <s v="Upi"/>
    <s v="Returned"/>
    <x v="1"/>
    <d v="1899-12-30T19:25:00"/>
    <s v="Weekend"/>
    <s v="Local Farm Fresh Fruits Combo"/>
    <x v="9"/>
    <n v="221.61"/>
    <s v="Bharath Gupta"/>
    <x v="1"/>
    <s v="Udhay Selvam"/>
    <s v="Billing"/>
    <s v="FreshMart Madurai Arcade"/>
    <x v="0"/>
  </r>
  <r>
    <s v="INV100167"/>
    <x v="255"/>
    <s v="CUST0503"/>
    <s v="PRD147"/>
    <s v="STR167"/>
    <s v="EMP0078"/>
    <n v="3"/>
    <n v="67.37"/>
    <n v="10"/>
    <n v="20.21"/>
    <n v="209.19"/>
    <n v="151.29"/>
    <n v="57.9"/>
    <s v="Credit Card"/>
    <s v="Not Returned"/>
    <x v="1"/>
    <d v="1899-12-30T14:36:00"/>
    <s v="Weekend"/>
    <s v="Vim Dishwash 1kg"/>
    <x v="4"/>
    <n v="67.37"/>
    <s v="Kamala Chandran"/>
    <x v="1"/>
    <s v="Hemalatha Naicker"/>
    <s v="Billing"/>
    <s v="FreshMart Kolkata Nagar"/>
    <x v="3"/>
  </r>
  <r>
    <s v="INV100191"/>
    <x v="255"/>
    <s v="CUST0287"/>
    <s v="PRD105"/>
    <s v="STR071"/>
    <s v="EMP0189"/>
    <n v="1"/>
    <n v="131.03"/>
    <n v="15"/>
    <n v="19.649999999999999"/>
    <n v="128.09"/>
    <n v="117.27"/>
    <n v="10.82"/>
    <s v="Upi"/>
    <s v="Not Returned"/>
    <x v="0"/>
    <d v="1899-12-30T11:00:00"/>
    <s v="Weekend"/>
    <s v="India Gate Basmati Rice 250ml"/>
    <x v="2"/>
    <n v="131.03"/>
    <s v="Ovi Achari"/>
    <x v="2"/>
    <s v="Harini Pillai"/>
    <s v="Billing"/>
    <s v="FreshMart Salem Crossing"/>
    <x v="0"/>
  </r>
  <r>
    <s v="INV100333"/>
    <x v="255"/>
    <s v="CUST0669"/>
    <s v="PRD017"/>
    <s v="STR147"/>
    <s v="EMP0001"/>
    <n v="2"/>
    <n v="464.41"/>
    <n v="15"/>
    <n v="139.32"/>
    <n v="907.92"/>
    <n v="795.38"/>
    <n v="112.54"/>
    <s v="Credit Card"/>
    <s v="Not Returned"/>
    <x v="2"/>
    <d v="1899-12-30T14:35:00"/>
    <s v="Weekend"/>
    <s v="Nestle Curd 1kg"/>
    <x v="3"/>
    <n v="464.41"/>
    <s v="Mani Krishnan"/>
    <x v="2"/>
    <s v="Manoj Pillai"/>
    <s v="Sales"/>
    <s v="FreshMart Lucknow Nagar"/>
    <x v="1"/>
  </r>
  <r>
    <s v="INV100416"/>
    <x v="255"/>
    <s v="CUST0030"/>
    <s v="PRD017"/>
    <s v="STR086"/>
    <s v="EMP0263"/>
    <n v="1"/>
    <n v="464.41"/>
    <n v="0"/>
    <n v="0"/>
    <n v="534.07000000000005"/>
    <n v="397.69"/>
    <n v="136.38"/>
    <s v="Upi"/>
    <s v="Not Returned"/>
    <x v="0"/>
    <d v="1899-12-30T15:34:00"/>
    <s v="Weekend"/>
    <s v="Nestle Curd 1kg"/>
    <x v="3"/>
    <n v="464.41"/>
    <s v="Revathi Pillai"/>
    <x v="2"/>
    <s v="Vani Nair"/>
    <s v="Cashier"/>
    <s v="FreshMart Bengaluru Circle"/>
    <x v="0"/>
  </r>
  <r>
    <s v="INV100767"/>
    <x v="255"/>
    <s v="CUST0571"/>
    <s v="PRD034"/>
    <s v="STR015"/>
    <s v="EMP0260"/>
    <n v="3"/>
    <n v="139.72"/>
    <n v="0"/>
    <n v="0"/>
    <n v="482.03"/>
    <n v="292.05"/>
    <n v="189.98"/>
    <s v="Credit Card"/>
    <s v="Not Returned"/>
    <x v="2"/>
    <d v="1899-12-30T10:33:00"/>
    <s v="Weekend"/>
    <s v="Nescafe Coffee 500g"/>
    <x v="0"/>
    <n v="124.84"/>
    <s v="Nirmala Iyer"/>
    <x v="0"/>
    <s v="Kamala Prabhu"/>
    <s v="Billing"/>
    <s v="FreshMart Salem Circle"/>
    <x v="0"/>
  </r>
  <r>
    <s v="INV101129"/>
    <x v="255"/>
    <s v="CUST0180"/>
    <s v="PRD122"/>
    <s v="STR005"/>
    <s v="EMP0127"/>
    <n v="1"/>
    <n v="102.51"/>
    <n v="0"/>
    <n v="0"/>
    <n v="117.89"/>
    <n v="88.72"/>
    <n v="29.17"/>
    <s v="Net Banking"/>
    <s v="Not Returned"/>
    <x v="0"/>
    <d v="1899-12-30T13:41:00"/>
    <s v="Weekend"/>
    <s v="Fortune Gingelly Oil 250ml"/>
    <x v="8"/>
    <n v="102.51"/>
    <s v="Nandhini Gupta"/>
    <x v="2"/>
    <s v="Kannan Mudaliar"/>
    <s v="Sales"/>
    <s v="FreshMart Chennai Crossing"/>
    <x v="0"/>
  </r>
  <r>
    <s v="INV101528"/>
    <x v="255"/>
    <s v="CUST0549"/>
    <s v="PRD105"/>
    <s v="STR042"/>
    <s v="EMP0261"/>
    <n v="4"/>
    <n v="131.03"/>
    <n v="20"/>
    <n v="104.82"/>
    <n v="482.19"/>
    <n v="469.08"/>
    <n v="13.11"/>
    <s v="Cash"/>
    <s v="Not Returned"/>
    <x v="1"/>
    <d v="1899-12-30T12:48:00"/>
    <s v="Weekend"/>
    <s v="India Gate Basmati Rice 250ml"/>
    <x v="2"/>
    <n v="131.03"/>
    <s v="Chandrasekar Varma"/>
    <x v="1"/>
    <s v="Hari Murugan"/>
    <s v="Sales"/>
    <s v="FreshMart Erode Point"/>
    <x v="0"/>
  </r>
  <r>
    <s v="INV102127"/>
    <x v="255"/>
    <s v="CUST0437"/>
    <s v="PRD124"/>
    <s v="STR164"/>
    <s v="EMP0309"/>
    <n v="5"/>
    <n v="121.9"/>
    <n v="0"/>
    <n v="0"/>
    <n v="700.92"/>
    <n v="544.6"/>
    <n v="156.32"/>
    <s v="Upi"/>
    <s v="Not Returned"/>
    <x v="1"/>
    <d v="1899-12-30T18:56:00"/>
    <s v="Weekend"/>
    <s v="Gold Winner Coconut Oil 2kg"/>
    <x v="8"/>
    <n v="121.9"/>
    <s v="Vasanth Krishnan"/>
    <x v="2"/>
    <s v="Kannan Kumar"/>
    <s v="Sales"/>
    <s v="FreshMart Delhi Towers"/>
    <x v="1"/>
  </r>
  <r>
    <s v="INV102139"/>
    <x v="255"/>
    <s v="CUST0279"/>
    <s v="PRD050"/>
    <s v="STR027"/>
    <s v="EMP0143"/>
    <n v="6"/>
    <n v="53.72"/>
    <n v="0"/>
    <n v="0"/>
    <n v="370.67"/>
    <n v="224.88"/>
    <n v="145.79"/>
    <s v="Credit Card"/>
    <s v="Not Returned"/>
    <x v="1"/>
    <d v="1899-12-30T13:36:00"/>
    <s v="Weekend"/>
    <s v="Parle Namkeen 500g"/>
    <x v="7"/>
    <n v="51.33"/>
    <s v="Ramesh Devi"/>
    <x v="0"/>
    <s v="Chitra Prabhu"/>
    <s v="Sales"/>
    <s v="FreshMart Coimbatore Heights"/>
    <x v="0"/>
  </r>
  <r>
    <s v="INV102406"/>
    <x v="255"/>
    <s v="CUST0512"/>
    <s v="PRD073"/>
    <s v="STR084"/>
    <s v="EMP0288"/>
    <n v="5"/>
    <n v="392.68"/>
    <n v="20"/>
    <n v="392.68"/>
    <n v="1806.33"/>
    <n v="1595.25"/>
    <n v="211.08"/>
    <s v="Wallet"/>
    <s v="Not Returned"/>
    <x v="1"/>
    <d v="1899-12-30T11:59:00"/>
    <s v="Weekend"/>
    <s v="Harvest Gold Rusk 1kg"/>
    <x v="5"/>
    <n v="392.68"/>
    <s v="Elango Rao"/>
    <x v="2"/>
    <s v="Chitra Selvam"/>
    <s v="Sales"/>
    <s v="FreshMart Tiruppur Market"/>
    <x v="0"/>
  </r>
  <r>
    <s v="INV102426"/>
    <x v="255"/>
    <s v="CUST0069"/>
    <s v="PRD031"/>
    <s v="STR136"/>
    <s v="EMP0070"/>
    <n v="4"/>
    <n v="343.24"/>
    <n v="10"/>
    <n v="137.30000000000001"/>
    <n v="1421.01"/>
    <n v="1087.1199999999999"/>
    <n v="333.89"/>
    <s v="Upi"/>
    <s v="Not Returned"/>
    <x v="1"/>
    <d v="1899-12-30T11:23:00"/>
    <s v="Weekend"/>
    <s v="Nescafe Coffee Pack"/>
    <x v="0"/>
    <n v="342.46"/>
    <s v="Aishwarya Prabhu"/>
    <x v="0"/>
    <s v="Umesh Subramaniam"/>
    <s v="Sales"/>
    <s v="FreshMart Nagpur Crossing"/>
    <x v="2"/>
  </r>
  <r>
    <s v="INV101135"/>
    <x v="256"/>
    <s v="CUST0538"/>
    <s v="PRD033"/>
    <s v="STR180"/>
    <s v="EMP0093"/>
    <n v="2"/>
    <n v="217.42"/>
    <n v="0"/>
    <n v="0"/>
    <n v="434.84"/>
    <n v="354.06"/>
    <n v="80.78"/>
    <s v="Cash"/>
    <s v="Not Returned"/>
    <x v="1"/>
    <d v="1899-12-30T19:22:00"/>
    <s v="Weekday"/>
    <s v="Bisleri Soft Drinks 2kg"/>
    <x v="0"/>
    <n v="217.42"/>
    <s v="Hemalatha Velan"/>
    <x v="1"/>
    <s v="Devi Pillai"/>
    <s v="Cashier"/>
    <s v="FreshMart Guwahati Extension"/>
    <x v="3"/>
  </r>
  <r>
    <s v="INV101200"/>
    <x v="256"/>
    <s v="CUST0482"/>
    <s v="PRD039"/>
    <s v="STR076"/>
    <s v="EMP0218"/>
    <n v="7"/>
    <n v="405.94"/>
    <n v="5"/>
    <n v="142.08000000000001"/>
    <n v="2699.5"/>
    <n v="2438.31"/>
    <n v="261.19"/>
    <s v="Credit Card"/>
    <s v="Not Returned"/>
    <x v="1"/>
    <d v="1899-12-30T17:41:00"/>
    <s v="Weekday"/>
    <s v="ITC Frozen Vegetables 250ml"/>
    <x v="12"/>
    <n v="392.79"/>
    <s v="Prakash Naicker"/>
    <x v="0"/>
    <m/>
    <s v="Sales"/>
    <s v="FreshMart Hyderabad Towers"/>
    <x v="0"/>
  </r>
  <r>
    <s v="INV101307"/>
    <x v="256"/>
    <s v="CUST0666"/>
    <s v="PRD109"/>
    <s v="STR092"/>
    <s v="EMP0336"/>
    <n v="8"/>
    <n v="166.99"/>
    <n v="0"/>
    <n v="0"/>
    <n v="1335.92"/>
    <n v="1103.5999999999999"/>
    <n v="232.32"/>
    <s v="Wallet"/>
    <s v="Not Returned"/>
    <x v="1"/>
    <d v="1899-12-30T17:23:00"/>
    <s v="Weekday"/>
    <s v="Aachi Ponni Rice 1kg"/>
    <x v="2"/>
    <n v="157.97999999999999"/>
    <s v="Anand Reddy"/>
    <x v="0"/>
    <s v="Sanjay Sharma"/>
    <s v="Billing"/>
    <s v="FreshMart Chennai Gardens"/>
    <x v="0"/>
  </r>
  <r>
    <s v="INV101316"/>
    <x v="256"/>
    <s v="CUST0439"/>
    <s v="PRD089"/>
    <s v="STR003"/>
    <s v="EMP0245"/>
    <n v="2"/>
    <n v="305.67"/>
    <n v="5"/>
    <n v="30.57"/>
    <n v="580.77"/>
    <n v="502.84"/>
    <n v="77.930000000000007"/>
    <s v="Debit Card"/>
    <s v="Not Returned"/>
    <x v="1"/>
    <d v="1899-12-30T16:11:00"/>
    <s v="Weekday"/>
    <s v="Organic Fresh Fresh Fruits 500g"/>
    <x v="9"/>
    <n v="305.67"/>
    <s v="Vijay Velan"/>
    <x v="2"/>
    <s v="Ashok Nathan"/>
    <s v="Inventory"/>
    <s v="FreshMart Tiruppur Square"/>
    <x v="0"/>
  </r>
  <r>
    <s v="INV102194"/>
    <x v="256"/>
    <s v="CUST0664"/>
    <s v="PRD123"/>
    <s v="STR078"/>
    <s v="EMP0296"/>
    <n v="4"/>
    <n v="183.39"/>
    <n v="5"/>
    <n v="36.68"/>
    <n v="696.88"/>
    <n v="633.72"/>
    <n v="63.16"/>
    <s v="Credit Card"/>
    <s v="Returned"/>
    <x v="1"/>
    <d v="1899-12-30T18:22:00"/>
    <s v="Weekday"/>
    <s v="Fortune Gingelly Oil 200g"/>
    <x v="8"/>
    <n v="183.39"/>
    <s v="Chandran Prabhu"/>
    <x v="2"/>
    <s v="Vani Venkataraman"/>
    <s v="Billing"/>
    <s v="FreshMart Tiruppur Towers"/>
    <x v="0"/>
  </r>
  <r>
    <s v="INV102210"/>
    <x v="256"/>
    <s v="CUST0504"/>
    <s v="PRD071"/>
    <s v="STR097"/>
    <s v="EMP0340"/>
    <n v="4"/>
    <n v="54.43"/>
    <n v="0"/>
    <n v="0"/>
    <n v="217.72"/>
    <n v="172.04"/>
    <n v="45.68"/>
    <s v="Cash"/>
    <s v="Not Returned"/>
    <x v="1"/>
    <d v="1899-12-30T12:16:00"/>
    <s v="Weekday"/>
    <s v="Eveready Batteries Combo"/>
    <x v="5"/>
    <n v="53.39"/>
    <s v="Kalpana Kumar"/>
    <x v="0"/>
    <s v="Nithya Subramaniam"/>
    <s v="Cashier"/>
    <s v="FreshMart Ahmedabad Arcade"/>
    <x v="2"/>
  </r>
  <r>
    <s v="INV102470"/>
    <x v="256"/>
    <s v="CUST0436"/>
    <s v="PRD021"/>
    <s v="STR165"/>
    <s v="EMP0342"/>
    <n v="8"/>
    <n v="39.69"/>
    <n v="0"/>
    <n v="0"/>
    <n v="317.52"/>
    <n v="259.2"/>
    <n v="58.32"/>
    <s v="Credit Card"/>
    <s v="Not Returned"/>
    <x v="1"/>
    <d v="1899-12-30T16:33:00"/>
    <s v="Weekday"/>
    <s v="Milky Mist Butter Pack"/>
    <x v="3"/>
    <n v="38.659999999999997"/>
    <s v="Hari Pillai"/>
    <x v="0"/>
    <s v="Umesh Varma"/>
    <s v="Inventory"/>
    <s v="FreshMart Jaipur Junction"/>
    <x v="1"/>
  </r>
  <r>
    <s v="INV101212"/>
    <x v="257"/>
    <s v="CUST0354"/>
    <s v="PRD014"/>
    <s v="STR048"/>
    <s v="EMP0152"/>
    <n v="1"/>
    <n v="434.65"/>
    <n v="0"/>
    <n v="0"/>
    <n v="434.65"/>
    <n v="351.63"/>
    <n v="83.02"/>
    <s v="Cash"/>
    <s v="Not Returned"/>
    <x v="1"/>
    <d v="1899-12-30T15:25:00"/>
    <s v="Weekday"/>
    <s v="Milky Mist Curd 1kg"/>
    <x v="3"/>
    <n v="434.65"/>
    <s v="Hemalatha Gounder"/>
    <x v="2"/>
    <s v="Thiru Varma"/>
    <s v="Store Manager"/>
    <s v="FreshMart Bengaluru Square"/>
    <x v="0"/>
  </r>
  <r>
    <s v="INV101312"/>
    <x v="257"/>
    <s v="CUST0399"/>
    <s v="PRD031"/>
    <s v="STR031"/>
    <s v="EMP0153"/>
    <n v="4"/>
    <n v="342.46"/>
    <n v="5"/>
    <n v="68.489999999999995"/>
    <n v="1301.3499999999999"/>
    <n v="1087.1199999999999"/>
    <n v="214.23"/>
    <s v="Credit Card"/>
    <s v="Returned"/>
    <x v="1"/>
    <d v="1899-12-30T09:27:00"/>
    <s v="Weekday"/>
    <s v="Nescafe Coffee Pack"/>
    <x v="0"/>
    <n v="342.46"/>
    <s v="Karthik Kumar"/>
    <x v="2"/>
    <s v="Eswari Raj"/>
    <s v="Sales"/>
    <s v="FreshMart Chennai Complex"/>
    <x v="0"/>
  </r>
  <r>
    <s v="INV101650"/>
    <x v="257"/>
    <s v="CUST0600"/>
    <s v="PRD109"/>
    <s v="STR107"/>
    <s v="EMP0038"/>
    <n v="8"/>
    <n v="180.81"/>
    <n v="10"/>
    <n v="144.65"/>
    <n v="1301.83"/>
    <n v="1103.5999999999999"/>
    <n v="198.23"/>
    <s v="Net Banking"/>
    <s v="Not Returned"/>
    <x v="1"/>
    <d v="1899-12-30T10:34:00"/>
    <s v="Weekday"/>
    <s v="Aachi Ponni Rice 1kg"/>
    <x v="2"/>
    <n v="157.97999999999999"/>
    <s v="Anitha Reddy"/>
    <x v="0"/>
    <s v="Yamuna Achari"/>
    <s v="Inventory"/>
    <s v="FreshMart Surat Arcade"/>
    <x v="2"/>
  </r>
  <r>
    <s v="INV100083"/>
    <x v="258"/>
    <s v="CUST0676"/>
    <s v="PRD142"/>
    <s v="STR059"/>
    <s v="EMP0163"/>
    <n v="8"/>
    <n v="530.14"/>
    <n v="5"/>
    <n v="212.06"/>
    <n v="4029.06"/>
    <n v="3166.96"/>
    <n v="862.1"/>
    <s v="Debit Card"/>
    <s v="Not Returned"/>
    <x v="1"/>
    <d v="1899-12-30T18:10:00"/>
    <s v="Weekday"/>
    <s v="Lizol Dishwash 200g"/>
    <x v="4"/>
    <n v="522.78"/>
    <s v="Dhanush Mudaliar"/>
    <x v="0"/>
    <s v="Revathi Raj"/>
    <s v="Cashier"/>
    <s v="FreshMart Coimbatore Plaza"/>
    <x v="0"/>
  </r>
  <r>
    <s v="INV100339"/>
    <x v="258"/>
    <s v="CUST0136"/>
    <s v="PRD132"/>
    <s v="STR099"/>
    <s v="EMP0026"/>
    <n v="5"/>
    <n v="351.78"/>
    <n v="5"/>
    <n v="87.94"/>
    <n v="1670.96"/>
    <n v="1269.1500000000001"/>
    <n v="401.81"/>
    <s v="Wallet"/>
    <s v="Not Returned"/>
    <x v="1"/>
    <d v="1899-12-30T12:38:00"/>
    <s v="Weekday"/>
    <s v="Everest Blended Masala 2kg"/>
    <x v="1"/>
    <n v="351.78"/>
    <s v="Vani Menon"/>
    <x v="2"/>
    <s v="Nandhini Pandian"/>
    <s v="Operations"/>
    <s v="FreshMart Nagpur Plaza"/>
    <x v="2"/>
  </r>
  <r>
    <s v="INV100342"/>
    <x v="258"/>
    <s v="CUST0346"/>
    <s v="PRD136"/>
    <s v="STR165"/>
    <s v="EMP0287"/>
    <n v="8"/>
    <n v="132.15"/>
    <n v="0"/>
    <n v="0"/>
    <n v="1057.2"/>
    <n v="729.44"/>
    <n v="327.76"/>
    <s v="Net Banking"/>
    <s v="Not Returned"/>
    <x v="1"/>
    <d v="1899-12-30T13:40:00"/>
    <s v="Weekday"/>
    <s v="Aachi Whole Spices 200g v2"/>
    <x v="1"/>
    <n v="123.11"/>
    <s v="Thenmozhi Devi"/>
    <x v="0"/>
    <s v="Elango Gupta"/>
    <s v="Store Manager"/>
    <s v="FreshMart Jaipur Junction"/>
    <x v="1"/>
  </r>
  <r>
    <s v="INV100873"/>
    <x v="258"/>
    <s v="CUST0599"/>
    <s v="PRD029"/>
    <s v="STR049"/>
    <s v="EMP0183"/>
    <n v="8"/>
    <n v="355.97"/>
    <n v="20"/>
    <n v="569.54999999999995"/>
    <n v="2278.21"/>
    <n v="2089.7600000000002"/>
    <n v="188.45"/>
    <s v="Debit Card"/>
    <s v="Not Returned"/>
    <x v="1"/>
    <d v="1899-12-30T19:08:00"/>
    <s v="Weekday"/>
    <s v="Pepsi Tea 200g"/>
    <x v="0"/>
    <n v="332.73"/>
    <s v="Kalpana Subramaniam"/>
    <x v="0"/>
    <s v="Kamala Murugan"/>
    <s v="Cashier"/>
    <s v="FreshMart Mysuru Circle"/>
    <x v="0"/>
  </r>
  <r>
    <s v="INV100935"/>
    <x v="258"/>
    <s v="CUST0383"/>
    <s v="PRD140"/>
    <s v="STR156"/>
    <s v="EMP0025"/>
    <n v="3"/>
    <n v="352.51"/>
    <n v="10"/>
    <n v="105.75"/>
    <n v="951.78"/>
    <n v="780.18"/>
    <n v="171.6"/>
    <s v="Upi"/>
    <s v="Not Returned"/>
    <x v="1"/>
    <d v="1899-12-30T09:20:00"/>
    <s v="Weekday"/>
    <s v="Vim Toilet Cleaner 2kg"/>
    <x v="4"/>
    <n v="352.51"/>
    <s v="Charulatha Naidu"/>
    <x v="2"/>
    <s v="Lakshmi Rao"/>
    <s v="Sales"/>
    <s v="FreshMart Chandigarh Market"/>
    <x v="1"/>
  </r>
  <r>
    <s v="INV101411"/>
    <x v="258"/>
    <s v="CUST0263"/>
    <s v="PRD072"/>
    <s v="STR099"/>
    <s v="EMP0202"/>
    <n v="5"/>
    <n v="357.79"/>
    <n v="10"/>
    <n v="178.9"/>
    <n v="1610.05"/>
    <n v="1319.25"/>
    <n v="290.8"/>
    <s v="Net Banking"/>
    <s v="Not Returned"/>
    <x v="1"/>
    <d v="1899-12-30T13:45:00"/>
    <s v="Weekday"/>
    <s v="Eveready Detergent 1L"/>
    <x v="5"/>
    <n v="340.25"/>
    <s v="Deepa Kumar"/>
    <x v="0"/>
    <s v="Vani Chettiar"/>
    <s v="Sales"/>
    <s v="FreshMart Nagpur Plaza"/>
    <x v="2"/>
  </r>
  <r>
    <s v="INV101559"/>
    <x v="258"/>
    <s v="CUST0041"/>
    <s v="PRD123"/>
    <s v="STR056"/>
    <s v="EMP0163"/>
    <n v="5"/>
    <n v="183.39"/>
    <n v="10"/>
    <n v="91.69"/>
    <n v="825.26"/>
    <n v="792.15"/>
    <n v="33.11"/>
    <s v="Net Banking"/>
    <s v="Not Returned"/>
    <x v="1"/>
    <d v="1899-12-30T09:17:00"/>
    <s v="Weekday"/>
    <s v="Fortune Gingelly Oil 200g"/>
    <x v="8"/>
    <n v="183.39"/>
    <s v="Geetha Iyer"/>
    <x v="2"/>
    <s v="Revathi Raj"/>
    <s v="Cashier"/>
    <s v="FreshMart Bengaluru Junction"/>
    <x v="0"/>
  </r>
  <r>
    <s v="INV100238"/>
    <x v="259"/>
    <s v="CUST0298"/>
    <s v="PRD055"/>
    <s v="STR082"/>
    <s v="EMP0115"/>
    <n v="3"/>
    <n v="125.15"/>
    <n v="15"/>
    <n v="56.32"/>
    <n v="319.13"/>
    <n v="287.10000000000002"/>
    <n v="32.03"/>
    <s v="Upi"/>
    <s v="Not Returned"/>
    <x v="1"/>
    <d v="1899-12-30T16:01:00"/>
    <s v="Weekday"/>
    <s v="Cadbury Biscuits Pack"/>
    <x v="7"/>
    <n v="125.15"/>
    <s v="Divya Naicker"/>
    <x v="2"/>
    <s v="Vasanth Menon"/>
    <s v="Store Manager"/>
    <s v="FreshMart Salem Bypass"/>
    <x v="0"/>
  </r>
  <r>
    <s v="INV100504"/>
    <x v="259"/>
    <s v="CUST0515"/>
    <s v="PRD110"/>
    <s v="STR112"/>
    <s v="EMP0200"/>
    <n v="1"/>
    <n v="291.93"/>
    <n v="5"/>
    <n v="14.6"/>
    <n v="277.33"/>
    <n v="253.7"/>
    <n v="23.63"/>
    <s v="Upi"/>
    <s v="Not Returned"/>
    <x v="1"/>
    <d v="1899-12-30T21:51:00"/>
    <s v="Weekday"/>
    <s v="India Gate Ponni Rice 1kg"/>
    <x v="2"/>
    <n v="291.93"/>
    <s v="Ovi Pillai"/>
    <x v="1"/>
    <s v="Lalitha Varma"/>
    <s v="Cashier"/>
    <s v="FreshMart Surat Colony"/>
    <x v="2"/>
  </r>
  <r>
    <s v="INV100894"/>
    <x v="259"/>
    <s v="CUST0594"/>
    <s v="PRD028"/>
    <s v="STR071"/>
    <s v="EMP0239"/>
    <n v="2"/>
    <n v="380.12"/>
    <n v="0"/>
    <n v="0"/>
    <n v="760.24"/>
    <n v="619.96"/>
    <n v="140.28"/>
    <s v="Credit Card"/>
    <s v="Not Returned"/>
    <x v="2"/>
    <d v="1899-12-30T19:27:00"/>
    <s v="Weekday"/>
    <s v="Tata Tea Soft Drinks 500g"/>
    <x v="0"/>
    <n v="380.12"/>
    <s v="Yogesh Iyer"/>
    <x v="1"/>
    <s v="Hariharan Gounder"/>
    <s v="Billing"/>
    <s v="FreshMart Salem Crossing"/>
    <x v="0"/>
  </r>
  <r>
    <s v="INV101977"/>
    <x v="259"/>
    <s v="CUST0060"/>
    <s v="PRD125"/>
    <s v="STR085"/>
    <s v="EMP0121"/>
    <n v="3"/>
    <n v="219.64"/>
    <n v="0"/>
    <n v="0"/>
    <n v="658.92"/>
    <n v="586.32000000000005"/>
    <n v="72.599999999999994"/>
    <s v="Wallet"/>
    <s v="Not Returned"/>
    <x v="2"/>
    <d v="1899-12-30T15:35:00"/>
    <s v="Weekday"/>
    <s v="Gold Winner Coconut Oil 2kg v2"/>
    <x v="8"/>
    <n v="219.39"/>
    <s v="Anand Subramaniam"/>
    <x v="0"/>
    <s v="Nithya Selvam"/>
    <s v="Cashier"/>
    <s v="FreshMart Mysuru Arcade"/>
    <x v="0"/>
  </r>
  <r>
    <s v="INV102114"/>
    <x v="259"/>
    <s v="CUST0471"/>
    <s v="PRD027"/>
    <s v="STR039"/>
    <s v="EMP0150"/>
    <n v="1"/>
    <n v="139.21"/>
    <n v="0"/>
    <n v="0"/>
    <n v="139.21"/>
    <n v="106.99"/>
    <n v="32.22"/>
    <s v="Wallet"/>
    <s v="Not Returned"/>
    <x v="1"/>
    <d v="1899-12-30T12:41:00"/>
    <s v="Weekday"/>
    <s v="Coca-Cola Tea 1kg"/>
    <x v="0"/>
    <n v="139.21"/>
    <s v="Latha Subramaniam"/>
    <x v="2"/>
    <s v="Dhanya Iyer"/>
    <s v="Operations"/>
    <s v="FreshMart Mysuru Market"/>
    <x v="0"/>
  </r>
  <r>
    <s v="INV100376"/>
    <x v="260"/>
    <s v="CUST0296"/>
    <s v="PRD013"/>
    <s v="STR076"/>
    <s v="EMP0218"/>
    <n v="3"/>
    <n v="161.03"/>
    <n v="0"/>
    <n v="0"/>
    <n v="483.09"/>
    <n v="372.72"/>
    <n v="110.37"/>
    <s v="Cash"/>
    <s v="Not Returned"/>
    <x v="1"/>
    <d v="1899-12-30T09:16:00"/>
    <s v="Weekday"/>
    <s v="Amul Paneer 250ml"/>
    <x v="3"/>
    <n v="161.03"/>
    <s v="Uma Pandian"/>
    <x v="1"/>
    <m/>
    <s v="Sales"/>
    <s v="FreshMart Hyderabad Towers"/>
    <x v="0"/>
  </r>
  <r>
    <s v="INV100655"/>
    <x v="260"/>
    <s v="CUST0415"/>
    <s v="PRD045"/>
    <s v="STR128"/>
    <s v="EMP0257"/>
    <n v="6"/>
    <n v="77.87"/>
    <n v="10"/>
    <n v="46.72"/>
    <n v="420.5"/>
    <n v="347.34"/>
    <n v="73.16"/>
    <s v="Upi"/>
    <s v="Returned"/>
    <x v="1"/>
    <d v="1899-12-30T12:37:00"/>
    <s v="Weekday"/>
    <s v="McCain Ice Cream 2kg"/>
    <x v="12"/>
    <n v="68.95"/>
    <s v="Bharath Devi"/>
    <x v="0"/>
    <s v="Sangeetha Naidu"/>
    <s v="Cashier"/>
    <s v="FreshMart Surat Junction"/>
    <x v="2"/>
  </r>
  <r>
    <s v="INV101934"/>
    <x v="260"/>
    <s v="CUST0072"/>
    <s v="PRD031"/>
    <s v="STR023"/>
    <s v="EMP0348"/>
    <n v="4"/>
    <n v="372.61"/>
    <n v="20"/>
    <n v="298.08999999999997"/>
    <n v="1192.3499999999999"/>
    <n v="1087.1199999999999"/>
    <n v="105.23"/>
    <s v="Cash"/>
    <s v="Not Returned"/>
    <x v="1"/>
    <d v="1899-12-30T14:23:00"/>
    <s v="Weekday"/>
    <s v="Nescafe Coffee Pack"/>
    <x v="0"/>
    <n v="342.46"/>
    <s v="Vijay Chandran"/>
    <x v="0"/>
    <s v="Rajesh Naidu"/>
    <s v="Inventory"/>
    <s v="FreshMart Mysuru Square"/>
    <x v="0"/>
  </r>
  <r>
    <s v="INV100284"/>
    <x v="261"/>
    <s v="CUST0540"/>
    <s v="PRD010"/>
    <s v="STR082"/>
    <s v="EMP0115"/>
    <n v="5"/>
    <n v="182.68"/>
    <n v="20"/>
    <n v="182.68"/>
    <n v="840.33"/>
    <n v="538"/>
    <n v="302.33"/>
    <s v="Wallet"/>
    <s v="Not Returned"/>
    <x v="1"/>
    <d v="1899-12-30T11:13:00"/>
    <s v="Weekend"/>
    <s v="Harvest Gold Cookies Pack"/>
    <x v="6"/>
    <n v="182.3"/>
    <s v="Thenmozhi Naicker"/>
    <x v="0"/>
    <s v="Vasanth Menon"/>
    <s v="Store Manager"/>
    <s v="FreshMart Salem Bypass"/>
    <x v="0"/>
  </r>
  <r>
    <s v="INV101649"/>
    <x v="261"/>
    <s v="CUST0455"/>
    <s v="PRD135"/>
    <s v="STR119"/>
    <s v="EMP0110"/>
    <n v="3"/>
    <n v="431"/>
    <n v="20"/>
    <n v="258.60000000000002"/>
    <n v="1189.56"/>
    <n v="879.15"/>
    <n v="310.41000000000003"/>
    <s v="Credit Card"/>
    <s v="Not Returned"/>
    <x v="1"/>
    <d v="1899-12-30T20:34:00"/>
    <s v="Weekend"/>
    <s v="MDH Whole Spices 1L"/>
    <x v="1"/>
    <n v="379.12"/>
    <s v="Nithya Venkataraman"/>
    <x v="0"/>
    <s v="Nandhini Chandran"/>
    <s v="Cashier"/>
    <s v="FreshMart Ahmedabad Nagar"/>
    <x v="2"/>
  </r>
  <r>
    <s v="INV101653"/>
    <x v="261"/>
    <s v="CUST0140"/>
    <s v="PRD086"/>
    <s v="STR049"/>
    <s v="EMP0017"/>
    <n v="3"/>
    <n v="327.08"/>
    <n v="0"/>
    <n v="0"/>
    <n v="1128.43"/>
    <n v="823.83"/>
    <n v="304.60000000000002"/>
    <s v="Wallet"/>
    <s v="Not Returned"/>
    <x v="0"/>
    <d v="1899-12-30T14:36:00"/>
    <s v="Weekend"/>
    <s v="Local Farm Fresh Fruits Combo v2"/>
    <x v="9"/>
    <n v="327.08"/>
    <s v="Manoj Prabhu"/>
    <x v="1"/>
    <s v="Ovi Sharma"/>
    <s v="Sales"/>
    <s v="FreshMart Mysuru Circle"/>
    <x v="0"/>
  </r>
  <r>
    <s v="INV102247"/>
    <x v="261"/>
    <s v="CUST0126"/>
    <s v="PRD135"/>
    <s v="STR033"/>
    <s v="EMP0113"/>
    <n v="3"/>
    <n v="379.12"/>
    <n v="20"/>
    <n v="227.47"/>
    <n v="1046.3699999999999"/>
    <n v="879.15"/>
    <n v="167.22"/>
    <s v="Wallet"/>
    <s v="Not Returned"/>
    <x v="1"/>
    <d v="1899-12-30T09:56:00"/>
    <s v="Weekend"/>
    <s v="MDH Whole Spices 1L"/>
    <x v="1"/>
    <n v="379.12"/>
    <s v="Anjali Balan"/>
    <x v="1"/>
    <s v="Radha Rao"/>
    <s v="Inventory"/>
    <s v="FreshMart Ahmedabad Complex"/>
    <x v="0"/>
  </r>
  <r>
    <s v="INV102496"/>
    <x v="261"/>
    <s v="CUST0676"/>
    <s v="PRD050"/>
    <s v="STR094"/>
    <s v="EMP0008"/>
    <n v="5"/>
    <n v="52.47"/>
    <n v="10"/>
    <n v="26.23"/>
    <n v="271.54000000000002"/>
    <n v="187.4"/>
    <n v="84.14"/>
    <s v="Credit Card"/>
    <s v="Not Returned"/>
    <x v="1"/>
    <d v="1899-12-30T09:21:00"/>
    <s v="Weekend"/>
    <s v="Parle Namkeen 500g"/>
    <x v="7"/>
    <n v="51.33"/>
    <s v="Dhanush Mudaliar"/>
    <x v="0"/>
    <s v="Karthik Balan"/>
    <s v="Store Manager"/>
    <s v="FreshMart Mumbai Central"/>
    <x v="2"/>
  </r>
  <r>
    <s v="INV101019"/>
    <x v="262"/>
    <s v="CUST0440"/>
    <s v="PRD142"/>
    <s v="STR090"/>
    <s v="EMP0262"/>
    <n v="4"/>
    <n v="522.78"/>
    <n v="5"/>
    <n v="104.56"/>
    <n v="2284.54"/>
    <n v="1583.48"/>
    <n v="701.06"/>
    <s v="Credit Card"/>
    <s v="Not Returned"/>
    <x v="1"/>
    <d v="1899-12-30T20:25:00"/>
    <s v="Weekend"/>
    <s v="Lizol Dishwash 200g"/>
    <x v="4"/>
    <n v="522.78"/>
    <s v="Yazhini Reddy"/>
    <x v="1"/>
    <s v="Umesh Krishnan"/>
    <s v="Sales"/>
    <s v="FreshMart Mysuru Heights"/>
    <x v="0"/>
  </r>
  <r>
    <s v="INV101092"/>
    <x v="262"/>
    <s v="CUST0583"/>
    <s v="PRD114"/>
    <s v="STR074"/>
    <s v="EMP0270"/>
    <n v="3"/>
    <n v="188.64"/>
    <n v="15"/>
    <n v="84.89"/>
    <n v="553.17999999999995"/>
    <n v="474.84"/>
    <n v="78.34"/>
    <s v="Upi"/>
    <s v="Not Returned"/>
    <x v="1"/>
    <d v="1899-12-30T13:21:00"/>
    <s v="Weekend"/>
    <s v="Aachi Ponni Rice 250ml"/>
    <x v="2"/>
    <n v="188.64"/>
    <s v="Sudha Achari"/>
    <x v="2"/>
    <s v="Priya Venkataraman"/>
    <s v="Operations"/>
    <s v="FreshMart Mysuru Main Road"/>
    <x v="0"/>
  </r>
  <r>
    <s v="INV101527"/>
    <x v="262"/>
    <s v="CUST0658"/>
    <s v="PRD087"/>
    <s v="STR168"/>
    <s v="EMP0343"/>
    <n v="3"/>
    <n v="77.400000000000006"/>
    <n v="0"/>
    <n v="0"/>
    <n v="267.02999999999997"/>
    <n v="178.11"/>
    <n v="88.92"/>
    <s v="Cash"/>
    <s v="Not Returned"/>
    <x v="1"/>
    <d v="1899-12-30T20:46:00"/>
    <s v="Weekend"/>
    <s v="Organic Fresh Fresh Fruits Combo"/>
    <x v="9"/>
    <n v="71.290000000000006"/>
    <s v="Udhay Subramaniam"/>
    <x v="0"/>
    <s v="Kishore Velan"/>
    <s v="Inventory"/>
    <s v="FreshMart Guwahati Point"/>
    <x v="3"/>
  </r>
  <r>
    <s v="INV102176"/>
    <x v="262"/>
    <m/>
    <s v="PRD004"/>
    <s v="STR180"/>
    <s v="EMP0093"/>
    <n v="4"/>
    <n v="398.25"/>
    <n v="10"/>
    <n v="159.30000000000001"/>
    <n v="1648.75"/>
    <n v="946.16"/>
    <n v="702.59"/>
    <s v="Wallet"/>
    <s v="Not Returned"/>
    <x v="0"/>
    <d v="1899-12-30T16:41:00"/>
    <s v="Weekend"/>
    <s v="Britannia Buns 2kg"/>
    <x v="6"/>
    <n v="398.25"/>
    <m/>
    <x v="3"/>
    <s v="Devi Pillai"/>
    <s v="Cashier"/>
    <s v="FreshMart Guwahati Extension"/>
    <x v="3"/>
  </r>
  <r>
    <s v="INV100425"/>
    <x v="262"/>
    <s v="CUST0089"/>
    <s v="PRD020"/>
    <s v="STR146"/>
    <s v="EMP0343"/>
    <n v="4"/>
    <n v="99.93"/>
    <n v="10"/>
    <n v="39.97"/>
    <n v="413.71"/>
    <n v="344.2"/>
    <n v="69.510000000000005"/>
    <s v="Upi"/>
    <s v="Not Returned"/>
    <x v="1"/>
    <d v="1899-12-30T11:41:00"/>
    <s v="Weekend"/>
    <s v="Aavin Milk 1L"/>
    <x v="3"/>
    <n v="99.93"/>
    <s v="Dhanush Chettiar"/>
    <x v="1"/>
    <s v="Kishore Velan"/>
    <s v="Inventory"/>
    <s v="FreshMart Chandigarh Hub"/>
    <x v="1"/>
  </r>
  <r>
    <s v="INV100513"/>
    <x v="263"/>
    <s v="CUST0137"/>
    <s v="PRD092"/>
    <s v="STR025"/>
    <s v="EMP0079"/>
    <n v="4"/>
    <n v="240.9"/>
    <n v="15"/>
    <n v="144.54"/>
    <n v="819.06"/>
    <n v="769.56"/>
    <n v="49.5"/>
    <s v="Cash"/>
    <s v="Not Returned"/>
    <x v="1"/>
    <d v="1899-12-30T19:33:00"/>
    <s v="Weekday"/>
    <s v="Organic Fresh Fresh Fruits 200g"/>
    <x v="9"/>
    <n v="224.28"/>
    <s v="Raghav Selvam"/>
    <x v="0"/>
    <s v="Udhay Naicker"/>
    <s v="Sales"/>
    <s v="FreshMart Tiruppur Enclave"/>
    <x v="0"/>
  </r>
  <r>
    <s v="INV101489"/>
    <x v="263"/>
    <s v="CUST0097"/>
    <s v="PRD047"/>
    <s v="STR093"/>
    <s v="EMP0141"/>
    <n v="1"/>
    <n v="474.19"/>
    <n v="15"/>
    <n v="71.13"/>
    <n v="403.06"/>
    <n v="343.89"/>
    <n v="59.17"/>
    <s v="Net Banking"/>
    <s v="Not Returned"/>
    <x v="1"/>
    <d v="1899-12-30T17:04:00"/>
    <s v="Weekday"/>
    <s v="Lays Chocolates Combo"/>
    <x v="7"/>
    <n v="474.19"/>
    <s v="Deepak Prabhu"/>
    <x v="1"/>
    <s v="Mala Velan"/>
    <s v="Sales"/>
    <s v="FreshMart Pune Complex"/>
    <x v="2"/>
  </r>
  <r>
    <s v="INV100004"/>
    <x v="264"/>
    <s v="CUST0680"/>
    <s v="PRD004"/>
    <s v="STR100"/>
    <s v="EMP0324"/>
    <n v="2"/>
    <n v="398.25"/>
    <n v="20"/>
    <n v="159.30000000000001"/>
    <n v="637.20000000000005"/>
    <n v="473.08"/>
    <n v="164.12"/>
    <s v="Credit Card"/>
    <s v="Not Returned"/>
    <x v="1"/>
    <d v="1899-12-30T18:43:00"/>
    <s v="Weekday"/>
    <s v="Britannia Buns 2kg"/>
    <x v="6"/>
    <n v="398.25"/>
    <s v="Lokesh Chandran"/>
    <x v="2"/>
    <s v="Devi Raj"/>
    <s v="Inventory"/>
    <s v="FreshMart Ahmedabad Enclave"/>
    <x v="2"/>
  </r>
  <r>
    <s v="INV100295"/>
    <x v="264"/>
    <s v="CUST0571"/>
    <s v="PRD015"/>
    <s v="STR003"/>
    <s v="EMP0298"/>
    <n v="5"/>
    <n v="491.63"/>
    <n v="0"/>
    <n v="0"/>
    <n v="2458.15"/>
    <n v="1934.45"/>
    <n v="523.70000000000005"/>
    <s v="Upi"/>
    <s v="Not Returned"/>
    <x v="1"/>
    <d v="1899-12-30T18:28:00"/>
    <s v="Weekday"/>
    <s v="Nestle Butter 250ml"/>
    <x v="3"/>
    <n v="459.58"/>
    <s v="Nirmala Iyer"/>
    <x v="0"/>
    <s v="Balaji Reddy"/>
    <s v="Billing"/>
    <s v="FreshMart Tiruppur Square"/>
    <x v="0"/>
  </r>
  <r>
    <s v="INV100818"/>
    <x v="264"/>
    <s v="CUST0254"/>
    <s v="PRD072"/>
    <s v="STR163"/>
    <s v="EMP0292"/>
    <n v="3"/>
    <n v="340.25"/>
    <n v="0"/>
    <n v="0"/>
    <n v="1020.75"/>
    <n v="791.55"/>
    <n v="229.2"/>
    <s v="Cash"/>
    <s v="Not Returned"/>
    <x v="0"/>
    <d v="1899-12-30T18:03:00"/>
    <s v="Weekday"/>
    <s v="Eveready Detergent 1L"/>
    <x v="5"/>
    <n v="340.25"/>
    <s v="Devi Raj"/>
    <x v="2"/>
    <s v="Deepa Gupta"/>
    <s v="Inventory"/>
    <s v="FreshMart Lucknow Square"/>
    <x v="1"/>
  </r>
  <r>
    <s v="INV101535"/>
    <x v="264"/>
    <s v="CUST0540"/>
    <s v="PRD038"/>
    <s v="STR144"/>
    <s v="EMP0047"/>
    <n v="6"/>
    <n v="148.84"/>
    <n v="15"/>
    <n v="133.96"/>
    <n v="759.08"/>
    <n v="675.72"/>
    <n v="83.36"/>
    <s v="Cash"/>
    <s v="Not Returned"/>
    <x v="1"/>
    <d v="1899-12-30T09:38:00"/>
    <s v="Weekday"/>
    <s v="Amul Ice Cream 2kg"/>
    <x v="12"/>
    <n v="130.09"/>
    <s v="Thenmozhi Naicker"/>
    <x v="0"/>
    <s v="Sundar Gounder"/>
    <s v="Store Manager"/>
    <s v="FreshMart Kanpur Colony"/>
    <x v="1"/>
  </r>
  <r>
    <s v="INV101425"/>
    <x v="265"/>
    <s v="CUST0439"/>
    <s v="PRD056"/>
    <s v="STR021"/>
    <s v="EMP0280"/>
    <n v="5"/>
    <n v="333.54"/>
    <n v="5"/>
    <n v="83.39"/>
    <n v="1584.31"/>
    <n v="1192.1500000000001"/>
    <n v="392.16"/>
    <s v="Cash"/>
    <s v="Not Returned"/>
    <x v="1"/>
    <d v="1899-12-30T13:21:00"/>
    <s v="Weekday"/>
    <s v="Cadbury Namkeen Combo"/>
    <x v="7"/>
    <n v="333.54"/>
    <s v="Vijay Velan"/>
    <x v="2"/>
    <s v="Hema Mudaliar"/>
    <s v="Store Manager"/>
    <s v="FreshMart Madurai Market"/>
    <x v="0"/>
  </r>
  <r>
    <s v="INV101555"/>
    <x v="265"/>
    <s v="CUST0590"/>
    <s v="PRD113"/>
    <s v="STR063"/>
    <s v="EMP0119"/>
    <n v="1"/>
    <n v="236.56"/>
    <n v="20"/>
    <n v="47.31"/>
    <n v="189.25"/>
    <n v="211.73"/>
    <n v="-22.48"/>
    <s v="Upi"/>
    <s v="Not Returned"/>
    <x v="1"/>
    <d v="1899-12-30T10:42:00"/>
    <s v="Weekday"/>
    <s v="Aachi Ponni Rice 1kg v2"/>
    <x v="2"/>
    <n v="236.56"/>
    <s v="Kavya Reddy"/>
    <x v="2"/>
    <s v="Om Sharma"/>
    <s v="Sales"/>
    <s v="FreshMart Hyderabad Market"/>
    <x v="0"/>
  </r>
  <r>
    <s v="INV101976"/>
    <x v="265"/>
    <s v="CUST0490"/>
    <s v="PRD104"/>
    <s v="STR102"/>
    <s v="EMP0193"/>
    <n v="5"/>
    <n v="200.83"/>
    <n v="5"/>
    <n v="50.21"/>
    <n v="953.94"/>
    <n v="767.1"/>
    <n v="186.84"/>
    <s v="Upi"/>
    <s v="Not Returned"/>
    <x v="0"/>
    <d v="1899-12-30T19:15:00"/>
    <s v="Weekday"/>
    <s v="Local Farm Fresh Vegetables Combo"/>
    <x v="11"/>
    <n v="191.13"/>
    <s v="Hema Gounder"/>
    <x v="0"/>
    <s v="Chandrasekar Chandran"/>
    <s v="HR"/>
    <s v="FreshMart Nagpur Towers"/>
    <x v="0"/>
  </r>
  <r>
    <s v="INV100526"/>
    <x v="266"/>
    <s v="CUST0468"/>
    <s v="PRD004"/>
    <s v="STR013"/>
    <s v="EMP0004"/>
    <n v="5"/>
    <n v="398.25"/>
    <n v="10"/>
    <n v="199.12"/>
    <n v="1792.13"/>
    <n v="1182.7"/>
    <n v="609.42999999999995"/>
    <s v="Debit Card"/>
    <s v="Not Returned"/>
    <x v="0"/>
    <d v="1899-12-30T14:35:00"/>
    <s v="Weekday"/>
    <s v="Britannia Buns 2kg"/>
    <x v="6"/>
    <n v="398.25"/>
    <s v="Dinesh Kumar"/>
    <x v="2"/>
    <s v="Hema Chettiar"/>
    <s v="Sales"/>
    <s v="FreshMart Tiruppur Extension"/>
    <x v="0"/>
  </r>
  <r>
    <s v="INV100673"/>
    <x v="266"/>
    <s v="CUST0020"/>
    <s v="PRD126"/>
    <s v="STR048"/>
    <s v="EMP0152"/>
    <n v="3"/>
    <n v="360.52"/>
    <n v="0"/>
    <n v="0"/>
    <n v="1081.56"/>
    <n v="973.44"/>
    <n v="108.12"/>
    <s v="Cash"/>
    <s v="Not Returned"/>
    <x v="0"/>
    <d v="1899-12-30T09:36:00"/>
    <s v="Weekday"/>
    <s v="Fortune Gingelly Oil 1L"/>
    <x v="8"/>
    <n v="360.52"/>
    <s v="Ilango Murugan"/>
    <x v="1"/>
    <s v="Thiru Varma"/>
    <s v="Store Manager"/>
    <s v="FreshMart Bengaluru Square"/>
    <x v="0"/>
  </r>
  <r>
    <s v="INV100710"/>
    <x v="266"/>
    <s v="CUST0310"/>
    <s v="PRD123"/>
    <s v="STR023"/>
    <s v="EMP0211"/>
    <n v="4"/>
    <n v="183.39"/>
    <n v="5"/>
    <n v="36.68"/>
    <n v="696.88"/>
    <n v="633.72"/>
    <n v="63.16"/>
    <s v="Credit Card"/>
    <s v="Not Returned"/>
    <x v="1"/>
    <d v="1899-12-30T14:26:00"/>
    <s v="Weekday"/>
    <s v="Fortune Gingelly Oil 200g"/>
    <x v="8"/>
    <n v="183.39"/>
    <s v="Venkat Devi"/>
    <x v="1"/>
    <s v="Tamil Mudaliar"/>
    <s v="Cashier"/>
    <s v="FreshMart Mysuru Square"/>
    <x v="0"/>
  </r>
  <r>
    <s v="INV101750"/>
    <x v="266"/>
    <s v="CUST0346"/>
    <s v="PRD054"/>
    <s v="STR133"/>
    <m/>
    <n v="8"/>
    <n v="561.87"/>
    <n v="0"/>
    <n v="0"/>
    <n v="4494.96"/>
    <n v="3033.52"/>
    <n v="1461.44"/>
    <s v="Debit Card"/>
    <s v="Not Returned"/>
    <x v="0"/>
    <d v="1899-12-30T20:04:00"/>
    <s v="Weekday"/>
    <s v="Lays Namkeen 2kg"/>
    <x v="7"/>
    <n v="530.16"/>
    <s v="Thenmozhi Devi"/>
    <x v="0"/>
    <m/>
    <m/>
    <s v="FreshMart Nagpur Gardens"/>
    <x v="2"/>
  </r>
  <r>
    <s v="INV100424"/>
    <x v="267"/>
    <s v="CUST0610"/>
    <s v="PRD093"/>
    <s v="STR040"/>
    <s v="EMP0061"/>
    <n v="4"/>
    <n v="109.34"/>
    <n v="20"/>
    <n v="87.47"/>
    <n v="349.89"/>
    <n v="319.27999999999997"/>
    <n v="30.61"/>
    <s v="Wallet"/>
    <s v="Not Returned"/>
    <x v="1"/>
    <d v="1899-12-30T13:27:00"/>
    <s v="Weekday"/>
    <s v="Local Farm Fresh Vegetables 250ml"/>
    <x v="11"/>
    <n v="96.72"/>
    <s v="Gokul Chettiar"/>
    <x v="0"/>
    <s v="Poornima Devi"/>
    <s v="Billing"/>
    <s v="FreshMart Coimbatore Colony"/>
    <x v="2"/>
  </r>
  <r>
    <s v="INV100560"/>
    <x v="267"/>
    <s v="CUST0500"/>
    <s v="PRD021"/>
    <s v="STR055"/>
    <s v="EMP0068"/>
    <n v="5"/>
    <n v="44.12"/>
    <n v="15"/>
    <n v="33.090000000000003"/>
    <n v="187.51"/>
    <n v="162"/>
    <n v="25.51"/>
    <s v="Credit Card"/>
    <s v="Returned"/>
    <x v="2"/>
    <d v="1899-12-30T09:27:00"/>
    <s v="Weekday"/>
    <s v="Milky Mist Butter Pack"/>
    <x v="3"/>
    <n v="38.659999999999997"/>
    <s v="Nandhini Prabhu"/>
    <x v="0"/>
    <s v="Manoj Subramaniam"/>
    <s v="Sales"/>
    <s v="FreshMart Madurai Circle"/>
    <x v="0"/>
  </r>
  <r>
    <s v="INV100577"/>
    <x v="267"/>
    <s v="CUST0224"/>
    <s v="PRD083"/>
    <s v="STR123"/>
    <s v="EMP0299"/>
    <n v="1"/>
    <n v="425.88"/>
    <n v="5"/>
    <n v="21.29"/>
    <n v="404.59"/>
    <n v="357.47"/>
    <n v="47.12"/>
    <s v="Upi"/>
    <s v="Not Returned"/>
    <x v="1"/>
    <d v="1899-12-30T11:48:00"/>
    <s v="Weekday"/>
    <s v="Organic Fresh Fresh Fruits 2kg"/>
    <x v="9"/>
    <n v="425.88"/>
    <s v="Priya Raj"/>
    <x v="1"/>
    <s v="Nandhini Kumar"/>
    <s v="Cashier"/>
    <s v="FreshMart Mumbai Extension"/>
    <x v="2"/>
  </r>
  <r>
    <s v="INV100933"/>
    <x v="267"/>
    <s v="CUST0686"/>
    <s v="PRD084"/>
    <s v="STR010"/>
    <s v="EMP0004"/>
    <n v="6"/>
    <n v="245.61"/>
    <n v="20"/>
    <n v="294.73"/>
    <n v="1178.93"/>
    <n v="1093.02"/>
    <n v="85.91"/>
    <s v="Upi"/>
    <s v="Not Returned"/>
    <x v="1"/>
    <d v="1899-12-30T19:44:00"/>
    <s v="Weekday"/>
    <s v="Local Farm Fresh Fruits Combo"/>
    <x v="9"/>
    <n v="221.61"/>
    <s v="Hemalatha Balan"/>
    <x v="0"/>
    <s v="Hema Chettiar"/>
    <s v="Sales"/>
    <s v="FreshMart Kochi Colony"/>
    <x v="0"/>
  </r>
  <r>
    <s v="INV101071"/>
    <x v="267"/>
    <s v="CUST0135"/>
    <s v="PRD091"/>
    <s v="STR022"/>
    <s v="EMP0284"/>
    <n v="4"/>
    <n v="376.11"/>
    <n v="0"/>
    <n v="0"/>
    <n v="1504.44"/>
    <n v="1206.28"/>
    <n v="298.16000000000003"/>
    <s v="Debit Card"/>
    <s v="Returned"/>
    <x v="0"/>
    <d v="1899-12-30T11:20:00"/>
    <s v="Weekday"/>
    <s v="Local Farm Fresh Fruits 250ml"/>
    <x v="9"/>
    <n v="376.11"/>
    <s v="Pandi Velan"/>
    <x v="1"/>
    <s v="Naveen Venkataraman"/>
    <s v="Sales"/>
    <s v="FreshMart Tiruppur Complex"/>
    <x v="0"/>
  </r>
  <r>
    <s v="INV101181"/>
    <x v="267"/>
    <s v="CUST0108"/>
    <s v="PRD109"/>
    <s v="STR029"/>
    <s v="EMP0045"/>
    <n v="8"/>
    <n v="160.30000000000001"/>
    <n v="15"/>
    <n v="192.36"/>
    <n v="1090.04"/>
    <n v="1103.5999999999999"/>
    <n v="-13.56"/>
    <s v="Debit Card"/>
    <s v="Not Returned"/>
    <x v="0"/>
    <d v="1899-12-30T11:19:00"/>
    <s v="Weekday"/>
    <s v="Aachi Ponni Rice 1kg"/>
    <x v="2"/>
    <n v="157.97999999999999"/>
    <s v="Tara Rao"/>
    <x v="0"/>
    <s v="Mani Pillai"/>
    <s v="Cashier"/>
    <s v="FreshMart Bengaluru Colony"/>
    <x v="0"/>
  </r>
  <r>
    <s v="INV101337"/>
    <x v="267"/>
    <s v="CUST0032"/>
    <s v="PRD009"/>
    <s v="STR094"/>
    <s v="EMP0008"/>
    <n v="3"/>
    <n v="661.91"/>
    <n v="15"/>
    <n v="297.86"/>
    <n v="1687.87"/>
    <n v="1196.1600000000001"/>
    <n v="491.71"/>
    <s v="Upi"/>
    <s v="Not Returned"/>
    <x v="1"/>
    <d v="1899-12-30T21:25:00"/>
    <s v="Weekday"/>
    <s v="Harvest Gold Buns 200g"/>
    <x v="6"/>
    <n v="661.91"/>
    <s v="Nirmala Balan"/>
    <x v="2"/>
    <s v="Karthik Balan"/>
    <s v="Store Manager"/>
    <s v="FreshMart Mumbai Central"/>
    <x v="2"/>
  </r>
  <r>
    <s v="INV101838"/>
    <x v="267"/>
    <s v="CUST0507"/>
    <s v="PRD120"/>
    <s v="STR150"/>
    <s v="EMP0037"/>
    <n v="3"/>
    <n v="109.69"/>
    <n v="0"/>
    <n v="0"/>
    <n v="329.07"/>
    <n v="278.88"/>
    <n v="50.19"/>
    <s v="Debit Card"/>
    <s v="Not Returned"/>
    <x v="1"/>
    <d v="1899-12-30T19:52:00"/>
    <s v="Weekday"/>
    <s v="Idhayam Groundnut Oil 2kg"/>
    <x v="8"/>
    <n v="109.69"/>
    <s v="Kamala Iyer"/>
    <x v="2"/>
    <s v="Divya Nathan"/>
    <s v="Cashier"/>
    <s v="FreshMart Lucknow Enclave"/>
    <x v="1"/>
  </r>
  <r>
    <s v="INV102184"/>
    <x v="267"/>
    <s v="CUST0383"/>
    <s v="PRD033"/>
    <s v="STR060"/>
    <s v="EMP0140"/>
    <n v="2"/>
    <n v="217.42"/>
    <n v="0"/>
    <n v="0"/>
    <n v="434.84"/>
    <n v="354.06"/>
    <n v="80.78"/>
    <s v="Upi"/>
    <s v="Not Returned"/>
    <x v="1"/>
    <d v="1899-12-30T12:40:00"/>
    <s v="Weekday"/>
    <s v="Bisleri Soft Drinks 2kg"/>
    <x v="0"/>
    <n v="217.42"/>
    <s v="Charulatha Naidu"/>
    <x v="2"/>
    <s v="Kavya Sharma"/>
    <s v="Sales"/>
    <s v="FreshMart Erode Square"/>
    <x v="1"/>
  </r>
  <r>
    <s v="INV100005"/>
    <x v="268"/>
    <s v="CUST0137"/>
    <s v="PRD024"/>
    <s v="STR127"/>
    <s v="EMP0225"/>
    <n v="4"/>
    <n v="351.96"/>
    <n v="15"/>
    <n v="211.18"/>
    <n v="1376.16"/>
    <n v="984.48"/>
    <n v="391.68"/>
    <s v="Credit Card"/>
    <s v="Not Returned"/>
    <x v="0"/>
    <d v="1899-12-30T17:12:00"/>
    <s v="Weekend"/>
    <s v="Aavin Milk Pack v2"/>
    <x v="3"/>
    <n v="313.47000000000003"/>
    <s v="Raghav Selvam"/>
    <x v="0"/>
    <s v="Banu Achari"/>
    <s v="Sales"/>
    <s v="FreshMart Surat Enclave"/>
    <x v="2"/>
  </r>
  <r>
    <s v="INV100414"/>
    <x v="268"/>
    <s v="CUST0555"/>
    <s v="PRD120"/>
    <s v="STR026"/>
    <s v="EMP0171"/>
    <n v="5"/>
    <n v="109.69"/>
    <n v="0"/>
    <n v="0"/>
    <n v="630.72"/>
    <n v="464.8"/>
    <n v="165.92"/>
    <s v="Net Banking"/>
    <s v="Not Returned"/>
    <x v="1"/>
    <d v="1899-12-30T13:19:00"/>
    <s v="Weekend"/>
    <s v="Idhayam Groundnut Oil 2kg"/>
    <x v="8"/>
    <n v="109.69"/>
    <s v="Anjali Venkataraman"/>
    <x v="2"/>
    <s v="Ashok Nair"/>
    <s v="Cashier"/>
    <s v="FreshMart Mysuru Crossing"/>
    <x v="0"/>
  </r>
  <r>
    <s v="INV101155"/>
    <x v="268"/>
    <s v="CUST0135"/>
    <s v="PRD081"/>
    <s v="STR088"/>
    <s v="EMP0229"/>
    <n v="2"/>
    <n v="55.81"/>
    <n v="0"/>
    <n v="0"/>
    <n v="128.36000000000001"/>
    <n v="89.92"/>
    <n v="38.44"/>
    <s v="Debit Card"/>
    <s v="Not Returned"/>
    <x v="1"/>
    <d v="1899-12-30T10:42:00"/>
    <s v="Weekend"/>
    <s v="Eveready Batteries 250ml"/>
    <x v="5"/>
    <n v="55.81"/>
    <s v="Pandi Velan"/>
    <x v="1"/>
    <s v="Udhay Sekar"/>
    <s v="Sales"/>
    <s v="FreshMart Salem Extension"/>
    <x v="0"/>
  </r>
  <r>
    <s v="INV101164"/>
    <x v="268"/>
    <s v="CUST0443"/>
    <s v="PRD013"/>
    <s v="STR058"/>
    <s v="EMP0199"/>
    <n v="4"/>
    <n v="161.03"/>
    <n v="20"/>
    <n v="128.82"/>
    <n v="592.59"/>
    <n v="496.96"/>
    <n v="95.63"/>
    <s v="Wallet"/>
    <s v="Not Returned"/>
    <x v="1"/>
    <d v="1899-12-30T12:47:00"/>
    <s v="Weekend"/>
    <s v="Amul Paneer 250ml"/>
    <x v="3"/>
    <n v="161.03"/>
    <s v="Suresh Naicker"/>
    <x v="1"/>
    <s v="Pandi Naidu"/>
    <s v="Sales"/>
    <s v="FreshMart Erode Central"/>
    <x v="0"/>
  </r>
  <r>
    <s v="INV101194"/>
    <x v="268"/>
    <s v="CUST0596"/>
    <s v="PRD057"/>
    <s v="STR068"/>
    <s v="EMP0233"/>
    <n v="5"/>
    <n v="317.99"/>
    <n v="0"/>
    <n v="0"/>
    <n v="1828.44"/>
    <n v="1175.25"/>
    <n v="653.19000000000005"/>
    <s v="Debit Card"/>
    <s v="Returned"/>
    <x v="1"/>
    <d v="1899-12-30T14:55:00"/>
    <s v="Weekend"/>
    <s v="Parle Chocolates 500g"/>
    <x v="7"/>
    <n v="317.99"/>
    <s v="Geetha Sharma"/>
    <x v="2"/>
    <s v="Sangeetha Balan"/>
    <s v="Sales"/>
    <s v="FreshMart Coimbatore Main Road"/>
    <x v="0"/>
  </r>
  <r>
    <s v="INV101516"/>
    <x v="268"/>
    <s v="CUST0473"/>
    <s v="PRD003"/>
    <s v="STR122"/>
    <s v="EMP0256"/>
    <n v="1"/>
    <n v="589.75"/>
    <n v="0"/>
    <n v="0"/>
    <n v="678.21"/>
    <n v="343.65"/>
    <n v="334.56"/>
    <s v="Cash"/>
    <s v="Not Returned"/>
    <x v="1"/>
    <d v="1899-12-30T10:39:00"/>
    <s v="Weekend"/>
    <s v="Harvest Gold Buns Combo"/>
    <x v="6"/>
    <n v="589.75"/>
    <s v="Gayathri Iyer"/>
    <x v="1"/>
    <s v="Vani Naicker"/>
    <s v="Cashier"/>
    <s v="FreshMart Pune Square"/>
    <x v="2"/>
  </r>
  <r>
    <s v="INV102034"/>
    <x v="268"/>
    <s v="CUST0518"/>
    <s v="PRD035"/>
    <s v="STR135"/>
    <s v="EMP0256"/>
    <n v="5"/>
    <n v="567"/>
    <n v="0"/>
    <n v="0"/>
    <n v="3260.25"/>
    <n v="1949"/>
    <n v="1311.25"/>
    <s v="Cash"/>
    <s v="Not Returned"/>
    <x v="1"/>
    <d v="1899-12-30T09:56:00"/>
    <s v="Weekend"/>
    <s v="Coca-Cola Coffee 500g"/>
    <x v="0"/>
    <n v="503.36"/>
    <s v="Raghav Kumar"/>
    <x v="0"/>
    <s v="Vani Naicker"/>
    <s v="Cashier"/>
    <s v="FreshMart Pune Towers"/>
    <x v="2"/>
  </r>
  <r>
    <s v="INV102091"/>
    <x v="268"/>
    <s v="CUST0052"/>
    <s v="PRD132"/>
    <s v="STR048"/>
    <s v="EMP0152"/>
    <n v="5"/>
    <n v="365.14"/>
    <n v="0"/>
    <n v="0"/>
    <n v="2099.5500000000002"/>
    <n v="1269.1500000000001"/>
    <n v="830.4"/>
    <s v="Wallet"/>
    <s v="Not Returned"/>
    <x v="1"/>
    <d v="1899-12-30T10:48:00"/>
    <s v="Weekend"/>
    <s v="Everest Blended Masala 2kg"/>
    <x v="1"/>
    <n v="351.78"/>
    <s v="Janani Selvam"/>
    <x v="0"/>
    <s v="Thiru Varma"/>
    <s v="Store Manager"/>
    <s v="FreshMart Bengaluru Square"/>
    <x v="0"/>
  </r>
  <r>
    <s v="INV102096"/>
    <x v="268"/>
    <s v="CUST0313"/>
    <s v="PRD120"/>
    <s v="STR078"/>
    <s v="EMP0296"/>
    <n v="4"/>
    <n v="109.69"/>
    <n v="15"/>
    <n v="65.81"/>
    <n v="428.89"/>
    <n v="371.84"/>
    <n v="57.05"/>
    <s v="Credit Card"/>
    <s v="Not Returned"/>
    <x v="1"/>
    <d v="1899-12-30T13:43:00"/>
    <s v="Weekend"/>
    <s v="Idhayam Groundnut Oil 2kg"/>
    <x v="8"/>
    <n v="109.69"/>
    <s v="Thiru Nair"/>
    <x v="1"/>
    <s v="Vani Venkataraman"/>
    <s v="Billing"/>
    <s v="FreshMart Tiruppur Towers"/>
    <x v="0"/>
  </r>
  <r>
    <s v="INV102366"/>
    <x v="268"/>
    <s v="CUST0038"/>
    <s v="PRD114"/>
    <s v="STR082"/>
    <s v="EMP0115"/>
    <n v="1"/>
    <n v="188.64"/>
    <n v="0"/>
    <n v="0"/>
    <n v="216.94"/>
    <n v="158.28"/>
    <n v="58.66"/>
    <s v="Net Banking"/>
    <s v="Not Returned"/>
    <x v="1"/>
    <d v="1899-12-30T13:30:00"/>
    <s v="Weekend"/>
    <s v="Aachi Ponni Rice 250ml"/>
    <x v="2"/>
    <n v="188.64"/>
    <s v="Jaya Gupta"/>
    <x v="1"/>
    <s v="Vasanth Menon"/>
    <s v="Store Manager"/>
    <s v="FreshMart Salem Bypass"/>
    <x v="0"/>
  </r>
  <r>
    <s v="INV100423"/>
    <x v="269"/>
    <s v="CUST0437"/>
    <s v="PRD056"/>
    <s v="STR054"/>
    <s v="EMP0104"/>
    <n v="1"/>
    <n v="333.54"/>
    <n v="20"/>
    <n v="66.709999999999994"/>
    <n v="306.85000000000002"/>
    <n v="238.43"/>
    <n v="68.42"/>
    <s v="Debit Card"/>
    <s v="Not Returned"/>
    <x v="1"/>
    <d v="1899-12-30T19:33:00"/>
    <s v="Weekend"/>
    <s v="Cadbury Namkeen Combo"/>
    <x v="7"/>
    <n v="333.54"/>
    <s v="Vasanth Krishnan"/>
    <x v="2"/>
    <s v="Pandi Nair"/>
    <s v="Inventory"/>
    <s v="FreshMart Mysuru Plaza"/>
    <x v="0"/>
  </r>
  <r>
    <s v="INV101940"/>
    <x v="269"/>
    <s v="CUST0363"/>
    <s v="PRD133"/>
    <s v="STR080"/>
    <s v="EMP0285"/>
    <n v="2"/>
    <n v="80.5"/>
    <n v="10"/>
    <n v="16.100000000000001"/>
    <n v="166.63"/>
    <n v="124.5"/>
    <n v="42.13"/>
    <s v="Upi"/>
    <s v="Not Returned"/>
    <x v="1"/>
    <d v="1899-12-30T18:51:00"/>
    <s v="Weekend"/>
    <s v="Aachi Powdered Spices 200g"/>
    <x v="1"/>
    <n v="80.5"/>
    <s v="Elango Devi"/>
    <x v="1"/>
    <s v="Lalitha Murugan"/>
    <s v="Store Manager"/>
    <s v="FreshMart Madurai Colony"/>
    <x v="0"/>
  </r>
  <r>
    <s v="INV102400"/>
    <x v="269"/>
    <s v="CUST0667"/>
    <s v="PRD133"/>
    <s v="STR112"/>
    <s v="EMP0116"/>
    <n v="1"/>
    <n v="80.5"/>
    <n v="20"/>
    <n v="16.100000000000001"/>
    <n v="74.06"/>
    <n v="62.25"/>
    <n v="11.81"/>
    <s v="Wallet"/>
    <s v="Not Returned"/>
    <x v="1"/>
    <d v="1899-12-30T15:20:00"/>
    <s v="Weekend"/>
    <s v="Aachi Powdered Spices 200g"/>
    <x v="1"/>
    <n v="80.5"/>
    <s v="Charulatha Achari"/>
    <x v="2"/>
    <s v="Balamurugan Kumar"/>
    <s v="Inventory"/>
    <s v="FreshMart Surat Colony"/>
    <x v="2"/>
  </r>
  <r>
    <s v="INV102423"/>
    <x v="269"/>
    <s v="CUST0353"/>
    <s v="PRD046"/>
    <s v="STR026"/>
    <s v="EMP0253"/>
    <n v="5"/>
    <n v="64.709999999999994"/>
    <n v="10"/>
    <n v="32.35"/>
    <n v="334.88"/>
    <n v="242.15"/>
    <n v="92.73"/>
    <s v="Upi"/>
    <s v="Not Returned"/>
    <x v="1"/>
    <d v="1899-12-30T11:26:00"/>
    <s v="Weekend"/>
    <s v="ITC Ice Cream 250ml"/>
    <x v="12"/>
    <n v="57.06"/>
    <s v="Mala Nair"/>
    <x v="0"/>
    <s v="Vasanthi Naicker"/>
    <s v="HR"/>
    <s v="FreshMart Mysuru Crossing"/>
    <x v="0"/>
  </r>
  <r>
    <s v="INV100024"/>
    <x v="270"/>
    <s v="CUST0150"/>
    <s v="PRD104"/>
    <s v="STR173"/>
    <s v="EMP0019"/>
    <n v="3"/>
    <n v="191.13"/>
    <n v="0"/>
    <n v="0"/>
    <n v="573.39"/>
    <n v="460.26"/>
    <n v="113.13"/>
    <s v="Credit Card"/>
    <s v="Not Returned"/>
    <x v="2"/>
    <d v="1899-12-30T12:14:00"/>
    <s v="Weekday"/>
    <s v="Local Farm Fresh Vegetables Combo"/>
    <x v="11"/>
    <n v="191.13"/>
    <s v="Eswari Gounder"/>
    <x v="1"/>
    <m/>
    <s v="Sales"/>
    <s v="FreshMart Kolkata Main Road"/>
    <x v="3"/>
  </r>
  <r>
    <s v="INV100553"/>
    <x v="270"/>
    <s v="CUST0287"/>
    <s v="PRD031"/>
    <s v="STR076"/>
    <s v="EMP0056"/>
    <n v="4"/>
    <n v="342.46"/>
    <n v="5"/>
    <n v="68.489999999999995"/>
    <n v="1301.3499999999999"/>
    <n v="1087.1199999999999"/>
    <n v="214.23"/>
    <s v="Upi"/>
    <s v="Not Returned"/>
    <x v="1"/>
    <d v="1899-12-30T10:38:00"/>
    <s v="Weekday"/>
    <s v="Nescafe Coffee Pack"/>
    <x v="0"/>
    <n v="342.46"/>
    <s v="Ovi Achari"/>
    <x v="2"/>
    <s v="Anjali Balan"/>
    <s v="Sales"/>
    <s v="FreshMart Hyderabad Towers"/>
    <x v="0"/>
  </r>
  <r>
    <s v="INV101879"/>
    <x v="270"/>
    <s v="CUST0429"/>
    <s v="PRD009"/>
    <s v="STR025"/>
    <s v="EMP0323"/>
    <n v="2"/>
    <n v="661.91"/>
    <n v="5"/>
    <n v="66.19"/>
    <n v="1257.6300000000001"/>
    <n v="797.44"/>
    <n v="460.19"/>
    <s v="Net Banking"/>
    <s v="Not Returned"/>
    <x v="1"/>
    <d v="1899-12-30T12:32:00"/>
    <s v="Weekday"/>
    <s v="Harvest Gold Buns 200g"/>
    <x v="6"/>
    <n v="661.91"/>
    <s v="Banu Naicker"/>
    <x v="1"/>
    <s v="Kavya Gupta"/>
    <s v="Sales"/>
    <s v="FreshMart Tiruppur Enclave"/>
    <x v="0"/>
  </r>
  <r>
    <s v="INV101884"/>
    <x v="270"/>
    <s v="CUST0492"/>
    <s v="PRD100"/>
    <s v="STR080"/>
    <s v="EMP0285"/>
    <n v="2"/>
    <n v="290.45"/>
    <n v="20"/>
    <n v="116.18"/>
    <n v="464.72"/>
    <n v="475.78"/>
    <n v="-11.06"/>
    <s v="Net Banking"/>
    <s v="Not Returned"/>
    <x v="2"/>
    <d v="1899-12-30T11:30:00"/>
    <s v="Weekday"/>
    <s v="Organic Fresh Fresh Vegetables 200g v2"/>
    <x v="11"/>
    <n v="290.45"/>
    <s v="Jagan Devi"/>
    <x v="1"/>
    <s v="Lalitha Murugan"/>
    <s v="Store Manager"/>
    <s v="FreshMart Madurai Colony"/>
    <x v="0"/>
  </r>
  <r>
    <s v="INV100912"/>
    <x v="271"/>
    <s v="CUST0562"/>
    <s v="PRD136"/>
    <s v="STR161"/>
    <s v="EMP0126"/>
    <n v="4"/>
    <n v="136.15"/>
    <n v="0"/>
    <n v="0"/>
    <n v="544.6"/>
    <n v="364.72"/>
    <n v="179.88"/>
    <s v="Upi"/>
    <s v="Not Returned"/>
    <x v="1"/>
    <d v="1899-12-30T19:55:00"/>
    <s v="Weekday"/>
    <s v="Aachi Whole Spices 200g v2"/>
    <x v="1"/>
    <n v="123.11"/>
    <s v="Gopal Pandian"/>
    <x v="0"/>
    <s v="Anjali Kumar"/>
    <s v="Sales"/>
    <s v="FreshMart Jaipur Hub"/>
    <x v="1"/>
  </r>
  <r>
    <s v="INV101787"/>
    <x v="271"/>
    <s v="CUST0440"/>
    <s v="PRD059"/>
    <s v="STR131"/>
    <s v="EMP0077"/>
    <n v="4"/>
    <n v="507.5"/>
    <n v="0"/>
    <n v="0"/>
    <n v="2030"/>
    <n v="1453.16"/>
    <n v="576.84"/>
    <s v="Debit Card"/>
    <s v="Not Returned"/>
    <x v="1"/>
    <d v="1899-12-30T10:37:00"/>
    <s v="Weekday"/>
    <s v="Colgate Toothpaste 1kg"/>
    <x v="10"/>
    <n v="507.5"/>
    <s v="Yazhini Reddy"/>
    <x v="1"/>
    <s v="Senthil Subramaniam"/>
    <s v="Cashier"/>
    <s v="FreshMart Pune Enclave"/>
    <x v="2"/>
  </r>
  <r>
    <s v="INV101118"/>
    <x v="272"/>
    <s v="CUST0371"/>
    <s v="PRD128"/>
    <s v="STR058"/>
    <s v="EMP0306"/>
    <n v="2"/>
    <n v="253.11"/>
    <n v="0"/>
    <n v="0"/>
    <n v="506.22"/>
    <n v="381.48"/>
    <n v="124.74"/>
    <s v="Upi"/>
    <s v="Not Returned"/>
    <x v="1"/>
    <d v="1899-12-30T11:24:00"/>
    <s v="Weekday"/>
    <s v="Aachi Powdered Spices Pack"/>
    <x v="1"/>
    <n v="253.11"/>
    <s v="Dhanya Pillai"/>
    <x v="1"/>
    <s v="Yogesh Menon"/>
    <s v="Cashier"/>
    <s v="FreshMart Erode Central"/>
    <x v="0"/>
  </r>
  <r>
    <s v="INV102387"/>
    <x v="272"/>
    <s v="CUST0523"/>
    <s v="PRD077"/>
    <s v="STR043"/>
    <s v="EMP0014"/>
    <n v="3"/>
    <n v="86.11"/>
    <n v="20"/>
    <n v="51.67"/>
    <n v="206.66"/>
    <n v="204.51"/>
    <n v="2.15"/>
    <s v="Cash"/>
    <s v="Not Returned"/>
    <x v="2"/>
    <d v="1899-12-30T16:10:00"/>
    <s v="Weekday"/>
    <s v="Vim Tissue 500g"/>
    <x v="5"/>
    <n v="86.11"/>
    <s v="Mala Velan"/>
    <x v="2"/>
    <s v="Devi Rao"/>
    <s v="Billing"/>
    <s v="FreshMart Erode Heights"/>
    <x v="0"/>
  </r>
  <r>
    <s v="INV100351"/>
    <x v="273"/>
    <s v="CUST0661"/>
    <s v="PRD066"/>
    <s v="STR136"/>
    <s v="EMP0070"/>
    <n v="3"/>
    <n v="491.81"/>
    <n v="20"/>
    <n v="295.08999999999997"/>
    <n v="1180.3399999999999"/>
    <n v="1096.71"/>
    <n v="83.63"/>
    <s v="Credit Card"/>
    <s v="Not Returned"/>
    <x v="2"/>
    <d v="1899-12-30T15:13:00"/>
    <s v="Weekday"/>
    <s v="Dove Shampoo 2kg"/>
    <x v="10"/>
    <n v="491.81"/>
    <s v="Tamil Mudaliar"/>
    <x v="2"/>
    <s v="Umesh Subramaniam"/>
    <s v="Sales"/>
    <s v="FreshMart Nagpur Crossing"/>
    <x v="2"/>
  </r>
  <r>
    <s v="INV100644"/>
    <x v="273"/>
    <s v="CUST0409"/>
    <s v="PRD077"/>
    <s v="STR009"/>
    <s v="EMP0322"/>
    <n v="4"/>
    <n v="87.74"/>
    <n v="20"/>
    <n v="70.19"/>
    <n v="280.77"/>
    <n v="272.68"/>
    <n v="8.09"/>
    <s v="Debit Card"/>
    <s v="Not Returned"/>
    <x v="1"/>
    <d v="1899-12-30T18:01:00"/>
    <s v="Weekday"/>
    <s v="Vim Tissue 500g"/>
    <x v="5"/>
    <n v="86.11"/>
    <s v="Banu Subramaniam"/>
    <x v="0"/>
    <s v="Prasath Naidu"/>
    <s v="Billing"/>
    <s v="FreshMart Kochi Square"/>
    <x v="0"/>
  </r>
  <r>
    <s v="INV100678"/>
    <x v="273"/>
    <s v="CUST0682"/>
    <s v="PRD055"/>
    <s v="STR078"/>
    <s v="EMP0013"/>
    <n v="1"/>
    <n v="125.15"/>
    <n v="0"/>
    <n v="0"/>
    <n v="125.15"/>
    <n v="95.7"/>
    <n v="29.45"/>
    <s v="Debit Card"/>
    <s v="Not Returned"/>
    <x v="1"/>
    <d v="1899-12-30T21:35:00"/>
    <s v="Weekday"/>
    <s v="Cadbury Biscuits Pack"/>
    <x v="7"/>
    <n v="125.15"/>
    <s v="Gopal Krishnan"/>
    <x v="2"/>
    <s v="Gokul Achari"/>
    <s v="Billing"/>
    <s v="FreshMart Tiruppur Towers"/>
    <x v="0"/>
  </r>
  <r>
    <s v="INV101012"/>
    <x v="273"/>
    <s v="CUST0204"/>
    <s v="PRD029"/>
    <s v="STR014"/>
    <s v="EMP0241"/>
    <n v="7"/>
    <n v="339.39"/>
    <n v="0"/>
    <n v="0"/>
    <n v="2375.73"/>
    <n v="1828.54"/>
    <n v="547.19000000000005"/>
    <s v="Credit Card"/>
    <s v="Not Returned"/>
    <x v="1"/>
    <d v="1899-12-30T19:48:00"/>
    <s v="Weekday"/>
    <s v="Pepsi Tea 200g"/>
    <x v="0"/>
    <n v="332.73"/>
    <s v="Mala Achari"/>
    <x v="0"/>
    <s v="Lalitha Krishnan"/>
    <s v="Sales"/>
    <s v="FreshMart Coimbatore Circle"/>
    <x v="0"/>
  </r>
  <r>
    <s v="INV101022"/>
    <x v="273"/>
    <s v="CUST0199"/>
    <s v="PRD087"/>
    <s v="STR086"/>
    <s v="EMP0263"/>
    <n v="4"/>
    <n v="71.290000000000006"/>
    <n v="0"/>
    <n v="0"/>
    <n v="285.16000000000003"/>
    <n v="237.48"/>
    <n v="47.68"/>
    <s v="Upi"/>
    <s v="Not Returned"/>
    <x v="1"/>
    <d v="1899-12-30T15:11:00"/>
    <s v="Weekday"/>
    <s v="Organic Fresh Fresh Fruits Combo"/>
    <x v="9"/>
    <n v="71.290000000000006"/>
    <s v="Sanjay Gupta"/>
    <x v="1"/>
    <s v="Vani Nair"/>
    <s v="Cashier"/>
    <s v="FreshMart Bengaluru Circle"/>
    <x v="0"/>
  </r>
  <r>
    <s v="INV101243"/>
    <x v="273"/>
    <s v="CUST0119"/>
    <s v="PRD013"/>
    <s v="STR009"/>
    <s v="EMP0322"/>
    <n v="5"/>
    <n v="183.19"/>
    <n v="0"/>
    <n v="0"/>
    <n v="915.95"/>
    <n v="621.20000000000005"/>
    <n v="294.75"/>
    <s v="Net Banking"/>
    <s v="Not Returned"/>
    <x v="1"/>
    <d v="1899-12-30T12:09:00"/>
    <s v="Weekday"/>
    <s v="Amul Paneer 250ml"/>
    <x v="3"/>
    <n v="161.03"/>
    <s v="Nandhini Naidu"/>
    <x v="0"/>
    <s v="Prasath Naidu"/>
    <s v="Billing"/>
    <s v="FreshMart Kochi Square"/>
    <x v="0"/>
  </r>
  <r>
    <s v="INV101567"/>
    <x v="273"/>
    <s v="CUST0185"/>
    <s v="PRD146"/>
    <s v="STR019"/>
    <s v="EMP0273"/>
    <n v="2"/>
    <n v="66.400000000000006"/>
    <n v="0"/>
    <n v="0"/>
    <n v="132.80000000000001"/>
    <n v="99.98"/>
    <n v="32.82"/>
    <s v="Net Banking"/>
    <s v="Not Returned"/>
    <x v="1"/>
    <d v="1899-12-30T14:48:00"/>
    <s v="Weekday"/>
    <s v="Lizol Floor Cleaner 200g"/>
    <x v="4"/>
    <n v="66.400000000000006"/>
    <s v="Janani Sekar"/>
    <x v="1"/>
    <s v="Prasath Subramaniam"/>
    <s v="Store Manager"/>
    <s v="FreshMart Hyderabad Heights"/>
    <x v="0"/>
  </r>
  <r>
    <s v="INV102306"/>
    <x v="273"/>
    <s v="CUST0645"/>
    <s v="PRD043"/>
    <s v="STR024"/>
    <s v="EMP0133"/>
    <n v="4"/>
    <n v="48.94"/>
    <n v="15"/>
    <n v="29.36"/>
    <n v="166.4"/>
    <n v="146.36000000000001"/>
    <n v="20.04"/>
    <s v="Credit Card"/>
    <s v="Not Returned"/>
    <x v="1"/>
    <d v="1899-12-30T10:10:00"/>
    <s v="Weekday"/>
    <s v="McCain Ice Cream 200g"/>
    <x v="12"/>
    <n v="42.97"/>
    <s v="Kamala Velan"/>
    <x v="0"/>
    <s v="Deepak Naicker"/>
    <s v="Sales"/>
    <s v="FreshMart Bengaluru Plaza"/>
    <x v="0"/>
  </r>
  <r>
    <s v="INV102446"/>
    <x v="273"/>
    <s v="CUST0200"/>
    <s v="PRD008"/>
    <s v="STR032"/>
    <s v="EMP0070"/>
    <n v="3"/>
    <n v="506.54"/>
    <n v="0"/>
    <n v="0"/>
    <n v="1519.62"/>
    <n v="848.64"/>
    <n v="670.98"/>
    <s v="Net Banking"/>
    <s v="Not Returned"/>
    <x v="1"/>
    <d v="1899-12-30T18:03:00"/>
    <s v="Weekday"/>
    <s v="Britannia Cookies 200g"/>
    <x v="6"/>
    <n v="455.79"/>
    <s v="Karthik Achari"/>
    <x v="0"/>
    <s v="Umesh Subramaniam"/>
    <s v="Sales"/>
    <s v="FreshMart Kochi Main Road"/>
    <x v="0"/>
  </r>
  <r>
    <s v="INV100268"/>
    <x v="274"/>
    <s v="CUST0443"/>
    <s v="PRD076"/>
    <s v="STR021"/>
    <s v="EMP0280"/>
    <n v="2"/>
    <n v="395.66"/>
    <n v="15"/>
    <n v="118.7"/>
    <n v="672.62"/>
    <n v="640.38"/>
    <n v="32.24"/>
    <s v="Debit Card"/>
    <s v="Not Returned"/>
    <x v="0"/>
    <d v="1899-12-30T21:05:00"/>
    <s v="Weekday"/>
    <s v="Surf Excel Tissue Combo v2"/>
    <x v="5"/>
    <n v="395.66"/>
    <s v="Suresh Naicker"/>
    <x v="1"/>
    <s v="Hema Mudaliar"/>
    <s v="Store Manager"/>
    <s v="FreshMart Madurai Market"/>
    <x v="0"/>
  </r>
  <r>
    <s v="INV100273"/>
    <x v="274"/>
    <s v="CUST0046"/>
    <s v="PRD048"/>
    <s v="STR081"/>
    <s v="EMP0186"/>
    <n v="8"/>
    <n v="149.6"/>
    <n v="15"/>
    <n v="179.52"/>
    <n v="1017.28"/>
    <n v="873.68"/>
    <n v="143.6"/>
    <s v="Debit Card"/>
    <s v="Not Returned"/>
    <x v="0"/>
    <d v="1899-12-30T09:51:00"/>
    <s v="Weekday"/>
    <s v="Lays Chocolates 1kg"/>
    <x v="7"/>
    <n v="147.72"/>
    <s v="Kishore Murugan"/>
    <x v="0"/>
    <s v="Hemalatha Velan"/>
    <s v="Billing"/>
    <s v="FreshMart Erode Crossing"/>
    <x v="0"/>
  </r>
  <r>
    <s v="INV101244"/>
    <x v="274"/>
    <s v="CUST0679"/>
    <s v="PRD019"/>
    <s v="STR082"/>
    <s v="EMP0115"/>
    <n v="2"/>
    <n v="448.94"/>
    <n v="0"/>
    <n v="0"/>
    <n v="897.88"/>
    <n v="760.16"/>
    <n v="137.72"/>
    <s v="Cash"/>
    <s v="Not Returned"/>
    <x v="2"/>
    <d v="1899-12-30T09:04:00"/>
    <s v="Weekday"/>
    <s v="Amul Paneer 1kg"/>
    <x v="3"/>
    <n v="448.94"/>
    <s v="Thiru Prabhu"/>
    <x v="2"/>
    <s v="Vasanth Menon"/>
    <s v="Store Manager"/>
    <s v="FreshMart Salem Bypass"/>
    <x v="0"/>
  </r>
  <r>
    <s v="INV101274"/>
    <x v="274"/>
    <s v="CUST0264"/>
    <s v="PRD035"/>
    <s v="STR065"/>
    <s v="EMP0147"/>
    <n v="7"/>
    <n v="547.79999999999995"/>
    <n v="0"/>
    <n v="0"/>
    <n v="3834.6"/>
    <n v="2728.6"/>
    <n v="1106"/>
    <s v="Net Banking"/>
    <s v="Not Returned"/>
    <x v="1"/>
    <d v="1899-12-30T09:51:00"/>
    <s v="Weekday"/>
    <s v="Coca-Cola Coffee 500g"/>
    <x v="0"/>
    <n v="503.36"/>
    <s v="Kavya Sharma"/>
    <x v="0"/>
    <s v="Hemalatha Naidu"/>
    <s v="Billing"/>
    <s v="FreshMart Mysuru Enclave"/>
    <x v="0"/>
  </r>
  <r>
    <s v="INV101420"/>
    <x v="274"/>
    <s v="CUST0291"/>
    <s v="PRD035"/>
    <s v="STR062"/>
    <s v="EMP0350"/>
    <n v="4"/>
    <n v="503.36"/>
    <n v="15"/>
    <n v="302.02"/>
    <n v="1711.42"/>
    <n v="1559.2"/>
    <n v="152.22"/>
    <s v="Upi"/>
    <s v="Not Returned"/>
    <x v="1"/>
    <d v="1899-12-30T09:57:00"/>
    <s v="Weekday"/>
    <s v="Coca-Cola Coffee 500g"/>
    <x v="0"/>
    <n v="503.36"/>
    <s v="Revathi Sharma"/>
    <x v="1"/>
    <s v="Uma Pandian"/>
    <s v="Cashier"/>
    <s v="FreshMart Hyderabad Crossing"/>
    <x v="0"/>
  </r>
  <r>
    <s v="INV102352"/>
    <x v="274"/>
    <s v="CUST0088"/>
    <s v="PRD057"/>
    <s v="STR067"/>
    <s v="EMP0247"/>
    <n v="4"/>
    <n v="317.99"/>
    <n v="20"/>
    <n v="254.39"/>
    <n v="1017.57"/>
    <n v="940.2"/>
    <n v="77.37"/>
    <s v="Credit Card"/>
    <s v="Not Returned"/>
    <x v="1"/>
    <d v="1899-12-30T09:26:00"/>
    <s v="Weekday"/>
    <s v="Parle Chocolates 500g"/>
    <x v="7"/>
    <n v="317.99"/>
    <s v="Eswari Achari"/>
    <x v="2"/>
    <s v="Sudha Balan"/>
    <s v="Sales"/>
    <s v="FreshMart Salem Complex"/>
    <x v="0"/>
  </r>
  <r>
    <s v="INV100663"/>
    <x v="275"/>
    <s v="CUST0317"/>
    <s v="PRD059"/>
    <s v="STR104"/>
    <s v="EMP0067"/>
    <n v="3"/>
    <n v="507.5"/>
    <n v="20"/>
    <n v="304.5"/>
    <n v="1400.7"/>
    <n v="1089.8699999999999"/>
    <n v="310.83"/>
    <s v="Wallet"/>
    <s v="Not Returned"/>
    <x v="1"/>
    <d v="1899-12-30T16:40:00"/>
    <s v="Weekend"/>
    <s v="Colgate Toothpaste 1kg"/>
    <x v="10"/>
    <n v="507.5"/>
    <s v="Prasath Nathan"/>
    <x v="2"/>
    <s v="Chandran Nair"/>
    <s v="Sales"/>
    <s v="FreshMart Nagpur Square"/>
    <x v="2"/>
  </r>
  <r>
    <s v="INV101192"/>
    <x v="275"/>
    <s v="CUST0271"/>
    <s v="PRD124"/>
    <s v="STR175"/>
    <s v="EMP0043"/>
    <n v="1"/>
    <n v="121.9"/>
    <n v="0"/>
    <n v="0"/>
    <n v="140.19"/>
    <n v="108.92"/>
    <n v="31.27"/>
    <s v="Wallet"/>
    <s v="Not Returned"/>
    <x v="1"/>
    <d v="1899-12-30T17:38:00"/>
    <s v="Weekend"/>
    <s v="Gold Winner Coconut Oil 2kg"/>
    <x v="8"/>
    <n v="121.9"/>
    <s v="Kalpana Iyer"/>
    <x v="2"/>
    <s v="Suresh Reddy"/>
    <s v="Cashier"/>
    <s v="FreshMart Patna Square"/>
    <x v="3"/>
  </r>
  <r>
    <s v="INV101646"/>
    <x v="275"/>
    <s v="CUST0414"/>
    <s v="PRD128"/>
    <s v="STR048"/>
    <s v="EMP0152"/>
    <n v="3"/>
    <n v="253.11"/>
    <n v="15"/>
    <n v="113.9"/>
    <n v="742.24"/>
    <n v="572.22"/>
    <n v="170.02"/>
    <s v="Credit Card"/>
    <s v="Not Returned"/>
    <x v="0"/>
    <d v="1899-12-30T12:24:00"/>
    <s v="Weekend"/>
    <s v="Aachi Powdered Spices Pack"/>
    <x v="1"/>
    <n v="253.11"/>
    <s v="Jaya Pandian"/>
    <x v="2"/>
    <s v="Thiru Varma"/>
    <s v="Store Manager"/>
    <s v="FreshMart Bengaluru Square"/>
    <x v="0"/>
  </r>
  <r>
    <s v="INV101694"/>
    <x v="275"/>
    <s v="CUST0077"/>
    <s v="PRD011"/>
    <s v="STR059"/>
    <s v="EMP0349"/>
    <n v="2"/>
    <n v="168.36"/>
    <n v="0"/>
    <n v="0"/>
    <n v="387.23"/>
    <n v="204.46"/>
    <n v="182.77"/>
    <s v="Upi"/>
    <s v="Not Returned"/>
    <x v="2"/>
    <d v="1899-12-30T21:14:00"/>
    <s v="Weekend"/>
    <s v="Britannia Rusk 1L"/>
    <x v="6"/>
    <n v="168.36"/>
    <s v="Dhanya Krishnan"/>
    <x v="1"/>
    <s v="Jagan Balan"/>
    <s v="Cashier"/>
    <s v="FreshMart Coimbatore Plaza"/>
    <x v="0"/>
  </r>
  <r>
    <s v="INV101747"/>
    <x v="275"/>
    <s v="CUST0686"/>
    <s v="PRD037"/>
    <s v="STR006"/>
    <s v="EMP0265"/>
    <n v="8"/>
    <n v="271.36"/>
    <n v="10"/>
    <n v="217.09"/>
    <n v="2246.86"/>
    <n v="1675.04"/>
    <n v="571.82000000000005"/>
    <s v="Cash"/>
    <s v="Not Returned"/>
    <x v="1"/>
    <d v="1899-12-30T13:37:00"/>
    <s v="Weekend"/>
    <s v="ITC Frozen Snacks 250ml"/>
    <x v="12"/>
    <n v="245.32"/>
    <s v="Hemalatha Balan"/>
    <x v="0"/>
    <s v="Padma Subramaniam"/>
    <s v="Operations"/>
    <s v="FreshMart Mysuru Junction"/>
    <x v="0"/>
  </r>
  <r>
    <s v="INV101863"/>
    <x v="275"/>
    <s v="CUST0654"/>
    <s v="PRD055"/>
    <s v="STR058"/>
    <s v="EMP0133"/>
    <n v="4"/>
    <n v="142.44999999999999"/>
    <n v="10"/>
    <n v="56.98"/>
    <n v="589.74"/>
    <n v="382.8"/>
    <n v="206.94"/>
    <s v="Debit Card"/>
    <s v="Not Returned"/>
    <x v="0"/>
    <d v="1899-12-30T12:46:00"/>
    <s v="Weekend"/>
    <s v="Cadbury Biscuits Pack"/>
    <x v="7"/>
    <n v="125.15"/>
    <s v="Gokul Sekar"/>
    <x v="0"/>
    <s v="Deepak Naicker"/>
    <s v="Sales"/>
    <s v="FreshMart Erode Central"/>
    <x v="0"/>
  </r>
  <r>
    <s v="INV102226"/>
    <x v="275"/>
    <s v="CUST0188"/>
    <s v="PRD085"/>
    <s v="STR132"/>
    <s v="EMP0151"/>
    <n v="7"/>
    <n v="405.1"/>
    <n v="10"/>
    <n v="283.57"/>
    <n v="2934.95"/>
    <n v="2352.4899999999998"/>
    <n v="582.46"/>
    <s v="Debit Card"/>
    <s v="Not Returned"/>
    <x v="1"/>
    <d v="1899-12-30T21:52:00"/>
    <s v="Weekend"/>
    <s v="Local Farm Fresh Fruits 1kg"/>
    <x v="9"/>
    <n v="389.61"/>
    <s v="Gopal Raj"/>
    <x v="0"/>
    <s v="Arun Subramaniam"/>
    <s v="Billing"/>
    <s v="FreshMart Surat Plaza"/>
    <x v="2"/>
  </r>
  <r>
    <s v="INV100001"/>
    <x v="276"/>
    <s v="CUST0525"/>
    <s v="PRD138"/>
    <s v="STR051"/>
    <s v="EMP0333"/>
    <n v="1"/>
    <n v="416.08"/>
    <n v="0"/>
    <n v="0"/>
    <n v="478.49"/>
    <n v="319.64"/>
    <n v="158.85"/>
    <s v="Wallet"/>
    <s v="Not Returned"/>
    <x v="1"/>
    <d v="1899-12-30T20:03:00"/>
    <s v="Weekend"/>
    <s v="MDH Whole Spices Combo"/>
    <x v="1"/>
    <n v="416.08"/>
    <s v="Sudha Gupta"/>
    <x v="1"/>
    <s v="Vasanthi Velan"/>
    <s v="Cashier"/>
    <s v="FreshMart Madurai Arcade"/>
    <x v="0"/>
  </r>
  <r>
    <s v="INV100133"/>
    <x v="276"/>
    <s v="CUST0540"/>
    <s v="PRD051"/>
    <s v="STR132"/>
    <s v="EMP0151"/>
    <n v="4"/>
    <n v="164.99"/>
    <n v="15"/>
    <n v="98.99"/>
    <n v="645.12"/>
    <n v="451.2"/>
    <n v="193.92"/>
    <s v="Upi"/>
    <s v="Not Returned"/>
    <x v="1"/>
    <d v="1899-12-30T12:26:00"/>
    <s v="Weekend"/>
    <s v="Cadbury Biscuits 250ml"/>
    <x v="7"/>
    <n v="147.97"/>
    <s v="Thenmozhi Naicker"/>
    <x v="0"/>
    <s v="Arun Subramaniam"/>
    <s v="Billing"/>
    <s v="FreshMart Surat Plaza"/>
    <x v="2"/>
  </r>
  <r>
    <s v="INV100172"/>
    <x v="276"/>
    <s v="CUST0024"/>
    <s v="PRD007"/>
    <s v="STR134"/>
    <s v="EMP0013"/>
    <n v="1"/>
    <n v="437.49"/>
    <n v="10"/>
    <n v="43.75"/>
    <n v="452.8"/>
    <n v="265.44"/>
    <n v="187.36"/>
    <s v="Upi"/>
    <s v="Not Returned"/>
    <x v="2"/>
    <d v="1899-12-30T21:04:00"/>
    <s v="Weekend"/>
    <s v="Britannia Buns 2kg v2"/>
    <x v="6"/>
    <n v="437.49"/>
    <s v="Devi Balan"/>
    <x v="2"/>
    <s v="Gokul Achari"/>
    <s v="Billing"/>
    <s v="FreshMart Pune Extension"/>
    <x v="2"/>
  </r>
  <r>
    <s v="INV100196"/>
    <x v="276"/>
    <s v="CUST0094"/>
    <s v="PRD012"/>
    <s v="STR033"/>
    <s v="EMP0313"/>
    <n v="5"/>
    <n v="541.35"/>
    <n v="0"/>
    <n v="0"/>
    <n v="3112.76"/>
    <n v="1682"/>
    <n v="1430.76"/>
    <s v="Upi"/>
    <s v="Not Returned"/>
    <x v="0"/>
    <d v="1899-12-30T17:12:00"/>
    <s v="Weekend"/>
    <s v="Harvest Gold Rusk 1kg"/>
    <x v="6"/>
    <n v="541.35"/>
    <s v="Sathish Sharma"/>
    <x v="2"/>
    <s v="Lokesh Varma"/>
    <s v="HR"/>
    <s v="FreshMart Ahmedabad Complex"/>
    <x v="0"/>
  </r>
  <r>
    <s v="INV100300"/>
    <x v="276"/>
    <s v="CUST0063"/>
    <s v="PRD002"/>
    <s v="STR140"/>
    <s v="EMP0145"/>
    <n v="5"/>
    <n v="455.53"/>
    <n v="0"/>
    <n v="0"/>
    <n v="2619.3000000000002"/>
    <n v="1270.25"/>
    <n v="1349.05"/>
    <s v="Wallet"/>
    <s v="Not Returned"/>
    <x v="1"/>
    <d v="1899-12-30T19:53:00"/>
    <s v="Weekend"/>
    <s v="Britannia Buns Pack"/>
    <x v="6"/>
    <n v="440.5"/>
    <s v="Priya Varma"/>
    <x v="0"/>
    <s v="Ilango Reddy"/>
    <s v="Cashier"/>
    <s v="FreshMart Surat Crossing"/>
    <x v="2"/>
  </r>
  <r>
    <s v="INV100877"/>
    <x v="276"/>
    <s v="CUST0462"/>
    <s v="PRD046"/>
    <s v="STR068"/>
    <s v="EMP0233"/>
    <n v="5"/>
    <n v="57.06"/>
    <n v="0"/>
    <n v="0"/>
    <n v="328.09"/>
    <n v="242.15"/>
    <n v="85.94"/>
    <s v="Cash"/>
    <s v="Not Returned"/>
    <x v="1"/>
    <d v="1899-12-30T15:36:00"/>
    <s v="Weekend"/>
    <s v="ITC Ice Cream 250ml"/>
    <x v="12"/>
    <n v="57.06"/>
    <s v="Anitha Sharma"/>
    <x v="2"/>
    <s v="Sangeetha Balan"/>
    <s v="Sales"/>
    <s v="FreshMart Coimbatore Main Road"/>
    <x v="0"/>
  </r>
  <r>
    <s v="INV100884"/>
    <x v="276"/>
    <s v="CUST0270"/>
    <s v="PRD024"/>
    <s v="STR063"/>
    <s v="EMP0173"/>
    <n v="7"/>
    <n v="333.47"/>
    <n v="0"/>
    <n v="0"/>
    <n v="2684.43"/>
    <n v="1722.84"/>
    <n v="961.59"/>
    <s v="Upi"/>
    <s v="Not Returned"/>
    <x v="1"/>
    <d v="1899-12-30T18:52:00"/>
    <s v="Weekend"/>
    <s v="Aavin Milk Pack v2"/>
    <x v="3"/>
    <n v="313.47000000000003"/>
    <s v="Banu Venkataraman"/>
    <x v="0"/>
    <s v="Mala Iyer"/>
    <s v="Inventory"/>
    <s v="FreshMart Hyderabad Market"/>
    <x v="0"/>
  </r>
  <r>
    <s v="INV100963"/>
    <x v="276"/>
    <s v="CUST0576"/>
    <s v="PRD049"/>
    <s v="STR070"/>
    <s v="EMP0072"/>
    <n v="6"/>
    <n v="449.26"/>
    <n v="10"/>
    <n v="269.56"/>
    <n v="2789.9"/>
    <n v="1853.64"/>
    <n v="936.26"/>
    <s v="Upi"/>
    <s v="Not Returned"/>
    <x v="1"/>
    <d v="1899-12-30T18:08:00"/>
    <s v="Weekend"/>
    <s v="Cadbury Chips 1kg"/>
    <x v="7"/>
    <n v="418.79"/>
    <s v="Vasanthi Chandran"/>
    <x v="0"/>
    <s v="Madhavan Venkataraman"/>
    <s v="Sales"/>
    <s v="FreshMart Bengaluru Nagar"/>
    <x v="0"/>
  </r>
  <r>
    <s v="INV101876"/>
    <x v="276"/>
    <s v="CUST0250"/>
    <s v="PRD052"/>
    <s v="STR129"/>
    <s v="EMP0314"/>
    <n v="3"/>
    <n v="328.59"/>
    <n v="0"/>
    <n v="0"/>
    <n v="1133.6400000000001"/>
    <n v="766.47"/>
    <n v="367.17"/>
    <s v="Credit Card"/>
    <s v="Not Returned"/>
    <x v="0"/>
    <d v="1899-12-30T21:37:00"/>
    <s v="Weekend"/>
    <s v="Lays Namkeen 200g"/>
    <x v="7"/>
    <n v="328.59"/>
    <s v="Nirmala Mudaliar"/>
    <x v="1"/>
    <s v="Naveen Naidu"/>
    <s v="Cashier"/>
    <s v="FreshMart Ahmedabad Heights"/>
    <x v="2"/>
  </r>
  <r>
    <s v="INV102097"/>
    <x v="276"/>
    <s v="CUST0105"/>
    <s v="PRD053"/>
    <s v="STR164"/>
    <s v="EMP0293"/>
    <n v="2"/>
    <n v="262.77"/>
    <n v="15"/>
    <n v="78.83"/>
    <n v="513.72"/>
    <n v="389.28"/>
    <n v="124.44"/>
    <s v="Debit Card"/>
    <s v="Not Returned"/>
    <x v="1"/>
    <d v="1899-12-30T18:13:00"/>
    <s v="Weekend"/>
    <s v="Cadbury Namkeen Pack"/>
    <x v="7"/>
    <n v="262.77"/>
    <s v="Revathi Sekar"/>
    <x v="2"/>
    <s v="Jaya Gounder"/>
    <s v="Cashier"/>
    <s v="FreshMart Delhi Towers"/>
    <x v="1"/>
  </r>
  <r>
    <s v="INV102152"/>
    <x v="276"/>
    <s v="CUST0144"/>
    <s v="PRD127"/>
    <s v="STR044"/>
    <s v="EMP0287"/>
    <n v="5"/>
    <n v="363.01"/>
    <n v="10"/>
    <n v="181.5"/>
    <n v="1878.58"/>
    <n v="1451.65"/>
    <n v="426.93"/>
    <s v="Cash"/>
    <s v="Not Returned"/>
    <x v="0"/>
    <d v="1899-12-30T20:50:00"/>
    <s v="Weekend"/>
    <s v="Idhayam Gingelly Oil 1kg"/>
    <x v="8"/>
    <n v="331.35"/>
    <s v="Lalitha Chandran"/>
    <x v="0"/>
    <s v="Elango Gupta"/>
    <s v="Store Manager"/>
    <s v="FreshMart Erode Colony"/>
    <x v="0"/>
  </r>
  <r>
    <s v="INV100474"/>
    <x v="277"/>
    <s v="CUST0372"/>
    <s v="PRD032"/>
    <s v="STR152"/>
    <s v="EMP0291"/>
    <n v="1"/>
    <n v="141.11000000000001"/>
    <n v="5"/>
    <n v="7.06"/>
    <n v="134.05000000000001"/>
    <n v="115.91"/>
    <n v="18.14"/>
    <s v="Credit Card"/>
    <s v="Not Returned"/>
    <x v="1"/>
    <d v="1899-12-30T20:13:00"/>
    <s v="Weekday"/>
    <s v="Coca-Cola Coffee Combo"/>
    <x v="0"/>
    <n v="141.11000000000001"/>
    <s v="Harini Sharma"/>
    <x v="1"/>
    <s v="Sathish Nathan"/>
    <s v="HR"/>
    <s v="FreshMart Lucknow Arcade"/>
    <x v="1"/>
  </r>
  <r>
    <s v="INV100140"/>
    <x v="278"/>
    <s v="CUST0541"/>
    <s v="PRD091"/>
    <s v="STR045"/>
    <s v="EMP0204"/>
    <n v="5"/>
    <n v="425.31"/>
    <n v="0"/>
    <n v="0"/>
    <n v="2126.5500000000002"/>
    <n v="1507.85"/>
    <n v="618.70000000000005"/>
    <s v="Credit Card"/>
    <s v="Not Returned"/>
    <x v="2"/>
    <d v="1899-12-30T09:47:00"/>
    <s v="Weekday"/>
    <s v="Local Farm Fresh Fruits 250ml"/>
    <x v="9"/>
    <n v="376.11"/>
    <s v="Divya Reddy"/>
    <x v="0"/>
    <s v="Ramesh Murugan"/>
    <s v="Inventory"/>
    <s v="FreshMart Madurai Junction"/>
    <x v="0"/>
  </r>
  <r>
    <s v="INV100567"/>
    <x v="278"/>
    <s v="CUST0677"/>
    <s v="PRD070"/>
    <s v="STR162"/>
    <s v="EMP0032"/>
    <n v="5"/>
    <n v="249.15"/>
    <n v="0"/>
    <n v="0"/>
    <n v="1245.75"/>
    <n v="944.9"/>
    <n v="300.85000000000002"/>
    <s v="Net Banking"/>
    <s v="Returned"/>
    <x v="0"/>
    <d v="1899-12-30T14:45:00"/>
    <s v="Weekday"/>
    <s v="Surf Excel Batteries 2kg"/>
    <x v="5"/>
    <n v="233.47"/>
    <s v="Kamala Naidu"/>
    <x v="0"/>
    <s v="Kavya Nair"/>
    <s v="Cashier"/>
    <s v="FreshMart Delhi Extension"/>
    <x v="1"/>
  </r>
  <r>
    <s v="INV101387"/>
    <x v="278"/>
    <s v="CUST0378"/>
    <s v="PRD073"/>
    <s v="STR161"/>
    <s v="EMP0126"/>
    <n v="4"/>
    <n v="392.77"/>
    <n v="0"/>
    <n v="0"/>
    <n v="1571.08"/>
    <n v="1276.2"/>
    <n v="294.88"/>
    <s v="Wallet"/>
    <s v="Not Returned"/>
    <x v="0"/>
    <d v="1899-12-30T11:58:00"/>
    <s v="Weekday"/>
    <s v="Harvest Gold Rusk 1kg"/>
    <x v="5"/>
    <n v="392.68"/>
    <s v="Radha Nair"/>
    <x v="0"/>
    <s v="Anjali Kumar"/>
    <s v="Sales"/>
    <s v="FreshMart Jaipur Hub"/>
    <x v="1"/>
  </r>
  <r>
    <s v="INV101657"/>
    <x v="278"/>
    <s v="CUST0346"/>
    <s v="PRD051"/>
    <s v="STR160"/>
    <s v="EMP0073"/>
    <n v="6"/>
    <n v="158.31"/>
    <n v="5"/>
    <n v="47.49"/>
    <n v="902.37"/>
    <n v="676.8"/>
    <n v="225.57"/>
    <s v="Cash"/>
    <s v="Not Returned"/>
    <x v="1"/>
    <d v="1899-12-30T12:20:00"/>
    <s v="Weekday"/>
    <s v="Cadbury Biscuits 250ml"/>
    <x v="7"/>
    <n v="147.97"/>
    <s v="Thenmozhi Devi"/>
    <x v="0"/>
    <s v="Harini Prabhu"/>
    <s v="Sales"/>
    <s v="FreshMart Lucknow Complex"/>
    <x v="1"/>
  </r>
  <r>
    <s v="INV100159"/>
    <x v="279"/>
    <s v="CUST0057"/>
    <s v="PRD149"/>
    <s v="STR073"/>
    <s v="EMP0114"/>
    <n v="5"/>
    <n v="171.25"/>
    <n v="5"/>
    <n v="42.81"/>
    <n v="813.44"/>
    <n v="621.65"/>
    <n v="191.79"/>
    <s v="Cash"/>
    <s v="Not Returned"/>
    <x v="2"/>
    <d v="1899-12-30T12:36:00"/>
    <s v="Weekday"/>
    <s v="Vim Toilet Cleaner 200g"/>
    <x v="4"/>
    <n v="171.25"/>
    <s v="Harini Chettiar"/>
    <x v="2"/>
    <s v="Devi Krishnan"/>
    <s v="Store Manager"/>
    <s v="FreshMart Bengaluru Market"/>
    <x v="0"/>
  </r>
  <r>
    <s v="INV100782"/>
    <x v="279"/>
    <s v="CUST0486"/>
    <s v="PRD136"/>
    <s v="STR049"/>
    <s v="EMP0153"/>
    <n v="3"/>
    <n v="123.11"/>
    <n v="0"/>
    <n v="0"/>
    <n v="369.33"/>
    <n v="273.54000000000002"/>
    <n v="95.79"/>
    <s v="Net Banking"/>
    <s v="Not Returned"/>
    <x v="1"/>
    <d v="1899-12-30T13:48:00"/>
    <s v="Weekday"/>
    <s v="Aachi Whole Spices 200g v2"/>
    <x v="1"/>
    <n v="123.11"/>
    <s v="Devi Pillai"/>
    <x v="1"/>
    <s v="Eswari Raj"/>
    <s v="Sales"/>
    <s v="FreshMart Mysuru Circle"/>
    <x v="0"/>
  </r>
  <r>
    <s v="INV101432"/>
    <x v="279"/>
    <s v="CUST0219"/>
    <s v="PRD047"/>
    <s v="STR144"/>
    <s v="EMP0048"/>
    <n v="3"/>
    <n v="489.43"/>
    <n v="0"/>
    <n v="0"/>
    <n v="1468.29"/>
    <n v="1031.67"/>
    <n v="436.62"/>
    <s v="Credit Card"/>
    <s v="Not Returned"/>
    <x v="0"/>
    <d v="1899-12-30T20:16:00"/>
    <s v="Weekday"/>
    <s v="Lays Chocolates Combo"/>
    <x v="7"/>
    <n v="474.19"/>
    <s v="Pandi Naidu"/>
    <x v="0"/>
    <s v="Ovi Venkataraman"/>
    <s v="Cashier"/>
    <s v="FreshMart Kanpur Colony"/>
    <x v="1"/>
  </r>
  <r>
    <s v="INV102378"/>
    <x v="279"/>
    <s v="CUST0119"/>
    <s v="PRD090"/>
    <s v="STR063"/>
    <s v="EMP0120"/>
    <n v="8"/>
    <n v="451.9"/>
    <n v="15"/>
    <n v="542.28"/>
    <n v="3072.92"/>
    <n v="2961.44"/>
    <n v="111.48"/>
    <s v="Debit Card"/>
    <s v="Returned"/>
    <x v="1"/>
    <d v="1899-12-30T15:34:00"/>
    <s v="Weekday"/>
    <s v="Organic Fresh Fresh Fruits Pack v2"/>
    <x v="9"/>
    <n v="438.7"/>
    <s v="Nandhini Naidu"/>
    <x v="0"/>
    <s v="Mala Rao"/>
    <s v="Cashier"/>
    <s v="FreshMart Hyderabad Market"/>
    <x v="0"/>
  </r>
  <r>
    <s v="INV100155"/>
    <x v="280"/>
    <s v="CUST0676"/>
    <s v="PRD077"/>
    <s v="STR108"/>
    <s v="EMP0171"/>
    <n v="8"/>
    <n v="88.63"/>
    <n v="20"/>
    <n v="141.81"/>
    <n v="567.23"/>
    <n v="545.36"/>
    <n v="21.87"/>
    <s v="Wallet"/>
    <s v="Not Returned"/>
    <x v="1"/>
    <d v="1899-12-30T09:16:00"/>
    <s v="Weekday"/>
    <s v="Vim Tissue 500g"/>
    <x v="5"/>
    <n v="86.11"/>
    <s v="Dhanush Mudaliar"/>
    <x v="0"/>
    <s v="Ashok Nair"/>
    <s v="Cashier"/>
    <s v="FreshMart Mumbai Square"/>
    <x v="2"/>
  </r>
  <r>
    <s v="INV100447"/>
    <x v="280"/>
    <s v="CUST0190"/>
    <s v="PRD005"/>
    <s v="STR010"/>
    <s v="EMP0129"/>
    <n v="4"/>
    <n v="332.74"/>
    <n v="0"/>
    <n v="0"/>
    <n v="1330.96"/>
    <n v="821.08"/>
    <n v="509.88"/>
    <s v="Wallet"/>
    <s v="Not Returned"/>
    <x v="0"/>
    <d v="1899-12-30T09:02:00"/>
    <s v="Weekday"/>
    <s v="Amul Paneer 250ml"/>
    <x v="6"/>
    <n v="332.74"/>
    <s v="Jaya Kumar"/>
    <x v="1"/>
    <s v="Arun Nair"/>
    <s v="Inventory"/>
    <s v="FreshMart Kochi Colony"/>
    <x v="0"/>
  </r>
  <r>
    <s v="INV100541"/>
    <x v="280"/>
    <s v="CUST0410"/>
    <s v="PRD009"/>
    <s v="STR064"/>
    <s v="EMP0321"/>
    <n v="3"/>
    <n v="661.91"/>
    <n v="15"/>
    <n v="297.86"/>
    <n v="1687.87"/>
    <n v="1196.1600000000001"/>
    <n v="491.71"/>
    <s v="Net Banking"/>
    <s v="Not Returned"/>
    <x v="1"/>
    <d v="1899-12-30T17:35:00"/>
    <s v="Weekday"/>
    <s v="Harvest Gold Buns 200g"/>
    <x v="6"/>
    <n v="661.91"/>
    <s v="Revathi Gounder"/>
    <x v="1"/>
    <s v="Sundar Velan"/>
    <s v="Cashier"/>
    <s v="FreshMart Kochi Extension"/>
    <x v="0"/>
  </r>
  <r>
    <s v="INV101606"/>
    <x v="280"/>
    <s v="CUST0582"/>
    <s v="PRD128"/>
    <s v="STR153"/>
    <s v="EMP0168"/>
    <n v="4"/>
    <n v="253.11"/>
    <n v="5"/>
    <n v="50.62"/>
    <n v="961.82"/>
    <n v="762.96"/>
    <n v="198.86"/>
    <s v="Wallet"/>
    <s v="Not Returned"/>
    <x v="1"/>
    <d v="1899-12-30T14:08:00"/>
    <s v="Weekday"/>
    <s v="Aachi Powdered Spices Pack"/>
    <x v="1"/>
    <n v="253.11"/>
    <s v="Vijay Balan"/>
    <x v="1"/>
    <s v="Sudha Sekar"/>
    <s v="Cashier"/>
    <s v="FreshMart Lucknow Junction"/>
    <x v="1"/>
  </r>
  <r>
    <s v="INV101766"/>
    <x v="280"/>
    <s v="CUST0442"/>
    <s v="PRD055"/>
    <s v="STR019"/>
    <s v="EMP0064"/>
    <n v="3"/>
    <n v="125.15"/>
    <n v="20"/>
    <n v="75.09"/>
    <n v="300.36"/>
    <n v="287.10000000000002"/>
    <n v="13.26"/>
    <s v="Cash"/>
    <s v="Not Returned"/>
    <x v="1"/>
    <d v="1899-12-30T10:45:00"/>
    <s v="Weekday"/>
    <s v="Cadbury Biscuits Pack"/>
    <x v="7"/>
    <n v="125.15"/>
    <s v="Kamala Rao"/>
    <x v="2"/>
    <s v="Sanjay Venkataraman"/>
    <s v="Cashier"/>
    <s v="FreshMart Hyderabad Heights"/>
    <x v="0"/>
  </r>
  <r>
    <s v="INV101317"/>
    <x v="281"/>
    <s v="CUST0022"/>
    <s v="PRD026"/>
    <s v="STR023"/>
    <s v="EMP0311"/>
    <n v="1"/>
    <n v="329.69"/>
    <n v="15"/>
    <n v="49.45"/>
    <n v="280.24"/>
    <n v="247.25"/>
    <n v="32.99"/>
    <s v="Debit Card"/>
    <s v="Not Returned"/>
    <x v="1"/>
    <d v="1899-12-30T10:33:00"/>
    <s v="Weekday"/>
    <s v="Nescafe Coffee 1kg"/>
    <x v="0"/>
    <n v="329.69"/>
    <s v="Eswari Reddy"/>
    <x v="1"/>
    <s v="Vijay Gounder"/>
    <s v="Store Manager"/>
    <s v="FreshMart Mysuru Square"/>
    <x v="0"/>
  </r>
  <r>
    <s v="INV101481"/>
    <x v="281"/>
    <s v="CUST0168"/>
    <s v="PRD113"/>
    <s v="STR135"/>
    <s v="EMP0332"/>
    <n v="6"/>
    <n v="266.27999999999997"/>
    <n v="15"/>
    <n v="239.65"/>
    <n v="1358.03"/>
    <n v="1270.3800000000001"/>
    <n v="87.65"/>
    <s v="Upi"/>
    <s v="Not Returned"/>
    <x v="0"/>
    <d v="1899-12-30T17:49:00"/>
    <s v="Weekday"/>
    <s v="Aachi Ponni Rice 1kg v2"/>
    <x v="2"/>
    <n v="236.56"/>
    <s v="Naveen Prabhu"/>
    <x v="0"/>
    <s v="Udhay Gounder"/>
    <s v="Cashier"/>
    <s v="FreshMart Pune Towers"/>
    <x v="2"/>
  </r>
  <r>
    <s v="INV101590"/>
    <x v="281"/>
    <s v="CUST0253"/>
    <s v="PRD095"/>
    <s v="STR014"/>
    <s v="EMP0109"/>
    <n v="4"/>
    <n v="75.680000000000007"/>
    <n v="0"/>
    <n v="0"/>
    <n v="302.72000000000003"/>
    <n v="248.56"/>
    <n v="54.16"/>
    <s v="Cash"/>
    <s v="Returned"/>
    <x v="1"/>
    <d v="1899-12-30T12:10:00"/>
    <s v="Weekday"/>
    <s v="Organic Fresh Fresh Vegetables 200g"/>
    <x v="11"/>
    <n v="75.680000000000007"/>
    <s v="Ovi Reddy"/>
    <x v="2"/>
    <s v="Dinesh Chettiar"/>
    <s v="Store Manager"/>
    <s v="FreshMart Coimbatore Circle"/>
    <x v="0"/>
  </r>
  <r>
    <s v="INV102416"/>
    <x v="281"/>
    <s v="CUST0611"/>
    <s v="PRD090"/>
    <s v="STR007"/>
    <s v="EMP0284"/>
    <n v="3"/>
    <n v="461.01"/>
    <n v="15"/>
    <n v="207.45"/>
    <n v="1175.58"/>
    <n v="1110.54"/>
    <n v="65.040000000000006"/>
    <s v="Credit Card"/>
    <s v="Not Returned"/>
    <x v="1"/>
    <d v="1899-12-30T20:52:00"/>
    <s v="Weekday"/>
    <s v="Organic Fresh Fresh Fruits Pack v2"/>
    <x v="9"/>
    <n v="438.7"/>
    <s v="Vasanth Iyer"/>
    <x v="0"/>
    <s v="Naveen Venkataraman"/>
    <s v="Sales"/>
    <s v="FreshMart Mysuru Towers"/>
    <x v="0"/>
  </r>
  <r>
    <s v="INV100237"/>
    <x v="282"/>
    <s v="CUST0545"/>
    <s v="PRD092"/>
    <s v="STR035"/>
    <s v="EMP0158"/>
    <n v="3"/>
    <n v="224.28"/>
    <n v="10"/>
    <n v="67.28"/>
    <n v="696.39"/>
    <n v="577.16999999999996"/>
    <n v="119.22"/>
    <s v="Net Banking"/>
    <s v="Not Returned"/>
    <x v="1"/>
    <d v="1899-12-30T15:48:00"/>
    <s v="Weekend"/>
    <s v="Organic Fresh Fresh Fruits 200g"/>
    <x v="9"/>
    <n v="224.28"/>
    <s v="Prakash Mudaliar"/>
    <x v="1"/>
    <s v="Kavya Varma"/>
    <s v="Sales"/>
    <s v="FreshMart Kochi Circle"/>
    <x v="0"/>
  </r>
  <r>
    <s v="INV100319"/>
    <x v="282"/>
    <s v="CUST0380"/>
    <s v="PRD044"/>
    <s v="STR057"/>
    <s v="EMP0225"/>
    <n v="2"/>
    <n v="229.81"/>
    <n v="15"/>
    <n v="68.94"/>
    <n v="449.28"/>
    <n v="416.44"/>
    <n v="32.840000000000003"/>
    <s v="Credit Card"/>
    <s v="Not Returned"/>
    <x v="0"/>
    <d v="1899-12-30T16:07:00"/>
    <s v="Weekend"/>
    <s v="ITC Frozen Vegetables 250ml v2"/>
    <x v="12"/>
    <n v="229.81"/>
    <s v="Dinesh Venkataraman"/>
    <x v="2"/>
    <s v="Banu Achari"/>
    <s v="Sales"/>
    <s v="FreshMart Madurai Point"/>
    <x v="0"/>
  </r>
  <r>
    <s v="INV100662"/>
    <x v="282"/>
    <s v="CUST0060"/>
    <s v="PRD017"/>
    <s v="STR067"/>
    <s v="EMP0247"/>
    <n v="4"/>
    <n v="477.11"/>
    <n v="0"/>
    <n v="0"/>
    <n v="2194.71"/>
    <n v="1590.76"/>
    <n v="603.95000000000005"/>
    <s v="Net Banking"/>
    <s v="Not Returned"/>
    <x v="2"/>
    <d v="1899-12-30T09:10:00"/>
    <s v="Weekend"/>
    <s v="Nestle Curd 1kg"/>
    <x v="3"/>
    <n v="464.41"/>
    <s v="Anand Subramaniam"/>
    <x v="0"/>
    <s v="Sudha Balan"/>
    <s v="Sales"/>
    <s v="FreshMart Salem Complex"/>
    <x v="0"/>
  </r>
  <r>
    <s v="INV100904"/>
    <x v="282"/>
    <s v="CUST0379"/>
    <s v="PRD104"/>
    <s v="STR040"/>
    <s v="EMP0061"/>
    <n v="5"/>
    <n v="191.13"/>
    <n v="5"/>
    <n v="47.78"/>
    <n v="1044.05"/>
    <n v="767.1"/>
    <n v="276.95"/>
    <s v="Credit Card"/>
    <s v="Not Returned"/>
    <x v="1"/>
    <d v="1899-12-30T11:29:00"/>
    <s v="Weekend"/>
    <s v="Local Farm Fresh Vegetables Combo"/>
    <x v="11"/>
    <n v="191.13"/>
    <s v="Aishwarya Pandian"/>
    <x v="2"/>
    <s v="Poornima Devi"/>
    <s v="Billing"/>
    <s v="FreshMart Coimbatore Colony"/>
    <x v="2"/>
  </r>
  <r>
    <s v="INV101306"/>
    <x v="282"/>
    <s v="CUST0253"/>
    <s v="PRD098"/>
    <s v="STR054"/>
    <s v="EMP0104"/>
    <n v="3"/>
    <n v="83.13"/>
    <n v="10"/>
    <n v="24.94"/>
    <n v="258.12"/>
    <n v="207.27"/>
    <n v="50.85"/>
    <s v="Cash"/>
    <s v="Not Returned"/>
    <x v="0"/>
    <d v="1899-12-30T15:22:00"/>
    <s v="Weekend"/>
    <s v="Organic Fresh Fresh Vegetables 250ml"/>
    <x v="11"/>
    <n v="83.13"/>
    <s v="Ovi Reddy"/>
    <x v="2"/>
    <s v="Pandi Nair"/>
    <s v="Inventory"/>
    <s v="FreshMart Mysuru Plaza"/>
    <x v="0"/>
  </r>
  <r>
    <s v="INV101401"/>
    <x v="282"/>
    <s v="CUST0092"/>
    <s v="PRD023"/>
    <s v="STR130"/>
    <s v="EMP0066"/>
    <n v="5"/>
    <n v="368.06"/>
    <n v="15"/>
    <n v="276.05"/>
    <n v="1798.89"/>
    <n v="1330.5"/>
    <n v="468.39"/>
    <s v="Upi"/>
    <s v="Not Returned"/>
    <x v="1"/>
    <d v="1899-12-30T15:04:00"/>
    <s v="Weekend"/>
    <s v="Amul Butter 1L"/>
    <x v="3"/>
    <n v="342.27"/>
    <s v="Naveen Kumar"/>
    <x v="0"/>
    <s v="Padma Raj"/>
    <s v="Operations"/>
    <s v="FreshMart Surat Central"/>
    <x v="2"/>
  </r>
  <r>
    <s v="INV101569"/>
    <x v="282"/>
    <s v="CUST0562"/>
    <s v="PRD050"/>
    <s v="STR057"/>
    <s v="EMP0065"/>
    <n v="4"/>
    <n v="51.43"/>
    <n v="0"/>
    <n v="0"/>
    <n v="236.58"/>
    <n v="149.91999999999999"/>
    <n v="86.66"/>
    <s v="Credit Card"/>
    <s v="Not Returned"/>
    <x v="1"/>
    <d v="1899-12-30T14:52:00"/>
    <s v="Weekend"/>
    <s v="Parle Namkeen 500g"/>
    <x v="7"/>
    <n v="51.33"/>
    <s v="Gopal Pandian"/>
    <x v="0"/>
    <s v="Kavya Velan"/>
    <s v="Cashier"/>
    <s v="FreshMart Madurai Point"/>
    <x v="0"/>
  </r>
  <r>
    <s v="INV102083"/>
    <x v="282"/>
    <s v="CUST0516"/>
    <s v="PRD108"/>
    <s v="STR023"/>
    <s v="EMP0064"/>
    <n v="5"/>
    <n v="337.35"/>
    <n v="10"/>
    <n v="168.68"/>
    <n v="1745.78"/>
    <n v="1299.6500000000001"/>
    <n v="446.13"/>
    <s v="Net Banking"/>
    <s v="Not Returned"/>
    <x v="1"/>
    <d v="1899-12-30T20:09:00"/>
    <s v="Weekend"/>
    <s v="Daawat Basmati Rice 2kg"/>
    <x v="2"/>
    <n v="306.62"/>
    <s v="Bhuvana Venkataraman"/>
    <x v="0"/>
    <s v="Sanjay Venkataraman"/>
    <s v="Cashier"/>
    <s v="FreshMart Mysuru Square"/>
    <x v="0"/>
  </r>
  <r>
    <s v="INV102158"/>
    <x v="282"/>
    <s v="CUST0680"/>
    <s v="PRD087"/>
    <s v="STR125"/>
    <s v="EMP0139"/>
    <n v="5"/>
    <n v="71.290000000000006"/>
    <n v="0"/>
    <n v="0"/>
    <n v="409.92"/>
    <n v="296.85000000000002"/>
    <n v="113.07"/>
    <s v="Credit Card"/>
    <s v="Not Returned"/>
    <x v="0"/>
    <d v="1899-12-30T12:59:00"/>
    <s v="Weekend"/>
    <s v="Organic Fresh Fresh Fruits Combo"/>
    <x v="9"/>
    <n v="71.290000000000006"/>
    <s v="Lokesh Chandran"/>
    <x v="2"/>
    <s v="Balamurugan Devi"/>
    <s v="Operations"/>
    <s v="FreshMart Nagpur Arcade"/>
    <x v="2"/>
  </r>
  <r>
    <s v="INV100182"/>
    <x v="283"/>
    <s v="CUST0263"/>
    <s v="PRD083"/>
    <s v="STR092"/>
    <s v="EMP0336"/>
    <n v="8"/>
    <n v="477.64"/>
    <n v="5"/>
    <n v="191.06"/>
    <n v="4174.57"/>
    <n v="2859.76"/>
    <n v="1314.81"/>
    <s v="Cash"/>
    <s v="Not Returned"/>
    <x v="1"/>
    <d v="1899-12-30T19:57:00"/>
    <s v="Weekend"/>
    <s v="Organic Fresh Fresh Fruits 2kg"/>
    <x v="9"/>
    <n v="425.88"/>
    <s v="Deepa Kumar"/>
    <x v="0"/>
    <s v="Sanjay Sharma"/>
    <s v="Billing"/>
    <s v="FreshMart Chennai Gardens"/>
    <x v="0"/>
  </r>
  <r>
    <s v="INV100214"/>
    <x v="283"/>
    <s v="CUST0235"/>
    <s v="PRD003"/>
    <s v="STR052"/>
    <s v="EMP0205"/>
    <n v="6"/>
    <n v="617.42999999999995"/>
    <n v="5"/>
    <n v="185.23"/>
    <n v="4047.25"/>
    <n v="2061.9"/>
    <n v="1985.35"/>
    <s v="Wallet"/>
    <s v="Not Returned"/>
    <x v="1"/>
    <d v="1899-12-30T13:54:00"/>
    <s v="Weekend"/>
    <s v="Harvest Gold Buns Combo"/>
    <x v="6"/>
    <n v="589.75"/>
    <s v="Rajesh Pandian"/>
    <x v="0"/>
    <s v="Divya Menon"/>
    <s v="Store Manager"/>
    <s v="FreshMart Erode Extension"/>
    <x v="0"/>
  </r>
  <r>
    <s v="INV100438"/>
    <x v="283"/>
    <s v="CUST0580"/>
    <s v="PRD070"/>
    <s v="STR140"/>
    <s v="EMP0145"/>
    <n v="1"/>
    <n v="233.47"/>
    <n v="15"/>
    <n v="35.020000000000003"/>
    <n v="228.22"/>
    <n v="188.98"/>
    <n v="39.24"/>
    <s v="Debit Card"/>
    <s v="Returned"/>
    <x v="0"/>
    <d v="1899-12-30T12:47:00"/>
    <s v="Weekend"/>
    <s v="Surf Excel Batteries 2kg"/>
    <x v="5"/>
    <n v="233.47"/>
    <s v="Eswari Nathan"/>
    <x v="1"/>
    <s v="Ilango Reddy"/>
    <s v="Cashier"/>
    <s v="FreshMart Surat Crossing"/>
    <x v="2"/>
  </r>
  <r>
    <s v="INV100627"/>
    <x v="283"/>
    <s v="CUST0497"/>
    <s v="PRD073"/>
    <s v="STR041"/>
    <s v="EMP0097"/>
    <n v="8"/>
    <n v="425.06"/>
    <n v="0"/>
    <n v="0"/>
    <n v="3910.55"/>
    <n v="2552.4"/>
    <n v="1358.15"/>
    <s v="Upi"/>
    <s v="Not Returned"/>
    <x v="1"/>
    <d v="1899-12-30T18:13:00"/>
    <s v="Weekend"/>
    <s v="Harvest Gold Rusk 1kg"/>
    <x v="5"/>
    <n v="392.68"/>
    <s v="Vasanth Nathan"/>
    <x v="0"/>
    <s v="Hari Pandian"/>
    <s v="Billing"/>
    <s v="FreshMart Tiruppur Colony"/>
    <x v="0"/>
  </r>
  <r>
    <s v="INV100734"/>
    <x v="283"/>
    <s v="CUST0081"/>
    <s v="PRD144"/>
    <s v="STR052"/>
    <s v="EMP0232"/>
    <n v="4"/>
    <n v="242.22"/>
    <n v="0"/>
    <n v="0"/>
    <n v="1114.21"/>
    <n v="744.16"/>
    <n v="370.05"/>
    <s v="Debit Card"/>
    <s v="Not Returned"/>
    <x v="2"/>
    <d v="1899-12-30T19:46:00"/>
    <s v="Weekend"/>
    <s v="Harpic Dishwash Combo"/>
    <x v="4"/>
    <n v="242.22"/>
    <s v="Nirmala Achari"/>
    <x v="1"/>
    <s v="Uma Nathan"/>
    <s v="Operations"/>
    <s v="FreshMart Erode Extension"/>
    <x v="0"/>
  </r>
  <r>
    <s v="INV100796"/>
    <x v="283"/>
    <s v="CUST0438"/>
    <s v="PRD039"/>
    <s v="STR080"/>
    <s v="EMP0285"/>
    <n v="1"/>
    <n v="392.79"/>
    <n v="5"/>
    <n v="19.64"/>
    <n v="429.12"/>
    <n v="348.33"/>
    <n v="80.790000000000006"/>
    <s v="Wallet"/>
    <s v="Not Returned"/>
    <x v="0"/>
    <d v="1899-12-30T11:00:00"/>
    <s v="Weekend"/>
    <s v="ITC Frozen Vegetables 250ml"/>
    <x v="12"/>
    <n v="392.79"/>
    <s v="Nandhini Mudaliar"/>
    <x v="1"/>
    <s v="Lalitha Murugan"/>
    <s v="Store Manager"/>
    <s v="FreshMart Madurai Colony"/>
    <x v="0"/>
  </r>
  <r>
    <s v="INV101428"/>
    <x v="283"/>
    <s v="CUST0049"/>
    <s v="PRD024"/>
    <s v="STR105"/>
    <s v="EMP0089"/>
    <n v="7"/>
    <n v="359.18"/>
    <n v="10"/>
    <n v="251.43"/>
    <n v="2602.25"/>
    <n v="1722.84"/>
    <n v="879.41"/>
    <s v="Net Banking"/>
    <s v="Not Returned"/>
    <x v="1"/>
    <d v="1899-12-30T20:16:00"/>
    <s v="Weekend"/>
    <s v="Aavin Milk Pack v2"/>
    <x v="3"/>
    <n v="313.47000000000003"/>
    <s v="Lokesh Gupta"/>
    <x v="0"/>
    <s v="Kalpana Balan"/>
    <s v="Cashier"/>
    <s v="FreshMart Ahmedabad Junction"/>
    <x v="2"/>
  </r>
  <r>
    <s v="INV101664"/>
    <x v="283"/>
    <s v="CUST0417"/>
    <s v="PRD144"/>
    <s v="STR113"/>
    <s v="EMP0339"/>
    <n v="2"/>
    <n v="242.22"/>
    <n v="5"/>
    <n v="24.22"/>
    <n v="529.25"/>
    <n v="372.08"/>
    <n v="157.16999999999999"/>
    <s v="Wallet"/>
    <s v="Not Returned"/>
    <x v="0"/>
    <d v="1899-12-30T15:20:00"/>
    <s v="Weekend"/>
    <s v="Harpic Dishwash Combo"/>
    <x v="4"/>
    <n v="242.22"/>
    <s v="Sanjay Chandran"/>
    <x v="1"/>
    <s v="Hariharan Mudaliar"/>
    <s v="Cashier"/>
    <s v="FreshMart Pune Heights"/>
    <x v="2"/>
  </r>
  <r>
    <s v="INV101791"/>
    <x v="283"/>
    <s v="CUST0312"/>
    <s v="PRD034"/>
    <s v="STR053"/>
    <s v="EMP0007"/>
    <n v="8"/>
    <n v="139.28"/>
    <n v="20"/>
    <n v="222.85"/>
    <n v="1025.0999999999999"/>
    <n v="778.8"/>
    <n v="246.3"/>
    <s v="Cash"/>
    <s v="Not Returned"/>
    <x v="1"/>
    <d v="1899-12-30T11:25:00"/>
    <s v="Weekend"/>
    <s v="Nescafe Coffee 500g"/>
    <x v="0"/>
    <n v="124.84"/>
    <s v="Tara Sharma"/>
    <x v="0"/>
    <s v="Udhay Selvam"/>
    <s v="Billing"/>
    <s v="FreshMart Tiruppur Heights"/>
    <x v="0"/>
  </r>
  <r>
    <s v="INV102350"/>
    <x v="283"/>
    <s v="CUST0355"/>
    <s v="PRD024"/>
    <s v="STR003"/>
    <s v="EMP0298"/>
    <n v="1"/>
    <n v="313.47000000000003"/>
    <n v="10"/>
    <n v="31.35"/>
    <n v="324.44"/>
    <n v="246.12"/>
    <n v="78.319999999999993"/>
    <s v="Debit Card"/>
    <s v="Not Returned"/>
    <x v="1"/>
    <d v="1899-12-30T15:46:00"/>
    <s v="Weekend"/>
    <s v="Aavin Milk Pack v2"/>
    <x v="3"/>
    <n v="313.47000000000003"/>
    <s v="Chandran Murugan"/>
    <x v="1"/>
    <s v="Balaji Reddy"/>
    <s v="Billing"/>
    <s v="FreshMart Tiruppur Square"/>
    <x v="0"/>
  </r>
  <r>
    <s v="INV102434"/>
    <x v="283"/>
    <s v="CUST0312"/>
    <s v="PRD017"/>
    <s v="STR088"/>
    <s v="EMP0133"/>
    <n v="7"/>
    <n v="495.55"/>
    <n v="15"/>
    <n v="520.33000000000004"/>
    <n v="3390.8"/>
    <n v="2783.83"/>
    <n v="606.97"/>
    <s v="Upi"/>
    <s v="Not Returned"/>
    <x v="0"/>
    <d v="1899-12-30T19:14:00"/>
    <s v="Weekend"/>
    <s v="Nestle Curd 1kg"/>
    <x v="3"/>
    <n v="464.41"/>
    <s v="Tara Sharma"/>
    <x v="0"/>
    <s v="Deepak Naicker"/>
    <s v="Sales"/>
    <s v="FreshMart Salem Extension"/>
    <x v="0"/>
  </r>
  <r>
    <s v="INV102474"/>
    <x v="283"/>
    <s v="CUST0498"/>
    <s v="PRD023"/>
    <s v="STR101"/>
    <s v="EMP0131"/>
    <n v="1"/>
    <n v="342.27"/>
    <n v="0"/>
    <n v="0"/>
    <n v="393.61"/>
    <n v="266.10000000000002"/>
    <n v="127.51"/>
    <s v="Net Banking"/>
    <s v="Returned"/>
    <x v="1"/>
    <d v="1899-12-30T19:35:00"/>
    <s v="Weekend"/>
    <s v="Amul Butter 1L"/>
    <x v="3"/>
    <n v="342.27"/>
    <s v="Senthil Raj"/>
    <x v="1"/>
    <s v="Vani Chandran"/>
    <s v="Inventory"/>
    <s v="FreshMart Nagpur Junction"/>
    <x v="2"/>
  </r>
  <r>
    <s v="INV100921"/>
    <x v="284"/>
    <s v="CUST0461"/>
    <s v="PRD002"/>
    <s v="STR020"/>
    <s v="EMP0145"/>
    <n v="4"/>
    <n v="478.68"/>
    <n v="0"/>
    <n v="0"/>
    <n v="1914.72"/>
    <n v="1016.2"/>
    <n v="898.52"/>
    <s v="Net Banking"/>
    <s v="Not Returned"/>
    <x v="1"/>
    <d v="1899-12-30T12:01:00"/>
    <s v="Weekday"/>
    <s v="Britannia Buns Pack"/>
    <x v="6"/>
    <n v="440.5"/>
    <s v="Prakash Achari"/>
    <x v="0"/>
    <s v="Ilango Reddy"/>
    <s v="Cashier"/>
    <s v="FreshMart Erode Circle"/>
    <x v="0"/>
  </r>
  <r>
    <s v="INV101339"/>
    <x v="284"/>
    <s v="CUST0627"/>
    <s v="PRD028"/>
    <s v="STR088"/>
    <s v="EMP0229"/>
    <n v="5"/>
    <n v="380.12"/>
    <n v="15"/>
    <n v="285.08999999999997"/>
    <n v="1615.51"/>
    <n v="1549.9"/>
    <n v="65.61"/>
    <s v="Upi"/>
    <s v="Not Returned"/>
    <x v="2"/>
    <d v="1899-12-30T13:30:00"/>
    <s v="Weekday"/>
    <s v="Tata Tea Soft Drinks 500g"/>
    <x v="0"/>
    <n v="380.12"/>
    <s v="Ishwarya Mudaliar"/>
    <x v="2"/>
    <s v="Udhay Sekar"/>
    <s v="Sales"/>
    <s v="FreshMart Salem Extension"/>
    <x v="0"/>
  </r>
  <r>
    <s v="INV101526"/>
    <x v="284"/>
    <s v="CUST0157"/>
    <s v="PRD049"/>
    <s v="STR043"/>
    <s v="EMP0330"/>
    <n v="3"/>
    <n v="424.8"/>
    <n v="0"/>
    <n v="0"/>
    <n v="1274.4000000000001"/>
    <n v="926.82"/>
    <n v="347.58"/>
    <s v="Wallet"/>
    <s v="Not Returned"/>
    <x v="1"/>
    <d v="1899-12-30T18:54:00"/>
    <s v="Weekday"/>
    <s v="Cadbury Chips 1kg"/>
    <x v="7"/>
    <n v="418.79"/>
    <s v="Prasath Chettiar"/>
    <x v="0"/>
    <s v="Nagarajan Chandran"/>
    <s v="Store Manager"/>
    <s v="FreshMart Erode Heights"/>
    <x v="0"/>
  </r>
  <r>
    <s v="INV100006"/>
    <x v="285"/>
    <s v="CUST0384"/>
    <s v="PRD031"/>
    <s v="STR025"/>
    <s v="EMP0281"/>
    <n v="8"/>
    <n v="356.6"/>
    <n v="5"/>
    <n v="142.63999999999999"/>
    <n v="2710.16"/>
    <n v="2174.2399999999998"/>
    <n v="535.91999999999996"/>
    <s v="Wallet"/>
    <s v="Not Returned"/>
    <x v="1"/>
    <d v="1899-12-30T15:09:00"/>
    <s v="Weekday"/>
    <s v="Nescafe Coffee Pack"/>
    <x v="0"/>
    <n v="342.46"/>
    <s v="Anand Kumar"/>
    <x v="0"/>
    <s v="Malathi Iyer"/>
    <s v="Sales"/>
    <s v="FreshMart Tiruppur Enclave"/>
    <x v="0"/>
  </r>
  <r>
    <s v="INV100352"/>
    <x v="285"/>
    <s v="CUST0257"/>
    <s v="PRD150"/>
    <s v="STR120"/>
    <s v="EMP0344"/>
    <n v="3"/>
    <n v="214.04"/>
    <n v="20"/>
    <n v="128.41999999999999"/>
    <n v="513.70000000000005"/>
    <n v="474.18"/>
    <n v="39.520000000000003"/>
    <s v="Upi"/>
    <s v="Not Returned"/>
    <x v="1"/>
    <d v="1899-12-30T15:14:00"/>
    <s v="Weekday"/>
    <s v="Lizol Toilet Cleaner 200g v2"/>
    <x v="4"/>
    <n v="214.04"/>
    <s v="Eswari Sharma"/>
    <x v="2"/>
    <s v="Meena Kumar"/>
    <s v="Sales"/>
    <s v="FreshMart Nagpur Central"/>
    <x v="2"/>
  </r>
  <r>
    <s v="INV100693"/>
    <x v="285"/>
    <s v="CUST0690"/>
    <s v="PRD053"/>
    <s v="STR033"/>
    <s v="EMP0113"/>
    <n v="4"/>
    <n v="262.77"/>
    <n v="0"/>
    <n v="0"/>
    <n v="1051.08"/>
    <n v="778.56"/>
    <n v="272.52"/>
    <s v="Debit Card"/>
    <s v="Not Returned"/>
    <x v="1"/>
    <d v="1899-12-30T21:48:00"/>
    <s v="Weekday"/>
    <s v="Cadbury Namkeen Pack"/>
    <x v="7"/>
    <n v="262.77"/>
    <s v="Banu Menon"/>
    <x v="1"/>
    <s v="Radha Rao"/>
    <s v="Inventory"/>
    <s v="FreshMart Ahmedabad Complex"/>
    <x v="0"/>
  </r>
  <r>
    <s v="INV101413"/>
    <x v="285"/>
    <s v="CUST0505"/>
    <s v="PRD103"/>
    <s v="STR008"/>
    <s v="EMP0111"/>
    <n v="8"/>
    <n v="396.47"/>
    <n v="15"/>
    <n v="475.76"/>
    <n v="2696"/>
    <n v="2427.2800000000002"/>
    <n v="268.72000000000003"/>
    <s v="Cash"/>
    <s v="Not Returned"/>
    <x v="2"/>
    <d v="1899-12-30T10:52:00"/>
    <s v="Weekday"/>
    <s v="Organic Fresh Fresh Vegetables Pack"/>
    <x v="11"/>
    <n v="355.64"/>
    <s v="Yazhini Sekar"/>
    <x v="0"/>
    <s v="Devi Mudaliar"/>
    <s v="Store Manager"/>
    <s v="FreshMart Kochi Plaza"/>
    <x v="0"/>
  </r>
  <r>
    <s v="INV101997"/>
    <x v="285"/>
    <s v="CUST0012"/>
    <s v="PRD112"/>
    <s v="STR092"/>
    <s v="EMP0336"/>
    <n v="2"/>
    <n v="251.73"/>
    <n v="0"/>
    <n v="0"/>
    <n v="503.46"/>
    <n v="421.04"/>
    <n v="82.42"/>
    <s v="Debit Card"/>
    <s v="Not Returned"/>
    <x v="2"/>
    <d v="1899-12-30T10:13:00"/>
    <s v="Weekday"/>
    <s v="Aachi Ponni Rice 2kg"/>
    <x v="2"/>
    <n v="251.73"/>
    <s v="Meena Gupta"/>
    <x v="1"/>
    <s v="Sanjay Sharma"/>
    <s v="Billing"/>
    <s v="FreshMart Chennai Gardens"/>
    <x v="0"/>
  </r>
  <r>
    <s v="INV100809"/>
    <x v="286"/>
    <s v="CUST0085"/>
    <s v="PRD126"/>
    <s v="STR040"/>
    <s v="EMP0061"/>
    <n v="2"/>
    <n v="360.52"/>
    <n v="0"/>
    <n v="0"/>
    <n v="721.04"/>
    <n v="648.96"/>
    <n v="72.08"/>
    <s v="Credit Card"/>
    <s v="Not Returned"/>
    <x v="1"/>
    <d v="1899-12-30T14:58:00"/>
    <s v="Weekday"/>
    <s v="Fortune Gingelly Oil 1L"/>
    <x v="8"/>
    <n v="360.52"/>
    <s v="Sundar Prabhu"/>
    <x v="1"/>
    <s v="Poornima Devi"/>
    <s v="Billing"/>
    <s v="FreshMart Coimbatore Colony"/>
    <x v="2"/>
  </r>
  <r>
    <s v="INV100832"/>
    <x v="286"/>
    <s v="CUST0360"/>
    <s v="PRD062"/>
    <s v="STR053"/>
    <s v="EMP0190"/>
    <n v="3"/>
    <n v="446.17"/>
    <n v="0"/>
    <n v="0"/>
    <n v="1338.51"/>
    <n v="976.83"/>
    <n v="361.68"/>
    <s v="Credit Card"/>
    <s v="Not Returned"/>
    <x v="1"/>
    <d v="1899-12-30T20:32:00"/>
    <s v="Weekday"/>
    <s v="Himalaya Skin Care Combo"/>
    <x v="10"/>
    <n v="298.81"/>
    <s v="Deepak Nathan"/>
    <x v="1"/>
    <s v="Balaji Prabhu"/>
    <s v="HR"/>
    <s v="FreshMart Tiruppur Heights"/>
    <x v="0"/>
  </r>
  <r>
    <s v="INV101141"/>
    <x v="286"/>
    <s v="CUST0547"/>
    <s v="PRD084"/>
    <s v="STR112"/>
    <s v="EMP0200"/>
    <n v="4"/>
    <n v="221.61"/>
    <n v="20"/>
    <n v="177.29"/>
    <n v="709.15"/>
    <n v="728.68"/>
    <n v="-19.53"/>
    <s v="Credit Card"/>
    <s v="Not Returned"/>
    <x v="1"/>
    <d v="1899-12-30T18:50:00"/>
    <s v="Weekday"/>
    <s v="Local Farm Fresh Fruits Combo"/>
    <x v="9"/>
    <n v="221.61"/>
    <s v="Umesh Balan"/>
    <x v="1"/>
    <s v="Lalitha Varma"/>
    <s v="Cashier"/>
    <s v="FreshMart Surat Colony"/>
    <x v="2"/>
  </r>
  <r>
    <s v="INV101280"/>
    <x v="286"/>
    <s v="CUST0495"/>
    <s v="PRD134"/>
    <s v="STR017"/>
    <s v="EMP0092"/>
    <n v="3"/>
    <n v="392.61"/>
    <n v="0"/>
    <n v="0"/>
    <n v="1177.83"/>
    <n v="788.4"/>
    <n v="389.43"/>
    <s v="Wallet"/>
    <s v="Not Returned"/>
    <x v="1"/>
    <d v="1899-12-30T15:46:00"/>
    <s v="Weekday"/>
    <s v="Aachi Powdered Spices 200g v2"/>
    <x v="1"/>
    <n v="353.05"/>
    <s v="Bhuvana Pillai"/>
    <x v="0"/>
    <s v="Tara Gupta"/>
    <s v="Sales"/>
    <s v="FreshMart Madurai Plaza"/>
    <x v="0"/>
  </r>
  <r>
    <s v="INV101406"/>
    <x v="286"/>
    <s v="CUST0364"/>
    <s v="PRD007"/>
    <s v="STR124"/>
    <s v="EMP0164"/>
    <n v="1"/>
    <n v="437.49"/>
    <n v="0"/>
    <n v="0"/>
    <n v="437.49"/>
    <n v="265.44"/>
    <n v="172.05"/>
    <s v="Upi"/>
    <s v="Not Returned"/>
    <x v="0"/>
    <d v="1899-12-30T12:35:00"/>
    <s v="Weekday"/>
    <s v="Britannia Buns 2kg v2"/>
    <x v="6"/>
    <n v="437.49"/>
    <s v="Suresh Sekar"/>
    <x v="1"/>
    <s v="Sundar Naicker"/>
    <s v="Billing"/>
    <s v="FreshMart Ahmedabad Hub"/>
    <x v="2"/>
  </r>
  <r>
    <s v="INV102061"/>
    <x v="286"/>
    <s v="CUST0085"/>
    <s v="PRD024"/>
    <s v="STR082"/>
    <s v="EMP0115"/>
    <n v="2"/>
    <n v="313.47000000000003"/>
    <n v="10"/>
    <n v="62.69"/>
    <n v="564.25"/>
    <n v="492.24"/>
    <n v="72.010000000000005"/>
    <s v="Upi"/>
    <s v="Not Returned"/>
    <x v="0"/>
    <d v="1899-12-30T09:17:00"/>
    <s v="Weekday"/>
    <s v="Aavin Milk Pack v2"/>
    <x v="3"/>
    <n v="313.47000000000003"/>
    <s v="Sundar Prabhu"/>
    <x v="1"/>
    <s v="Vasanth Menon"/>
    <s v="Store Manager"/>
    <s v="FreshMart Salem Bypass"/>
    <x v="0"/>
  </r>
  <r>
    <s v="INV102143"/>
    <x v="286"/>
    <s v="CUST0200"/>
    <s v="PRD103"/>
    <s v="STR157"/>
    <s v="EMP0127"/>
    <n v="7"/>
    <n v="399.42"/>
    <n v="0"/>
    <n v="0"/>
    <n v="2795.94"/>
    <n v="2123.87"/>
    <n v="672.07"/>
    <s v="Credit Card"/>
    <s v="Not Returned"/>
    <x v="0"/>
    <d v="1899-12-30T10:58:00"/>
    <s v="Weekday"/>
    <s v="Organic Fresh Fresh Vegetables Pack"/>
    <x v="11"/>
    <n v="355.64"/>
    <s v="Karthik Achari"/>
    <x v="0"/>
    <s v="Kannan Mudaliar"/>
    <s v="Sales"/>
    <s v="FreshMart Lucknow Extension"/>
    <x v="1"/>
  </r>
  <r>
    <s v="INV100062"/>
    <x v="287"/>
    <s v="CUST0481"/>
    <s v="PRD028"/>
    <s v="STR136"/>
    <s v="EMP0070"/>
    <n v="2"/>
    <n v="380.12"/>
    <n v="0"/>
    <n v="0"/>
    <n v="760.24"/>
    <n v="619.96"/>
    <n v="140.28"/>
    <s v="Upi"/>
    <s v="Not Returned"/>
    <x v="1"/>
    <d v="1899-12-30T12:45:00"/>
    <s v="Weekday"/>
    <s v="Tata Tea Soft Drinks 500g"/>
    <x v="0"/>
    <n v="380.12"/>
    <s v="Gayathri Naidu"/>
    <x v="1"/>
    <s v="Umesh Subramaniam"/>
    <s v="Sales"/>
    <s v="FreshMart Nagpur Crossing"/>
    <x v="2"/>
  </r>
  <r>
    <s v="INV100360"/>
    <x v="287"/>
    <s v="CUST0669"/>
    <s v="PRD025"/>
    <s v="STR094"/>
    <s v="EMP0347"/>
    <n v="4"/>
    <n v="383.51"/>
    <n v="0"/>
    <n v="0"/>
    <n v="1534.04"/>
    <n v="1143.5999999999999"/>
    <n v="390.44"/>
    <s v="Debit Card"/>
    <s v="Not Returned"/>
    <x v="1"/>
    <d v="1899-12-30T11:14:00"/>
    <s v="Weekday"/>
    <s v="Nescafe Soft Drinks Pack"/>
    <x v="0"/>
    <n v="383.51"/>
    <s v="Mani Krishnan"/>
    <x v="2"/>
    <s v="Dhanush Chandran"/>
    <s v="Sales"/>
    <s v="FreshMart Mumbai Central"/>
    <x v="2"/>
  </r>
  <r>
    <s v="INV102119"/>
    <x v="287"/>
    <s v="CUST0396"/>
    <s v="PRD142"/>
    <s v="STR148"/>
    <s v="EMP0267"/>
    <n v="2"/>
    <n v="522.78"/>
    <n v="15"/>
    <n v="156.83000000000001"/>
    <n v="888.73"/>
    <n v="791.74"/>
    <n v="96.99"/>
    <s v="Net Banking"/>
    <s v="Not Returned"/>
    <x v="1"/>
    <d v="1899-12-30T14:13:00"/>
    <s v="Weekday"/>
    <s v="Lizol Dishwash 200g"/>
    <x v="4"/>
    <n v="522.78"/>
    <s v="Yogesh Raj"/>
    <x v="2"/>
    <s v="Ashok Pillai"/>
    <s v="HR"/>
    <s v="FreshMart Kanpur Gardens"/>
    <x v="1"/>
  </r>
  <r>
    <s v="INV102259"/>
    <x v="287"/>
    <s v="CUST0528"/>
    <s v="PRD030"/>
    <s v="STR059"/>
    <s v="EMP0192"/>
    <n v="2"/>
    <n v="172.63"/>
    <n v="5"/>
    <n v="17.260000000000002"/>
    <n v="328"/>
    <n v="284"/>
    <n v="44"/>
    <s v="Wallet"/>
    <s v="Not Returned"/>
    <x v="1"/>
    <d v="1899-12-30T19:11:00"/>
    <s v="Weekday"/>
    <s v="Nescafe Tea Combo"/>
    <x v="0"/>
    <n v="172.63"/>
    <s v="Divya Balan"/>
    <x v="2"/>
    <s v="Rajesh Mudaliar"/>
    <s v="Billing"/>
    <s v="FreshMart Coimbatore Plaza"/>
    <x v="0"/>
  </r>
  <r>
    <s v="INV100387"/>
    <x v="288"/>
    <s v="CUST0586"/>
    <s v="PRD005"/>
    <s v="STR135"/>
    <s v="EMP0134"/>
    <n v="3"/>
    <n v="332.74"/>
    <n v="0"/>
    <n v="0"/>
    <n v="998.22"/>
    <n v="615.80999999999995"/>
    <n v="382.41"/>
    <s v="Upi"/>
    <s v="Not Returned"/>
    <x v="1"/>
    <d v="1899-12-30T20:30:00"/>
    <s v="Weekday"/>
    <s v="Amul Paneer 250ml"/>
    <x v="6"/>
    <n v="332.74"/>
    <s v="Meena Selvam"/>
    <x v="1"/>
    <s v="Poornima Gounder"/>
    <s v="Billing"/>
    <s v="FreshMart Pune Towers"/>
    <x v="2"/>
  </r>
  <r>
    <s v="INV100395"/>
    <x v="288"/>
    <s v="CUST0075"/>
    <s v="PRD133"/>
    <s v="STR087"/>
    <s v="EMP0222"/>
    <n v="2"/>
    <n v="80.5"/>
    <n v="0"/>
    <n v="0"/>
    <n v="161"/>
    <n v="124.5"/>
    <n v="36.5"/>
    <s v="Credit Card"/>
    <s v="Not Returned"/>
    <x v="1"/>
    <d v="1899-12-30T20:47:00"/>
    <s v="Weekday"/>
    <s v="Aachi Powdered Spices 200g"/>
    <x v="1"/>
    <n v="80.5"/>
    <s v="Banu Mudaliar"/>
    <x v="1"/>
    <s v="Poornima Rao"/>
    <s v="Inventory"/>
    <s v="FreshMart Mysuru Complex"/>
    <x v="0"/>
  </r>
  <r>
    <s v="INV101213"/>
    <x v="288"/>
    <s v="CUST0214"/>
    <s v="PRD006"/>
    <s v="STR148"/>
    <s v="EMP0088"/>
    <n v="1"/>
    <n v="343.56"/>
    <n v="0"/>
    <n v="0"/>
    <n v="343.56"/>
    <n v="216.32"/>
    <n v="127.24"/>
    <s v="Cash"/>
    <s v="Not Returned"/>
    <x v="1"/>
    <d v="1899-12-30T21:11:00"/>
    <s v="Weekday"/>
    <s v="Harvest Gold Cookies 500g"/>
    <x v="6"/>
    <n v="343.56"/>
    <s v="Thenmozhi Reddy"/>
    <x v="1"/>
    <s v="Nithya Rao"/>
    <s v="Cashier"/>
    <s v="FreshMart Kanpur Gardens"/>
    <x v="1"/>
  </r>
  <r>
    <s v="INV101245"/>
    <x v="288"/>
    <s v="CUST0182"/>
    <s v="PRD060"/>
    <s v="STR061"/>
    <s v="EMP0329"/>
    <n v="5"/>
    <n v="72.930000000000007"/>
    <n v="15"/>
    <n v="54.7"/>
    <n v="309.95"/>
    <n v="271.25"/>
    <n v="38.700000000000003"/>
    <s v="Wallet"/>
    <s v="Not Returned"/>
    <x v="1"/>
    <d v="1899-12-30T17:56:00"/>
    <s v="Weekday"/>
    <s v="Himalaya Soap 250ml"/>
    <x v="10"/>
    <n v="72.930000000000007"/>
    <s v="Esha Prabhu"/>
    <x v="2"/>
    <s v="Balamurugan Nair"/>
    <s v="Cashier"/>
    <s v="FreshMart Hyderabad Colony"/>
    <x v="0"/>
  </r>
  <r>
    <s v="INV101598"/>
    <x v="288"/>
    <s v="CUST0219"/>
    <s v="PRD009"/>
    <s v="STR159"/>
    <s v="EMP0238"/>
    <n v="3"/>
    <n v="743.18"/>
    <n v="15"/>
    <n v="334.43"/>
    <n v="1895.11"/>
    <n v="1196.1600000000001"/>
    <n v="698.95"/>
    <s v="Debit Card"/>
    <s v="Not Returned"/>
    <x v="2"/>
    <d v="1899-12-30T21:03:00"/>
    <s v="Weekday"/>
    <s v="Harvest Gold Buns 200g"/>
    <x v="6"/>
    <n v="661.91"/>
    <s v="Pandi Naidu"/>
    <x v="0"/>
    <s v="Poornima Menon"/>
    <s v="Operations"/>
    <s v="FreshMart Jaipur Market"/>
    <x v="1"/>
  </r>
  <r>
    <s v="INV101603"/>
    <x v="288"/>
    <s v="CUST0183"/>
    <s v="PRD139"/>
    <s v="STR011"/>
    <s v="EMP0102"/>
    <n v="3"/>
    <n v="91.61"/>
    <n v="5"/>
    <n v="13.74"/>
    <n v="261.08999999999997"/>
    <n v="212.1"/>
    <n v="48.99"/>
    <s v="Net Banking"/>
    <s v="Not Returned"/>
    <x v="0"/>
    <d v="1899-12-30T10:24:00"/>
    <s v="Weekday"/>
    <s v="Lizol Toilet Cleaner Combo"/>
    <x v="4"/>
    <n v="91.61"/>
    <s v="Tara Balan"/>
    <x v="2"/>
    <s v="Prasath Reddy"/>
    <s v="Cashier"/>
    <s v="FreshMart Bengaluru Enclave"/>
    <x v="0"/>
  </r>
  <r>
    <s v="INV101689"/>
    <x v="288"/>
    <s v="CUST0346"/>
    <s v="PRD006"/>
    <s v="STR106"/>
    <s v="EMP0347"/>
    <n v="5"/>
    <n v="345.01"/>
    <n v="0"/>
    <n v="0"/>
    <n v="1725.05"/>
    <n v="1081.5999999999999"/>
    <n v="643.45000000000005"/>
    <s v="Cash"/>
    <s v="Not Returned"/>
    <x v="1"/>
    <d v="1899-12-30T19:18:00"/>
    <s v="Weekday"/>
    <s v="Harvest Gold Cookies 500g"/>
    <x v="6"/>
    <n v="343.56"/>
    <s v="Thenmozhi Devi"/>
    <x v="0"/>
    <s v="Dhanush Chandran"/>
    <s v="Sales"/>
    <s v="FreshMart Ahmedabad Crossing"/>
    <x v="2"/>
  </r>
  <r>
    <s v="INV102059"/>
    <x v="288"/>
    <s v="CUST0409"/>
    <s v="PRD065"/>
    <s v="STR071"/>
    <s v="EMP0210"/>
    <n v="3"/>
    <n v="307"/>
    <n v="20"/>
    <n v="184.2"/>
    <n v="736.8"/>
    <n v="597.48"/>
    <n v="139.32"/>
    <s v="Net Banking"/>
    <s v="Not Returned"/>
    <x v="1"/>
    <d v="1899-12-30T18:35:00"/>
    <s v="Weekday"/>
    <s v="Dove Toothpaste 1L"/>
    <x v="10"/>
    <n v="159.5"/>
    <s v="Banu Subramaniam"/>
    <x v="0"/>
    <s v="Karthik Venkataraman"/>
    <s v="Sales"/>
    <s v="FreshMart Salem Crossing"/>
    <x v="0"/>
  </r>
  <r>
    <s v="INV102414"/>
    <x v="288"/>
    <s v="CUST0639"/>
    <s v="PRD111"/>
    <s v="STR059"/>
    <s v="EMP0070"/>
    <n v="7"/>
    <n v="233.9"/>
    <n v="15"/>
    <n v="245.59"/>
    <n v="1391.71"/>
    <n v="1336.3"/>
    <n v="55.41"/>
    <s v="Cash"/>
    <s v="Not Returned"/>
    <x v="1"/>
    <d v="1899-12-30T17:34:00"/>
    <s v="Weekday"/>
    <s v="Aachi Idli Rice 500g"/>
    <x v="2"/>
    <n v="225.45"/>
    <s v="Hari Raj"/>
    <x v="0"/>
    <s v="Umesh Subramaniam"/>
    <s v="Sales"/>
    <s v="FreshMart Coimbatore Plaza"/>
    <x v="0"/>
  </r>
  <r>
    <s v="INV100459"/>
    <x v="289"/>
    <s v="CUST0040"/>
    <s v="PRD086"/>
    <s v="STR085"/>
    <s v="EMP0154"/>
    <n v="1"/>
    <n v="327.08"/>
    <n v="0"/>
    <n v="0"/>
    <n v="376.14"/>
    <n v="274.61"/>
    <n v="101.53"/>
    <s v="Wallet"/>
    <s v="Not Returned"/>
    <x v="1"/>
    <d v="1899-12-30T15:51:00"/>
    <s v="Weekend"/>
    <s v="Local Farm Fresh Fruits Combo v2"/>
    <x v="9"/>
    <n v="327.08"/>
    <s v="Karthik Menon"/>
    <x v="1"/>
    <s v="Dinesh Varma"/>
    <s v="Store Manager"/>
    <s v="FreshMart Mysuru Arcade"/>
    <x v="0"/>
  </r>
  <r>
    <s v="INV100326"/>
    <x v="289"/>
    <s v="CUST0045"/>
    <s v="PRD080"/>
    <s v="STR036"/>
    <s v="EMP0150"/>
    <n v="6"/>
    <n v="306.69"/>
    <n v="0"/>
    <n v="0"/>
    <n v="2116.16"/>
    <n v="1237.8"/>
    <n v="878.36"/>
    <s v="Net Banking"/>
    <s v="Not Returned"/>
    <x v="1"/>
    <d v="1899-12-30T13:35:00"/>
    <s v="Weekend"/>
    <s v="Vim Kitchenware 1kg"/>
    <x v="5"/>
    <n v="275.70999999999998"/>
    <s v="Thenmozhi Pandian"/>
    <x v="0"/>
    <s v="Dhanya Iyer"/>
    <s v="Operations"/>
    <s v="FreshMart Chennai Central"/>
    <x v="0"/>
  </r>
  <r>
    <s v="INV100449"/>
    <x v="289"/>
    <s v="CUST0253"/>
    <s v="PRD051"/>
    <s v="STR107"/>
    <s v="EMP0018"/>
    <n v="5"/>
    <n v="147.97"/>
    <n v="15"/>
    <n v="110.98"/>
    <n v="723.2"/>
    <n v="564"/>
    <n v="159.19999999999999"/>
    <s v="Debit Card"/>
    <s v="Not Returned"/>
    <x v="1"/>
    <d v="1899-12-30T18:01:00"/>
    <s v="Weekend"/>
    <s v="Cadbury Biscuits 250ml"/>
    <x v="7"/>
    <n v="147.97"/>
    <s v="Ovi Reddy"/>
    <x v="2"/>
    <s v="Chandran Kumar"/>
    <s v="Cashier"/>
    <s v="FreshMart Surat Arcade"/>
    <x v="2"/>
  </r>
  <r>
    <s v="INV100464"/>
    <x v="289"/>
    <s v="CUST0057"/>
    <s v="PRD026"/>
    <s v="STR062"/>
    <s v="EMP0350"/>
    <n v="5"/>
    <n v="329.69"/>
    <n v="5"/>
    <n v="82.42"/>
    <n v="1800.93"/>
    <n v="1236.25"/>
    <n v="564.67999999999995"/>
    <s v="Wallet"/>
    <s v="Not Returned"/>
    <x v="1"/>
    <d v="1899-12-30T09:38:00"/>
    <s v="Weekend"/>
    <s v="Nescafe Coffee 1kg"/>
    <x v="0"/>
    <n v="329.69"/>
    <s v="Harini Chettiar"/>
    <x v="2"/>
    <s v="Uma Pandian"/>
    <s v="Cashier"/>
    <s v="FreshMart Hyderabad Crossing"/>
    <x v="0"/>
  </r>
  <r>
    <s v="INV100497"/>
    <x v="289"/>
    <s v="CUST0178"/>
    <s v="PRD053"/>
    <s v="STR053"/>
    <s v="EMP0007"/>
    <n v="3"/>
    <n v="270.85000000000002"/>
    <n v="0"/>
    <n v="0"/>
    <n v="934.43"/>
    <n v="583.91999999999996"/>
    <n v="350.51"/>
    <s v="Wallet"/>
    <s v="Not Returned"/>
    <x v="1"/>
    <d v="1899-12-30T09:24:00"/>
    <s v="Weekend"/>
    <s v="Cadbury Namkeen Pack"/>
    <x v="7"/>
    <n v="262.77"/>
    <s v="Vasanth Varma"/>
    <x v="0"/>
    <s v="Udhay Selvam"/>
    <s v="Billing"/>
    <s v="FreshMart Tiruppur Heights"/>
    <x v="0"/>
  </r>
  <r>
    <s v="INV101149"/>
    <x v="289"/>
    <s v="CUST0572"/>
    <s v="PRD088"/>
    <s v="STR170"/>
    <s v="EMP0162"/>
    <n v="3"/>
    <n v="407.72"/>
    <n v="15"/>
    <n v="183.47"/>
    <n v="1195.6400000000001"/>
    <n v="1023.72"/>
    <n v="171.92"/>
    <s v="Upi"/>
    <s v="Not Returned"/>
    <x v="1"/>
    <d v="1899-12-30T13:08:00"/>
    <s v="Weekend"/>
    <s v="Local Farm Fresh Fruits Combo v3"/>
    <x v="9"/>
    <n v="404.97"/>
    <s v="Chandrasekar Balan"/>
    <x v="0"/>
    <s v="Jagan Pandian"/>
    <s v="Store Manager"/>
    <s v="FreshMart Patna Arcade"/>
    <x v="3"/>
  </r>
  <r>
    <s v="INV101182"/>
    <x v="289"/>
    <s v="CUST0112"/>
    <s v="PRD119"/>
    <s v="STR047"/>
    <s v="EMP0108"/>
    <n v="3"/>
    <n v="234.86"/>
    <n v="0"/>
    <n v="0"/>
    <n v="810.27"/>
    <n v="639.69000000000005"/>
    <n v="170.58"/>
    <s v="Credit Card"/>
    <s v="Not Returned"/>
    <x v="2"/>
    <d v="1899-12-30T10:49:00"/>
    <s v="Weekend"/>
    <s v="Gold Winner Sunflower Oil 200g"/>
    <x v="8"/>
    <n v="234.86"/>
    <s v="Gokul Venkataraman"/>
    <x v="2"/>
    <s v="Padma Menon"/>
    <s v="Cashier"/>
    <s v="FreshMart Hyderabad Enclave"/>
    <x v="0"/>
  </r>
  <r>
    <s v="INV101987"/>
    <x v="289"/>
    <s v="CUST0290"/>
    <s v="PRD110"/>
    <s v="STR113"/>
    <s v="EMP0339"/>
    <n v="4"/>
    <n v="291.93"/>
    <n v="10"/>
    <n v="116.77"/>
    <n v="1208.5899999999999"/>
    <n v="1014.8"/>
    <n v="193.79"/>
    <s v="Upi"/>
    <s v="Not Returned"/>
    <x v="1"/>
    <d v="1899-12-30T10:31:00"/>
    <s v="Weekend"/>
    <s v="India Gate Ponni Rice 1kg"/>
    <x v="2"/>
    <n v="291.93"/>
    <s v="Uma Pillai"/>
    <x v="1"/>
    <s v="Hariharan Mudaliar"/>
    <s v="Cashier"/>
    <s v="FreshMart Pune Heights"/>
    <x v="2"/>
  </r>
  <r>
    <s v="INV102098"/>
    <x v="289"/>
    <s v="CUST0233"/>
    <s v="PRD138"/>
    <s v="STR053"/>
    <s v="EMP0007"/>
    <n v="4"/>
    <n v="416.08"/>
    <n v="20"/>
    <n v="332.86"/>
    <n v="1531.18"/>
    <n v="1278.56"/>
    <n v="252.62"/>
    <s v="Debit Card"/>
    <s v="Not Returned"/>
    <x v="0"/>
    <d v="1899-12-30T13:02:00"/>
    <s v="Weekend"/>
    <s v="MDH Whole Spices Combo"/>
    <x v="1"/>
    <n v="416.08"/>
    <s v="Deepa Achari"/>
    <x v="1"/>
    <s v="Udhay Selvam"/>
    <s v="Billing"/>
    <s v="FreshMart Tiruppur Heights"/>
    <x v="0"/>
  </r>
  <r>
    <s v="INV102110"/>
    <x v="289"/>
    <s v="CUST0045"/>
    <s v="PRD055"/>
    <s v="STR056"/>
    <s v="EMP0315"/>
    <n v="5"/>
    <n v="133.51"/>
    <n v="10"/>
    <n v="66.75"/>
    <n v="690.92"/>
    <n v="478.5"/>
    <n v="212.42"/>
    <s v="Cash"/>
    <s v="Not Returned"/>
    <x v="1"/>
    <d v="1899-12-30T17:33:00"/>
    <s v="Weekend"/>
    <s v="Cadbury Biscuits Pack"/>
    <x v="7"/>
    <n v="125.15"/>
    <s v="Thenmozhi Pandian"/>
    <x v="0"/>
    <s v="Mani Pandian"/>
    <s v="Sales"/>
    <s v="FreshMart Bengaluru Junction"/>
    <x v="0"/>
  </r>
  <r>
    <s v="INV102196"/>
    <x v="289"/>
    <s v="CUST0043"/>
    <s v="PRD055"/>
    <s v="STR056"/>
    <s v="EMP0163"/>
    <n v="4"/>
    <n v="125.15"/>
    <n v="20"/>
    <n v="100.12"/>
    <n v="460.55"/>
    <n v="382.8"/>
    <n v="77.75"/>
    <s v="Debit Card"/>
    <s v="Not Returned"/>
    <x v="0"/>
    <d v="1899-12-30T21:11:00"/>
    <s v="Weekend"/>
    <s v="Cadbury Biscuits Pack"/>
    <x v="7"/>
    <n v="125.15"/>
    <s v="Jagan Reddy"/>
    <x v="1"/>
    <s v="Revathi Raj"/>
    <s v="Cashier"/>
    <s v="FreshMart Bengaluru Junction"/>
    <x v="0"/>
  </r>
  <r>
    <s v="INV102198"/>
    <x v="289"/>
    <s v="CUST0607"/>
    <s v="PRD045"/>
    <s v="STR041"/>
    <s v="EMP0325"/>
    <n v="1"/>
    <n v="68.95"/>
    <n v="15"/>
    <n v="10.34"/>
    <n v="67.400000000000006"/>
    <n v="57.89"/>
    <n v="9.51"/>
    <s v="Wallet"/>
    <s v="Not Returned"/>
    <x v="1"/>
    <d v="1899-12-30T16:09:00"/>
    <s v="Weekend"/>
    <s v="McCain Ice Cream 2kg"/>
    <x v="12"/>
    <n v="68.95"/>
    <s v="Deepa Varma"/>
    <x v="2"/>
    <s v="Chandran Naidu"/>
    <s v="Cashier"/>
    <s v="FreshMart Tiruppur Colony"/>
    <x v="0"/>
  </r>
  <r>
    <s v="INV100939"/>
    <x v="290"/>
    <s v="CUST0365"/>
    <s v="PRD103"/>
    <s v="STR078"/>
    <s v="EMP0296"/>
    <n v="2"/>
    <n v="355.64"/>
    <n v="0"/>
    <n v="0"/>
    <n v="817.97"/>
    <n v="606.82000000000005"/>
    <n v="211.15"/>
    <s v="Debit Card"/>
    <s v="Not Returned"/>
    <x v="0"/>
    <d v="1899-12-30T14:07:00"/>
    <s v="Weekend"/>
    <s v="Organic Fresh Fresh Vegetables Pack"/>
    <x v="11"/>
    <n v="355.64"/>
    <s v="Jaya Iyer"/>
    <x v="2"/>
    <s v="Vani Venkataraman"/>
    <s v="Billing"/>
    <s v="FreshMart Tiruppur Towers"/>
    <x v="0"/>
  </r>
  <r>
    <s v="INV101774"/>
    <x v="290"/>
    <s v="CUST0205"/>
    <s v="PRD029"/>
    <s v="STR080"/>
    <s v="EMP0285"/>
    <n v="8"/>
    <n v="378.58"/>
    <n v="0"/>
    <n v="0"/>
    <n v="3482.94"/>
    <n v="2089.7600000000002"/>
    <n v="1393.18"/>
    <s v="Cash"/>
    <s v="Not Returned"/>
    <x v="1"/>
    <d v="1899-12-30T15:51:00"/>
    <s v="Weekend"/>
    <s v="Pepsi Tea 200g"/>
    <x v="0"/>
    <n v="332.73"/>
    <s v="Lalitha Nathan"/>
    <x v="0"/>
    <s v="Lalitha Murugan"/>
    <s v="Store Manager"/>
    <s v="FreshMart Madurai Colony"/>
    <x v="0"/>
  </r>
  <r>
    <s v="INV102254"/>
    <x v="290"/>
    <s v="CUST0117"/>
    <s v="PRD029"/>
    <s v="STR039"/>
    <s v="EMP0176"/>
    <n v="3"/>
    <n v="332.73"/>
    <n v="5"/>
    <n v="49.91"/>
    <n v="1090.52"/>
    <n v="783.66"/>
    <n v="306.86"/>
    <s v="Debit Card"/>
    <s v="Not Returned"/>
    <x v="1"/>
    <d v="1899-12-30T14:04:00"/>
    <s v="Weekend"/>
    <s v="Pepsi Tea 200g"/>
    <x v="0"/>
    <n v="332.73"/>
    <s v="Raghav Menon"/>
    <x v="1"/>
    <s v="Anitha Nair"/>
    <s v="Inventory"/>
    <s v="FreshMart Mysuru Market"/>
    <x v="0"/>
  </r>
  <r>
    <s v="INV102370"/>
    <x v="290"/>
    <s v="CUST0302"/>
    <s v="PRD122"/>
    <s v="STR034"/>
    <s v="EMP0133"/>
    <n v="2"/>
    <n v="102.51"/>
    <n v="10"/>
    <n v="20.5"/>
    <n v="212.2"/>
    <n v="177.44"/>
    <n v="34.76"/>
    <s v="Wallet"/>
    <s v="Not Returned"/>
    <x v="0"/>
    <d v="1899-12-30T11:50:00"/>
    <s v="Weekend"/>
    <s v="Fortune Gingelly Oil 250ml"/>
    <x v="8"/>
    <n v="102.51"/>
    <s v="Rajesh Reddy"/>
    <x v="1"/>
    <s v="Deepak Naicker"/>
    <s v="Sales"/>
    <s v="FreshMart Tiruppur Circle"/>
    <x v="0"/>
  </r>
  <r>
    <s v="INV100291"/>
    <x v="291"/>
    <s v="CUST0470"/>
    <s v="PRD029"/>
    <s v="STR051"/>
    <s v="EMP0010"/>
    <n v="3"/>
    <n v="332.73"/>
    <n v="0"/>
    <n v="0"/>
    <n v="998.19"/>
    <n v="783.66"/>
    <n v="214.53"/>
    <s v="Net Banking"/>
    <s v="Not Returned"/>
    <x v="1"/>
    <d v="1899-12-30T20:17:00"/>
    <s v="Weekday"/>
    <s v="Pepsi Tea 200g"/>
    <x v="0"/>
    <n v="332.73"/>
    <s v="Vijay Mudaliar"/>
    <x v="1"/>
    <s v="Hema Sharma"/>
    <s v="Billing"/>
    <s v="FreshMart Madurai Arcade"/>
    <x v="0"/>
  </r>
  <r>
    <s v="INV101249"/>
    <x v="291"/>
    <s v="CUST0483"/>
    <s v="PRD024"/>
    <s v="STR001"/>
    <s v="EMP0080"/>
    <n v="5"/>
    <n v="313.47000000000003"/>
    <n v="15"/>
    <n v="235.1"/>
    <n v="1332.25"/>
    <n v="1230.5999999999999"/>
    <n v="101.65"/>
    <s v="Net Banking"/>
    <s v="Not Returned"/>
    <x v="1"/>
    <d v="1899-12-30T20:06:00"/>
    <s v="Weekday"/>
    <s v="Aavin Milk Pack v2"/>
    <x v="3"/>
    <n v="313.47000000000003"/>
    <s v="Deepak Chandran"/>
    <x v="2"/>
    <s v="Charulatha Balan"/>
    <s v="Sales"/>
    <s v="FreshMart Madurai Crossing"/>
    <x v="0"/>
  </r>
  <r>
    <s v="INV101281"/>
    <x v="291"/>
    <s v="CUST0346"/>
    <s v="PRD005"/>
    <s v="STR073"/>
    <s v="EMP0114"/>
    <n v="6"/>
    <n v="356.64"/>
    <n v="20"/>
    <n v="427.97"/>
    <n v="1711.87"/>
    <n v="1231.6199999999999"/>
    <n v="480.25"/>
    <s v="Cash"/>
    <s v="Not Returned"/>
    <x v="1"/>
    <d v="1899-12-30T11:42:00"/>
    <s v="Weekday"/>
    <s v="Amul Paneer 250ml"/>
    <x v="6"/>
    <n v="332.74"/>
    <s v="Thenmozhi Devi"/>
    <x v="0"/>
    <s v="Devi Krishnan"/>
    <s v="Store Manager"/>
    <s v="FreshMart Bengaluru Market"/>
    <x v="0"/>
  </r>
  <r>
    <s v="INV101469"/>
    <x v="291"/>
    <s v="CUST0668"/>
    <s v="PRD092"/>
    <s v="STR175"/>
    <s v="EMP0043"/>
    <n v="2"/>
    <n v="224.28"/>
    <n v="0"/>
    <n v="0"/>
    <n v="448.56"/>
    <n v="384.78"/>
    <n v="63.78"/>
    <s v="Wallet"/>
    <s v="Not Returned"/>
    <x v="1"/>
    <d v="1899-12-30T21:15:00"/>
    <s v="Weekday"/>
    <s v="Organic Fresh Fresh Fruits 200g"/>
    <x v="9"/>
    <n v="224.28"/>
    <s v="Arun Achari"/>
    <x v="1"/>
    <s v="Suresh Reddy"/>
    <s v="Cashier"/>
    <s v="FreshMart Patna Square"/>
    <x v="3"/>
  </r>
  <r>
    <s v="INV101550"/>
    <x v="292"/>
    <s v="CUST0124"/>
    <s v="PRD121"/>
    <s v="STR035"/>
    <s v="EMP0158"/>
    <n v="3"/>
    <n v="317.72000000000003"/>
    <n v="10"/>
    <n v="95.32"/>
    <n v="857.84"/>
    <n v="814.59"/>
    <n v="43.25"/>
    <s v="Upi"/>
    <s v="Not Returned"/>
    <x v="1"/>
    <d v="1899-12-30T13:40:00"/>
    <s v="Weekday"/>
    <s v="Fortune Coconut Oil 500g"/>
    <x v="8"/>
    <n v="223.15"/>
    <s v="Manoj Iyer"/>
    <x v="1"/>
    <s v="Kavya Varma"/>
    <s v="Sales"/>
    <s v="FreshMart Kochi Circle"/>
    <x v="0"/>
  </r>
  <r>
    <s v="INV102064"/>
    <x v="292"/>
    <s v="CUST0468"/>
    <s v="PRD094"/>
    <s v="STR020"/>
    <s v="EMP0321"/>
    <n v="3"/>
    <n v="298.68"/>
    <n v="10"/>
    <n v="89.6"/>
    <n v="806.44"/>
    <n v="752.07"/>
    <n v="54.37"/>
    <s v="Debit Card"/>
    <s v="Not Returned"/>
    <x v="2"/>
    <d v="1899-12-30T10:49:00"/>
    <s v="Weekday"/>
    <s v="Organic Fresh Fresh Vegetables 2kg"/>
    <x v="11"/>
    <n v="298.68"/>
    <s v="Dinesh Kumar"/>
    <x v="2"/>
    <s v="Sundar Velan"/>
    <s v="Cashier"/>
    <s v="FreshMart Erode Circle"/>
    <x v="0"/>
  </r>
  <r>
    <s v="INV100562"/>
    <x v="293"/>
    <s v="CUST0611"/>
    <s v="PRD017"/>
    <s v="STR125"/>
    <s v="EMP0259"/>
    <n v="4"/>
    <n v="522.07000000000005"/>
    <n v="15"/>
    <n v="313.24"/>
    <n v="1775.04"/>
    <n v="1590.76"/>
    <n v="184.28"/>
    <s v="Wallet"/>
    <s v="Not Returned"/>
    <x v="1"/>
    <d v="1899-12-30T20:55:00"/>
    <s v="Weekday"/>
    <s v="Nestle Curd 1kg"/>
    <x v="3"/>
    <n v="464.41"/>
    <s v="Vasanth Iyer"/>
    <x v="0"/>
    <s v="Ramesh Sekar"/>
    <s v="Inventory"/>
    <s v="FreshMart Nagpur Arcade"/>
    <x v="2"/>
  </r>
  <r>
    <s v="INV100897"/>
    <x v="293"/>
    <s v="CUST0390"/>
    <s v="PRD048"/>
    <s v="STR068"/>
    <s v="EMP0233"/>
    <n v="2"/>
    <n v="147.72"/>
    <n v="15"/>
    <n v="44.32"/>
    <n v="251.12"/>
    <n v="218.42"/>
    <n v="32.700000000000003"/>
    <s v="Debit Card"/>
    <s v="Not Returned"/>
    <x v="1"/>
    <d v="1899-12-30T12:22:00"/>
    <s v="Weekday"/>
    <s v="Lays Chocolates 1kg"/>
    <x v="7"/>
    <n v="147.72"/>
    <s v="Jaya Varma"/>
    <x v="1"/>
    <s v="Sangeetha Balan"/>
    <s v="Sales"/>
    <s v="FreshMart Coimbatore Main Road"/>
    <x v="0"/>
  </r>
  <r>
    <s v="INV101040"/>
    <x v="293"/>
    <s v="CUST0161"/>
    <s v="PRD027"/>
    <s v="STR002"/>
    <s v="EMP0185"/>
    <n v="6"/>
    <n v="144.65"/>
    <n v="15"/>
    <n v="130.19"/>
    <n v="737.71"/>
    <n v="641.94000000000005"/>
    <n v="95.77"/>
    <s v="Net Banking"/>
    <s v="Not Returned"/>
    <x v="1"/>
    <d v="1899-12-30T18:42:00"/>
    <s v="Weekday"/>
    <s v="Coca-Cola Tea 1kg"/>
    <x v="0"/>
    <n v="139.21"/>
    <s v="Karthik Velan"/>
    <x v="0"/>
    <s v="Ezhil Raj"/>
    <s v="Inventory"/>
    <s v="FreshMart Tiruppur Bypass"/>
    <x v="0"/>
  </r>
  <r>
    <s v="INV101064"/>
    <x v="293"/>
    <s v="CUST0646"/>
    <s v="PRD031"/>
    <s v="STR118"/>
    <s v="EMP0223"/>
    <n v="3"/>
    <n v="342.46"/>
    <n v="10"/>
    <n v="102.74"/>
    <n v="924.64"/>
    <n v="815.34"/>
    <n v="109.3"/>
    <s v="Upi"/>
    <s v="Not Returned"/>
    <x v="1"/>
    <d v="1899-12-30T11:16:00"/>
    <s v="Weekday"/>
    <s v="Nescafe Coffee Pack"/>
    <x v="0"/>
    <n v="342.46"/>
    <s v="Thiru Gupta"/>
    <x v="1"/>
    <s v="Kalpana Varma"/>
    <s v="HR"/>
    <s v="FreshMart Surat Heights"/>
    <x v="2"/>
  </r>
  <r>
    <s v="INV101086"/>
    <x v="293"/>
    <s v="CUST0156"/>
    <s v="PRD093"/>
    <s v="STR020"/>
    <s v="EMP0334"/>
    <n v="7"/>
    <n v="110.25"/>
    <n v="0"/>
    <n v="0"/>
    <n v="771.75"/>
    <n v="558.74"/>
    <n v="213.01"/>
    <s v="Debit Card"/>
    <s v="Returned"/>
    <x v="1"/>
    <d v="1899-12-30T11:43:00"/>
    <s v="Weekday"/>
    <s v="Local Farm Fresh Vegetables 250ml"/>
    <x v="11"/>
    <n v="96.72"/>
    <s v="Tara Chettiar"/>
    <x v="0"/>
    <s v="Elango Raj"/>
    <s v="Sales"/>
    <s v="FreshMart Erode Circle"/>
    <x v="0"/>
  </r>
  <r>
    <s v="INV101458"/>
    <x v="293"/>
    <s v="CUST0288"/>
    <s v="PRD008"/>
    <s v="STR053"/>
    <s v="EMP0190"/>
    <n v="2"/>
    <n v="455.79"/>
    <n v="0"/>
    <n v="0"/>
    <n v="911.58"/>
    <n v="565.76"/>
    <n v="345.82"/>
    <s v="Wallet"/>
    <s v="Returned"/>
    <x v="1"/>
    <d v="1899-12-30T21:39:00"/>
    <s v="Weekday"/>
    <s v="Britannia Cookies 200g"/>
    <x v="6"/>
    <n v="455.79"/>
    <s v="Jagan Iyer"/>
    <x v="1"/>
    <s v="Balaji Prabhu"/>
    <s v="HR"/>
    <s v="FreshMart Tiruppur Heights"/>
    <x v="0"/>
  </r>
  <r>
    <s v="INV101529"/>
    <x v="293"/>
    <m/>
    <s v="PRD142"/>
    <s v="STR096"/>
    <s v="EMP0301"/>
    <n v="3"/>
    <n v="522.78"/>
    <n v="0"/>
    <n v="0"/>
    <n v="1568.34"/>
    <n v="1187.6099999999999"/>
    <n v="380.73"/>
    <s v="Cash"/>
    <s v="Not Returned"/>
    <x v="0"/>
    <d v="1899-12-30T21:38:00"/>
    <s v="Weekday"/>
    <s v="Lizol Dishwash 200g"/>
    <x v="4"/>
    <n v="522.78"/>
    <m/>
    <x v="3"/>
    <s v="Kalpana Prabhu"/>
    <s v="Inventory"/>
    <s v="FreshMart Mumbai Bypass"/>
    <x v="2"/>
  </r>
  <r>
    <s v="INV102447"/>
    <x v="293"/>
    <s v="CUST0665"/>
    <s v="PRD067"/>
    <s v="STR090"/>
    <s v="EMP0203"/>
    <n v="5"/>
    <n v="186.38"/>
    <n v="0"/>
    <n v="0"/>
    <n v="931.9"/>
    <n v="678.3"/>
    <n v="253.6"/>
    <s v="Cash"/>
    <s v="Not Returned"/>
    <x v="1"/>
    <d v="1899-12-30T21:48:00"/>
    <s v="Weekday"/>
    <s v="Dove Shampoo 500g"/>
    <x v="10"/>
    <n v="186.38"/>
    <s v="Kishore Subramaniam"/>
    <x v="2"/>
    <s v="Hariharan Sekar"/>
    <s v="Operations"/>
    <s v="FreshMart Mysuru Heights"/>
    <x v="0"/>
  </r>
  <r>
    <s v="INV100786"/>
    <x v="294"/>
    <s v="CUST0052"/>
    <s v="PRD127"/>
    <s v="STR017"/>
    <s v="EMP0092"/>
    <n v="7"/>
    <n v="376.93"/>
    <n v="10"/>
    <n v="263.85000000000002"/>
    <n v="2374.66"/>
    <n v="2032.31"/>
    <n v="342.35"/>
    <s v="Wallet"/>
    <s v="Not Returned"/>
    <x v="1"/>
    <d v="1899-12-30T18:28:00"/>
    <s v="Weekday"/>
    <s v="Idhayam Gingelly Oil 1kg"/>
    <x v="8"/>
    <n v="331.35"/>
    <s v="Janani Selvam"/>
    <x v="0"/>
    <s v="Tara Gupta"/>
    <s v="Sales"/>
    <s v="FreshMart Madurai Plaza"/>
    <x v="0"/>
  </r>
  <r>
    <s v="INV101974"/>
    <x v="294"/>
    <s v="CUST0677"/>
    <s v="PRD015"/>
    <s v="STR081"/>
    <s v="EMP0031"/>
    <n v="4"/>
    <n v="526.20000000000005"/>
    <n v="0"/>
    <n v="0"/>
    <n v="2104.8000000000002"/>
    <n v="1547.56"/>
    <n v="557.24"/>
    <s v="Cash"/>
    <s v="Not Returned"/>
    <x v="1"/>
    <d v="1899-12-30T11:28:00"/>
    <s v="Weekday"/>
    <s v="Nestle Butter 250ml"/>
    <x v="3"/>
    <n v="459.58"/>
    <s v="Kamala Naidu"/>
    <x v="0"/>
    <s v="Ramesh Iyer"/>
    <s v="Cashier"/>
    <s v="FreshMart Erode Crossing"/>
    <x v="0"/>
  </r>
  <r>
    <s v="INV102113"/>
    <x v="294"/>
    <s v="CUST0335"/>
    <s v="PRD022"/>
    <s v="STR023"/>
    <s v="EMP0174"/>
    <n v="3"/>
    <n v="397.22"/>
    <n v="10"/>
    <n v="119.17"/>
    <n v="1072.49"/>
    <n v="958.11"/>
    <n v="114.38"/>
    <s v="Upi"/>
    <s v="Not Returned"/>
    <x v="1"/>
    <d v="1899-12-30T15:39:00"/>
    <s v="Weekday"/>
    <s v="Aavin Milk Pack"/>
    <x v="3"/>
    <n v="397.22"/>
    <s v="Sathish Iyer"/>
    <x v="1"/>
    <s v="Dhanush Venkataraman"/>
    <s v="Cashier"/>
    <s v="FreshMart Mysuru Square"/>
    <x v="0"/>
  </r>
  <r>
    <s v="INV101247"/>
    <x v="295"/>
    <s v="CUST0639"/>
    <s v="PRD076"/>
    <s v="STR109"/>
    <s v="EMP0180"/>
    <n v="4"/>
    <n v="423.99"/>
    <n v="5"/>
    <n v="84.8"/>
    <n v="1611.16"/>
    <n v="1280.76"/>
    <n v="330.4"/>
    <s v="Debit Card"/>
    <s v="Not Returned"/>
    <x v="1"/>
    <d v="1899-12-30T09:39:00"/>
    <s v="Weekday"/>
    <s v="Surf Excel Tissue Combo v2"/>
    <x v="5"/>
    <n v="395.66"/>
    <s v="Hari Raj"/>
    <x v="0"/>
    <s v="Venkat Balan"/>
    <s v="Billing"/>
    <s v="FreshMart Mumbai Complex"/>
    <x v="2"/>
  </r>
  <r>
    <s v="INV101874"/>
    <x v="295"/>
    <s v="CUST0645"/>
    <s v="PRD014"/>
    <s v="STR027"/>
    <s v="EMP0143"/>
    <n v="5"/>
    <n v="448.98"/>
    <n v="15"/>
    <n v="336.74"/>
    <n v="1908.16"/>
    <n v="1758.15"/>
    <n v="150.01"/>
    <s v="Cash"/>
    <s v="Returned"/>
    <x v="1"/>
    <d v="1899-12-30T13:59:00"/>
    <s v="Weekday"/>
    <s v="Milky Mist Curd 1kg"/>
    <x v="3"/>
    <n v="434.65"/>
    <s v="Kamala Velan"/>
    <x v="0"/>
    <s v="Chitra Prabhu"/>
    <s v="Sales"/>
    <s v="FreshMart Coimbatore Heights"/>
    <x v="0"/>
  </r>
  <r>
    <s v="INV102386"/>
    <x v="295"/>
    <s v="CUST0336"/>
    <s v="PRD063"/>
    <s v="STR125"/>
    <s v="EMP0259"/>
    <n v="1"/>
    <n v="73.83"/>
    <n v="0"/>
    <n v="0"/>
    <n v="73.83"/>
    <n v="54.32"/>
    <n v="19.510000000000002"/>
    <s v="Cash"/>
    <s v="Not Returned"/>
    <x v="1"/>
    <d v="1899-12-30T21:28:00"/>
    <s v="Weekday"/>
    <s v="Patanjali Shampoo Combo"/>
    <x v="10"/>
    <n v="42.16"/>
    <s v="Dhanya Achari"/>
    <x v="2"/>
    <s v="Ramesh Sekar"/>
    <s v="Inventory"/>
    <s v="FreshMart Nagpur Arcade"/>
    <x v="2"/>
  </r>
  <r>
    <s v="INV100054"/>
    <x v="296"/>
    <s v="CUST0462"/>
    <s v="PRD037"/>
    <s v="STR104"/>
    <s v="EMP0148"/>
    <n v="3"/>
    <n v="245.32"/>
    <n v="5"/>
    <n v="36.799999999999997"/>
    <n v="804.03"/>
    <n v="628.14"/>
    <n v="175.89"/>
    <s v="Debit Card"/>
    <s v="Not Returned"/>
    <x v="1"/>
    <d v="1899-12-30T17:37:00"/>
    <s v="Weekend"/>
    <s v="ITC Frozen Snacks 250ml"/>
    <x v="12"/>
    <n v="245.32"/>
    <s v="Anitha Sharma"/>
    <x v="2"/>
    <s v="Malathi Rao"/>
    <s v="Billing"/>
    <s v="FreshMart Nagpur Square"/>
    <x v="2"/>
  </r>
  <r>
    <s v="INV100580"/>
    <x v="296"/>
    <s v="CUST0300"/>
    <s v="PRD037"/>
    <s v="STR027"/>
    <s v="EMP0143"/>
    <n v="3"/>
    <n v="245.32"/>
    <n v="15"/>
    <n v="110.39"/>
    <n v="719.41"/>
    <n v="628.14"/>
    <n v="91.27"/>
    <s v="Wallet"/>
    <s v="Not Returned"/>
    <x v="1"/>
    <d v="1899-12-30T18:32:00"/>
    <s v="Weekend"/>
    <s v="ITC Frozen Snacks 250ml"/>
    <x v="12"/>
    <n v="245.32"/>
    <s v="Indira Prabhu"/>
    <x v="1"/>
    <s v="Chitra Prabhu"/>
    <s v="Sales"/>
    <s v="FreshMart Coimbatore Heights"/>
    <x v="0"/>
  </r>
  <r>
    <s v="INV101326"/>
    <x v="296"/>
    <s v="CUST0402"/>
    <s v="PRD040"/>
    <s v="STR142"/>
    <s v="EMP0101"/>
    <n v="7"/>
    <n v="158.4"/>
    <n v="5"/>
    <n v="55.44"/>
    <n v="1211.3599999999999"/>
    <n v="892.36"/>
    <n v="319"/>
    <s v="Credit Card"/>
    <s v="Not Returned"/>
    <x v="0"/>
    <d v="1899-12-30T14:06:00"/>
    <s v="Weekend"/>
    <s v="Amul Frozen Vegetables 500g"/>
    <x v="12"/>
    <n v="144.03"/>
    <s v="Usha Raj"/>
    <x v="0"/>
    <s v="Hariharan Chandran"/>
    <s v="Operations"/>
    <s v="FreshMart Chandigarh Plaza"/>
    <x v="1"/>
  </r>
  <r>
    <s v="INV101423"/>
    <x v="296"/>
    <s v="CUST0578"/>
    <s v="PRD010"/>
    <s v="STR089"/>
    <s v="EMP0105"/>
    <n v="2"/>
    <n v="182.3"/>
    <n v="15"/>
    <n v="54.69"/>
    <n v="356.4"/>
    <n v="215.2"/>
    <n v="141.19999999999999"/>
    <s v="Wallet"/>
    <s v="Not Returned"/>
    <x v="2"/>
    <d v="1899-12-30T19:22:00"/>
    <s v="Weekend"/>
    <s v="Harvest Gold Cookies Pack"/>
    <x v="6"/>
    <n v="182.3"/>
    <s v="Jagan Venkataraman"/>
    <x v="1"/>
    <s v="Nagarajan Mudaliar"/>
    <s v="Cashier"/>
    <s v="FreshMart Salem Hub"/>
    <x v="0"/>
  </r>
  <r>
    <s v="INV101440"/>
    <x v="296"/>
    <s v="CUST0378"/>
    <s v="PRD048"/>
    <s v="STR006"/>
    <s v="EMP0265"/>
    <n v="5"/>
    <n v="161.82"/>
    <n v="0"/>
    <n v="0"/>
    <n v="930.46"/>
    <n v="546.04999999999995"/>
    <n v="384.41"/>
    <s v="Upi"/>
    <s v="Not Returned"/>
    <x v="1"/>
    <d v="1899-12-30T21:45:00"/>
    <s v="Weekend"/>
    <s v="Lays Chocolates 1kg"/>
    <x v="7"/>
    <n v="147.72"/>
    <s v="Radha Nair"/>
    <x v="0"/>
    <s v="Padma Subramaniam"/>
    <s v="Operations"/>
    <s v="FreshMart Mysuru Junction"/>
    <x v="0"/>
  </r>
  <r>
    <s v="INV101745"/>
    <x v="296"/>
    <s v="CUST0370"/>
    <s v="PRD049"/>
    <s v="STR098"/>
    <s v="EMP0050"/>
    <n v="5"/>
    <n v="469.11"/>
    <n v="15"/>
    <n v="351.83"/>
    <n v="2292.7800000000002"/>
    <n v="1544.7"/>
    <n v="748.08"/>
    <s v="Debit Card"/>
    <s v="Not Returned"/>
    <x v="1"/>
    <d v="1899-12-30T18:49:00"/>
    <s v="Weekend"/>
    <s v="Cadbury Chips 1kg"/>
    <x v="7"/>
    <n v="418.79"/>
    <s v="Jaya Naicker"/>
    <x v="0"/>
    <s v="Umesh Menon"/>
    <s v="Sales"/>
    <s v="FreshMart Pune Main Road"/>
    <x v="1"/>
  </r>
  <r>
    <s v="INV102214"/>
    <x v="296"/>
    <s v="CUST0567"/>
    <s v="PRD101"/>
    <s v="STR061"/>
    <s v="EMP0329"/>
    <n v="7"/>
    <n v="518.5"/>
    <n v="10"/>
    <n v="362.95"/>
    <n v="3756.53"/>
    <n v="2710.12"/>
    <n v="1046.4100000000001"/>
    <s v="Cash"/>
    <s v="Not Returned"/>
    <x v="2"/>
    <d v="1899-12-30T10:48:00"/>
    <s v="Weekend"/>
    <s v="Organic Fresh Fresh Vegetables 500g"/>
    <x v="11"/>
    <n v="451.89"/>
    <s v="Bharath Balan"/>
    <x v="0"/>
    <s v="Balamurugan Nair"/>
    <s v="Cashier"/>
    <s v="FreshMart Hyderabad Colony"/>
    <x v="0"/>
  </r>
  <r>
    <s v="INV100015"/>
    <x v="297"/>
    <s v="CUST0191"/>
    <s v="PRD128"/>
    <s v="STR005"/>
    <s v="EMP0127"/>
    <n v="1"/>
    <n v="253.11"/>
    <n v="20"/>
    <n v="50.62"/>
    <n v="232.86"/>
    <n v="190.74"/>
    <n v="42.12"/>
    <s v="Credit Card"/>
    <s v="Not Returned"/>
    <x v="1"/>
    <d v="1899-12-30T15:36:00"/>
    <s v="Weekend"/>
    <s v="Aachi Powdered Spices Pack"/>
    <x v="1"/>
    <n v="253.11"/>
    <s v="Elango Balan"/>
    <x v="1"/>
    <s v="Kannan Mudaliar"/>
    <s v="Sales"/>
    <s v="FreshMart Chennai Crossing"/>
    <x v="0"/>
  </r>
  <r>
    <s v="INV100057"/>
    <x v="297"/>
    <s v="CUST0493"/>
    <s v="PRD079"/>
    <s v="STR006"/>
    <s v="EMP0265"/>
    <n v="7"/>
    <n v="293.76"/>
    <n v="20"/>
    <n v="411.26"/>
    <n v="1891.82"/>
    <n v="1358.42"/>
    <n v="533.4"/>
    <s v="Credit Card"/>
    <s v="Returned"/>
    <x v="2"/>
    <d v="1899-12-30T17:34:00"/>
    <s v="Weekend"/>
    <s v="Eveready Detergent Pack"/>
    <x v="5"/>
    <n v="260.93"/>
    <s v="Elango Nair"/>
    <x v="0"/>
    <s v="Padma Subramaniam"/>
    <s v="Operations"/>
    <s v="FreshMart Mysuru Junction"/>
    <x v="0"/>
  </r>
  <r>
    <s v="INV100185"/>
    <x v="297"/>
    <s v="CUST0620"/>
    <s v="PRD072"/>
    <s v="STR076"/>
    <s v="EMP0069"/>
    <n v="3"/>
    <n v="340.25"/>
    <n v="5"/>
    <n v="51.04"/>
    <n v="1115.17"/>
    <n v="791.55"/>
    <n v="323.62"/>
    <s v="Wallet"/>
    <s v="Not Returned"/>
    <x v="0"/>
    <d v="1899-12-30T18:20:00"/>
    <s v="Weekend"/>
    <s v="Eveready Detergent 1L"/>
    <x v="5"/>
    <n v="340.25"/>
    <s v="Nagarajan Gupta"/>
    <x v="2"/>
    <s v="Uma Chandran"/>
    <s v="Store Manager"/>
    <s v="FreshMart Hyderabad Towers"/>
    <x v="0"/>
  </r>
  <r>
    <s v="INV100749"/>
    <x v="297"/>
    <s v="CUST0051"/>
    <s v="PRD064"/>
    <s v="STR132"/>
    <s v="EMP0151"/>
    <n v="8"/>
    <n v="436.2"/>
    <n v="0"/>
    <n v="0"/>
    <n v="4013.04"/>
    <n v="2205.36"/>
    <n v="1807.68"/>
    <s v="Upi"/>
    <s v="Not Returned"/>
    <x v="1"/>
    <d v="1899-12-30T18:25:00"/>
    <s v="Weekend"/>
    <s v="Patanjali Soap Combo"/>
    <x v="10"/>
    <n v="386.17"/>
    <s v="Ovi Devi"/>
    <x v="0"/>
    <s v="Arun Subramaniam"/>
    <s v="Billing"/>
    <s v="FreshMart Surat Plaza"/>
    <x v="2"/>
  </r>
  <r>
    <s v="INV100811"/>
    <x v="297"/>
    <s v="CUST0689"/>
    <s v="PRD112"/>
    <s v="STR083"/>
    <s v="EMP0074"/>
    <n v="4"/>
    <n v="251.73"/>
    <n v="10"/>
    <n v="100.69"/>
    <n v="1042.1600000000001"/>
    <n v="842.08"/>
    <n v="200.08"/>
    <s v="Wallet"/>
    <s v="Not Returned"/>
    <x v="2"/>
    <d v="1899-12-30T15:28:00"/>
    <s v="Weekend"/>
    <s v="Aachi Ponni Rice 2kg"/>
    <x v="2"/>
    <n v="251.73"/>
    <s v="Karthik Pillai"/>
    <x v="2"/>
    <s v="Indira Varma"/>
    <s v="Sales"/>
    <s v="FreshMart Salem Colony"/>
    <x v="0"/>
  </r>
  <r>
    <s v="INV100837"/>
    <x v="297"/>
    <s v="CUST0051"/>
    <s v="PRD125"/>
    <s v="STR130"/>
    <s v="EMP0217"/>
    <n v="8"/>
    <n v="220.37"/>
    <n v="10"/>
    <n v="176.3"/>
    <n v="1824.66"/>
    <n v="1563.52"/>
    <n v="261.14"/>
    <s v="Net Banking"/>
    <s v="Not Returned"/>
    <x v="1"/>
    <d v="1899-12-30T17:07:00"/>
    <s v="Weekend"/>
    <s v="Gold Winner Coconut Oil 2kg v2"/>
    <x v="8"/>
    <n v="219.39"/>
    <s v="Ovi Devi"/>
    <x v="0"/>
    <s v="Radha Pillai"/>
    <s v="Sales"/>
    <s v="FreshMart Surat Central"/>
    <x v="2"/>
  </r>
  <r>
    <s v="INV100978"/>
    <x v="297"/>
    <s v="CUST0398"/>
    <s v="PRD012"/>
    <s v="STR091"/>
    <s v="EMP0076"/>
    <n v="4"/>
    <n v="605.22"/>
    <n v="0"/>
    <n v="0"/>
    <n v="2784.01"/>
    <n v="1345.6"/>
    <n v="1438.41"/>
    <s v="Cash"/>
    <s v="Not Returned"/>
    <x v="0"/>
    <d v="1899-12-30T13:18:00"/>
    <s v="Weekend"/>
    <s v="Harvest Gold Rusk 1kg"/>
    <x v="6"/>
    <n v="541.35"/>
    <s v="Balamurugan Menon"/>
    <x v="0"/>
    <s v="Meena Devi"/>
    <s v="Inventory"/>
    <s v="FreshMart Tiruppur Plaza"/>
    <x v="0"/>
  </r>
  <r>
    <s v="INV101156"/>
    <x v="297"/>
    <s v="CUST0485"/>
    <s v="PRD054"/>
    <s v="STR099"/>
    <s v="EMP0026"/>
    <n v="4"/>
    <n v="575.96"/>
    <n v="0"/>
    <n v="0"/>
    <n v="2649.42"/>
    <n v="1516.76"/>
    <n v="1132.6600000000001"/>
    <s v="Credit Card"/>
    <s v="Not Returned"/>
    <x v="1"/>
    <d v="1899-12-30T17:24:00"/>
    <s v="Weekend"/>
    <s v="Lays Namkeen 2kg"/>
    <x v="7"/>
    <n v="530.16"/>
    <s v="Dhanush Venkataraman"/>
    <x v="0"/>
    <s v="Nandhini Pandian"/>
    <s v="Operations"/>
    <s v="FreshMart Nagpur Plaza"/>
    <x v="2"/>
  </r>
  <r>
    <s v="INV101174"/>
    <x v="297"/>
    <s v="CUST0341"/>
    <s v="PRD026"/>
    <s v="STR029"/>
    <s v="EMP0018"/>
    <n v="2"/>
    <n v="329.69"/>
    <n v="0"/>
    <n v="0"/>
    <n v="758.29"/>
    <n v="494.5"/>
    <n v="263.79000000000002"/>
    <s v="Debit Card"/>
    <s v="Not Returned"/>
    <x v="1"/>
    <d v="1899-12-30T19:26:00"/>
    <s v="Weekend"/>
    <s v="Nescafe Coffee 1kg"/>
    <x v="0"/>
    <n v="329.69"/>
    <s v="Elango Sekar"/>
    <x v="2"/>
    <s v="Chandran Kumar"/>
    <s v="Cashier"/>
    <s v="FreshMart Bengaluru Colony"/>
    <x v="0"/>
  </r>
  <r>
    <s v="INV101180"/>
    <x v="297"/>
    <s v="CUST0051"/>
    <s v="PRD091"/>
    <s v="STR049"/>
    <s v="EMP0017"/>
    <n v="7"/>
    <n v="397.67"/>
    <n v="0"/>
    <n v="0"/>
    <n v="3201.24"/>
    <n v="2110.9899999999998"/>
    <n v="1090.25"/>
    <s v="Debit Card"/>
    <s v="Not Returned"/>
    <x v="1"/>
    <d v="1899-12-30T20:56:00"/>
    <s v="Weekend"/>
    <s v="Local Farm Fresh Fruits 250ml"/>
    <x v="9"/>
    <n v="376.11"/>
    <s v="Ovi Devi"/>
    <x v="0"/>
    <s v="Ovi Sharma"/>
    <s v="Sales"/>
    <s v="FreshMart Mysuru Circle"/>
    <x v="0"/>
  </r>
  <r>
    <s v="INV101490"/>
    <x v="297"/>
    <s v="CUST0621"/>
    <s v="PRD137"/>
    <s v="STR022"/>
    <s v="EMP0284"/>
    <n v="6"/>
    <n v="508.03"/>
    <n v="0"/>
    <n v="0"/>
    <n v="3505.41"/>
    <n v="2111.2199999999998"/>
    <n v="1394.19"/>
    <s v="Net Banking"/>
    <s v="Not Returned"/>
    <x v="2"/>
    <d v="1899-12-30T16:17:00"/>
    <s v="Weekend"/>
    <s v="MDH Powdered Spices 200g"/>
    <x v="1"/>
    <n v="442.14"/>
    <s v="Priya Iyer"/>
    <x v="0"/>
    <s v="Naveen Venkataraman"/>
    <s v="Sales"/>
    <s v="FreshMart Tiruppur Complex"/>
    <x v="0"/>
  </r>
  <r>
    <s v="INV101671"/>
    <x v="297"/>
    <s v="CUST0392"/>
    <s v="PRD095"/>
    <s v="STR023"/>
    <s v="EMP0035"/>
    <n v="7"/>
    <n v="85.31"/>
    <n v="0"/>
    <n v="0"/>
    <n v="686.75"/>
    <n v="434.98"/>
    <n v="251.77"/>
    <s v="Debit Card"/>
    <s v="Not Returned"/>
    <x v="1"/>
    <d v="1899-12-30T18:30:00"/>
    <s v="Weekend"/>
    <s v="Organic Fresh Fresh Vegetables 200g"/>
    <x v="11"/>
    <n v="75.680000000000007"/>
    <s v="Indira Chettiar"/>
    <x v="0"/>
    <s v="Kavya Nathan"/>
    <s v="HR"/>
    <s v="FreshMart Mysuru Square"/>
    <x v="0"/>
  </r>
  <r>
    <s v="INV101697"/>
    <x v="297"/>
    <s v="CUST0033"/>
    <s v="PRD016"/>
    <s v="STR080"/>
    <s v="EMP0285"/>
    <n v="3"/>
    <n v="59.92"/>
    <n v="10"/>
    <n v="17.98"/>
    <n v="186.05"/>
    <n v="144.44999999999999"/>
    <n v="41.6"/>
    <s v="Upi"/>
    <s v="Not Returned"/>
    <x v="0"/>
    <d v="1899-12-30T19:22:00"/>
    <s v="Weekend"/>
    <s v="Milky Mist Milk 2kg"/>
    <x v="3"/>
    <n v="59.92"/>
    <s v="Nirmala Sekar"/>
    <x v="1"/>
    <s v="Lalitha Murugan"/>
    <s v="Store Manager"/>
    <s v="FreshMart Madurai Colony"/>
    <x v="0"/>
  </r>
  <r>
    <s v="INV100875"/>
    <x v="298"/>
    <s v="CUST0275"/>
    <s v="PRD128"/>
    <s v="STR059"/>
    <s v="EMP0164"/>
    <n v="7"/>
    <n v="286.55"/>
    <n v="20"/>
    <n v="401.17"/>
    <n v="1604.68"/>
    <n v="1335.18"/>
    <n v="269.5"/>
    <s v="Wallet"/>
    <s v="Not Returned"/>
    <x v="1"/>
    <d v="1899-12-30T17:56:00"/>
    <s v="Weekday"/>
    <s v="Aachi Powdered Spices Pack"/>
    <x v="1"/>
    <n v="253.11"/>
    <s v="Latha Nathan"/>
    <x v="0"/>
    <s v="Sundar Naicker"/>
    <s v="Billing"/>
    <s v="FreshMart Coimbatore Plaza"/>
    <x v="0"/>
  </r>
  <r>
    <s v="INV100956"/>
    <x v="298"/>
    <s v="CUST0544"/>
    <s v="PRD063"/>
    <s v="STR080"/>
    <s v="EMP0285"/>
    <n v="1"/>
    <n v="73.83"/>
    <n v="5"/>
    <n v="3.69"/>
    <n v="70.14"/>
    <n v="54.32"/>
    <n v="15.82"/>
    <s v="Debit Card"/>
    <s v="Not Returned"/>
    <x v="1"/>
    <d v="1899-12-30T18:38:00"/>
    <s v="Weekday"/>
    <s v="Patanjali Shampoo Combo"/>
    <x v="10"/>
    <n v="42.16"/>
    <s v="Divya Raj"/>
    <x v="2"/>
    <s v="Lalitha Murugan"/>
    <s v="Store Manager"/>
    <s v="FreshMart Madurai Colony"/>
    <x v="0"/>
  </r>
  <r>
    <s v="INV101483"/>
    <x v="298"/>
    <s v="CUST0244"/>
    <s v="PRD108"/>
    <s v="STR025"/>
    <s v="EMP0011"/>
    <n v="5"/>
    <n v="306.62"/>
    <n v="0"/>
    <n v="0"/>
    <n v="1533.1"/>
    <n v="1299.6500000000001"/>
    <n v="233.45"/>
    <s v="Upi"/>
    <s v="Returned"/>
    <x v="1"/>
    <d v="1899-12-30T16:56:00"/>
    <s v="Weekday"/>
    <s v="Daawat Basmati Rice 2kg"/>
    <x v="2"/>
    <n v="306.62"/>
    <s v="Padma Naicker"/>
    <x v="2"/>
    <s v="Balamurugan Sharma"/>
    <s v="Billing"/>
    <s v="FreshMart Tiruppur Enclave"/>
    <x v="0"/>
  </r>
  <r>
    <s v="INV101743"/>
    <x v="298"/>
    <s v="CUST0110"/>
    <s v="PRD123"/>
    <s v="STR080"/>
    <s v="EMP0285"/>
    <n v="3"/>
    <n v="206.02"/>
    <n v="0"/>
    <n v="0"/>
    <n v="618.05999999999995"/>
    <n v="475.29"/>
    <n v="142.77000000000001"/>
    <s v="Debit Card"/>
    <s v="Not Returned"/>
    <x v="1"/>
    <d v="1899-12-30T14:30:00"/>
    <s v="Weekday"/>
    <s v="Fortune Gingelly Oil 200g"/>
    <x v="8"/>
    <n v="183.39"/>
    <s v="Pandi Chandran"/>
    <x v="0"/>
    <s v="Lalitha Murugan"/>
    <s v="Store Manager"/>
    <s v="FreshMart Madurai Colony"/>
    <x v="0"/>
  </r>
  <r>
    <s v="INV101831"/>
    <x v="298"/>
    <s v="CUST0414"/>
    <s v="PRD101"/>
    <s v="STR022"/>
    <s v="EMP0284"/>
    <n v="3"/>
    <n v="451.89"/>
    <n v="5"/>
    <n v="67.78"/>
    <n v="1287.8900000000001"/>
    <n v="1161.48"/>
    <n v="126.41"/>
    <s v="Cash"/>
    <s v="Not Returned"/>
    <x v="1"/>
    <d v="1899-12-30T10:00:00"/>
    <s v="Weekday"/>
    <s v="Organic Fresh Fresh Vegetables 500g"/>
    <x v="11"/>
    <n v="451.89"/>
    <s v="Jaya Pandian"/>
    <x v="2"/>
    <s v="Naveen Venkataraman"/>
    <s v="Sales"/>
    <s v="FreshMart Tiruppur Complex"/>
    <x v="0"/>
  </r>
  <r>
    <s v="INV100053"/>
    <x v="299"/>
    <s v="CUST0178"/>
    <s v="PRD102"/>
    <s v="STR092"/>
    <s v="EMP0122"/>
    <n v="7"/>
    <n v="435.94"/>
    <n v="15"/>
    <n v="457.74"/>
    <n v="2593.84"/>
    <n v="2386.3000000000002"/>
    <n v="207.54"/>
    <s v="Wallet"/>
    <s v="Not Returned"/>
    <x v="1"/>
    <d v="1899-12-30T11:32:00"/>
    <s v="Weekday"/>
    <s v="Local Farm Fresh Vegetables 200g v2"/>
    <x v="11"/>
    <n v="400.33"/>
    <s v="Vasanth Varma"/>
    <x v="0"/>
    <s v="Rajesh Chettiar"/>
    <s v="Cashier"/>
    <s v="FreshMart Chennai Gardens"/>
    <x v="0"/>
  </r>
  <r>
    <s v="INV100143"/>
    <x v="299"/>
    <s v="CUST0257"/>
    <s v="PRD124"/>
    <s v="STR060"/>
    <s v="EMP0181"/>
    <n v="5"/>
    <n v="121.9"/>
    <n v="20"/>
    <n v="121.9"/>
    <n v="487.6"/>
    <n v="544.6"/>
    <n v="-57"/>
    <s v="Cash"/>
    <s v="Not Returned"/>
    <x v="1"/>
    <d v="1899-12-30T19:21:00"/>
    <s v="Weekday"/>
    <s v="Gold Winner Coconut Oil 2kg"/>
    <x v="8"/>
    <n v="121.9"/>
    <s v="Eswari Sharma"/>
    <x v="2"/>
    <s v="Madhavan Murugan"/>
    <s v="Sales"/>
    <s v="FreshMart Erode Square"/>
    <x v="1"/>
  </r>
  <r>
    <s v="INV100639"/>
    <x v="299"/>
    <s v="CUST0627"/>
    <s v="PRD097"/>
    <s v="STR061"/>
    <s v="EMP0279"/>
    <n v="3"/>
    <n v="365.92"/>
    <n v="5"/>
    <n v="54.89"/>
    <n v="1042.8699999999999"/>
    <n v="931.14"/>
    <n v="111.73"/>
    <s v="Wallet"/>
    <s v="Not Returned"/>
    <x v="1"/>
    <d v="1899-12-30T11:24:00"/>
    <s v="Weekday"/>
    <s v="Local Farm Fresh Vegetables 250ml v2"/>
    <x v="11"/>
    <n v="365.92"/>
    <s v="Ishwarya Mudaliar"/>
    <x v="2"/>
    <s v="Arun Varma"/>
    <s v="Sales"/>
    <s v="FreshMart Hyderabad Colony"/>
    <x v="0"/>
  </r>
  <r>
    <s v="INV100776"/>
    <x v="299"/>
    <s v="CUST0002"/>
    <s v="PRD111"/>
    <s v="STR160"/>
    <s v="EMP0073"/>
    <n v="2"/>
    <n v="225.45"/>
    <n v="0"/>
    <n v="0"/>
    <n v="450.9"/>
    <n v="381.8"/>
    <n v="69.099999999999994"/>
    <s v="Wallet"/>
    <s v="Not Returned"/>
    <x v="0"/>
    <d v="1899-12-30T11:09:00"/>
    <s v="Weekday"/>
    <s v="Aachi Idli Rice 500g"/>
    <x v="2"/>
    <n v="225.45"/>
    <s v="Eswari Murugan"/>
    <x v="2"/>
    <s v="Harini Prabhu"/>
    <s v="Sales"/>
    <s v="FreshMart Lucknow Complex"/>
    <x v="1"/>
  </r>
  <r>
    <s v="INV101277"/>
    <x v="299"/>
    <s v="CUST0277"/>
    <s v="PRD025"/>
    <s v="STR128"/>
    <s v="EMP0316"/>
    <n v="8"/>
    <n v="420.05"/>
    <n v="10"/>
    <n v="336.04"/>
    <n v="3024.36"/>
    <n v="2287.1999999999998"/>
    <n v="737.16"/>
    <s v="Cash"/>
    <s v="Not Returned"/>
    <x v="2"/>
    <d v="1899-12-30T21:36:00"/>
    <s v="Weekday"/>
    <s v="Nescafe Soft Drinks Pack"/>
    <x v="0"/>
    <n v="383.51"/>
    <s v="Senthil Kumar"/>
    <x v="0"/>
    <s v="Karthik Sekar"/>
    <s v="Billing"/>
    <s v="FreshMart Surat Junction"/>
    <x v="2"/>
  </r>
  <r>
    <s v="INV101419"/>
    <x v="299"/>
    <s v="CUST0699"/>
    <s v="PRD089"/>
    <s v="STR022"/>
    <s v="EMP0283"/>
    <n v="7"/>
    <n v="345"/>
    <n v="10"/>
    <n v="241.5"/>
    <n v="2173.5"/>
    <n v="1759.94"/>
    <n v="413.56"/>
    <s v="Debit Card"/>
    <s v="Not Returned"/>
    <x v="1"/>
    <d v="1899-12-30T13:43:00"/>
    <s v="Weekday"/>
    <s v="Organic Fresh Fresh Fruits 500g"/>
    <x v="9"/>
    <n v="305.67"/>
    <s v="Karthik Iyer"/>
    <x v="0"/>
    <s v="Suresh Pandian"/>
    <s v="Sales"/>
    <s v="FreshMart Tiruppur Complex"/>
    <x v="0"/>
  </r>
  <r>
    <s v="INV101680"/>
    <x v="299"/>
    <s v="CUST0651"/>
    <s v="PRD098"/>
    <s v="STR165"/>
    <s v="EMP0028"/>
    <n v="4"/>
    <n v="83.13"/>
    <n v="0"/>
    <n v="0"/>
    <n v="332.52"/>
    <n v="276.36"/>
    <n v="56.16"/>
    <s v="Net Banking"/>
    <s v="Not Returned"/>
    <x v="1"/>
    <d v="1899-12-30T09:50:00"/>
    <s v="Weekday"/>
    <s v="Organic Fresh Fresh Vegetables 250ml"/>
    <x v="11"/>
    <n v="83.13"/>
    <s v="Ilango Mudaliar"/>
    <x v="1"/>
    <s v="Thiru Krishnan"/>
    <s v="Sales"/>
    <s v="FreshMart Jaipur Junction"/>
    <x v="1"/>
  </r>
  <r>
    <s v="INV101710"/>
    <x v="299"/>
    <s v="CUST0605"/>
    <s v="PRD034"/>
    <s v="STR034"/>
    <s v="EMP0252"/>
    <n v="7"/>
    <n v="130.19999999999999"/>
    <n v="0"/>
    <n v="0"/>
    <n v="911.4"/>
    <n v="681.45"/>
    <n v="229.95"/>
    <s v="Upi"/>
    <s v="Not Returned"/>
    <x v="1"/>
    <d v="1899-12-30T21:42:00"/>
    <s v="Weekday"/>
    <s v="Nescafe Coffee 500g"/>
    <x v="0"/>
    <n v="124.84"/>
    <s v="Arun Iyer"/>
    <x v="0"/>
    <s v="Deepak Iyer"/>
    <s v="Sales"/>
    <s v="FreshMart Tiruppur Circle"/>
    <x v="0"/>
  </r>
  <r>
    <s v="INV102049"/>
    <x v="299"/>
    <s v="CUST0375"/>
    <s v="PRD020"/>
    <s v="STR116"/>
    <s v="EMP0028"/>
    <n v="6"/>
    <n v="100.88"/>
    <n v="20"/>
    <n v="121.06"/>
    <n v="484.22"/>
    <n v="516.29999999999995"/>
    <n v="-32.08"/>
    <s v="Net Banking"/>
    <s v="Not Returned"/>
    <x v="1"/>
    <d v="1899-12-30T18:48:00"/>
    <s v="Weekday"/>
    <s v="Aavin Milk 1L"/>
    <x v="3"/>
    <n v="99.93"/>
    <s v="Yogesh Gounder"/>
    <x v="1"/>
    <s v="Thiru Krishnan"/>
    <s v="Sales"/>
    <s v="FreshMart Surat Towers"/>
    <x v="2"/>
  </r>
  <r>
    <s v="INV102164"/>
    <x v="299"/>
    <s v="CUST0220"/>
    <s v="PRD082"/>
    <s v="STR101"/>
    <s v="EMP0098"/>
    <n v="3"/>
    <n v="232.92"/>
    <n v="10"/>
    <n v="69.88"/>
    <n v="628.88"/>
    <n v="577.23"/>
    <n v="51.65"/>
    <s v="Credit Card"/>
    <s v="Not Returned"/>
    <x v="0"/>
    <d v="1899-12-30T14:29:00"/>
    <s v="Weekday"/>
    <s v="Organic Fresh Fresh Fruits Pack"/>
    <x v="9"/>
    <n v="232.92"/>
    <s v="Mala Gupta"/>
    <x v="1"/>
    <s v="Dhanya Balan"/>
    <s v="Inventory"/>
    <s v="FreshMart Nagpur Junction"/>
    <x v="2"/>
  </r>
  <r>
    <s v="INV102382"/>
    <x v="299"/>
    <s v="CUST0516"/>
    <s v="PRD134"/>
    <s v="STR036"/>
    <s v="EMP0215"/>
    <n v="6"/>
    <n v="389.82"/>
    <n v="10"/>
    <n v="233.89"/>
    <n v="2105.0300000000002"/>
    <n v="1576.8"/>
    <n v="528.23"/>
    <s v="Cash"/>
    <s v="Not Returned"/>
    <x v="1"/>
    <d v="1899-12-30T21:37:00"/>
    <s v="Weekday"/>
    <s v="Aachi Powdered Spices 200g v2"/>
    <x v="1"/>
    <n v="353.05"/>
    <s v="Bhuvana Venkataraman"/>
    <x v="0"/>
    <s v="Elango Prabhu"/>
    <s v="Billing"/>
    <s v="FreshMart Chennai Central"/>
    <x v="0"/>
  </r>
  <r>
    <s v="INV100246"/>
    <x v="7"/>
    <s v="CUST0579"/>
    <s v="PRD047"/>
    <s v="STR136"/>
    <s v="EMP0070"/>
    <n v="5"/>
    <n v="486.09"/>
    <n v="15"/>
    <n v="364.57"/>
    <n v="2065.88"/>
    <n v="1719.45"/>
    <n v="346.43"/>
    <s v="Debit Card"/>
    <s v="Not Returned"/>
    <x v="0"/>
    <d v="1899-12-30T20:25:00"/>
    <s v="Weekday"/>
    <s v="Lays Chocolates Combo"/>
    <x v="7"/>
    <n v="474.19"/>
    <s v="Pandi Nair"/>
    <x v="0"/>
    <s v="Umesh Subramaniam"/>
    <s v="Sales"/>
    <s v="FreshMart Nagpur Crossing"/>
    <x v="2"/>
  </r>
  <r>
    <s v="INV100248"/>
    <x v="7"/>
    <s v="CUST0369"/>
    <s v="PRD100"/>
    <s v="STR041"/>
    <s v="EMP0097"/>
    <n v="1"/>
    <n v="290.45"/>
    <n v="0"/>
    <n v="0"/>
    <n v="290.45"/>
    <n v="237.89"/>
    <n v="52.56"/>
    <s v="Upi"/>
    <s v="Not Returned"/>
    <x v="1"/>
    <d v="1899-12-30T11:28:00"/>
    <s v="Weekday"/>
    <s v="Organic Fresh Fresh Vegetables 200g v2"/>
    <x v="11"/>
    <n v="290.45"/>
    <s v="Bharath Gupta"/>
    <x v="1"/>
    <s v="Hari Pandian"/>
    <s v="Billing"/>
    <s v="FreshMart Tiruppur Colony"/>
    <x v="0"/>
  </r>
  <r>
    <s v="INV100473"/>
    <x v="7"/>
    <s v="CUST0329"/>
    <s v="PRD016"/>
    <s v="STR006"/>
    <s v="EMP0265"/>
    <n v="6"/>
    <n v="66.930000000000007"/>
    <n v="0"/>
    <n v="0"/>
    <n v="401.58"/>
    <n v="288.89999999999998"/>
    <n v="112.68"/>
    <s v="Cash"/>
    <s v="Not Returned"/>
    <x v="0"/>
    <d v="1899-12-30T09:33:00"/>
    <s v="Weekday"/>
    <s v="Milky Mist Milk 2kg"/>
    <x v="3"/>
    <n v="59.92"/>
    <s v="Usha Krishnan"/>
    <x v="0"/>
    <s v="Padma Subramaniam"/>
    <s v="Operations"/>
    <s v="FreshMart Mysuru Junction"/>
    <x v="0"/>
  </r>
  <r>
    <s v="INV101640"/>
    <x v="7"/>
    <s v="CUST0246"/>
    <s v="PRD102"/>
    <s v="STR051"/>
    <s v="EMP0024"/>
    <n v="4"/>
    <n v="449.39"/>
    <n v="0"/>
    <n v="0"/>
    <n v="1797.56"/>
    <n v="1363.6"/>
    <n v="433.96"/>
    <s v="Net Banking"/>
    <s v="Not Returned"/>
    <x v="0"/>
    <d v="1899-12-30T16:28:00"/>
    <s v="Weekday"/>
    <s v="Local Farm Fresh Vegetables 200g v2"/>
    <x v="11"/>
    <n v="400.33"/>
    <s v="Udhay Varma"/>
    <x v="0"/>
    <s v="Bhavani Kumar"/>
    <s v="Cashier"/>
    <s v="FreshMart Madurai Arcade"/>
    <x v="0"/>
  </r>
  <r>
    <s v="INV101644"/>
    <x v="7"/>
    <s v="CUST0250"/>
    <s v="PRD050"/>
    <s v="STR148"/>
    <s v="EMP0267"/>
    <n v="4"/>
    <n v="51.33"/>
    <n v="10"/>
    <n v="20.53"/>
    <n v="184.79"/>
    <n v="149.91999999999999"/>
    <n v="34.869999999999997"/>
    <s v="Net Banking"/>
    <s v="Not Returned"/>
    <x v="0"/>
    <d v="1899-12-30T21:21:00"/>
    <s v="Weekday"/>
    <s v="Parle Namkeen 500g"/>
    <x v="7"/>
    <n v="51.33"/>
    <s v="Nirmala Mudaliar"/>
    <x v="1"/>
    <s v="Ashok Pillai"/>
    <s v="HR"/>
    <s v="FreshMart Kanpur Gardens"/>
    <x v="1"/>
  </r>
  <r>
    <s v="INV101972"/>
    <x v="7"/>
    <s v="CUST0062"/>
    <s v="PRD063"/>
    <s v="STR057"/>
    <s v="EMP0225"/>
    <n v="2"/>
    <n v="73.83"/>
    <n v="0"/>
    <n v="0"/>
    <n v="147.66"/>
    <n v="108.64"/>
    <n v="39.020000000000003"/>
    <s v="Net Banking"/>
    <s v="Not Returned"/>
    <x v="1"/>
    <d v="1899-12-30T09:40:00"/>
    <s v="Weekday"/>
    <s v="Patanjali Shampoo Combo"/>
    <x v="10"/>
    <n v="42.16"/>
    <s v="Yazhini Varma"/>
    <x v="1"/>
    <s v="Banu Achari"/>
    <s v="Sales"/>
    <s v="FreshMart Madurai Point"/>
    <x v="0"/>
  </r>
  <r>
    <s v="INV100437"/>
    <x v="300"/>
    <s v="CUST0060"/>
    <s v="PRD110"/>
    <s v="STR046"/>
    <s v="EMP0211"/>
    <n v="4"/>
    <n v="332.43"/>
    <n v="0"/>
    <n v="0"/>
    <n v="1329.72"/>
    <n v="1014.8"/>
    <n v="314.92"/>
    <s v="Cash"/>
    <s v="Not Returned"/>
    <x v="1"/>
    <d v="1899-12-30T14:48:00"/>
    <s v="Weekday"/>
    <s v="India Gate Ponni Rice 1kg"/>
    <x v="2"/>
    <n v="291.93"/>
    <s v="Anand Subramaniam"/>
    <x v="0"/>
    <s v="Tamil Mudaliar"/>
    <s v="Cashier"/>
    <s v="FreshMart Mysuru Colony"/>
    <x v="0"/>
  </r>
  <r>
    <s v="INV100581"/>
    <x v="300"/>
    <s v="CUST0551"/>
    <s v="PRD099"/>
    <s v="STR126"/>
    <s v="EMP0063"/>
    <n v="3"/>
    <n v="445.03"/>
    <n v="10"/>
    <n v="133.51"/>
    <n v="1201.58"/>
    <n v="1042.4100000000001"/>
    <n v="159.16999999999999"/>
    <s v="Net Banking"/>
    <s v="Not Returned"/>
    <x v="2"/>
    <d v="1899-12-30T19:32:00"/>
    <s v="Weekday"/>
    <s v="Local Farm Fresh Vegetables 200g"/>
    <x v="11"/>
    <n v="401.06"/>
    <s v="Jagan Pandian"/>
    <x v="0"/>
    <s v="Lakshmi Devi"/>
    <s v="Store Manager"/>
    <s v="FreshMart Surat Hub"/>
    <x v="2"/>
  </r>
  <r>
    <s v="INV101011"/>
    <x v="300"/>
    <s v="CUST0540"/>
    <s v="PRD050"/>
    <s v="STR027"/>
    <s v="EMP0143"/>
    <n v="3"/>
    <n v="54.59"/>
    <n v="10"/>
    <n v="16.38"/>
    <n v="147.38999999999999"/>
    <n v="112.44"/>
    <n v="34.950000000000003"/>
    <s v="Wallet"/>
    <s v="Not Returned"/>
    <x v="1"/>
    <d v="1899-12-30T15:54:00"/>
    <s v="Weekday"/>
    <s v="Parle Namkeen 500g"/>
    <x v="7"/>
    <n v="51.33"/>
    <s v="Thenmozhi Naicker"/>
    <x v="0"/>
    <s v="Chitra Prabhu"/>
    <s v="Sales"/>
    <s v="FreshMart Coimbatore Heights"/>
    <x v="0"/>
  </r>
  <r>
    <s v="INV100385"/>
    <x v="301"/>
    <s v="CUST0451"/>
    <s v="PRD092"/>
    <s v="STR098"/>
    <s v="EMP0179"/>
    <n v="1"/>
    <n v="224.28"/>
    <n v="0"/>
    <n v="0"/>
    <n v="224.28"/>
    <n v="192.39"/>
    <n v="31.89"/>
    <s v="Net Banking"/>
    <s v="Returned"/>
    <x v="2"/>
    <d v="1899-12-30T21:10:00"/>
    <s v="Weekday"/>
    <s v="Organic Fresh Fresh Fruits 200g"/>
    <x v="9"/>
    <n v="224.28"/>
    <s v="Divya Nair"/>
    <x v="2"/>
    <s v="Divya Devi"/>
    <s v="Sales"/>
    <s v="FreshMart Pune Main Road"/>
    <x v="1"/>
  </r>
  <r>
    <s v="INV100831"/>
    <x v="301"/>
    <s v="CUST0546"/>
    <s v="PRD023"/>
    <s v="STR039"/>
    <s v="EMP0015"/>
    <n v="5"/>
    <n v="342.27"/>
    <n v="0"/>
    <n v="0"/>
    <n v="1711.35"/>
    <n v="1330.5"/>
    <n v="380.85"/>
    <s v="Upi"/>
    <s v="Not Returned"/>
    <x v="1"/>
    <d v="1899-12-30T12:53:00"/>
    <s v="Weekday"/>
    <s v="Amul Butter 1L"/>
    <x v="3"/>
    <n v="342.27"/>
    <s v="Balaji Sekar"/>
    <x v="2"/>
    <s v="Harini Krishnan"/>
    <s v="Inventory"/>
    <s v="FreshMart Mysuru Market"/>
    <x v="0"/>
  </r>
  <r>
    <s v="INV101509"/>
    <x v="301"/>
    <s v="CUST0540"/>
    <s v="PRD051"/>
    <s v="STR122"/>
    <s v="EMP0262"/>
    <n v="4"/>
    <n v="169.91"/>
    <n v="0"/>
    <n v="0"/>
    <n v="679.64"/>
    <n v="451.2"/>
    <n v="228.44"/>
    <s v="Credit Card"/>
    <s v="Not Returned"/>
    <x v="1"/>
    <d v="1899-12-30T11:42:00"/>
    <s v="Weekday"/>
    <s v="Cadbury Biscuits 250ml"/>
    <x v="7"/>
    <n v="147.97"/>
    <s v="Thenmozhi Naicker"/>
    <x v="0"/>
    <s v="Umesh Krishnan"/>
    <s v="Sales"/>
    <s v="FreshMart Pune Square"/>
    <x v="2"/>
  </r>
  <r>
    <s v="INV102348"/>
    <x v="301"/>
    <s v="CUST0110"/>
    <s v="PRD087"/>
    <s v="STR054"/>
    <s v="EMP0018"/>
    <n v="8"/>
    <n v="72.34"/>
    <n v="5"/>
    <n v="28.94"/>
    <n v="549.78"/>
    <n v="474.96"/>
    <n v="74.819999999999993"/>
    <s v="Credit Card"/>
    <s v="Not Returned"/>
    <x v="1"/>
    <d v="1899-12-30T21:09:00"/>
    <s v="Weekday"/>
    <s v="Organic Fresh Fresh Fruits Combo"/>
    <x v="9"/>
    <n v="71.290000000000006"/>
    <s v="Pandi Chandran"/>
    <x v="0"/>
    <s v="Chandran Kumar"/>
    <s v="Cashier"/>
    <s v="FreshMart Mysuru Plaza"/>
    <x v="0"/>
  </r>
  <r>
    <s v="INV100231"/>
    <x v="302"/>
    <s v="CUST0372"/>
    <s v="PRD051"/>
    <s v="STR044"/>
    <s v="EMP0031"/>
    <n v="1"/>
    <n v="147.97"/>
    <n v="0"/>
    <n v="0"/>
    <n v="170.17"/>
    <n v="112.8"/>
    <n v="57.37"/>
    <s v="Upi"/>
    <s v="Not Returned"/>
    <x v="0"/>
    <d v="1899-12-30T18:36:00"/>
    <s v="Weekend"/>
    <s v="Cadbury Biscuits 250ml"/>
    <x v="7"/>
    <n v="147.97"/>
    <s v="Harini Sharma"/>
    <x v="1"/>
    <s v="Ramesh Iyer"/>
    <s v="Cashier"/>
    <s v="FreshMart Erode Colony"/>
    <x v="0"/>
  </r>
  <r>
    <s v="INV100632"/>
    <x v="302"/>
    <s v="CUST0526"/>
    <s v="PRD071"/>
    <s v="STR028"/>
    <s v="EMP0235"/>
    <n v="4"/>
    <n v="53.39"/>
    <n v="20"/>
    <n v="42.71"/>
    <n v="196.48"/>
    <n v="172.04"/>
    <n v="24.44"/>
    <s v="Upi"/>
    <s v="Not Returned"/>
    <x v="1"/>
    <d v="1899-12-30T13:21:00"/>
    <s v="Weekend"/>
    <s v="Eveready Batteries Combo"/>
    <x v="5"/>
    <n v="53.39"/>
    <s v="Deepa Krishnan"/>
    <x v="1"/>
    <s v="Mani Chandran"/>
    <s v="Cashier"/>
    <s v="FreshMart Ahmedabad Hub"/>
    <x v="0"/>
  </r>
  <r>
    <s v="INV100882"/>
    <x v="302"/>
    <s v="CUST0263"/>
    <s v="PRD008"/>
    <s v="STR089"/>
    <s v="EMP0133"/>
    <n v="3"/>
    <n v="495.42"/>
    <n v="20"/>
    <n v="297.25"/>
    <n v="1367.36"/>
    <n v="848.64"/>
    <n v="518.72"/>
    <s v="Cash"/>
    <s v="Not Returned"/>
    <x v="0"/>
    <d v="1899-12-30T19:09:00"/>
    <s v="Weekend"/>
    <s v="Britannia Cookies 200g"/>
    <x v="6"/>
    <n v="455.79"/>
    <s v="Deepa Kumar"/>
    <x v="0"/>
    <s v="Deepak Naicker"/>
    <s v="Sales"/>
    <s v="FreshMart Salem Hub"/>
    <x v="0"/>
  </r>
  <r>
    <s v="INV100991"/>
    <x v="302"/>
    <s v="CUST0562"/>
    <s v="PRD020"/>
    <s v="STR052"/>
    <s v="EMP0205"/>
    <n v="7"/>
    <n v="104.55"/>
    <n v="0"/>
    <n v="0"/>
    <n v="841.63"/>
    <n v="602.35"/>
    <n v="239.28"/>
    <s v="Wallet"/>
    <s v="Not Returned"/>
    <x v="0"/>
    <d v="1899-12-30T17:24:00"/>
    <s v="Weekend"/>
    <s v="Aavin Milk 1L"/>
    <x v="3"/>
    <n v="99.93"/>
    <s v="Gopal Pandian"/>
    <x v="0"/>
    <s v="Divya Menon"/>
    <s v="Store Manager"/>
    <s v="FreshMart Erode Extension"/>
    <x v="0"/>
  </r>
  <r>
    <s v="INV101193"/>
    <x v="302"/>
    <s v="CUST0532"/>
    <s v="PRD057"/>
    <s v="STR027"/>
    <s v="EMP0143"/>
    <n v="4"/>
    <n v="317.99"/>
    <n v="5"/>
    <n v="63.6"/>
    <n v="1389.61"/>
    <n v="940.2"/>
    <n v="449.41"/>
    <s v="Credit Card"/>
    <s v="Not Returned"/>
    <x v="0"/>
    <d v="1899-12-30T10:22:00"/>
    <s v="Weekend"/>
    <s v="Parle Chocolates 500g"/>
    <x v="7"/>
    <n v="317.99"/>
    <s v="Hema Sharma"/>
    <x v="2"/>
    <s v="Chitra Prabhu"/>
    <s v="Sales"/>
    <s v="FreshMart Coimbatore Heights"/>
    <x v="0"/>
  </r>
  <r>
    <s v="INV101582"/>
    <x v="302"/>
    <s v="CUST0046"/>
    <s v="PRD026"/>
    <s v="STR177"/>
    <s v="EMP0133"/>
    <n v="5"/>
    <n v="352.15"/>
    <n v="20"/>
    <n v="352.15"/>
    <n v="1619.89"/>
    <n v="1236.25"/>
    <n v="383.64"/>
    <s v="Cash"/>
    <s v="Not Returned"/>
    <x v="1"/>
    <d v="1899-12-30T20:07:00"/>
    <s v="Weekend"/>
    <s v="Nescafe Coffee 1kg"/>
    <x v="0"/>
    <n v="329.69"/>
    <s v="Kishore Murugan"/>
    <x v="0"/>
    <s v="Deepak Naicker"/>
    <s v="Sales"/>
    <s v="FreshMart Guwahati Main Road"/>
    <x v="3"/>
  </r>
  <r>
    <s v="INV100374"/>
    <x v="303"/>
    <s v="CUST0673"/>
    <s v="PRD124"/>
    <s v="STR018"/>
    <s v="EMP0308"/>
    <n v="2"/>
    <n v="121.9"/>
    <n v="20"/>
    <n v="48.76"/>
    <n v="224.3"/>
    <n v="217.84"/>
    <n v="6.46"/>
    <s v="Upi"/>
    <s v="Not Returned"/>
    <x v="0"/>
    <d v="1899-12-30T20:46:00"/>
    <s v="Weekend"/>
    <s v="Gold Winner Coconut Oil 2kg"/>
    <x v="8"/>
    <n v="121.9"/>
    <s v="Hari Sharma"/>
    <x v="2"/>
    <s v="Thenmozhi Selvam"/>
    <s v="Cashier"/>
    <s v="FreshMart Hyderabad Main Road"/>
    <x v="0"/>
  </r>
  <r>
    <s v="INV100973"/>
    <x v="303"/>
    <s v="CUST0308"/>
    <s v="PRD116"/>
    <s v="STR107"/>
    <s v="EMP0038"/>
    <n v="7"/>
    <n v="158.16999999999999"/>
    <n v="0"/>
    <n v="0"/>
    <n v="1273.27"/>
    <n v="895.86"/>
    <n v="377.41"/>
    <s v="Credit Card"/>
    <s v="Not Returned"/>
    <x v="0"/>
    <d v="1899-12-30T19:02:00"/>
    <s v="Weekend"/>
    <s v="Aachi Basmati Rice 200g"/>
    <x v="2"/>
    <n v="150.04"/>
    <s v="Deepa Nathan"/>
    <x v="0"/>
    <s v="Yamuna Achari"/>
    <s v="Inventory"/>
    <s v="FreshMart Surat Arcade"/>
    <x v="2"/>
  </r>
  <r>
    <s v="INV101773"/>
    <x v="303"/>
    <s v="CUST0105"/>
    <s v="PRD140"/>
    <s v="STR038"/>
    <s v="EMP0255"/>
    <n v="5"/>
    <n v="352.51"/>
    <n v="0"/>
    <n v="0"/>
    <n v="2026.93"/>
    <n v="1300.3"/>
    <n v="726.63"/>
    <s v="Wallet"/>
    <s v="Not Returned"/>
    <x v="1"/>
    <d v="1899-12-30T21:37:00"/>
    <s v="Weekend"/>
    <s v="Vim Toilet Cleaner 2kg"/>
    <x v="4"/>
    <n v="352.51"/>
    <s v="Revathi Sekar"/>
    <x v="2"/>
    <s v="Jagan Chettiar"/>
    <s v="Billing"/>
    <s v="FreshMart Hyderabad Hub"/>
    <x v="0"/>
  </r>
  <r>
    <s v="INV101880"/>
    <x v="303"/>
    <s v="CUST0043"/>
    <s v="PRD003"/>
    <s v="STR128"/>
    <s v="EMP0257"/>
    <n v="2"/>
    <n v="589.75"/>
    <n v="0"/>
    <n v="0"/>
    <n v="1356.42"/>
    <n v="687.3"/>
    <n v="669.12"/>
    <s v="Cash"/>
    <s v="Not Returned"/>
    <x v="1"/>
    <d v="1899-12-30T18:20:00"/>
    <s v="Weekend"/>
    <s v="Harvest Gold Buns Combo"/>
    <x v="6"/>
    <n v="589.75"/>
    <s v="Jagan Reddy"/>
    <x v="1"/>
    <s v="Sangeetha Naidu"/>
    <s v="Cashier"/>
    <s v="FreshMart Surat Junction"/>
    <x v="2"/>
  </r>
  <r>
    <s v="INV101960"/>
    <x v="303"/>
    <s v="CUST0356"/>
    <s v="PRD053"/>
    <s v="STR092"/>
    <s v="EMP0336"/>
    <n v="1"/>
    <n v="262.77"/>
    <n v="15"/>
    <n v="39.42"/>
    <n v="256.85000000000002"/>
    <n v="194.64"/>
    <n v="62.21"/>
    <s v="Net Banking"/>
    <s v="Not Returned"/>
    <x v="1"/>
    <d v="1899-12-30T21:50:00"/>
    <s v="Weekend"/>
    <s v="Cadbury Namkeen Pack"/>
    <x v="7"/>
    <n v="262.77"/>
    <s v="Janani Chettiar"/>
    <x v="1"/>
    <s v="Sanjay Sharma"/>
    <s v="Billing"/>
    <s v="FreshMart Chennai Gardens"/>
    <x v="0"/>
  </r>
  <r>
    <s v="INV102120"/>
    <x v="303"/>
    <s v="CUST0490"/>
    <s v="PRD136"/>
    <s v="STR063"/>
    <s v="EMP0233"/>
    <n v="4"/>
    <n v="128.26"/>
    <n v="0"/>
    <n v="0"/>
    <n v="590"/>
    <n v="364.72"/>
    <n v="225.28"/>
    <s v="Cash"/>
    <s v="Not Returned"/>
    <x v="1"/>
    <d v="1899-12-30T19:42:00"/>
    <s v="Weekend"/>
    <s v="Aachi Whole Spices 200g v2"/>
    <x v="1"/>
    <n v="123.11"/>
    <s v="Hema Gounder"/>
    <x v="0"/>
    <s v="Sangeetha Balan"/>
    <s v="Sales"/>
    <s v="FreshMart Hyderabad Market"/>
    <x v="0"/>
  </r>
  <r>
    <s v="INV102262"/>
    <x v="303"/>
    <s v="CUST0618"/>
    <s v="PRD098"/>
    <s v="STR043"/>
    <s v="EMP0271"/>
    <n v="7"/>
    <n v="84.51"/>
    <n v="0"/>
    <n v="0"/>
    <n v="680.31"/>
    <n v="483.63"/>
    <n v="196.68"/>
    <s v="Wallet"/>
    <s v="Not Returned"/>
    <x v="1"/>
    <d v="1899-12-30T20:46:00"/>
    <s v="Weekend"/>
    <s v="Organic Fresh Fresh Vegetables 250ml"/>
    <x v="11"/>
    <n v="83.13"/>
    <s v="Malathi Naidu"/>
    <x v="0"/>
    <s v="Dhanush Gounder"/>
    <s v="Inventory"/>
    <s v="FreshMart Erode Heights"/>
    <x v="0"/>
  </r>
  <r>
    <s v="INV102367"/>
    <x v="303"/>
    <s v="CUST0008"/>
    <s v="PRD124"/>
    <s v="STR033"/>
    <s v="EMP0024"/>
    <n v="3"/>
    <n v="121.9"/>
    <n v="20"/>
    <n v="73.14"/>
    <n v="336.44"/>
    <n v="326.76"/>
    <n v="9.68"/>
    <s v="Wallet"/>
    <s v="Returned"/>
    <x v="1"/>
    <d v="1899-12-30T13:22:00"/>
    <s v="Weekend"/>
    <s v="Gold Winner Coconut Oil 2kg"/>
    <x v="8"/>
    <n v="121.9"/>
    <s v="Eswari Raj"/>
    <x v="2"/>
    <s v="Bhavani Kumar"/>
    <s v="Cashier"/>
    <s v="FreshMart Ahmedabad Complex"/>
    <x v="0"/>
  </r>
  <r>
    <s v="INV100010"/>
    <x v="304"/>
    <s v="CUST0041"/>
    <s v="PRD079"/>
    <s v="STR071"/>
    <s v="EMP0189"/>
    <n v="4"/>
    <n v="260.93"/>
    <n v="5"/>
    <n v="52.19"/>
    <n v="991.53"/>
    <n v="776.24"/>
    <n v="215.29"/>
    <s v="Upi"/>
    <s v="Not Returned"/>
    <x v="1"/>
    <d v="1899-12-30T20:59:00"/>
    <s v="Weekday"/>
    <s v="Eveready Detergent Pack"/>
    <x v="5"/>
    <n v="260.93"/>
    <s v="Geetha Iyer"/>
    <x v="2"/>
    <s v="Harini Pillai"/>
    <s v="Billing"/>
    <s v="FreshMart Salem Crossing"/>
    <x v="0"/>
  </r>
  <r>
    <s v="INV101187"/>
    <x v="304"/>
    <s v="CUST0224"/>
    <s v="PRD054"/>
    <s v="STR012"/>
    <s v="EMP0157"/>
    <n v="3"/>
    <n v="530.16"/>
    <n v="10"/>
    <n v="159.05000000000001"/>
    <n v="1431.43"/>
    <n v="1137.57"/>
    <n v="293.86"/>
    <s v="Net Banking"/>
    <s v="Not Returned"/>
    <x v="1"/>
    <d v="1899-12-30T15:38:00"/>
    <s v="Weekday"/>
    <s v="Lays Namkeen 2kg"/>
    <x v="7"/>
    <n v="530.16"/>
    <s v="Priya Raj"/>
    <x v="1"/>
    <s v="Elango Velan"/>
    <s v="Cashier"/>
    <s v="FreshMart Chennai Junction"/>
    <x v="0"/>
  </r>
  <r>
    <s v="INV101474"/>
    <x v="304"/>
    <s v="CUST0673"/>
    <s v="PRD014"/>
    <s v="STR024"/>
    <s v="EMP0133"/>
    <n v="2"/>
    <n v="434.65"/>
    <n v="20"/>
    <n v="173.86"/>
    <n v="695.44"/>
    <n v="703.26"/>
    <n v="-7.82"/>
    <s v="Debit Card"/>
    <s v="Not Returned"/>
    <x v="1"/>
    <d v="1899-12-30T14:35:00"/>
    <s v="Weekday"/>
    <s v="Milky Mist Curd 1kg"/>
    <x v="3"/>
    <n v="434.65"/>
    <s v="Hari Sharma"/>
    <x v="2"/>
    <s v="Deepak Naicker"/>
    <s v="Sales"/>
    <s v="FreshMart Bengaluru Plaza"/>
    <x v="0"/>
  </r>
  <r>
    <s v="INV100153"/>
    <x v="305"/>
    <s v="CUST0047"/>
    <s v="PRD055"/>
    <s v="STR002"/>
    <s v="EMP0185"/>
    <n v="3"/>
    <n v="125.15"/>
    <n v="0"/>
    <n v="0"/>
    <n v="375.45"/>
    <n v="287.10000000000002"/>
    <n v="88.35"/>
    <s v="Credit Card"/>
    <s v="Not Returned"/>
    <x v="1"/>
    <d v="1899-12-30T18:30:00"/>
    <s v="Weekday"/>
    <s v="Cadbury Biscuits Pack"/>
    <x v="7"/>
    <n v="125.15"/>
    <s v="Janani Iyer"/>
    <x v="1"/>
    <s v="Ezhil Raj"/>
    <s v="Inventory"/>
    <s v="FreshMart Tiruppur Bypass"/>
    <x v="0"/>
  </r>
  <r>
    <s v="INV100224"/>
    <x v="305"/>
    <s v="CUST0634"/>
    <s v="PRD021"/>
    <s v="STR039"/>
    <s v="EMP0230"/>
    <n v="8"/>
    <n v="39.520000000000003"/>
    <n v="15"/>
    <n v="47.42"/>
    <n v="268.74"/>
    <n v="259.2"/>
    <n v="9.5399999999999991"/>
    <s v="Debit Card"/>
    <s v="Not Returned"/>
    <x v="0"/>
    <d v="1899-12-30T18:16:00"/>
    <s v="Weekday"/>
    <s v="Milky Mist Butter Pack"/>
    <x v="3"/>
    <n v="38.659999999999997"/>
    <s v="Chandrasekar Pandian"/>
    <x v="0"/>
    <s v="Lokesh Reddy"/>
    <s v="Sales"/>
    <s v="FreshMart Mysuru Market"/>
    <x v="0"/>
  </r>
  <r>
    <s v="INV100298"/>
    <x v="305"/>
    <s v="CUST0287"/>
    <s v="PRD113"/>
    <s v="STR132"/>
    <s v="EMP0219"/>
    <n v="2"/>
    <n v="236.56"/>
    <n v="5"/>
    <n v="23.66"/>
    <n v="449.46"/>
    <n v="423.46"/>
    <n v="26"/>
    <s v="Cash"/>
    <s v="Not Returned"/>
    <x v="1"/>
    <d v="1899-12-30T10:33:00"/>
    <s v="Weekday"/>
    <s v="Aachi Ponni Rice 1kg v2"/>
    <x v="2"/>
    <n v="236.56"/>
    <s v="Ovi Achari"/>
    <x v="2"/>
    <s v="Kavya Menon"/>
    <s v="Billing"/>
    <s v="FreshMart Surat Plaza"/>
    <x v="2"/>
  </r>
  <r>
    <s v="INV100896"/>
    <x v="305"/>
    <s v="CUST0299"/>
    <s v="PRD016"/>
    <s v="STR003"/>
    <s v="EMP0298"/>
    <n v="2"/>
    <n v="59.92"/>
    <n v="0"/>
    <n v="0"/>
    <n v="119.84"/>
    <n v="96.3"/>
    <n v="23.54"/>
    <s v="Upi"/>
    <s v="Not Returned"/>
    <x v="1"/>
    <d v="1899-12-30T19:19:00"/>
    <s v="Weekday"/>
    <s v="Milky Mist Milk 2kg"/>
    <x v="3"/>
    <n v="59.92"/>
    <s v="Chandran Krishnan"/>
    <x v="1"/>
    <s v="Balaji Reddy"/>
    <s v="Billing"/>
    <s v="FreshMart Tiruppur Square"/>
    <x v="0"/>
  </r>
  <r>
    <s v="INV101328"/>
    <x v="305"/>
    <s v="CUST0168"/>
    <s v="PRD025"/>
    <s v="STR121"/>
    <s v="EMP0319"/>
    <n v="6"/>
    <n v="413.59"/>
    <n v="15"/>
    <n v="372.23"/>
    <n v="2109.31"/>
    <n v="1715.4"/>
    <n v="393.91"/>
    <s v="Wallet"/>
    <s v="Not Returned"/>
    <x v="1"/>
    <d v="1899-12-30T09:15:00"/>
    <s v="Weekday"/>
    <s v="Nescafe Soft Drinks Pack"/>
    <x v="0"/>
    <n v="383.51"/>
    <s v="Naveen Prabhu"/>
    <x v="0"/>
    <s v="Harini Kumar"/>
    <s v="Cashier"/>
    <s v="FreshMart Pune Junction"/>
    <x v="2"/>
  </r>
  <r>
    <s v="INV101674"/>
    <x v="305"/>
    <s v="CUST0316"/>
    <s v="PRD090"/>
    <s v="STR132"/>
    <s v="EMP0151"/>
    <n v="2"/>
    <n v="438.7"/>
    <n v="10"/>
    <n v="87.74"/>
    <n v="789.66"/>
    <n v="740.36"/>
    <n v="49.3"/>
    <s v="Credit Card"/>
    <s v="Not Returned"/>
    <x v="1"/>
    <d v="1899-12-30T13:11:00"/>
    <s v="Weekday"/>
    <s v="Organic Fresh Fresh Fruits Pack v2"/>
    <x v="9"/>
    <n v="438.7"/>
    <s v="Aishwarya Iyer"/>
    <x v="1"/>
    <s v="Arun Subramaniam"/>
    <s v="Billing"/>
    <s v="FreshMart Surat Plaza"/>
    <x v="2"/>
  </r>
  <r>
    <s v="INV102432"/>
    <x v="305"/>
    <s v="CUST0685"/>
    <s v="PRD020"/>
    <s v="STR068"/>
    <s v="EMP0304"/>
    <n v="8"/>
    <n v="107.22"/>
    <n v="15"/>
    <n v="128.66"/>
    <n v="729.1"/>
    <n v="688.4"/>
    <n v="40.700000000000003"/>
    <s v="Debit Card"/>
    <s v="Not Returned"/>
    <x v="1"/>
    <d v="1899-12-30T11:48:00"/>
    <s v="Weekday"/>
    <s v="Aavin Milk 1L"/>
    <x v="3"/>
    <n v="99.93"/>
    <s v="Naveen Achari"/>
    <x v="0"/>
    <s v="Deepa Menon"/>
    <s v="Billing"/>
    <s v="FreshMart Coimbatore Main Road"/>
    <x v="0"/>
  </r>
  <r>
    <s v="INV101051"/>
    <x v="306"/>
    <s v="CUST0506"/>
    <s v="PRD027"/>
    <s v="STR087"/>
    <s v="EMP0222"/>
    <n v="8"/>
    <n v="155.34"/>
    <n v="15"/>
    <n v="186.41"/>
    <n v="1056.31"/>
    <n v="855.92"/>
    <n v="200.39"/>
    <s v="Credit Card"/>
    <s v="Not Returned"/>
    <x v="0"/>
    <d v="1899-12-30T13:24:00"/>
    <s v="Weekday"/>
    <s v="Coca-Cola Tea 1kg"/>
    <x v="0"/>
    <n v="139.21"/>
    <s v="Pandi Subramaniam"/>
    <x v="0"/>
    <s v="Poornima Rao"/>
    <s v="Inventory"/>
    <s v="FreshMart Mysuru Complex"/>
    <x v="0"/>
  </r>
  <r>
    <s v="INV101125"/>
    <x v="306"/>
    <s v="CUST0579"/>
    <s v="PRD089"/>
    <s v="STR036"/>
    <s v="EMP0150"/>
    <n v="4"/>
    <n v="334.96"/>
    <n v="0"/>
    <n v="0"/>
    <n v="1339.84"/>
    <n v="1005.68"/>
    <n v="334.16"/>
    <s v="Wallet"/>
    <s v="Not Returned"/>
    <x v="1"/>
    <d v="1899-12-30T13:16:00"/>
    <s v="Weekday"/>
    <s v="Organic Fresh Fresh Fruits 500g"/>
    <x v="9"/>
    <n v="305.67"/>
    <s v="Pandi Nair"/>
    <x v="0"/>
    <s v="Dhanya Iyer"/>
    <s v="Operations"/>
    <s v="FreshMart Chennai Central"/>
    <x v="0"/>
  </r>
  <r>
    <s v="INV101177"/>
    <x v="306"/>
    <s v="CUST0205"/>
    <s v="PRD052"/>
    <s v="STR164"/>
    <s v="EMP0006"/>
    <n v="4"/>
    <n v="372.64"/>
    <n v="0"/>
    <n v="0"/>
    <n v="1490.56"/>
    <n v="1021.96"/>
    <n v="468.6"/>
    <s v="Credit Card"/>
    <s v="Not Returned"/>
    <x v="0"/>
    <d v="1899-12-30T15:54:00"/>
    <s v="Weekday"/>
    <s v="Lays Namkeen 200g"/>
    <x v="7"/>
    <n v="328.59"/>
    <s v="Lalitha Nathan"/>
    <x v="0"/>
    <s v="Indira Nair"/>
    <s v="Cashier"/>
    <s v="FreshMart Delhi Towers"/>
    <x v="1"/>
  </r>
  <r>
    <s v="INV102157"/>
    <x v="306"/>
    <s v="CUST0479"/>
    <s v="PRD103"/>
    <s v="STR153"/>
    <s v="EMP0168"/>
    <n v="4"/>
    <n v="355.64"/>
    <n v="0"/>
    <n v="0"/>
    <n v="1422.56"/>
    <n v="1213.6400000000001"/>
    <n v="208.92"/>
    <s v="Credit Card"/>
    <s v="Not Returned"/>
    <x v="1"/>
    <d v="1899-12-30T21:12:00"/>
    <s v="Weekday"/>
    <s v="Organic Fresh Fresh Vegetables Pack"/>
    <x v="11"/>
    <n v="355.64"/>
    <s v="Hariharan Raj"/>
    <x v="1"/>
    <s v="Sudha Sekar"/>
    <s v="Cashier"/>
    <s v="FreshMart Lucknow Junction"/>
    <x v="1"/>
  </r>
  <r>
    <s v="INV100459"/>
    <x v="307"/>
    <s v="CUST0324"/>
    <s v="PRD120"/>
    <s v="STR034"/>
    <s v="EMP0059"/>
    <n v="8"/>
    <n v="116.1"/>
    <n v="0"/>
    <n v="0"/>
    <n v="928.8"/>
    <n v="743.68"/>
    <n v="185.12"/>
    <s v="Debit Card"/>
    <s v="Not Returned"/>
    <x v="0"/>
    <d v="1899-12-30T09:11:00"/>
    <s v="Weekday"/>
    <s v="Idhayam Groundnut Oil 2kg"/>
    <x v="8"/>
    <n v="109.69"/>
    <s v="Tamil Velan"/>
    <x v="0"/>
    <s v="Ezhil Rao"/>
    <s v="Billing"/>
    <s v="FreshMart Tiruppur Circle"/>
    <x v="0"/>
  </r>
  <r>
    <s v="INV100472"/>
    <x v="307"/>
    <s v="CUST0659"/>
    <s v="PRD066"/>
    <s v="STR008"/>
    <s v="EMP0267"/>
    <n v="1"/>
    <n v="491.81"/>
    <n v="20"/>
    <n v="98.36"/>
    <n v="393.45"/>
    <n v="365.57"/>
    <n v="27.88"/>
    <s v="Debit Card"/>
    <s v="Not Returned"/>
    <x v="2"/>
    <d v="1899-12-30T15:27:00"/>
    <s v="Weekday"/>
    <s v="Dove Shampoo 2kg"/>
    <x v="10"/>
    <n v="491.81"/>
    <s v="Unknown"/>
    <x v="1"/>
    <s v="Ashok Pillai"/>
    <s v="HR"/>
    <s v="FreshMart Kochi Plaza"/>
    <x v="0"/>
  </r>
  <r>
    <s v="INV101415"/>
    <x v="307"/>
    <s v="CUST0298"/>
    <s v="PRD054"/>
    <s v="STR110"/>
    <s v="EMP0178"/>
    <n v="1"/>
    <n v="530.16"/>
    <n v="0"/>
    <n v="0"/>
    <n v="530.16"/>
    <n v="379.19"/>
    <n v="150.97"/>
    <s v="Cash"/>
    <s v="Not Returned"/>
    <x v="1"/>
    <d v="1899-12-30T12:18:00"/>
    <s v="Weekday"/>
    <s v="Lays Namkeen 2kg"/>
    <x v="7"/>
    <n v="530.16"/>
    <s v="Divya Naicker"/>
    <x v="2"/>
    <s v="Jaya Sharma"/>
    <s v="Cashier"/>
    <s v="FreshMart Mumbai Colony"/>
    <x v="2"/>
  </r>
  <r>
    <s v="INV100021"/>
    <x v="308"/>
    <s v="CUST0589"/>
    <s v="PRD029"/>
    <s v="STR053"/>
    <s v="EMP0007"/>
    <n v="5"/>
    <n v="332.73"/>
    <n v="15"/>
    <n v="249.55"/>
    <n v="1414.1"/>
    <n v="1306.0999999999999"/>
    <n v="108"/>
    <s v="Cash"/>
    <s v="Not Returned"/>
    <x v="1"/>
    <d v="1899-12-30T15:38:00"/>
    <s v="Weekday"/>
    <s v="Pepsi Tea 200g"/>
    <x v="0"/>
    <n v="332.73"/>
    <s v="Ovi Venkataraman"/>
    <x v="2"/>
    <s v="Udhay Selvam"/>
    <s v="Billing"/>
    <s v="FreshMart Tiruppur Heights"/>
    <x v="0"/>
  </r>
  <r>
    <s v="INV100479"/>
    <x v="308"/>
    <s v="CUST0225"/>
    <s v="PRD005"/>
    <s v="STR019"/>
    <s v="EMP0273"/>
    <n v="4"/>
    <n v="332.74"/>
    <n v="0"/>
    <n v="0"/>
    <n v="1330.96"/>
    <n v="821.08"/>
    <n v="509.88"/>
    <s v="Net Banking"/>
    <s v="Not Returned"/>
    <x v="1"/>
    <d v="1899-12-30T18:45:00"/>
    <s v="Weekday"/>
    <s v="Amul Paneer 250ml"/>
    <x v="6"/>
    <n v="332.74"/>
    <s v="Raghav Naicker"/>
    <x v="2"/>
    <s v="Prasath Subramaniam"/>
    <s v="Store Manager"/>
    <s v="FreshMart Hyderabad Heights"/>
    <x v="0"/>
  </r>
  <r>
    <s v="INV100573"/>
    <x v="308"/>
    <s v="CUST0689"/>
    <s v="PRD093"/>
    <s v="STR008"/>
    <s v="EMP0321"/>
    <n v="1"/>
    <n v="96.72"/>
    <n v="0"/>
    <n v="0"/>
    <n v="96.72"/>
    <n v="79.819999999999993"/>
    <n v="16.899999999999999"/>
    <s v="Cash"/>
    <s v="Returned"/>
    <x v="1"/>
    <d v="1899-12-30T18:15:00"/>
    <s v="Weekday"/>
    <s v="Local Farm Fresh Vegetables 250ml"/>
    <x v="11"/>
    <n v="96.72"/>
    <s v="Karthik Pillai"/>
    <x v="2"/>
    <s v="Sundar Velan"/>
    <s v="Cashier"/>
    <s v="FreshMart Kochi Plaza"/>
    <x v="0"/>
  </r>
  <r>
    <s v="INV100766"/>
    <x v="308"/>
    <s v="CUST0034"/>
    <s v="PRD025"/>
    <s v="STR002"/>
    <s v="EMP0060"/>
    <n v="3"/>
    <n v="383.51"/>
    <n v="5"/>
    <n v="57.53"/>
    <n v="1093"/>
    <n v="857.7"/>
    <n v="235.3"/>
    <s v="Upi"/>
    <s v="Not Returned"/>
    <x v="1"/>
    <d v="1899-12-30T13:58:00"/>
    <s v="Weekday"/>
    <s v="Nescafe Soft Drinks Pack"/>
    <x v="0"/>
    <n v="383.51"/>
    <s v="Dhanush Varma"/>
    <x v="1"/>
    <s v="Venkat Gupta"/>
    <s v="Sales"/>
    <s v="FreshMart Tiruppur Bypass"/>
    <x v="0"/>
  </r>
  <r>
    <s v="INV101714"/>
    <x v="308"/>
    <s v="CUST0092"/>
    <s v="PRD076"/>
    <s v="STR152"/>
    <s v="EMP0291"/>
    <n v="4"/>
    <n v="432.79"/>
    <n v="0"/>
    <n v="0"/>
    <n v="1731.16"/>
    <n v="1280.76"/>
    <n v="450.4"/>
    <s v="Net Banking"/>
    <s v="Not Returned"/>
    <x v="1"/>
    <d v="1899-12-30T11:35:00"/>
    <s v="Weekday"/>
    <s v="Surf Excel Tissue Combo v2"/>
    <x v="5"/>
    <n v="395.66"/>
    <s v="Naveen Kumar"/>
    <x v="0"/>
    <s v="Sathish Nathan"/>
    <s v="HR"/>
    <s v="FreshMart Lucknow Arcade"/>
    <x v="1"/>
  </r>
  <r>
    <s v="INV102230"/>
    <x v="308"/>
    <s v="CUST0056"/>
    <s v="PRD069"/>
    <s v="STR048"/>
    <s v="EMP0152"/>
    <n v="3"/>
    <n v="468.94"/>
    <n v="5"/>
    <n v="70.34"/>
    <n v="1336.48"/>
    <n v="1010.4"/>
    <n v="326.08"/>
    <s v="Net Banking"/>
    <s v="Not Returned"/>
    <x v="1"/>
    <d v="1899-12-30T12:03:00"/>
    <s v="Weekday"/>
    <s v="Patanjali Shampoo 1kg"/>
    <x v="10"/>
    <n v="468.94"/>
    <s v="Nithya Prabhu"/>
    <x v="2"/>
    <s v="Thiru Varma"/>
    <s v="Store Manager"/>
    <s v="FreshMart Bengaluru Square"/>
    <x v="0"/>
  </r>
  <r>
    <s v="INV100158"/>
    <x v="309"/>
    <s v="CUST0631"/>
    <s v="PRD007"/>
    <s v="STR165"/>
    <s v="EMP0254"/>
    <n v="4"/>
    <n v="437.49"/>
    <n v="15"/>
    <n v="262.49"/>
    <n v="1710.59"/>
    <n v="1061.76"/>
    <n v="648.83000000000004"/>
    <s v="Debit Card"/>
    <s v="Not Returned"/>
    <x v="0"/>
    <d v="1899-12-30T14:40:00"/>
    <s v="Weekend"/>
    <s v="Britannia Buns 2kg v2"/>
    <x v="6"/>
    <n v="437.49"/>
    <s v="Vasanth Gupta"/>
    <x v="1"/>
    <s v="Devi Achari"/>
    <s v="Cashier"/>
    <s v="FreshMart Jaipur Junction"/>
    <x v="1"/>
  </r>
  <r>
    <s v="INV100165"/>
    <x v="309"/>
    <s v="CUST0337"/>
    <s v="PRD022"/>
    <s v="STR038"/>
    <s v="EMP0255"/>
    <n v="4"/>
    <n v="397.22"/>
    <n v="15"/>
    <n v="238.33"/>
    <n v="1553.13"/>
    <n v="1277.48"/>
    <n v="275.64999999999998"/>
    <s v="Wallet"/>
    <s v="Not Returned"/>
    <x v="1"/>
    <d v="1899-12-30T18:37:00"/>
    <s v="Weekend"/>
    <s v="Aavin Milk Pack"/>
    <x v="3"/>
    <n v="397.22"/>
    <s v="Yogesh Sekar"/>
    <x v="1"/>
    <s v="Jagan Chettiar"/>
    <s v="Billing"/>
    <s v="FreshMart Hyderabad Hub"/>
    <x v="0"/>
  </r>
  <r>
    <s v="INV100451"/>
    <x v="309"/>
    <s v="CUST0318"/>
    <s v="PRD076"/>
    <s v="STR134"/>
    <s v="EMP0170"/>
    <n v="3"/>
    <n v="395.66"/>
    <n v="10"/>
    <n v="118.7"/>
    <n v="1228.52"/>
    <n v="960.57"/>
    <n v="267.95"/>
    <s v="Net Banking"/>
    <s v="Not Returned"/>
    <x v="1"/>
    <d v="1899-12-30T16:02:00"/>
    <s v="Weekend"/>
    <s v="Surf Excel Tissue Combo v2"/>
    <x v="5"/>
    <n v="395.66"/>
    <s v="Ilango Achari"/>
    <x v="2"/>
    <s v="Ovi Devi"/>
    <s v="Sales"/>
    <s v="FreshMart Pune Extension"/>
    <x v="2"/>
  </r>
  <r>
    <s v="INV100495"/>
    <x v="309"/>
    <s v="CUST0236"/>
    <s v="PRD001"/>
    <s v="STR075"/>
    <s v="EMP0033"/>
    <n v="3"/>
    <n v="299.73"/>
    <n v="0"/>
    <n v="0"/>
    <n v="1034.07"/>
    <n v="554.22"/>
    <n v="479.85"/>
    <s v="Upi"/>
    <s v="Not Returned"/>
    <x v="1"/>
    <d v="1899-12-30T13:04:00"/>
    <s v="Weekend"/>
    <s v="Local Bakers Buns 1kg"/>
    <x v="6"/>
    <n v="299.73"/>
    <s v="Umesh Chandran"/>
    <x v="1"/>
    <s v="Geetha Subramaniam"/>
    <s v="Sales"/>
    <s v="FreshMart Salem Main Road"/>
    <x v="0"/>
  </r>
  <r>
    <s v="INV100927"/>
    <x v="309"/>
    <s v="CUST0044"/>
    <s v="PRD024"/>
    <s v="STR061"/>
    <s v="EMP0329"/>
    <n v="4"/>
    <n v="313.47000000000003"/>
    <n v="0"/>
    <n v="0"/>
    <n v="1441.96"/>
    <n v="984.48"/>
    <n v="457.48"/>
    <s v="Credit Card"/>
    <s v="Not Returned"/>
    <x v="1"/>
    <d v="1899-12-30T13:50:00"/>
    <s v="Weekend"/>
    <s v="Aavin Milk Pack v2"/>
    <x v="3"/>
    <n v="313.47000000000003"/>
    <s v="Lakshmi Gounder"/>
    <x v="1"/>
    <s v="Balamurugan Nair"/>
    <s v="Cashier"/>
    <s v="FreshMart Hyderabad Colony"/>
    <x v="0"/>
  </r>
  <r>
    <s v="INV100958"/>
    <x v="309"/>
    <s v="CUST0305"/>
    <s v="PRD125"/>
    <s v="STR157"/>
    <s v="EMP0191"/>
    <n v="3"/>
    <n v="219.39"/>
    <n v="15"/>
    <n v="98.73"/>
    <n v="643.36"/>
    <n v="586.32000000000005"/>
    <n v="57.04"/>
    <s v="Cash"/>
    <s v="Not Returned"/>
    <x v="2"/>
    <d v="1899-12-30T14:39:00"/>
    <s v="Weekend"/>
    <s v="Gold Winner Coconut Oil 2kg v2"/>
    <x v="8"/>
    <n v="219.39"/>
    <s v="Hemalatha Mudaliar"/>
    <x v="1"/>
    <s v="Thenmozhi Krishnan"/>
    <s v="Billing"/>
    <s v="FreshMart Lucknow Extension"/>
    <x v="1"/>
  </r>
  <r>
    <s v="INV101949"/>
    <x v="309"/>
    <s v="CUST0159"/>
    <s v="PRD026"/>
    <s v="STR135"/>
    <s v="EMP0201"/>
    <n v="5"/>
    <n v="329.69"/>
    <n v="15"/>
    <n v="247.27"/>
    <n v="1611.36"/>
    <n v="1236.25"/>
    <n v="375.11"/>
    <s v="Credit Card"/>
    <s v="Not Returned"/>
    <x v="1"/>
    <d v="1899-12-30T15:02:00"/>
    <s v="Weekend"/>
    <s v="Nescafe Coffee 1kg"/>
    <x v="0"/>
    <n v="329.69"/>
    <s v="Usha Naicker"/>
    <x v="2"/>
    <s v="Bharath Reddy"/>
    <s v="Sales"/>
    <s v="FreshMart Pune Towers"/>
    <x v="2"/>
  </r>
  <r>
    <s v="INV101973"/>
    <x v="309"/>
    <s v="CUST0209"/>
    <s v="PRD090"/>
    <s v="STR172"/>
    <s v="EMP0111"/>
    <n v="4"/>
    <n v="497.74"/>
    <n v="0"/>
    <n v="0"/>
    <n v="2289.6"/>
    <n v="1480.72"/>
    <n v="808.88"/>
    <s v="Cash"/>
    <s v="Not Returned"/>
    <x v="1"/>
    <d v="1899-12-30T13:21:00"/>
    <s v="Weekend"/>
    <s v="Organic Fresh Fresh Fruits Pack v2"/>
    <x v="9"/>
    <n v="438.7"/>
    <s v="Udhay Pandian"/>
    <x v="0"/>
    <s v="Devi Mudaliar"/>
    <s v="Store Manager"/>
    <s v="FreshMart Guwahati Heights"/>
    <x v="3"/>
  </r>
  <r>
    <s v="INV102012"/>
    <x v="309"/>
    <s v="CUST0176"/>
    <s v="PRD086"/>
    <s v="STR032"/>
    <s v="EMP0055"/>
    <n v="4"/>
    <n v="327.08"/>
    <n v="0"/>
    <n v="0"/>
    <n v="1504.57"/>
    <n v="1098.44"/>
    <n v="406.13"/>
    <s v="Net Banking"/>
    <s v="Not Returned"/>
    <x v="1"/>
    <d v="1899-12-30T18:09:00"/>
    <s v="Weekend"/>
    <s v="Local Farm Fresh Fruits Combo v2"/>
    <x v="9"/>
    <n v="327.08"/>
    <s v="Usha Velan"/>
    <x v="1"/>
    <s v="Gopal Kumar"/>
    <s v="Billing"/>
    <s v="FreshMart Kochi Main Road"/>
    <x v="0"/>
  </r>
  <r>
    <s v="INV102193"/>
    <x v="309"/>
    <s v="CUST0270"/>
    <s v="PRD029"/>
    <s v="STR148"/>
    <s v="EMP0220"/>
    <n v="8"/>
    <n v="343.55"/>
    <n v="0"/>
    <n v="0"/>
    <n v="3160.66"/>
    <n v="2089.7600000000002"/>
    <n v="1070.9000000000001"/>
    <s v="Debit Card"/>
    <s v="Not Returned"/>
    <x v="1"/>
    <d v="1899-12-30T11:05:00"/>
    <s v="Weekend"/>
    <s v="Pepsi Tea 200g"/>
    <x v="0"/>
    <n v="332.73"/>
    <s v="Banu Venkataraman"/>
    <x v="0"/>
    <s v="Ramesh Pillai"/>
    <s v="Operations"/>
    <s v="FreshMart Kanpur Gardens"/>
    <x v="1"/>
  </r>
  <r>
    <s v="INV102456"/>
    <x v="309"/>
    <s v="CUST0421"/>
    <s v="PRD058"/>
    <s v="STR051"/>
    <s v="EMP0126"/>
    <n v="2"/>
    <n v="339.13"/>
    <n v="5"/>
    <n v="33.909999999999997"/>
    <n v="741"/>
    <n v="501.36"/>
    <n v="239.64"/>
    <s v="Net Banking"/>
    <s v="Not Returned"/>
    <x v="1"/>
    <d v="1899-12-30T14:20:00"/>
    <s v="Weekend"/>
    <s v="Himalaya Skin Care 1L"/>
    <x v="10"/>
    <n v="339.13"/>
    <s v="Karthik Devi"/>
    <x v="1"/>
    <s v="Anjali Kumar"/>
    <s v="Sales"/>
    <s v="FreshMart Madurai Arcade"/>
    <x v="0"/>
  </r>
  <r>
    <s v="INV100294"/>
    <x v="310"/>
    <s v="CUST0490"/>
    <s v="PRD026"/>
    <s v="STR031"/>
    <s v="EMP0153"/>
    <n v="4"/>
    <n v="355.58"/>
    <n v="10"/>
    <n v="142.22999999999999"/>
    <n v="1472.1"/>
    <n v="989"/>
    <n v="483.1"/>
    <s v="Debit Card"/>
    <s v="Not Returned"/>
    <x v="1"/>
    <d v="1899-12-30T20:52:00"/>
    <s v="Weekend"/>
    <s v="Nescafe Coffee 1kg"/>
    <x v="0"/>
    <n v="329.69"/>
    <s v="Hema Gounder"/>
    <x v="0"/>
    <s v="Eswari Raj"/>
    <s v="Sales"/>
    <s v="FreshMart Chennai Complex"/>
    <x v="0"/>
  </r>
  <r>
    <s v="INV100350"/>
    <x v="310"/>
    <s v="CUST0020"/>
    <s v="PRD120"/>
    <s v="STR004"/>
    <s v="EMP0040"/>
    <n v="3"/>
    <n v="109.69"/>
    <n v="0"/>
    <n v="0"/>
    <n v="378.43"/>
    <n v="278.88"/>
    <n v="99.55"/>
    <s v="Upi"/>
    <s v="Not Returned"/>
    <x v="1"/>
    <d v="1899-12-30T18:36:00"/>
    <s v="Weekend"/>
    <s v="Idhayam Groundnut Oil 2kg"/>
    <x v="8"/>
    <n v="109.69"/>
    <s v="Ilango Murugan"/>
    <x v="1"/>
    <s v="Pandi Selvam"/>
    <s v="Sales"/>
    <s v="FreshMart Erode Plaza"/>
    <x v="0"/>
  </r>
  <r>
    <s v="INV100408"/>
    <x v="310"/>
    <s v="CUST0665"/>
    <s v="PRD051"/>
    <s v="STR021"/>
    <s v="EMP0280"/>
    <n v="2"/>
    <n v="147.97"/>
    <n v="20"/>
    <n v="59.19"/>
    <n v="272.26"/>
    <n v="225.6"/>
    <n v="46.66"/>
    <s v="Wallet"/>
    <s v="Not Returned"/>
    <x v="0"/>
    <d v="1899-12-30T17:49:00"/>
    <s v="Weekend"/>
    <s v="Cadbury Biscuits 250ml"/>
    <x v="7"/>
    <n v="147.97"/>
    <s v="Kishore Subramaniam"/>
    <x v="2"/>
    <s v="Hema Mudaliar"/>
    <s v="Store Manager"/>
    <s v="FreshMart Madurai Market"/>
    <x v="0"/>
  </r>
  <r>
    <s v="INV100759"/>
    <x v="310"/>
    <s v="CUST0534"/>
    <s v="PRD081"/>
    <s v="STR158"/>
    <s v="EMP0107"/>
    <n v="1"/>
    <n v="55.81"/>
    <n v="15"/>
    <n v="8.3699999999999992"/>
    <n v="54.56"/>
    <n v="44.96"/>
    <n v="9.6"/>
    <s v="Upi"/>
    <s v="Not Returned"/>
    <x v="1"/>
    <d v="1899-12-30T09:28:00"/>
    <s v="Weekend"/>
    <s v="Eveready Batteries 250ml"/>
    <x v="5"/>
    <n v="55.81"/>
    <s v="Kalpana Nair"/>
    <x v="2"/>
    <s v="Sangeetha Devi"/>
    <s v="Sales"/>
    <s v="FreshMart Delhi Crossing"/>
    <x v="1"/>
  </r>
  <r>
    <s v="INV100834"/>
    <x v="310"/>
    <s v="CUST0548"/>
    <s v="PRD113"/>
    <s v="STR056"/>
    <s v="EMP0163"/>
    <n v="7"/>
    <n v="252.98"/>
    <n v="10"/>
    <n v="177.09"/>
    <n v="1832.84"/>
    <n v="1482.11"/>
    <n v="350.73"/>
    <s v="Net Banking"/>
    <s v="Not Returned"/>
    <x v="1"/>
    <d v="1899-12-30T19:53:00"/>
    <s v="Weekend"/>
    <s v="Aachi Ponni Rice 1kg v2"/>
    <x v="2"/>
    <n v="236.56"/>
    <s v="Charulatha Gupta"/>
    <x v="0"/>
    <s v="Revathi Raj"/>
    <s v="Cashier"/>
    <s v="FreshMart Bengaluru Junction"/>
    <x v="0"/>
  </r>
  <r>
    <s v="INV100911"/>
    <x v="310"/>
    <s v="CUST0049"/>
    <s v="PRD056"/>
    <s v="STR108"/>
    <s v="EMP0250"/>
    <n v="7"/>
    <n v="346.47"/>
    <n v="10"/>
    <n v="242.53"/>
    <n v="2510.17"/>
    <n v="1669.01"/>
    <n v="841.16"/>
    <s v="Wallet"/>
    <s v="Not Returned"/>
    <x v="2"/>
    <d v="1899-12-30T16:52:00"/>
    <s v="Weekend"/>
    <s v="Cadbury Namkeen Combo"/>
    <x v="7"/>
    <n v="333.54"/>
    <s v="Lokesh Gupta"/>
    <x v="0"/>
    <s v="Dinesh Pandian"/>
    <s v="Sales"/>
    <s v="FreshMart Mumbai Square"/>
    <x v="2"/>
  </r>
  <r>
    <s v="INV100974"/>
    <x v="310"/>
    <s v="CUST0510"/>
    <s v="PRD033"/>
    <s v="STR042"/>
    <s v="EMP0261"/>
    <n v="1"/>
    <n v="217.42"/>
    <n v="10"/>
    <n v="21.74"/>
    <n v="225.03"/>
    <n v="177.03"/>
    <n v="48"/>
    <s v="Credit Card"/>
    <s v="Not Returned"/>
    <x v="0"/>
    <d v="1899-12-30T17:39:00"/>
    <s v="Weekend"/>
    <s v="Bisleri Soft Drinks 2kg"/>
    <x v="0"/>
    <n v="217.42"/>
    <s v="Esha Nair"/>
    <x v="1"/>
    <s v="Hari Murugan"/>
    <s v="Sales"/>
    <s v="FreshMart Erode Point"/>
    <x v="0"/>
  </r>
  <r>
    <s v="INV101056"/>
    <x v="310"/>
    <s v="CUST0076"/>
    <s v="PRD132"/>
    <s v="STR068"/>
    <s v="EMP0233"/>
    <n v="4"/>
    <n v="385.5"/>
    <n v="0"/>
    <n v="0"/>
    <n v="1773.3"/>
    <n v="1015.32"/>
    <n v="757.98"/>
    <s v="Debit Card"/>
    <s v="Not Returned"/>
    <x v="1"/>
    <d v="1899-12-30T14:10:00"/>
    <s v="Weekend"/>
    <s v="Everest Blended Masala 2kg"/>
    <x v="1"/>
    <n v="351.78"/>
    <s v="Senthil Chandran"/>
    <x v="0"/>
    <s v="Sangeetha Balan"/>
    <s v="Sales"/>
    <s v="FreshMart Coimbatore Main Road"/>
    <x v="0"/>
  </r>
  <r>
    <s v="INV101271"/>
    <x v="310"/>
    <s v="CUST0168"/>
    <s v="PRD054"/>
    <s v="STR097"/>
    <s v="EMP0146"/>
    <n v="8"/>
    <n v="582.47"/>
    <n v="0"/>
    <n v="0"/>
    <n v="5358.72"/>
    <n v="3033.52"/>
    <n v="2325.1999999999998"/>
    <s v="Net Banking"/>
    <s v="Not Returned"/>
    <x v="1"/>
    <d v="1899-12-30T13:42:00"/>
    <s v="Weekend"/>
    <s v="Lays Namkeen 2kg"/>
    <x v="7"/>
    <n v="530.16"/>
    <s v="Naveen Prabhu"/>
    <x v="0"/>
    <s v="Kishore Chettiar"/>
    <s v="Inventory"/>
    <s v="FreshMart Ahmedabad Arcade"/>
    <x v="2"/>
  </r>
  <r>
    <s v="INV101491"/>
    <x v="310"/>
    <s v="CUST0157"/>
    <s v="PRD148"/>
    <s v="STR143"/>
    <s v="EMP0264"/>
    <n v="4"/>
    <n v="121.74"/>
    <n v="0"/>
    <n v="0"/>
    <n v="560"/>
    <n v="333.32"/>
    <n v="226.68"/>
    <s v="Credit Card"/>
    <s v="Not Returned"/>
    <x v="1"/>
    <d v="1899-12-30T11:07:00"/>
    <s v="Weekend"/>
    <s v="Lizol Toilet Cleaner 200g"/>
    <x v="4"/>
    <n v="108.97"/>
    <s v="Prasath Chettiar"/>
    <x v="0"/>
    <s v="Bhavani Iyer"/>
    <s v="Sales"/>
    <s v="FreshMart Jaipur Colony"/>
    <x v="1"/>
  </r>
  <r>
    <s v="INV101558"/>
    <x v="310"/>
    <s v="CUST0082"/>
    <s v="PRD097"/>
    <s v="STR136"/>
    <s v="EMP0070"/>
    <n v="7"/>
    <n v="368"/>
    <n v="0"/>
    <n v="0"/>
    <n v="2962.4"/>
    <n v="2172.66"/>
    <n v="789.74"/>
    <s v="Cash"/>
    <s v="Not Returned"/>
    <x v="0"/>
    <d v="1899-12-30T15:46:00"/>
    <s v="Weekend"/>
    <s v="Local Farm Fresh Vegetables 250ml v2"/>
    <x v="11"/>
    <n v="365.92"/>
    <s v="Kavya Raj"/>
    <x v="0"/>
    <s v="Umesh Subramaniam"/>
    <s v="Sales"/>
    <s v="FreshMart Nagpur Crossing"/>
    <x v="2"/>
  </r>
  <r>
    <s v="INV101970"/>
    <x v="310"/>
    <s v="CUST0120"/>
    <s v="PRD025"/>
    <s v="STR114"/>
    <s v="EMP0286"/>
    <n v="4"/>
    <n v="383.51"/>
    <n v="0"/>
    <n v="0"/>
    <n v="1764.15"/>
    <n v="1143.5999999999999"/>
    <n v="620.54999999999995"/>
    <s v="Cash"/>
    <s v="Not Returned"/>
    <x v="1"/>
    <d v="1899-12-30T10:33:00"/>
    <s v="Weekend"/>
    <s v="Nescafe Soft Drinks Pack"/>
    <x v="0"/>
    <n v="383.51"/>
    <s v="Lakshmi Balan"/>
    <x v="2"/>
    <s v="Umesh Iyer"/>
    <s v="Sales"/>
    <s v="FreshMart Ahmedabad Complex"/>
    <x v="2"/>
  </r>
  <r>
    <s v="INV102273"/>
    <x v="310"/>
    <s v="CUST0610"/>
    <s v="PRD133"/>
    <s v="STR032"/>
    <s v="EMP0155"/>
    <n v="7"/>
    <n v="88.7"/>
    <n v="0"/>
    <n v="0"/>
    <n v="714.03"/>
    <n v="435.75"/>
    <n v="278.27999999999997"/>
    <s v="Upi"/>
    <s v="Not Returned"/>
    <x v="0"/>
    <d v="1899-12-30T14:57:00"/>
    <s v="Weekend"/>
    <s v="Aachi Powdered Spices 200g"/>
    <x v="1"/>
    <n v="80.5"/>
    <s v="Gokul Chettiar"/>
    <x v="0"/>
    <s v="Vijay Chandran"/>
    <s v="Cashier"/>
    <s v="FreshMart Kochi Main Road"/>
    <x v="0"/>
  </r>
  <r>
    <s v="INV100060"/>
    <x v="311"/>
    <s v="CUST0100"/>
    <s v="PRD134"/>
    <s v="STR053"/>
    <s v="EMP0190"/>
    <n v="1"/>
    <n v="353.05"/>
    <n v="5"/>
    <n v="17.649999999999999"/>
    <n v="335.4"/>
    <n v="262.8"/>
    <n v="72.599999999999994"/>
    <s v="Debit Card"/>
    <s v="Not Returned"/>
    <x v="0"/>
    <d v="1899-12-30T14:12:00"/>
    <s v="Weekday"/>
    <s v="Aachi Powdered Spices 200g v2"/>
    <x v="1"/>
    <n v="353.05"/>
    <s v="Revathi Murugan"/>
    <x v="2"/>
    <s v="Balaji Prabhu"/>
    <s v="HR"/>
    <s v="FreshMart Tiruppur Heights"/>
    <x v="0"/>
  </r>
  <r>
    <s v="INV100628"/>
    <x v="311"/>
    <s v="CUST0546"/>
    <s v="PRD086"/>
    <s v="STR135"/>
    <s v="EMP0089"/>
    <n v="2"/>
    <n v="327.08"/>
    <n v="0"/>
    <n v="0"/>
    <n v="654.16"/>
    <n v="549.22"/>
    <n v="104.94"/>
    <s v="Credit Card"/>
    <s v="Not Returned"/>
    <x v="0"/>
    <d v="1899-12-30T09:11:00"/>
    <s v="Weekday"/>
    <s v="Local Farm Fresh Fruits Combo v2"/>
    <x v="9"/>
    <n v="327.08"/>
    <s v="Balaji Sekar"/>
    <x v="2"/>
    <s v="Kalpana Balan"/>
    <s v="Cashier"/>
    <s v="FreshMart Pune Towers"/>
    <x v="2"/>
  </r>
  <r>
    <s v="INV100860"/>
    <x v="311"/>
    <s v="CUST0472"/>
    <s v="PRD035"/>
    <s v="STR083"/>
    <s v="EMP0074"/>
    <n v="8"/>
    <n v="548.03"/>
    <n v="15"/>
    <n v="657.64"/>
    <n v="3726.6"/>
    <n v="3118.4"/>
    <n v="608.20000000000005"/>
    <s v="Debit Card"/>
    <s v="Not Returned"/>
    <x v="1"/>
    <d v="1899-12-30T13:23:00"/>
    <s v="Weekday"/>
    <s v="Coca-Cola Coffee 500g"/>
    <x v="0"/>
    <n v="503.36"/>
    <s v="Banu Chandran"/>
    <x v="0"/>
    <s v="Indira Varma"/>
    <s v="Sales"/>
    <s v="FreshMart Salem Colony"/>
    <x v="0"/>
  </r>
  <r>
    <s v="INV102126"/>
    <x v="311"/>
    <s v="CUST0588"/>
    <s v="PRD100"/>
    <s v="STR006"/>
    <s v="EMP0265"/>
    <n v="1"/>
    <n v="290.45"/>
    <n v="0"/>
    <n v="0"/>
    <n v="290.45"/>
    <n v="237.89"/>
    <n v="52.56"/>
    <s v="Debit Card"/>
    <s v="Not Returned"/>
    <x v="2"/>
    <d v="1899-12-30T12:52:00"/>
    <s v="Weekday"/>
    <s v="Organic Fresh Fresh Vegetables 200g v2"/>
    <x v="11"/>
    <n v="290.45"/>
    <s v="Arun Menon"/>
    <x v="1"/>
    <s v="Padma Subramaniam"/>
    <s v="Operations"/>
    <s v="FreshMart Mysuru Junction"/>
    <x v="0"/>
  </r>
  <r>
    <s v="INV102240"/>
    <x v="311"/>
    <s v="CUST0214"/>
    <s v="PRD026"/>
    <s v="STR060"/>
    <s v="EMP0314"/>
    <n v="3"/>
    <n v="329.69"/>
    <n v="0"/>
    <n v="0"/>
    <n v="989.07"/>
    <n v="741.75"/>
    <n v="247.32"/>
    <s v="Net Banking"/>
    <s v="Not Returned"/>
    <x v="0"/>
    <d v="1899-12-30T20:38:00"/>
    <s v="Weekday"/>
    <s v="Nescafe Coffee 1kg"/>
    <x v="0"/>
    <n v="329.69"/>
    <s v="Thenmozhi Reddy"/>
    <x v="1"/>
    <s v="Naveen Naidu"/>
    <s v="Cashier"/>
    <s v="FreshMart Erode Square"/>
    <x v="1"/>
  </r>
  <r>
    <s v="INV100324"/>
    <x v="312"/>
    <s v="CUST0659"/>
    <s v="PRD089"/>
    <s v="STR065"/>
    <s v="EMP0192"/>
    <n v="1"/>
    <n v="305.67"/>
    <n v="5"/>
    <n v="15.28"/>
    <n v="290.39"/>
    <n v="251.42"/>
    <n v="38.97"/>
    <s v="Debit Card"/>
    <s v="Not Returned"/>
    <x v="1"/>
    <d v="1899-12-30T16:55:00"/>
    <s v="Weekday"/>
    <s v="Organic Fresh Fresh Fruits 500g"/>
    <x v="9"/>
    <n v="305.67"/>
    <s v="Unknown"/>
    <x v="1"/>
    <s v="Rajesh Mudaliar"/>
    <s v="Billing"/>
    <s v="FreshMart Mysuru Enclave"/>
    <x v="0"/>
  </r>
  <r>
    <s v="INV101047"/>
    <x v="312"/>
    <s v="CUST0270"/>
    <s v="PRD011"/>
    <s v="STR072"/>
    <s v="EMP0124"/>
    <n v="7"/>
    <n v="186.02"/>
    <n v="0"/>
    <n v="0"/>
    <n v="1302.1400000000001"/>
    <n v="715.61"/>
    <n v="586.53"/>
    <s v="Net Banking"/>
    <s v="Not Returned"/>
    <x v="0"/>
    <d v="1899-12-30T19:56:00"/>
    <s v="Weekday"/>
    <s v="Britannia Rusk 1L"/>
    <x v="6"/>
    <n v="168.36"/>
    <s v="Banu Venkataraman"/>
    <x v="0"/>
    <s v="Vijay Pandian"/>
    <s v="Sales"/>
    <s v="FreshMart Salem Point"/>
    <x v="0"/>
  </r>
  <r>
    <s v="INV101275"/>
    <x v="312"/>
    <s v="CUST0461"/>
    <s v="PRD005"/>
    <s v="STR036"/>
    <s v="EMP0150"/>
    <n v="3"/>
    <n v="334.1"/>
    <n v="0"/>
    <n v="0"/>
    <n v="1002.3"/>
    <n v="615.80999999999995"/>
    <n v="386.49"/>
    <s v="Debit Card"/>
    <s v="Not Returned"/>
    <x v="1"/>
    <d v="1899-12-30T11:47:00"/>
    <s v="Weekday"/>
    <s v="Amul Paneer 250ml"/>
    <x v="6"/>
    <n v="332.74"/>
    <s v="Prakash Achari"/>
    <x v="0"/>
    <s v="Dhanya Iyer"/>
    <s v="Operations"/>
    <s v="FreshMart Chennai Central"/>
    <x v="0"/>
  </r>
  <r>
    <s v="INV100859"/>
    <x v="313"/>
    <s v="CUST0686"/>
    <s v="PRD086"/>
    <s v="STR031"/>
    <s v="EMP0153"/>
    <n v="4"/>
    <n v="370.96"/>
    <n v="10"/>
    <n v="148.38"/>
    <n v="1335.46"/>
    <n v="1098.44"/>
    <n v="237.02"/>
    <s v="Cash"/>
    <s v="Not Returned"/>
    <x v="1"/>
    <d v="1899-12-30T16:08:00"/>
    <s v="Weekday"/>
    <s v="Local Farm Fresh Fruits Combo v2"/>
    <x v="9"/>
    <n v="327.08"/>
    <s v="Hemalatha Balan"/>
    <x v="0"/>
    <s v="Eswari Raj"/>
    <s v="Sales"/>
    <s v="FreshMart Chennai Complex"/>
    <x v="0"/>
  </r>
  <r>
    <s v="INV101041"/>
    <x v="313"/>
    <s v="CUST0051"/>
    <s v="PRD027"/>
    <s v="STR037"/>
    <s v="EMP0060"/>
    <n v="6"/>
    <n v="139.27000000000001"/>
    <n v="0"/>
    <n v="0"/>
    <n v="835.62"/>
    <n v="641.94000000000005"/>
    <n v="193.68"/>
    <s v="Cash"/>
    <s v="Not Returned"/>
    <x v="0"/>
    <d v="1899-12-30T21:00:00"/>
    <s v="Weekday"/>
    <s v="Coca-Cola Tea 1kg"/>
    <x v="0"/>
    <n v="139.21"/>
    <s v="Ovi Devi"/>
    <x v="0"/>
    <s v="Venkat Gupta"/>
    <s v="Sales"/>
    <s v="FreshMart Hyderabad Extension"/>
    <x v="0"/>
  </r>
  <r>
    <s v="INV101355"/>
    <x v="313"/>
    <s v="CUST0612"/>
    <s v="PRD027"/>
    <s v="STR112"/>
    <s v="EMP0084"/>
    <n v="5"/>
    <n v="156.58000000000001"/>
    <n v="20"/>
    <n v="156.58000000000001"/>
    <n v="626.32000000000005"/>
    <n v="534.95000000000005"/>
    <n v="91.37"/>
    <s v="Upi"/>
    <s v="Not Returned"/>
    <x v="2"/>
    <d v="1899-12-30T10:52:00"/>
    <s v="Weekday"/>
    <s v="Coca-Cola Tea 1kg"/>
    <x v="0"/>
    <n v="139.21"/>
    <s v="Ramesh Naidu"/>
    <x v="0"/>
    <s v="Lakshmi Velan"/>
    <s v="Cashier"/>
    <s v="FreshMart Surat Colony"/>
    <x v="2"/>
  </r>
  <r>
    <s v="INV101385"/>
    <x v="313"/>
    <s v="CUST0188"/>
    <s v="PRD035"/>
    <s v="STR101"/>
    <s v="EMP0098"/>
    <n v="4"/>
    <n v="542.41999999999996"/>
    <n v="0"/>
    <n v="0"/>
    <n v="2169.6799999999998"/>
    <n v="1559.2"/>
    <n v="610.48"/>
    <s v="Net Banking"/>
    <s v="Not Returned"/>
    <x v="0"/>
    <d v="1899-12-30T17:55:00"/>
    <s v="Weekday"/>
    <s v="Coca-Cola Coffee 500g"/>
    <x v="0"/>
    <n v="503.36"/>
    <s v="Gopal Raj"/>
    <x v="0"/>
    <s v="Dhanya Balan"/>
    <s v="Inventory"/>
    <s v="FreshMart Nagpur Junction"/>
    <x v="2"/>
  </r>
  <r>
    <s v="INV102155"/>
    <x v="313"/>
    <s v="CUST0576"/>
    <s v="PRD028"/>
    <s v="STR158"/>
    <s v="EMP0133"/>
    <n v="5"/>
    <n v="433.97"/>
    <n v="10"/>
    <n v="216.99"/>
    <n v="1952.86"/>
    <n v="1549.9"/>
    <n v="402.96"/>
    <s v="Net Banking"/>
    <s v="Not Returned"/>
    <x v="1"/>
    <d v="1899-12-30T13:57:00"/>
    <s v="Weekday"/>
    <s v="Tata Tea Soft Drinks 500g"/>
    <x v="0"/>
    <n v="380.12"/>
    <s v="Vasanthi Chandran"/>
    <x v="0"/>
    <s v="Deepak Naicker"/>
    <s v="Sales"/>
    <s v="FreshMart Delhi Crossing"/>
    <x v="1"/>
  </r>
  <r>
    <s v="INV102355"/>
    <x v="313"/>
    <s v="CUST0096"/>
    <s v="PRD104"/>
    <s v="STR093"/>
    <s v="EMP0141"/>
    <n v="8"/>
    <n v="204.43"/>
    <n v="0"/>
    <n v="0"/>
    <n v="1635.44"/>
    <n v="1227.3599999999999"/>
    <n v="408.08"/>
    <s v="Net Banking"/>
    <s v="Not Returned"/>
    <x v="1"/>
    <d v="1899-12-30T12:42:00"/>
    <s v="Weekday"/>
    <s v="Local Farm Fresh Vegetables Combo"/>
    <x v="11"/>
    <n v="191.13"/>
    <s v="Hariharan Gounder"/>
    <x v="0"/>
    <s v="Mala Velan"/>
    <s v="Sales"/>
    <s v="FreshMart Pune Complex"/>
    <x v="2"/>
  </r>
  <r>
    <s v="INV102460"/>
    <x v="313"/>
    <s v="CUST0066"/>
    <s v="PRD078"/>
    <s v="STR055"/>
    <s v="EMP0068"/>
    <n v="3"/>
    <n v="261.55"/>
    <n v="5"/>
    <n v="39.229999999999997"/>
    <n v="745.42"/>
    <n v="645.09"/>
    <n v="100.33"/>
    <s v="Upi"/>
    <s v="Not Returned"/>
    <x v="1"/>
    <d v="1899-12-30T19:25:00"/>
    <s v="Weekday"/>
    <s v="Vim Kitchenware Combo"/>
    <x v="5"/>
    <n v="261.55"/>
    <s v="Bhavani Sharma"/>
    <x v="2"/>
    <s v="Manoj Subramaniam"/>
    <s v="Sales"/>
    <s v="FreshMart Madurai Circle"/>
    <x v="0"/>
  </r>
  <r>
    <s v="INV100127"/>
    <x v="314"/>
    <s v="CUST0086"/>
    <s v="PRD029"/>
    <s v="STR123"/>
    <s v="EMP0155"/>
    <n v="2"/>
    <n v="332.73"/>
    <n v="15"/>
    <n v="99.82"/>
    <n v="565.64"/>
    <n v="522.44000000000005"/>
    <n v="43.2"/>
    <s v="Debit Card"/>
    <s v="Not Returned"/>
    <x v="1"/>
    <d v="1899-12-30T09:50:00"/>
    <s v="Weekday"/>
    <s v="Pepsi Tea 200g"/>
    <x v="0"/>
    <n v="332.73"/>
    <s v="Anjali Prabhu"/>
    <x v="2"/>
    <s v="Vijay Chandran"/>
    <s v="Cashier"/>
    <s v="FreshMart Mumbai Extension"/>
    <x v="2"/>
  </r>
  <r>
    <s v="INV100280"/>
    <x v="314"/>
    <s v="CUST0462"/>
    <s v="PRD077"/>
    <s v="STR050"/>
    <s v="EMP0253"/>
    <n v="4"/>
    <n v="86.11"/>
    <n v="0"/>
    <n v="0"/>
    <n v="344.44"/>
    <n v="272.68"/>
    <n v="71.760000000000005"/>
    <s v="Wallet"/>
    <s v="Not Returned"/>
    <x v="0"/>
    <d v="1899-12-30T09:47:00"/>
    <s v="Weekday"/>
    <s v="Vim Tissue 500g"/>
    <x v="5"/>
    <n v="86.11"/>
    <s v="Anitha Sharma"/>
    <x v="2"/>
    <s v="Vasanthi Naicker"/>
    <s v="HR"/>
    <s v="FreshMart Chennai Main Road"/>
    <x v="0"/>
  </r>
  <r>
    <s v="INV101449"/>
    <x v="314"/>
    <s v="CUST0570"/>
    <s v="PRD035"/>
    <s v="STR081"/>
    <s v="EMP0031"/>
    <n v="4"/>
    <n v="503.36"/>
    <n v="20"/>
    <n v="402.69"/>
    <n v="1610.75"/>
    <n v="1559.2"/>
    <n v="51.55"/>
    <s v="Debit Card"/>
    <s v="Not Returned"/>
    <x v="0"/>
    <d v="1899-12-30T15:40:00"/>
    <s v="Weekday"/>
    <s v="Coca-Cola Coffee 500g"/>
    <x v="0"/>
    <n v="503.36"/>
    <s v="Banu Iyer"/>
    <x v="2"/>
    <s v="Ramesh Iyer"/>
    <s v="Cashier"/>
    <s v="FreshMart Erode Crossing"/>
    <x v="0"/>
  </r>
  <r>
    <s v="INV101252"/>
    <x v="315"/>
    <s v="CUST0144"/>
    <s v="PRD029"/>
    <s v="STR096"/>
    <s v="EMP0301"/>
    <n v="5"/>
    <n v="354.68"/>
    <n v="0"/>
    <n v="0"/>
    <n v="1773.4"/>
    <n v="1306.0999999999999"/>
    <n v="467.3"/>
    <s v="Net Banking"/>
    <s v="Not Returned"/>
    <x v="1"/>
    <d v="1899-12-30T12:15:00"/>
    <s v="Weekday"/>
    <s v="Pepsi Tea 200g"/>
    <x v="0"/>
    <n v="332.73"/>
    <s v="Lalitha Chandran"/>
    <x v="0"/>
    <s v="Kalpana Prabhu"/>
    <s v="Inventory"/>
    <s v="FreshMart Mumbai Bypass"/>
    <x v="2"/>
  </r>
  <r>
    <s v="INV100454"/>
    <x v="316"/>
    <s v="CUST0158"/>
    <s v="PRD129"/>
    <s v="STR082"/>
    <s v="EMP0115"/>
    <n v="4"/>
    <n v="490.22"/>
    <n v="10"/>
    <n v="196.09"/>
    <n v="2029.51"/>
    <n v="1494.32"/>
    <n v="535.19000000000005"/>
    <s v="Debit Card"/>
    <s v="Not Returned"/>
    <x v="1"/>
    <d v="1899-12-30T18:49:00"/>
    <s v="Weekend"/>
    <s v="Everest Powdered Spices Combo"/>
    <x v="1"/>
    <n v="490.22"/>
    <s v="Hemalatha Murugan"/>
    <x v="1"/>
    <s v="Vasanth Menon"/>
    <s v="Store Manager"/>
    <s v="FreshMart Salem Bypass"/>
    <x v="0"/>
  </r>
  <r>
    <s v="INV100510"/>
    <x v="316"/>
    <s v="CUST0394"/>
    <s v="PRD108"/>
    <s v="STR042"/>
    <s v="EMP0261"/>
    <n v="7"/>
    <n v="327.68"/>
    <n v="20"/>
    <n v="458.75"/>
    <n v="2110.2600000000002"/>
    <n v="1819.51"/>
    <n v="290.75"/>
    <s v="Cash"/>
    <s v="Not Returned"/>
    <x v="1"/>
    <d v="1899-12-30T14:59:00"/>
    <s v="Weekend"/>
    <s v="Daawat Basmati Rice 2kg"/>
    <x v="2"/>
    <n v="306.62"/>
    <s v="Sudha Mudaliar"/>
    <x v="0"/>
    <s v="Hari Murugan"/>
    <s v="Sales"/>
    <s v="FreshMart Erode Point"/>
    <x v="0"/>
  </r>
  <r>
    <s v="INV100998"/>
    <x v="316"/>
    <s v="CUST0287"/>
    <s v="PRD071"/>
    <s v="STR120"/>
    <s v="EMP0344"/>
    <n v="4"/>
    <n v="53.39"/>
    <n v="15"/>
    <n v="32.03"/>
    <n v="208.76"/>
    <n v="172.04"/>
    <n v="36.72"/>
    <s v="Wallet"/>
    <s v="Not Returned"/>
    <x v="1"/>
    <d v="1899-12-30T12:11:00"/>
    <s v="Weekend"/>
    <s v="Eveready Batteries Combo"/>
    <x v="5"/>
    <n v="53.39"/>
    <s v="Ovi Achari"/>
    <x v="2"/>
    <s v="Meena Kumar"/>
    <s v="Sales"/>
    <s v="FreshMart Nagpur Central"/>
    <x v="2"/>
  </r>
  <r>
    <s v="INV101380"/>
    <x v="316"/>
    <s v="CUST0406"/>
    <s v="PRD090"/>
    <s v="STR044"/>
    <s v="EMP0118"/>
    <n v="8"/>
    <n v="471.94"/>
    <n v="0"/>
    <n v="0"/>
    <n v="4341.8500000000004"/>
    <n v="2961.44"/>
    <n v="1380.41"/>
    <s v="Wallet"/>
    <s v="Not Returned"/>
    <x v="1"/>
    <d v="1899-12-30T13:16:00"/>
    <s v="Weekend"/>
    <s v="Organic Fresh Fresh Fruits Pack v2"/>
    <x v="9"/>
    <n v="438.7"/>
    <s v="Gopal Naidu"/>
    <x v="0"/>
    <s v="Banu Nathan"/>
    <s v="Inventory"/>
    <s v="FreshMart Erode Colony"/>
    <x v="0"/>
  </r>
  <r>
    <s v="INV101471"/>
    <x v="316"/>
    <s v="CUST0488"/>
    <s v="PRD001"/>
    <s v="STR011"/>
    <s v="EMP0341"/>
    <n v="2"/>
    <n v="299.73"/>
    <n v="0"/>
    <n v="0"/>
    <n v="689.38"/>
    <n v="369.48"/>
    <n v="319.89999999999998"/>
    <s v="Cash"/>
    <s v="Not Returned"/>
    <x v="1"/>
    <d v="1899-12-30T14:52:00"/>
    <s v="Weekend"/>
    <s v="Local Bakers Buns 1kg"/>
    <x v="6"/>
    <n v="299.73"/>
    <s v="Kannan Chettiar"/>
    <x v="1"/>
    <s v="Indira Chandran"/>
    <s v="Billing"/>
    <s v="FreshMart Bengaluru Enclave"/>
    <x v="0"/>
  </r>
  <r>
    <s v="INV101672"/>
    <x v="316"/>
    <s v="CUST0159"/>
    <s v="PRD023"/>
    <s v="STR087"/>
    <s v="EMP0222"/>
    <n v="2"/>
    <n v="342.27"/>
    <n v="15"/>
    <n v="102.68"/>
    <n v="669.14"/>
    <n v="532.20000000000005"/>
    <n v="136.94"/>
    <s v="Credit Card"/>
    <s v="Not Returned"/>
    <x v="0"/>
    <d v="1899-12-30T18:47:00"/>
    <s v="Weekend"/>
    <s v="Amul Butter 1L"/>
    <x v="3"/>
    <n v="342.27"/>
    <s v="Usha Naicker"/>
    <x v="2"/>
    <s v="Poornima Rao"/>
    <s v="Inventory"/>
    <s v="FreshMart Mysuru Complex"/>
    <x v="0"/>
  </r>
  <r>
    <s v="INV101845"/>
    <x v="316"/>
    <s v="CUST0119"/>
    <s v="PRD107"/>
    <s v="STR096"/>
    <s v="EMP0301"/>
    <n v="3"/>
    <n v="459.74"/>
    <n v="15"/>
    <n v="206.88"/>
    <n v="1348.19"/>
    <n v="1045.23"/>
    <n v="302.95999999999998"/>
    <s v="Wallet"/>
    <s v="Not Returned"/>
    <x v="1"/>
    <d v="1899-12-30T19:49:00"/>
    <s v="Weekend"/>
    <s v="Aachi Idli Rice Combo"/>
    <x v="2"/>
    <n v="405.1"/>
    <s v="Nandhini Naidu"/>
    <x v="0"/>
    <s v="Kalpana Prabhu"/>
    <s v="Inventory"/>
    <s v="FreshMart Mumbai Bypass"/>
    <x v="2"/>
  </r>
  <r>
    <s v="INV102201"/>
    <x v="316"/>
    <s v="CUST0267"/>
    <s v="PRD080"/>
    <s v="STR074"/>
    <s v="EMP0270"/>
    <n v="2"/>
    <n v="275.70999999999998"/>
    <n v="0"/>
    <n v="0"/>
    <n v="634.13"/>
    <n v="412.6"/>
    <n v="221.53"/>
    <s v="Wallet"/>
    <s v="Not Returned"/>
    <x v="1"/>
    <d v="1899-12-30T20:28:00"/>
    <s v="Weekend"/>
    <s v="Vim Kitchenware 1kg"/>
    <x v="5"/>
    <n v="275.70999999999998"/>
    <s v="Manoj Gounder"/>
    <x v="2"/>
    <s v="Priya Venkataraman"/>
    <s v="Operations"/>
    <s v="FreshMart Mysuru Main Road"/>
    <x v="0"/>
  </r>
  <r>
    <s v="INV102415"/>
    <x v="316"/>
    <s v="CUST0209"/>
    <s v="PRD066"/>
    <s v="STR017"/>
    <s v="EMP0092"/>
    <n v="3"/>
    <n v="511.56"/>
    <n v="0"/>
    <n v="0"/>
    <n v="1764.88"/>
    <n v="1096.71"/>
    <n v="668.17"/>
    <s v="Credit Card"/>
    <s v="Not Returned"/>
    <x v="0"/>
    <d v="1899-12-30T14:02:00"/>
    <s v="Weekend"/>
    <s v="Dove Shampoo 2kg"/>
    <x v="10"/>
    <n v="491.81"/>
    <s v="Udhay Pandian"/>
    <x v="0"/>
    <s v="Tara Gupta"/>
    <s v="Sales"/>
    <s v="FreshMart Madurai Plaza"/>
    <x v="0"/>
  </r>
  <r>
    <s v="INV100251"/>
    <x v="317"/>
    <s v="CUST0459"/>
    <s v="PRD135"/>
    <s v="STR016"/>
    <s v="EMP0013"/>
    <n v="3"/>
    <n v="379.12"/>
    <n v="10"/>
    <n v="113.74"/>
    <n v="1177.1600000000001"/>
    <n v="879.15"/>
    <n v="298.01"/>
    <s v="Credit Card"/>
    <s v="Not Returned"/>
    <x v="2"/>
    <d v="1899-12-30T09:07:00"/>
    <s v="Weekend"/>
    <s v="MDH Whole Spices 1L"/>
    <x v="1"/>
    <n v="379.12"/>
    <s v="Hari Subramaniam"/>
    <x v="1"/>
    <s v="Gokul Achari"/>
    <s v="Billing"/>
    <s v="FreshMart Kochi Bypass"/>
    <x v="0"/>
  </r>
  <r>
    <s v="INV100507"/>
    <x v="317"/>
    <s v="CUST0049"/>
    <s v="PRD132"/>
    <s v="STR033"/>
    <s v="EMP0313"/>
    <n v="8"/>
    <n v="392.42"/>
    <n v="0"/>
    <n v="0"/>
    <n v="3610.26"/>
    <n v="2030.64"/>
    <n v="1579.62"/>
    <s v="Cash"/>
    <s v="Not Returned"/>
    <x v="1"/>
    <d v="1899-12-30T18:25:00"/>
    <s v="Weekend"/>
    <s v="Everest Blended Masala 2kg"/>
    <x v="1"/>
    <n v="351.78"/>
    <s v="Lokesh Gupta"/>
    <x v="0"/>
    <s v="Lokesh Varma"/>
    <s v="HR"/>
    <s v="FreshMart Ahmedabad Complex"/>
    <x v="0"/>
  </r>
  <r>
    <s v="INV100534"/>
    <x v="317"/>
    <s v="CUST0235"/>
    <s v="PRD022"/>
    <s v="STR140"/>
    <s v="EMP0145"/>
    <n v="4"/>
    <n v="445.21"/>
    <n v="0"/>
    <n v="0"/>
    <n v="2047.97"/>
    <n v="1277.48"/>
    <n v="770.49"/>
    <s v="Wallet"/>
    <s v="Not Returned"/>
    <x v="0"/>
    <d v="1899-12-30T20:08:00"/>
    <s v="Weekend"/>
    <s v="Aavin Milk Pack"/>
    <x v="3"/>
    <n v="397.22"/>
    <s v="Rajesh Pandian"/>
    <x v="0"/>
    <s v="Ilango Reddy"/>
    <s v="Cashier"/>
    <s v="FreshMart Surat Crossing"/>
    <x v="2"/>
  </r>
  <r>
    <s v="INV100795"/>
    <x v="317"/>
    <s v="CUST0232"/>
    <s v="PRD051"/>
    <s v="STR147"/>
    <s v="EMP0001"/>
    <n v="4"/>
    <n v="147.97"/>
    <n v="0"/>
    <n v="0"/>
    <n v="680.66"/>
    <n v="451.2"/>
    <n v="229.46"/>
    <s v="Wallet"/>
    <s v="Not Returned"/>
    <x v="0"/>
    <d v="1899-12-30T20:01:00"/>
    <s v="Weekend"/>
    <s v="Cadbury Biscuits 250ml"/>
    <x v="7"/>
    <n v="147.97"/>
    <s v="Kishore Sharma"/>
    <x v="1"/>
    <s v="Manoj Pillai"/>
    <s v="Sales"/>
    <s v="FreshMart Lucknow Nagar"/>
    <x v="1"/>
  </r>
  <r>
    <s v="INV100879"/>
    <x v="317"/>
    <s v="CUST0677"/>
    <s v="PRD090"/>
    <s v="STR101"/>
    <s v="EMP0098"/>
    <n v="4"/>
    <n v="446.42"/>
    <n v="10"/>
    <n v="178.57"/>
    <n v="1848.18"/>
    <n v="1480.72"/>
    <n v="367.46"/>
    <s v="Net Banking"/>
    <s v="Not Returned"/>
    <x v="1"/>
    <d v="1899-12-30T11:09:00"/>
    <s v="Weekend"/>
    <s v="Organic Fresh Fresh Fruits Pack v2"/>
    <x v="9"/>
    <n v="438.7"/>
    <s v="Kamala Naidu"/>
    <x v="0"/>
    <s v="Dhanya Balan"/>
    <s v="Inventory"/>
    <s v="FreshMart Nagpur Junction"/>
    <x v="2"/>
  </r>
  <r>
    <s v="INV101133"/>
    <x v="317"/>
    <s v="CUST0184"/>
    <s v="PRD115"/>
    <s v="STR125"/>
    <s v="EMP0139"/>
    <n v="1"/>
    <n v="372.61"/>
    <n v="5"/>
    <n v="18.63"/>
    <n v="407.08"/>
    <n v="319.91000000000003"/>
    <n v="87.17"/>
    <s v="Net Banking"/>
    <s v="Not Returned"/>
    <x v="1"/>
    <d v="1899-12-30T13:57:00"/>
    <s v="Weekend"/>
    <s v="Aachi Ponni Rice 500g"/>
    <x v="2"/>
    <n v="372.61"/>
    <s v="Ezhil Pillai"/>
    <x v="2"/>
    <s v="Balamurugan Devi"/>
    <s v="Operations"/>
    <s v="FreshMart Nagpur Arcade"/>
    <x v="2"/>
  </r>
  <r>
    <s v="INV101218"/>
    <x v="317"/>
    <s v="CUST0126"/>
    <s v="PRD113"/>
    <s v="STR054"/>
    <s v="EMP0104"/>
    <n v="3"/>
    <n v="236.56"/>
    <n v="0"/>
    <n v="0"/>
    <n v="816.13"/>
    <n v="635.19000000000005"/>
    <n v="180.94"/>
    <s v="Net Banking"/>
    <s v="Not Returned"/>
    <x v="0"/>
    <d v="1899-12-30T18:39:00"/>
    <s v="Weekend"/>
    <s v="Aachi Ponni Rice 1kg v2"/>
    <x v="2"/>
    <n v="236.56"/>
    <s v="Anjali Balan"/>
    <x v="1"/>
    <s v="Pandi Nair"/>
    <s v="Inventory"/>
    <s v="FreshMart Mysuru Plaza"/>
    <x v="0"/>
  </r>
  <r>
    <s v="INV101225"/>
    <x v="317"/>
    <s v="CUST0444"/>
    <s v="PRD015"/>
    <s v="STR103"/>
    <s v="EMP0251"/>
    <n v="3"/>
    <n v="459.58"/>
    <n v="15"/>
    <n v="206.81"/>
    <n v="1347.72"/>
    <n v="1160.67"/>
    <n v="187.05"/>
    <s v="Net Banking"/>
    <s v="Not Returned"/>
    <x v="1"/>
    <d v="1899-12-30T16:05:00"/>
    <s v="Weekend"/>
    <s v="Nestle Butter 250ml"/>
    <x v="3"/>
    <n v="459.58"/>
    <s v="Malathi Chandran"/>
    <x v="2"/>
    <s v="Ishwarya Pillai"/>
    <s v="Cashier"/>
    <s v="FreshMart Surat Extension"/>
    <x v="2"/>
  </r>
  <r>
    <s v="INV102013"/>
    <x v="317"/>
    <s v="CUST0093"/>
    <s v="PRD121"/>
    <s v="STR101"/>
    <s v="EMP0016"/>
    <n v="5"/>
    <n v="317.72000000000003"/>
    <n v="15"/>
    <n v="238.29"/>
    <n v="1552.86"/>
    <n v="1357.65"/>
    <n v="195.21"/>
    <s v="Net Banking"/>
    <s v="Not Returned"/>
    <x v="0"/>
    <d v="1899-12-30T18:41:00"/>
    <s v="Weekend"/>
    <s v="Fortune Coconut Oil 500g"/>
    <x v="8"/>
    <n v="223.15"/>
    <s v="Prakash Menon"/>
    <x v="2"/>
    <s v="Chandran Sekar"/>
    <s v="Store Manager"/>
    <s v="FreshMart Nagpur Junction"/>
    <x v="2"/>
  </r>
  <r>
    <s v="INV102029"/>
    <x v="317"/>
    <s v="CUST0544"/>
    <s v="PRD054"/>
    <s v="STR033"/>
    <s v="EMP0024"/>
    <n v="3"/>
    <n v="530.16"/>
    <n v="0"/>
    <n v="0"/>
    <n v="1829.05"/>
    <n v="1137.57"/>
    <n v="691.48"/>
    <s v="Credit Card"/>
    <s v="Not Returned"/>
    <x v="1"/>
    <d v="1899-12-30T17:49:00"/>
    <s v="Weekend"/>
    <s v="Lays Namkeen 2kg"/>
    <x v="7"/>
    <n v="530.16"/>
    <s v="Divya Raj"/>
    <x v="2"/>
    <s v="Bhavani Kumar"/>
    <s v="Cashier"/>
    <s v="FreshMart Ahmedabad Complex"/>
    <x v="0"/>
  </r>
  <r>
    <s v="INV100397"/>
    <x v="318"/>
    <s v="CUST0053"/>
    <s v="PRD095"/>
    <s v="STR041"/>
    <s v="EMP0133"/>
    <n v="4"/>
    <n v="75.680000000000007"/>
    <n v="5"/>
    <n v="15.14"/>
    <n v="287.58"/>
    <n v="248.56"/>
    <n v="39.020000000000003"/>
    <s v="Net Banking"/>
    <s v="Not Returned"/>
    <x v="2"/>
    <d v="1899-12-30T18:14:00"/>
    <s v="Weekday"/>
    <s v="Organic Fresh Fresh Vegetables 200g"/>
    <x v="11"/>
    <n v="75.680000000000007"/>
    <s v="Suresh Chettiar"/>
    <x v="1"/>
    <s v="Deepak Naicker"/>
    <s v="Sales"/>
    <s v="FreshMart Tiruppur Colony"/>
    <x v="0"/>
  </r>
  <r>
    <s v="INV100596"/>
    <x v="318"/>
    <s v="CUST0449"/>
    <s v="PRD086"/>
    <s v="STR140"/>
    <s v="EMP0145"/>
    <n v="4"/>
    <n v="327.08"/>
    <n v="15"/>
    <n v="196.25"/>
    <n v="1112.07"/>
    <n v="1098.44"/>
    <n v="13.63"/>
    <s v="Cash"/>
    <s v="Not Returned"/>
    <x v="1"/>
    <d v="1899-12-30T13:38:00"/>
    <s v="Weekday"/>
    <s v="Local Farm Fresh Fruits Combo v2"/>
    <x v="9"/>
    <n v="327.08"/>
    <s v="Sudha Sekar"/>
    <x v="1"/>
    <s v="Ilango Reddy"/>
    <s v="Cashier"/>
    <s v="FreshMart Surat Crossing"/>
    <x v="2"/>
  </r>
  <r>
    <s v="INV101989"/>
    <x v="318"/>
    <s v="CUST0641"/>
    <s v="PRD126"/>
    <s v="STR067"/>
    <s v="EMP0247"/>
    <n v="4"/>
    <n v="360.52"/>
    <n v="0"/>
    <n v="0"/>
    <n v="1442.08"/>
    <n v="1297.92"/>
    <n v="144.16"/>
    <s v="Wallet"/>
    <s v="Not Returned"/>
    <x v="1"/>
    <d v="1899-12-30T20:52:00"/>
    <s v="Weekday"/>
    <s v="Fortune Gingelly Oil 1L"/>
    <x v="8"/>
    <n v="360.52"/>
    <s v="Charulatha Raj"/>
    <x v="2"/>
    <s v="Sudha Balan"/>
    <s v="Sales"/>
    <s v="FreshMart Salem Complex"/>
    <x v="0"/>
  </r>
  <r>
    <s v="INV102258"/>
    <x v="318"/>
    <s v="CUST0120"/>
    <s v="PRD086"/>
    <s v="STR135"/>
    <s v="EMP0053"/>
    <n v="2"/>
    <n v="327.08"/>
    <n v="20"/>
    <n v="130.83000000000001"/>
    <n v="523.33000000000004"/>
    <n v="549.22"/>
    <n v="-25.89"/>
    <s v="Wallet"/>
    <s v="Not Returned"/>
    <x v="1"/>
    <d v="1899-12-30T17:52:00"/>
    <s v="Weekday"/>
    <s v="Local Farm Fresh Fruits Combo v2"/>
    <x v="9"/>
    <n v="327.08"/>
    <s v="Lakshmi Balan"/>
    <x v="2"/>
    <s v="Kannan Gupta"/>
    <s v="Cashier"/>
    <s v="FreshMart Pune Towers"/>
    <x v="2"/>
  </r>
  <r>
    <s v="INV100013"/>
    <x v="319"/>
    <s v="CUST0496"/>
    <s v="PRD014"/>
    <s v="STR042"/>
    <s v="EMP0261"/>
    <n v="7"/>
    <n v="475.81"/>
    <n v="0"/>
    <n v="0"/>
    <n v="3330.67"/>
    <n v="2461.41"/>
    <n v="869.26"/>
    <s v="Credit Card"/>
    <s v="Not Returned"/>
    <x v="1"/>
    <d v="1899-12-30T15:08:00"/>
    <s v="Weekday"/>
    <s v="Milky Mist Curd 1kg"/>
    <x v="3"/>
    <n v="434.65"/>
    <s v="Senthil Venkataraman"/>
    <x v="0"/>
    <s v="Hari Murugan"/>
    <s v="Sales"/>
    <s v="FreshMart Erode Point"/>
    <x v="0"/>
  </r>
  <r>
    <s v="INV100017"/>
    <x v="319"/>
    <s v="CUST0680"/>
    <s v="PRD022"/>
    <s v="STR075"/>
    <s v="EMP0300"/>
    <n v="4"/>
    <n v="397.22"/>
    <n v="20"/>
    <n v="317.77999999999997"/>
    <n v="1271.0999999999999"/>
    <n v="1277.48"/>
    <n v="-6.38"/>
    <s v="Cash"/>
    <s v="Not Returned"/>
    <x v="1"/>
    <d v="1899-12-30T17:19:00"/>
    <s v="Weekday"/>
    <s v="Aavin Milk Pack"/>
    <x v="3"/>
    <n v="397.22"/>
    <s v="Lokesh Chandran"/>
    <x v="2"/>
    <s v="Thiru Raj"/>
    <s v="Sales"/>
    <s v="FreshMart Salem Main Road"/>
    <x v="0"/>
  </r>
  <r>
    <s v="INV100223"/>
    <x v="319"/>
    <s v="CUST0140"/>
    <s v="PRD020"/>
    <s v="STR034"/>
    <s v="EMP0239"/>
    <n v="4"/>
    <n v="99.93"/>
    <n v="10"/>
    <n v="39.97"/>
    <n v="359.75"/>
    <n v="344.2"/>
    <n v="15.55"/>
    <s v="Upi"/>
    <s v="Not Returned"/>
    <x v="2"/>
    <d v="1899-12-30T09:35:00"/>
    <s v="Weekday"/>
    <s v="Aavin Milk 1L"/>
    <x v="3"/>
    <n v="99.93"/>
    <s v="Manoj Prabhu"/>
    <x v="1"/>
    <s v="Hariharan Gounder"/>
    <s v="Billing"/>
    <s v="FreshMart Tiruppur Circle"/>
    <x v="0"/>
  </r>
  <r>
    <s v="INV100446"/>
    <x v="320"/>
    <s v="CUST0494"/>
    <s v="PRD023"/>
    <s v="STR089"/>
    <s v="EMP0105"/>
    <n v="4"/>
    <n v="349.44"/>
    <n v="20"/>
    <n v="279.55"/>
    <n v="1118.21"/>
    <n v="1064.4000000000001"/>
    <n v="53.81"/>
    <s v="Credit Card"/>
    <s v="Not Returned"/>
    <x v="1"/>
    <d v="1899-12-30T11:39:00"/>
    <s v="Weekday"/>
    <s v="Amul Butter 1L"/>
    <x v="3"/>
    <n v="342.27"/>
    <s v="Bhavani Reddy"/>
    <x v="0"/>
    <s v="Nagarajan Mudaliar"/>
    <s v="Cashier"/>
    <s v="FreshMart Salem Hub"/>
    <x v="0"/>
  </r>
  <r>
    <s v="INV100685"/>
    <x v="320"/>
    <s v="CUST0605"/>
    <s v="PRD137"/>
    <s v="STR023"/>
    <s v="EMP0269"/>
    <n v="5"/>
    <n v="480.43"/>
    <n v="15"/>
    <n v="360.32"/>
    <n v="2041.83"/>
    <n v="1759.35"/>
    <n v="282.48"/>
    <s v="Credit Card"/>
    <s v="Not Returned"/>
    <x v="1"/>
    <d v="1899-12-30T20:40:00"/>
    <s v="Weekday"/>
    <s v="MDH Powdered Spices 200g"/>
    <x v="1"/>
    <n v="442.14"/>
    <s v="Arun Iyer"/>
    <x v="0"/>
    <s v="Devi Sharma"/>
    <s v="Billing"/>
    <s v="FreshMart Mysuru Square"/>
    <x v="0"/>
  </r>
  <r>
    <s v="INV101078"/>
    <x v="320"/>
    <s v="CUST0049"/>
    <s v="PRD027"/>
    <s v="STR084"/>
    <s v="EMP0288"/>
    <n v="7"/>
    <n v="153.82"/>
    <n v="0"/>
    <n v="0"/>
    <n v="1076.74"/>
    <n v="748.93"/>
    <n v="327.81"/>
    <s v="Upi"/>
    <s v="Not Returned"/>
    <x v="1"/>
    <d v="1899-12-30T16:01:00"/>
    <s v="Weekday"/>
    <s v="Coca-Cola Tea 1kg"/>
    <x v="0"/>
    <n v="139.21"/>
    <s v="Lokesh Gupta"/>
    <x v="0"/>
    <s v="Chitra Selvam"/>
    <s v="Sales"/>
    <s v="FreshMart Tiruppur Market"/>
    <x v="0"/>
  </r>
  <r>
    <s v="INV101223"/>
    <x v="320"/>
    <s v="CUST0023"/>
    <s v="PRD020"/>
    <s v="STR128"/>
    <s v="EMP0316"/>
    <n v="5"/>
    <n v="99.93"/>
    <n v="0"/>
    <n v="0"/>
    <n v="499.65"/>
    <n v="430.25"/>
    <n v="69.400000000000006"/>
    <s v="Credit Card"/>
    <s v="Not Returned"/>
    <x v="1"/>
    <d v="1899-12-30T10:25:00"/>
    <s v="Weekday"/>
    <s v="Aavin Milk 1L"/>
    <x v="3"/>
    <n v="99.93"/>
    <s v="Indira Nathan"/>
    <x v="2"/>
    <s v="Karthik Sekar"/>
    <s v="Billing"/>
    <s v="FreshMart Surat Junction"/>
    <x v="2"/>
  </r>
  <r>
    <s v="INV101362"/>
    <x v="320"/>
    <s v="CUST0049"/>
    <s v="PRD025"/>
    <s v="STR108"/>
    <s v="EMP0171"/>
    <n v="4"/>
    <n v="394.14"/>
    <n v="0"/>
    <n v="0"/>
    <n v="1576.56"/>
    <n v="1143.5999999999999"/>
    <n v="432.96"/>
    <s v="Upi"/>
    <s v="Not Returned"/>
    <x v="2"/>
    <d v="1899-12-30T10:57:00"/>
    <s v="Weekday"/>
    <s v="Nescafe Soft Drinks Pack"/>
    <x v="0"/>
    <n v="383.51"/>
    <s v="Lokesh Gupta"/>
    <x v="0"/>
    <s v="Ashok Nair"/>
    <s v="Cashier"/>
    <s v="FreshMart Mumbai Square"/>
    <x v="2"/>
  </r>
  <r>
    <s v="INV100204"/>
    <x v="321"/>
    <s v="CUST0570"/>
    <s v="PRD006"/>
    <s v="STR096"/>
    <s v="EMP0301"/>
    <n v="3"/>
    <n v="343.56"/>
    <n v="0"/>
    <n v="0"/>
    <n v="1030.68"/>
    <n v="648.96"/>
    <n v="381.72"/>
    <s v="Wallet"/>
    <s v="Not Returned"/>
    <x v="1"/>
    <d v="1899-12-30T20:44:00"/>
    <s v="Weekday"/>
    <s v="Harvest Gold Cookies 500g"/>
    <x v="6"/>
    <n v="343.56"/>
    <s v="Banu Iyer"/>
    <x v="2"/>
    <s v="Kalpana Prabhu"/>
    <s v="Inventory"/>
    <s v="FreshMart Mumbai Bypass"/>
    <x v="2"/>
  </r>
  <r>
    <s v="INV100250"/>
    <x v="321"/>
    <s v="CUST0455"/>
    <s v="PRD127"/>
    <s v="STR075"/>
    <s v="EMP0132"/>
    <n v="5"/>
    <n v="356.48"/>
    <n v="0"/>
    <n v="0"/>
    <n v="1782.4"/>
    <n v="1451.65"/>
    <n v="330.75"/>
    <s v="Credit Card"/>
    <s v="Not Returned"/>
    <x v="1"/>
    <d v="1899-12-30T20:28:00"/>
    <s v="Weekday"/>
    <s v="Idhayam Gingelly Oil 1kg"/>
    <x v="8"/>
    <n v="331.35"/>
    <s v="Nithya Venkataraman"/>
    <x v="0"/>
    <s v="Radha Balan"/>
    <s v="Sales"/>
    <s v="FreshMart Salem Main Road"/>
    <x v="0"/>
  </r>
  <r>
    <s v="INV102187"/>
    <x v="321"/>
    <s v="CUST0179"/>
    <s v="PRD139"/>
    <s v="STR110"/>
    <s v="EMP0187"/>
    <n v="6"/>
    <n v="93.93"/>
    <n v="20"/>
    <n v="112.72"/>
    <n v="450.86"/>
    <n v="424.2"/>
    <n v="26.66"/>
    <s v="Net Banking"/>
    <s v="Not Returned"/>
    <x v="0"/>
    <d v="1899-12-30T17:44:00"/>
    <s v="Weekday"/>
    <s v="Lizol Toilet Cleaner Combo"/>
    <x v="4"/>
    <n v="91.61"/>
    <s v="Chitra Mudaliar"/>
    <x v="0"/>
    <s v="Yogesh Naidu"/>
    <s v="Billing"/>
    <s v="FreshMart Mumbai Colony"/>
    <x v="2"/>
  </r>
  <r>
    <s v="INV102397"/>
    <x v="321"/>
    <s v="CUST0409"/>
    <s v="PRD082"/>
    <s v="STR069"/>
    <s v="EMP0275"/>
    <n v="4"/>
    <n v="252.99"/>
    <n v="0"/>
    <n v="0"/>
    <n v="1011.96"/>
    <n v="769.64"/>
    <n v="242.32"/>
    <s v="Net Banking"/>
    <s v="Not Returned"/>
    <x v="1"/>
    <d v="1899-12-30T16:08:00"/>
    <s v="Weekday"/>
    <s v="Organic Fresh Fresh Fruits Pack"/>
    <x v="9"/>
    <n v="232.92"/>
    <s v="Banu Subramaniam"/>
    <x v="0"/>
    <s v="Tara Kumar"/>
    <s v="Billing"/>
    <s v="FreshMart Madurai Gardens"/>
    <x v="0"/>
  </r>
  <r>
    <s v="INV100263"/>
    <x v="322"/>
    <s v="CUST0336"/>
    <s v="PRD048"/>
    <s v="STR080"/>
    <s v="EMP0285"/>
    <n v="3"/>
    <n v="147.72"/>
    <n v="10"/>
    <n v="44.32"/>
    <n v="398.84"/>
    <n v="327.63"/>
    <n v="71.209999999999994"/>
    <s v="Upi"/>
    <s v="Not Returned"/>
    <x v="0"/>
    <d v="1899-12-30T13:19:00"/>
    <s v="Weekday"/>
    <s v="Lays Chocolates 1kg"/>
    <x v="7"/>
    <n v="147.72"/>
    <s v="Dhanya Achari"/>
    <x v="2"/>
    <s v="Lalitha Murugan"/>
    <s v="Store Manager"/>
    <s v="FreshMart Madurai Colony"/>
    <x v="0"/>
  </r>
  <r>
    <s v="INV101063"/>
    <x v="322"/>
    <s v="CUST0589"/>
    <s v="PRD035"/>
    <s v="STR049"/>
    <s v="EMP0183"/>
    <n v="1"/>
    <n v="503.36"/>
    <n v="0"/>
    <n v="0"/>
    <n v="503.36"/>
    <n v="389.8"/>
    <n v="113.56"/>
    <s v="Debit Card"/>
    <s v="Not Returned"/>
    <x v="1"/>
    <d v="1899-12-30T10:28:00"/>
    <s v="Weekday"/>
    <s v="Coca-Cola Coffee 500g"/>
    <x v="0"/>
    <n v="503.36"/>
    <s v="Ovi Venkataraman"/>
    <x v="2"/>
    <s v="Kamala Murugan"/>
    <s v="Cashier"/>
    <s v="FreshMart Mysuru Circle"/>
    <x v="0"/>
  </r>
  <r>
    <s v="INV101561"/>
    <x v="322"/>
    <s v="CUST0664"/>
    <s v="PRD027"/>
    <s v="STR037"/>
    <s v="EMP0216"/>
    <n v="5"/>
    <n v="139.21"/>
    <n v="5"/>
    <n v="34.799999999999997"/>
    <n v="661.25"/>
    <n v="534.95000000000005"/>
    <n v="126.3"/>
    <s v="Debit Card"/>
    <s v="Not Returned"/>
    <x v="0"/>
    <d v="1899-12-30T17:48:00"/>
    <s v="Weekday"/>
    <s v="Coca-Cola Tea 1kg"/>
    <x v="0"/>
    <n v="139.21"/>
    <s v="Chandran Prabhu"/>
    <x v="2"/>
    <s v="Deepak Nathan"/>
    <s v="HR"/>
    <s v="FreshMart Hyderabad Extension"/>
    <x v="0"/>
  </r>
  <r>
    <s v="INV101711"/>
    <x v="322"/>
    <s v="CUST0072"/>
    <s v="PRD063"/>
    <s v="STR077"/>
    <s v="EMP0030"/>
    <n v="6"/>
    <n v="75.34"/>
    <n v="0"/>
    <n v="0"/>
    <n v="452.04"/>
    <n v="325.92"/>
    <n v="126.12"/>
    <s v="Wallet"/>
    <s v="Not Returned"/>
    <x v="0"/>
    <d v="1899-12-30T09:51:00"/>
    <s v="Weekday"/>
    <s v="Patanjali Shampoo Combo"/>
    <x v="10"/>
    <n v="42.16"/>
    <s v="Vijay Chandran"/>
    <x v="0"/>
    <s v="Hariharan Rao"/>
    <s v="Cashier"/>
    <s v="FreshMart Kochi Gardens"/>
    <x v="0"/>
  </r>
  <r>
    <s v="INV102278"/>
    <x v="322"/>
    <s v="CUST0648"/>
    <s v="PRD062"/>
    <s v="STR013"/>
    <s v="EMP0201"/>
    <n v="6"/>
    <n v="453.52"/>
    <n v="0"/>
    <n v="0"/>
    <n v="2721.12"/>
    <n v="1953.66"/>
    <n v="767.46"/>
    <s v="Debit Card"/>
    <s v="Not Returned"/>
    <x v="1"/>
    <d v="1899-12-30T10:55:00"/>
    <s v="Weekday"/>
    <s v="Himalaya Skin Care Combo"/>
    <x v="10"/>
    <n v="298.81"/>
    <s v="Dinesh Sekar"/>
    <x v="0"/>
    <s v="Bharath Reddy"/>
    <s v="Sales"/>
    <s v="FreshMart Tiruppur Extension"/>
    <x v="0"/>
  </r>
  <r>
    <s v="INV100095"/>
    <x v="323"/>
    <s v="CUST0420"/>
    <s v="PRD014"/>
    <s v="STR051"/>
    <s v="EMP0062"/>
    <n v="1"/>
    <n v="434.65"/>
    <n v="20"/>
    <n v="86.93"/>
    <n v="399.88"/>
    <n v="351.63"/>
    <n v="48.25"/>
    <s v="Net Banking"/>
    <s v="Not Returned"/>
    <x v="0"/>
    <d v="1899-12-30T19:39:00"/>
    <s v="Weekend"/>
    <s v="Milky Mist Curd 1kg"/>
    <x v="3"/>
    <n v="434.65"/>
    <s v="Bharath Mudaliar"/>
    <x v="2"/>
    <s v="Jaya Selvam"/>
    <s v="Operations"/>
    <s v="FreshMart Madurai Arcade"/>
    <x v="0"/>
  </r>
  <r>
    <s v="INV100633"/>
    <x v="323"/>
    <s v="CUST0260"/>
    <s v="PRD022"/>
    <s v="STR085"/>
    <s v="EMP0154"/>
    <n v="1"/>
    <n v="397.22"/>
    <n v="15"/>
    <n v="59.58"/>
    <n v="388.29"/>
    <n v="319.37"/>
    <n v="68.92"/>
    <s v="Cash"/>
    <s v="Not Returned"/>
    <x v="2"/>
    <d v="1899-12-30T19:24:00"/>
    <s v="Weekend"/>
    <s v="Aavin Milk Pack"/>
    <x v="3"/>
    <n v="397.22"/>
    <s v="Geetha Achari"/>
    <x v="2"/>
    <s v="Dinesh Varma"/>
    <s v="Store Manager"/>
    <s v="FreshMart Mysuru Arcade"/>
    <x v="0"/>
  </r>
  <r>
    <s v="INV100808"/>
    <x v="323"/>
    <s v="CUST0333"/>
    <s v="PRD101"/>
    <s v="STR004"/>
    <s v="EMP0040"/>
    <n v="4"/>
    <n v="451.89"/>
    <n v="0"/>
    <n v="0"/>
    <n v="2078.69"/>
    <n v="1548.64"/>
    <n v="530.04999999999995"/>
    <s v="Wallet"/>
    <s v="Not Returned"/>
    <x v="1"/>
    <d v="1899-12-30T18:38:00"/>
    <s v="Weekend"/>
    <s v="Organic Fresh Fresh Vegetables 500g"/>
    <x v="11"/>
    <n v="451.89"/>
    <s v="Sangeetha Pandian"/>
    <x v="2"/>
    <s v="Pandi Selvam"/>
    <s v="Sales"/>
    <s v="FreshMart Erode Plaza"/>
    <x v="0"/>
  </r>
  <r>
    <s v="INV100822"/>
    <x v="323"/>
    <s v="CUST0152"/>
    <s v="PRD084"/>
    <s v="STR079"/>
    <m/>
    <n v="1"/>
    <n v="221.61"/>
    <n v="10"/>
    <n v="22.16"/>
    <n v="229.37"/>
    <n v="182.17"/>
    <n v="47.2"/>
    <s v="Wallet"/>
    <s v="Not Returned"/>
    <x v="1"/>
    <d v="1899-12-30T10:16:00"/>
    <s v="Weekend"/>
    <s v="Local Farm Fresh Fruits Combo"/>
    <x v="9"/>
    <n v="221.61"/>
    <s v="Anjali Sekar"/>
    <x v="1"/>
    <m/>
    <m/>
    <s v="FreshMart Erode Hub"/>
    <x v="0"/>
  </r>
  <r>
    <s v="INV100827"/>
    <x v="323"/>
    <s v="CUST0204"/>
    <s v="PRD107"/>
    <s v="STR017"/>
    <s v="EMP0092"/>
    <n v="4"/>
    <n v="412.53"/>
    <n v="15"/>
    <n v="247.52"/>
    <n v="1612.99"/>
    <n v="1393.64"/>
    <n v="219.35"/>
    <s v="Debit Card"/>
    <s v="Not Returned"/>
    <x v="0"/>
    <d v="1899-12-30T12:59:00"/>
    <s v="Weekend"/>
    <s v="Aachi Idli Rice Combo"/>
    <x v="2"/>
    <n v="405.1"/>
    <s v="Mala Achari"/>
    <x v="0"/>
    <s v="Tara Gupta"/>
    <s v="Sales"/>
    <s v="FreshMart Madurai Plaza"/>
    <x v="0"/>
  </r>
  <r>
    <s v="INV100845"/>
    <x v="323"/>
    <s v="CUST0529"/>
    <s v="PRD003"/>
    <s v="STR040"/>
    <s v="EMP0061"/>
    <n v="3"/>
    <n v="589.75"/>
    <n v="20"/>
    <n v="353.85"/>
    <n v="1627.71"/>
    <n v="1030.95"/>
    <n v="596.76"/>
    <s v="Upi"/>
    <s v="Not Returned"/>
    <x v="1"/>
    <d v="1899-12-30T13:28:00"/>
    <s v="Weekend"/>
    <s v="Harvest Gold Buns Combo"/>
    <x v="6"/>
    <n v="589.75"/>
    <s v="Indira Balan"/>
    <x v="1"/>
    <s v="Poornima Devi"/>
    <s v="Billing"/>
    <s v="FreshMart Coimbatore Colony"/>
    <x v="2"/>
  </r>
  <r>
    <s v="INV100890"/>
    <x v="323"/>
    <s v="CUST0230"/>
    <m/>
    <s v="STR090"/>
    <s v="EMP0178"/>
    <n v="2"/>
    <n v="401.06"/>
    <n v="5"/>
    <n v="40.11"/>
    <n v="876.31"/>
    <n v="694.94"/>
    <n v="181.37"/>
    <s v="Credit Card"/>
    <s v="Not Returned"/>
    <x v="1"/>
    <d v="1899-12-30T12:26:00"/>
    <s v="Weekend"/>
    <m/>
    <x v="13"/>
    <m/>
    <s v="Thenmozhi Menon"/>
    <x v="2"/>
    <s v="Jaya Sharma"/>
    <s v="Cashier"/>
    <s v="FreshMart Mysuru Heights"/>
    <x v="0"/>
  </r>
  <r>
    <s v="INV101137"/>
    <x v="323"/>
    <s v="CUST0297"/>
    <s v="PRD006"/>
    <s v="STR033"/>
    <s v="EMP0113"/>
    <n v="8"/>
    <n v="363.87"/>
    <n v="0"/>
    <n v="0"/>
    <n v="3347.6"/>
    <n v="1730.56"/>
    <n v="1617.04"/>
    <s v="Debit Card"/>
    <s v="Not Returned"/>
    <x v="2"/>
    <d v="1899-12-30T09:08:00"/>
    <s v="Weekend"/>
    <s v="Harvest Gold Cookies 500g"/>
    <x v="6"/>
    <n v="343.56"/>
    <s v="Nithya Sharma"/>
    <x v="0"/>
    <s v="Radha Rao"/>
    <s v="Inventory"/>
    <s v="FreshMart Ahmedabad Complex"/>
    <x v="0"/>
  </r>
  <r>
    <s v="INV101538"/>
    <x v="323"/>
    <s v="CUST0080"/>
    <s v="PRD057"/>
    <s v="STR009"/>
    <s v="EMP0322"/>
    <n v="2"/>
    <n v="317.99"/>
    <n v="5"/>
    <n v="31.8"/>
    <n v="694.81"/>
    <n v="470.1"/>
    <n v="224.71"/>
    <s v="Credit Card"/>
    <s v="Not Returned"/>
    <x v="0"/>
    <d v="1899-12-30T21:29:00"/>
    <s v="Weekend"/>
    <s v="Parle Chocolates 500g"/>
    <x v="7"/>
    <n v="317.99"/>
    <s v="Suresh Naidu"/>
    <x v="2"/>
    <s v="Prasath Naidu"/>
    <s v="Billing"/>
    <s v="FreshMart Kochi Square"/>
    <x v="0"/>
  </r>
  <r>
    <s v="INV101570"/>
    <x v="323"/>
    <s v="CUST0472"/>
    <s v="PRD111"/>
    <s v="STR027"/>
    <s v="EMP0143"/>
    <n v="5"/>
    <n v="245.4"/>
    <n v="0"/>
    <n v="0"/>
    <n v="1411.05"/>
    <n v="954.5"/>
    <n v="456.55"/>
    <s v="Net Banking"/>
    <s v="Not Returned"/>
    <x v="0"/>
    <d v="1899-12-30T19:36:00"/>
    <s v="Weekend"/>
    <s v="Aachi Idli Rice 500g"/>
    <x v="2"/>
    <n v="225.45"/>
    <s v="Banu Chandran"/>
    <x v="0"/>
    <s v="Chitra Prabhu"/>
    <s v="Sales"/>
    <s v="FreshMart Coimbatore Heights"/>
    <x v="0"/>
  </r>
  <r>
    <s v="INV101638"/>
    <x v="323"/>
    <s v="CUST0147"/>
    <s v="PRD067"/>
    <s v="STR076"/>
    <s v="EMP0069"/>
    <n v="5"/>
    <n v="186.38"/>
    <n v="20"/>
    <n v="186.38"/>
    <n v="857.35"/>
    <n v="678.3"/>
    <n v="179.05"/>
    <s v="Net Banking"/>
    <s v="Not Returned"/>
    <x v="1"/>
    <d v="1899-12-30T16:40:00"/>
    <s v="Weekend"/>
    <s v="Dove Shampoo 500g"/>
    <x v="10"/>
    <n v="186.38"/>
    <s v="Hari Rao"/>
    <x v="2"/>
    <s v="Uma Chandran"/>
    <s v="Store Manager"/>
    <s v="FreshMart Hyderabad Towers"/>
    <x v="0"/>
  </r>
  <r>
    <s v="INV101688"/>
    <x v="323"/>
    <s v="CUST0239"/>
    <s v="PRD060"/>
    <s v="STR149"/>
    <s v="EMP0246"/>
    <n v="1"/>
    <n v="72.930000000000007"/>
    <n v="0"/>
    <n v="0"/>
    <n v="83.87"/>
    <n v="54.25"/>
    <n v="29.62"/>
    <s v="Cash"/>
    <s v="Not Returned"/>
    <x v="1"/>
    <d v="1899-12-30T09:03:00"/>
    <s v="Weekend"/>
    <s v="Himalaya Soap 250ml"/>
    <x v="10"/>
    <n v="72.930000000000007"/>
    <s v="Jayakumar Velan"/>
    <x v="2"/>
    <s v="Padma Chettiar"/>
    <s v="Sales"/>
    <s v="FreshMart Jaipur Point"/>
    <x v="1"/>
  </r>
  <r>
    <s v="INV101755"/>
    <x v="323"/>
    <s v="CUST0682"/>
    <s v="PRD009"/>
    <s v="STR077"/>
    <s v="EMP0030"/>
    <n v="4"/>
    <n v="661.91"/>
    <n v="20"/>
    <n v="529.53"/>
    <n v="2435.83"/>
    <n v="1594.88"/>
    <n v="840.95"/>
    <s v="Cash"/>
    <s v="Not Returned"/>
    <x v="0"/>
    <d v="1899-12-30T18:39:00"/>
    <s v="Weekend"/>
    <s v="Harvest Gold Buns 200g"/>
    <x v="6"/>
    <n v="661.91"/>
    <s v="Gopal Krishnan"/>
    <x v="2"/>
    <s v="Hariharan Rao"/>
    <s v="Cashier"/>
    <s v="FreshMart Kochi Gardens"/>
    <x v="0"/>
  </r>
  <r>
    <s v="INV101861"/>
    <x v="323"/>
    <s v="CUST0587"/>
    <s v="PRD035"/>
    <s v="STR006"/>
    <s v="EMP0265"/>
    <n v="2"/>
    <n v="503.36"/>
    <n v="0"/>
    <n v="0"/>
    <n v="1157.73"/>
    <n v="779.6"/>
    <n v="378.13"/>
    <s v="Wallet"/>
    <s v="Not Returned"/>
    <x v="0"/>
    <d v="1899-12-30T12:21:00"/>
    <s v="Weekend"/>
    <s v="Coca-Cola Coffee 500g"/>
    <x v="0"/>
    <n v="503.36"/>
    <s v="Uma Iyer"/>
    <x v="1"/>
    <s v="Padma Subramaniam"/>
    <s v="Operations"/>
    <s v="FreshMart Mysuru Junction"/>
    <x v="0"/>
  </r>
  <r>
    <s v="INV102007"/>
    <x v="323"/>
    <s v="CUST0303"/>
    <s v="PRD013"/>
    <s v="STR075"/>
    <s v="EMP0132"/>
    <n v="3"/>
    <n v="161.03"/>
    <n v="5"/>
    <n v="24.15"/>
    <n v="527.78"/>
    <n v="372.72"/>
    <n v="155.06"/>
    <s v="Wallet"/>
    <s v="Not Returned"/>
    <x v="0"/>
    <d v="1899-12-30T21:54:00"/>
    <s v="Weekend"/>
    <s v="Amul Paneer 250ml"/>
    <x v="3"/>
    <n v="161.03"/>
    <s v="Kamala Subramaniam"/>
    <x v="2"/>
    <s v="Radha Balan"/>
    <s v="Sales"/>
    <s v="FreshMart Salem Main Road"/>
    <x v="0"/>
  </r>
  <r>
    <s v="INV100142"/>
    <x v="324"/>
    <s v="CUST0402"/>
    <s v="PRD009"/>
    <s v="STR068"/>
    <s v="EMP0233"/>
    <n v="6"/>
    <n v="744.15"/>
    <n v="15"/>
    <n v="669.74"/>
    <n v="4364.43"/>
    <n v="2392.3200000000002"/>
    <n v="1972.11"/>
    <s v="Cash"/>
    <s v="Not Returned"/>
    <x v="0"/>
    <d v="1899-12-30T17:40:00"/>
    <s v="Weekend"/>
    <s v="Harvest Gold Buns 200g"/>
    <x v="6"/>
    <n v="661.91"/>
    <s v="Usha Raj"/>
    <x v="0"/>
    <s v="Sangeetha Balan"/>
    <s v="Sales"/>
    <s v="FreshMart Coimbatore Main Road"/>
    <x v="0"/>
  </r>
  <r>
    <s v="INV100314"/>
    <x v="324"/>
    <s v="CUST0405"/>
    <s v="PRD029"/>
    <s v="STR079"/>
    <s v="EMP0295"/>
    <n v="3"/>
    <n v="332.73"/>
    <n v="0"/>
    <n v="0"/>
    <n v="1147.92"/>
    <n v="783.66"/>
    <n v="364.26"/>
    <s v="Net Banking"/>
    <s v="Not Returned"/>
    <x v="0"/>
    <d v="1899-12-30T17:10:00"/>
    <s v="Weekend"/>
    <s v="Pepsi Tea 200g"/>
    <x v="0"/>
    <n v="332.73"/>
    <s v="Devi Velan"/>
    <x v="1"/>
    <s v="Lakshmi Nair"/>
    <s v="Inventory"/>
    <s v="FreshMart Erode Hub"/>
    <x v="0"/>
  </r>
  <r>
    <s v="INV101082"/>
    <x v="324"/>
    <s v="CUST0127"/>
    <s v="PRD094"/>
    <s v="STR097"/>
    <s v="EMP0340"/>
    <n v="4"/>
    <n v="298.68"/>
    <n v="0"/>
    <n v="0"/>
    <n v="1373.93"/>
    <n v="1002.76"/>
    <n v="371.17"/>
    <s v="Debit Card"/>
    <s v="Not Returned"/>
    <x v="1"/>
    <d v="1899-12-30T12:06:00"/>
    <s v="Weekend"/>
    <s v="Organic Fresh Fresh Vegetables 2kg"/>
    <x v="11"/>
    <n v="298.68"/>
    <s v="Sanjay Iyer"/>
    <x v="1"/>
    <s v="Nithya Subramaniam"/>
    <s v="Cashier"/>
    <s v="FreshMart Ahmedabad Arcade"/>
    <x v="2"/>
  </r>
  <r>
    <s v="INV101220"/>
    <x v="324"/>
    <s v="CUST0645"/>
    <s v="PRD083"/>
    <s v="STR071"/>
    <s v="EMP0210"/>
    <n v="5"/>
    <n v="449.95"/>
    <n v="5"/>
    <n v="112.49"/>
    <n v="2457.85"/>
    <n v="1787.35"/>
    <n v="670.5"/>
    <s v="Wallet"/>
    <s v="Not Returned"/>
    <x v="1"/>
    <d v="1899-12-30T09:50:00"/>
    <s v="Weekend"/>
    <s v="Organic Fresh Fresh Fruits 2kg"/>
    <x v="9"/>
    <n v="425.88"/>
    <s v="Kamala Velan"/>
    <x v="0"/>
    <s v="Karthik Venkataraman"/>
    <s v="Sales"/>
    <s v="FreshMart Salem Crossing"/>
    <x v="0"/>
  </r>
  <r>
    <s v="INV101352"/>
    <x v="324"/>
    <s v="CUST0015"/>
    <s v="PRD105"/>
    <s v="STR077"/>
    <s v="EMP0030"/>
    <n v="1"/>
    <n v="131.03"/>
    <n v="0"/>
    <n v="0"/>
    <n v="150.68"/>
    <n v="117.27"/>
    <n v="33.409999999999997"/>
    <s v="Upi"/>
    <s v="Not Returned"/>
    <x v="1"/>
    <d v="1899-12-30T20:18:00"/>
    <s v="Weekend"/>
    <s v="India Gate Basmati Rice 250ml"/>
    <x v="2"/>
    <n v="131.03"/>
    <s v="Vijay Venkataraman"/>
    <x v="1"/>
    <s v="Hariharan Rao"/>
    <s v="Cashier"/>
    <s v="FreshMart Kochi Gardens"/>
    <x v="0"/>
  </r>
  <r>
    <s v="INV101472"/>
    <x v="324"/>
    <s v="CUST0357"/>
    <s v="PRD049"/>
    <s v="STR088"/>
    <s v="EMP0012"/>
    <n v="2"/>
    <n v="418.79"/>
    <n v="5"/>
    <n v="41.88"/>
    <n v="915.05"/>
    <n v="617.88"/>
    <n v="297.17"/>
    <s v="Wallet"/>
    <s v="Not Returned"/>
    <x v="1"/>
    <d v="1899-12-30T15:25:00"/>
    <s v="Weekend"/>
    <s v="Cadbury Chips 1kg"/>
    <x v="7"/>
    <n v="418.79"/>
    <s v="Sundar Naicker"/>
    <x v="2"/>
    <s v="Suresh Nathan"/>
    <s v="Cashier"/>
    <s v="FreshMart Salem Extension"/>
    <x v="0"/>
  </r>
  <r>
    <s v="INV102008"/>
    <x v="324"/>
    <s v="CUST0072"/>
    <s v="PRD118"/>
    <s v="STR131"/>
    <s v="EMP0196"/>
    <n v="4"/>
    <n v="162.59"/>
    <n v="0"/>
    <n v="0"/>
    <n v="747.91"/>
    <n v="550.55999999999995"/>
    <n v="197.35"/>
    <s v="Credit Card"/>
    <s v="Not Returned"/>
    <x v="1"/>
    <d v="1899-12-30T20:04:00"/>
    <s v="Weekend"/>
    <s v="Local Farm Fresh Fruits 1kg"/>
    <x v="8"/>
    <n v="155.55000000000001"/>
    <s v="Vijay Chandran"/>
    <x v="0"/>
    <s v="Elango Sekar"/>
    <s v="Operations"/>
    <s v="FreshMart Pune Enclave"/>
    <x v="2"/>
  </r>
  <r>
    <s v="INV102264"/>
    <x v="324"/>
    <s v="CUST0223"/>
    <s v="PRD112"/>
    <s v="STR076"/>
    <s v="EMP0056"/>
    <n v="8"/>
    <n v="271.37"/>
    <n v="0"/>
    <n v="0"/>
    <n v="2496.6"/>
    <n v="1684.16"/>
    <n v="812.44"/>
    <s v="Wallet"/>
    <s v="Not Returned"/>
    <x v="1"/>
    <d v="1899-12-30T11:24:00"/>
    <s v="Weekend"/>
    <s v="Aachi Ponni Rice 2kg"/>
    <x v="2"/>
    <n v="251.73"/>
    <s v="Gopal Velan"/>
    <x v="0"/>
    <s v="Anjali Balan"/>
    <s v="Sales"/>
    <s v="FreshMart Hyderabad Towers"/>
    <x v="0"/>
  </r>
  <r>
    <s v="INV102433"/>
    <x v="324"/>
    <s v="CUST0265"/>
    <s v="PRD057"/>
    <s v="STR022"/>
    <s v="EMP0283"/>
    <n v="1"/>
    <n v="317.99"/>
    <n v="10"/>
    <n v="31.8"/>
    <n v="329.12"/>
    <n v="235.05"/>
    <n v="94.07"/>
    <s v="Credit Card"/>
    <s v="Not Returned"/>
    <x v="1"/>
    <d v="1899-12-30T16:54:00"/>
    <s v="Weekend"/>
    <s v="Parle Chocolates 500g"/>
    <x v="7"/>
    <n v="317.99"/>
    <s v="Karthik Raj"/>
    <x v="1"/>
    <s v="Suresh Pandian"/>
    <s v="Sales"/>
    <s v="FreshMart Tiruppur Complex"/>
    <x v="0"/>
  </r>
  <r>
    <s v="INV100455"/>
    <x v="325"/>
    <s v="CUST0526"/>
    <s v="PRD085"/>
    <s v="STR086"/>
    <s v="EMP0263"/>
    <n v="1"/>
    <n v="389.61"/>
    <n v="20"/>
    <n v="77.92"/>
    <n v="311.69"/>
    <n v="336.07"/>
    <n v="-24.38"/>
    <s v="Upi"/>
    <s v="Not Returned"/>
    <x v="1"/>
    <d v="1899-12-30T17:58:00"/>
    <s v="Weekday"/>
    <s v="Local Farm Fresh Fruits 1kg"/>
    <x v="9"/>
    <n v="389.61"/>
    <s v="Deepa Krishnan"/>
    <x v="1"/>
    <s v="Vani Nair"/>
    <s v="Cashier"/>
    <s v="FreshMart Bengaluru Circle"/>
    <x v="0"/>
  </r>
  <r>
    <s v="INV101187"/>
    <x v="325"/>
    <s v="CUST0487"/>
    <s v="PRD128"/>
    <s v="STR013"/>
    <s v="EMP0294"/>
    <n v="3"/>
    <n v="253.11"/>
    <n v="0"/>
    <n v="0"/>
    <n v="759.33"/>
    <n v="572.22"/>
    <n v="187.11"/>
    <s v="Debit Card"/>
    <s v="Not Returned"/>
    <x v="1"/>
    <d v="1899-12-30T12:05:00"/>
    <s v="Weekday"/>
    <s v="Aachi Powdered Spices Pack"/>
    <x v="1"/>
    <n v="253.11"/>
    <s v="Dhanya Murugan"/>
    <x v="1"/>
    <s v="Meena Prabhu"/>
    <s v="Store Manager"/>
    <s v="FreshMart Tiruppur Extension"/>
    <x v="0"/>
  </r>
  <r>
    <s v="INV101176"/>
    <x v="325"/>
    <s v="CUST0544"/>
    <s v="PRD143"/>
    <s v="STR020"/>
    <s v="EMP0308"/>
    <n v="1"/>
    <n v="210.36"/>
    <n v="0"/>
    <n v="0"/>
    <n v="210.36"/>
    <n v="155.65"/>
    <n v="54.71"/>
    <s v="Upi"/>
    <s v="Returned"/>
    <x v="1"/>
    <d v="1899-12-30T19:45:00"/>
    <s v="Weekday"/>
    <s v="Harpic Toilet Cleaner Pack"/>
    <x v="4"/>
    <n v="210.36"/>
    <s v="Divya Raj"/>
    <x v="2"/>
    <s v="Thenmozhi Selvam"/>
    <s v="Cashier"/>
    <s v="FreshMart Erode Circle"/>
    <x v="0"/>
  </r>
  <r>
    <s v="INV101404"/>
    <x v="325"/>
    <s v="CUST0426"/>
    <s v="PRD015"/>
    <s v="STR008"/>
    <s v="EMP0301"/>
    <n v="2"/>
    <n v="459.58"/>
    <n v="15"/>
    <n v="137.87"/>
    <n v="781.29"/>
    <n v="773.78"/>
    <n v="7.51"/>
    <s v="Credit Card"/>
    <s v="Returned"/>
    <x v="1"/>
    <d v="1899-12-30T20:11:00"/>
    <s v="Weekday"/>
    <s v="Nestle Butter 250ml"/>
    <x v="3"/>
    <n v="459.58"/>
    <s v="Venkat Nathan"/>
    <x v="1"/>
    <s v="Kalpana Prabhu"/>
    <s v="Inventory"/>
    <s v="FreshMart Kochi Plaza"/>
    <x v="0"/>
  </r>
  <r>
    <s v="INV101518"/>
    <x v="325"/>
    <s v="CUST0627"/>
    <s v="PRD019"/>
    <s v="STR003"/>
    <s v="EMP0298"/>
    <n v="3"/>
    <n v="448.94"/>
    <n v="10"/>
    <n v="134.68"/>
    <n v="1212.1400000000001"/>
    <n v="1140.24"/>
    <n v="71.900000000000006"/>
    <s v="Debit Card"/>
    <s v="Not Returned"/>
    <x v="1"/>
    <d v="1899-12-30T10:30:00"/>
    <s v="Weekday"/>
    <s v="Amul Paneer 1kg"/>
    <x v="3"/>
    <n v="448.94"/>
    <s v="Ishwarya Mudaliar"/>
    <x v="2"/>
    <s v="Balaji Reddy"/>
    <s v="Billing"/>
    <s v="FreshMart Tiruppur Square"/>
    <x v="0"/>
  </r>
  <r>
    <s v="INV101539"/>
    <x v="325"/>
    <s v="CUST0574"/>
    <s v="PRD032"/>
    <s v="STR034"/>
    <s v="EMP0034"/>
    <n v="3"/>
    <n v="141.11000000000001"/>
    <n v="5"/>
    <n v="21.17"/>
    <n v="402.16"/>
    <n v="347.73"/>
    <n v="54.43"/>
    <s v="Net Banking"/>
    <s v="Not Returned"/>
    <x v="1"/>
    <d v="1899-12-30T09:40:00"/>
    <s v="Weekday"/>
    <s v="Coca-Cola Coffee Combo"/>
    <x v="0"/>
    <n v="141.11000000000001"/>
    <s v="Dhanush Nathan"/>
    <x v="1"/>
    <s v="Sangeetha Venkataraman"/>
    <s v="Cashier"/>
    <s v="FreshMart Tiruppur Circle"/>
    <x v="0"/>
  </r>
  <r>
    <s v="INV101864"/>
    <x v="325"/>
    <s v="CUST0384"/>
    <s v="PRD032"/>
    <s v="STR088"/>
    <s v="EMP0229"/>
    <n v="7"/>
    <n v="160.72"/>
    <n v="5"/>
    <n v="56.25"/>
    <n v="1068.79"/>
    <n v="811.37"/>
    <n v="257.42"/>
    <s v="Net Banking"/>
    <s v="Not Returned"/>
    <x v="1"/>
    <d v="1899-12-30T21:54:00"/>
    <s v="Weekday"/>
    <s v="Coca-Cola Coffee Combo"/>
    <x v="0"/>
    <n v="141.11000000000001"/>
    <s v="Anand Kumar"/>
    <x v="0"/>
    <s v="Udhay Sekar"/>
    <s v="Sales"/>
    <s v="FreshMart Salem Extension"/>
    <x v="0"/>
  </r>
  <r>
    <s v="INV102075"/>
    <x v="325"/>
    <s v="CUST0077"/>
    <s v="PRD037"/>
    <s v="STR026"/>
    <s v="EMP0253"/>
    <n v="2"/>
    <n v="245.32"/>
    <n v="10"/>
    <n v="49.06"/>
    <n v="441.58"/>
    <n v="418.76"/>
    <n v="22.82"/>
    <s v="Cash"/>
    <s v="Not Returned"/>
    <x v="1"/>
    <d v="1899-12-30T18:56:00"/>
    <s v="Weekday"/>
    <s v="ITC Frozen Snacks 250ml"/>
    <x v="12"/>
    <n v="245.32"/>
    <s v="Dhanya Krishnan"/>
    <x v="1"/>
    <s v="Vasanthi Naicker"/>
    <s v="HR"/>
    <s v="FreshMart Mysuru Crossing"/>
    <x v="0"/>
  </r>
  <r>
    <s v="INV100301"/>
    <x v="326"/>
    <s v="CUST0137"/>
    <s v="PRD004"/>
    <s v="STR029"/>
    <s v="EMP0116"/>
    <n v="4"/>
    <n v="455.26"/>
    <n v="0"/>
    <n v="0"/>
    <n v="1821.04"/>
    <n v="946.16"/>
    <n v="874.88"/>
    <s v="Net Banking"/>
    <s v="Not Returned"/>
    <x v="1"/>
    <d v="1899-12-30T19:42:00"/>
    <s v="Weekday"/>
    <s v="Britannia Buns 2kg"/>
    <x v="6"/>
    <n v="398.25"/>
    <s v="Raghav Selvam"/>
    <x v="0"/>
    <s v="Balamurugan Kumar"/>
    <s v="Inventory"/>
    <s v="FreshMart Bengaluru Colony"/>
    <x v="0"/>
  </r>
  <r>
    <s v="INV101523"/>
    <x v="326"/>
    <s v="CUST0101"/>
    <s v="PRD025"/>
    <s v="STR035"/>
    <s v="EMP0290"/>
    <n v="4"/>
    <n v="383.51"/>
    <n v="0"/>
    <n v="0"/>
    <n v="1534.04"/>
    <n v="1143.5999999999999"/>
    <n v="390.44"/>
    <s v="Upi"/>
    <s v="Not Returned"/>
    <x v="0"/>
    <d v="1899-12-30T13:47:00"/>
    <s v="Weekday"/>
    <s v="Nescafe Soft Drinks Pack"/>
    <x v="0"/>
    <n v="383.51"/>
    <s v="Dinesh Nair"/>
    <x v="2"/>
    <s v="Balamurugan Iyer"/>
    <s v="Operations"/>
    <s v="FreshMart Kochi Circle"/>
    <x v="0"/>
  </r>
  <r>
    <s v="INV102178"/>
    <x v="326"/>
    <s v="CUST0008"/>
    <s v="PRD132"/>
    <s v="STR142"/>
    <s v="EMP0101"/>
    <n v="2"/>
    <n v="351.78"/>
    <n v="0"/>
    <n v="0"/>
    <n v="703.56"/>
    <n v="507.66"/>
    <n v="195.9"/>
    <s v="Net Banking"/>
    <s v="Not Returned"/>
    <x v="1"/>
    <d v="1899-12-30T18:49:00"/>
    <s v="Weekday"/>
    <s v="Everest Blended Masala 2kg"/>
    <x v="1"/>
    <n v="351.78"/>
    <s v="Eswari Raj"/>
    <x v="2"/>
    <s v="Hariharan Chandran"/>
    <s v="Operations"/>
    <s v="FreshMart Chandigarh Plaza"/>
    <x v="1"/>
  </r>
  <r>
    <s v="INV100154"/>
    <x v="327"/>
    <s v="CUST0473"/>
    <s v="PRD016"/>
    <s v="STR017"/>
    <s v="EMP0092"/>
    <n v="4"/>
    <n v="59.92"/>
    <n v="0"/>
    <n v="0"/>
    <n v="239.68"/>
    <n v="192.6"/>
    <n v="47.08"/>
    <s v="Upi"/>
    <s v="Not Returned"/>
    <x v="1"/>
    <d v="1899-12-30T12:38:00"/>
    <s v="Weekday"/>
    <s v="Milky Mist Milk 2kg"/>
    <x v="3"/>
    <n v="59.92"/>
    <s v="Gayathri Iyer"/>
    <x v="1"/>
    <s v="Tara Gupta"/>
    <s v="Sales"/>
    <s v="FreshMart Madurai Plaza"/>
    <x v="0"/>
  </r>
  <r>
    <s v="INV100576"/>
    <x v="327"/>
    <s v="CUST0699"/>
    <s v="PRD061"/>
    <s v="STR009"/>
    <s v="EMP0328"/>
    <n v="6"/>
    <n v="351.37"/>
    <n v="20"/>
    <n v="421.64"/>
    <n v="1686.58"/>
    <n v="1330.32"/>
    <n v="356.26"/>
    <s v="Upi"/>
    <s v="Not Returned"/>
    <x v="1"/>
    <d v="1899-12-30T13:06:00"/>
    <s v="Weekday"/>
    <s v="Colgate Shampoo Combo"/>
    <x v="10"/>
    <n v="318.62"/>
    <s v="Karthik Iyer"/>
    <x v="0"/>
    <s v="Chitra Raj"/>
    <s v="Sales"/>
    <s v="FreshMart Kochi Square"/>
    <x v="0"/>
  </r>
  <r>
    <s v="INV101076"/>
    <x v="327"/>
    <s v="CUST0259"/>
    <s v="PRD026"/>
    <s v="STR139"/>
    <s v="EMP0237"/>
    <n v="2"/>
    <n v="329.69"/>
    <n v="0"/>
    <n v="0"/>
    <n v="659.38"/>
    <n v="494.5"/>
    <n v="164.88"/>
    <s v="Cash"/>
    <s v="Returned"/>
    <x v="0"/>
    <d v="1899-12-30T21:18:00"/>
    <s v="Weekday"/>
    <s v="Nescafe Coffee 1kg"/>
    <x v="0"/>
    <n v="329.69"/>
    <s v="Mani Pandian"/>
    <x v="2"/>
    <s v="Madhavan Naidu"/>
    <s v="Inventory"/>
    <s v="FreshMart Nagpur Colony"/>
    <x v="2"/>
  </r>
  <r>
    <s v="INV101227"/>
    <x v="327"/>
    <s v="CUST0540"/>
    <s v="PRD047"/>
    <s v="STR120"/>
    <s v="EMP0344"/>
    <n v="7"/>
    <n v="534.75"/>
    <n v="5"/>
    <n v="187.16"/>
    <n v="3556.09"/>
    <n v="2407.23"/>
    <n v="1148.8599999999999"/>
    <s v="Net Banking"/>
    <s v="Not Returned"/>
    <x v="2"/>
    <d v="1899-12-30T21:34:00"/>
    <s v="Weekday"/>
    <s v="Lays Chocolates Combo"/>
    <x v="7"/>
    <n v="474.19"/>
    <s v="Thenmozhi Naicker"/>
    <x v="0"/>
    <s v="Meena Kumar"/>
    <s v="Sales"/>
    <s v="FreshMart Nagpur Central"/>
    <x v="2"/>
  </r>
  <r>
    <s v="INV102267"/>
    <x v="328"/>
    <s v="CUST0048"/>
    <s v="PRD065"/>
    <s v="STR014"/>
    <s v="EMP0282"/>
    <n v="1"/>
    <n v="277.42"/>
    <n v="5"/>
    <n v="13.87"/>
    <n v="263.55"/>
    <n v="199.16"/>
    <n v="64.39"/>
    <s v="Net Banking"/>
    <s v="Not Returned"/>
    <x v="1"/>
    <d v="1899-12-30T11:22:00"/>
    <s v="Weekday"/>
    <s v="Dove Toothpaste 1L"/>
    <x v="10"/>
    <n v="159.5"/>
    <s v="Chandran Gupta"/>
    <x v="2"/>
    <s v="Gokul Nathan"/>
    <s v="Sales"/>
    <s v="FreshMart Coimbatore Circle"/>
    <x v="0"/>
  </r>
  <r>
    <s v="INV102351"/>
    <x v="328"/>
    <s v="CUST0655"/>
    <s v="PRD065"/>
    <s v="STR136"/>
    <s v="EMP0213"/>
    <n v="1"/>
    <n v="277.42"/>
    <n v="0"/>
    <n v="0"/>
    <n v="277.42"/>
    <n v="199.16"/>
    <n v="78.260000000000005"/>
    <s v="Upi"/>
    <s v="Not Returned"/>
    <x v="1"/>
    <d v="1899-12-30T16:16:00"/>
    <s v="Weekday"/>
    <s v="Dove Toothpaste 1L"/>
    <x v="10"/>
    <n v="159.5"/>
    <s v="Sangeetha Mudaliar"/>
    <x v="2"/>
    <s v="Venkat Varma"/>
    <s v="Cashier"/>
    <s v="FreshMart Nagpur Crossing"/>
    <x v="2"/>
  </r>
  <r>
    <s v="INV100041"/>
    <x v="329"/>
    <s v="CUST0231"/>
    <s v="PRD125"/>
    <s v="STR122"/>
    <s v="EMP0262"/>
    <n v="3"/>
    <n v="236.07"/>
    <n v="0"/>
    <n v="0"/>
    <n v="814.44"/>
    <n v="586.32000000000005"/>
    <n v="228.12"/>
    <s v="Net Banking"/>
    <s v="Not Returned"/>
    <x v="1"/>
    <d v="1899-12-30T18:23:00"/>
    <s v="Weekend"/>
    <s v="Gold Winner Coconut Oil 2kg v2"/>
    <x v="8"/>
    <n v="219.39"/>
    <s v="Suresh Menon"/>
    <x v="0"/>
    <s v="Umesh Krishnan"/>
    <s v="Sales"/>
    <s v="FreshMart Pune Square"/>
    <x v="2"/>
  </r>
  <r>
    <s v="INV100600"/>
    <x v="329"/>
    <s v="CUST0011"/>
    <s v="PRD011"/>
    <s v="STR010"/>
    <s v="EMP0129"/>
    <n v="1"/>
    <n v="168.36"/>
    <n v="10"/>
    <n v="16.84"/>
    <n v="174.25"/>
    <n v="102.23"/>
    <n v="72.02"/>
    <s v="Credit Card"/>
    <s v="Not Returned"/>
    <x v="1"/>
    <d v="1899-12-30T09:54:00"/>
    <s v="Weekend"/>
    <s v="Britannia Rusk 1L"/>
    <x v="6"/>
    <n v="168.36"/>
    <s v="Prasath Mudaliar"/>
    <x v="1"/>
    <s v="Arun Nair"/>
    <s v="Inventory"/>
    <s v="FreshMart Kochi Colony"/>
    <x v="0"/>
  </r>
  <r>
    <s v="INV100828"/>
    <x v="329"/>
    <s v="CUST0108"/>
    <s v="PRD136"/>
    <s v="STR136"/>
    <s v="EMP0070"/>
    <n v="7"/>
    <n v="133.53"/>
    <n v="0"/>
    <n v="0"/>
    <n v="1074.92"/>
    <n v="638.26"/>
    <n v="436.66"/>
    <s v="Debit Card"/>
    <s v="Not Returned"/>
    <x v="1"/>
    <d v="1899-12-30T13:17:00"/>
    <s v="Weekend"/>
    <s v="Aachi Whole Spices 200g v2"/>
    <x v="1"/>
    <n v="123.11"/>
    <s v="Tara Rao"/>
    <x v="0"/>
    <s v="Umesh Subramaniam"/>
    <s v="Sales"/>
    <s v="FreshMart Nagpur Crossing"/>
    <x v="2"/>
  </r>
  <r>
    <s v="INV100922"/>
    <x v="329"/>
    <s v="CUST0674"/>
    <s v="PRD017"/>
    <s v="STR061"/>
    <s v="EMP0279"/>
    <n v="3"/>
    <n v="464.41"/>
    <n v="0"/>
    <n v="0"/>
    <n v="1602.21"/>
    <n v="1193.07"/>
    <n v="409.14"/>
    <s v="Upi"/>
    <s v="Not Returned"/>
    <x v="1"/>
    <d v="1899-12-30T21:45:00"/>
    <s v="Weekend"/>
    <s v="Nestle Curd 1kg"/>
    <x v="3"/>
    <n v="464.41"/>
    <s v="Venkat Raj"/>
    <x v="2"/>
    <s v="Arun Varma"/>
    <s v="Sales"/>
    <s v="FreshMart Hyderabad Colony"/>
    <x v="0"/>
  </r>
  <r>
    <s v="INV100953"/>
    <x v="329"/>
    <s v="CUST0033"/>
    <s v="PRD006"/>
    <s v="STR030"/>
    <s v="EMP0224"/>
    <n v="2"/>
    <n v="343.56"/>
    <n v="0"/>
    <n v="0"/>
    <n v="790.19"/>
    <n v="432.64"/>
    <n v="357.55"/>
    <s v="Debit Card"/>
    <s v="Not Returned"/>
    <x v="0"/>
    <d v="1899-12-30T09:14:00"/>
    <s v="Weekend"/>
    <s v="Harvest Gold Cookies 500g"/>
    <x v="6"/>
    <n v="343.56"/>
    <s v="Nirmala Sekar"/>
    <x v="1"/>
    <s v="Sathish Sekar"/>
    <s v="Operations"/>
    <s v="FreshMart Mysuru Bypass"/>
    <x v="0"/>
  </r>
  <r>
    <s v="INV100957"/>
    <x v="329"/>
    <s v="CUST0633"/>
    <s v="PRD035"/>
    <s v="STR039"/>
    <s v="EMP0315"/>
    <n v="4"/>
    <n v="521.69000000000005"/>
    <n v="5"/>
    <n v="104.34"/>
    <n v="2279.7800000000002"/>
    <n v="1559.2"/>
    <n v="720.58"/>
    <s v="Upi"/>
    <s v="Not Returned"/>
    <x v="1"/>
    <d v="1899-12-30T13:37:00"/>
    <s v="Weekend"/>
    <s v="Coca-Cola Coffee 500g"/>
    <x v="0"/>
    <n v="503.36"/>
    <s v="Devi Mudaliar"/>
    <x v="0"/>
    <s v="Mani Pandian"/>
    <s v="Sales"/>
    <s v="FreshMart Mysuru Market"/>
    <x v="0"/>
  </r>
  <r>
    <s v="INV101007"/>
    <x v="329"/>
    <s v="CUST0209"/>
    <s v="PRD105"/>
    <s v="STR010"/>
    <s v="EMP0173"/>
    <n v="6"/>
    <n v="143.82"/>
    <n v="0"/>
    <n v="0"/>
    <n v="992.36"/>
    <n v="703.62"/>
    <n v="288.74"/>
    <s v="Net Banking"/>
    <s v="Not Returned"/>
    <x v="1"/>
    <d v="1899-12-30T19:32:00"/>
    <s v="Weekend"/>
    <s v="India Gate Basmati Rice 250ml"/>
    <x v="2"/>
    <n v="131.03"/>
    <s v="Udhay Pandian"/>
    <x v="0"/>
    <s v="Mala Iyer"/>
    <s v="Inventory"/>
    <s v="FreshMart Kochi Colony"/>
    <x v="0"/>
  </r>
  <r>
    <s v="INV101216"/>
    <x v="329"/>
    <s v="CUST0312"/>
    <s v="PRD057"/>
    <s v="STR021"/>
    <s v="EMP0280"/>
    <n v="7"/>
    <n v="329.41"/>
    <n v="0"/>
    <n v="0"/>
    <n v="2651.75"/>
    <n v="1645.35"/>
    <n v="1006.4"/>
    <s v="Credit Card"/>
    <s v="Not Returned"/>
    <x v="1"/>
    <d v="1899-12-30T18:31:00"/>
    <s v="Weekend"/>
    <s v="Parle Chocolates 500g"/>
    <x v="7"/>
    <n v="317.99"/>
    <s v="Tara Sharma"/>
    <x v="0"/>
    <s v="Hema Mudaliar"/>
    <s v="Store Manager"/>
    <s v="FreshMart Madurai Market"/>
    <x v="0"/>
  </r>
  <r>
    <s v="INV101594"/>
    <x v="329"/>
    <s v="CUST0141"/>
    <s v="PRD011"/>
    <s v="STR032"/>
    <s v="EMP0140"/>
    <n v="1"/>
    <n v="168.36"/>
    <n v="0"/>
    <n v="0"/>
    <n v="193.61"/>
    <n v="102.23"/>
    <n v="91.38"/>
    <s v="Upi"/>
    <s v="Not Returned"/>
    <x v="1"/>
    <d v="1899-12-30T10:28:00"/>
    <s v="Weekend"/>
    <s v="Britannia Rusk 1L"/>
    <x v="6"/>
    <n v="168.36"/>
    <s v="Jagan Rao"/>
    <x v="1"/>
    <s v="Kavya Sharma"/>
    <s v="Sales"/>
    <s v="FreshMart Kochi Main Road"/>
    <x v="0"/>
  </r>
  <r>
    <s v="INV101858"/>
    <x v="329"/>
    <s v="CUST0472"/>
    <s v="PRD112"/>
    <s v="STR009"/>
    <s v="EMP0322"/>
    <n v="6"/>
    <n v="265.69"/>
    <n v="0"/>
    <n v="0"/>
    <n v="1833.26"/>
    <n v="1263.1199999999999"/>
    <n v="570.14"/>
    <s v="Upi"/>
    <s v="Not Returned"/>
    <x v="0"/>
    <d v="1899-12-30T13:02:00"/>
    <s v="Weekend"/>
    <s v="Aachi Ponni Rice 2kg"/>
    <x v="2"/>
    <n v="251.73"/>
    <s v="Banu Chandran"/>
    <x v="0"/>
    <s v="Prasath Naidu"/>
    <s v="Billing"/>
    <s v="FreshMart Kochi Square"/>
    <x v="0"/>
  </r>
  <r>
    <s v="INV102080"/>
    <x v="329"/>
    <s v="CUST0633"/>
    <s v="PRD120"/>
    <s v="STR090"/>
    <s v="EMP0173"/>
    <n v="7"/>
    <n v="123.44"/>
    <n v="0"/>
    <n v="0"/>
    <n v="993.69"/>
    <n v="650.72"/>
    <n v="342.97"/>
    <s v="Wallet"/>
    <s v="Not Returned"/>
    <x v="1"/>
    <d v="1899-12-30T16:06:00"/>
    <s v="Weekend"/>
    <s v="Idhayam Groundnut Oil 2kg"/>
    <x v="8"/>
    <n v="109.69"/>
    <s v="Devi Mudaliar"/>
    <x v="0"/>
    <s v="Mala Iyer"/>
    <s v="Inventory"/>
    <s v="FreshMart Mysuru Heights"/>
    <x v="0"/>
  </r>
  <r>
    <s v="INV102202"/>
    <x v="329"/>
    <s v="CUST0085"/>
    <s v="PRD064"/>
    <s v="STR121"/>
    <s v="EMP0319"/>
    <n v="1"/>
    <n v="386.17"/>
    <n v="5"/>
    <n v="19.309999999999999"/>
    <n v="421.89"/>
    <n v="275.67"/>
    <n v="146.22"/>
    <s v="Upi"/>
    <s v="Not Returned"/>
    <x v="0"/>
    <d v="1899-12-30T11:33:00"/>
    <s v="Weekend"/>
    <s v="Patanjali Soap Combo"/>
    <x v="10"/>
    <n v="386.17"/>
    <s v="Sundar Prabhu"/>
    <x v="1"/>
    <s v="Harini Kumar"/>
    <s v="Cashier"/>
    <s v="FreshMart Pune Junction"/>
    <x v="2"/>
  </r>
  <r>
    <s v="INV102317"/>
    <x v="329"/>
    <s v="CUST0541"/>
    <s v="PRD003"/>
    <s v="STR137"/>
    <s v="EMP0080"/>
    <n v="3"/>
    <n v="675.25"/>
    <n v="10"/>
    <n v="202.57"/>
    <n v="2096.66"/>
    <n v="1030.95"/>
    <n v="1065.71"/>
    <s v="Wallet"/>
    <s v="Not Returned"/>
    <x v="0"/>
    <d v="1899-12-30T18:19:00"/>
    <s v="Weekend"/>
    <s v="Harvest Gold Buns Combo"/>
    <x v="6"/>
    <n v="589.75"/>
    <s v="Divya Reddy"/>
    <x v="0"/>
    <s v="Charulatha Balan"/>
    <s v="Sales"/>
    <s v="FreshMart Ahmedabad Square"/>
    <x v="2"/>
  </r>
  <r>
    <s v="INV100052"/>
    <x v="330"/>
    <s v="CUST0179"/>
    <s v="PRD147"/>
    <s v="STR068"/>
    <s v="EMP0233"/>
    <n v="8"/>
    <n v="76.67"/>
    <n v="5"/>
    <n v="30.67"/>
    <n v="670.09"/>
    <n v="403.44"/>
    <n v="266.64999999999998"/>
    <s v="Upi"/>
    <s v="Not Returned"/>
    <x v="0"/>
    <d v="1899-12-30T15:18:00"/>
    <s v="Weekend"/>
    <s v="Vim Dishwash 1kg"/>
    <x v="4"/>
    <n v="67.37"/>
    <s v="Chitra Mudaliar"/>
    <x v="0"/>
    <s v="Sangeetha Balan"/>
    <s v="Sales"/>
    <s v="FreshMart Coimbatore Main Road"/>
    <x v="0"/>
  </r>
  <r>
    <s v="INV100097"/>
    <x v="330"/>
    <s v="CUST0028"/>
    <s v="PRD079"/>
    <s v="STR039"/>
    <s v="EMP0214"/>
    <n v="2"/>
    <n v="260.93"/>
    <n v="20"/>
    <n v="104.37"/>
    <n v="480.11"/>
    <n v="388.12"/>
    <n v="91.99"/>
    <s v="Net Banking"/>
    <s v="Not Returned"/>
    <x v="1"/>
    <d v="1899-12-30T11:28:00"/>
    <s v="Weekend"/>
    <s v="Eveready Detergent Pack"/>
    <x v="5"/>
    <n v="260.93"/>
    <s v="Nithya Pillai"/>
    <x v="1"/>
    <s v="Sudha Kumar"/>
    <s v="Sales"/>
    <s v="FreshMart Mysuru Market"/>
    <x v="0"/>
  </r>
  <r>
    <s v="INV100277"/>
    <x v="330"/>
    <s v="CUST0168"/>
    <s v="PRD053"/>
    <s v="STR106"/>
    <s v="EMP0096"/>
    <n v="4"/>
    <n v="301.17"/>
    <n v="0"/>
    <n v="0"/>
    <n v="1385.38"/>
    <n v="778.56"/>
    <n v="606.82000000000005"/>
    <s v="Credit Card"/>
    <s v="Not Returned"/>
    <x v="1"/>
    <d v="1899-12-30T12:44:00"/>
    <s v="Weekend"/>
    <s v="Cadbury Namkeen Pack"/>
    <x v="7"/>
    <n v="262.77"/>
    <s v="Naveen Prabhu"/>
    <x v="0"/>
    <s v="Manoj Nathan"/>
    <s v="Sales"/>
    <s v="FreshMart Ahmedabad Crossing"/>
    <x v="2"/>
  </r>
  <r>
    <s v="INV100457"/>
    <x v="330"/>
    <s v="CUST0682"/>
    <s v="PRD026"/>
    <s v="STR025"/>
    <s v="EMP0079"/>
    <n v="2"/>
    <n v="329.69"/>
    <n v="15"/>
    <n v="98.91"/>
    <n v="644.54"/>
    <n v="494.5"/>
    <n v="150.04"/>
    <s v="Upi"/>
    <s v="Not Returned"/>
    <x v="1"/>
    <d v="1899-12-30T11:33:00"/>
    <s v="Weekend"/>
    <s v="Nescafe Coffee 1kg"/>
    <x v="0"/>
    <n v="329.69"/>
    <s v="Gopal Krishnan"/>
    <x v="2"/>
    <s v="Udhay Naicker"/>
    <s v="Sales"/>
    <s v="FreshMart Tiruppur Enclave"/>
    <x v="0"/>
  </r>
  <r>
    <s v="INV100592"/>
    <x v="330"/>
    <s v="CUST0230"/>
    <s v="PRD106"/>
    <s v="STR160"/>
    <s v="EMP0073"/>
    <n v="1"/>
    <n v="227"/>
    <n v="0"/>
    <n v="0"/>
    <n v="261.05"/>
    <n v="196.3"/>
    <n v="64.75"/>
    <s v="Cash"/>
    <s v="Not Returned"/>
    <x v="0"/>
    <d v="1899-12-30T18:57:00"/>
    <s v="Weekend"/>
    <s v="Aachi Basmati Rice 2kg"/>
    <x v="2"/>
    <n v="227"/>
    <s v="Thenmozhi Menon"/>
    <x v="2"/>
    <s v="Harini Prabhu"/>
    <s v="Sales"/>
    <s v="FreshMart Lucknow Complex"/>
    <x v="1"/>
  </r>
  <r>
    <s v="INV100669"/>
    <x v="330"/>
    <s v="CUST0327"/>
    <s v="PRD102"/>
    <s v="STR037"/>
    <m/>
    <n v="4"/>
    <n v="400.33"/>
    <n v="15"/>
    <n v="240.2"/>
    <n v="1565.29"/>
    <n v="1363.6"/>
    <n v="201.69"/>
    <s v="Upi"/>
    <s v="Not Returned"/>
    <x v="1"/>
    <d v="1899-12-30T20:57:00"/>
    <s v="Weekend"/>
    <s v="Local Farm Fresh Vegetables 200g v2"/>
    <x v="11"/>
    <n v="400.33"/>
    <s v="Lakshmi Rao"/>
    <x v="1"/>
    <m/>
    <m/>
    <s v="FreshMart Hyderabad Extension"/>
    <x v="0"/>
  </r>
  <r>
    <s v="INV100689"/>
    <x v="330"/>
    <s v="CUST0152"/>
    <s v="PRD106"/>
    <s v="STR008"/>
    <s v="EMP0115"/>
    <n v="4"/>
    <n v="227"/>
    <n v="15"/>
    <n v="136.19999999999999"/>
    <n v="887.57"/>
    <n v="785.2"/>
    <n v="102.37"/>
    <s v="Wallet"/>
    <s v="Not Returned"/>
    <x v="1"/>
    <d v="1899-12-30T13:24:00"/>
    <s v="Weekend"/>
    <s v="Aachi Basmati Rice 2kg"/>
    <x v="2"/>
    <n v="227"/>
    <s v="Anjali Sekar"/>
    <x v="1"/>
    <s v="Vasanth Menon"/>
    <s v="Store Manager"/>
    <s v="FreshMart Kochi Plaza"/>
    <x v="0"/>
  </r>
  <r>
    <s v="INV100909"/>
    <x v="330"/>
    <s v="CUST0052"/>
    <s v="PRD031"/>
    <s v="STR054"/>
    <s v="EMP0104"/>
    <n v="3"/>
    <n v="383.94"/>
    <n v="0"/>
    <n v="0"/>
    <n v="1324.59"/>
    <n v="815.34"/>
    <n v="509.25"/>
    <s v="Cash"/>
    <s v="Not Returned"/>
    <x v="2"/>
    <d v="1899-12-30T16:52:00"/>
    <s v="Weekend"/>
    <s v="Nescafe Coffee Pack"/>
    <x v="0"/>
    <n v="342.46"/>
    <s v="Janani Selvam"/>
    <x v="0"/>
    <s v="Pandi Nair"/>
    <s v="Inventory"/>
    <s v="FreshMart Mysuru Plaza"/>
    <x v="0"/>
  </r>
  <r>
    <s v="INV101102"/>
    <x v="330"/>
    <s v="CUST0257"/>
    <s v="PRD025"/>
    <s v="STR044"/>
    <s v="EMP0118"/>
    <n v="3"/>
    <n v="383.51"/>
    <n v="10"/>
    <n v="115.05"/>
    <n v="1190.8"/>
    <n v="857.7"/>
    <n v="333.1"/>
    <s v="Net Banking"/>
    <s v="Not Returned"/>
    <x v="1"/>
    <d v="1899-12-30T17:17:00"/>
    <s v="Weekend"/>
    <s v="Nescafe Soft Drinks Pack"/>
    <x v="0"/>
    <n v="383.51"/>
    <s v="Eswari Sharma"/>
    <x v="2"/>
    <s v="Banu Nathan"/>
    <s v="Inventory"/>
    <s v="FreshMart Erode Colony"/>
    <x v="0"/>
  </r>
  <r>
    <s v="INV101330"/>
    <x v="330"/>
    <s v="CUST0615"/>
    <s v="PRD034"/>
    <s v="STR061"/>
    <s v="EMP0329"/>
    <n v="3"/>
    <n v="124.84"/>
    <n v="15"/>
    <n v="56.18"/>
    <n v="366.09"/>
    <n v="292.05"/>
    <n v="74.040000000000006"/>
    <s v="Wallet"/>
    <s v="Not Returned"/>
    <x v="1"/>
    <d v="1899-12-30T16:58:00"/>
    <s v="Weekend"/>
    <s v="Nescafe Coffee 500g"/>
    <x v="0"/>
    <n v="124.84"/>
    <s v="Aishwarya Raj"/>
    <x v="1"/>
    <s v="Balamurugan Nair"/>
    <s v="Cashier"/>
    <s v="FreshMart Hyderabad Colony"/>
    <x v="0"/>
  </r>
  <r>
    <s v="INV101349"/>
    <x v="330"/>
    <s v="CUST0242"/>
    <s v="PRD051"/>
    <s v="STR056"/>
    <s v="EMP0315"/>
    <n v="7"/>
    <n v="166.6"/>
    <n v="0"/>
    <n v="0"/>
    <n v="1341.13"/>
    <n v="789.6"/>
    <n v="551.53"/>
    <s v="Net Banking"/>
    <s v="Not Returned"/>
    <x v="0"/>
    <d v="1899-12-30T19:37:00"/>
    <s v="Weekend"/>
    <s v="Cadbury Biscuits 250ml"/>
    <x v="7"/>
    <n v="147.97"/>
    <s v="Unknown"/>
    <x v="0"/>
    <s v="Mani Pandian"/>
    <s v="Sales"/>
    <s v="FreshMart Bengaluru Junction"/>
    <x v="0"/>
  </r>
  <r>
    <s v="INV101584"/>
    <x v="330"/>
    <s v="CUST0323"/>
    <s v="PRD034"/>
    <s v="STR120"/>
    <s v="EMP0344"/>
    <n v="2"/>
    <n v="124.84"/>
    <n v="20"/>
    <n v="49.94"/>
    <n v="229.7"/>
    <n v="194.7"/>
    <n v="35"/>
    <s v="Cash"/>
    <s v="Not Returned"/>
    <x v="1"/>
    <d v="1899-12-30T17:40:00"/>
    <s v="Weekend"/>
    <s v="Nescafe Coffee 500g"/>
    <x v="0"/>
    <n v="124.84"/>
    <s v="Senthil Sekar"/>
    <x v="1"/>
    <s v="Meena Kumar"/>
    <s v="Sales"/>
    <s v="FreshMart Nagpur Central"/>
    <x v="2"/>
  </r>
  <r>
    <s v="INV102057"/>
    <x v="330"/>
    <s v="CUST0046"/>
    <s v="PRD018"/>
    <s v="STR008"/>
    <s v="EMP0211"/>
    <n v="3"/>
    <n v="254.52"/>
    <n v="0"/>
    <n v="0"/>
    <n v="878.09"/>
    <n v="573.6"/>
    <n v="304.49"/>
    <s v="Credit Card"/>
    <s v="Not Returned"/>
    <x v="1"/>
    <d v="1899-12-30T14:47:00"/>
    <s v="Weekend"/>
    <s v="Aavin Cheese 200g"/>
    <x v="3"/>
    <n v="232.58"/>
    <s v="Kishore Murugan"/>
    <x v="0"/>
    <s v="Tamil Mudaliar"/>
    <s v="Cashier"/>
    <s v="FreshMart Kochi Plaza"/>
    <x v="0"/>
  </r>
  <r>
    <s v="INV100712"/>
    <x v="331"/>
    <s v="CUST0630"/>
    <s v="PRD097"/>
    <s v="STR073"/>
    <s v="EMP0268"/>
    <n v="2"/>
    <n v="365.92"/>
    <n v="0"/>
    <n v="0"/>
    <n v="731.84"/>
    <n v="620.76"/>
    <n v="111.08"/>
    <s v="Debit Card"/>
    <s v="Not Returned"/>
    <x v="1"/>
    <d v="1899-12-30T12:07:00"/>
    <s v="Weekday"/>
    <s v="Local Farm Fresh Vegetables 250ml v2"/>
    <x v="11"/>
    <n v="365.92"/>
    <s v="Lakshmi Chandran"/>
    <x v="2"/>
    <s v="Dhanya Sharma"/>
    <s v="Store Manager"/>
    <s v="FreshMart Bengaluru Market"/>
    <x v="0"/>
  </r>
  <r>
    <s v="INV100861"/>
    <x v="331"/>
    <s v="CUST0369"/>
    <s v="PRD124"/>
    <s v="STR017"/>
    <s v="EMP0123"/>
    <n v="3"/>
    <n v="121.9"/>
    <n v="0"/>
    <n v="0"/>
    <n v="365.7"/>
    <n v="326.76"/>
    <n v="38.94"/>
    <s v="Wallet"/>
    <s v="Not Returned"/>
    <x v="1"/>
    <d v="1899-12-30T13:34:00"/>
    <s v="Weekday"/>
    <s v="Gold Winner Coconut Oil 2kg"/>
    <x v="8"/>
    <n v="121.9"/>
    <s v="Bharath Gupta"/>
    <x v="1"/>
    <s v="Sundar Sharma"/>
    <s v="Cashier"/>
    <s v="FreshMart Madurai Plaza"/>
    <x v="0"/>
  </r>
  <r>
    <s v="INV100942"/>
    <x v="331"/>
    <s v="CUST0603"/>
    <s v="PRD032"/>
    <s v="STR031"/>
    <s v="EMP0174"/>
    <n v="1"/>
    <n v="141.11000000000001"/>
    <n v="20"/>
    <n v="28.22"/>
    <n v="112.89"/>
    <n v="115.91"/>
    <n v="-3.02"/>
    <s v="Cash"/>
    <s v="Not Returned"/>
    <x v="0"/>
    <d v="1899-12-30T21:01:00"/>
    <s v="Weekday"/>
    <s v="Coca-Cola Coffee Combo"/>
    <x v="0"/>
    <n v="141.11000000000001"/>
    <s v="Kamala Menon"/>
    <x v="1"/>
    <s v="Dhanush Venkataraman"/>
    <s v="Cashier"/>
    <s v="FreshMart Chennai Complex"/>
    <x v="0"/>
  </r>
  <r>
    <s v="INV101111"/>
    <x v="331"/>
    <s v="CUST0125"/>
    <s v="PRD100"/>
    <s v="STR085"/>
    <s v="EMP0086"/>
    <n v="4"/>
    <n v="290.45"/>
    <n v="0"/>
    <n v="0"/>
    <n v="1161.8"/>
    <n v="951.56"/>
    <n v="210.24"/>
    <s v="Debit Card"/>
    <s v="Not Returned"/>
    <x v="0"/>
    <d v="1899-12-30T19:40:00"/>
    <s v="Weekday"/>
    <s v="Organic Fresh Fresh Vegetables 200g v2"/>
    <x v="11"/>
    <n v="290.45"/>
    <s v="Ovi Selvam"/>
    <x v="1"/>
    <s v="Charulatha Murugan"/>
    <s v="Sales"/>
    <s v="FreshMart Mysuru Arcade"/>
    <x v="0"/>
  </r>
  <r>
    <s v="INV101513"/>
    <x v="331"/>
    <s v="CUST0061"/>
    <s v="PRD083"/>
    <s v="STR058"/>
    <s v="EMP0125"/>
    <n v="5"/>
    <n v="442.09"/>
    <n v="20"/>
    <n v="442.09"/>
    <n v="1768.36"/>
    <n v="1787.35"/>
    <n v="-18.989999999999998"/>
    <s v="Net Banking"/>
    <s v="Not Returned"/>
    <x v="1"/>
    <d v="1899-12-30T21:21:00"/>
    <s v="Weekday"/>
    <s v="Organic Fresh Fresh Fruits 2kg"/>
    <x v="9"/>
    <n v="425.88"/>
    <s v="Deepa Sekar"/>
    <x v="0"/>
    <s v="Nandhini Chettiar"/>
    <s v="Cashier"/>
    <s v="FreshMart Erode Central"/>
    <x v="0"/>
  </r>
  <r>
    <s v="INV101734"/>
    <x v="331"/>
    <s v="CUST0688"/>
    <s v="PRD031"/>
    <s v="STR039"/>
    <s v="EMP0028"/>
    <n v="1"/>
    <n v="342.46"/>
    <n v="0"/>
    <n v="0"/>
    <n v="342.46"/>
    <n v="271.77999999999997"/>
    <n v="70.680000000000007"/>
    <s v="Debit Card"/>
    <s v="Not Returned"/>
    <x v="1"/>
    <d v="1899-12-30T13:53:00"/>
    <s v="Weekday"/>
    <s v="Nescafe Coffee Pack"/>
    <x v="0"/>
    <n v="342.46"/>
    <s v="Udhay Venkataraman"/>
    <x v="1"/>
    <s v="Thiru Krishnan"/>
    <s v="Sales"/>
    <s v="FreshMart Mysuru Market"/>
    <x v="0"/>
  </r>
  <r>
    <s v="INV101835"/>
    <x v="331"/>
    <s v="CUST0227"/>
    <s v="PRD058"/>
    <s v="STR032"/>
    <s v="EMP0036"/>
    <n v="3"/>
    <n v="339.13"/>
    <n v="0"/>
    <n v="0"/>
    <n v="1017.39"/>
    <n v="752.04"/>
    <n v="265.35000000000002"/>
    <s v="Debit Card"/>
    <s v="Not Returned"/>
    <x v="1"/>
    <d v="1899-12-30T12:23:00"/>
    <s v="Weekday"/>
    <s v="Himalaya Skin Care 1L"/>
    <x v="10"/>
    <n v="339.13"/>
    <s v="Unknown"/>
    <x v="2"/>
    <s v="Senthil Varma"/>
    <s v="Cashier"/>
    <s v="FreshMart Kochi Main Road"/>
    <x v="0"/>
  </r>
  <r>
    <s v="INV101994"/>
    <x v="331"/>
    <s v="CUST0016"/>
    <s v="PRD087"/>
    <s v="STR079"/>
    <s v="EMP0295"/>
    <n v="2"/>
    <n v="71.290000000000006"/>
    <n v="5"/>
    <n v="7.13"/>
    <n v="135.44999999999999"/>
    <n v="118.74"/>
    <n v="16.71"/>
    <s v="Wallet"/>
    <s v="Not Returned"/>
    <x v="1"/>
    <d v="1899-12-30T09:22:00"/>
    <s v="Weekday"/>
    <s v="Organic Fresh Fresh Fruits Combo"/>
    <x v="9"/>
    <n v="71.290000000000006"/>
    <s v="Vani Pandian"/>
    <x v="1"/>
    <s v="Lakshmi Nair"/>
    <s v="Inventory"/>
    <s v="FreshMart Erode Hub"/>
    <x v="0"/>
  </r>
  <r>
    <s v="INV102019"/>
    <x v="331"/>
    <s v="CUST0344"/>
    <s v="PRD058"/>
    <s v="STR130"/>
    <s v="EMP0066"/>
    <n v="3"/>
    <n v="339.13"/>
    <n v="0"/>
    <n v="0"/>
    <n v="1017.39"/>
    <n v="752.04"/>
    <n v="265.35000000000002"/>
    <s v="Upi"/>
    <s v="Not Returned"/>
    <x v="1"/>
    <d v="1899-12-30T13:40:00"/>
    <s v="Weekday"/>
    <s v="Himalaya Skin Care 1L"/>
    <x v="10"/>
    <n v="339.13"/>
    <s v="Karthik Nathan"/>
    <x v="1"/>
    <s v="Padma Raj"/>
    <s v="Operations"/>
    <s v="FreshMart Surat Central"/>
    <x v="2"/>
  </r>
  <r>
    <s v="INV100452"/>
    <x v="332"/>
    <s v="CUST0618"/>
    <s v="PRD057"/>
    <s v="STR104"/>
    <s v="EMP0148"/>
    <n v="4"/>
    <n v="336.02"/>
    <n v="15"/>
    <n v="201.61"/>
    <n v="1142.47"/>
    <n v="940.2"/>
    <n v="202.27"/>
    <s v="Debit Card"/>
    <s v="Not Returned"/>
    <x v="0"/>
    <d v="1899-12-30T13:33:00"/>
    <s v="Weekday"/>
    <s v="Parle Chocolates 500g"/>
    <x v="7"/>
    <n v="317.99"/>
    <s v="Malathi Naidu"/>
    <x v="0"/>
    <s v="Malathi Rao"/>
    <s v="Billing"/>
    <s v="FreshMart Nagpur Square"/>
    <x v="2"/>
  </r>
  <r>
    <s v="INV101323"/>
    <x v="332"/>
    <s v="CUST0429"/>
    <s v="PRD006"/>
    <s v="STR042"/>
    <s v="EMP0261"/>
    <n v="2"/>
    <n v="343.56"/>
    <n v="0"/>
    <n v="0"/>
    <n v="687.12"/>
    <n v="432.64"/>
    <n v="254.48"/>
    <s v="Credit Card"/>
    <s v="Not Returned"/>
    <x v="1"/>
    <d v="1899-12-30T21:33:00"/>
    <s v="Weekday"/>
    <s v="Harvest Gold Cookies 500g"/>
    <x v="6"/>
    <n v="343.56"/>
    <s v="Banu Naicker"/>
    <x v="1"/>
    <s v="Hari Murugan"/>
    <s v="Sales"/>
    <s v="FreshMart Erode Point"/>
    <x v="0"/>
  </r>
  <r>
    <s v="INV102166"/>
    <x v="332"/>
    <s v="CUST0024"/>
    <s v="PRD039"/>
    <s v="STR018"/>
    <s v="EMP0308"/>
    <n v="3"/>
    <n v="392.79"/>
    <n v="0"/>
    <n v="0"/>
    <n v="1178.3699999999999"/>
    <n v="1044.99"/>
    <n v="133.38"/>
    <s v="Upi"/>
    <s v="Not Returned"/>
    <x v="1"/>
    <d v="1899-12-30T13:18:00"/>
    <s v="Weekday"/>
    <s v="ITC Frozen Vegetables 250ml"/>
    <x v="12"/>
    <n v="392.79"/>
    <s v="Devi Balan"/>
    <x v="2"/>
    <s v="Thenmozhi Selvam"/>
    <s v="Cashier"/>
    <s v="FreshMart Hyderabad Main Road"/>
    <x v="0"/>
  </r>
  <r>
    <s v="INV100262"/>
    <x v="333"/>
    <s v="CUST0642"/>
    <s v="PRD022"/>
    <s v="STR047"/>
    <s v="EMP0108"/>
    <n v="1"/>
    <n v="397.22"/>
    <n v="0"/>
    <n v="0"/>
    <n v="397.22"/>
    <n v="319.37"/>
    <n v="77.849999999999994"/>
    <s v="Cash"/>
    <s v="Not Returned"/>
    <x v="2"/>
    <d v="1899-12-30T12:47:00"/>
    <s v="Weekday"/>
    <s v="Aavin Milk Pack"/>
    <x v="3"/>
    <n v="397.22"/>
    <s v="Harini Devi"/>
    <x v="1"/>
    <s v="Padma Menon"/>
    <s v="Cashier"/>
    <s v="FreshMart Hyderabad Enclave"/>
    <x v="0"/>
  </r>
  <r>
    <s v="INV100790"/>
    <x v="333"/>
    <s v="CUST0522"/>
    <s v="PRD034"/>
    <s v="STR077"/>
    <s v="EMP0030"/>
    <n v="2"/>
    <n v="124.84"/>
    <n v="5"/>
    <n v="12.48"/>
    <n v="237.2"/>
    <n v="194.7"/>
    <n v="42.5"/>
    <s v="Net Banking"/>
    <s v="Not Returned"/>
    <x v="0"/>
    <d v="1899-12-30T21:39:00"/>
    <s v="Weekday"/>
    <s v="Nescafe Coffee 500g"/>
    <x v="0"/>
    <n v="124.84"/>
    <s v="Gayathri Naicker"/>
    <x v="2"/>
    <s v="Hariharan Rao"/>
    <s v="Cashier"/>
    <s v="FreshMart Kochi Gardens"/>
    <x v="0"/>
  </r>
  <r>
    <s v="INV101038"/>
    <x v="333"/>
    <s v="CUST0067"/>
    <s v="PRD096"/>
    <s v="STR033"/>
    <s v="EMP0024"/>
    <n v="3"/>
    <n v="205.93"/>
    <n v="0"/>
    <n v="0"/>
    <n v="617.79"/>
    <n v="510.6"/>
    <n v="107.19"/>
    <s v="Upi"/>
    <s v="Not Returned"/>
    <x v="2"/>
    <d v="1899-12-30T11:55:00"/>
    <s v="Weekday"/>
    <s v="Local Farm Fresh Vegetables 1L"/>
    <x v="11"/>
    <n v="205.93"/>
    <s v="Unknown"/>
    <x v="2"/>
    <s v="Bhavani Kumar"/>
    <s v="Cashier"/>
    <s v="FreshMart Ahmedabad Complex"/>
    <x v="0"/>
  </r>
  <r>
    <s v="INV101299"/>
    <x v="333"/>
    <s v="CUST0107"/>
    <s v="PRD112"/>
    <s v="STR105"/>
    <s v="EMP0089"/>
    <n v="3"/>
    <n v="251.73"/>
    <n v="0"/>
    <n v="0"/>
    <n v="755.19"/>
    <n v="631.55999999999995"/>
    <n v="123.63"/>
    <s v="Credit Card"/>
    <s v="Not Returned"/>
    <x v="1"/>
    <d v="1899-12-30T21:51:00"/>
    <s v="Weekday"/>
    <s v="Aachi Ponni Rice 2kg"/>
    <x v="2"/>
    <n v="251.73"/>
    <s v="Naveen Sekar"/>
    <x v="1"/>
    <s v="Kalpana Balan"/>
    <s v="Cashier"/>
    <s v="FreshMart Ahmedabad Junction"/>
    <x v="2"/>
  </r>
  <r>
    <s v="INV102020"/>
    <x v="333"/>
    <s v="CUST0592"/>
    <s v="PRD116"/>
    <s v="STR068"/>
    <s v="EMP0233"/>
    <n v="6"/>
    <n v="151.56"/>
    <n v="10"/>
    <n v="90.94"/>
    <n v="818.42"/>
    <n v="767.88"/>
    <n v="50.54"/>
    <s v="Cash"/>
    <s v="Not Returned"/>
    <x v="1"/>
    <d v="1899-12-30T13:42:00"/>
    <s v="Weekday"/>
    <s v="Aachi Basmati Rice 200g"/>
    <x v="2"/>
    <n v="150.04"/>
    <s v="Anjali Menon"/>
    <x v="0"/>
    <s v="Sangeetha Balan"/>
    <s v="Sales"/>
    <s v="FreshMart Coimbatore Main Road"/>
    <x v="0"/>
  </r>
  <r>
    <s v="INV101026"/>
    <x v="334"/>
    <s v="CUST0077"/>
    <s v="PRD137"/>
    <s v="STR134"/>
    <s v="EMP0133"/>
    <n v="4"/>
    <n v="442.14"/>
    <n v="5"/>
    <n v="88.43"/>
    <n v="1680.13"/>
    <n v="1407.48"/>
    <n v="272.64999999999998"/>
    <s v="Credit Card"/>
    <s v="Not Returned"/>
    <x v="0"/>
    <d v="1899-12-30T10:50:00"/>
    <s v="Weekday"/>
    <s v="MDH Powdered Spices 200g"/>
    <x v="1"/>
    <n v="442.14"/>
    <s v="Dhanya Krishnan"/>
    <x v="1"/>
    <s v="Deepak Naicker"/>
    <s v="Sales"/>
    <s v="FreshMart Pune Extension"/>
    <x v="2"/>
  </r>
  <r>
    <s v="INV101737"/>
    <x v="334"/>
    <s v="CUST0667"/>
    <s v="PRD021"/>
    <s v="STR134"/>
    <s v="EMP0170"/>
    <n v="2"/>
    <n v="38.659999999999997"/>
    <n v="15"/>
    <n v="11.6"/>
    <n v="65.72"/>
    <n v="64.8"/>
    <n v="0.92"/>
    <s v="Wallet"/>
    <s v="Not Returned"/>
    <x v="1"/>
    <d v="1899-12-30T19:05:00"/>
    <s v="Weekday"/>
    <s v="Milky Mist Butter Pack"/>
    <x v="3"/>
    <n v="38.659999999999997"/>
    <s v="Charulatha Achari"/>
    <x v="2"/>
    <s v="Ovi Devi"/>
    <s v="Sales"/>
    <s v="FreshMart Pune Extension"/>
    <x v="2"/>
  </r>
  <r>
    <s v="INV101886"/>
    <x v="334"/>
    <s v="CUST0610"/>
    <s v="PRD091"/>
    <s v="STR018"/>
    <s v="EMP0308"/>
    <n v="8"/>
    <n v="430.64"/>
    <n v="0"/>
    <n v="0"/>
    <n v="3445.12"/>
    <n v="2412.56"/>
    <n v="1032.56"/>
    <s v="Debit Card"/>
    <s v="Not Returned"/>
    <x v="2"/>
    <d v="1899-12-30T10:11:00"/>
    <s v="Weekday"/>
    <s v="Local Farm Fresh Fruits 250ml"/>
    <x v="9"/>
    <n v="376.11"/>
    <s v="Gokul Chettiar"/>
    <x v="0"/>
    <s v="Thenmozhi Selvam"/>
    <s v="Cashier"/>
    <s v="FreshMart Hyderabad Main Road"/>
    <x v="0"/>
  </r>
  <r>
    <s v="INV102220"/>
    <x v="334"/>
    <s v="CUST0219"/>
    <s v="PRD017"/>
    <s v="STR044"/>
    <s v="EMP0287"/>
    <n v="4"/>
    <n v="504.49"/>
    <n v="5"/>
    <n v="100.9"/>
    <n v="1917.06"/>
    <n v="1590.76"/>
    <n v="326.3"/>
    <s v="Wallet"/>
    <s v="Not Returned"/>
    <x v="0"/>
    <d v="1899-12-30T21:33:00"/>
    <s v="Weekday"/>
    <s v="Nestle Curd 1kg"/>
    <x v="3"/>
    <n v="464.41"/>
    <s v="Pandi Naidu"/>
    <x v="0"/>
    <s v="Elango Gupta"/>
    <s v="Store Manager"/>
    <s v="FreshMart Erode Colony"/>
    <x v="0"/>
  </r>
  <r>
    <s v="INV102301"/>
    <x v="334"/>
    <s v="CUST0035"/>
    <s v="PRD023"/>
    <s v="STR032"/>
    <s v="EMP0138"/>
    <n v="4"/>
    <n v="371.16"/>
    <n v="10"/>
    <n v="148.46"/>
    <n v="1336.18"/>
    <n v="1064.4000000000001"/>
    <n v="271.77999999999997"/>
    <s v="Debit Card"/>
    <s v="Not Returned"/>
    <x v="1"/>
    <d v="1899-12-30T19:54:00"/>
    <s v="Weekday"/>
    <s v="Amul Butter 1L"/>
    <x v="3"/>
    <n v="342.27"/>
    <s v="Balamurugan Sharma"/>
    <x v="0"/>
    <s v="Dinesh Velan"/>
    <s v="Cashier"/>
    <s v="FreshMart Kochi Main Road"/>
    <x v="0"/>
  </r>
  <r>
    <s v="INV100093"/>
    <x v="335"/>
    <s v="CUST0505"/>
    <s v="PRD088"/>
    <s v="STR120"/>
    <s v="EMP0344"/>
    <n v="6"/>
    <n v="465.55"/>
    <n v="15"/>
    <n v="419"/>
    <n v="2374.3000000000002"/>
    <n v="2047.44"/>
    <n v="326.86"/>
    <s v="Upi"/>
    <s v="Not Returned"/>
    <x v="1"/>
    <d v="1899-12-30T19:48:00"/>
    <s v="Weekday"/>
    <s v="Local Farm Fresh Fruits Combo v3"/>
    <x v="9"/>
    <n v="404.97"/>
    <s v="Yazhini Sekar"/>
    <x v="0"/>
    <s v="Meena Kumar"/>
    <s v="Sales"/>
    <s v="FreshMart Nagpur Central"/>
    <x v="2"/>
  </r>
  <r>
    <s v="INV100308"/>
    <x v="335"/>
    <s v="CUST0570"/>
    <s v="PRD125"/>
    <s v="STR067"/>
    <s v="EMP0247"/>
    <n v="1"/>
    <n v="219.39"/>
    <n v="0"/>
    <n v="0"/>
    <n v="219.39"/>
    <n v="195.44"/>
    <n v="23.95"/>
    <s v="Upi"/>
    <s v="Not Returned"/>
    <x v="1"/>
    <d v="1899-12-30T11:06:00"/>
    <s v="Weekday"/>
    <s v="Gold Winner Coconut Oil 2kg v2"/>
    <x v="8"/>
    <n v="219.39"/>
    <s v="Banu Iyer"/>
    <x v="2"/>
    <s v="Sudha Balan"/>
    <s v="Sales"/>
    <s v="FreshMart Salem Complex"/>
    <x v="0"/>
  </r>
  <r>
    <s v="INV100448"/>
    <x v="335"/>
    <s v="CUST0520"/>
    <s v="PRD120"/>
    <s v="STR063"/>
    <s v="EMP0006"/>
    <n v="1"/>
    <n v="109.69"/>
    <n v="0"/>
    <n v="0"/>
    <n v="109.69"/>
    <n v="92.96"/>
    <n v="16.73"/>
    <s v="Debit Card"/>
    <s v="Not Returned"/>
    <x v="0"/>
    <d v="1899-12-30T19:37:00"/>
    <s v="Weekday"/>
    <s v="Idhayam Groundnut Oil 2kg"/>
    <x v="8"/>
    <n v="109.69"/>
    <s v="Anand Gounder"/>
    <x v="1"/>
    <s v="Indira Nair"/>
    <s v="Cashier"/>
    <s v="FreshMart Hyderabad Market"/>
    <x v="0"/>
  </r>
  <r>
    <s v="INV100597"/>
    <x v="335"/>
    <s v="CUST0110"/>
    <s v="PRD063"/>
    <s v="STR010"/>
    <s v="EMP0173"/>
    <n v="7"/>
    <n v="75.44"/>
    <n v="0"/>
    <n v="0"/>
    <n v="528.08000000000004"/>
    <n v="380.24"/>
    <n v="147.84"/>
    <s v="Cash"/>
    <s v="Not Returned"/>
    <x v="1"/>
    <d v="1899-12-30T10:50:00"/>
    <s v="Weekday"/>
    <s v="Patanjali Shampoo Combo"/>
    <x v="10"/>
    <n v="42.16"/>
    <s v="Pandi Chandran"/>
    <x v="0"/>
    <s v="Mala Iyer"/>
    <s v="Inventory"/>
    <s v="FreshMart Kochi Colony"/>
    <x v="0"/>
  </r>
  <r>
    <s v="INV101091"/>
    <x v="335"/>
    <s v="CUST0518"/>
    <s v="PRD002"/>
    <s v="STR035"/>
    <s v="EMP0297"/>
    <n v="6"/>
    <n v="450.69"/>
    <n v="5"/>
    <n v="135.21"/>
    <n v="2568.9299999999998"/>
    <n v="1524.3"/>
    <n v="1044.6300000000001"/>
    <s v="Cash"/>
    <s v="Not Returned"/>
    <x v="1"/>
    <d v="1899-12-30T18:56:00"/>
    <s v="Weekday"/>
    <s v="Britannia Buns Pack"/>
    <x v="6"/>
    <n v="440.5"/>
    <s v="Raghav Kumar"/>
    <x v="0"/>
    <s v="Kishore Naidu"/>
    <s v="Sales"/>
    <s v="FreshMart Kochi Circle"/>
    <x v="0"/>
  </r>
  <r>
    <s v="INV101378"/>
    <x v="335"/>
    <s v="CUST0463"/>
    <s v="PRD089"/>
    <s v="STR030"/>
    <s v="EMP0224"/>
    <n v="6"/>
    <n v="332.46"/>
    <n v="0"/>
    <n v="0"/>
    <n v="1994.76"/>
    <n v="1508.52"/>
    <n v="486.24"/>
    <s v="Debit Card"/>
    <s v="Not Returned"/>
    <x v="2"/>
    <d v="1899-12-30T10:01:00"/>
    <s v="Weekday"/>
    <s v="Organic Fresh Fresh Fruits 500g"/>
    <x v="9"/>
    <n v="305.67"/>
    <s v="Gayathri Gounder"/>
    <x v="0"/>
    <s v="Sathish Sekar"/>
    <s v="Operations"/>
    <s v="FreshMart Mysuru Bypass"/>
    <x v="0"/>
  </r>
  <r>
    <s v="INV102047"/>
    <x v="335"/>
    <s v="CUST0340"/>
    <s v="PRD108"/>
    <s v="STR088"/>
    <s v="EMP0229"/>
    <n v="3"/>
    <n v="318.2"/>
    <n v="5"/>
    <n v="47.73"/>
    <n v="906.87"/>
    <n v="779.79"/>
    <n v="127.08"/>
    <s v="Credit Card"/>
    <s v="Not Returned"/>
    <x v="2"/>
    <d v="1899-12-30T11:09:00"/>
    <s v="Weekday"/>
    <s v="Daawat Basmati Rice 2kg"/>
    <x v="2"/>
    <n v="306.62"/>
    <s v="Anand Prabhu"/>
    <x v="0"/>
    <s v="Udhay Sekar"/>
    <s v="Sales"/>
    <s v="FreshMart Salem Extension"/>
    <x v="0"/>
  </r>
  <r>
    <s v="INV102339"/>
    <x v="335"/>
    <s v="CUST0179"/>
    <s v="PRD119"/>
    <s v="STR070"/>
    <s v="EMP0072"/>
    <n v="6"/>
    <n v="241.39"/>
    <n v="0"/>
    <n v="0"/>
    <n v="1448.34"/>
    <n v="1279.3800000000001"/>
    <n v="168.96"/>
    <s v="Wallet"/>
    <s v="Not Returned"/>
    <x v="0"/>
    <d v="1899-12-30T10:58:00"/>
    <s v="Weekday"/>
    <s v="Gold Winner Sunflower Oil 200g"/>
    <x v="8"/>
    <n v="234.86"/>
    <s v="Chitra Mudaliar"/>
    <x v="0"/>
    <s v="Madhavan Venkataraman"/>
    <s v="Sales"/>
    <s v="FreshMart Bengaluru Nagar"/>
    <x v="0"/>
  </r>
  <r>
    <s v="INV100084"/>
    <x v="336"/>
    <s v="CUST0279"/>
    <s v="PRD030"/>
    <s v="STR131"/>
    <s v="EMP0077"/>
    <n v="6"/>
    <n v="187.76"/>
    <n v="0"/>
    <n v="0"/>
    <n v="1295.54"/>
    <n v="852"/>
    <n v="443.54"/>
    <s v="Debit Card"/>
    <s v="Not Returned"/>
    <x v="1"/>
    <d v="1899-12-30T13:35:00"/>
    <s v="Weekend"/>
    <s v="Nescafe Tea Combo"/>
    <x v="0"/>
    <n v="172.63"/>
    <s v="Ramesh Devi"/>
    <x v="0"/>
    <s v="Senthil Subramaniam"/>
    <s v="Cashier"/>
    <s v="FreshMart Pune Enclave"/>
    <x v="2"/>
  </r>
  <r>
    <s v="INV100306"/>
    <x v="336"/>
    <s v="CUST0668"/>
    <s v="PRD030"/>
    <s v="STR060"/>
    <s v="EMP0181"/>
    <n v="2"/>
    <n v="172.63"/>
    <n v="20"/>
    <n v="69.05"/>
    <n v="317.64"/>
    <n v="284"/>
    <n v="33.64"/>
    <s v="Debit Card"/>
    <s v="Not Returned"/>
    <x v="2"/>
    <d v="1899-12-30T15:46:00"/>
    <s v="Weekend"/>
    <s v="Nescafe Tea Combo"/>
    <x v="0"/>
    <n v="172.63"/>
    <s v="Arun Achari"/>
    <x v="1"/>
    <s v="Madhavan Murugan"/>
    <s v="Sales"/>
    <s v="FreshMart Erode Square"/>
    <x v="1"/>
  </r>
  <r>
    <s v="INV100398"/>
    <x v="336"/>
    <s v="CUST0454"/>
    <s v="PRD034"/>
    <s v="STR080"/>
    <s v="EMP0285"/>
    <n v="2"/>
    <n v="124.84"/>
    <n v="15"/>
    <n v="37.450000000000003"/>
    <n v="244.06"/>
    <n v="194.7"/>
    <n v="49.36"/>
    <s v="Net Banking"/>
    <s v="Not Returned"/>
    <x v="1"/>
    <d v="1899-12-30T17:14:00"/>
    <s v="Weekend"/>
    <s v="Nescafe Coffee 500g"/>
    <x v="0"/>
    <n v="124.84"/>
    <s v="Raghav Nair"/>
    <x v="2"/>
    <s v="Lalitha Murugan"/>
    <s v="Store Manager"/>
    <s v="FreshMart Madurai Colony"/>
    <x v="0"/>
  </r>
  <r>
    <s v="INV100538"/>
    <x v="336"/>
    <s v="CUST0236"/>
    <s v="PRD066"/>
    <s v="STR090"/>
    <s v="EMP0080"/>
    <n v="4"/>
    <n v="491.81"/>
    <n v="5"/>
    <n v="98.36"/>
    <n v="2149.21"/>
    <n v="1462.28"/>
    <n v="686.93"/>
    <s v="Wallet"/>
    <s v="Not Returned"/>
    <x v="0"/>
    <d v="1899-12-30T15:03:00"/>
    <s v="Weekend"/>
    <s v="Dove Shampoo 2kg"/>
    <x v="10"/>
    <n v="491.81"/>
    <s v="Umesh Chandran"/>
    <x v="1"/>
    <s v="Charulatha Balan"/>
    <s v="Sales"/>
    <s v="FreshMart Mysuru Heights"/>
    <x v="0"/>
  </r>
  <r>
    <s v="INV101628"/>
    <x v="336"/>
    <s v="CUST0136"/>
    <s v="PRD108"/>
    <s v="STR064"/>
    <s v="EMP0027"/>
    <n v="1"/>
    <n v="306.62"/>
    <n v="5"/>
    <n v="15.33"/>
    <n v="334.98"/>
    <n v="259.93"/>
    <n v="75.05"/>
    <s v="Wallet"/>
    <s v="Not Returned"/>
    <x v="1"/>
    <d v="1899-12-30T20:27:00"/>
    <s v="Weekend"/>
    <s v="Daawat Basmati Rice 2kg"/>
    <x v="2"/>
    <n v="306.62"/>
    <s v="Vani Menon"/>
    <x v="2"/>
    <s v="Priya Sharma"/>
    <s v="Billing"/>
    <s v="FreshMart Kochi Extension"/>
    <x v="0"/>
  </r>
  <r>
    <s v="INV101723"/>
    <x v="336"/>
    <s v="CUST0154"/>
    <s v="PRD017"/>
    <s v="STR029"/>
    <s v="EMP0041"/>
    <n v="2"/>
    <n v="464.41"/>
    <n v="0"/>
    <n v="0"/>
    <n v="1068.1400000000001"/>
    <n v="795.38"/>
    <n v="272.76"/>
    <s v="Wallet"/>
    <s v="Not Returned"/>
    <x v="0"/>
    <d v="1899-12-30T21:48:00"/>
    <s v="Weekend"/>
    <s v="Nestle Curd 1kg"/>
    <x v="3"/>
    <n v="464.41"/>
    <s v="Indira Subramaniam"/>
    <x v="1"/>
    <s v="Thenmozhi Pandian"/>
    <s v="Inventory"/>
    <s v="FreshMart Bengaluru Colony"/>
    <x v="0"/>
  </r>
  <r>
    <s v="INV101985"/>
    <x v="336"/>
    <s v="CUST0039"/>
    <s v="PRD083"/>
    <s v="STR118"/>
    <s v="EMP0223"/>
    <n v="3"/>
    <n v="425.88"/>
    <n v="5"/>
    <n v="63.88"/>
    <n v="1395.82"/>
    <n v="1072.4100000000001"/>
    <n v="323.41000000000003"/>
    <s v="Cash"/>
    <s v="Not Returned"/>
    <x v="1"/>
    <d v="1899-12-30T20:44:00"/>
    <s v="Weekend"/>
    <s v="Organic Fresh Fresh Fruits 2kg"/>
    <x v="9"/>
    <n v="425.88"/>
    <s v="Anjali Krishnan"/>
    <x v="2"/>
    <s v="Kalpana Varma"/>
    <s v="HR"/>
    <s v="FreshMart Surat Heights"/>
    <x v="2"/>
  </r>
  <r>
    <s v="INV102356"/>
    <x v="336"/>
    <s v="CUST0364"/>
    <s v="PRD006"/>
    <s v="STR083"/>
    <s v="EMP0074"/>
    <n v="4"/>
    <n v="343.56"/>
    <n v="5"/>
    <n v="68.709999999999994"/>
    <n v="1501.36"/>
    <n v="865.28"/>
    <n v="636.08000000000004"/>
    <s v="Upi"/>
    <s v="Not Returned"/>
    <x v="1"/>
    <d v="1899-12-30T12:59:00"/>
    <s v="Weekend"/>
    <s v="Harvest Gold Cookies 500g"/>
    <x v="6"/>
    <n v="343.56"/>
    <s v="Suresh Sekar"/>
    <x v="1"/>
    <s v="Indira Varma"/>
    <s v="Sales"/>
    <s v="FreshMart Salem Colony"/>
    <x v="0"/>
  </r>
  <r>
    <s v="INV100069"/>
    <x v="337"/>
    <s v="CUST0074"/>
    <s v="PRD002"/>
    <s v="STR084"/>
    <s v="EMP0288"/>
    <n v="4"/>
    <n v="440.5"/>
    <n v="0"/>
    <n v="0"/>
    <n v="2026.3"/>
    <n v="1016.2"/>
    <n v="1010.1"/>
    <s v="Wallet"/>
    <s v="Not Returned"/>
    <x v="1"/>
    <d v="1899-12-30T21:35:00"/>
    <s v="Weekend"/>
    <s v="Britannia Buns Pack"/>
    <x v="6"/>
    <n v="440.5"/>
    <s v="Vijay Krishnan"/>
    <x v="1"/>
    <s v="Chitra Selvam"/>
    <s v="Sales"/>
    <s v="FreshMart Tiruppur Market"/>
    <x v="0"/>
  </r>
  <r>
    <s v="INV100583"/>
    <x v="337"/>
    <s v="CUST0545"/>
    <s v="PRD028"/>
    <s v="STR003"/>
    <s v="EMP0260"/>
    <n v="1"/>
    <n v="380.12"/>
    <n v="0"/>
    <n v="0"/>
    <n v="437.14"/>
    <n v="309.98"/>
    <n v="127.16"/>
    <s v="Net Banking"/>
    <s v="Not Returned"/>
    <x v="1"/>
    <d v="1899-12-30T16:42:00"/>
    <s v="Weekend"/>
    <s v="Tata Tea Soft Drinks 500g"/>
    <x v="0"/>
    <n v="380.12"/>
    <s v="Prakash Mudaliar"/>
    <x v="1"/>
    <s v="Kamala Prabhu"/>
    <s v="Billing"/>
    <s v="FreshMart Tiruppur Square"/>
    <x v="0"/>
  </r>
  <r>
    <s v="INV100769"/>
    <x v="337"/>
    <s v="CUST0064"/>
    <s v="PRD047"/>
    <s v="STR152"/>
    <s v="EMP0291"/>
    <n v="2"/>
    <n v="474.19"/>
    <n v="10"/>
    <n v="94.84"/>
    <n v="981.57"/>
    <n v="687.78"/>
    <n v="293.79000000000002"/>
    <s v="Credit Card"/>
    <s v="Not Returned"/>
    <x v="1"/>
    <d v="1899-12-30T18:39:00"/>
    <s v="Weekend"/>
    <s v="Lays Chocolates Combo"/>
    <x v="7"/>
    <n v="474.19"/>
    <s v="Tara Nair"/>
    <x v="1"/>
    <s v="Sathish Nathan"/>
    <s v="HR"/>
    <s v="FreshMart Lucknow Arcade"/>
    <x v="1"/>
  </r>
  <r>
    <s v="INV101084"/>
    <x v="337"/>
    <s v="CUST0084"/>
    <s v="PRD066"/>
    <s v="STR087"/>
    <s v="EMP0222"/>
    <n v="2"/>
    <n v="491.81"/>
    <n v="0"/>
    <n v="0"/>
    <n v="1131.1600000000001"/>
    <n v="731.14"/>
    <n v="400.02"/>
    <s v="Upi"/>
    <s v="Not Returned"/>
    <x v="1"/>
    <d v="1899-12-30T12:08:00"/>
    <s v="Weekend"/>
    <s v="Dove Shampoo 2kg"/>
    <x v="10"/>
    <n v="491.81"/>
    <s v="Pandi Gupta"/>
    <x v="2"/>
    <s v="Poornima Rao"/>
    <s v="Inventory"/>
    <s v="FreshMart Mysuru Complex"/>
    <x v="0"/>
  </r>
  <r>
    <s v="INV101197"/>
    <x v="337"/>
    <s v="CUST0670"/>
    <s v="PRD023"/>
    <s v="STR018"/>
    <s v="EMP0308"/>
    <n v="4"/>
    <n v="342.27"/>
    <n v="0"/>
    <n v="0"/>
    <n v="1574.44"/>
    <n v="1064.4000000000001"/>
    <n v="510.04"/>
    <s v="Cash"/>
    <s v="Not Returned"/>
    <x v="2"/>
    <d v="1899-12-30T14:31:00"/>
    <s v="Weekend"/>
    <s v="Amul Butter 1L"/>
    <x v="3"/>
    <n v="342.27"/>
    <s v="Balaji Krishnan"/>
    <x v="1"/>
    <s v="Thenmozhi Selvam"/>
    <s v="Cashier"/>
    <s v="FreshMart Hyderabad Main Road"/>
    <x v="0"/>
  </r>
  <r>
    <s v="INV101347"/>
    <x v="337"/>
    <s v="CUST0613"/>
    <s v="PRD076"/>
    <s v="STR091"/>
    <s v="EMP0053"/>
    <n v="8"/>
    <n v="446.35"/>
    <n v="20"/>
    <n v="714.16"/>
    <n v="3285.14"/>
    <n v="2561.52"/>
    <n v="723.62"/>
    <s v="Wallet"/>
    <s v="Not Returned"/>
    <x v="0"/>
    <d v="1899-12-30T10:26:00"/>
    <s v="Weekend"/>
    <s v="Surf Excel Tissue Combo v2"/>
    <x v="5"/>
    <n v="395.66"/>
    <s v="Meena Menon"/>
    <x v="0"/>
    <s v="Kannan Gupta"/>
    <s v="Cashier"/>
    <s v="FreshMart Tiruppur Plaza"/>
    <x v="0"/>
  </r>
  <r>
    <s v="INV101431"/>
    <x v="337"/>
    <s v="CUST0412"/>
    <s v="PRD012"/>
    <s v="STR075"/>
    <s v="EMP0033"/>
    <n v="8"/>
    <n v="611.84"/>
    <n v="10"/>
    <n v="489.47"/>
    <n v="5066.04"/>
    <n v="2691.2"/>
    <n v="2374.84"/>
    <s v="Upi"/>
    <s v="Returned"/>
    <x v="1"/>
    <d v="1899-12-30T18:17:00"/>
    <s v="Weekend"/>
    <s v="Harvest Gold Rusk 1kg"/>
    <x v="6"/>
    <n v="541.35"/>
    <s v="Kalpana Gounder"/>
    <x v="0"/>
    <s v="Geetha Subramaniam"/>
    <s v="Sales"/>
    <s v="FreshMart Salem Main Road"/>
    <x v="0"/>
  </r>
  <r>
    <s v="INV101837"/>
    <x v="337"/>
    <s v="CUST0097"/>
    <s v="PRD055"/>
    <s v="STR035"/>
    <s v="EMP0158"/>
    <n v="3"/>
    <n v="125.15"/>
    <n v="20"/>
    <n v="75.09"/>
    <n v="345.41"/>
    <n v="287.10000000000002"/>
    <n v="58.31"/>
    <s v="Upi"/>
    <s v="Not Returned"/>
    <x v="1"/>
    <d v="1899-12-30T14:35:00"/>
    <s v="Weekend"/>
    <s v="Cadbury Biscuits Pack"/>
    <x v="7"/>
    <n v="125.15"/>
    <s v="Deepak Prabhu"/>
    <x v="1"/>
    <s v="Kavya Varma"/>
    <s v="Sales"/>
    <s v="FreshMart Kochi Circle"/>
    <x v="0"/>
  </r>
  <r>
    <s v="INV101967"/>
    <x v="337"/>
    <s v="CUST0461"/>
    <s v="PRD067"/>
    <s v="STR159"/>
    <s v="EMP0335"/>
    <n v="5"/>
    <n v="197.81"/>
    <n v="15"/>
    <n v="148.36000000000001"/>
    <n v="966.79"/>
    <n v="678.3"/>
    <n v="288.49"/>
    <s v="Cash"/>
    <s v="Not Returned"/>
    <x v="1"/>
    <d v="1899-12-30T17:20:00"/>
    <s v="Weekend"/>
    <s v="Dove Shampoo 500g"/>
    <x v="10"/>
    <n v="186.38"/>
    <s v="Prakash Achari"/>
    <x v="0"/>
    <s v="Anjali Nair"/>
    <s v="Sales"/>
    <s v="FreshMart Jaipur Market"/>
    <x v="1"/>
  </r>
  <r>
    <s v="INV102043"/>
    <x v="337"/>
    <s v="CUST0110"/>
    <s v="PRD031"/>
    <s v="STR070"/>
    <s v="EMP0037"/>
    <n v="5"/>
    <n v="389.31"/>
    <n v="0"/>
    <n v="0"/>
    <n v="2238.5300000000002"/>
    <n v="1358.9"/>
    <n v="879.63"/>
    <s v="Cash"/>
    <s v="Not Returned"/>
    <x v="0"/>
    <d v="1899-12-30T17:17:00"/>
    <s v="Weekend"/>
    <s v="Nescafe Coffee Pack"/>
    <x v="0"/>
    <n v="342.46"/>
    <s v="Pandi Chandran"/>
    <x v="0"/>
    <s v="Divya Nathan"/>
    <s v="Cashier"/>
    <s v="FreshMart Bengaluru Nagar"/>
    <x v="0"/>
  </r>
  <r>
    <s v="INV102171"/>
    <x v="337"/>
    <s v="CUST0600"/>
    <s v="PRD105"/>
    <s v="STR008"/>
    <s v="EMP0159"/>
    <n v="6"/>
    <n v="143.56"/>
    <n v="0"/>
    <n v="0"/>
    <n v="990.56"/>
    <n v="703.62"/>
    <n v="286.94"/>
    <s v="Credit Card"/>
    <s v="Not Returned"/>
    <x v="0"/>
    <d v="1899-12-30T14:41:00"/>
    <s v="Weekend"/>
    <s v="India Gate Basmati Rice 250ml"/>
    <x v="2"/>
    <n v="131.03"/>
    <s v="Anitha Reddy"/>
    <x v="0"/>
    <s v="Devi Gupta"/>
    <s v="Store Manager"/>
    <s v="FreshMart Kochi Plaza"/>
    <x v="0"/>
  </r>
  <r>
    <s v="INV100640"/>
    <x v="338"/>
    <s v="CUST0298"/>
    <s v="PRD047"/>
    <s v="STR082"/>
    <s v="EMP0115"/>
    <n v="5"/>
    <n v="474.19"/>
    <n v="0"/>
    <n v="0"/>
    <n v="2370.9499999999998"/>
    <n v="1719.45"/>
    <n v="651.5"/>
    <s v="Credit Card"/>
    <s v="Not Returned"/>
    <x v="0"/>
    <d v="1899-12-30T14:21:00"/>
    <s v="Weekday"/>
    <s v="Lays Chocolates Combo"/>
    <x v="7"/>
    <n v="474.19"/>
    <s v="Divya Naicker"/>
    <x v="2"/>
    <s v="Vasanth Menon"/>
    <s v="Store Manager"/>
    <s v="FreshMart Salem Bypass"/>
    <x v="0"/>
  </r>
  <r>
    <s v="INV100801"/>
    <x v="338"/>
    <s v="CUST0297"/>
    <s v="PRD011"/>
    <s v="STR047"/>
    <s v="EMP0166"/>
    <n v="5"/>
    <n v="190.75"/>
    <n v="10"/>
    <n v="95.38"/>
    <n v="858.37"/>
    <n v="511.15"/>
    <n v="347.22"/>
    <s v="Net Banking"/>
    <s v="Returned"/>
    <x v="1"/>
    <d v="1899-12-30T16:09:00"/>
    <s v="Weekday"/>
    <s v="Britannia Rusk 1L"/>
    <x v="6"/>
    <n v="168.36"/>
    <s v="Nithya Sharma"/>
    <x v="0"/>
    <s v="Ramesh Pandian"/>
    <s v="Sales"/>
    <s v="FreshMart Hyderabad Enclave"/>
    <x v="0"/>
  </r>
  <r>
    <s v="INV101178"/>
    <x v="339"/>
    <s v="CUST0221"/>
    <s v="PRD033"/>
    <s v="STR120"/>
    <s v="EMP0344"/>
    <n v="7"/>
    <n v="237.06"/>
    <n v="0"/>
    <n v="0"/>
    <n v="1659.42"/>
    <n v="1239.21"/>
    <n v="420.21"/>
    <s v="Debit Card"/>
    <s v="Not Returned"/>
    <x v="2"/>
    <d v="1899-12-30T21:12:00"/>
    <s v="Weekday"/>
    <s v="Bisleri Soft Drinks 2kg"/>
    <x v="0"/>
    <n v="217.42"/>
    <s v="Mala Nathan"/>
    <x v="0"/>
    <s v="Meena Kumar"/>
    <s v="Sales"/>
    <s v="FreshMart Nagpur Central"/>
    <x v="2"/>
  </r>
  <r>
    <s v="INV101918"/>
    <x v="339"/>
    <s v="CUST0559"/>
    <s v="PRD015"/>
    <s v="STR120"/>
    <s v="EMP0344"/>
    <n v="4"/>
    <n v="459.58"/>
    <n v="0"/>
    <n v="0"/>
    <n v="1838.32"/>
    <n v="1547.56"/>
    <n v="290.76"/>
    <s v="Upi"/>
    <s v="Not Returned"/>
    <x v="1"/>
    <d v="1899-12-30T10:40:00"/>
    <s v="Weekday"/>
    <s v="Nestle Butter 250ml"/>
    <x v="3"/>
    <n v="459.58"/>
    <s v="Sundar Menon"/>
    <x v="1"/>
    <s v="Meena Kumar"/>
    <s v="Sales"/>
    <s v="FreshMart Nagpur Central"/>
    <x v="2"/>
  </r>
  <r>
    <s v="INV101426"/>
    <x v="340"/>
    <s v="CUST0246"/>
    <s v="PRD048"/>
    <s v="STR080"/>
    <s v="EMP0285"/>
    <n v="8"/>
    <n v="168.72"/>
    <n v="5"/>
    <n v="67.489999999999995"/>
    <n v="1282.27"/>
    <n v="873.68"/>
    <n v="408.59"/>
    <s v="Cash"/>
    <s v="Not Returned"/>
    <x v="1"/>
    <d v="1899-12-30T17:01:00"/>
    <s v="Weekday"/>
    <s v="Lays Chocolates 1kg"/>
    <x v="7"/>
    <n v="147.72"/>
    <s v="Udhay Varma"/>
    <x v="0"/>
    <s v="Lalitha Murugan"/>
    <s v="Store Manager"/>
    <s v="FreshMart Madurai Colony"/>
    <x v="0"/>
  </r>
  <r>
    <s v="INV101733"/>
    <x v="340"/>
    <s v="CUST0281"/>
    <s v="PRD010"/>
    <s v="STR106"/>
    <s v="EMP0126"/>
    <n v="4"/>
    <n v="182.3"/>
    <n v="0"/>
    <n v="0"/>
    <n v="729.2"/>
    <n v="430.4"/>
    <n v="298.8"/>
    <s v="Net Banking"/>
    <s v="Not Returned"/>
    <x v="1"/>
    <d v="1899-12-30T17:39:00"/>
    <s v="Weekday"/>
    <s v="Harvest Gold Cookies Pack"/>
    <x v="6"/>
    <n v="182.3"/>
    <s v="Kamala Varma"/>
    <x v="2"/>
    <s v="Anjali Kumar"/>
    <s v="Sales"/>
    <s v="FreshMart Ahmedabad Crossing"/>
    <x v="2"/>
  </r>
  <r>
    <s v="INV102396"/>
    <x v="340"/>
    <s v="CUST0277"/>
    <s v="PRD079"/>
    <s v="STR149"/>
    <s v="EMP0332"/>
    <n v="8"/>
    <n v="276.87"/>
    <n v="5"/>
    <n v="110.75"/>
    <n v="2104.21"/>
    <n v="1552.48"/>
    <n v="551.73"/>
    <s v="Credit Card"/>
    <s v="Not Returned"/>
    <x v="1"/>
    <d v="1899-12-30T16:02:00"/>
    <s v="Weekday"/>
    <s v="Eveready Detergent Pack"/>
    <x v="5"/>
    <n v="260.93"/>
    <s v="Senthil Kumar"/>
    <x v="0"/>
    <s v="Udhay Gounder"/>
    <s v="Cashier"/>
    <s v="FreshMart Jaipur Point"/>
    <x v="1"/>
  </r>
  <r>
    <s v="INV100313"/>
    <x v="341"/>
    <s v="CUST0086"/>
    <s v="PRD129"/>
    <s v="STR003"/>
    <s v="EMP0245"/>
    <n v="1"/>
    <n v="490.22"/>
    <n v="15"/>
    <n v="73.53"/>
    <n v="416.69"/>
    <n v="373.58"/>
    <n v="43.11"/>
    <s v="Cash"/>
    <s v="Not Returned"/>
    <x v="0"/>
    <d v="1899-12-30T15:35:00"/>
    <s v="Weekday"/>
    <s v="Everest Powdered Spices Combo"/>
    <x v="1"/>
    <n v="490.22"/>
    <s v="Anjali Prabhu"/>
    <x v="2"/>
    <s v="Ashok Nathan"/>
    <s v="Inventory"/>
    <s v="FreshMart Tiruppur Square"/>
    <x v="0"/>
  </r>
  <r>
    <s v="INV101044"/>
    <x v="341"/>
    <s v="CUST0584"/>
    <s v="PRD109"/>
    <s v="STR128"/>
    <s v="EMP0257"/>
    <n v="7"/>
    <n v="158.27000000000001"/>
    <n v="5"/>
    <n v="55.39"/>
    <n v="1052.5"/>
    <n v="965.65"/>
    <n v="86.85"/>
    <s v="Debit Card"/>
    <s v="Not Returned"/>
    <x v="1"/>
    <d v="1899-12-30T10:57:00"/>
    <s v="Weekday"/>
    <s v="Aachi Ponni Rice 1kg"/>
    <x v="2"/>
    <n v="157.97999999999999"/>
    <s v="Esha Krishnan"/>
    <x v="0"/>
    <s v="Sangeetha Naidu"/>
    <s v="Cashier"/>
    <s v="FreshMart Surat Junction"/>
    <x v="2"/>
  </r>
  <r>
    <s v="INV101115"/>
    <x v="341"/>
    <s v="CUST0346"/>
    <s v="PRD019"/>
    <s v="STR087"/>
    <s v="EMP0222"/>
    <n v="3"/>
    <n v="459.1"/>
    <n v="10"/>
    <n v="137.72999999999999"/>
    <n v="1239.57"/>
    <n v="1140.24"/>
    <n v="99.33"/>
    <s v="Upi"/>
    <s v="Not Returned"/>
    <x v="1"/>
    <d v="1899-12-30T19:50:00"/>
    <s v="Weekday"/>
    <s v="Amul Paneer 1kg"/>
    <x v="3"/>
    <n v="448.94"/>
    <s v="Thenmozhi Devi"/>
    <x v="0"/>
    <s v="Poornima Rao"/>
    <s v="Inventory"/>
    <s v="FreshMart Mysuru Complex"/>
    <x v="0"/>
  </r>
  <r>
    <s v="INV101452"/>
    <x v="341"/>
    <s v="CUST0441"/>
    <s v="PRD068"/>
    <s v="STR161"/>
    <s v="EMP0062"/>
    <n v="3"/>
    <n v="232.2"/>
    <n v="20"/>
    <n v="139.32"/>
    <n v="557.28"/>
    <n v="482.94"/>
    <n v="74.34"/>
    <s v="Debit Card"/>
    <s v="Not Returned"/>
    <x v="1"/>
    <d v="1899-12-30T11:24:00"/>
    <s v="Weekday"/>
    <s v="Patanjali Shampoo 2kg"/>
    <x v="10"/>
    <n v="232.2"/>
    <s v="Hari Kumar"/>
    <x v="2"/>
    <s v="Jaya Selvam"/>
    <s v="Operations"/>
    <s v="FreshMart Jaipur Hub"/>
    <x v="1"/>
  </r>
  <r>
    <s v="INV101883"/>
    <x v="341"/>
    <s v="CUST0457"/>
    <s v="PRD099"/>
    <s v="STR004"/>
    <s v="EMP0212"/>
    <n v="4"/>
    <n v="401.06"/>
    <n v="15"/>
    <n v="240.64"/>
    <n v="1363.6"/>
    <n v="1389.88"/>
    <n v="-26.28"/>
    <s v="Credit Card"/>
    <s v="Not Returned"/>
    <x v="2"/>
    <d v="1899-12-30T11:07:00"/>
    <s v="Weekday"/>
    <s v="Local Farm Fresh Vegetables 200g"/>
    <x v="11"/>
    <n v="401.06"/>
    <s v="Nithya Raj"/>
    <x v="2"/>
    <s v="Tamil Pandian"/>
    <s v="Billing"/>
    <s v="FreshMart Erode Plaza"/>
    <x v="0"/>
  </r>
  <r>
    <s v="INV101952"/>
    <x v="341"/>
    <s v="CUST0547"/>
    <s v="PRD049"/>
    <s v="STR133"/>
    <s v="EMP0076"/>
    <n v="2"/>
    <n v="418.79"/>
    <n v="10"/>
    <n v="83.76"/>
    <n v="753.82"/>
    <n v="617.88"/>
    <n v="135.94"/>
    <s v="Net Banking"/>
    <s v="Not Returned"/>
    <x v="1"/>
    <d v="1899-12-30T19:04:00"/>
    <s v="Weekday"/>
    <s v="Cadbury Chips 1kg"/>
    <x v="7"/>
    <n v="418.79"/>
    <s v="Umesh Balan"/>
    <x v="1"/>
    <s v="Meena Devi"/>
    <s v="Inventory"/>
    <s v="FreshMart Nagpur Gardens"/>
    <x v="2"/>
  </r>
  <r>
    <s v="INV102448"/>
    <x v="341"/>
    <s v="CUST0357"/>
    <s v="PRD093"/>
    <s v="STR054"/>
    <s v="EMP0104"/>
    <n v="1"/>
    <n v="96.72"/>
    <n v="15"/>
    <n v="14.51"/>
    <n v="82.21"/>
    <n v="79.819999999999993"/>
    <n v="2.39"/>
    <s v="Debit Card"/>
    <s v="Not Returned"/>
    <x v="1"/>
    <d v="1899-12-30T20:30:00"/>
    <s v="Weekday"/>
    <s v="Local Farm Fresh Vegetables 250ml"/>
    <x v="11"/>
    <n v="96.72"/>
    <s v="Sundar Naicker"/>
    <x v="2"/>
    <s v="Pandi Nair"/>
    <s v="Inventory"/>
    <s v="FreshMart Mysuru Plaza"/>
    <x v="0"/>
  </r>
  <r>
    <s v="INV100228"/>
    <x v="342"/>
    <s v="CUST0486"/>
    <s v="PRD021"/>
    <s v="STR035"/>
    <s v="EMP0158"/>
    <n v="1"/>
    <n v="38.659999999999997"/>
    <n v="0"/>
    <n v="0"/>
    <n v="38.659999999999997"/>
    <n v="32.4"/>
    <n v="6.26"/>
    <s v="Cash"/>
    <s v="Not Returned"/>
    <x v="1"/>
    <d v="1899-12-30T20:43:00"/>
    <s v="Weekday"/>
    <s v="Milky Mist Butter Pack"/>
    <x v="3"/>
    <n v="38.659999999999997"/>
    <s v="Devi Pillai"/>
    <x v="1"/>
    <s v="Kavya Varma"/>
    <s v="Sales"/>
    <s v="FreshMart Kochi Circle"/>
    <x v="0"/>
  </r>
  <r>
    <s v="INV100779"/>
    <x v="342"/>
    <s v="CUST0331"/>
    <s v="PRD045"/>
    <s v="STR016"/>
    <s v="EMP0133"/>
    <n v="3"/>
    <n v="68.95"/>
    <n v="0"/>
    <n v="0"/>
    <n v="206.85"/>
    <n v="173.67"/>
    <n v="33.18"/>
    <s v="Credit Card"/>
    <s v="Not Returned"/>
    <x v="1"/>
    <d v="1899-12-30T19:34:00"/>
    <s v="Weekday"/>
    <s v="McCain Ice Cream 2kg"/>
    <x v="12"/>
    <n v="68.95"/>
    <s v="Gopal Chandran"/>
    <x v="1"/>
    <s v="Deepak Naicker"/>
    <s v="Sales"/>
    <s v="FreshMart Kochi Bypass"/>
    <x v="0"/>
  </r>
  <r>
    <s v="INV102417"/>
    <x v="342"/>
    <s v="CUST0606"/>
    <s v="PRD110"/>
    <s v="STR023"/>
    <s v="EMP0337"/>
    <n v="4"/>
    <n v="291.93"/>
    <n v="15"/>
    <n v="175.16"/>
    <n v="992.56"/>
    <n v="1014.8"/>
    <n v="-22.24"/>
    <s v="Upi"/>
    <s v="Not Returned"/>
    <x v="1"/>
    <d v="1899-12-30T11:40:00"/>
    <s v="Weekday"/>
    <s v="India Gate Ponni Rice 1kg"/>
    <x v="2"/>
    <n v="291.93"/>
    <s v="Raghav Pandian"/>
    <x v="2"/>
    <s v="Janani Chettiar"/>
    <s v="Store Manager"/>
    <s v="FreshMart Mysuru Square"/>
    <x v="0"/>
  </r>
  <r>
    <s v="INV100036"/>
    <x v="343"/>
    <s v="CUST0542"/>
    <s v="PRD049"/>
    <s v="STR034"/>
    <s v="EMP0059"/>
    <n v="3"/>
    <n v="418.79"/>
    <n v="0"/>
    <n v="0"/>
    <n v="1444.83"/>
    <n v="926.82"/>
    <n v="518.01"/>
    <s v="Debit Card"/>
    <s v="Not Returned"/>
    <x v="0"/>
    <d v="1899-12-30T21:49:00"/>
    <s v="Weekend"/>
    <s v="Cadbury Chips 1kg"/>
    <x v="7"/>
    <n v="418.79"/>
    <s v="Bhuvana Devi"/>
    <x v="1"/>
    <s v="Ezhil Rao"/>
    <s v="Billing"/>
    <s v="FreshMart Tiruppur Circle"/>
    <x v="0"/>
  </r>
  <r>
    <s v="INV100094"/>
    <x v="343"/>
    <s v="CUST0246"/>
    <s v="PRD124"/>
    <s v="STR119"/>
    <s v="EMP0110"/>
    <n v="8"/>
    <n v="124.7"/>
    <n v="15"/>
    <n v="149.63999999999999"/>
    <n v="975.15"/>
    <n v="871.36"/>
    <n v="103.79"/>
    <s v="Credit Card"/>
    <s v="Not Returned"/>
    <x v="1"/>
    <d v="1899-12-30T15:53:00"/>
    <s v="Weekend"/>
    <s v="Gold Winner Coconut Oil 2kg"/>
    <x v="8"/>
    <n v="121.9"/>
    <s v="Udhay Varma"/>
    <x v="0"/>
    <s v="Nandhini Chandran"/>
    <s v="Cashier"/>
    <s v="FreshMart Ahmedabad Nagar"/>
    <x v="2"/>
  </r>
  <r>
    <s v="INV100114"/>
    <x v="343"/>
    <s v="CUST0345"/>
    <s v="PRD058"/>
    <s v="STR014"/>
    <s v="EMP0198"/>
    <n v="4"/>
    <n v="339.13"/>
    <n v="0"/>
    <n v="0"/>
    <n v="1560"/>
    <n v="1002.72"/>
    <n v="557.28"/>
    <s v="Wallet"/>
    <s v="Not Returned"/>
    <x v="1"/>
    <d v="1899-12-30T09:13:00"/>
    <s v="Weekend"/>
    <s v="Himalaya Skin Care 1L"/>
    <x v="10"/>
    <n v="339.13"/>
    <s v="Tamil Raj"/>
    <x v="1"/>
    <s v="Ovi Chettiar"/>
    <s v="Store Manager"/>
    <s v="FreshMart Coimbatore Circle"/>
    <x v="0"/>
  </r>
  <r>
    <s v="INV100122"/>
    <x v="343"/>
    <s v="CUST0280"/>
    <s v="PRD136"/>
    <s v="STR075"/>
    <s v="EMP0132"/>
    <n v="1"/>
    <n v="123.11"/>
    <n v="0"/>
    <n v="0"/>
    <n v="141.58000000000001"/>
    <n v="91.18"/>
    <n v="50.4"/>
    <s v="Wallet"/>
    <s v="Returned"/>
    <x v="0"/>
    <d v="1899-12-30T12:11:00"/>
    <s v="Weekend"/>
    <s v="Aachi Whole Spices 200g v2"/>
    <x v="1"/>
    <n v="123.11"/>
    <s v="Gopal Mudaliar"/>
    <x v="2"/>
    <s v="Radha Balan"/>
    <s v="Sales"/>
    <s v="FreshMart Salem Main Road"/>
    <x v="0"/>
  </r>
  <r>
    <s v="INV100252"/>
    <x v="343"/>
    <s v="CUST0567"/>
    <s v="PRD018"/>
    <s v="STR046"/>
    <s v="EMP0191"/>
    <n v="8"/>
    <n v="238.51"/>
    <n v="0"/>
    <n v="0"/>
    <n v="2194.29"/>
    <n v="1529.6"/>
    <n v="664.69"/>
    <s v="Debit Card"/>
    <s v="Returned"/>
    <x v="2"/>
    <d v="1899-12-30T19:14:00"/>
    <s v="Weekend"/>
    <s v="Aavin Cheese 200g"/>
    <x v="3"/>
    <n v="232.58"/>
    <s v="Bharath Balan"/>
    <x v="0"/>
    <s v="Thenmozhi Krishnan"/>
    <s v="Billing"/>
    <s v="FreshMart Mysuru Colony"/>
    <x v="0"/>
  </r>
  <r>
    <s v="INV100563"/>
    <x v="343"/>
    <s v="CUST0442"/>
    <s v="PRD057"/>
    <s v="STR149"/>
    <s v="EMP0128"/>
    <n v="3"/>
    <n v="317.99"/>
    <n v="5"/>
    <n v="47.7"/>
    <n v="1042.21"/>
    <n v="705.15"/>
    <n v="337.06"/>
    <s v="Upi"/>
    <s v="Not Returned"/>
    <x v="0"/>
    <d v="1899-12-30T16:23:00"/>
    <s v="Weekend"/>
    <s v="Parle Chocolates 500g"/>
    <x v="7"/>
    <n v="317.99"/>
    <s v="Kamala Rao"/>
    <x v="2"/>
    <s v="Lokesh Naicker"/>
    <s v="Cashier"/>
    <s v="FreshMart Jaipur Point"/>
    <x v="1"/>
  </r>
  <r>
    <s v="INV101168"/>
    <x v="343"/>
    <s v="CUST0028"/>
    <s v="PRD150"/>
    <s v="STR121"/>
    <s v="EMP0319"/>
    <n v="4"/>
    <n v="214.04"/>
    <n v="20"/>
    <n v="171.23"/>
    <n v="787.67"/>
    <n v="632.24"/>
    <n v="155.43"/>
    <s v="Upi"/>
    <s v="Not Returned"/>
    <x v="2"/>
    <d v="1899-12-30T09:35:00"/>
    <s v="Weekend"/>
    <s v="Lizol Toilet Cleaner 200g v2"/>
    <x v="4"/>
    <n v="214.04"/>
    <s v="Nithya Pillai"/>
    <x v="1"/>
    <s v="Harini Kumar"/>
    <s v="Cashier"/>
    <s v="FreshMart Pune Junction"/>
    <x v="2"/>
  </r>
  <r>
    <s v="INV101237"/>
    <x v="343"/>
    <s v="CUST0009"/>
    <s v="PRD141"/>
    <s v="STR039"/>
    <s v="EMP0336"/>
    <n v="2"/>
    <n v="46.76"/>
    <n v="0"/>
    <n v="0"/>
    <n v="107.55"/>
    <n v="73.3"/>
    <n v="34.25"/>
    <s v="Debit Card"/>
    <s v="Not Returned"/>
    <x v="1"/>
    <d v="1899-12-30T11:49:00"/>
    <s v="Weekend"/>
    <s v="Vim Floor Cleaner 1L"/>
    <x v="4"/>
    <n v="46.76"/>
    <s v="Mani Nair"/>
    <x v="1"/>
    <s v="Sanjay Sharma"/>
    <s v="Billing"/>
    <s v="FreshMart Mysuru Market"/>
    <x v="0"/>
  </r>
  <r>
    <s v="INV101457"/>
    <x v="343"/>
    <s v="CUST0153"/>
    <s v="PRD022"/>
    <s v="STR023"/>
    <s v="EMP0164"/>
    <n v="3"/>
    <n v="397.22"/>
    <n v="15"/>
    <n v="178.75"/>
    <n v="1164.8499999999999"/>
    <n v="958.11"/>
    <n v="206.74"/>
    <s v="Wallet"/>
    <s v="Not Returned"/>
    <x v="0"/>
    <d v="1899-12-30T12:49:00"/>
    <s v="Weekend"/>
    <s v="Aavin Milk Pack"/>
    <x v="3"/>
    <n v="397.22"/>
    <s v="Thenmozhi Sharma"/>
    <x v="2"/>
    <s v="Sundar Naicker"/>
    <s v="Billing"/>
    <s v="FreshMart Mysuru Square"/>
    <x v="0"/>
  </r>
  <r>
    <s v="INV101895"/>
    <x v="343"/>
    <s v="CUST0106"/>
    <s v="PRD024"/>
    <s v="STR146"/>
    <s v="EMP0260"/>
    <n v="3"/>
    <n v="329.19"/>
    <n v="10"/>
    <n v="98.76"/>
    <n v="1022.13"/>
    <n v="738.36"/>
    <n v="283.77"/>
    <s v="Cash"/>
    <s v="Not Returned"/>
    <x v="1"/>
    <d v="1899-12-30T12:26:00"/>
    <s v="Weekend"/>
    <s v="Aavin Milk Pack v2"/>
    <x v="3"/>
    <n v="313.47000000000003"/>
    <s v="Sangeetha Sekar"/>
    <x v="0"/>
    <s v="Kamala Prabhu"/>
    <s v="Billing"/>
    <s v="FreshMart Chandigarh Hub"/>
    <x v="1"/>
  </r>
  <r>
    <s v="INV101993"/>
    <x v="343"/>
    <s v="CUST0394"/>
    <s v="PRD019"/>
    <s v="STR007"/>
    <s v="EMP0288"/>
    <n v="4"/>
    <n v="478.3"/>
    <n v="0"/>
    <n v="0"/>
    <n v="2200.1799999999998"/>
    <n v="1520.32"/>
    <n v="679.86"/>
    <s v="Net Banking"/>
    <s v="Not Returned"/>
    <x v="1"/>
    <d v="1899-12-30T18:00:00"/>
    <s v="Weekend"/>
    <s v="Amul Paneer 1kg"/>
    <x v="3"/>
    <n v="448.94"/>
    <s v="Sudha Mudaliar"/>
    <x v="0"/>
    <s v="Chitra Selvam"/>
    <s v="Sales"/>
    <s v="FreshMart Mysuru Towers"/>
    <x v="0"/>
  </r>
  <r>
    <s v="INV102480"/>
    <x v="343"/>
    <s v="CUST0093"/>
    <s v="PRD029"/>
    <s v="STR031"/>
    <s v="EMP0153"/>
    <n v="4"/>
    <n v="332.73"/>
    <n v="20"/>
    <n v="266.18"/>
    <n v="1224.45"/>
    <n v="1044.8800000000001"/>
    <n v="179.57"/>
    <s v="Wallet"/>
    <s v="Not Returned"/>
    <x v="1"/>
    <d v="1899-12-30T10:17:00"/>
    <s v="Weekend"/>
    <s v="Pepsi Tea 200g"/>
    <x v="0"/>
    <n v="332.73"/>
    <s v="Prakash Menon"/>
    <x v="2"/>
    <s v="Eswari Raj"/>
    <s v="Sales"/>
    <s v="FreshMart Chennai Complex"/>
    <x v="0"/>
  </r>
  <r>
    <s v="INV100074"/>
    <x v="344"/>
    <s v="CUST0414"/>
    <s v="PRD089"/>
    <s v="STR130"/>
    <s v="EMP0217"/>
    <n v="4"/>
    <n v="305.67"/>
    <n v="5"/>
    <n v="61.13"/>
    <n v="1335.78"/>
    <n v="1005.68"/>
    <n v="330.1"/>
    <s v="Debit Card"/>
    <s v="Not Returned"/>
    <x v="1"/>
    <d v="1899-12-30T15:35:00"/>
    <s v="Weekend"/>
    <s v="Organic Fresh Fresh Fruits 500g"/>
    <x v="9"/>
    <n v="305.67"/>
    <s v="Jaya Pandian"/>
    <x v="2"/>
    <s v="Radha Pillai"/>
    <s v="Sales"/>
    <s v="FreshMart Surat Central"/>
    <x v="2"/>
  </r>
  <r>
    <s v="INV100312"/>
    <x v="344"/>
    <s v="CUST0203"/>
    <s v="PRD021"/>
    <s v="STR073"/>
    <s v="EMP0268"/>
    <n v="1"/>
    <n v="38.659999999999997"/>
    <n v="15"/>
    <n v="5.8"/>
    <n v="37.79"/>
    <n v="32.4"/>
    <n v="5.39"/>
    <s v="Cash"/>
    <s v="Not Returned"/>
    <x v="0"/>
    <d v="1899-12-30T20:18:00"/>
    <s v="Weekend"/>
    <s v="Milky Mist Butter Pack"/>
    <x v="3"/>
    <n v="38.659999999999997"/>
    <s v="Gopal Pillai"/>
    <x v="2"/>
    <s v="Dhanya Sharma"/>
    <s v="Store Manager"/>
    <s v="FreshMart Bengaluru Market"/>
    <x v="0"/>
  </r>
  <r>
    <s v="INV100433"/>
    <x v="344"/>
    <s v="CUST0464"/>
    <s v="PRD015"/>
    <s v="STR023"/>
    <s v="EMP0221"/>
    <n v="2"/>
    <n v="459.58"/>
    <n v="0"/>
    <n v="0"/>
    <n v="1057.03"/>
    <n v="773.78"/>
    <n v="283.25"/>
    <s v="Upi"/>
    <s v="Not Returned"/>
    <x v="1"/>
    <d v="1899-12-30T15:34:00"/>
    <s v="Weekend"/>
    <s v="Nestle Butter 250ml"/>
    <x v="3"/>
    <n v="459.58"/>
    <s v="Gopal Sharma"/>
    <x v="2"/>
    <s v="Banu Reddy"/>
    <s v="Sales"/>
    <s v="FreshMart Mysuru Square"/>
    <x v="0"/>
  </r>
  <r>
    <s v="INV100945"/>
    <x v="344"/>
    <s v="CUST0288"/>
    <s v="PRD030"/>
    <s v="STR017"/>
    <s v="EMP0092"/>
    <n v="1"/>
    <n v="172.63"/>
    <n v="15"/>
    <n v="25.89"/>
    <n v="168.75"/>
    <n v="142"/>
    <n v="26.75"/>
    <s v="Upi"/>
    <s v="Not Returned"/>
    <x v="1"/>
    <d v="1899-12-30T09:10:00"/>
    <s v="Weekend"/>
    <s v="Nescafe Tea Combo"/>
    <x v="0"/>
    <n v="172.63"/>
    <s v="Jagan Iyer"/>
    <x v="1"/>
    <s v="Tara Gupta"/>
    <s v="Sales"/>
    <s v="FreshMart Madurai Plaza"/>
    <x v="0"/>
  </r>
  <r>
    <s v="INV100987"/>
    <x v="344"/>
    <s v="CUST0147"/>
    <s v="PRD109"/>
    <s v="STR038"/>
    <s v="EMP0041"/>
    <n v="2"/>
    <n v="157.97999999999999"/>
    <n v="5"/>
    <n v="15.8"/>
    <n v="345.18"/>
    <n v="275.89999999999998"/>
    <n v="69.28"/>
    <s v="Net Banking"/>
    <s v="Not Returned"/>
    <x v="1"/>
    <d v="1899-12-30T09:19:00"/>
    <s v="Weekend"/>
    <s v="Aachi Ponni Rice 1kg"/>
    <x v="2"/>
    <n v="157.97999999999999"/>
    <s v="Hari Rao"/>
    <x v="2"/>
    <s v="Thenmozhi Pandian"/>
    <s v="Inventory"/>
    <s v="FreshMart Hyderabad Hub"/>
    <x v="0"/>
  </r>
  <r>
    <s v="INV101003"/>
    <x v="344"/>
    <s v="CUST0490"/>
    <s v="PRD002"/>
    <s v="STR143"/>
    <s v="EMP0264"/>
    <n v="7"/>
    <n v="505.15"/>
    <n v="5"/>
    <n v="176.8"/>
    <n v="3863.14"/>
    <n v="1778.35"/>
    <n v="2084.79"/>
    <s v="Cash"/>
    <s v="Not Returned"/>
    <x v="1"/>
    <d v="1899-12-30T10:39:00"/>
    <s v="Weekend"/>
    <s v="Britannia Buns Pack"/>
    <x v="6"/>
    <n v="440.5"/>
    <s v="Hema Gounder"/>
    <x v="0"/>
    <s v="Bhavani Iyer"/>
    <s v="Sales"/>
    <s v="FreshMart Jaipur Colony"/>
    <x v="1"/>
  </r>
  <r>
    <s v="INV101215"/>
    <x v="344"/>
    <s v="CUST0545"/>
    <s v="PRD055"/>
    <s v="STR064"/>
    <s v="EMP0228"/>
    <n v="2"/>
    <n v="125.15"/>
    <n v="10"/>
    <n v="25.03"/>
    <n v="259.06"/>
    <n v="191.4"/>
    <n v="67.66"/>
    <s v="Cash"/>
    <s v="Not Returned"/>
    <x v="0"/>
    <d v="1899-12-30T14:00:00"/>
    <s v="Weekend"/>
    <s v="Cadbury Biscuits Pack"/>
    <x v="7"/>
    <n v="125.15"/>
    <s v="Prakash Mudaliar"/>
    <x v="1"/>
    <s v="Poornima Naidu"/>
    <s v="Sales"/>
    <s v="FreshMart Kochi Extension"/>
    <x v="0"/>
  </r>
  <r>
    <s v="INV101543"/>
    <x v="344"/>
    <s v="CUST0471"/>
    <s v="PRD060"/>
    <s v="STR045"/>
    <s v="EMP0057"/>
    <n v="1"/>
    <n v="72.930000000000007"/>
    <n v="15"/>
    <n v="10.94"/>
    <n v="71.290000000000006"/>
    <n v="54.25"/>
    <n v="17.04"/>
    <s v="Wallet"/>
    <s v="Not Returned"/>
    <x v="1"/>
    <d v="1899-12-30T16:26:00"/>
    <s v="Weekend"/>
    <s v="Himalaya Soap 250ml"/>
    <x v="10"/>
    <n v="72.930000000000007"/>
    <s v="Latha Subramaniam"/>
    <x v="2"/>
    <s v="Indira Raj"/>
    <s v="Billing"/>
    <s v="FreshMart Madurai Junction"/>
    <x v="0"/>
  </r>
  <r>
    <s v="INV102310"/>
    <x v="344"/>
    <s v="CUST0465"/>
    <s v="PRD094"/>
    <s v="STR089"/>
    <s v="EMP0105"/>
    <n v="3"/>
    <n v="298.68"/>
    <n v="0"/>
    <n v="0"/>
    <n v="1030.45"/>
    <n v="752.07"/>
    <n v="278.38"/>
    <s v="Upi"/>
    <s v="Not Returned"/>
    <x v="1"/>
    <d v="1899-12-30T16:47:00"/>
    <s v="Weekend"/>
    <s v="Organic Fresh Fresh Vegetables 2kg"/>
    <x v="11"/>
    <n v="298.68"/>
    <s v="Madhavan Iyer"/>
    <x v="2"/>
    <s v="Nagarajan Mudaliar"/>
    <s v="Cashier"/>
    <s v="FreshMart Salem Hub"/>
    <x v="0"/>
  </r>
  <r>
    <s v="INV101203"/>
    <x v="345"/>
    <s v="CUST0654"/>
    <s v="PRD030"/>
    <s v="STR125"/>
    <s v="EMP0259"/>
    <n v="4"/>
    <n v="187.54"/>
    <n v="15"/>
    <n v="112.52"/>
    <n v="637.64"/>
    <n v="568"/>
    <n v="69.64"/>
    <s v="Cash"/>
    <s v="Not Returned"/>
    <x v="1"/>
    <d v="1899-12-30T15:36:00"/>
    <s v="Weekday"/>
    <s v="Nescafe Tea Combo"/>
    <x v="0"/>
    <n v="172.63"/>
    <s v="Gokul Sekar"/>
    <x v="0"/>
    <s v="Ramesh Sekar"/>
    <s v="Inventory"/>
    <s v="FreshMart Nagpur Arcade"/>
    <x v="2"/>
  </r>
  <r>
    <s v="INV101257"/>
    <x v="345"/>
    <s v="CUST0400"/>
    <s v="PRD016"/>
    <s v="STR023"/>
    <s v="EMP0098"/>
    <n v="4"/>
    <n v="59.92"/>
    <n v="0"/>
    <n v="0"/>
    <n v="239.68"/>
    <n v="192.6"/>
    <n v="47.08"/>
    <s v="Wallet"/>
    <s v="Not Returned"/>
    <x v="1"/>
    <d v="1899-12-30T21:53:00"/>
    <s v="Weekday"/>
    <s v="Milky Mist Milk 2kg"/>
    <x v="3"/>
    <n v="59.92"/>
    <s v="Meena Prabhu"/>
    <x v="1"/>
    <s v="Dhanya Balan"/>
    <s v="Inventory"/>
    <s v="FreshMart Mysuru Square"/>
    <x v="0"/>
  </r>
  <r>
    <s v="INV101272"/>
    <x v="345"/>
    <s v="CUST0420"/>
    <s v="PRD027"/>
    <s v="STR085"/>
    <s v="EMP0086"/>
    <n v="3"/>
    <n v="139.21"/>
    <n v="0"/>
    <n v="0"/>
    <n v="417.63"/>
    <n v="320.97000000000003"/>
    <n v="96.66"/>
    <s v="Credit Card"/>
    <s v="Not Returned"/>
    <x v="1"/>
    <d v="1899-12-30T19:12:00"/>
    <s v="Weekday"/>
    <s v="Coca-Cola Tea 1kg"/>
    <x v="0"/>
    <n v="139.21"/>
    <s v="Bharath Mudaliar"/>
    <x v="2"/>
    <s v="Charulatha Murugan"/>
    <s v="Sales"/>
    <s v="FreshMart Mysuru Arcade"/>
    <x v="0"/>
  </r>
  <r>
    <s v="INV101009"/>
    <x v="346"/>
    <s v="CUST0666"/>
    <s v="PRD040"/>
    <s v="STR008"/>
    <s v="EMP0025"/>
    <n v="3"/>
    <n v="153.84"/>
    <n v="5"/>
    <n v="23.08"/>
    <n v="438.44"/>
    <n v="382.44"/>
    <n v="56"/>
    <s v="Credit Card"/>
    <s v="Not Returned"/>
    <x v="1"/>
    <d v="1899-12-30T15:35:00"/>
    <s v="Weekday"/>
    <s v="Amul Frozen Vegetables 500g"/>
    <x v="12"/>
    <n v="144.03"/>
    <s v="Anand Reddy"/>
    <x v="0"/>
    <s v="Lakshmi Rao"/>
    <s v="Sales"/>
    <s v="FreshMart Kochi Plaza"/>
    <x v="0"/>
  </r>
  <r>
    <s v="INV101332"/>
    <x v="346"/>
    <s v="CUST0321"/>
    <s v="PRD058"/>
    <s v="STR007"/>
    <s v="EMP0093"/>
    <n v="1"/>
    <n v="339.13"/>
    <n v="20"/>
    <n v="67.83"/>
    <n v="271.3"/>
    <n v="250.68"/>
    <n v="20.62"/>
    <s v="Net Banking"/>
    <s v="Not Returned"/>
    <x v="1"/>
    <d v="1899-12-30T21:41:00"/>
    <s v="Weekday"/>
    <s v="Himalaya Skin Care 1L"/>
    <x v="10"/>
    <n v="339.13"/>
    <s v="Yamuna Mudaliar"/>
    <x v="2"/>
    <s v="Devi Pillai"/>
    <s v="Cashier"/>
    <s v="FreshMart Mysuru Towers"/>
    <x v="0"/>
  </r>
  <r>
    <s v="INV101741"/>
    <x v="346"/>
    <s v="CUST0123"/>
    <s v="PRD056"/>
    <s v="STR041"/>
    <s v="EMP0325"/>
    <n v="2"/>
    <n v="333.54"/>
    <n v="0"/>
    <n v="0"/>
    <n v="667.08"/>
    <n v="476.86"/>
    <n v="190.22"/>
    <s v="Cash"/>
    <s v="Not Returned"/>
    <x v="0"/>
    <d v="1899-12-30T19:54:00"/>
    <s v="Weekday"/>
    <s v="Cadbury Namkeen Combo"/>
    <x v="7"/>
    <n v="333.54"/>
    <s v="Sudha Rao"/>
    <x v="1"/>
    <s v="Chandran Naidu"/>
    <s v="Cashier"/>
    <s v="FreshMart Tiruppur Colony"/>
    <x v="0"/>
  </r>
  <r>
    <s v="INV101860"/>
    <x v="346"/>
    <s v="CUST0319"/>
    <s v="PRD129"/>
    <s v="STR171"/>
    <s v="EMP0200"/>
    <n v="5"/>
    <n v="490.22"/>
    <n v="20"/>
    <n v="490.22"/>
    <n v="1960.88"/>
    <n v="1867.9"/>
    <n v="92.98"/>
    <s v="Net Banking"/>
    <s v="Not Returned"/>
    <x v="1"/>
    <d v="1899-12-30T10:28:00"/>
    <s v="Weekday"/>
    <s v="Everest Powdered Spices Combo"/>
    <x v="1"/>
    <n v="490.22"/>
    <s v="Malathi Nathan"/>
    <x v="2"/>
    <s v="Lalitha Varma"/>
    <s v="Cashier"/>
    <s v="FreshMart Kolkata Towers"/>
    <x v="3"/>
  </r>
  <r>
    <s v="INV102364"/>
    <x v="346"/>
    <s v="CUST0652"/>
    <s v="PRD013"/>
    <s v="STR012"/>
    <s v="EMP0142"/>
    <n v="3"/>
    <n v="161.03"/>
    <n v="20"/>
    <n v="96.62"/>
    <n v="386.47"/>
    <n v="372.72"/>
    <n v="13.75"/>
    <s v="Cash"/>
    <s v="Not Returned"/>
    <x v="1"/>
    <d v="1899-12-30T12:53:00"/>
    <s v="Weekday"/>
    <s v="Amul Paneer 250ml"/>
    <x v="3"/>
    <n v="161.03"/>
    <s v="Naveen Pillai"/>
    <x v="2"/>
    <s v="Sathish Subramaniam"/>
    <s v="Billing"/>
    <s v="FreshMart Chennai Junction"/>
    <x v="0"/>
  </r>
  <r>
    <s v="INV100030"/>
    <x v="347"/>
    <s v="CUST0344"/>
    <s v="PRD124"/>
    <s v="STR088"/>
    <s v="EMP0229"/>
    <n v="3"/>
    <n v="121.9"/>
    <n v="0"/>
    <n v="0"/>
    <n v="365.7"/>
    <n v="326.76"/>
    <n v="38.94"/>
    <s v="Net Banking"/>
    <s v="Not Returned"/>
    <x v="0"/>
    <d v="1899-12-30T10:03:00"/>
    <s v="Weekday"/>
    <s v="Gold Winner Coconut Oil 2kg"/>
    <x v="8"/>
    <n v="121.9"/>
    <s v="Karthik Nathan"/>
    <x v="1"/>
    <s v="Udhay Sekar"/>
    <s v="Sales"/>
    <s v="FreshMart Salem Extension"/>
    <x v="0"/>
  </r>
  <r>
    <s v="INV100347"/>
    <x v="347"/>
    <s v="CUST0051"/>
    <s v="PRD095"/>
    <s v="STR139"/>
    <s v="EMP0045"/>
    <n v="4"/>
    <n v="77.92"/>
    <n v="0"/>
    <n v="0"/>
    <n v="311.68"/>
    <n v="248.56"/>
    <n v="63.12"/>
    <s v="Wallet"/>
    <s v="Not Returned"/>
    <x v="1"/>
    <d v="1899-12-30T21:10:00"/>
    <s v="Weekday"/>
    <s v="Organic Fresh Fresh Vegetables 200g"/>
    <x v="11"/>
    <n v="75.680000000000007"/>
    <s v="Ovi Devi"/>
    <x v="0"/>
    <s v="Mani Pillai"/>
    <s v="Cashier"/>
    <s v="FreshMart Nagpur Colony"/>
    <x v="2"/>
  </r>
  <r>
    <s v="INV101921"/>
    <x v="347"/>
    <s v="CUST0663"/>
    <s v="PRD134"/>
    <s v="STR111"/>
    <s v="EMP0259"/>
    <n v="1"/>
    <n v="353.05"/>
    <n v="15"/>
    <n v="52.96"/>
    <n v="300.08999999999997"/>
    <n v="262.8"/>
    <n v="37.29"/>
    <s v="Upi"/>
    <s v="Not Returned"/>
    <x v="1"/>
    <d v="1899-12-30T09:52:00"/>
    <s v="Weekday"/>
    <s v="Aachi Powdered Spices 200g v2"/>
    <x v="1"/>
    <n v="353.05"/>
    <s v="Elango Raj"/>
    <x v="2"/>
    <s v="Ramesh Sekar"/>
    <s v="Inventory"/>
    <s v="FreshMart Mumbai Towers"/>
    <x v="2"/>
  </r>
  <r>
    <s v="INV102454"/>
    <x v="347"/>
    <s v="CUST0329"/>
    <s v="PRD095"/>
    <s v="STR136"/>
    <s v="EMP0070"/>
    <n v="6"/>
    <n v="80.14"/>
    <n v="15"/>
    <n v="72.13"/>
    <n v="408.71"/>
    <n v="372.84"/>
    <n v="35.869999999999997"/>
    <s v="Upi"/>
    <s v="Not Returned"/>
    <x v="1"/>
    <d v="1899-12-30T19:17:00"/>
    <s v="Weekday"/>
    <s v="Organic Fresh Fresh Vegetables 200g"/>
    <x v="11"/>
    <n v="75.680000000000007"/>
    <s v="Usha Krishnan"/>
    <x v="0"/>
    <s v="Umesh Subramaniam"/>
    <s v="Sales"/>
    <s v="FreshMart Nagpur Crossing"/>
    <x v="2"/>
  </r>
  <r>
    <s v="INV100733"/>
    <x v="348"/>
    <s v="CUST0400"/>
    <s v="PRD119"/>
    <s v="STR063"/>
    <s v="EMP0200"/>
    <n v="4"/>
    <n v="234.86"/>
    <n v="15"/>
    <n v="140.91999999999999"/>
    <n v="798.52"/>
    <n v="852.92"/>
    <n v="-54.4"/>
    <s v="Net Banking"/>
    <s v="Not Returned"/>
    <x v="1"/>
    <d v="1899-12-30T19:59:00"/>
    <s v="Weekday"/>
    <s v="Gold Winner Sunflower Oil 200g"/>
    <x v="8"/>
    <n v="234.86"/>
    <s v="Meena Prabhu"/>
    <x v="1"/>
    <s v="Lalitha Varma"/>
    <s v="Cashier"/>
    <s v="FreshMart Hyderabad Market"/>
    <x v="0"/>
  </r>
  <r>
    <s v="INV101794"/>
    <x v="348"/>
    <s v="CUST0370"/>
    <s v="PRD025"/>
    <s v="STR033"/>
    <s v="EMP0313"/>
    <n v="7"/>
    <n v="419.84"/>
    <n v="20"/>
    <n v="587.78"/>
    <n v="2351.1"/>
    <n v="2001.3"/>
    <n v="349.8"/>
    <s v="Wallet"/>
    <s v="Not Returned"/>
    <x v="0"/>
    <d v="1899-12-30T21:27:00"/>
    <s v="Weekday"/>
    <s v="Nescafe Soft Drinks Pack"/>
    <x v="0"/>
    <n v="383.51"/>
    <s v="Jaya Naicker"/>
    <x v="0"/>
    <s v="Lokesh Varma"/>
    <s v="HR"/>
    <s v="FreshMart Ahmedabad Complex"/>
    <x v="0"/>
  </r>
  <r>
    <s v="INV102117"/>
    <x v="348"/>
    <s v="CUST0007"/>
    <s v="PRD095"/>
    <s v="STR082"/>
    <s v="EMP0115"/>
    <n v="5"/>
    <n v="75.680000000000007"/>
    <n v="15"/>
    <n v="56.76"/>
    <n v="321.64"/>
    <n v="310.7"/>
    <n v="10.94"/>
    <s v="Wallet"/>
    <s v="Not Returned"/>
    <x v="1"/>
    <d v="1899-12-30T20:57:00"/>
    <s v="Weekday"/>
    <s v="Organic Fresh Fresh Vegetables 200g"/>
    <x v="11"/>
    <n v="75.680000000000007"/>
    <s v="Senthil Pillai"/>
    <x v="2"/>
    <s v="Vasanth Menon"/>
    <s v="Store Manager"/>
    <s v="FreshMart Salem Bypass"/>
    <x v="0"/>
  </r>
  <r>
    <s v="INV100901"/>
    <x v="349"/>
    <s v="CUST0092"/>
    <s v="PRD144"/>
    <s v="STR072"/>
    <s v="EMP0124"/>
    <n v="3"/>
    <n v="271.51"/>
    <n v="0"/>
    <n v="0"/>
    <n v="814.53"/>
    <n v="558.12"/>
    <n v="256.41000000000003"/>
    <s v="Net Banking"/>
    <s v="Not Returned"/>
    <x v="2"/>
    <d v="1899-12-30T11:08:00"/>
    <s v="Weekday"/>
    <s v="Harpic Dishwash Combo"/>
    <x v="4"/>
    <n v="242.22"/>
    <s v="Naveen Kumar"/>
    <x v="0"/>
    <s v="Vijay Pandian"/>
    <s v="Sales"/>
    <s v="FreshMart Salem Point"/>
    <x v="0"/>
  </r>
  <r>
    <s v="INV100061"/>
    <x v="350"/>
    <s v="CUST0653"/>
    <s v="PRD015"/>
    <s v="STR047"/>
    <s v="EMP0108"/>
    <n v="4"/>
    <n v="506"/>
    <n v="0"/>
    <n v="0"/>
    <n v="2327.6"/>
    <n v="1547.56"/>
    <n v="780.04"/>
    <s v="Upi"/>
    <s v="Not Returned"/>
    <x v="0"/>
    <d v="1899-12-30T20:31:00"/>
    <s v="Weekend"/>
    <s v="Nestle Butter 250ml"/>
    <x v="3"/>
    <n v="459.58"/>
    <s v="Hemalatha Kumar"/>
    <x v="0"/>
    <s v="Padma Menon"/>
    <s v="Cashier"/>
    <s v="FreshMart Hyderabad Enclave"/>
    <x v="0"/>
  </r>
  <r>
    <s v="INV100505"/>
    <x v="350"/>
    <s v="CUST0147"/>
    <s v="PRD003"/>
    <s v="STR160"/>
    <s v="EMP0073"/>
    <n v="5"/>
    <n v="589.75"/>
    <n v="0"/>
    <n v="0"/>
    <n v="3391.06"/>
    <n v="1718.25"/>
    <n v="1672.81"/>
    <s v="Cash"/>
    <s v="Not Returned"/>
    <x v="1"/>
    <d v="1899-12-30T12:40:00"/>
    <s v="Weekend"/>
    <s v="Harvest Gold Buns Combo"/>
    <x v="6"/>
    <n v="589.75"/>
    <s v="Hari Rao"/>
    <x v="2"/>
    <s v="Harini Prabhu"/>
    <s v="Sales"/>
    <s v="FreshMart Lucknow Complex"/>
    <x v="1"/>
  </r>
  <r>
    <s v="INV101153"/>
    <x v="350"/>
    <s v="CUST0502"/>
    <s v="PRD093"/>
    <s v="STR069"/>
    <s v="EMP0275"/>
    <n v="4"/>
    <n v="96.72"/>
    <n v="5"/>
    <n v="19.34"/>
    <n v="422.67"/>
    <n v="319.27999999999997"/>
    <n v="103.39"/>
    <s v="Cash"/>
    <s v="Not Returned"/>
    <x v="1"/>
    <d v="1899-12-30T14:47:00"/>
    <s v="Weekend"/>
    <s v="Local Farm Fresh Vegetables 250ml"/>
    <x v="11"/>
    <n v="96.72"/>
    <s v="Dhanya Sekar"/>
    <x v="1"/>
    <s v="Tara Kumar"/>
    <s v="Billing"/>
    <s v="FreshMart Madurai Gardens"/>
    <x v="0"/>
  </r>
  <r>
    <s v="INV101210"/>
    <x v="350"/>
    <s v="CUST0458"/>
    <s v="PRD107"/>
    <s v="STR135"/>
    <s v="EMP0235"/>
    <n v="2"/>
    <n v="405.1"/>
    <n v="20"/>
    <n v="162.04"/>
    <n v="745.38"/>
    <n v="696.82"/>
    <n v="48.56"/>
    <s v="Upi"/>
    <s v="Not Returned"/>
    <x v="1"/>
    <d v="1899-12-30T11:17:00"/>
    <s v="Weekend"/>
    <s v="Aachi Idli Rice Combo"/>
    <x v="2"/>
    <n v="405.1"/>
    <s v="Prasath Rao"/>
    <x v="1"/>
    <s v="Mani Chandran"/>
    <s v="Cashier"/>
    <s v="FreshMart Pune Towers"/>
    <x v="2"/>
  </r>
  <r>
    <s v="INV101488"/>
    <x v="350"/>
    <s v="CUST0099"/>
    <s v="PRD150"/>
    <s v="STR072"/>
    <s v="EMP0124"/>
    <n v="3"/>
    <n v="214.04"/>
    <n v="20"/>
    <n v="128.41999999999999"/>
    <n v="590.75"/>
    <n v="474.18"/>
    <n v="116.57"/>
    <s v="Net Banking"/>
    <s v="Returned"/>
    <x v="1"/>
    <d v="1899-12-30T20:48:00"/>
    <s v="Weekend"/>
    <s v="Lizol Toilet Cleaner 200g v2"/>
    <x v="4"/>
    <n v="214.04"/>
    <s v="Lakshmi Krishnan"/>
    <x v="2"/>
    <s v="Vijay Pandian"/>
    <s v="Sales"/>
    <s v="FreshMart Salem Point"/>
    <x v="0"/>
  </r>
  <r>
    <s v="INV101581"/>
    <x v="350"/>
    <s v="CUST0032"/>
    <s v="PRD015"/>
    <s v="STR102"/>
    <s v="EMP0193"/>
    <n v="5"/>
    <n v="459.58"/>
    <n v="20"/>
    <n v="459.58"/>
    <n v="2114.0700000000002"/>
    <n v="1934.45"/>
    <n v="179.62"/>
    <s v="Cash"/>
    <s v="Not Returned"/>
    <x v="0"/>
    <d v="1899-12-30T18:48:00"/>
    <s v="Weekend"/>
    <s v="Nestle Butter 250ml"/>
    <x v="3"/>
    <n v="459.58"/>
    <s v="Nirmala Balan"/>
    <x v="2"/>
    <s v="Chandrasekar Chandran"/>
    <s v="HR"/>
    <s v="FreshMart Nagpur Towers"/>
    <x v="0"/>
  </r>
  <r>
    <s v="INV101612"/>
    <x v="350"/>
    <s v="CUST0064"/>
    <s v="PRD070"/>
    <s v="STR022"/>
    <s v="EMP0283"/>
    <n v="3"/>
    <n v="233.47"/>
    <n v="0"/>
    <n v="0"/>
    <n v="805.47"/>
    <n v="566.94000000000005"/>
    <n v="238.53"/>
    <s v="Upi"/>
    <s v="Not Returned"/>
    <x v="1"/>
    <d v="1899-12-30T19:45:00"/>
    <s v="Weekend"/>
    <s v="Surf Excel Batteries 2kg"/>
    <x v="5"/>
    <n v="233.47"/>
    <s v="Tara Nair"/>
    <x v="1"/>
    <s v="Suresh Pandian"/>
    <s v="Sales"/>
    <s v="FreshMart Tiruppur Complex"/>
    <x v="0"/>
  </r>
  <r>
    <s v="INV101625"/>
    <x v="350"/>
    <s v="CUST0221"/>
    <s v="PRD026"/>
    <s v="STR027"/>
    <s v="EMP0046"/>
    <n v="4"/>
    <n v="331.28"/>
    <n v="10"/>
    <n v="132.51"/>
    <n v="1371.5"/>
    <n v="989"/>
    <n v="382.5"/>
    <s v="Wallet"/>
    <s v="Not Returned"/>
    <x v="2"/>
    <d v="1899-12-30T19:16:00"/>
    <s v="Weekend"/>
    <s v="Nescafe Coffee 1kg"/>
    <x v="0"/>
    <n v="329.69"/>
    <s v="Mala Nathan"/>
    <x v="0"/>
    <s v="Pandi Subramaniam"/>
    <s v="Sales"/>
    <s v="FreshMart Coimbatore Heights"/>
    <x v="0"/>
  </r>
  <r>
    <s v="INV102144"/>
    <x v="350"/>
    <s v="CUST0663"/>
    <s v="PRD097"/>
    <s v="STR081"/>
    <s v="EMP0274"/>
    <n v="3"/>
    <n v="365.92"/>
    <n v="0"/>
    <n v="0"/>
    <n v="1262.42"/>
    <n v="931.14"/>
    <n v="331.28"/>
    <s v="Net Banking"/>
    <s v="Not Returned"/>
    <x v="1"/>
    <d v="1899-12-30T16:20:00"/>
    <s v="Weekend"/>
    <s v="Local Farm Fresh Vegetables 250ml v2"/>
    <x v="11"/>
    <n v="365.92"/>
    <s v="Elango Raj"/>
    <x v="2"/>
    <s v="Uma Subramaniam"/>
    <s v="Sales"/>
    <s v="FreshMart Erode Crossing"/>
    <x v="0"/>
  </r>
  <r>
    <s v="INV100058"/>
    <x v="351"/>
    <s v="CUST0168"/>
    <s v="PRD062"/>
    <s v="STR003"/>
    <s v="EMP0245"/>
    <n v="4"/>
    <n v="465.03"/>
    <n v="10"/>
    <n v="186.01"/>
    <n v="1925.23"/>
    <n v="1302.44"/>
    <n v="622.79"/>
    <s v="Upi"/>
    <s v="Not Returned"/>
    <x v="1"/>
    <d v="1899-12-30T16:18:00"/>
    <s v="Weekend"/>
    <s v="Himalaya Skin Care Combo"/>
    <x v="10"/>
    <n v="298.81"/>
    <s v="Naveen Prabhu"/>
    <x v="0"/>
    <s v="Ashok Nathan"/>
    <s v="Inventory"/>
    <s v="FreshMart Tiruppur Square"/>
    <x v="0"/>
  </r>
  <r>
    <s v="INV100955"/>
    <x v="351"/>
    <s v="CUST0317"/>
    <s v="PRD077"/>
    <s v="STR158"/>
    <s v="EMP0107"/>
    <n v="5"/>
    <n v="86.11"/>
    <n v="15"/>
    <n v="64.58"/>
    <n v="420.87"/>
    <n v="340.85"/>
    <n v="80.02"/>
    <s v="Wallet"/>
    <s v="Not Returned"/>
    <x v="1"/>
    <d v="1899-12-30T10:08:00"/>
    <s v="Weekend"/>
    <s v="Vim Tissue 500g"/>
    <x v="5"/>
    <n v="86.11"/>
    <s v="Prasath Nathan"/>
    <x v="2"/>
    <s v="Sangeetha Devi"/>
    <s v="Sales"/>
    <s v="FreshMart Delhi Crossing"/>
    <x v="1"/>
  </r>
  <r>
    <s v="INV101188"/>
    <x v="351"/>
    <s v="CUST0304"/>
    <s v="PRD009"/>
    <s v="STR125"/>
    <s v="EMP0139"/>
    <n v="1"/>
    <n v="661.91"/>
    <n v="10"/>
    <n v="66.19"/>
    <n v="685.08"/>
    <n v="398.72"/>
    <n v="286.36"/>
    <s v="Wallet"/>
    <s v="Not Returned"/>
    <x v="1"/>
    <d v="1899-12-30T16:22:00"/>
    <s v="Weekend"/>
    <s v="Harvest Gold Buns 200g"/>
    <x v="6"/>
    <n v="661.91"/>
    <s v="Unknown"/>
    <x v="1"/>
    <s v="Balamurugan Devi"/>
    <s v="Operations"/>
    <s v="FreshMart Nagpur Arcade"/>
    <x v="2"/>
  </r>
  <r>
    <s v="INV101324"/>
    <x v="351"/>
    <s v="CUST0398"/>
    <s v="PRD144"/>
    <s v="STR054"/>
    <s v="EMP0104"/>
    <n v="3"/>
    <n v="248.4"/>
    <n v="0"/>
    <n v="0"/>
    <n v="856.98"/>
    <n v="558.12"/>
    <n v="298.86"/>
    <s v="Net Banking"/>
    <s v="Not Returned"/>
    <x v="0"/>
    <d v="1899-12-30T09:15:00"/>
    <s v="Weekend"/>
    <s v="Harpic Dishwash Combo"/>
    <x v="4"/>
    <n v="242.22"/>
    <s v="Balamurugan Menon"/>
    <x v="0"/>
    <s v="Pandi Nair"/>
    <s v="Inventory"/>
    <s v="FreshMart Mysuru Plaza"/>
    <x v="0"/>
  </r>
  <r>
    <s v="INV101336"/>
    <x v="351"/>
    <s v="CUST0296"/>
    <s v="PRD035"/>
    <s v="STR037"/>
    <s v="EMP0226"/>
    <n v="3"/>
    <n v="503.36"/>
    <n v="5"/>
    <n v="75.5"/>
    <n v="1649.77"/>
    <n v="1169.4000000000001"/>
    <n v="480.37"/>
    <s v="Credit Card"/>
    <s v="Not Returned"/>
    <x v="1"/>
    <d v="1899-12-30T17:30:00"/>
    <s v="Weekend"/>
    <s v="Coca-Cola Coffee 500g"/>
    <x v="0"/>
    <n v="503.36"/>
    <s v="Uma Pandian"/>
    <x v="1"/>
    <s v="Arun Rao"/>
    <s v="Store Manager"/>
    <s v="FreshMart Hyderabad Extension"/>
    <x v="0"/>
  </r>
  <r>
    <s v="INV101514"/>
    <x v="351"/>
    <s v="CUST0379"/>
    <s v="PRD021"/>
    <s v="STR012"/>
    <s v="EMP0142"/>
    <n v="3"/>
    <n v="38.659999999999997"/>
    <n v="0"/>
    <n v="0"/>
    <n v="133.38"/>
    <n v="97.2"/>
    <n v="36.18"/>
    <s v="Net Banking"/>
    <s v="Not Returned"/>
    <x v="1"/>
    <d v="1899-12-30T16:26:00"/>
    <s v="Weekend"/>
    <s v="Milky Mist Butter Pack"/>
    <x v="3"/>
    <n v="38.659999999999997"/>
    <s v="Aishwarya Pandian"/>
    <x v="2"/>
    <s v="Sathish Subramaniam"/>
    <s v="Billing"/>
    <s v="FreshMart Chennai Junction"/>
    <x v="0"/>
  </r>
  <r>
    <s v="INV101666"/>
    <x v="351"/>
    <s v="CUST0239"/>
    <s v="PRD016"/>
    <s v="STR140"/>
    <s v="EMP0145"/>
    <n v="3"/>
    <n v="59.92"/>
    <n v="20"/>
    <n v="35.950000000000003"/>
    <n v="165.38"/>
    <n v="144.44999999999999"/>
    <n v="20.93"/>
    <s v="Debit Card"/>
    <s v="Not Returned"/>
    <x v="1"/>
    <d v="1899-12-30T15:13:00"/>
    <s v="Weekend"/>
    <s v="Milky Mist Milk 2kg"/>
    <x v="3"/>
    <n v="59.92"/>
    <s v="Jayakumar Velan"/>
    <x v="2"/>
    <s v="Ilango Reddy"/>
    <s v="Cashier"/>
    <s v="FreshMart Surat Crossing"/>
    <x v="2"/>
  </r>
  <r>
    <s v="INV101725"/>
    <x v="351"/>
    <s v="CUST0324"/>
    <s v="PRD006"/>
    <s v="STR003"/>
    <s v="EMP0298"/>
    <n v="8"/>
    <n v="373.66"/>
    <n v="0"/>
    <n v="0"/>
    <n v="3437.67"/>
    <n v="1730.56"/>
    <n v="1707.11"/>
    <s v="Cash"/>
    <s v="Not Returned"/>
    <x v="0"/>
    <d v="1899-12-30T12:47:00"/>
    <s v="Weekend"/>
    <s v="Harvest Gold Cookies 500g"/>
    <x v="6"/>
    <n v="343.56"/>
    <s v="Tamil Velan"/>
    <x v="0"/>
    <s v="Balaji Reddy"/>
    <s v="Billing"/>
    <s v="FreshMart Tiruppur Square"/>
    <x v="0"/>
  </r>
  <r>
    <s v="INV102371"/>
    <x v="351"/>
    <s v="CUST0295"/>
    <s v="PRD130"/>
    <s v="STR102"/>
    <s v="EMP0331"/>
    <n v="1"/>
    <n v="519.78"/>
    <n v="5"/>
    <n v="25.99"/>
    <n v="567.86"/>
    <n v="397.92"/>
    <n v="169.94"/>
    <s v="Cash"/>
    <s v="Not Returned"/>
    <x v="1"/>
    <d v="1899-12-30T20:21:00"/>
    <s v="Weekend"/>
    <s v="Aachi Whole Spices 200g"/>
    <x v="1"/>
    <n v="519.78"/>
    <s v="Latha Gounder"/>
    <x v="2"/>
    <s v="Sudha Venkataraman"/>
    <s v="Cashier"/>
    <s v="FreshMart Nagpur Towers"/>
    <x v="0"/>
  </r>
  <r>
    <s v="INV100531"/>
    <x v="352"/>
    <s v="CUST0094"/>
    <s v="PRD148"/>
    <s v="STR097"/>
    <s v="EMP0340"/>
    <n v="1"/>
    <n v="108.97"/>
    <n v="10"/>
    <n v="10.9"/>
    <n v="98.07"/>
    <n v="83.33"/>
    <n v="14.74"/>
    <s v="Credit Card"/>
    <s v="Not Returned"/>
    <x v="1"/>
    <d v="1899-12-30T20:11:00"/>
    <s v="Weekday"/>
    <s v="Lizol Toilet Cleaner 200g"/>
    <x v="4"/>
    <n v="108.97"/>
    <s v="Sathish Sharma"/>
    <x v="2"/>
    <s v="Nithya Subramaniam"/>
    <s v="Cashier"/>
    <s v="FreshMart Ahmedabad Arcade"/>
    <x v="2"/>
  </r>
  <r>
    <s v="INV101029"/>
    <x v="352"/>
    <s v="CUST0295"/>
    <s v="PRD092"/>
    <s v="STR098"/>
    <s v="EMP0096"/>
    <n v="2"/>
    <n v="224.28"/>
    <n v="0"/>
    <n v="0"/>
    <n v="448.56"/>
    <n v="384.78"/>
    <n v="63.78"/>
    <s v="Net Banking"/>
    <s v="Not Returned"/>
    <x v="1"/>
    <d v="1899-12-30T12:01:00"/>
    <s v="Weekday"/>
    <s v="Organic Fresh Fresh Fruits 200g"/>
    <x v="9"/>
    <n v="224.28"/>
    <s v="Latha Gounder"/>
    <x v="2"/>
    <s v="Manoj Nathan"/>
    <s v="Sales"/>
    <s v="FreshMart Pune Main Road"/>
    <x v="1"/>
  </r>
  <r>
    <s v="INV102365"/>
    <x v="352"/>
    <s v="CUST0262"/>
    <s v="PRD017"/>
    <s v="STR096"/>
    <s v="EMP0301"/>
    <n v="3"/>
    <n v="464.41"/>
    <n v="15"/>
    <n v="208.98"/>
    <n v="1184.25"/>
    <n v="1193.07"/>
    <n v="-8.82"/>
    <s v="Net Banking"/>
    <s v="Not Returned"/>
    <x v="1"/>
    <d v="1899-12-30T14:37:00"/>
    <s v="Weekday"/>
    <s v="Nestle Curd 1kg"/>
    <x v="3"/>
    <n v="464.41"/>
    <s v="Udhay Mudaliar"/>
    <x v="2"/>
    <s v="Kalpana Prabhu"/>
    <s v="Inventory"/>
    <s v="FreshMart Mumbai Bypass"/>
    <x v="2"/>
  </r>
  <r>
    <s v="INV100188"/>
    <x v="353"/>
    <s v="CUST0014"/>
    <s v="PRD017"/>
    <s v="STR029"/>
    <s v="EMP0069"/>
    <n v="3"/>
    <n v="464.41"/>
    <n v="0"/>
    <n v="0"/>
    <n v="1393.23"/>
    <n v="1193.07"/>
    <n v="200.16"/>
    <s v="Debit Card"/>
    <s v="Not Returned"/>
    <x v="1"/>
    <d v="1899-12-30T18:42:00"/>
    <s v="Weekday"/>
    <s v="Nestle Curd 1kg"/>
    <x v="3"/>
    <n v="464.41"/>
    <s v="Ilango Varma"/>
    <x v="2"/>
    <s v="Uma Chandran"/>
    <s v="Store Manager"/>
    <s v="FreshMart Bengaluru Colony"/>
    <x v="0"/>
  </r>
  <r>
    <s v="INV100965"/>
    <x v="353"/>
    <s v="CUST0110"/>
    <s v="PRD088"/>
    <s v="STR113"/>
    <s v="EMP0339"/>
    <n v="6"/>
    <n v="434.9"/>
    <n v="5"/>
    <n v="130.47"/>
    <n v="2478.9299999999998"/>
    <n v="2047.44"/>
    <n v="431.49"/>
    <s v="Upi"/>
    <s v="Not Returned"/>
    <x v="0"/>
    <d v="1899-12-30T12:13:00"/>
    <s v="Weekday"/>
    <s v="Local Farm Fresh Fruits Combo v3"/>
    <x v="9"/>
    <n v="404.97"/>
    <s v="Pandi Chandran"/>
    <x v="0"/>
    <s v="Hariharan Mudaliar"/>
    <s v="Cashier"/>
    <s v="FreshMart Pune Heights"/>
    <x v="2"/>
  </r>
  <r>
    <s v="INV101033"/>
    <x v="353"/>
    <s v="CUST0007"/>
    <s v="PRD014"/>
    <s v="STR168"/>
    <s v="EMP0203"/>
    <n v="2"/>
    <n v="434.65"/>
    <n v="0"/>
    <n v="0"/>
    <n v="869.3"/>
    <n v="703.26"/>
    <n v="166.04"/>
    <s v="Credit Card"/>
    <s v="Not Returned"/>
    <x v="1"/>
    <d v="1899-12-30T16:42:00"/>
    <s v="Weekday"/>
    <s v="Milky Mist Curd 1kg"/>
    <x v="3"/>
    <n v="434.65"/>
    <s v="Senthil Pillai"/>
    <x v="2"/>
    <s v="Hariharan Sekar"/>
    <s v="Operations"/>
    <s v="FreshMart Guwahati Point"/>
    <x v="3"/>
  </r>
  <r>
    <s v="INV101100"/>
    <x v="353"/>
    <s v="CUST0572"/>
    <s v="PRD041"/>
    <s v="STR011"/>
    <s v="EMP0102"/>
    <n v="3"/>
    <n v="233.01"/>
    <n v="0"/>
    <n v="0"/>
    <n v="699.03"/>
    <n v="569.07000000000005"/>
    <n v="129.96"/>
    <s v="Upi"/>
    <s v="Not Returned"/>
    <x v="1"/>
    <d v="1899-12-30T17:00:00"/>
    <s v="Weekday"/>
    <s v="Amul Frozen Vegetables 250ml"/>
    <x v="12"/>
    <n v="217.85"/>
    <s v="Chandrasekar Balan"/>
    <x v="0"/>
    <s v="Prasath Reddy"/>
    <s v="Cashier"/>
    <s v="FreshMart Bengaluru Enclave"/>
    <x v="0"/>
  </r>
  <r>
    <s v="INV101246"/>
    <x v="353"/>
    <s v="CUST0540"/>
    <s v="PRD089"/>
    <s v="STR064"/>
    <s v="EMP0334"/>
    <n v="4"/>
    <n v="308.60000000000002"/>
    <n v="5"/>
    <n v="61.72"/>
    <n v="1172.68"/>
    <n v="1005.68"/>
    <n v="167"/>
    <s v="Upi"/>
    <s v="Not Returned"/>
    <x v="1"/>
    <d v="1899-12-30T19:13:00"/>
    <s v="Weekday"/>
    <s v="Organic Fresh Fresh Fruits 500g"/>
    <x v="9"/>
    <n v="305.67"/>
    <s v="Thenmozhi Naicker"/>
    <x v="0"/>
    <s v="Elango Raj"/>
    <s v="Sales"/>
    <s v="FreshMart Kochi Extension"/>
    <x v="0"/>
  </r>
  <r>
    <s v="INV101304"/>
    <x v="353"/>
    <s v="CUST0202"/>
    <s v="PRD006"/>
    <s v="STR045"/>
    <s v="EMP0057"/>
    <n v="1"/>
    <n v="343.56"/>
    <n v="15"/>
    <n v="51.53"/>
    <n v="292.02999999999997"/>
    <n v="216.32"/>
    <n v="75.709999999999994"/>
    <s v="Credit Card"/>
    <s v="Not Returned"/>
    <x v="1"/>
    <d v="1899-12-30T12:21:00"/>
    <s v="Weekday"/>
    <s v="Harvest Gold Cookies 500g"/>
    <x v="6"/>
    <n v="343.56"/>
    <s v="Vijay Nair"/>
    <x v="1"/>
    <s v="Indira Raj"/>
    <s v="Billing"/>
    <s v="FreshMart Madurai Junction"/>
    <x v="0"/>
  </r>
  <r>
    <s v="INV101315"/>
    <x v="353"/>
    <s v="CUST0072"/>
    <s v="PRD047"/>
    <s v="STR012"/>
    <s v="EMP0142"/>
    <n v="3"/>
    <n v="520.96"/>
    <n v="15"/>
    <n v="234.43"/>
    <n v="1328.45"/>
    <n v="1031.67"/>
    <n v="296.77999999999997"/>
    <s v="Credit Card"/>
    <s v="Not Returned"/>
    <x v="1"/>
    <d v="1899-12-30T12:25:00"/>
    <s v="Weekday"/>
    <s v="Lays Chocolates Combo"/>
    <x v="7"/>
    <n v="474.19"/>
    <s v="Vijay Chandran"/>
    <x v="0"/>
    <s v="Sathish Subramaniam"/>
    <s v="Billing"/>
    <s v="FreshMart Chennai Junction"/>
    <x v="0"/>
  </r>
  <r>
    <s v="INV101822"/>
    <x v="353"/>
    <s v="CUST0370"/>
    <s v="PRD028"/>
    <s v="STR043"/>
    <s v="EMP0330"/>
    <n v="6"/>
    <n v="402.72"/>
    <n v="15"/>
    <n v="362.45"/>
    <n v="2053.87"/>
    <n v="1859.88"/>
    <n v="193.99"/>
    <s v="Cash"/>
    <s v="Not Returned"/>
    <x v="1"/>
    <d v="1899-12-30T20:09:00"/>
    <s v="Weekday"/>
    <s v="Tata Tea Soft Drinks 500g"/>
    <x v="0"/>
    <n v="380.12"/>
    <s v="Jaya Naicker"/>
    <x v="0"/>
    <s v="Nagarajan Chandran"/>
    <s v="Store Manager"/>
    <s v="FreshMart Erode Heights"/>
    <x v="0"/>
  </r>
  <r>
    <s v="INV101889"/>
    <x v="353"/>
    <s v="CUST0505"/>
    <s v="PRD105"/>
    <s v="STR085"/>
    <s v="EMP0086"/>
    <n v="8"/>
    <n v="149.47"/>
    <n v="20"/>
    <n v="239.15"/>
    <n v="956.61"/>
    <n v="938.16"/>
    <n v="18.45"/>
    <s v="Upi"/>
    <s v="Not Returned"/>
    <x v="2"/>
    <d v="1899-12-30T10:05:00"/>
    <s v="Weekday"/>
    <s v="India Gate Basmati Rice 250ml"/>
    <x v="2"/>
    <n v="131.03"/>
    <s v="Yazhini Sekar"/>
    <x v="0"/>
    <s v="Charulatha Murugan"/>
    <s v="Sales"/>
    <s v="FreshMart Mysuru Arcade"/>
    <x v="0"/>
  </r>
  <r>
    <s v="INV101897"/>
    <x v="353"/>
    <s v="CUST0174"/>
    <s v="PRD087"/>
    <s v="STR020"/>
    <s v="EMP0129"/>
    <n v="5"/>
    <n v="71.290000000000006"/>
    <n v="10"/>
    <n v="35.65"/>
    <n v="320.8"/>
    <n v="296.85000000000002"/>
    <n v="23.95"/>
    <s v="Cash"/>
    <s v="Not Returned"/>
    <x v="2"/>
    <d v="1899-12-30T12:33:00"/>
    <s v="Weekday"/>
    <s v="Organic Fresh Fresh Fruits Combo"/>
    <x v="9"/>
    <n v="71.290000000000006"/>
    <s v="Yogesh Sharma"/>
    <x v="2"/>
    <s v="Arun Nair"/>
    <s v="Inventory"/>
    <s v="FreshMart Erode Circle"/>
    <x v="0"/>
  </r>
  <r>
    <s v="INV101982"/>
    <x v="353"/>
    <s v="CUST0249"/>
    <s v="PRD142"/>
    <s v="STR137"/>
    <s v="EMP0039"/>
    <n v="3"/>
    <n v="522.78"/>
    <n v="10"/>
    <n v="156.83000000000001"/>
    <n v="1411.51"/>
    <n v="1187.6099999999999"/>
    <n v="223.9"/>
    <s v="Net Banking"/>
    <s v="Returned"/>
    <x v="1"/>
    <d v="1899-12-30T09:38:00"/>
    <s v="Weekday"/>
    <s v="Lizol Dishwash 200g"/>
    <x v="4"/>
    <n v="522.78"/>
    <s v="Dhanush Menon"/>
    <x v="1"/>
    <s v="Indira Menon"/>
    <s v="Store Manager"/>
    <s v="FreshMart Ahmedabad Square"/>
    <x v="2"/>
  </r>
  <r>
    <s v="INV102206"/>
    <x v="353"/>
    <s v="CUST0270"/>
    <s v="PRD023"/>
    <s v="STR104"/>
    <s v="EMP0148"/>
    <n v="3"/>
    <n v="360.8"/>
    <n v="0"/>
    <n v="0"/>
    <n v="1082.4000000000001"/>
    <n v="798.3"/>
    <n v="284.10000000000002"/>
    <s v="Cash"/>
    <s v="Not Returned"/>
    <x v="1"/>
    <d v="1899-12-30T10:03:00"/>
    <s v="Weekday"/>
    <s v="Amul Butter 1L"/>
    <x v="3"/>
    <n v="342.27"/>
    <s v="Banu Venkataraman"/>
    <x v="0"/>
    <s v="Malathi Rao"/>
    <s v="Billing"/>
    <s v="FreshMart Nagpur Square"/>
    <x v="2"/>
  </r>
  <r>
    <s v="INV102379"/>
    <x v="353"/>
    <s v="CUST0613"/>
    <s v="PRD099"/>
    <s v="STR067"/>
    <s v="EMP0247"/>
    <n v="8"/>
    <n v="441.63"/>
    <n v="0"/>
    <n v="0"/>
    <n v="3533.04"/>
    <n v="2779.76"/>
    <n v="753.28"/>
    <s v="Upi"/>
    <s v="Not Returned"/>
    <x v="1"/>
    <d v="1899-12-30T12:02:00"/>
    <s v="Weekday"/>
    <s v="Local Farm Fresh Vegetables 200g"/>
    <x v="11"/>
    <n v="401.06"/>
    <s v="Meena Menon"/>
    <x v="0"/>
    <s v="Sudha Balan"/>
    <s v="Sales"/>
    <s v="FreshMart Salem Complex"/>
    <x v="0"/>
  </r>
  <r>
    <s v="INV101399"/>
    <x v="354"/>
    <s v="CUST0024"/>
    <s v="PRD022"/>
    <s v="STR085"/>
    <s v="EMP0154"/>
    <n v="5"/>
    <n v="397.22"/>
    <n v="15"/>
    <n v="297.92"/>
    <n v="1688.18"/>
    <n v="1596.85"/>
    <n v="91.33"/>
    <s v="Cash"/>
    <s v="Not Returned"/>
    <x v="0"/>
    <d v="1899-12-30T13:37:00"/>
    <s v="Weekday"/>
    <s v="Aavin Milk Pack"/>
    <x v="3"/>
    <n v="397.22"/>
    <s v="Devi Balan"/>
    <x v="2"/>
    <s v="Dinesh Varma"/>
    <s v="Store Manager"/>
    <s v="FreshMart Mysuru Arcade"/>
    <x v="0"/>
  </r>
  <r>
    <s v="INV102062"/>
    <x v="354"/>
    <s v="CUST0572"/>
    <s v="PRD004"/>
    <s v="STR165"/>
    <s v="EMP0260"/>
    <n v="7"/>
    <n v="413.36"/>
    <n v="0"/>
    <n v="0"/>
    <n v="2893.52"/>
    <n v="1655.78"/>
    <n v="1237.74"/>
    <s v="Wallet"/>
    <s v="Not Returned"/>
    <x v="2"/>
    <d v="1899-12-30T21:53:00"/>
    <s v="Weekday"/>
    <s v="Britannia Buns 2kg"/>
    <x v="6"/>
    <n v="398.25"/>
    <s v="Chandrasekar Balan"/>
    <x v="0"/>
    <s v="Kamala Prabhu"/>
    <s v="Billing"/>
    <s v="FreshMart Jaipur Junction"/>
    <x v="1"/>
  </r>
  <r>
    <s v="INV100825"/>
    <x v="355"/>
    <s v="CUST0392"/>
    <s v="PRD097"/>
    <s v="STR144"/>
    <s v="EMP0047"/>
    <n v="3"/>
    <n v="403.7"/>
    <n v="0"/>
    <n v="0"/>
    <n v="1211.0999999999999"/>
    <n v="931.14"/>
    <n v="279.95999999999998"/>
    <s v="Wallet"/>
    <s v="Not Returned"/>
    <x v="1"/>
    <d v="1899-12-30T11:27:00"/>
    <s v="Weekday"/>
    <s v="Local Farm Fresh Vegetables 250ml v2"/>
    <x v="11"/>
    <n v="365.92"/>
    <s v="Indira Chettiar"/>
    <x v="0"/>
    <s v="Sundar Gounder"/>
    <s v="Store Manager"/>
    <s v="FreshMart Kanpur Colony"/>
    <x v="1"/>
  </r>
  <r>
    <s v="INV101303"/>
    <x v="355"/>
    <s v="CUST0416"/>
    <s v="PRD031"/>
    <s v="STR071"/>
    <s v="EMP0189"/>
    <n v="1"/>
    <n v="342.46"/>
    <n v="0"/>
    <n v="0"/>
    <n v="342.46"/>
    <n v="271.77999999999997"/>
    <n v="70.680000000000007"/>
    <s v="Upi"/>
    <s v="Not Returned"/>
    <x v="1"/>
    <d v="1899-12-30T14:07:00"/>
    <s v="Weekday"/>
    <s v="Nescafe Coffee Pack"/>
    <x v="0"/>
    <n v="342.46"/>
    <s v="Hari Prabhu"/>
    <x v="2"/>
    <s v="Harini Pillai"/>
    <s v="Billing"/>
    <s v="FreshMart Salem Crossing"/>
    <x v="0"/>
  </r>
  <r>
    <s v="INV101775"/>
    <x v="355"/>
    <s v="CUST0046"/>
    <s v="PRD150"/>
    <s v="STR055"/>
    <s v="EMP0068"/>
    <n v="4"/>
    <n v="242.02"/>
    <n v="5"/>
    <n v="48.4"/>
    <n v="919.68"/>
    <n v="632.24"/>
    <n v="287.44"/>
    <s v="Upi"/>
    <s v="Returned"/>
    <x v="1"/>
    <d v="1899-12-30T11:51:00"/>
    <s v="Weekday"/>
    <s v="Lizol Toilet Cleaner 200g v2"/>
    <x v="4"/>
    <n v="214.04"/>
    <s v="Kishore Murugan"/>
    <x v="0"/>
    <s v="Manoj Subramaniam"/>
    <s v="Sales"/>
    <s v="FreshMart Madurai Circle"/>
    <x v="0"/>
  </r>
  <r>
    <s v="INV101762"/>
    <x v="356"/>
    <s v="CUST0509"/>
    <s v="PRD054"/>
    <s v="STR139"/>
    <s v="EMP0242"/>
    <n v="7"/>
    <n v="598.70000000000005"/>
    <n v="20"/>
    <n v="838.18"/>
    <n v="3352.72"/>
    <n v="2654.33"/>
    <n v="698.39"/>
    <s v="Credit Card"/>
    <s v="Not Returned"/>
    <x v="1"/>
    <d v="1899-12-30T12:35:00"/>
    <s v="Weekday"/>
    <s v="Lays Namkeen 2kg"/>
    <x v="7"/>
    <n v="530.16"/>
    <s v="Harini Chandran"/>
    <x v="0"/>
    <s v="Sudha Iyer"/>
    <s v="Inventory"/>
    <s v="FreshMart Nagpur Colony"/>
    <x v="2"/>
  </r>
  <r>
    <s v="INV102003"/>
    <x v="356"/>
    <s v="CUST0458"/>
    <s v="PRD011"/>
    <s v="STR072"/>
    <s v="EMP0124"/>
    <n v="2"/>
    <n v="168.36"/>
    <n v="20"/>
    <n v="67.34"/>
    <n v="269.38"/>
    <n v="204.46"/>
    <n v="64.92"/>
    <s v="Net Banking"/>
    <s v="Not Returned"/>
    <x v="1"/>
    <d v="1899-12-30T14:41:00"/>
    <s v="Weekday"/>
    <s v="Britannia Rusk 1L"/>
    <x v="6"/>
    <n v="168.36"/>
    <s v="Prasath Rao"/>
    <x v="1"/>
    <s v="Vijay Pandian"/>
    <s v="Sales"/>
    <s v="FreshMart Salem Point"/>
    <x v="0"/>
  </r>
  <r>
    <s v="INV102326"/>
    <x v="356"/>
    <s v="CUST0589"/>
    <s v="PRD100"/>
    <s v="STR060"/>
    <s v="EMP0140"/>
    <n v="4"/>
    <n v="290.45"/>
    <n v="5"/>
    <n v="58.09"/>
    <n v="1103.71"/>
    <n v="951.56"/>
    <n v="152.15"/>
    <s v="Upi"/>
    <s v="Not Returned"/>
    <x v="1"/>
    <d v="1899-12-30T19:10:00"/>
    <s v="Weekday"/>
    <s v="Organic Fresh Fresh Vegetables 200g v2"/>
    <x v="11"/>
    <n v="290.45"/>
    <s v="Ovi Venkataraman"/>
    <x v="2"/>
    <s v="Kavya Sharma"/>
    <s v="Sales"/>
    <s v="FreshMart Erode Square"/>
    <x v="1"/>
  </r>
  <r>
    <s v="INV100105"/>
    <x v="357"/>
    <s v="CUST0594"/>
    <s v="PRD141"/>
    <s v="STR004"/>
    <s v="EMP0212"/>
    <n v="4"/>
    <n v="46.76"/>
    <n v="5"/>
    <n v="9.35"/>
    <n v="204.34"/>
    <n v="146.6"/>
    <n v="57.74"/>
    <s v="Debit Card"/>
    <s v="Not Returned"/>
    <x v="2"/>
    <d v="1899-12-30T11:58:00"/>
    <s v="Weekend"/>
    <s v="Vim Floor Cleaner 1L"/>
    <x v="4"/>
    <n v="46.76"/>
    <s v="Yogesh Iyer"/>
    <x v="1"/>
    <s v="Tamil Pandian"/>
    <s v="Billing"/>
    <s v="FreshMart Erode Plaza"/>
    <x v="0"/>
  </r>
  <r>
    <s v="INV100125"/>
    <x v="357"/>
    <s v="CUST0055"/>
    <s v="PRD092"/>
    <s v="STR013"/>
    <s v="EMP0155"/>
    <n v="3"/>
    <n v="224.28"/>
    <n v="15"/>
    <n v="100.93"/>
    <n v="657.7"/>
    <n v="577.16999999999996"/>
    <n v="80.53"/>
    <s v="Wallet"/>
    <s v="Not Returned"/>
    <x v="1"/>
    <d v="1899-12-30T15:07:00"/>
    <s v="Weekend"/>
    <s v="Organic Fresh Fresh Fruits 200g"/>
    <x v="9"/>
    <n v="224.28"/>
    <s v="Vasanth Mudaliar"/>
    <x v="2"/>
    <s v="Vijay Chandran"/>
    <s v="Cashier"/>
    <s v="FreshMart Tiruppur Extension"/>
    <x v="0"/>
  </r>
  <r>
    <s v="INV100812"/>
    <x v="357"/>
    <s v="CUST0282"/>
    <s v="PRD140"/>
    <s v="STR040"/>
    <s v="EMP0061"/>
    <n v="6"/>
    <n v="398.95"/>
    <n v="20"/>
    <n v="478.74"/>
    <n v="2202.1999999999998"/>
    <n v="1560.36"/>
    <n v="641.84"/>
    <s v="Cash"/>
    <s v="Returned"/>
    <x v="1"/>
    <d v="1899-12-30T12:27:00"/>
    <s v="Weekend"/>
    <s v="Vim Toilet Cleaner 2kg"/>
    <x v="4"/>
    <n v="352.51"/>
    <s v="Thenmozhi Venkataraman"/>
    <x v="0"/>
    <s v="Poornima Devi"/>
    <s v="Billing"/>
    <s v="FreshMart Coimbatore Colony"/>
    <x v="2"/>
  </r>
  <r>
    <s v="INV100970"/>
    <x v="357"/>
    <s v="CUST0223"/>
    <s v="PRD031"/>
    <s v="STR031"/>
    <s v="EMP0153"/>
    <n v="5"/>
    <n v="379.93"/>
    <n v="15"/>
    <n v="284.95"/>
    <n v="1856.9"/>
    <n v="1358.9"/>
    <n v="498"/>
    <s v="Wallet"/>
    <s v="Not Returned"/>
    <x v="0"/>
    <d v="1899-12-30T13:28:00"/>
    <s v="Weekend"/>
    <s v="Nescafe Coffee Pack"/>
    <x v="0"/>
    <n v="342.46"/>
    <s v="Gopal Velan"/>
    <x v="0"/>
    <s v="Eswari Raj"/>
    <s v="Sales"/>
    <s v="FreshMart Chennai Complex"/>
    <x v="0"/>
  </r>
  <r>
    <s v="INV101217"/>
    <x v="357"/>
    <s v="CUST0551"/>
    <s v="PRD150"/>
    <s v="STR082"/>
    <s v="EMP0133"/>
    <n v="8"/>
    <n v="232.72"/>
    <n v="0"/>
    <n v="0"/>
    <n v="2141.02"/>
    <n v="1264.48"/>
    <n v="876.54"/>
    <s v="Upi"/>
    <s v="Not Returned"/>
    <x v="1"/>
    <d v="1899-12-30T14:24:00"/>
    <s v="Weekend"/>
    <s v="Lizol Toilet Cleaner 200g v2"/>
    <x v="4"/>
    <n v="214.04"/>
    <s v="Jagan Pandian"/>
    <x v="0"/>
    <s v="Deepak Naicker"/>
    <s v="Sales"/>
    <s v="FreshMart Salem Bypass"/>
    <x v="0"/>
  </r>
  <r>
    <s v="INV102205"/>
    <x v="357"/>
    <s v="CUST0074"/>
    <s v="PRD006"/>
    <s v="STR034"/>
    <s v="EMP0059"/>
    <n v="2"/>
    <n v="343.56"/>
    <n v="0"/>
    <n v="0"/>
    <n v="790.19"/>
    <n v="432.64"/>
    <n v="357.55"/>
    <s v="Net Banking"/>
    <s v="Not Returned"/>
    <x v="1"/>
    <d v="1899-12-30T19:51:00"/>
    <s v="Weekend"/>
    <s v="Harvest Gold Cookies 500g"/>
    <x v="6"/>
    <n v="343.56"/>
    <s v="Vijay Krishnan"/>
    <x v="1"/>
    <s v="Ezhil Rao"/>
    <s v="Billing"/>
    <s v="FreshMart Tiruppur Circle"/>
    <x v="0"/>
  </r>
  <r>
    <s v="INV102236"/>
    <x v="357"/>
    <s v="CUST0398"/>
    <s v="PRD133"/>
    <s v="STR124"/>
    <s v="EMP0042"/>
    <n v="6"/>
    <n v="82.49"/>
    <n v="20"/>
    <n v="98.99"/>
    <n v="455.34"/>
    <n v="373.5"/>
    <n v="81.84"/>
    <s v="Net Banking"/>
    <s v="Not Returned"/>
    <x v="0"/>
    <d v="1899-12-30T17:14:00"/>
    <s v="Weekend"/>
    <s v="Aachi Powdered Spices 200g"/>
    <x v="1"/>
    <n v="80.5"/>
    <s v="Balamurugan Menon"/>
    <x v="0"/>
    <s v="Nirmala Venkataraman"/>
    <s v="Sales"/>
    <s v="FreshMart Ahmedabad Hub"/>
    <x v="2"/>
  </r>
  <r>
    <s v="INV102412"/>
    <x v="357"/>
    <s v="CUST0345"/>
    <s v="PRD034"/>
    <s v="STR075"/>
    <s v="EMP0300"/>
    <n v="4"/>
    <n v="124.84"/>
    <n v="0"/>
    <n v="0"/>
    <n v="574.26"/>
    <n v="389.4"/>
    <n v="184.86"/>
    <s v="Net Banking"/>
    <s v="Not Returned"/>
    <x v="1"/>
    <d v="1899-12-30T21:53:00"/>
    <s v="Weekend"/>
    <s v="Nescafe Coffee 500g"/>
    <x v="0"/>
    <n v="124.84"/>
    <s v="Tamil Raj"/>
    <x v="1"/>
    <s v="Thiru Raj"/>
    <s v="Sales"/>
    <s v="FreshMart Salem Main Road"/>
    <x v="0"/>
  </r>
  <r>
    <s v="INV102429"/>
    <x v="357"/>
    <s v="CUST0398"/>
    <s v="PRD060"/>
    <s v="STR029"/>
    <s v="EMP0241"/>
    <n v="4"/>
    <n v="82.71"/>
    <n v="0"/>
    <n v="0"/>
    <n v="380.47"/>
    <n v="217"/>
    <n v="163.47"/>
    <s v="Cash"/>
    <s v="Not Returned"/>
    <x v="1"/>
    <d v="1899-12-30T19:01:00"/>
    <s v="Weekend"/>
    <s v="Himalaya Soap 250ml"/>
    <x v="10"/>
    <n v="72.930000000000007"/>
    <s v="Balamurugan Menon"/>
    <x v="0"/>
    <s v="Lalitha Krishnan"/>
    <s v="Sales"/>
    <s v="FreshMart Bengaluru Colony"/>
    <x v="0"/>
  </r>
  <r>
    <s v="INV100430"/>
    <x v="358"/>
    <s v="CUST0060"/>
    <s v="PRD005"/>
    <s v="STR048"/>
    <s v="EMP0152"/>
    <n v="3"/>
    <n v="349.08"/>
    <n v="15"/>
    <n v="157.09"/>
    <n v="1023.67"/>
    <n v="615.80999999999995"/>
    <n v="407.86"/>
    <s v="Net Banking"/>
    <s v="Not Returned"/>
    <x v="1"/>
    <d v="1899-12-30T16:12:00"/>
    <s v="Weekend"/>
    <s v="Amul Paneer 250ml"/>
    <x v="6"/>
    <n v="332.74"/>
    <s v="Anand Subramaniam"/>
    <x v="0"/>
    <s v="Thiru Varma"/>
    <s v="Store Manager"/>
    <s v="FreshMart Bengaluru Square"/>
    <x v="0"/>
  </r>
  <r>
    <s v="INV100870"/>
    <x v="358"/>
    <s v="CUST0051"/>
    <s v="PRD095"/>
    <s v="STR038"/>
    <s v="EMP0041"/>
    <n v="4"/>
    <n v="84.3"/>
    <n v="0"/>
    <n v="0"/>
    <n v="387.78"/>
    <n v="248.56"/>
    <n v="139.22"/>
    <s v="Credit Card"/>
    <s v="Not Returned"/>
    <x v="1"/>
    <d v="1899-12-30T19:25:00"/>
    <s v="Weekend"/>
    <s v="Organic Fresh Fresh Vegetables 200g"/>
    <x v="11"/>
    <n v="75.680000000000007"/>
    <s v="Ovi Devi"/>
    <x v="0"/>
    <s v="Thenmozhi Pandian"/>
    <s v="Inventory"/>
    <s v="FreshMart Hyderabad Hub"/>
    <x v="0"/>
  </r>
  <r>
    <s v="INV101103"/>
    <x v="358"/>
    <s v="CUST0270"/>
    <s v="PRD011"/>
    <s v="STR051"/>
    <s v="EMP0313"/>
    <n v="3"/>
    <n v="174.1"/>
    <n v="10"/>
    <n v="52.23"/>
    <n v="540.58000000000004"/>
    <n v="306.69"/>
    <n v="233.89"/>
    <s v="Wallet"/>
    <s v="Not Returned"/>
    <x v="1"/>
    <d v="1899-12-30T13:34:00"/>
    <s v="Weekend"/>
    <s v="Britannia Rusk 1L"/>
    <x v="6"/>
    <n v="168.36"/>
    <s v="Banu Venkataraman"/>
    <x v="0"/>
    <s v="Lokesh Varma"/>
    <s v="HR"/>
    <s v="FreshMart Madurai Arcade"/>
    <x v="0"/>
  </r>
  <r>
    <s v="INV101293"/>
    <x v="358"/>
    <s v="CUST0406"/>
    <s v="PRD122"/>
    <s v="STR023"/>
    <s v="EMP0256"/>
    <n v="5"/>
    <n v="114.59"/>
    <n v="5"/>
    <n v="28.65"/>
    <n v="625.95000000000005"/>
    <n v="443.6"/>
    <n v="182.35"/>
    <s v="Wallet"/>
    <s v="Not Returned"/>
    <x v="1"/>
    <d v="1899-12-30T20:51:00"/>
    <s v="Weekend"/>
    <s v="Fortune Gingelly Oil 250ml"/>
    <x v="8"/>
    <n v="102.51"/>
    <s v="Gopal Naidu"/>
    <x v="0"/>
    <s v="Vani Naicker"/>
    <s v="Cashier"/>
    <s v="FreshMart Mysuru Square"/>
    <x v="0"/>
  </r>
  <r>
    <s v="INV101735"/>
    <x v="358"/>
    <s v="CUST0685"/>
    <s v="PRD096"/>
    <s v="STR088"/>
    <s v="EMP0229"/>
    <n v="8"/>
    <n v="226.19"/>
    <n v="5"/>
    <n v="90.48"/>
    <n v="1976.9"/>
    <n v="1361.6"/>
    <n v="615.29999999999995"/>
    <s v="Credit Card"/>
    <s v="Not Returned"/>
    <x v="1"/>
    <d v="1899-12-30T14:59:00"/>
    <s v="Weekend"/>
    <s v="Local Farm Fresh Vegetables 1L"/>
    <x v="11"/>
    <n v="205.93"/>
    <s v="Naveen Achari"/>
    <x v="0"/>
    <s v="Udhay Sekar"/>
    <s v="Sales"/>
    <s v="FreshMart Salem Extension"/>
    <x v="0"/>
  </r>
  <r>
    <s v="INV101814"/>
    <x v="358"/>
    <s v="CUST0162"/>
    <s v="PRD054"/>
    <s v="STR129"/>
    <s v="EMP0186"/>
    <n v="3"/>
    <n v="530.16"/>
    <n v="0"/>
    <n v="0"/>
    <n v="1829.05"/>
    <n v="1137.57"/>
    <n v="691.48"/>
    <s v="Upi"/>
    <s v="Not Returned"/>
    <x v="0"/>
    <d v="1899-12-30T20:41:00"/>
    <s v="Weekend"/>
    <s v="Lays Namkeen 2kg"/>
    <x v="7"/>
    <n v="530.16"/>
    <s v="Geetha Balan"/>
    <x v="2"/>
    <s v="Hemalatha Velan"/>
    <s v="Billing"/>
    <s v="FreshMart Ahmedabad Heights"/>
    <x v="2"/>
  </r>
  <r>
    <s v="INV101856"/>
    <x v="358"/>
    <s v="CUST0519"/>
    <s v="PRD094"/>
    <s v="STR004"/>
    <s v="EMP0212"/>
    <n v="4"/>
    <n v="298.68"/>
    <n v="0"/>
    <n v="0"/>
    <n v="1373.93"/>
    <n v="1002.76"/>
    <n v="371.17"/>
    <s v="Net Banking"/>
    <s v="Not Returned"/>
    <x v="2"/>
    <d v="1899-12-30T10:07:00"/>
    <s v="Weekend"/>
    <s v="Organic Fresh Fresh Vegetables 2kg"/>
    <x v="11"/>
    <n v="298.68"/>
    <s v="Padma Murugan"/>
    <x v="2"/>
    <s v="Tamil Pandian"/>
    <s v="Billing"/>
    <s v="FreshMart Erode Plaza"/>
    <x v="0"/>
  </r>
  <r>
    <s v="INV100335"/>
    <x v="359"/>
    <s v="CUST0573"/>
    <s v="PRD098"/>
    <s v="STR135"/>
    <s v="EMP0006"/>
    <n v="5"/>
    <n v="90.43"/>
    <n v="0"/>
    <n v="0"/>
    <n v="452.15"/>
    <n v="345.45"/>
    <n v="106.7"/>
    <s v="Debit Card"/>
    <s v="Not Returned"/>
    <x v="1"/>
    <d v="1899-12-30T12:55:00"/>
    <s v="Weekday"/>
    <s v="Organic Fresh Fresh Vegetables 250ml"/>
    <x v="11"/>
    <n v="83.13"/>
    <s v="Padma Varma"/>
    <x v="1"/>
    <s v="Indira Nair"/>
    <s v="Cashier"/>
    <s v="FreshMart Pune Towers"/>
    <x v="2"/>
  </r>
  <r>
    <s v="INV101139"/>
    <x v="359"/>
    <s v="CUST0228"/>
    <s v="PRD074"/>
    <s v="STR117"/>
    <s v="EMP0009"/>
    <n v="6"/>
    <n v="452.46"/>
    <n v="0"/>
    <n v="0"/>
    <n v="2714.76"/>
    <n v="1885.56"/>
    <n v="829.2"/>
    <s v="Credit Card"/>
    <s v="Not Returned"/>
    <x v="1"/>
    <d v="1899-12-30T15:07:00"/>
    <s v="Weekday"/>
    <s v="Surf Excel Tissue Combo"/>
    <x v="5"/>
    <n v="414.29"/>
    <s v="Sundar Balan"/>
    <x v="0"/>
    <s v="Usha Chettiar"/>
    <s v="Cashier"/>
    <s v="FreshMart Nagpur Market"/>
    <x v="0"/>
  </r>
  <r>
    <s v="INV102285"/>
    <x v="359"/>
    <s v="CUST0018"/>
    <s v="PRD105"/>
    <s v="STR144"/>
    <s v="EMP0048"/>
    <n v="2"/>
    <n v="131.03"/>
    <n v="0"/>
    <n v="0"/>
    <n v="262.06"/>
    <n v="234.54"/>
    <n v="27.52"/>
    <s v="Net Banking"/>
    <s v="Not Returned"/>
    <x v="0"/>
    <d v="1899-12-30T15:15:00"/>
    <s v="Weekday"/>
    <s v="India Gate Basmati Rice 250ml"/>
    <x v="2"/>
    <n v="131.03"/>
    <s v="Kalpana Murugan"/>
    <x v="2"/>
    <s v="Ovi Venkataraman"/>
    <s v="Cashier"/>
    <s v="FreshMart Kanpur Colony"/>
    <x v="1"/>
  </r>
  <r>
    <s v="INV100429"/>
    <x v="360"/>
    <s v="CUST0065"/>
    <s v="PRD063"/>
    <s v="STR045"/>
    <s v="EMP0204"/>
    <n v="1"/>
    <n v="73.83"/>
    <n v="0"/>
    <n v="0"/>
    <n v="73.83"/>
    <n v="54.32"/>
    <n v="19.510000000000002"/>
    <s v="Debit Card"/>
    <s v="Not Returned"/>
    <x v="1"/>
    <d v="1899-12-30T19:59:00"/>
    <s v="Weekday"/>
    <s v="Patanjali Shampoo Combo"/>
    <x v="10"/>
    <n v="42.16"/>
    <s v="Karthik Sharma"/>
    <x v="1"/>
    <s v="Ramesh Murugan"/>
    <s v="Inventory"/>
    <s v="FreshMart Madurai Junction"/>
    <x v="0"/>
  </r>
  <r>
    <s v="INV101676"/>
    <x v="360"/>
    <s v="CUST0046"/>
    <s v="PRD028"/>
    <s v="STR073"/>
    <s v="EMP0114"/>
    <n v="4"/>
    <n v="404.15"/>
    <n v="10"/>
    <n v="161.66"/>
    <n v="1454.94"/>
    <n v="1239.92"/>
    <n v="215.02"/>
    <s v="Net Banking"/>
    <s v="Not Returned"/>
    <x v="1"/>
    <d v="1899-12-30T15:45:00"/>
    <s v="Weekday"/>
    <s v="Tata Tea Soft Drinks 500g"/>
    <x v="0"/>
    <n v="380.12"/>
    <s v="Kishore Murugan"/>
    <x v="0"/>
    <s v="Devi Krishnan"/>
    <s v="Store Manager"/>
    <s v="FreshMart Bengaluru Market"/>
    <x v="0"/>
  </r>
  <r>
    <s v="INV102192"/>
    <x v="360"/>
    <s v="CUST0507"/>
    <s v="PRD012"/>
    <s v="STR137"/>
    <s v="EMP0080"/>
    <n v="1"/>
    <n v="541.35"/>
    <n v="10"/>
    <n v="54.13"/>
    <n v="487.22"/>
    <n v="336.4"/>
    <n v="150.82"/>
    <s v="Debit Card"/>
    <s v="Not Returned"/>
    <x v="1"/>
    <d v="1899-12-30T11:15:00"/>
    <s v="Weekday"/>
    <s v="Harvest Gold Rusk 1kg"/>
    <x v="6"/>
    <n v="541.35"/>
    <s v="Kamala Iyer"/>
    <x v="2"/>
    <s v="Charulatha Balan"/>
    <s v="Sales"/>
    <s v="FreshMart Ahmedabad Square"/>
    <x v="2"/>
  </r>
  <r>
    <s v="INV102211"/>
    <x v="360"/>
    <s v="CUST0485"/>
    <s v="PRD018"/>
    <s v="STR056"/>
    <s v="EMP0163"/>
    <n v="7"/>
    <n v="233.96"/>
    <n v="0"/>
    <n v="0"/>
    <n v="1637.72"/>
    <n v="1338.4"/>
    <n v="299.32"/>
    <s v="Upi"/>
    <s v="Not Returned"/>
    <x v="1"/>
    <d v="1899-12-30T10:04:00"/>
    <s v="Weekday"/>
    <s v="Aavin Cheese 200g"/>
    <x v="3"/>
    <n v="232.58"/>
    <s v="Dhanush Venkataraman"/>
    <x v="0"/>
    <s v="Revathi Raj"/>
    <s v="Cashier"/>
    <s v="FreshMart Bengaluru Junction"/>
    <x v="0"/>
  </r>
  <r>
    <s v="INV100491"/>
    <x v="361"/>
    <s v="CUST0621"/>
    <s v="PRD099"/>
    <s v="STR078"/>
    <s v="EMP0296"/>
    <n v="6"/>
    <n v="432.81"/>
    <n v="10"/>
    <n v="259.69"/>
    <n v="2337.17"/>
    <n v="2084.8200000000002"/>
    <n v="252.35"/>
    <s v="Wallet"/>
    <s v="Not Returned"/>
    <x v="1"/>
    <d v="1899-12-30T18:04:00"/>
    <s v="Weekday"/>
    <s v="Local Farm Fresh Vegetables 200g"/>
    <x v="11"/>
    <n v="401.06"/>
    <s v="Priya Iyer"/>
    <x v="0"/>
    <s v="Vani Venkataraman"/>
    <s v="Billing"/>
    <s v="FreshMart Tiruppur Towers"/>
    <x v="0"/>
  </r>
  <r>
    <s v="INV101609"/>
    <x v="361"/>
    <s v="CUST0499"/>
    <s v="PRD020"/>
    <s v="STR075"/>
    <s v="EMP0033"/>
    <n v="7"/>
    <n v="107.6"/>
    <n v="15"/>
    <n v="112.98"/>
    <n v="640.22"/>
    <n v="602.35"/>
    <n v="37.869999999999997"/>
    <s v="Credit Card"/>
    <s v="Not Returned"/>
    <x v="1"/>
    <d v="1899-12-30T15:53:00"/>
    <s v="Weekday"/>
    <s v="Aavin Milk 1L"/>
    <x v="3"/>
    <n v="99.93"/>
    <s v="Rajesh Rao"/>
    <x v="0"/>
    <s v="Geetha Subramaniam"/>
    <s v="Sales"/>
    <s v="FreshMart Salem Main Road"/>
    <x v="0"/>
  </r>
  <r>
    <s v="INV102169"/>
    <x v="361"/>
    <s v="CUST0552"/>
    <s v="PRD109"/>
    <s v="STR012"/>
    <s v="EMP0157"/>
    <n v="1"/>
    <n v="157.97999999999999"/>
    <n v="15"/>
    <n v="23.7"/>
    <n v="134.28"/>
    <n v="137.94999999999999"/>
    <n v="-3.67"/>
    <s v="Upi"/>
    <s v="Not Returned"/>
    <x v="2"/>
    <d v="1899-12-30T14:32:00"/>
    <s v="Weekday"/>
    <s v="Aachi Ponni Rice 1kg"/>
    <x v="2"/>
    <n v="157.97999999999999"/>
    <s v="Poornima Sharma"/>
    <x v="1"/>
    <s v="Elango Velan"/>
    <s v="Cashier"/>
    <s v="FreshMart Chennai Junction"/>
    <x v="0"/>
  </r>
  <r>
    <s v="INV102274"/>
    <x v="361"/>
    <s v="CUST0381"/>
    <s v="PRD057"/>
    <s v="STR100"/>
    <s v="EMP0324"/>
    <n v="3"/>
    <n v="317.99"/>
    <n v="15"/>
    <n v="143.1"/>
    <n v="810.87"/>
    <n v="705.15"/>
    <n v="105.72"/>
    <s v="Cash"/>
    <s v="Not Returned"/>
    <x v="2"/>
    <d v="1899-12-30T09:53:00"/>
    <s v="Weekday"/>
    <s v="Parle Chocolates 500g"/>
    <x v="7"/>
    <n v="317.99"/>
    <s v="Ovi Chandran"/>
    <x v="1"/>
    <s v="Devi Raj"/>
    <s v="Inventory"/>
    <s v="FreshMart Ahmedabad Enclave"/>
    <x v="2"/>
  </r>
  <r>
    <s v="INV100181"/>
    <x v="362"/>
    <s v="CUST0171"/>
    <s v="PRD082"/>
    <s v="STR159"/>
    <s v="EMP0052"/>
    <n v="4"/>
    <n v="232.92"/>
    <n v="5"/>
    <n v="46.58"/>
    <n v="885.1"/>
    <n v="769.64"/>
    <n v="115.46"/>
    <s v="Cash"/>
    <s v="Not Returned"/>
    <x v="2"/>
    <d v="1899-12-30T10:27:00"/>
    <s v="Weekday"/>
    <s v="Organic Fresh Fresh Fruits Pack"/>
    <x v="9"/>
    <n v="232.92"/>
    <s v="Kavya Chettiar"/>
    <x v="2"/>
    <s v="Pandi Iyer"/>
    <s v="Sales"/>
    <s v="FreshMart Jaipur Market"/>
    <x v="1"/>
  </r>
  <r>
    <s v="INV100650"/>
    <x v="362"/>
    <s v="CUST0315"/>
    <s v="PRD033"/>
    <s v="STR020"/>
    <s v="EMP0221"/>
    <n v="3"/>
    <n v="217.42"/>
    <n v="15"/>
    <n v="97.84"/>
    <n v="554.41999999999996"/>
    <n v="531.09"/>
    <n v="23.33"/>
    <s v="Wallet"/>
    <s v="Not Returned"/>
    <x v="1"/>
    <d v="1899-12-30T21:19:00"/>
    <s v="Weekday"/>
    <s v="Bisleri Soft Drinks 2kg"/>
    <x v="0"/>
    <n v="217.42"/>
    <s v="Aishwarya Varma"/>
    <x v="2"/>
    <s v="Banu Reddy"/>
    <s v="Sales"/>
    <s v="FreshMart Erode Circle"/>
    <x v="0"/>
  </r>
  <r>
    <s v="INV100671"/>
    <x v="362"/>
    <s v="CUST0640"/>
    <s v="PRD010"/>
    <s v="STR005"/>
    <s v="EMP0311"/>
    <n v="4"/>
    <n v="182.3"/>
    <n v="5"/>
    <n v="36.46"/>
    <n v="692.74"/>
    <n v="430.4"/>
    <n v="262.33999999999997"/>
    <s v="Credit Card"/>
    <s v="Not Returned"/>
    <x v="1"/>
    <d v="1899-12-30T11:40:00"/>
    <s v="Weekday"/>
    <s v="Harvest Gold Cookies Pack"/>
    <x v="6"/>
    <n v="182.3"/>
    <s v="Thiru Murugan"/>
    <x v="1"/>
    <s v="Vijay Gounder"/>
    <s v="Store Manager"/>
    <s v="FreshMart Chennai Crossing"/>
    <x v="0"/>
  </r>
  <r>
    <s v="INV100866"/>
    <x v="362"/>
    <s v="CUST0363"/>
    <s v="PRD029"/>
    <s v="STR114"/>
    <s v="EMP0276"/>
    <n v="4"/>
    <n v="332.73"/>
    <n v="10"/>
    <n v="133.09"/>
    <n v="1197.83"/>
    <n v="1044.8800000000001"/>
    <n v="152.94999999999999"/>
    <s v="Debit Card"/>
    <s v="Returned"/>
    <x v="1"/>
    <d v="1899-12-30T12:08:00"/>
    <s v="Weekday"/>
    <s v="Pepsi Tea 200g"/>
    <x v="0"/>
    <n v="332.73"/>
    <s v="Elango Devi"/>
    <x v="1"/>
    <s v="Hari Chettiar"/>
    <s v="Store Manager"/>
    <s v="FreshMart Ahmedabad Complex"/>
    <x v="2"/>
  </r>
  <r>
    <s v="INV100867"/>
    <x v="362"/>
    <s v="CUST0461"/>
    <s v="PRD017"/>
    <s v="STR039"/>
    <s v="EMP0171"/>
    <n v="4"/>
    <n v="507.28"/>
    <n v="0"/>
    <n v="0"/>
    <n v="2029.12"/>
    <n v="1590.76"/>
    <n v="438.36"/>
    <s v="Credit Card"/>
    <s v="Not Returned"/>
    <x v="1"/>
    <d v="1899-12-30T16:10:00"/>
    <s v="Weekday"/>
    <s v="Nestle Curd 1kg"/>
    <x v="3"/>
    <n v="464.41"/>
    <s v="Prakash Achari"/>
    <x v="0"/>
    <s v="Ashok Nair"/>
    <s v="Cashier"/>
    <s v="FreshMart Mysuru Market"/>
    <x v="0"/>
  </r>
  <r>
    <s v="INV100881"/>
    <x v="362"/>
    <s v="CUST0560"/>
    <s v="PRD015"/>
    <s v="STR041"/>
    <s v="EMP0133"/>
    <n v="4"/>
    <n v="459.58"/>
    <n v="0"/>
    <n v="0"/>
    <n v="1838.32"/>
    <n v="1547.56"/>
    <n v="290.76"/>
    <s v="Debit Card"/>
    <s v="Not Returned"/>
    <x v="2"/>
    <d v="1899-12-30T16:15:00"/>
    <s v="Weekday"/>
    <s v="Nestle Butter 250ml"/>
    <x v="3"/>
    <n v="459.58"/>
    <s v="Dinesh Prabhu"/>
    <x v="2"/>
    <s v="Deepak Naicker"/>
    <s v="Sales"/>
    <s v="FreshMart Tiruppur Colony"/>
    <x v="0"/>
  </r>
  <r>
    <s v="INV101263"/>
    <x v="362"/>
    <s v="CUST0087"/>
    <s v="PRD055"/>
    <s v="STR080"/>
    <s v="EMP0285"/>
    <n v="3"/>
    <n v="125.15"/>
    <n v="0"/>
    <n v="0"/>
    <n v="375.45"/>
    <n v="287.10000000000002"/>
    <n v="88.35"/>
    <s v="Credit Card"/>
    <s v="Not Returned"/>
    <x v="0"/>
    <d v="1899-12-30T11:43:00"/>
    <s v="Weekday"/>
    <s v="Cadbury Biscuits Pack"/>
    <x v="7"/>
    <n v="125.15"/>
    <s v="Karthik Selvam"/>
    <x v="1"/>
    <s v="Lalitha Murugan"/>
    <s v="Store Manager"/>
    <s v="FreshMart Madurai Colony"/>
    <x v="0"/>
  </r>
  <r>
    <s v="INV101562"/>
    <x v="362"/>
    <s v="CUST0284"/>
    <s v="PRD104"/>
    <s v="STR041"/>
    <s v="EMP0325"/>
    <n v="2"/>
    <n v="191.13"/>
    <n v="15"/>
    <n v="57.34"/>
    <n v="324.92"/>
    <n v="306.83999999999997"/>
    <n v="18.079999999999998"/>
    <s v="Upi"/>
    <s v="Not Returned"/>
    <x v="1"/>
    <d v="1899-12-30T19:35:00"/>
    <s v="Weekday"/>
    <s v="Local Farm Fresh Vegetables Combo"/>
    <x v="11"/>
    <n v="191.13"/>
    <s v="Usha Gounder"/>
    <x v="1"/>
    <s v="Chandran Naidu"/>
    <s v="Cashier"/>
    <s v="FreshMart Tiruppur Colony"/>
    <x v="0"/>
  </r>
  <r>
    <s v="INV102108"/>
    <x v="362"/>
    <s v="CUST0263"/>
    <s v="PRD069"/>
    <s v="STR070"/>
    <s v="EMP0211"/>
    <n v="6"/>
    <n v="479.54"/>
    <n v="0"/>
    <n v="0"/>
    <n v="2877.24"/>
    <n v="2020.8"/>
    <n v="856.44"/>
    <s v="Net Banking"/>
    <s v="Not Returned"/>
    <x v="1"/>
    <d v="1899-12-30T11:48:00"/>
    <s v="Weekday"/>
    <s v="Patanjali Shampoo 1kg"/>
    <x v="10"/>
    <n v="468.94"/>
    <s v="Deepa Kumar"/>
    <x v="0"/>
    <s v="Tamil Mudaliar"/>
    <s v="Cashier"/>
    <s v="FreshMart Bengaluru Nagar"/>
    <x v="0"/>
  </r>
  <r>
    <s v="INV102124"/>
    <x v="362"/>
    <s v="CUST0246"/>
    <s v="PRD089"/>
    <s v="STR126"/>
    <s v="EMP0080"/>
    <n v="5"/>
    <n v="326.66000000000003"/>
    <n v="10"/>
    <n v="163.33000000000001"/>
    <n v="1469.97"/>
    <n v="1257.0999999999999"/>
    <n v="212.87"/>
    <s v="Net Banking"/>
    <s v="Not Returned"/>
    <x v="1"/>
    <d v="1899-12-30T14:14:00"/>
    <s v="Weekday"/>
    <s v="Organic Fresh Fresh Fruits 500g"/>
    <x v="9"/>
    <n v="305.67"/>
    <s v="Udhay Varma"/>
    <x v="0"/>
    <s v="Charulatha Balan"/>
    <s v="Sales"/>
    <s v="FreshMart Surat Hub"/>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2069"/>
    <d v="2026-02-22T00:00:00"/>
    <s v="CUST0191"/>
    <s v="PRD137"/>
    <s v="STR013"/>
    <s v="EMP0017"/>
    <n v="1"/>
    <n v="442.14"/>
    <n v="0"/>
    <n v="0"/>
    <n v="508.46"/>
    <n v="351.87"/>
    <n v="156.59"/>
    <x v="0"/>
    <x v="0"/>
    <x v="0"/>
    <n v="0.7"/>
    <s v="Weekend"/>
    <x v="0"/>
    <x v="0"/>
    <n v="442.14"/>
    <s v="Elango Balan"/>
    <s v="Bronze"/>
    <x v="0"/>
    <s v="Sales"/>
    <s v="FreshMart Tiruppur Extension"/>
    <x v="0"/>
    <x v="0"/>
    <x v="0"/>
    <n v="2"/>
    <n v="0.30796916178263778"/>
    <x v="0"/>
  </r>
  <r>
    <s v="INV101004"/>
    <d v="2026-07-02T00:00:00"/>
    <s v="CUST0211"/>
    <s v="PRD070"/>
    <s v="STR008"/>
    <s v="EMP0175"/>
    <n v="1"/>
    <n v="233.47"/>
    <n v="0"/>
    <n v="0"/>
    <n v="268.49"/>
    <n v="188.98"/>
    <n v="79.510000000000005"/>
    <x v="1"/>
    <x v="0"/>
    <x v="0"/>
    <n v="0.55138888888888893"/>
    <s v="Weekend"/>
    <x v="1"/>
    <x v="1"/>
    <n v="233.47"/>
    <s v="Latha Chandran"/>
    <s v="Silver"/>
    <x v="1"/>
    <s v="Sales"/>
    <s v="FreshMart Kochi Plaza"/>
    <x v="0"/>
    <x v="0"/>
    <x v="1"/>
    <n v="7"/>
    <n v="0.29613765875824055"/>
    <x v="0"/>
  </r>
  <r>
    <s v="INV101088"/>
    <d v="2026-02-24T00:00:00"/>
    <s v="CUST0017"/>
    <s v="PRD050"/>
    <s v="STR070"/>
    <s v="EMP0175"/>
    <n v="4"/>
    <n v="51.33"/>
    <n v="0"/>
    <n v="0"/>
    <n v="205.32"/>
    <n v="149.91999999999999"/>
    <n v="55.4"/>
    <x v="2"/>
    <x v="0"/>
    <x v="0"/>
    <n v="0.46736111111111112"/>
    <s v="Weekday"/>
    <x v="2"/>
    <x v="2"/>
    <n v="51.33"/>
    <s v="Ashok Nair"/>
    <s v="Silver"/>
    <x v="1"/>
    <s v="Sales"/>
    <s v="FreshMart Bengaluru Nagar"/>
    <x v="0"/>
    <x v="0"/>
    <x v="0"/>
    <n v="2"/>
    <n v="0.26982271576076367"/>
    <x v="0"/>
  </r>
  <r>
    <s v="INV100629"/>
    <d v="2025-12-15T00:00:00"/>
    <s v="CUST0008"/>
    <s v="PRD054"/>
    <s v="STR022"/>
    <s v="EMP0133"/>
    <n v="1"/>
    <n v="530.16"/>
    <n v="0"/>
    <n v="0"/>
    <n v="530.16"/>
    <n v="379.19"/>
    <n v="150.97"/>
    <x v="0"/>
    <x v="0"/>
    <x v="0"/>
    <n v="0.82986111111111116"/>
    <s v="Weekday"/>
    <x v="3"/>
    <x v="2"/>
    <n v="530.16"/>
    <s v="Eswari Raj"/>
    <s v="Silver"/>
    <x v="2"/>
    <s v="Sales"/>
    <s v="FreshMart Tiruppur Complex"/>
    <x v="0"/>
    <x v="1"/>
    <x v="2"/>
    <n v="12"/>
    <n v="0.28476309038780745"/>
    <x v="0"/>
  </r>
  <r>
    <s v="INV100910"/>
    <d v="2026-03-15T00:00:00"/>
    <s v="CUST0353"/>
    <s v="PRD027"/>
    <s v="STR031"/>
    <s v="EMP0153"/>
    <n v="8"/>
    <n v="150.79"/>
    <n v="0"/>
    <n v="0"/>
    <n v="1387.27"/>
    <n v="855.92"/>
    <n v="531.35"/>
    <x v="3"/>
    <x v="0"/>
    <x v="0"/>
    <n v="0.66388888888888886"/>
    <s v="Weekend"/>
    <x v="4"/>
    <x v="3"/>
    <n v="139.21"/>
    <s v="Mala Nair"/>
    <s v="Gold"/>
    <x v="3"/>
    <s v="Sales"/>
    <s v="FreshMart Chennai Complex"/>
    <x v="0"/>
    <x v="0"/>
    <x v="3"/>
    <n v="3"/>
    <n v="0.38301844630100845"/>
    <x v="0"/>
  </r>
  <r>
    <s v="INV102177"/>
    <d v="2025-12-14T00:00:00"/>
    <s v="CUST0406"/>
    <s v="PRD115"/>
    <s v="STR050"/>
    <s v="EMP0067"/>
    <n v="3"/>
    <n v="387.87"/>
    <n v="0"/>
    <n v="0"/>
    <n v="1338.15"/>
    <n v="959.73"/>
    <n v="378.42"/>
    <x v="4"/>
    <x v="0"/>
    <x v="0"/>
    <n v="0.38263888888888886"/>
    <s v="Weekend"/>
    <x v="5"/>
    <x v="4"/>
    <n v="372.61"/>
    <s v="Gopal Naidu"/>
    <s v="Gold"/>
    <x v="4"/>
    <s v="Sales"/>
    <s v="FreshMart Chennai Main Road"/>
    <x v="0"/>
    <x v="1"/>
    <x v="2"/>
    <n v="12"/>
    <n v="0.28279340881067144"/>
    <x v="0"/>
  </r>
  <r>
    <s v="INV101900"/>
    <d v="2026-04-03T00:00:00"/>
    <s v="CUST0215"/>
    <s v="PRD146"/>
    <s v="STR055"/>
    <s v="EMP0068"/>
    <n v="3"/>
    <n v="66.400000000000006"/>
    <n v="0"/>
    <n v="0"/>
    <n v="199.2"/>
    <n v="149.97"/>
    <n v="49.23"/>
    <x v="3"/>
    <x v="0"/>
    <x v="0"/>
    <n v="0.91388888888888886"/>
    <s v="Weekday"/>
    <x v="6"/>
    <x v="5"/>
    <n v="66.400000000000006"/>
    <s v="Nithya Nathan"/>
    <s v="Bronze"/>
    <x v="5"/>
    <s v="Sales"/>
    <s v="FreshMart Madurai Circle"/>
    <x v="0"/>
    <x v="0"/>
    <x v="4"/>
    <n v="4"/>
    <n v="0.24713855421686748"/>
    <x v="0"/>
  </r>
  <r>
    <s v="INV100926"/>
    <d v="2026-11-03T00:00:00"/>
    <s v="CUST0121"/>
    <s v="PRD007"/>
    <s v="STR059"/>
    <s v="EMP0040"/>
    <n v="2"/>
    <n v="437.49"/>
    <n v="0"/>
    <n v="0"/>
    <n v="874.98"/>
    <n v="530.88"/>
    <n v="344.1"/>
    <x v="2"/>
    <x v="0"/>
    <x v="0"/>
    <n v="0.71250000000000002"/>
    <s v="Weekday"/>
    <x v="7"/>
    <x v="6"/>
    <n v="437.49"/>
    <s v="Venkat Achari"/>
    <s v="Silver"/>
    <x v="6"/>
    <s v="Sales"/>
    <s v="FreshMart Coimbatore Plaza"/>
    <x v="0"/>
    <x v="0"/>
    <x v="5"/>
    <n v="11"/>
    <n v="0.39326613179729825"/>
    <x v="0"/>
  </r>
  <r>
    <s v="INV101759"/>
    <d v="2025-11-12T00:00:00"/>
    <s v="CUST0121"/>
    <s v="PRD025"/>
    <s v="STR064"/>
    <s v="EMP0228"/>
    <n v="4"/>
    <n v="383.51"/>
    <n v="0"/>
    <n v="0"/>
    <n v="1534.04"/>
    <n v="1143.5999999999999"/>
    <n v="390.44"/>
    <x v="1"/>
    <x v="0"/>
    <x v="0"/>
    <n v="0.73263888888888884"/>
    <s v="Weekday"/>
    <x v="8"/>
    <x v="3"/>
    <n v="383.51"/>
    <s v="Venkat Achari"/>
    <s v="Silver"/>
    <x v="7"/>
    <s v="Sales"/>
    <s v="FreshMart Kochi Extension"/>
    <x v="0"/>
    <x v="1"/>
    <x v="5"/>
    <n v="11"/>
    <n v="0.25451748324685147"/>
    <x v="0"/>
  </r>
  <r>
    <s v="INV101154"/>
    <d v="2025-12-14T00:00:00"/>
    <s v="CUST0114"/>
    <s v="PRD029"/>
    <s v="STR089"/>
    <s v="EMP0133"/>
    <n v="2"/>
    <n v="332.73"/>
    <n v="0"/>
    <n v="0"/>
    <n v="765.28"/>
    <n v="522.44000000000005"/>
    <n v="242.84"/>
    <x v="3"/>
    <x v="0"/>
    <x v="0"/>
    <n v="0.47013888888888888"/>
    <s v="Weekend"/>
    <x v="9"/>
    <x v="3"/>
    <n v="332.73"/>
    <s v="Hariharan Menon"/>
    <s v="Bronze"/>
    <x v="2"/>
    <s v="Sales"/>
    <s v="FreshMart Salem Hub"/>
    <x v="0"/>
    <x v="1"/>
    <x v="2"/>
    <n v="12"/>
    <n v="0.31732176458289779"/>
    <x v="0"/>
  </r>
  <r>
    <s v="INV101686"/>
    <d v="2025-12-16T00:00:00"/>
    <s v="CUST0205"/>
    <s v="PRD052"/>
    <s v="STR091"/>
    <s v="EMP0264"/>
    <n v="3"/>
    <n v="346.68"/>
    <n v="0"/>
    <n v="0"/>
    <n v="1040.04"/>
    <n v="766.47"/>
    <n v="273.57"/>
    <x v="5"/>
    <x v="0"/>
    <x v="0"/>
    <n v="0.39583333333333331"/>
    <s v="Weekday"/>
    <x v="10"/>
    <x v="2"/>
    <n v="328.59"/>
    <s v="Lalitha Nathan"/>
    <s v="Gold"/>
    <x v="8"/>
    <s v="Sales"/>
    <s v="FreshMart Tiruppur Plaza"/>
    <x v="0"/>
    <x v="1"/>
    <x v="2"/>
    <n v="12"/>
    <n v="0.26303796007845853"/>
    <x v="0"/>
  </r>
  <r>
    <s v="INV102060"/>
    <d v="2026-02-16T00:00:00"/>
    <s v="CUST0232"/>
    <s v="PRD023"/>
    <s v="STR024"/>
    <s v="EMP0199"/>
    <n v="4"/>
    <n v="342.27"/>
    <n v="0"/>
    <n v="0"/>
    <n v="1369.08"/>
    <n v="1064.4000000000001"/>
    <n v="304.68"/>
    <x v="0"/>
    <x v="0"/>
    <x v="0"/>
    <n v="0.7944444444444444"/>
    <s v="Weekday"/>
    <x v="11"/>
    <x v="7"/>
    <n v="342.27"/>
    <s v="Kishore Sharma"/>
    <s v="Bronze"/>
    <x v="9"/>
    <s v="Sales"/>
    <s v="FreshMart Bengaluru Plaza"/>
    <x v="0"/>
    <x v="0"/>
    <x v="0"/>
    <n v="2"/>
    <n v="0.22254360592514683"/>
    <x v="0"/>
  </r>
  <r>
    <s v="INV100373"/>
    <d v="2026-12-02T00:00:00"/>
    <s v="CUST0198"/>
    <s v="PRD122"/>
    <s v="STR013"/>
    <s v="EMP0230"/>
    <n v="3"/>
    <n v="102.51"/>
    <n v="0"/>
    <n v="0"/>
    <n v="307.52999999999997"/>
    <n v="266.16000000000003"/>
    <n v="41.37"/>
    <x v="0"/>
    <x v="0"/>
    <x v="0"/>
    <n v="0.7"/>
    <s v="Weekday"/>
    <x v="12"/>
    <x v="8"/>
    <n v="102.51"/>
    <s v="Meena Pillai"/>
    <s v="Silver"/>
    <x v="10"/>
    <s v="Sales"/>
    <s v="FreshMart Tiruppur Extension"/>
    <x v="0"/>
    <x v="0"/>
    <x v="2"/>
    <n v="12"/>
    <n v="0.13452346112574384"/>
    <x v="0"/>
  </r>
  <r>
    <s v="INV100520"/>
    <d v="2026-03-28T00:00:00"/>
    <s v="CUST0637"/>
    <s v="PRD115"/>
    <s v="STR056"/>
    <s v="EMP0315"/>
    <n v="3"/>
    <n v="372.61"/>
    <n v="0"/>
    <n v="0"/>
    <n v="1285.5"/>
    <n v="959.73"/>
    <n v="325.77"/>
    <x v="2"/>
    <x v="0"/>
    <x v="0"/>
    <n v="0.8041666666666667"/>
    <s v="Weekend"/>
    <x v="5"/>
    <x v="4"/>
    <n v="372.61"/>
    <s v="Deepa Devi"/>
    <s v="Bronze"/>
    <x v="11"/>
    <s v="Sales"/>
    <s v="FreshMart Bengaluru Junction"/>
    <x v="0"/>
    <x v="0"/>
    <x v="3"/>
    <n v="3"/>
    <n v="0.25341890315052507"/>
    <x v="0"/>
  </r>
  <r>
    <s v="INV102494"/>
    <d v="2026-03-17T00:00:00"/>
    <s v="CUST0101"/>
    <s v="PRD034"/>
    <s v="STR061"/>
    <s v="EMP0279"/>
    <n v="3"/>
    <n v="124.84"/>
    <n v="0"/>
    <n v="0"/>
    <n v="374.52"/>
    <n v="292.05"/>
    <n v="82.47"/>
    <x v="0"/>
    <x v="0"/>
    <x v="0"/>
    <n v="0.61250000000000004"/>
    <s v="Weekday"/>
    <x v="13"/>
    <x v="3"/>
    <n v="124.84"/>
    <s v="Dinesh Nair"/>
    <s v="Silver"/>
    <x v="12"/>
    <s v="Sales"/>
    <s v="FreshMart Hyderabad Colony"/>
    <x v="0"/>
    <x v="0"/>
    <x v="3"/>
    <n v="3"/>
    <n v="0.22020185837872477"/>
    <x v="0"/>
  </r>
  <r>
    <s v="INV101808"/>
    <d v="2026-04-02T00:00:00"/>
    <s v="CUST0297"/>
    <s v="PRD144"/>
    <s v="STR042"/>
    <s v="EMP0261"/>
    <n v="8"/>
    <n v="265.54000000000002"/>
    <n v="0"/>
    <n v="0"/>
    <n v="2124.3200000000002"/>
    <n v="1488.32"/>
    <n v="636"/>
    <x v="3"/>
    <x v="0"/>
    <x v="0"/>
    <n v="0.65"/>
    <s v="Weekday"/>
    <x v="14"/>
    <x v="5"/>
    <n v="242.22"/>
    <s v="Nithya Sharma"/>
    <s v="Gold"/>
    <x v="13"/>
    <s v="Sales"/>
    <s v="FreshMart Erode Point"/>
    <x v="0"/>
    <x v="0"/>
    <x v="4"/>
    <n v="4"/>
    <n v="0.29938992242223389"/>
    <x v="0"/>
  </r>
  <r>
    <s v="INV102394"/>
    <d v="2025-12-28T00:00:00"/>
    <s v="CUST0297"/>
    <s v="PRD026"/>
    <s v="STR069"/>
    <s v="EMP0042"/>
    <n v="6"/>
    <n v="352.68"/>
    <n v="0"/>
    <n v="0"/>
    <n v="2433.4899999999998"/>
    <n v="1483.5"/>
    <n v="949.99"/>
    <x v="5"/>
    <x v="0"/>
    <x v="0"/>
    <n v="0.42291666666666666"/>
    <s v="Weekend"/>
    <x v="15"/>
    <x v="3"/>
    <n v="329.69"/>
    <s v="Nithya Sharma"/>
    <s v="Gold"/>
    <x v="14"/>
    <s v="Sales"/>
    <s v="FreshMart Madurai Gardens"/>
    <x v="0"/>
    <x v="1"/>
    <x v="2"/>
    <n v="12"/>
    <n v="0.39038171514984654"/>
    <x v="0"/>
  </r>
  <r>
    <s v="INV100412"/>
    <d v="2025-12-28T00:00:00"/>
    <s v="CUST0269"/>
    <s v="PRD088"/>
    <s v="STR005"/>
    <s v="EMP0127"/>
    <n v="4"/>
    <n v="404.97"/>
    <n v="0"/>
    <n v="0"/>
    <n v="1862.86"/>
    <n v="1364.96"/>
    <n v="497.9"/>
    <x v="2"/>
    <x v="0"/>
    <x v="0"/>
    <n v="0.84652777777777777"/>
    <s v="Weekend"/>
    <x v="16"/>
    <x v="9"/>
    <n v="404.97"/>
    <s v="Naveen Naidu"/>
    <s v="Silver"/>
    <x v="15"/>
    <s v="Sales"/>
    <s v="FreshMart Chennai Crossing"/>
    <x v="0"/>
    <x v="1"/>
    <x v="2"/>
    <n v="12"/>
    <n v="0.2672771974276113"/>
    <x v="0"/>
  </r>
  <r>
    <s v="INV102071"/>
    <d v="2026-03-03T00:00:00"/>
    <s v="CUST0291"/>
    <s v="PRD016"/>
    <s v="STR069"/>
    <s v="EMP0283"/>
    <n v="3"/>
    <n v="59.92"/>
    <n v="0"/>
    <n v="0"/>
    <n v="179.76"/>
    <n v="144.44999999999999"/>
    <n v="35.31"/>
    <x v="4"/>
    <x v="0"/>
    <x v="0"/>
    <n v="0.55486111111111114"/>
    <s v="Weekday"/>
    <x v="17"/>
    <x v="7"/>
    <n v="59.92"/>
    <s v="Revathi Sharma"/>
    <s v="Bronze"/>
    <x v="16"/>
    <s v="Sales"/>
    <s v="FreshMart Madurai Gardens"/>
    <x v="0"/>
    <x v="0"/>
    <x v="3"/>
    <n v="3"/>
    <n v="0.19642857142857145"/>
    <x v="0"/>
  </r>
  <r>
    <s v="INV102004"/>
    <d v="2026-03-14T00:00:00"/>
    <s v="CUST0580"/>
    <s v="PRD109"/>
    <s v="STR035"/>
    <s v="EMP0158"/>
    <n v="2"/>
    <n v="157.97999999999999"/>
    <n v="0"/>
    <n v="0"/>
    <n v="363.35"/>
    <n v="275.89999999999998"/>
    <n v="87.45"/>
    <x v="4"/>
    <x v="0"/>
    <x v="0"/>
    <n v="0.72986111111111107"/>
    <s v="Weekend"/>
    <x v="18"/>
    <x v="4"/>
    <n v="157.97999999999999"/>
    <s v="Eswari Nathan"/>
    <s v="Bronze"/>
    <x v="17"/>
    <s v="Sales"/>
    <s v="FreshMart Kochi Circle"/>
    <x v="0"/>
    <x v="0"/>
    <x v="3"/>
    <n v="3"/>
    <n v="0.24067703316361633"/>
    <x v="0"/>
  </r>
  <r>
    <s v="INV101854"/>
    <d v="2026-02-14T00:00:00"/>
    <s v="CUST0699"/>
    <s v="PRD034"/>
    <s v="STR088"/>
    <s v="EMP0229"/>
    <n v="4"/>
    <n v="130.76"/>
    <n v="0"/>
    <n v="0"/>
    <n v="601.5"/>
    <n v="389.4"/>
    <n v="212.1"/>
    <x v="3"/>
    <x v="0"/>
    <x v="0"/>
    <n v="0.68402777777777779"/>
    <s v="Weekend"/>
    <x v="13"/>
    <x v="3"/>
    <n v="124.84"/>
    <s v="Karthik Iyer"/>
    <s v="Gold"/>
    <x v="18"/>
    <s v="Sales"/>
    <s v="FreshMart Salem Extension"/>
    <x v="0"/>
    <x v="0"/>
    <x v="0"/>
    <n v="2"/>
    <n v="0.35261845386533663"/>
    <x v="0"/>
  </r>
  <r>
    <s v="INV100851"/>
    <d v="2026-05-01T00:00:00"/>
    <s v="CUST0574"/>
    <s v="PRD015"/>
    <s v="STR048"/>
    <s v="EMP0312"/>
    <n v="1"/>
    <n v="459.58"/>
    <n v="0"/>
    <n v="0"/>
    <n v="459.58"/>
    <n v="386.89"/>
    <n v="72.69"/>
    <x v="3"/>
    <x v="0"/>
    <x v="0"/>
    <n v="0.43958333333333333"/>
    <s v="Weekday"/>
    <x v="19"/>
    <x v="7"/>
    <n v="459.58"/>
    <s v="Dhanush Nathan"/>
    <s v="Bronze"/>
    <x v="19"/>
    <s v="Sales"/>
    <s v="FreshMart Bengaluru Square"/>
    <x v="0"/>
    <x v="0"/>
    <x v="6"/>
    <n v="5"/>
    <n v="0.1581661517037295"/>
    <x v="0"/>
  </r>
  <r>
    <s v="INV101998"/>
    <d v="2026-02-22T00:00:00"/>
    <s v="CUST0365"/>
    <s v="PRD054"/>
    <s v="STR075"/>
    <s v="EMP0033"/>
    <n v="5"/>
    <n v="530.16"/>
    <n v="0"/>
    <n v="0"/>
    <n v="3048.42"/>
    <n v="1895.95"/>
    <n v="1152.47"/>
    <x v="1"/>
    <x v="0"/>
    <x v="0"/>
    <n v="0.43541666666666667"/>
    <s v="Weekend"/>
    <x v="3"/>
    <x v="2"/>
    <n v="530.16"/>
    <s v="Jaya Iyer"/>
    <s v="Silver"/>
    <x v="20"/>
    <s v="Sales"/>
    <s v="FreshMart Salem Main Road"/>
    <x v="0"/>
    <x v="0"/>
    <x v="0"/>
    <n v="2"/>
    <n v="0.37805486120678911"/>
    <x v="0"/>
  </r>
  <r>
    <s v="INV101334"/>
    <d v="2026-02-15T00:00:00"/>
    <s v="CUST0573"/>
    <s v="PRD075"/>
    <s v="STR022"/>
    <s v="EMP0284"/>
    <n v="8"/>
    <n v="327.84"/>
    <n v="0"/>
    <n v="0"/>
    <n v="3016.13"/>
    <n v="1802.24"/>
    <n v="1213.8900000000001"/>
    <x v="3"/>
    <x v="0"/>
    <x v="0"/>
    <n v="0.65833333333333333"/>
    <s v="Weekend"/>
    <x v="20"/>
    <x v="1"/>
    <n v="297.32"/>
    <s v="Padma Varma"/>
    <s v="Bronze"/>
    <x v="21"/>
    <s v="Sales"/>
    <s v="FreshMart Tiruppur Complex"/>
    <x v="0"/>
    <x v="0"/>
    <x v="0"/>
    <n v="2"/>
    <n v="0.40246607407505647"/>
    <x v="0"/>
  </r>
  <r>
    <s v="INV100144"/>
    <d v="2026-07-03T00:00:00"/>
    <s v="CUST0546"/>
    <s v="PRD018"/>
    <s v="STR016"/>
    <s v="EMP0073"/>
    <n v="3"/>
    <n v="232.58"/>
    <n v="0"/>
    <n v="0"/>
    <n v="802.4"/>
    <n v="573.6"/>
    <n v="228.8"/>
    <x v="1"/>
    <x v="0"/>
    <x v="0"/>
    <n v="0.85486111111111107"/>
    <s v="Weekend"/>
    <x v="21"/>
    <x v="7"/>
    <n v="232.58"/>
    <s v="Balaji Sekar"/>
    <s v="Silver"/>
    <x v="22"/>
    <s v="Sales"/>
    <s v="FreshMart Kochi Bypass"/>
    <x v="0"/>
    <x v="0"/>
    <x v="1"/>
    <n v="7"/>
    <n v="0.28514456630109675"/>
    <x v="0"/>
  </r>
  <r>
    <s v="INV101898"/>
    <d v="2025-12-15T00:00:00"/>
    <s v="CUST0433"/>
    <s v="PRD092"/>
    <s v="STR022"/>
    <s v="EMP0283"/>
    <n v="6"/>
    <n v="239.49"/>
    <n v="0"/>
    <n v="0"/>
    <n v="1436.94"/>
    <n v="1154.3399999999999"/>
    <n v="282.60000000000002"/>
    <x v="2"/>
    <x v="0"/>
    <x v="0"/>
    <n v="0.88263888888888886"/>
    <s v="Weekday"/>
    <x v="22"/>
    <x v="9"/>
    <n v="224.28"/>
    <s v="Uma Nair"/>
    <s v="Gold"/>
    <x v="16"/>
    <s v="Sales"/>
    <s v="FreshMart Tiruppur Complex"/>
    <x v="0"/>
    <x v="1"/>
    <x v="2"/>
    <n v="12"/>
    <n v="0.19666791932857322"/>
    <x v="0"/>
  </r>
  <r>
    <s v="INV102283"/>
    <d v="2025-12-14T00:00:00"/>
    <s v="CUST0436"/>
    <s v="PRD053"/>
    <s v="STR057"/>
    <s v="EMP0225"/>
    <n v="4"/>
    <n v="265.07"/>
    <n v="0"/>
    <n v="0"/>
    <n v="1219.32"/>
    <n v="778.56"/>
    <n v="440.76"/>
    <x v="5"/>
    <x v="0"/>
    <x v="0"/>
    <n v="0.51666666666666672"/>
    <s v="Weekend"/>
    <x v="23"/>
    <x v="2"/>
    <n v="262.77"/>
    <s v="Hari Pillai"/>
    <s v="Gold"/>
    <x v="23"/>
    <s v="Sales"/>
    <s v="FreshMart Madurai Point"/>
    <x v="0"/>
    <x v="1"/>
    <x v="2"/>
    <n v="12"/>
    <n v="0.36148016927467769"/>
    <x v="0"/>
  </r>
  <r>
    <s v="INV101816"/>
    <d v="2025-12-24T00:00:00"/>
    <s v="CUST0453"/>
    <s v="PRD034"/>
    <s v="STR027"/>
    <s v="EMP0143"/>
    <n v="1"/>
    <n v="124.84"/>
    <n v="0"/>
    <n v="0"/>
    <n v="124.84"/>
    <n v="97.35"/>
    <n v="27.49"/>
    <x v="2"/>
    <x v="0"/>
    <x v="0"/>
    <n v="0.68333333333333335"/>
    <s v="Weekday"/>
    <x v="13"/>
    <x v="3"/>
    <n v="124.84"/>
    <s v="Prasath Nair"/>
    <s v="Bronze"/>
    <x v="24"/>
    <s v="Sales"/>
    <s v="FreshMart Coimbatore Heights"/>
    <x v="0"/>
    <x v="1"/>
    <x v="2"/>
    <n v="12"/>
    <n v="0.22020185837872475"/>
    <x v="0"/>
  </r>
  <r>
    <s v="INV101877"/>
    <d v="2026-01-03T00:00:00"/>
    <s v="CUST0543"/>
    <s v="PRD013"/>
    <s v="STR075"/>
    <s v="EMP0033"/>
    <n v="3"/>
    <n v="161.63999999999999"/>
    <n v="0"/>
    <n v="0"/>
    <n v="557.66"/>
    <n v="372.72"/>
    <n v="-396.41"/>
    <x v="3"/>
    <x v="0"/>
    <x v="0"/>
    <n v="0.51249999999999996"/>
    <s v="Weekend"/>
    <x v="24"/>
    <x v="7"/>
    <n v="161.03"/>
    <s v="Gopal Menon"/>
    <s v="Gold"/>
    <x v="20"/>
    <s v="Sales"/>
    <s v="FreshMart Salem Main Road"/>
    <x v="0"/>
    <x v="0"/>
    <x v="7"/>
    <n v="1"/>
    <n v="-0.71084531793565986"/>
    <x v="0"/>
  </r>
  <r>
    <s v="INV101811"/>
    <d v="2026-01-17T00:00:00"/>
    <s v="CUST0493"/>
    <s v="PRD013"/>
    <s v="STR084"/>
    <s v="EMP0288"/>
    <n v="7"/>
    <n v="169.79"/>
    <n v="0"/>
    <n v="0"/>
    <n v="1366.81"/>
    <n v="869.68"/>
    <n v="497.13"/>
    <x v="1"/>
    <x v="0"/>
    <x v="0"/>
    <n v="0.71736111111111112"/>
    <s v="Weekend"/>
    <x v="24"/>
    <x v="7"/>
    <n v="161.03"/>
    <s v="Elango Nair"/>
    <s v="Gold"/>
    <x v="25"/>
    <s v="Sales"/>
    <s v="FreshMart Tiruppur Market"/>
    <x v="0"/>
    <x v="0"/>
    <x v="7"/>
    <n v="1"/>
    <n v="0.36371551276329556"/>
    <x v="0"/>
  </r>
  <r>
    <s v="INV102421"/>
    <d v="2025-12-12T00:00:00"/>
    <s v="CUST0488"/>
    <s v="PRD022"/>
    <s v="STR035"/>
    <s v="EMP0158"/>
    <n v="1"/>
    <n v="397.22"/>
    <n v="0"/>
    <n v="0"/>
    <n v="397.22"/>
    <n v="319.37"/>
    <n v="77.849999999999994"/>
    <x v="0"/>
    <x v="0"/>
    <x v="0"/>
    <n v="0.62083333333333335"/>
    <s v="Weekday"/>
    <x v="25"/>
    <x v="7"/>
    <n v="397.22"/>
    <s v="Kannan Chettiar"/>
    <s v="Bronze"/>
    <x v="17"/>
    <s v="Sales"/>
    <s v="FreshMart Kochi Circle"/>
    <x v="0"/>
    <x v="1"/>
    <x v="2"/>
    <n v="12"/>
    <n v="0.19598711041740091"/>
    <x v="0"/>
  </r>
  <r>
    <s v="INV102204"/>
    <d v="2025-12-20T00:00:00"/>
    <s v="CUST0548"/>
    <s v="PRD120"/>
    <s v="STR042"/>
    <s v="EMP0261"/>
    <n v="3"/>
    <n v="112.64"/>
    <n v="0"/>
    <n v="0"/>
    <n v="388.61"/>
    <n v="278.88"/>
    <n v="109.73"/>
    <x v="1"/>
    <x v="0"/>
    <x v="0"/>
    <n v="0.57499999999999996"/>
    <s v="Weekend"/>
    <x v="26"/>
    <x v="8"/>
    <n v="109.69"/>
    <s v="Charulatha Gupta"/>
    <s v="Gold"/>
    <x v="13"/>
    <s v="Sales"/>
    <s v="FreshMart Erode Point"/>
    <x v="0"/>
    <x v="1"/>
    <x v="2"/>
    <n v="12"/>
    <n v="0.28236535343918068"/>
    <x v="0"/>
  </r>
  <r>
    <s v="INV102112"/>
    <d v="2026-01-16T00:00:00"/>
    <s v="CUST0535"/>
    <s v="PRD027"/>
    <s v="STR070"/>
    <s v="EMP0228"/>
    <n v="4"/>
    <n v="139.21"/>
    <n v="0"/>
    <n v="0"/>
    <n v="556.84"/>
    <n v="427.96"/>
    <n v="128.88"/>
    <x v="1"/>
    <x v="0"/>
    <x v="0"/>
    <n v="0.40069444444444446"/>
    <s v="Weekday"/>
    <x v="4"/>
    <x v="3"/>
    <n v="139.21"/>
    <s v="Sundar Venkataraman"/>
    <s v="Bronze"/>
    <x v="7"/>
    <s v="Sales"/>
    <s v="FreshMart Bengaluru Nagar"/>
    <x v="0"/>
    <x v="0"/>
    <x v="7"/>
    <n v="1"/>
    <n v="0.23144889016593634"/>
    <x v="0"/>
  </r>
  <r>
    <s v="INV100031"/>
    <d v="2025-12-13T00:00:00"/>
    <s v="CUST0545"/>
    <s v="PRD096"/>
    <s v="STR017"/>
    <s v="EMP0092"/>
    <n v="4"/>
    <n v="205.93"/>
    <n v="0"/>
    <n v="0"/>
    <n v="947.28"/>
    <n v="680.8"/>
    <n v="266.48"/>
    <x v="4"/>
    <x v="0"/>
    <x v="0"/>
    <n v="0.64861111111111114"/>
    <s v="Weekend"/>
    <x v="27"/>
    <x v="10"/>
    <n v="205.93"/>
    <s v="Prakash Mudaliar"/>
    <s v="Bronze"/>
    <x v="26"/>
    <s v="Sales"/>
    <s v="FreshMart Madurai Plaza"/>
    <x v="0"/>
    <x v="1"/>
    <x v="2"/>
    <n v="12"/>
    <n v="0.28131070010978804"/>
    <x v="0"/>
  </r>
  <r>
    <s v="INV102293"/>
    <d v="2025-12-21T00:00:00"/>
    <s v="CUST0551"/>
    <s v="PRD022"/>
    <s v="STR027"/>
    <s v="EMP0143"/>
    <n v="8"/>
    <n v="453.14"/>
    <n v="0"/>
    <n v="0"/>
    <n v="4168.8900000000003"/>
    <n v="2554.96"/>
    <n v="1613.93"/>
    <x v="5"/>
    <x v="0"/>
    <x v="0"/>
    <n v="0.50694444444444442"/>
    <s v="Weekend"/>
    <x v="25"/>
    <x v="7"/>
    <n v="397.22"/>
    <s v="Jagan Pandian"/>
    <s v="Gold"/>
    <x v="24"/>
    <s v="Sales"/>
    <s v="FreshMart Coimbatore Heights"/>
    <x v="0"/>
    <x v="1"/>
    <x v="2"/>
    <n v="12"/>
    <n v="0.38713662389748826"/>
    <x v="0"/>
  </r>
  <r>
    <s v="INV102424"/>
    <d v="2025-12-27T00:00:00"/>
    <s v="CUST0677"/>
    <s v="PRD032"/>
    <s v="STR049"/>
    <s v="EMP0017"/>
    <n v="5"/>
    <n v="151.47999999999999"/>
    <n v="0"/>
    <n v="0"/>
    <n v="871.01"/>
    <n v="579.54999999999995"/>
    <n v="291.45999999999998"/>
    <x v="2"/>
    <x v="0"/>
    <x v="0"/>
    <n v="0.40555555555555556"/>
    <s v="Weekend"/>
    <x v="28"/>
    <x v="3"/>
    <n v="141.11000000000001"/>
    <s v="Kamala Naidu"/>
    <s v="Gold"/>
    <x v="0"/>
    <s v="Sales"/>
    <s v="FreshMart Mysuru Circle"/>
    <x v="0"/>
    <x v="1"/>
    <x v="2"/>
    <n v="12"/>
    <n v="0.33462302384588005"/>
    <x v="0"/>
  </r>
  <r>
    <s v="INV101448"/>
    <d v="2025-12-13T00:00:00"/>
    <s v="CUST0587"/>
    <s v="PRD111"/>
    <s v="STR007"/>
    <s v="EMP0124"/>
    <n v="4"/>
    <n v="225.45"/>
    <n v="0"/>
    <n v="0"/>
    <n v="1037.07"/>
    <n v="763.6"/>
    <n v="273.47000000000003"/>
    <x v="1"/>
    <x v="0"/>
    <x v="0"/>
    <n v="0.39027777777777778"/>
    <s v="Weekend"/>
    <x v="29"/>
    <x v="4"/>
    <n v="225.45"/>
    <s v="Uma Iyer"/>
    <s v="Bronze"/>
    <x v="27"/>
    <s v="Sales"/>
    <s v="FreshMart Mysuru Towers"/>
    <x v="0"/>
    <x v="1"/>
    <x v="2"/>
    <n v="12"/>
    <n v="0.26369483255710807"/>
    <x v="0"/>
  </r>
  <r>
    <s v="INV100253"/>
    <d v="2025-12-25T00:00:00"/>
    <s v="CUST0633"/>
    <s v="PRD067"/>
    <s v="STR085"/>
    <s v="EMP0086"/>
    <n v="4"/>
    <n v="207.69"/>
    <n v="0"/>
    <n v="0"/>
    <n v="830.76"/>
    <n v="542.64"/>
    <n v="288.12"/>
    <x v="2"/>
    <x v="0"/>
    <x v="0"/>
    <n v="0.70763888888888893"/>
    <s v="Weekday"/>
    <x v="30"/>
    <x v="11"/>
    <n v="186.38"/>
    <s v="Devi Mudaliar"/>
    <s v="Gold"/>
    <x v="28"/>
    <s v="Sales"/>
    <s v="FreshMart Mysuru Arcade"/>
    <x v="0"/>
    <x v="1"/>
    <x v="2"/>
    <n v="12"/>
    <n v="0.34681496461071792"/>
    <x v="0"/>
  </r>
  <r>
    <s v="INV101830"/>
    <d v="2025-12-26T00:00:00"/>
    <s v="CUST0647"/>
    <s v="PRD082"/>
    <s v="STR091"/>
    <s v="EMP0345"/>
    <n v="8"/>
    <n v="238.7"/>
    <n v="0"/>
    <n v="0"/>
    <n v="1909.6"/>
    <n v="1539.28"/>
    <n v="370.32"/>
    <x v="1"/>
    <x v="0"/>
    <x v="0"/>
    <n v="0.56458333333333333"/>
    <s v="Weekday"/>
    <x v="31"/>
    <x v="9"/>
    <n v="232.92"/>
    <s v="Kalpana Nathan"/>
    <s v="Gold"/>
    <x v="29"/>
    <s v="Sales"/>
    <s v="FreshMart Tiruppur Plaza"/>
    <x v="0"/>
    <x v="1"/>
    <x v="2"/>
    <n v="12"/>
    <n v="0.19392542940930038"/>
    <x v="0"/>
  </r>
  <r>
    <s v="INV100630"/>
    <d v="2025-12-27T00:00:00"/>
    <s v="CUST0695"/>
    <s v="PRD098"/>
    <s v="STR034"/>
    <s v="EMP0252"/>
    <n v="3"/>
    <n v="83.13"/>
    <n v="0"/>
    <n v="0"/>
    <n v="286.8"/>
    <n v="207.27"/>
    <n v="79.53"/>
    <x v="1"/>
    <x v="0"/>
    <x v="0"/>
    <n v="0.4152777777777778"/>
    <s v="Weekend"/>
    <x v="32"/>
    <x v="10"/>
    <n v="83.13"/>
    <s v="Kishore Sekar"/>
    <s v="Silver"/>
    <x v="30"/>
    <s v="Sales"/>
    <s v="FreshMart Tiruppur Circle"/>
    <x v="0"/>
    <x v="1"/>
    <x v="2"/>
    <n v="12"/>
    <n v="0.2773012552301255"/>
    <x v="0"/>
  </r>
  <r>
    <s v="INV101809"/>
    <d v="2025-10-12T00:00:00"/>
    <s v="CUST0688"/>
    <s v="PRD076"/>
    <s v="STR061"/>
    <s v="EMP0279"/>
    <n v="3"/>
    <n v="395.66"/>
    <n v="0"/>
    <n v="0"/>
    <n v="1186.98"/>
    <n v="960.57"/>
    <n v="226.41"/>
    <x v="1"/>
    <x v="0"/>
    <x v="0"/>
    <n v="0.43263888888888891"/>
    <s v="Weekday"/>
    <x v="33"/>
    <x v="1"/>
    <n v="395.66"/>
    <s v="Udhay Venkataraman"/>
    <s v="Bronze"/>
    <x v="12"/>
    <s v="Sales"/>
    <s v="FreshMart Hyderabad Colony"/>
    <x v="0"/>
    <x v="1"/>
    <x v="8"/>
    <n v="10"/>
    <n v="0.19074457867866348"/>
    <x v="0"/>
  </r>
  <r>
    <s v="INV101467"/>
    <d v="2025-07-12T00:00:00"/>
    <s v="CUST0091"/>
    <s v="PRD017"/>
    <s v="STR024"/>
    <s v="EMP0133"/>
    <n v="4"/>
    <n v="464.41"/>
    <n v="0"/>
    <n v="0"/>
    <n v="2136.29"/>
    <n v="1590.76"/>
    <n v="545.53"/>
    <x v="0"/>
    <x v="0"/>
    <x v="0"/>
    <n v="0.79236111111111107"/>
    <s v="Weekend"/>
    <x v="34"/>
    <x v="7"/>
    <n v="464.41"/>
    <s v="Prasath Selvam"/>
    <s v="Bronze"/>
    <x v="2"/>
    <s v="Sales"/>
    <s v="FreshMart Bengaluru Plaza"/>
    <x v="0"/>
    <x v="1"/>
    <x v="1"/>
    <n v="7"/>
    <n v="0.25536326996802866"/>
    <x v="0"/>
  </r>
  <r>
    <s v="INV100363"/>
    <d v="2025-06-12T00:00:00"/>
    <s v="CUST0694"/>
    <s v="PRD020"/>
    <s v="STR084"/>
    <s v="EMP0288"/>
    <n v="4"/>
    <n v="111.73"/>
    <n v="0"/>
    <n v="0"/>
    <n v="513.96"/>
    <n v="344.2"/>
    <n v="169.76"/>
    <x v="4"/>
    <x v="0"/>
    <x v="0"/>
    <n v="0.3972222222222222"/>
    <s v="Weekend"/>
    <x v="35"/>
    <x v="7"/>
    <n v="99.93"/>
    <s v="Hemalatha Nathan"/>
    <s v="Gold"/>
    <x v="25"/>
    <s v="Sales"/>
    <s v="FreshMart Tiruppur Market"/>
    <x v="0"/>
    <x v="1"/>
    <x v="9"/>
    <n v="6"/>
    <n v="0.33029807767141406"/>
    <x v="0"/>
  </r>
  <r>
    <s v="INV102050"/>
    <d v="2025-11-29T00:00:00"/>
    <s v="CUST0666"/>
    <s v="PRD084"/>
    <s v="STR067"/>
    <s v="EMP0247"/>
    <n v="4"/>
    <n v="253.33"/>
    <n v="0"/>
    <n v="0"/>
    <n v="1165.32"/>
    <n v="728.68"/>
    <n v="436.64"/>
    <x v="0"/>
    <x v="0"/>
    <x v="0"/>
    <n v="0.60902777777777772"/>
    <s v="Weekend"/>
    <x v="36"/>
    <x v="9"/>
    <n v="221.61"/>
    <s v="Anand Reddy"/>
    <s v="Gold"/>
    <x v="31"/>
    <s v="Sales"/>
    <s v="FreshMart Salem Complex"/>
    <x v="0"/>
    <x v="1"/>
    <x v="5"/>
    <n v="11"/>
    <n v="0.37469536264716991"/>
    <x v="0"/>
  </r>
  <r>
    <s v="INV101512"/>
    <d v="2025-11-15T00:00:00"/>
    <s v="CUST0429"/>
    <s v="PRD071"/>
    <s v="STR042"/>
    <s v="EMP0261"/>
    <n v="4"/>
    <n v="53.39"/>
    <n v="0"/>
    <n v="0"/>
    <n v="245.59"/>
    <n v="172.04"/>
    <n v="73.55"/>
    <x v="4"/>
    <x v="0"/>
    <x v="0"/>
    <n v="0.72291666666666665"/>
    <s v="Weekend"/>
    <x v="37"/>
    <x v="1"/>
    <n v="53.39"/>
    <s v="Banu Naicker"/>
    <s v="Bronze"/>
    <x v="13"/>
    <s v="Sales"/>
    <s v="FreshMart Erode Point"/>
    <x v="0"/>
    <x v="1"/>
    <x v="5"/>
    <n v="11"/>
    <n v="0.29948287796734391"/>
    <x v="0"/>
  </r>
  <r>
    <s v="INV101179"/>
    <d v="2025-10-11T00:00:00"/>
    <s v="CUST0189"/>
    <s v="PRD017"/>
    <s v="STR032"/>
    <s v="EMP0133"/>
    <n v="4"/>
    <n v="533.82000000000005"/>
    <n v="0"/>
    <n v="0"/>
    <n v="2135.2800000000002"/>
    <n v="1590.76"/>
    <n v="544.52"/>
    <x v="1"/>
    <x v="0"/>
    <x v="0"/>
    <n v="0.85416666666666663"/>
    <s v="Weekday"/>
    <x v="34"/>
    <x v="7"/>
    <n v="464.41"/>
    <s v="Unknown"/>
    <s v="Gold"/>
    <x v="2"/>
    <s v="Sales"/>
    <s v="FreshMart Kochi Main Road"/>
    <x v="0"/>
    <x v="1"/>
    <x v="8"/>
    <n v="10"/>
    <n v="0.25501105241467159"/>
    <x v="0"/>
  </r>
  <r>
    <s v="INV102182"/>
    <d v="2025-10-11T00:00:00"/>
    <s v="CUST0063"/>
    <s v="PRD058"/>
    <s v="STR037"/>
    <s v="EMP0225"/>
    <n v="6"/>
    <n v="358.32"/>
    <n v="0"/>
    <n v="0"/>
    <n v="2149.92"/>
    <n v="1504.08"/>
    <n v="645.84"/>
    <x v="3"/>
    <x v="0"/>
    <x v="0"/>
    <n v="0.82777777777777772"/>
    <s v="Weekday"/>
    <x v="38"/>
    <x v="11"/>
    <n v="339.13"/>
    <s v="Priya Varma"/>
    <s v="Gold"/>
    <x v="23"/>
    <s v="Sales"/>
    <s v="FreshMart Hyderabad Extension"/>
    <x v="0"/>
    <x v="1"/>
    <x v="8"/>
    <n v="10"/>
    <n v="0.30040187541862023"/>
    <x v="0"/>
  </r>
  <r>
    <s v="INV101308"/>
    <d v="2025-09-11T00:00:00"/>
    <s v="CUST0198"/>
    <s v="PRD105"/>
    <s v="STR055"/>
    <s v="EMP0068"/>
    <n v="4"/>
    <n v="131.03"/>
    <n v="0"/>
    <n v="0"/>
    <n v="602.74"/>
    <n v="469.08"/>
    <n v="133.66"/>
    <x v="2"/>
    <x v="0"/>
    <x v="0"/>
    <n v="0.75972222222222219"/>
    <s v="Weekend"/>
    <x v="39"/>
    <x v="4"/>
    <n v="131.03"/>
    <s v="Meena Pillai"/>
    <s v="Silver"/>
    <x v="5"/>
    <s v="Sales"/>
    <s v="FreshMart Madurai Circle"/>
    <x v="0"/>
    <x v="1"/>
    <x v="10"/>
    <n v="9"/>
    <n v="0.22175399011182267"/>
    <x v="0"/>
  </r>
  <r>
    <s v="INV100623"/>
    <d v="2025-08-11T00:00:00"/>
    <s v="CUST0096"/>
    <s v="PRD020"/>
    <s v="STR006"/>
    <s v="EMP0133"/>
    <n v="8"/>
    <n v="108.86"/>
    <n v="0"/>
    <n v="0"/>
    <n v="1001.51"/>
    <n v="688.4"/>
    <n v="313.11"/>
    <x v="2"/>
    <x v="0"/>
    <x v="0"/>
    <n v="0.80277777777777781"/>
    <s v="Weekend"/>
    <x v="35"/>
    <x v="7"/>
    <n v="99.93"/>
    <s v="Hariharan Gounder"/>
    <s v="Gold"/>
    <x v="2"/>
    <s v="Sales"/>
    <s v="FreshMart Mysuru Junction"/>
    <x v="0"/>
    <x v="1"/>
    <x v="11"/>
    <n v="8"/>
    <n v="0.31263791674571401"/>
    <x v="0"/>
  </r>
  <r>
    <s v="INV101806"/>
    <d v="2025-05-11T00:00:00"/>
    <s v="CUST0230"/>
    <s v="PRD035"/>
    <s v="STR053"/>
    <s v="EMP0133"/>
    <n v="3"/>
    <n v="503.36"/>
    <n v="0"/>
    <n v="0"/>
    <n v="1510.08"/>
    <n v="1169.4000000000001"/>
    <n v="340.68"/>
    <x v="4"/>
    <x v="0"/>
    <x v="0"/>
    <n v="0.5083333333333333"/>
    <s v="Weekday"/>
    <x v="40"/>
    <x v="3"/>
    <n v="503.36"/>
    <s v="Thenmozhi Menon"/>
    <s v="Silver"/>
    <x v="2"/>
    <s v="Sales"/>
    <s v="FreshMart Tiruppur Heights"/>
    <x v="0"/>
    <x v="1"/>
    <x v="6"/>
    <n v="5"/>
    <n v="0.22560394151303242"/>
    <x v="0"/>
  </r>
  <r>
    <s v="INV102162"/>
    <d v="2025-02-11T00:00:00"/>
    <s v="CUST0359"/>
    <s v="PRD023"/>
    <s v="STR002"/>
    <s v="EMP0060"/>
    <n v="1"/>
    <n v="342.27"/>
    <n v="0"/>
    <n v="0"/>
    <n v="393.61"/>
    <n v="266.10000000000002"/>
    <n v="127.51"/>
    <x v="1"/>
    <x v="0"/>
    <x v="0"/>
    <n v="0.52500000000000002"/>
    <s v="Weekend"/>
    <x v="11"/>
    <x v="7"/>
    <n v="342.27"/>
    <s v="Manoj Naidu"/>
    <s v="Bronze"/>
    <x v="32"/>
    <s v="Sales"/>
    <s v="FreshMart Tiruppur Bypass"/>
    <x v="0"/>
    <x v="1"/>
    <x v="0"/>
    <n v="2"/>
    <n v="0.32395010289372728"/>
    <x v="0"/>
  </r>
  <r>
    <s v="INV102207"/>
    <d v="2025-01-11T00:00:00"/>
    <s v="CUST0082"/>
    <s v="PRD097"/>
    <s v="STR069"/>
    <s v="EMP0042"/>
    <n v="7"/>
    <n v="380.16"/>
    <n v="0"/>
    <n v="0"/>
    <n v="3060.29"/>
    <n v="2172.66"/>
    <n v="887.63"/>
    <x v="4"/>
    <x v="0"/>
    <x v="0"/>
    <n v="0.68611111111111112"/>
    <s v="Weekend"/>
    <x v="41"/>
    <x v="10"/>
    <n v="365.92"/>
    <s v="Kavya Raj"/>
    <s v="Gold"/>
    <x v="14"/>
    <s v="Sales"/>
    <s v="FreshMart Madurai Gardens"/>
    <x v="0"/>
    <x v="1"/>
    <x v="7"/>
    <n v="1"/>
    <n v="0.29004767522032227"/>
    <x v="0"/>
  </r>
  <r>
    <s v="INV100656"/>
    <d v="2025-10-30T00:00:00"/>
    <s v="CUST0264"/>
    <s v="PRD022"/>
    <s v="STR081"/>
    <s v="EMP0230"/>
    <n v="4"/>
    <n v="429.82"/>
    <n v="0"/>
    <n v="0"/>
    <n v="1719.28"/>
    <n v="1277.48"/>
    <n v="441.8"/>
    <x v="1"/>
    <x v="0"/>
    <x v="0"/>
    <n v="0.91527777777777775"/>
    <s v="Weekday"/>
    <x v="25"/>
    <x v="7"/>
    <n v="397.22"/>
    <s v="Kavya Sharma"/>
    <s v="Gold"/>
    <x v="10"/>
    <s v="Sales"/>
    <s v="FreshMart Erode Crossing"/>
    <x v="0"/>
    <x v="1"/>
    <x v="8"/>
    <n v="10"/>
    <n v="0.25696803313014749"/>
    <x v="0"/>
  </r>
  <r>
    <s v="INV101501"/>
    <d v="2025-10-28T00:00:00"/>
    <s v="CUST0211"/>
    <s v="PRD062"/>
    <s v="STR083"/>
    <s v="EMP0074"/>
    <n v="1"/>
    <n v="446.17"/>
    <n v="0"/>
    <n v="0"/>
    <n v="446.17"/>
    <n v="325.61"/>
    <n v="120.56"/>
    <x v="2"/>
    <x v="0"/>
    <x v="0"/>
    <n v="0.40069444444444446"/>
    <s v="Weekday"/>
    <x v="42"/>
    <x v="11"/>
    <n v="298.81"/>
    <s v="Latha Chandran"/>
    <s v="Silver"/>
    <x v="33"/>
    <s v="Sales"/>
    <s v="FreshMart Salem Colony"/>
    <x v="0"/>
    <x v="1"/>
    <x v="8"/>
    <n v="10"/>
    <n v="0.27021090615684606"/>
    <x v="0"/>
  </r>
  <r>
    <s v="INV101285"/>
    <d v="2025-10-26T00:00:00"/>
    <s v="CUST0482"/>
    <s v="PRD135"/>
    <s v="STR084"/>
    <s v="EMP0288"/>
    <n v="5"/>
    <n v="411.28"/>
    <n v="0"/>
    <n v="0"/>
    <n v="2364.86"/>
    <n v="1465.25"/>
    <n v="899.61"/>
    <x v="4"/>
    <x v="0"/>
    <x v="0"/>
    <n v="0.68680555555555556"/>
    <s v="Weekend"/>
    <x v="43"/>
    <x v="0"/>
    <n v="379.12"/>
    <s v="Prakash Naicker"/>
    <s v="Gold"/>
    <x v="25"/>
    <s v="Sales"/>
    <s v="FreshMart Tiruppur Market"/>
    <x v="0"/>
    <x v="1"/>
    <x v="8"/>
    <n v="10"/>
    <n v="0.38040729683786778"/>
    <x v="0"/>
  </r>
  <r>
    <s v="INV101195"/>
    <d v="2025-10-25T00:00:00"/>
    <s v="CUST0294"/>
    <s v="PRD118"/>
    <s v="STR049"/>
    <s v="EMP0017"/>
    <n v="5"/>
    <n v="155.55000000000001"/>
    <n v="0"/>
    <n v="0"/>
    <n v="894.41"/>
    <n v="688.2"/>
    <n v="206.21"/>
    <x v="5"/>
    <x v="0"/>
    <x v="0"/>
    <n v="0.62222222222222223"/>
    <s v="Weekend"/>
    <x v="44"/>
    <x v="8"/>
    <n v="155.55000000000001"/>
    <s v="Deepak Venkataraman"/>
    <s v="Silver"/>
    <x v="0"/>
    <s v="Sales"/>
    <s v="FreshMart Mysuru Circle"/>
    <x v="0"/>
    <x v="1"/>
    <x v="8"/>
    <n v="10"/>
    <n v="0.23055422010040139"/>
    <x v="0"/>
  </r>
  <r>
    <s v="INV102093"/>
    <d v="2025-10-25T00:00:00"/>
    <s v="CUST0600"/>
    <s v="PRD036"/>
    <s v="STR035"/>
    <s v="EMP0158"/>
    <n v="3"/>
    <n v="263.31"/>
    <n v="0"/>
    <n v="0"/>
    <n v="908.42"/>
    <n v="689.58"/>
    <n v="218.84"/>
    <x v="0"/>
    <x v="0"/>
    <x v="0"/>
    <n v="0.82222222222222219"/>
    <s v="Weekend"/>
    <x v="45"/>
    <x v="12"/>
    <n v="254.99"/>
    <s v="Anitha Reddy"/>
    <s v="Gold"/>
    <x v="17"/>
    <s v="Sales"/>
    <s v="FreshMart Kochi Circle"/>
    <x v="0"/>
    <x v="1"/>
    <x v="8"/>
    <n v="10"/>
    <n v="0.24090178551771207"/>
    <x v="0"/>
  </r>
  <r>
    <s v="INV102358"/>
    <d v="2025-10-25T00:00:00"/>
    <s v="CUST0058"/>
    <s v="PRD084"/>
    <s v="STR059"/>
    <s v="EMP0283"/>
    <n v="7"/>
    <n v="227.52"/>
    <n v="0"/>
    <n v="0"/>
    <n v="1831.54"/>
    <n v="1275.19"/>
    <n v="556.35"/>
    <x v="4"/>
    <x v="0"/>
    <x v="0"/>
    <n v="0.71111111111111114"/>
    <s v="Weekend"/>
    <x v="36"/>
    <x v="9"/>
    <n v="221.61"/>
    <s v="Tara Devi"/>
    <s v="Gold"/>
    <x v="16"/>
    <s v="Sales"/>
    <s v="FreshMart Coimbatore Plaza"/>
    <x v="0"/>
    <x v="1"/>
    <x v="8"/>
    <n v="10"/>
    <n v="0.30376076962556103"/>
    <x v="0"/>
  </r>
  <r>
    <s v="INV101730"/>
    <d v="2025-10-24T00:00:00"/>
    <s v="CUST0204"/>
    <s v="PRD135"/>
    <s v="STR050"/>
    <s v="EMP0344"/>
    <n v="6"/>
    <n v="421.55"/>
    <n v="0"/>
    <n v="0"/>
    <n v="2529.3000000000002"/>
    <n v="1758.3"/>
    <n v="771"/>
    <x v="4"/>
    <x v="0"/>
    <x v="0"/>
    <n v="0.44722222222222224"/>
    <s v="Weekday"/>
    <x v="43"/>
    <x v="0"/>
    <n v="379.12"/>
    <s v="Mala Achari"/>
    <s v="Gold"/>
    <x v="34"/>
    <s v="Sales"/>
    <s v="FreshMart Chennai Main Road"/>
    <x v="0"/>
    <x v="1"/>
    <x v="8"/>
    <n v="10"/>
    <n v="0.30482742260704543"/>
    <x v="0"/>
  </r>
  <r>
    <s v="INV100695"/>
    <d v="2025-10-21T00:00:00"/>
    <s v="CUST0394"/>
    <s v="PRD128"/>
    <s v="STR063"/>
    <s v="EMP0214"/>
    <n v="4"/>
    <n v="270.33"/>
    <n v="0"/>
    <n v="0"/>
    <n v="1081.32"/>
    <n v="762.96"/>
    <n v="318.36"/>
    <x v="4"/>
    <x v="0"/>
    <x v="0"/>
    <n v="0.4201388888888889"/>
    <s v="Weekday"/>
    <x v="46"/>
    <x v="0"/>
    <n v="253.11"/>
    <s v="Sudha Mudaliar"/>
    <s v="Gold"/>
    <x v="35"/>
    <s v="Sales"/>
    <s v="FreshMart Hyderabad Market"/>
    <x v="0"/>
    <x v="1"/>
    <x v="8"/>
    <n v="10"/>
    <n v="0.29441793363666635"/>
    <x v="0"/>
  </r>
  <r>
    <s v="INV101487"/>
    <d v="2025-10-20T00:00:00"/>
    <s v="CUST0292"/>
    <s v="PRD070"/>
    <s v="STR057"/>
    <s v="EMP0119"/>
    <n v="3"/>
    <n v="233.47"/>
    <n v="0"/>
    <n v="0"/>
    <n v="700.41"/>
    <n v="566.94000000000005"/>
    <n v="133.47"/>
    <x v="2"/>
    <x v="0"/>
    <x v="0"/>
    <n v="0.61458333333333337"/>
    <s v="Weekday"/>
    <x v="1"/>
    <x v="1"/>
    <n v="233.47"/>
    <s v="Nirmala Venkataraman"/>
    <s v="Silver"/>
    <x v="36"/>
    <s v="Sales"/>
    <s v="FreshMart Madurai Point"/>
    <x v="0"/>
    <x v="1"/>
    <x v="8"/>
    <n v="10"/>
    <n v="0.19055981496552021"/>
    <x v="0"/>
  </r>
  <r>
    <s v="INV100418"/>
    <d v="2025-10-19T00:00:00"/>
    <s v="CUST0092"/>
    <s v="PRD016"/>
    <s v="STR067"/>
    <s v="EMP0247"/>
    <n v="8"/>
    <n v="66.900000000000006"/>
    <n v="0"/>
    <n v="0"/>
    <n v="615.48"/>
    <n v="385.2"/>
    <n v="230.28"/>
    <x v="5"/>
    <x v="0"/>
    <x v="0"/>
    <n v="0.52708333333333335"/>
    <s v="Weekend"/>
    <x v="17"/>
    <x v="7"/>
    <n v="59.92"/>
    <s v="Naveen Kumar"/>
    <s v="Gold"/>
    <x v="31"/>
    <s v="Sales"/>
    <s v="FreshMart Salem Complex"/>
    <x v="0"/>
    <x v="1"/>
    <x v="8"/>
    <n v="10"/>
    <n v="0.37414700721388183"/>
    <x v="0"/>
  </r>
  <r>
    <s v="INV100516"/>
    <d v="2025-10-19T00:00:00"/>
    <s v="CUST0402"/>
    <s v="PRD109"/>
    <s v="STR067"/>
    <s v="EMP0247"/>
    <n v="6"/>
    <n v="162.63"/>
    <n v="0"/>
    <n v="0"/>
    <n v="1122.1500000000001"/>
    <n v="827.7"/>
    <n v="294.45"/>
    <x v="2"/>
    <x v="0"/>
    <x v="0"/>
    <n v="0.79722222222222228"/>
    <s v="Weekend"/>
    <x v="18"/>
    <x v="4"/>
    <n v="157.97999999999999"/>
    <s v="Usha Raj"/>
    <s v="Gold"/>
    <x v="31"/>
    <s v="Sales"/>
    <s v="FreshMart Salem Complex"/>
    <x v="0"/>
    <x v="1"/>
    <x v="8"/>
    <n v="10"/>
    <n v="0.26239807512364655"/>
    <x v="0"/>
  </r>
  <r>
    <s v="INV100565"/>
    <d v="2025-10-15T00:00:00"/>
    <s v="CUST0269"/>
    <s v="PRD018"/>
    <s v="STR055"/>
    <s v="EMP0068"/>
    <n v="1"/>
    <n v="232.58"/>
    <n v="0"/>
    <n v="0"/>
    <n v="232.58"/>
    <n v="191.2"/>
    <n v="41.38"/>
    <x v="2"/>
    <x v="0"/>
    <x v="0"/>
    <n v="0.89722222222222225"/>
    <s v="Weekday"/>
    <x v="21"/>
    <x v="7"/>
    <n v="232.58"/>
    <s v="Naveen Naidu"/>
    <s v="Silver"/>
    <x v="5"/>
    <s v="Sales"/>
    <s v="FreshMart Madurai Circle"/>
    <x v="0"/>
    <x v="1"/>
    <x v="8"/>
    <n v="10"/>
    <n v="0.17791727577607705"/>
    <x v="0"/>
  </r>
  <r>
    <s v="INV101301"/>
    <d v="2025-10-13T00:00:00"/>
    <s v="CUST0647"/>
    <s v="PRD042"/>
    <s v="STR059"/>
    <s v="EMP0017"/>
    <n v="8"/>
    <n v="499.34"/>
    <n v="0"/>
    <n v="0"/>
    <n v="3994.72"/>
    <n v="2995.84"/>
    <n v="998.88"/>
    <x v="5"/>
    <x v="0"/>
    <x v="0"/>
    <n v="0.90138888888888891"/>
    <s v="Weekday"/>
    <x v="47"/>
    <x v="12"/>
    <n v="444.49"/>
    <s v="Kalpana Nathan"/>
    <s v="Gold"/>
    <x v="0"/>
    <s v="Sales"/>
    <s v="FreshMart Coimbatore Plaza"/>
    <x v="0"/>
    <x v="1"/>
    <x v="8"/>
    <n v="10"/>
    <n v="0.25005006608723518"/>
    <x v="0"/>
  </r>
  <r>
    <s v="INV101482"/>
    <d v="2025-10-13T00:00:00"/>
    <s v="CUST0685"/>
    <s v="PRD049"/>
    <s v="STR055"/>
    <s v="EMP0068"/>
    <n v="4"/>
    <n v="420.54"/>
    <n v="0"/>
    <n v="0"/>
    <n v="1682.16"/>
    <n v="1235.76"/>
    <n v="446.4"/>
    <x v="1"/>
    <x v="0"/>
    <x v="0"/>
    <n v="0.51388888888888884"/>
    <s v="Weekday"/>
    <x v="48"/>
    <x v="2"/>
    <n v="418.79"/>
    <s v="Naveen Achari"/>
    <s v="Gold"/>
    <x v="5"/>
    <s v="Sales"/>
    <s v="FreshMart Madurai Circle"/>
    <x v="0"/>
    <x v="1"/>
    <x v="8"/>
    <n v="10"/>
    <n v="0.26537309173919243"/>
    <x v="0"/>
  </r>
  <r>
    <s v="INV100499"/>
    <d v="2025-10-10T00:00:00"/>
    <s v="CUST0452"/>
    <s v="PRD090"/>
    <s v="STR083"/>
    <s v="EMP0074"/>
    <n v="3"/>
    <n v="438.7"/>
    <n v="0"/>
    <n v="0"/>
    <n v="1316.1"/>
    <n v="1110.54"/>
    <n v="205.56"/>
    <x v="4"/>
    <x v="0"/>
    <x v="0"/>
    <n v="0.41111111111111109"/>
    <s v="Weekday"/>
    <x v="49"/>
    <x v="9"/>
    <n v="438.7"/>
    <s v="Dhanya Varma"/>
    <s v="Bronze"/>
    <x v="33"/>
    <s v="Sales"/>
    <s v="FreshMart Salem Colony"/>
    <x v="0"/>
    <x v="1"/>
    <x v="8"/>
    <n v="10"/>
    <n v="0.15618873945748804"/>
    <x v="0"/>
  </r>
  <r>
    <s v="INV101635"/>
    <d v="2025-10-10T00:00:00"/>
    <s v="CUST0653"/>
    <s v="PRD031"/>
    <s v="STR017"/>
    <s v="EMP0092"/>
    <n v="5"/>
    <n v="370.83"/>
    <n v="0"/>
    <n v="0"/>
    <n v="1854.15"/>
    <n v="1358.9"/>
    <n v="495.25"/>
    <x v="1"/>
    <x v="0"/>
    <x v="0"/>
    <n v="0.6381944444444444"/>
    <s v="Weekday"/>
    <x v="50"/>
    <x v="3"/>
    <n v="342.46"/>
    <s v="Hemalatha Kumar"/>
    <s v="Gold"/>
    <x v="26"/>
    <s v="Sales"/>
    <s v="FreshMart Madurai Plaza"/>
    <x v="0"/>
    <x v="1"/>
    <x v="8"/>
    <n v="10"/>
    <n v="0.26710352452606312"/>
    <x v="0"/>
  </r>
  <r>
    <s v="INV100365"/>
    <d v="2025-06-10T00:00:00"/>
    <s v="CUST0172"/>
    <s v="PRD062"/>
    <s v="STR084"/>
    <s v="EMP0288"/>
    <n v="1"/>
    <n v="446.17"/>
    <n v="0"/>
    <n v="0"/>
    <n v="446.17"/>
    <n v="325.61"/>
    <n v="120.56"/>
    <x v="6"/>
    <x v="0"/>
    <x v="0"/>
    <n v="0.74375000000000002"/>
    <s v="Weekday"/>
    <x v="42"/>
    <x v="11"/>
    <n v="298.81"/>
    <s v="Devi Gounder"/>
    <s v="Silver"/>
    <x v="25"/>
    <s v="Sales"/>
    <s v="FreshMart Tiruppur Market"/>
    <x v="0"/>
    <x v="1"/>
    <x v="9"/>
    <n v="6"/>
    <n v="0.27021090615684606"/>
    <x v="0"/>
  </r>
  <r>
    <s v="INV101894"/>
    <d v="2025-06-10T00:00:00"/>
    <s v="CUST0361"/>
    <s v="PRD026"/>
    <s v="STR024"/>
    <s v="EMP0199"/>
    <n v="6"/>
    <n v="371.97"/>
    <n v="0"/>
    <n v="0"/>
    <n v="2231.8200000000002"/>
    <n v="1483.5"/>
    <n v="748.32"/>
    <x v="4"/>
    <x v="0"/>
    <x v="0"/>
    <n v="0.89652777777777781"/>
    <s v="Weekday"/>
    <x v="15"/>
    <x v="3"/>
    <n v="329.69"/>
    <s v="Ramesh Achari"/>
    <s v="Gold"/>
    <x v="9"/>
    <s v="Sales"/>
    <s v="FreshMart Bengaluru Plaza"/>
    <x v="0"/>
    <x v="1"/>
    <x v="9"/>
    <n v="6"/>
    <n v="0.33529585719278437"/>
    <x v="0"/>
  </r>
  <r>
    <s v="INV101684"/>
    <d v="2025-05-10T00:00:00"/>
    <s v="CUST0572"/>
    <s v="PRD023"/>
    <s v="STR072"/>
    <s v="EMP0124"/>
    <n v="7"/>
    <n v="377.42"/>
    <n v="0"/>
    <n v="0"/>
    <n v="3038.23"/>
    <n v="1862.7"/>
    <n v="1175.53"/>
    <x v="1"/>
    <x v="0"/>
    <x v="0"/>
    <n v="0.65972222222222221"/>
    <s v="Weekend"/>
    <x v="11"/>
    <x v="7"/>
    <n v="342.27"/>
    <s v="Chandrasekar Balan"/>
    <s v="Gold"/>
    <x v="27"/>
    <s v="Sales"/>
    <s v="FreshMart Salem Point"/>
    <x v="0"/>
    <x v="1"/>
    <x v="6"/>
    <n v="5"/>
    <n v="0.38691277487221176"/>
    <x v="0"/>
  </r>
  <r>
    <s v="INV102459"/>
    <d v="2025-04-10T00:00:00"/>
    <s v="CUST0387"/>
    <s v="PRD012"/>
    <s v="STR017"/>
    <s v="EMP0092"/>
    <n v="4"/>
    <n v="541.35"/>
    <n v="0"/>
    <n v="0"/>
    <n v="2490.21"/>
    <n v="1345.6"/>
    <n v="1144.6099999999999"/>
    <x v="5"/>
    <x v="0"/>
    <x v="0"/>
    <n v="0.55138888888888893"/>
    <s v="Weekend"/>
    <x v="51"/>
    <x v="6"/>
    <n v="541.35"/>
    <s v="Radha Sekar"/>
    <s v="Bronze"/>
    <x v="26"/>
    <s v="Sales"/>
    <s v="FreshMart Madurai Plaza"/>
    <x v="0"/>
    <x v="1"/>
    <x v="4"/>
    <n v="4"/>
    <n v="0.45964396576995509"/>
    <x v="0"/>
  </r>
  <r>
    <s v="INV100962"/>
    <d v="2025-09-28T00:00:00"/>
    <s v="CUST0663"/>
    <s v="PRD011"/>
    <s v="STR010"/>
    <s v="EMP0004"/>
    <n v="3"/>
    <n v="168.36"/>
    <n v="0"/>
    <n v="0"/>
    <n v="580.84"/>
    <n v="306.69"/>
    <n v="274.14999999999998"/>
    <x v="0"/>
    <x v="0"/>
    <x v="0"/>
    <n v="0.86736111111111114"/>
    <s v="Weekend"/>
    <x v="52"/>
    <x v="6"/>
    <n v="168.36"/>
    <s v="Elango Raj"/>
    <s v="Silver"/>
    <x v="37"/>
    <s v="Sales"/>
    <s v="FreshMart Kochi Colony"/>
    <x v="0"/>
    <x v="1"/>
    <x v="10"/>
    <n v="9"/>
    <n v="0.47198884374354377"/>
    <x v="0"/>
  </r>
  <r>
    <s v="INV102450"/>
    <d v="2025-09-28T00:00:00"/>
    <s v="CUST0663"/>
    <s v="PRD095"/>
    <s v="STR064"/>
    <s v="EMP0334"/>
    <n v="1"/>
    <n v="75.680000000000007"/>
    <n v="0"/>
    <n v="0"/>
    <n v="87.03"/>
    <n v="62.14"/>
    <n v="24.89"/>
    <x v="0"/>
    <x v="0"/>
    <x v="0"/>
    <n v="0.4909722222222222"/>
    <s v="Weekend"/>
    <x v="53"/>
    <x v="10"/>
    <n v="75.680000000000007"/>
    <s v="Elango Raj"/>
    <s v="Silver"/>
    <x v="38"/>
    <s v="Sales"/>
    <s v="FreshMart Kochi Extension"/>
    <x v="0"/>
    <x v="1"/>
    <x v="10"/>
    <n v="9"/>
    <n v="0.28599333563139145"/>
    <x v="0"/>
  </r>
  <r>
    <s v="INV101175"/>
    <d v="2025-09-27T00:00:00"/>
    <s v="CUST0122"/>
    <s v="PRD014"/>
    <s v="STR037"/>
    <s v="EMP0247"/>
    <n v="3"/>
    <n v="434.65"/>
    <n v="0"/>
    <n v="0"/>
    <n v="1499.54"/>
    <n v="1054.8900000000001"/>
    <n v="444.65"/>
    <x v="3"/>
    <x v="0"/>
    <x v="0"/>
    <n v="0.64652777777777781"/>
    <s v="Weekend"/>
    <x v="54"/>
    <x v="7"/>
    <n v="434.65"/>
    <s v="Sudha Prabhu"/>
    <s v="Bronze"/>
    <x v="31"/>
    <s v="Sales"/>
    <s v="FreshMart Hyderabad Extension"/>
    <x v="0"/>
    <x v="1"/>
    <x v="10"/>
    <n v="9"/>
    <n v="0.29652426744201554"/>
    <x v="0"/>
  </r>
  <r>
    <s v="INV100078"/>
    <d v="2025-09-25T00:00:00"/>
    <s v="CUST0361"/>
    <s v="PRD076"/>
    <s v="STR069"/>
    <s v="EMP0042"/>
    <n v="6"/>
    <n v="428.04"/>
    <n v="0"/>
    <n v="0"/>
    <n v="2568.2399999999998"/>
    <n v="1921.14"/>
    <n v="647.1"/>
    <x v="3"/>
    <x v="0"/>
    <x v="0"/>
    <n v="0.68888888888888888"/>
    <s v="Weekday"/>
    <x v="33"/>
    <x v="1"/>
    <n v="395.66"/>
    <s v="Ramesh Achari"/>
    <s v="Gold"/>
    <x v="14"/>
    <s v="Sales"/>
    <s v="FreshMart Madurai Gardens"/>
    <x v="0"/>
    <x v="1"/>
    <x v="10"/>
    <n v="9"/>
    <n v="0.25196243341743763"/>
    <x v="0"/>
  </r>
  <r>
    <s v="INV100721"/>
    <d v="2025-09-23T00:00:00"/>
    <s v="CUST0258"/>
    <s v="PRD084"/>
    <s v="STR090"/>
    <s v="EMP0068"/>
    <n v="2"/>
    <n v="221.61"/>
    <n v="0"/>
    <n v="0"/>
    <n v="443.22"/>
    <n v="364.34"/>
    <n v="78.88"/>
    <x v="3"/>
    <x v="0"/>
    <x v="0"/>
    <n v="0.90138888888888891"/>
    <s v="Weekday"/>
    <x v="36"/>
    <x v="9"/>
    <n v="221.61"/>
    <s v="Vasanthi Sekar"/>
    <s v="Silver"/>
    <x v="5"/>
    <s v="Sales"/>
    <s v="FreshMart Mysuru Heights"/>
    <x v="0"/>
    <x v="1"/>
    <x v="10"/>
    <n v="9"/>
    <n v="0.17797030819908846"/>
    <x v="0"/>
  </r>
  <r>
    <s v="INV101167"/>
    <d v="2025-09-23T00:00:00"/>
    <s v="CUST0210"/>
    <s v="PRD099"/>
    <s v="STR027"/>
    <s v="EMP0046"/>
    <n v="1"/>
    <n v="401.06"/>
    <n v="0"/>
    <n v="0"/>
    <n v="401.06"/>
    <n v="347.47"/>
    <n v="53.59"/>
    <x v="0"/>
    <x v="0"/>
    <x v="0"/>
    <n v="0.47499999999999998"/>
    <s v="Weekday"/>
    <x v="20"/>
    <x v="10"/>
    <n v="401.06"/>
    <s v="Anand Pandian"/>
    <s v="Silver"/>
    <x v="39"/>
    <s v="Sales"/>
    <s v="FreshMart Coimbatore Heights"/>
    <x v="0"/>
    <x v="1"/>
    <x v="10"/>
    <n v="9"/>
    <n v="0.13362090460280257"/>
    <x v="0"/>
  </r>
  <r>
    <s v="INV100552"/>
    <d v="2025-09-14T00:00:00"/>
    <s v="CUST0659"/>
    <s v="PRD013"/>
    <s v="STR049"/>
    <s v="EMP0017"/>
    <n v="4"/>
    <n v="161.03"/>
    <n v="0"/>
    <n v="0"/>
    <n v="740.74"/>
    <n v="496.96"/>
    <n v="243.78"/>
    <x v="4"/>
    <x v="0"/>
    <x v="0"/>
    <n v="0.75486111111111109"/>
    <s v="Weekend"/>
    <x v="24"/>
    <x v="7"/>
    <n v="161.03"/>
    <s v="Unknown"/>
    <s v="Bronze"/>
    <x v="0"/>
    <s v="Sales"/>
    <s v="FreshMart Mysuru Circle"/>
    <x v="0"/>
    <x v="1"/>
    <x v="10"/>
    <n v="9"/>
    <n v="0.32910332910332912"/>
    <x v="0"/>
  </r>
  <r>
    <s v="INV101807"/>
    <d v="2025-09-13T00:00:00"/>
    <s v="CUST0144"/>
    <s v="PRD032"/>
    <s v="STR068"/>
    <s v="EMP0233"/>
    <n v="8"/>
    <n v="157.32"/>
    <n v="0"/>
    <n v="0"/>
    <n v="1447.34"/>
    <n v="927.28"/>
    <n v="520.05999999999995"/>
    <x v="2"/>
    <x v="0"/>
    <x v="0"/>
    <n v="0.73611111111111116"/>
    <s v="Weekend"/>
    <x v="28"/>
    <x v="3"/>
    <n v="141.11000000000001"/>
    <s v="Lalitha Chandran"/>
    <s v="Gold"/>
    <x v="40"/>
    <s v="Sales"/>
    <s v="FreshMart Coimbatore Main Road"/>
    <x v="0"/>
    <x v="1"/>
    <x v="10"/>
    <n v="9"/>
    <n v="0.3593212375806652"/>
    <x v="0"/>
  </r>
  <r>
    <s v="INV102341"/>
    <d v="2025-12-09T00:00:00"/>
    <s v="CUST0675"/>
    <s v="PRD111"/>
    <s v="STR076"/>
    <s v="EMP0056"/>
    <n v="3"/>
    <n v="232.32"/>
    <n v="0"/>
    <n v="0"/>
    <n v="696.96"/>
    <n v="572.70000000000005"/>
    <n v="124.26"/>
    <x v="2"/>
    <x v="0"/>
    <x v="0"/>
    <n v="0.61250000000000004"/>
    <s v="Weekday"/>
    <x v="29"/>
    <x v="4"/>
    <n v="225.45"/>
    <s v="Anand Chettiar"/>
    <s v="Gold"/>
    <x v="41"/>
    <s v="Sales"/>
    <s v="FreshMart Hyderabad Towers"/>
    <x v="0"/>
    <x v="1"/>
    <x v="2"/>
    <n v="12"/>
    <n v="0.17828856749311295"/>
    <x v="0"/>
  </r>
  <r>
    <s v="INV101944"/>
    <d v="2025-03-09T00:00:00"/>
    <s v="CUST0422"/>
    <s v="PRD133"/>
    <s v="STR012"/>
    <s v="EMP0279"/>
    <n v="2"/>
    <n v="80.5"/>
    <n v="0"/>
    <n v="0"/>
    <n v="161"/>
    <n v="124.5"/>
    <n v="36.5"/>
    <x v="5"/>
    <x v="0"/>
    <x v="0"/>
    <n v="0.89652777777777781"/>
    <s v="Weekday"/>
    <x v="55"/>
    <x v="0"/>
    <n v="80.5"/>
    <s v="Balamurugan Naidu"/>
    <s v="Silver"/>
    <x v="12"/>
    <s v="Sales"/>
    <s v="FreshMart Chennai Junction"/>
    <x v="0"/>
    <x v="1"/>
    <x v="3"/>
    <n v="3"/>
    <n v="0.2267080745341615"/>
    <x v="0"/>
  </r>
  <r>
    <s v="INV100915"/>
    <d v="2025-02-09T00:00:00"/>
    <s v="CUST0455"/>
    <s v="PRD018"/>
    <s v="STR027"/>
    <s v="EMP0046"/>
    <n v="6"/>
    <n v="252.1"/>
    <n v="0"/>
    <n v="0"/>
    <n v="1512.6"/>
    <n v="1147.2"/>
    <n v="365.4"/>
    <x v="0"/>
    <x v="0"/>
    <x v="0"/>
    <n v="0.40486111111111112"/>
    <s v="Weekday"/>
    <x v="21"/>
    <x v="7"/>
    <n v="232.58"/>
    <s v="Nithya Venkataraman"/>
    <s v="Gold"/>
    <x v="39"/>
    <s v="Sales"/>
    <s v="FreshMart Coimbatore Heights"/>
    <x v="0"/>
    <x v="1"/>
    <x v="0"/>
    <n v="2"/>
    <n v="0.24157080523601746"/>
    <x v="0"/>
  </r>
  <r>
    <s v="INV101928"/>
    <d v="2025-01-09T00:00:00"/>
    <s v="CUST0078"/>
    <s v="PRD080"/>
    <s v="STR055"/>
    <s v="EMP0068"/>
    <n v="2"/>
    <n v="275.70999999999998"/>
    <n v="0"/>
    <n v="0"/>
    <n v="551.41999999999996"/>
    <n v="412.6"/>
    <n v="138.82"/>
    <x v="1"/>
    <x v="0"/>
    <x v="0"/>
    <n v="0.54166666666666663"/>
    <s v="Weekday"/>
    <x v="56"/>
    <x v="1"/>
    <n v="275.70999999999998"/>
    <s v="Eswari Balan"/>
    <s v="Silver"/>
    <x v="5"/>
    <s v="Sales"/>
    <s v="FreshMart Madurai Circle"/>
    <x v="0"/>
    <x v="1"/>
    <x v="7"/>
    <n v="1"/>
    <n v="0.2517500272024954"/>
    <x v="0"/>
  </r>
  <r>
    <s v="INV100540"/>
    <d v="2025-08-31T00:00:00"/>
    <s v="CUST0523"/>
    <s v="PRD072"/>
    <s v="STR091"/>
    <s v="EMP0112"/>
    <n v="1"/>
    <n v="340.25"/>
    <n v="0"/>
    <n v="0"/>
    <n v="391.29"/>
    <n v="263.85000000000002"/>
    <n v="127.44"/>
    <x v="4"/>
    <x v="0"/>
    <x v="0"/>
    <n v="0.79027777777777775"/>
    <s v="Weekend"/>
    <x v="57"/>
    <x v="1"/>
    <n v="340.25"/>
    <s v="Mala Velan"/>
    <s v="Silver"/>
    <x v="42"/>
    <s v="Sales"/>
    <s v="FreshMart Tiruppur Plaza"/>
    <x v="0"/>
    <x v="1"/>
    <x v="11"/>
    <n v="8"/>
    <n v="0.32569194203787472"/>
    <x v="0"/>
  </r>
  <r>
    <s v="INV101475"/>
    <d v="2025-08-28T00:00:00"/>
    <s v="CUST0230"/>
    <s v="PRD098"/>
    <s v="STR083"/>
    <s v="EMP0074"/>
    <n v="4"/>
    <n v="83.13"/>
    <n v="0"/>
    <n v="0"/>
    <n v="332.52"/>
    <n v="276.36"/>
    <n v="56.16"/>
    <x v="3"/>
    <x v="0"/>
    <x v="0"/>
    <n v="0.57291666666666663"/>
    <s v="Weekday"/>
    <x v="32"/>
    <x v="10"/>
    <n v="83.13"/>
    <s v="Thenmozhi Menon"/>
    <s v="Silver"/>
    <x v="33"/>
    <s v="Sales"/>
    <s v="FreshMart Salem Colony"/>
    <x v="0"/>
    <x v="1"/>
    <x v="11"/>
    <n v="8"/>
    <n v="0.16889209671598701"/>
    <x v="0"/>
  </r>
  <r>
    <s v="INV102487"/>
    <d v="2025-08-27T00:00:00"/>
    <s v="CUST0350"/>
    <s v="PRD028"/>
    <s v="STR031"/>
    <s v="EMP0153"/>
    <n v="1"/>
    <n v="380.12"/>
    <n v="0"/>
    <n v="0"/>
    <n v="380.12"/>
    <n v="309.98"/>
    <n v="70.14"/>
    <x v="1"/>
    <x v="0"/>
    <x v="0"/>
    <n v="0.61597222222222225"/>
    <s v="Weekday"/>
    <x v="58"/>
    <x v="3"/>
    <n v="380.12"/>
    <s v="Raghav Chettiar"/>
    <s v="Bronze"/>
    <x v="3"/>
    <s v="Sales"/>
    <s v="FreshMart Chennai Complex"/>
    <x v="0"/>
    <x v="1"/>
    <x v="11"/>
    <n v="8"/>
    <n v="0.18452067768073241"/>
    <x v="0"/>
  </r>
  <r>
    <s v="INV101049"/>
    <d v="2025-08-26T00:00:00"/>
    <s v="CUST0634"/>
    <s v="PRD037"/>
    <s v="STR037"/>
    <s v="EMP0288"/>
    <n v="4"/>
    <n v="269.54000000000002"/>
    <n v="0"/>
    <n v="0"/>
    <n v="1078.1600000000001"/>
    <n v="837.52"/>
    <n v="240.64"/>
    <x v="2"/>
    <x v="0"/>
    <x v="0"/>
    <n v="0.70208333333333328"/>
    <s v="Weekday"/>
    <x v="59"/>
    <x v="12"/>
    <n v="245.32"/>
    <s v="Chandrasekar Pandian"/>
    <s v="Gold"/>
    <x v="25"/>
    <s v="Sales"/>
    <s v="FreshMart Hyderabad Extension"/>
    <x v="0"/>
    <x v="1"/>
    <x v="11"/>
    <n v="8"/>
    <n v="0.22319507308748235"/>
    <x v="0"/>
  </r>
  <r>
    <s v="INV100458"/>
    <d v="2025-08-23T00:00:00"/>
    <s v="CUST0360"/>
    <s v="PRD117"/>
    <s v="STR025"/>
    <s v="EMP0281"/>
    <n v="2"/>
    <n v="268.32"/>
    <n v="0"/>
    <n v="0"/>
    <n v="617.14"/>
    <n v="482.88"/>
    <n v="134.26"/>
    <x v="3"/>
    <x v="0"/>
    <x v="0"/>
    <n v="0.50416666666666665"/>
    <s v="Weekend"/>
    <x v="60"/>
    <x v="8"/>
    <n v="268.32"/>
    <s v="Deepak Nathan"/>
    <s v="Bronze"/>
    <x v="43"/>
    <s v="Sales"/>
    <s v="FreshMart Tiruppur Enclave"/>
    <x v="0"/>
    <x v="1"/>
    <x v="11"/>
    <n v="8"/>
    <n v="0.21755193311080143"/>
    <x v="0"/>
  </r>
  <r>
    <s v="INV100336"/>
    <d v="2025-08-22T00:00:00"/>
    <s v="CUST0604"/>
    <s v="PRD093"/>
    <s v="STR091"/>
    <s v="EMP0246"/>
    <n v="4"/>
    <n v="96.72"/>
    <n v="0"/>
    <n v="0"/>
    <n v="386.88"/>
    <n v="319.27999999999997"/>
    <n v="67.599999999999994"/>
    <x v="0"/>
    <x v="0"/>
    <x v="0"/>
    <n v="0.81527777777777777"/>
    <s v="Weekday"/>
    <x v="61"/>
    <x v="10"/>
    <n v="96.72"/>
    <s v="Chandrasekar Venkataraman"/>
    <s v="Bronze"/>
    <x v="44"/>
    <s v="Sales"/>
    <s v="FreshMart Tiruppur Plaza"/>
    <x v="0"/>
    <x v="1"/>
    <x v="11"/>
    <n v="8"/>
    <n v="0.17473118279569891"/>
    <x v="0"/>
  </r>
  <r>
    <s v="INV100334"/>
    <d v="2025-08-19T00:00:00"/>
    <s v="CUST0397"/>
    <s v="PRD022"/>
    <s v="STR061"/>
    <s v="EMP0279"/>
    <n v="1"/>
    <n v="397.22"/>
    <n v="0"/>
    <n v="0"/>
    <n v="397.22"/>
    <n v="319.37"/>
    <n v="77.849999999999994"/>
    <x v="4"/>
    <x v="0"/>
    <x v="0"/>
    <n v="0.85069444444444442"/>
    <s v="Weekday"/>
    <x v="25"/>
    <x v="7"/>
    <n v="397.22"/>
    <s v="Sudha Venkataraman"/>
    <s v="Bronze"/>
    <x v="12"/>
    <s v="Sales"/>
    <s v="FreshMart Hyderabad Colony"/>
    <x v="0"/>
    <x v="1"/>
    <x v="11"/>
    <n v="8"/>
    <n v="0.19598711041740091"/>
    <x v="0"/>
  </r>
  <r>
    <s v="INV101636"/>
    <d v="2025-08-17T00:00:00"/>
    <s v="CUST0156"/>
    <s v="PRD142"/>
    <s v="STR022"/>
    <s v="EMP0284"/>
    <n v="3"/>
    <n v="568.76"/>
    <n v="0"/>
    <n v="0"/>
    <n v="1962.22"/>
    <n v="1187.6099999999999"/>
    <n v="774.61"/>
    <x v="0"/>
    <x v="0"/>
    <x v="0"/>
    <n v="0.40347222222222223"/>
    <s v="Weekend"/>
    <x v="62"/>
    <x v="5"/>
    <n v="522.78"/>
    <s v="Tara Chettiar"/>
    <s v="Gold"/>
    <x v="21"/>
    <s v="Sales"/>
    <s v="FreshMart Tiruppur Complex"/>
    <x v="0"/>
    <x v="1"/>
    <x v="11"/>
    <n v="8"/>
    <n v="0.3947620552231656"/>
    <x v="0"/>
  </r>
  <r>
    <s v="INV100104"/>
    <d v="2025-08-16T00:00:00"/>
    <s v="CUST0060"/>
    <s v="PRD052"/>
    <s v="STR037"/>
    <s v="EMP0060"/>
    <n v="4"/>
    <n v="351.62"/>
    <n v="0"/>
    <n v="0"/>
    <n v="1617.45"/>
    <n v="1021.96"/>
    <n v="595.49"/>
    <x v="1"/>
    <x v="0"/>
    <x v="0"/>
    <n v="0.3888888888888889"/>
    <s v="Weekend"/>
    <x v="10"/>
    <x v="2"/>
    <n v="328.59"/>
    <s v="Anand Subramaniam"/>
    <s v="Gold"/>
    <x v="32"/>
    <s v="Sales"/>
    <s v="FreshMart Hyderabad Extension"/>
    <x v="0"/>
    <x v="1"/>
    <x v="11"/>
    <n v="8"/>
    <n v="0.36816594021453525"/>
    <x v="0"/>
  </r>
  <r>
    <s v="INV101768"/>
    <d v="2025-08-13T00:00:00"/>
    <s v="CUST0633"/>
    <s v="PRD102"/>
    <s v="STR002"/>
    <s v="EMP0060"/>
    <n v="3"/>
    <n v="447.33"/>
    <n v="0"/>
    <n v="0"/>
    <n v="1341.99"/>
    <n v="1022.7"/>
    <n v="319.29000000000002"/>
    <x v="1"/>
    <x v="0"/>
    <x v="0"/>
    <n v="0.62361111111111112"/>
    <s v="Weekday"/>
    <x v="63"/>
    <x v="10"/>
    <n v="400.33"/>
    <s v="Devi Mudaliar"/>
    <s v="Gold"/>
    <x v="32"/>
    <s v="Sales"/>
    <s v="FreshMart Tiruppur Bypass"/>
    <x v="0"/>
    <x v="1"/>
    <x v="11"/>
    <n v="8"/>
    <n v="0.23792278630988309"/>
    <x v="0"/>
  </r>
  <r>
    <s v="INV100626"/>
    <d v="2025-09-08T00:00:00"/>
    <s v="CUST0373"/>
    <s v="PRD079"/>
    <s v="STR075"/>
    <s v="EMP0132"/>
    <n v="2"/>
    <n v="260.93"/>
    <n v="0"/>
    <n v="0"/>
    <n v="600.14"/>
    <n v="388.12"/>
    <n v="212.02"/>
    <x v="2"/>
    <x v="0"/>
    <x v="0"/>
    <n v="0.48125000000000001"/>
    <s v="Weekend"/>
    <x v="64"/>
    <x v="1"/>
    <n v="260.93"/>
    <s v="Bhavani Prabhu"/>
    <s v="Bronze"/>
    <x v="45"/>
    <s v="Sales"/>
    <s v="FreshMart Salem Main Road"/>
    <x v="0"/>
    <x v="1"/>
    <x v="10"/>
    <n v="9"/>
    <n v="0.35328423367880829"/>
    <x v="0"/>
  </r>
  <r>
    <s v="INV100110"/>
    <d v="2025-08-08T00:00:00"/>
    <s v="CUST0183"/>
    <s v="PRD050"/>
    <s v="STR084"/>
    <s v="EMP0288"/>
    <n v="4"/>
    <n v="51.33"/>
    <n v="0"/>
    <n v="0"/>
    <n v="205.32"/>
    <n v="149.91999999999999"/>
    <n v="55.4"/>
    <x v="3"/>
    <x v="0"/>
    <x v="0"/>
    <n v="0.89097222222222228"/>
    <s v="Weekday"/>
    <x v="2"/>
    <x v="2"/>
    <n v="51.33"/>
    <s v="Tara Balan"/>
    <s v="Silver"/>
    <x v="25"/>
    <s v="Sales"/>
    <s v="FreshMart Tiruppur Market"/>
    <x v="0"/>
    <x v="1"/>
    <x v="11"/>
    <n v="8"/>
    <n v="0.26982271576076367"/>
    <x v="0"/>
  </r>
  <r>
    <s v="INV100679"/>
    <d v="2025-04-08T00:00:00"/>
    <s v="CUST0083"/>
    <s v="PRD034"/>
    <s v="STR084"/>
    <s v="EMP0288"/>
    <n v="2"/>
    <n v="124.84"/>
    <n v="0"/>
    <n v="0"/>
    <n v="249.68"/>
    <n v="194.7"/>
    <n v="54.98"/>
    <x v="1"/>
    <x v="0"/>
    <x v="0"/>
    <n v="0.43958333333333333"/>
    <s v="Weekday"/>
    <x v="13"/>
    <x v="3"/>
    <n v="124.84"/>
    <s v="Yamuna Gupta"/>
    <s v="Bronze"/>
    <x v="25"/>
    <s v="Sales"/>
    <s v="FreshMart Tiruppur Market"/>
    <x v="0"/>
    <x v="1"/>
    <x v="4"/>
    <n v="4"/>
    <n v="0.22020185837872475"/>
    <x v="0"/>
  </r>
  <r>
    <s v="INV101140"/>
    <d v="2025-03-08T00:00:00"/>
    <s v="CUST0014"/>
    <s v="PRD026"/>
    <s v="STR090"/>
    <s v="EMP0141"/>
    <n v="4"/>
    <n v="329.69"/>
    <n v="0"/>
    <n v="0"/>
    <n v="1516.57"/>
    <n v="989"/>
    <n v="527.57000000000005"/>
    <x v="5"/>
    <x v="0"/>
    <x v="0"/>
    <n v="0.54722222222222228"/>
    <s v="Weekend"/>
    <x v="15"/>
    <x v="3"/>
    <n v="329.69"/>
    <s v="Ilango Varma"/>
    <s v="Silver"/>
    <x v="46"/>
    <s v="Sales"/>
    <s v="FreshMart Mysuru Heights"/>
    <x v="0"/>
    <x v="1"/>
    <x v="3"/>
    <n v="3"/>
    <n v="0.34787052361579096"/>
    <x v="0"/>
  </r>
  <r>
    <s v="INV100389"/>
    <d v="2025-02-08T00:00:00"/>
    <s v="CUST0592"/>
    <s v="PRD111"/>
    <s v="STR022"/>
    <s v="EMP0284"/>
    <n v="3"/>
    <n v="227.44"/>
    <n v="0"/>
    <n v="0"/>
    <n v="784.67"/>
    <n v="572.70000000000005"/>
    <n v="211.97"/>
    <x v="4"/>
    <x v="0"/>
    <x v="0"/>
    <n v="0.49027777777777776"/>
    <s v="Weekend"/>
    <x v="29"/>
    <x v="4"/>
    <n v="225.45"/>
    <s v="Anjali Menon"/>
    <s v="Gold"/>
    <x v="21"/>
    <s v="Sales"/>
    <s v="FreshMart Tiruppur Complex"/>
    <x v="0"/>
    <x v="1"/>
    <x v="0"/>
    <n v="2"/>
    <n v="0.27013903934137917"/>
    <x v="0"/>
  </r>
  <r>
    <s v="INV102237"/>
    <d v="2025-02-08T00:00:00"/>
    <s v="CUST0072"/>
    <s v="PRD127"/>
    <s v="STR091"/>
    <s v="EMP0328"/>
    <n v="7"/>
    <n v="350.79"/>
    <n v="0"/>
    <n v="0"/>
    <n v="2823.86"/>
    <n v="2032.31"/>
    <n v="791.55"/>
    <x v="1"/>
    <x v="0"/>
    <x v="0"/>
    <n v="0.54791666666666672"/>
    <s v="Weekend"/>
    <x v="65"/>
    <x v="8"/>
    <n v="331.35"/>
    <s v="Vijay Chandran"/>
    <s v="Gold"/>
    <x v="47"/>
    <s v="Sales"/>
    <s v="FreshMart Tiruppur Plaza"/>
    <x v="0"/>
    <x v="1"/>
    <x v="0"/>
    <n v="2"/>
    <n v="0.2803078056277577"/>
    <x v="0"/>
  </r>
  <r>
    <s v="INV102056"/>
    <d v="2025-07-31T00:00:00"/>
    <s v="CUST0692"/>
    <s v="PRD049"/>
    <s v="STR068"/>
    <s v="EMP0233"/>
    <n v="3"/>
    <n v="418.79"/>
    <n v="0"/>
    <n v="0"/>
    <n v="1256.3699999999999"/>
    <n v="926.82"/>
    <n v="329.55"/>
    <x v="3"/>
    <x v="0"/>
    <x v="0"/>
    <n v="0.41805555555555557"/>
    <s v="Weekday"/>
    <x v="48"/>
    <x v="2"/>
    <n v="418.79"/>
    <s v="Ovi Mudaliar"/>
    <s v="Silver"/>
    <x v="40"/>
    <s v="Sales"/>
    <s v="FreshMart Coimbatore Main Road"/>
    <x v="0"/>
    <x v="1"/>
    <x v="1"/>
    <n v="7"/>
    <n v="0.26230330237111682"/>
    <x v="0"/>
  </r>
  <r>
    <s v="INV100195"/>
    <d v="2025-07-27T00:00:00"/>
    <s v="CUST0462"/>
    <s v="PRD033"/>
    <s v="STR068"/>
    <s v="EMP0233"/>
    <n v="1"/>
    <n v="217.42"/>
    <n v="0"/>
    <n v="0"/>
    <n v="250.03"/>
    <n v="177.03"/>
    <n v="73"/>
    <x v="2"/>
    <x v="0"/>
    <x v="0"/>
    <n v="0.59652777777777777"/>
    <s v="Weekend"/>
    <x v="66"/>
    <x v="3"/>
    <n v="217.42"/>
    <s v="Anitha Sharma"/>
    <s v="Silver"/>
    <x v="40"/>
    <s v="Sales"/>
    <s v="FreshMart Coimbatore Main Road"/>
    <x v="0"/>
    <x v="1"/>
    <x v="1"/>
    <n v="7"/>
    <n v="0.29196496420429546"/>
    <x v="0"/>
  </r>
  <r>
    <s v="INV102461"/>
    <d v="2025-07-26T00:00:00"/>
    <s v="CUST0692"/>
    <s v="PRD021"/>
    <s v="STR059"/>
    <s v="EMP0103"/>
    <n v="1"/>
    <n v="38.659999999999997"/>
    <n v="0"/>
    <n v="0"/>
    <n v="44.46"/>
    <n v="32.4"/>
    <n v="12.06"/>
    <x v="3"/>
    <x v="0"/>
    <x v="0"/>
    <n v="0.68888888888888888"/>
    <s v="Weekend"/>
    <x v="67"/>
    <x v="7"/>
    <n v="38.659999999999997"/>
    <s v="Ovi Mudaliar"/>
    <s v="Silver"/>
    <x v="48"/>
    <s v="Sales"/>
    <s v="FreshMart Coimbatore Plaza"/>
    <x v="0"/>
    <x v="1"/>
    <x v="1"/>
    <n v="7"/>
    <n v="0.27125506072874495"/>
    <x v="0"/>
  </r>
  <r>
    <s v="INV101270"/>
    <d v="2025-07-25T00:00:00"/>
    <s v="CUST0046"/>
    <s v="PRD008"/>
    <s v="STR048"/>
    <s v="EMP0312"/>
    <n v="5"/>
    <n v="482.65"/>
    <n v="0"/>
    <n v="0"/>
    <n v="2413.25"/>
    <n v="1414.4"/>
    <n v="998.85"/>
    <x v="1"/>
    <x v="0"/>
    <x v="0"/>
    <n v="0.49027777777777776"/>
    <s v="Weekday"/>
    <x v="68"/>
    <x v="6"/>
    <n v="455.79"/>
    <s v="Kishore Murugan"/>
    <s v="Gold"/>
    <x v="19"/>
    <s v="Sales"/>
    <s v="FreshMart Bengaluru Square"/>
    <x v="0"/>
    <x v="1"/>
    <x v="1"/>
    <n v="7"/>
    <n v="0.41390241375738113"/>
    <x v="0"/>
  </r>
  <r>
    <s v="INV100889"/>
    <d v="2025-07-20T00:00:00"/>
    <s v="CUST0100"/>
    <s v="PRD030"/>
    <s v="STR084"/>
    <s v="EMP0288"/>
    <n v="3"/>
    <n v="172.63"/>
    <n v="0"/>
    <n v="0"/>
    <n v="595.57000000000005"/>
    <n v="426"/>
    <n v="169.57"/>
    <x v="4"/>
    <x v="0"/>
    <x v="0"/>
    <n v="0.39791666666666664"/>
    <s v="Weekend"/>
    <x v="69"/>
    <x v="3"/>
    <n v="172.63"/>
    <s v="Revathi Murugan"/>
    <s v="Silver"/>
    <x v="25"/>
    <s v="Sales"/>
    <s v="FreshMart Tiruppur Market"/>
    <x v="0"/>
    <x v="1"/>
    <x v="1"/>
    <n v="7"/>
    <n v="0.28471884077438414"/>
    <x v="0"/>
  </r>
  <r>
    <s v="INV102139"/>
    <d v="2025-07-19T00:00:00"/>
    <s v="CUST0279"/>
    <s v="PRD050"/>
    <s v="STR027"/>
    <s v="EMP0143"/>
    <n v="6"/>
    <n v="53.72"/>
    <n v="0"/>
    <n v="0"/>
    <n v="370.67"/>
    <n v="224.88"/>
    <n v="145.79"/>
    <x v="4"/>
    <x v="0"/>
    <x v="0"/>
    <n v="0.56666666666666665"/>
    <s v="Weekend"/>
    <x v="2"/>
    <x v="2"/>
    <n v="51.33"/>
    <s v="Ramesh Devi"/>
    <s v="Gold"/>
    <x v="24"/>
    <s v="Sales"/>
    <s v="FreshMart Coimbatore Heights"/>
    <x v="0"/>
    <x v="1"/>
    <x v="1"/>
    <n v="7"/>
    <n v="0.39331480832006904"/>
    <x v="0"/>
  </r>
  <r>
    <s v="INV100376"/>
    <d v="2025-07-14T00:00:00"/>
    <s v="CUST0296"/>
    <s v="PRD013"/>
    <s v="STR076"/>
    <s v="EMP0218"/>
    <n v="3"/>
    <n v="161.03"/>
    <n v="0"/>
    <n v="0"/>
    <n v="483.09"/>
    <n v="372.72"/>
    <n v="110.37"/>
    <x v="0"/>
    <x v="0"/>
    <x v="0"/>
    <n v="0.38611111111111113"/>
    <s v="Weekday"/>
    <x v="24"/>
    <x v="7"/>
    <n v="161.03"/>
    <s v="Uma Pandian"/>
    <s v="Bronze"/>
    <x v="49"/>
    <s v="Sales"/>
    <s v="FreshMart Hyderabad Towers"/>
    <x v="0"/>
    <x v="1"/>
    <x v="1"/>
    <n v="7"/>
    <n v="0.22846674532695774"/>
    <x v="0"/>
  </r>
  <r>
    <s v="INV101155"/>
    <d v="2025-06-07T00:00:00"/>
    <s v="CUST0135"/>
    <s v="PRD081"/>
    <s v="STR088"/>
    <s v="EMP0229"/>
    <n v="2"/>
    <n v="55.81"/>
    <n v="0"/>
    <n v="0"/>
    <n v="128.36000000000001"/>
    <n v="89.92"/>
    <n v="38.44"/>
    <x v="1"/>
    <x v="0"/>
    <x v="0"/>
    <n v="0.44583333333333336"/>
    <s v="Weekend"/>
    <x v="70"/>
    <x v="1"/>
    <n v="55.81"/>
    <s v="Pandi Velan"/>
    <s v="Bronze"/>
    <x v="18"/>
    <s v="Sales"/>
    <s v="FreshMart Salem Extension"/>
    <x v="0"/>
    <x v="1"/>
    <x v="9"/>
    <n v="6"/>
    <n v="0.29947023995014016"/>
    <x v="0"/>
  </r>
  <r>
    <s v="INV101012"/>
    <d v="2025-01-07T00:00:00"/>
    <s v="CUST0204"/>
    <s v="PRD029"/>
    <s v="STR014"/>
    <s v="EMP0241"/>
    <n v="7"/>
    <n v="339.39"/>
    <n v="0"/>
    <n v="0"/>
    <n v="2375.73"/>
    <n v="1828.54"/>
    <n v="547.19000000000005"/>
    <x v="4"/>
    <x v="0"/>
    <x v="0"/>
    <n v="0.82499999999999996"/>
    <s v="Weekday"/>
    <x v="9"/>
    <x v="3"/>
    <n v="332.73"/>
    <s v="Mala Achari"/>
    <s v="Gold"/>
    <x v="50"/>
    <s v="Sales"/>
    <s v="FreshMart Coimbatore Circle"/>
    <x v="0"/>
    <x v="1"/>
    <x v="7"/>
    <n v="1"/>
    <n v="0.23032499484369018"/>
    <x v="0"/>
  </r>
  <r>
    <s v="INV102446"/>
    <d v="2025-01-07T00:00:00"/>
    <s v="CUST0200"/>
    <s v="PRD008"/>
    <s v="STR032"/>
    <s v="EMP0070"/>
    <n v="3"/>
    <n v="506.54"/>
    <n v="0"/>
    <n v="0"/>
    <n v="1519.62"/>
    <n v="848.64"/>
    <n v="670.98"/>
    <x v="2"/>
    <x v="0"/>
    <x v="0"/>
    <n v="0.75208333333333333"/>
    <s v="Weekday"/>
    <x v="68"/>
    <x v="6"/>
    <n v="455.79"/>
    <s v="Karthik Achari"/>
    <s v="Gold"/>
    <x v="51"/>
    <s v="Sales"/>
    <s v="FreshMart Kochi Main Road"/>
    <x v="0"/>
    <x v="1"/>
    <x v="7"/>
    <n v="1"/>
    <n v="0.44154459667548468"/>
    <x v="0"/>
  </r>
  <r>
    <s v="INV100877"/>
    <d v="2025-06-28T00:00:00"/>
    <s v="CUST0462"/>
    <s v="PRD046"/>
    <s v="STR068"/>
    <s v="EMP0233"/>
    <n v="5"/>
    <n v="57.06"/>
    <n v="0"/>
    <n v="0"/>
    <n v="328.09"/>
    <n v="242.15"/>
    <n v="85.94"/>
    <x v="0"/>
    <x v="0"/>
    <x v="0"/>
    <n v="0.65"/>
    <s v="Weekend"/>
    <x v="71"/>
    <x v="12"/>
    <n v="57.06"/>
    <s v="Anitha Sharma"/>
    <s v="Silver"/>
    <x v="40"/>
    <s v="Sales"/>
    <s v="FreshMart Coimbatore Main Road"/>
    <x v="0"/>
    <x v="1"/>
    <x v="9"/>
    <n v="6"/>
    <n v="0.26194032125331468"/>
    <x v="0"/>
  </r>
  <r>
    <s v="INV100782"/>
    <d v="2025-06-25T00:00:00"/>
    <s v="CUST0486"/>
    <s v="PRD136"/>
    <s v="STR049"/>
    <s v="EMP0153"/>
    <n v="3"/>
    <n v="123.11"/>
    <n v="0"/>
    <n v="0"/>
    <n v="369.33"/>
    <n v="273.54000000000002"/>
    <n v="95.79"/>
    <x v="2"/>
    <x v="0"/>
    <x v="0"/>
    <n v="0.57499999999999996"/>
    <s v="Weekday"/>
    <x v="72"/>
    <x v="0"/>
    <n v="123.11"/>
    <s v="Devi Pillai"/>
    <s v="Bronze"/>
    <x v="3"/>
    <s v="Sales"/>
    <s v="FreshMart Mysuru Circle"/>
    <x v="0"/>
    <x v="1"/>
    <x v="9"/>
    <n v="6"/>
    <n v="0.25936154658435551"/>
    <x v="0"/>
  </r>
  <r>
    <s v="INV101280"/>
    <d v="2025-06-18T00:00:00"/>
    <s v="CUST0495"/>
    <s v="PRD134"/>
    <s v="STR017"/>
    <s v="EMP0092"/>
    <n v="3"/>
    <n v="392.61"/>
    <n v="0"/>
    <n v="0"/>
    <n v="1177.83"/>
    <n v="788.4"/>
    <n v="389.43"/>
    <x v="3"/>
    <x v="0"/>
    <x v="0"/>
    <n v="0.65694444444444444"/>
    <s v="Weekday"/>
    <x v="73"/>
    <x v="0"/>
    <n v="353.05"/>
    <s v="Bhuvana Pillai"/>
    <s v="Gold"/>
    <x v="26"/>
    <s v="Sales"/>
    <s v="FreshMart Madurai Plaza"/>
    <x v="0"/>
    <x v="1"/>
    <x v="9"/>
    <n v="6"/>
    <n v="0.33063345304500652"/>
    <x v="0"/>
  </r>
  <r>
    <s v="INV101180"/>
    <d v="2025-07-06T00:00:00"/>
    <s v="CUST0051"/>
    <s v="PRD091"/>
    <s v="STR049"/>
    <s v="EMP0017"/>
    <n v="7"/>
    <n v="397.67"/>
    <n v="0"/>
    <n v="0"/>
    <n v="3201.24"/>
    <n v="2110.9899999999998"/>
    <n v="1090.25"/>
    <x v="1"/>
    <x v="0"/>
    <x v="0"/>
    <n v="0.87222222222222223"/>
    <s v="Weekend"/>
    <x v="74"/>
    <x v="9"/>
    <n v="376.11"/>
    <s v="Ovi Devi"/>
    <s v="Gold"/>
    <x v="0"/>
    <s v="Sales"/>
    <s v="FreshMart Mysuru Circle"/>
    <x v="0"/>
    <x v="1"/>
    <x v="1"/>
    <n v="7"/>
    <n v="0.34057115367794982"/>
    <x v="0"/>
  </r>
  <r>
    <s v="INV101710"/>
    <d v="2025-05-06T00:00:00"/>
    <s v="CUST0605"/>
    <s v="PRD034"/>
    <s v="STR034"/>
    <s v="EMP0252"/>
    <n v="7"/>
    <n v="130.19999999999999"/>
    <n v="0"/>
    <n v="0"/>
    <n v="911.4"/>
    <n v="681.45"/>
    <n v="229.95"/>
    <x v="5"/>
    <x v="0"/>
    <x v="0"/>
    <n v="0.90416666666666667"/>
    <s v="Weekday"/>
    <x v="13"/>
    <x v="3"/>
    <n v="124.84"/>
    <s v="Arun Iyer"/>
    <s v="Gold"/>
    <x v="30"/>
    <s v="Sales"/>
    <s v="FreshMart Tiruppur Circle"/>
    <x v="0"/>
    <x v="1"/>
    <x v="6"/>
    <n v="5"/>
    <n v="0.25230414746543778"/>
    <x v="0"/>
  </r>
  <r>
    <s v="INV101972"/>
    <d v="2025-04-06T00:00:00"/>
    <s v="CUST0062"/>
    <s v="PRD063"/>
    <s v="STR057"/>
    <s v="EMP0225"/>
    <n v="2"/>
    <n v="73.83"/>
    <n v="0"/>
    <n v="0"/>
    <n v="147.66"/>
    <n v="108.64"/>
    <n v="39.020000000000003"/>
    <x v="2"/>
    <x v="0"/>
    <x v="0"/>
    <n v="0.40277777777777779"/>
    <s v="Weekday"/>
    <x v="75"/>
    <x v="11"/>
    <n v="42.16"/>
    <s v="Yazhini Varma"/>
    <s v="Bronze"/>
    <x v="23"/>
    <s v="Sales"/>
    <s v="FreshMart Madurai Point"/>
    <x v="0"/>
    <x v="1"/>
    <x v="4"/>
    <n v="4"/>
    <n v="0.26425572260598673"/>
    <x v="0"/>
  </r>
  <r>
    <s v="INV102120"/>
    <d v="2025-05-31T00:00:00"/>
    <s v="CUST0490"/>
    <s v="PRD136"/>
    <s v="STR063"/>
    <s v="EMP0233"/>
    <n v="4"/>
    <n v="128.26"/>
    <n v="0"/>
    <n v="0"/>
    <n v="590"/>
    <n v="364.72"/>
    <n v="225.28"/>
    <x v="0"/>
    <x v="0"/>
    <x v="0"/>
    <n v="0.8208333333333333"/>
    <s v="Weekend"/>
    <x v="72"/>
    <x v="0"/>
    <n v="123.11"/>
    <s v="Hema Gounder"/>
    <s v="Gold"/>
    <x v="40"/>
    <s v="Sales"/>
    <s v="FreshMart Hyderabad Market"/>
    <x v="0"/>
    <x v="1"/>
    <x v="6"/>
    <n v="5"/>
    <n v="0.38183050847457628"/>
    <x v="0"/>
  </r>
  <r>
    <s v="INV100495"/>
    <d v="2025-05-25T00:00:00"/>
    <s v="CUST0236"/>
    <s v="PRD001"/>
    <s v="STR075"/>
    <s v="EMP0033"/>
    <n v="3"/>
    <n v="299.73"/>
    <n v="0"/>
    <n v="0"/>
    <n v="1034.07"/>
    <n v="554.22"/>
    <n v="479.85"/>
    <x v="5"/>
    <x v="0"/>
    <x v="0"/>
    <n v="0.5444444444444444"/>
    <s v="Weekend"/>
    <x v="76"/>
    <x v="6"/>
    <n v="299.73"/>
    <s v="Umesh Chandran"/>
    <s v="Bronze"/>
    <x v="20"/>
    <s v="Sales"/>
    <s v="FreshMart Salem Main Road"/>
    <x v="0"/>
    <x v="1"/>
    <x v="6"/>
    <n v="5"/>
    <n v="0.46404015202065629"/>
    <x v="0"/>
  </r>
  <r>
    <s v="INV100350"/>
    <d v="2025-05-24T00:00:00"/>
    <s v="CUST0020"/>
    <s v="PRD120"/>
    <s v="STR004"/>
    <s v="EMP0040"/>
    <n v="3"/>
    <n v="109.69"/>
    <n v="0"/>
    <n v="0"/>
    <n v="378.43"/>
    <n v="278.88"/>
    <n v="99.55"/>
    <x v="5"/>
    <x v="0"/>
    <x v="0"/>
    <n v="0.77500000000000002"/>
    <s v="Weekend"/>
    <x v="26"/>
    <x v="8"/>
    <n v="109.69"/>
    <s v="Ilango Murugan"/>
    <s v="Bronze"/>
    <x v="6"/>
    <s v="Sales"/>
    <s v="FreshMart Erode Plaza"/>
    <x v="0"/>
    <x v="1"/>
    <x v="6"/>
    <n v="5"/>
    <n v="0.263060539597812"/>
    <x v="0"/>
  </r>
  <r>
    <s v="INV101056"/>
    <d v="2025-05-24T00:00:00"/>
    <s v="CUST0076"/>
    <s v="PRD132"/>
    <s v="STR068"/>
    <s v="EMP0233"/>
    <n v="4"/>
    <n v="385.5"/>
    <n v="0"/>
    <n v="0"/>
    <n v="1773.3"/>
    <n v="1015.32"/>
    <n v="757.98"/>
    <x v="1"/>
    <x v="0"/>
    <x v="0"/>
    <n v="0.59027777777777779"/>
    <s v="Weekend"/>
    <x v="77"/>
    <x v="0"/>
    <n v="351.78"/>
    <s v="Senthil Chandran"/>
    <s v="Gold"/>
    <x v="40"/>
    <s v="Sales"/>
    <s v="FreshMart Coimbatore Main Road"/>
    <x v="0"/>
    <x v="1"/>
    <x v="6"/>
    <n v="5"/>
    <n v="0.42744036542040265"/>
    <x v="0"/>
  </r>
  <r>
    <s v="INV101989"/>
    <d v="2025-05-16T00:00:00"/>
    <s v="CUST0641"/>
    <s v="PRD126"/>
    <s v="STR067"/>
    <s v="EMP0247"/>
    <n v="4"/>
    <n v="360.52"/>
    <n v="0"/>
    <n v="0"/>
    <n v="1442.08"/>
    <n v="1297.92"/>
    <n v="144.16"/>
    <x v="3"/>
    <x v="0"/>
    <x v="0"/>
    <n v="0.86944444444444446"/>
    <s v="Weekday"/>
    <x v="78"/>
    <x v="8"/>
    <n v="360.52"/>
    <s v="Charulatha Raj"/>
    <s v="Silver"/>
    <x v="31"/>
    <s v="Sales"/>
    <s v="FreshMart Salem Complex"/>
    <x v="0"/>
    <x v="1"/>
    <x v="6"/>
    <n v="5"/>
    <n v="9.9966714745367807E-2"/>
    <x v="0"/>
  </r>
  <r>
    <s v="INV100013"/>
    <d v="2025-05-15T00:00:00"/>
    <s v="CUST0496"/>
    <s v="PRD014"/>
    <s v="STR042"/>
    <s v="EMP0261"/>
    <n v="7"/>
    <n v="475.81"/>
    <n v="0"/>
    <n v="0"/>
    <n v="3330.67"/>
    <n v="2461.41"/>
    <n v="869.26"/>
    <x v="4"/>
    <x v="0"/>
    <x v="0"/>
    <n v="0.63055555555555554"/>
    <s v="Weekday"/>
    <x v="54"/>
    <x v="7"/>
    <n v="434.65"/>
    <s v="Senthil Venkataraman"/>
    <s v="Gold"/>
    <x v="13"/>
    <s v="Sales"/>
    <s v="FreshMart Erode Point"/>
    <x v="0"/>
    <x v="1"/>
    <x v="6"/>
    <n v="5"/>
    <n v="0.26098652823606061"/>
    <x v="0"/>
  </r>
  <r>
    <s v="INV101078"/>
    <d v="2025-05-14T00:00:00"/>
    <s v="CUST0049"/>
    <s v="PRD027"/>
    <s v="STR084"/>
    <s v="EMP0288"/>
    <n v="7"/>
    <n v="153.82"/>
    <n v="0"/>
    <n v="0"/>
    <n v="1076.74"/>
    <n v="748.93"/>
    <n v="327.81"/>
    <x v="5"/>
    <x v="0"/>
    <x v="0"/>
    <n v="0.66736111111111107"/>
    <s v="Weekday"/>
    <x v="4"/>
    <x v="3"/>
    <n v="139.21"/>
    <s v="Lokesh Gupta"/>
    <s v="Gold"/>
    <x v="25"/>
    <s v="Sales"/>
    <s v="FreshMart Tiruppur Market"/>
    <x v="0"/>
    <x v="1"/>
    <x v="6"/>
    <n v="5"/>
    <n v="0.30444675594851123"/>
    <x v="0"/>
  </r>
  <r>
    <s v="INV100250"/>
    <d v="2025-05-13T00:00:00"/>
    <s v="CUST0455"/>
    <s v="PRD127"/>
    <s v="STR075"/>
    <s v="EMP0132"/>
    <n v="5"/>
    <n v="356.48"/>
    <n v="0"/>
    <n v="0"/>
    <n v="1782.4"/>
    <n v="1451.65"/>
    <n v="330.75"/>
    <x v="4"/>
    <x v="0"/>
    <x v="0"/>
    <n v="0.85277777777777775"/>
    <s v="Weekday"/>
    <x v="65"/>
    <x v="8"/>
    <n v="331.35"/>
    <s v="Nithya Venkataraman"/>
    <s v="Gold"/>
    <x v="45"/>
    <s v="Sales"/>
    <s v="FreshMart Salem Main Road"/>
    <x v="0"/>
    <x v="1"/>
    <x v="6"/>
    <n v="5"/>
    <n v="0.18556440754039497"/>
    <x v="0"/>
  </r>
  <r>
    <s v="INV102278"/>
    <d v="2025-12-05T00:00:00"/>
    <s v="CUST0648"/>
    <s v="PRD062"/>
    <s v="STR013"/>
    <s v="EMP0201"/>
    <n v="6"/>
    <n v="453.52"/>
    <n v="0"/>
    <n v="0"/>
    <n v="2721.12"/>
    <n v="1953.66"/>
    <n v="767.46"/>
    <x v="1"/>
    <x v="0"/>
    <x v="0"/>
    <n v="0.4548611111111111"/>
    <s v="Weekday"/>
    <x v="42"/>
    <x v="11"/>
    <n v="298.81"/>
    <s v="Dinesh Sekar"/>
    <s v="Gold"/>
    <x v="52"/>
    <s v="Sales"/>
    <s v="FreshMart Tiruppur Extension"/>
    <x v="0"/>
    <x v="1"/>
    <x v="2"/>
    <n v="12"/>
    <n v="0.28203827835597112"/>
    <x v="0"/>
  </r>
  <r>
    <s v="INV100808"/>
    <d v="2025-11-05T00:00:00"/>
    <s v="CUST0333"/>
    <s v="PRD101"/>
    <s v="STR004"/>
    <s v="EMP0040"/>
    <n v="4"/>
    <n v="451.89"/>
    <n v="0"/>
    <n v="0"/>
    <n v="2078.69"/>
    <n v="1548.64"/>
    <n v="530.04999999999995"/>
    <x v="3"/>
    <x v="0"/>
    <x v="0"/>
    <n v="0.77638888888888891"/>
    <s v="Weekend"/>
    <x v="79"/>
    <x v="10"/>
    <n v="451.89"/>
    <s v="Sangeetha Pandian"/>
    <s v="Silver"/>
    <x v="6"/>
    <s v="Sales"/>
    <s v="FreshMart Erode Plaza"/>
    <x v="0"/>
    <x v="1"/>
    <x v="5"/>
    <n v="11"/>
    <n v="0.25499232689819068"/>
    <x v="0"/>
  </r>
  <r>
    <s v="INV102264"/>
    <d v="2025-10-05T00:00:00"/>
    <s v="CUST0223"/>
    <s v="PRD112"/>
    <s v="STR076"/>
    <s v="EMP0056"/>
    <n v="8"/>
    <n v="271.37"/>
    <n v="0"/>
    <n v="0"/>
    <n v="2496.6"/>
    <n v="1684.16"/>
    <n v="812.44"/>
    <x v="3"/>
    <x v="0"/>
    <x v="0"/>
    <n v="0.47499999999999998"/>
    <s v="Weekend"/>
    <x v="80"/>
    <x v="4"/>
    <n v="251.73"/>
    <s v="Gopal Velan"/>
    <s v="Gold"/>
    <x v="41"/>
    <s v="Sales"/>
    <s v="FreshMart Hyderabad Towers"/>
    <x v="0"/>
    <x v="1"/>
    <x v="8"/>
    <n v="10"/>
    <n v="0.32541856925418572"/>
    <x v="0"/>
  </r>
  <r>
    <s v="INV100154"/>
    <d v="2025-07-05T00:00:00"/>
    <s v="CUST0473"/>
    <s v="PRD016"/>
    <s v="STR017"/>
    <s v="EMP0092"/>
    <n v="4"/>
    <n v="59.92"/>
    <n v="0"/>
    <n v="0"/>
    <n v="239.68"/>
    <n v="192.6"/>
    <n v="47.08"/>
    <x v="5"/>
    <x v="0"/>
    <x v="0"/>
    <n v="0.52638888888888891"/>
    <s v="Weekday"/>
    <x v="17"/>
    <x v="7"/>
    <n v="59.92"/>
    <s v="Gayathri Iyer"/>
    <s v="Bronze"/>
    <x v="26"/>
    <s v="Sales"/>
    <s v="FreshMart Madurai Plaza"/>
    <x v="0"/>
    <x v="1"/>
    <x v="1"/>
    <n v="7"/>
    <n v="0.19642857142857142"/>
    <x v="0"/>
  </r>
  <r>
    <s v="INV100922"/>
    <d v="2025-04-05T00:00:00"/>
    <s v="CUST0674"/>
    <s v="PRD017"/>
    <s v="STR061"/>
    <s v="EMP0279"/>
    <n v="3"/>
    <n v="464.41"/>
    <n v="0"/>
    <n v="0"/>
    <n v="1602.21"/>
    <n v="1193.07"/>
    <n v="409.14"/>
    <x v="5"/>
    <x v="0"/>
    <x v="0"/>
    <n v="0.90625"/>
    <s v="Weekend"/>
    <x v="34"/>
    <x v="7"/>
    <n v="464.41"/>
    <s v="Venkat Raj"/>
    <s v="Silver"/>
    <x v="12"/>
    <s v="Sales"/>
    <s v="FreshMart Hyderabad Colony"/>
    <x v="0"/>
    <x v="1"/>
    <x v="4"/>
    <n v="4"/>
    <n v="0.25535978429793849"/>
    <x v="0"/>
  </r>
  <r>
    <s v="INV101594"/>
    <d v="2025-04-05T00:00:00"/>
    <s v="CUST0141"/>
    <s v="PRD011"/>
    <s v="STR032"/>
    <s v="EMP0140"/>
    <n v="1"/>
    <n v="168.36"/>
    <n v="0"/>
    <n v="0"/>
    <n v="193.61"/>
    <n v="102.23"/>
    <n v="91.38"/>
    <x v="5"/>
    <x v="0"/>
    <x v="0"/>
    <n v="0.43611111111111112"/>
    <s v="Weekend"/>
    <x v="52"/>
    <x v="6"/>
    <n v="168.36"/>
    <s v="Jagan Rao"/>
    <s v="Bronze"/>
    <x v="53"/>
    <s v="Sales"/>
    <s v="FreshMart Kochi Main Road"/>
    <x v="0"/>
    <x v="1"/>
    <x v="4"/>
    <n v="4"/>
    <n v="0.47197975311192597"/>
    <x v="0"/>
  </r>
  <r>
    <s v="INV101734"/>
    <d v="2025-02-05T00:00:00"/>
    <s v="CUST0688"/>
    <s v="PRD031"/>
    <s v="STR039"/>
    <s v="EMP0028"/>
    <n v="1"/>
    <n v="342.46"/>
    <n v="0"/>
    <n v="0"/>
    <n v="342.46"/>
    <n v="271.77999999999997"/>
    <n v="70.680000000000007"/>
    <x v="1"/>
    <x v="0"/>
    <x v="0"/>
    <n v="0.57847222222222228"/>
    <s v="Weekday"/>
    <x v="50"/>
    <x v="3"/>
    <n v="342.46"/>
    <s v="Udhay Venkataraman"/>
    <s v="Bronze"/>
    <x v="54"/>
    <s v="Sales"/>
    <s v="FreshMart Mysuru Market"/>
    <x v="0"/>
    <x v="1"/>
    <x v="0"/>
    <n v="2"/>
    <n v="0.20638906733633128"/>
    <x v="0"/>
  </r>
  <r>
    <s v="INV101323"/>
    <d v="2025-01-05T00:00:00"/>
    <s v="CUST0429"/>
    <s v="PRD006"/>
    <s v="STR042"/>
    <s v="EMP0261"/>
    <n v="2"/>
    <n v="343.56"/>
    <n v="0"/>
    <n v="0"/>
    <n v="687.12"/>
    <n v="432.64"/>
    <n v="254.48"/>
    <x v="4"/>
    <x v="0"/>
    <x v="0"/>
    <n v="0.8979166666666667"/>
    <s v="Weekday"/>
    <x v="81"/>
    <x v="6"/>
    <n v="343.56"/>
    <s v="Banu Naicker"/>
    <s v="Bronze"/>
    <x v="13"/>
    <s v="Sales"/>
    <s v="FreshMart Erode Point"/>
    <x v="0"/>
    <x v="1"/>
    <x v="7"/>
    <n v="1"/>
    <n v="0.37035743392711606"/>
    <x v="0"/>
  </r>
  <r>
    <s v="INV100308"/>
    <d v="2025-04-28T00:00:00"/>
    <s v="CUST0570"/>
    <s v="PRD125"/>
    <s v="STR067"/>
    <s v="EMP0247"/>
    <n v="1"/>
    <n v="219.39"/>
    <n v="0"/>
    <n v="0"/>
    <n v="219.39"/>
    <n v="195.44"/>
    <n v="23.95"/>
    <x v="5"/>
    <x v="0"/>
    <x v="0"/>
    <n v="0.46250000000000002"/>
    <s v="Weekday"/>
    <x v="82"/>
    <x v="8"/>
    <n v="219.39"/>
    <s v="Banu Iyer"/>
    <s v="Silver"/>
    <x v="31"/>
    <s v="Sales"/>
    <s v="FreshMart Salem Complex"/>
    <x v="0"/>
    <x v="1"/>
    <x v="4"/>
    <n v="4"/>
    <n v="0.10916632480969962"/>
    <x v="0"/>
  </r>
  <r>
    <s v="INV100069"/>
    <d v="2025-04-26T00:00:00"/>
    <s v="CUST0074"/>
    <s v="PRD002"/>
    <s v="STR084"/>
    <s v="EMP0288"/>
    <n v="4"/>
    <n v="440.5"/>
    <n v="0"/>
    <n v="0"/>
    <n v="2026.3"/>
    <n v="1016.2"/>
    <n v="1010.1"/>
    <x v="3"/>
    <x v="0"/>
    <x v="0"/>
    <n v="0.89930555555555558"/>
    <s v="Weekend"/>
    <x v="83"/>
    <x v="6"/>
    <n v="440.5"/>
    <s v="Vijay Krishnan"/>
    <s v="Bronze"/>
    <x v="25"/>
    <s v="Sales"/>
    <s v="FreshMart Tiruppur Market"/>
    <x v="0"/>
    <x v="1"/>
    <x v="4"/>
    <n v="4"/>
    <n v="0.49849479346592313"/>
    <x v="0"/>
  </r>
  <r>
    <s v="INV100228"/>
    <d v="2025-04-21T00:00:00"/>
    <s v="CUST0486"/>
    <s v="PRD021"/>
    <s v="STR035"/>
    <s v="EMP0158"/>
    <n v="1"/>
    <n v="38.659999999999997"/>
    <n v="0"/>
    <n v="0"/>
    <n v="38.659999999999997"/>
    <n v="32.4"/>
    <n v="6.26"/>
    <x v="0"/>
    <x v="0"/>
    <x v="0"/>
    <n v="0.86319444444444449"/>
    <s v="Weekday"/>
    <x v="67"/>
    <x v="7"/>
    <n v="38.659999999999997"/>
    <s v="Devi Pillai"/>
    <s v="Bronze"/>
    <x v="17"/>
    <s v="Sales"/>
    <s v="FreshMart Kochi Circle"/>
    <x v="0"/>
    <x v="1"/>
    <x v="4"/>
    <n v="4"/>
    <n v="0.16192446973616142"/>
    <x v="0"/>
  </r>
  <r>
    <s v="INV100779"/>
    <d v="2025-04-21T00:00:00"/>
    <s v="CUST0331"/>
    <s v="PRD045"/>
    <s v="STR016"/>
    <s v="EMP0133"/>
    <n v="3"/>
    <n v="68.95"/>
    <n v="0"/>
    <n v="0"/>
    <n v="206.85"/>
    <n v="173.67"/>
    <n v="33.18"/>
    <x v="4"/>
    <x v="0"/>
    <x v="0"/>
    <n v="0.81527777777777777"/>
    <s v="Weekday"/>
    <x v="84"/>
    <x v="12"/>
    <n v="68.95"/>
    <s v="Gopal Chandran"/>
    <s v="Bronze"/>
    <x v="2"/>
    <s v="Sales"/>
    <s v="FreshMart Kochi Bypass"/>
    <x v="0"/>
    <x v="1"/>
    <x v="4"/>
    <n v="4"/>
    <n v="0.16040609137055839"/>
    <x v="0"/>
  </r>
  <r>
    <s v="INV101993"/>
    <d v="2025-04-20T00:00:00"/>
    <s v="CUST0394"/>
    <s v="PRD019"/>
    <s v="STR007"/>
    <s v="EMP0288"/>
    <n v="4"/>
    <n v="478.3"/>
    <n v="0"/>
    <n v="0"/>
    <n v="2200.1799999999998"/>
    <n v="1520.32"/>
    <n v="679.86"/>
    <x v="2"/>
    <x v="0"/>
    <x v="0"/>
    <n v="0.75"/>
    <s v="Weekend"/>
    <x v="85"/>
    <x v="7"/>
    <n v="448.94"/>
    <s v="Sudha Mudaliar"/>
    <s v="Gold"/>
    <x v="25"/>
    <s v="Sales"/>
    <s v="FreshMart Mysuru Towers"/>
    <x v="0"/>
    <x v="1"/>
    <x v="4"/>
    <n v="4"/>
    <n v="0.30900199074621171"/>
    <x v="0"/>
  </r>
  <r>
    <s v="INV100433"/>
    <d v="2025-04-19T00:00:00"/>
    <s v="CUST0464"/>
    <s v="PRD015"/>
    <s v="STR023"/>
    <s v="EMP0221"/>
    <n v="2"/>
    <n v="459.58"/>
    <n v="0"/>
    <n v="0"/>
    <n v="1057.03"/>
    <n v="773.78"/>
    <n v="283.25"/>
    <x v="5"/>
    <x v="0"/>
    <x v="0"/>
    <n v="0.64861111111111114"/>
    <s v="Weekend"/>
    <x v="19"/>
    <x v="7"/>
    <n v="459.58"/>
    <s v="Gopal Sharma"/>
    <s v="Silver"/>
    <x v="55"/>
    <s v="Sales"/>
    <s v="FreshMart Mysuru Square"/>
    <x v="0"/>
    <x v="1"/>
    <x v="4"/>
    <n v="4"/>
    <n v="0.26796779656206543"/>
    <x v="0"/>
  </r>
  <r>
    <s v="INV101272"/>
    <d v="2025-04-18T00:00:00"/>
    <s v="CUST0420"/>
    <s v="PRD027"/>
    <s v="STR085"/>
    <s v="EMP0086"/>
    <n v="3"/>
    <n v="139.21"/>
    <n v="0"/>
    <n v="0"/>
    <n v="417.63"/>
    <n v="320.97000000000003"/>
    <n v="96.66"/>
    <x v="4"/>
    <x v="0"/>
    <x v="0"/>
    <n v="0.8"/>
    <s v="Weekday"/>
    <x v="4"/>
    <x v="3"/>
    <n v="139.21"/>
    <s v="Bharath Mudaliar"/>
    <s v="Silver"/>
    <x v="28"/>
    <s v="Sales"/>
    <s v="FreshMart Mysuru Arcade"/>
    <x v="0"/>
    <x v="1"/>
    <x v="4"/>
    <n v="4"/>
    <n v="0.23144889016593634"/>
    <x v="0"/>
  </r>
  <r>
    <s v="INV101612"/>
    <d v="2025-04-13T00:00:00"/>
    <s v="CUST0064"/>
    <s v="PRD070"/>
    <s v="STR022"/>
    <s v="EMP0283"/>
    <n v="3"/>
    <n v="233.47"/>
    <n v="0"/>
    <n v="0"/>
    <n v="805.47"/>
    <n v="566.94000000000005"/>
    <n v="238.53"/>
    <x v="5"/>
    <x v="0"/>
    <x v="0"/>
    <n v="0.82291666666666663"/>
    <s v="Weekend"/>
    <x v="1"/>
    <x v="1"/>
    <n v="233.47"/>
    <s v="Tara Nair"/>
    <s v="Bronze"/>
    <x v="16"/>
    <s v="Sales"/>
    <s v="FreshMart Tiruppur Complex"/>
    <x v="0"/>
    <x v="1"/>
    <x v="4"/>
    <n v="4"/>
    <n v="0.2961376587582405"/>
    <x v="0"/>
  </r>
  <r>
    <s v="INV102144"/>
    <d v="2025-04-13T00:00:00"/>
    <s v="CUST0663"/>
    <s v="PRD097"/>
    <s v="STR081"/>
    <s v="EMP0274"/>
    <n v="3"/>
    <n v="365.92"/>
    <n v="0"/>
    <n v="0"/>
    <n v="1262.42"/>
    <n v="931.14"/>
    <n v="331.28"/>
    <x v="2"/>
    <x v="0"/>
    <x v="0"/>
    <n v="0.68055555555555558"/>
    <s v="Weekend"/>
    <x v="41"/>
    <x v="10"/>
    <n v="365.92"/>
    <s v="Elango Raj"/>
    <s v="Silver"/>
    <x v="56"/>
    <s v="Sales"/>
    <s v="FreshMart Erode Crossing"/>
    <x v="0"/>
    <x v="1"/>
    <x v="4"/>
    <n v="4"/>
    <n v="0.26241662838041219"/>
    <x v="0"/>
  </r>
  <r>
    <s v="INV102379"/>
    <d v="2025-10-04T00:00:00"/>
    <s v="CUST0613"/>
    <s v="PRD099"/>
    <s v="STR067"/>
    <s v="EMP0247"/>
    <n v="8"/>
    <n v="441.63"/>
    <n v="0"/>
    <n v="0"/>
    <n v="3533.04"/>
    <n v="2779.76"/>
    <n v="753.28"/>
    <x v="5"/>
    <x v="0"/>
    <x v="0"/>
    <n v="0.50138888888888888"/>
    <s v="Weekday"/>
    <x v="20"/>
    <x v="10"/>
    <n v="401.06"/>
    <s v="Meena Menon"/>
    <s v="Gold"/>
    <x v="31"/>
    <s v="Sales"/>
    <s v="FreshMart Salem Complex"/>
    <x v="0"/>
    <x v="1"/>
    <x v="8"/>
    <n v="10"/>
    <n v="0.2132101532957453"/>
    <x v="0"/>
  </r>
  <r>
    <s v="INV101217"/>
    <d v="2025-06-04T00:00:00"/>
    <s v="CUST0551"/>
    <s v="PRD150"/>
    <s v="STR082"/>
    <s v="EMP0133"/>
    <n v="8"/>
    <n v="232.72"/>
    <n v="0"/>
    <n v="0"/>
    <n v="2141.02"/>
    <n v="1264.48"/>
    <n v="876.54"/>
    <x v="5"/>
    <x v="0"/>
    <x v="0"/>
    <n v="0.6"/>
    <s v="Weekend"/>
    <x v="86"/>
    <x v="5"/>
    <n v="214.04"/>
    <s v="Jagan Pandian"/>
    <s v="Gold"/>
    <x v="2"/>
    <s v="Sales"/>
    <s v="FreshMart Salem Bypass"/>
    <x v="0"/>
    <x v="1"/>
    <x v="9"/>
    <n v="6"/>
    <n v="0.40940299483423787"/>
    <x v="0"/>
  </r>
  <r>
    <s v="INV102412"/>
    <d v="2025-06-04T00:00:00"/>
    <s v="CUST0345"/>
    <s v="PRD034"/>
    <s v="STR075"/>
    <s v="EMP0300"/>
    <n v="4"/>
    <n v="124.84"/>
    <n v="0"/>
    <n v="0"/>
    <n v="574.26"/>
    <n v="389.4"/>
    <n v="184.86"/>
    <x v="2"/>
    <x v="0"/>
    <x v="0"/>
    <n v="0.91180555555555554"/>
    <s v="Weekend"/>
    <x v="13"/>
    <x v="3"/>
    <n v="124.84"/>
    <s v="Tamil Raj"/>
    <s v="Bronze"/>
    <x v="57"/>
    <s v="Sales"/>
    <s v="FreshMart Salem Main Road"/>
    <x v="0"/>
    <x v="1"/>
    <x v="9"/>
    <n v="6"/>
    <n v="0.321909936265803"/>
    <x v="0"/>
  </r>
  <r>
    <s v="INV102429"/>
    <d v="2025-06-04T00:00:00"/>
    <s v="CUST0398"/>
    <s v="PRD060"/>
    <s v="STR029"/>
    <s v="EMP0241"/>
    <n v="4"/>
    <n v="82.71"/>
    <n v="0"/>
    <n v="0"/>
    <n v="380.47"/>
    <n v="217"/>
    <n v="163.47"/>
    <x v="0"/>
    <x v="0"/>
    <x v="0"/>
    <n v="0.79236111111111107"/>
    <s v="Weekend"/>
    <x v="87"/>
    <x v="11"/>
    <n v="72.930000000000007"/>
    <s v="Balamurugan Menon"/>
    <s v="Gold"/>
    <x v="50"/>
    <s v="Sales"/>
    <s v="FreshMart Bengaluru Colony"/>
    <x v="0"/>
    <x v="1"/>
    <x v="9"/>
    <n v="6"/>
    <n v="0.42965279785528421"/>
    <x v="0"/>
  </r>
  <r>
    <s v="INV100316"/>
    <d v="2026-03-22T00:00:00"/>
    <s v="CUST0637"/>
    <s v="PRD017"/>
    <s v="STR002"/>
    <s v="EMP0150"/>
    <n v="4"/>
    <n v="464.41"/>
    <n v="0"/>
    <n v="0"/>
    <n v="2136.29"/>
    <n v="1590.76"/>
    <n v="545.53"/>
    <x v="5"/>
    <x v="0"/>
    <x v="0"/>
    <n v="0.47291666666666665"/>
    <s v="Weekend"/>
    <x v="34"/>
    <x v="7"/>
    <n v="464.41"/>
    <s v="Deepa Devi"/>
    <s v="Bronze"/>
    <x v="58"/>
    <s v="Operations"/>
    <s v="FreshMart Tiruppur Bypass"/>
    <x v="0"/>
    <x v="0"/>
    <x v="3"/>
    <n v="3"/>
    <n v="0.25536326996802866"/>
    <x v="0"/>
  </r>
  <r>
    <s v="INV100332"/>
    <d v="2026-03-01T00:00:00"/>
    <s v="CUST0068"/>
    <s v="PRD035"/>
    <s v="STR081"/>
    <s v="EMP0002"/>
    <n v="1"/>
    <n v="503.36"/>
    <n v="0"/>
    <n v="0"/>
    <n v="578.86"/>
    <n v="389.8"/>
    <n v="189.06"/>
    <x v="1"/>
    <x v="0"/>
    <x v="0"/>
    <n v="0.68402777777777779"/>
    <s v="Weekend"/>
    <x v="40"/>
    <x v="3"/>
    <n v="503.36"/>
    <s v="Balamurugan Krishnan"/>
    <s v="Bronze"/>
    <x v="59"/>
    <s v="Billing"/>
    <s v="FreshMart Erode Crossing"/>
    <x v="0"/>
    <x v="0"/>
    <x v="3"/>
    <n v="3"/>
    <n v="0.3266074698545417"/>
    <x v="0"/>
  </r>
  <r>
    <s v="INV101948"/>
    <d v="2026-03-18T00:00:00"/>
    <s v="CUST0016"/>
    <s v="PRD014"/>
    <s v="STR020"/>
    <s v="EMP0190"/>
    <n v="2"/>
    <n v="434.65"/>
    <n v="0"/>
    <n v="0"/>
    <n v="869.3"/>
    <n v="703.26"/>
    <n v="166.04"/>
    <x v="3"/>
    <x v="0"/>
    <x v="0"/>
    <n v="0.50972222222222219"/>
    <s v="Weekday"/>
    <x v="54"/>
    <x v="7"/>
    <n v="434.65"/>
    <s v="Vani Pandian"/>
    <s v="Bronze"/>
    <x v="60"/>
    <s v="HR"/>
    <s v="FreshMart Erode Circle"/>
    <x v="0"/>
    <x v="0"/>
    <x v="3"/>
    <n v="3"/>
    <n v="0.19100425629817094"/>
    <x v="0"/>
  </r>
  <r>
    <s v="INV102357"/>
    <d v="2026-03-15T00:00:00"/>
    <s v="CUST0266"/>
    <s v="PRD022"/>
    <s v="STR021"/>
    <s v="EMP0280"/>
    <n v="3"/>
    <n v="397.22"/>
    <n v="0"/>
    <n v="0"/>
    <n v="1370.41"/>
    <n v="958.11"/>
    <n v="412.3"/>
    <x v="1"/>
    <x v="0"/>
    <x v="0"/>
    <n v="0.79027777777777775"/>
    <s v="Weekend"/>
    <x v="25"/>
    <x v="7"/>
    <n v="397.22"/>
    <s v="Revathi Chettiar"/>
    <s v="Bronze"/>
    <x v="61"/>
    <s v="Store Manager"/>
    <s v="FreshMart Madurai Market"/>
    <x v="0"/>
    <x v="0"/>
    <x v="3"/>
    <n v="3"/>
    <n v="0.30085886705438519"/>
    <x v="0"/>
  </r>
  <r>
    <s v="INV101409"/>
    <d v="2026-03-16T00:00:00"/>
    <s v="CUST0266"/>
    <s v="PRD098"/>
    <s v="STR080"/>
    <s v="EMP0285"/>
    <n v="2"/>
    <n v="83.13"/>
    <n v="0"/>
    <n v="0"/>
    <n v="166.26"/>
    <n v="138.18"/>
    <n v="28.08"/>
    <x v="4"/>
    <x v="0"/>
    <x v="0"/>
    <n v="0.8"/>
    <s v="Weekday"/>
    <x v="32"/>
    <x v="10"/>
    <n v="83.13"/>
    <s v="Revathi Chettiar"/>
    <s v="Bronze"/>
    <x v="62"/>
    <s v="Store Manager"/>
    <s v="FreshMart Madurai Colony"/>
    <x v="0"/>
    <x v="0"/>
    <x v="3"/>
    <n v="3"/>
    <n v="0.16889209671598701"/>
    <x v="0"/>
  </r>
  <r>
    <s v="INV100789"/>
    <d v="2025-07-12T00:00:00"/>
    <s v="CUST0091"/>
    <s v="PRD007"/>
    <s v="STR080"/>
    <s v="EMP0285"/>
    <n v="1"/>
    <n v="437.49"/>
    <n v="0"/>
    <n v="0"/>
    <n v="503.11"/>
    <n v="265.44"/>
    <n v="237.67"/>
    <x v="1"/>
    <x v="0"/>
    <x v="0"/>
    <n v="0.47013888888888888"/>
    <s v="Weekend"/>
    <x v="7"/>
    <x v="6"/>
    <n v="437.49"/>
    <s v="Prasath Selvam"/>
    <s v="Bronze"/>
    <x v="62"/>
    <s v="Store Manager"/>
    <s v="FreshMart Madurai Colony"/>
    <x v="0"/>
    <x v="1"/>
    <x v="1"/>
    <n v="7"/>
    <n v="0.47240166166444708"/>
    <x v="0"/>
  </r>
  <r>
    <s v="INV101859"/>
    <d v="2026-03-31T00:00:00"/>
    <s v="CUST0474"/>
    <s v="PRD017"/>
    <s v="STR089"/>
    <s v="EMP0105"/>
    <n v="2"/>
    <n v="464.41"/>
    <n v="0"/>
    <n v="0"/>
    <n v="928.82"/>
    <n v="795.38"/>
    <n v="133.44"/>
    <x v="4"/>
    <x v="0"/>
    <x v="0"/>
    <n v="0.61944444444444446"/>
    <s v="Weekday"/>
    <x v="34"/>
    <x v="7"/>
    <n v="464.41"/>
    <s v="Geetha Venkataraman"/>
    <s v="Bronze"/>
    <x v="63"/>
    <s v="Cashier"/>
    <s v="FreshMart Salem Hub"/>
    <x v="0"/>
    <x v="0"/>
    <x v="3"/>
    <n v="3"/>
    <n v="0.14366615705949484"/>
    <x v="0"/>
  </r>
  <r>
    <s v="INV100299"/>
    <d v="2025-12-12T00:00:00"/>
    <s v="CUST0216"/>
    <s v="PRD024"/>
    <s v="STR092"/>
    <s v="EMP0122"/>
    <n v="4"/>
    <n v="313.47000000000003"/>
    <n v="0"/>
    <n v="0"/>
    <n v="1253.8800000000001"/>
    <n v="984.48"/>
    <n v="269.39999999999998"/>
    <x v="0"/>
    <x v="0"/>
    <x v="0"/>
    <n v="0.72638888888888886"/>
    <s v="Weekday"/>
    <x v="88"/>
    <x v="7"/>
    <n v="313.47000000000003"/>
    <s v="Nandhini Murugan"/>
    <s v="Bronze"/>
    <x v="64"/>
    <s v="Cashier"/>
    <s v="FreshMart Chennai Gardens"/>
    <x v="0"/>
    <x v="1"/>
    <x v="2"/>
    <n v="12"/>
    <n v="0.21485309599004684"/>
    <x v="0"/>
  </r>
  <r>
    <s v="INV101224"/>
    <d v="2026-03-21T00:00:00"/>
    <s v="CUST0044"/>
    <s v="PRD026"/>
    <s v="STR061"/>
    <s v="EMP0329"/>
    <n v="4"/>
    <n v="329.69"/>
    <n v="0"/>
    <n v="0"/>
    <n v="1516.57"/>
    <n v="989"/>
    <n v="527.57000000000005"/>
    <x v="1"/>
    <x v="0"/>
    <x v="0"/>
    <n v="0.81319444444444444"/>
    <s v="Weekend"/>
    <x v="15"/>
    <x v="3"/>
    <n v="329.69"/>
    <s v="Lakshmi Gounder"/>
    <s v="Bronze"/>
    <x v="65"/>
    <s v="Cashier"/>
    <s v="FreshMart Hyderabad Colony"/>
    <x v="0"/>
    <x v="0"/>
    <x v="3"/>
    <n v="3"/>
    <n v="0.34787052361579096"/>
    <x v="0"/>
  </r>
  <r>
    <s v="INV101486"/>
    <d v="2025-12-13T00:00:00"/>
    <s v="CUST0103"/>
    <s v="PRD093"/>
    <s v="STR009"/>
    <s v="EMP0322"/>
    <n v="2"/>
    <n v="96.72"/>
    <n v="0"/>
    <n v="0"/>
    <n v="222.46"/>
    <n v="159.63999999999999"/>
    <n v="62.82"/>
    <x v="4"/>
    <x v="0"/>
    <x v="0"/>
    <n v="0.66249999999999998"/>
    <s v="Weekend"/>
    <x v="61"/>
    <x v="10"/>
    <n v="96.72"/>
    <s v="Chandran Varma"/>
    <s v="Bronze"/>
    <x v="66"/>
    <s v="Billing"/>
    <s v="FreshMart Kochi Square"/>
    <x v="0"/>
    <x v="1"/>
    <x v="2"/>
    <n v="12"/>
    <n v="0.28238784500584374"/>
    <x v="0"/>
  </r>
  <r>
    <s v="INV102377"/>
    <d v="2026-01-15T00:00:00"/>
    <s v="CUST0208"/>
    <s v="PRD136"/>
    <s v="STR044"/>
    <s v="EMP0287"/>
    <n v="3"/>
    <n v="123.11"/>
    <n v="0"/>
    <n v="0"/>
    <n v="369.33"/>
    <n v="273.54000000000002"/>
    <n v="95.79"/>
    <x v="5"/>
    <x v="0"/>
    <x v="0"/>
    <n v="0.68611111111111112"/>
    <s v="Weekday"/>
    <x v="72"/>
    <x v="0"/>
    <n v="123.11"/>
    <s v="Ezhil Menon"/>
    <s v="Bronze"/>
    <x v="67"/>
    <s v="Store Manager"/>
    <s v="FreshMart Erode Colony"/>
    <x v="0"/>
    <x v="0"/>
    <x v="7"/>
    <n v="1"/>
    <n v="0.25936154658435551"/>
    <x v="0"/>
  </r>
  <r>
    <s v="INV101935"/>
    <d v="2026-01-25T00:00:00"/>
    <s v="CUST0276"/>
    <s v="PRD111"/>
    <s v="STR037"/>
    <s v="EMP0332"/>
    <n v="1"/>
    <n v="225.45"/>
    <n v="0"/>
    <n v="0"/>
    <n v="259.27"/>
    <n v="190.9"/>
    <n v="68.37"/>
    <x v="1"/>
    <x v="0"/>
    <x v="0"/>
    <n v="0.71319444444444446"/>
    <s v="Weekend"/>
    <x v="29"/>
    <x v="4"/>
    <n v="225.45"/>
    <s v="Padma Balan"/>
    <s v="Bronze"/>
    <x v="68"/>
    <s v="Cashier"/>
    <s v="FreshMart Hyderabad Extension"/>
    <x v="0"/>
    <x v="0"/>
    <x v="7"/>
    <n v="1"/>
    <n v="0.26370193234851702"/>
    <x v="0"/>
  </r>
  <r>
    <s v="INV101573"/>
    <d v="2026-03-23T00:00:00"/>
    <s v="CUST0316"/>
    <s v="PRD149"/>
    <s v="STR082"/>
    <s v="EMP0115"/>
    <n v="3"/>
    <n v="171.25"/>
    <n v="0"/>
    <n v="0"/>
    <n v="513.75"/>
    <n v="372.99"/>
    <n v="140.76"/>
    <x v="5"/>
    <x v="0"/>
    <x v="0"/>
    <n v="0.80972222222222223"/>
    <s v="Weekday"/>
    <x v="89"/>
    <x v="5"/>
    <n v="171.25"/>
    <s v="Aishwarya Iyer"/>
    <s v="Bronze"/>
    <x v="69"/>
    <s v="Store Manager"/>
    <s v="FreshMart Salem Bypass"/>
    <x v="0"/>
    <x v="0"/>
    <x v="3"/>
    <n v="3"/>
    <n v="0.27398540145985401"/>
    <x v="0"/>
  </r>
  <r>
    <s v="INV102252"/>
    <d v="2026-11-01T00:00:00"/>
    <s v="CUST0327"/>
    <s v="PRD001"/>
    <s v="STR012"/>
    <s v="EMP0142"/>
    <n v="2"/>
    <n v="299.73"/>
    <n v="0"/>
    <n v="0"/>
    <n v="689.38"/>
    <n v="369.48"/>
    <n v="319.89999999999998"/>
    <x v="2"/>
    <x v="0"/>
    <x v="0"/>
    <n v="0.79097222222222219"/>
    <s v="Weekend"/>
    <x v="76"/>
    <x v="6"/>
    <n v="299.73"/>
    <s v="Lakshmi Rao"/>
    <s v="Bronze"/>
    <x v="70"/>
    <s v="Billing"/>
    <s v="FreshMart Chennai Junction"/>
    <x v="0"/>
    <x v="0"/>
    <x v="5"/>
    <n v="11"/>
    <n v="0.46404015202065624"/>
    <x v="0"/>
  </r>
  <r>
    <s v="INV100203"/>
    <d v="2026-08-03T00:00:00"/>
    <s v="CUST0369"/>
    <s v="PRD035"/>
    <s v="STR028"/>
    <s v="EMP0235"/>
    <n v="4"/>
    <n v="503.36"/>
    <n v="0"/>
    <n v="0"/>
    <n v="2315.46"/>
    <n v="1559.2"/>
    <n v="756.26"/>
    <x v="0"/>
    <x v="0"/>
    <x v="0"/>
    <n v="0.46111111111111114"/>
    <s v="Weekend"/>
    <x v="40"/>
    <x v="3"/>
    <n v="503.36"/>
    <s v="Bharath Gupta"/>
    <s v="Bronze"/>
    <x v="71"/>
    <s v="Cashier"/>
    <s v="FreshMart Ahmedabad Hub"/>
    <x v="0"/>
    <x v="0"/>
    <x v="11"/>
    <n v="8"/>
    <n v="0.32661328634482995"/>
    <x v="0"/>
  </r>
  <r>
    <s v="INV102299"/>
    <d v="2026-09-01T00:00:00"/>
    <s v="CUST0573"/>
    <s v="PRD125"/>
    <s v="STR068"/>
    <s v="EMP0304"/>
    <n v="4"/>
    <n v="232.55"/>
    <n v="0"/>
    <n v="0"/>
    <n v="930.2"/>
    <n v="781.76"/>
    <n v="148.44"/>
    <x v="5"/>
    <x v="0"/>
    <x v="0"/>
    <n v="0.58888888888888891"/>
    <s v="Weekday"/>
    <x v="82"/>
    <x v="8"/>
    <n v="219.39"/>
    <s v="Padma Varma"/>
    <s v="Bronze"/>
    <x v="72"/>
    <s v="Billing"/>
    <s v="FreshMart Coimbatore Main Road"/>
    <x v="0"/>
    <x v="0"/>
    <x v="10"/>
    <n v="9"/>
    <n v="0.15957858525048377"/>
    <x v="0"/>
  </r>
  <r>
    <s v="INV100073"/>
    <d v="2026-01-18T00:00:00"/>
    <s v="CUST0473"/>
    <s v="PRD100"/>
    <s v="STR045"/>
    <s v="EMP0057"/>
    <n v="2"/>
    <n v="290.45"/>
    <n v="0"/>
    <n v="0"/>
    <n v="668.03"/>
    <n v="475.78"/>
    <n v="192.25"/>
    <x v="3"/>
    <x v="0"/>
    <x v="0"/>
    <n v="0.78749999999999998"/>
    <s v="Weekend"/>
    <x v="90"/>
    <x v="10"/>
    <n v="290.45"/>
    <s v="Gayathri Iyer"/>
    <s v="Bronze"/>
    <x v="73"/>
    <s v="Billing"/>
    <s v="FreshMart Madurai Junction"/>
    <x v="0"/>
    <x v="0"/>
    <x v="7"/>
    <n v="1"/>
    <n v="0.28778647665524004"/>
    <x v="0"/>
  </r>
  <r>
    <s v="INV100364"/>
    <d v="2025-12-28T00:00:00"/>
    <s v="CUST0473"/>
    <s v="PRD136"/>
    <s v="STR032"/>
    <s v="EMP0259"/>
    <n v="2"/>
    <n v="123.11"/>
    <n v="0"/>
    <n v="0"/>
    <n v="283.14999999999998"/>
    <n v="182.36"/>
    <n v="100.79"/>
    <x v="2"/>
    <x v="0"/>
    <x v="0"/>
    <n v="0.56180555555555556"/>
    <s v="Weekend"/>
    <x v="72"/>
    <x v="0"/>
    <n v="123.11"/>
    <s v="Gayathri Iyer"/>
    <s v="Bronze"/>
    <x v="74"/>
    <s v="Inventory"/>
    <s v="FreshMart Kochi Main Road"/>
    <x v="0"/>
    <x v="1"/>
    <x v="2"/>
    <n v="12"/>
    <n v="0.35595973865442349"/>
    <x v="0"/>
  </r>
  <r>
    <s v="INV101120"/>
    <d v="2026-01-28T00:00:00"/>
    <s v="CUST0481"/>
    <s v="PRD112"/>
    <s v="STR052"/>
    <s v="EMP0232"/>
    <n v="2"/>
    <n v="251.73"/>
    <n v="0"/>
    <n v="0"/>
    <n v="503.46"/>
    <n v="421.04"/>
    <n v="82.42"/>
    <x v="1"/>
    <x v="0"/>
    <x v="0"/>
    <n v="0.89652777777777781"/>
    <s v="Weekday"/>
    <x v="80"/>
    <x v="4"/>
    <n v="251.73"/>
    <s v="Gayathri Naidu"/>
    <s v="Bronze"/>
    <x v="75"/>
    <s v="Operations"/>
    <s v="FreshMart Erode Extension"/>
    <x v="0"/>
    <x v="0"/>
    <x v="7"/>
    <n v="1"/>
    <n v="0.16370714654590238"/>
    <x v="0"/>
  </r>
  <r>
    <s v="INV100891"/>
    <d v="2026-01-02T00:00:00"/>
    <s v="CUST0511"/>
    <s v="PRD047"/>
    <s v="STR089"/>
    <s v="EMP0105"/>
    <n v="1"/>
    <n v="474.19"/>
    <n v="0"/>
    <n v="0"/>
    <n v="545.32000000000005"/>
    <n v="343.89"/>
    <n v="201.43"/>
    <x v="0"/>
    <x v="0"/>
    <x v="0"/>
    <n v="0.89930555555555558"/>
    <s v="Weekend"/>
    <x v="91"/>
    <x v="2"/>
    <n v="474.19"/>
    <s v="Venkat Chandran"/>
    <s v="Bronze"/>
    <x v="63"/>
    <s v="Cashier"/>
    <s v="FreshMart Salem Hub"/>
    <x v="0"/>
    <x v="0"/>
    <x v="7"/>
    <n v="1"/>
    <n v="0.36937944693024277"/>
    <x v="0"/>
  </r>
  <r>
    <s v="INV100320"/>
    <d v="2025-12-18T00:00:00"/>
    <s v="CUST0529"/>
    <s v="PRD020"/>
    <s v="STR007"/>
    <s v="EMP0167"/>
    <n v="4"/>
    <n v="99.93"/>
    <n v="0"/>
    <n v="0"/>
    <n v="399.72"/>
    <n v="344.2"/>
    <n v="55.52"/>
    <x v="2"/>
    <x v="0"/>
    <x v="0"/>
    <n v="0.87916666666666665"/>
    <s v="Weekday"/>
    <x v="35"/>
    <x v="7"/>
    <n v="99.93"/>
    <s v="Indira Balan"/>
    <s v="Bronze"/>
    <x v="76"/>
    <s v="Store Manager"/>
    <s v="FreshMart Mysuru Towers"/>
    <x v="0"/>
    <x v="1"/>
    <x v="2"/>
    <n v="12"/>
    <n v="0.13889722805964175"/>
    <x v="0"/>
  </r>
  <r>
    <s v="INV102372"/>
    <d v="2026-01-14T00:00:00"/>
    <s v="CUST0642"/>
    <s v="PRD063"/>
    <s v="STR026"/>
    <s v="EMP0253"/>
    <n v="1"/>
    <n v="73.83"/>
    <n v="0"/>
    <n v="0"/>
    <n v="73.83"/>
    <n v="54.32"/>
    <n v="19.510000000000002"/>
    <x v="3"/>
    <x v="0"/>
    <x v="0"/>
    <n v="0.64583333333333337"/>
    <s v="Weekday"/>
    <x v="75"/>
    <x v="11"/>
    <n v="42.16"/>
    <s v="Harini Devi"/>
    <s v="Bronze"/>
    <x v="77"/>
    <s v="HR"/>
    <s v="FreshMart Mysuru Crossing"/>
    <x v="0"/>
    <x v="0"/>
    <x v="7"/>
    <n v="1"/>
    <n v="0.26425572260598673"/>
    <x v="0"/>
  </r>
  <r>
    <s v="INV101034"/>
    <d v="2025-07-12T00:00:00"/>
    <s v="CUST0538"/>
    <s v="PRD013"/>
    <s v="STR059"/>
    <s v="EMP0317"/>
    <n v="2"/>
    <n v="161.03"/>
    <n v="0"/>
    <n v="0"/>
    <n v="370.37"/>
    <n v="248.48"/>
    <n v="121.89"/>
    <x v="5"/>
    <x v="0"/>
    <x v="0"/>
    <n v="0.5180555555555556"/>
    <s v="Weekend"/>
    <x v="24"/>
    <x v="7"/>
    <n v="161.03"/>
    <s v="Hemalatha Velan"/>
    <s v="Bronze"/>
    <x v="78"/>
    <s v="HR"/>
    <s v="FreshMart Coimbatore Plaza"/>
    <x v="0"/>
    <x v="1"/>
    <x v="1"/>
    <n v="7"/>
    <n v="0.32910332910332912"/>
    <x v="0"/>
  </r>
  <r>
    <s v="INV101610"/>
    <d v="2025-07-12T00:00:00"/>
    <s v="CUST0369"/>
    <s v="PRD032"/>
    <s v="STR023"/>
    <s v="EMP0294"/>
    <n v="1"/>
    <n v="141.11000000000001"/>
    <n v="0"/>
    <n v="0"/>
    <n v="162.28"/>
    <n v="115.91"/>
    <n v="46.37"/>
    <x v="1"/>
    <x v="0"/>
    <x v="0"/>
    <n v="0.69652777777777775"/>
    <s v="Weekend"/>
    <x v="28"/>
    <x v="3"/>
    <n v="141.11000000000001"/>
    <s v="Bharath Gupta"/>
    <s v="Bronze"/>
    <x v="79"/>
    <s v="Store Manager"/>
    <s v="FreshMart Mysuru Square"/>
    <x v="0"/>
    <x v="1"/>
    <x v="1"/>
    <n v="7"/>
    <n v="0.28574069509489769"/>
    <x v="0"/>
  </r>
  <r>
    <s v="INV102224"/>
    <d v="2025-06-12T00:00:00"/>
    <s v="CUST0573"/>
    <s v="PRD034"/>
    <s v="STR018"/>
    <s v="EMP0308"/>
    <n v="6"/>
    <n v="128.81"/>
    <n v="0"/>
    <n v="0"/>
    <n v="888.79"/>
    <n v="584.1"/>
    <n v="304.69"/>
    <x v="2"/>
    <x v="0"/>
    <x v="0"/>
    <n v="0.5083333333333333"/>
    <s v="Weekend"/>
    <x v="13"/>
    <x v="3"/>
    <n v="124.84"/>
    <s v="Padma Varma"/>
    <s v="Bronze"/>
    <x v="80"/>
    <s v="Cashier"/>
    <s v="FreshMart Hyderabad Main Road"/>
    <x v="0"/>
    <x v="1"/>
    <x v="9"/>
    <n v="6"/>
    <n v="0.34281438810067622"/>
    <x v="0"/>
  </r>
  <r>
    <s v="INV100202"/>
    <d v="2025-04-12T00:00:00"/>
    <s v="CUST0335"/>
    <s v="PRD016"/>
    <s v="STR013"/>
    <s v="EMP0142"/>
    <n v="2"/>
    <n v="59.92"/>
    <n v="0"/>
    <n v="0"/>
    <n v="119.84"/>
    <n v="96.3"/>
    <n v="23.54"/>
    <x v="5"/>
    <x v="0"/>
    <x v="0"/>
    <n v="0.58333333333333337"/>
    <s v="Weekday"/>
    <x v="17"/>
    <x v="7"/>
    <n v="59.92"/>
    <s v="Sathish Iyer"/>
    <s v="Bronze"/>
    <x v="70"/>
    <s v="Billing"/>
    <s v="FreshMart Tiruppur Extension"/>
    <x v="0"/>
    <x v="1"/>
    <x v="4"/>
    <n v="4"/>
    <n v="0.19642857142857142"/>
    <x v="0"/>
  </r>
  <r>
    <s v="INV101616"/>
    <d v="2025-11-28T00:00:00"/>
    <s v="CUST0104"/>
    <s v="PRD137"/>
    <s v="STR054"/>
    <s v="EMP0104"/>
    <n v="2"/>
    <n v="442.14"/>
    <n v="0"/>
    <n v="0"/>
    <n v="884.28"/>
    <n v="703.74"/>
    <n v="180.54"/>
    <x v="4"/>
    <x v="0"/>
    <x v="0"/>
    <n v="0.55277777777777781"/>
    <s v="Weekday"/>
    <x v="0"/>
    <x v="0"/>
    <n v="442.14"/>
    <s v="Divya Krishnan"/>
    <s v="Bronze"/>
    <x v="81"/>
    <s v="Inventory"/>
    <s v="FreshMart Mysuru Plaza"/>
    <x v="0"/>
    <x v="1"/>
    <x v="5"/>
    <n v="11"/>
    <n v="0.20416610123490297"/>
    <x v="0"/>
  </r>
  <r>
    <s v="INV100488"/>
    <d v="2025-11-19T00:00:00"/>
    <s v="CUST0479"/>
    <s v="PRD015"/>
    <s v="STR090"/>
    <s v="EMP0075"/>
    <n v="1"/>
    <n v="459.58"/>
    <n v="0"/>
    <n v="0"/>
    <n v="459.58"/>
    <n v="386.89"/>
    <n v="72.69"/>
    <x v="4"/>
    <x v="0"/>
    <x v="0"/>
    <n v="0.46875"/>
    <s v="Weekday"/>
    <x v="19"/>
    <x v="7"/>
    <n v="459.58"/>
    <s v="Hariharan Raj"/>
    <s v="Bronze"/>
    <x v="82"/>
    <s v="Billing"/>
    <s v="FreshMart Mysuru Heights"/>
    <x v="0"/>
    <x v="1"/>
    <x v="5"/>
    <n v="11"/>
    <n v="0.1581661517037295"/>
    <x v="0"/>
  </r>
  <r>
    <s v="INV102010"/>
    <d v="2025-09-11T00:00:00"/>
    <s v="CUST0073"/>
    <s v="PRD097"/>
    <s v="STR018"/>
    <s v="EMP0308"/>
    <n v="2"/>
    <n v="365.92"/>
    <n v="0"/>
    <n v="0"/>
    <n v="841.62"/>
    <n v="620.76"/>
    <n v="220.86"/>
    <x v="2"/>
    <x v="0"/>
    <x v="0"/>
    <n v="0.89513888888888893"/>
    <s v="Weekend"/>
    <x v="41"/>
    <x v="10"/>
    <n v="365.92"/>
    <s v="Meena Balan"/>
    <s v="Bronze"/>
    <x v="80"/>
    <s v="Cashier"/>
    <s v="FreshMart Hyderabad Main Road"/>
    <x v="0"/>
    <x v="1"/>
    <x v="10"/>
    <n v="9"/>
    <n v="0.26242247094888432"/>
    <x v="0"/>
  </r>
  <r>
    <s v="INV102079"/>
    <d v="2025-07-11T00:00:00"/>
    <s v="CUST0470"/>
    <s v="PRD115"/>
    <s v="STR052"/>
    <s v="EMP0232"/>
    <n v="3"/>
    <n v="372.61"/>
    <n v="0"/>
    <n v="0"/>
    <n v="1117.83"/>
    <n v="959.73"/>
    <n v="158.1"/>
    <x v="3"/>
    <x v="0"/>
    <x v="0"/>
    <n v="0.45277777777777778"/>
    <s v="Weekday"/>
    <x v="5"/>
    <x v="4"/>
    <n v="372.61"/>
    <s v="Vijay Mudaliar"/>
    <s v="Bronze"/>
    <x v="75"/>
    <s v="Operations"/>
    <s v="FreshMart Erode Extension"/>
    <x v="0"/>
    <x v="1"/>
    <x v="1"/>
    <n v="7"/>
    <n v="0.14143474410241272"/>
    <x v="0"/>
  </r>
  <r>
    <s v="INV100016"/>
    <d v="2025-06-11T00:00:00"/>
    <s v="CUST0381"/>
    <s v="PRD032"/>
    <s v="STR091"/>
    <s v="EMP0280"/>
    <n v="4"/>
    <n v="141.11000000000001"/>
    <n v="0"/>
    <n v="0"/>
    <n v="564.44000000000005"/>
    <n v="463.64"/>
    <n v="100.8"/>
    <x v="4"/>
    <x v="0"/>
    <x v="0"/>
    <n v="0.59861111111111109"/>
    <s v="Weekday"/>
    <x v="28"/>
    <x v="3"/>
    <n v="141.11000000000001"/>
    <s v="Ovi Chandran"/>
    <s v="Bronze"/>
    <x v="61"/>
    <s v="Store Manager"/>
    <s v="FreshMart Tiruppur Plaza"/>
    <x v="0"/>
    <x v="1"/>
    <x v="9"/>
    <n v="6"/>
    <n v="0.17858408333923886"/>
    <x v="0"/>
  </r>
  <r>
    <s v="INV101209"/>
    <d v="2025-04-11T00:00:00"/>
    <s v="CUST0001"/>
    <s v="PRD028"/>
    <s v="STR034"/>
    <s v="EMP0059"/>
    <n v="3"/>
    <n v="380.12"/>
    <n v="0"/>
    <n v="0"/>
    <n v="1140.3599999999999"/>
    <n v="929.94"/>
    <n v="210.42"/>
    <x v="5"/>
    <x v="0"/>
    <x v="0"/>
    <n v="0.59722222222222221"/>
    <s v="Weekday"/>
    <x v="58"/>
    <x v="3"/>
    <n v="380.12"/>
    <s v="Revathi Balan"/>
    <s v="Bronze"/>
    <x v="83"/>
    <s v="Billing"/>
    <s v="FreshMart Tiruppur Circle"/>
    <x v="0"/>
    <x v="1"/>
    <x v="4"/>
    <n v="4"/>
    <n v="0.18452067768073241"/>
    <x v="0"/>
  </r>
  <r>
    <s v="INV102479"/>
    <d v="2025-02-11T00:00:00"/>
    <s v="CUST0158"/>
    <s v="PRD125"/>
    <s v="STR004"/>
    <s v="EMP0212"/>
    <n v="3"/>
    <n v="219.39"/>
    <n v="0"/>
    <n v="0"/>
    <n v="756.9"/>
    <n v="586.32000000000005"/>
    <n v="170.58"/>
    <x v="0"/>
    <x v="0"/>
    <x v="0"/>
    <n v="0.79166666666666663"/>
    <s v="Weekend"/>
    <x v="82"/>
    <x v="8"/>
    <n v="219.39"/>
    <s v="Hemalatha Murugan"/>
    <s v="Bronze"/>
    <x v="84"/>
    <s v="Billing"/>
    <s v="FreshMart Erode Plaza"/>
    <x v="0"/>
    <x v="1"/>
    <x v="0"/>
    <n v="2"/>
    <n v="0.22536662703131197"/>
    <x v="0"/>
  </r>
  <r>
    <s v="INV100887"/>
    <d v="2025-01-11T00:00:00"/>
    <s v="CUST0344"/>
    <s v="PRD089"/>
    <s v="STR029"/>
    <s v="EMP0036"/>
    <n v="4"/>
    <n v="305.67"/>
    <n v="0"/>
    <n v="0"/>
    <n v="1406.08"/>
    <n v="1005.68"/>
    <n v="400.4"/>
    <x v="5"/>
    <x v="0"/>
    <x v="0"/>
    <n v="0.5541666666666667"/>
    <s v="Weekend"/>
    <x v="92"/>
    <x v="9"/>
    <n v="305.67"/>
    <s v="Karthik Nathan"/>
    <s v="Bronze"/>
    <x v="85"/>
    <s v="Cashier"/>
    <s v="FreshMart Bengaluru Colony"/>
    <x v="0"/>
    <x v="1"/>
    <x v="7"/>
    <n v="1"/>
    <n v="0.28476331360946744"/>
    <x v="0"/>
  </r>
  <r>
    <s v="INV101744"/>
    <d v="2025-10-30T00:00:00"/>
    <s v="CUST0305"/>
    <s v="PRD090"/>
    <s v="STR082"/>
    <s v="EMP0115"/>
    <n v="3"/>
    <n v="438.7"/>
    <n v="0"/>
    <n v="0"/>
    <n v="1316.1"/>
    <n v="1110.54"/>
    <n v="205.56"/>
    <x v="4"/>
    <x v="0"/>
    <x v="0"/>
    <n v="0.47222222222222221"/>
    <s v="Weekday"/>
    <x v="49"/>
    <x v="9"/>
    <n v="438.7"/>
    <s v="Hemalatha Mudaliar"/>
    <s v="Bronze"/>
    <x v="69"/>
    <s v="Store Manager"/>
    <s v="FreshMart Salem Bypass"/>
    <x v="0"/>
    <x v="1"/>
    <x v="8"/>
    <n v="10"/>
    <n v="0.15618873945748804"/>
    <x v="0"/>
  </r>
  <r>
    <s v="INV101757"/>
    <d v="2025-10-28T00:00:00"/>
    <s v="CUST0145"/>
    <s v="PRD031"/>
    <m/>
    <s v="EMP0151"/>
    <n v="2"/>
    <n v="342.46"/>
    <n v="0"/>
    <n v="0"/>
    <n v="684.92"/>
    <n v="543.55999999999995"/>
    <n v="141.36000000000001"/>
    <x v="3"/>
    <x v="0"/>
    <x v="0"/>
    <n v="0.44930555555555557"/>
    <s v="Weekday"/>
    <x v="50"/>
    <x v="3"/>
    <n v="342.46"/>
    <s v="Sangeetha Pillai"/>
    <s v="Bronze"/>
    <x v="86"/>
    <s v="Billing"/>
    <m/>
    <x v="0"/>
    <x v="1"/>
    <x v="8"/>
    <n v="10"/>
    <n v="0.20638906733633128"/>
    <x v="0"/>
  </r>
  <r>
    <s v="INV102361"/>
    <d v="2025-10-25T00:00:00"/>
    <s v="CUST0313"/>
    <s v="PRD103"/>
    <s v="STR046"/>
    <s v="EMP0023"/>
    <n v="2"/>
    <n v="355.64"/>
    <n v="0"/>
    <n v="0"/>
    <n v="817.97"/>
    <n v="606.82000000000005"/>
    <n v="211.15"/>
    <x v="0"/>
    <x v="0"/>
    <x v="0"/>
    <n v="0.56805555555555554"/>
    <s v="Weekend"/>
    <x v="93"/>
    <x v="10"/>
    <n v="355.64"/>
    <s v="Thiru Nair"/>
    <s v="Bronze"/>
    <x v="87"/>
    <s v="Operations"/>
    <s v="FreshMart Mysuru Colony"/>
    <x v="0"/>
    <x v="1"/>
    <x v="8"/>
    <n v="10"/>
    <n v="0.25813905155445799"/>
    <x v="0"/>
  </r>
  <r>
    <s v="INV101294"/>
    <d v="2025-10-16T00:00:00"/>
    <s v="CUST0524"/>
    <s v="PRD060"/>
    <s v="STR032"/>
    <s v="EMP0294"/>
    <n v="3"/>
    <n v="72.930000000000007"/>
    <n v="0"/>
    <n v="0"/>
    <n v="218.79"/>
    <n v="162.75"/>
    <n v="56.04"/>
    <x v="3"/>
    <x v="0"/>
    <x v="0"/>
    <n v="0.90555555555555556"/>
    <s v="Weekday"/>
    <x v="87"/>
    <x v="11"/>
    <n v="72.930000000000007"/>
    <s v="Ramesh Murugan"/>
    <s v="Bronze"/>
    <x v="79"/>
    <s v="Store Manager"/>
    <s v="FreshMart Kochi Main Road"/>
    <x v="0"/>
    <x v="1"/>
    <x v="8"/>
    <n v="10"/>
    <n v="0.25613602084190318"/>
    <x v="0"/>
  </r>
  <r>
    <s v="INV102485"/>
    <d v="2025-10-16T00:00:00"/>
    <s v="CUST0616"/>
    <s v="PRD082"/>
    <s v="STR037"/>
    <s v="EMP0093"/>
    <n v="3"/>
    <n v="232.92"/>
    <n v="0"/>
    <n v="0"/>
    <n v="698.76"/>
    <n v="577.23"/>
    <n v="121.53"/>
    <x v="5"/>
    <x v="0"/>
    <x v="0"/>
    <n v="0.52222222222222225"/>
    <s v="Weekday"/>
    <x v="31"/>
    <x v="9"/>
    <n v="232.92"/>
    <s v="Chitra Balan"/>
    <s v="Bronze"/>
    <x v="88"/>
    <s v="Cashier"/>
    <s v="FreshMart Hyderabad Extension"/>
    <x v="0"/>
    <x v="1"/>
    <x v="8"/>
    <n v="10"/>
    <n v="0.17392237678172764"/>
    <x v="0"/>
  </r>
  <r>
    <s v="INV101908"/>
    <d v="2025-11-10T00:00:00"/>
    <s v="CUST0104"/>
    <s v="PRD107"/>
    <s v="STR058"/>
    <s v="EMP0117"/>
    <n v="1"/>
    <n v="405.1"/>
    <n v="0"/>
    <n v="0"/>
    <n v="465.87"/>
    <n v="348.41"/>
    <n v="117.46"/>
    <x v="5"/>
    <x v="0"/>
    <x v="0"/>
    <n v="0.74652777777777779"/>
    <s v="Weekend"/>
    <x v="94"/>
    <x v="4"/>
    <n v="405.1"/>
    <s v="Divya Krishnan"/>
    <s v="Bronze"/>
    <x v="89"/>
    <s v="Billing"/>
    <s v="FreshMart Erode Central"/>
    <x v="0"/>
    <x v="1"/>
    <x v="5"/>
    <n v="11"/>
    <n v="0.2521304226500955"/>
    <x v="0"/>
  </r>
  <r>
    <s v="INV100212"/>
    <d v="2025-09-10T00:00:00"/>
    <s v="CUST0325"/>
    <s v="PRD015"/>
    <s v="STR073"/>
    <s v="EMP0268"/>
    <n v="1"/>
    <n v="459.58"/>
    <n v="0"/>
    <n v="0"/>
    <n v="459.58"/>
    <n v="386.89"/>
    <n v="72.69"/>
    <x v="5"/>
    <x v="0"/>
    <x v="0"/>
    <n v="0.90972222222222221"/>
    <s v="Weekday"/>
    <x v="19"/>
    <x v="7"/>
    <n v="459.58"/>
    <s v="Meena Kumar"/>
    <s v="Bronze"/>
    <x v="90"/>
    <s v="Store Manager"/>
    <s v="FreshMart Bengaluru Market"/>
    <x v="0"/>
    <x v="1"/>
    <x v="10"/>
    <n v="9"/>
    <n v="0.1581661517037295"/>
    <x v="0"/>
  </r>
  <r>
    <s v="INV101101"/>
    <d v="2025-09-27T00:00:00"/>
    <s v="CUST0408"/>
    <s v="PRD150"/>
    <s v="STR059"/>
    <s v="EMP0294"/>
    <n v="1"/>
    <n v="214.04"/>
    <n v="0"/>
    <n v="0"/>
    <n v="246.15"/>
    <n v="158.06"/>
    <n v="88.09"/>
    <x v="3"/>
    <x v="0"/>
    <x v="0"/>
    <n v="0.86041666666666672"/>
    <s v="Weekend"/>
    <x v="86"/>
    <x v="5"/>
    <n v="214.04"/>
    <s v="Chandran Selvam"/>
    <s v="Bronze"/>
    <x v="79"/>
    <s v="Store Manager"/>
    <s v="FreshMart Coimbatore Plaza"/>
    <x v="0"/>
    <x v="1"/>
    <x v="10"/>
    <n v="9"/>
    <n v="0.35787121673776151"/>
    <x v="0"/>
  </r>
  <r>
    <s v="INV101618"/>
    <d v="2025-09-20T00:00:00"/>
    <s v="CUST0250"/>
    <s v="PRD104"/>
    <s v="STR052"/>
    <s v="EMP0205"/>
    <n v="1"/>
    <n v="191.13"/>
    <n v="0"/>
    <n v="0"/>
    <n v="219.8"/>
    <n v="153.41999999999999"/>
    <n v="66.38"/>
    <x v="2"/>
    <x v="0"/>
    <x v="0"/>
    <n v="0.59722222222222221"/>
    <s v="Weekend"/>
    <x v="95"/>
    <x v="10"/>
    <n v="191.13"/>
    <s v="Nirmala Mudaliar"/>
    <s v="Bronze"/>
    <x v="91"/>
    <s v="Store Manager"/>
    <s v="FreshMart Erode Extension"/>
    <x v="0"/>
    <x v="1"/>
    <x v="10"/>
    <n v="9"/>
    <n v="0.30200181983621471"/>
    <x v="0"/>
  </r>
  <r>
    <s v="INV101668"/>
    <d v="2025-09-19T00:00:00"/>
    <s v="CUST0248"/>
    <s v="PRD117"/>
    <s v="STR065"/>
    <s v="EMP0192"/>
    <n v="1"/>
    <n v="268.32"/>
    <n v="0"/>
    <n v="0"/>
    <n v="268.32"/>
    <n v="241.44"/>
    <n v="26.88"/>
    <x v="3"/>
    <x v="0"/>
    <x v="0"/>
    <n v="0.71597222222222223"/>
    <s v="Weekday"/>
    <x v="60"/>
    <x v="8"/>
    <n v="268.32"/>
    <s v="Devi Prabhu"/>
    <s v="Bronze"/>
    <x v="92"/>
    <s v="Billing"/>
    <s v="FreshMart Mysuru Enclave"/>
    <x v="0"/>
    <x v="1"/>
    <x v="10"/>
    <n v="9"/>
    <n v="0.1001788908765653"/>
    <x v="0"/>
  </r>
  <r>
    <s v="INV100177"/>
    <d v="2025-07-09T00:00:00"/>
    <s v="CUST0577"/>
    <s v="PRD119"/>
    <s v="STR008"/>
    <s v="EMP0162"/>
    <n v="3"/>
    <n v="234.86"/>
    <n v="0"/>
    <n v="0"/>
    <n v="810.27"/>
    <n v="639.69000000000005"/>
    <n v="170.58"/>
    <x v="5"/>
    <x v="0"/>
    <x v="0"/>
    <n v="0.53402777777777777"/>
    <s v="Weekend"/>
    <x v="96"/>
    <x v="8"/>
    <n v="234.86"/>
    <s v="Anitha Achari"/>
    <s v="Bronze"/>
    <x v="93"/>
    <s v="Store Manager"/>
    <s v="FreshMart Kochi Plaza"/>
    <x v="0"/>
    <x v="1"/>
    <x v="1"/>
    <n v="7"/>
    <n v="0.21052241845310823"/>
    <x v="0"/>
  </r>
  <r>
    <s v="INV100439"/>
    <d v="2025-07-09T00:00:00"/>
    <s v="CUST0386"/>
    <s v="PRD087"/>
    <s v="STR062"/>
    <s v="EMP0350"/>
    <n v="2"/>
    <n v="71.290000000000006"/>
    <n v="0"/>
    <n v="0"/>
    <n v="163.97"/>
    <n v="118.74"/>
    <n v="45.23"/>
    <x v="5"/>
    <x v="0"/>
    <x v="0"/>
    <n v="0.75555555555555554"/>
    <s v="Weekend"/>
    <x v="97"/>
    <x v="9"/>
    <n v="71.290000000000006"/>
    <s v="Nithya Selvam"/>
    <s v="Bronze"/>
    <x v="94"/>
    <s v="Cashier"/>
    <s v="FreshMart Hyderabad Crossing"/>
    <x v="0"/>
    <x v="1"/>
    <x v="1"/>
    <n v="7"/>
    <n v="0.27584314203817772"/>
    <x v="0"/>
  </r>
  <r>
    <s v="INV102325"/>
    <d v="2025-02-09T00:00:00"/>
    <s v="CUST0400"/>
    <s v="PRD049"/>
    <s v="STR009"/>
    <s v="EMP0317"/>
    <n v="4"/>
    <n v="418.79"/>
    <n v="0"/>
    <n v="0"/>
    <n v="1675.16"/>
    <n v="1235.76"/>
    <n v="439.4"/>
    <x v="5"/>
    <x v="0"/>
    <x v="0"/>
    <n v="0.78333333333333333"/>
    <s v="Weekday"/>
    <x v="48"/>
    <x v="2"/>
    <n v="418.79"/>
    <s v="Meena Prabhu"/>
    <s v="Bronze"/>
    <x v="78"/>
    <s v="HR"/>
    <s v="FreshMart Kochi Square"/>
    <x v="0"/>
    <x v="1"/>
    <x v="0"/>
    <n v="2"/>
    <n v="0.26230330237111676"/>
    <x v="0"/>
  </r>
  <r>
    <s v="INV101627"/>
    <d v="2025-08-21T00:00:00"/>
    <s v="CUST0155"/>
    <s v="PRD112"/>
    <s v="STR050"/>
    <s v="EMP0269"/>
    <n v="4"/>
    <n v="251.73"/>
    <n v="0"/>
    <n v="0"/>
    <n v="1006.92"/>
    <n v="842.08"/>
    <n v="164.84"/>
    <x v="1"/>
    <x v="0"/>
    <x v="0"/>
    <n v="0.39583333333333331"/>
    <s v="Weekday"/>
    <x v="80"/>
    <x v="4"/>
    <n v="251.73"/>
    <s v="Karthik Prabhu"/>
    <s v="Bronze"/>
    <x v="95"/>
    <s v="Billing"/>
    <s v="FreshMart Chennai Main Road"/>
    <x v="0"/>
    <x v="1"/>
    <x v="11"/>
    <n v="8"/>
    <n v="0.16370714654590238"/>
    <x v="0"/>
  </r>
  <r>
    <s v="INV100286"/>
    <d v="2025-08-16T00:00:00"/>
    <s v="CUST0344"/>
    <s v="PRD006"/>
    <s v="STR026"/>
    <s v="EMP0253"/>
    <n v="1"/>
    <n v="343.56"/>
    <n v="0"/>
    <n v="0"/>
    <n v="395.09"/>
    <n v="216.32"/>
    <n v="178.77"/>
    <x v="0"/>
    <x v="0"/>
    <x v="0"/>
    <n v="0.69305555555555554"/>
    <s v="Weekend"/>
    <x v="81"/>
    <x v="6"/>
    <n v="343.56"/>
    <s v="Karthik Nathan"/>
    <s v="Bronze"/>
    <x v="77"/>
    <s v="HR"/>
    <s v="FreshMart Mysuru Crossing"/>
    <x v="0"/>
    <x v="1"/>
    <x v="11"/>
    <n v="8"/>
    <n v="0.45247918195854114"/>
    <x v="0"/>
  </r>
  <r>
    <s v="INV101363"/>
    <d v="2025-10-08T00:00:00"/>
    <s v="CUST0604"/>
    <s v="PRD082"/>
    <s v="STR018"/>
    <s v="EMP0308"/>
    <n v="3"/>
    <n v="232.92"/>
    <n v="0"/>
    <n v="0"/>
    <n v="803.57"/>
    <n v="577.23"/>
    <n v="226.34"/>
    <x v="3"/>
    <x v="0"/>
    <x v="0"/>
    <n v="0.84513888888888888"/>
    <s v="Weekend"/>
    <x v="31"/>
    <x v="9"/>
    <n v="232.92"/>
    <s v="Chandrasekar Venkataraman"/>
    <s v="Bronze"/>
    <x v="80"/>
    <s v="Cashier"/>
    <s v="FreshMart Hyderabad Main Road"/>
    <x v="0"/>
    <x v="1"/>
    <x v="8"/>
    <n v="10"/>
    <n v="0.28166805629876673"/>
    <x v="0"/>
  </r>
  <r>
    <s v="INV102076"/>
    <d v="2025-10-08T00:00:00"/>
    <s v="CUST0691"/>
    <s v="PRD016"/>
    <s v="STR087"/>
    <s v="EMP0222"/>
    <n v="4"/>
    <n v="59.92"/>
    <n v="0"/>
    <n v="0"/>
    <n v="275.63"/>
    <n v="192.6"/>
    <n v="83.03"/>
    <x v="1"/>
    <x v="0"/>
    <x v="0"/>
    <n v="0.8"/>
    <s v="Weekend"/>
    <x v="17"/>
    <x v="7"/>
    <n v="59.92"/>
    <s v="Chitra Chandran"/>
    <s v="Bronze"/>
    <x v="96"/>
    <s v="Inventory"/>
    <s v="FreshMart Mysuru Complex"/>
    <x v="0"/>
    <x v="1"/>
    <x v="8"/>
    <n v="10"/>
    <n v="0.30123716576570042"/>
    <x v="0"/>
  </r>
  <r>
    <s v="INV100746"/>
    <d v="2025-04-08T00:00:00"/>
    <s v="CUST0139"/>
    <s v="PRD125"/>
    <s v="STR082"/>
    <s v="EMP0115"/>
    <n v="4"/>
    <n v="219.39"/>
    <n v="0"/>
    <n v="0"/>
    <n v="877.56"/>
    <n v="781.76"/>
    <n v="95.8"/>
    <x v="0"/>
    <x v="0"/>
    <x v="0"/>
    <n v="0.7"/>
    <s v="Weekday"/>
    <x v="82"/>
    <x v="8"/>
    <n v="219.39"/>
    <s v="Prasath Prabhu"/>
    <s v="Bronze"/>
    <x v="69"/>
    <s v="Store Manager"/>
    <s v="FreshMart Salem Bypass"/>
    <x v="0"/>
    <x v="1"/>
    <x v="4"/>
    <n v="4"/>
    <n v="0.10916632480969962"/>
    <x v="0"/>
  </r>
  <r>
    <s v="INV100007"/>
    <d v="2025-07-19T00:00:00"/>
    <s v="CUST0447"/>
    <s v="PRD030"/>
    <s v="STR059"/>
    <s v="EMP0015"/>
    <n v="4"/>
    <n v="172.63"/>
    <n v="0"/>
    <n v="0"/>
    <n v="794.1"/>
    <n v="568"/>
    <n v="226.1"/>
    <x v="2"/>
    <x v="0"/>
    <x v="0"/>
    <n v="0.81874999999999998"/>
    <s v="Weekend"/>
    <x v="69"/>
    <x v="3"/>
    <n v="172.63"/>
    <s v="Harini Krishnan"/>
    <s v="Bronze"/>
    <x v="97"/>
    <s v="Inventory"/>
    <s v="FreshMart Coimbatore Plaza"/>
    <x v="0"/>
    <x v="1"/>
    <x v="1"/>
    <n v="7"/>
    <n v="0.28472484573731266"/>
    <x v="0"/>
  </r>
  <r>
    <s v="INV102366"/>
    <d v="2025-06-07T00:00:00"/>
    <s v="CUST0038"/>
    <s v="PRD114"/>
    <s v="STR082"/>
    <s v="EMP0115"/>
    <n v="1"/>
    <n v="188.64"/>
    <n v="0"/>
    <n v="0"/>
    <n v="216.94"/>
    <n v="158.28"/>
    <n v="58.66"/>
    <x v="2"/>
    <x v="0"/>
    <x v="0"/>
    <n v="0.5625"/>
    <s v="Weekend"/>
    <x v="98"/>
    <x v="4"/>
    <n v="188.64"/>
    <s v="Jaya Gupta"/>
    <s v="Bronze"/>
    <x v="69"/>
    <s v="Store Manager"/>
    <s v="FreshMart Salem Bypass"/>
    <x v="0"/>
    <x v="1"/>
    <x v="9"/>
    <n v="6"/>
    <n v="0.27039734488798745"/>
    <x v="0"/>
  </r>
  <r>
    <s v="INV101118"/>
    <d v="2025-02-07T00:00:00"/>
    <s v="CUST0371"/>
    <s v="PRD128"/>
    <s v="STR058"/>
    <s v="EMP0306"/>
    <n v="2"/>
    <n v="253.11"/>
    <n v="0"/>
    <n v="0"/>
    <n v="506.22"/>
    <n v="381.48"/>
    <n v="124.74"/>
    <x v="5"/>
    <x v="0"/>
    <x v="0"/>
    <n v="0.47499999999999998"/>
    <s v="Weekday"/>
    <x v="46"/>
    <x v="0"/>
    <n v="253.11"/>
    <s v="Dhanya Pillai"/>
    <s v="Bronze"/>
    <x v="98"/>
    <s v="Cashier"/>
    <s v="FreshMart Erode Central"/>
    <x v="0"/>
    <x v="1"/>
    <x v="0"/>
    <n v="2"/>
    <n v="0.24641460234680571"/>
    <x v="0"/>
  </r>
  <r>
    <s v="INV101022"/>
    <d v="2025-01-07T00:00:00"/>
    <s v="CUST0199"/>
    <s v="PRD087"/>
    <s v="STR086"/>
    <s v="EMP0263"/>
    <n v="4"/>
    <n v="71.290000000000006"/>
    <n v="0"/>
    <n v="0"/>
    <n v="285.16000000000003"/>
    <n v="237.48"/>
    <n v="47.68"/>
    <x v="5"/>
    <x v="0"/>
    <x v="0"/>
    <n v="0.63263888888888886"/>
    <s v="Weekday"/>
    <x v="97"/>
    <x v="9"/>
    <n v="71.290000000000006"/>
    <s v="Sanjay Gupta"/>
    <s v="Bronze"/>
    <x v="99"/>
    <s v="Cashier"/>
    <s v="FreshMart Bengaluru Circle"/>
    <x v="0"/>
    <x v="1"/>
    <x v="7"/>
    <n v="1"/>
    <n v="0.16720437649039135"/>
    <x v="0"/>
  </r>
  <r>
    <s v="INV101567"/>
    <d v="2025-01-07T00:00:00"/>
    <s v="CUST0185"/>
    <s v="PRD146"/>
    <s v="STR019"/>
    <s v="EMP0273"/>
    <n v="2"/>
    <n v="66.400000000000006"/>
    <n v="0"/>
    <n v="0"/>
    <n v="132.80000000000001"/>
    <n v="99.98"/>
    <n v="32.82"/>
    <x v="2"/>
    <x v="0"/>
    <x v="0"/>
    <n v="0.6166666666666667"/>
    <s v="Weekday"/>
    <x v="6"/>
    <x v="5"/>
    <n v="66.400000000000006"/>
    <s v="Janani Sekar"/>
    <s v="Bronze"/>
    <x v="100"/>
    <s v="Store Manager"/>
    <s v="FreshMart Hyderabad Heights"/>
    <x v="0"/>
    <x v="1"/>
    <x v="7"/>
    <n v="1"/>
    <n v="0.24713855421686745"/>
    <x v="0"/>
  </r>
  <r>
    <s v="INV100001"/>
    <d v="2025-06-28T00:00:00"/>
    <s v="CUST0525"/>
    <s v="PRD138"/>
    <s v="STR051"/>
    <s v="EMP0333"/>
    <n v="1"/>
    <n v="416.08"/>
    <n v="0"/>
    <n v="0"/>
    <n v="478.49"/>
    <n v="319.64"/>
    <n v="158.85"/>
    <x v="3"/>
    <x v="0"/>
    <x v="0"/>
    <n v="0.8354166666666667"/>
    <s v="Weekend"/>
    <x v="99"/>
    <x v="0"/>
    <n v="416.08"/>
    <s v="Sudha Gupta"/>
    <s v="Bronze"/>
    <x v="101"/>
    <s v="Cashier"/>
    <s v="FreshMart Madurai Arcade"/>
    <x v="0"/>
    <x v="1"/>
    <x v="9"/>
    <n v="6"/>
    <n v="0.3319818595999916"/>
    <x v="0"/>
  </r>
  <r>
    <s v="INV100693"/>
    <d v="2025-06-19T00:00:00"/>
    <s v="CUST0690"/>
    <s v="PRD053"/>
    <s v="STR033"/>
    <s v="EMP0113"/>
    <n v="4"/>
    <n v="262.77"/>
    <n v="0"/>
    <n v="0"/>
    <n v="1051.08"/>
    <n v="778.56"/>
    <n v="272.52"/>
    <x v="1"/>
    <x v="0"/>
    <x v="0"/>
    <n v="0.90833333333333333"/>
    <s v="Weekday"/>
    <x v="23"/>
    <x v="2"/>
    <n v="262.77"/>
    <s v="Banu Menon"/>
    <s v="Bronze"/>
    <x v="102"/>
    <s v="Inventory"/>
    <s v="FreshMart Ahmedabad Complex"/>
    <x v="0"/>
    <x v="1"/>
    <x v="9"/>
    <n v="6"/>
    <n v="0.2592761730791186"/>
    <x v="0"/>
  </r>
  <r>
    <s v="INV100832"/>
    <d v="2025-06-18T00:00:00"/>
    <s v="CUST0360"/>
    <s v="PRD062"/>
    <s v="STR053"/>
    <s v="EMP0190"/>
    <n v="3"/>
    <n v="446.17"/>
    <n v="0"/>
    <n v="0"/>
    <n v="1338.51"/>
    <n v="976.83"/>
    <n v="361.68"/>
    <x v="4"/>
    <x v="0"/>
    <x v="0"/>
    <n v="0.85555555555555551"/>
    <s v="Weekday"/>
    <x v="42"/>
    <x v="11"/>
    <n v="298.81"/>
    <s v="Deepak Nathan"/>
    <s v="Bronze"/>
    <x v="60"/>
    <s v="HR"/>
    <s v="FreshMart Tiruppur Heights"/>
    <x v="0"/>
    <x v="1"/>
    <x v="9"/>
    <n v="6"/>
    <n v="0.27021090615684606"/>
    <x v="0"/>
  </r>
  <r>
    <s v="INV100395"/>
    <d v="2025-06-16T00:00:00"/>
    <s v="CUST0075"/>
    <s v="PRD133"/>
    <s v="STR087"/>
    <s v="EMP0222"/>
    <n v="2"/>
    <n v="80.5"/>
    <n v="0"/>
    <n v="0"/>
    <n v="161"/>
    <n v="124.5"/>
    <n v="36.5"/>
    <x v="4"/>
    <x v="0"/>
    <x v="0"/>
    <n v="0.86597222222222225"/>
    <s v="Weekday"/>
    <x v="55"/>
    <x v="0"/>
    <n v="80.5"/>
    <s v="Banu Mudaliar"/>
    <s v="Bronze"/>
    <x v="96"/>
    <s v="Inventory"/>
    <s v="FreshMart Mysuru Complex"/>
    <x v="0"/>
    <x v="1"/>
    <x v="9"/>
    <n v="6"/>
    <n v="0.2267080745341615"/>
    <x v="0"/>
  </r>
  <r>
    <s v="INV100459"/>
    <d v="2025-06-15T00:00:00"/>
    <s v="CUST0040"/>
    <s v="PRD086"/>
    <s v="STR085"/>
    <s v="EMP0154"/>
    <n v="1"/>
    <n v="327.08"/>
    <n v="0"/>
    <n v="0"/>
    <n v="376.14"/>
    <n v="274.61"/>
    <n v="101.53"/>
    <x v="3"/>
    <x v="0"/>
    <x v="0"/>
    <n v="0.66041666666666665"/>
    <s v="Weekend"/>
    <x v="100"/>
    <x v="9"/>
    <n v="327.08"/>
    <s v="Karthik Menon"/>
    <s v="Bronze"/>
    <x v="103"/>
    <s v="Store Manager"/>
    <s v="FreshMart Mysuru Arcade"/>
    <x v="0"/>
    <x v="1"/>
    <x v="9"/>
    <n v="6"/>
    <n v="0.26992609134896584"/>
    <x v="0"/>
  </r>
  <r>
    <s v="INV100291"/>
    <d v="2025-06-13T00:00:00"/>
    <s v="CUST0470"/>
    <s v="PRD029"/>
    <s v="STR051"/>
    <s v="EMP0010"/>
    <n v="3"/>
    <n v="332.73"/>
    <n v="0"/>
    <n v="0"/>
    <n v="998.19"/>
    <n v="783.66"/>
    <n v="214.53"/>
    <x v="2"/>
    <x v="0"/>
    <x v="0"/>
    <n v="0.84513888888888888"/>
    <s v="Weekday"/>
    <x v="9"/>
    <x v="3"/>
    <n v="332.73"/>
    <s v="Vijay Mudaliar"/>
    <s v="Bronze"/>
    <x v="104"/>
    <s v="Billing"/>
    <s v="FreshMart Madurai Arcade"/>
    <x v="0"/>
    <x v="1"/>
    <x v="9"/>
    <n v="6"/>
    <n v="0.21491900339614703"/>
    <x v="0"/>
  </r>
  <r>
    <s v="INV100248"/>
    <d v="2025-04-06T00:00:00"/>
    <s v="CUST0369"/>
    <s v="PRD100"/>
    <s v="STR041"/>
    <s v="EMP0097"/>
    <n v="1"/>
    <n v="290.45"/>
    <n v="0"/>
    <n v="0"/>
    <n v="290.45"/>
    <n v="237.89"/>
    <n v="52.56"/>
    <x v="5"/>
    <x v="0"/>
    <x v="0"/>
    <n v="0.4777777777777778"/>
    <s v="Weekday"/>
    <x v="90"/>
    <x v="10"/>
    <n v="290.45"/>
    <s v="Bharath Gupta"/>
    <s v="Bronze"/>
    <x v="105"/>
    <s v="Billing"/>
    <s v="FreshMart Tiruppur Colony"/>
    <x v="0"/>
    <x v="1"/>
    <x v="4"/>
    <n v="4"/>
    <n v="0.18096057841280772"/>
    <x v="0"/>
  </r>
  <r>
    <s v="INV100153"/>
    <d v="2025-05-29T00:00:00"/>
    <s v="CUST0047"/>
    <s v="PRD055"/>
    <s v="STR002"/>
    <s v="EMP0185"/>
    <n v="3"/>
    <n v="125.15"/>
    <n v="0"/>
    <n v="0"/>
    <n v="375.45"/>
    <n v="287.10000000000002"/>
    <n v="88.35"/>
    <x v="4"/>
    <x v="0"/>
    <x v="0"/>
    <n v="0.77083333333333337"/>
    <s v="Weekday"/>
    <x v="101"/>
    <x v="2"/>
    <n v="125.15"/>
    <s v="Janani Iyer"/>
    <s v="Bronze"/>
    <x v="106"/>
    <s v="Inventory"/>
    <s v="FreshMart Tiruppur Bypass"/>
    <x v="0"/>
    <x v="1"/>
    <x v="6"/>
    <n v="5"/>
    <n v="0.23531761885737115"/>
    <x v="0"/>
  </r>
  <r>
    <s v="INV100896"/>
    <d v="2025-05-29T00:00:00"/>
    <s v="CUST0299"/>
    <s v="PRD016"/>
    <s v="STR003"/>
    <s v="EMP0298"/>
    <n v="2"/>
    <n v="59.92"/>
    <n v="0"/>
    <n v="0"/>
    <n v="119.84"/>
    <n v="96.3"/>
    <n v="23.54"/>
    <x v="5"/>
    <x v="0"/>
    <x v="0"/>
    <n v="0.80486111111111114"/>
    <s v="Weekday"/>
    <x v="17"/>
    <x v="7"/>
    <n v="59.92"/>
    <s v="Chandran Krishnan"/>
    <s v="Bronze"/>
    <x v="107"/>
    <s v="Billing"/>
    <s v="FreshMart Tiruppur Square"/>
    <x v="0"/>
    <x v="1"/>
    <x v="6"/>
    <n v="5"/>
    <n v="0.19642857142857142"/>
    <x v="0"/>
  </r>
  <r>
    <s v="INV100927"/>
    <d v="2025-05-25T00:00:00"/>
    <s v="CUST0044"/>
    <s v="PRD024"/>
    <s v="STR061"/>
    <s v="EMP0329"/>
    <n v="4"/>
    <n v="313.47000000000003"/>
    <n v="0"/>
    <n v="0"/>
    <n v="1441.96"/>
    <n v="984.48"/>
    <n v="457.48"/>
    <x v="4"/>
    <x v="0"/>
    <x v="0"/>
    <n v="0.57638888888888884"/>
    <s v="Weekend"/>
    <x v="88"/>
    <x v="7"/>
    <n v="313.47000000000003"/>
    <s v="Lakshmi Gounder"/>
    <s v="Bronze"/>
    <x v="65"/>
    <s v="Cashier"/>
    <s v="FreshMart Hyderabad Colony"/>
    <x v="0"/>
    <x v="1"/>
    <x v="6"/>
    <n v="5"/>
    <n v="0.31726261477433493"/>
    <x v="0"/>
  </r>
  <r>
    <s v="INV102012"/>
    <d v="2025-05-25T00:00:00"/>
    <s v="CUST0176"/>
    <s v="PRD086"/>
    <s v="STR032"/>
    <s v="EMP0055"/>
    <n v="4"/>
    <n v="327.08"/>
    <n v="0"/>
    <n v="0"/>
    <n v="1504.57"/>
    <n v="1098.44"/>
    <n v="406.13"/>
    <x v="2"/>
    <x v="0"/>
    <x v="0"/>
    <n v="0.75624999999999998"/>
    <s v="Weekend"/>
    <x v="100"/>
    <x v="9"/>
    <n v="327.08"/>
    <s v="Usha Velan"/>
    <s v="Bronze"/>
    <x v="108"/>
    <s v="Billing"/>
    <s v="FreshMart Kochi Main Road"/>
    <x v="0"/>
    <x v="1"/>
    <x v="6"/>
    <n v="5"/>
    <n v="0.26993094372478516"/>
    <x v="0"/>
  </r>
  <r>
    <s v="INV101471"/>
    <d v="2025-05-18T00:00:00"/>
    <s v="CUST0488"/>
    <s v="PRD001"/>
    <s v="STR011"/>
    <s v="EMP0341"/>
    <n v="2"/>
    <n v="299.73"/>
    <n v="0"/>
    <n v="0"/>
    <n v="689.38"/>
    <n v="369.48"/>
    <n v="319.89999999999998"/>
    <x v="0"/>
    <x v="0"/>
    <x v="0"/>
    <n v="0.61944444444444446"/>
    <s v="Weekend"/>
    <x v="76"/>
    <x v="6"/>
    <n v="299.73"/>
    <s v="Kannan Chettiar"/>
    <s v="Bronze"/>
    <x v="109"/>
    <s v="Billing"/>
    <s v="FreshMart Bengaluru Enclave"/>
    <x v="0"/>
    <x v="1"/>
    <x v="6"/>
    <n v="5"/>
    <n v="0.46404015202065624"/>
    <x v="0"/>
  </r>
  <r>
    <s v="INV101352"/>
    <d v="2025-10-05T00:00:00"/>
    <s v="CUST0015"/>
    <s v="PRD105"/>
    <s v="STR077"/>
    <s v="EMP0030"/>
    <n v="1"/>
    <n v="131.03"/>
    <n v="0"/>
    <n v="0"/>
    <n v="150.68"/>
    <n v="117.27"/>
    <n v="33.409999999999997"/>
    <x v="5"/>
    <x v="0"/>
    <x v="0"/>
    <n v="0.84583333333333333"/>
    <s v="Weekend"/>
    <x v="39"/>
    <x v="4"/>
    <n v="131.03"/>
    <s v="Vijay Venkataraman"/>
    <s v="Bronze"/>
    <x v="110"/>
    <s v="Cashier"/>
    <s v="FreshMart Kochi Gardens"/>
    <x v="0"/>
    <x v="1"/>
    <x v="8"/>
    <n v="10"/>
    <n v="0.22172816564905756"/>
    <x v="0"/>
  </r>
  <r>
    <s v="INV101187"/>
    <d v="2025-09-05T00:00:00"/>
    <s v="CUST0487"/>
    <s v="PRD128"/>
    <s v="STR013"/>
    <s v="EMP0294"/>
    <n v="3"/>
    <n v="253.11"/>
    <n v="0"/>
    <n v="0"/>
    <n v="759.33"/>
    <n v="572.22"/>
    <n v="187.11"/>
    <x v="1"/>
    <x v="0"/>
    <x v="0"/>
    <n v="0.50347222222222221"/>
    <s v="Weekday"/>
    <x v="46"/>
    <x v="0"/>
    <n v="253.11"/>
    <s v="Dhanya Murugan"/>
    <s v="Bronze"/>
    <x v="79"/>
    <s v="Store Manager"/>
    <s v="FreshMart Tiruppur Extension"/>
    <x v="0"/>
    <x v="1"/>
    <x v="10"/>
    <n v="9"/>
    <n v="0.24641460234680573"/>
    <x v="0"/>
  </r>
  <r>
    <s v="INV100861"/>
    <d v="2025-02-05T00:00:00"/>
    <s v="CUST0369"/>
    <s v="PRD124"/>
    <s v="STR017"/>
    <s v="EMP0123"/>
    <n v="3"/>
    <n v="121.9"/>
    <n v="0"/>
    <n v="0"/>
    <n v="365.7"/>
    <n v="326.76"/>
    <n v="38.94"/>
    <x v="3"/>
    <x v="0"/>
    <x v="0"/>
    <n v="0.56527777777777777"/>
    <s v="Weekday"/>
    <x v="102"/>
    <x v="8"/>
    <n v="121.9"/>
    <s v="Bharath Gupta"/>
    <s v="Bronze"/>
    <x v="111"/>
    <s v="Cashier"/>
    <s v="FreshMart Madurai Plaza"/>
    <x v="0"/>
    <x v="1"/>
    <x v="0"/>
    <n v="2"/>
    <n v="0.10648072190319934"/>
    <x v="0"/>
  </r>
  <r>
    <s v="INV100583"/>
    <d v="2025-04-26T00:00:00"/>
    <s v="CUST0545"/>
    <s v="PRD028"/>
    <s v="STR003"/>
    <s v="EMP0260"/>
    <n v="1"/>
    <n v="380.12"/>
    <n v="0"/>
    <n v="0"/>
    <n v="437.14"/>
    <n v="309.98"/>
    <n v="127.16"/>
    <x v="2"/>
    <x v="0"/>
    <x v="0"/>
    <n v="0.6958333333333333"/>
    <s v="Weekend"/>
    <x v="58"/>
    <x v="3"/>
    <n v="380.12"/>
    <s v="Prakash Mudaliar"/>
    <s v="Bronze"/>
    <x v="112"/>
    <s v="Billing"/>
    <s v="FreshMart Tiruppur Square"/>
    <x v="0"/>
    <x v="1"/>
    <x v="4"/>
    <n v="4"/>
    <n v="0.29089079013588326"/>
    <x v="0"/>
  </r>
  <r>
    <s v="INV100114"/>
    <d v="2025-04-20T00:00:00"/>
    <s v="CUST0345"/>
    <s v="PRD058"/>
    <s v="STR014"/>
    <s v="EMP0198"/>
    <n v="4"/>
    <n v="339.13"/>
    <n v="0"/>
    <n v="0"/>
    <n v="1560"/>
    <n v="1002.72"/>
    <n v="557.28"/>
    <x v="3"/>
    <x v="0"/>
    <x v="0"/>
    <n v="0.3840277777777778"/>
    <s v="Weekend"/>
    <x v="38"/>
    <x v="11"/>
    <n v="339.13"/>
    <s v="Tamil Raj"/>
    <s v="Bronze"/>
    <x v="113"/>
    <s v="Store Manager"/>
    <s v="FreshMart Coimbatore Circle"/>
    <x v="0"/>
    <x v="1"/>
    <x v="4"/>
    <n v="4"/>
    <n v="0.35723076923076924"/>
    <x v="0"/>
  </r>
  <r>
    <s v="INV101237"/>
    <d v="2025-04-20T00:00:00"/>
    <s v="CUST0009"/>
    <s v="PRD141"/>
    <s v="STR039"/>
    <s v="EMP0336"/>
    <n v="2"/>
    <n v="46.76"/>
    <n v="0"/>
    <n v="0"/>
    <n v="107.55"/>
    <n v="73.3"/>
    <n v="34.25"/>
    <x v="1"/>
    <x v="0"/>
    <x v="0"/>
    <n v="0.49236111111111114"/>
    <s v="Weekend"/>
    <x v="103"/>
    <x v="5"/>
    <n v="46.76"/>
    <s v="Mani Nair"/>
    <s v="Bronze"/>
    <x v="114"/>
    <s v="Billing"/>
    <s v="FreshMart Mysuru Market"/>
    <x v="0"/>
    <x v="1"/>
    <x v="4"/>
    <n v="4"/>
    <n v="0.3184565318456532"/>
    <x v="0"/>
  </r>
  <r>
    <s v="INV101257"/>
    <d v="2025-04-18T00:00:00"/>
    <s v="CUST0400"/>
    <s v="PRD016"/>
    <s v="STR023"/>
    <s v="EMP0098"/>
    <n v="4"/>
    <n v="59.92"/>
    <n v="0"/>
    <n v="0"/>
    <n v="239.68"/>
    <n v="192.6"/>
    <n v="47.08"/>
    <x v="3"/>
    <x v="0"/>
    <x v="0"/>
    <n v="0.91180555555555554"/>
    <s v="Weekday"/>
    <x v="17"/>
    <x v="7"/>
    <n v="59.92"/>
    <s v="Meena Prabhu"/>
    <s v="Bronze"/>
    <x v="115"/>
    <s v="Inventory"/>
    <s v="FreshMart Mysuru Square"/>
    <x v="0"/>
    <x v="1"/>
    <x v="4"/>
    <n v="4"/>
    <n v="0.19642857142857142"/>
    <x v="0"/>
  </r>
  <r>
    <s v="INV102205"/>
    <d v="2025-06-04T00:00:00"/>
    <s v="CUST0074"/>
    <s v="PRD006"/>
    <s v="STR034"/>
    <s v="EMP0059"/>
    <n v="2"/>
    <n v="343.56"/>
    <n v="0"/>
    <n v="0"/>
    <n v="790.19"/>
    <n v="432.64"/>
    <n v="357.55"/>
    <x v="2"/>
    <x v="0"/>
    <x v="0"/>
    <n v="0.82708333333333328"/>
    <s v="Weekend"/>
    <x v="81"/>
    <x v="6"/>
    <n v="343.56"/>
    <s v="Vijay Krishnan"/>
    <s v="Bronze"/>
    <x v="83"/>
    <s v="Billing"/>
    <s v="FreshMart Tiruppur Circle"/>
    <x v="0"/>
    <x v="1"/>
    <x v="9"/>
    <n v="6"/>
    <n v="0.45248611093534463"/>
    <x v="0"/>
  </r>
  <r>
    <s v="INV100429"/>
    <d v="2025-03-04T00:00:00"/>
    <s v="CUST0065"/>
    <s v="PRD063"/>
    <s v="STR045"/>
    <s v="EMP0204"/>
    <n v="1"/>
    <n v="73.83"/>
    <n v="0"/>
    <n v="0"/>
    <n v="73.83"/>
    <n v="54.32"/>
    <n v="19.510000000000002"/>
    <x v="1"/>
    <x v="0"/>
    <x v="0"/>
    <n v="0.83263888888888893"/>
    <s v="Weekday"/>
    <x v="75"/>
    <x v="11"/>
    <n v="42.16"/>
    <s v="Karthik Sharma"/>
    <s v="Bronze"/>
    <x v="116"/>
    <s v="Inventory"/>
    <s v="FreshMart Madurai Junction"/>
    <x v="0"/>
    <x v="1"/>
    <x v="3"/>
    <n v="3"/>
    <n v="0.26425572260598673"/>
    <x v="0"/>
  </r>
  <r>
    <s v="INV101075"/>
    <d v="2026-11-03T00:00:00"/>
    <s v="CUST0121"/>
    <s v="PRD003"/>
    <s v="STR012"/>
    <s v="EMP0142"/>
    <n v="1"/>
    <n v="589.75"/>
    <n v="0"/>
    <n v="0"/>
    <n v="589.75"/>
    <n v="343.65"/>
    <n v="246.1"/>
    <x v="1"/>
    <x v="0"/>
    <x v="0"/>
    <n v="0.62708333333333333"/>
    <s v="Weekday"/>
    <x v="104"/>
    <x v="6"/>
    <n v="589.75"/>
    <s v="Venkat Achari"/>
    <s v="Silver"/>
    <x v="70"/>
    <s v="Billing"/>
    <s v="FreshMart Chennai Junction"/>
    <x v="0"/>
    <x v="0"/>
    <x v="5"/>
    <n v="11"/>
    <n v="0.41729546417973717"/>
    <x v="0"/>
  </r>
  <r>
    <s v="INV101975"/>
    <d v="2026-01-14T00:00:00"/>
    <s v="CUST0181"/>
    <s v="PRD087"/>
    <s v="STR024"/>
    <s v="EMP0005"/>
    <n v="1"/>
    <n v="71.290000000000006"/>
    <n v="0"/>
    <n v="0"/>
    <n v="71.290000000000006"/>
    <n v="59.37"/>
    <n v="11.92"/>
    <x v="4"/>
    <x v="0"/>
    <x v="0"/>
    <n v="0.64027777777777772"/>
    <s v="Weekday"/>
    <x v="97"/>
    <x v="9"/>
    <n v="71.290000000000006"/>
    <s v="Ashok Krishnan"/>
    <s v="Silver"/>
    <x v="117"/>
    <s v="Inventory"/>
    <s v="FreshMart Bengaluru Plaza"/>
    <x v="0"/>
    <x v="0"/>
    <x v="7"/>
    <n v="1"/>
    <n v="0.16720437649039135"/>
    <x v="0"/>
  </r>
  <r>
    <s v="INV100358"/>
    <d v="2026-03-01T00:00:00"/>
    <s v="CUST0017"/>
    <s v="PRD007"/>
    <s v="STR032"/>
    <s v="EMP0224"/>
    <n v="4"/>
    <n v="437.49"/>
    <n v="0"/>
    <n v="0"/>
    <n v="2012.45"/>
    <n v="1061.76"/>
    <n v="950.69"/>
    <x v="1"/>
    <x v="0"/>
    <x v="0"/>
    <n v="0.5625"/>
    <s v="Weekend"/>
    <x v="7"/>
    <x v="6"/>
    <n v="437.49"/>
    <s v="Ashok Nair"/>
    <s v="Silver"/>
    <x v="118"/>
    <s v="Operations"/>
    <s v="FreshMart Kochi Main Road"/>
    <x v="0"/>
    <x v="0"/>
    <x v="3"/>
    <n v="3"/>
    <n v="0.47240428333623197"/>
    <x v="0"/>
  </r>
  <r>
    <s v="INV102464"/>
    <d v="2025-12-15T00:00:00"/>
    <s v="CUST0023"/>
    <s v="PRD088"/>
    <s v="STR058"/>
    <s v="EMP0298"/>
    <n v="1"/>
    <n v="404.97"/>
    <n v="0"/>
    <n v="0"/>
    <n v="404.97"/>
    <n v="341.24"/>
    <n v="63.73"/>
    <x v="1"/>
    <x v="0"/>
    <x v="0"/>
    <n v="0.86736111111111114"/>
    <s v="Weekday"/>
    <x v="16"/>
    <x v="9"/>
    <n v="404.97"/>
    <s v="Indira Nathan"/>
    <s v="Silver"/>
    <x v="107"/>
    <s v="Billing"/>
    <s v="FreshMart Erode Central"/>
    <x v="0"/>
    <x v="1"/>
    <x v="2"/>
    <n v="12"/>
    <n v="0.15736968170481763"/>
    <x v="0"/>
  </r>
  <r>
    <s v="INV100498"/>
    <d v="2026-08-01T00:00:00"/>
    <s v="CUST0057"/>
    <s v="PRD025"/>
    <s v="STR051"/>
    <s v="EMP0058"/>
    <n v="3"/>
    <n v="383.51"/>
    <n v="0"/>
    <n v="0"/>
    <n v="1150.53"/>
    <n v="857.7"/>
    <n v="292.83"/>
    <x v="5"/>
    <x v="0"/>
    <x v="0"/>
    <n v="0.6"/>
    <s v="Weekday"/>
    <x v="8"/>
    <x v="3"/>
    <n v="383.51"/>
    <s v="Harini Chettiar"/>
    <s v="Silver"/>
    <x v="119"/>
    <s v="Cashier"/>
    <s v="FreshMart Madurai Arcade"/>
    <x v="0"/>
    <x v="0"/>
    <x v="11"/>
    <n v="8"/>
    <n v="0.25451748324685142"/>
    <x v="0"/>
  </r>
  <r>
    <s v="INV101476"/>
    <d v="2025-12-14T00:00:00"/>
    <s v="CUST0071"/>
    <s v="PRD026"/>
    <s v="STR054"/>
    <s v="EMP0104"/>
    <n v="5"/>
    <n v="329.69"/>
    <n v="0"/>
    <n v="0"/>
    <n v="1895.72"/>
    <n v="1236.25"/>
    <n v="659.47"/>
    <x v="0"/>
    <x v="0"/>
    <x v="0"/>
    <n v="0.53472222222222221"/>
    <s v="Weekend"/>
    <x v="15"/>
    <x v="3"/>
    <n v="329.69"/>
    <s v="Venkat Iyer"/>
    <s v="Silver"/>
    <x v="81"/>
    <s v="Inventory"/>
    <s v="FreshMart Mysuru Plaza"/>
    <x v="0"/>
    <x v="1"/>
    <x v="2"/>
    <n v="12"/>
    <n v="0.34787310362289792"/>
    <x v="0"/>
  </r>
  <r>
    <s v="INV100839"/>
    <d v="2026-02-15T00:00:00"/>
    <s v="CUST0018"/>
    <s v="PRD132"/>
    <s v="STR086"/>
    <s v="EMP0263"/>
    <n v="5"/>
    <n v="351.78"/>
    <n v="0"/>
    <n v="0"/>
    <n v="2022.73"/>
    <n v="1269.1500000000001"/>
    <n v="753.58"/>
    <x v="1"/>
    <x v="0"/>
    <x v="0"/>
    <n v="0.66597222222222219"/>
    <s v="Weekend"/>
    <x v="77"/>
    <x v="0"/>
    <n v="351.78"/>
    <s v="Kalpana Murugan"/>
    <s v="Silver"/>
    <x v="99"/>
    <s v="Cashier"/>
    <s v="FreshMart Bengaluru Circle"/>
    <x v="0"/>
    <x v="0"/>
    <x v="0"/>
    <n v="2"/>
    <n v="0.37255590217181733"/>
    <x v="0"/>
  </r>
  <r>
    <s v="INV101756"/>
    <d v="2025-12-28T00:00:00"/>
    <s v="CUST0341"/>
    <s v="PRD030"/>
    <s v="STR071"/>
    <s v="EMP0144"/>
    <n v="4"/>
    <n v="172.63"/>
    <n v="0"/>
    <n v="0"/>
    <n v="794.1"/>
    <n v="568"/>
    <n v="226.1"/>
    <x v="0"/>
    <x v="0"/>
    <x v="0"/>
    <n v="0.66527777777777775"/>
    <s v="Weekend"/>
    <x v="69"/>
    <x v="3"/>
    <n v="172.63"/>
    <s v="Elango Sekar"/>
    <s v="Silver"/>
    <x v="120"/>
    <s v="Cashier"/>
    <s v="FreshMart Salem Crossing"/>
    <x v="0"/>
    <x v="1"/>
    <x v="2"/>
    <n v="12"/>
    <n v="0.28472484573731266"/>
    <x v="0"/>
  </r>
  <r>
    <s v="INV100156"/>
    <d v="2026-03-21T00:00:00"/>
    <s v="CUST0614"/>
    <s v="PRD030"/>
    <s v="STR051"/>
    <s v="EMP0209"/>
    <n v="2"/>
    <n v="172.63"/>
    <n v="0"/>
    <n v="0"/>
    <n v="397.05"/>
    <n v="284"/>
    <n v="113.05"/>
    <x v="2"/>
    <x v="0"/>
    <x v="0"/>
    <n v="0.80486111111111114"/>
    <s v="Weekend"/>
    <x v="69"/>
    <x v="3"/>
    <n v="172.63"/>
    <s v="Hari Gounder"/>
    <s v="Silver"/>
    <x v="121"/>
    <s v="Store Manager"/>
    <s v="FreshMart Madurai Arcade"/>
    <x v="0"/>
    <x v="0"/>
    <x v="3"/>
    <n v="3"/>
    <n v="0.28472484573731266"/>
    <x v="0"/>
  </r>
  <r>
    <s v="INV101758"/>
    <d v="2026-03-28T00:00:00"/>
    <s v="CUST0558"/>
    <s v="PRD031"/>
    <s v="STR018"/>
    <s v="EMP0308"/>
    <n v="1"/>
    <n v="342.46"/>
    <n v="0"/>
    <n v="0"/>
    <n v="393.83"/>
    <n v="271.77999999999997"/>
    <n v="122.05"/>
    <x v="3"/>
    <x v="0"/>
    <x v="0"/>
    <n v="0.50763888888888886"/>
    <s v="Weekend"/>
    <x v="50"/>
    <x v="3"/>
    <n v="342.46"/>
    <s v="Banu Sekar"/>
    <s v="Silver"/>
    <x v="80"/>
    <s v="Cashier"/>
    <s v="FreshMart Hyderabad Main Road"/>
    <x v="0"/>
    <x v="0"/>
    <x v="3"/>
    <n v="3"/>
    <n v="0.30990528908412257"/>
    <x v="0"/>
  </r>
  <r>
    <s v="INV100760"/>
    <d v="2026-03-20T00:00:00"/>
    <s v="CUST0055"/>
    <s v="PRD086"/>
    <s v="STR070"/>
    <s v="EMP0219"/>
    <n v="3"/>
    <n v="327.08"/>
    <n v="0"/>
    <n v="0"/>
    <n v="981.24"/>
    <n v="823.83"/>
    <n v="157.41"/>
    <x v="3"/>
    <x v="0"/>
    <x v="0"/>
    <n v="0.59236111111111112"/>
    <s v="Weekday"/>
    <x v="100"/>
    <x v="9"/>
    <n v="327.08"/>
    <s v="Vasanth Mudaliar"/>
    <s v="Silver"/>
    <x v="122"/>
    <s v="Billing"/>
    <s v="FreshMart Bengaluru Nagar"/>
    <x v="0"/>
    <x v="0"/>
    <x v="3"/>
    <n v="3"/>
    <n v="0.16041946924299866"/>
    <x v="0"/>
  </r>
  <r>
    <s v="INV100215"/>
    <d v="2026-12-02T00:00:00"/>
    <s v="CUST0088"/>
    <s v="PRD033"/>
    <s v="STR029"/>
    <s v="EMP0249"/>
    <n v="2"/>
    <n v="217.42"/>
    <n v="0"/>
    <n v="0"/>
    <n v="434.84"/>
    <n v="354.06"/>
    <n v="80.78"/>
    <x v="0"/>
    <x v="0"/>
    <x v="0"/>
    <n v="0.73888888888888893"/>
    <s v="Weekday"/>
    <x v="66"/>
    <x v="3"/>
    <n v="217.42"/>
    <s v="Eswari Achari"/>
    <s v="Silver"/>
    <x v="123"/>
    <s v="Inventory"/>
    <s v="FreshMart Bengaluru Colony"/>
    <x v="0"/>
    <x v="0"/>
    <x v="2"/>
    <n v="12"/>
    <n v="0.18576947842884742"/>
    <x v="0"/>
  </r>
  <r>
    <s v="INV101869"/>
    <d v="2026-03-27T00:00:00"/>
    <s v="CUST0614"/>
    <s v="PRD080"/>
    <s v="STR006"/>
    <s v="EMP0265"/>
    <n v="3"/>
    <n v="275.70999999999998"/>
    <n v="0"/>
    <n v="0"/>
    <n v="827.13"/>
    <n v="618.9"/>
    <n v="208.23"/>
    <x v="1"/>
    <x v="0"/>
    <x v="0"/>
    <n v="0.59166666666666667"/>
    <s v="Weekday"/>
    <x v="56"/>
    <x v="1"/>
    <n v="275.70999999999998"/>
    <s v="Hari Gounder"/>
    <s v="Silver"/>
    <x v="124"/>
    <s v="Operations"/>
    <s v="FreshMart Mysuru Junction"/>
    <x v="0"/>
    <x v="0"/>
    <x v="3"/>
    <n v="3"/>
    <n v="0.25175002720249534"/>
    <x v="0"/>
  </r>
  <r>
    <s v="INV100008"/>
    <d v="2026-03-29T00:00:00"/>
    <s v="CUST0267"/>
    <s v="PRD030"/>
    <s v="STR019"/>
    <s v="EMP0273"/>
    <n v="4"/>
    <n v="172.63"/>
    <n v="0"/>
    <n v="0"/>
    <n v="794.1"/>
    <n v="568"/>
    <n v="226.1"/>
    <x v="0"/>
    <x v="0"/>
    <x v="0"/>
    <n v="0.71736111111111112"/>
    <s v="Weekend"/>
    <x v="69"/>
    <x v="3"/>
    <n v="172.63"/>
    <s v="Manoj Gounder"/>
    <s v="Silver"/>
    <x v="100"/>
    <s v="Store Manager"/>
    <s v="FreshMart Hyderabad Heights"/>
    <x v="0"/>
    <x v="0"/>
    <x v="3"/>
    <n v="3"/>
    <n v="0.28472484573731266"/>
    <x v="0"/>
  </r>
  <r>
    <s v="INV100243"/>
    <d v="2025-12-27T00:00:00"/>
    <s v="CUST0153"/>
    <s v="PRD107"/>
    <s v="STR019"/>
    <s v="EMP0273"/>
    <n v="2"/>
    <n v="405.1"/>
    <n v="0"/>
    <n v="0"/>
    <n v="931.73"/>
    <n v="696.82"/>
    <n v="234.91"/>
    <x v="5"/>
    <x v="0"/>
    <x v="0"/>
    <n v="0.52708333333333335"/>
    <s v="Weekend"/>
    <x v="94"/>
    <x v="4"/>
    <n v="405.1"/>
    <s v="Thenmozhi Sharma"/>
    <s v="Silver"/>
    <x v="100"/>
    <s v="Store Manager"/>
    <s v="FreshMart Hyderabad Heights"/>
    <x v="0"/>
    <x v="1"/>
    <x v="2"/>
    <n v="12"/>
    <n v="0.25212239597308234"/>
    <x v="0"/>
  </r>
  <r>
    <s v="INV100435"/>
    <d v="2026-07-02T00:00:00"/>
    <s v="CUST0508"/>
    <s v="PRD068"/>
    <s v="STR008"/>
    <s v="EMP0330"/>
    <n v="1"/>
    <n v="232.2"/>
    <n v="0"/>
    <n v="0"/>
    <n v="267.02999999999997"/>
    <n v="160.97999999999999"/>
    <n v="106.05"/>
    <x v="4"/>
    <x v="0"/>
    <x v="0"/>
    <n v="0.57638888888888884"/>
    <s v="Weekend"/>
    <x v="105"/>
    <x v="11"/>
    <n v="232.2"/>
    <s v="Priya Subramaniam"/>
    <s v="Silver"/>
    <x v="125"/>
    <s v="Store Manager"/>
    <s v="FreshMart Kochi Plaza"/>
    <x v="0"/>
    <x v="0"/>
    <x v="1"/>
    <n v="7"/>
    <n v="0.39714638804628699"/>
    <x v="0"/>
  </r>
  <r>
    <s v="INV102458"/>
    <d v="2026-01-24T00:00:00"/>
    <s v="CUST0441"/>
    <s v="PRD014"/>
    <s v="STR087"/>
    <s v="EMP0222"/>
    <n v="1"/>
    <n v="434.65"/>
    <n v="0"/>
    <n v="0"/>
    <n v="499.85"/>
    <n v="351.63"/>
    <n v="148.22"/>
    <x v="3"/>
    <x v="0"/>
    <x v="0"/>
    <n v="0.86111111111111116"/>
    <s v="Weekend"/>
    <x v="54"/>
    <x v="7"/>
    <n v="434.65"/>
    <s v="Hari Kumar"/>
    <s v="Silver"/>
    <x v="96"/>
    <s v="Inventory"/>
    <s v="FreshMart Mysuru Complex"/>
    <x v="0"/>
    <x v="0"/>
    <x v="7"/>
    <n v="1"/>
    <n v="0.29652895868760626"/>
    <x v="0"/>
  </r>
  <r>
    <s v="INV101966"/>
    <d v="2026-04-01T00:00:00"/>
    <s v="CUST0244"/>
    <s v="PRD129"/>
    <s v="STR034"/>
    <s v="EMP0059"/>
    <n v="3"/>
    <n v="490.22"/>
    <n v="0"/>
    <n v="0"/>
    <n v="1691.26"/>
    <n v="1120.74"/>
    <n v="570.52"/>
    <x v="0"/>
    <x v="0"/>
    <x v="0"/>
    <n v="0.75347222222222221"/>
    <s v="Weekend"/>
    <x v="106"/>
    <x v="0"/>
    <n v="490.22"/>
    <s v="Padma Naicker"/>
    <s v="Silver"/>
    <x v="83"/>
    <s v="Billing"/>
    <s v="FreshMart Tiruppur Circle"/>
    <x v="0"/>
    <x v="0"/>
    <x v="4"/>
    <n v="4"/>
    <n v="0.33733429514090085"/>
    <x v="0"/>
  </r>
  <r>
    <s v="INV102488"/>
    <d v="2025-11-12T00:00:00"/>
    <s v="CUST0269"/>
    <s v="PRD129"/>
    <s v="STR050"/>
    <s v="EMP0059"/>
    <n v="3"/>
    <n v="490.22"/>
    <n v="0"/>
    <n v="0"/>
    <n v="1470.66"/>
    <n v="1120.74"/>
    <n v="349.92"/>
    <x v="1"/>
    <x v="0"/>
    <x v="0"/>
    <n v="0.51180555555555551"/>
    <s v="Weekday"/>
    <x v="106"/>
    <x v="0"/>
    <n v="490.22"/>
    <s v="Naveen Naidu"/>
    <s v="Silver"/>
    <x v="83"/>
    <s v="Billing"/>
    <s v="FreshMart Chennai Main Road"/>
    <x v="0"/>
    <x v="1"/>
    <x v="5"/>
    <n v="11"/>
    <n v="0.2379339888213455"/>
    <x v="0"/>
  </r>
  <r>
    <s v="INV101583"/>
    <d v="2025-12-31T00:00:00"/>
    <s v="CUST0283"/>
    <s v="PRD006"/>
    <s v="STR026"/>
    <s v="EMP0253"/>
    <n v="5"/>
    <n v="343.56"/>
    <n v="0"/>
    <n v="0"/>
    <n v="1717.8"/>
    <n v="1081.5999999999999"/>
    <n v="636.20000000000005"/>
    <x v="1"/>
    <x v="0"/>
    <x v="0"/>
    <n v="0.73750000000000004"/>
    <s v="Weekday"/>
    <x v="81"/>
    <x v="6"/>
    <n v="343.56"/>
    <s v="Malathi Sharma"/>
    <s v="Silver"/>
    <x v="77"/>
    <s v="HR"/>
    <s v="FreshMart Mysuru Crossing"/>
    <x v="0"/>
    <x v="1"/>
    <x v="2"/>
    <n v="12"/>
    <n v="0.37035743392711612"/>
    <x v="0"/>
  </r>
  <r>
    <s v="INV101031"/>
    <d v="2025-12-13T00:00:00"/>
    <s v="CUST0289"/>
    <s v="PRD139"/>
    <s v="STR062"/>
    <s v="EMP0350"/>
    <n v="5"/>
    <n v="91.61"/>
    <n v="0"/>
    <n v="0"/>
    <n v="526.76"/>
    <n v="353.5"/>
    <n v="173.26"/>
    <x v="0"/>
    <x v="0"/>
    <x v="0"/>
    <n v="0.52777777777777779"/>
    <s v="Weekend"/>
    <x v="107"/>
    <x v="5"/>
    <n v="91.61"/>
    <s v="Mala Naidu"/>
    <s v="Silver"/>
    <x v="94"/>
    <s v="Cashier"/>
    <s v="FreshMart Hyderabad Crossing"/>
    <x v="0"/>
    <x v="1"/>
    <x v="2"/>
    <n v="12"/>
    <n v="0.32891639456298882"/>
    <x v="0"/>
  </r>
  <r>
    <s v="INV101148"/>
    <d v="2026-07-03T00:00:00"/>
    <s v="CUST0698"/>
    <s v="PRD024"/>
    <s v="STR073"/>
    <s v="EMP0114"/>
    <n v="5"/>
    <n v="313.47000000000003"/>
    <n v="0"/>
    <n v="0"/>
    <n v="1802.45"/>
    <n v="1230.5999999999999"/>
    <n v="571.85"/>
    <x v="1"/>
    <x v="0"/>
    <x v="0"/>
    <n v="0.51875000000000004"/>
    <s v="Weekend"/>
    <x v="88"/>
    <x v="7"/>
    <n v="313.47000000000003"/>
    <s v="Nirmala Nair"/>
    <s v="Silver"/>
    <x v="126"/>
    <s v="Store Manager"/>
    <s v="FreshMart Bengaluru Market"/>
    <x v="0"/>
    <x v="0"/>
    <x v="1"/>
    <n v="7"/>
    <n v="0.31726261477433493"/>
    <x v="0"/>
  </r>
  <r>
    <s v="INV100572"/>
    <d v="2026-01-03T00:00:00"/>
    <s v="CUST0698"/>
    <s v="PRD009"/>
    <s v="STR063"/>
    <s v="EMP0071"/>
    <n v="1"/>
    <n v="661.91"/>
    <n v="0"/>
    <n v="0"/>
    <n v="761.2"/>
    <n v="398.72"/>
    <n v="362.48"/>
    <x v="1"/>
    <x v="0"/>
    <x v="0"/>
    <n v="0.55625000000000002"/>
    <s v="Weekend"/>
    <x v="108"/>
    <x v="6"/>
    <n v="661.91"/>
    <s v="Nirmala Nair"/>
    <s v="Silver"/>
    <x v="127"/>
    <s v="Inventory"/>
    <s v="FreshMart Hyderabad Market"/>
    <x v="0"/>
    <x v="0"/>
    <x v="7"/>
    <n v="1"/>
    <n v="0.47619548081975827"/>
    <x v="0"/>
  </r>
  <r>
    <s v="INV100748"/>
    <d v="2026-01-28T00:00:00"/>
    <s v="CUST0698"/>
    <s v="PRD077"/>
    <s v="STR005"/>
    <s v="EMP0311"/>
    <n v="1"/>
    <n v="86.11"/>
    <n v="0"/>
    <n v="0"/>
    <n v="86.11"/>
    <n v="68.17"/>
    <n v="17.940000000000001"/>
    <x v="3"/>
    <x v="0"/>
    <x v="0"/>
    <n v="0.38124999999999998"/>
    <s v="Weekday"/>
    <x v="109"/>
    <x v="1"/>
    <n v="86.11"/>
    <s v="Nirmala Nair"/>
    <s v="Silver"/>
    <x v="128"/>
    <s v="Store Manager"/>
    <s v="FreshMart Chennai Crossing"/>
    <x v="0"/>
    <x v="0"/>
    <x v="7"/>
    <n v="1"/>
    <n v="0.20833817210544653"/>
    <x v="0"/>
  </r>
  <r>
    <s v="INV101833"/>
    <d v="2026-02-14T00:00:00"/>
    <s v="CUST0414"/>
    <s v="PRD124"/>
    <s v="STR080"/>
    <s v="EMP0285"/>
    <n v="5"/>
    <n v="121.9"/>
    <n v="0"/>
    <n v="0"/>
    <n v="700.92"/>
    <n v="544.6"/>
    <n v="156.32"/>
    <x v="3"/>
    <x v="0"/>
    <x v="0"/>
    <n v="0.42430555555555555"/>
    <s v="Weekend"/>
    <x v="102"/>
    <x v="8"/>
    <n v="121.9"/>
    <s v="Jaya Pandian"/>
    <s v="Silver"/>
    <x v="62"/>
    <s v="Store Manager"/>
    <s v="FreshMart Madurai Colony"/>
    <x v="0"/>
    <x v="0"/>
    <x v="0"/>
    <n v="2"/>
    <n v="0.22302117217371456"/>
    <x v="0"/>
  </r>
  <r>
    <s v="INV101198"/>
    <d v="2026-01-02T00:00:00"/>
    <s v="CUST0422"/>
    <s v="PRD074"/>
    <s v="STR024"/>
    <s v="EMP0005"/>
    <n v="1"/>
    <n v="414.29"/>
    <n v="0"/>
    <n v="0"/>
    <n v="476.43"/>
    <n v="314.26"/>
    <n v="162.16999999999999"/>
    <x v="1"/>
    <x v="0"/>
    <x v="0"/>
    <n v="0.84791666666666665"/>
    <s v="Weekend"/>
    <x v="110"/>
    <x v="1"/>
    <n v="414.29"/>
    <s v="Balamurugan Naidu"/>
    <s v="Silver"/>
    <x v="117"/>
    <s v="Inventory"/>
    <s v="FreshMart Bengaluru Plaza"/>
    <x v="0"/>
    <x v="0"/>
    <x v="7"/>
    <n v="1"/>
    <n v="0.34038578594966729"/>
    <x v="0"/>
  </r>
  <r>
    <s v="INV100311"/>
    <d v="2026-03-03T00:00:00"/>
    <s v="CUST0689"/>
    <s v="PRD114"/>
    <s v="STR019"/>
    <s v="EMP0273"/>
    <n v="2"/>
    <n v="188.64"/>
    <n v="0"/>
    <n v="0"/>
    <n v="377.28"/>
    <n v="316.56"/>
    <n v="60.72"/>
    <x v="0"/>
    <x v="0"/>
    <x v="0"/>
    <n v="0.39652777777777776"/>
    <s v="Weekday"/>
    <x v="98"/>
    <x v="4"/>
    <n v="188.64"/>
    <s v="Karthik Pillai"/>
    <s v="Silver"/>
    <x v="100"/>
    <s v="Store Manager"/>
    <s v="FreshMart Hyderabad Heights"/>
    <x v="0"/>
    <x v="0"/>
    <x v="3"/>
    <n v="3"/>
    <n v="0.16094147582697202"/>
    <x v="0"/>
  </r>
  <r>
    <s v="INV101037"/>
    <d v="2026-11-01T00:00:00"/>
    <s v="CUST0465"/>
    <s v="PRD083"/>
    <s v="STR081"/>
    <s v="EMP0002"/>
    <n v="1"/>
    <n v="425.88"/>
    <n v="0"/>
    <n v="0"/>
    <n v="489.76"/>
    <n v="357.47"/>
    <n v="132.29"/>
    <x v="3"/>
    <x v="0"/>
    <x v="0"/>
    <n v="0.45069444444444445"/>
    <s v="Weekend"/>
    <x v="111"/>
    <x v="9"/>
    <n v="425.88"/>
    <s v="Madhavan Iyer"/>
    <s v="Silver"/>
    <x v="59"/>
    <s v="Billing"/>
    <s v="FreshMart Erode Crossing"/>
    <x v="0"/>
    <x v="0"/>
    <x v="5"/>
    <n v="11"/>
    <n v="0.27011189153871284"/>
    <x v="0"/>
  </r>
  <r>
    <s v="INV100399"/>
    <d v="2026-08-02T00:00:00"/>
    <s v="CUST0683"/>
    <s v="PRD121"/>
    <s v="STR007"/>
    <s v="EMP0021"/>
    <n v="4"/>
    <n v="317.72000000000003"/>
    <n v="0"/>
    <n v="0"/>
    <n v="1461.51"/>
    <n v="1086.1199999999999"/>
    <n v="375.39"/>
    <x v="5"/>
    <x v="0"/>
    <x v="0"/>
    <n v="0.88680555555555551"/>
    <s v="Weekend"/>
    <x v="112"/>
    <x v="8"/>
    <n v="223.15"/>
    <s v="Prasath Raj"/>
    <s v="Silver"/>
    <x v="129"/>
    <s v="Inventory"/>
    <s v="FreshMart Mysuru Towers"/>
    <x v="0"/>
    <x v="0"/>
    <x v="11"/>
    <n v="8"/>
    <n v="0.25685079130488331"/>
    <x v="0"/>
  </r>
  <r>
    <s v="INV100934"/>
    <d v="2025-12-19T00:00:00"/>
    <s v="CUST0641"/>
    <s v="PRD107"/>
    <s v="STR026"/>
    <s v="EMP0253"/>
    <n v="2"/>
    <n v="405.1"/>
    <n v="0"/>
    <n v="0"/>
    <n v="810.2"/>
    <n v="696.82"/>
    <n v="113.38"/>
    <x v="3"/>
    <x v="0"/>
    <x v="0"/>
    <n v="0.51111111111111107"/>
    <s v="Weekday"/>
    <x v="94"/>
    <x v="4"/>
    <n v="405.1"/>
    <s v="Charulatha Raj"/>
    <s v="Silver"/>
    <x v="77"/>
    <s v="HR"/>
    <s v="FreshMart Mysuru Crossing"/>
    <x v="0"/>
    <x v="1"/>
    <x v="2"/>
    <n v="12"/>
    <n v="0.13994075536904466"/>
    <x v="0"/>
  </r>
  <r>
    <s v="INV102280"/>
    <d v="2026-04-01T00:00:00"/>
    <s v="CUST0679"/>
    <s v="PRD020"/>
    <s v="STR085"/>
    <s v="EMP0121"/>
    <n v="1"/>
    <n v="99.93"/>
    <n v="0"/>
    <n v="0"/>
    <n v="114.92"/>
    <n v="86.05"/>
    <n v="28.87"/>
    <x v="4"/>
    <x v="0"/>
    <x v="0"/>
    <n v="0.50763888888888886"/>
    <s v="Weekend"/>
    <x v="35"/>
    <x v="7"/>
    <n v="99.93"/>
    <s v="Thiru Prabhu"/>
    <s v="Silver"/>
    <x v="130"/>
    <s v="Cashier"/>
    <s v="FreshMart Mysuru Arcade"/>
    <x v="0"/>
    <x v="0"/>
    <x v="4"/>
    <n v="4"/>
    <n v="0.25121823877479987"/>
    <x v="0"/>
  </r>
  <r>
    <s v="INV101230"/>
    <d v="2025-03-12T00:00:00"/>
    <s v="CUST0018"/>
    <s v="PRD010"/>
    <s v="STR053"/>
    <s v="EMP0007"/>
    <n v="4"/>
    <n v="182.3"/>
    <n v="0"/>
    <n v="0"/>
    <n v="729.2"/>
    <n v="430.4"/>
    <n v="298.8"/>
    <x v="1"/>
    <x v="0"/>
    <x v="0"/>
    <n v="0.91527777777777775"/>
    <s v="Weekday"/>
    <x v="113"/>
    <x v="6"/>
    <n v="182.3"/>
    <s v="Kalpana Murugan"/>
    <s v="Silver"/>
    <x v="131"/>
    <s v="Billing"/>
    <s v="FreshMart Tiruppur Heights"/>
    <x v="0"/>
    <x v="1"/>
    <x v="3"/>
    <n v="3"/>
    <n v="0.4097641250685683"/>
    <x v="0"/>
  </r>
  <r>
    <s v="INV101116"/>
    <d v="2025-11-29T00:00:00"/>
    <s v="CUST0153"/>
    <s v="PRD029"/>
    <s v="STR102"/>
    <s v="EMP0193"/>
    <n v="5"/>
    <n v="332.73"/>
    <n v="0"/>
    <n v="0"/>
    <n v="1913.2"/>
    <n v="1306.0999999999999"/>
    <n v="607.1"/>
    <x v="4"/>
    <x v="0"/>
    <x v="0"/>
    <n v="0.73124999999999996"/>
    <s v="Weekend"/>
    <x v="9"/>
    <x v="3"/>
    <n v="332.73"/>
    <s v="Thenmozhi Sharma"/>
    <s v="Silver"/>
    <x v="132"/>
    <s v="HR"/>
    <s v="FreshMart Nagpur Towers"/>
    <x v="0"/>
    <x v="1"/>
    <x v="5"/>
    <n v="11"/>
    <n v="0.31732176458289779"/>
    <x v="0"/>
  </r>
  <r>
    <s v="INV101776"/>
    <d v="2025-11-29T00:00:00"/>
    <s v="CUST0112"/>
    <s v="PRD013"/>
    <s v="STR080"/>
    <s v="EMP0285"/>
    <n v="1"/>
    <n v="161.03"/>
    <n v="0"/>
    <n v="0"/>
    <n v="185.18"/>
    <n v="124.24"/>
    <n v="60.94"/>
    <x v="4"/>
    <x v="0"/>
    <x v="0"/>
    <n v="0.56874999999999998"/>
    <s v="Weekend"/>
    <x v="24"/>
    <x v="7"/>
    <n v="161.03"/>
    <s v="Gokul Venkataraman"/>
    <s v="Silver"/>
    <x v="62"/>
    <s v="Store Manager"/>
    <s v="FreshMart Madurai Colony"/>
    <x v="0"/>
    <x v="1"/>
    <x v="5"/>
    <n v="11"/>
    <n v="0.3290852143860028"/>
    <x v="0"/>
  </r>
  <r>
    <s v="INV100288"/>
    <d v="2025-11-24T00:00:00"/>
    <s v="CUST0320"/>
    <s v="PRD065"/>
    <s v="STR062"/>
    <s v="EMP0350"/>
    <n v="2"/>
    <n v="277.42"/>
    <n v="0"/>
    <n v="0"/>
    <n v="554.84"/>
    <n v="398.32"/>
    <n v="156.52000000000001"/>
    <x v="2"/>
    <x v="0"/>
    <x v="0"/>
    <n v="0.68263888888888891"/>
    <s v="Weekday"/>
    <x v="114"/>
    <x v="11"/>
    <n v="159.5"/>
    <s v="Sudha Menon"/>
    <s v="Silver"/>
    <x v="94"/>
    <s v="Cashier"/>
    <s v="FreshMart Hyderabad Crossing"/>
    <x v="0"/>
    <x v="1"/>
    <x v="5"/>
    <n v="11"/>
    <n v="0.28209934395501407"/>
    <x v="0"/>
  </r>
  <r>
    <s v="INV101789"/>
    <d v="2025-11-23T00:00:00"/>
    <s v="CUST0446"/>
    <s v="PRD148"/>
    <s v="STR071"/>
    <s v="EMP0239"/>
    <n v="2"/>
    <n v="108.97"/>
    <n v="0"/>
    <n v="0"/>
    <n v="250.63"/>
    <n v="166.66"/>
    <n v="83.97"/>
    <x v="5"/>
    <x v="0"/>
    <x v="0"/>
    <n v="0.56597222222222221"/>
    <s v="Weekend"/>
    <x v="115"/>
    <x v="5"/>
    <n v="108.97"/>
    <s v="Ramesh Sharma"/>
    <s v="Silver"/>
    <x v="133"/>
    <s v="Billing"/>
    <s v="FreshMart Salem Crossing"/>
    <x v="0"/>
    <x v="1"/>
    <x v="5"/>
    <n v="11"/>
    <n v="0.33503571001077287"/>
    <x v="0"/>
  </r>
  <r>
    <s v="INV100590"/>
    <d v="2025-11-19T00:00:00"/>
    <s v="CUST0285"/>
    <s v="PRD041"/>
    <s v="STR065"/>
    <s v="EMP0147"/>
    <n v="4"/>
    <n v="217.85"/>
    <n v="0"/>
    <n v="0"/>
    <n v="871.4"/>
    <n v="758.76"/>
    <n v="112.64"/>
    <x v="2"/>
    <x v="0"/>
    <x v="0"/>
    <n v="0.78472222222222221"/>
    <s v="Weekday"/>
    <x v="116"/>
    <x v="12"/>
    <n v="217.85"/>
    <s v="Aishwarya Gounder"/>
    <s v="Silver"/>
    <x v="134"/>
    <s v="Billing"/>
    <s v="FreshMart Mysuru Enclave"/>
    <x v="0"/>
    <x v="1"/>
    <x v="5"/>
    <n v="11"/>
    <n v="0.12926325453293552"/>
    <x v="0"/>
  </r>
  <r>
    <s v="INV100487"/>
    <d v="2025-11-14T00:00:00"/>
    <s v="CUST0285"/>
    <s v="PRD089"/>
    <s v="STR030"/>
    <s v="EMP0224"/>
    <n v="2"/>
    <n v="305.67"/>
    <n v="0"/>
    <n v="0"/>
    <n v="611.34"/>
    <n v="502.84"/>
    <n v="108.5"/>
    <x v="2"/>
    <x v="0"/>
    <x v="0"/>
    <n v="0.82847222222222228"/>
    <s v="Weekday"/>
    <x v="92"/>
    <x v="9"/>
    <n v="305.67"/>
    <s v="Aishwarya Gounder"/>
    <s v="Silver"/>
    <x v="118"/>
    <s v="Operations"/>
    <s v="FreshMart Mysuru Bypass"/>
    <x v="0"/>
    <x v="1"/>
    <x v="5"/>
    <n v="11"/>
    <n v="0.17747898059999345"/>
    <x v="0"/>
  </r>
  <r>
    <s v="INV101160"/>
    <d v="2025-11-13T00:00:00"/>
    <s v="CUST0292"/>
    <s v="PRD057"/>
    <s v="STR074"/>
    <s v="EMP0270"/>
    <n v="1"/>
    <n v="317.99"/>
    <n v="0"/>
    <n v="0"/>
    <n v="317.99"/>
    <n v="235.05"/>
    <n v="82.94"/>
    <x v="3"/>
    <x v="0"/>
    <x v="0"/>
    <n v="0.64097222222222228"/>
    <s v="Weekday"/>
    <x v="117"/>
    <x v="2"/>
    <n v="317.99"/>
    <s v="Nirmala Venkataraman"/>
    <s v="Silver"/>
    <x v="135"/>
    <s v="Operations"/>
    <s v="FreshMart Mysuru Main Road"/>
    <x v="0"/>
    <x v="1"/>
    <x v="5"/>
    <n v="11"/>
    <n v="0.26082581213245698"/>
    <x v="0"/>
  </r>
  <r>
    <s v="INV102160"/>
    <d v="2025-11-11T00:00:00"/>
    <s v="CUST0093"/>
    <s v="PRD065"/>
    <s v="STR016"/>
    <s v="EMP0244"/>
    <n v="1"/>
    <n v="277.42"/>
    <n v="0"/>
    <n v="0"/>
    <n v="277.42"/>
    <n v="199.16"/>
    <n v="78.260000000000005"/>
    <x v="5"/>
    <x v="0"/>
    <x v="0"/>
    <n v="0.6430555555555556"/>
    <s v="Weekday"/>
    <x v="114"/>
    <x v="11"/>
    <n v="159.5"/>
    <s v="Prakash Menon"/>
    <s v="Silver"/>
    <x v="136"/>
    <s v="Cashier"/>
    <s v="FreshMart Kochi Bypass"/>
    <x v="0"/>
    <x v="1"/>
    <x v="5"/>
    <n v="11"/>
    <n v="0.28209934395501407"/>
    <x v="0"/>
  </r>
  <r>
    <s v="INV102401"/>
    <d v="2025-08-11T00:00:00"/>
    <s v="CUST0380"/>
    <s v="PRD017"/>
    <s v="STR051"/>
    <s v="EMP0147"/>
    <n v="2"/>
    <n v="464.41"/>
    <n v="0"/>
    <n v="0"/>
    <n v="1068.1400000000001"/>
    <n v="795.38"/>
    <n v="272.76"/>
    <x v="4"/>
    <x v="0"/>
    <x v="0"/>
    <n v="0.87152777777777779"/>
    <s v="Weekend"/>
    <x v="34"/>
    <x v="7"/>
    <n v="464.41"/>
    <s v="Dinesh Venkataraman"/>
    <s v="Silver"/>
    <x v="134"/>
    <s v="Billing"/>
    <s v="FreshMart Madurai Arcade"/>
    <x v="0"/>
    <x v="1"/>
    <x v="11"/>
    <n v="8"/>
    <n v="0.25535978429793843"/>
    <x v="0"/>
  </r>
  <r>
    <s v="INV102435"/>
    <d v="2025-07-11T00:00:00"/>
    <s v="CUST0036"/>
    <s v="PRD124"/>
    <s v="STR038"/>
    <s v="EMP0255"/>
    <n v="5"/>
    <n v="121.9"/>
    <n v="0"/>
    <n v="0"/>
    <n v="609.5"/>
    <n v="544.6"/>
    <n v="64.900000000000006"/>
    <x v="4"/>
    <x v="0"/>
    <x v="0"/>
    <n v="0.89652777777777781"/>
    <s v="Weekday"/>
    <x v="102"/>
    <x v="8"/>
    <n v="121.9"/>
    <s v="Janani Balan"/>
    <s v="Silver"/>
    <x v="137"/>
    <s v="Billing"/>
    <s v="FreshMart Hyderabad Hub"/>
    <x v="0"/>
    <x v="1"/>
    <x v="1"/>
    <n v="7"/>
    <n v="0.10648072190319935"/>
    <x v="0"/>
  </r>
  <r>
    <s v="INV100843"/>
    <d v="2025-02-11T00:00:00"/>
    <s v="CUST0008"/>
    <s v="PRD139"/>
    <s v="STR029"/>
    <s v="EMP0063"/>
    <n v="2"/>
    <n v="91.61"/>
    <n v="0"/>
    <n v="0"/>
    <n v="210.7"/>
    <n v="141.4"/>
    <n v="69.3"/>
    <x v="4"/>
    <x v="0"/>
    <x v="0"/>
    <n v="0.45624999999999999"/>
    <s v="Weekend"/>
    <x v="107"/>
    <x v="5"/>
    <n v="91.61"/>
    <s v="Eswari Raj"/>
    <s v="Silver"/>
    <x v="138"/>
    <s v="Store Manager"/>
    <s v="FreshMart Bengaluru Colony"/>
    <x v="0"/>
    <x v="1"/>
    <x v="0"/>
    <n v="2"/>
    <n v="0.32890365448504982"/>
    <x v="0"/>
  </r>
  <r>
    <s v="INV101920"/>
    <d v="2025-10-31T00:00:00"/>
    <s v="CUST0227"/>
    <s v="PRD052"/>
    <s v="STR059"/>
    <s v="EMP0130"/>
    <n v="2"/>
    <n v="328.59"/>
    <n v="0"/>
    <n v="0"/>
    <n v="657.18"/>
    <n v="510.98"/>
    <n v="146.19999999999999"/>
    <x v="5"/>
    <x v="0"/>
    <x v="0"/>
    <n v="0.38958333333333334"/>
    <s v="Weekday"/>
    <x v="10"/>
    <x v="2"/>
    <n v="328.59"/>
    <s v="Unknown"/>
    <s v="Silver"/>
    <x v="139"/>
    <s v="Inventory"/>
    <s v="FreshMart Coimbatore Plaza"/>
    <x v="0"/>
    <x v="1"/>
    <x v="8"/>
    <n v="10"/>
    <n v="0.22246568672205483"/>
    <x v="0"/>
  </r>
  <r>
    <s v="INV100990"/>
    <d v="2025-10-29T00:00:00"/>
    <s v="CUST0362"/>
    <s v="PRD137"/>
    <s v="STR078"/>
    <s v="EMP0296"/>
    <n v="5"/>
    <n v="442.14"/>
    <n v="0"/>
    <n v="0"/>
    <n v="2210.6999999999998"/>
    <n v="1759.35"/>
    <n v="451.35"/>
    <x v="2"/>
    <x v="0"/>
    <x v="0"/>
    <n v="0.38124999999999998"/>
    <s v="Weekday"/>
    <x v="0"/>
    <x v="0"/>
    <n v="442.14"/>
    <s v="Yazhini Prabhu"/>
    <s v="Silver"/>
    <x v="140"/>
    <s v="Billing"/>
    <s v="FreshMart Tiruppur Towers"/>
    <x v="0"/>
    <x v="1"/>
    <x v="8"/>
    <n v="10"/>
    <n v="0.204166101234903"/>
    <x v="0"/>
  </r>
  <r>
    <s v="INV101580"/>
    <d v="2025-10-28T00:00:00"/>
    <s v="CUST0454"/>
    <s v="PRD040"/>
    <s v="STR048"/>
    <s v="EMP0152"/>
    <n v="4"/>
    <n v="144.03"/>
    <n v="0"/>
    <n v="0"/>
    <n v="576.12"/>
    <n v="509.92"/>
    <n v="66.2"/>
    <x v="1"/>
    <x v="0"/>
    <x v="0"/>
    <n v="0.45347222222222222"/>
    <s v="Weekday"/>
    <x v="118"/>
    <x v="12"/>
    <n v="144.03"/>
    <s v="Raghav Nair"/>
    <s v="Silver"/>
    <x v="141"/>
    <s v="Store Manager"/>
    <s v="FreshMart Bengaluru Square"/>
    <x v="0"/>
    <x v="1"/>
    <x v="8"/>
    <n v="10"/>
    <n v="0.11490661667708117"/>
    <x v="0"/>
  </r>
  <r>
    <s v="INV100427"/>
    <d v="2025-10-27T00:00:00"/>
    <s v="CUST0451"/>
    <s v="PRD059"/>
    <s v="STR020"/>
    <s v="EMP0115"/>
    <n v="4"/>
    <n v="507.5"/>
    <n v="0"/>
    <n v="0"/>
    <n v="2030"/>
    <n v="1453.16"/>
    <n v="576.84"/>
    <x v="4"/>
    <x v="0"/>
    <x v="0"/>
    <n v="0.45902777777777776"/>
    <s v="Weekday"/>
    <x v="119"/>
    <x v="11"/>
    <n v="507.5"/>
    <s v="Divya Nair"/>
    <s v="Silver"/>
    <x v="69"/>
    <s v="Store Manager"/>
    <s v="FreshMart Erode Circle"/>
    <x v="0"/>
    <x v="1"/>
    <x v="8"/>
    <n v="10"/>
    <n v="0.28415763546798029"/>
    <x v="0"/>
  </r>
  <r>
    <s v="INV101692"/>
    <d v="2025-10-27T00:00:00"/>
    <s v="CUST0379"/>
    <s v="PRD143"/>
    <s v="STR012"/>
    <s v="EMP0157"/>
    <n v="3"/>
    <n v="210.36"/>
    <n v="0"/>
    <n v="0"/>
    <n v="631.08000000000004"/>
    <n v="466.95"/>
    <n v="164.13"/>
    <x v="5"/>
    <x v="0"/>
    <x v="0"/>
    <n v="0.90763888888888888"/>
    <s v="Weekday"/>
    <x v="120"/>
    <x v="5"/>
    <n v="210.36"/>
    <s v="Aishwarya Pandian"/>
    <s v="Silver"/>
    <x v="142"/>
    <s v="Cashier"/>
    <s v="FreshMart Chennai Junction"/>
    <x v="0"/>
    <x v="1"/>
    <x v="8"/>
    <n v="10"/>
    <n v="0.26007796158965579"/>
    <x v="0"/>
  </r>
  <r>
    <s v="INV102156"/>
    <d v="2025-10-25T00:00:00"/>
    <s v="CUST0055"/>
    <s v="PRD068"/>
    <s v="STR008"/>
    <s v="EMP0082"/>
    <n v="3"/>
    <n v="232.2"/>
    <n v="0"/>
    <n v="0"/>
    <n v="801.09"/>
    <n v="482.94"/>
    <n v="318.14999999999998"/>
    <x v="5"/>
    <x v="0"/>
    <x v="0"/>
    <n v="0.85972222222222228"/>
    <s v="Weekend"/>
    <x v="105"/>
    <x v="11"/>
    <n v="232.2"/>
    <s v="Vasanth Mudaliar"/>
    <s v="Silver"/>
    <x v="143"/>
    <s v="Store Manager"/>
    <s v="FreshMart Kochi Plaza"/>
    <x v="0"/>
    <x v="1"/>
    <x v="8"/>
    <n v="10"/>
    <n v="0.39714638804628688"/>
    <x v="0"/>
  </r>
  <r>
    <s v="INV100589"/>
    <d v="2025-10-24T00:00:00"/>
    <s v="CUST0528"/>
    <s v="PRD033"/>
    <s v="STR021"/>
    <s v="EMP0280"/>
    <n v="5"/>
    <n v="217.42"/>
    <n v="0"/>
    <n v="0"/>
    <n v="1087.0999999999999"/>
    <n v="885.15"/>
    <n v="201.95"/>
    <x v="4"/>
    <x v="0"/>
    <x v="0"/>
    <n v="0.72291666666666665"/>
    <s v="Weekday"/>
    <x v="66"/>
    <x v="3"/>
    <n v="217.42"/>
    <s v="Divya Balan"/>
    <s v="Silver"/>
    <x v="61"/>
    <s v="Store Manager"/>
    <s v="FreshMart Madurai Market"/>
    <x v="0"/>
    <x v="1"/>
    <x v="8"/>
    <n v="10"/>
    <n v="0.18576947842884739"/>
    <x v="0"/>
  </r>
  <r>
    <s v="INV101027"/>
    <d v="2025-10-24T00:00:00"/>
    <s v="CUST0528"/>
    <s v="PRD136"/>
    <s v="STR021"/>
    <s v="EMP0280"/>
    <n v="1"/>
    <n v="123.11"/>
    <n v="0"/>
    <n v="0"/>
    <n v="123.11"/>
    <n v="91.18"/>
    <n v="31.93"/>
    <x v="1"/>
    <x v="0"/>
    <x v="0"/>
    <n v="0.9"/>
    <s v="Weekday"/>
    <x v="72"/>
    <x v="0"/>
    <n v="123.11"/>
    <s v="Divya Balan"/>
    <s v="Silver"/>
    <x v="61"/>
    <s v="Store Manager"/>
    <s v="FreshMart Madurai Market"/>
    <x v="0"/>
    <x v="1"/>
    <x v="8"/>
    <n v="10"/>
    <n v="0.25936154658435545"/>
    <x v="0"/>
  </r>
  <r>
    <s v="INV101639"/>
    <d v="2025-10-24T00:00:00"/>
    <s v="CUST0239"/>
    <s v="PRD130"/>
    <s v="STR023"/>
    <s v="EMP0156"/>
    <n v="4"/>
    <n v="519.78"/>
    <n v="0"/>
    <n v="0"/>
    <n v="2079.12"/>
    <n v="1591.68"/>
    <n v="487.44"/>
    <x v="1"/>
    <x v="0"/>
    <x v="0"/>
    <n v="0.76597222222222228"/>
    <s v="Weekday"/>
    <x v="121"/>
    <x v="0"/>
    <n v="519.78"/>
    <s v="Jayakumar Velan"/>
    <s v="Silver"/>
    <x v="144"/>
    <s v="Inventory"/>
    <s v="FreshMart Mysuru Square"/>
    <x v="0"/>
    <x v="1"/>
    <x v="8"/>
    <n v="10"/>
    <n v="0.23444534226018701"/>
    <x v="0"/>
  </r>
  <r>
    <s v="INV102221"/>
    <d v="2025-10-19T00:00:00"/>
    <s v="CUST0254"/>
    <s v="PRD052"/>
    <s v="STR079"/>
    <s v="EMP0295"/>
    <n v="5"/>
    <n v="328.59"/>
    <n v="0"/>
    <n v="0"/>
    <n v="1889.39"/>
    <n v="1277.45"/>
    <n v="611.94000000000005"/>
    <x v="1"/>
    <x v="0"/>
    <x v="0"/>
    <n v="0.80694444444444446"/>
    <s v="Weekend"/>
    <x v="10"/>
    <x v="2"/>
    <n v="328.59"/>
    <s v="Devi Raj"/>
    <s v="Silver"/>
    <x v="145"/>
    <s v="Inventory"/>
    <s v="FreshMart Erode Hub"/>
    <x v="0"/>
    <x v="1"/>
    <x v="8"/>
    <n v="10"/>
    <n v="0.32388231122214051"/>
    <x v="0"/>
  </r>
  <r>
    <s v="INV102235"/>
    <d v="2025-10-19T00:00:00"/>
    <s v="CUST0334"/>
    <s v="PRD031"/>
    <s v="STR052"/>
    <s v="EMP0232"/>
    <n v="1"/>
    <n v="342.46"/>
    <n v="0"/>
    <n v="0"/>
    <n v="393.83"/>
    <n v="271.77999999999997"/>
    <n v="122.05"/>
    <x v="0"/>
    <x v="0"/>
    <x v="0"/>
    <n v="0.49027777777777776"/>
    <s v="Weekend"/>
    <x v="50"/>
    <x v="3"/>
    <n v="342.46"/>
    <s v="Anitha Kumar"/>
    <s v="Silver"/>
    <x v="75"/>
    <s v="Operations"/>
    <s v="FreshMart Erode Extension"/>
    <x v="0"/>
    <x v="1"/>
    <x v="8"/>
    <n v="10"/>
    <n v="0.30990528908412257"/>
    <x v="0"/>
  </r>
  <r>
    <s v="INV102190"/>
    <d v="2025-10-18T00:00:00"/>
    <s v="CUST0306"/>
    <s v="PRD046"/>
    <s v="STR077"/>
    <s v="EMP0030"/>
    <n v="1"/>
    <n v="57.06"/>
    <n v="0"/>
    <n v="0"/>
    <n v="65.62"/>
    <n v="48.43"/>
    <n v="17.190000000000001"/>
    <x v="5"/>
    <x v="0"/>
    <x v="0"/>
    <n v="0.68472222222222223"/>
    <s v="Weekend"/>
    <x v="71"/>
    <x v="12"/>
    <n v="57.06"/>
    <s v="Thiru Achari"/>
    <s v="Silver"/>
    <x v="110"/>
    <s v="Cashier"/>
    <s v="FreshMart Kochi Gardens"/>
    <x v="0"/>
    <x v="1"/>
    <x v="8"/>
    <n v="10"/>
    <n v="0.26196281621456874"/>
    <x v="0"/>
  </r>
  <r>
    <s v="INV102153"/>
    <d v="2025-10-14T00:00:00"/>
    <s v="CUST0036"/>
    <s v="PRD048"/>
    <s v="STR085"/>
    <s v="EMP0121"/>
    <n v="2"/>
    <n v="147.72"/>
    <n v="0"/>
    <n v="0"/>
    <n v="295.44"/>
    <n v="218.42"/>
    <n v="77.02"/>
    <x v="0"/>
    <x v="0"/>
    <x v="0"/>
    <n v="0.52777777777777779"/>
    <s v="Weekday"/>
    <x v="122"/>
    <x v="2"/>
    <n v="147.72"/>
    <s v="Janani Balan"/>
    <s v="Silver"/>
    <x v="130"/>
    <s v="Cashier"/>
    <s v="FreshMart Mysuru Arcade"/>
    <x v="0"/>
    <x v="1"/>
    <x v="8"/>
    <n v="10"/>
    <n v="0.26069591118331981"/>
    <x v="0"/>
  </r>
  <r>
    <s v="INV100221"/>
    <d v="2025-11-10T00:00:00"/>
    <s v="CUST0442"/>
    <s v="PRD147"/>
    <s v="STR049"/>
    <s v="EMP0183"/>
    <n v="5"/>
    <n v="67.37"/>
    <n v="0"/>
    <n v="0"/>
    <n v="387.38"/>
    <n v="252.15"/>
    <n v="135.22999999999999"/>
    <x v="0"/>
    <x v="0"/>
    <x v="0"/>
    <n v="0.84375"/>
    <s v="Weekend"/>
    <x v="123"/>
    <x v="5"/>
    <n v="67.37"/>
    <s v="Kamala Rao"/>
    <s v="Silver"/>
    <x v="146"/>
    <s v="Cashier"/>
    <s v="FreshMart Mysuru Circle"/>
    <x v="0"/>
    <x v="1"/>
    <x v="5"/>
    <n v="11"/>
    <n v="0.3490887500645361"/>
    <x v="0"/>
  </r>
  <r>
    <s v="INV101459"/>
    <d v="2025-10-10T00:00:00"/>
    <s v="CUST0278"/>
    <s v="PRD057"/>
    <s v="STR071"/>
    <s v="EMP0120"/>
    <n v="3"/>
    <n v="317.99"/>
    <n v="0"/>
    <n v="0"/>
    <n v="953.97"/>
    <n v="705.15"/>
    <n v="248.82"/>
    <x v="1"/>
    <x v="0"/>
    <x v="0"/>
    <n v="0.40416666666666667"/>
    <s v="Weekday"/>
    <x v="117"/>
    <x v="2"/>
    <n v="317.99"/>
    <s v="Umesh Nair"/>
    <s v="Silver"/>
    <x v="147"/>
    <s v="Cashier"/>
    <s v="FreshMart Salem Crossing"/>
    <x v="0"/>
    <x v="1"/>
    <x v="8"/>
    <n v="10"/>
    <n v="0.26082581213245698"/>
    <x v="0"/>
  </r>
  <r>
    <s v="INV101851"/>
    <d v="2025-09-10T00:00:00"/>
    <s v="CUST0665"/>
    <s v="PRD045"/>
    <s v="STR036"/>
    <s v="EMP0150"/>
    <n v="3"/>
    <n v="68.95"/>
    <n v="0"/>
    <n v="0"/>
    <n v="206.85"/>
    <n v="173.67"/>
    <n v="33.18"/>
    <x v="1"/>
    <x v="0"/>
    <x v="0"/>
    <n v="0.625"/>
    <s v="Weekday"/>
    <x v="84"/>
    <x v="12"/>
    <n v="68.95"/>
    <s v="Kishore Subramaniam"/>
    <s v="Silver"/>
    <x v="58"/>
    <s v="Operations"/>
    <s v="FreshMart Chennai Central"/>
    <x v="0"/>
    <x v="1"/>
    <x v="10"/>
    <n v="9"/>
    <n v="0.16040609137055839"/>
    <x v="0"/>
  </r>
  <r>
    <s v="INV100699"/>
    <d v="2025-08-10T00:00:00"/>
    <s v="CUST0420"/>
    <s v="PRD107"/>
    <s v="STR039"/>
    <s v="EMP0030"/>
    <n v="2"/>
    <n v="405.1"/>
    <n v="0"/>
    <n v="0"/>
    <n v="810.2"/>
    <n v="696.82"/>
    <n v="113.38"/>
    <x v="0"/>
    <x v="0"/>
    <x v="0"/>
    <n v="0.81458333333333333"/>
    <s v="Weekday"/>
    <x v="94"/>
    <x v="4"/>
    <n v="405.1"/>
    <s v="Bharath Mudaliar"/>
    <s v="Silver"/>
    <x v="110"/>
    <s v="Cashier"/>
    <s v="FreshMart Mysuru Market"/>
    <x v="0"/>
    <x v="1"/>
    <x v="11"/>
    <n v="8"/>
    <n v="0.13994075536904466"/>
    <x v="0"/>
  </r>
  <r>
    <s v="INV102451"/>
    <d v="2025-07-10T00:00:00"/>
    <s v="CUST0362"/>
    <s v="PRD007"/>
    <s v="STR045"/>
    <s v="EMP0057"/>
    <n v="2"/>
    <n v="437.49"/>
    <n v="0"/>
    <n v="0"/>
    <n v="874.98"/>
    <n v="530.88"/>
    <n v="344.1"/>
    <x v="4"/>
    <x v="0"/>
    <x v="0"/>
    <n v="0.81111111111111112"/>
    <s v="Weekday"/>
    <x v="7"/>
    <x v="6"/>
    <n v="437.49"/>
    <s v="Yazhini Prabhu"/>
    <s v="Silver"/>
    <x v="73"/>
    <s v="Billing"/>
    <s v="FreshMart Madurai Junction"/>
    <x v="0"/>
    <x v="1"/>
    <x v="1"/>
    <n v="7"/>
    <n v="0.39326613179729825"/>
    <x v="0"/>
  </r>
  <r>
    <s v="INV100035"/>
    <d v="2025-05-10T00:00:00"/>
    <s v="CUST0641"/>
    <s v="PRD061"/>
    <s v="STR043"/>
    <s v="EMP0278"/>
    <n v="1"/>
    <n v="318.62"/>
    <n v="0"/>
    <n v="0"/>
    <n v="366.41"/>
    <n v="221.72"/>
    <n v="144.69"/>
    <x v="3"/>
    <x v="0"/>
    <x v="0"/>
    <n v="0.53402777777777777"/>
    <s v="Weekend"/>
    <x v="124"/>
    <x v="11"/>
    <n v="318.62"/>
    <s v="Charulatha Raj"/>
    <s v="Silver"/>
    <x v="148"/>
    <s v="Inventory"/>
    <s v="FreshMart Erode Heights"/>
    <x v="0"/>
    <x v="1"/>
    <x v="6"/>
    <n v="5"/>
    <n v="0.39488551076662753"/>
    <x v="0"/>
  </r>
  <r>
    <s v="INV102340"/>
    <d v="2025-03-10T00:00:00"/>
    <s v="CUST0537"/>
    <s v="PRD035"/>
    <s v="STR011"/>
    <s v="EMP0102"/>
    <n v="5"/>
    <n v="503.36"/>
    <n v="0"/>
    <n v="0"/>
    <n v="2516.8000000000002"/>
    <n v="1949"/>
    <n v="567.79999999999995"/>
    <x v="1"/>
    <x v="0"/>
    <x v="0"/>
    <n v="0.50347222222222221"/>
    <s v="Weekday"/>
    <x v="40"/>
    <x v="3"/>
    <n v="503.36"/>
    <s v="Ashok Balan"/>
    <s v="Silver"/>
    <x v="149"/>
    <s v="Cashier"/>
    <s v="FreshMart Bengaluru Enclave"/>
    <x v="0"/>
    <x v="1"/>
    <x v="3"/>
    <n v="3"/>
    <n v="0.2256039415130324"/>
    <x v="0"/>
  </r>
  <r>
    <s v="INV101589"/>
    <d v="2025-09-28T00:00:00"/>
    <s v="CUST0609"/>
    <s v="PRD148"/>
    <s v="STR074"/>
    <s v="EMP0270"/>
    <n v="4"/>
    <n v="108.97"/>
    <n v="0"/>
    <n v="0"/>
    <n v="501.26"/>
    <n v="333.32"/>
    <n v="167.94"/>
    <x v="1"/>
    <x v="0"/>
    <x v="0"/>
    <n v="0.72777777777777775"/>
    <s v="Weekend"/>
    <x v="115"/>
    <x v="5"/>
    <n v="108.97"/>
    <s v="Suresh Prabhu"/>
    <s v="Silver"/>
    <x v="135"/>
    <s v="Operations"/>
    <s v="FreshMart Mysuru Main Road"/>
    <x v="0"/>
    <x v="1"/>
    <x v="10"/>
    <n v="9"/>
    <n v="0.33503571001077287"/>
    <x v="0"/>
  </r>
  <r>
    <s v="INV101958"/>
    <d v="2025-09-26T00:00:00"/>
    <s v="CUST0590"/>
    <s v="PRD085"/>
    <s v="STR033"/>
    <s v="EMP0113"/>
    <n v="3"/>
    <n v="389.61"/>
    <n v="0"/>
    <n v="0"/>
    <n v="1168.83"/>
    <n v="1008.21"/>
    <n v="160.62"/>
    <x v="0"/>
    <x v="0"/>
    <x v="0"/>
    <n v="0.64236111111111116"/>
    <s v="Weekday"/>
    <x v="44"/>
    <x v="9"/>
    <n v="389.61"/>
    <s v="Kavya Reddy"/>
    <s v="Silver"/>
    <x v="102"/>
    <s v="Inventory"/>
    <s v="FreshMart Ahmedabad Complex"/>
    <x v="0"/>
    <x v="1"/>
    <x v="10"/>
    <n v="9"/>
    <n v="0.13741947075280408"/>
    <x v="0"/>
  </r>
  <r>
    <s v="INV100765"/>
    <d v="2025-09-18T00:00:00"/>
    <s v="CUST0005"/>
    <s v="PRD063"/>
    <s v="STR029"/>
    <s v="EMP0198"/>
    <n v="4"/>
    <n v="73.83"/>
    <n v="0"/>
    <n v="0"/>
    <n v="295.32"/>
    <n v="217.28"/>
    <n v="78.040000000000006"/>
    <x v="3"/>
    <x v="0"/>
    <x v="0"/>
    <n v="0.74652777777777779"/>
    <s v="Weekday"/>
    <x v="75"/>
    <x v="11"/>
    <n v="42.16"/>
    <s v="Pandi Raj"/>
    <s v="Silver"/>
    <x v="113"/>
    <s v="Store Manager"/>
    <s v="FreshMart Bengaluru Colony"/>
    <x v="0"/>
    <x v="1"/>
    <x v="10"/>
    <n v="9"/>
    <n v="0.26425572260598673"/>
    <x v="0"/>
  </r>
  <r>
    <s v="INV100422"/>
    <d v="2025-09-09T00:00:00"/>
    <s v="CUST0056"/>
    <s v="PRD002"/>
    <s v="STR062"/>
    <s v="EMP0350"/>
    <n v="5"/>
    <n v="440.5"/>
    <n v="0"/>
    <n v="0"/>
    <n v="2202.5"/>
    <n v="1270.25"/>
    <n v="932.25"/>
    <x v="3"/>
    <x v="0"/>
    <x v="0"/>
    <n v="0.83333333333333337"/>
    <s v="Weekday"/>
    <x v="83"/>
    <x v="6"/>
    <n v="440.5"/>
    <s v="Nithya Prabhu"/>
    <s v="Silver"/>
    <x v="94"/>
    <s v="Cashier"/>
    <s v="FreshMart Hyderabad Crossing"/>
    <x v="0"/>
    <x v="1"/>
    <x v="10"/>
    <n v="9"/>
    <n v="0.42326901248581156"/>
    <x v="0"/>
  </r>
  <r>
    <s v="INV101597"/>
    <d v="2025-08-09T00:00:00"/>
    <s v="CUST0078"/>
    <s v="PRD033"/>
    <s v="STR068"/>
    <s v="EMP0304"/>
    <n v="5"/>
    <n v="217.42"/>
    <n v="0"/>
    <n v="0"/>
    <n v="1087.0999999999999"/>
    <n v="885.15"/>
    <n v="201.95"/>
    <x v="3"/>
    <x v="0"/>
    <x v="0"/>
    <n v="0.87430555555555556"/>
    <s v="Weekday"/>
    <x v="66"/>
    <x v="3"/>
    <n v="217.42"/>
    <s v="Eswari Balan"/>
    <s v="Silver"/>
    <x v="72"/>
    <s v="Billing"/>
    <s v="FreshMart Coimbatore Main Road"/>
    <x v="0"/>
    <x v="1"/>
    <x v="11"/>
    <n v="8"/>
    <n v="0.18576947842884739"/>
    <x v="0"/>
  </r>
  <r>
    <s v="INV100719"/>
    <d v="2025-08-31T00:00:00"/>
    <s v="CUST0105"/>
    <s v="PRD026"/>
    <s v="STR014"/>
    <s v="EMP0051"/>
    <n v="5"/>
    <n v="329.69"/>
    <n v="0"/>
    <n v="0"/>
    <n v="1895.72"/>
    <n v="1236.25"/>
    <n v="659.47"/>
    <x v="2"/>
    <x v="0"/>
    <x v="0"/>
    <n v="0.48958333333333331"/>
    <s v="Weekend"/>
    <x v="15"/>
    <x v="3"/>
    <n v="329.69"/>
    <s v="Revathi Sekar"/>
    <s v="Silver"/>
    <x v="150"/>
    <s v="Billing"/>
    <s v="FreshMart Coimbatore Circle"/>
    <x v="0"/>
    <x v="1"/>
    <x v="11"/>
    <n v="8"/>
    <n v="0.34787310362289792"/>
    <x v="0"/>
  </r>
  <r>
    <s v="INV101350"/>
    <d v="2025-08-23T00:00:00"/>
    <s v="CUST0153"/>
    <s v="PRD116"/>
    <s v="STR078"/>
    <s v="EMP0296"/>
    <n v="1"/>
    <n v="150.04"/>
    <n v="0"/>
    <n v="0"/>
    <n v="172.55"/>
    <n v="127.98"/>
    <n v="44.57"/>
    <x v="4"/>
    <x v="0"/>
    <x v="0"/>
    <n v="0.43541666666666667"/>
    <s v="Weekend"/>
    <x v="125"/>
    <x v="4"/>
    <n v="150.04"/>
    <s v="Thenmozhi Sharma"/>
    <s v="Silver"/>
    <x v="140"/>
    <s v="Billing"/>
    <s v="FreshMart Tiruppur Towers"/>
    <x v="0"/>
    <x v="1"/>
    <x v="11"/>
    <n v="8"/>
    <n v="0.25830194146624164"/>
    <x v="0"/>
  </r>
  <r>
    <s v="INV102025"/>
    <d v="2025-08-19T00:00:00"/>
    <s v="CUST0225"/>
    <s v="PRD054"/>
    <s v="STR023"/>
    <s v="EMP0204"/>
    <n v="1"/>
    <n v="530.16"/>
    <n v="0"/>
    <n v="0"/>
    <n v="530.16"/>
    <n v="379.19"/>
    <n v="150.97"/>
    <x v="4"/>
    <x v="0"/>
    <x v="0"/>
    <n v="0.67986111111111114"/>
    <s v="Weekday"/>
    <x v="3"/>
    <x v="2"/>
    <n v="530.16"/>
    <s v="Raghav Naicker"/>
    <s v="Silver"/>
    <x v="116"/>
    <s v="Inventory"/>
    <s v="FreshMart Mysuru Square"/>
    <x v="0"/>
    <x v="1"/>
    <x v="11"/>
    <n v="8"/>
    <n v="0.28476309038780745"/>
    <x v="0"/>
  </r>
  <r>
    <s v="INV100101"/>
    <d v="2025-09-08T00:00:00"/>
    <s v="CUST0396"/>
    <s v="PRD066"/>
    <s v="STR008"/>
    <s v="EMP0162"/>
    <n v="2"/>
    <n v="491.81"/>
    <n v="0"/>
    <n v="0"/>
    <n v="1131.1600000000001"/>
    <n v="731.14"/>
    <n v="400.02"/>
    <x v="1"/>
    <x v="0"/>
    <x v="0"/>
    <n v="0.43819444444444444"/>
    <s v="Weekend"/>
    <x v="126"/>
    <x v="11"/>
    <n v="491.81"/>
    <s v="Yogesh Raj"/>
    <s v="Silver"/>
    <x v="93"/>
    <s v="Store Manager"/>
    <s v="FreshMart Kochi Plaza"/>
    <x v="0"/>
    <x v="1"/>
    <x v="10"/>
    <n v="9"/>
    <n v="0.35363697443332504"/>
    <x v="0"/>
  </r>
  <r>
    <s v="INV101368"/>
    <d v="2025-02-08T00:00:00"/>
    <s v="CUST0131"/>
    <s v="PRD070"/>
    <s v="STR058"/>
    <s v="EMP0296"/>
    <n v="2"/>
    <n v="233.47"/>
    <n v="0"/>
    <n v="0"/>
    <n v="536.98"/>
    <n v="377.96"/>
    <n v="159.02000000000001"/>
    <x v="5"/>
    <x v="0"/>
    <x v="0"/>
    <n v="0.77916666666666667"/>
    <s v="Weekend"/>
    <x v="1"/>
    <x v="1"/>
    <n v="233.47"/>
    <s v="Ezhil Iyer"/>
    <s v="Silver"/>
    <x v="140"/>
    <s v="Billing"/>
    <s v="FreshMart Erode Central"/>
    <x v="0"/>
    <x v="1"/>
    <x v="0"/>
    <n v="2"/>
    <n v="0.29613765875824055"/>
    <x v="0"/>
  </r>
  <r>
    <s v="INV100657"/>
    <d v="2025-07-27T00:00:00"/>
    <s v="CUST0023"/>
    <s v="PRD004"/>
    <s v="STR046"/>
    <s v="EMP0172"/>
    <n v="4"/>
    <n v="398.25"/>
    <n v="0"/>
    <n v="0"/>
    <n v="1831.95"/>
    <n v="946.16"/>
    <n v="885.79"/>
    <x v="3"/>
    <x v="0"/>
    <x v="0"/>
    <n v="0.76458333333333328"/>
    <s v="Weekend"/>
    <x v="127"/>
    <x v="6"/>
    <n v="398.25"/>
    <s v="Indira Nathan"/>
    <s v="Silver"/>
    <x v="151"/>
    <s v="Cashier"/>
    <s v="FreshMart Mysuru Colony"/>
    <x v="0"/>
    <x v="1"/>
    <x v="1"/>
    <n v="7"/>
    <n v="0.48352302191653701"/>
    <x v="0"/>
  </r>
  <r>
    <s v="INV101235"/>
    <d v="2025-07-26T00:00:00"/>
    <s v="CUST0667"/>
    <s v="PRD116"/>
    <s v="STR044"/>
    <s v="EMP0287"/>
    <n v="3"/>
    <n v="150.04"/>
    <n v="0"/>
    <n v="0"/>
    <n v="517.64"/>
    <n v="383.94"/>
    <n v="133.69999999999999"/>
    <x v="4"/>
    <x v="0"/>
    <x v="0"/>
    <n v="0.68680555555555556"/>
    <s v="Weekend"/>
    <x v="125"/>
    <x v="4"/>
    <n v="150.04"/>
    <s v="Charulatha Achari"/>
    <s v="Silver"/>
    <x v="67"/>
    <s v="Store Manager"/>
    <s v="FreshMart Erode Colony"/>
    <x v="0"/>
    <x v="1"/>
    <x v="1"/>
    <n v="7"/>
    <n v="0.2582876130129047"/>
    <x v="0"/>
  </r>
  <r>
    <s v="INV100372"/>
    <d v="2025-07-24T00:00:00"/>
    <s v="CUST0422"/>
    <s v="PRD079"/>
    <s v="STR074"/>
    <s v="EMP0270"/>
    <n v="3"/>
    <n v="260.93"/>
    <n v="0"/>
    <n v="0"/>
    <n v="782.79"/>
    <n v="582.17999999999995"/>
    <n v="200.61"/>
    <x v="0"/>
    <x v="0"/>
    <x v="0"/>
    <n v="0.58402777777777781"/>
    <s v="Weekday"/>
    <x v="64"/>
    <x v="1"/>
    <n v="260.93"/>
    <s v="Balamurugan Naidu"/>
    <s v="Silver"/>
    <x v="135"/>
    <s v="Operations"/>
    <s v="FreshMart Mysuru Main Road"/>
    <x v="0"/>
    <x v="1"/>
    <x v="1"/>
    <n v="7"/>
    <n v="0.25627562947917071"/>
    <x v="0"/>
  </r>
  <r>
    <s v="INV101414"/>
    <d v="2025-07-23T00:00:00"/>
    <s v="CUST0286"/>
    <s v="PRD091"/>
    <s v="STR045"/>
    <s v="EMP0204"/>
    <n v="2"/>
    <n v="376.11"/>
    <n v="0"/>
    <n v="0"/>
    <n v="752.22"/>
    <n v="603.14"/>
    <n v="149.08000000000001"/>
    <x v="4"/>
    <x v="0"/>
    <x v="0"/>
    <n v="0.60833333333333328"/>
    <s v="Weekday"/>
    <x v="74"/>
    <x v="9"/>
    <n v="376.11"/>
    <s v="Senthil Devi"/>
    <s v="Silver"/>
    <x v="116"/>
    <s v="Inventory"/>
    <s v="FreshMart Madurai Junction"/>
    <x v="0"/>
    <x v="1"/>
    <x v="1"/>
    <n v="7"/>
    <n v="0.19818670069926353"/>
    <x v="0"/>
  </r>
  <r>
    <s v="INV101212"/>
    <d v="2025-07-17T00:00:00"/>
    <s v="CUST0354"/>
    <s v="PRD014"/>
    <s v="STR048"/>
    <s v="EMP0152"/>
    <n v="1"/>
    <n v="434.65"/>
    <n v="0"/>
    <n v="0"/>
    <n v="434.65"/>
    <n v="351.63"/>
    <n v="83.02"/>
    <x v="0"/>
    <x v="0"/>
    <x v="0"/>
    <n v="0.64236111111111116"/>
    <s v="Weekday"/>
    <x v="54"/>
    <x v="7"/>
    <n v="434.65"/>
    <s v="Hemalatha Gounder"/>
    <s v="Silver"/>
    <x v="141"/>
    <s v="Store Manager"/>
    <s v="FreshMart Bengaluru Square"/>
    <x v="0"/>
    <x v="1"/>
    <x v="1"/>
    <n v="7"/>
    <n v="0.19100425629817094"/>
    <x v="0"/>
  </r>
  <r>
    <s v="INV102114"/>
    <d v="2025-07-15T00:00:00"/>
    <s v="CUST0471"/>
    <s v="PRD027"/>
    <s v="STR039"/>
    <s v="EMP0150"/>
    <n v="1"/>
    <n v="139.21"/>
    <n v="0"/>
    <n v="0"/>
    <n v="139.21"/>
    <n v="106.99"/>
    <n v="32.22"/>
    <x v="3"/>
    <x v="0"/>
    <x v="0"/>
    <n v="0.52847222222222223"/>
    <s v="Weekday"/>
    <x v="4"/>
    <x v="3"/>
    <n v="139.21"/>
    <s v="Latha Subramaniam"/>
    <s v="Silver"/>
    <x v="58"/>
    <s v="Operations"/>
    <s v="FreshMart Mysuru Market"/>
    <x v="0"/>
    <x v="1"/>
    <x v="1"/>
    <n v="7"/>
    <n v="0.23144889016593634"/>
    <x v="0"/>
  </r>
  <r>
    <s v="INV100414"/>
    <d v="2025-06-07T00:00:00"/>
    <s v="CUST0555"/>
    <s v="PRD120"/>
    <s v="STR026"/>
    <s v="EMP0171"/>
    <n v="5"/>
    <n v="109.69"/>
    <n v="0"/>
    <n v="0"/>
    <n v="630.72"/>
    <n v="464.8"/>
    <n v="165.92"/>
    <x v="2"/>
    <x v="0"/>
    <x v="0"/>
    <n v="0.55486111111111114"/>
    <s v="Weekend"/>
    <x v="26"/>
    <x v="8"/>
    <n v="109.69"/>
    <s v="Anjali Venkataraman"/>
    <s v="Silver"/>
    <x v="152"/>
    <s v="Cashier"/>
    <s v="FreshMart Mysuru Crossing"/>
    <x v="0"/>
    <x v="1"/>
    <x v="9"/>
    <n v="6"/>
    <n v="0.26306443429731097"/>
    <x v="0"/>
  </r>
  <r>
    <s v="INV100678"/>
    <d v="2025-01-07T00:00:00"/>
    <s v="CUST0682"/>
    <s v="PRD055"/>
    <s v="STR078"/>
    <s v="EMP0013"/>
    <n v="1"/>
    <n v="125.15"/>
    <n v="0"/>
    <n v="0"/>
    <n v="125.15"/>
    <n v="95.7"/>
    <n v="29.45"/>
    <x v="1"/>
    <x v="0"/>
    <x v="0"/>
    <n v="0.89930555555555558"/>
    <s v="Weekday"/>
    <x v="101"/>
    <x v="2"/>
    <n v="125.15"/>
    <s v="Gopal Krishnan"/>
    <s v="Silver"/>
    <x v="153"/>
    <s v="Billing"/>
    <s v="FreshMart Tiruppur Towers"/>
    <x v="0"/>
    <x v="1"/>
    <x v="7"/>
    <n v="1"/>
    <n v="0.23531761885737112"/>
    <x v="0"/>
  </r>
  <r>
    <s v="INV102447"/>
    <d v="2025-11-06T00:00:00"/>
    <s v="CUST0665"/>
    <s v="PRD067"/>
    <s v="STR090"/>
    <s v="EMP0203"/>
    <n v="5"/>
    <n v="186.38"/>
    <n v="0"/>
    <n v="0"/>
    <n v="931.9"/>
    <n v="678.3"/>
    <n v="253.6"/>
    <x v="0"/>
    <x v="0"/>
    <x v="0"/>
    <n v="0.90833333333333333"/>
    <s v="Weekday"/>
    <x v="30"/>
    <x v="11"/>
    <n v="186.38"/>
    <s v="Kishore Subramaniam"/>
    <s v="Silver"/>
    <x v="154"/>
    <s v="Operations"/>
    <s v="FreshMart Mysuru Heights"/>
    <x v="0"/>
    <x v="1"/>
    <x v="5"/>
    <n v="11"/>
    <n v="0.27213220302607577"/>
    <x v="0"/>
  </r>
  <r>
    <s v="INV101174"/>
    <d v="2025-07-06T00:00:00"/>
    <s v="CUST0341"/>
    <s v="PRD026"/>
    <s v="STR029"/>
    <s v="EMP0018"/>
    <n v="2"/>
    <n v="329.69"/>
    <n v="0"/>
    <n v="0"/>
    <n v="758.29"/>
    <n v="494.5"/>
    <n v="263.79000000000002"/>
    <x v="1"/>
    <x v="0"/>
    <x v="0"/>
    <n v="0.80972222222222223"/>
    <s v="Weekend"/>
    <x v="15"/>
    <x v="3"/>
    <n v="329.69"/>
    <s v="Elango Sekar"/>
    <s v="Silver"/>
    <x v="155"/>
    <s v="Cashier"/>
    <s v="FreshMart Bengaluru Colony"/>
    <x v="0"/>
    <x v="1"/>
    <x v="1"/>
    <n v="7"/>
    <n v="0.34787482361629463"/>
    <x v="0"/>
  </r>
  <r>
    <s v="INV100831"/>
    <d v="2025-02-06T00:00:00"/>
    <s v="CUST0546"/>
    <s v="PRD023"/>
    <s v="STR039"/>
    <s v="EMP0015"/>
    <n v="5"/>
    <n v="342.27"/>
    <n v="0"/>
    <n v="0"/>
    <n v="1711.35"/>
    <n v="1330.5"/>
    <n v="380.85"/>
    <x v="5"/>
    <x v="0"/>
    <x v="0"/>
    <n v="0.53680555555555554"/>
    <s v="Weekday"/>
    <x v="11"/>
    <x v="7"/>
    <n v="342.27"/>
    <s v="Balaji Sekar"/>
    <s v="Silver"/>
    <x v="97"/>
    <s v="Inventory"/>
    <s v="FreshMart Mysuru Market"/>
    <x v="0"/>
    <x v="1"/>
    <x v="0"/>
    <n v="2"/>
    <n v="0.22254360592514683"/>
    <x v="0"/>
  </r>
  <r>
    <s v="INV101773"/>
    <d v="2025-05-31T00:00:00"/>
    <s v="CUST0105"/>
    <s v="PRD140"/>
    <s v="STR038"/>
    <s v="EMP0255"/>
    <n v="5"/>
    <n v="352.51"/>
    <n v="0"/>
    <n v="0"/>
    <n v="2026.93"/>
    <n v="1300.3"/>
    <n v="726.63"/>
    <x v="3"/>
    <x v="0"/>
    <x v="0"/>
    <n v="0.90069444444444446"/>
    <s v="Weekend"/>
    <x v="128"/>
    <x v="5"/>
    <n v="352.51"/>
    <s v="Revathi Sekar"/>
    <s v="Silver"/>
    <x v="137"/>
    <s v="Billing"/>
    <s v="FreshMart Hyderabad Hub"/>
    <x v="0"/>
    <x v="1"/>
    <x v="6"/>
    <n v="5"/>
    <n v="0.35848795962366731"/>
    <x v="0"/>
  </r>
  <r>
    <s v="INV100479"/>
    <d v="2025-05-26T00:00:00"/>
    <s v="CUST0225"/>
    <s v="PRD005"/>
    <s v="STR019"/>
    <s v="EMP0273"/>
    <n v="4"/>
    <n v="332.74"/>
    <n v="0"/>
    <n v="0"/>
    <n v="1330.96"/>
    <n v="821.08"/>
    <n v="509.88"/>
    <x v="2"/>
    <x v="0"/>
    <x v="0"/>
    <n v="0.78125"/>
    <s v="Weekday"/>
    <x v="24"/>
    <x v="6"/>
    <n v="332.74"/>
    <s v="Raghav Naicker"/>
    <s v="Silver"/>
    <x v="100"/>
    <s v="Store Manager"/>
    <s v="FreshMart Hyderabad Heights"/>
    <x v="0"/>
    <x v="1"/>
    <x v="6"/>
    <n v="5"/>
    <n v="0.38309190358838729"/>
    <x v="0"/>
  </r>
  <r>
    <s v="INV102201"/>
    <d v="2025-05-18T00:00:00"/>
    <s v="CUST0267"/>
    <s v="PRD080"/>
    <s v="STR074"/>
    <s v="EMP0270"/>
    <n v="2"/>
    <n v="275.70999999999998"/>
    <n v="0"/>
    <n v="0"/>
    <n v="634.13"/>
    <n v="412.6"/>
    <n v="221.53"/>
    <x v="3"/>
    <x v="0"/>
    <x v="0"/>
    <n v="0.85277777777777775"/>
    <s v="Weekend"/>
    <x v="56"/>
    <x v="1"/>
    <n v="275.70999999999998"/>
    <s v="Manoj Gounder"/>
    <s v="Silver"/>
    <x v="135"/>
    <s v="Operations"/>
    <s v="FreshMart Mysuru Main Road"/>
    <x v="0"/>
    <x v="1"/>
    <x v="6"/>
    <n v="5"/>
    <n v="0.34934477157680605"/>
    <x v="0"/>
  </r>
  <r>
    <s v="INV102029"/>
    <d v="2025-05-17T00:00:00"/>
    <s v="CUST0544"/>
    <s v="PRD054"/>
    <s v="STR033"/>
    <s v="EMP0024"/>
    <n v="3"/>
    <n v="530.16"/>
    <n v="0"/>
    <n v="0"/>
    <n v="1829.05"/>
    <n v="1137.57"/>
    <n v="691.48"/>
    <x v="4"/>
    <x v="0"/>
    <x v="0"/>
    <n v="0.74236111111111114"/>
    <s v="Weekend"/>
    <x v="3"/>
    <x v="2"/>
    <n v="530.16"/>
    <s v="Divya Raj"/>
    <s v="Silver"/>
    <x v="156"/>
    <s v="Cashier"/>
    <s v="FreshMart Ahmedabad Complex"/>
    <x v="0"/>
    <x v="1"/>
    <x v="6"/>
    <n v="5"/>
    <n v="0.37805418113228179"/>
    <x v="0"/>
  </r>
  <r>
    <s v="INV101063"/>
    <d v="2025-12-05T00:00:00"/>
    <s v="CUST0589"/>
    <s v="PRD035"/>
    <s v="STR049"/>
    <s v="EMP0183"/>
    <n v="1"/>
    <n v="503.36"/>
    <n v="0"/>
    <n v="0"/>
    <n v="503.36"/>
    <n v="389.8"/>
    <n v="113.56"/>
    <x v="1"/>
    <x v="0"/>
    <x v="0"/>
    <n v="0.43611111111111112"/>
    <s v="Weekday"/>
    <x v="40"/>
    <x v="3"/>
    <n v="503.36"/>
    <s v="Ovi Venkataraman"/>
    <s v="Silver"/>
    <x v="146"/>
    <s v="Cashier"/>
    <s v="FreshMart Mysuru Circle"/>
    <x v="0"/>
    <x v="1"/>
    <x v="2"/>
    <n v="12"/>
    <n v="0.22560394151303242"/>
    <x v="0"/>
  </r>
  <r>
    <s v="INV100712"/>
    <d v="2025-02-05T00:00:00"/>
    <s v="CUST0630"/>
    <s v="PRD097"/>
    <s v="STR073"/>
    <s v="EMP0268"/>
    <n v="2"/>
    <n v="365.92"/>
    <n v="0"/>
    <n v="0"/>
    <n v="731.84"/>
    <n v="620.76"/>
    <n v="111.08"/>
    <x v="1"/>
    <x v="0"/>
    <x v="0"/>
    <n v="0.50486111111111109"/>
    <s v="Weekday"/>
    <x v="41"/>
    <x v="10"/>
    <n v="365.92"/>
    <s v="Lakshmi Chandran"/>
    <s v="Silver"/>
    <x v="90"/>
    <s v="Store Manager"/>
    <s v="FreshMart Bengaluru Market"/>
    <x v="0"/>
    <x v="1"/>
    <x v="0"/>
    <n v="2"/>
    <n v="0.15178181023174464"/>
    <x v="0"/>
  </r>
  <r>
    <s v="INV101835"/>
    <d v="2025-02-05T00:00:00"/>
    <s v="CUST0227"/>
    <s v="PRD058"/>
    <s v="STR032"/>
    <s v="EMP0036"/>
    <n v="3"/>
    <n v="339.13"/>
    <n v="0"/>
    <n v="0"/>
    <n v="1017.39"/>
    <n v="752.04"/>
    <n v="265.35000000000002"/>
    <x v="1"/>
    <x v="0"/>
    <x v="0"/>
    <n v="0.51597222222222228"/>
    <s v="Weekday"/>
    <x v="38"/>
    <x v="11"/>
    <n v="339.13"/>
    <s v="Unknown"/>
    <s v="Silver"/>
    <x v="85"/>
    <s v="Cashier"/>
    <s v="FreshMart Kochi Main Road"/>
    <x v="0"/>
    <x v="1"/>
    <x v="0"/>
    <n v="2"/>
    <n v="0.26081443694158585"/>
    <x v="0"/>
  </r>
  <r>
    <s v="INV102166"/>
    <d v="2025-01-05T00:00:00"/>
    <s v="CUST0024"/>
    <s v="PRD039"/>
    <s v="STR018"/>
    <s v="EMP0308"/>
    <n v="3"/>
    <n v="392.79"/>
    <n v="0"/>
    <n v="0"/>
    <n v="1178.3699999999999"/>
    <n v="1044.99"/>
    <n v="133.38"/>
    <x v="5"/>
    <x v="0"/>
    <x v="0"/>
    <n v="0.5541666666666667"/>
    <s v="Weekday"/>
    <x v="129"/>
    <x v="12"/>
    <n v="392.79"/>
    <s v="Devi Balan"/>
    <s v="Silver"/>
    <x v="80"/>
    <s v="Cashier"/>
    <s v="FreshMart Hyderabad Main Road"/>
    <x v="0"/>
    <x v="1"/>
    <x v="7"/>
    <n v="1"/>
    <n v="0.11319025433437715"/>
    <x v="0"/>
  </r>
  <r>
    <s v="INV101084"/>
    <d v="2025-04-26T00:00:00"/>
    <s v="CUST0084"/>
    <s v="PRD066"/>
    <s v="STR087"/>
    <s v="EMP0222"/>
    <n v="2"/>
    <n v="491.81"/>
    <n v="0"/>
    <n v="0"/>
    <n v="1131.1600000000001"/>
    <n v="731.14"/>
    <n v="400.02"/>
    <x v="5"/>
    <x v="0"/>
    <x v="0"/>
    <n v="0.50555555555555554"/>
    <s v="Weekend"/>
    <x v="126"/>
    <x v="11"/>
    <n v="491.81"/>
    <s v="Pandi Gupta"/>
    <s v="Silver"/>
    <x v="96"/>
    <s v="Inventory"/>
    <s v="FreshMart Mysuru Complex"/>
    <x v="0"/>
    <x v="1"/>
    <x v="4"/>
    <n v="4"/>
    <n v="0.35363697443332504"/>
    <x v="0"/>
  </r>
  <r>
    <s v="INV102310"/>
    <d v="2025-04-19T00:00:00"/>
    <s v="CUST0465"/>
    <s v="PRD094"/>
    <s v="STR089"/>
    <s v="EMP0105"/>
    <n v="3"/>
    <n v="298.68"/>
    <n v="0"/>
    <n v="0"/>
    <n v="1030.45"/>
    <n v="752.07"/>
    <n v="278.38"/>
    <x v="5"/>
    <x v="0"/>
    <x v="0"/>
    <n v="0.69930555555555551"/>
    <s v="Weekend"/>
    <x v="130"/>
    <x v="10"/>
    <n v="298.68"/>
    <s v="Madhavan Iyer"/>
    <s v="Silver"/>
    <x v="63"/>
    <s v="Cashier"/>
    <s v="FreshMart Salem Hub"/>
    <x v="0"/>
    <x v="1"/>
    <x v="4"/>
    <n v="4"/>
    <n v="0.27015381629385221"/>
    <x v="0"/>
  </r>
  <r>
    <s v="INV101514"/>
    <d v="2025-12-04T00:00:00"/>
    <s v="CUST0379"/>
    <s v="PRD021"/>
    <s v="STR012"/>
    <s v="EMP0142"/>
    <n v="3"/>
    <n v="38.659999999999997"/>
    <n v="0"/>
    <n v="0"/>
    <n v="133.38"/>
    <n v="97.2"/>
    <n v="36.18"/>
    <x v="2"/>
    <x v="0"/>
    <x v="0"/>
    <n v="0.68472222222222223"/>
    <s v="Weekend"/>
    <x v="67"/>
    <x v="7"/>
    <n v="38.659999999999997"/>
    <s v="Aishwarya Pandian"/>
    <s v="Silver"/>
    <x v="70"/>
    <s v="Billing"/>
    <s v="FreshMart Chennai Junction"/>
    <x v="0"/>
    <x v="1"/>
    <x v="2"/>
    <n v="12"/>
    <n v="0.27125506072874495"/>
    <x v="0"/>
  </r>
  <r>
    <s v="INV100188"/>
    <d v="2025-10-04T00:00:00"/>
    <s v="CUST0014"/>
    <s v="PRD017"/>
    <s v="STR029"/>
    <s v="EMP0069"/>
    <n v="3"/>
    <n v="464.41"/>
    <n v="0"/>
    <n v="0"/>
    <n v="1393.23"/>
    <n v="1193.07"/>
    <n v="200.16"/>
    <x v="1"/>
    <x v="0"/>
    <x v="0"/>
    <n v="0.77916666666666667"/>
    <s v="Weekday"/>
    <x v="34"/>
    <x v="7"/>
    <n v="464.41"/>
    <s v="Ilango Varma"/>
    <s v="Silver"/>
    <x v="157"/>
    <s v="Store Manager"/>
    <s v="FreshMart Bengaluru Colony"/>
    <x v="0"/>
    <x v="1"/>
    <x v="8"/>
    <n v="10"/>
    <n v="0.14366615705949484"/>
    <x v="0"/>
  </r>
  <r>
    <s v="INV101303"/>
    <d v="2025-08-04T00:00:00"/>
    <s v="CUST0416"/>
    <s v="PRD031"/>
    <s v="STR071"/>
    <s v="EMP0189"/>
    <n v="1"/>
    <n v="342.46"/>
    <n v="0"/>
    <n v="0"/>
    <n v="342.46"/>
    <n v="271.77999999999997"/>
    <n v="70.680000000000007"/>
    <x v="5"/>
    <x v="0"/>
    <x v="0"/>
    <n v="0.58819444444444446"/>
    <s v="Weekday"/>
    <x v="50"/>
    <x v="3"/>
    <n v="342.46"/>
    <s v="Hari Prabhu"/>
    <s v="Silver"/>
    <x v="158"/>
    <s v="Billing"/>
    <s v="FreshMart Salem Crossing"/>
    <x v="0"/>
    <x v="1"/>
    <x v="11"/>
    <n v="8"/>
    <n v="0.20638906733633128"/>
    <x v="0"/>
  </r>
  <r>
    <s v="INV102422"/>
    <d v="2026-03-19T00:00:00"/>
    <s v="CUST0060"/>
    <s v="PRD109"/>
    <s v="STR001"/>
    <s v="EMP0030"/>
    <n v="6"/>
    <n v="164.87"/>
    <n v="0"/>
    <n v="0"/>
    <n v="989.22"/>
    <n v="827.7"/>
    <n v="161.52000000000001"/>
    <x v="5"/>
    <x v="0"/>
    <x v="0"/>
    <n v="0.63124999999999998"/>
    <s v="Weekday"/>
    <x v="18"/>
    <x v="4"/>
    <n v="157.97999999999999"/>
    <s v="Anand Subramaniam"/>
    <s v="Gold"/>
    <x v="110"/>
    <s v="Cashier"/>
    <s v="FreshMart Madurai Crossing"/>
    <x v="0"/>
    <x v="0"/>
    <x v="3"/>
    <n v="3"/>
    <n v="0.16328016012616001"/>
    <x v="0"/>
  </r>
  <r>
    <s v="INV101030"/>
    <d v="2026-01-20T00:00:00"/>
    <s v="CUST0188"/>
    <s v="PRD077"/>
    <s v="STR003"/>
    <s v="EMP0298"/>
    <n v="3"/>
    <n v="94.15"/>
    <n v="0"/>
    <n v="0"/>
    <n v="282.45"/>
    <n v="204.51"/>
    <n v="77.94"/>
    <x v="2"/>
    <x v="0"/>
    <x v="0"/>
    <n v="0.78611111111111109"/>
    <s v="Weekday"/>
    <x v="109"/>
    <x v="1"/>
    <n v="86.11"/>
    <s v="Gopal Raj"/>
    <s v="Gold"/>
    <x v="107"/>
    <s v="Billing"/>
    <s v="FreshMart Tiruppur Square"/>
    <x v="0"/>
    <x v="0"/>
    <x v="7"/>
    <n v="1"/>
    <n v="0.27594264471587893"/>
    <x v="0"/>
  </r>
  <r>
    <s v="INV101208"/>
    <d v="2025-04-06T00:00:00"/>
    <s v="CUST0618"/>
    <s v="PRD025"/>
    <s v="STR030"/>
    <s v="EMP0036"/>
    <n v="4"/>
    <n v="426.31"/>
    <n v="0"/>
    <n v="0"/>
    <n v="1961.03"/>
    <n v="1143.5999999999999"/>
    <n v="817.43"/>
    <x v="4"/>
    <x v="0"/>
    <x v="0"/>
    <n v="0.87638888888888888"/>
    <s v="Weekend"/>
    <x v="8"/>
    <x v="3"/>
    <n v="383.51"/>
    <s v="Malathi Naidu"/>
    <s v="Gold"/>
    <x v="85"/>
    <s v="Cashier"/>
    <s v="FreshMart Mysuru Bypass"/>
    <x v="0"/>
    <x v="1"/>
    <x v="4"/>
    <n v="4"/>
    <n v="0.41683707031508949"/>
    <x v="0"/>
  </r>
  <r>
    <s v="INV102255"/>
    <d v="2026-03-13T00:00:00"/>
    <s v="CUST0567"/>
    <s v="PRD030"/>
    <s v="STR023"/>
    <s v="EMP0104"/>
    <n v="5"/>
    <n v="176.8"/>
    <n v="0"/>
    <n v="0"/>
    <n v="884"/>
    <n v="710"/>
    <n v="174"/>
    <x v="5"/>
    <x v="0"/>
    <x v="0"/>
    <n v="0.65763888888888888"/>
    <s v="Weekday"/>
    <x v="69"/>
    <x v="3"/>
    <n v="172.63"/>
    <s v="Bharath Balan"/>
    <s v="Gold"/>
    <x v="81"/>
    <s v="Inventory"/>
    <s v="FreshMart Mysuru Square"/>
    <x v="0"/>
    <x v="0"/>
    <x v="3"/>
    <n v="3"/>
    <n v="0.19683257918552036"/>
    <x v="0"/>
  </r>
  <r>
    <s v="INV100296"/>
    <d v="2026-02-15T00:00:00"/>
    <s v="CUST0178"/>
    <s v="PRD088"/>
    <s v="STR025"/>
    <s v="EMP0011"/>
    <n v="5"/>
    <n v="414.87"/>
    <n v="0"/>
    <n v="0"/>
    <n v="2385.5"/>
    <n v="1706.2"/>
    <n v="679.3"/>
    <x v="1"/>
    <x v="0"/>
    <x v="0"/>
    <n v="0.60763888888888884"/>
    <s v="Weekend"/>
    <x v="16"/>
    <x v="9"/>
    <n v="404.97"/>
    <s v="Vasanth Varma"/>
    <s v="Gold"/>
    <x v="159"/>
    <s v="Billing"/>
    <s v="FreshMart Tiruppur Enclave"/>
    <x v="0"/>
    <x v="0"/>
    <x v="0"/>
    <n v="2"/>
    <n v="0.28476210438063299"/>
    <x v="0"/>
  </r>
  <r>
    <s v="INV100949"/>
    <d v="2026-09-03T00:00:00"/>
    <s v="CUST0564"/>
    <s v="PRD035"/>
    <s v="STR080"/>
    <s v="EMP0285"/>
    <n v="8"/>
    <n v="547.63"/>
    <n v="0"/>
    <n v="0"/>
    <n v="4381.04"/>
    <n v="3118.4"/>
    <n v="1262.6400000000001"/>
    <x v="5"/>
    <x v="0"/>
    <x v="0"/>
    <n v="0.7270833333333333"/>
    <s v="Weekday"/>
    <x v="40"/>
    <x v="3"/>
    <n v="503.36"/>
    <s v="Kannan Raj"/>
    <s v="Gold"/>
    <x v="62"/>
    <s v="Store Manager"/>
    <s v="FreshMart Madurai Colony"/>
    <x v="0"/>
    <x v="0"/>
    <x v="10"/>
    <n v="9"/>
    <n v="0.28820554023702138"/>
    <x v="0"/>
  </r>
  <r>
    <s v="INV101430"/>
    <d v="2025-12-12T00:00:00"/>
    <s v="CUST0572"/>
    <s v="PRD034"/>
    <s v="STR080"/>
    <s v="EMP0285"/>
    <n v="7"/>
    <n v="136.51"/>
    <n v="0"/>
    <n v="0"/>
    <n v="955.57"/>
    <n v="681.45"/>
    <n v="274.12"/>
    <x v="0"/>
    <x v="0"/>
    <x v="0"/>
    <n v="0.39305555555555555"/>
    <s v="Weekday"/>
    <x v="13"/>
    <x v="3"/>
    <n v="124.84"/>
    <s v="Chandrasekar Balan"/>
    <s v="Gold"/>
    <x v="62"/>
    <s v="Store Manager"/>
    <s v="FreshMart Madurai Colony"/>
    <x v="0"/>
    <x v="1"/>
    <x v="2"/>
    <n v="12"/>
    <n v="0.28686543110394841"/>
    <x v="0"/>
  </r>
  <r>
    <s v="INV101660"/>
    <d v="2025-11-12T00:00:00"/>
    <s v="CUST0035"/>
    <s v="PRD001"/>
    <s v="STR028"/>
    <s v="EMP0123"/>
    <n v="8"/>
    <n v="314.61"/>
    <n v="0"/>
    <n v="0"/>
    <n v="2516.88"/>
    <n v="1477.92"/>
    <n v="1038.96"/>
    <x v="1"/>
    <x v="0"/>
    <x v="0"/>
    <n v="0.78055555555555556"/>
    <s v="Weekday"/>
    <x v="76"/>
    <x v="6"/>
    <n v="299.73"/>
    <s v="Balamurugan Sharma"/>
    <s v="Gold"/>
    <x v="111"/>
    <s v="Cashier"/>
    <s v="FreshMart Ahmedabad Hub"/>
    <x v="0"/>
    <x v="1"/>
    <x v="5"/>
    <n v="11"/>
    <n v="0.41279679603318392"/>
    <x v="0"/>
  </r>
  <r>
    <s v="INV101882"/>
    <d v="2026-10-02T00:00:00"/>
    <s v="CUST0204"/>
    <s v="PRD080"/>
    <s v="STR048"/>
    <s v="EMP0152"/>
    <n v="8"/>
    <n v="311.20999999999998"/>
    <n v="0"/>
    <n v="0"/>
    <n v="2489.6799999999998"/>
    <n v="1650.4"/>
    <n v="839.28"/>
    <x v="0"/>
    <x v="0"/>
    <x v="0"/>
    <n v="0.6430555555555556"/>
    <s v="Weekday"/>
    <x v="56"/>
    <x v="1"/>
    <n v="275.70999999999998"/>
    <s v="Mala Achari"/>
    <s v="Gold"/>
    <x v="141"/>
    <s v="Store Manager"/>
    <s v="FreshMart Bengaluru Square"/>
    <x v="0"/>
    <x v="0"/>
    <x v="8"/>
    <n v="10"/>
    <n v="0.33710356351017001"/>
    <x v="0"/>
  </r>
  <r>
    <s v="INV102131"/>
    <d v="2026-03-26T00:00:00"/>
    <s v="CUST0540"/>
    <s v="PRD049"/>
    <m/>
    <s v="EMP0157"/>
    <n v="3"/>
    <n v="465.22"/>
    <n v="0"/>
    <n v="0"/>
    <n v="1395.66"/>
    <n v="926.82"/>
    <n v="468.84"/>
    <x v="1"/>
    <x v="0"/>
    <x v="0"/>
    <n v="0.43958333333333333"/>
    <s v="Weekday"/>
    <x v="48"/>
    <x v="2"/>
    <n v="418.79"/>
    <s v="Thenmozhi Naicker"/>
    <s v="Gold"/>
    <x v="142"/>
    <s v="Cashier"/>
    <m/>
    <x v="0"/>
    <x v="0"/>
    <x v="3"/>
    <n v="3"/>
    <n v="0.33592708825931811"/>
    <x v="0"/>
  </r>
  <r>
    <s v="INV100087"/>
    <d v="2026-03-28T00:00:00"/>
    <s v="CUST0450"/>
    <s v="PRD014"/>
    <s v="STR079"/>
    <s v="EMP0295"/>
    <n v="3"/>
    <n v="455.73"/>
    <n v="0"/>
    <n v="0"/>
    <n v="1572.27"/>
    <n v="1054.8900000000001"/>
    <n v="517.38"/>
    <x v="4"/>
    <x v="0"/>
    <x v="0"/>
    <n v="0.8125"/>
    <s v="Weekend"/>
    <x v="54"/>
    <x v="7"/>
    <n v="434.65"/>
    <s v="Bhavani Chettiar"/>
    <s v="Gold"/>
    <x v="145"/>
    <s v="Inventory"/>
    <s v="FreshMart Erode Hub"/>
    <x v="0"/>
    <x v="0"/>
    <x v="3"/>
    <n v="3"/>
    <n v="0.3290656185006392"/>
    <x v="0"/>
  </r>
  <r>
    <s v="INV101679"/>
    <d v="2026-01-02T00:00:00"/>
    <s v="CUST0450"/>
    <s v="PRD043"/>
    <s v="STR023"/>
    <s v="EMP0275"/>
    <n v="8"/>
    <n v="47.48"/>
    <n v="0"/>
    <n v="0"/>
    <n v="436.82"/>
    <n v="292.72000000000003"/>
    <n v="144.1"/>
    <x v="5"/>
    <x v="0"/>
    <x v="0"/>
    <n v="0.91319444444444442"/>
    <s v="Weekend"/>
    <x v="131"/>
    <x v="12"/>
    <n v="42.97"/>
    <s v="Bhavani Chettiar"/>
    <s v="Gold"/>
    <x v="160"/>
    <s v="Billing"/>
    <s v="FreshMart Mysuru Square"/>
    <x v="0"/>
    <x v="0"/>
    <x v="7"/>
    <n v="1"/>
    <n v="0.32988416281305799"/>
    <x v="0"/>
  </r>
  <r>
    <s v="INV101470"/>
    <d v="2026-01-15T00:00:00"/>
    <s v="CUST0406"/>
    <s v="PRD044"/>
    <s v="STR020"/>
    <s v="EMP0341"/>
    <n v="4"/>
    <n v="241.98"/>
    <n v="0"/>
    <n v="0"/>
    <n v="967.92"/>
    <n v="832.88"/>
    <n v="135.04"/>
    <x v="5"/>
    <x v="0"/>
    <x v="0"/>
    <n v="0.82638888888888884"/>
    <s v="Weekday"/>
    <x v="132"/>
    <x v="12"/>
    <n v="229.81"/>
    <s v="Gopal Naidu"/>
    <s v="Gold"/>
    <x v="109"/>
    <s v="Billing"/>
    <s v="FreshMart Erode Circle"/>
    <x v="0"/>
    <x v="0"/>
    <x v="7"/>
    <n v="1"/>
    <n v="0.13951566245144226"/>
    <x v="0"/>
  </r>
  <r>
    <s v="INV102405"/>
    <d v="2026-01-03T00:00:00"/>
    <s v="CUST0108"/>
    <s v="PRD061"/>
    <s v="STR037"/>
    <s v="EMP0341"/>
    <n v="5"/>
    <n v="364.69"/>
    <n v="0"/>
    <n v="0"/>
    <n v="2096.9699999999998"/>
    <n v="1108.5999999999999"/>
    <n v="988.37"/>
    <x v="2"/>
    <x v="0"/>
    <x v="0"/>
    <n v="0.64861111111111114"/>
    <s v="Weekend"/>
    <x v="124"/>
    <x v="11"/>
    <n v="318.62"/>
    <s v="Tara Rao"/>
    <s v="Gold"/>
    <x v="109"/>
    <s v="Billing"/>
    <s v="FreshMart Hyderabad Extension"/>
    <x v="0"/>
    <x v="0"/>
    <x v="7"/>
    <n v="1"/>
    <n v="0.47133244633924193"/>
    <x v="0"/>
  </r>
  <r>
    <s v="INV101907"/>
    <d v="2026-06-03T00:00:00"/>
    <s v="CUST0076"/>
    <s v="PRD018"/>
    <s v="STR013"/>
    <s v="EMP0187"/>
    <n v="3"/>
    <n v="252.09"/>
    <n v="0"/>
    <n v="0"/>
    <n v="756.27"/>
    <n v="573.6"/>
    <n v="182.67"/>
    <x v="3"/>
    <x v="0"/>
    <x v="0"/>
    <n v="0.63888888888888884"/>
    <s v="Weekday"/>
    <x v="21"/>
    <x v="7"/>
    <n v="232.58"/>
    <s v="Senthil Chandran"/>
    <s v="Gold"/>
    <x v="161"/>
    <s v="Billing"/>
    <s v="FreshMart Tiruppur Extension"/>
    <x v="0"/>
    <x v="0"/>
    <x v="9"/>
    <n v="6"/>
    <n v="0.24154071958427545"/>
    <x v="0"/>
  </r>
  <r>
    <s v="INV101544"/>
    <d v="2026-02-17T00:00:00"/>
    <s v="CUST0228"/>
    <s v="PRD016"/>
    <s v="STR071"/>
    <s v="EMP0189"/>
    <n v="8"/>
    <n v="66.260000000000005"/>
    <n v="0"/>
    <n v="0"/>
    <n v="530.08000000000004"/>
    <n v="385.2"/>
    <n v="144.88"/>
    <x v="1"/>
    <x v="0"/>
    <x v="0"/>
    <n v="0.5493055555555556"/>
    <s v="Weekday"/>
    <x v="17"/>
    <x v="7"/>
    <n v="59.92"/>
    <s v="Sundar Balan"/>
    <s v="Gold"/>
    <x v="158"/>
    <s v="Billing"/>
    <s v="FreshMart Salem Crossing"/>
    <x v="0"/>
    <x v="0"/>
    <x v="0"/>
    <n v="2"/>
    <n v="0.27331723513431933"/>
    <x v="0"/>
  </r>
  <r>
    <s v="INV100829"/>
    <d v="2026-03-15T00:00:00"/>
    <s v="CUST0353"/>
    <s v="PRD146"/>
    <s v="STR063"/>
    <s v="EMP0196"/>
    <n v="8"/>
    <n v="70.17"/>
    <n v="0"/>
    <n v="0"/>
    <n v="645.55999999999995"/>
    <n v="399.92"/>
    <n v="245.64"/>
    <x v="2"/>
    <x v="0"/>
    <x v="0"/>
    <n v="0.42986111111111114"/>
    <s v="Weekend"/>
    <x v="6"/>
    <x v="5"/>
    <n v="66.400000000000006"/>
    <s v="Mala Nair"/>
    <s v="Gold"/>
    <x v="162"/>
    <s v="Operations"/>
    <s v="FreshMart Hyderabad Market"/>
    <x v="0"/>
    <x v="0"/>
    <x v="3"/>
    <n v="3"/>
    <n v="0.38050684676869695"/>
    <x v="0"/>
  </r>
  <r>
    <s v="INV102223"/>
    <d v="2025-12-21T00:00:00"/>
    <s v="CUST0110"/>
    <s v="PRD100"/>
    <s v="STR045"/>
    <s v="EMP0204"/>
    <n v="4"/>
    <n v="292.91000000000003"/>
    <n v="0"/>
    <n v="0"/>
    <n v="1347.39"/>
    <n v="951.56"/>
    <n v="395.83"/>
    <x v="5"/>
    <x v="0"/>
    <x v="0"/>
    <n v="0.87708333333333333"/>
    <s v="Weekend"/>
    <x v="90"/>
    <x v="10"/>
    <n v="290.45"/>
    <s v="Pandi Chandran"/>
    <s v="Gold"/>
    <x v="116"/>
    <s v="Inventory"/>
    <s v="FreshMart Madurai Junction"/>
    <x v="0"/>
    <x v="1"/>
    <x v="2"/>
    <n v="12"/>
    <n v="0.29377537312878971"/>
    <x v="0"/>
  </r>
  <r>
    <s v="INV101427"/>
    <d v="2026-01-26T00:00:00"/>
    <s v="CUST0119"/>
    <s v="PRD047"/>
    <s v="STR018"/>
    <s v="EMP0308"/>
    <n v="5"/>
    <n v="537.24"/>
    <n v="0"/>
    <n v="0"/>
    <n v="2686.2"/>
    <n v="1719.45"/>
    <n v="966.75"/>
    <x v="5"/>
    <x v="0"/>
    <x v="0"/>
    <n v="0.76458333333333328"/>
    <s v="Weekday"/>
    <x v="91"/>
    <x v="2"/>
    <n v="474.19"/>
    <s v="Nandhini Naidu"/>
    <s v="Gold"/>
    <x v="80"/>
    <s v="Cashier"/>
    <s v="FreshMart Hyderabad Main Road"/>
    <x v="0"/>
    <x v="0"/>
    <x v="7"/>
    <n v="1"/>
    <n v="0.35989501898592813"/>
    <x v="0"/>
  </r>
  <r>
    <s v="INV102147"/>
    <d v="2026-01-18T00:00:00"/>
    <s v="CUST0200"/>
    <s v="PRD066"/>
    <s v="STR018"/>
    <s v="EMP0308"/>
    <n v="8"/>
    <n v="551.24"/>
    <n v="0"/>
    <n v="0"/>
    <n v="5071.41"/>
    <n v="2924.56"/>
    <n v="2146.85"/>
    <x v="3"/>
    <x v="0"/>
    <x v="0"/>
    <n v="0.80277777777777781"/>
    <s v="Weekend"/>
    <x v="126"/>
    <x v="11"/>
    <n v="491.81"/>
    <s v="Karthik Achari"/>
    <s v="Gold"/>
    <x v="80"/>
    <s v="Cashier"/>
    <s v="FreshMart Hyderabad Main Road"/>
    <x v="0"/>
    <x v="0"/>
    <x v="7"/>
    <n v="1"/>
    <n v="0.42332408541214378"/>
    <x v="0"/>
  </r>
  <r>
    <s v="INV100225"/>
    <d v="2026-03-14T00:00:00"/>
    <s v="CUST0297"/>
    <s v="PRD065"/>
    <s v="STR011"/>
    <s v="EMP0341"/>
    <n v="8"/>
    <n v="309.23"/>
    <n v="0"/>
    <n v="0"/>
    <n v="2844.92"/>
    <n v="1593.28"/>
    <n v="1251.6400000000001"/>
    <x v="5"/>
    <x v="0"/>
    <x v="0"/>
    <n v="0.73888888888888893"/>
    <s v="Weekend"/>
    <x v="114"/>
    <x v="11"/>
    <n v="159.5"/>
    <s v="Nithya Sharma"/>
    <s v="Gold"/>
    <x v="109"/>
    <s v="Billing"/>
    <s v="FreshMart Bengaluru Enclave"/>
    <x v="0"/>
    <x v="0"/>
    <x v="3"/>
    <n v="3"/>
    <n v="0.43995613233412539"/>
    <x v="0"/>
  </r>
  <r>
    <s v="INV101865"/>
    <d v="2026-03-19T00:00:00"/>
    <s v="CUST0263"/>
    <s v="PRD143"/>
    <s v="STR009"/>
    <s v="EMP0322"/>
    <n v="4"/>
    <n v="232.11"/>
    <n v="0"/>
    <n v="0"/>
    <n v="928.44"/>
    <n v="622.6"/>
    <n v="305.83999999999997"/>
    <x v="0"/>
    <x v="0"/>
    <x v="0"/>
    <n v="0.43541666666666667"/>
    <s v="Weekday"/>
    <x v="120"/>
    <x v="5"/>
    <n v="210.36"/>
    <s v="Deepa Kumar"/>
    <s v="Gold"/>
    <x v="66"/>
    <s v="Billing"/>
    <s v="FreshMart Kochi Square"/>
    <x v="0"/>
    <x v="0"/>
    <x v="3"/>
    <n v="3"/>
    <n v="0.32941277842402306"/>
    <x v="0"/>
  </r>
  <r>
    <s v="INV100557"/>
    <d v="2025-12-21T00:00:00"/>
    <s v="CUST0277"/>
    <s v="PRD111"/>
    <s v="STR016"/>
    <s v="EMP0146"/>
    <n v="7"/>
    <n v="230.21"/>
    <n v="0"/>
    <n v="0"/>
    <n v="1853.19"/>
    <n v="1336.3"/>
    <n v="516.89"/>
    <x v="0"/>
    <x v="0"/>
    <x v="0"/>
    <n v="0.46458333333333335"/>
    <s v="Weekend"/>
    <x v="29"/>
    <x v="4"/>
    <n v="225.45"/>
    <s v="Senthil Kumar"/>
    <s v="Gold"/>
    <x v="163"/>
    <s v="Inventory"/>
    <s v="FreshMart Kochi Bypass"/>
    <x v="0"/>
    <x v="1"/>
    <x v="2"/>
    <n v="12"/>
    <n v="0.27891905309223552"/>
    <x v="0"/>
  </r>
  <r>
    <s v="INV100174"/>
    <d v="2025-12-20T00:00:00"/>
    <s v="CUST0277"/>
    <s v="PRD080"/>
    <s v="STR021"/>
    <s v="EMP0280"/>
    <n v="6"/>
    <n v="276.49"/>
    <n v="0"/>
    <n v="0"/>
    <n v="1907.78"/>
    <n v="1237.8"/>
    <n v="669.98"/>
    <x v="1"/>
    <x v="0"/>
    <x v="0"/>
    <n v="0.52569444444444446"/>
    <s v="Weekend"/>
    <x v="56"/>
    <x v="1"/>
    <n v="275.70999999999998"/>
    <s v="Senthil Kumar"/>
    <s v="Gold"/>
    <x v="61"/>
    <s v="Store Manager"/>
    <s v="FreshMart Madurai Market"/>
    <x v="0"/>
    <x v="1"/>
    <x v="2"/>
    <n v="12"/>
    <n v="0.35118305045655163"/>
    <x v="0"/>
  </r>
  <r>
    <s v="INV101969"/>
    <d v="2026-03-22T00:00:00"/>
    <s v="CUST0324"/>
    <s v="PRD084"/>
    <s v="STR014"/>
    <s v="EMP0109"/>
    <n v="7"/>
    <n v="244.61"/>
    <n v="0"/>
    <n v="0"/>
    <n v="1969.11"/>
    <n v="1275.19"/>
    <n v="693.92"/>
    <x v="1"/>
    <x v="0"/>
    <x v="0"/>
    <n v="0.41666666666666669"/>
    <s v="Weekend"/>
    <x v="36"/>
    <x v="9"/>
    <n v="221.61"/>
    <s v="Tamil Velan"/>
    <s v="Gold"/>
    <x v="164"/>
    <s v="Store Manager"/>
    <s v="FreshMart Coimbatore Circle"/>
    <x v="0"/>
    <x v="0"/>
    <x v="3"/>
    <n v="3"/>
    <n v="0.3524028622067838"/>
    <x v="0"/>
  </r>
  <r>
    <s v="INV101739"/>
    <d v="2026-06-03T00:00:00"/>
    <s v="CUST0324"/>
    <s v="PRD082"/>
    <s v="STR054"/>
    <s v="EMP0104"/>
    <n v="3"/>
    <n v="246.7"/>
    <n v="0"/>
    <n v="0"/>
    <n v="740.1"/>
    <n v="577.23"/>
    <n v="162.87"/>
    <x v="0"/>
    <x v="0"/>
    <x v="0"/>
    <n v="0.84097222222222223"/>
    <s v="Weekday"/>
    <x v="31"/>
    <x v="9"/>
    <n v="232.92"/>
    <s v="Tamil Velan"/>
    <s v="Gold"/>
    <x v="81"/>
    <s v="Inventory"/>
    <s v="FreshMart Mysuru Plaza"/>
    <x v="0"/>
    <x v="0"/>
    <x v="9"/>
    <n v="6"/>
    <n v="0.22006485610052695"/>
    <x v="0"/>
  </r>
  <r>
    <s v="INV102388"/>
    <d v="2026-03-22T00:00:00"/>
    <s v="CUST0504"/>
    <s v="PRD085"/>
    <s v="STR056"/>
    <s v="EMP0163"/>
    <n v="5"/>
    <n v="433.39"/>
    <n v="0"/>
    <n v="0"/>
    <n v="2491.9899999999998"/>
    <n v="1680.35"/>
    <n v="811.64"/>
    <x v="4"/>
    <x v="0"/>
    <x v="0"/>
    <n v="0.55277777777777781"/>
    <s v="Weekend"/>
    <x v="44"/>
    <x v="9"/>
    <n v="389.61"/>
    <s v="Kalpana Kumar"/>
    <s v="Gold"/>
    <x v="165"/>
    <s v="Cashier"/>
    <s v="FreshMart Bengaluru Junction"/>
    <x v="0"/>
    <x v="0"/>
    <x v="3"/>
    <n v="3"/>
    <n v="0.32569954133042267"/>
    <x v="0"/>
  </r>
  <r>
    <s v="INV100042"/>
    <d v="2026-11-01T00:00:00"/>
    <s v="CUST0309"/>
    <s v="PRD025"/>
    <s v="STR015"/>
    <s v="EMP0349"/>
    <n v="7"/>
    <n v="428.85"/>
    <n v="0"/>
    <n v="0"/>
    <n v="3452.24"/>
    <n v="2001.3"/>
    <n v="1450.94"/>
    <x v="5"/>
    <x v="0"/>
    <x v="0"/>
    <n v="0.56874999999999998"/>
    <s v="Weekend"/>
    <x v="8"/>
    <x v="3"/>
    <n v="383.51"/>
    <s v="Bharath Pillai"/>
    <s v="Gold"/>
    <x v="166"/>
    <s v="Cashier"/>
    <s v="FreshMart Salem Circle"/>
    <x v="0"/>
    <x v="0"/>
    <x v="5"/>
    <n v="11"/>
    <n v="0.42028943526521917"/>
    <x v="0"/>
  </r>
  <r>
    <s v="INV100771"/>
    <d v="2026-02-28T00:00:00"/>
    <s v="CUST0361"/>
    <s v="PRD121"/>
    <s v="STR070"/>
    <s v="EMP0131"/>
    <n v="5"/>
    <n v="324.85000000000002"/>
    <n v="0"/>
    <n v="0"/>
    <n v="1867.89"/>
    <n v="1357.65"/>
    <n v="510.24"/>
    <x v="5"/>
    <x v="0"/>
    <x v="0"/>
    <n v="0.82708333333333328"/>
    <s v="Weekend"/>
    <x v="112"/>
    <x v="8"/>
    <n v="223.15"/>
    <s v="Ramesh Achari"/>
    <s v="Gold"/>
    <x v="167"/>
    <s v="Inventory"/>
    <s v="FreshMart Bengaluru Nagar"/>
    <x v="0"/>
    <x v="0"/>
    <x v="0"/>
    <n v="2"/>
    <n v="0.27316383727093135"/>
    <x v="0"/>
  </r>
  <r>
    <s v="INV101441"/>
    <d v="2026-09-03T00:00:00"/>
    <s v="CUST0490"/>
    <s v="PRD134"/>
    <s v="STR080"/>
    <s v="EMP0285"/>
    <n v="6"/>
    <n v="404.17"/>
    <n v="0"/>
    <n v="0"/>
    <n v="2425.02"/>
    <n v="1576.8"/>
    <n v="848.22"/>
    <x v="3"/>
    <x v="0"/>
    <x v="0"/>
    <n v="0.72499999999999998"/>
    <s v="Weekday"/>
    <x v="73"/>
    <x v="0"/>
    <n v="353.05"/>
    <s v="Hema Gounder"/>
    <s v="Gold"/>
    <x v="62"/>
    <s v="Store Manager"/>
    <s v="FreshMart Madurai Colony"/>
    <x v="0"/>
    <x v="0"/>
    <x v="10"/>
    <n v="9"/>
    <n v="0.34977855852735235"/>
    <x v="0"/>
  </r>
  <r>
    <s v="INV100323"/>
    <d v="2026-04-02T00:00:00"/>
    <s v="CUST0412"/>
    <s v="PRD031"/>
    <s v="STR102"/>
    <s v="EMP0193"/>
    <n v="5"/>
    <n v="376.44"/>
    <n v="0"/>
    <n v="0"/>
    <n v="1882.2"/>
    <n v="1358.9"/>
    <n v="523.29999999999995"/>
    <x v="3"/>
    <x v="0"/>
    <x v="0"/>
    <n v="0.59236111111111112"/>
    <s v="Weekday"/>
    <x v="50"/>
    <x v="3"/>
    <n v="342.46"/>
    <s v="Kalpana Gounder"/>
    <s v="Gold"/>
    <x v="132"/>
    <s v="HR"/>
    <s v="FreshMart Nagpur Towers"/>
    <x v="0"/>
    <x v="0"/>
    <x v="4"/>
    <n v="4"/>
    <n v="0.27802571458931036"/>
    <x v="0"/>
  </r>
  <r>
    <s v="INV101453"/>
    <d v="2025-12-13T00:00:00"/>
    <s v="CUST0415"/>
    <s v="PRD084"/>
    <s v="STR030"/>
    <s v="EMP0224"/>
    <n v="6"/>
    <n v="242.93"/>
    <n v="0"/>
    <n v="0"/>
    <n v="1676.22"/>
    <n v="1093.02"/>
    <n v="583.20000000000005"/>
    <x v="1"/>
    <x v="0"/>
    <x v="0"/>
    <n v="0.73541666666666672"/>
    <s v="Weekend"/>
    <x v="36"/>
    <x v="9"/>
    <n v="221.61"/>
    <s v="Bharath Devi"/>
    <s v="Gold"/>
    <x v="118"/>
    <s v="Operations"/>
    <s v="FreshMart Mysuru Bypass"/>
    <x v="0"/>
    <x v="1"/>
    <x v="2"/>
    <n v="12"/>
    <n v="0.34792568994523393"/>
    <x v="0"/>
  </r>
  <r>
    <s v="INV100496"/>
    <d v="2026-08-02T00:00:00"/>
    <s v="CUST0500"/>
    <s v="PRD047"/>
    <s v="STR050"/>
    <s v="EMP0100"/>
    <n v="3"/>
    <n v="540.85"/>
    <n v="0"/>
    <n v="0"/>
    <n v="1865.93"/>
    <n v="1031.67"/>
    <n v="834.26"/>
    <x v="1"/>
    <x v="0"/>
    <x v="0"/>
    <n v="0.62361111111111112"/>
    <s v="Weekend"/>
    <x v="91"/>
    <x v="2"/>
    <n v="474.19"/>
    <s v="Nandhini Prabhu"/>
    <s v="Gold"/>
    <x v="168"/>
    <s v="HR"/>
    <s v="FreshMart Chennai Main Road"/>
    <x v="0"/>
    <x v="0"/>
    <x v="11"/>
    <n v="8"/>
    <n v="0.4471014453918421"/>
    <x v="0"/>
  </r>
  <r>
    <s v="INV101146"/>
    <d v="2026-02-17T00:00:00"/>
    <s v="CUST0436"/>
    <s v="PRD026"/>
    <s v="STR053"/>
    <s v="EMP0007"/>
    <n v="7"/>
    <n v="370.43"/>
    <n v="0"/>
    <n v="0"/>
    <n v="2593.0100000000002"/>
    <n v="1730.75"/>
    <n v="862.26"/>
    <x v="0"/>
    <x v="0"/>
    <x v="0"/>
    <n v="0.54166666666666663"/>
    <s v="Weekday"/>
    <x v="15"/>
    <x v="3"/>
    <n v="329.69"/>
    <s v="Hari Pillai"/>
    <s v="Gold"/>
    <x v="131"/>
    <s v="Billing"/>
    <s v="FreshMart Tiruppur Heights"/>
    <x v="0"/>
    <x v="0"/>
    <x v="0"/>
    <n v="2"/>
    <n v="0.33253246227357391"/>
    <x v="0"/>
  </r>
  <r>
    <s v="INV100059"/>
    <d v="2026-01-24T00:00:00"/>
    <s v="CUST0499"/>
    <s v="PRD021"/>
    <s v="STR089"/>
    <s v="EMP0105"/>
    <n v="8"/>
    <n v="39.340000000000003"/>
    <n v="0"/>
    <n v="0"/>
    <n v="361.93"/>
    <n v="259.2"/>
    <n v="102.73"/>
    <x v="0"/>
    <x v="0"/>
    <x v="0"/>
    <n v="0.43055555555555558"/>
    <s v="Weekend"/>
    <x v="67"/>
    <x v="7"/>
    <n v="38.659999999999997"/>
    <s v="Rajesh Rao"/>
    <s v="Gold"/>
    <x v="63"/>
    <s v="Cashier"/>
    <s v="FreshMart Salem Hub"/>
    <x v="0"/>
    <x v="0"/>
    <x v="7"/>
    <n v="1"/>
    <n v="0.28383941646174676"/>
    <x v="0"/>
  </r>
  <r>
    <s v="INV101436"/>
    <d v="2026-01-27T00:00:00"/>
    <s v="CUST0461"/>
    <s v="PRD056"/>
    <s v="STR011"/>
    <s v="EMP0341"/>
    <n v="6"/>
    <n v="368"/>
    <n v="0"/>
    <n v="0"/>
    <n v="2208"/>
    <n v="1430.58"/>
    <n v="777.42"/>
    <x v="2"/>
    <x v="0"/>
    <x v="0"/>
    <n v="0.8208333333333333"/>
    <s v="Weekday"/>
    <x v="133"/>
    <x v="2"/>
    <n v="333.54"/>
    <s v="Prakash Achari"/>
    <s v="Gold"/>
    <x v="109"/>
    <s v="Billing"/>
    <s v="FreshMart Bengaluru Enclave"/>
    <x v="0"/>
    <x v="0"/>
    <x v="7"/>
    <n v="1"/>
    <n v="0.35209239130434783"/>
    <x v="0"/>
  </r>
  <r>
    <s v="INV102307"/>
    <d v="2025-12-28T00:00:00"/>
    <s v="CUST0658"/>
    <m/>
    <s v="STR085"/>
    <s v="EMP0154"/>
    <n v="6"/>
    <n v="445.71"/>
    <n v="0"/>
    <n v="0"/>
    <n v="3075.4"/>
    <n v="1853.64"/>
    <n v="1221.76"/>
    <x v="5"/>
    <x v="0"/>
    <x v="0"/>
    <n v="0.81111111111111112"/>
    <s v="Weekend"/>
    <x v="134"/>
    <x v="3"/>
    <m/>
    <s v="Udhay Subramaniam"/>
    <s v="Gold"/>
    <x v="103"/>
    <s v="Store Manager"/>
    <s v="FreshMart Mysuru Arcade"/>
    <x v="0"/>
    <x v="1"/>
    <x v="2"/>
    <n v="12"/>
    <n v="0.39726864798075046"/>
    <x v="0"/>
  </r>
  <r>
    <s v="INV100478"/>
    <d v="2025-12-20T00:00:00"/>
    <s v="CUST0485"/>
    <s v="PRD057"/>
    <s v="STR071"/>
    <s v="EMP0144"/>
    <n v="8"/>
    <n v="323.91000000000003"/>
    <n v="0"/>
    <n v="0"/>
    <n v="2979.97"/>
    <n v="1880.4"/>
    <n v="1099.57"/>
    <x v="3"/>
    <x v="0"/>
    <x v="0"/>
    <n v="0.40138888888888891"/>
    <s v="Weekend"/>
    <x v="117"/>
    <x v="2"/>
    <n v="317.99"/>
    <s v="Dhanush Venkataraman"/>
    <s v="Gold"/>
    <x v="120"/>
    <s v="Cashier"/>
    <s v="FreshMart Salem Crossing"/>
    <x v="0"/>
    <x v="1"/>
    <x v="2"/>
    <n v="12"/>
    <n v="0.36898693611009509"/>
    <x v="0"/>
  </r>
  <r>
    <s v="INV101576"/>
    <d v="2025-12-17T00:00:00"/>
    <s v="CUST0600"/>
    <s v="PRD129"/>
    <s v="STR001"/>
    <s v="EMP0185"/>
    <n v="3"/>
    <n v="550.96"/>
    <n v="0"/>
    <n v="0"/>
    <n v="1652.88"/>
    <n v="1120.74"/>
    <n v="532.14"/>
    <x v="2"/>
    <x v="0"/>
    <x v="0"/>
    <n v="0.74722222222222223"/>
    <s v="Weekday"/>
    <x v="106"/>
    <x v="0"/>
    <n v="490.22"/>
    <s v="Anitha Reddy"/>
    <s v="Gold"/>
    <x v="106"/>
    <s v="Inventory"/>
    <s v="FreshMart Madurai Crossing"/>
    <x v="0"/>
    <x v="1"/>
    <x v="2"/>
    <n v="12"/>
    <n v="0.32194714679831565"/>
    <x v="0"/>
  </r>
  <r>
    <s v="INV100900"/>
    <d v="2026-02-17T00:00:00"/>
    <s v="CUST0553"/>
    <s v="PRD104"/>
    <s v="STR043"/>
    <s v="EMP0278"/>
    <n v="5"/>
    <n v="213.78"/>
    <n v="0"/>
    <n v="0"/>
    <n v="1068.9000000000001"/>
    <n v="767.1"/>
    <n v="301.8"/>
    <x v="5"/>
    <x v="0"/>
    <x v="0"/>
    <n v="0.48402777777777778"/>
    <s v="Weekday"/>
    <x v="95"/>
    <x v="10"/>
    <n v="191.13"/>
    <s v="Rajesh Varma"/>
    <s v="Gold"/>
    <x v="148"/>
    <s v="Inventory"/>
    <s v="FreshMart Erode Heights"/>
    <x v="0"/>
    <x v="0"/>
    <x v="0"/>
    <n v="2"/>
    <n v="0.28234633735616055"/>
    <x v="0"/>
  </r>
  <r>
    <s v="INV100099"/>
    <d v="2026-03-02T00:00:00"/>
    <s v="CUST0551"/>
    <s v="PRD064"/>
    <s v="STR018"/>
    <s v="EMP0308"/>
    <n v="5"/>
    <n v="420.41"/>
    <n v="0"/>
    <n v="0"/>
    <n v="2102.0500000000002"/>
    <n v="1378.35"/>
    <n v="723.7"/>
    <x v="4"/>
    <x v="0"/>
    <x v="0"/>
    <n v="0.60347222222222219"/>
    <s v="Weekday"/>
    <x v="135"/>
    <x v="11"/>
    <n v="386.17"/>
    <s v="Jagan Pandian"/>
    <s v="Gold"/>
    <x v="80"/>
    <s v="Cashier"/>
    <s v="FreshMart Hyderabad Main Road"/>
    <x v="0"/>
    <x v="0"/>
    <x v="3"/>
    <n v="3"/>
    <n v="0.3442829618705549"/>
    <x v="0"/>
  </r>
  <r>
    <s v="INV101800"/>
    <d v="2025-12-22T00:00:00"/>
    <s v="CUST0613"/>
    <s v="PRD047"/>
    <s v="STR063"/>
    <s v="EMP0065"/>
    <n v="5"/>
    <n v="498.75"/>
    <n v="0"/>
    <n v="0"/>
    <n v="2493.75"/>
    <n v="1719.45"/>
    <n v="774.3"/>
    <x v="5"/>
    <x v="0"/>
    <x v="0"/>
    <n v="0.8666666666666667"/>
    <s v="Weekday"/>
    <x v="91"/>
    <x v="2"/>
    <n v="474.19"/>
    <s v="Meena Menon"/>
    <s v="Gold"/>
    <x v="169"/>
    <s v="Cashier"/>
    <s v="FreshMart Hyderabad Market"/>
    <x v="0"/>
    <x v="1"/>
    <x v="2"/>
    <n v="12"/>
    <n v="0.31049624060150371"/>
    <x v="0"/>
  </r>
  <r>
    <s v="INV100382"/>
    <d v="2026-05-01T00:00:00"/>
    <s v="CUST0621"/>
    <s v="PRD028"/>
    <s v="STR078"/>
    <s v="EMP0296"/>
    <n v="3"/>
    <n v="399.15"/>
    <n v="0"/>
    <n v="0"/>
    <n v="1197.45"/>
    <n v="929.94"/>
    <n v="267.51"/>
    <x v="0"/>
    <x v="0"/>
    <x v="0"/>
    <n v="0.70763888888888893"/>
    <s v="Weekday"/>
    <x v="58"/>
    <x v="3"/>
    <n v="380.12"/>
    <s v="Priya Iyer"/>
    <s v="Gold"/>
    <x v="140"/>
    <s v="Billing"/>
    <s v="FreshMart Tiruppur Towers"/>
    <x v="0"/>
    <x v="0"/>
    <x v="6"/>
    <n v="5"/>
    <n v="0.22339972441438055"/>
    <x v="0"/>
  </r>
  <r>
    <s v="INV100506"/>
    <d v="2025-12-22T00:00:00"/>
    <s v="CUST0635"/>
    <s v="PRD087"/>
    <s v="STR002"/>
    <s v="EMP0185"/>
    <n v="3"/>
    <n v="71.290000000000006"/>
    <n v="0"/>
    <n v="0"/>
    <n v="213.87"/>
    <n v="178.11"/>
    <n v="35.76"/>
    <x v="1"/>
    <x v="0"/>
    <x v="0"/>
    <n v="0.4465277777777778"/>
    <s v="Weekday"/>
    <x v="97"/>
    <x v="9"/>
    <n v="71.290000000000006"/>
    <s v="Thenmozhi Rao"/>
    <s v="Gold"/>
    <x v="106"/>
    <s v="Inventory"/>
    <s v="FreshMart Tiruppur Bypass"/>
    <x v="0"/>
    <x v="1"/>
    <x v="2"/>
    <n v="12"/>
    <n v="0.16720437649039135"/>
    <x v="0"/>
  </r>
  <r>
    <s v="INV100160"/>
    <d v="2025-06-12T00:00:00"/>
    <s v="CUST0384"/>
    <s v="PRD142"/>
    <s v="STR076"/>
    <s v="EMP0099"/>
    <n v="7"/>
    <n v="574.74"/>
    <n v="0"/>
    <n v="0"/>
    <n v="4626.66"/>
    <n v="2771.09"/>
    <n v="1855.57"/>
    <x v="2"/>
    <x v="0"/>
    <x v="0"/>
    <n v="0.8930555555555556"/>
    <s v="Weekend"/>
    <x v="62"/>
    <x v="5"/>
    <n v="522.78"/>
    <s v="Anand Kumar"/>
    <s v="Gold"/>
    <x v="170"/>
    <s v="Cashier"/>
    <s v="FreshMart Hyderabad Towers"/>
    <x v="0"/>
    <x v="1"/>
    <x v="9"/>
    <n v="6"/>
    <n v="0.40106037616768903"/>
    <x v="0"/>
  </r>
  <r>
    <s v="INV101327"/>
    <d v="2025-06-12T00:00:00"/>
    <s v="CUST0592"/>
    <s v="PRD051"/>
    <s v="STR007"/>
    <s v="EMP0125"/>
    <n v="4"/>
    <n v="148.03"/>
    <n v="0"/>
    <n v="0"/>
    <n v="680.94"/>
    <n v="451.2"/>
    <n v="229.74"/>
    <x v="2"/>
    <x v="0"/>
    <x v="0"/>
    <n v="0.88541666666666663"/>
    <s v="Weekend"/>
    <x v="136"/>
    <x v="2"/>
    <n v="147.97"/>
    <s v="Anjali Menon"/>
    <s v="Gold"/>
    <x v="171"/>
    <s v="Cashier"/>
    <s v="FreshMart Mysuru Towers"/>
    <x v="0"/>
    <x v="1"/>
    <x v="9"/>
    <n v="6"/>
    <n v="0.33738655388139921"/>
    <x v="0"/>
  </r>
  <r>
    <s v="INV101943"/>
    <d v="2025-06-12T00:00:00"/>
    <s v="CUST0264"/>
    <s v="PRD011"/>
    <s v="STR088"/>
    <s v="EMP0012"/>
    <n v="6"/>
    <n v="179.24"/>
    <n v="0"/>
    <n v="0"/>
    <n v="1236.76"/>
    <n v="613.38"/>
    <n v="623.38"/>
    <x v="2"/>
    <x v="0"/>
    <x v="0"/>
    <n v="0.54652777777777772"/>
    <s v="Weekend"/>
    <x v="52"/>
    <x v="6"/>
    <n v="168.36"/>
    <s v="Kavya Sharma"/>
    <s v="Gold"/>
    <x v="172"/>
    <s v="Cashier"/>
    <s v="FreshMart Salem Extension"/>
    <x v="0"/>
    <x v="1"/>
    <x v="9"/>
    <n v="6"/>
    <n v="0.50404282156602731"/>
    <x v="0"/>
  </r>
  <r>
    <s v="INV100893"/>
    <d v="2025-04-12T00:00:00"/>
    <s v="CUST0082"/>
    <s v="PRD009"/>
    <s v="STR050"/>
    <s v="EMP0010"/>
    <n v="3"/>
    <n v="708.04"/>
    <n v="0"/>
    <n v="0"/>
    <n v="2124.12"/>
    <n v="1196.1600000000001"/>
    <n v="927.96"/>
    <x v="4"/>
    <x v="0"/>
    <x v="0"/>
    <n v="0.37708333333333333"/>
    <s v="Weekday"/>
    <x v="108"/>
    <x v="6"/>
    <n v="661.91"/>
    <s v="Kavya Raj"/>
    <s v="Gold"/>
    <x v="104"/>
    <s v="Billing"/>
    <s v="FreshMart Chennai Main Road"/>
    <x v="0"/>
    <x v="1"/>
    <x v="4"/>
    <n v="4"/>
    <n v="0.4368679735608158"/>
    <x v="0"/>
  </r>
  <r>
    <s v="INV100707"/>
    <d v="2025-11-30T00:00:00"/>
    <s v="CUST0572"/>
    <s v="PRD123"/>
    <s v="STR012"/>
    <s v="EMP0142"/>
    <n v="4"/>
    <n v="187.3"/>
    <n v="0"/>
    <n v="0"/>
    <n v="861.58"/>
    <n v="633.72"/>
    <n v="227.86"/>
    <x v="0"/>
    <x v="0"/>
    <x v="0"/>
    <n v="0.45694444444444443"/>
    <s v="Weekend"/>
    <x v="137"/>
    <x v="8"/>
    <n v="183.39"/>
    <s v="Chandrasekar Balan"/>
    <s v="Gold"/>
    <x v="70"/>
    <s v="Billing"/>
    <s v="FreshMart Chennai Junction"/>
    <x v="0"/>
    <x v="1"/>
    <x v="5"/>
    <n v="11"/>
    <n v="0.264467606026138"/>
    <x v="0"/>
  </r>
  <r>
    <s v="INV101450"/>
    <d v="2025-11-30T00:00:00"/>
    <s v="CUST0461"/>
    <s v="PRD112"/>
    <s v="STR077"/>
    <s v="EMP0030"/>
    <n v="8"/>
    <n v="283.92"/>
    <n v="0"/>
    <n v="0"/>
    <n v="2612.06"/>
    <n v="1684.16"/>
    <n v="927.9"/>
    <x v="2"/>
    <x v="0"/>
    <x v="0"/>
    <n v="0.83958333333333335"/>
    <s v="Weekend"/>
    <x v="80"/>
    <x v="4"/>
    <n v="251.73"/>
    <s v="Prakash Achari"/>
    <s v="Gold"/>
    <x v="110"/>
    <s v="Cashier"/>
    <s v="FreshMart Kochi Gardens"/>
    <x v="0"/>
    <x v="1"/>
    <x v="5"/>
    <n v="11"/>
    <n v="0.35523686285919925"/>
    <x v="0"/>
  </r>
  <r>
    <s v="INV100723"/>
    <d v="2025-11-29T00:00:00"/>
    <s v="CUST0493"/>
    <s v="PRD017"/>
    <s v="STR087"/>
    <s v="EMP0222"/>
    <n v="7"/>
    <n v="533.58000000000004"/>
    <n v="0"/>
    <n v="0"/>
    <n v="4295.32"/>
    <n v="2783.83"/>
    <n v="1511.49"/>
    <x v="4"/>
    <x v="0"/>
    <x v="0"/>
    <n v="0.63541666666666663"/>
    <s v="Weekend"/>
    <x v="34"/>
    <x v="7"/>
    <n v="464.41"/>
    <s v="Elango Nair"/>
    <s v="Gold"/>
    <x v="96"/>
    <s v="Inventory"/>
    <s v="FreshMart Mysuru Complex"/>
    <x v="0"/>
    <x v="1"/>
    <x v="5"/>
    <n v="11"/>
    <n v="0.35189229207602696"/>
    <x v="0"/>
  </r>
  <r>
    <s v="INV100683"/>
    <d v="2025-11-28T00:00:00"/>
    <s v="CUST0398"/>
    <s v="PRD095"/>
    <s v="STR010"/>
    <s v="EMP0129"/>
    <n v="6"/>
    <n v="77.52"/>
    <n v="0"/>
    <n v="0"/>
    <n v="465.12"/>
    <n v="372.84"/>
    <n v="92.28"/>
    <x v="4"/>
    <x v="0"/>
    <x v="0"/>
    <n v="0.71388888888888891"/>
    <s v="Weekday"/>
    <x v="53"/>
    <x v="10"/>
    <n v="75.680000000000007"/>
    <s v="Balamurugan Menon"/>
    <s v="Gold"/>
    <x v="173"/>
    <s v="Inventory"/>
    <s v="FreshMart Kochi Colony"/>
    <x v="0"/>
    <x v="1"/>
    <x v="5"/>
    <n v="11"/>
    <n v="0.19840041279669762"/>
    <x v="0"/>
  </r>
  <r>
    <s v="INV100515"/>
    <d v="2025-11-22T00:00:00"/>
    <s v="CUST0676"/>
    <s v="PRD028"/>
    <s v="STR078"/>
    <s v="EMP0196"/>
    <n v="6"/>
    <n v="412.57"/>
    <n v="0"/>
    <n v="0"/>
    <n v="2846.73"/>
    <n v="1859.88"/>
    <n v="986.85"/>
    <x v="3"/>
    <x v="0"/>
    <x v="0"/>
    <n v="0.71597222222222223"/>
    <s v="Weekend"/>
    <x v="58"/>
    <x v="3"/>
    <n v="380.12"/>
    <s v="Dhanush Mudaliar"/>
    <s v="Gold"/>
    <x v="162"/>
    <s v="Operations"/>
    <s v="FreshMart Tiruppur Towers"/>
    <x v="0"/>
    <x v="1"/>
    <x v="5"/>
    <n v="11"/>
    <n v="0.34666090567071695"/>
    <x v="0"/>
  </r>
  <r>
    <s v="INV102384"/>
    <d v="2025-11-22T00:00:00"/>
    <s v="CUST0076"/>
    <s v="PRD103"/>
    <s v="STR085"/>
    <s v="EMP0121"/>
    <n v="7"/>
    <n v="397.16"/>
    <n v="0"/>
    <n v="0"/>
    <n v="3197.14"/>
    <n v="2123.87"/>
    <n v="1073.27"/>
    <x v="4"/>
    <x v="0"/>
    <x v="0"/>
    <n v="0.86805555555555558"/>
    <s v="Weekend"/>
    <x v="93"/>
    <x v="10"/>
    <n v="355.64"/>
    <s v="Senthil Chandran"/>
    <s v="Gold"/>
    <x v="130"/>
    <s v="Cashier"/>
    <s v="FreshMart Mysuru Arcade"/>
    <x v="0"/>
    <x v="1"/>
    <x v="5"/>
    <n v="11"/>
    <n v="0.33569690410804659"/>
    <x v="0"/>
  </r>
  <r>
    <s v="INV101933"/>
    <d v="2025-11-21T00:00:00"/>
    <s v="CUST0677"/>
    <s v="PRD145"/>
    <s v="STR019"/>
    <s v="EMP0064"/>
    <n v="4"/>
    <n v="396.24"/>
    <n v="0"/>
    <n v="0"/>
    <n v="1584.96"/>
    <n v="1131.96"/>
    <n v="453"/>
    <x v="1"/>
    <x v="0"/>
    <x v="0"/>
    <n v="0.67291666666666672"/>
    <s v="Weekday"/>
    <x v="138"/>
    <x v="5"/>
    <n v="367.25"/>
    <s v="Kamala Naidu"/>
    <s v="Gold"/>
    <x v="174"/>
    <s v="Cashier"/>
    <s v="FreshMart Hyderabad Heights"/>
    <x v="0"/>
    <x v="1"/>
    <x v="5"/>
    <n v="11"/>
    <n v="0.28581162931556631"/>
    <x v="0"/>
  </r>
  <r>
    <s v="INV101021"/>
    <d v="2025-11-19T00:00:00"/>
    <s v="CUST0436"/>
    <s v="PRD013"/>
    <s v="STR041"/>
    <s v="EMP0097"/>
    <n v="8"/>
    <n v="182.89"/>
    <n v="0"/>
    <n v="0"/>
    <n v="1463.12"/>
    <n v="993.92"/>
    <n v="469.2"/>
    <x v="3"/>
    <x v="0"/>
    <x v="0"/>
    <n v="0.7729166666666667"/>
    <s v="Weekday"/>
    <x v="24"/>
    <x v="7"/>
    <n v="161.03"/>
    <s v="Hari Pillai"/>
    <s v="Gold"/>
    <x v="105"/>
    <s v="Billing"/>
    <s v="FreshMart Tiruppur Colony"/>
    <x v="0"/>
    <x v="1"/>
    <x v="5"/>
    <n v="11"/>
    <n v="0.3206845644923178"/>
    <x v="0"/>
  </r>
  <r>
    <s v="INV102390"/>
    <d v="2025-09-11T00:00:00"/>
    <s v="CUST0179"/>
    <s v="PRD028"/>
    <s v="STR063"/>
    <s v="EMP0324"/>
    <n v="6"/>
    <n v="421.9"/>
    <n v="0"/>
    <n v="0"/>
    <n v="2911.11"/>
    <n v="1859.88"/>
    <n v="1051.23"/>
    <x v="2"/>
    <x v="0"/>
    <x v="0"/>
    <n v="0.73888888888888893"/>
    <s v="Weekend"/>
    <x v="58"/>
    <x v="3"/>
    <n v="380.12"/>
    <s v="Chitra Mudaliar"/>
    <s v="Gold"/>
    <x v="175"/>
    <s v="Inventory"/>
    <s v="FreshMart Hyderabad Market"/>
    <x v="0"/>
    <x v="1"/>
    <x v="10"/>
    <n v="9"/>
    <n v="0.36110967981285486"/>
    <x v="0"/>
  </r>
  <r>
    <s v="INV100345"/>
    <d v="2025-07-11T00:00:00"/>
    <s v="CUST0058"/>
    <s v="PRD016"/>
    <s v="STR032"/>
    <s v="EMP0186"/>
    <n v="7"/>
    <n v="64.59"/>
    <n v="0"/>
    <n v="0"/>
    <n v="452.13"/>
    <n v="337.05"/>
    <n v="115.08"/>
    <x v="3"/>
    <x v="0"/>
    <x v="0"/>
    <n v="0.50902777777777775"/>
    <s v="Weekday"/>
    <x v="17"/>
    <x v="7"/>
    <n v="59.92"/>
    <s v="Tara Devi"/>
    <s v="Gold"/>
    <x v="176"/>
    <s v="Billing"/>
    <s v="FreshMart Kochi Main Road"/>
    <x v="0"/>
    <x v="1"/>
    <x v="1"/>
    <n v="7"/>
    <n v="0.25452856479331165"/>
    <x v="0"/>
  </r>
  <r>
    <s v="INV101221"/>
    <d v="2025-07-11T00:00:00"/>
    <s v="CUST0045"/>
    <s v="PRD060"/>
    <s v="STR070"/>
    <s v="EMP0061"/>
    <n v="8"/>
    <n v="82.91"/>
    <n v="0"/>
    <n v="0"/>
    <n v="663.28"/>
    <n v="434"/>
    <n v="229.28"/>
    <x v="3"/>
    <x v="0"/>
    <x v="0"/>
    <n v="0.65625"/>
    <s v="Weekday"/>
    <x v="87"/>
    <x v="11"/>
    <n v="72.930000000000007"/>
    <s v="Thenmozhi Pandian"/>
    <s v="Gold"/>
    <x v="177"/>
    <s v="Billing"/>
    <s v="FreshMart Bengaluru Nagar"/>
    <x v="0"/>
    <x v="1"/>
    <x v="1"/>
    <n v="7"/>
    <n v="0.34567603425401039"/>
    <x v="0"/>
  </r>
  <r>
    <s v="INV100469"/>
    <d v="2025-05-11T00:00:00"/>
    <s v="CUST0600"/>
    <s v="PRD056"/>
    <s v="STR091"/>
    <s v="EMP0110"/>
    <n v="3"/>
    <n v="349.11"/>
    <n v="0"/>
    <n v="0"/>
    <n v="1047.33"/>
    <n v="715.29"/>
    <n v="332.04"/>
    <x v="0"/>
    <x v="0"/>
    <x v="0"/>
    <n v="0.76249999999999996"/>
    <s v="Weekday"/>
    <x v="133"/>
    <x v="2"/>
    <n v="333.54"/>
    <s v="Anitha Reddy"/>
    <s v="Gold"/>
    <x v="178"/>
    <s v="Cashier"/>
    <s v="FreshMart Tiruppur Plaza"/>
    <x v="0"/>
    <x v="1"/>
    <x v="6"/>
    <n v="5"/>
    <n v="0.31703474549568905"/>
    <x v="0"/>
  </r>
  <r>
    <s v="INV100522"/>
    <d v="2025-02-11T00:00:00"/>
    <s v="CUST0308"/>
    <s v="PRD112"/>
    <s v="STR038"/>
    <s v="EMP0041"/>
    <n v="3"/>
    <n v="283.39"/>
    <n v="0"/>
    <n v="0"/>
    <n v="977.7"/>
    <n v="631.55999999999995"/>
    <n v="346.14"/>
    <x v="5"/>
    <x v="0"/>
    <x v="0"/>
    <n v="0.67083333333333328"/>
    <s v="Weekend"/>
    <x v="80"/>
    <x v="4"/>
    <n v="251.73"/>
    <s v="Deepa Nathan"/>
    <s v="Gold"/>
    <x v="179"/>
    <s v="Inventory"/>
    <s v="FreshMart Hyderabad Hub"/>
    <x v="0"/>
    <x v="1"/>
    <x v="0"/>
    <n v="2"/>
    <n v="0.35403498005523165"/>
    <x v="0"/>
  </r>
  <r>
    <s v="INV102154"/>
    <d v="2025-02-11T00:00:00"/>
    <s v="CUST0496"/>
    <s v="PRD028"/>
    <s v="STR048"/>
    <s v="EMP0152"/>
    <n v="7"/>
    <n v="389"/>
    <n v="0"/>
    <n v="0"/>
    <n v="3131.45"/>
    <n v="2169.86"/>
    <n v="961.59"/>
    <x v="3"/>
    <x v="0"/>
    <x v="0"/>
    <n v="0.52986111111111112"/>
    <s v="Weekend"/>
    <x v="58"/>
    <x v="3"/>
    <n v="380.12"/>
    <s v="Senthil Venkataraman"/>
    <s v="Gold"/>
    <x v="141"/>
    <s v="Store Manager"/>
    <s v="FreshMart Bengaluru Square"/>
    <x v="0"/>
    <x v="1"/>
    <x v="0"/>
    <n v="2"/>
    <n v="0.30707499720576731"/>
    <x v="0"/>
  </r>
  <r>
    <s v="INV101519"/>
    <d v="2025-01-11T00:00:00"/>
    <s v="CUST0482"/>
    <s v="PRD073"/>
    <s v="STR063"/>
    <s v="EMP0342"/>
    <n v="4"/>
    <n v="404.15"/>
    <n v="0"/>
    <n v="0"/>
    <n v="1859.09"/>
    <n v="1276.2"/>
    <n v="582.89"/>
    <x v="2"/>
    <x v="0"/>
    <x v="0"/>
    <n v="0.37569444444444444"/>
    <s v="Weekend"/>
    <x v="51"/>
    <x v="1"/>
    <n v="392.68"/>
    <s v="Prakash Naicker"/>
    <s v="Gold"/>
    <x v="180"/>
    <s v="Inventory"/>
    <s v="FreshMart Hyderabad Market"/>
    <x v="0"/>
    <x v="1"/>
    <x v="7"/>
    <n v="1"/>
    <n v="0.31353511664308881"/>
    <x v="0"/>
  </r>
  <r>
    <s v="INV102011"/>
    <d v="2025-01-11T00:00:00"/>
    <s v="CUST0564"/>
    <s v="PRD035"/>
    <s v="STR086"/>
    <s v="EMP0267"/>
    <n v="6"/>
    <n v="546.6"/>
    <n v="0"/>
    <n v="0"/>
    <n v="3771.54"/>
    <n v="2338.8000000000002"/>
    <n v="1432.74"/>
    <x v="4"/>
    <x v="0"/>
    <x v="0"/>
    <n v="0.55347222222222225"/>
    <s v="Weekend"/>
    <x v="40"/>
    <x v="3"/>
    <n v="503.36"/>
    <s v="Kannan Raj"/>
    <s v="Gold"/>
    <x v="181"/>
    <s v="HR"/>
    <s v="FreshMart Bengaluru Circle"/>
    <x v="0"/>
    <x v="1"/>
    <x v="7"/>
    <n v="1"/>
    <n v="0.37988195803305813"/>
    <x v="0"/>
  </r>
  <r>
    <s v="INV100391"/>
    <d v="2025-10-30T00:00:00"/>
    <s v="CUST0461"/>
    <s v="PRD146"/>
    <s v="STR085"/>
    <s v="EMP0154"/>
    <n v="6"/>
    <n v="72.94"/>
    <n v="0"/>
    <n v="0"/>
    <n v="437.64"/>
    <n v="299.94"/>
    <n v="137.69999999999999"/>
    <x v="4"/>
    <x v="0"/>
    <x v="0"/>
    <n v="0.37638888888888888"/>
    <s v="Weekday"/>
    <x v="6"/>
    <x v="5"/>
    <n v="66.400000000000006"/>
    <s v="Prakash Achari"/>
    <s v="Gold"/>
    <x v="103"/>
    <s v="Store Manager"/>
    <s v="FreshMart Mysuru Arcade"/>
    <x v="0"/>
    <x v="1"/>
    <x v="8"/>
    <n v="10"/>
    <n v="0.31464217164792979"/>
    <x v="0"/>
  </r>
  <r>
    <s v="INV100046"/>
    <d v="2025-10-26T00:00:00"/>
    <s v="CUST0505"/>
    <s v="PRD063"/>
    <s v="STR044"/>
    <s v="EMP0208"/>
    <n v="5"/>
    <n v="76.39"/>
    <n v="0"/>
    <n v="0"/>
    <n v="439.24"/>
    <n v="271.60000000000002"/>
    <n v="167.64"/>
    <x v="3"/>
    <x v="0"/>
    <x v="0"/>
    <n v="0.69861111111111107"/>
    <s v="Weekend"/>
    <x v="75"/>
    <x v="11"/>
    <n v="42.16"/>
    <s v="Yazhini Sekar"/>
    <s v="Gold"/>
    <x v="182"/>
    <s v="Inventory"/>
    <s v="FreshMart Erode Colony"/>
    <x v="0"/>
    <x v="1"/>
    <x v="8"/>
    <n v="10"/>
    <n v="0.38165922957836257"/>
    <x v="0"/>
  </r>
  <r>
    <s v="INV101834"/>
    <d v="2025-10-24T00:00:00"/>
    <s v="CUST0045"/>
    <s v="PRD063"/>
    <s v="STR087"/>
    <s v="EMP0222"/>
    <n v="8"/>
    <n v="78.319999999999993"/>
    <n v="0"/>
    <n v="0"/>
    <n v="626.55999999999995"/>
    <n v="434.56"/>
    <n v="192"/>
    <x v="1"/>
    <x v="0"/>
    <x v="0"/>
    <n v="0.73958333333333337"/>
    <s v="Weekday"/>
    <x v="75"/>
    <x v="11"/>
    <n v="42.16"/>
    <s v="Thenmozhi Pandian"/>
    <s v="Gold"/>
    <x v="96"/>
    <s v="Inventory"/>
    <s v="FreshMart Mysuru Complex"/>
    <x v="0"/>
    <x v="1"/>
    <x v="8"/>
    <n v="10"/>
    <n v="0.30643513789581206"/>
    <x v="0"/>
  </r>
  <r>
    <s v="INV100357"/>
    <d v="2025-10-21T00:00:00"/>
    <s v="CUST0219"/>
    <s v="PRD030"/>
    <s v="STR049"/>
    <s v="EMP0183"/>
    <n v="6"/>
    <n v="191.09"/>
    <n v="0"/>
    <n v="0"/>
    <n v="1146.54"/>
    <n v="852"/>
    <n v="294.54000000000002"/>
    <x v="5"/>
    <x v="0"/>
    <x v="0"/>
    <n v="0.39652777777777776"/>
    <s v="Weekday"/>
    <x v="69"/>
    <x v="3"/>
    <n v="172.63"/>
    <s v="Pandi Naidu"/>
    <s v="Gold"/>
    <x v="146"/>
    <s v="Cashier"/>
    <s v="FreshMart Mysuru Circle"/>
    <x v="0"/>
    <x v="1"/>
    <x v="8"/>
    <n v="10"/>
    <n v="0.25689465696792091"/>
    <x v="0"/>
  </r>
  <r>
    <s v="INV101282"/>
    <d v="2025-10-14T00:00:00"/>
    <s v="CUST0477"/>
    <s v="PRD020"/>
    <s v="STR056"/>
    <s v="EMP0163"/>
    <n v="8"/>
    <n v="109.92"/>
    <n v="0"/>
    <n v="0"/>
    <n v="879.36"/>
    <n v="688.4"/>
    <n v="190.96"/>
    <x v="0"/>
    <x v="0"/>
    <x v="0"/>
    <n v="0.90972222222222221"/>
    <s v="Weekday"/>
    <x v="35"/>
    <x v="7"/>
    <n v="99.93"/>
    <s v="Malathi Gupta"/>
    <s v="Gold"/>
    <x v="165"/>
    <s v="Cashier"/>
    <s v="FreshMart Bengaluru Junction"/>
    <x v="0"/>
    <x v="1"/>
    <x v="8"/>
    <n v="10"/>
    <n v="0.21715793304221254"/>
    <x v="0"/>
  </r>
  <r>
    <s v="INV102345"/>
    <d v="2025-10-13T00:00:00"/>
    <s v="CUST0324"/>
    <s v="PRD078"/>
    <s v="STR081"/>
    <s v="EMP0226"/>
    <n v="8"/>
    <n v="269.92"/>
    <n v="0"/>
    <n v="0"/>
    <n v="2159.36"/>
    <n v="1720.24"/>
    <n v="439.12"/>
    <x v="0"/>
    <x v="0"/>
    <x v="0"/>
    <n v="0.72083333333333333"/>
    <s v="Weekday"/>
    <x v="139"/>
    <x v="1"/>
    <n v="261.55"/>
    <s v="Tamil Velan"/>
    <s v="Gold"/>
    <x v="183"/>
    <s v="Store Manager"/>
    <s v="FreshMart Erode Crossing"/>
    <x v="0"/>
    <x v="1"/>
    <x v="8"/>
    <n v="10"/>
    <n v="0.20335655008891523"/>
    <x v="0"/>
  </r>
  <r>
    <s v="INV102067"/>
    <d v="2025-12-10T00:00:00"/>
    <s v="CUST0505"/>
    <s v="PRD011"/>
    <s v="STR029"/>
    <s v="EMP0182"/>
    <n v="5"/>
    <n v="185.59"/>
    <n v="0"/>
    <n v="0"/>
    <n v="1067.1400000000001"/>
    <n v="511.15"/>
    <n v="555.99"/>
    <x v="3"/>
    <x v="0"/>
    <x v="0"/>
    <n v="0.59513888888888888"/>
    <s v="Weekend"/>
    <x v="52"/>
    <x v="6"/>
    <n v="168.36"/>
    <s v="Yazhini Sekar"/>
    <s v="Gold"/>
    <x v="184"/>
    <s v="Operations"/>
    <s v="FreshMart Bengaluru Colony"/>
    <x v="0"/>
    <x v="1"/>
    <x v="2"/>
    <n v="12"/>
    <n v="0.52100942706673914"/>
    <x v="0"/>
  </r>
  <r>
    <s v="INV102225"/>
    <d v="2025-12-10T00:00:00"/>
    <s v="CUST0096"/>
    <s v="PRD010"/>
    <s v="STR034"/>
    <s v="EMP0034"/>
    <n v="5"/>
    <n v="204.15"/>
    <n v="0"/>
    <n v="0"/>
    <n v="1173.8599999999999"/>
    <n v="538"/>
    <n v="635.86"/>
    <x v="3"/>
    <x v="0"/>
    <x v="0"/>
    <n v="0.55069444444444449"/>
    <s v="Weekend"/>
    <x v="113"/>
    <x v="6"/>
    <n v="182.3"/>
    <s v="Hariharan Gounder"/>
    <s v="Gold"/>
    <x v="185"/>
    <s v="Cashier"/>
    <s v="FreshMart Tiruppur Circle"/>
    <x v="0"/>
    <x v="1"/>
    <x v="2"/>
    <n v="12"/>
    <n v="0.54168299456493962"/>
    <x v="0"/>
  </r>
  <r>
    <s v="INV100028"/>
    <d v="2025-11-10T00:00:00"/>
    <s v="CUST0051"/>
    <s v="PRD033"/>
    <s v="STR086"/>
    <s v="EMP0263"/>
    <n v="8"/>
    <n v="235.08"/>
    <n v="0"/>
    <n v="0"/>
    <n v="2162.7399999999998"/>
    <n v="1416.24"/>
    <n v="746.5"/>
    <x v="0"/>
    <x v="0"/>
    <x v="0"/>
    <n v="0.77152777777777781"/>
    <s v="Weekend"/>
    <x v="66"/>
    <x v="3"/>
    <n v="217.42"/>
    <s v="Ovi Devi"/>
    <s v="Gold"/>
    <x v="99"/>
    <s v="Cashier"/>
    <s v="FreshMart Bengaluru Circle"/>
    <x v="0"/>
    <x v="1"/>
    <x v="5"/>
    <n v="11"/>
    <n v="0.34516400491968524"/>
    <x v="0"/>
  </r>
  <r>
    <s v="INV101712"/>
    <d v="2025-11-10T00:00:00"/>
    <s v="CUST0275"/>
    <s v="PRD141"/>
    <s v="STR003"/>
    <s v="EMP0298"/>
    <n v="4"/>
    <n v="47.48"/>
    <n v="0"/>
    <n v="0"/>
    <n v="218.41"/>
    <n v="146.6"/>
    <n v="71.81"/>
    <x v="4"/>
    <x v="0"/>
    <x v="0"/>
    <n v="0.55208333333333337"/>
    <s v="Weekend"/>
    <x v="103"/>
    <x v="5"/>
    <n v="46.76"/>
    <s v="Latha Nathan"/>
    <s v="Gold"/>
    <x v="107"/>
    <s v="Billing"/>
    <s v="FreshMart Tiruppur Square"/>
    <x v="0"/>
    <x v="1"/>
    <x v="5"/>
    <n v="11"/>
    <n v="0.32878531202783756"/>
    <x v="0"/>
  </r>
  <r>
    <s v="INV100039"/>
    <d v="2025-09-10T00:00:00"/>
    <s v="CUST0572"/>
    <s v="PRD121"/>
    <s v="STR087"/>
    <s v="EMP0222"/>
    <n v="4"/>
    <n v="328.56"/>
    <n v="0"/>
    <n v="0"/>
    <n v="1314.24"/>
    <n v="1086.1199999999999"/>
    <n v="228.12"/>
    <x v="4"/>
    <x v="0"/>
    <x v="0"/>
    <n v="0.50486111111111109"/>
    <s v="Weekday"/>
    <x v="112"/>
    <x v="8"/>
    <n v="223.15"/>
    <s v="Chandrasekar Balan"/>
    <s v="Gold"/>
    <x v="96"/>
    <s v="Inventory"/>
    <s v="FreshMart Mysuru Complex"/>
    <x v="0"/>
    <x v="1"/>
    <x v="10"/>
    <n v="9"/>
    <n v="0.17357560262965668"/>
    <x v="0"/>
  </r>
  <r>
    <s v="INV101151"/>
    <d v="2025-06-10T00:00:00"/>
    <s v="CUST0493"/>
    <s v="PRD091"/>
    <s v="STR062"/>
    <s v="EMP0350"/>
    <n v="4"/>
    <n v="376.8"/>
    <n v="0"/>
    <n v="0"/>
    <n v="1507.2"/>
    <n v="1206.28"/>
    <n v="300.92"/>
    <x v="0"/>
    <x v="0"/>
    <x v="0"/>
    <n v="0.7270833333333333"/>
    <s v="Weekday"/>
    <x v="74"/>
    <x v="9"/>
    <n v="376.11"/>
    <s v="Elango Nair"/>
    <s v="Gold"/>
    <x v="94"/>
    <s v="Cashier"/>
    <s v="FreshMart Hyderabad Crossing"/>
    <x v="0"/>
    <x v="1"/>
    <x v="9"/>
    <n v="6"/>
    <n v="0.19965498938428874"/>
    <x v="0"/>
  </r>
  <r>
    <s v="INV100758"/>
    <d v="2025-05-10T00:00:00"/>
    <s v="CUST0475"/>
    <s v="PRD057"/>
    <s v="STR053"/>
    <s v="EMP0007"/>
    <n v="5"/>
    <n v="337.13"/>
    <n v="0"/>
    <n v="0"/>
    <n v="1938.5"/>
    <n v="1175.25"/>
    <n v="763.25"/>
    <x v="4"/>
    <x v="0"/>
    <x v="0"/>
    <n v="0.38472222222222224"/>
    <s v="Weekend"/>
    <x v="117"/>
    <x v="2"/>
    <n v="317.99"/>
    <s v="Gopal Prabhu"/>
    <s v="Gold"/>
    <x v="131"/>
    <s v="Billing"/>
    <s v="FreshMart Tiruppur Heights"/>
    <x v="0"/>
    <x v="1"/>
    <x v="6"/>
    <n v="5"/>
    <n v="0.39373226721692028"/>
    <x v="0"/>
  </r>
  <r>
    <s v="INV100724"/>
    <d v="2025-03-10T00:00:00"/>
    <s v="CUST0054"/>
    <s v="PRD092"/>
    <s v="STR045"/>
    <s v="EMP0204"/>
    <n v="3"/>
    <n v="242.16"/>
    <n v="0"/>
    <n v="0"/>
    <n v="726.48"/>
    <n v="577.16999999999996"/>
    <n v="149.31"/>
    <x v="5"/>
    <x v="0"/>
    <x v="0"/>
    <n v="0.45277777777777778"/>
    <s v="Weekday"/>
    <x v="22"/>
    <x v="9"/>
    <n v="224.28"/>
    <s v="Deepak Pillai"/>
    <s v="Gold"/>
    <x v="116"/>
    <s v="Inventory"/>
    <s v="FreshMart Madurai Junction"/>
    <x v="0"/>
    <x v="1"/>
    <x v="3"/>
    <n v="3"/>
    <n v="0.20552527254707631"/>
    <x v="0"/>
  </r>
  <r>
    <s v="INV100823"/>
    <d v="2025-09-25T00:00:00"/>
    <s v="CUST0346"/>
    <s v="PRD006"/>
    <s v="STR054"/>
    <s v="EMP0104"/>
    <n v="4"/>
    <n v="361.94"/>
    <n v="0"/>
    <n v="0"/>
    <n v="1447.76"/>
    <n v="865.28"/>
    <n v="582.48"/>
    <x v="1"/>
    <x v="0"/>
    <x v="0"/>
    <n v="0.87083333333333335"/>
    <s v="Weekday"/>
    <x v="81"/>
    <x v="6"/>
    <n v="343.56"/>
    <s v="Thenmozhi Devi"/>
    <s v="Gold"/>
    <x v="81"/>
    <s v="Inventory"/>
    <s v="FreshMart Mysuru Plaza"/>
    <x v="0"/>
    <x v="1"/>
    <x v="10"/>
    <n v="9"/>
    <n v="0.40233187821185834"/>
    <x v="0"/>
  </r>
  <r>
    <s v="INV102466"/>
    <d v="2025-09-25T00:00:00"/>
    <s v="CUST0634"/>
    <s v="PRD020"/>
    <s v="STR009"/>
    <s v="EMP0317"/>
    <n v="3"/>
    <n v="103.11"/>
    <n v="0"/>
    <n v="0"/>
    <n v="309.33"/>
    <n v="258.14999999999998"/>
    <n v="51.18"/>
    <x v="5"/>
    <x v="0"/>
    <x v="0"/>
    <n v="0.55972222222222223"/>
    <s v="Weekday"/>
    <x v="35"/>
    <x v="7"/>
    <n v="99.93"/>
    <s v="Chandrasekar Pandian"/>
    <s v="Gold"/>
    <x v="78"/>
    <s v="HR"/>
    <s v="FreshMart Kochi Square"/>
    <x v="0"/>
    <x v="1"/>
    <x v="10"/>
    <n v="9"/>
    <n v="0.16545436912035691"/>
    <x v="0"/>
  </r>
  <r>
    <s v="INV100706"/>
    <d v="2025-09-23T00:00:00"/>
    <s v="CUST0450"/>
    <s v="PRD052"/>
    <s v="STR021"/>
    <s v="EMP0280"/>
    <n v="6"/>
    <n v="356.52"/>
    <n v="0"/>
    <n v="0"/>
    <n v="2139.12"/>
    <n v="1532.94"/>
    <n v="606.17999999999995"/>
    <x v="3"/>
    <x v="0"/>
    <x v="0"/>
    <n v="0.83125000000000004"/>
    <s v="Weekday"/>
    <x v="10"/>
    <x v="2"/>
    <n v="328.59"/>
    <s v="Bhavani Chettiar"/>
    <s v="Gold"/>
    <x v="61"/>
    <s v="Store Manager"/>
    <s v="FreshMart Madurai Market"/>
    <x v="0"/>
    <x v="1"/>
    <x v="10"/>
    <n v="9"/>
    <n v="0.28337821160103221"/>
    <x v="0"/>
  </r>
  <r>
    <s v="INV102051"/>
    <d v="2025-09-20T00:00:00"/>
    <s v="CUST0045"/>
    <s v="PRD068"/>
    <s v="STR080"/>
    <s v="EMP0285"/>
    <n v="4"/>
    <n v="240.51"/>
    <n v="0"/>
    <n v="0"/>
    <n v="1106.3499999999999"/>
    <n v="643.91999999999996"/>
    <n v="462.43"/>
    <x v="0"/>
    <x v="0"/>
    <x v="0"/>
    <n v="0.46875"/>
    <s v="Weekend"/>
    <x v="105"/>
    <x v="11"/>
    <n v="232.2"/>
    <s v="Thenmozhi Pandian"/>
    <s v="Gold"/>
    <x v="62"/>
    <s v="Store Manager"/>
    <s v="FreshMart Madurai Colony"/>
    <x v="0"/>
    <x v="1"/>
    <x v="10"/>
    <n v="9"/>
    <n v="0.41797803588376198"/>
    <x v="0"/>
  </r>
  <r>
    <s v="INV101508"/>
    <d v="2025-09-19T00:00:00"/>
    <s v="CUST0436"/>
    <s v="PRD124"/>
    <s v="STR080"/>
    <s v="EMP0285"/>
    <n v="6"/>
    <n v="124.54"/>
    <n v="0"/>
    <n v="0"/>
    <n v="747.24"/>
    <n v="653.52"/>
    <n v="93.72"/>
    <x v="5"/>
    <x v="0"/>
    <x v="0"/>
    <n v="0.86875000000000002"/>
    <s v="Weekday"/>
    <x v="102"/>
    <x v="8"/>
    <n v="121.9"/>
    <s v="Hari Pillai"/>
    <s v="Gold"/>
    <x v="62"/>
    <s v="Store Manager"/>
    <s v="FreshMart Madurai Colony"/>
    <x v="0"/>
    <x v="1"/>
    <x v="10"/>
    <n v="9"/>
    <n v="0.12542155130881644"/>
    <x v="0"/>
  </r>
  <r>
    <s v="INV100071"/>
    <d v="2025-09-18T00:00:00"/>
    <s v="CUST0475"/>
    <s v="PRD093"/>
    <s v="STR076"/>
    <s v="EMP0099"/>
    <n v="3"/>
    <n v="97.24"/>
    <n v="0"/>
    <n v="0"/>
    <n v="291.72000000000003"/>
    <n v="239.46"/>
    <n v="52.26"/>
    <x v="2"/>
    <x v="0"/>
    <x v="0"/>
    <n v="0.66805555555555551"/>
    <s v="Weekday"/>
    <x v="61"/>
    <x v="10"/>
    <n v="96.72"/>
    <s v="Gopal Prabhu"/>
    <s v="Gold"/>
    <x v="170"/>
    <s v="Cashier"/>
    <s v="FreshMart Hyderabad Towers"/>
    <x v="0"/>
    <x v="1"/>
    <x v="10"/>
    <n v="9"/>
    <n v="0.17914438502673793"/>
    <x v="0"/>
  </r>
  <r>
    <s v="INV100568"/>
    <d v="2025-09-17T00:00:00"/>
    <s v="CUST0370"/>
    <s v="PRD032"/>
    <s v="STR059"/>
    <s v="EMP0032"/>
    <n v="8"/>
    <n v="145.96"/>
    <n v="0"/>
    <n v="0"/>
    <n v="1167.68"/>
    <n v="927.28"/>
    <n v="240.4"/>
    <x v="0"/>
    <x v="0"/>
    <x v="0"/>
    <n v="0.72013888888888888"/>
    <s v="Weekday"/>
    <x v="28"/>
    <x v="3"/>
    <n v="141.11000000000001"/>
    <s v="Jaya Naicker"/>
    <s v="Gold"/>
    <x v="186"/>
    <s v="Cashier"/>
    <s v="FreshMart Coimbatore Plaza"/>
    <x v="0"/>
    <x v="1"/>
    <x v="10"/>
    <n v="9"/>
    <n v="0.20587832282817209"/>
    <x v="0"/>
  </r>
  <r>
    <s v="INV102191"/>
    <d v="2025-09-16T00:00:00"/>
    <s v="CUST0060"/>
    <s v="PRD001"/>
    <s v="STR078"/>
    <s v="EMP0296"/>
    <n v="7"/>
    <n v="343.32"/>
    <n v="0"/>
    <n v="0"/>
    <n v="2403.2399999999998"/>
    <n v="1293.18"/>
    <n v="1110.06"/>
    <x v="3"/>
    <x v="0"/>
    <x v="0"/>
    <n v="0.37847222222222221"/>
    <s v="Weekday"/>
    <x v="76"/>
    <x v="6"/>
    <n v="299.73"/>
    <s v="Anand Subramaniam"/>
    <s v="Gold"/>
    <x v="140"/>
    <s v="Billing"/>
    <s v="FreshMart Tiruppur Towers"/>
    <x v="0"/>
    <x v="1"/>
    <x v="10"/>
    <n v="9"/>
    <n v="0.4619014330653618"/>
    <x v="0"/>
  </r>
  <r>
    <s v="INV101206"/>
    <d v="2025-09-14T00:00:00"/>
    <s v="CUST0600"/>
    <s v="PRD072"/>
    <s v="STR012"/>
    <s v="EMP0157"/>
    <n v="8"/>
    <n v="368.84"/>
    <n v="0"/>
    <n v="0"/>
    <n v="3393.33"/>
    <n v="2110.8000000000002"/>
    <n v="1282.53"/>
    <x v="2"/>
    <x v="0"/>
    <x v="0"/>
    <n v="0.59305555555555556"/>
    <s v="Weekend"/>
    <x v="57"/>
    <x v="1"/>
    <n v="340.25"/>
    <s v="Anitha Reddy"/>
    <s v="Gold"/>
    <x v="142"/>
    <s v="Cashier"/>
    <s v="FreshMart Chennai Junction"/>
    <x v="0"/>
    <x v="1"/>
    <x v="10"/>
    <n v="9"/>
    <n v="0.37795616695104811"/>
    <x v="0"/>
  </r>
  <r>
    <s v="INV101548"/>
    <d v="2025-09-14T00:00:00"/>
    <s v="CUST0096"/>
    <s v="PRD118"/>
    <s v="STR043"/>
    <s v="EMP0271"/>
    <n v="5"/>
    <n v="157.91999999999999"/>
    <n v="0"/>
    <n v="0"/>
    <n v="908.04"/>
    <n v="688.2"/>
    <n v="219.84"/>
    <x v="4"/>
    <x v="0"/>
    <x v="0"/>
    <n v="0.54236111111111107"/>
    <s v="Weekend"/>
    <x v="44"/>
    <x v="8"/>
    <n v="155.55000000000001"/>
    <s v="Hariharan Gounder"/>
    <s v="Gold"/>
    <x v="187"/>
    <s v="Inventory"/>
    <s v="FreshMart Erode Heights"/>
    <x v="0"/>
    <x v="1"/>
    <x v="10"/>
    <n v="9"/>
    <n v="0.24210387207612"/>
    <x v="0"/>
  </r>
  <r>
    <s v="INV101138"/>
    <d v="2025-09-09T00:00:00"/>
    <s v="CUST0263"/>
    <s v="PRD004"/>
    <s v="STR018"/>
    <s v="EMP0308"/>
    <n v="7"/>
    <n v="400.62"/>
    <n v="0"/>
    <n v="0"/>
    <n v="2804.34"/>
    <n v="1655.78"/>
    <n v="1148.56"/>
    <x v="3"/>
    <x v="0"/>
    <x v="0"/>
    <n v="0.5395833333333333"/>
    <s v="Weekday"/>
    <x v="127"/>
    <x v="6"/>
    <n v="398.25"/>
    <s v="Deepa Kumar"/>
    <s v="Gold"/>
    <x v="80"/>
    <s v="Cashier"/>
    <s v="FreshMart Hyderabad Main Road"/>
    <x v="0"/>
    <x v="1"/>
    <x v="10"/>
    <n v="9"/>
    <n v="0.40956517398033043"/>
    <x v="0"/>
  </r>
  <r>
    <s v="INV102092"/>
    <d v="2025-05-09T00:00:00"/>
    <s v="CUST0475"/>
    <s v="PRD079"/>
    <s v="STR076"/>
    <s v="EMP0342"/>
    <n v="8"/>
    <n v="270.83"/>
    <n v="0"/>
    <n v="0"/>
    <n v="2166.64"/>
    <n v="1552.48"/>
    <n v="614.16"/>
    <x v="5"/>
    <x v="0"/>
    <x v="0"/>
    <n v="0.47430555555555554"/>
    <s v="Weekday"/>
    <x v="64"/>
    <x v="1"/>
    <n v="260.93"/>
    <s v="Gopal Prabhu"/>
    <s v="Gold"/>
    <x v="180"/>
    <s v="Inventory"/>
    <s v="FreshMart Hyderabad Towers"/>
    <x v="0"/>
    <x v="1"/>
    <x v="6"/>
    <n v="5"/>
    <n v="0.2834619503009268"/>
    <x v="0"/>
  </r>
  <r>
    <s v="INV100682"/>
    <d v="2025-03-09T00:00:00"/>
    <s v="CUST0518"/>
    <s v="PRD118"/>
    <s v="STR016"/>
    <s v="EMP0122"/>
    <n v="6"/>
    <n v="169.75"/>
    <n v="0"/>
    <n v="0"/>
    <n v="1018.5"/>
    <n v="825.84"/>
    <n v="192.66"/>
    <x v="2"/>
    <x v="0"/>
    <x v="0"/>
    <n v="0.49375000000000002"/>
    <s v="Weekday"/>
    <x v="44"/>
    <x v="8"/>
    <n v="155.55000000000001"/>
    <s v="Raghav Kumar"/>
    <s v="Gold"/>
    <x v="64"/>
    <s v="Cashier"/>
    <s v="FreshMart Kochi Bypass"/>
    <x v="0"/>
    <x v="1"/>
    <x v="3"/>
    <n v="3"/>
    <n v="0.18916053019145801"/>
    <x v="0"/>
  </r>
  <r>
    <s v="INV101648"/>
    <d v="2025-01-09T00:00:00"/>
    <s v="CUST0264"/>
    <s v="PRD116"/>
    <s v="STR059"/>
    <s v="EMP0326"/>
    <n v="6"/>
    <n v="156.36000000000001"/>
    <n v="0"/>
    <n v="0"/>
    <n v="938.16"/>
    <n v="767.88"/>
    <n v="170.28"/>
    <x v="3"/>
    <x v="0"/>
    <x v="0"/>
    <n v="0.77638888888888891"/>
    <s v="Weekday"/>
    <x v="125"/>
    <x v="4"/>
    <n v="150.04"/>
    <s v="Kavya Sharma"/>
    <s v="Gold"/>
    <x v="188"/>
    <s v="Store Manager"/>
    <s v="FreshMart Coimbatore Plaza"/>
    <x v="0"/>
    <x v="1"/>
    <x v="7"/>
    <n v="1"/>
    <n v="0.18150422102839603"/>
    <x v="0"/>
  </r>
  <r>
    <s v="INV100607"/>
    <d v="2025-08-25T00:00:00"/>
    <s v="CUST0156"/>
    <s v="PRD044"/>
    <s v="STR086"/>
    <s v="EMP0263"/>
    <n v="8"/>
    <n v="239.78"/>
    <n v="0"/>
    <n v="0"/>
    <n v="1918.24"/>
    <n v="1665.76"/>
    <n v="252.48"/>
    <x v="5"/>
    <x v="0"/>
    <x v="0"/>
    <n v="0.59305555555555556"/>
    <s v="Weekday"/>
    <x v="132"/>
    <x v="12"/>
    <n v="229.81"/>
    <s v="Tara Chettiar"/>
    <s v="Gold"/>
    <x v="99"/>
    <s v="Cashier"/>
    <s v="FreshMart Bengaluru Circle"/>
    <x v="0"/>
    <x v="1"/>
    <x v="11"/>
    <n v="8"/>
    <n v="0.13162065226457587"/>
    <x v="0"/>
  </r>
  <r>
    <s v="INV100100"/>
    <d v="2025-08-24T00:00:00"/>
    <s v="CUST0063"/>
    <s v="PRD084"/>
    <s v="STR030"/>
    <s v="EMP0036"/>
    <n v="8"/>
    <n v="226.02"/>
    <n v="0"/>
    <n v="0"/>
    <n v="2079.38"/>
    <n v="1457.36"/>
    <n v="622.02"/>
    <x v="5"/>
    <x v="0"/>
    <x v="0"/>
    <n v="0.48333333333333334"/>
    <s v="Weekend"/>
    <x v="36"/>
    <x v="9"/>
    <n v="221.61"/>
    <s v="Priya Varma"/>
    <s v="Gold"/>
    <x v="85"/>
    <s v="Cashier"/>
    <s v="FreshMart Mysuru Bypass"/>
    <x v="0"/>
    <x v="1"/>
    <x v="11"/>
    <n v="8"/>
    <n v="0.299137242831998"/>
    <x v="0"/>
  </r>
  <r>
    <s v="INV101673"/>
    <d v="2025-08-19T00:00:00"/>
    <s v="CUST0409"/>
    <s v="PRD032"/>
    <s v="STR006"/>
    <s v="EMP0265"/>
    <n v="8"/>
    <n v="154.01"/>
    <n v="0"/>
    <n v="0"/>
    <n v="1232.08"/>
    <n v="927.28"/>
    <n v="304.8"/>
    <x v="0"/>
    <x v="0"/>
    <x v="0"/>
    <n v="0.67013888888888884"/>
    <s v="Weekday"/>
    <x v="28"/>
    <x v="3"/>
    <n v="141.11000000000001"/>
    <s v="Banu Subramaniam"/>
    <s v="Gold"/>
    <x v="124"/>
    <s v="Operations"/>
    <s v="FreshMart Mysuru Junction"/>
    <x v="0"/>
    <x v="1"/>
    <x v="11"/>
    <n v="8"/>
    <n v="0.24738653334199082"/>
    <x v="0"/>
  </r>
  <r>
    <s v="INV102420"/>
    <d v="2025-08-13T00:00:00"/>
    <s v="CUST0324"/>
    <s v="PRD097"/>
    <s v="STR006"/>
    <s v="EMP0265"/>
    <n v="3"/>
    <n v="405.66"/>
    <n v="0"/>
    <n v="0"/>
    <n v="1216.98"/>
    <n v="931.14"/>
    <n v="285.83999999999997"/>
    <x v="3"/>
    <x v="0"/>
    <x v="0"/>
    <n v="0.80694444444444446"/>
    <s v="Weekday"/>
    <x v="41"/>
    <x v="10"/>
    <n v="365.92"/>
    <s v="Tamil Velan"/>
    <s v="Gold"/>
    <x v="124"/>
    <s v="Operations"/>
    <s v="FreshMart Mysuru Junction"/>
    <x v="0"/>
    <x v="1"/>
    <x v="11"/>
    <n v="8"/>
    <n v="0.23487649755953258"/>
    <x v="0"/>
  </r>
  <r>
    <s v="INV101477"/>
    <d v="2025-11-08T00:00:00"/>
    <s v="CUST0493"/>
    <s v="PRD108"/>
    <s v="STR025"/>
    <s v="EMP0011"/>
    <n v="6"/>
    <n v="310.42"/>
    <n v="0"/>
    <n v="0"/>
    <n v="1862.52"/>
    <n v="1559.58"/>
    <n v="302.94"/>
    <x v="2"/>
    <x v="0"/>
    <x v="0"/>
    <n v="0.78541666666666665"/>
    <s v="Weekday"/>
    <x v="140"/>
    <x v="4"/>
    <n v="306.62"/>
    <s v="Elango Nair"/>
    <s v="Gold"/>
    <x v="159"/>
    <s v="Billing"/>
    <s v="FreshMart Tiruppur Enclave"/>
    <x v="0"/>
    <x v="1"/>
    <x v="5"/>
    <n v="11"/>
    <n v="0.16265060240963855"/>
    <x v="0"/>
  </r>
  <r>
    <s v="INV101621"/>
    <d v="2025-11-08T00:00:00"/>
    <s v="CUST0054"/>
    <s v="PRD109"/>
    <s v="STR086"/>
    <s v="EMP0263"/>
    <n v="3"/>
    <n v="170.66"/>
    <n v="0"/>
    <n v="0"/>
    <n v="511.98"/>
    <n v="413.85"/>
    <n v="98.13"/>
    <x v="4"/>
    <x v="0"/>
    <x v="0"/>
    <n v="0.77569444444444446"/>
    <s v="Weekday"/>
    <x v="18"/>
    <x v="4"/>
    <n v="157.97999999999999"/>
    <s v="Deepak Pillai"/>
    <s v="Gold"/>
    <x v="99"/>
    <s v="Cashier"/>
    <s v="FreshMart Bengaluru Circle"/>
    <x v="0"/>
    <x v="1"/>
    <x v="5"/>
    <n v="11"/>
    <n v="0.19166764326731511"/>
    <x v="0"/>
  </r>
  <r>
    <s v="INV100944"/>
    <d v="2025-09-08T00:00:00"/>
    <s v="CUST0482"/>
    <s v="PRD056"/>
    <s v="STR004"/>
    <s v="EMP0212"/>
    <n v="5"/>
    <n v="352.39"/>
    <n v="0"/>
    <n v="0"/>
    <n v="2026.24"/>
    <n v="1192.1500000000001"/>
    <n v="834.09"/>
    <x v="0"/>
    <x v="0"/>
    <x v="0"/>
    <n v="0.76180555555555551"/>
    <s v="Weekend"/>
    <x v="133"/>
    <x v="2"/>
    <n v="333.54"/>
    <s v="Prakash Naicker"/>
    <s v="Gold"/>
    <x v="84"/>
    <s v="Billing"/>
    <s v="FreshMart Erode Plaza"/>
    <x v="0"/>
    <x v="1"/>
    <x v="10"/>
    <n v="9"/>
    <n v="0.41164422773215414"/>
    <x v="0"/>
  </r>
  <r>
    <s v="INV100951"/>
    <d v="2025-06-08T00:00:00"/>
    <s v="CUST0144"/>
    <s v="PRD026"/>
    <s v="STR090"/>
    <s v="EMP0088"/>
    <n v="5"/>
    <n v="368.1"/>
    <n v="0"/>
    <n v="0"/>
    <n v="1840.5"/>
    <n v="1236.25"/>
    <n v="604.25"/>
    <x v="4"/>
    <x v="0"/>
    <x v="0"/>
    <n v="0.73333333333333328"/>
    <s v="Weekday"/>
    <x v="15"/>
    <x v="3"/>
    <n v="329.69"/>
    <s v="Lalitha Chandran"/>
    <s v="Gold"/>
    <x v="189"/>
    <s v="Cashier"/>
    <s v="FreshMart Mysuru Heights"/>
    <x v="0"/>
    <x v="1"/>
    <x v="9"/>
    <n v="6"/>
    <n v="0.32830752512904104"/>
    <x v="0"/>
  </r>
  <r>
    <s v="INV100654"/>
    <d v="2025-03-08T00:00:00"/>
    <s v="CUST0297"/>
    <s v="PRD016"/>
    <s v="STR117"/>
    <s v="EMP0009"/>
    <n v="6"/>
    <n v="67.94"/>
    <n v="0"/>
    <n v="0"/>
    <n v="468.79"/>
    <n v="288.89999999999998"/>
    <n v="179.89"/>
    <x v="3"/>
    <x v="0"/>
    <x v="0"/>
    <n v="0.91388888888888886"/>
    <s v="Weekend"/>
    <x v="17"/>
    <x v="7"/>
    <n v="59.92"/>
    <s v="Nithya Sharma"/>
    <s v="Gold"/>
    <x v="190"/>
    <s v="Cashier"/>
    <s v="FreshMart Nagpur Market"/>
    <x v="0"/>
    <x v="1"/>
    <x v="3"/>
    <n v="3"/>
    <n v="0.38373258815247763"/>
    <x v="0"/>
  </r>
  <r>
    <s v="INV100684"/>
    <d v="2025-02-08T00:00:00"/>
    <s v="CUST0353"/>
    <s v="PRD054"/>
    <s v="STR012"/>
    <s v="EMP0142"/>
    <n v="5"/>
    <n v="537.21"/>
    <n v="0"/>
    <n v="0"/>
    <n v="3088.96"/>
    <n v="1895.95"/>
    <n v="1193.01"/>
    <x v="5"/>
    <x v="0"/>
    <x v="0"/>
    <n v="0.83888888888888891"/>
    <s v="Weekend"/>
    <x v="3"/>
    <x v="2"/>
    <n v="530.16"/>
    <s v="Mala Nair"/>
    <s v="Gold"/>
    <x v="70"/>
    <s v="Billing"/>
    <s v="FreshMart Chennai Junction"/>
    <x v="0"/>
    <x v="1"/>
    <x v="0"/>
    <n v="2"/>
    <n v="0.38621736765772297"/>
    <x v="0"/>
  </r>
  <r>
    <s v="INV100756"/>
    <d v="2025-02-08T00:00:00"/>
    <s v="CUST0505"/>
    <s v="PRD079"/>
    <s v="STR087"/>
    <s v="EMP0222"/>
    <n v="5"/>
    <n v="269.06"/>
    <n v="0"/>
    <n v="0"/>
    <n v="1547.09"/>
    <n v="970.3"/>
    <n v="576.79"/>
    <x v="0"/>
    <x v="0"/>
    <x v="0"/>
    <n v="0.91180555555555554"/>
    <s v="Weekend"/>
    <x v="64"/>
    <x v="1"/>
    <n v="260.93"/>
    <s v="Yazhini Sekar"/>
    <s v="Gold"/>
    <x v="96"/>
    <s v="Inventory"/>
    <s v="FreshMart Mysuru Complex"/>
    <x v="0"/>
    <x v="1"/>
    <x v="0"/>
    <n v="2"/>
    <n v="0.3728225248692707"/>
    <x v="0"/>
  </r>
  <r>
    <s v="INV102100"/>
    <d v="2025-02-08T00:00:00"/>
    <s v="CUST0228"/>
    <s v="PRD097"/>
    <s v="STR012"/>
    <s v="EMP0142"/>
    <n v="6"/>
    <n v="408.46"/>
    <n v="0"/>
    <n v="0"/>
    <n v="2818.37"/>
    <n v="1862.28"/>
    <n v="956.09"/>
    <x v="3"/>
    <x v="0"/>
    <x v="0"/>
    <n v="0.49305555555555558"/>
    <s v="Weekend"/>
    <x v="41"/>
    <x v="10"/>
    <n v="365.92"/>
    <s v="Sundar Balan"/>
    <s v="Gold"/>
    <x v="70"/>
    <s v="Billing"/>
    <s v="FreshMart Chennai Junction"/>
    <x v="0"/>
    <x v="1"/>
    <x v="0"/>
    <n v="2"/>
    <n v="0.33923508978594014"/>
    <x v="0"/>
  </r>
  <r>
    <s v="INV102419"/>
    <d v="2025-02-08T00:00:00"/>
    <s v="CUST0045"/>
    <s v="PRD071"/>
    <s v="STR044"/>
    <s v="EMP0118"/>
    <n v="6"/>
    <n v="59.94"/>
    <n v="0"/>
    <n v="0"/>
    <n v="413.59"/>
    <n v="258.06"/>
    <n v="155.53"/>
    <x v="2"/>
    <x v="0"/>
    <x v="0"/>
    <n v="0.56736111111111109"/>
    <s v="Weekend"/>
    <x v="37"/>
    <x v="1"/>
    <n v="53.39"/>
    <s v="Thenmozhi Pandian"/>
    <s v="Gold"/>
    <x v="191"/>
    <s v="Inventory"/>
    <s v="FreshMart Erode Colony"/>
    <x v="0"/>
    <x v="1"/>
    <x v="0"/>
    <n v="2"/>
    <n v="0.37604874392514326"/>
    <x v="0"/>
  </r>
  <r>
    <s v="INV100402"/>
    <d v="2025-07-30T00:00:00"/>
    <s v="CUST0551"/>
    <s v="PRD057"/>
    <s v="STR044"/>
    <s v="EMP0208"/>
    <n v="5"/>
    <n v="326.05"/>
    <n v="0"/>
    <n v="0"/>
    <n v="1630.25"/>
    <n v="1175.25"/>
    <n v="455"/>
    <x v="3"/>
    <x v="0"/>
    <x v="0"/>
    <n v="0.63402777777777775"/>
    <s v="Weekday"/>
    <x v="117"/>
    <x v="2"/>
    <n v="317.99"/>
    <s v="Jagan Pandian"/>
    <s v="Gold"/>
    <x v="182"/>
    <s v="Inventory"/>
    <s v="FreshMart Erode Colony"/>
    <x v="0"/>
    <x v="1"/>
    <x v="1"/>
    <n v="7"/>
    <n v="0.27909829780708478"/>
    <x v="0"/>
  </r>
  <r>
    <s v="INV101551"/>
    <d v="2025-07-29T00:00:00"/>
    <s v="CUST0346"/>
    <s v="PRD096"/>
    <s v="STR008"/>
    <s v="EMP0027"/>
    <n v="8"/>
    <n v="226.78"/>
    <n v="0"/>
    <n v="0"/>
    <n v="1814.24"/>
    <n v="1361.6"/>
    <n v="452.64"/>
    <x v="5"/>
    <x v="0"/>
    <x v="0"/>
    <n v="0.75694444444444442"/>
    <s v="Weekday"/>
    <x v="27"/>
    <x v="10"/>
    <n v="205.93"/>
    <s v="Thenmozhi Devi"/>
    <s v="Gold"/>
    <x v="192"/>
    <s v="Billing"/>
    <s v="FreshMart Kochi Plaza"/>
    <x v="0"/>
    <x v="1"/>
    <x v="1"/>
    <n v="7"/>
    <n v="0.24949290060851925"/>
    <x v="0"/>
  </r>
  <r>
    <s v="INV100337"/>
    <d v="2025-07-28T00:00:00"/>
    <s v="CUST0165"/>
    <s v="PRD057"/>
    <s v="STR034"/>
    <s v="EMP0034"/>
    <n v="3"/>
    <n v="340.78"/>
    <n v="0"/>
    <n v="0"/>
    <n v="1022.34"/>
    <n v="705.15"/>
    <n v="317.19"/>
    <x v="2"/>
    <x v="0"/>
    <x v="0"/>
    <n v="0.66180555555555554"/>
    <s v="Weekday"/>
    <x v="117"/>
    <x v="2"/>
    <n v="317.99"/>
    <s v="Meena Reddy"/>
    <s v="Gold"/>
    <x v="185"/>
    <s v="Cashier"/>
    <s v="FreshMart Tiruppur Circle"/>
    <x v="0"/>
    <x v="1"/>
    <x v="1"/>
    <n v="7"/>
    <n v="0.3102588180057515"/>
    <x v="0"/>
  </r>
  <r>
    <s v="INV101260"/>
    <d v="2025-07-23T00:00:00"/>
    <s v="CUST0635"/>
    <s v="PRD089"/>
    <s v="STR078"/>
    <s v="EMP0296"/>
    <n v="2"/>
    <n v="305.67"/>
    <n v="0"/>
    <n v="0"/>
    <n v="611.34"/>
    <n v="502.84"/>
    <n v="108.5"/>
    <x v="1"/>
    <x v="0"/>
    <x v="0"/>
    <n v="0.79374999999999996"/>
    <s v="Weekday"/>
    <x v="92"/>
    <x v="9"/>
    <n v="305.67"/>
    <s v="Thenmozhi Rao"/>
    <s v="Gold"/>
    <x v="140"/>
    <s v="Billing"/>
    <s v="FreshMart Tiruppur Towers"/>
    <x v="0"/>
    <x v="1"/>
    <x v="1"/>
    <n v="7"/>
    <n v="0.17747898059999345"/>
    <x v="0"/>
  </r>
  <r>
    <s v="INV101226"/>
    <d v="2025-07-20T00:00:00"/>
    <s v="CUST0277"/>
    <s v="PRD021"/>
    <s v="STR039"/>
    <s v="EMP0043"/>
    <n v="5"/>
    <n v="39.78"/>
    <n v="0"/>
    <n v="0"/>
    <n v="228.73"/>
    <n v="162"/>
    <n v="66.73"/>
    <x v="0"/>
    <x v="0"/>
    <x v="0"/>
    <n v="0.61736111111111114"/>
    <s v="Weekend"/>
    <x v="67"/>
    <x v="7"/>
    <n v="38.659999999999997"/>
    <s v="Senthil Kumar"/>
    <s v="Gold"/>
    <x v="193"/>
    <s v="Cashier"/>
    <s v="FreshMart Mysuru Market"/>
    <x v="0"/>
    <x v="1"/>
    <x v="1"/>
    <n v="7"/>
    <n v="0.29174135443536048"/>
    <x v="0"/>
  </r>
  <r>
    <s v="INV101307"/>
    <d v="2025-07-18T00:00:00"/>
    <s v="CUST0666"/>
    <s v="PRD109"/>
    <s v="STR092"/>
    <s v="EMP0336"/>
    <n v="8"/>
    <n v="166.99"/>
    <n v="0"/>
    <n v="0"/>
    <n v="1335.92"/>
    <n v="1103.5999999999999"/>
    <n v="232.32"/>
    <x v="3"/>
    <x v="0"/>
    <x v="0"/>
    <n v="0.72430555555555554"/>
    <s v="Weekday"/>
    <x v="18"/>
    <x v="4"/>
    <n v="157.97999999999999"/>
    <s v="Anand Reddy"/>
    <s v="Gold"/>
    <x v="114"/>
    <s v="Billing"/>
    <s v="FreshMart Chennai Gardens"/>
    <x v="0"/>
    <x v="1"/>
    <x v="1"/>
    <n v="7"/>
    <n v="0.1739026288999341"/>
    <x v="0"/>
  </r>
  <r>
    <s v="INV100295"/>
    <d v="2025-10-07T00:00:00"/>
    <s v="CUST0571"/>
    <s v="PRD015"/>
    <s v="STR003"/>
    <s v="EMP0298"/>
    <n v="5"/>
    <n v="491.63"/>
    <n v="0"/>
    <n v="0"/>
    <n v="2458.15"/>
    <n v="1934.45"/>
    <n v="523.70000000000005"/>
    <x v="5"/>
    <x v="0"/>
    <x v="0"/>
    <n v="0.76944444444444449"/>
    <s v="Weekday"/>
    <x v="19"/>
    <x v="7"/>
    <n v="459.58"/>
    <s v="Nirmala Iyer"/>
    <s v="Gold"/>
    <x v="107"/>
    <s v="Billing"/>
    <s v="FreshMart Tiruppur Square"/>
    <x v="0"/>
    <x v="1"/>
    <x v="8"/>
    <n v="10"/>
    <n v="0.21304639668043041"/>
    <x v="0"/>
  </r>
  <r>
    <s v="INV102091"/>
    <d v="2025-06-07T00:00:00"/>
    <s v="CUST0052"/>
    <s v="PRD132"/>
    <s v="STR048"/>
    <s v="EMP0152"/>
    <n v="5"/>
    <n v="365.14"/>
    <n v="0"/>
    <n v="0"/>
    <n v="2099.5500000000002"/>
    <n v="1269.1500000000001"/>
    <n v="830.4"/>
    <x v="3"/>
    <x v="0"/>
    <x v="0"/>
    <n v="0.45"/>
    <s v="Weekend"/>
    <x v="77"/>
    <x v="0"/>
    <n v="351.78"/>
    <s v="Janani Selvam"/>
    <s v="Gold"/>
    <x v="141"/>
    <s v="Store Manager"/>
    <s v="FreshMart Bengaluru Square"/>
    <x v="0"/>
    <x v="1"/>
    <x v="9"/>
    <n v="6"/>
    <n v="0.39551332428377506"/>
    <x v="0"/>
  </r>
  <r>
    <s v="INV101243"/>
    <d v="2025-01-07T00:00:00"/>
    <s v="CUST0119"/>
    <s v="PRD013"/>
    <s v="STR009"/>
    <s v="EMP0322"/>
    <n v="5"/>
    <n v="183.19"/>
    <n v="0"/>
    <n v="0"/>
    <n v="915.95"/>
    <n v="621.20000000000005"/>
    <n v="294.75"/>
    <x v="2"/>
    <x v="0"/>
    <x v="0"/>
    <n v="0.50624999999999998"/>
    <s v="Weekday"/>
    <x v="24"/>
    <x v="7"/>
    <n v="161.03"/>
    <s v="Nandhini Naidu"/>
    <s v="Gold"/>
    <x v="66"/>
    <s v="Billing"/>
    <s v="FreshMart Kochi Square"/>
    <x v="0"/>
    <x v="1"/>
    <x v="7"/>
    <n v="1"/>
    <n v="0.32179704132321629"/>
    <x v="0"/>
  </r>
  <r>
    <s v="INV101274"/>
    <d v="2025-06-30T00:00:00"/>
    <s v="CUST0264"/>
    <s v="PRD035"/>
    <s v="STR065"/>
    <s v="EMP0147"/>
    <n v="7"/>
    <n v="547.79999999999995"/>
    <n v="0"/>
    <n v="0"/>
    <n v="3834.6"/>
    <n v="2728.6"/>
    <n v="1106"/>
    <x v="2"/>
    <x v="0"/>
    <x v="0"/>
    <n v="0.41041666666666665"/>
    <s v="Weekday"/>
    <x v="40"/>
    <x v="3"/>
    <n v="503.36"/>
    <s v="Kavya Sharma"/>
    <s v="Gold"/>
    <x v="134"/>
    <s v="Billing"/>
    <s v="FreshMart Mysuru Enclave"/>
    <x v="0"/>
    <x v="1"/>
    <x v="9"/>
    <n v="6"/>
    <n v="0.28842643300474624"/>
    <x v="0"/>
  </r>
  <r>
    <s v="INV100884"/>
    <d v="2025-06-28T00:00:00"/>
    <s v="CUST0270"/>
    <s v="PRD024"/>
    <s v="STR063"/>
    <s v="EMP0173"/>
    <n v="7"/>
    <n v="333.47"/>
    <n v="0"/>
    <n v="0"/>
    <n v="2684.43"/>
    <n v="1722.84"/>
    <n v="961.59"/>
    <x v="5"/>
    <x v="0"/>
    <x v="0"/>
    <n v="0.78611111111111109"/>
    <s v="Weekend"/>
    <x v="88"/>
    <x v="7"/>
    <n v="313.47000000000003"/>
    <s v="Banu Venkataraman"/>
    <s v="Gold"/>
    <x v="194"/>
    <s v="Inventory"/>
    <s v="FreshMart Hyderabad Market"/>
    <x v="0"/>
    <x v="1"/>
    <x v="9"/>
    <n v="6"/>
    <n v="0.35821012281936954"/>
    <x v="0"/>
  </r>
  <r>
    <s v="INV101569"/>
    <d v="2025-06-22T00:00:00"/>
    <s v="CUST0562"/>
    <s v="PRD050"/>
    <s v="STR057"/>
    <s v="EMP0065"/>
    <n v="4"/>
    <n v="51.43"/>
    <n v="0"/>
    <n v="0"/>
    <n v="236.58"/>
    <n v="149.91999999999999"/>
    <n v="86.66"/>
    <x v="4"/>
    <x v="0"/>
    <x v="0"/>
    <n v="0.61944444444444446"/>
    <s v="Weekend"/>
    <x v="2"/>
    <x v="2"/>
    <n v="51.33"/>
    <s v="Gopal Pandian"/>
    <s v="Gold"/>
    <x v="169"/>
    <s v="Cashier"/>
    <s v="FreshMart Madurai Point"/>
    <x v="0"/>
    <x v="1"/>
    <x v="9"/>
    <n v="6"/>
    <n v="0.36630315326739366"/>
    <x v="0"/>
  </r>
  <r>
    <s v="INV100627"/>
    <d v="2025-06-21T00:00:00"/>
    <s v="CUST0497"/>
    <s v="PRD073"/>
    <s v="STR041"/>
    <s v="EMP0097"/>
    <n v="8"/>
    <n v="425.06"/>
    <n v="0"/>
    <n v="0"/>
    <n v="3910.55"/>
    <n v="2552.4"/>
    <n v="1358.15"/>
    <x v="5"/>
    <x v="0"/>
    <x v="0"/>
    <n v="0.75902777777777775"/>
    <s v="Weekend"/>
    <x v="51"/>
    <x v="1"/>
    <n v="392.68"/>
    <s v="Vasanth Nathan"/>
    <s v="Gold"/>
    <x v="105"/>
    <s v="Billing"/>
    <s v="FreshMart Tiruppur Colony"/>
    <x v="0"/>
    <x v="1"/>
    <x v="9"/>
    <n v="6"/>
    <n v="0.34730408766030352"/>
    <x v="0"/>
  </r>
  <r>
    <s v="INV100921"/>
    <d v="2025-06-20T00:00:00"/>
    <s v="CUST0461"/>
    <s v="PRD002"/>
    <s v="STR020"/>
    <s v="EMP0145"/>
    <n v="4"/>
    <n v="478.68"/>
    <n v="0"/>
    <n v="0"/>
    <n v="1914.72"/>
    <n v="1016.2"/>
    <n v="898.52"/>
    <x v="2"/>
    <x v="0"/>
    <x v="0"/>
    <n v="0.50069444444444444"/>
    <s v="Weekday"/>
    <x v="83"/>
    <x v="6"/>
    <n v="440.5"/>
    <s v="Prakash Achari"/>
    <s v="Gold"/>
    <x v="195"/>
    <s v="Cashier"/>
    <s v="FreshMart Erode Circle"/>
    <x v="0"/>
    <x v="1"/>
    <x v="9"/>
    <n v="6"/>
    <n v="0.46926965822679034"/>
    <x v="0"/>
  </r>
  <r>
    <s v="INV101526"/>
    <d v="2025-06-20T00:00:00"/>
    <s v="CUST0157"/>
    <s v="PRD049"/>
    <s v="STR043"/>
    <s v="EMP0330"/>
    <n v="3"/>
    <n v="424.8"/>
    <n v="0"/>
    <n v="0"/>
    <n v="1274.4000000000001"/>
    <n v="926.82"/>
    <n v="347.58"/>
    <x v="3"/>
    <x v="0"/>
    <x v="0"/>
    <n v="0.78749999999999998"/>
    <s v="Weekday"/>
    <x v="48"/>
    <x v="2"/>
    <n v="418.79"/>
    <s v="Prasath Chettiar"/>
    <s v="Gold"/>
    <x v="125"/>
    <s v="Store Manager"/>
    <s v="FreshMart Erode Heights"/>
    <x v="0"/>
    <x v="1"/>
    <x v="9"/>
    <n v="6"/>
    <n v="0.27274011299435025"/>
    <x v="0"/>
  </r>
  <r>
    <s v="INV100326"/>
    <d v="2025-06-15T00:00:00"/>
    <s v="CUST0045"/>
    <s v="PRD080"/>
    <s v="STR036"/>
    <s v="EMP0150"/>
    <n v="6"/>
    <n v="306.69"/>
    <n v="0"/>
    <n v="0"/>
    <n v="2116.16"/>
    <n v="1237.8"/>
    <n v="878.36"/>
    <x v="2"/>
    <x v="0"/>
    <x v="0"/>
    <n v="0.56597222222222221"/>
    <s v="Weekend"/>
    <x v="56"/>
    <x v="1"/>
    <n v="275.70999999999998"/>
    <s v="Thenmozhi Pandian"/>
    <s v="Gold"/>
    <x v="58"/>
    <s v="Operations"/>
    <s v="FreshMart Chennai Central"/>
    <x v="0"/>
    <x v="1"/>
    <x v="9"/>
    <n v="6"/>
    <n v="0.41507258430364435"/>
    <x v="0"/>
  </r>
  <r>
    <s v="INV100497"/>
    <d v="2025-06-15T00:00:00"/>
    <s v="CUST0178"/>
    <s v="PRD053"/>
    <s v="STR053"/>
    <s v="EMP0007"/>
    <n v="3"/>
    <n v="270.85000000000002"/>
    <n v="0"/>
    <n v="0"/>
    <n v="934.43"/>
    <n v="583.91999999999996"/>
    <n v="350.51"/>
    <x v="3"/>
    <x v="0"/>
    <x v="0"/>
    <n v="0.39166666666666666"/>
    <s v="Weekend"/>
    <x v="23"/>
    <x v="2"/>
    <n v="262.77"/>
    <s v="Vasanth Varma"/>
    <s v="Gold"/>
    <x v="131"/>
    <s v="Billing"/>
    <s v="FreshMart Tiruppur Heights"/>
    <x v="0"/>
    <x v="1"/>
    <x v="9"/>
    <n v="6"/>
    <n v="0.37510567939813577"/>
    <x v="0"/>
  </r>
  <r>
    <s v="INV101774"/>
    <d v="2025-06-14T00:00:00"/>
    <s v="CUST0205"/>
    <s v="PRD029"/>
    <s v="STR080"/>
    <s v="EMP0285"/>
    <n v="8"/>
    <n v="378.58"/>
    <n v="0"/>
    <n v="0"/>
    <n v="3482.94"/>
    <n v="2089.7600000000002"/>
    <n v="1393.18"/>
    <x v="0"/>
    <x v="0"/>
    <x v="0"/>
    <n v="0.66041666666666665"/>
    <s v="Weekend"/>
    <x v="9"/>
    <x v="3"/>
    <n v="332.73"/>
    <s v="Lalitha Nathan"/>
    <s v="Gold"/>
    <x v="62"/>
    <s v="Store Manager"/>
    <s v="FreshMart Madurai Colony"/>
    <x v="0"/>
    <x v="1"/>
    <x v="9"/>
    <n v="6"/>
    <n v="0.40000114845504087"/>
    <x v="0"/>
  </r>
  <r>
    <s v="INV101974"/>
    <d v="2025-10-06T00:00:00"/>
    <s v="CUST0677"/>
    <s v="PRD015"/>
    <s v="STR081"/>
    <s v="EMP0031"/>
    <n v="4"/>
    <n v="526.20000000000005"/>
    <n v="0"/>
    <n v="0"/>
    <n v="2104.8000000000002"/>
    <n v="1547.56"/>
    <n v="557.24"/>
    <x v="0"/>
    <x v="0"/>
    <x v="0"/>
    <n v="0.4777777777777778"/>
    <s v="Weekday"/>
    <x v="19"/>
    <x v="7"/>
    <n v="459.58"/>
    <s v="Kamala Naidu"/>
    <s v="Gold"/>
    <x v="196"/>
    <s v="Cashier"/>
    <s v="FreshMart Erode Crossing"/>
    <x v="0"/>
    <x v="1"/>
    <x v="8"/>
    <n v="10"/>
    <n v="0.26474724439376662"/>
    <x v="0"/>
  </r>
  <r>
    <s v="INV101440"/>
    <d v="2025-08-06T00:00:00"/>
    <s v="CUST0378"/>
    <s v="PRD048"/>
    <s v="STR006"/>
    <s v="EMP0265"/>
    <n v="5"/>
    <n v="161.82"/>
    <n v="0"/>
    <n v="0"/>
    <n v="930.46"/>
    <n v="546.04999999999995"/>
    <n v="384.41"/>
    <x v="5"/>
    <x v="0"/>
    <x v="0"/>
    <n v="0.90625"/>
    <s v="Weekend"/>
    <x v="122"/>
    <x v="2"/>
    <n v="147.72"/>
    <s v="Radha Nair"/>
    <s v="Gold"/>
    <x v="124"/>
    <s v="Operations"/>
    <s v="FreshMart Mysuru Junction"/>
    <x v="0"/>
    <x v="1"/>
    <x v="11"/>
    <n v="8"/>
    <n v="0.41313973733422177"/>
    <x v="0"/>
  </r>
  <r>
    <s v="INV101671"/>
    <d v="2025-07-06T00:00:00"/>
    <s v="CUST0392"/>
    <s v="PRD095"/>
    <s v="STR023"/>
    <s v="EMP0035"/>
    <n v="7"/>
    <n v="85.31"/>
    <n v="0"/>
    <n v="0"/>
    <n v="686.75"/>
    <n v="434.98"/>
    <n v="251.77"/>
    <x v="1"/>
    <x v="0"/>
    <x v="0"/>
    <n v="0.77083333333333337"/>
    <s v="Weekend"/>
    <x v="53"/>
    <x v="10"/>
    <n v="75.680000000000007"/>
    <s v="Indira Chettiar"/>
    <s v="Gold"/>
    <x v="197"/>
    <s v="HR"/>
    <s v="FreshMart Mysuru Square"/>
    <x v="0"/>
    <x v="1"/>
    <x v="1"/>
    <n v="7"/>
    <n v="0.36661084819803424"/>
    <x v="0"/>
  </r>
  <r>
    <s v="INV101743"/>
    <d v="2025-06-06T00:00:00"/>
    <s v="CUST0110"/>
    <s v="PRD123"/>
    <s v="STR080"/>
    <s v="EMP0285"/>
    <n v="3"/>
    <n v="206.02"/>
    <n v="0"/>
    <n v="0"/>
    <n v="618.05999999999995"/>
    <n v="475.29"/>
    <n v="142.77000000000001"/>
    <x v="1"/>
    <x v="0"/>
    <x v="0"/>
    <n v="0.60416666666666663"/>
    <s v="Weekday"/>
    <x v="137"/>
    <x v="8"/>
    <n v="183.39"/>
    <s v="Pandi Chandran"/>
    <s v="Gold"/>
    <x v="62"/>
    <s v="Store Manager"/>
    <s v="FreshMart Madurai Colony"/>
    <x v="0"/>
    <x v="1"/>
    <x v="9"/>
    <n v="6"/>
    <n v="0.23099699058343853"/>
    <x v="0"/>
  </r>
  <r>
    <s v="INV100437"/>
    <d v="2025-03-06T00:00:00"/>
    <s v="CUST0060"/>
    <s v="PRD110"/>
    <s v="STR046"/>
    <s v="EMP0211"/>
    <n v="4"/>
    <n v="332.43"/>
    <n v="0"/>
    <n v="0"/>
    <n v="1329.72"/>
    <n v="1014.8"/>
    <n v="314.92"/>
    <x v="0"/>
    <x v="0"/>
    <x v="0"/>
    <n v="0.6166666666666667"/>
    <s v="Weekday"/>
    <x v="141"/>
    <x v="4"/>
    <n v="291.93"/>
    <s v="Anand Subramaniam"/>
    <s v="Gold"/>
    <x v="198"/>
    <s v="Cashier"/>
    <s v="FreshMart Mysuru Colony"/>
    <x v="0"/>
    <x v="1"/>
    <x v="3"/>
    <n v="3"/>
    <n v="0.2368318142165268"/>
    <x v="0"/>
  </r>
  <r>
    <s v="INV102262"/>
    <d v="2025-05-31T00:00:00"/>
    <s v="CUST0618"/>
    <s v="PRD098"/>
    <s v="STR043"/>
    <s v="EMP0271"/>
    <n v="7"/>
    <n v="84.51"/>
    <n v="0"/>
    <n v="0"/>
    <n v="680.31"/>
    <n v="483.63"/>
    <n v="196.68"/>
    <x v="3"/>
    <x v="0"/>
    <x v="0"/>
    <n v="0.86527777777777781"/>
    <s v="Weekend"/>
    <x v="32"/>
    <x v="10"/>
    <n v="83.13"/>
    <s v="Malathi Naidu"/>
    <s v="Gold"/>
    <x v="187"/>
    <s v="Inventory"/>
    <s v="FreshMart Erode Heights"/>
    <x v="0"/>
    <x v="1"/>
    <x v="6"/>
    <n v="5"/>
    <n v="0.28910349693522075"/>
    <x v="0"/>
  </r>
  <r>
    <s v="INV101125"/>
    <d v="2025-05-28T00:00:00"/>
    <s v="CUST0579"/>
    <s v="PRD089"/>
    <s v="STR036"/>
    <s v="EMP0150"/>
    <n v="4"/>
    <n v="334.96"/>
    <n v="0"/>
    <n v="0"/>
    <n v="1339.84"/>
    <n v="1005.68"/>
    <n v="334.16"/>
    <x v="3"/>
    <x v="0"/>
    <x v="0"/>
    <n v="0.55277777777777781"/>
    <s v="Weekday"/>
    <x v="92"/>
    <x v="9"/>
    <n v="305.67"/>
    <s v="Pandi Nair"/>
    <s v="Gold"/>
    <x v="58"/>
    <s v="Operations"/>
    <s v="FreshMart Chennai Central"/>
    <x v="0"/>
    <x v="1"/>
    <x v="6"/>
    <n v="5"/>
    <n v="0.24940291378074997"/>
    <x v="0"/>
  </r>
  <r>
    <s v="INV101275"/>
    <d v="2025-05-22T00:00:00"/>
    <s v="CUST0461"/>
    <s v="PRD005"/>
    <s v="STR036"/>
    <s v="EMP0150"/>
    <n v="3"/>
    <n v="334.1"/>
    <n v="0"/>
    <n v="0"/>
    <n v="1002.3"/>
    <n v="615.80999999999995"/>
    <n v="386.49"/>
    <x v="1"/>
    <x v="0"/>
    <x v="0"/>
    <n v="0.4909722222222222"/>
    <s v="Weekday"/>
    <x v="24"/>
    <x v="6"/>
    <n v="332.74"/>
    <s v="Prakash Achari"/>
    <s v="Gold"/>
    <x v="58"/>
    <s v="Operations"/>
    <s v="FreshMart Chennai Central"/>
    <x v="0"/>
    <x v="1"/>
    <x v="6"/>
    <n v="5"/>
    <n v="0.38560311284046694"/>
    <x v="0"/>
  </r>
  <r>
    <s v="INV101380"/>
    <d v="2025-05-18T00:00:00"/>
    <s v="CUST0406"/>
    <s v="PRD090"/>
    <s v="STR044"/>
    <s v="EMP0118"/>
    <n v="8"/>
    <n v="471.94"/>
    <n v="0"/>
    <n v="0"/>
    <n v="4341.8500000000004"/>
    <n v="2961.44"/>
    <n v="1380.41"/>
    <x v="3"/>
    <x v="0"/>
    <x v="0"/>
    <n v="0.55277777777777781"/>
    <s v="Weekend"/>
    <x v="49"/>
    <x v="9"/>
    <n v="438.7"/>
    <s v="Gopal Naidu"/>
    <s v="Gold"/>
    <x v="191"/>
    <s v="Inventory"/>
    <s v="FreshMart Erode Colony"/>
    <x v="0"/>
    <x v="1"/>
    <x v="6"/>
    <n v="5"/>
    <n v="0.31793129656713154"/>
    <x v="0"/>
  </r>
  <r>
    <s v="INV100507"/>
    <d v="2025-05-17T00:00:00"/>
    <s v="CUST0049"/>
    <s v="PRD132"/>
    <s v="STR033"/>
    <s v="EMP0313"/>
    <n v="8"/>
    <n v="392.42"/>
    <n v="0"/>
    <n v="0"/>
    <n v="3610.26"/>
    <n v="2030.64"/>
    <n v="1579.62"/>
    <x v="0"/>
    <x v="0"/>
    <x v="0"/>
    <n v="0.76736111111111116"/>
    <s v="Weekend"/>
    <x v="77"/>
    <x v="0"/>
    <n v="351.78"/>
    <s v="Lokesh Gupta"/>
    <s v="Gold"/>
    <x v="199"/>
    <s v="HR"/>
    <s v="FreshMart Ahmedabad Complex"/>
    <x v="0"/>
    <x v="1"/>
    <x v="6"/>
    <n v="5"/>
    <n v="0.43753635472237451"/>
    <x v="0"/>
  </r>
  <r>
    <s v="INV102397"/>
    <d v="2025-05-13T00:00:00"/>
    <s v="CUST0409"/>
    <s v="PRD082"/>
    <s v="STR069"/>
    <s v="EMP0275"/>
    <n v="4"/>
    <n v="252.99"/>
    <n v="0"/>
    <n v="0"/>
    <n v="1011.96"/>
    <n v="769.64"/>
    <n v="242.32"/>
    <x v="2"/>
    <x v="0"/>
    <x v="0"/>
    <n v="0.67222222222222228"/>
    <s v="Weekday"/>
    <x v="31"/>
    <x v="9"/>
    <n v="232.92"/>
    <s v="Banu Subramaniam"/>
    <s v="Gold"/>
    <x v="160"/>
    <s v="Billing"/>
    <s v="FreshMart Madurai Gardens"/>
    <x v="0"/>
    <x v="1"/>
    <x v="6"/>
    <n v="5"/>
    <n v="0.23945610498438671"/>
    <x v="0"/>
  </r>
  <r>
    <s v="INV100301"/>
    <d v="2025-08-05T00:00:00"/>
    <s v="CUST0137"/>
    <s v="PRD004"/>
    <s v="STR029"/>
    <s v="EMP0116"/>
    <n v="4"/>
    <n v="455.26"/>
    <n v="0"/>
    <n v="0"/>
    <n v="1821.04"/>
    <n v="946.16"/>
    <n v="874.88"/>
    <x v="2"/>
    <x v="0"/>
    <x v="0"/>
    <n v="0.8208333333333333"/>
    <s v="Weekday"/>
    <x v="127"/>
    <x v="6"/>
    <n v="398.25"/>
    <s v="Raghav Selvam"/>
    <s v="Gold"/>
    <x v="200"/>
    <s v="Inventory"/>
    <s v="FreshMart Bengaluru Colony"/>
    <x v="0"/>
    <x v="1"/>
    <x v="11"/>
    <n v="8"/>
    <n v="0.48042876597987966"/>
    <x v="0"/>
  </r>
  <r>
    <s v="INV101007"/>
    <d v="2025-04-05T00:00:00"/>
    <s v="CUST0209"/>
    <s v="PRD105"/>
    <s v="STR010"/>
    <s v="EMP0173"/>
    <n v="6"/>
    <n v="143.82"/>
    <n v="0"/>
    <n v="0"/>
    <n v="992.36"/>
    <n v="703.62"/>
    <n v="288.74"/>
    <x v="2"/>
    <x v="0"/>
    <x v="0"/>
    <n v="0.81388888888888888"/>
    <s v="Weekend"/>
    <x v="39"/>
    <x v="4"/>
    <n v="131.03"/>
    <s v="Udhay Pandian"/>
    <s v="Gold"/>
    <x v="194"/>
    <s v="Inventory"/>
    <s v="FreshMart Kochi Colony"/>
    <x v="0"/>
    <x v="1"/>
    <x v="4"/>
    <n v="4"/>
    <n v="0.29096295699141439"/>
    <x v="0"/>
  </r>
  <r>
    <s v="INV101216"/>
    <d v="2025-04-05T00:00:00"/>
    <s v="CUST0312"/>
    <s v="PRD057"/>
    <s v="STR021"/>
    <s v="EMP0280"/>
    <n v="7"/>
    <n v="329.41"/>
    <n v="0"/>
    <n v="0"/>
    <n v="2651.75"/>
    <n v="1645.35"/>
    <n v="1006.4"/>
    <x v="4"/>
    <x v="0"/>
    <x v="0"/>
    <n v="0.77152777777777781"/>
    <s v="Weekend"/>
    <x v="117"/>
    <x v="2"/>
    <n v="317.99"/>
    <s v="Tara Sharma"/>
    <s v="Gold"/>
    <x v="61"/>
    <s v="Store Manager"/>
    <s v="FreshMart Madurai Market"/>
    <x v="0"/>
    <x v="1"/>
    <x v="4"/>
    <n v="4"/>
    <n v="0.37952295653813517"/>
    <x v="0"/>
  </r>
  <r>
    <s v="INV102080"/>
    <d v="2025-04-05T00:00:00"/>
    <s v="CUST0633"/>
    <s v="PRD120"/>
    <s v="STR090"/>
    <s v="EMP0173"/>
    <n v="7"/>
    <n v="123.44"/>
    <n v="0"/>
    <n v="0"/>
    <n v="993.69"/>
    <n v="650.72"/>
    <n v="342.97"/>
    <x v="3"/>
    <x v="0"/>
    <x v="0"/>
    <n v="0.67083333333333328"/>
    <s v="Weekend"/>
    <x v="26"/>
    <x v="8"/>
    <n v="109.69"/>
    <s v="Devi Mudaliar"/>
    <s v="Gold"/>
    <x v="194"/>
    <s v="Inventory"/>
    <s v="FreshMart Mysuru Heights"/>
    <x v="0"/>
    <x v="1"/>
    <x v="4"/>
    <n v="4"/>
    <n v="0.34514788314263001"/>
    <x v="0"/>
  </r>
  <r>
    <s v="INV102057"/>
    <d v="2025-03-05T00:00:00"/>
    <s v="CUST0046"/>
    <s v="PRD018"/>
    <s v="STR008"/>
    <s v="EMP0211"/>
    <n v="3"/>
    <n v="254.52"/>
    <n v="0"/>
    <n v="0"/>
    <n v="878.09"/>
    <n v="573.6"/>
    <n v="304.49"/>
    <x v="4"/>
    <x v="0"/>
    <x v="0"/>
    <n v="0.61597222222222225"/>
    <s v="Weekend"/>
    <x v="21"/>
    <x v="7"/>
    <n v="232.58"/>
    <s v="Kishore Murugan"/>
    <s v="Gold"/>
    <x v="198"/>
    <s v="Cashier"/>
    <s v="FreshMart Kochi Plaza"/>
    <x v="0"/>
    <x v="1"/>
    <x v="3"/>
    <n v="3"/>
    <n v="0.34676399913448508"/>
    <x v="0"/>
  </r>
  <r>
    <s v="INV100597"/>
    <d v="2025-04-28T00:00:00"/>
    <s v="CUST0110"/>
    <s v="PRD063"/>
    <s v="STR010"/>
    <s v="EMP0173"/>
    <n v="7"/>
    <n v="75.44"/>
    <n v="0"/>
    <n v="0"/>
    <n v="528.08000000000004"/>
    <n v="380.24"/>
    <n v="147.84"/>
    <x v="0"/>
    <x v="0"/>
    <x v="0"/>
    <n v="0.4513888888888889"/>
    <s v="Weekday"/>
    <x v="75"/>
    <x v="11"/>
    <n v="42.16"/>
    <s v="Pandi Chandran"/>
    <s v="Gold"/>
    <x v="194"/>
    <s v="Inventory"/>
    <s v="FreshMart Kochi Colony"/>
    <x v="0"/>
    <x v="1"/>
    <x v="4"/>
    <n v="4"/>
    <n v="0.27995758218451749"/>
    <x v="0"/>
  </r>
  <r>
    <s v="INV101100"/>
    <d v="2025-10-04T00:00:00"/>
    <s v="CUST0572"/>
    <s v="PRD041"/>
    <s v="STR011"/>
    <s v="EMP0102"/>
    <n v="3"/>
    <n v="233.01"/>
    <n v="0"/>
    <n v="0"/>
    <n v="699.03"/>
    <n v="569.07000000000005"/>
    <n v="129.96"/>
    <x v="5"/>
    <x v="0"/>
    <x v="0"/>
    <n v="0.70833333333333337"/>
    <s v="Weekday"/>
    <x v="116"/>
    <x v="12"/>
    <n v="217.85"/>
    <s v="Chandrasekar Balan"/>
    <s v="Gold"/>
    <x v="149"/>
    <s v="Cashier"/>
    <s v="FreshMart Bengaluru Enclave"/>
    <x v="0"/>
    <x v="1"/>
    <x v="8"/>
    <n v="10"/>
    <n v="0.18591476760654052"/>
    <x v="0"/>
  </r>
  <r>
    <s v="INV100870"/>
    <d v="2025-05-04T00:00:00"/>
    <s v="CUST0051"/>
    <s v="PRD095"/>
    <s v="STR038"/>
    <s v="EMP0041"/>
    <n v="4"/>
    <n v="84.3"/>
    <n v="0"/>
    <n v="0"/>
    <n v="387.78"/>
    <n v="248.56"/>
    <n v="139.22"/>
    <x v="4"/>
    <x v="0"/>
    <x v="0"/>
    <n v="0.80902777777777779"/>
    <s v="Weekend"/>
    <x v="53"/>
    <x v="10"/>
    <n v="75.680000000000007"/>
    <s v="Ovi Devi"/>
    <s v="Gold"/>
    <x v="179"/>
    <s v="Inventory"/>
    <s v="FreshMart Hyderabad Hub"/>
    <x v="0"/>
    <x v="1"/>
    <x v="6"/>
    <n v="5"/>
    <n v="0.35901799989684874"/>
    <x v="0"/>
  </r>
  <r>
    <s v="INV101139"/>
    <d v="2025-04-04T00:00:00"/>
    <s v="CUST0228"/>
    <s v="PRD074"/>
    <s v="STR117"/>
    <s v="EMP0009"/>
    <n v="6"/>
    <n v="452.46"/>
    <n v="0"/>
    <n v="0"/>
    <n v="2714.76"/>
    <n v="1885.56"/>
    <n v="829.2"/>
    <x v="4"/>
    <x v="0"/>
    <x v="0"/>
    <n v="0.62986111111111109"/>
    <s v="Weekday"/>
    <x v="110"/>
    <x v="1"/>
    <n v="414.29"/>
    <s v="Sundar Balan"/>
    <s v="Gold"/>
    <x v="190"/>
    <s v="Cashier"/>
    <s v="FreshMart Nagpur Market"/>
    <x v="0"/>
    <x v="1"/>
    <x v="4"/>
    <n v="4"/>
    <n v="0.30544136498253988"/>
    <x v="0"/>
  </r>
  <r>
    <s v="INV102211"/>
    <d v="2025-03-04T00:00:00"/>
    <s v="CUST0485"/>
    <s v="PRD018"/>
    <s v="STR056"/>
    <s v="EMP0163"/>
    <n v="7"/>
    <n v="233.96"/>
    <n v="0"/>
    <n v="0"/>
    <n v="1637.72"/>
    <n v="1338.4"/>
    <n v="299.32"/>
    <x v="5"/>
    <x v="0"/>
    <x v="0"/>
    <n v="0.41944444444444445"/>
    <s v="Weekday"/>
    <x v="21"/>
    <x v="7"/>
    <n v="232.58"/>
    <s v="Dhanush Venkataraman"/>
    <s v="Gold"/>
    <x v="165"/>
    <s v="Cashier"/>
    <s v="FreshMart Bengaluru Junction"/>
    <x v="0"/>
    <x v="1"/>
    <x v="3"/>
    <n v="3"/>
    <n v="0.18276628483501453"/>
    <x v="0"/>
  </r>
  <r>
    <s v="INV100867"/>
    <d v="2025-01-04T00:00:00"/>
    <s v="CUST0461"/>
    <s v="PRD017"/>
    <s v="STR039"/>
    <s v="EMP0171"/>
    <n v="4"/>
    <n v="507.28"/>
    <n v="0"/>
    <n v="0"/>
    <n v="2029.12"/>
    <n v="1590.76"/>
    <n v="438.36"/>
    <x v="4"/>
    <x v="0"/>
    <x v="0"/>
    <n v="0.67361111111111116"/>
    <s v="Weekday"/>
    <x v="34"/>
    <x v="7"/>
    <n v="464.41"/>
    <s v="Prakash Achari"/>
    <s v="Gold"/>
    <x v="152"/>
    <s v="Cashier"/>
    <s v="FreshMart Mysuru Market"/>
    <x v="0"/>
    <x v="1"/>
    <x v="7"/>
    <n v="1"/>
    <n v="0.2160345371392525"/>
    <x v="0"/>
  </r>
  <r>
    <s v="INV102108"/>
    <d v="2025-01-04T00:00:00"/>
    <s v="CUST0263"/>
    <s v="PRD069"/>
    <s v="STR070"/>
    <s v="EMP0211"/>
    <n v="6"/>
    <n v="479.54"/>
    <n v="0"/>
    <n v="0"/>
    <n v="2877.24"/>
    <n v="2020.8"/>
    <n v="856.44"/>
    <x v="2"/>
    <x v="0"/>
    <x v="0"/>
    <n v="0.49166666666666664"/>
    <s v="Weekday"/>
    <x v="142"/>
    <x v="11"/>
    <n v="468.94"/>
    <s v="Deepa Kumar"/>
    <s v="Gold"/>
    <x v="198"/>
    <s v="Cashier"/>
    <s v="FreshMart Bengaluru Nagar"/>
    <x v="0"/>
    <x v="1"/>
    <x v="7"/>
    <n v="1"/>
    <n v="0.29766025774700761"/>
    <x v="0"/>
  </r>
  <r>
    <s v="INV102142"/>
    <d v="2026-05-03T00:00:00"/>
    <s v="CUST0115"/>
    <s v="PRD052"/>
    <s v="STR036"/>
    <s v="EMP0150"/>
    <n v="4"/>
    <n v="328.59"/>
    <n v="0"/>
    <n v="0"/>
    <n v="1314.36"/>
    <n v="1021.96"/>
    <n v="292.39999999999998"/>
    <x v="2"/>
    <x v="1"/>
    <x v="0"/>
    <n v="0.42777777777777776"/>
    <s v="Weekday"/>
    <x v="10"/>
    <x v="2"/>
    <n v="328.59"/>
    <s v="Venkat Chettiar"/>
    <s v="Silver"/>
    <x v="58"/>
    <s v="Operations"/>
    <s v="FreshMart Chennai Central"/>
    <x v="0"/>
    <x v="0"/>
    <x v="6"/>
    <n v="5"/>
    <n v="0.22246568672205483"/>
    <x v="0"/>
  </r>
  <r>
    <s v="INV101106"/>
    <d v="2026-01-25T00:00:00"/>
    <s v="CUST0005"/>
    <s v="PRD057"/>
    <s v="STR091"/>
    <s v="EMP0142"/>
    <n v="2"/>
    <n v="317.99"/>
    <n v="0"/>
    <n v="0"/>
    <n v="731.38"/>
    <n v="470.1"/>
    <n v="261.27999999999997"/>
    <x v="5"/>
    <x v="1"/>
    <x v="0"/>
    <n v="0.85763888888888884"/>
    <s v="Weekend"/>
    <x v="117"/>
    <x v="2"/>
    <n v="317.99"/>
    <s v="Pandi Raj"/>
    <s v="Silver"/>
    <x v="70"/>
    <s v="Billing"/>
    <s v="FreshMart Tiruppur Plaza"/>
    <x v="0"/>
    <x v="0"/>
    <x v="7"/>
    <n v="1"/>
    <n v="0.35724247313298146"/>
    <x v="0"/>
  </r>
  <r>
    <s v="INV101266"/>
    <d v="2025-12-23T00:00:00"/>
    <s v="CUST0076"/>
    <s v="PRD066"/>
    <s v="STR091"/>
    <s v="EMP0050"/>
    <n v="4"/>
    <n v="522.72"/>
    <n v="0"/>
    <n v="0"/>
    <n v="2090.88"/>
    <n v="1462.28"/>
    <n v="628.6"/>
    <x v="2"/>
    <x v="1"/>
    <x v="0"/>
    <n v="0.73333333333333328"/>
    <s v="Weekday"/>
    <x v="126"/>
    <x v="11"/>
    <n v="491.81"/>
    <s v="Senthil Chandran"/>
    <s v="Gold"/>
    <x v="201"/>
    <s v="Sales"/>
    <s v="FreshMart Tiruppur Plaza"/>
    <x v="0"/>
    <x v="1"/>
    <x v="2"/>
    <n v="12"/>
    <n v="0.30063896541169266"/>
    <x v="0"/>
  </r>
  <r>
    <s v="INV101502"/>
    <d v="2026-02-24T00:00:00"/>
    <s v="CUST0209"/>
    <s v="PRD059"/>
    <s v="STR001"/>
    <s v="EMP0156"/>
    <n v="3"/>
    <n v="548.71"/>
    <n v="0"/>
    <n v="0"/>
    <n v="1646.13"/>
    <n v="1089.8699999999999"/>
    <n v="556.26"/>
    <x v="5"/>
    <x v="1"/>
    <x v="0"/>
    <n v="0.54861111111111116"/>
    <s v="Weekday"/>
    <x v="119"/>
    <x v="11"/>
    <n v="507.5"/>
    <s v="Udhay Pandian"/>
    <s v="Gold"/>
    <x v="144"/>
    <s v="Inventory"/>
    <s v="FreshMart Madurai Crossing"/>
    <x v="0"/>
    <x v="0"/>
    <x v="0"/>
    <n v="2"/>
    <n v="0.33791984837163525"/>
    <x v="0"/>
  </r>
  <r>
    <s v="INV102312"/>
    <d v="2026-05-01T00:00:00"/>
    <s v="CUST0346"/>
    <s v="PRD137"/>
    <s v="STR018"/>
    <s v="EMP0308"/>
    <n v="6"/>
    <n v="493.69"/>
    <n v="0"/>
    <n v="0"/>
    <n v="2962.14"/>
    <n v="2111.2199999999998"/>
    <n v="850.92"/>
    <x v="3"/>
    <x v="1"/>
    <x v="0"/>
    <n v="0.38819444444444445"/>
    <s v="Weekday"/>
    <x v="0"/>
    <x v="0"/>
    <n v="442.14"/>
    <s v="Thenmozhi Devi"/>
    <s v="Gold"/>
    <x v="80"/>
    <s v="Cashier"/>
    <s v="FreshMart Hyderabad Main Road"/>
    <x v="0"/>
    <x v="0"/>
    <x v="6"/>
    <n v="5"/>
    <n v="0.28726528793372358"/>
    <x v="0"/>
  </r>
  <r>
    <s v="INV101242"/>
    <d v="2025-12-16T00:00:00"/>
    <s v="CUST0654"/>
    <s v="PRD039"/>
    <s v="STR026"/>
    <s v="EMP0253"/>
    <n v="8"/>
    <n v="397.84"/>
    <n v="0"/>
    <n v="0"/>
    <n v="3182.72"/>
    <n v="2786.64"/>
    <n v="396.08"/>
    <x v="5"/>
    <x v="1"/>
    <x v="0"/>
    <n v="0.80277777777777781"/>
    <s v="Weekday"/>
    <x v="129"/>
    <x v="12"/>
    <n v="392.79"/>
    <s v="Gokul Sekar"/>
    <s v="Gold"/>
    <x v="77"/>
    <s v="HR"/>
    <s v="FreshMart Mysuru Crossing"/>
    <x v="0"/>
    <x v="1"/>
    <x v="2"/>
    <n v="12"/>
    <n v="0.1244470138749246"/>
    <x v="0"/>
  </r>
  <r>
    <s v="INV101468"/>
    <d v="2026-02-15T00:00:00"/>
    <s v="CUST0263"/>
    <s v="PRD027"/>
    <s v="STR072"/>
    <s v="EMP0124"/>
    <n v="7"/>
    <n v="155.72"/>
    <n v="0"/>
    <n v="0"/>
    <n v="1253.55"/>
    <n v="748.93"/>
    <n v="504.62"/>
    <x v="2"/>
    <x v="1"/>
    <x v="0"/>
    <n v="0.85972222222222228"/>
    <s v="Weekend"/>
    <x v="4"/>
    <x v="3"/>
    <n v="139.21"/>
    <s v="Deepa Kumar"/>
    <s v="Gold"/>
    <x v="27"/>
    <s v="Sales"/>
    <s v="FreshMart Salem Point"/>
    <x v="0"/>
    <x v="0"/>
    <x v="0"/>
    <n v="2"/>
    <n v="0.40255275018946196"/>
    <x v="0"/>
  </r>
  <r>
    <s v="INV101222"/>
    <d v="2026-03-21T00:00:00"/>
    <s v="CUST0318"/>
    <s v="PRD070"/>
    <s v="STR005"/>
    <s v="EMP0127"/>
    <n v="4"/>
    <n v="233.47"/>
    <n v="0"/>
    <n v="0"/>
    <n v="1073.96"/>
    <n v="755.92"/>
    <n v="318.04000000000002"/>
    <x v="4"/>
    <x v="1"/>
    <x v="0"/>
    <n v="0.71180555555555558"/>
    <s v="Weekend"/>
    <x v="1"/>
    <x v="1"/>
    <n v="233.47"/>
    <s v="Ilango Achari"/>
    <s v="Silver"/>
    <x v="15"/>
    <s v="Sales"/>
    <s v="FreshMart Chennai Crossing"/>
    <x v="0"/>
    <x v="0"/>
    <x v="3"/>
    <n v="3"/>
    <n v="0.29613765875824055"/>
    <x v="0"/>
  </r>
  <r>
    <s v="INV100249"/>
    <d v="2026-03-25T00:00:00"/>
    <s v="CUST0279"/>
    <s v="PRD126"/>
    <s v="STR032"/>
    <s v="EMP0306"/>
    <n v="4"/>
    <n v="399.72"/>
    <n v="0"/>
    <n v="0"/>
    <n v="1598.88"/>
    <n v="1297.92"/>
    <n v="300.95999999999998"/>
    <x v="2"/>
    <x v="1"/>
    <x v="0"/>
    <n v="0.58194444444444449"/>
    <s v="Weekday"/>
    <x v="78"/>
    <x v="8"/>
    <n v="360.52"/>
    <s v="Ramesh Devi"/>
    <s v="Gold"/>
    <x v="98"/>
    <s v="Cashier"/>
    <s v="FreshMart Kochi Main Road"/>
    <x v="0"/>
    <x v="0"/>
    <x v="3"/>
    <n v="3"/>
    <n v="0.18823176223356347"/>
    <x v="0"/>
  </r>
  <r>
    <s v="INV101793"/>
    <d v="2025-12-13T00:00:00"/>
    <s v="CUST0576"/>
    <s v="PRD034"/>
    <s v="STR079"/>
    <s v="EMP0293"/>
    <n v="8"/>
    <n v="134.76"/>
    <n v="0"/>
    <n v="0"/>
    <n v="1239.79"/>
    <n v="778.8"/>
    <n v="460.99"/>
    <x v="3"/>
    <x v="1"/>
    <x v="0"/>
    <n v="0.82430555555555551"/>
    <s v="Weekend"/>
    <x v="13"/>
    <x v="3"/>
    <n v="124.84"/>
    <s v="Vasanthi Chandran"/>
    <s v="Gold"/>
    <x v="202"/>
    <s v="Cashier"/>
    <s v="FreshMart Erode Hub"/>
    <x v="0"/>
    <x v="1"/>
    <x v="2"/>
    <n v="12"/>
    <n v="0.37182910008953129"/>
    <x v="0"/>
  </r>
  <r>
    <s v="INV100086"/>
    <d v="2025-10-31T00:00:00"/>
    <s v="CUST0501"/>
    <s v="PRD134"/>
    <s v="STR077"/>
    <s v="EMP0030"/>
    <n v="4"/>
    <n v="353.05"/>
    <n v="0"/>
    <n v="0"/>
    <n v="1412.2"/>
    <n v="1051.2"/>
    <n v="361"/>
    <x v="4"/>
    <x v="1"/>
    <x v="0"/>
    <n v="0.50347222222222221"/>
    <s v="Weekday"/>
    <x v="73"/>
    <x v="0"/>
    <n v="353.05"/>
    <s v="Kavya Subramaniam"/>
    <s v="Bronze"/>
    <x v="110"/>
    <s v="Cashier"/>
    <s v="FreshMart Kochi Gardens"/>
    <x v="0"/>
    <x v="1"/>
    <x v="8"/>
    <n v="10"/>
    <n v="0.25562951423311148"/>
    <x v="0"/>
  </r>
  <r>
    <s v="INV100524"/>
    <d v="2025-10-31T00:00:00"/>
    <s v="CUST0123"/>
    <s v="PRD078"/>
    <s v="STR062"/>
    <s v="EMP0350"/>
    <n v="1"/>
    <n v="261.55"/>
    <n v="0"/>
    <n v="0"/>
    <n v="261.55"/>
    <n v="215.03"/>
    <n v="46.52"/>
    <x v="0"/>
    <x v="1"/>
    <x v="0"/>
    <n v="0.68333333333333335"/>
    <s v="Weekday"/>
    <x v="139"/>
    <x v="1"/>
    <n v="261.55"/>
    <s v="Sudha Rao"/>
    <s v="Bronze"/>
    <x v="94"/>
    <s v="Cashier"/>
    <s v="FreshMart Hyderabad Crossing"/>
    <x v="0"/>
    <x v="1"/>
    <x v="8"/>
    <n v="10"/>
    <n v="0.17786274134964633"/>
    <x v="0"/>
  </r>
  <r>
    <s v="INV102121"/>
    <d v="2025-08-10T00:00:00"/>
    <s v="CUST0179"/>
    <s v="PRD055"/>
    <s v="STR009"/>
    <s v="EMP0317"/>
    <n v="6"/>
    <n v="135.41"/>
    <n v="0"/>
    <n v="0"/>
    <n v="812.46"/>
    <n v="574.20000000000005"/>
    <n v="238.26"/>
    <x v="5"/>
    <x v="1"/>
    <x v="0"/>
    <n v="0.81736111111111109"/>
    <s v="Weekday"/>
    <x v="101"/>
    <x v="2"/>
    <n v="125.15"/>
    <s v="Chitra Mudaliar"/>
    <s v="Gold"/>
    <x v="78"/>
    <s v="HR"/>
    <s v="FreshMart Kochi Square"/>
    <x v="0"/>
    <x v="1"/>
    <x v="11"/>
    <n v="8"/>
    <n v="0.29325751421608448"/>
    <x v="0"/>
  </r>
  <r>
    <s v="INV100322"/>
    <d v="2025-04-10T00:00:00"/>
    <s v="CUST0260"/>
    <s v="PRD030"/>
    <s v="STR053"/>
    <s v="EMP0007"/>
    <n v="2"/>
    <n v="172.63"/>
    <n v="0"/>
    <n v="0"/>
    <n v="397.05"/>
    <n v="284"/>
    <n v="113.05"/>
    <x v="0"/>
    <x v="1"/>
    <x v="0"/>
    <n v="0.49444444444444446"/>
    <s v="Weekend"/>
    <x v="69"/>
    <x v="3"/>
    <n v="172.63"/>
    <s v="Geetha Achari"/>
    <s v="Silver"/>
    <x v="131"/>
    <s v="Billing"/>
    <s v="FreshMart Tiruppur Heights"/>
    <x v="0"/>
    <x v="1"/>
    <x v="4"/>
    <n v="4"/>
    <n v="0.28472484573731266"/>
    <x v="0"/>
  </r>
  <r>
    <s v="INV101690"/>
    <d v="2025-09-23T00:00:00"/>
    <s v="CUST0011"/>
    <s v="PRD131"/>
    <s v="STR046"/>
    <s v="EMP0087"/>
    <n v="2"/>
    <n v="93.47"/>
    <n v="0"/>
    <n v="0"/>
    <n v="186.94"/>
    <n v="144.58000000000001"/>
    <n v="42.36"/>
    <x v="0"/>
    <x v="1"/>
    <x v="0"/>
    <n v="0.7895833333333333"/>
    <s v="Weekday"/>
    <x v="143"/>
    <x v="0"/>
    <n v="93.47"/>
    <s v="Prasath Mudaliar"/>
    <s v="Bronze"/>
    <x v="203"/>
    <s v="Sales"/>
    <s v="FreshMart Mysuru Colony"/>
    <x v="0"/>
    <x v="1"/>
    <x v="10"/>
    <n v="9"/>
    <n v="0.22659676901679685"/>
    <x v="0"/>
  </r>
  <r>
    <s v="INV100163"/>
    <d v="2025-07-09T00:00:00"/>
    <s v="CUST0669"/>
    <s v="PRD029"/>
    <s v="STR007"/>
    <s v="EMP0133"/>
    <n v="3"/>
    <n v="332.73"/>
    <n v="0"/>
    <n v="0"/>
    <n v="1147.92"/>
    <n v="783.66"/>
    <n v="364.26"/>
    <x v="1"/>
    <x v="1"/>
    <x v="0"/>
    <n v="0.63888888888888884"/>
    <s v="Weekend"/>
    <x v="9"/>
    <x v="3"/>
    <n v="332.73"/>
    <s v="Mani Krishnan"/>
    <s v="Silver"/>
    <x v="2"/>
    <s v="Sales"/>
    <s v="FreshMart Mysuru Towers"/>
    <x v="0"/>
    <x v="1"/>
    <x v="1"/>
    <n v="7"/>
    <n v="0.31732176458289774"/>
    <x v="0"/>
  </r>
  <r>
    <s v="INV101888"/>
    <d v="2025-08-31T00:00:00"/>
    <s v="CUST0421"/>
    <s v="PRD110"/>
    <s v="STR015"/>
    <s v="EMP0222"/>
    <n v="3"/>
    <n v="291.93"/>
    <n v="0"/>
    <n v="0"/>
    <n v="1007.16"/>
    <n v="761.1"/>
    <n v="246.06"/>
    <x v="0"/>
    <x v="1"/>
    <x v="0"/>
    <n v="0.52013888888888893"/>
    <s v="Weekend"/>
    <x v="141"/>
    <x v="4"/>
    <n v="291.93"/>
    <s v="Karthik Devi"/>
    <s v="Bronze"/>
    <x v="96"/>
    <s v="Inventory"/>
    <s v="FreshMart Salem Circle"/>
    <x v="0"/>
    <x v="1"/>
    <x v="11"/>
    <n v="8"/>
    <n v="0.24431073513642321"/>
    <x v="0"/>
  </r>
  <r>
    <s v="INV100835"/>
    <d v="2025-08-21T00:00:00"/>
    <s v="CUST0151"/>
    <s v="PRD139"/>
    <s v="STR079"/>
    <s v="EMP0295"/>
    <n v="4"/>
    <n v="91.61"/>
    <n v="0"/>
    <n v="0"/>
    <n v="366.44"/>
    <n v="282.8"/>
    <n v="83.64"/>
    <x v="5"/>
    <x v="1"/>
    <x v="0"/>
    <n v="0.7729166666666667"/>
    <s v="Weekday"/>
    <x v="107"/>
    <x v="5"/>
    <n v="91.61"/>
    <s v="Gopal Selvam"/>
    <s v="Silver"/>
    <x v="145"/>
    <s v="Inventory"/>
    <s v="FreshMart Erode Hub"/>
    <x v="0"/>
    <x v="1"/>
    <x v="11"/>
    <n v="8"/>
    <n v="0.22825019102718044"/>
    <x v="0"/>
  </r>
  <r>
    <s v="INV100785"/>
    <d v="2025-07-23T00:00:00"/>
    <s v="CUST0518"/>
    <s v="PRD121"/>
    <s v="STR084"/>
    <s v="EMP0288"/>
    <n v="4"/>
    <n v="326.25"/>
    <n v="0"/>
    <n v="0"/>
    <n v="1305"/>
    <n v="1086.1199999999999"/>
    <n v="218.88"/>
    <x v="4"/>
    <x v="1"/>
    <x v="0"/>
    <n v="0.38750000000000001"/>
    <s v="Weekday"/>
    <x v="112"/>
    <x v="8"/>
    <n v="223.15"/>
    <s v="Raghav Kumar"/>
    <s v="Gold"/>
    <x v="25"/>
    <s v="Sales"/>
    <s v="FreshMart Tiruppur Market"/>
    <x v="0"/>
    <x v="1"/>
    <x v="1"/>
    <n v="7"/>
    <n v="0.16772413793103447"/>
    <x v="0"/>
  </r>
  <r>
    <s v="INV101194"/>
    <d v="2025-06-07T00:00:00"/>
    <s v="CUST0596"/>
    <s v="PRD057"/>
    <s v="STR068"/>
    <s v="EMP0233"/>
    <n v="5"/>
    <n v="317.99"/>
    <n v="0"/>
    <n v="0"/>
    <n v="1828.44"/>
    <n v="1175.25"/>
    <n v="653.19000000000005"/>
    <x v="1"/>
    <x v="1"/>
    <x v="0"/>
    <n v="0.62152777777777779"/>
    <s v="Weekend"/>
    <x v="117"/>
    <x v="2"/>
    <n v="317.99"/>
    <s v="Geetha Sharma"/>
    <s v="Silver"/>
    <x v="40"/>
    <s v="Sales"/>
    <s v="FreshMart Coimbatore Main Road"/>
    <x v="0"/>
    <x v="1"/>
    <x v="9"/>
    <n v="6"/>
    <n v="0.35723895780009191"/>
    <x v="0"/>
  </r>
  <r>
    <s v="INV101590"/>
    <d v="2025-06-23T00:00:00"/>
    <s v="CUST0253"/>
    <s v="PRD095"/>
    <s v="STR014"/>
    <s v="EMP0109"/>
    <n v="4"/>
    <n v="75.680000000000007"/>
    <n v="0"/>
    <n v="0"/>
    <n v="302.72000000000003"/>
    <n v="248.56"/>
    <n v="54.16"/>
    <x v="0"/>
    <x v="1"/>
    <x v="0"/>
    <n v="0.50694444444444442"/>
    <s v="Weekday"/>
    <x v="53"/>
    <x v="10"/>
    <n v="75.680000000000007"/>
    <s v="Ovi Reddy"/>
    <s v="Silver"/>
    <x v="164"/>
    <s v="Store Manager"/>
    <s v="FreshMart Coimbatore Circle"/>
    <x v="0"/>
    <x v="1"/>
    <x v="9"/>
    <n v="6"/>
    <n v="0.17891120507399574"/>
    <x v="0"/>
  </r>
  <r>
    <s v="INV101086"/>
    <d v="2025-11-06T00:00:00"/>
    <s v="CUST0156"/>
    <s v="PRD093"/>
    <s v="STR020"/>
    <s v="EMP0334"/>
    <n v="7"/>
    <n v="110.25"/>
    <n v="0"/>
    <n v="0"/>
    <n v="771.75"/>
    <n v="558.74"/>
    <n v="213.01"/>
    <x v="1"/>
    <x v="1"/>
    <x v="0"/>
    <n v="0.48819444444444443"/>
    <s v="Weekday"/>
    <x v="61"/>
    <x v="10"/>
    <n v="96.72"/>
    <s v="Tara Chettiar"/>
    <s v="Gold"/>
    <x v="38"/>
    <s v="Sales"/>
    <s v="FreshMart Erode Circle"/>
    <x v="0"/>
    <x v="1"/>
    <x v="5"/>
    <n v="11"/>
    <n v="0.27600907029478455"/>
    <x v="0"/>
  </r>
  <r>
    <s v="INV101458"/>
    <d v="2025-11-06T00:00:00"/>
    <s v="CUST0288"/>
    <s v="PRD008"/>
    <s v="STR053"/>
    <s v="EMP0190"/>
    <n v="2"/>
    <n v="455.79"/>
    <n v="0"/>
    <n v="0"/>
    <n v="911.58"/>
    <n v="565.76"/>
    <n v="345.82"/>
    <x v="3"/>
    <x v="1"/>
    <x v="0"/>
    <n v="0.90208333333333335"/>
    <s v="Weekday"/>
    <x v="68"/>
    <x v="6"/>
    <n v="455.79"/>
    <s v="Jagan Iyer"/>
    <s v="Bronze"/>
    <x v="60"/>
    <s v="HR"/>
    <s v="FreshMart Tiruppur Heights"/>
    <x v="0"/>
    <x v="1"/>
    <x v="5"/>
    <n v="11"/>
    <n v="0.37936330327563128"/>
    <x v="0"/>
  </r>
  <r>
    <s v="INV101483"/>
    <d v="2025-06-06T00:00:00"/>
    <s v="CUST0244"/>
    <s v="PRD108"/>
    <s v="STR025"/>
    <s v="EMP0011"/>
    <n v="5"/>
    <n v="306.62"/>
    <n v="0"/>
    <n v="0"/>
    <n v="1533.1"/>
    <n v="1299.6500000000001"/>
    <n v="233.45"/>
    <x v="5"/>
    <x v="1"/>
    <x v="0"/>
    <n v="0.7055555555555556"/>
    <s v="Weekday"/>
    <x v="140"/>
    <x v="4"/>
    <n v="306.62"/>
    <s v="Padma Naicker"/>
    <s v="Silver"/>
    <x v="159"/>
    <s v="Billing"/>
    <s v="FreshMart Tiruppur Enclave"/>
    <x v="0"/>
    <x v="1"/>
    <x v="9"/>
    <n v="6"/>
    <n v="0.15227317200443546"/>
    <x v="0"/>
  </r>
  <r>
    <s v="INV100573"/>
    <d v="2025-05-26T00:00:00"/>
    <s v="CUST0689"/>
    <s v="PRD093"/>
    <s v="STR008"/>
    <s v="EMP0321"/>
    <n v="1"/>
    <n v="96.72"/>
    <n v="0"/>
    <n v="0"/>
    <n v="96.72"/>
    <n v="79.819999999999993"/>
    <n v="16.899999999999999"/>
    <x v="0"/>
    <x v="1"/>
    <x v="0"/>
    <n v="0.76041666666666663"/>
    <s v="Weekday"/>
    <x v="61"/>
    <x v="10"/>
    <n v="96.72"/>
    <s v="Karthik Pillai"/>
    <s v="Silver"/>
    <x v="204"/>
    <s v="Cashier"/>
    <s v="FreshMart Kochi Plaza"/>
    <x v="0"/>
    <x v="1"/>
    <x v="6"/>
    <n v="5"/>
    <n v="0.17473118279569891"/>
    <x v="0"/>
  </r>
  <r>
    <s v="INV101176"/>
    <d v="2025-09-05T00:00:00"/>
    <s v="CUST0544"/>
    <s v="PRD143"/>
    <s v="STR020"/>
    <s v="EMP0308"/>
    <n v="1"/>
    <n v="210.36"/>
    <n v="0"/>
    <n v="0"/>
    <n v="210.36"/>
    <n v="155.65"/>
    <n v="54.71"/>
    <x v="5"/>
    <x v="1"/>
    <x v="0"/>
    <n v="0.82291666666666663"/>
    <s v="Weekday"/>
    <x v="120"/>
    <x v="5"/>
    <n v="210.36"/>
    <s v="Divya Raj"/>
    <s v="Silver"/>
    <x v="80"/>
    <s v="Cashier"/>
    <s v="FreshMart Erode Circle"/>
    <x v="0"/>
    <x v="1"/>
    <x v="10"/>
    <n v="9"/>
    <n v="0.26007796158965579"/>
    <x v="0"/>
  </r>
  <r>
    <s v="INV100434"/>
    <d v="2026-07-02T00:00:00"/>
    <s v="CUST0658"/>
    <s v="PRD005"/>
    <s v="STR100"/>
    <s v="EMP0038"/>
    <n v="4"/>
    <n v="351.25"/>
    <n v="0"/>
    <n v="0"/>
    <n v="1615.75"/>
    <n v="821.08"/>
    <n v="794.67"/>
    <x v="1"/>
    <x v="1"/>
    <x v="0"/>
    <n v="0.4284722222222222"/>
    <s v="Weekend"/>
    <x v="24"/>
    <x v="6"/>
    <n v="332.74"/>
    <s v="Udhay Subramaniam"/>
    <s v="Gold"/>
    <x v="205"/>
    <s v="Inventory"/>
    <s v="FreshMart Ahmedabad Enclave"/>
    <x v="1"/>
    <x v="0"/>
    <x v="1"/>
    <n v="7"/>
    <n v="0.49182732477177776"/>
    <x v="0"/>
  </r>
  <r>
    <s v="INV102253"/>
    <d v="2025-09-22T00:00:00"/>
    <s v="CUST0700"/>
    <s v="PRD075"/>
    <s v="STR128"/>
    <s v="EMP0021"/>
    <n v="3"/>
    <n v="297.32"/>
    <n v="0"/>
    <n v="0"/>
    <n v="891.96"/>
    <n v="675.84"/>
    <n v="216.12"/>
    <x v="5"/>
    <x v="1"/>
    <x v="0"/>
    <n v="0.87847222222222221"/>
    <s v="Weekday"/>
    <x v="20"/>
    <x v="1"/>
    <n v="297.32"/>
    <s v="Radha Naicker"/>
    <s v="Silver"/>
    <x v="129"/>
    <s v="Inventory"/>
    <s v="FreshMart Surat Junction"/>
    <x v="1"/>
    <x v="1"/>
    <x v="10"/>
    <n v="9"/>
    <n v="0.24229786089062288"/>
    <x v="0"/>
  </r>
  <r>
    <s v="INV100943"/>
    <d v="2025-09-15T00:00:00"/>
    <s v="CUST0311"/>
    <s v="PRD014"/>
    <s v="STR104"/>
    <s v="EMP0067"/>
    <n v="1"/>
    <n v="434.65"/>
    <n v="0"/>
    <n v="0"/>
    <n v="434.65"/>
    <n v="351.63"/>
    <n v="83.02"/>
    <x v="3"/>
    <x v="1"/>
    <x v="0"/>
    <n v="0.7583333333333333"/>
    <s v="Weekday"/>
    <x v="54"/>
    <x v="7"/>
    <n v="434.65"/>
    <s v="Sudha Pandian"/>
    <s v="Bronze"/>
    <x v="4"/>
    <s v="Sales"/>
    <s v="FreshMart Nagpur Square"/>
    <x v="1"/>
    <x v="1"/>
    <x v="10"/>
    <n v="9"/>
    <n v="0.19100425629817094"/>
    <x v="0"/>
  </r>
  <r>
    <s v="INV102474"/>
    <d v="2025-06-21T00:00:00"/>
    <s v="CUST0498"/>
    <s v="PRD023"/>
    <s v="STR101"/>
    <s v="EMP0131"/>
    <n v="1"/>
    <n v="342.27"/>
    <n v="0"/>
    <n v="0"/>
    <n v="393.61"/>
    <n v="266.10000000000002"/>
    <n v="127.51"/>
    <x v="2"/>
    <x v="1"/>
    <x v="0"/>
    <n v="0.81597222222222221"/>
    <s v="Weekend"/>
    <x v="11"/>
    <x v="7"/>
    <n v="342.27"/>
    <s v="Senthil Raj"/>
    <s v="Bronze"/>
    <x v="167"/>
    <s v="Inventory"/>
    <s v="FreshMart Nagpur Junction"/>
    <x v="1"/>
    <x v="1"/>
    <x v="9"/>
    <n v="6"/>
    <n v="0.32395010289372728"/>
    <x v="0"/>
  </r>
  <r>
    <s v="INV101844"/>
    <d v="2025-09-13T00:00:00"/>
    <s v="CUST0097"/>
    <s v="PRD069"/>
    <s v="STR040"/>
    <s v="EMP0061"/>
    <n v="3"/>
    <n v="468.94"/>
    <n v="0"/>
    <n v="0"/>
    <n v="1617.84"/>
    <n v="1010.4"/>
    <n v="607.44000000000005"/>
    <x v="5"/>
    <x v="0"/>
    <x v="0"/>
    <n v="0.46319444444444446"/>
    <s v="Weekend"/>
    <x v="142"/>
    <x v="11"/>
    <n v="468.94"/>
    <s v="Deepak Prabhu"/>
    <s v="Bronze"/>
    <x v="177"/>
    <s v="Billing"/>
    <s v="FreshMart Coimbatore Colony"/>
    <x v="1"/>
    <x v="1"/>
    <x v="10"/>
    <n v="9"/>
    <n v="0.37546358107105776"/>
    <x v="0"/>
  </r>
  <r>
    <s v="INV100384"/>
    <d v="2026-01-16T00:00:00"/>
    <s v="CUST0595"/>
    <s v="PRD095"/>
    <s v="STR134"/>
    <s v="EMP0013"/>
    <n v="2"/>
    <n v="75.680000000000007"/>
    <n v="0"/>
    <n v="0"/>
    <n v="151.36000000000001"/>
    <n v="124.28"/>
    <n v="27.08"/>
    <x v="0"/>
    <x v="0"/>
    <x v="0"/>
    <n v="0.57847222222222228"/>
    <s v="Weekday"/>
    <x v="53"/>
    <x v="10"/>
    <n v="75.680000000000007"/>
    <s v="Lalitha Devi"/>
    <s v="Bronze"/>
    <x v="153"/>
    <s v="Billing"/>
    <s v="FreshMart Pune Extension"/>
    <x v="1"/>
    <x v="0"/>
    <x v="7"/>
    <n v="1"/>
    <n v="0.17891120507399574"/>
    <x v="0"/>
  </r>
  <r>
    <s v="INV102101"/>
    <d v="2026-01-16T00:00:00"/>
    <s v="CUST0354"/>
    <s v="PRD052"/>
    <s v="STR116"/>
    <s v="EMP0028"/>
    <n v="3"/>
    <n v="328.59"/>
    <n v="0"/>
    <n v="0"/>
    <n v="985.77"/>
    <n v="766.47"/>
    <n v="219.3"/>
    <x v="4"/>
    <x v="0"/>
    <x v="0"/>
    <n v="0.55069444444444449"/>
    <s v="Weekday"/>
    <x v="10"/>
    <x v="2"/>
    <n v="328.59"/>
    <s v="Hemalatha Gounder"/>
    <s v="Silver"/>
    <x v="54"/>
    <s v="Sales"/>
    <s v="FreshMart Surat Towers"/>
    <x v="1"/>
    <x v="0"/>
    <x v="7"/>
    <n v="1"/>
    <n v="0.22246568672205486"/>
    <x v="0"/>
  </r>
  <r>
    <s v="INV100026"/>
    <d v="2026-02-21T00:00:00"/>
    <s v="CUST0057"/>
    <s v="PRD103"/>
    <s v="STR104"/>
    <s v="EMP0067"/>
    <n v="2"/>
    <n v="355.64"/>
    <n v="0"/>
    <n v="0"/>
    <n v="817.97"/>
    <n v="606.82000000000005"/>
    <n v="211.15"/>
    <x v="4"/>
    <x v="0"/>
    <x v="0"/>
    <n v="0.44583333333333336"/>
    <s v="Weekend"/>
    <x v="93"/>
    <x v="10"/>
    <n v="355.64"/>
    <s v="Harini Chettiar"/>
    <s v="Silver"/>
    <x v="4"/>
    <s v="Sales"/>
    <s v="FreshMart Nagpur Square"/>
    <x v="1"/>
    <x v="0"/>
    <x v="0"/>
    <n v="2"/>
    <n v="0.25813905155445799"/>
    <x v="0"/>
  </r>
  <r>
    <s v="INV102095"/>
    <d v="2026-03-19T00:00:00"/>
    <s v="CUST0157"/>
    <s v="PRD096"/>
    <s v="STR111"/>
    <s v="EMP0047"/>
    <n v="7"/>
    <n v="218.72"/>
    <n v="0"/>
    <n v="0"/>
    <n v="1531.04"/>
    <n v="1191.4000000000001"/>
    <n v="339.64"/>
    <x v="1"/>
    <x v="0"/>
    <x v="0"/>
    <n v="0.86597222222222225"/>
    <s v="Weekday"/>
    <x v="27"/>
    <x v="10"/>
    <n v="205.93"/>
    <s v="Prasath Chettiar"/>
    <s v="Gold"/>
    <x v="206"/>
    <s v="Store Manager"/>
    <s v="FreshMart Mumbai Towers"/>
    <x v="1"/>
    <x v="0"/>
    <x v="3"/>
    <n v="3"/>
    <n v="0.22183613752743234"/>
    <x v="0"/>
  </r>
  <r>
    <s v="INV101545"/>
    <d v="2026-03-14T00:00:00"/>
    <s v="CUST0100"/>
    <s v="PRD119"/>
    <s v="STR120"/>
    <s v="EMP0344"/>
    <n v="4"/>
    <n v="234.86"/>
    <n v="0"/>
    <n v="0"/>
    <n v="1080.3599999999999"/>
    <n v="852.92"/>
    <n v="227.44"/>
    <x v="1"/>
    <x v="0"/>
    <x v="0"/>
    <n v="0.5131944444444444"/>
    <s v="Weekend"/>
    <x v="96"/>
    <x v="8"/>
    <n v="234.86"/>
    <s v="Revathi Murugan"/>
    <s v="Silver"/>
    <x v="34"/>
    <s v="Sales"/>
    <s v="FreshMart Nagpur Central"/>
    <x v="1"/>
    <x v="0"/>
    <x v="3"/>
    <n v="3"/>
    <n v="0.21052241845310823"/>
    <x v="0"/>
  </r>
  <r>
    <s v="INV100928"/>
    <d v="2025-12-25T00:00:00"/>
    <s v="CUST0567"/>
    <s v="PRD146"/>
    <s v="STR129"/>
    <s v="EMP0150"/>
    <n v="5"/>
    <n v="67.040000000000006"/>
    <n v="0"/>
    <n v="0"/>
    <n v="335.2"/>
    <n v="249.95"/>
    <n v="85.25"/>
    <x v="0"/>
    <x v="0"/>
    <x v="0"/>
    <n v="0.72847222222222219"/>
    <s v="Weekday"/>
    <x v="6"/>
    <x v="5"/>
    <n v="66.400000000000006"/>
    <s v="Bharath Balan"/>
    <s v="Gold"/>
    <x v="58"/>
    <s v="Operations"/>
    <s v="FreshMart Ahmedabad Heights"/>
    <x v="1"/>
    <x v="1"/>
    <x v="2"/>
    <n v="12"/>
    <n v="0.25432577565632458"/>
    <x v="0"/>
  </r>
  <r>
    <s v="INV100966"/>
    <d v="2026-01-31T00:00:00"/>
    <s v="CUST0207"/>
    <s v="PRD068"/>
    <s v="STR136"/>
    <s v="EMP0070"/>
    <n v="1"/>
    <n v="232.2"/>
    <n v="0"/>
    <n v="0"/>
    <n v="267.02999999999997"/>
    <n v="160.97999999999999"/>
    <n v="106.05"/>
    <x v="1"/>
    <x v="0"/>
    <x v="0"/>
    <n v="0.56041666666666667"/>
    <s v="Weekend"/>
    <x v="105"/>
    <x v="11"/>
    <n v="232.2"/>
    <s v="Sangeetha Selvam"/>
    <s v="Bronze"/>
    <x v="51"/>
    <s v="Sales"/>
    <s v="FreshMart Nagpur Crossing"/>
    <x v="1"/>
    <x v="0"/>
    <x v="7"/>
    <n v="1"/>
    <n v="0.39714638804628699"/>
    <x v="0"/>
  </r>
  <r>
    <s v="INV100617"/>
    <d v="2025-12-21T00:00:00"/>
    <s v="CUST0209"/>
    <s v="PRD087"/>
    <s v="STR138"/>
    <s v="EMP0083"/>
    <n v="8"/>
    <n v="78.55"/>
    <n v="0"/>
    <n v="0"/>
    <n v="722.66"/>
    <n v="474.96"/>
    <n v="247.7"/>
    <x v="5"/>
    <x v="0"/>
    <x v="0"/>
    <n v="0.7319444444444444"/>
    <s v="Weekend"/>
    <x v="97"/>
    <x v="9"/>
    <n v="71.290000000000006"/>
    <s v="Udhay Pandian"/>
    <s v="Gold"/>
    <x v="207"/>
    <s v="Billing"/>
    <s v="FreshMart Mumbai Enclave"/>
    <x v="1"/>
    <x v="1"/>
    <x v="2"/>
    <n v="12"/>
    <n v="0.34276146458915674"/>
    <x v="0"/>
  </r>
  <r>
    <s v="INV100702"/>
    <d v="2026-03-13T00:00:00"/>
    <s v="CUST0231"/>
    <s v="PRD107"/>
    <s v="STR097"/>
    <s v="EMP0139"/>
    <n v="3"/>
    <n v="431.28"/>
    <n v="0"/>
    <n v="0"/>
    <n v="1293.8399999999999"/>
    <n v="1045.23"/>
    <n v="248.61"/>
    <x v="4"/>
    <x v="0"/>
    <x v="0"/>
    <n v="0.58402777777777781"/>
    <s v="Weekday"/>
    <x v="94"/>
    <x v="4"/>
    <n v="405.1"/>
    <s v="Suresh Menon"/>
    <s v="Gold"/>
    <x v="208"/>
    <s v="Operations"/>
    <s v="FreshMart Ahmedabad Arcade"/>
    <x v="1"/>
    <x v="0"/>
    <x v="3"/>
    <n v="3"/>
    <n v="0.19214895195696532"/>
    <x v="0"/>
  </r>
  <r>
    <s v="INV100697"/>
    <d v="2026-03-31T00:00:00"/>
    <s v="CUST0554"/>
    <s v="PRD043"/>
    <s v="STR125"/>
    <s v="EMP0139"/>
    <n v="5"/>
    <n v="42.97"/>
    <n v="0"/>
    <n v="0"/>
    <n v="214.85"/>
    <n v="182.95"/>
    <n v="31.9"/>
    <x v="3"/>
    <x v="0"/>
    <x v="0"/>
    <n v="0.80208333333333337"/>
    <s v="Weekday"/>
    <x v="131"/>
    <x v="12"/>
    <n v="42.97"/>
    <s v="Nirmala Chandran"/>
    <s v="Silver"/>
    <x v="208"/>
    <s v="Operations"/>
    <s v="FreshMart Nagpur Arcade"/>
    <x v="1"/>
    <x v="0"/>
    <x v="3"/>
    <n v="3"/>
    <n v="0.14847568070747033"/>
    <x v="0"/>
  </r>
  <r>
    <s v="INV101290"/>
    <d v="2026-02-02T00:00:00"/>
    <s v="CUST0054"/>
    <s v="PRD089"/>
    <s v="STR093"/>
    <s v="EMP0141"/>
    <n v="8"/>
    <n v="306.43"/>
    <n v="0"/>
    <n v="0"/>
    <n v="2451.44"/>
    <n v="2011.36"/>
    <n v="440.08"/>
    <x v="2"/>
    <x v="0"/>
    <x v="0"/>
    <n v="0.87222222222222223"/>
    <s v="Weekday"/>
    <x v="92"/>
    <x v="9"/>
    <n v="305.67"/>
    <s v="Deepak Pillai"/>
    <s v="Gold"/>
    <x v="46"/>
    <s v="Sales"/>
    <s v="FreshMart Pune Complex"/>
    <x v="1"/>
    <x v="0"/>
    <x v="0"/>
    <n v="2"/>
    <n v="0.17951897660150767"/>
    <x v="0"/>
  </r>
  <r>
    <s v="INV101357"/>
    <d v="2025-11-02T00:00:00"/>
    <s v="CUST0236"/>
    <s v="PRD116"/>
    <s v="STR093"/>
    <s v="EMP0141"/>
    <n v="2"/>
    <n v="150.04"/>
    <n v="0"/>
    <n v="0"/>
    <n v="345.09"/>
    <n v="255.96"/>
    <n v="89.13"/>
    <x v="5"/>
    <x v="0"/>
    <x v="0"/>
    <n v="0.84791666666666665"/>
    <s v="Weekend"/>
    <x v="125"/>
    <x v="4"/>
    <n v="150.04"/>
    <s v="Umesh Chandran"/>
    <s v="Bronze"/>
    <x v="46"/>
    <s v="Sales"/>
    <s v="FreshMart Pune Complex"/>
    <x v="1"/>
    <x v="1"/>
    <x v="5"/>
    <n v="11"/>
    <n v="0.25828044857863169"/>
    <x v="0"/>
  </r>
  <r>
    <s v="INV101875"/>
    <d v="2025-12-30T00:00:00"/>
    <s v="CUST0043"/>
    <s v="PRD102"/>
    <s v="STR124"/>
    <s v="EMP0149"/>
    <n v="4"/>
    <n v="400.33"/>
    <n v="0"/>
    <n v="0"/>
    <n v="1601.32"/>
    <n v="1363.6"/>
    <n v="237.72"/>
    <x v="1"/>
    <x v="0"/>
    <x v="0"/>
    <n v="0.78472222222222221"/>
    <s v="Weekday"/>
    <x v="63"/>
    <x v="10"/>
    <n v="400.33"/>
    <s v="Jagan Reddy"/>
    <s v="Bronze"/>
    <x v="209"/>
    <s v="Billing"/>
    <s v="FreshMart Ahmedabad Hub"/>
    <x v="1"/>
    <x v="1"/>
    <x v="2"/>
    <n v="12"/>
    <n v="0.14845252666550096"/>
    <x v="0"/>
  </r>
  <r>
    <s v="INV102136"/>
    <d v="2025-12-13T00:00:00"/>
    <s v="CUST0230"/>
    <s v="PRD033"/>
    <s v="STR138"/>
    <s v="EMP0188"/>
    <n v="1"/>
    <n v="217.42"/>
    <n v="0"/>
    <n v="0"/>
    <n v="250.03"/>
    <n v="177.03"/>
    <n v="73"/>
    <x v="1"/>
    <x v="0"/>
    <x v="0"/>
    <n v="0.52500000000000002"/>
    <s v="Weekend"/>
    <x v="66"/>
    <x v="3"/>
    <n v="217.42"/>
    <s v="Thenmozhi Menon"/>
    <s v="Silver"/>
    <x v="210"/>
    <s v="Store Manager"/>
    <s v="FreshMart Mumbai Enclave"/>
    <x v="1"/>
    <x v="1"/>
    <x v="2"/>
    <n v="12"/>
    <n v="0.29196496420429546"/>
    <x v="0"/>
  </r>
  <r>
    <s v="INV100559"/>
    <d v="2026-08-03T00:00:00"/>
    <s v="CUST0061"/>
    <s v="PRD031"/>
    <s v="STR118"/>
    <s v="EMP0223"/>
    <n v="6"/>
    <n v="348.55"/>
    <n v="0"/>
    <n v="0"/>
    <n v="2404.9899999999998"/>
    <n v="1630.68"/>
    <n v="774.31"/>
    <x v="4"/>
    <x v="0"/>
    <x v="0"/>
    <n v="0.6069444444444444"/>
    <s v="Weekend"/>
    <x v="50"/>
    <x v="3"/>
    <n v="342.46"/>
    <s v="Deepa Sekar"/>
    <s v="Gold"/>
    <x v="211"/>
    <s v="HR"/>
    <s v="FreshMart Surat Heights"/>
    <x v="1"/>
    <x v="0"/>
    <x v="11"/>
    <n v="8"/>
    <n v="0.32195975866843524"/>
    <x v="0"/>
  </r>
  <r>
    <s v="INV101991"/>
    <d v="2026-03-28T00:00:00"/>
    <s v="CUST0572"/>
    <s v="PRD023"/>
    <s v="STR118"/>
    <s v="EMP0223"/>
    <n v="6"/>
    <n v="386.68"/>
    <n v="0"/>
    <n v="0"/>
    <n v="2668.09"/>
    <n v="1596.6"/>
    <n v="1071.49"/>
    <x v="2"/>
    <x v="0"/>
    <x v="0"/>
    <n v="0.39583333333333331"/>
    <s v="Weekend"/>
    <x v="11"/>
    <x v="7"/>
    <n v="342.27"/>
    <s v="Chandrasekar Balan"/>
    <s v="Gold"/>
    <x v="211"/>
    <s v="HR"/>
    <s v="FreshMart Surat Heights"/>
    <x v="1"/>
    <x v="0"/>
    <x v="3"/>
    <n v="3"/>
    <n v="0.4015943989895393"/>
    <x v="0"/>
  </r>
  <r>
    <s v="INV100348"/>
    <d v="2026-03-14T00:00:00"/>
    <s v="CUST0457"/>
    <s v="PRD032"/>
    <s v="STR118"/>
    <s v="EMP0223"/>
    <n v="4"/>
    <n v="141.11000000000001"/>
    <n v="0"/>
    <n v="0"/>
    <n v="649.11"/>
    <n v="463.64"/>
    <n v="185.47"/>
    <x v="0"/>
    <x v="0"/>
    <x v="0"/>
    <n v="0.91041666666666665"/>
    <s v="Weekend"/>
    <x v="28"/>
    <x v="3"/>
    <n v="141.11000000000001"/>
    <s v="Nithya Raj"/>
    <s v="Silver"/>
    <x v="211"/>
    <s v="HR"/>
    <s v="FreshMart Surat Heights"/>
    <x v="1"/>
    <x v="0"/>
    <x v="3"/>
    <n v="3"/>
    <n v="0.28572969142364157"/>
    <x v="0"/>
  </r>
  <r>
    <s v="INV101262"/>
    <d v="2025-12-13T00:00:00"/>
    <s v="CUST0076"/>
    <s v="PRD108"/>
    <s v="STR125"/>
    <s v="EMP0259"/>
    <n v="6"/>
    <n v="325.33"/>
    <n v="0"/>
    <n v="0"/>
    <n v="2244.7800000000002"/>
    <n v="1559.58"/>
    <n v="685.2"/>
    <x v="2"/>
    <x v="0"/>
    <x v="0"/>
    <n v="0.74583333333333335"/>
    <s v="Weekend"/>
    <x v="140"/>
    <x v="4"/>
    <n v="306.62"/>
    <s v="Senthil Chandran"/>
    <s v="Gold"/>
    <x v="74"/>
    <s v="Inventory"/>
    <s v="FreshMart Nagpur Arcade"/>
    <x v="1"/>
    <x v="1"/>
    <x v="2"/>
    <n v="12"/>
    <n v="0.30524149359848179"/>
    <x v="0"/>
  </r>
  <r>
    <s v="INV101496"/>
    <d v="2026-04-02T00:00:00"/>
    <s v="CUST0260"/>
    <s v="PRD004"/>
    <s v="STR107"/>
    <s v="EMP0038"/>
    <n v="4"/>
    <n v="398.25"/>
    <n v="0"/>
    <n v="0"/>
    <n v="1593"/>
    <n v="946.16"/>
    <n v="646.84"/>
    <x v="5"/>
    <x v="0"/>
    <x v="0"/>
    <n v="0.60138888888888886"/>
    <s v="Weekday"/>
    <x v="127"/>
    <x v="6"/>
    <n v="398.25"/>
    <s v="Geetha Achari"/>
    <s v="Silver"/>
    <x v="205"/>
    <s v="Inventory"/>
    <s v="FreshMart Surat Arcade"/>
    <x v="1"/>
    <x v="0"/>
    <x v="4"/>
    <n v="4"/>
    <n v="0.40605147520401758"/>
    <x v="0"/>
  </r>
  <r>
    <s v="INV101819"/>
    <d v="2026-07-03T00:00:00"/>
    <s v="CUST0268"/>
    <s v="PRD025"/>
    <s v="STR099"/>
    <s v="EMP0026"/>
    <n v="1"/>
    <n v="383.51"/>
    <n v="0"/>
    <n v="0"/>
    <n v="441.04"/>
    <n v="285.89999999999998"/>
    <n v="155.13999999999999"/>
    <x v="4"/>
    <x v="0"/>
    <x v="0"/>
    <n v="0.79791666666666672"/>
    <s v="Weekend"/>
    <x v="8"/>
    <x v="3"/>
    <n v="383.51"/>
    <s v="Ilango Sharma"/>
    <s v="Bronze"/>
    <x v="212"/>
    <s v="Operations"/>
    <s v="FreshMart Nagpur Plaza"/>
    <x v="1"/>
    <x v="0"/>
    <x v="1"/>
    <n v="7"/>
    <n v="0.3517594775984037"/>
    <x v="0"/>
  </r>
  <r>
    <s v="INV101970"/>
    <d v="2025-12-26T00:00:00"/>
    <s v="CUST0269"/>
    <s v="PRD150"/>
    <s v="STR136"/>
    <s v="EMP0070"/>
    <n v="2"/>
    <n v="214.04"/>
    <n v="0"/>
    <n v="0"/>
    <n v="428.08"/>
    <n v="316.12"/>
    <n v="111.96"/>
    <x v="5"/>
    <x v="0"/>
    <x v="0"/>
    <n v="0.62569444444444444"/>
    <s v="Weekday"/>
    <x v="86"/>
    <x v="5"/>
    <n v="214.04"/>
    <s v="Naveen Naidu"/>
    <s v="Silver"/>
    <x v="51"/>
    <s v="Sales"/>
    <s v="FreshMart Nagpur Crossing"/>
    <x v="1"/>
    <x v="1"/>
    <x v="2"/>
    <n v="12"/>
    <n v="0.26153989908428332"/>
    <x v="0"/>
  </r>
  <r>
    <s v="INV100258"/>
    <d v="2025-12-29T00:00:00"/>
    <s v="CUST0287"/>
    <s v="PRD017"/>
    <s v="STR130"/>
    <s v="EMP0066"/>
    <n v="4"/>
    <n v="464.41"/>
    <n v="0"/>
    <n v="0"/>
    <n v="1857.64"/>
    <n v="1590.76"/>
    <n v="266.88"/>
    <x v="3"/>
    <x v="0"/>
    <x v="0"/>
    <n v="0.67083333333333328"/>
    <s v="Weekday"/>
    <x v="34"/>
    <x v="7"/>
    <n v="464.41"/>
    <s v="Ovi Achari"/>
    <s v="Silver"/>
    <x v="213"/>
    <s v="Operations"/>
    <s v="FreshMart Surat Central"/>
    <x v="1"/>
    <x v="1"/>
    <x v="2"/>
    <n v="12"/>
    <n v="0.14366615705949484"/>
    <x v="0"/>
  </r>
  <r>
    <s v="INV100968"/>
    <d v="2026-05-03T00:00:00"/>
    <s v="CUST0302"/>
    <s v="PRD001"/>
    <s v="STR112"/>
    <s v="EMP0165"/>
    <n v="2"/>
    <n v="299.73"/>
    <n v="0"/>
    <n v="0"/>
    <n v="599.46"/>
    <n v="369.48"/>
    <n v="229.98"/>
    <x v="3"/>
    <x v="0"/>
    <x v="0"/>
    <n v="0.48749999999999999"/>
    <s v="Weekday"/>
    <x v="76"/>
    <x v="6"/>
    <n v="299.73"/>
    <s v="Rajesh Reddy"/>
    <s v="Bronze"/>
    <x v="214"/>
    <s v="Sales"/>
    <s v="FreshMart Surat Colony"/>
    <x v="1"/>
    <x v="0"/>
    <x v="6"/>
    <n v="5"/>
    <n v="0.38364528075267734"/>
    <x v="0"/>
  </r>
  <r>
    <s v="INV100169"/>
    <d v="2026-08-03T00:00:00"/>
    <s v="CUST0645"/>
    <s v="PRD020"/>
    <s v="STR095"/>
    <s v="EMP0177"/>
    <n v="6"/>
    <n v="105.36"/>
    <n v="0"/>
    <n v="0"/>
    <n v="726.98"/>
    <n v="516.29999999999995"/>
    <n v="210.68"/>
    <x v="3"/>
    <x v="0"/>
    <x v="0"/>
    <n v="0.78263888888888888"/>
    <s v="Weekend"/>
    <x v="35"/>
    <x v="7"/>
    <n v="99.93"/>
    <s v="Kamala Velan"/>
    <s v="Gold"/>
    <x v="215"/>
    <s v="Store Manager"/>
    <s v="FreshMart Ahmedabad Gardens"/>
    <x v="1"/>
    <x v="0"/>
    <x v="11"/>
    <n v="8"/>
    <n v="0.28980164516217777"/>
    <x v="0"/>
  </r>
  <r>
    <s v="INV101724"/>
    <d v="2026-08-03T00:00:00"/>
    <s v="CUST0412"/>
    <s v="PRD051"/>
    <s v="STR113"/>
    <s v="EMP0326"/>
    <n v="5"/>
    <n v="167.74"/>
    <n v="0"/>
    <n v="0"/>
    <n v="964.5"/>
    <n v="564"/>
    <n v="400.5"/>
    <x v="4"/>
    <x v="0"/>
    <x v="0"/>
    <n v="0.91249999999999998"/>
    <s v="Weekend"/>
    <x v="136"/>
    <x v="2"/>
    <n v="147.97"/>
    <s v="Kalpana Gounder"/>
    <s v="Gold"/>
    <x v="188"/>
    <s v="Store Manager"/>
    <s v="FreshMart Pune Heights"/>
    <x v="1"/>
    <x v="0"/>
    <x v="11"/>
    <n v="8"/>
    <n v="0.4152410575427683"/>
    <x v="0"/>
  </r>
  <r>
    <s v="INV100063"/>
    <d v="2025-12-21T00:00:00"/>
    <s v="CUST0389"/>
    <s v="PRD071"/>
    <s v="STR124"/>
    <s v="EMP0294"/>
    <n v="5"/>
    <n v="53.39"/>
    <n v="0"/>
    <n v="0"/>
    <n v="306.99"/>
    <n v="215.05"/>
    <n v="91.94"/>
    <x v="3"/>
    <x v="0"/>
    <x v="0"/>
    <n v="0.49722222222222223"/>
    <s v="Weekend"/>
    <x v="37"/>
    <x v="1"/>
    <n v="53.39"/>
    <s v="Madhavan Naidu"/>
    <s v="Silver"/>
    <x v="79"/>
    <s v="Store Manager"/>
    <s v="FreshMart Ahmedabad Hub"/>
    <x v="1"/>
    <x v="1"/>
    <x v="2"/>
    <n v="12"/>
    <n v="0.2994885826899899"/>
    <x v="0"/>
  </r>
  <r>
    <s v="INV101828"/>
    <d v="2026-08-03T00:00:00"/>
    <s v="CUST0520"/>
    <s v="PRD053"/>
    <s v="STR040"/>
    <s v="EMP0061"/>
    <n v="4"/>
    <n v="262.77"/>
    <n v="0"/>
    <n v="0"/>
    <n v="1208.74"/>
    <n v="778.56"/>
    <n v="430.18"/>
    <x v="4"/>
    <x v="0"/>
    <x v="0"/>
    <n v="0.78611111111111109"/>
    <s v="Weekend"/>
    <x v="23"/>
    <x v="2"/>
    <n v="262.77"/>
    <s v="Anand Gounder"/>
    <s v="Bronze"/>
    <x v="177"/>
    <s v="Billing"/>
    <s v="FreshMart Coimbatore Colony"/>
    <x v="1"/>
    <x v="0"/>
    <x v="11"/>
    <n v="8"/>
    <n v="0.35589125866604893"/>
    <x v="0"/>
  </r>
  <r>
    <s v="INV102427"/>
    <d v="2026-02-14T00:00:00"/>
    <s v="CUST0415"/>
    <s v="PRD082"/>
    <s v="STR110"/>
    <s v="EMP0187"/>
    <n v="8"/>
    <n v="238.62"/>
    <n v="0"/>
    <n v="0"/>
    <n v="2195.3000000000002"/>
    <n v="1539.28"/>
    <n v="656.02"/>
    <x v="5"/>
    <x v="0"/>
    <x v="0"/>
    <n v="0.47916666666666669"/>
    <s v="Weekend"/>
    <x v="31"/>
    <x v="9"/>
    <n v="232.92"/>
    <s v="Bharath Devi"/>
    <s v="Gold"/>
    <x v="161"/>
    <s v="Billing"/>
    <s v="FreshMart Mumbai Colony"/>
    <x v="1"/>
    <x v="0"/>
    <x v="0"/>
    <n v="2"/>
    <n v="0.29882931717760669"/>
    <x v="0"/>
  </r>
  <r>
    <s v="INV101549"/>
    <d v="2026-08-02T00:00:00"/>
    <s v="CUST0493"/>
    <s v="PRD100"/>
    <s v="STR099"/>
    <s v="EMP0202"/>
    <n v="5"/>
    <n v="292.39999999999998"/>
    <n v="0"/>
    <n v="0"/>
    <n v="1681.3"/>
    <n v="1189.45"/>
    <n v="491.85"/>
    <x v="5"/>
    <x v="0"/>
    <x v="0"/>
    <n v="0.47222222222222221"/>
    <s v="Weekend"/>
    <x v="90"/>
    <x v="10"/>
    <n v="290.45"/>
    <s v="Elango Nair"/>
    <s v="Gold"/>
    <x v="216"/>
    <s v="Sales"/>
    <s v="FreshMart Nagpur Plaza"/>
    <x v="1"/>
    <x v="0"/>
    <x v="11"/>
    <n v="8"/>
    <n v="0.2925414857550705"/>
    <x v="0"/>
  </r>
  <r>
    <s v="INV100381"/>
    <d v="2025-12-14T00:00:00"/>
    <s v="CUST0493"/>
    <s v="PRD034"/>
    <s v="STR125"/>
    <s v="EMP0259"/>
    <n v="7"/>
    <n v="131.04"/>
    <n v="0"/>
    <n v="0"/>
    <n v="1054.8699999999999"/>
    <n v="681.45"/>
    <n v="373.42"/>
    <x v="4"/>
    <x v="0"/>
    <x v="0"/>
    <n v="0.7944444444444444"/>
    <s v="Weekend"/>
    <x v="13"/>
    <x v="3"/>
    <n v="124.84"/>
    <s v="Elango Nair"/>
    <s v="Gold"/>
    <x v="74"/>
    <s v="Inventory"/>
    <s v="FreshMart Nagpur Arcade"/>
    <x v="1"/>
    <x v="1"/>
    <x v="2"/>
    <n v="12"/>
    <n v="0.35399622702323513"/>
    <x v="0"/>
  </r>
  <r>
    <s v="INV101524"/>
    <d v="2025-12-17T00:00:00"/>
    <s v="CUST0491"/>
    <s v="PRD059"/>
    <s v="STR132"/>
    <s v="EMP0106"/>
    <n v="2"/>
    <n v="507.5"/>
    <n v="0"/>
    <n v="0"/>
    <n v="1015"/>
    <n v="726.58"/>
    <n v="288.42"/>
    <x v="3"/>
    <x v="0"/>
    <x v="0"/>
    <n v="0.8618055555555556"/>
    <s v="Weekday"/>
    <x v="119"/>
    <x v="11"/>
    <n v="507.5"/>
    <s v="Jagan Raj"/>
    <s v="Bronze"/>
    <x v="217"/>
    <s v="Sales"/>
    <s v="FreshMart Surat Plaza"/>
    <x v="1"/>
    <x v="1"/>
    <x v="2"/>
    <n v="12"/>
    <n v="0.28415763546798029"/>
    <x v="0"/>
  </r>
  <r>
    <s v="INV101823"/>
    <d v="2026-02-25T00:00:00"/>
    <s v="CUST0600"/>
    <s v="PRD118"/>
    <s v="STR114"/>
    <s v="EMP0276"/>
    <n v="7"/>
    <n v="170.2"/>
    <n v="0"/>
    <n v="0"/>
    <n v="1191.4000000000001"/>
    <n v="963.48"/>
    <n v="227.92"/>
    <x v="3"/>
    <x v="0"/>
    <x v="0"/>
    <n v="0.61111111111111116"/>
    <s v="Weekday"/>
    <x v="44"/>
    <x v="8"/>
    <n v="155.55000000000001"/>
    <s v="Anitha Reddy"/>
    <s v="Gold"/>
    <x v="218"/>
    <s v="Store Manager"/>
    <s v="FreshMart Ahmedabad Complex"/>
    <x v="1"/>
    <x v="0"/>
    <x v="0"/>
    <n v="2"/>
    <n v="0.19130434782608693"/>
    <x v="0"/>
  </r>
  <r>
    <s v="INV101398"/>
    <d v="2025-08-12T00:00:00"/>
    <s v="CUST0523"/>
    <s v="PRD059"/>
    <s v="STR135"/>
    <s v="EMP0336"/>
    <n v="2"/>
    <n v="507.5"/>
    <n v="0"/>
    <n v="0"/>
    <n v="1015"/>
    <n v="726.58"/>
    <n v="288.42"/>
    <x v="3"/>
    <x v="0"/>
    <x v="0"/>
    <n v="0.40277777777777779"/>
    <s v="Weekday"/>
    <x v="119"/>
    <x v="11"/>
    <n v="507.5"/>
    <s v="Mala Velan"/>
    <s v="Silver"/>
    <x v="114"/>
    <s v="Billing"/>
    <s v="FreshMart Pune Towers"/>
    <x v="1"/>
    <x v="1"/>
    <x v="11"/>
    <n v="8"/>
    <n v="0.28415763546798029"/>
    <x v="0"/>
  </r>
  <r>
    <s v="INV100739"/>
    <d v="2025-09-12T00:00:00"/>
    <s v="CUST0590"/>
    <s v="PRD031"/>
    <s v="STR104"/>
    <s v="EMP0148"/>
    <n v="5"/>
    <n v="342.46"/>
    <n v="0"/>
    <n v="0"/>
    <n v="1712.3"/>
    <n v="1358.9"/>
    <n v="353.4"/>
    <x v="5"/>
    <x v="0"/>
    <x v="0"/>
    <n v="0.81666666666666665"/>
    <s v="Weekday"/>
    <x v="50"/>
    <x v="3"/>
    <n v="342.46"/>
    <s v="Kavya Reddy"/>
    <s v="Silver"/>
    <x v="219"/>
    <s v="Billing"/>
    <s v="FreshMart Nagpur Square"/>
    <x v="1"/>
    <x v="1"/>
    <x v="10"/>
    <n v="9"/>
    <n v="0.20638906733633125"/>
    <x v="0"/>
  </r>
  <r>
    <s v="INV102277"/>
    <d v="2025-12-16T00:00:00"/>
    <s v="CUST0656"/>
    <s v="PRD048"/>
    <s v="STR093"/>
    <s v="EMP0141"/>
    <n v="5"/>
    <n v="147.72"/>
    <n v="0"/>
    <n v="0"/>
    <n v="738.6"/>
    <n v="546.04999999999995"/>
    <n v="192.55"/>
    <x v="0"/>
    <x v="0"/>
    <x v="0"/>
    <n v="0.66527777777777775"/>
    <s v="Weekday"/>
    <x v="122"/>
    <x v="2"/>
    <n v="147.72"/>
    <s v="Anjali Achari"/>
    <s v="Silver"/>
    <x v="46"/>
    <s v="Sales"/>
    <s v="FreshMart Pune Complex"/>
    <x v="1"/>
    <x v="1"/>
    <x v="2"/>
    <n v="12"/>
    <n v="0.26069591118331981"/>
    <x v="0"/>
  </r>
  <r>
    <s v="INV102316"/>
    <d v="2025-07-12T00:00:00"/>
    <s v="CUST0171"/>
    <s v="PRD017"/>
    <s v="STR111"/>
    <s v="EMP0272"/>
    <n v="1"/>
    <n v="464.41"/>
    <n v="0"/>
    <n v="0"/>
    <n v="534.07000000000005"/>
    <n v="397.69"/>
    <n v="136.38"/>
    <x v="1"/>
    <x v="0"/>
    <x v="0"/>
    <n v="0.80277777777777781"/>
    <s v="Weekend"/>
    <x v="34"/>
    <x v="7"/>
    <n v="464.41"/>
    <s v="Kavya Chettiar"/>
    <s v="Silver"/>
    <x v="220"/>
    <s v="Store Manager"/>
    <s v="FreshMart Mumbai Towers"/>
    <x v="1"/>
    <x v="1"/>
    <x v="1"/>
    <n v="7"/>
    <n v="0.25535978429793843"/>
    <x v="0"/>
  </r>
  <r>
    <s v="INV101098"/>
    <d v="2025-02-12T00:00:00"/>
    <s v="CUST0397"/>
    <s v="PRD047"/>
    <s v="STR136"/>
    <s v="EMP0070"/>
    <n v="2"/>
    <n v="474.19"/>
    <n v="0"/>
    <n v="0"/>
    <n v="948.38"/>
    <n v="687.78"/>
    <n v="260.60000000000002"/>
    <x v="2"/>
    <x v="0"/>
    <x v="0"/>
    <n v="0.42569444444444443"/>
    <s v="Weekday"/>
    <x v="91"/>
    <x v="2"/>
    <n v="474.19"/>
    <s v="Sudha Venkataraman"/>
    <s v="Bronze"/>
    <x v="51"/>
    <s v="Sales"/>
    <s v="FreshMart Nagpur Crossing"/>
    <x v="1"/>
    <x v="1"/>
    <x v="0"/>
    <n v="2"/>
    <n v="0.27478436913473503"/>
    <x v="0"/>
  </r>
  <r>
    <s v="INV101585"/>
    <d v="2025-11-30T00:00:00"/>
    <s v="CUST0611"/>
    <s v="PRD061"/>
    <s v="STR093"/>
    <s v="EMP0141"/>
    <n v="3"/>
    <n v="351.95"/>
    <n v="0"/>
    <n v="0"/>
    <n v="1214.23"/>
    <n v="665.16"/>
    <n v="549.07000000000005"/>
    <x v="4"/>
    <x v="0"/>
    <x v="0"/>
    <n v="0.77916666666666667"/>
    <s v="Weekend"/>
    <x v="124"/>
    <x v="11"/>
    <n v="318.62"/>
    <s v="Vasanth Iyer"/>
    <s v="Gold"/>
    <x v="46"/>
    <s v="Sales"/>
    <s v="FreshMart Pune Complex"/>
    <x v="1"/>
    <x v="1"/>
    <x v="5"/>
    <n v="11"/>
    <n v="0.45219604193604179"/>
    <x v="0"/>
  </r>
  <r>
    <s v="INV100989"/>
    <d v="2025-11-29T00:00:00"/>
    <s v="CUST0520"/>
    <s v="PRD094"/>
    <s v="STR132"/>
    <s v="EMP0219"/>
    <n v="4"/>
    <n v="298.68"/>
    <n v="0"/>
    <n v="0"/>
    <n v="1373.93"/>
    <n v="1002.76"/>
    <n v="371.17"/>
    <x v="5"/>
    <x v="0"/>
    <x v="0"/>
    <n v="0.65833333333333333"/>
    <s v="Weekend"/>
    <x v="130"/>
    <x v="10"/>
    <n v="298.68"/>
    <s v="Anand Gounder"/>
    <s v="Bronze"/>
    <x v="122"/>
    <s v="Billing"/>
    <s v="FreshMart Surat Plaza"/>
    <x v="1"/>
    <x v="1"/>
    <x v="5"/>
    <n v="11"/>
    <n v="0.27015204559184236"/>
    <x v="0"/>
  </r>
  <r>
    <s v="INV101095"/>
    <d v="2025-11-29T00:00:00"/>
    <s v="CUST0340"/>
    <s v="PRD123"/>
    <s v="STR131"/>
    <s v="EMP0196"/>
    <n v="5"/>
    <n v="207.09"/>
    <n v="0"/>
    <n v="0"/>
    <n v="1190.77"/>
    <n v="792.15"/>
    <n v="398.62"/>
    <x v="0"/>
    <x v="0"/>
    <x v="0"/>
    <n v="0.70763888888888893"/>
    <s v="Weekend"/>
    <x v="137"/>
    <x v="8"/>
    <n v="183.39"/>
    <s v="Anand Prabhu"/>
    <s v="Gold"/>
    <x v="162"/>
    <s v="Operations"/>
    <s v="FreshMart Pune Enclave"/>
    <x v="1"/>
    <x v="1"/>
    <x v="5"/>
    <n v="11"/>
    <n v="0.33475818168076121"/>
    <x v="0"/>
  </r>
  <r>
    <s v="INV100846"/>
    <d v="2025-11-28T00:00:00"/>
    <s v="CUST0105"/>
    <s v="PRD099"/>
    <s v="STR127"/>
    <s v="EMP0341"/>
    <n v="4"/>
    <n v="401.06"/>
    <n v="0"/>
    <n v="0"/>
    <n v="1604.24"/>
    <n v="1389.88"/>
    <n v="214.36"/>
    <x v="2"/>
    <x v="0"/>
    <x v="0"/>
    <n v="0.61805555555555558"/>
    <s v="Weekday"/>
    <x v="20"/>
    <x v="10"/>
    <n v="401.06"/>
    <s v="Revathi Sekar"/>
    <s v="Silver"/>
    <x v="109"/>
    <s v="Billing"/>
    <s v="FreshMart Surat Enclave"/>
    <x v="1"/>
    <x v="1"/>
    <x v="5"/>
    <n v="11"/>
    <n v="0.13362090460280257"/>
    <x v="0"/>
  </r>
  <r>
    <s v="INV101533"/>
    <d v="2025-11-28T00:00:00"/>
    <s v="CUST0293"/>
    <s v="PRD026"/>
    <s v="STR108"/>
    <s v="EMP0250"/>
    <n v="6"/>
    <n v="355.35"/>
    <n v="0"/>
    <n v="0"/>
    <n v="2132.1"/>
    <n v="1483.5"/>
    <n v="648.6"/>
    <x v="2"/>
    <x v="0"/>
    <x v="0"/>
    <n v="0.67152777777777772"/>
    <s v="Weekday"/>
    <x v="15"/>
    <x v="3"/>
    <n v="329.69"/>
    <s v="Suresh Chandran"/>
    <s v="Gold"/>
    <x v="221"/>
    <s v="Sales"/>
    <s v="FreshMart Mumbai Square"/>
    <x v="1"/>
    <x v="1"/>
    <x v="5"/>
    <n v="11"/>
    <n v="0.30420711974110037"/>
    <x v="0"/>
  </r>
  <r>
    <s v="INV101716"/>
    <d v="2025-11-23T00:00:00"/>
    <s v="CUST0636"/>
    <s v="PRD087"/>
    <s v="STR137"/>
    <s v="EMP0080"/>
    <n v="3"/>
    <n v="71.290000000000006"/>
    <n v="0"/>
    <n v="0"/>
    <n v="245.95"/>
    <n v="178.11"/>
    <n v="67.84"/>
    <x v="2"/>
    <x v="0"/>
    <x v="0"/>
    <n v="0.73819444444444449"/>
    <s v="Weekend"/>
    <x v="97"/>
    <x v="9"/>
    <n v="71.290000000000006"/>
    <s v="Ilango Iyer"/>
    <s v="Bronze"/>
    <x v="222"/>
    <s v="Sales"/>
    <s v="FreshMart Ahmedabad Square"/>
    <x v="1"/>
    <x v="1"/>
    <x v="5"/>
    <n v="11"/>
    <n v="0.27582842041065259"/>
    <x v="0"/>
  </r>
  <r>
    <s v="INV101950"/>
    <d v="2025-11-21T00:00:00"/>
    <s v="CUST0370"/>
    <s v="PRD032"/>
    <s v="STR106"/>
    <s v="EMP0269"/>
    <n v="3"/>
    <n v="141.82"/>
    <n v="0"/>
    <n v="0"/>
    <n v="425.46"/>
    <n v="347.73"/>
    <n v="77.73"/>
    <x v="2"/>
    <x v="0"/>
    <x v="0"/>
    <n v="0.43263888888888891"/>
    <s v="Weekday"/>
    <x v="28"/>
    <x v="3"/>
    <n v="141.11000000000001"/>
    <s v="Jaya Naicker"/>
    <s v="Gold"/>
    <x v="95"/>
    <s v="Billing"/>
    <s v="FreshMart Ahmedabad Crossing"/>
    <x v="1"/>
    <x v="1"/>
    <x v="5"/>
    <n v="11"/>
    <n v="0.1826963756874912"/>
    <x v="0"/>
  </r>
  <r>
    <s v="INV100737"/>
    <d v="2025-11-18T00:00:00"/>
    <s v="CUST0541"/>
    <s v="PRD128"/>
    <s v="STR040"/>
    <s v="EMP0061"/>
    <n v="6"/>
    <n v="271.95999999999998"/>
    <n v="0"/>
    <n v="0"/>
    <n v="1631.76"/>
    <n v="1144.44"/>
    <n v="487.32"/>
    <x v="2"/>
    <x v="0"/>
    <x v="0"/>
    <n v="0.5805555555555556"/>
    <s v="Weekday"/>
    <x v="46"/>
    <x v="0"/>
    <n v="253.11"/>
    <s v="Divya Reddy"/>
    <s v="Gold"/>
    <x v="177"/>
    <s v="Billing"/>
    <s v="FreshMart Coimbatore Colony"/>
    <x v="1"/>
    <x v="1"/>
    <x v="5"/>
    <n v="11"/>
    <n v="0.2986468598323283"/>
    <x v="0"/>
  </r>
  <r>
    <s v="INV100466"/>
    <d v="2025-11-13T00:00:00"/>
    <s v="CUST0184"/>
    <s v="PRD051"/>
    <s v="STR126"/>
    <s v="EMP0063"/>
    <n v="5"/>
    <n v="147.97"/>
    <n v="0"/>
    <n v="0"/>
    <n v="739.85"/>
    <n v="564"/>
    <n v="175.85"/>
    <x v="0"/>
    <x v="0"/>
    <x v="0"/>
    <n v="0.41041666666666665"/>
    <s v="Weekday"/>
    <x v="136"/>
    <x v="2"/>
    <n v="147.97"/>
    <s v="Ezhil Pillai"/>
    <s v="Silver"/>
    <x v="138"/>
    <s v="Store Manager"/>
    <s v="FreshMart Surat Hub"/>
    <x v="1"/>
    <x v="1"/>
    <x v="5"/>
    <n v="11"/>
    <n v="0.23768331418530783"/>
    <x v="0"/>
  </r>
  <r>
    <s v="INV100586"/>
    <d v="2025-08-11T00:00:00"/>
    <s v="CUST0356"/>
    <s v="PRD140"/>
    <s v="STR120"/>
    <s v="EMP0344"/>
    <n v="1"/>
    <n v="352.51"/>
    <n v="0"/>
    <n v="0"/>
    <n v="405.39"/>
    <n v="260.06"/>
    <n v="145.33000000000001"/>
    <x v="0"/>
    <x v="0"/>
    <x v="0"/>
    <n v="0.6020833333333333"/>
    <s v="Weekend"/>
    <x v="128"/>
    <x v="5"/>
    <n v="352.51"/>
    <s v="Janani Chettiar"/>
    <s v="Bronze"/>
    <x v="34"/>
    <s v="Sales"/>
    <s v="FreshMart Nagpur Central"/>
    <x v="1"/>
    <x v="1"/>
    <x v="11"/>
    <n v="8"/>
    <n v="0.35849428944966577"/>
    <x v="0"/>
  </r>
  <r>
    <s v="INV100977"/>
    <d v="2025-08-11T00:00:00"/>
    <s v="CUST0431"/>
    <s v="PRD047"/>
    <s v="STR110"/>
    <s v="EMP0133"/>
    <n v="4"/>
    <n v="474.19"/>
    <n v="0"/>
    <n v="0"/>
    <n v="2181.27"/>
    <n v="1375.56"/>
    <n v="805.71"/>
    <x v="4"/>
    <x v="0"/>
    <x v="0"/>
    <n v="0.65416666666666667"/>
    <s v="Weekend"/>
    <x v="91"/>
    <x v="2"/>
    <n v="474.19"/>
    <s v="Vasanth Pandian"/>
    <s v="Silver"/>
    <x v="2"/>
    <s v="Sales"/>
    <s v="FreshMart Mumbai Colony"/>
    <x v="1"/>
    <x v="1"/>
    <x v="11"/>
    <n v="8"/>
    <n v="0.36937655585965978"/>
    <x v="0"/>
  </r>
  <r>
    <s v="INV101927"/>
    <d v="2025-05-11T00:00:00"/>
    <s v="CUST0475"/>
    <s v="PRD026"/>
    <s v="STR125"/>
    <s v="EMP0259"/>
    <n v="7"/>
    <n v="368.32"/>
    <n v="0"/>
    <n v="0"/>
    <n v="2578.2399999999998"/>
    <n v="1730.75"/>
    <n v="847.49"/>
    <x v="3"/>
    <x v="0"/>
    <x v="0"/>
    <n v="0.79305555555555551"/>
    <s v="Weekday"/>
    <x v="15"/>
    <x v="3"/>
    <n v="329.69"/>
    <s v="Gopal Prabhu"/>
    <s v="Gold"/>
    <x v="74"/>
    <s v="Inventory"/>
    <s v="FreshMart Nagpur Arcade"/>
    <x v="1"/>
    <x v="1"/>
    <x v="6"/>
    <n v="5"/>
    <n v="0.32870873153779323"/>
    <x v="0"/>
  </r>
  <r>
    <s v="INV100056"/>
    <d v="2025-04-11T00:00:00"/>
    <s v="CUST0140"/>
    <s v="PRD032"/>
    <s v="STR127"/>
    <s v="EMP0143"/>
    <n v="2"/>
    <n v="141.11000000000001"/>
    <n v="0"/>
    <n v="0"/>
    <n v="282.22000000000003"/>
    <n v="231.82"/>
    <n v="50.4"/>
    <x v="1"/>
    <x v="0"/>
    <x v="0"/>
    <n v="0.47083333333333333"/>
    <s v="Weekday"/>
    <x v="28"/>
    <x v="3"/>
    <n v="141.11000000000001"/>
    <s v="Manoj Prabhu"/>
    <s v="Bronze"/>
    <x v="24"/>
    <s v="Sales"/>
    <s v="FreshMart Surat Enclave"/>
    <x v="1"/>
    <x v="1"/>
    <x v="4"/>
    <n v="4"/>
    <n v="0.17858408333923886"/>
    <x v="0"/>
  </r>
  <r>
    <s v="INV100018"/>
    <d v="2025-01-11T00:00:00"/>
    <s v="CUST0633"/>
    <s v="PRD135"/>
    <s v="STR114"/>
    <s v="EMP0276"/>
    <n v="4"/>
    <n v="425.83"/>
    <n v="0"/>
    <n v="0"/>
    <n v="1958.82"/>
    <n v="1172.2"/>
    <n v="786.62"/>
    <x v="1"/>
    <x v="0"/>
    <x v="0"/>
    <n v="0.47083333333333333"/>
    <s v="Weekend"/>
    <x v="43"/>
    <x v="0"/>
    <n v="379.12"/>
    <s v="Devi Mudaliar"/>
    <s v="Gold"/>
    <x v="218"/>
    <s v="Store Manager"/>
    <s v="FreshMart Ahmedabad Complex"/>
    <x v="1"/>
    <x v="1"/>
    <x v="7"/>
    <n v="1"/>
    <n v="0.40157850134264506"/>
    <x v="0"/>
  </r>
  <r>
    <s v="INV102271"/>
    <d v="2025-01-11T00:00:00"/>
    <s v="CUST0012"/>
    <s v="PRD008"/>
    <s v="STR114"/>
    <s v="EMP0153"/>
    <n v="1"/>
    <n v="455.79"/>
    <n v="0"/>
    <n v="0"/>
    <n v="524.16"/>
    <n v="282.88"/>
    <n v="241.28"/>
    <x v="0"/>
    <x v="0"/>
    <x v="0"/>
    <n v="0.49722222222222223"/>
    <s v="Weekend"/>
    <x v="68"/>
    <x v="6"/>
    <n v="455.79"/>
    <s v="Meena Gupta"/>
    <s v="Bronze"/>
    <x v="3"/>
    <s v="Sales"/>
    <s v="FreshMart Ahmedabad Complex"/>
    <x v="1"/>
    <x v="1"/>
    <x v="7"/>
    <n v="1"/>
    <n v="0.46031746031746035"/>
    <x v="0"/>
  </r>
  <r>
    <s v="INV102088"/>
    <d v="2025-10-30T00:00:00"/>
    <s v="CUST0684"/>
    <s v="PRD019"/>
    <s v="STR131"/>
    <s v="EMP0196"/>
    <n v="6"/>
    <n v="481.85"/>
    <n v="0"/>
    <n v="0"/>
    <n v="2891.1"/>
    <n v="2280.48"/>
    <n v="610.62"/>
    <x v="1"/>
    <x v="0"/>
    <x v="0"/>
    <n v="0.63611111111111107"/>
    <s v="Weekday"/>
    <x v="85"/>
    <x v="7"/>
    <n v="448.94"/>
    <s v="Unknown"/>
    <s v="Gold"/>
    <x v="162"/>
    <s v="Operations"/>
    <s v="FreshMart Pune Enclave"/>
    <x v="1"/>
    <x v="1"/>
    <x v="8"/>
    <n v="10"/>
    <n v="0.2112068070976445"/>
    <x v="0"/>
  </r>
  <r>
    <s v="INV100108"/>
    <d v="2025-10-29T00:00:00"/>
    <s v="CUST0206"/>
    <s v="PRD089"/>
    <s v="STR101"/>
    <s v="EMP0016"/>
    <n v="8"/>
    <n v="348.9"/>
    <n v="0"/>
    <n v="0"/>
    <n v="2791.2"/>
    <n v="2011.36"/>
    <n v="779.84"/>
    <x v="2"/>
    <x v="0"/>
    <x v="0"/>
    <n v="0.61805555555555558"/>
    <s v="Weekday"/>
    <x v="92"/>
    <x v="9"/>
    <n v="305.67"/>
    <s v="Devi Venkataraman"/>
    <s v="Gold"/>
    <x v="223"/>
    <s v="Store Manager"/>
    <s v="FreshMart Nagpur Junction"/>
    <x v="1"/>
    <x v="1"/>
    <x v="8"/>
    <n v="10"/>
    <n v="0.27939237603897971"/>
    <x v="0"/>
  </r>
  <r>
    <s v="INV100830"/>
    <d v="2025-10-29T00:00:00"/>
    <s v="CUST0274"/>
    <s v="PRD078"/>
    <s v="STR133"/>
    <s v="EMP0305"/>
    <n v="4"/>
    <n v="261.55"/>
    <n v="0"/>
    <n v="0"/>
    <n v="1046.2"/>
    <n v="860.12"/>
    <n v="186.08"/>
    <x v="1"/>
    <x v="0"/>
    <x v="0"/>
    <n v="0.78472222222222221"/>
    <s v="Weekday"/>
    <x v="139"/>
    <x v="1"/>
    <n v="261.55"/>
    <s v="Jayakumar Gupta"/>
    <s v="Bronze"/>
    <x v="224"/>
    <s v="Sales"/>
    <s v="FreshMart Nagpur Gardens"/>
    <x v="1"/>
    <x v="1"/>
    <x v="8"/>
    <n v="10"/>
    <n v="0.17786274134964633"/>
    <x v="0"/>
  </r>
  <r>
    <s v="INV101395"/>
    <d v="2025-10-28T00:00:00"/>
    <s v="CUST0097"/>
    <s v="PRD032"/>
    <s v="STR095"/>
    <s v="EMP0201"/>
    <n v="3"/>
    <n v="141.11000000000001"/>
    <n v="0"/>
    <n v="0"/>
    <n v="423.33"/>
    <n v="347.73"/>
    <n v="75.599999999999994"/>
    <x v="1"/>
    <x v="0"/>
    <x v="0"/>
    <n v="0.54513888888888884"/>
    <s v="Weekday"/>
    <x v="28"/>
    <x v="3"/>
    <n v="141.11000000000001"/>
    <s v="Deepak Prabhu"/>
    <s v="Bronze"/>
    <x v="52"/>
    <s v="Sales"/>
    <s v="FreshMart Ahmedabad Gardens"/>
    <x v="1"/>
    <x v="1"/>
    <x v="8"/>
    <n v="10"/>
    <n v="0.17858408333923889"/>
    <x v="0"/>
  </r>
  <r>
    <s v="INV100463"/>
    <d v="2025-10-25T00:00:00"/>
    <s v="CUST0680"/>
    <s v="PRD017"/>
    <s v="STR114"/>
    <s v="EMP0286"/>
    <n v="3"/>
    <n v="464.41"/>
    <n v="0"/>
    <n v="0"/>
    <n v="1602.21"/>
    <n v="1193.07"/>
    <n v="409.14"/>
    <x v="2"/>
    <x v="0"/>
    <x v="0"/>
    <n v="0.83819444444444446"/>
    <s v="Weekend"/>
    <x v="34"/>
    <x v="7"/>
    <n v="464.41"/>
    <s v="Lokesh Chandran"/>
    <s v="Silver"/>
    <x v="225"/>
    <s v="Sales"/>
    <s v="FreshMart Ahmedabad Complex"/>
    <x v="1"/>
    <x v="1"/>
    <x v="8"/>
    <n v="10"/>
    <n v="0.25535978429793849"/>
    <x v="0"/>
  </r>
  <r>
    <s v="INV101229"/>
    <d v="2025-10-22T00:00:00"/>
    <s v="CUST0654"/>
    <s v="PRD074"/>
    <s v="STR094"/>
    <s v="EMP0008"/>
    <n v="6"/>
    <n v="464.24"/>
    <n v="0"/>
    <n v="0"/>
    <n v="2785.44"/>
    <n v="1885.56"/>
    <n v="899.88"/>
    <x v="3"/>
    <x v="0"/>
    <x v="0"/>
    <n v="0.64444444444444449"/>
    <s v="Weekday"/>
    <x v="110"/>
    <x v="1"/>
    <n v="414.29"/>
    <s v="Gokul Sekar"/>
    <s v="Gold"/>
    <x v="226"/>
    <s v="Store Manager"/>
    <s v="FreshMart Mumbai Central"/>
    <x v="1"/>
    <x v="1"/>
    <x v="8"/>
    <n v="10"/>
    <n v="0.32306565569532997"/>
    <x v="0"/>
  </r>
  <r>
    <s v="INV100964"/>
    <d v="2025-10-18T00:00:00"/>
    <s v="CUST0500"/>
    <s v="PRD033"/>
    <s v="STR127"/>
    <s v="EMP0192"/>
    <n v="4"/>
    <n v="240.52"/>
    <n v="0"/>
    <n v="0"/>
    <n v="1106.3900000000001"/>
    <n v="708.12"/>
    <n v="398.27"/>
    <x v="3"/>
    <x v="0"/>
    <x v="0"/>
    <n v="0.74305555555555558"/>
    <s v="Weekend"/>
    <x v="66"/>
    <x v="3"/>
    <n v="217.42"/>
    <s v="Nandhini Prabhu"/>
    <s v="Gold"/>
    <x v="92"/>
    <s v="Billing"/>
    <s v="FreshMart Surat Enclave"/>
    <x v="1"/>
    <x v="1"/>
    <x v="8"/>
    <n v="10"/>
    <n v="0.3599725232512947"/>
    <x v="0"/>
  </r>
  <r>
    <s v="INV100621"/>
    <d v="2025-10-17T00:00:00"/>
    <s v="CUST0133"/>
    <s v="PRD088"/>
    <s v="STR114"/>
    <s v="EMP0276"/>
    <n v="0"/>
    <n v="404.97"/>
    <n v="0"/>
    <n v="0"/>
    <n v="1619.88"/>
    <n v="1364.96"/>
    <n v="254.92"/>
    <x v="4"/>
    <x v="0"/>
    <x v="0"/>
    <n v="0.80763888888888891"/>
    <s v="Weekday"/>
    <x v="16"/>
    <x v="9"/>
    <n v="404.97"/>
    <s v="Vasanthi Raj"/>
    <s v="Silver"/>
    <x v="218"/>
    <s v="Store Manager"/>
    <s v="FreshMart Ahmedabad Complex"/>
    <x v="1"/>
    <x v="1"/>
    <x v="8"/>
    <n v="10"/>
    <n v="0.15736968170481763"/>
    <x v="0"/>
  </r>
  <r>
    <s v="INV102437"/>
    <d v="2025-10-17T00:00:00"/>
    <s v="CUST0678"/>
    <s v="PRD005"/>
    <s v="STR118"/>
    <s v="EMP0223"/>
    <n v="1"/>
    <n v="332.74"/>
    <n v="0"/>
    <n v="0"/>
    <n v="332.74"/>
    <n v="205.27"/>
    <n v="127.47"/>
    <x v="3"/>
    <x v="0"/>
    <x v="0"/>
    <n v="0.78611111111111109"/>
    <s v="Weekday"/>
    <x v="24"/>
    <x v="6"/>
    <n v="332.74"/>
    <s v="Poornima Krishnan"/>
    <s v="Bronze"/>
    <x v="211"/>
    <s v="HR"/>
    <s v="FreshMart Surat Heights"/>
    <x v="1"/>
    <x v="1"/>
    <x v="8"/>
    <n v="10"/>
    <n v="0.38309190358838729"/>
    <x v="0"/>
  </r>
  <r>
    <s v="INV100908"/>
    <d v="2025-10-16T00:00:00"/>
    <s v="CUST0333"/>
    <s v="PRD105"/>
    <s v="STR116"/>
    <s v="EMP0133"/>
    <n v="4"/>
    <n v="131.03"/>
    <n v="0"/>
    <n v="0"/>
    <n v="524.12"/>
    <n v="469.08"/>
    <n v="55.04"/>
    <x v="0"/>
    <x v="0"/>
    <x v="0"/>
    <n v="0.84166666666666667"/>
    <s v="Weekday"/>
    <x v="39"/>
    <x v="4"/>
    <n v="131.03"/>
    <s v="Sangeetha Pandian"/>
    <s v="Silver"/>
    <x v="2"/>
    <s v="Sales"/>
    <s v="FreshMart Surat Towers"/>
    <x v="1"/>
    <x v="1"/>
    <x v="8"/>
    <n v="10"/>
    <n v="0.10501411890406777"/>
    <x v="0"/>
  </r>
  <r>
    <s v="INV101318"/>
    <d v="2025-10-14T00:00:00"/>
    <s v="CUST0099"/>
    <s v="PRD144"/>
    <s v="STR127"/>
    <s v="EMP0104"/>
    <n v="3"/>
    <n v="242.22"/>
    <n v="0"/>
    <n v="0"/>
    <n v="726.66"/>
    <n v="558.12"/>
    <n v="168.54"/>
    <x v="0"/>
    <x v="0"/>
    <x v="0"/>
    <n v="0.48749999999999999"/>
    <s v="Weekday"/>
    <x v="14"/>
    <x v="5"/>
    <n v="242.22"/>
    <s v="Lakshmi Krishnan"/>
    <s v="Silver"/>
    <x v="81"/>
    <s v="Inventory"/>
    <s v="FreshMart Surat Enclave"/>
    <x v="1"/>
    <x v="1"/>
    <x v="8"/>
    <n v="10"/>
    <n v="0.2319379076872265"/>
    <x v="0"/>
  </r>
  <r>
    <s v="INV101300"/>
    <d v="2025-11-10T00:00:00"/>
    <s v="CUST0600"/>
    <s v="PRD068"/>
    <s v="STR127"/>
    <s v="EMP0313"/>
    <n v="7"/>
    <n v="233.3"/>
    <n v="0"/>
    <n v="0"/>
    <n v="1878.07"/>
    <n v="1126.8599999999999"/>
    <n v="751.21"/>
    <x v="3"/>
    <x v="0"/>
    <x v="0"/>
    <n v="0.39097222222222222"/>
    <s v="Weekend"/>
    <x v="105"/>
    <x v="11"/>
    <n v="232.2"/>
    <s v="Anitha Reddy"/>
    <s v="Gold"/>
    <x v="199"/>
    <s v="HR"/>
    <s v="FreshMart Surat Enclave"/>
    <x v="1"/>
    <x v="1"/>
    <x v="5"/>
    <n v="11"/>
    <n v="0.39999041569270583"/>
    <x v="0"/>
  </r>
  <r>
    <s v="INV101740"/>
    <d v="2025-11-10T00:00:00"/>
    <s v="CUST0049"/>
    <s v="PRD026"/>
    <s v="STR107"/>
    <s v="EMP0038"/>
    <n v="4"/>
    <n v="332.66"/>
    <n v="0"/>
    <n v="0"/>
    <n v="1530.24"/>
    <n v="989"/>
    <n v="541.24"/>
    <x v="0"/>
    <x v="0"/>
    <x v="0"/>
    <n v="0.69444444444444442"/>
    <s v="Weekend"/>
    <x v="15"/>
    <x v="3"/>
    <n v="329.69"/>
    <s v="Lokesh Gupta"/>
    <s v="Gold"/>
    <x v="205"/>
    <s v="Inventory"/>
    <s v="FreshMart Surat Arcade"/>
    <x v="1"/>
    <x v="1"/>
    <x v="5"/>
    <n v="11"/>
    <n v="0.35369615223755752"/>
    <x v="0"/>
  </r>
  <r>
    <s v="INV102209"/>
    <d v="2025-11-10T00:00:00"/>
    <s v="CUST0573"/>
    <s v="PRD021"/>
    <s v="STR124"/>
    <s v="EMP0334"/>
    <n v="7"/>
    <n v="40.01"/>
    <n v="0"/>
    <n v="0"/>
    <n v="322.08"/>
    <n v="226.8"/>
    <n v="95.28"/>
    <x v="3"/>
    <x v="0"/>
    <x v="0"/>
    <n v="0.4777777777777778"/>
    <s v="Weekend"/>
    <x v="67"/>
    <x v="7"/>
    <n v="38.659999999999997"/>
    <s v="Padma Varma"/>
    <s v="Bronze"/>
    <x v="38"/>
    <s v="Sales"/>
    <s v="FreshMart Ahmedabad Hub"/>
    <x v="1"/>
    <x v="1"/>
    <x v="5"/>
    <n v="11"/>
    <n v="0.29582712369597619"/>
    <x v="0"/>
  </r>
  <r>
    <s v="INV101899"/>
    <d v="2025-08-10T00:00:00"/>
    <s v="CUST0325"/>
    <s v="PRD031"/>
    <s v="STR110"/>
    <s v="EMP0187"/>
    <n v="1"/>
    <n v="342.46"/>
    <n v="0"/>
    <n v="0"/>
    <n v="342.46"/>
    <n v="271.77999999999997"/>
    <n v="70.680000000000007"/>
    <x v="2"/>
    <x v="0"/>
    <x v="0"/>
    <n v="0.67361111111111116"/>
    <s v="Weekday"/>
    <x v="50"/>
    <x v="3"/>
    <n v="342.46"/>
    <s v="Meena Kumar"/>
    <s v="Bronze"/>
    <x v="161"/>
    <s v="Billing"/>
    <s v="FreshMart Mumbai Colony"/>
    <x v="1"/>
    <x v="1"/>
    <x v="11"/>
    <n v="8"/>
    <n v="0.20638906733633128"/>
    <x v="0"/>
  </r>
  <r>
    <s v="INV100907"/>
    <d v="2025-03-10T00:00:00"/>
    <s v="CUST0636"/>
    <s v="PRD004"/>
    <s v="STR130"/>
    <s v="EMP0217"/>
    <n v="2"/>
    <n v="398.25"/>
    <n v="0"/>
    <n v="0"/>
    <n v="796.5"/>
    <n v="473.08"/>
    <n v="323.42"/>
    <x v="0"/>
    <x v="0"/>
    <x v="0"/>
    <n v="0.56874999999999998"/>
    <s v="Weekday"/>
    <x v="127"/>
    <x v="6"/>
    <n v="398.25"/>
    <s v="Ilango Iyer"/>
    <s v="Bronze"/>
    <x v="227"/>
    <s v="Sales"/>
    <s v="FreshMart Surat Central"/>
    <x v="1"/>
    <x v="1"/>
    <x v="3"/>
    <n v="3"/>
    <n v="0.40605147520401758"/>
    <x v="0"/>
  </r>
  <r>
    <s v="INV102467"/>
    <d v="2025-03-10T00:00:00"/>
    <s v="CUST0052"/>
    <s v="PRD027"/>
    <s v="STR095"/>
    <s v="EMP0177"/>
    <n v="6"/>
    <n v="140.96"/>
    <n v="0"/>
    <n v="0"/>
    <n v="845.76"/>
    <n v="641.94000000000005"/>
    <n v="203.82"/>
    <x v="3"/>
    <x v="0"/>
    <x v="0"/>
    <n v="0.5493055555555556"/>
    <s v="Weekday"/>
    <x v="4"/>
    <x v="3"/>
    <n v="139.21"/>
    <s v="Janani Selvam"/>
    <s v="Gold"/>
    <x v="215"/>
    <s v="Store Manager"/>
    <s v="FreshMart Ahmedabad Gardens"/>
    <x v="1"/>
    <x v="1"/>
    <x v="3"/>
    <n v="3"/>
    <n v="0.24099035187287174"/>
    <x v="0"/>
  </r>
  <r>
    <s v="INV100432"/>
    <d v="2025-09-28T00:00:00"/>
    <s v="CUST0151"/>
    <s v="PRD108"/>
    <s v="STR096"/>
    <s v="EMP0301"/>
    <n v="3"/>
    <n v="306.62"/>
    <n v="0"/>
    <n v="0"/>
    <n v="1057.8399999999999"/>
    <n v="779.79"/>
    <n v="278.05"/>
    <x v="5"/>
    <x v="0"/>
    <x v="0"/>
    <n v="0.67638888888888893"/>
    <s v="Weekend"/>
    <x v="140"/>
    <x v="4"/>
    <n v="306.62"/>
    <s v="Gopal Selvam"/>
    <s v="Silver"/>
    <x v="228"/>
    <s v="Inventory"/>
    <s v="FreshMart Mumbai Bypass"/>
    <x v="1"/>
    <x v="1"/>
    <x v="10"/>
    <n v="9"/>
    <n v="0.2628469333736671"/>
    <x v="0"/>
  </r>
  <r>
    <s v="INV100649"/>
    <d v="2025-09-27T00:00:00"/>
    <s v="CUST0320"/>
    <s v="PRD063"/>
    <s v="STR118"/>
    <s v="EMP0223"/>
    <n v="4"/>
    <n v="73.83"/>
    <n v="0"/>
    <n v="0"/>
    <n v="339.62"/>
    <n v="217.28"/>
    <n v="122.34"/>
    <x v="2"/>
    <x v="0"/>
    <x v="0"/>
    <n v="0.6694444444444444"/>
    <s v="Weekend"/>
    <x v="75"/>
    <x v="11"/>
    <n v="42.16"/>
    <s v="Sudha Menon"/>
    <s v="Silver"/>
    <x v="211"/>
    <s v="HR"/>
    <s v="FreshMart Surat Heights"/>
    <x v="1"/>
    <x v="1"/>
    <x v="10"/>
    <n v="9"/>
    <n v="0.36022613509216184"/>
    <x v="0"/>
  </r>
  <r>
    <s v="INV100979"/>
    <d v="2025-09-27T00:00:00"/>
    <s v="CUST0559"/>
    <s v="PRD020"/>
    <s v="STR100"/>
    <s v="EMP0324"/>
    <n v="3"/>
    <n v="99.93"/>
    <n v="0"/>
    <n v="0"/>
    <n v="344.76"/>
    <n v="258.14999999999998"/>
    <n v="86.61"/>
    <x v="3"/>
    <x v="0"/>
    <x v="0"/>
    <n v="0.6958333333333333"/>
    <s v="Weekend"/>
    <x v="35"/>
    <x v="7"/>
    <n v="99.93"/>
    <s v="Sundar Menon"/>
    <s v="Bronze"/>
    <x v="175"/>
    <s v="Inventory"/>
    <s v="FreshMart Ahmedabad Enclave"/>
    <x v="1"/>
    <x v="1"/>
    <x v="10"/>
    <n v="9"/>
    <n v="0.25121823877479987"/>
    <x v="0"/>
  </r>
  <r>
    <s v="INV102315"/>
    <d v="2025-09-27T00:00:00"/>
    <s v="CUST0412"/>
    <s v="PRD007"/>
    <s v="STR093"/>
    <s v="EMP0141"/>
    <n v="7"/>
    <n v="479.24"/>
    <n v="0"/>
    <n v="0"/>
    <n v="3857.88"/>
    <n v="1858.08"/>
    <n v="1999.8"/>
    <x v="2"/>
    <x v="0"/>
    <x v="0"/>
    <n v="0.44166666666666665"/>
    <s v="Weekend"/>
    <x v="7"/>
    <x v="6"/>
    <n v="437.49"/>
    <s v="Kalpana Gounder"/>
    <s v="Gold"/>
    <x v="46"/>
    <s v="Sales"/>
    <s v="FreshMart Pune Complex"/>
    <x v="1"/>
    <x v="1"/>
    <x v="10"/>
    <n v="9"/>
    <n v="0.51836760085850253"/>
    <x v="0"/>
  </r>
  <r>
    <s v="INV101572"/>
    <d v="2025-09-25T00:00:00"/>
    <s v="CUST0234"/>
    <s v="PRD062"/>
    <s v="STR109"/>
    <s v="EMP0180"/>
    <n v="1"/>
    <n v="446.17"/>
    <n v="0"/>
    <n v="0"/>
    <n v="446.17"/>
    <n v="325.61"/>
    <n v="120.56"/>
    <x v="2"/>
    <x v="0"/>
    <x v="0"/>
    <n v="0.48541666666666666"/>
    <s v="Weekday"/>
    <x v="42"/>
    <x v="11"/>
    <n v="298.81"/>
    <s v="Lakshmi Pandian"/>
    <s v="Bronze"/>
    <x v="229"/>
    <s v="Billing"/>
    <s v="FreshMart Mumbai Complex"/>
    <x v="1"/>
    <x v="1"/>
    <x v="10"/>
    <n v="9"/>
    <n v="0.27021090615684606"/>
    <x v="0"/>
  </r>
  <r>
    <s v="INV100428"/>
    <d v="2025-09-18T00:00:00"/>
    <s v="CUST0008"/>
    <s v="PRD072"/>
    <s v="STR099"/>
    <s v="EMP0202"/>
    <n v="2"/>
    <n v="340.25"/>
    <n v="0"/>
    <n v="0"/>
    <n v="680.5"/>
    <n v="527.70000000000005"/>
    <n v="152.80000000000001"/>
    <x v="1"/>
    <x v="0"/>
    <x v="0"/>
    <n v="0.83750000000000002"/>
    <s v="Weekday"/>
    <x v="57"/>
    <x v="1"/>
    <n v="340.25"/>
    <s v="Eswari Raj"/>
    <s v="Silver"/>
    <x v="216"/>
    <s v="Sales"/>
    <s v="FreshMart Nagpur Plaza"/>
    <x v="1"/>
    <x v="1"/>
    <x v="10"/>
    <n v="9"/>
    <n v="0.22454077883908893"/>
    <x v="0"/>
  </r>
  <r>
    <s v="INV101805"/>
    <d v="2025-09-16T00:00:00"/>
    <s v="CUST0044"/>
    <s v="PRD008"/>
    <s v="STR106"/>
    <s v="EMP0119"/>
    <n v="2"/>
    <n v="455.79"/>
    <n v="0"/>
    <n v="0"/>
    <n v="911.58"/>
    <n v="565.76"/>
    <n v="345.82"/>
    <x v="2"/>
    <x v="0"/>
    <x v="0"/>
    <n v="0.88472222222222219"/>
    <s v="Weekday"/>
    <x v="68"/>
    <x v="6"/>
    <n v="455.79"/>
    <s v="Lakshmi Gounder"/>
    <s v="Bronze"/>
    <x v="36"/>
    <s v="Sales"/>
    <s v="FreshMart Ahmedabad Crossing"/>
    <x v="1"/>
    <x v="1"/>
    <x v="10"/>
    <n v="9"/>
    <n v="0.37936330327563128"/>
    <x v="0"/>
  </r>
  <r>
    <s v="INV102159"/>
    <d v="2025-09-16T00:00:00"/>
    <s v="CUST0379"/>
    <s v="PRD132"/>
    <s v="STR101"/>
    <s v="EMP0098"/>
    <n v="3"/>
    <n v="351.78"/>
    <n v="0"/>
    <n v="0"/>
    <n v="1055.3399999999999"/>
    <n v="761.49"/>
    <n v="293.85000000000002"/>
    <x v="5"/>
    <x v="0"/>
    <x v="0"/>
    <n v="0.68194444444444446"/>
    <s v="Weekday"/>
    <x v="77"/>
    <x v="0"/>
    <n v="351.78"/>
    <s v="Aishwarya Pandian"/>
    <s v="Silver"/>
    <x v="115"/>
    <s v="Inventory"/>
    <s v="FreshMart Nagpur Junction"/>
    <x v="1"/>
    <x v="1"/>
    <x v="10"/>
    <n v="9"/>
    <n v="0.27844107112399802"/>
    <x v="0"/>
  </r>
  <r>
    <s v="INV100741"/>
    <d v="2025-09-14T00:00:00"/>
    <s v="CUST0071"/>
    <s v="PRD068"/>
    <s v="STR099"/>
    <s v="EMP0026"/>
    <n v="3"/>
    <n v="232.2"/>
    <n v="0"/>
    <n v="0"/>
    <n v="801.09"/>
    <n v="482.94"/>
    <n v="318.14999999999998"/>
    <x v="0"/>
    <x v="0"/>
    <x v="0"/>
    <n v="0.73541666666666672"/>
    <s v="Weekend"/>
    <x v="105"/>
    <x v="11"/>
    <n v="232.2"/>
    <s v="Venkat Iyer"/>
    <s v="Silver"/>
    <x v="212"/>
    <s v="Operations"/>
    <s v="FreshMart Nagpur Plaza"/>
    <x v="1"/>
    <x v="1"/>
    <x v="10"/>
    <n v="9"/>
    <n v="0.39714638804628688"/>
    <x v="0"/>
  </r>
  <r>
    <s v="INV101480"/>
    <d v="2025-09-13T00:00:00"/>
    <s v="CUST0179"/>
    <s v="PRD149"/>
    <s v="STR115"/>
    <s v="EMP0269"/>
    <n v="6"/>
    <n v="176.07"/>
    <n v="0"/>
    <n v="0"/>
    <n v="1214.8800000000001"/>
    <n v="745.98"/>
    <n v="468.9"/>
    <x v="3"/>
    <x v="0"/>
    <x v="0"/>
    <n v="0.74444444444444446"/>
    <s v="Weekend"/>
    <x v="89"/>
    <x v="5"/>
    <n v="171.25"/>
    <s v="Chitra Mudaliar"/>
    <s v="Gold"/>
    <x v="95"/>
    <s v="Billing"/>
    <s v="FreshMart Surat Nagar"/>
    <x v="1"/>
    <x v="1"/>
    <x v="10"/>
    <n v="9"/>
    <n v="0.38596404583168703"/>
    <x v="0"/>
  </r>
  <r>
    <s v="INV100752"/>
    <d v="2025-10-09T00:00:00"/>
    <s v="CUST0415"/>
    <s v="PRD122"/>
    <s v="STR126"/>
    <s v="EMP0063"/>
    <n v="4"/>
    <n v="115.25"/>
    <n v="0"/>
    <n v="0"/>
    <n v="461"/>
    <n v="354.88"/>
    <n v="106.12"/>
    <x v="3"/>
    <x v="0"/>
    <x v="0"/>
    <n v="0.5083333333333333"/>
    <s v="Weekday"/>
    <x v="12"/>
    <x v="8"/>
    <n v="102.51"/>
    <s v="Bharath Devi"/>
    <s v="Gold"/>
    <x v="138"/>
    <s v="Store Manager"/>
    <s v="FreshMart Surat Hub"/>
    <x v="1"/>
    <x v="1"/>
    <x v="8"/>
    <n v="10"/>
    <n v="0.23019522776572668"/>
    <x v="0"/>
  </r>
  <r>
    <s v="INV101821"/>
    <d v="2025-10-09T00:00:00"/>
    <s v="CUST0054"/>
    <s v="PRD026"/>
    <s v="STR120"/>
    <s v="EMP0344"/>
    <n v="6"/>
    <n v="342.94"/>
    <n v="0"/>
    <n v="0"/>
    <n v="2057.64"/>
    <n v="1483.5"/>
    <n v="574.14"/>
    <x v="2"/>
    <x v="0"/>
    <x v="0"/>
    <n v="0.625"/>
    <s v="Weekday"/>
    <x v="15"/>
    <x v="3"/>
    <n v="329.69"/>
    <s v="Deepak Pillai"/>
    <s v="Gold"/>
    <x v="34"/>
    <s v="Sales"/>
    <s v="FreshMart Nagpur Central"/>
    <x v="1"/>
    <x v="1"/>
    <x v="8"/>
    <n v="10"/>
    <n v="0.27902840146964486"/>
    <x v="0"/>
  </r>
  <r>
    <s v="INV100362"/>
    <d v="2025-08-31T00:00:00"/>
    <s v="CUST0340"/>
    <s v="PRD136"/>
    <s v="STR136"/>
    <s v="EMP0070"/>
    <n v="4"/>
    <n v="134.24"/>
    <n v="0"/>
    <n v="0"/>
    <n v="617.5"/>
    <n v="364.72"/>
    <n v="252.78"/>
    <x v="0"/>
    <x v="0"/>
    <x v="0"/>
    <n v="0.88263888888888886"/>
    <s v="Weekend"/>
    <x v="72"/>
    <x v="0"/>
    <n v="123.11"/>
    <s v="Anand Prabhu"/>
    <s v="Gold"/>
    <x v="51"/>
    <s v="Sales"/>
    <s v="FreshMart Nagpur Crossing"/>
    <x v="1"/>
    <x v="1"/>
    <x v="11"/>
    <n v="8"/>
    <n v="0.40936032388663968"/>
    <x v="0"/>
  </r>
  <r>
    <s v="INV100303"/>
    <d v="2025-08-30T00:00:00"/>
    <s v="CUST0192"/>
    <s v="PRD034"/>
    <s v="STR124"/>
    <s v="EMP0164"/>
    <n v="3"/>
    <n v="124.84"/>
    <n v="0"/>
    <n v="0"/>
    <n v="430.7"/>
    <n v="292.05"/>
    <n v="138.65"/>
    <x v="2"/>
    <x v="0"/>
    <x v="0"/>
    <n v="0.53333333333333333"/>
    <s v="Weekend"/>
    <x v="13"/>
    <x v="3"/>
    <n v="124.84"/>
    <s v="Lalitha Velan"/>
    <s v="Bronze"/>
    <x v="230"/>
    <s v="Billing"/>
    <s v="FreshMart Ahmedabad Hub"/>
    <x v="1"/>
    <x v="1"/>
    <x v="11"/>
    <n v="8"/>
    <n v="0.32191780821917809"/>
    <x v="0"/>
  </r>
  <r>
    <s v="INV100598"/>
    <d v="2025-08-30T00:00:00"/>
    <s v="CUST0494"/>
    <s v="PRD062"/>
    <s v="STR106"/>
    <s v="EMP0116"/>
    <n v="6"/>
    <n v="488.1"/>
    <n v="0"/>
    <n v="0"/>
    <n v="3367.89"/>
    <n v="1953.66"/>
    <n v="1414.23"/>
    <x v="2"/>
    <x v="0"/>
    <x v="0"/>
    <n v="0.78541666666666665"/>
    <s v="Weekend"/>
    <x v="42"/>
    <x v="11"/>
    <n v="298.81"/>
    <s v="Bhavani Reddy"/>
    <s v="Gold"/>
    <x v="200"/>
    <s v="Inventory"/>
    <s v="FreshMart Ahmedabad Crossing"/>
    <x v="1"/>
    <x v="1"/>
    <x v="11"/>
    <n v="8"/>
    <n v="0.41991573358987377"/>
    <x v="0"/>
  </r>
  <r>
    <s v="INV100593"/>
    <d v="2025-08-27T00:00:00"/>
    <s v="CUST0188"/>
    <s v="PRD052"/>
    <s v="STR096"/>
    <s v="EMP0301"/>
    <n v="8"/>
    <n v="348.67"/>
    <n v="0"/>
    <n v="0"/>
    <n v="2789.36"/>
    <n v="2043.92"/>
    <n v="745.44"/>
    <x v="4"/>
    <x v="0"/>
    <x v="0"/>
    <n v="0.38958333333333334"/>
    <s v="Weekday"/>
    <x v="10"/>
    <x v="2"/>
    <n v="328.59"/>
    <s v="Gopal Raj"/>
    <s v="Gold"/>
    <x v="228"/>
    <s v="Inventory"/>
    <s v="FreshMart Mumbai Bypass"/>
    <x v="1"/>
    <x v="1"/>
    <x v="11"/>
    <n v="8"/>
    <n v="0.26724409900478963"/>
    <x v="0"/>
  </r>
  <r>
    <s v="INV100826"/>
    <d v="2025-08-26T00:00:00"/>
    <s v="CUST0565"/>
    <s v="PRD017"/>
    <s v="STR135"/>
    <s v="EMP0020"/>
    <n v="1"/>
    <n v="464.41"/>
    <n v="0"/>
    <n v="0"/>
    <n v="464.41"/>
    <n v="397.69"/>
    <n v="66.72"/>
    <x v="4"/>
    <x v="0"/>
    <x v="0"/>
    <n v="0.38750000000000001"/>
    <s v="Weekday"/>
    <x v="34"/>
    <x v="7"/>
    <n v="464.41"/>
    <s v="Pandi Nathan"/>
    <s v="Silver"/>
    <x v="231"/>
    <s v="Inventory"/>
    <s v="FreshMart Pune Towers"/>
    <x v="1"/>
    <x v="1"/>
    <x v="11"/>
    <n v="8"/>
    <n v="0.14366615705949484"/>
    <x v="0"/>
  </r>
  <r>
    <s v="INV101437"/>
    <d v="2025-08-17T00:00:00"/>
    <s v="CUST0205"/>
    <s v="PRD105"/>
    <s v="STR126"/>
    <s v="EMP0063"/>
    <n v="4"/>
    <n v="145.12"/>
    <n v="0"/>
    <n v="0"/>
    <n v="667.55"/>
    <n v="469.08"/>
    <n v="198.47"/>
    <x v="0"/>
    <x v="0"/>
    <x v="0"/>
    <n v="0.59236111111111112"/>
    <s v="Weekend"/>
    <x v="39"/>
    <x v="4"/>
    <n v="131.03"/>
    <s v="Lalitha Nathan"/>
    <s v="Gold"/>
    <x v="138"/>
    <s v="Store Manager"/>
    <s v="FreshMart Surat Hub"/>
    <x v="1"/>
    <x v="1"/>
    <x v="11"/>
    <n v="8"/>
    <n v="0.2973110628417347"/>
    <x v="0"/>
  </r>
  <r>
    <s v="INV100730"/>
    <d v="2025-08-14T00:00:00"/>
    <s v="CUST0484"/>
    <s v="PRD106"/>
    <s v="STR112"/>
    <s v="EMP0133"/>
    <n v="1"/>
    <n v="227"/>
    <n v="0"/>
    <n v="0"/>
    <n v="227"/>
    <n v="196.3"/>
    <n v="30.7"/>
    <x v="2"/>
    <x v="0"/>
    <x v="0"/>
    <n v="0.49027777777777776"/>
    <s v="Weekday"/>
    <x v="144"/>
    <x v="4"/>
    <n v="227"/>
    <s v="Anand Naidu"/>
    <s v="Bronze"/>
    <x v="2"/>
    <s v="Sales"/>
    <s v="FreshMart Surat Colony"/>
    <x v="1"/>
    <x v="1"/>
    <x v="11"/>
    <n v="8"/>
    <n v="0.13524229074889868"/>
    <x v="0"/>
  </r>
  <r>
    <s v="INV101024"/>
    <d v="2025-12-08T00:00:00"/>
    <s v="CUST0445"/>
    <s v="PRD095"/>
    <s v="STR093"/>
    <s v="EMP0141"/>
    <n v="4"/>
    <n v="75.680000000000007"/>
    <n v="0"/>
    <n v="0"/>
    <n v="302.72000000000003"/>
    <n v="248.56"/>
    <n v="54.16"/>
    <x v="1"/>
    <x v="0"/>
    <x v="0"/>
    <n v="0.46041666666666664"/>
    <s v="Weekday"/>
    <x v="53"/>
    <x v="10"/>
    <n v="75.680000000000007"/>
    <s v="Anjali Kumar"/>
    <s v="Silver"/>
    <x v="46"/>
    <s v="Sales"/>
    <s v="FreshMart Pune Complex"/>
    <x v="1"/>
    <x v="1"/>
    <x v="2"/>
    <n v="12"/>
    <n v="0.17891120507399574"/>
    <x v="0"/>
  </r>
  <r>
    <s v="INV102231"/>
    <d v="2025-09-08T00:00:00"/>
    <s v="CUST0493"/>
    <s v="PRD025"/>
    <s v="STR118"/>
    <s v="EMP0223"/>
    <n v="5"/>
    <n v="426.09"/>
    <n v="0"/>
    <n v="0"/>
    <n v="2450.02"/>
    <n v="1429.5"/>
    <n v="1020.52"/>
    <x v="0"/>
    <x v="0"/>
    <x v="0"/>
    <n v="0.55902777777777779"/>
    <s v="Weekend"/>
    <x v="8"/>
    <x v="3"/>
    <n v="383.51"/>
    <s v="Elango Nair"/>
    <s v="Gold"/>
    <x v="211"/>
    <s v="HR"/>
    <s v="FreshMart Surat Heights"/>
    <x v="1"/>
    <x v="1"/>
    <x v="10"/>
    <n v="9"/>
    <n v="0.41653537522142675"/>
    <x v="0"/>
  </r>
  <r>
    <s v="INV101157"/>
    <d v="2025-08-08T00:00:00"/>
    <s v="CUST0018"/>
    <s v="PRD020"/>
    <s v="STR128"/>
    <s v="EMP0021"/>
    <n v="3"/>
    <n v="99.93"/>
    <n v="0"/>
    <n v="0"/>
    <n v="299.79000000000002"/>
    <n v="258.14999999999998"/>
    <n v="41.64"/>
    <x v="5"/>
    <x v="0"/>
    <x v="0"/>
    <n v="0.5131944444444444"/>
    <s v="Weekday"/>
    <x v="35"/>
    <x v="7"/>
    <n v="99.93"/>
    <s v="Kalpana Murugan"/>
    <s v="Silver"/>
    <x v="129"/>
    <s v="Inventory"/>
    <s v="FreshMart Surat Junction"/>
    <x v="1"/>
    <x v="1"/>
    <x v="11"/>
    <n v="8"/>
    <n v="0.13889722805964175"/>
    <x v="0"/>
  </r>
  <r>
    <s v="INV102134"/>
    <d v="2025-04-08T00:00:00"/>
    <s v="CUST0624"/>
    <s v="PRD092"/>
    <s v="STR132"/>
    <s v="EMP0219"/>
    <n v="1"/>
    <n v="224.28"/>
    <n v="0"/>
    <n v="0"/>
    <n v="224.28"/>
    <n v="192.39"/>
    <n v="31.89"/>
    <x v="5"/>
    <x v="0"/>
    <x v="0"/>
    <n v="0.48749999999999999"/>
    <s v="Weekday"/>
    <x v="22"/>
    <x v="9"/>
    <n v="224.28"/>
    <s v="Nithya Reddy"/>
    <s v="Bronze"/>
    <x v="122"/>
    <s v="Billing"/>
    <s v="FreshMart Surat Plaza"/>
    <x v="1"/>
    <x v="1"/>
    <x v="4"/>
    <n v="4"/>
    <n v="0.14218833600856073"/>
    <x v="0"/>
  </r>
  <r>
    <s v="INV100982"/>
    <d v="2025-02-08T00:00:00"/>
    <s v="CUST0075"/>
    <s v="PRD102"/>
    <s v="STR101"/>
    <s v="EMP0016"/>
    <n v="2"/>
    <n v="400.33"/>
    <n v="0"/>
    <n v="0"/>
    <n v="920.76"/>
    <n v="681.8"/>
    <n v="238.96"/>
    <x v="2"/>
    <x v="0"/>
    <x v="0"/>
    <n v="0.88680555555555551"/>
    <s v="Weekend"/>
    <x v="63"/>
    <x v="10"/>
    <n v="400.33"/>
    <s v="Banu Mudaliar"/>
    <s v="Bronze"/>
    <x v="223"/>
    <s v="Store Manager"/>
    <s v="FreshMart Nagpur Junction"/>
    <x v="1"/>
    <x v="1"/>
    <x v="0"/>
    <n v="2"/>
    <n v="0.25952474043181722"/>
    <x v="0"/>
  </r>
  <r>
    <s v="INV101870"/>
    <d v="2025-02-08T00:00:00"/>
    <s v="CUST0334"/>
    <s v="PRD053"/>
    <s v="STR139"/>
    <s v="EMP0035"/>
    <n v="2"/>
    <n v="262.77"/>
    <n v="0"/>
    <n v="0"/>
    <n v="604.37"/>
    <n v="389.28"/>
    <n v="215.09"/>
    <x v="1"/>
    <x v="0"/>
    <x v="0"/>
    <n v="0.71597222222222223"/>
    <s v="Weekend"/>
    <x v="23"/>
    <x v="2"/>
    <n v="262.77"/>
    <s v="Anitha Kumar"/>
    <s v="Silver"/>
    <x v="197"/>
    <s v="HR"/>
    <s v="FreshMart Nagpur Colony"/>
    <x v="1"/>
    <x v="1"/>
    <x v="0"/>
    <n v="2"/>
    <n v="0.35589125866604893"/>
    <x v="0"/>
  </r>
  <r>
    <s v="INV100809"/>
    <d v="2025-06-18T00:00:00"/>
    <s v="CUST0085"/>
    <s v="PRD126"/>
    <s v="STR040"/>
    <s v="EMP0061"/>
    <n v="2"/>
    <n v="360.52"/>
    <n v="0"/>
    <n v="0"/>
    <n v="721.04"/>
    <n v="648.96"/>
    <n v="72.08"/>
    <x v="4"/>
    <x v="0"/>
    <x v="0"/>
    <n v="0.62361111111111112"/>
    <s v="Weekday"/>
    <x v="78"/>
    <x v="8"/>
    <n v="360.52"/>
    <s v="Sundar Prabhu"/>
    <s v="Bronze"/>
    <x v="177"/>
    <s v="Billing"/>
    <s v="FreshMart Coimbatore Colony"/>
    <x v="1"/>
    <x v="1"/>
    <x v="9"/>
    <n v="6"/>
    <n v="9.9966714745367807E-2"/>
    <x v="0"/>
  </r>
  <r>
    <s v="INV100062"/>
    <d v="2025-06-17T00:00:00"/>
    <s v="CUST0481"/>
    <s v="PRD028"/>
    <s v="STR136"/>
    <s v="EMP0070"/>
    <n v="2"/>
    <n v="380.12"/>
    <n v="0"/>
    <n v="0"/>
    <n v="760.24"/>
    <n v="619.96"/>
    <n v="140.28"/>
    <x v="5"/>
    <x v="0"/>
    <x v="0"/>
    <n v="0.53125"/>
    <s v="Weekday"/>
    <x v="58"/>
    <x v="3"/>
    <n v="380.12"/>
    <s v="Gayathri Naidu"/>
    <s v="Bronze"/>
    <x v="51"/>
    <s v="Sales"/>
    <s v="FreshMart Nagpur Crossing"/>
    <x v="1"/>
    <x v="1"/>
    <x v="9"/>
    <n v="6"/>
    <n v="0.18452067768073241"/>
    <x v="0"/>
  </r>
  <r>
    <s v="INV100360"/>
    <d v="2025-06-17T00:00:00"/>
    <s v="CUST0669"/>
    <s v="PRD025"/>
    <s v="STR094"/>
    <s v="EMP0347"/>
    <n v="4"/>
    <n v="383.51"/>
    <n v="0"/>
    <n v="0"/>
    <n v="1534.04"/>
    <n v="1143.5999999999999"/>
    <n v="390.44"/>
    <x v="1"/>
    <x v="0"/>
    <x v="0"/>
    <n v="0.46805555555555556"/>
    <s v="Weekday"/>
    <x v="8"/>
    <x v="3"/>
    <n v="383.51"/>
    <s v="Mani Krishnan"/>
    <s v="Silver"/>
    <x v="232"/>
    <s v="Sales"/>
    <s v="FreshMart Mumbai Central"/>
    <x v="1"/>
    <x v="1"/>
    <x v="9"/>
    <n v="6"/>
    <n v="0.25451748324685147"/>
    <x v="0"/>
  </r>
  <r>
    <s v="INV100387"/>
    <d v="2025-06-16T00:00:00"/>
    <s v="CUST0586"/>
    <s v="PRD005"/>
    <s v="STR135"/>
    <s v="EMP0134"/>
    <n v="3"/>
    <n v="332.74"/>
    <n v="0"/>
    <n v="0"/>
    <n v="998.22"/>
    <n v="615.80999999999995"/>
    <n v="382.41"/>
    <x v="5"/>
    <x v="0"/>
    <x v="0"/>
    <n v="0.85416666666666663"/>
    <s v="Weekday"/>
    <x v="24"/>
    <x v="6"/>
    <n v="332.74"/>
    <s v="Meena Selvam"/>
    <s v="Bronze"/>
    <x v="233"/>
    <s v="Billing"/>
    <s v="FreshMart Pune Towers"/>
    <x v="1"/>
    <x v="1"/>
    <x v="9"/>
    <n v="6"/>
    <n v="0.38309190358838735"/>
    <x v="0"/>
  </r>
  <r>
    <s v="INV101689"/>
    <d v="2025-06-16T00:00:00"/>
    <s v="CUST0346"/>
    <s v="PRD006"/>
    <s v="STR106"/>
    <s v="EMP0347"/>
    <n v="5"/>
    <n v="345.01"/>
    <n v="0"/>
    <n v="0"/>
    <n v="1725.05"/>
    <n v="1081.5999999999999"/>
    <n v="643.45000000000005"/>
    <x v="0"/>
    <x v="0"/>
    <x v="0"/>
    <n v="0.8041666666666667"/>
    <s v="Weekday"/>
    <x v="81"/>
    <x v="6"/>
    <n v="343.56"/>
    <s v="Thenmozhi Devi"/>
    <s v="Gold"/>
    <x v="232"/>
    <s v="Sales"/>
    <s v="FreshMart Ahmedabad Crossing"/>
    <x v="1"/>
    <x v="1"/>
    <x v="9"/>
    <n v="6"/>
    <n v="0.37300368105272314"/>
    <x v="0"/>
  </r>
  <r>
    <s v="INV102386"/>
    <d v="2025-09-06T00:00:00"/>
    <s v="CUST0336"/>
    <s v="PRD063"/>
    <s v="STR125"/>
    <s v="EMP0259"/>
    <n v="1"/>
    <n v="73.83"/>
    <n v="0"/>
    <n v="0"/>
    <n v="73.83"/>
    <n v="54.32"/>
    <n v="19.510000000000002"/>
    <x v="0"/>
    <x v="0"/>
    <x v="0"/>
    <n v="0.89444444444444449"/>
    <s v="Weekday"/>
    <x v="75"/>
    <x v="11"/>
    <n v="42.16"/>
    <s v="Dhanya Achari"/>
    <s v="Silver"/>
    <x v="74"/>
    <s v="Inventory"/>
    <s v="FreshMart Nagpur Arcade"/>
    <x v="1"/>
    <x v="1"/>
    <x v="10"/>
    <n v="9"/>
    <n v="0.26425572260598673"/>
    <x v="0"/>
  </r>
  <r>
    <s v="INV100749"/>
    <d v="2025-07-06T00:00:00"/>
    <s v="CUST0051"/>
    <s v="PRD064"/>
    <s v="STR132"/>
    <s v="EMP0151"/>
    <n v="8"/>
    <n v="436.2"/>
    <n v="0"/>
    <n v="0"/>
    <n v="4013.04"/>
    <n v="2205.36"/>
    <n v="1807.68"/>
    <x v="5"/>
    <x v="0"/>
    <x v="0"/>
    <n v="0.76736111111111116"/>
    <s v="Weekend"/>
    <x v="135"/>
    <x v="11"/>
    <n v="386.17"/>
    <s v="Ovi Devi"/>
    <s v="Gold"/>
    <x v="86"/>
    <s v="Billing"/>
    <s v="FreshMart Surat Plaza"/>
    <x v="1"/>
    <x v="1"/>
    <x v="1"/>
    <n v="7"/>
    <n v="0.45045152801865918"/>
    <x v="0"/>
  </r>
  <r>
    <s v="INV101156"/>
    <d v="2025-07-06T00:00:00"/>
    <s v="CUST0485"/>
    <s v="PRD054"/>
    <s v="STR099"/>
    <s v="EMP0026"/>
    <n v="4"/>
    <n v="575.96"/>
    <n v="0"/>
    <n v="0"/>
    <n v="2649.42"/>
    <n v="1516.76"/>
    <n v="1132.6600000000001"/>
    <x v="4"/>
    <x v="0"/>
    <x v="0"/>
    <n v="0.72499999999999998"/>
    <s v="Weekend"/>
    <x v="3"/>
    <x v="2"/>
    <n v="530.16"/>
    <s v="Dhanush Venkataraman"/>
    <s v="Gold"/>
    <x v="212"/>
    <s v="Operations"/>
    <s v="FreshMart Nagpur Plaza"/>
    <x v="1"/>
    <x v="1"/>
    <x v="1"/>
    <n v="7"/>
    <n v="0.42751243668425543"/>
    <x v="0"/>
  </r>
  <r>
    <s v="INV101509"/>
    <d v="2025-02-06T00:00:00"/>
    <s v="CUST0540"/>
    <s v="PRD051"/>
    <s v="STR122"/>
    <s v="EMP0262"/>
    <n v="4"/>
    <n v="169.91"/>
    <n v="0"/>
    <n v="0"/>
    <n v="679.64"/>
    <n v="451.2"/>
    <n v="228.44"/>
    <x v="4"/>
    <x v="0"/>
    <x v="0"/>
    <n v="0.48749999999999999"/>
    <s v="Weekday"/>
    <x v="136"/>
    <x v="2"/>
    <n v="147.97"/>
    <s v="Thenmozhi Naicker"/>
    <s v="Gold"/>
    <x v="234"/>
    <s v="Sales"/>
    <s v="FreshMart Pune Square"/>
    <x v="1"/>
    <x v="1"/>
    <x v="0"/>
    <n v="2"/>
    <n v="0.33611912188805837"/>
    <x v="0"/>
  </r>
  <r>
    <s v="INV101271"/>
    <d v="2025-05-24T00:00:00"/>
    <s v="CUST0168"/>
    <s v="PRD054"/>
    <s v="STR097"/>
    <s v="EMP0146"/>
    <n v="8"/>
    <n v="582.47"/>
    <n v="0"/>
    <n v="0"/>
    <n v="5358.72"/>
    <n v="3033.52"/>
    <n v="2325.1999999999998"/>
    <x v="2"/>
    <x v="0"/>
    <x v="0"/>
    <n v="0.5708333333333333"/>
    <s v="Weekend"/>
    <x v="3"/>
    <x v="2"/>
    <n v="530.16"/>
    <s v="Naveen Prabhu"/>
    <s v="Gold"/>
    <x v="163"/>
    <s v="Inventory"/>
    <s v="FreshMart Ahmedabad Arcade"/>
    <x v="1"/>
    <x v="1"/>
    <x v="6"/>
    <n v="5"/>
    <n v="0.43390959034993426"/>
    <x v="0"/>
  </r>
  <r>
    <s v="INV101970"/>
    <d v="2025-05-24T00:00:00"/>
    <s v="CUST0120"/>
    <s v="PRD025"/>
    <s v="STR114"/>
    <s v="EMP0286"/>
    <n v="4"/>
    <n v="383.51"/>
    <n v="0"/>
    <n v="0"/>
    <n v="1764.15"/>
    <n v="1143.5999999999999"/>
    <n v="620.54999999999995"/>
    <x v="0"/>
    <x v="0"/>
    <x v="0"/>
    <n v="0.43958333333333333"/>
    <s v="Weekend"/>
    <x v="8"/>
    <x v="3"/>
    <n v="383.51"/>
    <s v="Lakshmi Balan"/>
    <s v="Silver"/>
    <x v="225"/>
    <s v="Sales"/>
    <s v="FreshMart Ahmedabad Complex"/>
    <x v="1"/>
    <x v="1"/>
    <x v="6"/>
    <n v="5"/>
    <n v="0.3517558030779695"/>
    <x v="0"/>
  </r>
  <r>
    <s v="INV102355"/>
    <d v="2025-05-21T00:00:00"/>
    <s v="CUST0096"/>
    <s v="PRD104"/>
    <s v="STR093"/>
    <s v="EMP0141"/>
    <n v="8"/>
    <n v="204.43"/>
    <n v="0"/>
    <n v="0"/>
    <n v="1635.44"/>
    <n v="1227.3599999999999"/>
    <n v="408.08"/>
    <x v="2"/>
    <x v="0"/>
    <x v="0"/>
    <n v="0.52916666666666667"/>
    <s v="Weekday"/>
    <x v="95"/>
    <x v="10"/>
    <n v="191.13"/>
    <s v="Hariharan Gounder"/>
    <s v="Gold"/>
    <x v="46"/>
    <s v="Sales"/>
    <s v="FreshMart Pune Complex"/>
    <x v="1"/>
    <x v="1"/>
    <x v="6"/>
    <n v="5"/>
    <n v="0.24952306412953087"/>
    <x v="0"/>
  </r>
  <r>
    <s v="INV101252"/>
    <d v="2025-05-19T00:00:00"/>
    <s v="CUST0144"/>
    <s v="PRD029"/>
    <s v="STR096"/>
    <s v="EMP0301"/>
    <n v="5"/>
    <n v="354.68"/>
    <n v="0"/>
    <n v="0"/>
    <n v="1773.4"/>
    <n v="1306.0999999999999"/>
    <n v="467.3"/>
    <x v="2"/>
    <x v="0"/>
    <x v="0"/>
    <n v="0.51041666666666663"/>
    <s v="Weekday"/>
    <x v="9"/>
    <x v="3"/>
    <n v="332.73"/>
    <s v="Lalitha Chandran"/>
    <s v="Gold"/>
    <x v="228"/>
    <s v="Inventory"/>
    <s v="FreshMart Mumbai Bypass"/>
    <x v="1"/>
    <x v="1"/>
    <x v="6"/>
    <n v="5"/>
    <n v="0.26350513138603809"/>
    <x v="0"/>
  </r>
  <r>
    <s v="INV101223"/>
    <d v="2025-05-14T00:00:00"/>
    <s v="CUST0023"/>
    <s v="PRD020"/>
    <s v="STR128"/>
    <s v="EMP0316"/>
    <n v="5"/>
    <n v="99.93"/>
    <n v="0"/>
    <n v="0"/>
    <n v="499.65"/>
    <n v="430.25"/>
    <n v="69.400000000000006"/>
    <x v="4"/>
    <x v="0"/>
    <x v="0"/>
    <n v="0.43402777777777779"/>
    <s v="Weekday"/>
    <x v="35"/>
    <x v="7"/>
    <n v="99.93"/>
    <s v="Indira Nathan"/>
    <s v="Silver"/>
    <x v="235"/>
    <s v="Billing"/>
    <s v="FreshMart Surat Junction"/>
    <x v="1"/>
    <x v="1"/>
    <x v="6"/>
    <n v="5"/>
    <n v="0.13889722805964178"/>
    <x v="0"/>
  </r>
  <r>
    <s v="INV100204"/>
    <d v="2025-05-13T00:00:00"/>
    <s v="CUST0570"/>
    <s v="PRD006"/>
    <s v="STR096"/>
    <s v="EMP0301"/>
    <n v="3"/>
    <n v="343.56"/>
    <n v="0"/>
    <n v="0"/>
    <n v="1030.68"/>
    <n v="648.96"/>
    <n v="381.72"/>
    <x v="3"/>
    <x v="0"/>
    <x v="0"/>
    <n v="0.86388888888888893"/>
    <s v="Weekday"/>
    <x v="81"/>
    <x v="6"/>
    <n v="343.56"/>
    <s v="Banu Iyer"/>
    <s v="Silver"/>
    <x v="228"/>
    <s v="Inventory"/>
    <s v="FreshMart Mumbai Bypass"/>
    <x v="1"/>
    <x v="1"/>
    <x v="6"/>
    <n v="5"/>
    <n v="0.37035743392711606"/>
    <x v="0"/>
  </r>
  <r>
    <s v="INV102008"/>
    <d v="2025-10-05T00:00:00"/>
    <s v="CUST0072"/>
    <s v="PRD118"/>
    <s v="STR131"/>
    <s v="EMP0196"/>
    <n v="4"/>
    <n v="162.59"/>
    <n v="0"/>
    <n v="0"/>
    <n v="747.91"/>
    <n v="550.55999999999995"/>
    <n v="197.35"/>
    <x v="4"/>
    <x v="0"/>
    <x v="0"/>
    <n v="0.83611111111111114"/>
    <s v="Weekend"/>
    <x v="44"/>
    <x v="8"/>
    <n v="155.55000000000001"/>
    <s v="Vijay Chandran"/>
    <s v="Gold"/>
    <x v="162"/>
    <s v="Operations"/>
    <s v="FreshMart Pune Enclave"/>
    <x v="1"/>
    <x v="1"/>
    <x v="8"/>
    <n v="10"/>
    <n v="0.26386864729713466"/>
    <x v="0"/>
  </r>
  <r>
    <s v="INV100041"/>
    <d v="2025-04-05T00:00:00"/>
    <s v="CUST0231"/>
    <s v="PRD125"/>
    <s v="STR122"/>
    <s v="EMP0262"/>
    <n v="3"/>
    <n v="236.07"/>
    <n v="0"/>
    <n v="0"/>
    <n v="814.44"/>
    <n v="586.32000000000005"/>
    <n v="228.12"/>
    <x v="2"/>
    <x v="0"/>
    <x v="0"/>
    <n v="0.76597222222222228"/>
    <s v="Weekend"/>
    <x v="82"/>
    <x v="8"/>
    <n v="219.39"/>
    <s v="Suresh Menon"/>
    <s v="Gold"/>
    <x v="234"/>
    <s v="Sales"/>
    <s v="FreshMart Pune Square"/>
    <x v="1"/>
    <x v="1"/>
    <x v="4"/>
    <n v="4"/>
    <n v="0.2800942979224989"/>
    <x v="0"/>
  </r>
  <r>
    <s v="INV100828"/>
    <d v="2025-04-05T00:00:00"/>
    <s v="CUST0108"/>
    <s v="PRD136"/>
    <s v="STR136"/>
    <s v="EMP0070"/>
    <n v="7"/>
    <n v="133.53"/>
    <n v="0"/>
    <n v="0"/>
    <n v="1074.92"/>
    <n v="638.26"/>
    <n v="436.66"/>
    <x v="1"/>
    <x v="0"/>
    <x v="0"/>
    <n v="0.55347222222222225"/>
    <s v="Weekend"/>
    <x v="72"/>
    <x v="0"/>
    <n v="123.11"/>
    <s v="Tara Rao"/>
    <s v="Gold"/>
    <x v="51"/>
    <s v="Sales"/>
    <s v="FreshMart Nagpur Crossing"/>
    <x v="1"/>
    <x v="1"/>
    <x v="4"/>
    <n v="4"/>
    <n v="0.40622557957801508"/>
    <x v="0"/>
  </r>
  <r>
    <s v="INV100277"/>
    <d v="2025-03-05T00:00:00"/>
    <s v="CUST0168"/>
    <s v="PRD053"/>
    <s v="STR106"/>
    <s v="EMP0096"/>
    <n v="4"/>
    <n v="301.17"/>
    <n v="0"/>
    <n v="0"/>
    <n v="1385.38"/>
    <n v="778.56"/>
    <n v="606.82000000000005"/>
    <x v="4"/>
    <x v="0"/>
    <x v="0"/>
    <n v="0.53055555555555556"/>
    <s v="Weekend"/>
    <x v="23"/>
    <x v="2"/>
    <n v="262.77"/>
    <s v="Naveen Prabhu"/>
    <s v="Gold"/>
    <x v="236"/>
    <s v="Sales"/>
    <s v="FreshMart Ahmedabad Crossing"/>
    <x v="1"/>
    <x v="1"/>
    <x v="3"/>
    <n v="3"/>
    <n v="0.43801700616437367"/>
    <x v="0"/>
  </r>
  <r>
    <s v="INV102019"/>
    <d v="2025-02-05T00:00:00"/>
    <s v="CUST0344"/>
    <s v="PRD058"/>
    <s v="STR130"/>
    <s v="EMP0066"/>
    <n v="3"/>
    <n v="339.13"/>
    <n v="0"/>
    <n v="0"/>
    <n v="1017.39"/>
    <n v="752.04"/>
    <n v="265.35000000000002"/>
    <x v="5"/>
    <x v="0"/>
    <x v="0"/>
    <n v="0.56944444444444442"/>
    <s v="Weekday"/>
    <x v="38"/>
    <x v="11"/>
    <n v="339.13"/>
    <s v="Karthik Nathan"/>
    <s v="Bronze"/>
    <x v="213"/>
    <s v="Operations"/>
    <s v="FreshMart Surat Central"/>
    <x v="1"/>
    <x v="1"/>
    <x v="0"/>
    <n v="2"/>
    <n v="0.26081443694158585"/>
    <x v="0"/>
  </r>
  <r>
    <s v="INV101918"/>
    <d v="2025-04-24T00:00:00"/>
    <s v="CUST0559"/>
    <s v="PRD015"/>
    <s v="STR120"/>
    <s v="EMP0344"/>
    <n v="4"/>
    <n v="459.58"/>
    <n v="0"/>
    <n v="0"/>
    <n v="1838.32"/>
    <n v="1547.56"/>
    <n v="290.76"/>
    <x v="5"/>
    <x v="0"/>
    <x v="0"/>
    <n v="0.44444444444444442"/>
    <s v="Weekday"/>
    <x v="19"/>
    <x v="7"/>
    <n v="459.58"/>
    <s v="Sundar Menon"/>
    <s v="Bronze"/>
    <x v="34"/>
    <s v="Sales"/>
    <s v="FreshMart Nagpur Central"/>
    <x v="1"/>
    <x v="1"/>
    <x v="4"/>
    <n v="4"/>
    <n v="0.1581661517037295"/>
    <x v="0"/>
  </r>
  <r>
    <s v="INV101733"/>
    <d v="2025-04-23T00:00:00"/>
    <s v="CUST0281"/>
    <s v="PRD010"/>
    <s v="STR106"/>
    <s v="EMP0126"/>
    <n v="4"/>
    <n v="182.3"/>
    <n v="0"/>
    <n v="0"/>
    <n v="729.2"/>
    <n v="430.4"/>
    <n v="298.8"/>
    <x v="2"/>
    <x v="0"/>
    <x v="0"/>
    <n v="0.73541666666666672"/>
    <s v="Weekday"/>
    <x v="113"/>
    <x v="6"/>
    <n v="182.3"/>
    <s v="Kamala Varma"/>
    <s v="Silver"/>
    <x v="237"/>
    <s v="Sales"/>
    <s v="FreshMart Ahmedabad Crossing"/>
    <x v="1"/>
    <x v="1"/>
    <x v="4"/>
    <n v="4"/>
    <n v="0.4097641250685683"/>
    <x v="0"/>
  </r>
  <r>
    <s v="INV102206"/>
    <d v="2025-10-04T00:00:00"/>
    <s v="CUST0270"/>
    <s v="PRD023"/>
    <s v="STR104"/>
    <s v="EMP0148"/>
    <n v="3"/>
    <n v="360.8"/>
    <n v="0"/>
    <n v="0"/>
    <n v="1082.4000000000001"/>
    <n v="798.3"/>
    <n v="284.10000000000002"/>
    <x v="0"/>
    <x v="0"/>
    <x v="0"/>
    <n v="0.41875000000000001"/>
    <s v="Weekday"/>
    <x v="11"/>
    <x v="7"/>
    <n v="342.27"/>
    <s v="Banu Venkataraman"/>
    <s v="Gold"/>
    <x v="219"/>
    <s v="Billing"/>
    <s v="FreshMart Nagpur Square"/>
    <x v="1"/>
    <x v="1"/>
    <x v="8"/>
    <n v="10"/>
    <n v="0.26247228381374721"/>
    <x v="0"/>
  </r>
  <r>
    <s v="INV102053"/>
    <d v="2026-10-01T00:00:00"/>
    <s v="CUST0099"/>
    <s v="PRD097"/>
    <s v="STR107"/>
    <s v="EMP0018"/>
    <n v="5"/>
    <n v="365.92"/>
    <n v="0"/>
    <n v="0"/>
    <n v="2104.04"/>
    <n v="1551.9"/>
    <n v="552.14"/>
    <x v="3"/>
    <x v="0"/>
    <x v="0"/>
    <n v="0.38055555555555554"/>
    <s v="Weekend"/>
    <x v="41"/>
    <x v="10"/>
    <n v="365.92"/>
    <s v="Lakshmi Krishnan"/>
    <s v="Silver"/>
    <x v="155"/>
    <s v="Cashier"/>
    <s v="FreshMart Surat Arcade"/>
    <x v="1"/>
    <x v="0"/>
    <x v="8"/>
    <n v="10"/>
    <n v="0.26241896541890836"/>
    <x v="0"/>
  </r>
  <r>
    <s v="INV102465"/>
    <d v="2025-12-20T00:00:00"/>
    <s v="CUST0205"/>
    <s v="PRD067"/>
    <s v="STR122"/>
    <s v="EMP0256"/>
    <n v="7"/>
    <n v="212.39"/>
    <n v="0"/>
    <n v="0"/>
    <n v="1709.74"/>
    <n v="949.62"/>
    <n v="760.12"/>
    <x v="1"/>
    <x v="0"/>
    <x v="0"/>
    <n v="0.66666666666666663"/>
    <s v="Weekend"/>
    <x v="30"/>
    <x v="11"/>
    <n v="186.38"/>
    <s v="Lalitha Nathan"/>
    <s v="Gold"/>
    <x v="238"/>
    <s v="Cashier"/>
    <s v="FreshMart Pune Square"/>
    <x v="1"/>
    <x v="1"/>
    <x v="2"/>
    <n v="12"/>
    <n v="0.44458221717922025"/>
    <x v="0"/>
  </r>
  <r>
    <s v="INV101781"/>
    <d v="2026-02-18T00:00:00"/>
    <s v="CUST0067"/>
    <s v="PRD137"/>
    <s v="STR122"/>
    <s v="EMP0256"/>
    <n v="1"/>
    <n v="442.14"/>
    <n v="0"/>
    <n v="0"/>
    <n v="442.14"/>
    <n v="351.87"/>
    <n v="90.27"/>
    <x v="3"/>
    <x v="0"/>
    <x v="0"/>
    <n v="0.80625000000000002"/>
    <s v="Weekday"/>
    <x v="0"/>
    <x v="0"/>
    <n v="442.14"/>
    <s v="Unknown"/>
    <s v="Silver"/>
    <x v="238"/>
    <s v="Cashier"/>
    <s v="FreshMart Pune Square"/>
    <x v="1"/>
    <x v="0"/>
    <x v="0"/>
    <n v="2"/>
    <n v="0.20416610123490297"/>
    <x v="0"/>
  </r>
  <r>
    <s v="INV100992"/>
    <d v="2026-02-01T00:00:00"/>
    <s v="CUST0023"/>
    <s v="PRD045"/>
    <s v="STR105"/>
    <s v="EMP0089"/>
    <n v="1"/>
    <n v="68.95"/>
    <n v="0"/>
    <n v="0"/>
    <n v="68.95"/>
    <n v="57.89"/>
    <n v="11.06"/>
    <x v="3"/>
    <x v="0"/>
    <x v="0"/>
    <n v="0.65069444444444446"/>
    <s v="Weekday"/>
    <x v="84"/>
    <x v="12"/>
    <n v="68.95"/>
    <s v="Indira Nathan"/>
    <s v="Silver"/>
    <x v="239"/>
    <s v="Cashier"/>
    <s v="FreshMart Ahmedabad Junction"/>
    <x v="1"/>
    <x v="0"/>
    <x v="0"/>
    <n v="2"/>
    <n v="0.16040609137055836"/>
    <x v="0"/>
  </r>
  <r>
    <s v="INV101145"/>
    <d v="2025-09-12T00:00:00"/>
    <s v="CUST0507"/>
    <s v="PRD052"/>
    <s v="STR110"/>
    <s v="EMP0178"/>
    <n v="1"/>
    <n v="328.59"/>
    <n v="0"/>
    <n v="0"/>
    <n v="328.59"/>
    <n v="255.49"/>
    <n v="73.099999999999994"/>
    <x v="3"/>
    <x v="0"/>
    <x v="0"/>
    <n v="0.50624999999999998"/>
    <s v="Weekday"/>
    <x v="10"/>
    <x v="2"/>
    <n v="328.59"/>
    <s v="Kamala Iyer"/>
    <s v="Silver"/>
    <x v="240"/>
    <s v="Cashier"/>
    <s v="FreshMart Mumbai Colony"/>
    <x v="1"/>
    <x v="1"/>
    <x v="10"/>
    <n v="9"/>
    <n v="0.22246568672205483"/>
    <x v="0"/>
  </r>
  <r>
    <s v="INV100259"/>
    <d v="2026-11-01T00:00:00"/>
    <s v="CUST0171"/>
    <s v="PRD019"/>
    <s v="STR119"/>
    <s v="EMP0110"/>
    <n v="5"/>
    <n v="448.94"/>
    <n v="0"/>
    <n v="0"/>
    <n v="2581.4"/>
    <n v="1900.4"/>
    <n v="681"/>
    <x v="3"/>
    <x v="0"/>
    <x v="0"/>
    <n v="0.4777777777777778"/>
    <s v="Weekend"/>
    <x v="85"/>
    <x v="7"/>
    <n v="448.94"/>
    <s v="Kavya Chettiar"/>
    <s v="Silver"/>
    <x v="178"/>
    <s v="Cashier"/>
    <s v="FreshMart Ahmedabad Nagar"/>
    <x v="1"/>
    <x v="0"/>
    <x v="5"/>
    <n v="11"/>
    <n v="0.26381033547687299"/>
    <x v="0"/>
  </r>
  <r>
    <s v="INV101891"/>
    <d v="2026-03-19T00:00:00"/>
    <s v="CUST0467"/>
    <s v="PRD030"/>
    <s v="STR131"/>
    <s v="EMP0077"/>
    <n v="1"/>
    <n v="172.63"/>
    <n v="0"/>
    <n v="0"/>
    <n v="172.63"/>
    <n v="142"/>
    <n v="30.63"/>
    <x v="5"/>
    <x v="0"/>
    <x v="0"/>
    <n v="0.60833333333333328"/>
    <s v="Weekday"/>
    <x v="69"/>
    <x v="3"/>
    <n v="172.63"/>
    <s v="Raghav Prabhu"/>
    <s v="Silver"/>
    <x v="241"/>
    <s v="Cashier"/>
    <s v="FreshMart Pune Enclave"/>
    <x v="1"/>
    <x v="0"/>
    <x v="3"/>
    <n v="3"/>
    <n v="0.17743150089787407"/>
    <x v="0"/>
  </r>
  <r>
    <s v="INV101941"/>
    <d v="2026-03-28T00:00:00"/>
    <s v="CUST0508"/>
    <s v="PRD053"/>
    <s v="STR129"/>
    <s v="EMP0128"/>
    <n v="3"/>
    <n v="262.77"/>
    <n v="0"/>
    <n v="0"/>
    <n v="906.56"/>
    <n v="583.91999999999996"/>
    <n v="322.64"/>
    <x v="2"/>
    <x v="0"/>
    <x v="0"/>
    <n v="0.56666666666666665"/>
    <s v="Weekend"/>
    <x v="23"/>
    <x v="2"/>
    <n v="262.77"/>
    <s v="Priya Subramaniam"/>
    <s v="Silver"/>
    <x v="242"/>
    <s v="Cashier"/>
    <s v="FreshMart Ahmedabad Heights"/>
    <x v="1"/>
    <x v="0"/>
    <x v="3"/>
    <n v="3"/>
    <n v="0.35589481115425342"/>
    <x v="0"/>
  </r>
  <r>
    <s v="INV100356"/>
    <d v="2025-07-12T00:00:00"/>
    <s v="CUST0081"/>
    <s v="PRD026"/>
    <s v="STR106"/>
    <s v="EMP0194"/>
    <n v="2"/>
    <n v="329.69"/>
    <n v="0"/>
    <n v="0"/>
    <n v="758.29"/>
    <n v="494.5"/>
    <n v="263.79000000000002"/>
    <x v="1"/>
    <x v="0"/>
    <x v="0"/>
    <n v="0.58125000000000004"/>
    <s v="Weekend"/>
    <x v="15"/>
    <x v="3"/>
    <n v="329.69"/>
    <s v="Nirmala Achari"/>
    <s v="Bronze"/>
    <x v="243"/>
    <s v="Cashier"/>
    <s v="FreshMart Ahmedabad Crossing"/>
    <x v="1"/>
    <x v="1"/>
    <x v="1"/>
    <n v="7"/>
    <n v="0.34787482361629463"/>
    <x v="0"/>
  </r>
  <r>
    <s v="INV100738"/>
    <d v="2025-12-29T00:00:00"/>
    <s v="CUST0676"/>
    <s v="PRD003"/>
    <s v="STR121"/>
    <s v="EMP0319"/>
    <n v="8"/>
    <n v="677.38"/>
    <n v="0"/>
    <n v="0"/>
    <n v="5419.04"/>
    <n v="2749.2"/>
    <n v="2669.84"/>
    <x v="1"/>
    <x v="1"/>
    <x v="0"/>
    <n v="0.59722222222222221"/>
    <s v="Weekday"/>
    <x v="104"/>
    <x v="6"/>
    <n v="589.75"/>
    <s v="Dhanush Mudaliar"/>
    <s v="Gold"/>
    <x v="244"/>
    <s v="Cashier"/>
    <s v="FreshMart Pune Junction"/>
    <x v="1"/>
    <x v="1"/>
    <x v="2"/>
    <n v="12"/>
    <n v="0.49267766984558153"/>
    <x v="0"/>
  </r>
  <r>
    <s v="INV100207"/>
    <d v="2026-08-03T00:00:00"/>
    <s v="CUST0138"/>
    <s v="PRD100"/>
    <s v="STR121"/>
    <s v="EMP0319"/>
    <n v="4"/>
    <n v="290.45"/>
    <n v="0"/>
    <n v="0"/>
    <n v="1336.07"/>
    <n v="951.56"/>
    <n v="384.51"/>
    <x v="2"/>
    <x v="0"/>
    <x v="0"/>
    <n v="0.91111111111111109"/>
    <s v="Weekend"/>
    <x v="90"/>
    <x v="10"/>
    <n v="290.45"/>
    <s v="Bhavani Gounder"/>
    <s v="Bronze"/>
    <x v="244"/>
    <s v="Cashier"/>
    <s v="FreshMart Pune Junction"/>
    <x v="1"/>
    <x v="0"/>
    <x v="11"/>
    <n v="8"/>
    <n v="0.28779180731548498"/>
    <x v="0"/>
  </r>
  <r>
    <s v="INV100346"/>
    <d v="2026-12-03T00:00:00"/>
    <s v="CUST0518"/>
    <s v="PRD034"/>
    <s v="STR097"/>
    <s v="EMP0340"/>
    <n v="6"/>
    <n v="134.9"/>
    <n v="0"/>
    <n v="0"/>
    <n v="809.4"/>
    <n v="584.1"/>
    <n v="225.3"/>
    <x v="1"/>
    <x v="0"/>
    <x v="0"/>
    <n v="0.66111111111111109"/>
    <s v="Weekday"/>
    <x v="13"/>
    <x v="3"/>
    <n v="124.84"/>
    <s v="Raghav Kumar"/>
    <s v="Gold"/>
    <x v="245"/>
    <s v="Cashier"/>
    <s v="FreshMart Ahmedabad Arcade"/>
    <x v="1"/>
    <x v="0"/>
    <x v="2"/>
    <n v="12"/>
    <n v="0.27835433654558933"/>
    <x v="0"/>
  </r>
  <r>
    <s v="INV101916"/>
    <d v="2026-07-03T00:00:00"/>
    <s v="CUST0686"/>
    <s v="PRD091"/>
    <s v="STR097"/>
    <s v="EMP0340"/>
    <n v="7"/>
    <n v="387.19"/>
    <n v="0"/>
    <n v="0"/>
    <n v="3116.88"/>
    <n v="2110.9899999999998"/>
    <n v="1005.89"/>
    <x v="0"/>
    <x v="0"/>
    <x v="0"/>
    <n v="0.53888888888888886"/>
    <s v="Weekend"/>
    <x v="74"/>
    <x v="9"/>
    <n v="376.11"/>
    <s v="Hemalatha Balan"/>
    <s v="Gold"/>
    <x v="245"/>
    <s v="Cashier"/>
    <s v="FreshMart Ahmedabad Arcade"/>
    <x v="1"/>
    <x v="0"/>
    <x v="1"/>
    <n v="7"/>
    <n v="0.32272336439003102"/>
    <x v="0"/>
  </r>
  <r>
    <s v="INV100564"/>
    <d v="2025-12-15T00:00:00"/>
    <s v="CUST0368"/>
    <s v="PRD021"/>
    <s v="STR112"/>
    <s v="EMP0200"/>
    <n v="3"/>
    <n v="38.659999999999997"/>
    <n v="0"/>
    <n v="0"/>
    <n v="115.98"/>
    <n v="97.2"/>
    <n v="18.78"/>
    <x v="1"/>
    <x v="0"/>
    <x v="0"/>
    <n v="0.51111111111111107"/>
    <s v="Weekday"/>
    <x v="67"/>
    <x v="7"/>
    <n v="38.659999999999997"/>
    <s v="Kamala Chettiar"/>
    <s v="Silver"/>
    <x v="246"/>
    <s v="Cashier"/>
    <s v="FreshMart Surat Colony"/>
    <x v="1"/>
    <x v="1"/>
    <x v="2"/>
    <n v="12"/>
    <n v="0.16192446973616142"/>
    <x v="0"/>
  </r>
  <r>
    <s v="INV101503"/>
    <d v="2025-12-27T00:00:00"/>
    <s v="CUST0425"/>
    <s v="PRD004"/>
    <s v="STR105"/>
    <s v="EMP0089"/>
    <n v="7"/>
    <n v="441.15"/>
    <n v="0"/>
    <n v="0"/>
    <n v="3551.26"/>
    <n v="1655.78"/>
    <n v="1895.48"/>
    <x v="5"/>
    <x v="0"/>
    <x v="0"/>
    <n v="0.41875000000000001"/>
    <s v="Weekend"/>
    <x v="127"/>
    <x v="6"/>
    <n v="398.25"/>
    <s v="Balaji Mudaliar"/>
    <s v="Gold"/>
    <x v="239"/>
    <s v="Cashier"/>
    <s v="FreshMart Ahmedabad Junction"/>
    <x v="1"/>
    <x v="1"/>
    <x v="2"/>
    <n v="12"/>
    <n v="0.53374858500926425"/>
    <x v="0"/>
  </r>
  <r>
    <s v="INV100618"/>
    <d v="2026-12-03T00:00:00"/>
    <s v="CUST0602"/>
    <s v="PRD119"/>
    <s v="STR123"/>
    <s v="EMP0155"/>
    <n v="5"/>
    <n v="234.86"/>
    <n v="0"/>
    <n v="0"/>
    <n v="1174.3"/>
    <n v="1066.1500000000001"/>
    <n v="108.15"/>
    <x v="0"/>
    <x v="0"/>
    <x v="0"/>
    <n v="0.53611111111111109"/>
    <s v="Weekday"/>
    <x v="96"/>
    <x v="8"/>
    <n v="234.86"/>
    <s v="Harini Pandian"/>
    <s v="Silver"/>
    <x v="247"/>
    <s v="Cashier"/>
    <s v="FreshMart Mumbai Extension"/>
    <x v="1"/>
    <x v="0"/>
    <x v="2"/>
    <n v="12"/>
    <n v="9.2097419739419234E-2"/>
    <x v="0"/>
  </r>
  <r>
    <s v="INV101136"/>
    <d v="2025-12-23T00:00:00"/>
    <s v="CUST0699"/>
    <s v="PRD118"/>
    <s v="STR121"/>
    <s v="EMP0319"/>
    <n v="3"/>
    <n v="168.57"/>
    <n v="0"/>
    <n v="0"/>
    <n v="505.71"/>
    <n v="412.92"/>
    <n v="92.79"/>
    <x v="5"/>
    <x v="0"/>
    <x v="0"/>
    <n v="0.78263888888888888"/>
    <s v="Weekday"/>
    <x v="44"/>
    <x v="8"/>
    <n v="155.55000000000001"/>
    <s v="Karthik Iyer"/>
    <s v="Gold"/>
    <x v="244"/>
    <s v="Cashier"/>
    <s v="FreshMart Pune Junction"/>
    <x v="1"/>
    <x v="1"/>
    <x v="2"/>
    <n v="12"/>
    <n v="0.18348460580174411"/>
    <x v="0"/>
  </r>
  <r>
    <s v="INV101107"/>
    <d v="2026-01-27T00:00:00"/>
    <s v="CUST0401"/>
    <s v="PRD104"/>
    <s v="STR121"/>
    <s v="EMP0319"/>
    <n v="5"/>
    <n v="191.13"/>
    <n v="0"/>
    <n v="0"/>
    <n v="955.65"/>
    <n v="767.1"/>
    <n v="188.55"/>
    <x v="0"/>
    <x v="0"/>
    <x v="0"/>
    <n v="0.83333333333333337"/>
    <s v="Weekday"/>
    <x v="95"/>
    <x v="10"/>
    <n v="191.13"/>
    <s v="Gayathri Prabhu"/>
    <s v="Silver"/>
    <x v="244"/>
    <s v="Cashier"/>
    <s v="FreshMart Pune Junction"/>
    <x v="1"/>
    <x v="0"/>
    <x v="7"/>
    <n v="1"/>
    <n v="0.19730026683409199"/>
    <x v="0"/>
  </r>
  <r>
    <s v="INV101827"/>
    <d v="2025-12-14T00:00:00"/>
    <s v="CUST0576"/>
    <s v="PRD031"/>
    <s v="STR112"/>
    <s v="EMP0084"/>
    <n v="5"/>
    <n v="389.64"/>
    <n v="0"/>
    <n v="0"/>
    <n v="2240.4299999999998"/>
    <n v="1358.9"/>
    <n v="881.53"/>
    <x v="2"/>
    <x v="0"/>
    <x v="0"/>
    <n v="0.57430555555555551"/>
    <s v="Weekend"/>
    <x v="50"/>
    <x v="3"/>
    <n v="342.46"/>
    <s v="Vasanthi Chandran"/>
    <s v="Gold"/>
    <x v="248"/>
    <s v="Cashier"/>
    <s v="FreshMart Surat Colony"/>
    <x v="1"/>
    <x v="1"/>
    <x v="2"/>
    <n v="12"/>
    <n v="0.39346464741143444"/>
    <x v="0"/>
  </r>
  <r>
    <s v="INV101857"/>
    <d v="2025-12-14T00:00:00"/>
    <s v="CUST0684"/>
    <s v="PRD144"/>
    <s v="STR128"/>
    <s v="EMP0257"/>
    <n v="3"/>
    <n v="270.12"/>
    <n v="0"/>
    <n v="0"/>
    <n v="931.91"/>
    <n v="558.12"/>
    <n v="373.79"/>
    <x v="2"/>
    <x v="0"/>
    <x v="0"/>
    <n v="0.66388888888888886"/>
    <s v="Weekend"/>
    <x v="14"/>
    <x v="5"/>
    <n v="242.22"/>
    <s v="Unknown"/>
    <s v="Gold"/>
    <x v="249"/>
    <s v="Cashier"/>
    <s v="FreshMart Surat Junction"/>
    <x v="1"/>
    <x v="1"/>
    <x v="2"/>
    <n v="12"/>
    <n v="0.40110096468543105"/>
    <x v="0"/>
  </r>
  <r>
    <s v="INV101592"/>
    <d v="2025-12-21T00:00:00"/>
    <s v="CUST0588"/>
    <s v="PRD034"/>
    <s v="STR124"/>
    <s v="EMP0138"/>
    <n v="3"/>
    <n v="124.84"/>
    <n v="0"/>
    <n v="0"/>
    <n v="430.7"/>
    <n v="292.05"/>
    <n v="138.65"/>
    <x v="5"/>
    <x v="0"/>
    <x v="0"/>
    <n v="0.51736111111111116"/>
    <s v="Weekend"/>
    <x v="13"/>
    <x v="3"/>
    <n v="124.84"/>
    <s v="Arun Menon"/>
    <s v="Bronze"/>
    <x v="250"/>
    <s v="Cashier"/>
    <s v="FreshMart Ahmedabad Hub"/>
    <x v="1"/>
    <x v="1"/>
    <x v="2"/>
    <n v="12"/>
    <n v="0.32191780821917809"/>
    <x v="0"/>
  </r>
  <r>
    <s v="INV100149"/>
    <d v="2025-01-12T00:00:00"/>
    <s v="CUST0691"/>
    <s v="PRD137"/>
    <s v="STR123"/>
    <s v="EMP0299"/>
    <n v="1"/>
    <n v="442.14"/>
    <n v="0"/>
    <n v="0"/>
    <n v="442.14"/>
    <n v="351.87"/>
    <n v="90.27"/>
    <x v="4"/>
    <x v="0"/>
    <x v="0"/>
    <n v="0.56805555555555554"/>
    <s v="Weekday"/>
    <x v="0"/>
    <x v="0"/>
    <n v="442.14"/>
    <s v="Chitra Chandran"/>
    <s v="Bronze"/>
    <x v="251"/>
    <s v="Cashier"/>
    <s v="FreshMart Mumbai Extension"/>
    <x v="1"/>
    <x v="1"/>
    <x v="7"/>
    <n v="1"/>
    <n v="0.20416610123490297"/>
    <x v="0"/>
  </r>
  <r>
    <s v="INV100841"/>
    <d v="2025-01-12T00:00:00"/>
    <s v="CUST0221"/>
    <s v="PRD017"/>
    <s v="STR097"/>
    <s v="EMP0340"/>
    <n v="3"/>
    <n v="472.9"/>
    <n v="0"/>
    <n v="0"/>
    <n v="1418.7"/>
    <n v="1193.07"/>
    <n v="225.63"/>
    <x v="2"/>
    <x v="0"/>
    <x v="0"/>
    <n v="0.71388888888888891"/>
    <s v="Weekday"/>
    <x v="34"/>
    <x v="7"/>
    <n v="464.41"/>
    <s v="Mala Nathan"/>
    <s v="Gold"/>
    <x v="245"/>
    <s v="Cashier"/>
    <s v="FreshMart Ahmedabad Arcade"/>
    <x v="1"/>
    <x v="1"/>
    <x v="7"/>
    <n v="1"/>
    <n v="0.1590399661662085"/>
    <x v="0"/>
  </r>
  <r>
    <s v="INV101930"/>
    <d v="2025-11-30T00:00:00"/>
    <s v="CUST0159"/>
    <s v="PRD150"/>
    <s v="STR124"/>
    <s v="EMP0138"/>
    <n v="3"/>
    <n v="214.04"/>
    <n v="0"/>
    <n v="0"/>
    <n v="738.44"/>
    <n v="474.18"/>
    <n v="264.26"/>
    <x v="0"/>
    <x v="0"/>
    <x v="0"/>
    <n v="0.81527777777777777"/>
    <s v="Weekend"/>
    <x v="86"/>
    <x v="5"/>
    <n v="214.04"/>
    <s v="Usha Naicker"/>
    <s v="Silver"/>
    <x v="250"/>
    <s v="Cashier"/>
    <s v="FreshMart Ahmedabad Hub"/>
    <x v="1"/>
    <x v="1"/>
    <x v="5"/>
    <n v="11"/>
    <n v="0.3578625209901955"/>
    <x v="0"/>
  </r>
  <r>
    <s v="INV100646"/>
    <d v="2025-11-29T00:00:00"/>
    <s v="CUST0586"/>
    <s v="PRD029"/>
    <s v="STR121"/>
    <s v="EMP0319"/>
    <n v="3"/>
    <n v="332.73"/>
    <n v="0"/>
    <n v="0"/>
    <n v="1147.92"/>
    <n v="783.66"/>
    <n v="364.26"/>
    <x v="0"/>
    <x v="0"/>
    <x v="0"/>
    <n v="0.71597222222222223"/>
    <s v="Weekend"/>
    <x v="9"/>
    <x v="3"/>
    <n v="332.73"/>
    <s v="Meena Selvam"/>
    <s v="Bronze"/>
    <x v="244"/>
    <s v="Cashier"/>
    <s v="FreshMart Pune Junction"/>
    <x v="1"/>
    <x v="1"/>
    <x v="5"/>
    <n v="11"/>
    <n v="0.31732176458289774"/>
    <x v="0"/>
  </r>
  <r>
    <s v="INV102404"/>
    <d v="2025-11-27T00:00:00"/>
    <s v="CUST0126"/>
    <s v="PRD054"/>
    <s v="STR119"/>
    <s v="EMP0110"/>
    <n v="4"/>
    <n v="530.16"/>
    <n v="0"/>
    <n v="0"/>
    <n v="2120.64"/>
    <n v="1516.76"/>
    <n v="603.88"/>
    <x v="1"/>
    <x v="0"/>
    <x v="0"/>
    <n v="0.84861111111111109"/>
    <s v="Weekday"/>
    <x v="3"/>
    <x v="2"/>
    <n v="530.16"/>
    <s v="Anjali Balan"/>
    <s v="Bronze"/>
    <x v="178"/>
    <s v="Cashier"/>
    <s v="FreshMart Ahmedabad Nagar"/>
    <x v="1"/>
    <x v="1"/>
    <x v="5"/>
    <n v="11"/>
    <n v="0.28476309038780745"/>
    <x v="0"/>
  </r>
  <r>
    <s v="INV101662"/>
    <d v="2025-11-23T00:00:00"/>
    <s v="CUST0111"/>
    <s v="PRD070"/>
    <s v="STR128"/>
    <s v="EMP0257"/>
    <n v="4"/>
    <n v="233.47"/>
    <n v="0"/>
    <n v="0"/>
    <n v="1073.96"/>
    <n v="755.92"/>
    <n v="318.04000000000002"/>
    <x v="4"/>
    <x v="1"/>
    <x v="0"/>
    <n v="0.67777777777777781"/>
    <s v="Weekend"/>
    <x v="1"/>
    <x v="1"/>
    <n v="233.47"/>
    <s v="Hemalatha Devi"/>
    <s v="Bronze"/>
    <x v="249"/>
    <s v="Cashier"/>
    <s v="FreshMart Surat Junction"/>
    <x v="1"/>
    <x v="1"/>
    <x v="5"/>
    <n v="11"/>
    <n v="0.29613765875824055"/>
    <x v="0"/>
  </r>
  <r>
    <s v="INV100325"/>
    <d v="2025-11-22T00:00:00"/>
    <s v="CUST0029"/>
    <s v="PRD025"/>
    <s v="STR105"/>
    <s v="EMP0089"/>
    <n v="4"/>
    <n v="383.51"/>
    <n v="0"/>
    <n v="0"/>
    <n v="1764.15"/>
    <n v="1143.5999999999999"/>
    <n v="620.54999999999995"/>
    <x v="5"/>
    <x v="1"/>
    <x v="0"/>
    <n v="0.4375"/>
    <s v="Weekend"/>
    <x v="8"/>
    <x v="3"/>
    <n v="383.51"/>
    <s v="Ishwarya Krishnan"/>
    <s v="Silver"/>
    <x v="239"/>
    <s v="Cashier"/>
    <s v="FreshMart Ahmedabad Junction"/>
    <x v="1"/>
    <x v="1"/>
    <x v="5"/>
    <n v="11"/>
    <n v="0.3517558030779695"/>
    <x v="0"/>
  </r>
  <r>
    <s v="INV100986"/>
    <d v="2025-11-16T00:00:00"/>
    <s v="CUST0611"/>
    <s v="PRD098"/>
    <s v="STR097"/>
    <s v="EMP0340"/>
    <n v="8"/>
    <n v="94.9"/>
    <n v="0"/>
    <n v="0"/>
    <n v="873.08"/>
    <n v="552.72"/>
    <n v="320.36"/>
    <x v="0"/>
    <x v="0"/>
    <x v="0"/>
    <n v="0.61736111111111114"/>
    <s v="Weekend"/>
    <x v="32"/>
    <x v="10"/>
    <n v="83.13"/>
    <s v="Vasanth Iyer"/>
    <s v="Gold"/>
    <x v="245"/>
    <s v="Cashier"/>
    <s v="FreshMart Ahmedabad Arcade"/>
    <x v="1"/>
    <x v="1"/>
    <x v="5"/>
    <n v="11"/>
    <n v="0.36693086544188391"/>
    <x v="0"/>
  </r>
  <r>
    <s v="INV100355"/>
    <d v="2025-11-15T00:00:00"/>
    <s v="CUST0307"/>
    <s v="PRD050"/>
    <s v="STR112"/>
    <s v="EMP0200"/>
    <n v="2"/>
    <n v="51.33"/>
    <n v="0"/>
    <n v="0"/>
    <n v="118.06"/>
    <n v="74.959999999999994"/>
    <n v="43.1"/>
    <x v="4"/>
    <x v="0"/>
    <x v="0"/>
    <n v="0.86319444444444449"/>
    <s v="Weekend"/>
    <x v="2"/>
    <x v="2"/>
    <n v="51.33"/>
    <s v="Ashok Nathan"/>
    <s v="Bronze"/>
    <x v="246"/>
    <s v="Cashier"/>
    <s v="FreshMart Surat Colony"/>
    <x v="1"/>
    <x v="1"/>
    <x v="5"/>
    <n v="11"/>
    <n v="0.36506860918177197"/>
    <x v="0"/>
  </r>
  <r>
    <s v="INV100415"/>
    <d v="2025-10-30T00:00:00"/>
    <s v="CUST0546"/>
    <s v="PRD115"/>
    <s v="STR113"/>
    <s v="EMP0339"/>
    <n v="3"/>
    <n v="372.61"/>
    <n v="0"/>
    <n v="0"/>
    <n v="1117.83"/>
    <n v="959.73"/>
    <n v="158.1"/>
    <x v="5"/>
    <x v="0"/>
    <x v="0"/>
    <n v="0.62847222222222221"/>
    <s v="Weekday"/>
    <x v="5"/>
    <x v="4"/>
    <n v="372.61"/>
    <s v="Balaji Sekar"/>
    <s v="Silver"/>
    <x v="252"/>
    <s v="Cashier"/>
    <s v="FreshMart Pune Heights"/>
    <x v="1"/>
    <x v="1"/>
    <x v="8"/>
    <n v="10"/>
    <n v="0.14143474410241272"/>
    <x v="0"/>
  </r>
  <r>
    <s v="INV101942"/>
    <d v="2025-10-30T00:00:00"/>
    <s v="CUST0264"/>
    <s v="PRD021"/>
    <s v="STR105"/>
    <s v="EMP0089"/>
    <n v="3"/>
    <n v="41.19"/>
    <n v="0"/>
    <n v="0"/>
    <n v="123.57"/>
    <n v="97.2"/>
    <n v="26.37"/>
    <x v="4"/>
    <x v="0"/>
    <x v="0"/>
    <n v="0.65416666666666667"/>
    <s v="Weekday"/>
    <x v="67"/>
    <x v="7"/>
    <n v="38.659999999999997"/>
    <s v="Kavya Sharma"/>
    <s v="Gold"/>
    <x v="239"/>
    <s v="Cashier"/>
    <s v="FreshMart Ahmedabad Junction"/>
    <x v="1"/>
    <x v="1"/>
    <x v="8"/>
    <n v="10"/>
    <n v="0.21340131099781504"/>
    <x v="0"/>
  </r>
  <r>
    <s v="INV102244"/>
    <d v="2025-10-27T00:00:00"/>
    <s v="CUST0167"/>
    <s v="PRD054"/>
    <s v="STR121"/>
    <s v="EMP0319"/>
    <n v="1"/>
    <n v="530.16"/>
    <n v="0"/>
    <n v="0"/>
    <n v="530.16"/>
    <n v="379.19"/>
    <n v="150.97"/>
    <x v="1"/>
    <x v="0"/>
    <x v="0"/>
    <n v="0.41319444444444442"/>
    <s v="Weekday"/>
    <x v="3"/>
    <x v="2"/>
    <n v="530.16"/>
    <s v="Naveen Venkataraman"/>
    <s v="Bronze"/>
    <x v="244"/>
    <s v="Cashier"/>
    <s v="FreshMart Pune Junction"/>
    <x v="1"/>
    <x v="1"/>
    <x v="8"/>
    <n v="10"/>
    <n v="0.28476309038780745"/>
    <x v="0"/>
  </r>
  <r>
    <s v="INV102373"/>
    <d v="2025-10-27T00:00:00"/>
    <s v="CUST0499"/>
    <s v="PRD010"/>
    <s v="STR121"/>
    <s v="EMP0319"/>
    <n v="3"/>
    <n v="189.1"/>
    <n v="0"/>
    <n v="0"/>
    <n v="567.29999999999995"/>
    <n v="322.8"/>
    <n v="244.5"/>
    <x v="5"/>
    <x v="0"/>
    <x v="0"/>
    <n v="0.78680555555555554"/>
    <s v="Weekday"/>
    <x v="113"/>
    <x v="6"/>
    <n v="182.3"/>
    <s v="Rajesh Rao"/>
    <s v="Gold"/>
    <x v="244"/>
    <s v="Cashier"/>
    <s v="FreshMart Pune Junction"/>
    <x v="1"/>
    <x v="1"/>
    <x v="8"/>
    <n v="10"/>
    <n v="0.43098889476467483"/>
    <x v="0"/>
  </r>
  <r>
    <s v="INV100556"/>
    <d v="2025-10-25T00:00:00"/>
    <s v="CUST0655"/>
    <s v="PRD024"/>
    <s v="STR131"/>
    <s v="EMP0077"/>
    <n v="5"/>
    <n v="313.47000000000003"/>
    <n v="0"/>
    <n v="0"/>
    <n v="1802.45"/>
    <n v="1230.5999999999999"/>
    <n v="571.85"/>
    <x v="4"/>
    <x v="0"/>
    <x v="0"/>
    <n v="0.4201388888888889"/>
    <s v="Weekend"/>
    <x v="88"/>
    <x v="7"/>
    <n v="313.47000000000003"/>
    <s v="Sangeetha Mudaliar"/>
    <s v="Silver"/>
    <x v="241"/>
    <s v="Cashier"/>
    <s v="FreshMart Pune Enclave"/>
    <x v="1"/>
    <x v="1"/>
    <x v="8"/>
    <n v="10"/>
    <n v="0.31726261477433493"/>
    <x v="0"/>
  </r>
  <r>
    <s v="INV100871"/>
    <d v="2025-10-25T00:00:00"/>
    <s v="CUST0183"/>
    <s v="PRD001"/>
    <s v="STR128"/>
    <s v="EMP0257"/>
    <n v="1"/>
    <n v="299.73"/>
    <n v="0"/>
    <n v="0"/>
    <n v="344.69"/>
    <n v="184.74"/>
    <n v="159.94999999999999"/>
    <x v="3"/>
    <x v="0"/>
    <x v="0"/>
    <n v="0.40069444444444446"/>
    <s v="Weekend"/>
    <x v="76"/>
    <x v="6"/>
    <n v="299.73"/>
    <s v="Tara Balan"/>
    <s v="Silver"/>
    <x v="249"/>
    <s v="Cashier"/>
    <s v="FreshMart Surat Junction"/>
    <x v="1"/>
    <x v="1"/>
    <x v="8"/>
    <n v="10"/>
    <n v="0.46404015202065624"/>
    <x v="0"/>
  </r>
  <r>
    <s v="INV101455"/>
    <d v="2025-10-25T00:00:00"/>
    <s v="CUST0169"/>
    <s v="PRD064"/>
    <s v="STR112"/>
    <s v="EMP0200"/>
    <n v="2"/>
    <n v="386.17"/>
    <n v="0"/>
    <n v="0"/>
    <n v="888.19"/>
    <n v="551.34"/>
    <n v="336.85"/>
    <x v="4"/>
    <x v="0"/>
    <x v="0"/>
    <n v="0.56874999999999998"/>
    <s v="Weekend"/>
    <x v="135"/>
    <x v="11"/>
    <n v="386.17"/>
    <s v="Thenmozhi Murugan"/>
    <s v="Bronze"/>
    <x v="246"/>
    <s v="Cashier"/>
    <s v="FreshMart Surat Colony"/>
    <x v="1"/>
    <x v="1"/>
    <x v="8"/>
    <n v="10"/>
    <n v="0.37925443880250848"/>
    <x v="0"/>
  </r>
  <r>
    <s v="INV101611"/>
    <d v="2025-10-21T00:00:00"/>
    <s v="CUST0471"/>
    <s v="PRD099"/>
    <s v="STR119"/>
    <s v="EMP0110"/>
    <n v="3"/>
    <n v="401.06"/>
    <n v="0"/>
    <n v="0"/>
    <n v="1203.18"/>
    <n v="1042.4100000000001"/>
    <n v="160.77000000000001"/>
    <x v="3"/>
    <x v="0"/>
    <x v="0"/>
    <n v="0.46111111111111114"/>
    <s v="Weekday"/>
    <x v="20"/>
    <x v="10"/>
    <n v="401.06"/>
    <s v="Latha Subramaniam"/>
    <s v="Silver"/>
    <x v="178"/>
    <s v="Cashier"/>
    <s v="FreshMart Ahmedabad Nagar"/>
    <x v="1"/>
    <x v="1"/>
    <x v="8"/>
    <n v="10"/>
    <n v="0.13362090460280257"/>
    <x v="0"/>
  </r>
  <r>
    <s v="INV100132"/>
    <d v="2025-10-18T00:00:00"/>
    <s v="CUST0655"/>
    <s v="PRD034"/>
    <s v="STR114"/>
    <s v="EMP0012"/>
    <n v="4"/>
    <n v="124.84"/>
    <n v="0"/>
    <n v="0"/>
    <n v="574.26"/>
    <n v="389.4"/>
    <n v="184.86"/>
    <x v="5"/>
    <x v="0"/>
    <x v="0"/>
    <n v="0.78749999999999998"/>
    <s v="Weekend"/>
    <x v="13"/>
    <x v="3"/>
    <n v="124.84"/>
    <s v="Sangeetha Mudaliar"/>
    <s v="Silver"/>
    <x v="172"/>
    <s v="Cashier"/>
    <s v="FreshMart Ahmedabad Complex"/>
    <x v="1"/>
    <x v="1"/>
    <x v="8"/>
    <n v="10"/>
    <n v="0.321909936265803"/>
    <x v="0"/>
  </r>
  <r>
    <s v="INV102000"/>
    <d v="2025-10-16T00:00:00"/>
    <s v="CUST0109"/>
    <s v="PRD057"/>
    <s v="STR112"/>
    <s v="EMP0200"/>
    <n v="2"/>
    <n v="317.99"/>
    <n v="0"/>
    <n v="0"/>
    <n v="635.98"/>
    <n v="470.1"/>
    <n v="165.88"/>
    <x v="2"/>
    <x v="0"/>
    <x v="0"/>
    <n v="0.6118055555555556"/>
    <s v="Weekday"/>
    <x v="117"/>
    <x v="2"/>
    <n v="317.99"/>
    <s v="Esha Mudaliar"/>
    <s v="Bronze"/>
    <x v="246"/>
    <s v="Cashier"/>
    <s v="FreshMart Surat Colony"/>
    <x v="1"/>
    <x v="1"/>
    <x v="8"/>
    <n v="10"/>
    <n v="0.26082581213245698"/>
    <x v="0"/>
  </r>
  <r>
    <s v="INV100755"/>
    <d v="2025-10-13T00:00:00"/>
    <s v="CUST0443"/>
    <s v="PRD052"/>
    <s v="STR139"/>
    <s v="EMP0045"/>
    <n v="1"/>
    <n v="328.59"/>
    <n v="0"/>
    <n v="0"/>
    <n v="328.59"/>
    <n v="255.49"/>
    <n v="73.099999999999994"/>
    <x v="3"/>
    <x v="0"/>
    <x v="0"/>
    <n v="0.68611111111111112"/>
    <s v="Weekday"/>
    <x v="10"/>
    <x v="2"/>
    <n v="328.59"/>
    <s v="Suresh Naicker"/>
    <s v="Bronze"/>
    <x v="253"/>
    <s v="Cashier"/>
    <s v="FreshMart Nagpur Colony"/>
    <x v="1"/>
    <x v="1"/>
    <x v="8"/>
    <n v="10"/>
    <n v="0.22246568672205483"/>
    <x v="0"/>
  </r>
  <r>
    <s v="INV100371"/>
    <d v="2025-12-10T00:00:00"/>
    <s v="CUST0167"/>
    <s v="PRD025"/>
    <s v="STR123"/>
    <s v="EMP0299"/>
    <n v="4"/>
    <n v="383.51"/>
    <n v="0"/>
    <n v="0"/>
    <n v="1764.15"/>
    <n v="1143.5999999999999"/>
    <n v="620.54999999999995"/>
    <x v="5"/>
    <x v="0"/>
    <x v="0"/>
    <n v="0.58263888888888893"/>
    <s v="Weekend"/>
    <x v="8"/>
    <x v="3"/>
    <n v="383.51"/>
    <s v="Naveen Venkataraman"/>
    <s v="Bronze"/>
    <x v="251"/>
    <s v="Cashier"/>
    <s v="FreshMart Mumbai Extension"/>
    <x v="1"/>
    <x v="1"/>
    <x v="2"/>
    <n v="12"/>
    <n v="0.3517558030779695"/>
    <x v="0"/>
  </r>
  <r>
    <s v="INV102276"/>
    <d v="2025-12-10T00:00:00"/>
    <s v="CUST0160"/>
    <s v="PRD023"/>
    <s v="STR122"/>
    <s v="EMP0256"/>
    <n v="4"/>
    <n v="342.27"/>
    <n v="0"/>
    <n v="0"/>
    <n v="1574.44"/>
    <n v="1064.4000000000001"/>
    <n v="510.04"/>
    <x v="4"/>
    <x v="0"/>
    <x v="0"/>
    <n v="0.48958333333333331"/>
    <s v="Weekend"/>
    <x v="11"/>
    <x v="7"/>
    <n v="342.27"/>
    <s v="Mani Venkataraman"/>
    <s v="Silver"/>
    <x v="238"/>
    <s v="Cashier"/>
    <s v="FreshMart Pune Square"/>
    <x v="1"/>
    <x v="1"/>
    <x v="2"/>
    <n v="12"/>
    <n v="0.32395010289372728"/>
    <x v="0"/>
  </r>
  <r>
    <s v="INV101957"/>
    <d v="2025-09-10T00:00:00"/>
    <s v="CUST0158"/>
    <s v="PRD078"/>
    <s v="STR123"/>
    <s v="EMP0299"/>
    <n v="2"/>
    <n v="261.55"/>
    <n v="0"/>
    <n v="0"/>
    <n v="523.1"/>
    <n v="430.06"/>
    <n v="93.04"/>
    <x v="5"/>
    <x v="0"/>
    <x v="0"/>
    <n v="0.58263888888888893"/>
    <s v="Weekday"/>
    <x v="139"/>
    <x v="1"/>
    <n v="261.55"/>
    <s v="Hemalatha Murugan"/>
    <s v="Bronze"/>
    <x v="251"/>
    <s v="Cashier"/>
    <s v="FreshMart Mumbai Extension"/>
    <x v="1"/>
    <x v="1"/>
    <x v="10"/>
    <n v="9"/>
    <n v="0.17786274134964633"/>
    <x v="0"/>
  </r>
  <r>
    <s v="INV101841"/>
    <d v="2025-07-09T00:00:00"/>
    <s v="CUST0472"/>
    <s v="PRD076"/>
    <s v="STR127"/>
    <s v="EMP0043"/>
    <n v="4"/>
    <n v="400.07"/>
    <n v="0"/>
    <n v="0"/>
    <n v="1840.32"/>
    <n v="1280.76"/>
    <n v="559.55999999999995"/>
    <x v="1"/>
    <x v="0"/>
    <x v="0"/>
    <n v="0.4597222222222222"/>
    <s v="Weekend"/>
    <x v="33"/>
    <x v="1"/>
    <n v="395.66"/>
    <s v="Banu Chandran"/>
    <s v="Gold"/>
    <x v="193"/>
    <s v="Cashier"/>
    <s v="FreshMart Surat Enclave"/>
    <x v="1"/>
    <x v="1"/>
    <x v="1"/>
    <n v="7"/>
    <n v="0.30405581637976004"/>
    <x v="0"/>
  </r>
  <r>
    <s v="INV100091"/>
    <d v="2025-08-30T00:00:00"/>
    <s v="CUST0613"/>
    <s v="PRD110"/>
    <s v="STR122"/>
    <s v="EMP0256"/>
    <n v="0"/>
    <n v="335.52"/>
    <n v="0"/>
    <n v="0"/>
    <n v="3086.78"/>
    <n v="2029.6"/>
    <n v="1057.18"/>
    <x v="5"/>
    <x v="0"/>
    <x v="0"/>
    <n v="0.7631944444444444"/>
    <s v="Weekend"/>
    <x v="141"/>
    <x v="4"/>
    <n v="291.93"/>
    <s v="Meena Menon"/>
    <s v="Gold"/>
    <x v="238"/>
    <s v="Cashier"/>
    <s v="FreshMart Pune Square"/>
    <x v="1"/>
    <x v="1"/>
    <x v="11"/>
    <n v="8"/>
    <n v="0.34248634499381231"/>
    <x v="0"/>
  </r>
  <r>
    <s v="INV101074"/>
    <d v="2025-08-17T00:00:00"/>
    <s v="CUST0119"/>
    <s v="PRD063"/>
    <s v="STR105"/>
    <s v="EMP0089"/>
    <n v="5"/>
    <n v="77.08"/>
    <n v="0"/>
    <n v="0"/>
    <n v="443.21"/>
    <n v="271.60000000000002"/>
    <n v="171.61"/>
    <x v="1"/>
    <x v="0"/>
    <x v="0"/>
    <n v="0.7729166666666667"/>
    <s v="Weekend"/>
    <x v="75"/>
    <x v="11"/>
    <n v="42.16"/>
    <s v="Nandhini Naidu"/>
    <s v="Gold"/>
    <x v="239"/>
    <s v="Cashier"/>
    <s v="FreshMart Ahmedabad Junction"/>
    <x v="1"/>
    <x v="1"/>
    <x v="11"/>
    <n v="8"/>
    <n v="0.38719794228469578"/>
    <x v="0"/>
  </r>
  <r>
    <s v="INV102409"/>
    <d v="2025-08-15T00:00:00"/>
    <s v="CUST0610"/>
    <s v="PRD143"/>
    <s v="STR140"/>
    <s v="EMP0145"/>
    <n v="5"/>
    <n v="234.51"/>
    <n v="0"/>
    <n v="0"/>
    <n v="1172.55"/>
    <n v="778.25"/>
    <n v="394.3"/>
    <x v="1"/>
    <x v="0"/>
    <x v="0"/>
    <n v="0.44374999999999998"/>
    <s v="Weekday"/>
    <x v="120"/>
    <x v="5"/>
    <n v="210.36"/>
    <s v="Gokul Chettiar"/>
    <s v="Gold"/>
    <x v="195"/>
    <s v="Cashier"/>
    <s v="FreshMart Surat Crossing"/>
    <x v="1"/>
    <x v="1"/>
    <x v="11"/>
    <n v="8"/>
    <n v="0.33627563856551962"/>
    <x v="0"/>
  </r>
  <r>
    <s v="INV102327"/>
    <d v="2025-08-13T00:00:00"/>
    <s v="CUST0146"/>
    <s v="PRD006"/>
    <s v="STR113"/>
    <s v="EMP0339"/>
    <n v="4"/>
    <n v="343.56"/>
    <n v="0"/>
    <n v="0"/>
    <n v="1374.24"/>
    <n v="865.28"/>
    <n v="508.96"/>
    <x v="4"/>
    <x v="0"/>
    <x v="0"/>
    <n v="0.64583333333333337"/>
    <s v="Weekday"/>
    <x v="81"/>
    <x v="6"/>
    <n v="343.56"/>
    <s v="Dhanya Chandran"/>
    <s v="Silver"/>
    <x v="252"/>
    <s v="Cashier"/>
    <s v="FreshMart Pune Heights"/>
    <x v="1"/>
    <x v="1"/>
    <x v="11"/>
    <n v="8"/>
    <n v="0.37035743392711606"/>
    <x v="0"/>
  </r>
  <r>
    <s v="INV102017"/>
    <d v="2025-05-08T00:00:00"/>
    <s v="CUST0377"/>
    <s v="PRD134"/>
    <s v="STR123"/>
    <s v="EMP0299"/>
    <n v="3"/>
    <n v="353.05"/>
    <n v="0"/>
    <n v="0"/>
    <n v="1059.1500000000001"/>
    <n v="788.4"/>
    <n v="270.75"/>
    <x v="5"/>
    <x v="0"/>
    <x v="0"/>
    <n v="0.67708333333333337"/>
    <s v="Weekday"/>
    <x v="73"/>
    <x v="0"/>
    <n v="353.05"/>
    <s v="Chitra Reddy"/>
    <s v="Bronze"/>
    <x v="251"/>
    <s v="Cashier"/>
    <s v="FreshMart Mumbai Extension"/>
    <x v="1"/>
    <x v="1"/>
    <x v="6"/>
    <n v="5"/>
    <n v="0.25562951423311142"/>
    <x v="0"/>
  </r>
  <r>
    <s v="INV100085"/>
    <d v="2025-04-08T00:00:00"/>
    <s v="CUST0125"/>
    <s v="PRD032"/>
    <s v="STR131"/>
    <s v="EMP0077"/>
    <n v="3"/>
    <n v="141.11000000000001"/>
    <n v="0"/>
    <n v="0"/>
    <n v="423.33"/>
    <n v="347.73"/>
    <n v="75.599999999999994"/>
    <x v="1"/>
    <x v="0"/>
    <x v="0"/>
    <n v="0.73402777777777772"/>
    <s v="Weekday"/>
    <x v="28"/>
    <x v="3"/>
    <n v="141.11000000000001"/>
    <s v="Ovi Selvam"/>
    <s v="Bronze"/>
    <x v="241"/>
    <s v="Cashier"/>
    <s v="FreshMart Pune Enclave"/>
    <x v="1"/>
    <x v="1"/>
    <x v="4"/>
    <n v="4"/>
    <n v="0.17858408333923889"/>
    <x v="0"/>
  </r>
  <r>
    <s v="INV100370"/>
    <d v="2025-07-29T00:00:00"/>
    <s v="CUST0112"/>
    <s v="PRD094"/>
    <s v="STR110"/>
    <s v="EMP0178"/>
    <n v="1"/>
    <n v="298.68"/>
    <n v="0"/>
    <n v="0"/>
    <n v="298.68"/>
    <n v="250.69"/>
    <n v="47.99"/>
    <x v="1"/>
    <x v="0"/>
    <x v="0"/>
    <n v="0.66388888888888886"/>
    <s v="Weekday"/>
    <x v="130"/>
    <x v="10"/>
    <n v="298.68"/>
    <s v="Gokul Venkataraman"/>
    <s v="Silver"/>
    <x v="240"/>
    <s v="Cashier"/>
    <s v="FreshMart Mumbai Colony"/>
    <x v="1"/>
    <x v="1"/>
    <x v="1"/>
    <n v="7"/>
    <n v="0.16067363064148923"/>
    <x v="0"/>
  </r>
  <r>
    <s v="INV100947"/>
    <d v="2025-07-27T00:00:00"/>
    <s v="CUST0283"/>
    <s v="PRD039"/>
    <s v="STR111"/>
    <s v="EMP0045"/>
    <n v="4"/>
    <n v="392.79"/>
    <n v="0"/>
    <n v="0"/>
    <n v="1806.83"/>
    <n v="1393.32"/>
    <n v="413.51"/>
    <x v="1"/>
    <x v="0"/>
    <x v="0"/>
    <n v="0.9"/>
    <s v="Weekend"/>
    <x v="129"/>
    <x v="12"/>
    <n v="392.79"/>
    <s v="Malathi Sharma"/>
    <s v="Silver"/>
    <x v="253"/>
    <s v="Cashier"/>
    <s v="FreshMart Mumbai Towers"/>
    <x v="1"/>
    <x v="1"/>
    <x v="1"/>
    <n v="7"/>
    <n v="0.22885938356126476"/>
    <x v="0"/>
  </r>
  <r>
    <s v="INV100328"/>
    <d v="2025-07-23T00:00:00"/>
    <s v="CUST0058"/>
    <s v="PRD015"/>
    <s v="STR113"/>
    <s v="EMP0339"/>
    <n v="4"/>
    <n v="521.78"/>
    <n v="0"/>
    <n v="0"/>
    <n v="2087.12"/>
    <n v="1547.56"/>
    <n v="539.55999999999995"/>
    <x v="4"/>
    <x v="1"/>
    <x v="0"/>
    <n v="0.62986111111111109"/>
    <s v="Weekday"/>
    <x v="19"/>
    <x v="7"/>
    <n v="459.58"/>
    <s v="Tara Devi"/>
    <s v="Gold"/>
    <x v="252"/>
    <s v="Cashier"/>
    <s v="FreshMart Pune Heights"/>
    <x v="1"/>
    <x v="1"/>
    <x v="1"/>
    <n v="7"/>
    <n v="0.25851891601824523"/>
    <x v="0"/>
  </r>
  <r>
    <s v="INV102210"/>
    <d v="2025-07-18T00:00:00"/>
    <s v="CUST0504"/>
    <s v="PRD071"/>
    <s v="STR097"/>
    <s v="EMP0340"/>
    <n v="4"/>
    <n v="54.43"/>
    <n v="0"/>
    <n v="0"/>
    <n v="217.72"/>
    <n v="172.04"/>
    <n v="45.68"/>
    <x v="0"/>
    <x v="0"/>
    <x v="0"/>
    <n v="0.51111111111111107"/>
    <s v="Weekday"/>
    <x v="37"/>
    <x v="1"/>
    <n v="53.39"/>
    <s v="Kalpana Kumar"/>
    <s v="Gold"/>
    <x v="245"/>
    <s v="Cashier"/>
    <s v="FreshMart Ahmedabad Arcade"/>
    <x v="1"/>
    <x v="1"/>
    <x v="1"/>
    <n v="7"/>
    <n v="0.20981076612162411"/>
    <x v="0"/>
  </r>
  <r>
    <s v="INV101516"/>
    <d v="2025-06-07T00:00:00"/>
    <s v="CUST0473"/>
    <s v="PRD003"/>
    <s v="STR122"/>
    <s v="EMP0256"/>
    <n v="1"/>
    <n v="589.75"/>
    <n v="0"/>
    <n v="0"/>
    <n v="678.21"/>
    <n v="343.65"/>
    <n v="334.56"/>
    <x v="0"/>
    <x v="0"/>
    <x v="0"/>
    <n v="0.44374999999999998"/>
    <s v="Weekend"/>
    <x v="104"/>
    <x v="6"/>
    <n v="589.75"/>
    <s v="Gayathri Iyer"/>
    <s v="Bronze"/>
    <x v="238"/>
    <s v="Cashier"/>
    <s v="FreshMart Pune Square"/>
    <x v="1"/>
    <x v="1"/>
    <x v="9"/>
    <n v="6"/>
    <n v="0.49329853585172734"/>
    <x v="0"/>
  </r>
  <r>
    <s v="INV102034"/>
    <d v="2025-06-07T00:00:00"/>
    <s v="CUST0518"/>
    <s v="PRD035"/>
    <s v="STR135"/>
    <s v="EMP0256"/>
    <n v="5"/>
    <n v="567"/>
    <n v="0"/>
    <n v="0"/>
    <n v="3260.25"/>
    <n v="1949"/>
    <n v="1311.25"/>
    <x v="0"/>
    <x v="0"/>
    <x v="0"/>
    <n v="0.41388888888888886"/>
    <s v="Weekend"/>
    <x v="40"/>
    <x v="3"/>
    <n v="503.36"/>
    <s v="Raghav Kumar"/>
    <s v="Gold"/>
    <x v="238"/>
    <s v="Cashier"/>
    <s v="FreshMart Pune Towers"/>
    <x v="1"/>
    <x v="1"/>
    <x v="9"/>
    <n v="6"/>
    <n v="0.40219308335250364"/>
    <x v="0"/>
  </r>
  <r>
    <s v="INV101787"/>
    <d v="2025-03-07T00:00:00"/>
    <s v="CUST0440"/>
    <s v="PRD059"/>
    <s v="STR131"/>
    <s v="EMP0077"/>
    <n v="4"/>
    <n v="507.5"/>
    <n v="0"/>
    <n v="0"/>
    <n v="2030"/>
    <n v="1453.16"/>
    <n v="576.84"/>
    <x v="1"/>
    <x v="0"/>
    <x v="0"/>
    <n v="0.44236111111111109"/>
    <s v="Weekday"/>
    <x v="119"/>
    <x v="11"/>
    <n v="507.5"/>
    <s v="Yazhini Reddy"/>
    <s v="Bronze"/>
    <x v="241"/>
    <s v="Cashier"/>
    <s v="FreshMart Pune Enclave"/>
    <x v="1"/>
    <x v="1"/>
    <x v="3"/>
    <n v="3"/>
    <n v="0.28415763546798029"/>
    <x v="0"/>
  </r>
  <r>
    <s v="INV100300"/>
    <d v="2025-06-28T00:00:00"/>
    <s v="CUST0063"/>
    <s v="PRD002"/>
    <s v="STR140"/>
    <s v="EMP0145"/>
    <n v="5"/>
    <n v="455.53"/>
    <n v="0"/>
    <n v="0"/>
    <n v="2619.3000000000002"/>
    <n v="1270.25"/>
    <n v="1349.05"/>
    <x v="3"/>
    <x v="0"/>
    <x v="0"/>
    <n v="0.82847222222222228"/>
    <s v="Weekend"/>
    <x v="83"/>
    <x v="6"/>
    <n v="440.5"/>
    <s v="Priya Varma"/>
    <s v="Gold"/>
    <x v="195"/>
    <s v="Cashier"/>
    <s v="FreshMart Surat Crossing"/>
    <x v="1"/>
    <x v="1"/>
    <x v="9"/>
    <n v="6"/>
    <n v="0.5150421868438132"/>
    <x v="0"/>
  </r>
  <r>
    <s v="INV101880"/>
    <d v="2025-05-31T00:00:00"/>
    <s v="CUST0043"/>
    <s v="PRD003"/>
    <s v="STR128"/>
    <s v="EMP0257"/>
    <n v="2"/>
    <n v="589.75"/>
    <n v="0"/>
    <n v="0"/>
    <n v="1356.42"/>
    <n v="687.3"/>
    <n v="669.12"/>
    <x v="0"/>
    <x v="0"/>
    <x v="0"/>
    <n v="0.76388888888888884"/>
    <s v="Weekend"/>
    <x v="104"/>
    <x v="6"/>
    <n v="589.75"/>
    <s v="Jagan Reddy"/>
    <s v="Bronze"/>
    <x v="249"/>
    <s v="Cashier"/>
    <s v="FreshMart Surat Junction"/>
    <x v="1"/>
    <x v="1"/>
    <x v="6"/>
    <n v="5"/>
    <n v="0.49329853585172734"/>
    <x v="0"/>
  </r>
  <r>
    <s v="INV101415"/>
    <d v="2025-05-27T00:00:00"/>
    <s v="CUST0298"/>
    <s v="PRD054"/>
    <s v="STR110"/>
    <s v="EMP0178"/>
    <n v="1"/>
    <n v="530.16"/>
    <n v="0"/>
    <n v="0"/>
    <n v="530.16"/>
    <n v="379.19"/>
    <n v="150.97"/>
    <x v="0"/>
    <x v="0"/>
    <x v="0"/>
    <n v="0.51249999999999996"/>
    <s v="Weekday"/>
    <x v="3"/>
    <x v="2"/>
    <n v="530.16"/>
    <s v="Divya Naicker"/>
    <s v="Silver"/>
    <x v="240"/>
    <s v="Cashier"/>
    <s v="FreshMart Mumbai Colony"/>
    <x v="1"/>
    <x v="1"/>
    <x v="6"/>
    <n v="5"/>
    <n v="0.28476309038780745"/>
    <x v="0"/>
  </r>
  <r>
    <s v="INV101082"/>
    <d v="2025-10-05T00:00:00"/>
    <s v="CUST0127"/>
    <s v="PRD094"/>
    <s v="STR097"/>
    <s v="EMP0340"/>
    <n v="4"/>
    <n v="298.68"/>
    <n v="0"/>
    <n v="0"/>
    <n v="1373.93"/>
    <n v="1002.76"/>
    <n v="371.17"/>
    <x v="1"/>
    <x v="0"/>
    <x v="0"/>
    <n v="0.50416666666666665"/>
    <s v="Weekend"/>
    <x v="130"/>
    <x v="10"/>
    <n v="298.68"/>
    <s v="Sanjay Iyer"/>
    <s v="Bronze"/>
    <x v="245"/>
    <s v="Cashier"/>
    <s v="FreshMart Ahmedabad Arcade"/>
    <x v="1"/>
    <x v="1"/>
    <x v="8"/>
    <n v="10"/>
    <n v="0.27015204559184236"/>
    <x v="0"/>
  </r>
  <r>
    <s v="INV102351"/>
    <d v="2025-06-05T00:00:00"/>
    <s v="CUST0655"/>
    <s v="PRD065"/>
    <s v="STR136"/>
    <s v="EMP0213"/>
    <n v="1"/>
    <n v="277.42"/>
    <n v="0"/>
    <n v="0"/>
    <n v="277.42"/>
    <n v="199.16"/>
    <n v="78.260000000000005"/>
    <x v="5"/>
    <x v="0"/>
    <x v="0"/>
    <n v="0.67777777777777781"/>
    <s v="Weekday"/>
    <x v="114"/>
    <x v="11"/>
    <n v="159.5"/>
    <s v="Sangeetha Mudaliar"/>
    <s v="Silver"/>
    <x v="254"/>
    <s v="Cashier"/>
    <s v="FreshMart Nagpur Crossing"/>
    <x v="1"/>
    <x v="1"/>
    <x v="9"/>
    <n v="6"/>
    <n v="0.28209934395501407"/>
    <x v="0"/>
  </r>
  <r>
    <s v="INV101299"/>
    <d v="2025-04-30T00:00:00"/>
    <s v="CUST0107"/>
    <s v="PRD112"/>
    <s v="STR105"/>
    <s v="EMP0089"/>
    <n v="3"/>
    <n v="251.73"/>
    <n v="0"/>
    <n v="0"/>
    <n v="755.19"/>
    <n v="631.55999999999995"/>
    <n v="123.63"/>
    <x v="4"/>
    <x v="0"/>
    <x v="0"/>
    <n v="0.91041666666666665"/>
    <s v="Weekday"/>
    <x v="80"/>
    <x v="4"/>
    <n v="251.73"/>
    <s v="Naveen Sekar"/>
    <s v="Bronze"/>
    <x v="239"/>
    <s v="Cashier"/>
    <s v="FreshMart Ahmedabad Junction"/>
    <x v="1"/>
    <x v="1"/>
    <x v="4"/>
    <n v="4"/>
    <n v="0.16370714654590235"/>
    <x v="0"/>
  </r>
  <r>
    <s v="INV100084"/>
    <d v="2025-04-27T00:00:00"/>
    <s v="CUST0279"/>
    <s v="PRD030"/>
    <s v="STR131"/>
    <s v="EMP0077"/>
    <n v="6"/>
    <n v="187.76"/>
    <n v="0"/>
    <n v="0"/>
    <n v="1295.54"/>
    <n v="852"/>
    <n v="443.54"/>
    <x v="1"/>
    <x v="0"/>
    <x v="0"/>
    <n v="0.56597222222222221"/>
    <s v="Weekend"/>
    <x v="69"/>
    <x v="3"/>
    <n v="172.63"/>
    <s v="Ramesh Devi"/>
    <s v="Gold"/>
    <x v="241"/>
    <s v="Cashier"/>
    <s v="FreshMart Pune Enclave"/>
    <x v="1"/>
    <x v="1"/>
    <x v="4"/>
    <n v="4"/>
    <n v="0.34235917069330168"/>
    <x v="0"/>
  </r>
  <r>
    <s v="INV100347"/>
    <d v="2025-04-16T00:00:00"/>
    <s v="CUST0051"/>
    <s v="PRD095"/>
    <s v="STR139"/>
    <s v="EMP0045"/>
    <n v="4"/>
    <n v="77.92"/>
    <n v="0"/>
    <n v="0"/>
    <n v="311.68"/>
    <n v="248.56"/>
    <n v="63.12"/>
    <x v="3"/>
    <x v="0"/>
    <x v="0"/>
    <n v="0.88194444444444442"/>
    <s v="Weekday"/>
    <x v="53"/>
    <x v="10"/>
    <n v="75.680000000000007"/>
    <s v="Ovi Devi"/>
    <s v="Gold"/>
    <x v="253"/>
    <s v="Cashier"/>
    <s v="FreshMart Nagpur Colony"/>
    <x v="1"/>
    <x v="1"/>
    <x v="4"/>
    <n v="4"/>
    <n v="0.20251540041067762"/>
    <x v="0"/>
  </r>
  <r>
    <s v="INV100335"/>
    <d v="2025-04-04T00:00:00"/>
    <s v="CUST0573"/>
    <s v="PRD098"/>
    <s v="STR135"/>
    <s v="EMP0006"/>
    <n v="5"/>
    <n v="90.43"/>
    <n v="0"/>
    <n v="0"/>
    <n v="452.15"/>
    <n v="345.45"/>
    <n v="106.7"/>
    <x v="1"/>
    <x v="0"/>
    <x v="0"/>
    <n v="0.53819444444444442"/>
    <s v="Weekday"/>
    <x v="32"/>
    <x v="10"/>
    <n v="83.13"/>
    <s v="Padma Varma"/>
    <s v="Bronze"/>
    <x v="255"/>
    <s v="Cashier"/>
    <s v="FreshMart Pune Towers"/>
    <x v="1"/>
    <x v="1"/>
    <x v="4"/>
    <n v="4"/>
    <n v="0.23598363374986178"/>
    <x v="0"/>
  </r>
  <r>
    <s v="INV101099"/>
    <d v="2026-01-21T00:00:00"/>
    <s v="CUST0472"/>
    <s v="PRD010"/>
    <s v="STR164"/>
    <s v="EMP0006"/>
    <n v="7"/>
    <n v="206.3"/>
    <n v="0"/>
    <n v="0"/>
    <n v="1444.1"/>
    <n v="753.2"/>
    <n v="690.9"/>
    <x v="1"/>
    <x v="0"/>
    <x v="0"/>
    <n v="0.54652777777777772"/>
    <s v="Weekday"/>
    <x v="113"/>
    <x v="6"/>
    <n v="182.3"/>
    <s v="Banu Chandran"/>
    <s v="Gold"/>
    <x v="255"/>
    <s v="Cashier"/>
    <s v="FreshMart Delhi Towers"/>
    <x v="2"/>
    <x v="0"/>
    <x v="7"/>
    <n v="1"/>
    <n v="0.47842947164323801"/>
    <x v="0"/>
  </r>
  <r>
    <s v="INV102078"/>
    <d v="2026-08-03T00:00:00"/>
    <s v="CUST0130"/>
    <s v="PRD071"/>
    <s v="STR145"/>
    <s v="EMP0117"/>
    <n v="4"/>
    <n v="53.39"/>
    <n v="0"/>
    <n v="0"/>
    <n v="245.59"/>
    <n v="172.04"/>
    <n v="73.55"/>
    <x v="4"/>
    <x v="0"/>
    <x v="0"/>
    <n v="0.66041666666666665"/>
    <s v="Weekend"/>
    <x v="37"/>
    <x v="1"/>
    <n v="53.39"/>
    <s v="Geetha Selvam"/>
    <s v="Bronze"/>
    <x v="89"/>
    <s v="Billing"/>
    <s v="FreshMart Lucknow Main Road"/>
    <x v="2"/>
    <x v="0"/>
    <x v="11"/>
    <n v="8"/>
    <n v="0.29948287796734391"/>
    <x v="0"/>
  </r>
  <r>
    <s v="INV100542"/>
    <d v="2025-12-23T00:00:00"/>
    <s v="CUST0498"/>
    <s v="PRD021"/>
    <s v="STR161"/>
    <s v="EMP0062"/>
    <n v="2"/>
    <n v="38.659999999999997"/>
    <n v="0"/>
    <n v="0"/>
    <n v="77.319999999999993"/>
    <n v="64.8"/>
    <n v="12.52"/>
    <x v="2"/>
    <x v="0"/>
    <x v="0"/>
    <n v="0.43819444444444444"/>
    <s v="Weekday"/>
    <x v="67"/>
    <x v="7"/>
    <n v="38.659999999999997"/>
    <s v="Senthil Raj"/>
    <s v="Bronze"/>
    <x v="256"/>
    <s v="Operations"/>
    <s v="FreshMart Jaipur Hub"/>
    <x v="2"/>
    <x v="1"/>
    <x v="2"/>
    <n v="12"/>
    <n v="0.16192446973616142"/>
    <x v="0"/>
  </r>
  <r>
    <s v="INV100913"/>
    <d v="2026-03-20T00:00:00"/>
    <s v="CUST0676"/>
    <s v="PRD069"/>
    <s v="STR176"/>
    <s v="EMP0082"/>
    <n v="8"/>
    <n v="484.89"/>
    <n v="0"/>
    <n v="0"/>
    <n v="3879.12"/>
    <n v="2694.4"/>
    <n v="1184.72"/>
    <x v="5"/>
    <x v="0"/>
    <x v="0"/>
    <n v="0.85555555555555551"/>
    <s v="Weekday"/>
    <x v="142"/>
    <x v="11"/>
    <n v="468.94"/>
    <s v="Dhanush Mudaliar"/>
    <s v="Gold"/>
    <x v="143"/>
    <s v="Store Manager"/>
    <s v="FreshMart Kolkata Hub"/>
    <x v="3"/>
    <x v="0"/>
    <x v="3"/>
    <n v="3"/>
    <n v="0.30540947431376192"/>
    <x v="0"/>
  </r>
  <r>
    <s v="INV101995"/>
    <d v="2026-03-28T00:00:00"/>
    <s v="CUST0106"/>
    <s v="PRD007"/>
    <s v="STR161"/>
    <s v="EMP0126"/>
    <n v="6"/>
    <n v="489"/>
    <n v="0"/>
    <n v="0"/>
    <n v="3374.1"/>
    <n v="1592.64"/>
    <n v="1781.46"/>
    <x v="1"/>
    <x v="0"/>
    <x v="0"/>
    <n v="0.85"/>
    <s v="Weekend"/>
    <x v="7"/>
    <x v="6"/>
    <n v="437.49"/>
    <s v="Sangeetha Sekar"/>
    <s v="Gold"/>
    <x v="237"/>
    <s v="Sales"/>
    <s v="FreshMart Jaipur Hub"/>
    <x v="2"/>
    <x v="0"/>
    <x v="3"/>
    <n v="3"/>
    <n v="0.52798079487863436"/>
    <x v="0"/>
  </r>
  <r>
    <s v="INV100936"/>
    <d v="2025-12-20T00:00:00"/>
    <s v="CUST0119"/>
    <s v="PRD102"/>
    <s v="STR168"/>
    <s v="EMP0209"/>
    <n v="6"/>
    <n v="430.34"/>
    <n v="0"/>
    <n v="0"/>
    <n v="2969.35"/>
    <n v="2045.4"/>
    <n v="923.95"/>
    <x v="1"/>
    <x v="0"/>
    <x v="0"/>
    <n v="0.44236111111111109"/>
    <s v="Weekend"/>
    <x v="63"/>
    <x v="10"/>
    <n v="400.33"/>
    <s v="Nandhini Naidu"/>
    <s v="Gold"/>
    <x v="121"/>
    <s v="Store Manager"/>
    <s v="FreshMart Guwahati Point"/>
    <x v="3"/>
    <x v="1"/>
    <x v="2"/>
    <n v="12"/>
    <n v="0.31116237560408844"/>
    <x v="0"/>
  </r>
  <r>
    <s v="INV100014"/>
    <d v="2025-09-09T00:00:00"/>
    <s v="CUST0362"/>
    <s v="PRD016"/>
    <s v="STR060"/>
    <s v="EMP0294"/>
    <n v="3"/>
    <n v="59.92"/>
    <n v="0"/>
    <n v="0"/>
    <n v="179.76"/>
    <n v="144.44999999999999"/>
    <n v="35.31"/>
    <x v="4"/>
    <x v="0"/>
    <x v="0"/>
    <n v="0.74375000000000002"/>
    <s v="Weekday"/>
    <x v="17"/>
    <x v="7"/>
    <n v="59.92"/>
    <s v="Yazhini Prabhu"/>
    <s v="Silver"/>
    <x v="79"/>
    <s v="Store Manager"/>
    <s v="FreshMart Erode Square"/>
    <x v="2"/>
    <x v="1"/>
    <x v="10"/>
    <n v="9"/>
    <n v="0.19642857142857145"/>
    <x v="0"/>
  </r>
  <r>
    <s v="INV100137"/>
    <d v="2026-03-03T00:00:00"/>
    <s v="CUST0232"/>
    <s v="PRD013"/>
    <s v="STR143"/>
    <s v="EMP0254"/>
    <n v="4"/>
    <n v="161.03"/>
    <n v="0"/>
    <n v="0"/>
    <n v="644.12"/>
    <n v="496.96"/>
    <n v="147.16"/>
    <x v="1"/>
    <x v="0"/>
    <x v="0"/>
    <n v="0.8125"/>
    <s v="Weekday"/>
    <x v="24"/>
    <x v="7"/>
    <n v="161.03"/>
    <s v="Kishore Sharma"/>
    <s v="Bronze"/>
    <x v="257"/>
    <s v="Cashier"/>
    <s v="FreshMart Jaipur Colony"/>
    <x v="2"/>
    <x v="0"/>
    <x v="3"/>
    <n v="3"/>
    <n v="0.22846674532695771"/>
    <x v="0"/>
  </r>
  <r>
    <s v="INV101761"/>
    <d v="2025-12-18T00:00:00"/>
    <s v="CUST0135"/>
    <s v="PRD057"/>
    <s v="STR174"/>
    <s v="EMP0266"/>
    <n v="3"/>
    <n v="317.99"/>
    <n v="0"/>
    <n v="0"/>
    <n v="953.97"/>
    <n v="705.15"/>
    <n v="248.82"/>
    <x v="1"/>
    <x v="0"/>
    <x v="0"/>
    <n v="0.78402777777777777"/>
    <s v="Weekday"/>
    <x v="117"/>
    <x v="2"/>
    <n v="317.99"/>
    <s v="Pandi Velan"/>
    <s v="Bronze"/>
    <x v="258"/>
    <s v="Billing"/>
    <s v="FreshMart Guwahati Colony"/>
    <x v="3"/>
    <x v="1"/>
    <x v="2"/>
    <n v="12"/>
    <n v="0.26082581213245698"/>
    <x v="0"/>
  </r>
  <r>
    <s v="INV100282"/>
    <d v="2026-11-03T00:00:00"/>
    <s v="CUST0300"/>
    <s v="PRD019"/>
    <s v="STR162"/>
    <s v="EMP0272"/>
    <n v="2"/>
    <n v="448.94"/>
    <n v="0"/>
    <n v="0"/>
    <n v="897.88"/>
    <n v="760.16"/>
    <n v="137.72"/>
    <x v="2"/>
    <x v="0"/>
    <x v="0"/>
    <n v="0.64513888888888893"/>
    <s v="Weekday"/>
    <x v="85"/>
    <x v="7"/>
    <n v="448.94"/>
    <s v="Indira Prabhu"/>
    <s v="Bronze"/>
    <x v="220"/>
    <s v="Store Manager"/>
    <s v="FreshMart Delhi Extension"/>
    <x v="2"/>
    <x v="0"/>
    <x v="5"/>
    <n v="11"/>
    <n v="0.1533835256381699"/>
    <x v="0"/>
  </r>
  <r>
    <s v="INV101962"/>
    <d v="2026-03-30T00:00:00"/>
    <s v="CUST0354"/>
    <s v="PRD056"/>
    <s v="STR178"/>
    <s v="EMP0306"/>
    <n v="5"/>
    <n v="333.54"/>
    <n v="0"/>
    <n v="0"/>
    <n v="1667.7"/>
    <n v="1192.1500000000001"/>
    <n v="475.55"/>
    <x v="5"/>
    <x v="0"/>
    <x v="0"/>
    <n v="0.57638888888888884"/>
    <s v="Weekday"/>
    <x v="133"/>
    <x v="2"/>
    <n v="333.54"/>
    <s v="Hemalatha Gounder"/>
    <s v="Silver"/>
    <x v="98"/>
    <s v="Cashier"/>
    <s v="FreshMart Bhubaneswar Complex"/>
    <x v="3"/>
    <x v="0"/>
    <x v="3"/>
    <n v="3"/>
    <n v="0.28515320501289199"/>
    <x v="0"/>
  </r>
  <r>
    <s v="INV100267"/>
    <d v="2026-03-31T00:00:00"/>
    <s v="CUST0507"/>
    <s v="PRD131"/>
    <s v="STR098"/>
    <s v="EMP0320"/>
    <n v="3"/>
    <n v="93.47"/>
    <n v="0"/>
    <n v="0"/>
    <n v="280.41000000000003"/>
    <n v="216.87"/>
    <n v="63.54"/>
    <x v="0"/>
    <x v="0"/>
    <x v="0"/>
    <n v="0.48541666666666666"/>
    <s v="Weekday"/>
    <x v="143"/>
    <x v="0"/>
    <n v="93.47"/>
    <s v="Kamala Iyer"/>
    <s v="Silver"/>
    <x v="259"/>
    <s v="Sales"/>
    <s v="FreshMart Pune Main Road"/>
    <x v="2"/>
    <x v="0"/>
    <x v="3"/>
    <n v="3"/>
    <n v="0.22659676901679682"/>
    <x v="0"/>
  </r>
  <r>
    <s v="INV100065"/>
    <d v="2026-04-01T00:00:00"/>
    <s v="CUST0246"/>
    <s v="PRD085"/>
    <s v="STR141"/>
    <s v="EMP0213"/>
    <n v="4"/>
    <n v="416.77"/>
    <n v="0"/>
    <n v="0"/>
    <n v="1917.14"/>
    <n v="1344.28"/>
    <n v="572.86"/>
    <x v="3"/>
    <x v="0"/>
    <x v="0"/>
    <n v="0.83888888888888891"/>
    <s v="Weekend"/>
    <x v="44"/>
    <x v="9"/>
    <n v="389.61"/>
    <s v="Udhay Varma"/>
    <s v="Gold"/>
    <x v="254"/>
    <s v="Cashier"/>
    <s v="FreshMart Delhi Arcade"/>
    <x v="2"/>
    <x v="0"/>
    <x v="4"/>
    <n v="4"/>
    <n v="0.29880968526033569"/>
    <x v="0"/>
  </r>
  <r>
    <s v="INV102170"/>
    <d v="2026-03-30T00:00:00"/>
    <s v="CUST0495"/>
    <s v="PRD117"/>
    <s v="STR146"/>
    <s v="EMP0343"/>
    <n v="5"/>
    <n v="279.74"/>
    <n v="0"/>
    <n v="0"/>
    <n v="1398.7"/>
    <n v="1207.2"/>
    <n v="191.5"/>
    <x v="2"/>
    <x v="0"/>
    <x v="0"/>
    <n v="0.73750000000000004"/>
    <s v="Weekday"/>
    <x v="60"/>
    <x v="8"/>
    <n v="268.32"/>
    <s v="Bhuvana Pillai"/>
    <s v="Gold"/>
    <x v="260"/>
    <s v="Inventory"/>
    <s v="FreshMart Chandigarh Hub"/>
    <x v="2"/>
    <x v="0"/>
    <x v="3"/>
    <n v="3"/>
    <n v="0.13691284764424108"/>
    <x v="0"/>
  </r>
  <r>
    <s v="INV100919"/>
    <d v="2025-12-23T00:00:00"/>
    <s v="CUST0342"/>
    <s v="PRD030"/>
    <s v="STR147"/>
    <s v="EMP0001"/>
    <n v="2"/>
    <n v="172.63"/>
    <n v="0"/>
    <n v="0"/>
    <n v="345.26"/>
    <n v="284"/>
    <n v="61.26"/>
    <x v="1"/>
    <x v="0"/>
    <x v="0"/>
    <n v="0.6645833333333333"/>
    <s v="Weekday"/>
    <x v="69"/>
    <x v="3"/>
    <n v="172.63"/>
    <s v="Usha Murugan"/>
    <s v="Bronze"/>
    <x v="261"/>
    <s v="Sales"/>
    <s v="FreshMart Lucknow Nagar"/>
    <x v="2"/>
    <x v="1"/>
    <x v="2"/>
    <n v="12"/>
    <n v="0.17743150089787407"/>
    <x v="0"/>
  </r>
  <r>
    <s v="INV101295"/>
    <d v="2025-12-29T00:00:00"/>
    <s v="CUST0627"/>
    <s v="PRD025"/>
    <s v="STR161"/>
    <s v="EMP0126"/>
    <n v="4"/>
    <n v="383.51"/>
    <n v="0"/>
    <n v="0"/>
    <n v="1534.04"/>
    <n v="1143.5999999999999"/>
    <n v="390.44"/>
    <x v="0"/>
    <x v="0"/>
    <x v="0"/>
    <n v="0.70138888888888884"/>
    <s v="Weekday"/>
    <x v="8"/>
    <x v="3"/>
    <n v="383.51"/>
    <s v="Ishwarya Mudaliar"/>
    <s v="Silver"/>
    <x v="237"/>
    <s v="Sales"/>
    <s v="FreshMart Jaipur Hub"/>
    <x v="2"/>
    <x v="1"/>
    <x v="2"/>
    <n v="12"/>
    <n v="0.25451748324685147"/>
    <x v="0"/>
  </r>
  <r>
    <s v="INV100012"/>
    <d v="2026-11-03T00:00:00"/>
    <s v="CUST0574"/>
    <s v="PRD142"/>
    <s v="STR158"/>
    <s v="EMP0107"/>
    <n v="2"/>
    <n v="522.78"/>
    <n v="0"/>
    <n v="0"/>
    <n v="1045.56"/>
    <n v="791.74"/>
    <n v="253.82"/>
    <x v="4"/>
    <x v="0"/>
    <x v="0"/>
    <n v="0.66597222222222219"/>
    <s v="Weekday"/>
    <x v="62"/>
    <x v="5"/>
    <n v="522.78"/>
    <s v="Dhanush Nathan"/>
    <s v="Bronze"/>
    <x v="262"/>
    <s v="Sales"/>
    <s v="FreshMart Delhi Crossing"/>
    <x v="2"/>
    <x v="0"/>
    <x v="5"/>
    <n v="11"/>
    <n v="0.24275986074448144"/>
    <x v="0"/>
  </r>
  <r>
    <s v="INV100698"/>
    <d v="2025-09-12T00:00:00"/>
    <s v="CUST0384"/>
    <s v="PRD024"/>
    <s v="STR163"/>
    <s v="EMP0292"/>
    <n v="4"/>
    <n v="347.33"/>
    <n v="0"/>
    <n v="0"/>
    <n v="1389.32"/>
    <n v="984.48"/>
    <n v="404.84"/>
    <x v="5"/>
    <x v="0"/>
    <x v="0"/>
    <n v="0.61250000000000004"/>
    <s v="Weekday"/>
    <x v="88"/>
    <x v="7"/>
    <n v="313.47000000000003"/>
    <s v="Anand Kumar"/>
    <s v="Gold"/>
    <x v="263"/>
    <s v="Inventory"/>
    <s v="FreshMart Lucknow Square"/>
    <x v="2"/>
    <x v="1"/>
    <x v="10"/>
    <n v="9"/>
    <n v="0.29139435119338958"/>
    <x v="0"/>
  </r>
  <r>
    <s v="INV101924"/>
    <d v="2026-06-03T00:00:00"/>
    <s v="CUST0517"/>
    <s v="PRD085"/>
    <s v="STR145"/>
    <s v="EMP0161"/>
    <n v="5"/>
    <n v="389.61"/>
    <n v="0"/>
    <n v="0"/>
    <n v="1948.05"/>
    <n v="1680.35"/>
    <n v="267.7"/>
    <x v="4"/>
    <x v="0"/>
    <x v="0"/>
    <n v="0.71875"/>
    <s v="Weekday"/>
    <x v="44"/>
    <x v="9"/>
    <n v="389.61"/>
    <s v="Tamil Varma"/>
    <s v="Silver"/>
    <x v="264"/>
    <s v="Inventory"/>
    <s v="FreshMart Lucknow Main Road"/>
    <x v="2"/>
    <x v="0"/>
    <x v="9"/>
    <n v="6"/>
    <n v="0.13741947075280408"/>
    <x v="0"/>
  </r>
  <r>
    <s v="INV100529"/>
    <d v="2026-05-03T00:00:00"/>
    <s v="CUST0500"/>
    <s v="PRD017"/>
    <s v="STR174"/>
    <s v="EMP0266"/>
    <n v="7"/>
    <n v="527.84"/>
    <n v="0"/>
    <n v="0"/>
    <n v="3694.88"/>
    <n v="2783.83"/>
    <n v="911.05"/>
    <x v="3"/>
    <x v="0"/>
    <x v="0"/>
    <n v="0.49930555555555556"/>
    <s v="Weekday"/>
    <x v="34"/>
    <x v="7"/>
    <n v="464.41"/>
    <s v="Nandhini Prabhu"/>
    <s v="Gold"/>
    <x v="258"/>
    <s v="Billing"/>
    <s v="FreshMart Guwahati Colony"/>
    <x v="3"/>
    <x v="0"/>
    <x v="6"/>
    <n v="5"/>
    <n v="0.24657093058502574"/>
    <x v="0"/>
  </r>
  <r>
    <s v="INV100899"/>
    <d v="2025-12-30T00:00:00"/>
    <s v="CUST0493"/>
    <s v="PRD064"/>
    <s v="STR163"/>
    <s v="EMP0292"/>
    <n v="8"/>
    <n v="431.54"/>
    <n v="0"/>
    <n v="0"/>
    <n v="3452.32"/>
    <n v="2205.36"/>
    <n v="1246.96"/>
    <x v="4"/>
    <x v="0"/>
    <x v="0"/>
    <n v="0.78888888888888886"/>
    <s v="Weekday"/>
    <x v="135"/>
    <x v="11"/>
    <n v="386.17"/>
    <s v="Elango Nair"/>
    <s v="Gold"/>
    <x v="263"/>
    <s v="Inventory"/>
    <s v="FreshMart Lucknow Square"/>
    <x v="2"/>
    <x v="1"/>
    <x v="2"/>
    <n v="12"/>
    <n v="0.36119479074940908"/>
    <x v="0"/>
  </r>
  <r>
    <s v="INV101375"/>
    <d v="2026-01-26T00:00:00"/>
    <s v="CUST0566"/>
    <s v="PRD126"/>
    <s v="STR098"/>
    <s v="EMP0050"/>
    <n v="4"/>
    <n v="360.52"/>
    <n v="0"/>
    <n v="0"/>
    <n v="1442.08"/>
    <n v="1297.92"/>
    <n v="144.16"/>
    <x v="1"/>
    <x v="0"/>
    <x v="0"/>
    <n v="0.68402777777777779"/>
    <s v="Weekday"/>
    <x v="78"/>
    <x v="8"/>
    <n v="360.52"/>
    <s v="Kishore Mudaliar"/>
    <s v="Bronze"/>
    <x v="201"/>
    <s v="Sales"/>
    <s v="FreshMart Pune Main Road"/>
    <x v="2"/>
    <x v="0"/>
    <x v="7"/>
    <n v="1"/>
    <n v="9.9966714745367807E-2"/>
    <x v="0"/>
  </r>
  <r>
    <s v="INV101424"/>
    <d v="2026-02-02T00:00:00"/>
    <s v="CUST0672"/>
    <s v="PRD087"/>
    <s v="STR155"/>
    <s v="EMP0029"/>
    <n v="2"/>
    <n v="71.290000000000006"/>
    <n v="0"/>
    <n v="0"/>
    <n v="142.58000000000001"/>
    <n v="118.74"/>
    <n v="23.84"/>
    <x v="0"/>
    <x v="0"/>
    <x v="0"/>
    <n v="0.70694444444444449"/>
    <s v="Weekday"/>
    <x v="97"/>
    <x v="9"/>
    <n v="71.290000000000006"/>
    <s v="Chitra Devi"/>
    <s v="Silver"/>
    <x v="265"/>
    <s v="Cashier"/>
    <s v="FreshMart Delhi Complex"/>
    <x v="2"/>
    <x v="0"/>
    <x v="0"/>
    <n v="2"/>
    <n v="0.16720437649039135"/>
    <x v="0"/>
  </r>
  <r>
    <s v="INV101283"/>
    <d v="2025-06-12T00:00:00"/>
    <s v="CUST0512"/>
    <s v="PRD073"/>
    <s v="STR165"/>
    <s v="EMP0328"/>
    <n v="5"/>
    <n v="392.68"/>
    <n v="0"/>
    <n v="0"/>
    <n v="2257.91"/>
    <n v="1595.25"/>
    <n v="662.66"/>
    <x v="4"/>
    <x v="0"/>
    <x v="0"/>
    <n v="0.74513888888888891"/>
    <s v="Weekend"/>
    <x v="51"/>
    <x v="1"/>
    <n v="392.68"/>
    <s v="Elango Rao"/>
    <s v="Silver"/>
    <x v="47"/>
    <s v="Sales"/>
    <s v="FreshMart Jaipur Junction"/>
    <x v="2"/>
    <x v="1"/>
    <x v="9"/>
    <n v="6"/>
    <n v="0.2934837969626779"/>
    <x v="0"/>
  </r>
  <r>
    <s v="INV101564"/>
    <d v="2025-04-12T00:00:00"/>
    <s v="CUST0262"/>
    <s v="PRD038"/>
    <s v="STR167"/>
    <s v="EMP0078"/>
    <n v="3"/>
    <n v="130.09"/>
    <n v="0"/>
    <n v="0"/>
    <n v="390.27"/>
    <n v="337.86"/>
    <n v="52.41"/>
    <x v="2"/>
    <x v="0"/>
    <x v="0"/>
    <n v="0.42777777777777776"/>
    <s v="Weekday"/>
    <x v="145"/>
    <x v="12"/>
    <n v="130.09"/>
    <s v="Udhay Mudaliar"/>
    <s v="Silver"/>
    <x v="266"/>
    <s v="Billing"/>
    <s v="FreshMart Kolkata Nagar"/>
    <x v="3"/>
    <x v="1"/>
    <x v="4"/>
    <n v="4"/>
    <n v="0.13429164424629103"/>
    <x v="0"/>
  </r>
  <r>
    <s v="INV100806"/>
    <d v="2025-11-29T00:00:00"/>
    <s v="CUST0035"/>
    <s v="PRD045"/>
    <s v="STR163"/>
    <s v="EMP0292"/>
    <n v="3"/>
    <n v="70.650000000000006"/>
    <n v="0"/>
    <n v="0"/>
    <n v="243.74"/>
    <n v="173.67"/>
    <n v="70.069999999999993"/>
    <x v="5"/>
    <x v="1"/>
    <x v="0"/>
    <n v="0.73472222222222228"/>
    <s v="Weekend"/>
    <x v="84"/>
    <x v="12"/>
    <n v="68.95"/>
    <s v="Balamurugan Sharma"/>
    <s v="Gold"/>
    <x v="263"/>
    <s v="Inventory"/>
    <s v="FreshMart Lucknow Square"/>
    <x v="2"/>
    <x v="1"/>
    <x v="5"/>
    <n v="11"/>
    <n v="0.28747846065479604"/>
    <x v="0"/>
  </r>
  <r>
    <s v="INV101504"/>
    <d v="2025-11-29T00:00:00"/>
    <s v="CUST0343"/>
    <s v="PRD021"/>
    <s v="STR155"/>
    <s v="EMP0175"/>
    <n v="4"/>
    <n v="38.659999999999997"/>
    <n v="0"/>
    <n v="0"/>
    <n v="177.84"/>
    <n v="129.6"/>
    <n v="48.24"/>
    <x v="1"/>
    <x v="0"/>
    <x v="0"/>
    <n v="0.60347222222222219"/>
    <s v="Weekend"/>
    <x v="67"/>
    <x v="7"/>
    <n v="38.659999999999997"/>
    <s v="Jayakumar Nathan"/>
    <s v="Silver"/>
    <x v="1"/>
    <s v="Sales"/>
    <s v="FreshMart Delhi Complex"/>
    <x v="2"/>
    <x v="1"/>
    <x v="5"/>
    <n v="11"/>
    <n v="0.27125506072874495"/>
    <x v="0"/>
  </r>
  <r>
    <s v="INV100081"/>
    <d v="2025-11-20T00:00:00"/>
    <s v="CUST0647"/>
    <s v="PRD138"/>
    <s v="STR155"/>
    <s v="EMP0175"/>
    <n v="7"/>
    <n v="456.66"/>
    <n v="0"/>
    <n v="0"/>
    <n v="3196.62"/>
    <n v="2237.48"/>
    <n v="959.14"/>
    <x v="1"/>
    <x v="0"/>
    <x v="0"/>
    <n v="0.78125"/>
    <s v="Weekday"/>
    <x v="99"/>
    <x v="0"/>
    <n v="416.08"/>
    <s v="Kalpana Nathan"/>
    <s v="Gold"/>
    <x v="1"/>
    <s v="Sales"/>
    <s v="FreshMart Delhi Complex"/>
    <x v="2"/>
    <x v="1"/>
    <x v="5"/>
    <n v="11"/>
    <n v="0.30004817588577937"/>
    <x v="0"/>
  </r>
  <r>
    <s v="INV102287"/>
    <d v="2025-11-16T00:00:00"/>
    <s v="CUST0056"/>
    <s v="PRD086"/>
    <s v="STR144"/>
    <s v="EMP0047"/>
    <n v="4"/>
    <n v="327.08"/>
    <n v="0"/>
    <n v="0"/>
    <n v="1504.57"/>
    <n v="1098.44"/>
    <n v="406.13"/>
    <x v="5"/>
    <x v="0"/>
    <x v="0"/>
    <n v="0.90138888888888891"/>
    <s v="Weekend"/>
    <x v="100"/>
    <x v="9"/>
    <n v="327.08"/>
    <s v="Nithya Prabhu"/>
    <s v="Silver"/>
    <x v="206"/>
    <s v="Store Manager"/>
    <s v="FreshMart Kanpur Colony"/>
    <x v="2"/>
    <x v="1"/>
    <x v="5"/>
    <n v="11"/>
    <n v="0.26993094372478516"/>
    <x v="0"/>
  </r>
  <r>
    <s v="INV101065"/>
    <d v="2025-10-11T00:00:00"/>
    <s v="CUST0260"/>
    <s v="PRD033"/>
    <s v="STR159"/>
    <s v="EMP0238"/>
    <n v="3"/>
    <n v="217.42"/>
    <n v="0"/>
    <n v="0"/>
    <n v="652.26"/>
    <n v="531.09"/>
    <n v="121.17"/>
    <x v="3"/>
    <x v="0"/>
    <x v="0"/>
    <n v="0.84930555555555554"/>
    <s v="Weekday"/>
    <x v="66"/>
    <x v="3"/>
    <n v="217.42"/>
    <s v="Geetha Achari"/>
    <s v="Silver"/>
    <x v="267"/>
    <s v="Operations"/>
    <s v="FreshMart Jaipur Market"/>
    <x v="2"/>
    <x v="1"/>
    <x v="8"/>
    <n v="10"/>
    <n v="0.18576947842884739"/>
    <x v="0"/>
  </r>
  <r>
    <s v="INV102256"/>
    <d v="2025-08-11T00:00:00"/>
    <s v="CUST0173"/>
    <s v="PRD144"/>
    <s v="STR143"/>
    <s v="EMP0264"/>
    <n v="2"/>
    <n v="242.22"/>
    <n v="0"/>
    <n v="0"/>
    <n v="557.11"/>
    <n v="372.08"/>
    <n v="185.03"/>
    <x v="5"/>
    <x v="0"/>
    <x v="0"/>
    <n v="0.68958333333333333"/>
    <s v="Weekend"/>
    <x v="14"/>
    <x v="5"/>
    <n v="242.22"/>
    <s v="Thenmozhi Balan"/>
    <s v="Silver"/>
    <x v="8"/>
    <s v="Sales"/>
    <s v="FreshMart Jaipur Colony"/>
    <x v="2"/>
    <x v="1"/>
    <x v="11"/>
    <n v="8"/>
    <n v="0.33212471504729768"/>
    <x v="0"/>
  </r>
  <r>
    <s v="INV100858"/>
    <d v="2025-07-11T00:00:00"/>
    <s v="CUST0347"/>
    <s v="PRD032"/>
    <s v="STR143"/>
    <s v="EMP0338"/>
    <n v="4"/>
    <n v="141.11000000000001"/>
    <n v="0"/>
    <n v="0"/>
    <n v="564.44000000000005"/>
    <n v="463.64"/>
    <n v="100.8"/>
    <x v="4"/>
    <x v="0"/>
    <x v="0"/>
    <n v="0.59444444444444444"/>
    <s v="Weekday"/>
    <x v="28"/>
    <x v="3"/>
    <n v="141.11000000000001"/>
    <s v="Balamurugan Murugan"/>
    <s v="Bronze"/>
    <x v="268"/>
    <s v="Sales"/>
    <s v="FreshMart Jaipur Colony"/>
    <x v="2"/>
    <x v="1"/>
    <x v="1"/>
    <n v="7"/>
    <n v="0.17858408333923886"/>
    <x v="0"/>
  </r>
  <r>
    <s v="INV100701"/>
    <d v="2025-10-24T00:00:00"/>
    <s v="CUST0115"/>
    <s v="PRD067"/>
    <s v="STR146"/>
    <s v="EMP0343"/>
    <n v="3"/>
    <n v="186.38"/>
    <n v="0"/>
    <n v="0"/>
    <n v="559.14"/>
    <n v="406.98"/>
    <n v="152.16"/>
    <x v="1"/>
    <x v="0"/>
    <x v="0"/>
    <n v="0.77083333333333337"/>
    <s v="Weekday"/>
    <x v="30"/>
    <x v="11"/>
    <n v="186.38"/>
    <s v="Venkat Chettiar"/>
    <s v="Silver"/>
    <x v="260"/>
    <s v="Inventory"/>
    <s v="FreshMart Chandigarh Hub"/>
    <x v="2"/>
    <x v="1"/>
    <x v="8"/>
    <n v="10"/>
    <n v="0.27213220302607577"/>
    <x v="0"/>
  </r>
  <r>
    <s v="INV101373"/>
    <d v="2025-10-24T00:00:00"/>
    <s v="CUST0106"/>
    <s v="PRD049"/>
    <s v="STR147"/>
    <s v="EMP0159"/>
    <n v="6"/>
    <n v="478.08"/>
    <n v="0"/>
    <n v="0"/>
    <n v="2868.48"/>
    <n v="1853.64"/>
    <n v="1014.84"/>
    <x v="2"/>
    <x v="0"/>
    <x v="0"/>
    <n v="0.55069444444444449"/>
    <s v="Weekday"/>
    <x v="48"/>
    <x v="2"/>
    <n v="418.79"/>
    <s v="Sangeetha Sekar"/>
    <s v="Gold"/>
    <x v="269"/>
    <s v="Store Manager"/>
    <s v="FreshMart Lucknow Nagar"/>
    <x v="2"/>
    <x v="1"/>
    <x v="8"/>
    <n v="10"/>
    <n v="0.35379016064257029"/>
    <x v="0"/>
  </r>
  <r>
    <s v="INV100601"/>
    <d v="2025-10-23T00:00:00"/>
    <s v="CUST0259"/>
    <s v="PRD099"/>
    <s v="STR160"/>
    <s v="EMP0073"/>
    <n v="1"/>
    <n v="401.06"/>
    <n v="0"/>
    <n v="0"/>
    <n v="401.06"/>
    <n v="347.47"/>
    <n v="53.59"/>
    <x v="0"/>
    <x v="0"/>
    <x v="0"/>
    <n v="0.82361111111111107"/>
    <s v="Weekday"/>
    <x v="20"/>
    <x v="10"/>
    <n v="401.06"/>
    <s v="Mani Pandian"/>
    <s v="Silver"/>
    <x v="22"/>
    <s v="Sales"/>
    <s v="FreshMart Lucknow Complex"/>
    <x v="2"/>
    <x v="1"/>
    <x v="8"/>
    <n v="10"/>
    <n v="0.13362090460280257"/>
    <x v="0"/>
  </r>
  <r>
    <s v="INV100489"/>
    <d v="2025-10-21T00:00:00"/>
    <s v="CUST0685"/>
    <s v="PRD008"/>
    <s v="STR180"/>
    <s v="EMP0195"/>
    <n v="3"/>
    <n v="512.71"/>
    <n v="0"/>
    <n v="0"/>
    <n v="1538.13"/>
    <n v="848.64"/>
    <n v="689.49"/>
    <x v="5"/>
    <x v="0"/>
    <x v="0"/>
    <n v="0.82916666666666672"/>
    <s v="Weekday"/>
    <x v="68"/>
    <x v="6"/>
    <n v="455.79"/>
    <s v="Naveen Achari"/>
    <s v="Gold"/>
    <x v="270"/>
    <s v="Sales"/>
    <s v="FreshMart Guwahati Extension"/>
    <x v="3"/>
    <x v="1"/>
    <x v="8"/>
    <n v="10"/>
    <n v="0.44826510112929335"/>
    <x v="0"/>
  </r>
  <r>
    <s v="INV100226"/>
    <d v="2025-10-19T00:00:00"/>
    <s v="CUST0288"/>
    <s v="PRD015"/>
    <s v="STR171"/>
    <s v="EMP0346"/>
    <n v="4"/>
    <n v="459.58"/>
    <n v="0"/>
    <n v="0"/>
    <n v="2114.0700000000002"/>
    <n v="1547.56"/>
    <n v="566.51"/>
    <x v="2"/>
    <x v="0"/>
    <x v="0"/>
    <n v="0.40208333333333335"/>
    <s v="Weekend"/>
    <x v="19"/>
    <x v="7"/>
    <n v="459.58"/>
    <s v="Jagan Iyer"/>
    <s v="Bronze"/>
    <x v="271"/>
    <s v="Sales"/>
    <s v="FreshMart Kolkata Towers"/>
    <x v="3"/>
    <x v="1"/>
    <x v="8"/>
    <n v="10"/>
    <n v="0.26797125922982679"/>
    <x v="0"/>
  </r>
  <r>
    <s v="INV100736"/>
    <d v="2025-10-19T00:00:00"/>
    <s v="CUST0610"/>
    <s v="PRD029"/>
    <s v="STR147"/>
    <s v="EMP0159"/>
    <n v="8"/>
    <n v="355.49"/>
    <n v="0"/>
    <n v="0"/>
    <n v="3270.51"/>
    <n v="2089.7600000000002"/>
    <n v="1180.75"/>
    <x v="5"/>
    <x v="1"/>
    <x v="0"/>
    <n v="0.47638888888888886"/>
    <s v="Weekend"/>
    <x v="9"/>
    <x v="3"/>
    <n v="332.73"/>
    <s v="Gokul Chettiar"/>
    <s v="Gold"/>
    <x v="269"/>
    <s v="Store Manager"/>
    <s v="FreshMart Lucknow Nagar"/>
    <x v="2"/>
    <x v="1"/>
    <x v="8"/>
    <n v="10"/>
    <n v="0.3610293195862419"/>
    <x v="0"/>
  </r>
  <r>
    <s v="INV101309"/>
    <d v="2025-12-10T00:00:00"/>
    <s v="CUST0440"/>
    <s v="PRD004"/>
    <s v="STR175"/>
    <s v="EMP0043"/>
    <n v="3"/>
    <n v="398.25"/>
    <n v="0"/>
    <n v="0"/>
    <n v="1373.96"/>
    <n v="709.62"/>
    <n v="664.34"/>
    <x v="3"/>
    <x v="0"/>
    <x v="0"/>
    <n v="0.41597222222222224"/>
    <s v="Weekend"/>
    <x v="127"/>
    <x v="6"/>
    <n v="398.25"/>
    <s v="Yazhini Reddy"/>
    <s v="Bronze"/>
    <x v="193"/>
    <s v="Cashier"/>
    <s v="FreshMart Patna Square"/>
    <x v="3"/>
    <x v="1"/>
    <x v="2"/>
    <n v="12"/>
    <n v="0.4835220821566858"/>
    <x v="0"/>
  </r>
  <r>
    <s v="INV101634"/>
    <d v="2025-12-10T00:00:00"/>
    <s v="CUST0353"/>
    <s v="PRD001"/>
    <s v="STR145"/>
    <s v="EMP0117"/>
    <n v="5"/>
    <n v="340.64"/>
    <n v="0"/>
    <n v="0"/>
    <n v="1958.68"/>
    <n v="923.7"/>
    <n v="1034.98"/>
    <x v="0"/>
    <x v="0"/>
    <x v="0"/>
    <n v="0.56736111111111109"/>
    <s v="Weekend"/>
    <x v="76"/>
    <x v="6"/>
    <n v="299.73"/>
    <s v="Mala Nair"/>
    <s v="Gold"/>
    <x v="89"/>
    <s v="Billing"/>
    <s v="FreshMart Lucknow Main Road"/>
    <x v="2"/>
    <x v="1"/>
    <x v="2"/>
    <n v="12"/>
    <n v="0.52840688627034538"/>
    <x v="0"/>
  </r>
  <r>
    <s v="INV102436"/>
    <d v="2025-12-10T00:00:00"/>
    <s v="CUST0219"/>
    <s v="PRD113"/>
    <s v="STR146"/>
    <s v="EMP0260"/>
    <n v="6"/>
    <n v="260.49"/>
    <n v="0"/>
    <n v="0"/>
    <n v="1797.38"/>
    <n v="1270.3800000000001"/>
    <n v="527"/>
    <x v="4"/>
    <x v="0"/>
    <x v="0"/>
    <n v="0.73124999999999996"/>
    <s v="Weekend"/>
    <x v="146"/>
    <x v="4"/>
    <n v="236.56"/>
    <s v="Pandi Naidu"/>
    <s v="Gold"/>
    <x v="112"/>
    <s v="Billing"/>
    <s v="FreshMart Chandigarh Hub"/>
    <x v="2"/>
    <x v="1"/>
    <x v="2"/>
    <n v="12"/>
    <n v="0.29320455329423939"/>
    <x v="0"/>
  </r>
  <r>
    <s v="INV101645"/>
    <d v="2025-11-10T00:00:00"/>
    <s v="CUST0357"/>
    <s v="PRD053"/>
    <s v="STR162"/>
    <s v="EMP0032"/>
    <n v="1"/>
    <n v="262.77"/>
    <n v="0"/>
    <n v="0"/>
    <n v="302.19"/>
    <n v="194.64"/>
    <n v="107.55"/>
    <x v="5"/>
    <x v="1"/>
    <x v="0"/>
    <n v="0.60624999999999996"/>
    <s v="Weekend"/>
    <x v="23"/>
    <x v="2"/>
    <n v="262.77"/>
    <s v="Sundar Naicker"/>
    <s v="Silver"/>
    <x v="186"/>
    <s v="Cashier"/>
    <s v="FreshMart Delhi Extension"/>
    <x v="2"/>
    <x v="1"/>
    <x v="5"/>
    <n v="11"/>
    <n v="0.35590191601310434"/>
    <x v="0"/>
  </r>
  <r>
    <s v="INV101661"/>
    <d v="2025-09-10T00:00:00"/>
    <s v="CUST0483"/>
    <s v="PRD027"/>
    <s v="STR168"/>
    <s v="EMP0003"/>
    <n v="1"/>
    <n v="139.21"/>
    <n v="0"/>
    <n v="0"/>
    <n v="139.21"/>
    <n v="106.99"/>
    <n v="32.22"/>
    <x v="5"/>
    <x v="0"/>
    <x v="0"/>
    <n v="0.40069444444444446"/>
    <s v="Weekday"/>
    <x v="4"/>
    <x v="3"/>
    <n v="139.21"/>
    <s v="Deepak Chandran"/>
    <s v="Silver"/>
    <x v="272"/>
    <s v="Sales"/>
    <s v="FreshMart Guwahati Point"/>
    <x v="3"/>
    <x v="1"/>
    <x v="10"/>
    <n v="9"/>
    <n v="0.23144889016593634"/>
    <x v="0"/>
  </r>
  <r>
    <s v="INV102393"/>
    <d v="2025-02-10T00:00:00"/>
    <s v="CUST0158"/>
    <s v="PRD103"/>
    <s v="STR176"/>
    <s v="EMP0085"/>
    <n v="2"/>
    <n v="355.64"/>
    <n v="0"/>
    <n v="0"/>
    <n v="711.28"/>
    <n v="606.82000000000005"/>
    <n v="104.46"/>
    <x v="5"/>
    <x v="0"/>
    <x v="0"/>
    <n v="0.54652777777777772"/>
    <s v="Weekday"/>
    <x v="93"/>
    <x v="10"/>
    <n v="355.64"/>
    <s v="Hemalatha Murugan"/>
    <s v="Bronze"/>
    <x v="273"/>
    <s v="Store Manager"/>
    <s v="FreshMart Kolkata Hub"/>
    <x v="3"/>
    <x v="1"/>
    <x v="0"/>
    <n v="2"/>
    <n v="0.14686199527612193"/>
    <x v="0"/>
  </r>
  <r>
    <s v="INV100555"/>
    <d v="2025-09-30T00:00:00"/>
    <s v="CUST0695"/>
    <s v="PRD059"/>
    <s v="STR148"/>
    <s v="EMP0267"/>
    <n v="2"/>
    <n v="507.5"/>
    <n v="0"/>
    <n v="0"/>
    <n v="1015"/>
    <n v="726.58"/>
    <n v="288.42"/>
    <x v="1"/>
    <x v="0"/>
    <x v="0"/>
    <n v="0.59236111111111112"/>
    <s v="Weekday"/>
    <x v="119"/>
    <x v="11"/>
    <n v="507.5"/>
    <s v="Kishore Sekar"/>
    <s v="Silver"/>
    <x v="181"/>
    <s v="HR"/>
    <s v="FreshMart Kanpur Gardens"/>
    <x v="2"/>
    <x v="1"/>
    <x v="10"/>
    <n v="9"/>
    <n v="0.28415763546798029"/>
    <x v="0"/>
  </r>
  <r>
    <s v="INV100359"/>
    <d v="2025-09-28T00:00:00"/>
    <s v="CUST0279"/>
    <s v="PRD051"/>
    <s v="STR174"/>
    <s v="EMP0100"/>
    <n v="3"/>
    <n v="169.7"/>
    <n v="0"/>
    <n v="0"/>
    <n v="585.46"/>
    <n v="338.4"/>
    <n v="247.06"/>
    <x v="0"/>
    <x v="0"/>
    <x v="0"/>
    <n v="0.46180555555555558"/>
    <s v="Weekend"/>
    <x v="136"/>
    <x v="2"/>
    <n v="147.97"/>
    <s v="Ramesh Devi"/>
    <s v="Gold"/>
    <x v="168"/>
    <s v="HR"/>
    <s v="FreshMart Guwahati Colony"/>
    <x v="3"/>
    <x v="1"/>
    <x v="10"/>
    <n v="9"/>
    <n v="0.4219929627984832"/>
    <x v="0"/>
  </r>
  <r>
    <s v="INV100606"/>
    <d v="2025-09-26T00:00:00"/>
    <s v="CUST0551"/>
    <s v="PRD030"/>
    <s v="STR164"/>
    <s v="EMP0309"/>
    <n v="7"/>
    <n v="173.38"/>
    <n v="0"/>
    <n v="0"/>
    <n v="1213.6600000000001"/>
    <n v="994"/>
    <n v="219.66"/>
    <x v="4"/>
    <x v="0"/>
    <x v="0"/>
    <n v="0.89236111111111116"/>
    <s v="Weekday"/>
    <x v="69"/>
    <x v="3"/>
    <n v="172.63"/>
    <s v="Jagan Pandian"/>
    <s v="Gold"/>
    <x v="274"/>
    <s v="Sales"/>
    <s v="FreshMart Delhi Towers"/>
    <x v="2"/>
    <x v="1"/>
    <x v="10"/>
    <n v="9"/>
    <n v="0.18098973353327949"/>
    <x v="0"/>
  </r>
  <r>
    <s v="INV101113"/>
    <d v="2025-09-15T00:00:00"/>
    <s v="CUST0436"/>
    <s v="PRD102"/>
    <s v="STR144"/>
    <s v="EMP0047"/>
    <n v="5"/>
    <n v="435.35"/>
    <n v="0"/>
    <n v="0"/>
    <n v="2176.75"/>
    <n v="1704.5"/>
    <n v="472.25"/>
    <x v="5"/>
    <x v="0"/>
    <x v="0"/>
    <n v="0.55763888888888891"/>
    <s v="Weekday"/>
    <x v="63"/>
    <x v="10"/>
    <n v="400.33"/>
    <s v="Hari Pillai"/>
    <s v="Gold"/>
    <x v="206"/>
    <s v="Store Manager"/>
    <s v="FreshMart Kanpur Colony"/>
    <x v="2"/>
    <x v="1"/>
    <x v="10"/>
    <n v="9"/>
    <n v="0.2169518777994717"/>
    <x v="0"/>
  </r>
  <r>
    <s v="INV101763"/>
    <d v="2025-05-09T00:00:00"/>
    <s v="CUST0071"/>
    <s v="PRD008"/>
    <s v="STR172"/>
    <s v="EMP0081"/>
    <n v="5"/>
    <n v="455.79"/>
    <n v="0"/>
    <n v="0"/>
    <n v="2278.9499999999998"/>
    <n v="1414.4"/>
    <n v="864.55"/>
    <x v="0"/>
    <x v="0"/>
    <x v="0"/>
    <n v="0.56111111111111112"/>
    <s v="Weekday"/>
    <x v="68"/>
    <x v="6"/>
    <n v="455.79"/>
    <s v="Venkat Iyer"/>
    <s v="Silver"/>
    <x v="275"/>
    <s v="Sales"/>
    <s v="FreshMart Guwahati Heights"/>
    <x v="3"/>
    <x v="1"/>
    <x v="6"/>
    <n v="5"/>
    <n v="0.37936330327563134"/>
    <x v="0"/>
  </r>
  <r>
    <s v="INV102081"/>
    <d v="2025-02-09T00:00:00"/>
    <s v="CUST0398"/>
    <s v="PRD014"/>
    <s v="STR148"/>
    <s v="EMP0267"/>
    <n v="5"/>
    <n v="491.45"/>
    <n v="0"/>
    <n v="0"/>
    <n v="2457.25"/>
    <n v="1758.15"/>
    <n v="699.1"/>
    <x v="0"/>
    <x v="0"/>
    <x v="0"/>
    <n v="0.48680555555555555"/>
    <s v="Weekday"/>
    <x v="54"/>
    <x v="7"/>
    <n v="434.65"/>
    <s v="Balamurugan Menon"/>
    <s v="Gold"/>
    <x v="181"/>
    <s v="HR"/>
    <s v="FreshMart Kanpur Gardens"/>
    <x v="2"/>
    <x v="1"/>
    <x v="0"/>
    <n v="2"/>
    <n v="0.28450503611761119"/>
    <x v="0"/>
  </r>
  <r>
    <s v="INV101537"/>
    <d v="2025-08-30T00:00:00"/>
    <s v="CUST0247"/>
    <s v="PRD041"/>
    <s v="STR160"/>
    <s v="EMP0073"/>
    <n v="1"/>
    <n v="217.85"/>
    <n v="0"/>
    <n v="0"/>
    <n v="250.53"/>
    <n v="189.69"/>
    <n v="60.84"/>
    <x v="5"/>
    <x v="0"/>
    <x v="0"/>
    <n v="0.78333333333333333"/>
    <s v="Weekend"/>
    <x v="116"/>
    <x v="12"/>
    <n v="217.85"/>
    <s v="Chitra Nathan"/>
    <s v="Bronze"/>
    <x v="22"/>
    <s v="Sales"/>
    <s v="FreshMart Lucknow Complex"/>
    <x v="2"/>
    <x v="1"/>
    <x v="11"/>
    <n v="8"/>
    <n v="0.24284516824332417"/>
    <x v="0"/>
  </r>
  <r>
    <s v="INV100972"/>
    <d v="2025-08-23T00:00:00"/>
    <s v="CUST0482"/>
    <s v="PRD025"/>
    <s v="STR164"/>
    <s v="EMP0309"/>
    <n v="8"/>
    <n v="407.53"/>
    <n v="0"/>
    <n v="0"/>
    <n v="3749.28"/>
    <n v="2287.1999999999998"/>
    <n v="1462.08"/>
    <x v="3"/>
    <x v="0"/>
    <x v="0"/>
    <n v="0.625"/>
    <s v="Weekend"/>
    <x v="8"/>
    <x v="3"/>
    <n v="383.51"/>
    <s v="Prakash Naicker"/>
    <s v="Gold"/>
    <x v="274"/>
    <s v="Sales"/>
    <s v="FreshMart Delhi Towers"/>
    <x v="2"/>
    <x v="1"/>
    <x v="11"/>
    <n v="8"/>
    <n v="0.38996287287159132"/>
    <x v="0"/>
  </r>
  <r>
    <s v="INV100952"/>
    <d v="2025-12-08T00:00:00"/>
    <s v="CUST0370"/>
    <s v="PRD014"/>
    <s v="STR147"/>
    <s v="EMP0001"/>
    <n v="4"/>
    <n v="448.1"/>
    <n v="0"/>
    <n v="0"/>
    <n v="1792.4"/>
    <n v="1406.52"/>
    <n v="385.88"/>
    <x v="4"/>
    <x v="0"/>
    <x v="0"/>
    <n v="0.49375000000000002"/>
    <s v="Weekday"/>
    <x v="54"/>
    <x v="7"/>
    <n v="434.65"/>
    <s v="Jaya Naicker"/>
    <s v="Gold"/>
    <x v="261"/>
    <s v="Sales"/>
    <s v="FreshMart Lucknow Nagar"/>
    <x v="2"/>
    <x v="1"/>
    <x v="2"/>
    <n v="12"/>
    <n v="0.21528676634679758"/>
    <x v="0"/>
  </r>
  <r>
    <s v="INV101445"/>
    <d v="2025-06-08T00:00:00"/>
    <s v="CUST0277"/>
    <s v="PRD087"/>
    <s v="STR060"/>
    <s v="EMP0314"/>
    <n v="4"/>
    <n v="72.64"/>
    <n v="0"/>
    <n v="0"/>
    <n v="290.56"/>
    <n v="237.48"/>
    <n v="53.08"/>
    <x v="2"/>
    <x v="0"/>
    <x v="0"/>
    <n v="0.90416666666666667"/>
    <s v="Weekday"/>
    <x v="97"/>
    <x v="9"/>
    <n v="71.290000000000006"/>
    <s v="Senthil Kumar"/>
    <s v="Gold"/>
    <x v="276"/>
    <s v="Cashier"/>
    <s v="FreshMart Erode Square"/>
    <x v="2"/>
    <x v="1"/>
    <x v="9"/>
    <n v="6"/>
    <n v="0.18268171806167399"/>
    <x v="0"/>
  </r>
  <r>
    <s v="INV100569"/>
    <d v="2025-04-08T00:00:00"/>
    <s v="CUST0467"/>
    <s v="PRD015"/>
    <s v="STR060"/>
    <s v="EMP0140"/>
    <n v="1"/>
    <n v="459.58"/>
    <n v="0"/>
    <n v="0"/>
    <n v="459.58"/>
    <n v="386.89"/>
    <n v="72.69"/>
    <x v="2"/>
    <x v="0"/>
    <x v="0"/>
    <n v="0.73819444444444449"/>
    <s v="Weekday"/>
    <x v="19"/>
    <x v="7"/>
    <n v="459.58"/>
    <s v="Raghav Prabhu"/>
    <s v="Silver"/>
    <x v="53"/>
    <s v="Sales"/>
    <s v="FreshMart Erode Square"/>
    <x v="2"/>
    <x v="1"/>
    <x v="4"/>
    <n v="4"/>
    <n v="0.1581661517037295"/>
    <x v="0"/>
  </r>
  <r>
    <s v="INV101351"/>
    <d v="2025-04-08T00:00:00"/>
    <s v="CUST0584"/>
    <s v="PRD093"/>
    <s v="STR153"/>
    <s v="EMP0179"/>
    <n v="8"/>
    <n v="99.54"/>
    <n v="0"/>
    <n v="0"/>
    <n v="796.32"/>
    <n v="638.55999999999995"/>
    <n v="157.76"/>
    <x v="4"/>
    <x v="0"/>
    <x v="0"/>
    <n v="0.72291666666666665"/>
    <s v="Weekday"/>
    <x v="61"/>
    <x v="10"/>
    <n v="96.72"/>
    <s v="Esha Krishnan"/>
    <s v="Gold"/>
    <x v="277"/>
    <s v="Sales"/>
    <s v="FreshMart Lucknow Junction"/>
    <x v="2"/>
    <x v="1"/>
    <x v="4"/>
    <n v="4"/>
    <n v="0.19811131203536264"/>
    <x v="0"/>
  </r>
  <r>
    <s v="INV100270"/>
    <d v="2025-02-08T00:00:00"/>
    <s v="CUST0082"/>
    <s v="PRD053"/>
    <s v="STR150"/>
    <s v="EMP0013"/>
    <n v="8"/>
    <n v="272.18"/>
    <n v="0"/>
    <n v="0"/>
    <n v="2504.06"/>
    <n v="1557.12"/>
    <n v="946.94"/>
    <x v="1"/>
    <x v="0"/>
    <x v="0"/>
    <n v="0.38680555555555557"/>
    <s v="Weekend"/>
    <x v="23"/>
    <x v="2"/>
    <n v="262.77"/>
    <s v="Kavya Raj"/>
    <s v="Gold"/>
    <x v="153"/>
    <s v="Billing"/>
    <s v="FreshMart Lucknow Enclave"/>
    <x v="2"/>
    <x v="1"/>
    <x v="0"/>
    <n v="2"/>
    <n v="0.37816186513102723"/>
    <x v="0"/>
  </r>
  <r>
    <s v="INV101588"/>
    <d v="2025-07-31T00:00:00"/>
    <s v="CUST0184"/>
    <s v="PRD101"/>
    <s v="STR173"/>
    <s v="EMP0019"/>
    <n v="4"/>
    <n v="451.89"/>
    <n v="0"/>
    <n v="0"/>
    <n v="1807.56"/>
    <n v="1548.64"/>
    <n v="258.92"/>
    <x v="3"/>
    <x v="0"/>
    <x v="0"/>
    <n v="0.87708333333333333"/>
    <s v="Weekday"/>
    <x v="79"/>
    <x v="10"/>
    <n v="451.89"/>
    <s v="Ezhil Pillai"/>
    <s v="Silver"/>
    <x v="49"/>
    <s v="Sales"/>
    <s v="FreshMart Kolkata Main Road"/>
    <x v="3"/>
    <x v="1"/>
    <x v="1"/>
    <n v="7"/>
    <n v="0.14324282458120341"/>
    <x v="0"/>
  </r>
  <r>
    <s v="INV102407"/>
    <d v="2025-07-28T00:00:00"/>
    <s v="CUST0666"/>
    <s v="PRD129"/>
    <s v="STR154"/>
    <s v="EMP0207"/>
    <n v="5"/>
    <n v="521.9"/>
    <n v="0"/>
    <n v="0"/>
    <n v="2609.5"/>
    <n v="1867.9"/>
    <n v="741.6"/>
    <x v="5"/>
    <x v="0"/>
    <x v="0"/>
    <n v="0.58611111111111114"/>
    <s v="Weekday"/>
    <x v="106"/>
    <x v="0"/>
    <n v="490.22"/>
    <s v="Anand Reddy"/>
    <s v="Gold"/>
    <x v="278"/>
    <s v="Sales"/>
    <s v="FreshMart Lucknow Heights"/>
    <x v="2"/>
    <x v="1"/>
    <x v="1"/>
    <n v="7"/>
    <n v="0.28419237401801112"/>
    <x v="0"/>
  </r>
  <r>
    <s v="INV101346"/>
    <d v="2025-07-26T00:00:00"/>
    <s v="CUST0567"/>
    <s v="PRD145"/>
    <s v="STR174"/>
    <s v="EMP0100"/>
    <n v="5"/>
    <n v="421.67"/>
    <n v="0"/>
    <n v="0"/>
    <n v="2424.6"/>
    <n v="1414.95"/>
    <n v="1009.65"/>
    <x v="2"/>
    <x v="0"/>
    <x v="0"/>
    <n v="0.73750000000000004"/>
    <s v="Weekend"/>
    <x v="138"/>
    <x v="5"/>
    <n v="367.25"/>
    <s v="Bharath Balan"/>
    <s v="Gold"/>
    <x v="168"/>
    <s v="HR"/>
    <s v="FreshMart Guwahati Colony"/>
    <x v="3"/>
    <x v="1"/>
    <x v="1"/>
    <n v="7"/>
    <n v="0.41641920316753278"/>
    <x v="0"/>
  </r>
  <r>
    <s v="INV100123"/>
    <d v="2025-07-21T00:00:00"/>
    <s v="CUST0147"/>
    <s v="PRD127"/>
    <s v="STR162"/>
    <s v="EMP0032"/>
    <n v="3"/>
    <n v="331.35"/>
    <n v="0"/>
    <n v="0"/>
    <n v="994.05"/>
    <n v="870.99"/>
    <n v="123.06"/>
    <x v="5"/>
    <x v="0"/>
    <x v="0"/>
    <n v="0.86944444444444446"/>
    <s v="Weekday"/>
    <x v="65"/>
    <x v="8"/>
    <n v="331.35"/>
    <s v="Hari Rao"/>
    <s v="Silver"/>
    <x v="186"/>
    <s v="Cashier"/>
    <s v="FreshMart Delhi Extension"/>
    <x v="2"/>
    <x v="1"/>
    <x v="1"/>
    <n v="7"/>
    <n v="0.12379658970876717"/>
    <x v="0"/>
  </r>
  <r>
    <s v="INV102127"/>
    <d v="2025-07-19T00:00:00"/>
    <s v="CUST0437"/>
    <s v="PRD124"/>
    <s v="STR164"/>
    <s v="EMP0309"/>
    <n v="5"/>
    <n v="121.9"/>
    <n v="0"/>
    <n v="0"/>
    <n v="700.92"/>
    <n v="544.6"/>
    <n v="156.32"/>
    <x v="5"/>
    <x v="0"/>
    <x v="0"/>
    <n v="0.78888888888888886"/>
    <s v="Weekend"/>
    <x v="102"/>
    <x v="8"/>
    <n v="121.9"/>
    <s v="Vasanth Krishnan"/>
    <s v="Silver"/>
    <x v="274"/>
    <s v="Sales"/>
    <s v="FreshMart Delhi Towers"/>
    <x v="2"/>
    <x v="1"/>
    <x v="1"/>
    <n v="7"/>
    <n v="0.22302117217371456"/>
    <x v="0"/>
  </r>
  <r>
    <s v="INV101135"/>
    <d v="2025-07-18T00:00:00"/>
    <s v="CUST0538"/>
    <s v="PRD033"/>
    <s v="STR180"/>
    <s v="EMP0093"/>
    <n v="2"/>
    <n v="217.42"/>
    <n v="0"/>
    <n v="0"/>
    <n v="434.84"/>
    <n v="354.06"/>
    <n v="80.78"/>
    <x v="0"/>
    <x v="0"/>
    <x v="0"/>
    <n v="0.80694444444444446"/>
    <s v="Weekday"/>
    <x v="66"/>
    <x v="3"/>
    <n v="217.42"/>
    <s v="Hemalatha Velan"/>
    <s v="Bronze"/>
    <x v="88"/>
    <s v="Cashier"/>
    <s v="FreshMart Guwahati Extension"/>
    <x v="3"/>
    <x v="1"/>
    <x v="1"/>
    <n v="7"/>
    <n v="0.18576947842884742"/>
    <x v="0"/>
  </r>
  <r>
    <s v="INV102470"/>
    <d v="2025-07-18T00:00:00"/>
    <s v="CUST0436"/>
    <s v="PRD021"/>
    <s v="STR165"/>
    <s v="EMP0342"/>
    <n v="8"/>
    <n v="39.69"/>
    <n v="0"/>
    <n v="0"/>
    <n v="317.52"/>
    <n v="259.2"/>
    <n v="58.32"/>
    <x v="4"/>
    <x v="0"/>
    <x v="0"/>
    <n v="0.68958333333333333"/>
    <s v="Weekday"/>
    <x v="67"/>
    <x v="7"/>
    <n v="38.659999999999997"/>
    <s v="Hari Pillai"/>
    <s v="Gold"/>
    <x v="180"/>
    <s v="Inventory"/>
    <s v="FreshMart Jaipur Junction"/>
    <x v="2"/>
    <x v="1"/>
    <x v="1"/>
    <n v="7"/>
    <n v="0.18367346938775511"/>
    <x v="0"/>
  </r>
  <r>
    <s v="INV100342"/>
    <d v="2025-07-16T00:00:00"/>
    <s v="CUST0346"/>
    <s v="PRD136"/>
    <s v="STR165"/>
    <s v="EMP0287"/>
    <n v="8"/>
    <n v="132.15"/>
    <n v="0"/>
    <n v="0"/>
    <n v="1057.2"/>
    <n v="729.44"/>
    <n v="327.76"/>
    <x v="2"/>
    <x v="0"/>
    <x v="0"/>
    <n v="0.56944444444444442"/>
    <s v="Weekday"/>
    <x v="72"/>
    <x v="0"/>
    <n v="123.11"/>
    <s v="Thenmozhi Devi"/>
    <s v="Gold"/>
    <x v="67"/>
    <s v="Store Manager"/>
    <s v="FreshMart Jaipur Junction"/>
    <x v="2"/>
    <x v="1"/>
    <x v="1"/>
    <n v="7"/>
    <n v="0.31002648505486186"/>
    <x v="0"/>
  </r>
  <r>
    <s v="INV101527"/>
    <d v="2025-12-07T00:00:00"/>
    <s v="CUST0658"/>
    <s v="PRD087"/>
    <s v="STR168"/>
    <s v="EMP0343"/>
    <n v="3"/>
    <n v="77.400000000000006"/>
    <n v="0"/>
    <n v="0"/>
    <n v="267.02999999999997"/>
    <n v="178.11"/>
    <n v="88.92"/>
    <x v="0"/>
    <x v="0"/>
    <x v="0"/>
    <n v="0.86527777777777781"/>
    <s v="Weekend"/>
    <x v="97"/>
    <x v="9"/>
    <n v="71.290000000000006"/>
    <s v="Udhay Subramaniam"/>
    <s v="Gold"/>
    <x v="260"/>
    <s v="Inventory"/>
    <s v="FreshMart Guwahati Point"/>
    <x v="3"/>
    <x v="1"/>
    <x v="2"/>
    <n v="12"/>
    <n v="0.33299629255139879"/>
    <x v="0"/>
  </r>
  <r>
    <s v="INV101838"/>
    <d v="2025-07-07T00:00:00"/>
    <s v="CUST0507"/>
    <s v="PRD120"/>
    <s v="STR150"/>
    <s v="EMP0037"/>
    <n v="3"/>
    <n v="109.69"/>
    <n v="0"/>
    <n v="0"/>
    <n v="329.07"/>
    <n v="278.88"/>
    <n v="50.19"/>
    <x v="1"/>
    <x v="0"/>
    <x v="0"/>
    <n v="0.82777777777777772"/>
    <s v="Weekday"/>
    <x v="26"/>
    <x v="8"/>
    <n v="109.69"/>
    <s v="Kamala Iyer"/>
    <s v="Silver"/>
    <x v="279"/>
    <s v="Cashier"/>
    <s v="FreshMart Lucknow Enclave"/>
    <x v="2"/>
    <x v="1"/>
    <x v="1"/>
    <n v="7"/>
    <n v="0.15252074026802809"/>
    <x v="0"/>
  </r>
  <r>
    <s v="INV102184"/>
    <d v="2025-07-07T00:00:00"/>
    <s v="CUST0383"/>
    <s v="PRD033"/>
    <s v="STR060"/>
    <s v="EMP0140"/>
    <n v="2"/>
    <n v="217.42"/>
    <n v="0"/>
    <n v="0"/>
    <n v="434.84"/>
    <n v="354.06"/>
    <n v="80.78"/>
    <x v="5"/>
    <x v="0"/>
    <x v="0"/>
    <n v="0.52777777777777779"/>
    <s v="Weekday"/>
    <x v="66"/>
    <x v="3"/>
    <n v="217.42"/>
    <s v="Charulatha Naidu"/>
    <s v="Silver"/>
    <x v="53"/>
    <s v="Sales"/>
    <s v="FreshMart Erode Square"/>
    <x v="2"/>
    <x v="1"/>
    <x v="1"/>
    <n v="7"/>
    <n v="0.18576947842884742"/>
    <x v="0"/>
  </r>
  <r>
    <s v="INV100912"/>
    <d v="2025-03-07T00:00:00"/>
    <s v="CUST0562"/>
    <s v="PRD136"/>
    <s v="STR161"/>
    <s v="EMP0126"/>
    <n v="4"/>
    <n v="136.15"/>
    <n v="0"/>
    <n v="0"/>
    <n v="544.6"/>
    <n v="364.72"/>
    <n v="179.88"/>
    <x v="5"/>
    <x v="0"/>
    <x v="0"/>
    <n v="0.82986111111111116"/>
    <s v="Weekday"/>
    <x v="72"/>
    <x v="0"/>
    <n v="123.11"/>
    <s v="Gopal Pandian"/>
    <s v="Gold"/>
    <x v="237"/>
    <s v="Sales"/>
    <s v="FreshMart Jaipur Hub"/>
    <x v="2"/>
    <x v="1"/>
    <x v="3"/>
    <n v="3"/>
    <n v="0.33029746603011384"/>
    <x v="0"/>
  </r>
  <r>
    <s v="INV101192"/>
    <d v="2025-06-29T00:00:00"/>
    <s v="CUST0271"/>
    <s v="PRD124"/>
    <s v="STR175"/>
    <s v="EMP0043"/>
    <n v="1"/>
    <n v="121.9"/>
    <n v="0"/>
    <n v="0"/>
    <n v="140.19"/>
    <n v="108.92"/>
    <n v="31.27"/>
    <x v="3"/>
    <x v="0"/>
    <x v="0"/>
    <n v="0.73472222222222228"/>
    <s v="Weekend"/>
    <x v="102"/>
    <x v="8"/>
    <n v="121.9"/>
    <s v="Kalpana Iyer"/>
    <s v="Silver"/>
    <x v="193"/>
    <s v="Cashier"/>
    <s v="FreshMart Patna Square"/>
    <x v="3"/>
    <x v="1"/>
    <x v="9"/>
    <n v="6"/>
    <n v="0.22305442613595836"/>
    <x v="0"/>
  </r>
  <r>
    <s v="INV101213"/>
    <d v="2025-06-16T00:00:00"/>
    <s v="CUST0214"/>
    <s v="PRD006"/>
    <s v="STR148"/>
    <s v="EMP0088"/>
    <n v="1"/>
    <n v="343.56"/>
    <n v="0"/>
    <n v="0"/>
    <n v="343.56"/>
    <n v="216.32"/>
    <n v="127.24"/>
    <x v="0"/>
    <x v="0"/>
    <x v="0"/>
    <n v="0.88263888888888886"/>
    <s v="Weekday"/>
    <x v="81"/>
    <x v="6"/>
    <n v="343.56"/>
    <s v="Thenmozhi Reddy"/>
    <s v="Bronze"/>
    <x v="189"/>
    <s v="Cashier"/>
    <s v="FreshMart Kanpur Gardens"/>
    <x v="2"/>
    <x v="1"/>
    <x v="9"/>
    <n v="6"/>
    <n v="0.37035743392711606"/>
    <x v="0"/>
  </r>
  <r>
    <s v="INV101469"/>
    <d v="2025-06-13T00:00:00"/>
    <s v="CUST0668"/>
    <s v="PRD092"/>
    <s v="STR175"/>
    <s v="EMP0043"/>
    <n v="2"/>
    <n v="224.28"/>
    <n v="0"/>
    <n v="0"/>
    <n v="448.56"/>
    <n v="384.78"/>
    <n v="63.78"/>
    <x v="3"/>
    <x v="0"/>
    <x v="0"/>
    <n v="0.88541666666666663"/>
    <s v="Weekday"/>
    <x v="22"/>
    <x v="9"/>
    <n v="224.28"/>
    <s v="Arun Achari"/>
    <s v="Bronze"/>
    <x v="193"/>
    <s v="Cashier"/>
    <s v="FreshMart Patna Square"/>
    <x v="3"/>
    <x v="1"/>
    <x v="9"/>
    <n v="6"/>
    <n v="0.14218833600856073"/>
    <x v="0"/>
  </r>
  <r>
    <s v="INV101680"/>
    <d v="2025-05-06T00:00:00"/>
    <s v="CUST0651"/>
    <s v="PRD098"/>
    <s v="STR165"/>
    <s v="EMP0028"/>
    <n v="4"/>
    <n v="83.13"/>
    <n v="0"/>
    <n v="0"/>
    <n v="332.52"/>
    <n v="276.36"/>
    <n v="56.16"/>
    <x v="2"/>
    <x v="0"/>
    <x v="0"/>
    <n v="0.40972222222222221"/>
    <s v="Weekday"/>
    <x v="32"/>
    <x v="10"/>
    <n v="83.13"/>
    <s v="Ilango Mudaliar"/>
    <s v="Bronze"/>
    <x v="54"/>
    <s v="Sales"/>
    <s v="FreshMart Jaipur Junction"/>
    <x v="2"/>
    <x v="1"/>
    <x v="6"/>
    <n v="5"/>
    <n v="0.16889209671598701"/>
    <x v="0"/>
  </r>
  <r>
    <s v="INV102157"/>
    <d v="2025-05-28T00:00:00"/>
    <s v="CUST0479"/>
    <s v="PRD103"/>
    <s v="STR153"/>
    <s v="EMP0168"/>
    <n v="4"/>
    <n v="355.64"/>
    <n v="0"/>
    <n v="0"/>
    <n v="1422.56"/>
    <n v="1213.6400000000001"/>
    <n v="208.92"/>
    <x v="4"/>
    <x v="0"/>
    <x v="0"/>
    <n v="0.8833333333333333"/>
    <s v="Weekday"/>
    <x v="93"/>
    <x v="10"/>
    <n v="355.64"/>
    <s v="Hariharan Raj"/>
    <s v="Bronze"/>
    <x v="280"/>
    <s v="Cashier"/>
    <s v="FreshMart Lucknow Junction"/>
    <x v="2"/>
    <x v="1"/>
    <x v="6"/>
    <n v="5"/>
    <n v="0.14686199527612193"/>
    <x v="0"/>
  </r>
  <r>
    <s v="INV101714"/>
    <d v="2025-05-26T00:00:00"/>
    <s v="CUST0092"/>
    <s v="PRD076"/>
    <s v="STR152"/>
    <s v="EMP0291"/>
    <n v="4"/>
    <n v="432.79"/>
    <n v="0"/>
    <n v="0"/>
    <n v="1731.16"/>
    <n v="1280.76"/>
    <n v="450.4"/>
    <x v="2"/>
    <x v="0"/>
    <x v="0"/>
    <n v="0.4826388888888889"/>
    <s v="Weekday"/>
    <x v="33"/>
    <x v="1"/>
    <n v="395.66"/>
    <s v="Naveen Kumar"/>
    <s v="Gold"/>
    <x v="281"/>
    <s v="HR"/>
    <s v="FreshMart Lucknow Arcade"/>
    <x v="2"/>
    <x v="1"/>
    <x v="6"/>
    <n v="5"/>
    <n v="0.26017236997157972"/>
    <x v="0"/>
  </r>
  <r>
    <s v="INV101973"/>
    <d v="2025-05-25T00:00:00"/>
    <s v="CUST0209"/>
    <s v="PRD090"/>
    <s v="STR172"/>
    <s v="EMP0111"/>
    <n v="4"/>
    <n v="497.74"/>
    <n v="0"/>
    <n v="0"/>
    <n v="2289.6"/>
    <n v="1480.72"/>
    <n v="808.88"/>
    <x v="0"/>
    <x v="0"/>
    <x v="0"/>
    <n v="0.55625000000000002"/>
    <s v="Weekend"/>
    <x v="49"/>
    <x v="9"/>
    <n v="438.7"/>
    <s v="Udhay Pandian"/>
    <s v="Gold"/>
    <x v="282"/>
    <s v="Store Manager"/>
    <s v="FreshMart Guwahati Heights"/>
    <x v="3"/>
    <x v="1"/>
    <x v="6"/>
    <n v="5"/>
    <n v="0.35328441649196368"/>
    <x v="0"/>
  </r>
  <r>
    <s v="INV102193"/>
    <d v="2025-05-25T00:00:00"/>
    <s v="CUST0270"/>
    <s v="PRD029"/>
    <s v="STR148"/>
    <s v="EMP0220"/>
    <n v="8"/>
    <n v="343.55"/>
    <n v="0"/>
    <n v="0"/>
    <n v="3160.66"/>
    <n v="2089.7600000000002"/>
    <n v="1070.9000000000001"/>
    <x v="1"/>
    <x v="0"/>
    <x v="0"/>
    <n v="0.46180555555555558"/>
    <s v="Weekend"/>
    <x v="9"/>
    <x v="3"/>
    <n v="332.73"/>
    <s v="Banu Venkataraman"/>
    <s v="Gold"/>
    <x v="283"/>
    <s v="Operations"/>
    <s v="FreshMart Kanpur Gardens"/>
    <x v="2"/>
    <x v="1"/>
    <x v="6"/>
    <n v="5"/>
    <n v="0.3388216385185373"/>
    <x v="0"/>
  </r>
  <r>
    <s v="INV101491"/>
    <d v="2025-05-24T00:00:00"/>
    <s v="CUST0157"/>
    <s v="PRD148"/>
    <s v="STR143"/>
    <s v="EMP0264"/>
    <n v="4"/>
    <n v="121.74"/>
    <n v="0"/>
    <n v="0"/>
    <n v="560"/>
    <n v="333.32"/>
    <n v="226.68"/>
    <x v="4"/>
    <x v="0"/>
    <x v="0"/>
    <n v="0.46319444444444446"/>
    <s v="Weekend"/>
    <x v="115"/>
    <x v="5"/>
    <n v="108.97"/>
    <s v="Prasath Chettiar"/>
    <s v="Gold"/>
    <x v="8"/>
    <s v="Sales"/>
    <s v="FreshMart Jaipur Colony"/>
    <x v="2"/>
    <x v="1"/>
    <x v="6"/>
    <n v="5"/>
    <n v="0.4047857142857143"/>
    <x v="0"/>
  </r>
  <r>
    <s v="INV101688"/>
    <d v="2025-11-05T00:00:00"/>
    <s v="CUST0239"/>
    <s v="PRD060"/>
    <s v="STR149"/>
    <s v="EMP0246"/>
    <n v="1"/>
    <n v="72.930000000000007"/>
    <n v="0"/>
    <n v="0"/>
    <n v="83.87"/>
    <n v="54.25"/>
    <n v="29.62"/>
    <x v="0"/>
    <x v="0"/>
    <x v="0"/>
    <n v="0.37708333333333333"/>
    <s v="Weekend"/>
    <x v="87"/>
    <x v="11"/>
    <n v="72.930000000000007"/>
    <s v="Jayakumar Velan"/>
    <s v="Silver"/>
    <x v="44"/>
    <s v="Sales"/>
    <s v="FreshMart Jaipur Point"/>
    <x v="2"/>
    <x v="1"/>
    <x v="5"/>
    <n v="11"/>
    <n v="0.35316561344938596"/>
    <x v="0"/>
  </r>
  <r>
    <s v="INV102178"/>
    <d v="2025-08-05T00:00:00"/>
    <s v="CUST0008"/>
    <s v="PRD132"/>
    <s v="STR142"/>
    <s v="EMP0101"/>
    <n v="2"/>
    <n v="351.78"/>
    <n v="0"/>
    <n v="0"/>
    <n v="703.56"/>
    <n v="507.66"/>
    <n v="195.9"/>
    <x v="2"/>
    <x v="0"/>
    <x v="0"/>
    <n v="0.78402777777777777"/>
    <s v="Weekday"/>
    <x v="77"/>
    <x v="0"/>
    <n v="351.78"/>
    <s v="Eswari Raj"/>
    <s v="Silver"/>
    <x v="284"/>
    <s v="Operations"/>
    <s v="FreshMart Chandigarh Plaza"/>
    <x v="2"/>
    <x v="1"/>
    <x v="11"/>
    <n v="8"/>
    <n v="0.27844107112399796"/>
    <x v="0"/>
  </r>
  <r>
    <s v="INV100505"/>
    <d v="2025-04-13T00:00:00"/>
    <s v="CUST0147"/>
    <s v="PRD003"/>
    <s v="STR160"/>
    <s v="EMP0073"/>
    <n v="5"/>
    <n v="589.75"/>
    <n v="0"/>
    <n v="0"/>
    <n v="3391.06"/>
    <n v="1718.25"/>
    <n v="1672.81"/>
    <x v="0"/>
    <x v="0"/>
    <x v="0"/>
    <n v="0.52777777777777779"/>
    <s v="Weekend"/>
    <x v="104"/>
    <x v="6"/>
    <n v="589.75"/>
    <s v="Hari Rao"/>
    <s v="Silver"/>
    <x v="22"/>
    <s v="Sales"/>
    <s v="FreshMart Lucknow Complex"/>
    <x v="2"/>
    <x v="1"/>
    <x v="4"/>
    <n v="4"/>
    <n v="0.49330003007909029"/>
    <x v="0"/>
  </r>
  <r>
    <s v="INV101029"/>
    <d v="2025-11-04T00:00:00"/>
    <s v="CUST0295"/>
    <s v="PRD092"/>
    <s v="STR098"/>
    <s v="EMP0096"/>
    <n v="2"/>
    <n v="224.28"/>
    <n v="0"/>
    <n v="0"/>
    <n v="448.56"/>
    <n v="384.78"/>
    <n v="63.78"/>
    <x v="2"/>
    <x v="0"/>
    <x v="0"/>
    <n v="0.50069444444444444"/>
    <s v="Weekday"/>
    <x v="22"/>
    <x v="9"/>
    <n v="224.28"/>
    <s v="Latha Gounder"/>
    <s v="Silver"/>
    <x v="236"/>
    <s v="Sales"/>
    <s v="FreshMart Pune Main Road"/>
    <x v="2"/>
    <x v="1"/>
    <x v="5"/>
    <n v="11"/>
    <n v="0.14218833600856073"/>
    <x v="0"/>
  </r>
  <r>
    <s v="INV101033"/>
    <d v="2025-10-04T00:00:00"/>
    <s v="CUST0007"/>
    <s v="PRD014"/>
    <s v="STR168"/>
    <s v="EMP0203"/>
    <n v="2"/>
    <n v="434.65"/>
    <n v="0"/>
    <n v="0"/>
    <n v="869.3"/>
    <n v="703.26"/>
    <n v="166.04"/>
    <x v="4"/>
    <x v="0"/>
    <x v="0"/>
    <n v="0.6958333333333333"/>
    <s v="Weekday"/>
    <x v="54"/>
    <x v="7"/>
    <n v="434.65"/>
    <s v="Senthil Pillai"/>
    <s v="Silver"/>
    <x v="154"/>
    <s v="Operations"/>
    <s v="FreshMart Guwahati Point"/>
    <x v="3"/>
    <x v="1"/>
    <x v="8"/>
    <n v="10"/>
    <n v="0.19100425629817094"/>
    <x v="0"/>
  </r>
  <r>
    <s v="INV100825"/>
    <d v="2025-08-04T00:00:00"/>
    <s v="CUST0392"/>
    <s v="PRD097"/>
    <s v="STR144"/>
    <s v="EMP0047"/>
    <n v="3"/>
    <n v="403.7"/>
    <n v="0"/>
    <n v="0"/>
    <n v="1211.0999999999999"/>
    <n v="931.14"/>
    <n v="279.95999999999998"/>
    <x v="3"/>
    <x v="0"/>
    <x v="0"/>
    <n v="0.47708333333333336"/>
    <s v="Weekday"/>
    <x v="41"/>
    <x v="10"/>
    <n v="365.92"/>
    <s v="Indira Chettiar"/>
    <s v="Gold"/>
    <x v="206"/>
    <s v="Store Manager"/>
    <s v="FreshMart Kanpur Colony"/>
    <x v="2"/>
    <x v="1"/>
    <x v="11"/>
    <n v="8"/>
    <n v="0.2311617537775576"/>
    <x v="0"/>
  </r>
  <r>
    <s v="INV101917"/>
    <d v="2026-03-17T00:00:00"/>
    <s v="CUST0180"/>
    <s v="PRD092"/>
    <s v="STR173"/>
    <s v="EMP0019"/>
    <n v="3"/>
    <n v="224.28"/>
    <n v="0"/>
    <n v="0"/>
    <n v="672.84"/>
    <n v="577.16999999999996"/>
    <n v="95.67"/>
    <x v="1"/>
    <x v="0"/>
    <x v="1"/>
    <n v="0.7993055555555556"/>
    <s v="Weekday"/>
    <x v="22"/>
    <x v="9"/>
    <n v="224.28"/>
    <s v="Nandhini Gupta"/>
    <s v="Silver"/>
    <x v="49"/>
    <s v="Sales"/>
    <s v="FreshMart Kolkata Main Road"/>
    <x v="3"/>
    <x v="0"/>
    <x v="3"/>
    <n v="3"/>
    <n v="0.14218833600856073"/>
    <x v="0"/>
  </r>
  <r>
    <s v="INV100993"/>
    <d v="2026-03-21T00:00:00"/>
    <m/>
    <s v="PRD002"/>
    <s v="STR128"/>
    <s v="EMP0021"/>
    <n v="6"/>
    <n v="484.5"/>
    <n v="0"/>
    <n v="0"/>
    <n v="3343.05"/>
    <n v="1524.3"/>
    <n v="1818.75"/>
    <x v="5"/>
    <x v="0"/>
    <x v="1"/>
    <n v="0.44097222222222221"/>
    <s v="Weekend"/>
    <x v="83"/>
    <x v="6"/>
    <n v="440.5"/>
    <m/>
    <m/>
    <x v="129"/>
    <s v="Inventory"/>
    <s v="FreshMart Surat Junction"/>
    <x v="1"/>
    <x v="0"/>
    <x v="3"/>
    <n v="3"/>
    <n v="0.54403912594786197"/>
    <x v="0"/>
  </r>
  <r>
    <s v="INV101150"/>
    <d v="2025-12-21T00:00:00"/>
    <s v="CUST0046"/>
    <s v="PRD079"/>
    <s v="STR101"/>
    <s v="EMP0098"/>
    <n v="7"/>
    <n v="286.44"/>
    <n v="0"/>
    <n v="0"/>
    <n v="2305.84"/>
    <n v="1358.42"/>
    <n v="947.42"/>
    <x v="4"/>
    <x v="0"/>
    <x v="1"/>
    <n v="0.8"/>
    <s v="Weekend"/>
    <x v="64"/>
    <x v="1"/>
    <n v="260.93"/>
    <s v="Kishore Murugan"/>
    <s v="Gold"/>
    <x v="115"/>
    <s v="Inventory"/>
    <s v="FreshMart Nagpur Junction"/>
    <x v="1"/>
    <x v="1"/>
    <x v="2"/>
    <n v="12"/>
    <n v="0.4108784651146653"/>
    <x v="0"/>
  </r>
  <r>
    <s v="INV100838"/>
    <d v="2026-03-27T00:00:00"/>
    <s v="CUST0375"/>
    <s v="PRD053"/>
    <s v="STR137"/>
    <s v="EMP0080"/>
    <n v="5"/>
    <n v="300.02999999999997"/>
    <n v="0"/>
    <n v="0"/>
    <n v="1500.15"/>
    <n v="973.2"/>
    <n v="526.95000000000005"/>
    <x v="2"/>
    <x v="1"/>
    <x v="1"/>
    <n v="0.86805555555555558"/>
    <s v="Weekday"/>
    <x v="23"/>
    <x v="2"/>
    <n v="262.77"/>
    <s v="Yogesh Gounder"/>
    <s v="Bronze"/>
    <x v="222"/>
    <s v="Sales"/>
    <s v="FreshMart Ahmedabad Square"/>
    <x v="1"/>
    <x v="0"/>
    <x v="3"/>
    <n v="3"/>
    <n v="0.35126487351264873"/>
    <x v="0"/>
  </r>
  <r>
    <s v="INV102499"/>
    <d v="2025-11-12T00:00:00"/>
    <s v="CUST0056"/>
    <s v="PRD012"/>
    <s v="STR133"/>
    <s v="EMP0076"/>
    <n v="4"/>
    <n v="541.35"/>
    <n v="0"/>
    <n v="0"/>
    <n v="2165.4"/>
    <n v="1345.6"/>
    <n v="819.8"/>
    <x v="5"/>
    <x v="0"/>
    <x v="1"/>
    <n v="0.58472222222222225"/>
    <s v="Weekday"/>
    <x v="51"/>
    <x v="6"/>
    <n v="541.35"/>
    <s v="Nithya Prabhu"/>
    <s v="Silver"/>
    <x v="285"/>
    <s v="Inventory"/>
    <s v="FreshMart Nagpur Gardens"/>
    <x v="1"/>
    <x v="1"/>
    <x v="5"/>
    <n v="11"/>
    <n v="0.37859056063544838"/>
    <x v="0"/>
  </r>
  <r>
    <s v="INV102275"/>
    <d v="2026-02-01T00:00:00"/>
    <s v="CUST0161"/>
    <s v="PRD142"/>
    <s v="STR167"/>
    <s v="EMP0071"/>
    <n v="3"/>
    <n v="555.21"/>
    <n v="0"/>
    <n v="0"/>
    <n v="1665.63"/>
    <n v="1187.6099999999999"/>
    <n v="478.02"/>
    <x v="3"/>
    <x v="0"/>
    <x v="1"/>
    <n v="0.77708333333333335"/>
    <s v="Weekday"/>
    <x v="62"/>
    <x v="5"/>
    <n v="522.78"/>
    <s v="Karthik Velan"/>
    <s v="Gold"/>
    <x v="127"/>
    <s v="Inventory"/>
    <s v="FreshMart Kolkata Nagar"/>
    <x v="3"/>
    <x v="0"/>
    <x v="0"/>
    <n v="2"/>
    <n v="0.28699050809603571"/>
    <x v="0"/>
  </r>
  <r>
    <s v="INV101536"/>
    <d v="2026-03-14T00:00:00"/>
    <s v="CUST0137"/>
    <s v="PRD116"/>
    <s v="STR140"/>
    <s v="EMP0145"/>
    <n v="4"/>
    <n v="156.52000000000001"/>
    <n v="0"/>
    <n v="0"/>
    <n v="719.99"/>
    <n v="511.92"/>
    <n v="208.07"/>
    <x v="5"/>
    <x v="0"/>
    <x v="1"/>
    <n v="0.87013888888888891"/>
    <s v="Weekend"/>
    <x v="125"/>
    <x v="4"/>
    <n v="150.04"/>
    <s v="Raghav Selvam"/>
    <s v="Gold"/>
    <x v="195"/>
    <s v="Cashier"/>
    <s v="FreshMart Surat Crossing"/>
    <x v="1"/>
    <x v="0"/>
    <x v="3"/>
    <n v="3"/>
    <n v="0.28899012486284531"/>
    <x v="0"/>
  </r>
  <r>
    <s v="INV102392"/>
    <d v="2026-03-15T00:00:00"/>
    <s v="CUST0346"/>
    <s v="PRD014"/>
    <s v="STR109"/>
    <s v="EMP0180"/>
    <n v="3"/>
    <n v="471.05"/>
    <n v="0"/>
    <n v="0"/>
    <n v="1625.12"/>
    <n v="1054.8900000000001"/>
    <n v="570.23"/>
    <x v="3"/>
    <x v="0"/>
    <x v="1"/>
    <n v="0.4375"/>
    <s v="Weekend"/>
    <x v="54"/>
    <x v="7"/>
    <n v="434.65"/>
    <s v="Thenmozhi Devi"/>
    <s v="Gold"/>
    <x v="229"/>
    <s v="Billing"/>
    <s v="FreshMart Mumbai Complex"/>
    <x v="1"/>
    <x v="0"/>
    <x v="3"/>
    <n v="3"/>
    <n v="0.3508848577335828"/>
    <x v="0"/>
  </r>
  <r>
    <s v="INV100141"/>
    <d v="2026-03-28T00:00:00"/>
    <s v="CUST0067"/>
    <s v="PRD106"/>
    <s v="STR118"/>
    <s v="EMP0223"/>
    <n v="4"/>
    <n v="227"/>
    <n v="0"/>
    <n v="0"/>
    <n v="1044.2"/>
    <n v="785.2"/>
    <n v="259"/>
    <x v="5"/>
    <x v="0"/>
    <x v="1"/>
    <n v="0.71319444444444446"/>
    <s v="Weekend"/>
    <x v="144"/>
    <x v="4"/>
    <n v="227"/>
    <s v="Unknown"/>
    <s v="Silver"/>
    <x v="211"/>
    <s v="HR"/>
    <s v="FreshMart Surat Heights"/>
    <x v="1"/>
    <x v="0"/>
    <x v="3"/>
    <n v="3"/>
    <n v="0.24803677456425971"/>
    <x v="0"/>
  </r>
  <r>
    <s v="INV102472"/>
    <d v="2026-09-03T00:00:00"/>
    <s v="CUST0398"/>
    <s v="PRD057"/>
    <s v="STR125"/>
    <s v="EMP0259"/>
    <n v="8"/>
    <n v="335.16"/>
    <n v="0"/>
    <n v="0"/>
    <n v="2681.28"/>
    <n v="1880.4"/>
    <n v="800.88"/>
    <x v="5"/>
    <x v="0"/>
    <x v="1"/>
    <n v="0.50416666666666665"/>
    <s v="Weekday"/>
    <x v="117"/>
    <x v="2"/>
    <n v="317.99"/>
    <s v="Balamurugan Menon"/>
    <s v="Gold"/>
    <x v="74"/>
    <s v="Inventory"/>
    <s v="FreshMart Nagpur Arcade"/>
    <x v="1"/>
    <x v="0"/>
    <x v="10"/>
    <n v="9"/>
    <n v="0.29869316147511632"/>
    <x v="0"/>
  </r>
  <r>
    <s v="INV101829"/>
    <d v="2026-02-03T00:00:00"/>
    <s v="CUST0168"/>
    <s v="PRD147"/>
    <s v="STR097"/>
    <s v="EMP0340"/>
    <n v="8"/>
    <n v="70.64"/>
    <n v="0"/>
    <n v="0"/>
    <n v="565.12"/>
    <n v="403.44"/>
    <n v="161.68"/>
    <x v="4"/>
    <x v="0"/>
    <x v="1"/>
    <n v="0.81736111111111109"/>
    <s v="Weekday"/>
    <x v="123"/>
    <x v="5"/>
    <n v="67.37"/>
    <s v="Naveen Prabhu"/>
    <s v="Gold"/>
    <x v="245"/>
    <s v="Cashier"/>
    <s v="FreshMart Ahmedabad Arcade"/>
    <x v="1"/>
    <x v="0"/>
    <x v="0"/>
    <n v="2"/>
    <n v="0.28609852774631939"/>
    <x v="0"/>
  </r>
  <r>
    <s v="INV100815"/>
    <d v="2026-02-28T00:00:00"/>
    <s v="CUST0320"/>
    <s v="PRD114"/>
    <s v="STR111"/>
    <s v="EMP0177"/>
    <n v="4"/>
    <n v="188.64"/>
    <n v="0"/>
    <n v="0"/>
    <n v="867.74"/>
    <n v="633.12"/>
    <n v="234.62"/>
    <x v="1"/>
    <x v="0"/>
    <x v="1"/>
    <n v="0.49583333333333335"/>
    <s v="Weekend"/>
    <x v="98"/>
    <x v="4"/>
    <n v="188.64"/>
    <s v="Sudha Menon"/>
    <s v="Silver"/>
    <x v="215"/>
    <s v="Store Manager"/>
    <s v="FreshMart Mumbai Towers"/>
    <x v="1"/>
    <x v="0"/>
    <x v="0"/>
    <n v="2"/>
    <n v="0.27038052872980384"/>
    <x v="0"/>
  </r>
  <r>
    <s v="INV101520"/>
    <d v="2026-10-03T00:00:00"/>
    <s v="CUST0699"/>
    <s v="PRD133"/>
    <s v="STR094"/>
    <s v="EMP0347"/>
    <n v="3"/>
    <n v="82.31"/>
    <n v="0"/>
    <n v="0"/>
    <n v="246.93"/>
    <n v="186.75"/>
    <n v="60.18"/>
    <x v="4"/>
    <x v="0"/>
    <x v="1"/>
    <n v="0.82499999999999996"/>
    <s v="Weekday"/>
    <x v="55"/>
    <x v="0"/>
    <n v="80.5"/>
    <s v="Karthik Iyer"/>
    <s v="Gold"/>
    <x v="232"/>
    <s v="Sales"/>
    <s v="FreshMart Mumbai Central"/>
    <x v="1"/>
    <x v="0"/>
    <x v="8"/>
    <n v="10"/>
    <n v="0.24371279309925889"/>
    <x v="0"/>
  </r>
  <r>
    <s v="INV102342"/>
    <d v="2026-02-19T00:00:00"/>
    <s v="CUST0361"/>
    <s v="PRD082"/>
    <s v="STR118"/>
    <s v="EMP0223"/>
    <n v="7"/>
    <n v="266.14999999999998"/>
    <n v="0"/>
    <n v="0"/>
    <n v="1863.05"/>
    <n v="1346.87"/>
    <n v="516.17999999999995"/>
    <x v="5"/>
    <x v="0"/>
    <x v="1"/>
    <n v="0.73402777777777772"/>
    <s v="Weekday"/>
    <x v="31"/>
    <x v="9"/>
    <n v="232.92"/>
    <s v="Ramesh Achari"/>
    <s v="Gold"/>
    <x v="211"/>
    <s v="HR"/>
    <s v="FreshMart Surat Heights"/>
    <x v="1"/>
    <x v="0"/>
    <x v="0"/>
    <n v="2"/>
    <n v="0.27706180725154989"/>
    <x v="0"/>
  </r>
  <r>
    <s v="INV100229"/>
    <d v="2026-05-03T00:00:00"/>
    <s v="CUST0415"/>
    <s v="PRD072"/>
    <s v="STR151"/>
    <s v="EMP0277"/>
    <n v="4"/>
    <n v="345.14"/>
    <n v="0"/>
    <n v="0"/>
    <n v="1380.56"/>
    <n v="1055.4000000000001"/>
    <n v="325.16000000000003"/>
    <x v="4"/>
    <x v="0"/>
    <x v="1"/>
    <n v="0.67013888888888884"/>
    <s v="Weekday"/>
    <x v="57"/>
    <x v="1"/>
    <n v="340.25"/>
    <s v="Bharath Devi"/>
    <s v="Gold"/>
    <x v="286"/>
    <s v="Cashier"/>
    <s v="FreshMart Chandigarh Square"/>
    <x v="2"/>
    <x v="0"/>
    <x v="6"/>
    <n v="5"/>
    <n v="0.23552761198354294"/>
    <x v="0"/>
  </r>
  <r>
    <s v="INV101439"/>
    <d v="2025-09-12T00:00:00"/>
    <s v="CUST0517"/>
    <s v="PRD021"/>
    <s v="STR165"/>
    <s v="EMP0010"/>
    <n v="5"/>
    <n v="38.659999999999997"/>
    <n v="0"/>
    <n v="0"/>
    <n v="193.3"/>
    <n v="162"/>
    <n v="31.3"/>
    <x v="5"/>
    <x v="0"/>
    <x v="1"/>
    <n v="0.76388888888888884"/>
    <s v="Weekday"/>
    <x v="67"/>
    <x v="7"/>
    <n v="38.659999999999997"/>
    <s v="Tamil Varma"/>
    <s v="Silver"/>
    <x v="104"/>
    <s v="Billing"/>
    <s v="FreshMart Jaipur Junction"/>
    <x v="2"/>
    <x v="1"/>
    <x v="10"/>
    <n v="9"/>
    <n v="0.1619244697361614"/>
    <x v="0"/>
  </r>
  <r>
    <s v="INV100317"/>
    <d v="2026-02-25T00:00:00"/>
    <s v="CUST0437"/>
    <s v="PRD080"/>
    <s v="STR135"/>
    <s v="EMP0184"/>
    <n v="2"/>
    <n v="275.70999999999998"/>
    <n v="0"/>
    <n v="0"/>
    <n v="551.41999999999996"/>
    <n v="412.6"/>
    <n v="138.82"/>
    <x v="1"/>
    <x v="0"/>
    <x v="1"/>
    <n v="0.79791666666666672"/>
    <s v="Weekday"/>
    <x v="56"/>
    <x v="1"/>
    <n v="275.70999999999998"/>
    <s v="Vasanth Krishnan"/>
    <s v="Silver"/>
    <x v="287"/>
    <s v="Sales"/>
    <s v="FreshMart Pune Towers"/>
    <x v="1"/>
    <x v="0"/>
    <x v="0"/>
    <n v="2"/>
    <n v="0.2517500272024954"/>
    <x v="0"/>
  </r>
  <r>
    <s v="INV101070"/>
    <d v="2025-12-14T00:00:00"/>
    <s v="CUST0446"/>
    <s v="PRD052"/>
    <s v="STR108"/>
    <s v="EMP0171"/>
    <n v="4"/>
    <n v="328.59"/>
    <n v="0"/>
    <n v="0"/>
    <n v="1511.51"/>
    <n v="1021.96"/>
    <n v="489.55"/>
    <x v="4"/>
    <x v="0"/>
    <x v="1"/>
    <n v="0.86458333333333337"/>
    <s v="Weekend"/>
    <x v="10"/>
    <x v="2"/>
    <n v="328.59"/>
    <s v="Ramesh Sharma"/>
    <s v="Silver"/>
    <x v="152"/>
    <s v="Cashier"/>
    <s v="FreshMart Mumbai Square"/>
    <x v="1"/>
    <x v="1"/>
    <x v="2"/>
    <n v="12"/>
    <n v="0.32388141659664837"/>
    <x v="0"/>
  </r>
  <r>
    <s v="INV100484"/>
    <d v="2026-01-24T00:00:00"/>
    <s v="CUST0451"/>
    <s v="PRD059"/>
    <s v="STR095"/>
    <s v="EMP0177"/>
    <n v="2"/>
    <n v="507.5"/>
    <n v="0"/>
    <n v="0"/>
    <n v="1167.25"/>
    <n v="726.58"/>
    <n v="440.67"/>
    <x v="2"/>
    <x v="0"/>
    <x v="1"/>
    <n v="0.73472222222222228"/>
    <s v="Weekend"/>
    <x v="119"/>
    <x v="11"/>
    <n v="507.5"/>
    <s v="Divya Nair"/>
    <s v="Silver"/>
    <x v="215"/>
    <s v="Store Manager"/>
    <s v="FreshMart Ahmedabad Gardens"/>
    <x v="1"/>
    <x v="0"/>
    <x v="7"/>
    <n v="1"/>
    <n v="0.37752837866780897"/>
    <x v="0"/>
  </r>
  <r>
    <s v="INV100888"/>
    <d v="2026-04-01T00:00:00"/>
    <s v="CUST0493"/>
    <s v="PRD025"/>
    <s v="STR137"/>
    <s v="EMP0091"/>
    <n v="3"/>
    <n v="415.18"/>
    <n v="0"/>
    <n v="0"/>
    <n v="1432.37"/>
    <n v="857.7"/>
    <n v="574.66999999999996"/>
    <x v="3"/>
    <x v="0"/>
    <x v="1"/>
    <n v="0.86736111111111114"/>
    <s v="Weekend"/>
    <x v="8"/>
    <x v="3"/>
    <n v="383.51"/>
    <s v="Elango Nair"/>
    <s v="Gold"/>
    <x v="288"/>
    <s v="Sales"/>
    <s v="FreshMart Ahmedabad Square"/>
    <x v="1"/>
    <x v="0"/>
    <x v="4"/>
    <n v="4"/>
    <n v="0.40120220334131546"/>
    <x v="0"/>
  </r>
  <r>
    <s v="INV102418"/>
    <d v="2026-02-27T00:00:00"/>
    <s v="CUST0639"/>
    <s v="PRD028"/>
    <s v="STR146"/>
    <s v="EMP0343"/>
    <n v="5"/>
    <n v="388.34"/>
    <n v="0"/>
    <n v="0"/>
    <n v="1941.7"/>
    <n v="1549.9"/>
    <n v="391.8"/>
    <x v="4"/>
    <x v="0"/>
    <x v="1"/>
    <n v="0.60833333333333328"/>
    <s v="Weekday"/>
    <x v="58"/>
    <x v="3"/>
    <n v="380.12"/>
    <s v="Hari Raj"/>
    <s v="Gold"/>
    <x v="260"/>
    <s v="Inventory"/>
    <s v="FreshMart Chandigarh Hub"/>
    <x v="2"/>
    <x v="0"/>
    <x v="0"/>
    <n v="2"/>
    <n v="0.20178194365761962"/>
    <x v="0"/>
  </r>
  <r>
    <s v="INV100128"/>
    <d v="2026-02-20T00:00:00"/>
    <s v="CUST0620"/>
    <s v="PRD085"/>
    <s v="STR098"/>
    <s v="EMP0096"/>
    <n v="3"/>
    <n v="389.61"/>
    <n v="0"/>
    <n v="0"/>
    <n v="1168.83"/>
    <n v="1008.21"/>
    <n v="160.62"/>
    <x v="4"/>
    <x v="0"/>
    <x v="1"/>
    <n v="0.50277777777777777"/>
    <s v="Weekday"/>
    <x v="44"/>
    <x v="9"/>
    <n v="389.61"/>
    <s v="Nagarajan Gupta"/>
    <s v="Silver"/>
    <x v="236"/>
    <s v="Sales"/>
    <s v="FreshMart Pune Main Road"/>
    <x v="2"/>
    <x v="0"/>
    <x v="0"/>
    <n v="2"/>
    <n v="0.13741947075280408"/>
    <x v="0"/>
  </r>
  <r>
    <s v="INV101254"/>
    <d v="2026-01-18T00:00:00"/>
    <s v="CUST0527"/>
    <s v="PRD016"/>
    <s v="STR126"/>
    <s v="EMP0063"/>
    <n v="6"/>
    <n v="65.36"/>
    <n v="0"/>
    <n v="0"/>
    <n v="450.98"/>
    <n v="288.89999999999998"/>
    <n v="162.08000000000001"/>
    <x v="0"/>
    <x v="0"/>
    <x v="1"/>
    <n v="0.38124999999999998"/>
    <s v="Weekend"/>
    <x v="17"/>
    <x v="7"/>
    <n v="59.92"/>
    <s v="Gopal Varma"/>
    <s v="Gold"/>
    <x v="138"/>
    <s v="Store Manager"/>
    <s v="FreshMart Surat Hub"/>
    <x v="1"/>
    <x v="0"/>
    <x v="7"/>
    <n v="1"/>
    <n v="0.35939509512616968"/>
    <x v="0"/>
  </r>
  <r>
    <s v="INV101637"/>
    <d v="2026-04-01T00:00:00"/>
    <s v="CUST0625"/>
    <s v="PRD069"/>
    <s v="STR107"/>
    <s v="EMP0038"/>
    <n v="2"/>
    <n v="468.94"/>
    <n v="0"/>
    <n v="0"/>
    <n v="1078.56"/>
    <n v="673.6"/>
    <n v="404.96"/>
    <x v="1"/>
    <x v="0"/>
    <x v="1"/>
    <n v="0.59027777777777779"/>
    <s v="Weekend"/>
    <x v="142"/>
    <x v="11"/>
    <n v="468.94"/>
    <s v="Kishore Prabhu"/>
    <s v="Silver"/>
    <x v="205"/>
    <s v="Inventory"/>
    <s v="FreshMart Surat Arcade"/>
    <x v="1"/>
    <x v="0"/>
    <x v="4"/>
    <n v="4"/>
    <n v="0.37546358107105771"/>
    <x v="0"/>
  </r>
  <r>
    <s v="INV101904"/>
    <d v="2025-06-12T00:00:00"/>
    <s v="CUST0679"/>
    <s v="PRD020"/>
    <s v="STR143"/>
    <s v="EMP0338"/>
    <n v="4"/>
    <n v="99.93"/>
    <n v="0"/>
    <n v="0"/>
    <n v="459.68"/>
    <n v="344.2"/>
    <n v="115.48"/>
    <x v="4"/>
    <x v="0"/>
    <x v="1"/>
    <n v="0.81041666666666667"/>
    <s v="Weekend"/>
    <x v="35"/>
    <x v="7"/>
    <n v="99.93"/>
    <s v="Thiru Prabhu"/>
    <s v="Silver"/>
    <x v="268"/>
    <s v="Sales"/>
    <s v="FreshMart Jaipur Colony"/>
    <x v="2"/>
    <x v="1"/>
    <x v="9"/>
    <n v="6"/>
    <n v="0.25121823877479987"/>
    <x v="0"/>
  </r>
  <r>
    <s v="INV101574"/>
    <d v="2025-05-12T00:00:00"/>
    <s v="CUST0046"/>
    <s v="PRD034"/>
    <s v="STR148"/>
    <s v="EMP0220"/>
    <n v="6"/>
    <n v="137.82"/>
    <n v="0"/>
    <n v="0"/>
    <n v="826.92"/>
    <n v="584.1"/>
    <n v="242.82"/>
    <x v="0"/>
    <x v="0"/>
    <x v="1"/>
    <n v="0.46458333333333335"/>
    <s v="Weekday"/>
    <x v="13"/>
    <x v="3"/>
    <n v="124.84"/>
    <s v="Kishore Murugan"/>
    <s v="Gold"/>
    <x v="283"/>
    <s v="Operations"/>
    <s v="FreshMart Kanpur Gardens"/>
    <x v="2"/>
    <x v="1"/>
    <x v="6"/>
    <n v="5"/>
    <n v="0.29364388332607749"/>
    <x v="0"/>
  </r>
  <r>
    <s v="INV101726"/>
    <d v="2025-11-27T00:00:00"/>
    <s v="CUST0063"/>
    <s v="PRD123"/>
    <s v="STR123"/>
    <s v="EMP0155"/>
    <n v="6"/>
    <n v="208.77"/>
    <n v="0"/>
    <n v="0"/>
    <n v="1252.6199999999999"/>
    <n v="950.58"/>
    <n v="302.04000000000002"/>
    <x v="1"/>
    <x v="0"/>
    <x v="1"/>
    <n v="0.40833333333333333"/>
    <s v="Weekday"/>
    <x v="137"/>
    <x v="8"/>
    <n v="183.39"/>
    <s v="Priya Varma"/>
    <s v="Gold"/>
    <x v="247"/>
    <s v="Cashier"/>
    <s v="FreshMart Mumbai Extension"/>
    <x v="1"/>
    <x v="1"/>
    <x v="5"/>
    <n v="11"/>
    <n v="0.24112659864923125"/>
    <x v="0"/>
  </r>
  <r>
    <s v="INV100810"/>
    <d v="2025-11-24T00:00:00"/>
    <s v="CUST0629"/>
    <s v="PRD032"/>
    <s v="STR160"/>
    <s v="EMP0073"/>
    <n v="4"/>
    <n v="141.11000000000001"/>
    <n v="0"/>
    <n v="0"/>
    <n v="564.44000000000005"/>
    <n v="463.64"/>
    <n v="100.8"/>
    <x v="2"/>
    <x v="0"/>
    <x v="1"/>
    <n v="0.6118055555555556"/>
    <s v="Weekday"/>
    <x v="28"/>
    <x v="3"/>
    <n v="141.11000000000001"/>
    <s v="Suresh Raj"/>
    <s v="Silver"/>
    <x v="22"/>
    <s v="Sales"/>
    <s v="FreshMart Lucknow Complex"/>
    <x v="2"/>
    <x v="1"/>
    <x v="5"/>
    <n v="11"/>
    <n v="0.17858408333923886"/>
    <x v="0"/>
  </r>
  <r>
    <s v="INV100916"/>
    <d v="2025-11-15T00:00:00"/>
    <s v="CUST0108"/>
    <s v="PRD076"/>
    <s v="STR115"/>
    <s v="EMP0269"/>
    <n v="7"/>
    <n v="397.53"/>
    <n v="0"/>
    <n v="0"/>
    <n v="3200.12"/>
    <n v="2241.33"/>
    <n v="958.79"/>
    <x v="3"/>
    <x v="0"/>
    <x v="1"/>
    <n v="0.53541666666666665"/>
    <s v="Weekend"/>
    <x v="33"/>
    <x v="1"/>
    <n v="395.66"/>
    <s v="Tara Rao"/>
    <s v="Gold"/>
    <x v="95"/>
    <s v="Billing"/>
    <s v="FreshMart Surat Nagar"/>
    <x v="1"/>
    <x v="1"/>
    <x v="5"/>
    <n v="11"/>
    <n v="0.29961063960101497"/>
    <x v="0"/>
  </r>
  <r>
    <s v="INV102172"/>
    <d v="2025-10-31T00:00:00"/>
    <s v="CUST0174"/>
    <s v="PRD061"/>
    <s v="STR120"/>
    <s v="EMP0344"/>
    <n v="1"/>
    <n v="318.62"/>
    <n v="0"/>
    <n v="0"/>
    <n v="318.62"/>
    <n v="221.72"/>
    <n v="96.9"/>
    <x v="1"/>
    <x v="0"/>
    <x v="1"/>
    <n v="0.58819444444444446"/>
    <s v="Weekday"/>
    <x v="124"/>
    <x v="11"/>
    <n v="318.62"/>
    <s v="Yogesh Sharma"/>
    <s v="Silver"/>
    <x v="34"/>
    <s v="Sales"/>
    <s v="FreshMart Nagpur Central"/>
    <x v="1"/>
    <x v="1"/>
    <x v="8"/>
    <n v="10"/>
    <n v="0.30412403490050843"/>
    <x v="0"/>
  </r>
  <r>
    <s v="INV100727"/>
    <d v="2025-10-26T00:00:00"/>
    <s v="CUST0223"/>
    <s v="PRD062"/>
    <s v="STR097"/>
    <s v="EMP0340"/>
    <n v="6"/>
    <n v="449.18"/>
    <n v="0"/>
    <n v="0"/>
    <n v="3099.34"/>
    <n v="1953.66"/>
    <n v="1145.68"/>
    <x v="1"/>
    <x v="0"/>
    <x v="1"/>
    <n v="0.8208333333333333"/>
    <s v="Weekend"/>
    <x v="42"/>
    <x v="11"/>
    <n v="298.81"/>
    <s v="Gopal Velan"/>
    <s v="Gold"/>
    <x v="245"/>
    <s v="Cashier"/>
    <s v="FreshMart Ahmedabad Arcade"/>
    <x v="1"/>
    <x v="1"/>
    <x v="8"/>
    <n v="10"/>
    <n v="0.36965289384191474"/>
    <x v="0"/>
  </r>
  <r>
    <s v="INV100404"/>
    <d v="2025-10-25T00:00:00"/>
    <s v="CUST0328"/>
    <s v="PRD051"/>
    <s v="STR179"/>
    <s v="EMP0049"/>
    <n v="4"/>
    <n v="147.97"/>
    <n v="0"/>
    <n v="0"/>
    <n v="680.66"/>
    <n v="451.2"/>
    <n v="229.46"/>
    <x v="0"/>
    <x v="0"/>
    <x v="1"/>
    <n v="0.72847222222222219"/>
    <s v="Weekend"/>
    <x v="136"/>
    <x v="2"/>
    <n v="147.97"/>
    <s v="Nagarajan Krishnan"/>
    <s v="Silver"/>
    <x v="49"/>
    <s v="Billing"/>
    <s v="FreshMart Bhubaneswar Nagar"/>
    <x v="3"/>
    <x v="1"/>
    <x v="8"/>
    <n v="10"/>
    <n v="0.33711397760996681"/>
    <x v="0"/>
  </r>
  <r>
    <s v="INV101600"/>
    <d v="2025-10-25T00:00:00"/>
    <s v="CUST0463"/>
    <s v="PRD016"/>
    <s v="STR116"/>
    <s v="EMP0111"/>
    <n v="6"/>
    <n v="66.16"/>
    <n v="0"/>
    <n v="0"/>
    <n v="456.5"/>
    <n v="288.89999999999998"/>
    <n v="167.6"/>
    <x v="1"/>
    <x v="0"/>
    <x v="1"/>
    <n v="0.49930555555555556"/>
    <s v="Weekend"/>
    <x v="17"/>
    <x v="7"/>
    <n v="59.92"/>
    <s v="Gayathri Gounder"/>
    <s v="Gold"/>
    <x v="282"/>
    <s v="Store Manager"/>
    <s v="FreshMart Surat Towers"/>
    <x v="1"/>
    <x v="1"/>
    <x v="8"/>
    <n v="10"/>
    <n v="0.36714129244249727"/>
    <x v="0"/>
  </r>
  <r>
    <s v="INV101069"/>
    <d v="2025-10-24T00:00:00"/>
    <s v="CUST0610"/>
    <s v="PRD114"/>
    <s v="STR093"/>
    <s v="EMP0141"/>
    <n v="6"/>
    <n v="211.31"/>
    <n v="0"/>
    <n v="0"/>
    <n v="1267.8599999999999"/>
    <n v="949.68"/>
    <n v="318.18"/>
    <x v="2"/>
    <x v="0"/>
    <x v="1"/>
    <n v="0.90347222222222223"/>
    <s v="Weekday"/>
    <x v="98"/>
    <x v="4"/>
    <n v="188.64"/>
    <s v="Gokul Chettiar"/>
    <s v="Gold"/>
    <x v="46"/>
    <s v="Sales"/>
    <s v="FreshMart Pune Complex"/>
    <x v="1"/>
    <x v="1"/>
    <x v="8"/>
    <n v="10"/>
    <n v="0.25095830769958832"/>
    <x v="0"/>
  </r>
  <r>
    <s v="INV102028"/>
    <d v="2025-10-23T00:00:00"/>
    <s v="CUST0190"/>
    <s v="PRD042"/>
    <s v="STR163"/>
    <s v="EMP0292"/>
    <n v="1"/>
    <n v="444.49"/>
    <n v="0"/>
    <n v="0"/>
    <n v="444.49"/>
    <n v="374.48"/>
    <n v="70.010000000000005"/>
    <x v="4"/>
    <x v="0"/>
    <x v="1"/>
    <n v="0.7368055555555556"/>
    <s v="Weekday"/>
    <x v="47"/>
    <x v="12"/>
    <n v="444.49"/>
    <s v="Jaya Kumar"/>
    <s v="Bronze"/>
    <x v="263"/>
    <s v="Inventory"/>
    <s v="FreshMart Lucknow Square"/>
    <x v="2"/>
    <x v="1"/>
    <x v="8"/>
    <n v="10"/>
    <n v="0.15750635559855117"/>
    <x v="0"/>
  </r>
  <r>
    <s v="INV100925"/>
    <d v="2025-10-18T00:00:00"/>
    <s v="CUST0400"/>
    <s v="PRD054"/>
    <s v="STR121"/>
    <s v="EMP0319"/>
    <n v="3"/>
    <n v="530.16"/>
    <n v="0"/>
    <n v="0"/>
    <n v="1829.05"/>
    <n v="1137.57"/>
    <n v="691.48"/>
    <x v="3"/>
    <x v="0"/>
    <x v="1"/>
    <n v="0.48194444444444445"/>
    <s v="Weekend"/>
    <x v="3"/>
    <x v="2"/>
    <n v="530.16"/>
    <s v="Meena Prabhu"/>
    <s v="Bronze"/>
    <x v="244"/>
    <s v="Cashier"/>
    <s v="FreshMart Pune Junction"/>
    <x v="1"/>
    <x v="1"/>
    <x v="8"/>
    <n v="10"/>
    <n v="0.37805418113228179"/>
    <x v="0"/>
  </r>
  <r>
    <s v="INV102014"/>
    <d v="2025-12-10T00:00:00"/>
    <s v="CUST0093"/>
    <s v="PRD079"/>
    <s v="STR134"/>
    <s v="EMP0013"/>
    <n v="4"/>
    <n v="260.93"/>
    <n v="0"/>
    <n v="0"/>
    <n v="1200.28"/>
    <n v="776.24"/>
    <n v="424.04"/>
    <x v="4"/>
    <x v="0"/>
    <x v="1"/>
    <n v="0.7944444444444444"/>
    <s v="Weekend"/>
    <x v="64"/>
    <x v="1"/>
    <n v="260.93"/>
    <s v="Prakash Menon"/>
    <s v="Silver"/>
    <x v="153"/>
    <s v="Billing"/>
    <s v="FreshMart Pune Extension"/>
    <x v="1"/>
    <x v="1"/>
    <x v="2"/>
    <n v="12"/>
    <n v="0.35328423367880829"/>
    <x v="0"/>
  </r>
  <r>
    <s v="INV100276"/>
    <d v="2025-11-10T00:00:00"/>
    <s v="CUST0254"/>
    <s v="PRD034"/>
    <s v="STR148"/>
    <s v="EMP0133"/>
    <n v="5"/>
    <n v="124.84"/>
    <n v="0"/>
    <n v="0"/>
    <n v="717.83"/>
    <n v="486.75"/>
    <n v="231.08"/>
    <x v="5"/>
    <x v="0"/>
    <x v="1"/>
    <n v="0.69305555555555554"/>
    <s v="Weekend"/>
    <x v="13"/>
    <x v="3"/>
    <n v="124.84"/>
    <s v="Devi Raj"/>
    <s v="Silver"/>
    <x v="2"/>
    <s v="Sales"/>
    <s v="FreshMart Kanpur Gardens"/>
    <x v="2"/>
    <x v="1"/>
    <x v="5"/>
    <n v="11"/>
    <n v="0.32191465945976067"/>
    <x v="0"/>
  </r>
  <r>
    <s v="INV100453"/>
    <d v="2025-11-10T00:00:00"/>
    <s v="CUST0205"/>
    <s v="PRD050"/>
    <s v="STR141"/>
    <s v="EMP0213"/>
    <n v="5"/>
    <n v="56.42"/>
    <n v="0"/>
    <n v="0"/>
    <n v="324.42"/>
    <n v="187.4"/>
    <n v="137.02000000000001"/>
    <x v="1"/>
    <x v="0"/>
    <x v="1"/>
    <n v="0.65694444444444444"/>
    <s v="Weekend"/>
    <x v="2"/>
    <x v="2"/>
    <n v="51.33"/>
    <s v="Lalitha Nathan"/>
    <s v="Gold"/>
    <x v="254"/>
    <s v="Cashier"/>
    <s v="FreshMart Delhi Arcade"/>
    <x v="2"/>
    <x v="1"/>
    <x v="5"/>
    <n v="11"/>
    <n v="0.42235373898033413"/>
    <x v="0"/>
  </r>
  <r>
    <s v="INV101354"/>
    <d v="2025-05-10T00:00:00"/>
    <s v="CUST0158"/>
    <s v="PRD030"/>
    <s v="STR176"/>
    <s v="EMP0085"/>
    <n v="2"/>
    <n v="172.63"/>
    <n v="0"/>
    <n v="0"/>
    <n v="397.05"/>
    <n v="284"/>
    <n v="113.05"/>
    <x v="1"/>
    <x v="0"/>
    <x v="1"/>
    <n v="0.45347222222222222"/>
    <s v="Weekend"/>
    <x v="69"/>
    <x v="3"/>
    <n v="172.63"/>
    <s v="Hemalatha Murugan"/>
    <s v="Bronze"/>
    <x v="273"/>
    <s v="Store Manager"/>
    <s v="FreshMart Kolkata Hub"/>
    <x v="3"/>
    <x v="1"/>
    <x v="6"/>
    <n v="5"/>
    <n v="0.28472484573731266"/>
    <x v="0"/>
  </r>
  <r>
    <s v="INV101089"/>
    <d v="2025-03-10T00:00:00"/>
    <s v="CUST0346"/>
    <s v="PRD011"/>
    <s v="STR118"/>
    <s v="EMP0223"/>
    <n v="3"/>
    <n v="178.07"/>
    <n v="0"/>
    <n v="0"/>
    <n v="534.21"/>
    <n v="306.69"/>
    <n v="227.52"/>
    <x v="3"/>
    <x v="0"/>
    <x v="1"/>
    <n v="0.77847222222222223"/>
    <s v="Weekday"/>
    <x v="52"/>
    <x v="6"/>
    <n v="168.36"/>
    <s v="Thenmozhi Devi"/>
    <s v="Gold"/>
    <x v="211"/>
    <s v="HR"/>
    <s v="FreshMart Surat Heights"/>
    <x v="1"/>
    <x v="1"/>
    <x v="3"/>
    <n v="3"/>
    <n v="0.42589992699500195"/>
    <x v="0"/>
  </r>
  <r>
    <s v="INV101497"/>
    <d v="2025-03-10T00:00:00"/>
    <s v="CUST0194"/>
    <s v="PRD073"/>
    <s v="STR115"/>
    <s v="EMP0072"/>
    <n v="3"/>
    <n v="392.68"/>
    <n v="0"/>
    <n v="0"/>
    <n v="1178.04"/>
    <n v="957.15"/>
    <n v="220.89"/>
    <x v="5"/>
    <x v="0"/>
    <x v="1"/>
    <n v="0.90277777777777779"/>
    <s v="Weekday"/>
    <x v="51"/>
    <x v="1"/>
    <n v="392.68"/>
    <s v="Bhuvana Subramaniam"/>
    <s v="Silver"/>
    <x v="289"/>
    <s v="Sales"/>
    <s v="FreshMart Surat Nagar"/>
    <x v="1"/>
    <x v="1"/>
    <x v="3"/>
    <n v="3"/>
    <n v="0.18750636650707955"/>
    <x v="0"/>
  </r>
  <r>
    <s v="INV101911"/>
    <d v="2025-03-10T00:00:00"/>
    <s v="CUST0477"/>
    <s v="PRD035"/>
    <s v="STR124"/>
    <s v="EMP0149"/>
    <n v="8"/>
    <n v="569.79999999999995"/>
    <n v="0"/>
    <n v="0"/>
    <n v="4558.3999999999996"/>
    <n v="3118.4"/>
    <n v="1440"/>
    <x v="4"/>
    <x v="0"/>
    <x v="1"/>
    <n v="0.3888888888888889"/>
    <s v="Weekday"/>
    <x v="40"/>
    <x v="3"/>
    <n v="503.36"/>
    <s v="Malathi Gupta"/>
    <s v="Gold"/>
    <x v="209"/>
    <s v="Billing"/>
    <s v="FreshMart Ahmedabad Hub"/>
    <x v="1"/>
    <x v="1"/>
    <x v="3"/>
    <n v="3"/>
    <n v="0.31590031590031592"/>
    <x v="0"/>
  </r>
  <r>
    <s v="INV100664"/>
    <d v="2025-02-10T00:00:00"/>
    <s v="CUST0116"/>
    <s v="PRD103"/>
    <s v="STR104"/>
    <s v="EMP0148"/>
    <n v="4"/>
    <n v="355.64"/>
    <n v="0"/>
    <n v="0"/>
    <n v="1422.56"/>
    <n v="1213.6400000000001"/>
    <n v="208.92"/>
    <x v="5"/>
    <x v="0"/>
    <x v="1"/>
    <n v="0.69305555555555554"/>
    <s v="Weekday"/>
    <x v="93"/>
    <x v="10"/>
    <n v="355.64"/>
    <s v="Sundar Achari"/>
    <s v="Bronze"/>
    <x v="219"/>
    <s v="Billing"/>
    <s v="FreshMart Nagpur Square"/>
    <x v="1"/>
    <x v="1"/>
    <x v="0"/>
    <n v="2"/>
    <n v="0.14686199527612193"/>
    <x v="0"/>
  </r>
  <r>
    <s v="INV100704"/>
    <d v="2025-01-10T00:00:00"/>
    <s v="CUST0153"/>
    <s v="PRD018"/>
    <s v="STR172"/>
    <s v="EMP0111"/>
    <n v="3"/>
    <n v="232.58"/>
    <n v="0"/>
    <n v="0"/>
    <n v="697.74"/>
    <n v="573.6"/>
    <n v="124.14"/>
    <x v="4"/>
    <x v="0"/>
    <x v="1"/>
    <n v="0.4284722222222222"/>
    <s v="Weekday"/>
    <x v="21"/>
    <x v="7"/>
    <n v="232.58"/>
    <s v="Thenmozhi Sharma"/>
    <s v="Silver"/>
    <x v="282"/>
    <s v="Store Manager"/>
    <s v="FreshMart Guwahati Heights"/>
    <x v="3"/>
    <x v="1"/>
    <x v="7"/>
    <n v="1"/>
    <n v="0.17791727577607705"/>
    <x v="0"/>
  </r>
  <r>
    <s v="INV100772"/>
    <d v="2025-09-27T00:00:00"/>
    <s v="CUST0096"/>
    <s v="PRD149"/>
    <s v="STR099"/>
    <s v="EMP0202"/>
    <n v="4"/>
    <n v="176.45"/>
    <n v="0"/>
    <n v="0"/>
    <n v="811.67"/>
    <n v="497.32"/>
    <n v="314.35000000000002"/>
    <x v="1"/>
    <x v="0"/>
    <x v="1"/>
    <n v="0.38819444444444445"/>
    <s v="Weekend"/>
    <x v="89"/>
    <x v="5"/>
    <n v="171.25"/>
    <s v="Hariharan Gounder"/>
    <s v="Gold"/>
    <x v="216"/>
    <s v="Sales"/>
    <s v="FreshMart Nagpur Plaza"/>
    <x v="1"/>
    <x v="1"/>
    <x v="10"/>
    <n v="9"/>
    <n v="0.38728793721586363"/>
    <x v="0"/>
  </r>
  <r>
    <s v="INV101840"/>
    <d v="2025-09-27T00:00:00"/>
    <s v="CUST0470"/>
    <s v="PRD015"/>
    <s v="STR112"/>
    <s v="EMP0084"/>
    <n v="3"/>
    <n v="459.58"/>
    <n v="0"/>
    <n v="0"/>
    <n v="1585.55"/>
    <n v="1160.67"/>
    <n v="424.88"/>
    <x v="5"/>
    <x v="0"/>
    <x v="1"/>
    <n v="0.76875000000000004"/>
    <s v="Weekend"/>
    <x v="19"/>
    <x v="7"/>
    <n v="459.58"/>
    <s v="Vijay Mudaliar"/>
    <s v="Bronze"/>
    <x v="248"/>
    <s v="Cashier"/>
    <s v="FreshMart Surat Colony"/>
    <x v="1"/>
    <x v="1"/>
    <x v="10"/>
    <n v="9"/>
    <n v="0.26797010501087953"/>
    <x v="0"/>
  </r>
  <r>
    <s v="INV102263"/>
    <d v="2025-09-19T00:00:00"/>
    <s v="CUST0605"/>
    <s v="PRD109"/>
    <s v="STR154"/>
    <s v="EMP0165"/>
    <n v="4"/>
    <n v="163.55000000000001"/>
    <n v="0"/>
    <n v="0"/>
    <n v="654.20000000000005"/>
    <n v="551.79999999999995"/>
    <n v="102.4"/>
    <x v="2"/>
    <x v="0"/>
    <x v="1"/>
    <n v="0.53055555555555556"/>
    <s v="Weekday"/>
    <x v="18"/>
    <x v="4"/>
    <n v="157.97999999999999"/>
    <s v="Arun Iyer"/>
    <s v="Gold"/>
    <x v="214"/>
    <s v="Sales"/>
    <s v="FreshMart Lucknow Heights"/>
    <x v="2"/>
    <x v="1"/>
    <x v="10"/>
    <n v="9"/>
    <n v="0.15652705594619382"/>
    <x v="0"/>
  </r>
  <r>
    <s v="INV101658"/>
    <d v="2025-09-13T00:00:00"/>
    <s v="CUST0507"/>
    <s v="PRD065"/>
    <s v="STR140"/>
    <s v="EMP0145"/>
    <n v="5"/>
    <n v="277.42"/>
    <n v="0"/>
    <n v="0"/>
    <n v="1595.16"/>
    <n v="995.8"/>
    <n v="599.36"/>
    <x v="4"/>
    <x v="0"/>
    <x v="1"/>
    <n v="0.72222222222222221"/>
    <s v="Weekend"/>
    <x v="114"/>
    <x v="11"/>
    <n v="159.5"/>
    <s v="Kamala Iyer"/>
    <s v="Silver"/>
    <x v="195"/>
    <s v="Cashier"/>
    <s v="FreshMart Surat Crossing"/>
    <x v="1"/>
    <x v="1"/>
    <x v="10"/>
    <n v="9"/>
    <n v="0.37573660322475488"/>
    <x v="0"/>
  </r>
  <r>
    <s v="INV101444"/>
    <d v="2025-12-09T00:00:00"/>
    <s v="CUST0096"/>
    <s v="PRD029"/>
    <s v="STR123"/>
    <s v="EMP0155"/>
    <n v="4"/>
    <n v="335.78"/>
    <n v="0"/>
    <n v="0"/>
    <n v="1343.12"/>
    <n v="1044.8800000000001"/>
    <n v="298.24"/>
    <x v="5"/>
    <x v="0"/>
    <x v="1"/>
    <n v="0.45"/>
    <s v="Weekday"/>
    <x v="9"/>
    <x v="3"/>
    <n v="332.73"/>
    <s v="Hariharan Gounder"/>
    <s v="Gold"/>
    <x v="247"/>
    <s v="Cashier"/>
    <s v="FreshMart Mumbai Extension"/>
    <x v="1"/>
    <x v="1"/>
    <x v="2"/>
    <n v="12"/>
    <n v="0.22205015188516292"/>
    <x v="0"/>
  </r>
  <r>
    <s v="INV100619"/>
    <d v="2025-02-09T00:00:00"/>
    <s v="CUST0542"/>
    <s v="PRD027"/>
    <s v="STR147"/>
    <s v="EMP0159"/>
    <n v="2"/>
    <n v="139.21"/>
    <n v="0"/>
    <n v="0"/>
    <n v="278.42"/>
    <n v="213.98"/>
    <n v="64.44"/>
    <x v="3"/>
    <x v="0"/>
    <x v="1"/>
    <n v="0.56874999999999998"/>
    <s v="Weekday"/>
    <x v="4"/>
    <x v="3"/>
    <n v="139.21"/>
    <s v="Bhuvana Devi"/>
    <s v="Bronze"/>
    <x v="269"/>
    <s v="Store Manager"/>
    <s v="FreshMart Lucknow Nagar"/>
    <x v="2"/>
    <x v="1"/>
    <x v="0"/>
    <n v="2"/>
    <n v="0.23144889016593634"/>
    <x v="0"/>
  </r>
  <r>
    <s v="INV100716"/>
    <d v="2025-08-29T00:00:00"/>
    <s v="CUST0262"/>
    <s v="PRD054"/>
    <s v="STR124"/>
    <s v="EMP0294"/>
    <n v="5"/>
    <n v="530.16"/>
    <n v="0"/>
    <n v="0"/>
    <n v="2650.8"/>
    <n v="1895.95"/>
    <n v="754.85"/>
    <x v="0"/>
    <x v="0"/>
    <x v="1"/>
    <n v="0.86388888888888893"/>
    <s v="Weekday"/>
    <x v="3"/>
    <x v="2"/>
    <n v="530.16"/>
    <s v="Udhay Mudaliar"/>
    <s v="Silver"/>
    <x v="79"/>
    <s v="Store Manager"/>
    <s v="FreshMart Ahmedabad Hub"/>
    <x v="1"/>
    <x v="1"/>
    <x v="11"/>
    <n v="8"/>
    <n v="0.28476309038780745"/>
    <x v="0"/>
  </r>
  <r>
    <s v="INV100216"/>
    <d v="2025-08-13T00:00:00"/>
    <s v="CUST0494"/>
    <s v="PRD079"/>
    <s v="STR139"/>
    <s v="EMP0130"/>
    <n v="3"/>
    <n v="268.7"/>
    <n v="0"/>
    <n v="0"/>
    <n v="806.1"/>
    <n v="582.17999999999995"/>
    <n v="223.92"/>
    <x v="3"/>
    <x v="0"/>
    <x v="1"/>
    <n v="0.66249999999999998"/>
    <s v="Weekday"/>
    <x v="64"/>
    <x v="1"/>
    <n v="260.93"/>
    <s v="Bhavani Reddy"/>
    <s v="Gold"/>
    <x v="139"/>
    <s v="Inventory"/>
    <s v="FreshMart Nagpur Colony"/>
    <x v="1"/>
    <x v="1"/>
    <x v="11"/>
    <n v="8"/>
    <n v="0.27778191291403048"/>
    <x v="0"/>
  </r>
  <r>
    <s v="INV100959"/>
    <d v="2025-08-13T00:00:00"/>
    <s v="CUST0364"/>
    <s v="PRD056"/>
    <s v="STR115"/>
    <s v="EMP0051"/>
    <n v="2"/>
    <n v="333.54"/>
    <n v="0"/>
    <n v="0"/>
    <n v="667.08"/>
    <n v="476.86"/>
    <n v="190.22"/>
    <x v="5"/>
    <x v="0"/>
    <x v="1"/>
    <n v="0.47708333333333336"/>
    <s v="Weekday"/>
    <x v="133"/>
    <x v="2"/>
    <n v="333.54"/>
    <s v="Suresh Sekar"/>
    <s v="Bronze"/>
    <x v="150"/>
    <s v="Billing"/>
    <s v="FreshMart Surat Nagar"/>
    <x v="1"/>
    <x v="1"/>
    <x v="11"/>
    <n v="8"/>
    <n v="0.28515320501289199"/>
    <x v="0"/>
  </r>
  <r>
    <s v="INV101607"/>
    <d v="2025-08-13T00:00:00"/>
    <s v="CUST0209"/>
    <s v="PRD023"/>
    <s v="STR138"/>
    <s v="EMP0083"/>
    <n v="3"/>
    <n v="344.73"/>
    <n v="0"/>
    <n v="0"/>
    <n v="1034.19"/>
    <n v="798.3"/>
    <n v="235.89"/>
    <x v="0"/>
    <x v="0"/>
    <x v="1"/>
    <n v="0.45277777777777778"/>
    <s v="Weekday"/>
    <x v="11"/>
    <x v="7"/>
    <n v="342.27"/>
    <s v="Udhay Pandian"/>
    <s v="Gold"/>
    <x v="207"/>
    <s v="Billing"/>
    <s v="FreshMart Mumbai Enclave"/>
    <x v="1"/>
    <x v="1"/>
    <x v="11"/>
    <n v="8"/>
    <n v="0.22809154990862412"/>
    <x v="0"/>
  </r>
  <r>
    <s v="INV100148"/>
    <d v="2025-12-08T00:00:00"/>
    <s v="CUST0270"/>
    <s v="PRD040"/>
    <s v="STR173"/>
    <s v="EMP0019"/>
    <n v="7"/>
    <n v="162.44999999999999"/>
    <n v="0"/>
    <n v="0"/>
    <n v="1137.1500000000001"/>
    <n v="892.36"/>
    <n v="244.79"/>
    <x v="2"/>
    <x v="0"/>
    <x v="1"/>
    <n v="0.69513888888888886"/>
    <s v="Weekday"/>
    <x v="118"/>
    <x v="12"/>
    <n v="144.03"/>
    <s v="Banu Venkataraman"/>
    <s v="Gold"/>
    <x v="49"/>
    <s v="Sales"/>
    <s v="FreshMart Kolkata Main Road"/>
    <x v="3"/>
    <x v="1"/>
    <x v="2"/>
    <n v="12"/>
    <n v="0.21526623576485071"/>
    <x v="0"/>
  </r>
  <r>
    <s v="INV100794"/>
    <d v="2025-07-08T00:00:00"/>
    <s v="CUST0609"/>
    <s v="PRD112"/>
    <s v="STR120"/>
    <s v="EMP0098"/>
    <n v="5"/>
    <n v="251.73"/>
    <n v="0"/>
    <n v="0"/>
    <n v="1258.6500000000001"/>
    <n v="1052.5999999999999"/>
    <n v="206.05"/>
    <x v="0"/>
    <x v="0"/>
    <x v="1"/>
    <n v="0.84305555555555556"/>
    <s v="Weekday"/>
    <x v="80"/>
    <x v="4"/>
    <n v="251.73"/>
    <s v="Suresh Prabhu"/>
    <s v="Silver"/>
    <x v="115"/>
    <s v="Inventory"/>
    <s v="FreshMart Nagpur Central"/>
    <x v="1"/>
    <x v="1"/>
    <x v="1"/>
    <n v="7"/>
    <n v="0.16370714654590235"/>
    <x v="0"/>
  </r>
  <r>
    <s v="INV100393"/>
    <d v="2025-01-08T00:00:00"/>
    <s v="CUST0546"/>
    <s v="PRD015"/>
    <s v="STR115"/>
    <s v="EMP0136"/>
    <n v="2"/>
    <n v="459.58"/>
    <n v="0"/>
    <n v="0"/>
    <n v="919.16"/>
    <n v="773.78"/>
    <n v="145.38"/>
    <x v="5"/>
    <x v="0"/>
    <x v="1"/>
    <n v="0.58958333333333335"/>
    <s v="Weekday"/>
    <x v="19"/>
    <x v="7"/>
    <n v="459.58"/>
    <s v="Balaji Sekar"/>
    <s v="Silver"/>
    <x v="290"/>
    <s v="Sales"/>
    <s v="FreshMart Surat Nagar"/>
    <x v="1"/>
    <x v="1"/>
    <x v="7"/>
    <n v="1"/>
    <n v="0.1581661517037295"/>
    <x v="0"/>
  </r>
  <r>
    <s v="INV100818"/>
    <d v="2025-10-07T00:00:00"/>
    <s v="CUST0254"/>
    <s v="PRD072"/>
    <s v="STR163"/>
    <s v="EMP0292"/>
    <n v="3"/>
    <n v="340.25"/>
    <n v="0"/>
    <n v="0"/>
    <n v="1020.75"/>
    <n v="791.55"/>
    <n v="229.2"/>
    <x v="0"/>
    <x v="0"/>
    <x v="1"/>
    <n v="0.75208333333333333"/>
    <s v="Weekday"/>
    <x v="57"/>
    <x v="1"/>
    <n v="340.25"/>
    <s v="Devi Raj"/>
    <s v="Silver"/>
    <x v="263"/>
    <s v="Inventory"/>
    <s v="FreshMart Lucknow Square"/>
    <x v="2"/>
    <x v="1"/>
    <x v="8"/>
    <n v="10"/>
    <n v="0.22454077883908891"/>
    <x v="0"/>
  </r>
  <r>
    <s v="INV101750"/>
    <d v="2025-08-07T00:00:00"/>
    <s v="CUST0346"/>
    <s v="PRD054"/>
    <s v="STR133"/>
    <m/>
    <n v="8"/>
    <n v="561.87"/>
    <n v="0"/>
    <n v="0"/>
    <n v="4494.96"/>
    <n v="3033.52"/>
    <n v="1461.44"/>
    <x v="1"/>
    <x v="0"/>
    <x v="1"/>
    <n v="0.83611111111111114"/>
    <s v="Weekday"/>
    <x v="3"/>
    <x v="2"/>
    <n v="530.16"/>
    <s v="Thenmozhi Devi"/>
    <s v="Gold"/>
    <x v="49"/>
    <m/>
    <s v="FreshMart Nagpur Gardens"/>
    <x v="1"/>
    <x v="1"/>
    <x v="11"/>
    <n v="8"/>
    <n v="0.3251285884635236"/>
    <x v="0"/>
  </r>
  <r>
    <s v="INV101876"/>
    <d v="2025-06-28T00:00:00"/>
    <s v="CUST0250"/>
    <s v="PRD052"/>
    <s v="STR129"/>
    <s v="EMP0314"/>
    <n v="3"/>
    <n v="328.59"/>
    <n v="0"/>
    <n v="0"/>
    <n v="1133.6400000000001"/>
    <n v="766.47"/>
    <n v="367.17"/>
    <x v="4"/>
    <x v="0"/>
    <x v="1"/>
    <n v="0.90069444444444446"/>
    <s v="Weekend"/>
    <x v="10"/>
    <x v="2"/>
    <n v="328.59"/>
    <s v="Nirmala Mudaliar"/>
    <s v="Bronze"/>
    <x v="276"/>
    <s v="Cashier"/>
    <s v="FreshMart Ahmedabad Heights"/>
    <x v="1"/>
    <x v="1"/>
    <x v="9"/>
    <n v="6"/>
    <n v="0.32388588970043397"/>
    <x v="0"/>
  </r>
  <r>
    <s v="INV100567"/>
    <d v="2025-06-26T00:00:00"/>
    <s v="CUST0677"/>
    <s v="PRD070"/>
    <s v="STR162"/>
    <s v="EMP0032"/>
    <n v="5"/>
    <n v="249.15"/>
    <n v="0"/>
    <n v="0"/>
    <n v="1245.75"/>
    <n v="944.9"/>
    <n v="300.85000000000002"/>
    <x v="2"/>
    <x v="1"/>
    <x v="1"/>
    <n v="0.61458333333333337"/>
    <s v="Weekday"/>
    <x v="1"/>
    <x v="1"/>
    <n v="233.47"/>
    <s v="Kamala Naidu"/>
    <s v="Gold"/>
    <x v="186"/>
    <s v="Cashier"/>
    <s v="FreshMart Delhi Extension"/>
    <x v="2"/>
    <x v="1"/>
    <x v="9"/>
    <n v="6"/>
    <n v="0.24150110375275941"/>
    <x v="0"/>
  </r>
  <r>
    <s v="INV101387"/>
    <d v="2025-06-26T00:00:00"/>
    <s v="CUST0378"/>
    <s v="PRD073"/>
    <s v="STR161"/>
    <s v="EMP0126"/>
    <n v="4"/>
    <n v="392.77"/>
    <n v="0"/>
    <n v="0"/>
    <n v="1571.08"/>
    <n v="1276.2"/>
    <n v="294.88"/>
    <x v="3"/>
    <x v="0"/>
    <x v="1"/>
    <n v="0.49861111111111112"/>
    <s v="Weekday"/>
    <x v="51"/>
    <x v="1"/>
    <n v="392.68"/>
    <s v="Radha Nair"/>
    <s v="Gold"/>
    <x v="237"/>
    <s v="Sales"/>
    <s v="FreshMart Jaipur Hub"/>
    <x v="2"/>
    <x v="1"/>
    <x v="9"/>
    <n v="6"/>
    <n v="0.18769254270947375"/>
    <x v="0"/>
  </r>
  <r>
    <s v="INV101432"/>
    <d v="2025-06-25T00:00:00"/>
    <s v="CUST0219"/>
    <s v="PRD047"/>
    <s v="STR144"/>
    <s v="EMP0048"/>
    <n v="3"/>
    <n v="489.43"/>
    <n v="0"/>
    <n v="0"/>
    <n v="1468.29"/>
    <n v="1031.67"/>
    <n v="436.62"/>
    <x v="4"/>
    <x v="0"/>
    <x v="1"/>
    <n v="0.84444444444444444"/>
    <s v="Weekday"/>
    <x v="91"/>
    <x v="2"/>
    <n v="474.19"/>
    <s v="Pandi Naidu"/>
    <s v="Gold"/>
    <x v="291"/>
    <s v="Cashier"/>
    <s v="FreshMart Kanpur Colony"/>
    <x v="2"/>
    <x v="1"/>
    <x v="9"/>
    <n v="6"/>
    <n v="0.29736632409128988"/>
    <x v="0"/>
  </r>
  <r>
    <s v="INV102158"/>
    <d v="2025-06-22T00:00:00"/>
    <s v="CUST0680"/>
    <s v="PRD087"/>
    <s v="STR125"/>
    <s v="EMP0139"/>
    <n v="5"/>
    <n v="71.290000000000006"/>
    <n v="0"/>
    <n v="0"/>
    <n v="409.92"/>
    <n v="296.85000000000002"/>
    <n v="113.07"/>
    <x v="4"/>
    <x v="0"/>
    <x v="1"/>
    <n v="0.54097222222222219"/>
    <s v="Weekend"/>
    <x v="97"/>
    <x v="9"/>
    <n v="71.290000000000006"/>
    <s v="Lokesh Chandran"/>
    <s v="Silver"/>
    <x v="208"/>
    <s v="Operations"/>
    <s v="FreshMart Nagpur Arcade"/>
    <x v="1"/>
    <x v="1"/>
    <x v="9"/>
    <n v="6"/>
    <n v="0.27583430913348944"/>
    <x v="0"/>
  </r>
  <r>
    <s v="INV101406"/>
    <d v="2025-06-18T00:00:00"/>
    <s v="CUST0364"/>
    <s v="PRD007"/>
    <s v="STR124"/>
    <s v="EMP0164"/>
    <n v="1"/>
    <n v="437.49"/>
    <n v="0"/>
    <n v="0"/>
    <n v="437.49"/>
    <n v="265.44"/>
    <n v="172.05"/>
    <x v="5"/>
    <x v="0"/>
    <x v="1"/>
    <n v="0.52430555555555558"/>
    <s v="Weekday"/>
    <x v="7"/>
    <x v="6"/>
    <n v="437.49"/>
    <s v="Suresh Sekar"/>
    <s v="Bronze"/>
    <x v="230"/>
    <s v="Billing"/>
    <s v="FreshMart Ahmedabad Hub"/>
    <x v="1"/>
    <x v="1"/>
    <x v="9"/>
    <n v="6"/>
    <n v="0.39326613179729825"/>
    <x v="0"/>
  </r>
  <r>
    <s v="INV102143"/>
    <d v="2025-06-18T00:00:00"/>
    <s v="CUST0200"/>
    <s v="PRD103"/>
    <s v="STR157"/>
    <s v="EMP0127"/>
    <n v="7"/>
    <n v="399.42"/>
    <n v="0"/>
    <n v="0"/>
    <n v="2795.94"/>
    <n v="2123.87"/>
    <n v="672.07"/>
    <x v="4"/>
    <x v="0"/>
    <x v="1"/>
    <n v="0.45694444444444443"/>
    <s v="Weekday"/>
    <x v="93"/>
    <x v="10"/>
    <n v="355.64"/>
    <s v="Karthik Achari"/>
    <s v="Gold"/>
    <x v="15"/>
    <s v="Sales"/>
    <s v="FreshMart Lucknow Extension"/>
    <x v="2"/>
    <x v="1"/>
    <x v="9"/>
    <n v="6"/>
    <n v="0.24037354163537131"/>
    <x v="0"/>
  </r>
  <r>
    <s v="INV101529"/>
    <d v="2025-11-06T00:00:00"/>
    <m/>
    <s v="PRD142"/>
    <s v="STR096"/>
    <s v="EMP0301"/>
    <n v="3"/>
    <n v="522.78"/>
    <n v="0"/>
    <n v="0"/>
    <n v="1568.34"/>
    <n v="1187.6099999999999"/>
    <n v="380.73"/>
    <x v="0"/>
    <x v="0"/>
    <x v="1"/>
    <n v="0.90138888888888891"/>
    <s v="Weekday"/>
    <x v="62"/>
    <x v="5"/>
    <n v="522.78"/>
    <m/>
    <m/>
    <x v="228"/>
    <s v="Inventory"/>
    <s v="FreshMart Mumbai Bypass"/>
    <x v="1"/>
    <x v="1"/>
    <x v="5"/>
    <n v="11"/>
    <n v="0.24275986074448144"/>
    <x v="0"/>
  </r>
  <r>
    <s v="INV100776"/>
    <d v="2025-05-06T00:00:00"/>
    <s v="CUST0002"/>
    <s v="PRD111"/>
    <s v="STR160"/>
    <s v="EMP0073"/>
    <n v="2"/>
    <n v="225.45"/>
    <n v="0"/>
    <n v="0"/>
    <n v="450.9"/>
    <n v="381.8"/>
    <n v="69.099999999999994"/>
    <x v="3"/>
    <x v="0"/>
    <x v="1"/>
    <n v="0.46458333333333335"/>
    <s v="Weekday"/>
    <x v="29"/>
    <x v="4"/>
    <n v="225.45"/>
    <s v="Eswari Murugan"/>
    <s v="Silver"/>
    <x v="22"/>
    <s v="Sales"/>
    <s v="FreshMart Lucknow Complex"/>
    <x v="2"/>
    <x v="1"/>
    <x v="6"/>
    <n v="5"/>
    <n v="0.15324905744067421"/>
    <x v="0"/>
  </r>
  <r>
    <s v="INV100973"/>
    <d v="2025-05-31T00:00:00"/>
    <s v="CUST0308"/>
    <s v="PRD116"/>
    <s v="STR107"/>
    <s v="EMP0038"/>
    <n v="7"/>
    <n v="158.16999999999999"/>
    <n v="0"/>
    <n v="0"/>
    <n v="1273.27"/>
    <n v="895.86"/>
    <n v="377.41"/>
    <x v="4"/>
    <x v="0"/>
    <x v="1"/>
    <n v="0.79305555555555551"/>
    <s v="Weekend"/>
    <x v="125"/>
    <x v="4"/>
    <n v="150.04"/>
    <s v="Deepa Nathan"/>
    <s v="Gold"/>
    <x v="205"/>
    <s v="Inventory"/>
    <s v="FreshMart Surat Arcade"/>
    <x v="1"/>
    <x v="1"/>
    <x v="6"/>
    <n v="5"/>
    <n v="0.29641003086540957"/>
    <x v="0"/>
  </r>
  <r>
    <s v="INV101177"/>
    <d v="2025-05-28T00:00:00"/>
    <s v="CUST0205"/>
    <s v="PRD052"/>
    <s v="STR164"/>
    <s v="EMP0006"/>
    <n v="4"/>
    <n v="372.64"/>
    <n v="0"/>
    <n v="0"/>
    <n v="1490.56"/>
    <n v="1021.96"/>
    <n v="468.6"/>
    <x v="4"/>
    <x v="0"/>
    <x v="1"/>
    <n v="0.66249999999999998"/>
    <s v="Weekday"/>
    <x v="10"/>
    <x v="2"/>
    <n v="328.59"/>
    <s v="Lalitha Nathan"/>
    <s v="Gold"/>
    <x v="255"/>
    <s v="Cashier"/>
    <s v="FreshMart Delhi Towers"/>
    <x v="2"/>
    <x v="1"/>
    <x v="6"/>
    <n v="5"/>
    <n v="0.31437848862172607"/>
    <x v="0"/>
  </r>
  <r>
    <s v="INV101558"/>
    <d v="2025-05-24T00:00:00"/>
    <s v="CUST0082"/>
    <s v="PRD097"/>
    <s v="STR136"/>
    <s v="EMP0070"/>
    <n v="7"/>
    <n v="368"/>
    <n v="0"/>
    <n v="0"/>
    <n v="2962.4"/>
    <n v="2172.66"/>
    <n v="789.74"/>
    <x v="0"/>
    <x v="0"/>
    <x v="1"/>
    <n v="0.65694444444444444"/>
    <s v="Weekend"/>
    <x v="41"/>
    <x v="10"/>
    <n v="365.92"/>
    <s v="Kavya Raj"/>
    <s v="Gold"/>
    <x v="51"/>
    <s v="Sales"/>
    <s v="FreshMart Nagpur Crossing"/>
    <x v="1"/>
    <x v="1"/>
    <x v="6"/>
    <n v="5"/>
    <n v="0.26658790170132324"/>
    <x v="0"/>
  </r>
  <r>
    <s v="INV100628"/>
    <d v="2025-05-23T00:00:00"/>
    <s v="CUST0546"/>
    <s v="PRD086"/>
    <s v="STR135"/>
    <s v="EMP0089"/>
    <n v="2"/>
    <n v="327.08"/>
    <n v="0"/>
    <n v="0"/>
    <n v="654.16"/>
    <n v="549.22"/>
    <n v="104.94"/>
    <x v="4"/>
    <x v="0"/>
    <x v="1"/>
    <n v="0.38263888888888886"/>
    <s v="Weekday"/>
    <x v="100"/>
    <x v="9"/>
    <n v="327.08"/>
    <s v="Balaji Sekar"/>
    <s v="Silver"/>
    <x v="239"/>
    <s v="Cashier"/>
    <s v="FreshMart Pune Towers"/>
    <x v="1"/>
    <x v="1"/>
    <x v="6"/>
    <n v="5"/>
    <n v="0.16041946924299866"/>
    <x v="0"/>
  </r>
  <r>
    <s v="INV102240"/>
    <d v="2025-05-23T00:00:00"/>
    <s v="CUST0214"/>
    <s v="PRD026"/>
    <s v="STR060"/>
    <s v="EMP0314"/>
    <n v="3"/>
    <n v="329.69"/>
    <n v="0"/>
    <n v="0"/>
    <n v="989.07"/>
    <n v="741.75"/>
    <n v="247.32"/>
    <x v="2"/>
    <x v="0"/>
    <x v="1"/>
    <n v="0.85972222222222228"/>
    <s v="Weekday"/>
    <x v="15"/>
    <x v="3"/>
    <n v="329.69"/>
    <s v="Thenmozhi Reddy"/>
    <s v="Bronze"/>
    <x v="276"/>
    <s v="Cashier"/>
    <s v="FreshMart Erode Square"/>
    <x v="2"/>
    <x v="1"/>
    <x v="6"/>
    <n v="5"/>
    <n v="0.25005308016621675"/>
    <x v="0"/>
  </r>
  <r>
    <s v="INV101385"/>
    <d v="2025-05-21T00:00:00"/>
    <s v="CUST0188"/>
    <s v="PRD035"/>
    <s v="STR101"/>
    <s v="EMP0098"/>
    <n v="4"/>
    <n v="542.41999999999996"/>
    <n v="0"/>
    <n v="0"/>
    <n v="2169.6799999999998"/>
    <n v="1559.2"/>
    <n v="610.48"/>
    <x v="2"/>
    <x v="0"/>
    <x v="1"/>
    <n v="0.74652777777777779"/>
    <s v="Weekday"/>
    <x v="40"/>
    <x v="3"/>
    <n v="503.36"/>
    <s v="Gopal Raj"/>
    <s v="Gold"/>
    <x v="115"/>
    <s v="Inventory"/>
    <s v="FreshMart Nagpur Junction"/>
    <x v="1"/>
    <x v="1"/>
    <x v="6"/>
    <n v="5"/>
    <n v="0.28136868109582985"/>
    <x v="0"/>
  </r>
  <r>
    <s v="INV100534"/>
    <d v="2025-05-17T00:00:00"/>
    <s v="CUST0235"/>
    <s v="PRD022"/>
    <s v="STR140"/>
    <s v="EMP0145"/>
    <n v="4"/>
    <n v="445.21"/>
    <n v="0"/>
    <n v="0"/>
    <n v="2047.97"/>
    <n v="1277.48"/>
    <n v="770.49"/>
    <x v="3"/>
    <x v="0"/>
    <x v="1"/>
    <n v="0.83888888888888891"/>
    <s v="Weekend"/>
    <x v="25"/>
    <x v="7"/>
    <n v="397.22"/>
    <s v="Rajesh Pandian"/>
    <s v="Gold"/>
    <x v="195"/>
    <s v="Cashier"/>
    <s v="FreshMart Surat Crossing"/>
    <x v="1"/>
    <x v="1"/>
    <x v="6"/>
    <n v="5"/>
    <n v="0.37622133136715868"/>
    <x v="0"/>
  </r>
  <r>
    <s v="INV100795"/>
    <d v="2025-05-17T00:00:00"/>
    <s v="CUST0232"/>
    <s v="PRD051"/>
    <s v="STR147"/>
    <s v="EMP0001"/>
    <n v="4"/>
    <n v="147.97"/>
    <n v="0"/>
    <n v="0"/>
    <n v="680.66"/>
    <n v="451.2"/>
    <n v="229.46"/>
    <x v="3"/>
    <x v="0"/>
    <x v="1"/>
    <n v="0.83402777777777781"/>
    <s v="Weekend"/>
    <x v="136"/>
    <x v="2"/>
    <n v="147.97"/>
    <s v="Kishore Sharma"/>
    <s v="Bronze"/>
    <x v="261"/>
    <s v="Sales"/>
    <s v="FreshMart Lucknow Nagar"/>
    <x v="2"/>
    <x v="1"/>
    <x v="6"/>
    <n v="5"/>
    <n v="0.33711397760996681"/>
    <x v="0"/>
  </r>
  <r>
    <s v="INV101076"/>
    <d v="2025-07-05T00:00:00"/>
    <s v="CUST0259"/>
    <s v="PRD026"/>
    <s v="STR139"/>
    <s v="EMP0237"/>
    <n v="2"/>
    <n v="329.69"/>
    <n v="0"/>
    <n v="0"/>
    <n v="659.38"/>
    <n v="494.5"/>
    <n v="164.88"/>
    <x v="0"/>
    <x v="1"/>
    <x v="1"/>
    <n v="0.88749999999999996"/>
    <s v="Weekday"/>
    <x v="15"/>
    <x v="3"/>
    <n v="329.69"/>
    <s v="Mani Pandian"/>
    <s v="Silver"/>
    <x v="292"/>
    <s v="Inventory"/>
    <s v="FreshMart Nagpur Colony"/>
    <x v="1"/>
    <x v="1"/>
    <x v="1"/>
    <n v="7"/>
    <n v="0.25005308016621675"/>
    <x v="0"/>
  </r>
  <r>
    <s v="INV100592"/>
    <d v="2025-03-05T00:00:00"/>
    <s v="CUST0230"/>
    <s v="PRD106"/>
    <s v="STR160"/>
    <s v="EMP0073"/>
    <n v="1"/>
    <n v="227"/>
    <n v="0"/>
    <n v="0"/>
    <n v="261.05"/>
    <n v="196.3"/>
    <n v="64.75"/>
    <x v="0"/>
    <x v="0"/>
    <x v="1"/>
    <n v="0.7895833333333333"/>
    <s v="Weekend"/>
    <x v="144"/>
    <x v="4"/>
    <n v="227"/>
    <s v="Thenmozhi Menon"/>
    <s v="Silver"/>
    <x v="22"/>
    <s v="Sales"/>
    <s v="FreshMart Lucknow Complex"/>
    <x v="2"/>
    <x v="1"/>
    <x v="3"/>
    <n v="3"/>
    <n v="0.24803677456425971"/>
    <x v="0"/>
  </r>
  <r>
    <s v="INV101814"/>
    <d v="2025-05-04T00:00:00"/>
    <s v="CUST0162"/>
    <s v="PRD054"/>
    <s v="STR129"/>
    <s v="EMP0186"/>
    <n v="3"/>
    <n v="530.16"/>
    <n v="0"/>
    <n v="0"/>
    <n v="1829.05"/>
    <n v="1137.57"/>
    <n v="691.48"/>
    <x v="5"/>
    <x v="0"/>
    <x v="1"/>
    <n v="0.8618055555555556"/>
    <s v="Weekend"/>
    <x v="3"/>
    <x v="2"/>
    <n v="530.16"/>
    <s v="Geetha Balan"/>
    <s v="Silver"/>
    <x v="176"/>
    <s v="Billing"/>
    <s v="FreshMart Ahmedabad Heights"/>
    <x v="1"/>
    <x v="1"/>
    <x v="6"/>
    <n v="5"/>
    <n v="0.37805418113228179"/>
    <x v="0"/>
  </r>
  <r>
    <s v="INV102285"/>
    <d v="2025-04-04T00:00:00"/>
    <s v="CUST0018"/>
    <s v="PRD105"/>
    <s v="STR144"/>
    <s v="EMP0048"/>
    <n v="2"/>
    <n v="131.03"/>
    <n v="0"/>
    <n v="0"/>
    <n v="262.06"/>
    <n v="234.54"/>
    <n v="27.52"/>
    <x v="2"/>
    <x v="0"/>
    <x v="1"/>
    <n v="0.63541666666666663"/>
    <s v="Weekday"/>
    <x v="39"/>
    <x v="4"/>
    <n v="131.03"/>
    <s v="Kalpana Murugan"/>
    <s v="Silver"/>
    <x v="291"/>
    <s v="Cashier"/>
    <s v="FreshMart Kanpur Colony"/>
    <x v="2"/>
    <x v="1"/>
    <x v="4"/>
    <n v="4"/>
    <n v="0.10501411890406777"/>
    <x v="0"/>
  </r>
  <r>
    <s v="INV101014"/>
    <d v="2026-03-29T00:00:00"/>
    <s v="CUST0681"/>
    <s v="PRD021"/>
    <s v="STR072"/>
    <s v="EMP0124"/>
    <n v="1"/>
    <n v="38.659999999999997"/>
    <n v="0"/>
    <n v="0"/>
    <n v="44.46"/>
    <n v="32.4"/>
    <n v="12.06"/>
    <x v="4"/>
    <x v="1"/>
    <x v="1"/>
    <n v="0.90416666666666667"/>
    <s v="Weekend"/>
    <x v="67"/>
    <x v="7"/>
    <n v="38.659999999999997"/>
    <s v="Raghav Iyer"/>
    <s v="Bronze"/>
    <x v="27"/>
    <s v="Sales"/>
    <s v="FreshMart Salem Point"/>
    <x v="0"/>
    <x v="0"/>
    <x v="3"/>
    <n v="3"/>
    <n v="0.27125506072874495"/>
    <x v="0"/>
  </r>
  <r>
    <s v="INV101656"/>
    <d v="2026-03-17T00:00:00"/>
    <s v="CUST0513"/>
    <s v="PRD142"/>
    <s v="STR030"/>
    <s v="EMP0283"/>
    <n v="2"/>
    <n v="522.78"/>
    <n v="0"/>
    <n v="0"/>
    <n v="1045.56"/>
    <n v="791.74"/>
    <n v="253.82"/>
    <x v="3"/>
    <x v="1"/>
    <x v="1"/>
    <n v="0.84236111111111112"/>
    <s v="Weekday"/>
    <x v="62"/>
    <x v="5"/>
    <n v="522.78"/>
    <s v="Vani Reddy"/>
    <s v="Bronze"/>
    <x v="16"/>
    <s v="Sales"/>
    <s v="FreshMart Mysuru Bypass"/>
    <x v="0"/>
    <x v="0"/>
    <x v="3"/>
    <n v="3"/>
    <n v="0.24275986074448144"/>
    <x v="0"/>
  </r>
  <r>
    <s v="INV100274"/>
    <d v="2025-03-08T00:00:00"/>
    <s v="CUST0005"/>
    <s v="PRD108"/>
    <s v="STR046"/>
    <s v="EMP0023"/>
    <n v="1"/>
    <n v="306.62"/>
    <n v="0"/>
    <n v="0"/>
    <n v="352.61"/>
    <n v="259.93"/>
    <n v="92.68"/>
    <x v="3"/>
    <x v="1"/>
    <x v="1"/>
    <n v="0.75277777777777777"/>
    <s v="Weekend"/>
    <x v="140"/>
    <x v="4"/>
    <n v="306.62"/>
    <s v="Pandi Raj"/>
    <s v="Silver"/>
    <x v="87"/>
    <s v="Operations"/>
    <s v="FreshMart Mysuru Colony"/>
    <x v="0"/>
    <x v="1"/>
    <x v="3"/>
    <n v="3"/>
    <n v="0.26283996483366895"/>
    <x v="0"/>
  </r>
  <r>
    <s v="INV101071"/>
    <d v="2025-07-07T00:00:00"/>
    <s v="CUST0135"/>
    <s v="PRD091"/>
    <s v="STR022"/>
    <s v="EMP0284"/>
    <n v="4"/>
    <n v="376.11"/>
    <n v="0"/>
    <n v="0"/>
    <n v="1504.44"/>
    <n v="1206.28"/>
    <n v="298.16000000000003"/>
    <x v="1"/>
    <x v="1"/>
    <x v="1"/>
    <n v="0.47222222222222221"/>
    <s v="Weekday"/>
    <x v="74"/>
    <x v="9"/>
    <n v="376.11"/>
    <s v="Pandi Velan"/>
    <s v="Bronze"/>
    <x v="21"/>
    <s v="Sales"/>
    <s v="FreshMart Tiruppur Complex"/>
    <x v="0"/>
    <x v="1"/>
    <x v="1"/>
    <n v="7"/>
    <n v="0.19818670069926353"/>
    <x v="0"/>
  </r>
  <r>
    <s v="INV100122"/>
    <d v="2025-04-20T00:00:00"/>
    <s v="CUST0280"/>
    <s v="PRD136"/>
    <s v="STR075"/>
    <s v="EMP0132"/>
    <n v="1"/>
    <n v="123.11"/>
    <n v="0"/>
    <n v="0"/>
    <n v="141.58000000000001"/>
    <n v="91.18"/>
    <n v="50.4"/>
    <x v="3"/>
    <x v="1"/>
    <x v="1"/>
    <n v="0.50763888888888886"/>
    <s v="Weekend"/>
    <x v="72"/>
    <x v="0"/>
    <n v="123.11"/>
    <s v="Gopal Mudaliar"/>
    <s v="Silver"/>
    <x v="45"/>
    <s v="Sales"/>
    <s v="FreshMart Salem Main Road"/>
    <x v="0"/>
    <x v="1"/>
    <x v="4"/>
    <n v="4"/>
    <n v="0.35598248340161037"/>
    <x v="0"/>
  </r>
  <r>
    <s v="INV100566"/>
    <d v="2026-01-18T00:00:00"/>
    <s v="CUST0099"/>
    <s v="PRD004"/>
    <s v="STR010"/>
    <s v="EMP0004"/>
    <n v="2"/>
    <n v="398.25"/>
    <n v="0"/>
    <n v="0"/>
    <n v="915.97"/>
    <n v="473.08"/>
    <n v="442.89"/>
    <x v="5"/>
    <x v="0"/>
    <x v="1"/>
    <n v="0.43819444444444444"/>
    <s v="Weekend"/>
    <x v="127"/>
    <x v="6"/>
    <n v="398.25"/>
    <s v="Lakshmi Krishnan"/>
    <s v="Silver"/>
    <x v="37"/>
    <s v="Sales"/>
    <s v="FreshMart Kochi Colony"/>
    <x v="0"/>
    <x v="0"/>
    <x v="7"/>
    <n v="1"/>
    <n v="0.48352020262672357"/>
    <x v="0"/>
  </r>
  <r>
    <s v="INV101183"/>
    <d v="2026-03-28T00:00:00"/>
    <s v="CUST0222"/>
    <s v="PRD057"/>
    <s v="STR012"/>
    <s v="EMP0142"/>
    <n v="5"/>
    <n v="317.99"/>
    <n v="0"/>
    <n v="0"/>
    <n v="1828.44"/>
    <n v="1175.25"/>
    <n v="653.19000000000005"/>
    <x v="5"/>
    <x v="0"/>
    <x v="1"/>
    <n v="0.52638888888888891"/>
    <s v="Weekend"/>
    <x v="117"/>
    <x v="2"/>
    <n v="317.99"/>
    <s v="Balamurugan Varma"/>
    <s v="Silver"/>
    <x v="70"/>
    <s v="Billing"/>
    <s v="FreshMart Chennai Junction"/>
    <x v="0"/>
    <x v="0"/>
    <x v="3"/>
    <n v="3"/>
    <n v="0.35723895780009191"/>
    <x v="0"/>
  </r>
  <r>
    <s v="INV101356"/>
    <d v="2025-12-13T00:00:00"/>
    <s v="CUST0686"/>
    <s v="PRD016"/>
    <s v="STR014"/>
    <s v="EMP0109"/>
    <n v="4"/>
    <n v="65.06"/>
    <n v="0"/>
    <n v="0"/>
    <n v="299.27999999999997"/>
    <n v="192.6"/>
    <n v="-261.85000000000002"/>
    <x v="1"/>
    <x v="0"/>
    <x v="1"/>
    <n v="0.86736111111111114"/>
    <s v="Weekend"/>
    <x v="17"/>
    <x v="7"/>
    <n v="59.92"/>
    <s v="Hemalatha Balan"/>
    <s v="Gold"/>
    <x v="164"/>
    <s v="Store Manager"/>
    <s v="FreshMart Coimbatore Circle"/>
    <x v="0"/>
    <x v="1"/>
    <x v="2"/>
    <n v="12"/>
    <n v="-0.87493317294840967"/>
    <x v="0"/>
  </r>
  <r>
    <s v="INV100285"/>
    <d v="2026-07-03T00:00:00"/>
    <s v="CUST0156"/>
    <s v="PRD126"/>
    <s v="STR029"/>
    <s v="EMP0133"/>
    <n v="3"/>
    <n v="387.41"/>
    <n v="0"/>
    <n v="0"/>
    <n v="1336.56"/>
    <n v="973.44"/>
    <n v="363.12"/>
    <x v="1"/>
    <x v="0"/>
    <x v="1"/>
    <n v="0.55138888888888893"/>
    <s v="Weekend"/>
    <x v="78"/>
    <x v="8"/>
    <n v="360.52"/>
    <s v="Tara Chettiar"/>
    <s v="Gold"/>
    <x v="2"/>
    <s v="Sales"/>
    <s v="FreshMart Bengaluru Colony"/>
    <x v="0"/>
    <x v="0"/>
    <x v="1"/>
    <n v="7"/>
    <n v="0.27168252828155864"/>
    <x v="0"/>
  </r>
  <r>
    <s v="INV102183"/>
    <d v="2025-12-17T00:00:00"/>
    <s v="CUST0106"/>
    <s v="PRD060"/>
    <s v="STR077"/>
    <s v="EMP0030"/>
    <n v="3"/>
    <n v="78.72"/>
    <n v="0"/>
    <n v="0"/>
    <n v="236.16"/>
    <n v="162.75"/>
    <n v="73.41"/>
    <x v="2"/>
    <x v="0"/>
    <x v="1"/>
    <n v="0.63194444444444442"/>
    <s v="Weekday"/>
    <x v="87"/>
    <x v="11"/>
    <n v="72.930000000000007"/>
    <s v="Sangeetha Sekar"/>
    <s v="Gold"/>
    <x v="110"/>
    <s v="Cashier"/>
    <s v="FreshMart Kochi Gardens"/>
    <x v="0"/>
    <x v="1"/>
    <x v="2"/>
    <n v="12"/>
    <n v="0.31084857723577236"/>
    <x v="0"/>
  </r>
  <r>
    <s v="INV100180"/>
    <d v="2025-12-24T00:00:00"/>
    <s v="CUST0095"/>
    <s v="PRD053"/>
    <s v="STR034"/>
    <s v="EMP0059"/>
    <n v="4"/>
    <n v="262.77"/>
    <n v="0"/>
    <n v="0"/>
    <n v="1051.08"/>
    <n v="778.56"/>
    <n v="272.52"/>
    <x v="4"/>
    <x v="0"/>
    <x v="1"/>
    <n v="0.60416666666666663"/>
    <s v="Weekday"/>
    <x v="23"/>
    <x v="2"/>
    <n v="262.77"/>
    <s v="Jayakumar Reddy"/>
    <s v="Bronze"/>
    <x v="83"/>
    <s v="Billing"/>
    <s v="FreshMart Tiruppur Circle"/>
    <x v="0"/>
    <x v="1"/>
    <x v="2"/>
    <n v="12"/>
    <n v="0.2592761730791186"/>
    <x v="0"/>
  </r>
  <r>
    <s v="INV101058"/>
    <d v="2026-12-02T00:00:00"/>
    <s v="CUST0118"/>
    <s v="PRD020"/>
    <s v="STR036"/>
    <s v="EMP0150"/>
    <n v="4"/>
    <n v="99.93"/>
    <n v="0"/>
    <n v="0"/>
    <n v="399.72"/>
    <n v="344.2"/>
    <n v="55.52"/>
    <x v="3"/>
    <x v="0"/>
    <x v="1"/>
    <n v="0.81736111111111109"/>
    <s v="Weekday"/>
    <x v="35"/>
    <x v="7"/>
    <n v="99.93"/>
    <s v="Gokul Naidu"/>
    <s v="Silver"/>
    <x v="58"/>
    <s v="Operations"/>
    <s v="FreshMart Chennai Central"/>
    <x v="0"/>
    <x v="0"/>
    <x v="2"/>
    <n v="12"/>
    <n v="0.13889722805964175"/>
    <x v="0"/>
  </r>
  <r>
    <s v="INV100777"/>
    <d v="2025-07-12T00:00:00"/>
    <s v="CUST0190"/>
    <s v="PRD008"/>
    <s v="STR088"/>
    <s v="EMP0012"/>
    <n v="1"/>
    <n v="455.79"/>
    <n v="0"/>
    <n v="0"/>
    <n v="524.16"/>
    <n v="282.88"/>
    <n v="241.28"/>
    <x v="2"/>
    <x v="0"/>
    <x v="1"/>
    <n v="0.85902777777777772"/>
    <s v="Weekend"/>
    <x v="68"/>
    <x v="6"/>
    <n v="455.79"/>
    <s v="Jaya Kumar"/>
    <s v="Bronze"/>
    <x v="172"/>
    <s v="Cashier"/>
    <s v="FreshMart Salem Extension"/>
    <x v="0"/>
    <x v="1"/>
    <x v="1"/>
    <n v="7"/>
    <n v="0.46031746031746035"/>
    <x v="0"/>
  </r>
  <r>
    <s v="INV100022"/>
    <d v="2026-03-31T00:00:00"/>
    <s v="CUST0398"/>
    <s v="PRD029"/>
    <s v="STR049"/>
    <s v="EMP0017"/>
    <n v="7"/>
    <n v="343.97"/>
    <n v="0"/>
    <n v="0"/>
    <n v="2407.79"/>
    <n v="1828.54"/>
    <n v="579.25"/>
    <x v="5"/>
    <x v="0"/>
    <x v="1"/>
    <n v="0.50069444444444444"/>
    <s v="Weekday"/>
    <x v="9"/>
    <x v="3"/>
    <n v="332.73"/>
    <s v="Balamurugan Menon"/>
    <s v="Gold"/>
    <x v="0"/>
    <s v="Sales"/>
    <s v="FreshMart Mysuru Circle"/>
    <x v="0"/>
    <x v="0"/>
    <x v="3"/>
    <n v="3"/>
    <n v="0.24057330581155334"/>
    <x v="0"/>
  </r>
  <r>
    <s v="INV101013"/>
    <d v="2026-07-01T00:00:00"/>
    <s v="CUST0053"/>
    <s v="PRD145"/>
    <s v="STR059"/>
    <s v="EMP0090"/>
    <n v="3"/>
    <n v="367.25"/>
    <n v="0"/>
    <n v="0"/>
    <n v="1101.75"/>
    <n v="848.97"/>
    <n v="252.78"/>
    <x v="1"/>
    <x v="0"/>
    <x v="1"/>
    <n v="0.65277777777777779"/>
    <s v="Weekday"/>
    <x v="138"/>
    <x v="5"/>
    <n v="367.25"/>
    <s v="Suresh Chettiar"/>
    <s v="Bronze"/>
    <x v="293"/>
    <s v="Billing"/>
    <s v="FreshMart Coimbatore Plaza"/>
    <x v="0"/>
    <x v="0"/>
    <x v="1"/>
    <n v="7"/>
    <n v="0.22943498978897209"/>
    <x v="0"/>
  </r>
  <r>
    <s v="INV101587"/>
    <d v="2026-03-15T00:00:00"/>
    <s v="CUST0353"/>
    <s v="PRD148"/>
    <s v="STR063"/>
    <s v="EMP0052"/>
    <n v="7"/>
    <n v="112.45"/>
    <n v="0"/>
    <n v="0"/>
    <n v="905.22"/>
    <n v="583.30999999999995"/>
    <n v="321.91000000000003"/>
    <x v="4"/>
    <x v="0"/>
    <x v="1"/>
    <n v="0.6166666666666667"/>
    <s v="Weekend"/>
    <x v="115"/>
    <x v="5"/>
    <n v="108.97"/>
    <s v="Mala Nair"/>
    <s v="Gold"/>
    <x v="294"/>
    <s v="Sales"/>
    <s v="FreshMart Hyderabad Market"/>
    <x v="0"/>
    <x v="0"/>
    <x v="3"/>
    <n v="3"/>
    <n v="0.35561520956231635"/>
    <x v="0"/>
  </r>
  <r>
    <s v="INV100833"/>
    <d v="2026-02-19T00:00:00"/>
    <s v="CUST0686"/>
    <s v="PRD119"/>
    <s v="STR080"/>
    <s v="EMP0285"/>
    <n v="4"/>
    <n v="254.62"/>
    <n v="0"/>
    <n v="0"/>
    <n v="1018.48"/>
    <n v="852.92"/>
    <n v="165.56"/>
    <x v="5"/>
    <x v="0"/>
    <x v="1"/>
    <n v="0.6166666666666667"/>
    <s v="Weekday"/>
    <x v="96"/>
    <x v="8"/>
    <n v="234.86"/>
    <s v="Hemalatha Balan"/>
    <s v="Gold"/>
    <x v="62"/>
    <s v="Store Manager"/>
    <s v="FreshMart Madurai Colony"/>
    <x v="0"/>
    <x v="0"/>
    <x v="0"/>
    <n v="2"/>
    <n v="0.16255596575288667"/>
    <x v="0"/>
  </r>
  <r>
    <s v="INV100471"/>
    <d v="2026-09-02T00:00:00"/>
    <s v="CUST0200"/>
    <s v="PRD015"/>
    <s v="STR028"/>
    <s v="EMP0123"/>
    <n v="6"/>
    <n v="464.87"/>
    <n v="0"/>
    <n v="0"/>
    <n v="2789.22"/>
    <n v="2321.34"/>
    <n v="467.88"/>
    <x v="0"/>
    <x v="0"/>
    <x v="1"/>
    <n v="0.54722222222222228"/>
    <s v="Weekday"/>
    <x v="19"/>
    <x v="7"/>
    <n v="459.58"/>
    <s v="Karthik Achari"/>
    <s v="Gold"/>
    <x v="111"/>
    <s v="Cashier"/>
    <s v="FreshMart Ahmedabad Hub"/>
    <x v="0"/>
    <x v="0"/>
    <x v="10"/>
    <n v="9"/>
    <n v="0.16774582141243791"/>
    <x v="0"/>
  </r>
  <r>
    <s v="INV101778"/>
    <d v="2026-01-03T00:00:00"/>
    <s v="CUST0222"/>
    <s v="PRD013"/>
    <s v="STR043"/>
    <s v="EMP0278"/>
    <n v="1"/>
    <n v="161.03"/>
    <n v="0"/>
    <n v="0"/>
    <n v="185.18"/>
    <n v="124.24"/>
    <n v="60.94"/>
    <x v="5"/>
    <x v="0"/>
    <x v="1"/>
    <n v="0.87152777777777779"/>
    <s v="Weekend"/>
    <x v="24"/>
    <x v="7"/>
    <n v="161.03"/>
    <s v="Balamurugan Varma"/>
    <s v="Silver"/>
    <x v="148"/>
    <s v="Inventory"/>
    <s v="FreshMart Erode Heights"/>
    <x v="0"/>
    <x v="0"/>
    <x v="7"/>
    <n v="1"/>
    <n v="0.3290852143860028"/>
    <x v="0"/>
  </r>
  <r>
    <s v="INV100055"/>
    <d v="2025-11-12T00:00:00"/>
    <s v="CUST0067"/>
    <s v="PRD067"/>
    <s v="STR087"/>
    <s v="EMP0222"/>
    <n v="2"/>
    <n v="186.38"/>
    <n v="0"/>
    <n v="0"/>
    <n v="372.76"/>
    <n v="271.32"/>
    <n v="101.44"/>
    <x v="3"/>
    <x v="0"/>
    <x v="1"/>
    <n v="0.6479166666666667"/>
    <s v="Weekday"/>
    <x v="30"/>
    <x v="11"/>
    <n v="186.38"/>
    <s v="Unknown"/>
    <s v="Silver"/>
    <x v="96"/>
    <s v="Inventory"/>
    <s v="FreshMart Mysuru Complex"/>
    <x v="0"/>
    <x v="1"/>
    <x v="5"/>
    <n v="11"/>
    <n v="0.27213220302607577"/>
    <x v="0"/>
  </r>
  <r>
    <s v="INV101706"/>
    <d v="2026-11-03T00:00:00"/>
    <s v="CUST0352"/>
    <s v="PRD054"/>
    <s v="STR087"/>
    <s v="EMP0222"/>
    <n v="3"/>
    <n v="530.16"/>
    <n v="0"/>
    <n v="0"/>
    <n v="1590.48"/>
    <n v="1137.57"/>
    <n v="452.91"/>
    <x v="4"/>
    <x v="0"/>
    <x v="1"/>
    <n v="0.64444444444444449"/>
    <s v="Weekday"/>
    <x v="3"/>
    <x v="2"/>
    <n v="530.16"/>
    <s v="Hemalatha Naicker"/>
    <s v="Bronze"/>
    <x v="96"/>
    <s v="Inventory"/>
    <s v="FreshMart Mysuru Complex"/>
    <x v="0"/>
    <x v="0"/>
    <x v="5"/>
    <n v="11"/>
    <n v="0.28476309038780745"/>
    <x v="0"/>
  </r>
  <r>
    <s v="INV101659"/>
    <d v="2025-12-19T00:00:00"/>
    <s v="CUST0091"/>
    <s v="PRD053"/>
    <s v="STR035"/>
    <s v="EMP0158"/>
    <n v="3"/>
    <n v="262.77"/>
    <n v="0"/>
    <n v="0"/>
    <n v="788.31"/>
    <n v="583.91999999999996"/>
    <n v="204.39"/>
    <x v="2"/>
    <x v="0"/>
    <x v="1"/>
    <n v="0.84097222222222223"/>
    <s v="Weekday"/>
    <x v="23"/>
    <x v="2"/>
    <n v="262.77"/>
    <s v="Prasath Selvam"/>
    <s v="Bronze"/>
    <x v="17"/>
    <s v="Sales"/>
    <s v="FreshMart Kochi Circle"/>
    <x v="0"/>
    <x v="1"/>
    <x v="2"/>
    <n v="12"/>
    <n v="0.2592761730791186"/>
    <x v="0"/>
  </r>
  <r>
    <s v="INV102216"/>
    <d v="2025-12-24T00:00:00"/>
    <s v="CUST0634"/>
    <s v="PRD126"/>
    <s v="STR056"/>
    <s v="EMP0163"/>
    <n v="3"/>
    <n v="384.85"/>
    <n v="0"/>
    <n v="0"/>
    <n v="1154.55"/>
    <n v="973.44"/>
    <n v="181.11"/>
    <x v="1"/>
    <x v="0"/>
    <x v="1"/>
    <n v="0.7"/>
    <s v="Weekday"/>
    <x v="78"/>
    <x v="8"/>
    <n v="360.52"/>
    <s v="Chandrasekar Pandian"/>
    <s v="Gold"/>
    <x v="165"/>
    <s v="Cashier"/>
    <s v="FreshMart Bengaluru Junction"/>
    <x v="0"/>
    <x v="1"/>
    <x v="2"/>
    <n v="12"/>
    <n v="0.15686631154995453"/>
    <x v="0"/>
  </r>
  <r>
    <s v="INV102219"/>
    <d v="2026-06-02T00:00:00"/>
    <s v="CUST0186"/>
    <s v="PRD050"/>
    <s v="STR033"/>
    <s v="EMP0313"/>
    <n v="2"/>
    <n v="51.33"/>
    <n v="0"/>
    <n v="0"/>
    <n v="102.66"/>
    <n v="74.959999999999994"/>
    <n v="27.7"/>
    <x v="3"/>
    <x v="0"/>
    <x v="1"/>
    <n v="0.81944444444444442"/>
    <s v="Weekday"/>
    <x v="2"/>
    <x v="2"/>
    <n v="51.33"/>
    <s v="Bhavani Pillai"/>
    <s v="Bronze"/>
    <x v="199"/>
    <s v="HR"/>
    <s v="FreshMart Ahmedabad Complex"/>
    <x v="0"/>
    <x v="0"/>
    <x v="9"/>
    <n v="6"/>
    <n v="0.26982271576076367"/>
    <x v="0"/>
  </r>
  <r>
    <s v="INV100066"/>
    <d v="2026-03-20T00:00:00"/>
    <s v="CUST0634"/>
    <s v="PRD098"/>
    <s v="STR048"/>
    <s v="EMP0312"/>
    <n v="4"/>
    <n v="83.49"/>
    <n v="0"/>
    <n v="0"/>
    <n v="333.96"/>
    <n v="276.36"/>
    <n v="57.6"/>
    <x v="2"/>
    <x v="0"/>
    <x v="1"/>
    <n v="0.62708333333333333"/>
    <s v="Weekday"/>
    <x v="32"/>
    <x v="10"/>
    <n v="83.13"/>
    <s v="Chandrasekar Pandian"/>
    <s v="Gold"/>
    <x v="19"/>
    <s v="Sales"/>
    <s v="FreshMart Bengaluru Square"/>
    <x v="0"/>
    <x v="0"/>
    <x v="3"/>
    <n v="3"/>
    <n v="0.17247574559827525"/>
    <x v="0"/>
  </r>
  <r>
    <s v="INV100753"/>
    <d v="2025-07-12T00:00:00"/>
    <s v="CUST0231"/>
    <s v="PRD051"/>
    <s v="STR071"/>
    <s v="EMP0189"/>
    <n v="8"/>
    <n v="150.36000000000001"/>
    <n v="0"/>
    <n v="0"/>
    <n v="1383.31"/>
    <n v="902.4"/>
    <n v="480.91"/>
    <x v="4"/>
    <x v="0"/>
    <x v="1"/>
    <n v="0.64722222222222225"/>
    <s v="Weekend"/>
    <x v="136"/>
    <x v="2"/>
    <n v="147.97"/>
    <s v="Suresh Menon"/>
    <s v="Gold"/>
    <x v="158"/>
    <s v="Billing"/>
    <s v="FreshMart Salem Crossing"/>
    <x v="0"/>
    <x v="1"/>
    <x v="1"/>
    <n v="7"/>
    <n v="0.34765164713621677"/>
    <x v="0"/>
  </r>
  <r>
    <s v="INV100257"/>
    <d v="2026-02-13T00:00:00"/>
    <s v="CUST0081"/>
    <s v="PRD112"/>
    <s v="STR047"/>
    <s v="EMP0231"/>
    <n v="3"/>
    <n v="251.73"/>
    <n v="0"/>
    <n v="0"/>
    <n v="755.19"/>
    <n v="631.55999999999995"/>
    <n v="123.63"/>
    <x v="3"/>
    <x v="0"/>
    <x v="1"/>
    <n v="0.51041666666666663"/>
    <s v="Weekday"/>
    <x v="80"/>
    <x v="4"/>
    <n v="251.73"/>
    <s v="Nirmala Achari"/>
    <s v="Bronze"/>
    <x v="295"/>
    <s v="Billing"/>
    <s v="FreshMart Hyderabad Enclave"/>
    <x v="0"/>
    <x v="0"/>
    <x v="0"/>
    <n v="2"/>
    <n v="0.16370714654590235"/>
    <x v="0"/>
  </r>
  <r>
    <s v="INV100625"/>
    <d v="2026-03-15T00:00:00"/>
    <s v="CUST0526"/>
    <s v="PRD115"/>
    <s v="STR070"/>
    <s v="EMP0297"/>
    <n v="2"/>
    <n v="372.61"/>
    <n v="0"/>
    <n v="0"/>
    <n v="857"/>
    <n v="639.82000000000005"/>
    <n v="217.18"/>
    <x v="5"/>
    <x v="0"/>
    <x v="1"/>
    <n v="0.85972222222222228"/>
    <s v="Weekend"/>
    <x v="5"/>
    <x v="4"/>
    <n v="372.61"/>
    <s v="Deepa Krishnan"/>
    <s v="Bronze"/>
    <x v="296"/>
    <s v="Sales"/>
    <s v="FreshMart Bengaluru Nagar"/>
    <x v="0"/>
    <x v="0"/>
    <x v="3"/>
    <n v="3"/>
    <n v="0.25341890315052512"/>
    <x v="0"/>
  </r>
  <r>
    <s v="INV101790"/>
    <d v="2026-03-15T00:00:00"/>
    <s v="CUST0126"/>
    <s v="PRD104"/>
    <s v="STR051"/>
    <s v="EMP0346"/>
    <n v="1"/>
    <n v="191.13"/>
    <n v="0"/>
    <n v="0"/>
    <n v="219.8"/>
    <n v="153.41999999999999"/>
    <n v="66.38"/>
    <x v="5"/>
    <x v="0"/>
    <x v="1"/>
    <n v="0.79791666666666672"/>
    <s v="Weekend"/>
    <x v="95"/>
    <x v="10"/>
    <n v="191.13"/>
    <s v="Anjali Balan"/>
    <s v="Bronze"/>
    <x v="271"/>
    <s v="Sales"/>
    <s v="FreshMart Madurai Arcade"/>
    <x v="0"/>
    <x v="0"/>
    <x v="3"/>
    <n v="3"/>
    <n v="0.30200181983621471"/>
    <x v="0"/>
  </r>
  <r>
    <s v="INV101554"/>
    <d v="2026-03-28T00:00:00"/>
    <s v="CUST0441"/>
    <s v="PRD062"/>
    <s v="STR102"/>
    <s v="EMP0302"/>
    <n v="3"/>
    <n v="446.17"/>
    <n v="0"/>
    <n v="0"/>
    <n v="1539.29"/>
    <n v="976.83"/>
    <n v="562.46"/>
    <x v="5"/>
    <x v="0"/>
    <x v="1"/>
    <n v="0.64375000000000004"/>
    <s v="Weekend"/>
    <x v="42"/>
    <x v="11"/>
    <n v="298.81"/>
    <s v="Hari Kumar"/>
    <s v="Silver"/>
    <x v="297"/>
    <s v="Sales"/>
    <s v="FreshMart Nagpur Towers"/>
    <x v="0"/>
    <x v="0"/>
    <x v="3"/>
    <n v="3"/>
    <n v="0.36540223089866108"/>
    <x v="0"/>
  </r>
  <r>
    <s v="INV102212"/>
    <d v="2026-03-15T00:00:00"/>
    <s v="CUST0246"/>
    <s v="PRD086"/>
    <s v="STR072"/>
    <s v="EMP0124"/>
    <n v="0"/>
    <n v="359.87"/>
    <n v="0"/>
    <n v="0"/>
    <n v="1241.55"/>
    <n v="823.83"/>
    <n v="417.72"/>
    <x v="2"/>
    <x v="0"/>
    <x v="1"/>
    <n v="0.69166666666666665"/>
    <s v="Weekend"/>
    <x v="100"/>
    <x v="9"/>
    <n v="327.08"/>
    <s v="Udhay Varma"/>
    <s v="Gold"/>
    <x v="27"/>
    <s v="Sales"/>
    <s v="FreshMart Salem Point"/>
    <x v="0"/>
    <x v="0"/>
    <x v="3"/>
    <n v="3"/>
    <n v="0.33645040473601551"/>
    <x v="0"/>
  </r>
  <r>
    <s v="INV102031"/>
    <d v="2026-08-03T00:00:00"/>
    <s v="CUST0246"/>
    <s v="PRD104"/>
    <s v="STR057"/>
    <s v="EMP0065"/>
    <n v="4"/>
    <n v="191.42"/>
    <n v="0"/>
    <n v="0"/>
    <n v="880.53"/>
    <n v="613.67999999999995"/>
    <n v="266.85000000000002"/>
    <x v="1"/>
    <x v="0"/>
    <x v="1"/>
    <n v="0.91388888888888886"/>
    <s v="Weekend"/>
    <x v="95"/>
    <x v="10"/>
    <n v="191.13"/>
    <s v="Udhay Varma"/>
    <s v="Gold"/>
    <x v="169"/>
    <s v="Cashier"/>
    <s v="FreshMart Madurai Point"/>
    <x v="0"/>
    <x v="0"/>
    <x v="11"/>
    <n v="8"/>
    <n v="0.30305611393138226"/>
    <x v="0"/>
  </r>
  <r>
    <s v="INV100544"/>
    <d v="2026-03-20T00:00:00"/>
    <s v="CUST0254"/>
    <s v="PRD101"/>
    <s v="STR062"/>
    <s v="EMP0350"/>
    <n v="1"/>
    <n v="451.89"/>
    <n v="0"/>
    <n v="0"/>
    <n v="451.89"/>
    <n v="387.16"/>
    <n v="64.73"/>
    <x v="5"/>
    <x v="0"/>
    <x v="1"/>
    <n v="0.76944444444444449"/>
    <s v="Weekday"/>
    <x v="79"/>
    <x v="10"/>
    <n v="451.89"/>
    <s v="Devi Raj"/>
    <s v="Silver"/>
    <x v="94"/>
    <s v="Cashier"/>
    <s v="FreshMart Hyderabad Crossing"/>
    <x v="0"/>
    <x v="0"/>
    <x v="3"/>
    <n v="3"/>
    <n v="0.14324282458120341"/>
    <x v="0"/>
  </r>
  <r>
    <s v="INV100579"/>
    <d v="2026-02-03T00:00:00"/>
    <s v="CUST0327"/>
    <s v="PRD123"/>
    <s v="STR018"/>
    <s v="EMP0308"/>
    <n v="2"/>
    <n v="183.39"/>
    <n v="0"/>
    <n v="0"/>
    <n v="366.78"/>
    <n v="316.86"/>
    <n v="49.92"/>
    <x v="0"/>
    <x v="0"/>
    <x v="1"/>
    <n v="0.8208333333333333"/>
    <s v="Weekday"/>
    <x v="137"/>
    <x v="8"/>
    <n v="183.39"/>
    <s v="Lakshmi Rao"/>
    <s v="Bronze"/>
    <x v="80"/>
    <s v="Cashier"/>
    <s v="FreshMart Hyderabad Main Road"/>
    <x v="0"/>
    <x v="0"/>
    <x v="0"/>
    <n v="2"/>
    <n v="0.1361033862260756"/>
    <x v="0"/>
  </r>
  <r>
    <s v="INV102297"/>
    <d v="2026-02-28T00:00:00"/>
    <s v="CUST0334"/>
    <s v="PRD062"/>
    <s v="STR021"/>
    <s v="EMP0280"/>
    <n v="4"/>
    <n v="446.17"/>
    <n v="0"/>
    <n v="0"/>
    <n v="2052.38"/>
    <n v="1302.44"/>
    <n v="749.94"/>
    <x v="4"/>
    <x v="0"/>
    <x v="1"/>
    <n v="0.57638888888888884"/>
    <s v="Weekend"/>
    <x v="42"/>
    <x v="11"/>
    <n v="298.81"/>
    <s v="Anitha Kumar"/>
    <s v="Silver"/>
    <x v="61"/>
    <s v="Store Manager"/>
    <s v="FreshMart Madurai Market"/>
    <x v="0"/>
    <x v="0"/>
    <x v="0"/>
    <n v="2"/>
    <n v="0.36540016955924343"/>
    <x v="0"/>
  </r>
  <r>
    <s v="INV102265"/>
    <d v="2026-01-01T00:00:00"/>
    <s v="CUST0340"/>
    <s v="PRD032"/>
    <s v="STR054"/>
    <s v="EMP0104"/>
    <n v="5"/>
    <n v="156.29"/>
    <n v="0"/>
    <n v="0"/>
    <n v="781.45"/>
    <n v="579.54999999999995"/>
    <n v="201.9"/>
    <x v="3"/>
    <x v="0"/>
    <x v="1"/>
    <n v="0.55486111111111114"/>
    <s v="Weekday"/>
    <x v="28"/>
    <x v="3"/>
    <n v="141.11000000000001"/>
    <s v="Anand Prabhu"/>
    <s v="Gold"/>
    <x v="81"/>
    <s v="Inventory"/>
    <s v="FreshMart Mysuru Plaza"/>
    <x v="0"/>
    <x v="0"/>
    <x v="7"/>
    <n v="1"/>
    <n v="0.25836585834026488"/>
    <x v="0"/>
  </r>
  <r>
    <s v="INV100554"/>
    <d v="2025-12-13T00:00:00"/>
    <s v="CUST0378"/>
    <s v="PRD081"/>
    <s v="STR061"/>
    <s v="EMP0279"/>
    <n v="3"/>
    <n v="56.89"/>
    <n v="0"/>
    <n v="0"/>
    <n v="196.27"/>
    <n v="134.88"/>
    <n v="61.39"/>
    <x v="0"/>
    <x v="0"/>
    <x v="1"/>
    <n v="0.67222222222222228"/>
    <s v="Weekend"/>
    <x v="70"/>
    <x v="1"/>
    <n v="55.81"/>
    <s v="Radha Nair"/>
    <s v="Gold"/>
    <x v="12"/>
    <s v="Sales"/>
    <s v="FreshMart Hyderabad Colony"/>
    <x v="0"/>
    <x v="1"/>
    <x v="2"/>
    <n v="12"/>
    <n v="0.31278341060783615"/>
    <x v="0"/>
  </r>
  <r>
    <s v="INV101788"/>
    <d v="2026-12-02T00:00:00"/>
    <s v="CUST0500"/>
    <s v="PRD069"/>
    <s v="STR031"/>
    <s v="EMP0153"/>
    <n v="4"/>
    <n v="520.39"/>
    <n v="0"/>
    <n v="0"/>
    <n v="2081.56"/>
    <n v="1347.2"/>
    <n v="734.36"/>
    <x v="5"/>
    <x v="0"/>
    <x v="1"/>
    <n v="0.90416666666666667"/>
    <s v="Weekday"/>
    <x v="142"/>
    <x v="11"/>
    <n v="468.94"/>
    <s v="Nandhini Prabhu"/>
    <s v="Gold"/>
    <x v="3"/>
    <s v="Sales"/>
    <s v="FreshMart Chennai Complex"/>
    <x v="0"/>
    <x v="0"/>
    <x v="2"/>
    <n v="12"/>
    <n v="0.35279309748457888"/>
    <x v="0"/>
  </r>
  <r>
    <s v="INV100645"/>
    <d v="2025-08-12T00:00:00"/>
    <s v="CUST0493"/>
    <s v="PRD082"/>
    <s v="STR077"/>
    <s v="EMP0030"/>
    <n v="5"/>
    <n v="247.24"/>
    <n v="0"/>
    <n v="0"/>
    <n v="1236.2"/>
    <n v="962.05"/>
    <n v="274.14999999999998"/>
    <x v="5"/>
    <x v="0"/>
    <x v="1"/>
    <n v="0.57916666666666672"/>
    <s v="Weekday"/>
    <x v="31"/>
    <x v="9"/>
    <n v="232.92"/>
    <s v="Elango Nair"/>
    <s v="Gold"/>
    <x v="110"/>
    <s v="Cashier"/>
    <s v="FreshMart Kochi Gardens"/>
    <x v="0"/>
    <x v="1"/>
    <x v="11"/>
    <n v="8"/>
    <n v="0.22176832227794852"/>
    <x v="0"/>
  </r>
  <r>
    <s v="INV100906"/>
    <d v="2025-12-13T00:00:00"/>
    <s v="CUST0684"/>
    <s v="PRD087"/>
    <s v="STR041"/>
    <s v="EMP0325"/>
    <n v="5"/>
    <n v="80.55"/>
    <n v="0"/>
    <n v="0"/>
    <n v="463.16"/>
    <n v="296.85000000000002"/>
    <n v="166.31"/>
    <x v="1"/>
    <x v="0"/>
    <x v="1"/>
    <n v="0.38263888888888886"/>
    <s v="Weekend"/>
    <x v="97"/>
    <x v="9"/>
    <n v="71.290000000000006"/>
    <s v="Unknown"/>
    <s v="Gold"/>
    <x v="298"/>
    <s v="Cashier"/>
    <s v="FreshMart Tiruppur Colony"/>
    <x v="0"/>
    <x v="1"/>
    <x v="2"/>
    <n v="12"/>
    <n v="0.35907677692374124"/>
    <x v="0"/>
  </r>
  <r>
    <s v="INV101983"/>
    <d v="2025-12-14T00:00:00"/>
    <s v="CUST0494"/>
    <s v="PRD002"/>
    <s v="STR046"/>
    <s v="EMP0172"/>
    <n v="4"/>
    <n v="490.98"/>
    <n v="0"/>
    <n v="0"/>
    <n v="2258.5100000000002"/>
    <n v="1016.2"/>
    <n v="1242.31"/>
    <x v="1"/>
    <x v="0"/>
    <x v="1"/>
    <n v="0.84652777777777777"/>
    <s v="Weekend"/>
    <x v="83"/>
    <x v="6"/>
    <n v="440.5"/>
    <s v="Bhavani Reddy"/>
    <s v="Gold"/>
    <x v="151"/>
    <s v="Cashier"/>
    <s v="FreshMart Mysuru Colony"/>
    <x v="0"/>
    <x v="1"/>
    <x v="2"/>
    <n v="12"/>
    <n v="0.55005733868789597"/>
    <x v="0"/>
  </r>
  <r>
    <s v="INV101596"/>
    <d v="2026-01-27T00:00:00"/>
    <s v="CUST0639"/>
    <s v="PRD121"/>
    <s v="STR052"/>
    <s v="EMP0205"/>
    <n v="3"/>
    <n v="330.49"/>
    <n v="0"/>
    <n v="0"/>
    <n v="991.47"/>
    <n v="814.59"/>
    <n v="176.88"/>
    <x v="0"/>
    <x v="0"/>
    <x v="1"/>
    <n v="0.62083333333333335"/>
    <s v="Weekday"/>
    <x v="112"/>
    <x v="8"/>
    <n v="223.15"/>
    <s v="Hari Raj"/>
    <s v="Gold"/>
    <x v="91"/>
    <s v="Store Manager"/>
    <s v="FreshMart Erode Extension"/>
    <x v="0"/>
    <x v="0"/>
    <x v="7"/>
    <n v="1"/>
    <n v="0.17840176707313382"/>
    <x v="0"/>
  </r>
  <r>
    <s v="INV101131"/>
    <d v="2026-07-02T00:00:00"/>
    <s v="CUST0629"/>
    <s v="PRD126"/>
    <s v="STR044"/>
    <s v="EMP0208"/>
    <n v="3"/>
    <n v="360.52"/>
    <n v="0"/>
    <n v="0"/>
    <n v="1243.79"/>
    <n v="973.44"/>
    <n v="270.35000000000002"/>
    <x v="5"/>
    <x v="0"/>
    <x v="1"/>
    <n v="0.63263888888888886"/>
    <s v="Weekend"/>
    <x v="78"/>
    <x v="8"/>
    <n v="360.52"/>
    <s v="Suresh Raj"/>
    <s v="Silver"/>
    <x v="182"/>
    <s v="Inventory"/>
    <s v="FreshMart Erode Colony"/>
    <x v="0"/>
    <x v="0"/>
    <x v="1"/>
    <n v="7"/>
    <n v="0.2173598437035191"/>
    <x v="0"/>
  </r>
  <r>
    <s v="INV101820"/>
    <d v="2025-12-22T00:00:00"/>
    <s v="CUST0672"/>
    <s v="PRD144"/>
    <s v="STR053"/>
    <s v="EMP0190"/>
    <n v="2"/>
    <n v="242.22"/>
    <n v="0"/>
    <n v="0"/>
    <n v="484.44"/>
    <n v="372.08"/>
    <n v="112.36"/>
    <x v="3"/>
    <x v="0"/>
    <x v="1"/>
    <n v="0.53194444444444444"/>
    <s v="Weekday"/>
    <x v="14"/>
    <x v="5"/>
    <n v="242.22"/>
    <s v="Chitra Devi"/>
    <s v="Silver"/>
    <x v="60"/>
    <s v="HR"/>
    <s v="FreshMart Tiruppur Heights"/>
    <x v="0"/>
    <x v="1"/>
    <x v="2"/>
    <n v="12"/>
    <n v="0.2319379076872265"/>
    <x v="0"/>
  </r>
  <r>
    <s v="INV100886"/>
    <d v="2025-12-23T00:00:00"/>
    <s v="CUST0605"/>
    <s v="PRD112"/>
    <s v="STR057"/>
    <s v="EMP0119"/>
    <n v="5"/>
    <n v="257.39999999999998"/>
    <n v="0"/>
    <n v="0"/>
    <n v="1287"/>
    <n v="1052.5999999999999"/>
    <n v="234.4"/>
    <x v="4"/>
    <x v="0"/>
    <x v="1"/>
    <n v="0.79166666666666663"/>
    <s v="Weekday"/>
    <x v="80"/>
    <x v="4"/>
    <n v="251.73"/>
    <s v="Arun Iyer"/>
    <s v="Gold"/>
    <x v="36"/>
    <s v="Sales"/>
    <s v="FreshMart Madurai Point"/>
    <x v="0"/>
    <x v="1"/>
    <x v="2"/>
    <n v="12"/>
    <n v="0.18212898212898213"/>
    <x v="0"/>
  </r>
  <r>
    <s v="INV101910"/>
    <d v="2025-10-12T00:00:00"/>
    <s v="CUST0652"/>
    <s v="PRD020"/>
    <s v="STR014"/>
    <s v="EMP0051"/>
    <n v="5"/>
    <n v="99.93"/>
    <n v="0"/>
    <n v="0"/>
    <n v="499.65"/>
    <n v="430.25"/>
    <n v="69.400000000000006"/>
    <x v="3"/>
    <x v="0"/>
    <x v="1"/>
    <n v="0.39583333333333331"/>
    <s v="Weekday"/>
    <x v="35"/>
    <x v="7"/>
    <n v="99.93"/>
    <s v="Naveen Pillai"/>
    <s v="Silver"/>
    <x v="150"/>
    <s v="Billing"/>
    <s v="FreshMart Coimbatore Circle"/>
    <x v="0"/>
    <x v="1"/>
    <x v="8"/>
    <n v="10"/>
    <n v="0.13889722805964178"/>
    <x v="0"/>
  </r>
  <r>
    <s v="INV102289"/>
    <d v="2025-07-12T00:00:00"/>
    <s v="CUST0284"/>
    <s v="PRD031"/>
    <s v="STR074"/>
    <s v="EMP0270"/>
    <n v="3"/>
    <n v="342.46"/>
    <n v="0"/>
    <n v="0"/>
    <n v="1181.49"/>
    <n v="815.34"/>
    <n v="366.15"/>
    <x v="3"/>
    <x v="0"/>
    <x v="1"/>
    <n v="0.62847222222222221"/>
    <s v="Weekend"/>
    <x v="50"/>
    <x v="3"/>
    <n v="342.46"/>
    <s v="Usha Gounder"/>
    <s v="Bronze"/>
    <x v="135"/>
    <s v="Operations"/>
    <s v="FreshMart Mysuru Main Road"/>
    <x v="0"/>
    <x v="1"/>
    <x v="1"/>
    <n v="7"/>
    <n v="0.30990528908412257"/>
    <x v="0"/>
  </r>
  <r>
    <s v="INV100814"/>
    <d v="2025-06-12T00:00:00"/>
    <s v="CUST0397"/>
    <s v="PRD071"/>
    <s v="STR021"/>
    <s v="EMP0280"/>
    <n v="3"/>
    <n v="53.39"/>
    <n v="0"/>
    <n v="0"/>
    <n v="184.2"/>
    <n v="129.03"/>
    <n v="55.17"/>
    <x v="5"/>
    <x v="0"/>
    <x v="1"/>
    <n v="0.43055555555555558"/>
    <s v="Weekend"/>
    <x v="37"/>
    <x v="1"/>
    <n v="53.39"/>
    <s v="Sudha Venkataraman"/>
    <s v="Bronze"/>
    <x v="61"/>
    <s v="Store Manager"/>
    <s v="FreshMart Madurai Market"/>
    <x v="0"/>
    <x v="1"/>
    <x v="9"/>
    <n v="6"/>
    <n v="0.29951140065146581"/>
    <x v="0"/>
  </r>
  <r>
    <s v="INV100844"/>
    <d v="2025-05-12T00:00:00"/>
    <s v="CUST0589"/>
    <s v="PRD091"/>
    <m/>
    <s v="EMP0244"/>
    <n v="1"/>
    <n v="376.11"/>
    <n v="0"/>
    <n v="0"/>
    <n v="376.11"/>
    <n v="301.57"/>
    <n v="74.540000000000006"/>
    <x v="3"/>
    <x v="0"/>
    <x v="1"/>
    <n v="0.65"/>
    <s v="Weekday"/>
    <x v="74"/>
    <x v="9"/>
    <n v="376.11"/>
    <s v="Ovi Venkataraman"/>
    <s v="Silver"/>
    <x v="136"/>
    <s v="Cashier"/>
    <m/>
    <x v="0"/>
    <x v="1"/>
    <x v="6"/>
    <n v="5"/>
    <n v="0.19818670069926353"/>
    <x v="0"/>
  </r>
  <r>
    <s v="INV101836"/>
    <d v="2025-01-12T00:00:00"/>
    <s v="CUST0235"/>
    <s v="PRD060"/>
    <s v="STR025"/>
    <s v="EMP0323"/>
    <n v="3"/>
    <n v="81.31"/>
    <n v="0"/>
    <n v="0"/>
    <n v="243.93"/>
    <n v="162.75"/>
    <n v="81.180000000000007"/>
    <x v="4"/>
    <x v="0"/>
    <x v="1"/>
    <n v="0.67500000000000004"/>
    <s v="Weekday"/>
    <x v="87"/>
    <x v="11"/>
    <n v="72.930000000000007"/>
    <s v="Rajesh Pandian"/>
    <s v="Gold"/>
    <x v="299"/>
    <s v="Sales"/>
    <s v="FreshMart Tiruppur Enclave"/>
    <x v="0"/>
    <x v="1"/>
    <x v="7"/>
    <n v="1"/>
    <n v="0.33280039355552826"/>
    <x v="0"/>
  </r>
  <r>
    <s v="INV100213"/>
    <d v="2025-11-25T00:00:00"/>
    <s v="CUST0200"/>
    <s v="PRD027"/>
    <s v="STR074"/>
    <s v="EMP0270"/>
    <n v="6"/>
    <n v="157.1"/>
    <n v="0"/>
    <n v="0"/>
    <n v="942.6"/>
    <n v="641.94000000000005"/>
    <n v="300.66000000000003"/>
    <x v="1"/>
    <x v="0"/>
    <x v="1"/>
    <n v="0.51388888888888884"/>
    <s v="Weekday"/>
    <x v="4"/>
    <x v="3"/>
    <n v="139.21"/>
    <s v="Karthik Achari"/>
    <s v="Gold"/>
    <x v="135"/>
    <s v="Operations"/>
    <s v="FreshMart Mysuru Main Road"/>
    <x v="0"/>
    <x v="1"/>
    <x v="5"/>
    <n v="11"/>
    <n v="0.31896880967536601"/>
    <x v="0"/>
  </r>
  <r>
    <s v="INV101433"/>
    <d v="2025-11-23T00:00:00"/>
    <s v="CUST0313"/>
    <s v="PRD019"/>
    <s v="STR020"/>
    <s v="EMP0267"/>
    <n v="3"/>
    <n v="448.94"/>
    <n v="0"/>
    <n v="0"/>
    <n v="1548.84"/>
    <n v="1140.24"/>
    <n v="408.6"/>
    <x v="0"/>
    <x v="0"/>
    <x v="1"/>
    <n v="0.56180555555555556"/>
    <s v="Weekend"/>
    <x v="85"/>
    <x v="7"/>
    <n v="448.94"/>
    <s v="Thiru Nair"/>
    <s v="Bronze"/>
    <x v="181"/>
    <s v="HR"/>
    <s v="FreshMart Erode Circle"/>
    <x v="0"/>
    <x v="1"/>
    <x v="5"/>
    <n v="11"/>
    <n v="0.26381033547687305"/>
    <x v="0"/>
  </r>
  <r>
    <s v="INV102248"/>
    <d v="2025-11-19T00:00:00"/>
    <s v="CUST0611"/>
    <s v="PRD074"/>
    <s v="STR016"/>
    <s v="EMP0067"/>
    <n v="4"/>
    <n v="434.28"/>
    <n v="0"/>
    <n v="0"/>
    <n v="1737.12"/>
    <n v="1257.04"/>
    <n v="480.08"/>
    <x v="4"/>
    <x v="0"/>
    <x v="1"/>
    <n v="0.80208333333333337"/>
    <s v="Weekday"/>
    <x v="110"/>
    <x v="1"/>
    <n v="414.29"/>
    <s v="Vasanth Iyer"/>
    <s v="Gold"/>
    <x v="4"/>
    <s v="Sales"/>
    <s v="FreshMart Kochi Bypass"/>
    <x v="0"/>
    <x v="1"/>
    <x v="5"/>
    <n v="11"/>
    <n v="0.27636547849313808"/>
    <x v="0"/>
  </r>
  <r>
    <s v="INV100530"/>
    <d v="2025-12-11T00:00:00"/>
    <s v="CUST0515"/>
    <s v="PRD051"/>
    <s v="STR055"/>
    <s v="EMP0068"/>
    <n v="2"/>
    <n v="147.97"/>
    <n v="0"/>
    <n v="0"/>
    <n v="295.94"/>
    <n v="225.6"/>
    <n v="70.34"/>
    <x v="4"/>
    <x v="0"/>
    <x v="1"/>
    <n v="0.45208333333333334"/>
    <s v="Weekday"/>
    <x v="136"/>
    <x v="2"/>
    <n v="147.97"/>
    <s v="Ovi Pillai"/>
    <s v="Bronze"/>
    <x v="5"/>
    <s v="Sales"/>
    <s v="FreshMart Madurai Circle"/>
    <x v="0"/>
    <x v="1"/>
    <x v="2"/>
    <n v="12"/>
    <n v="0.23768331418530786"/>
    <x v="0"/>
  </r>
  <r>
    <s v="INV100817"/>
    <d v="2025-12-11T00:00:00"/>
    <s v="CUST0200"/>
    <s v="PRD034"/>
    <s v="STR008"/>
    <s v="EMP0278"/>
    <n v="7"/>
    <n v="133.02000000000001"/>
    <n v="0"/>
    <n v="0"/>
    <n v="931.14"/>
    <n v="681.45"/>
    <n v="249.69"/>
    <x v="0"/>
    <x v="0"/>
    <x v="1"/>
    <n v="0.71805555555555556"/>
    <s v="Weekday"/>
    <x v="13"/>
    <x v="3"/>
    <n v="124.84"/>
    <s v="Karthik Achari"/>
    <s v="Gold"/>
    <x v="148"/>
    <s v="Inventory"/>
    <s v="FreshMart Kochi Plaza"/>
    <x v="0"/>
    <x v="1"/>
    <x v="2"/>
    <n v="12"/>
    <n v="0.2681551646368967"/>
    <x v="0"/>
  </r>
  <r>
    <s v="INV101479"/>
    <d v="2025-09-11T00:00:00"/>
    <s v="CUST0256"/>
    <s v="PRD029"/>
    <s v="STR010"/>
    <s v="EMP0129"/>
    <n v="3"/>
    <n v="332.73"/>
    <n v="0"/>
    <n v="0"/>
    <n v="1147.92"/>
    <n v="783.66"/>
    <n v="364.26"/>
    <x v="0"/>
    <x v="0"/>
    <x v="1"/>
    <n v="0.8569444444444444"/>
    <s v="Weekend"/>
    <x v="9"/>
    <x v="3"/>
    <n v="332.73"/>
    <s v="Charulatha Velan"/>
    <s v="Silver"/>
    <x v="173"/>
    <s v="Inventory"/>
    <s v="FreshMart Kochi Colony"/>
    <x v="0"/>
    <x v="1"/>
    <x v="10"/>
    <n v="9"/>
    <n v="0.31732176458289774"/>
    <x v="0"/>
  </r>
  <r>
    <s v="INV101386"/>
    <d v="2025-08-11T00:00:00"/>
    <s v="CUST0605"/>
    <s v="PRD068"/>
    <s v="STR002"/>
    <s v="EMP0184"/>
    <n v="3"/>
    <n v="257.27999999999997"/>
    <n v="0"/>
    <n v="0"/>
    <n v="887.62"/>
    <n v="482.94"/>
    <n v="404.68"/>
    <x v="0"/>
    <x v="0"/>
    <x v="1"/>
    <n v="0.4777777777777778"/>
    <s v="Weekend"/>
    <x v="105"/>
    <x v="11"/>
    <n v="232.2"/>
    <s v="Arun Iyer"/>
    <s v="Gold"/>
    <x v="287"/>
    <s v="Sales"/>
    <s v="FreshMart Tiruppur Bypass"/>
    <x v="0"/>
    <x v="1"/>
    <x v="11"/>
    <n v="8"/>
    <n v="0.45591581983281132"/>
    <x v="0"/>
  </r>
  <r>
    <s v="INV101143"/>
    <d v="2025-01-11T00:00:00"/>
    <s v="CUST0612"/>
    <s v="PRD084"/>
    <s v="STR078"/>
    <s v="EMP0296"/>
    <n v="4"/>
    <n v="246.31"/>
    <n v="0"/>
    <n v="0"/>
    <n v="1133.03"/>
    <n v="728.68"/>
    <n v="404.35"/>
    <x v="1"/>
    <x v="0"/>
    <x v="1"/>
    <n v="0.53680555555555554"/>
    <s v="Weekend"/>
    <x v="36"/>
    <x v="9"/>
    <n v="221.61"/>
    <s v="Ramesh Naidu"/>
    <s v="Gold"/>
    <x v="140"/>
    <s v="Billing"/>
    <s v="FreshMart Tiruppur Towers"/>
    <x v="0"/>
    <x v="1"/>
    <x v="7"/>
    <n v="1"/>
    <n v="0.35687492828963047"/>
    <x v="0"/>
  </r>
  <r>
    <s v="INV102303"/>
    <d v="2025-01-11T00:00:00"/>
    <s v="CUST0605"/>
    <s v="PRD108"/>
    <s v="STR032"/>
    <s v="EMP0224"/>
    <n v="8"/>
    <n v="350.62"/>
    <n v="0"/>
    <n v="0"/>
    <n v="3225.7"/>
    <n v="2079.44"/>
    <n v="1146.26"/>
    <x v="3"/>
    <x v="0"/>
    <x v="1"/>
    <n v="0.84930555555555554"/>
    <s v="Weekend"/>
    <x v="140"/>
    <x v="4"/>
    <n v="306.62"/>
    <s v="Arun Iyer"/>
    <s v="Gold"/>
    <x v="118"/>
    <s v="Operations"/>
    <s v="FreshMart Kochi Main Road"/>
    <x v="0"/>
    <x v="1"/>
    <x v="7"/>
    <n v="1"/>
    <n v="0.35535232662677868"/>
    <x v="0"/>
  </r>
  <r>
    <s v="INV102403"/>
    <d v="2025-10-31T00:00:00"/>
    <s v="CUST0279"/>
    <s v="PRD049"/>
    <s v="STR035"/>
    <s v="EMP0297"/>
    <n v="5"/>
    <n v="447.25"/>
    <n v="0"/>
    <n v="0"/>
    <n v="2236.25"/>
    <n v="1544.7"/>
    <n v="691.55"/>
    <x v="0"/>
    <x v="0"/>
    <x v="1"/>
    <n v="0.70416666666666672"/>
    <s v="Weekday"/>
    <x v="48"/>
    <x v="2"/>
    <n v="418.79"/>
    <s v="Ramesh Devi"/>
    <s v="Gold"/>
    <x v="296"/>
    <s v="Sales"/>
    <s v="FreshMart Kochi Circle"/>
    <x v="0"/>
    <x v="1"/>
    <x v="8"/>
    <n v="10"/>
    <n v="0.30924538848518723"/>
    <x v="0"/>
  </r>
  <r>
    <s v="INV100405"/>
    <d v="2025-10-26T00:00:00"/>
    <s v="CUST0500"/>
    <s v="PRD107"/>
    <s v="STR023"/>
    <s v="EMP0262"/>
    <n v="3"/>
    <n v="426.75"/>
    <n v="0"/>
    <n v="0"/>
    <n v="1472.29"/>
    <n v="1045.23"/>
    <n v="427.06"/>
    <x v="1"/>
    <x v="0"/>
    <x v="1"/>
    <n v="0.71944444444444444"/>
    <s v="Weekend"/>
    <x v="94"/>
    <x v="4"/>
    <n v="405.1"/>
    <s v="Nandhini Prabhu"/>
    <s v="Gold"/>
    <x v="234"/>
    <s v="Sales"/>
    <s v="FreshMart Mysuru Square"/>
    <x v="0"/>
    <x v="1"/>
    <x v="8"/>
    <n v="10"/>
    <n v="0.29006513662389882"/>
    <x v="0"/>
  </r>
  <r>
    <s v="INV100443"/>
    <d v="2025-10-26T00:00:00"/>
    <s v="CUST0480"/>
    <s v="PRD106"/>
    <s v="STR025"/>
    <s v="EMP0323"/>
    <n v="1"/>
    <n v="227"/>
    <n v="0"/>
    <n v="0"/>
    <n v="261.05"/>
    <n v="196.3"/>
    <n v="64.75"/>
    <x v="5"/>
    <x v="0"/>
    <x v="1"/>
    <n v="0.70763888888888893"/>
    <s v="Weekend"/>
    <x v="144"/>
    <x v="4"/>
    <n v="227"/>
    <s v="Aishwarya Balan"/>
    <s v="Bronze"/>
    <x v="299"/>
    <s v="Sales"/>
    <s v="FreshMart Tiruppur Enclave"/>
    <x v="0"/>
    <x v="1"/>
    <x v="8"/>
    <n v="10"/>
    <n v="0.24803677456425971"/>
    <x v="0"/>
  </r>
  <r>
    <s v="INV101379"/>
    <d v="2025-10-26T00:00:00"/>
    <s v="CUST0522"/>
    <s v="PRD003"/>
    <s v="STR082"/>
    <s v="EMP0115"/>
    <n v="4"/>
    <n v="589.75"/>
    <n v="0"/>
    <n v="0"/>
    <n v="2712.85"/>
    <n v="1374.6"/>
    <n v="1338.25"/>
    <x v="1"/>
    <x v="0"/>
    <x v="1"/>
    <n v="0.64375000000000004"/>
    <s v="Weekend"/>
    <x v="104"/>
    <x v="6"/>
    <n v="589.75"/>
    <s v="Gayathri Naicker"/>
    <s v="Silver"/>
    <x v="69"/>
    <s v="Store Manager"/>
    <s v="FreshMart Salem Bypass"/>
    <x v="0"/>
    <x v="1"/>
    <x v="8"/>
    <n v="10"/>
    <n v="0.49330040363455407"/>
    <x v="0"/>
  </r>
  <r>
    <s v="INV100805"/>
    <d v="2025-10-25T00:00:00"/>
    <s v="CUST0370"/>
    <s v="PRD005"/>
    <s v="STR067"/>
    <s v="EMP0247"/>
    <n v="7"/>
    <n v="359.38"/>
    <n v="0"/>
    <n v="0"/>
    <n v="2893.01"/>
    <n v="1436.89"/>
    <n v="1456.12"/>
    <x v="1"/>
    <x v="0"/>
    <x v="1"/>
    <n v="0.48749999999999999"/>
    <s v="Weekend"/>
    <x v="24"/>
    <x v="6"/>
    <n v="332.74"/>
    <s v="Jaya Naicker"/>
    <s v="Gold"/>
    <x v="31"/>
    <s v="Sales"/>
    <s v="FreshMart Salem Complex"/>
    <x v="0"/>
    <x v="1"/>
    <x v="8"/>
    <n v="10"/>
    <n v="0.5033235280901206"/>
    <x v="0"/>
  </r>
  <r>
    <s v="INV101643"/>
    <d v="2025-10-22T00:00:00"/>
    <s v="CUST0534"/>
    <s v="PRD025"/>
    <s v="STR064"/>
    <s v="EMP0234"/>
    <n v="5"/>
    <n v="383.51"/>
    <n v="0"/>
    <n v="0"/>
    <n v="1917.55"/>
    <n v="1429.5"/>
    <n v="488.05"/>
    <x v="0"/>
    <x v="0"/>
    <x v="1"/>
    <n v="0.7680555555555556"/>
    <s v="Weekday"/>
    <x v="8"/>
    <x v="3"/>
    <n v="383.51"/>
    <s v="Kalpana Nair"/>
    <s v="Silver"/>
    <x v="300"/>
    <s v="Sales"/>
    <s v="FreshMart Kochi Extension"/>
    <x v="0"/>
    <x v="1"/>
    <x v="8"/>
    <n v="10"/>
    <n v="0.25451748324685147"/>
    <x v="0"/>
  </r>
  <r>
    <s v="INV100420"/>
    <d v="2025-10-21T00:00:00"/>
    <s v="CUST0424"/>
    <s v="PRD010"/>
    <s v="STR068"/>
    <s v="EMP0233"/>
    <n v="1"/>
    <n v="182.3"/>
    <n v="0"/>
    <n v="0"/>
    <n v="182.3"/>
    <n v="107.6"/>
    <n v="74.7"/>
    <x v="5"/>
    <x v="0"/>
    <x v="1"/>
    <n v="0.83888888888888891"/>
    <s v="Weekday"/>
    <x v="113"/>
    <x v="6"/>
    <n v="182.3"/>
    <s v="Sanjay Varma"/>
    <s v="Bronze"/>
    <x v="40"/>
    <s v="Sales"/>
    <s v="FreshMart Coimbatore Main Road"/>
    <x v="0"/>
    <x v="1"/>
    <x v="8"/>
    <n v="10"/>
    <n v="0.4097641250685683"/>
    <x v="0"/>
  </r>
  <r>
    <s v="INV100574"/>
    <d v="2025-10-19T00:00:00"/>
    <s v="CUST0089"/>
    <s v="PRD018"/>
    <s v="STR033"/>
    <s v="EMP0313"/>
    <n v="1"/>
    <n v="232.58"/>
    <n v="0"/>
    <n v="0"/>
    <n v="267.47000000000003"/>
    <n v="191.2"/>
    <n v="76.27"/>
    <x v="4"/>
    <x v="0"/>
    <x v="1"/>
    <n v="0.61805555555555558"/>
    <s v="Weekend"/>
    <x v="21"/>
    <x v="7"/>
    <n v="232.58"/>
    <s v="Dhanush Chettiar"/>
    <s v="Bronze"/>
    <x v="199"/>
    <s v="HR"/>
    <s v="FreshMart Ahmedabad Complex"/>
    <x v="0"/>
    <x v="1"/>
    <x v="8"/>
    <n v="10"/>
    <n v="0.28515347515609224"/>
    <x v="0"/>
  </r>
  <r>
    <s v="INV101331"/>
    <d v="2025-10-18T00:00:00"/>
    <s v="CUST0541"/>
    <s v="PRD024"/>
    <s v="STR012"/>
    <s v="EMP0142"/>
    <n v="5"/>
    <n v="354.44"/>
    <n v="0"/>
    <n v="0"/>
    <n v="2038.03"/>
    <n v="1230.5999999999999"/>
    <n v="807.43"/>
    <x v="3"/>
    <x v="0"/>
    <x v="1"/>
    <n v="0.58750000000000002"/>
    <s v="Weekend"/>
    <x v="88"/>
    <x v="7"/>
    <n v="313.47000000000003"/>
    <s v="Divya Reddy"/>
    <s v="Gold"/>
    <x v="70"/>
    <s v="Billing"/>
    <s v="FreshMart Chennai Junction"/>
    <x v="0"/>
    <x v="1"/>
    <x v="8"/>
    <n v="10"/>
    <n v="0.39618160674769259"/>
    <x v="0"/>
  </r>
  <r>
    <s v="INV101826"/>
    <d v="2025-10-18T00:00:00"/>
    <s v="CUST0500"/>
    <s v="PRD033"/>
    <s v="STR056"/>
    <s v="EMP0163"/>
    <n v="6"/>
    <n v="242.47"/>
    <n v="0"/>
    <n v="0"/>
    <n v="1673.04"/>
    <n v="1062.18"/>
    <n v="610.86"/>
    <x v="3"/>
    <x v="0"/>
    <x v="1"/>
    <n v="0.84722222222222221"/>
    <s v="Weekend"/>
    <x v="66"/>
    <x v="3"/>
    <n v="217.42"/>
    <s v="Nandhini Prabhu"/>
    <s v="Gold"/>
    <x v="165"/>
    <s v="Cashier"/>
    <s v="FreshMart Bengaluru Junction"/>
    <x v="0"/>
    <x v="1"/>
    <x v="8"/>
    <n v="10"/>
    <n v="0.36511978195380868"/>
    <x v="0"/>
  </r>
  <r>
    <s v="INV100161"/>
    <d v="2025-10-16T00:00:00"/>
    <s v="CUST0330"/>
    <s v="PRD094"/>
    <s v="STR087"/>
    <s v="EMP0222"/>
    <n v="3"/>
    <n v="298.68"/>
    <n v="0"/>
    <n v="0"/>
    <n v="896.04"/>
    <n v="752.07"/>
    <n v="143.97"/>
    <x v="4"/>
    <x v="0"/>
    <x v="1"/>
    <n v="0.84722222222222221"/>
    <s v="Weekday"/>
    <x v="130"/>
    <x v="10"/>
    <n v="298.68"/>
    <s v="Anand Balan"/>
    <s v="Silver"/>
    <x v="96"/>
    <s v="Inventory"/>
    <s v="FreshMart Mysuru Complex"/>
    <x v="0"/>
    <x v="1"/>
    <x v="8"/>
    <n v="10"/>
    <n v="0.16067363064148923"/>
    <x v="0"/>
  </r>
  <r>
    <s v="INV101494"/>
    <d v="2025-10-13T00:00:00"/>
    <s v="CUST0343"/>
    <s v="PRD020"/>
    <s v="STR079"/>
    <s v="EMP0295"/>
    <n v="3"/>
    <n v="99.93"/>
    <n v="0"/>
    <n v="0"/>
    <n v="299.79000000000002"/>
    <n v="258.14999999999998"/>
    <n v="41.64"/>
    <x v="0"/>
    <x v="0"/>
    <x v="1"/>
    <n v="0.54374999999999996"/>
    <s v="Weekday"/>
    <x v="35"/>
    <x v="7"/>
    <n v="99.93"/>
    <s v="Jayakumar Nathan"/>
    <s v="Silver"/>
    <x v="145"/>
    <s v="Inventory"/>
    <s v="FreshMart Erode Hub"/>
    <x v="0"/>
    <x v="1"/>
    <x v="8"/>
    <n v="10"/>
    <n v="0.13889722805964175"/>
    <x v="0"/>
  </r>
  <r>
    <s v="INV101738"/>
    <d v="2025-12-10T00:00:00"/>
    <s v="CUST0543"/>
    <s v="PRD033"/>
    <s v="STR030"/>
    <s v="EMP0224"/>
    <n v="4"/>
    <n v="239.91"/>
    <n v="0"/>
    <n v="0"/>
    <n v="1103.5899999999999"/>
    <n v="708.12"/>
    <n v="395.47"/>
    <x v="3"/>
    <x v="0"/>
    <x v="1"/>
    <n v="0.49375000000000002"/>
    <s v="Weekend"/>
    <x v="66"/>
    <x v="3"/>
    <n v="217.42"/>
    <s v="Gopal Menon"/>
    <s v="Gold"/>
    <x v="118"/>
    <s v="Operations"/>
    <s v="FreshMart Mysuru Bypass"/>
    <x v="0"/>
    <x v="1"/>
    <x v="2"/>
    <n v="12"/>
    <n v="0.35834866209371241"/>
    <x v="0"/>
  </r>
  <r>
    <s v="INV101954"/>
    <d v="2025-10-10T00:00:00"/>
    <s v="CUST0379"/>
    <s v="PRD054"/>
    <s v="STR081"/>
    <s v="EMP0031"/>
    <n v="1"/>
    <n v="530.16"/>
    <n v="0"/>
    <n v="0"/>
    <n v="530.16"/>
    <n v="379.19"/>
    <n v="150.97"/>
    <x v="1"/>
    <x v="0"/>
    <x v="1"/>
    <n v="0.63749999999999996"/>
    <s v="Weekday"/>
    <x v="3"/>
    <x v="2"/>
    <n v="530.16"/>
    <s v="Aishwarya Pandian"/>
    <s v="Silver"/>
    <x v="196"/>
    <s v="Cashier"/>
    <s v="FreshMart Erode Crossing"/>
    <x v="0"/>
    <x v="1"/>
    <x v="8"/>
    <n v="10"/>
    <n v="0.28476309038780745"/>
    <x v="0"/>
  </r>
  <r>
    <s v="INV100744"/>
    <d v="2025-09-10T00:00:00"/>
    <s v="CUST0042"/>
    <s v="PRD100"/>
    <s v="STR041"/>
    <s v="EMP0097"/>
    <n v="3"/>
    <n v="290.45"/>
    <n v="0"/>
    <n v="0"/>
    <n v="871.35"/>
    <n v="713.67"/>
    <n v="157.68"/>
    <x v="2"/>
    <x v="0"/>
    <x v="1"/>
    <n v="0.54236111111111107"/>
    <s v="Weekday"/>
    <x v="90"/>
    <x v="10"/>
    <n v="290.45"/>
    <s v="Malathi Kumar"/>
    <s v="Silver"/>
    <x v="105"/>
    <s v="Billing"/>
    <s v="FreshMart Tiruppur Colony"/>
    <x v="0"/>
    <x v="1"/>
    <x v="10"/>
    <n v="9"/>
    <n v="0.18096057841280772"/>
    <x v="0"/>
  </r>
  <r>
    <s v="INV100988"/>
    <d v="2025-08-10T00:00:00"/>
    <s v="CUST0685"/>
    <s v="PRD033"/>
    <s v="STR047"/>
    <s v="EMP0231"/>
    <n v="7"/>
    <n v="225.96"/>
    <n v="0"/>
    <n v="0"/>
    <n v="1581.72"/>
    <n v="1239.21"/>
    <n v="342.51"/>
    <x v="5"/>
    <x v="0"/>
    <x v="1"/>
    <n v="0.44027777777777777"/>
    <s v="Weekday"/>
    <x v="66"/>
    <x v="3"/>
    <n v="217.42"/>
    <s v="Naveen Achari"/>
    <s v="Gold"/>
    <x v="295"/>
    <s v="Billing"/>
    <s v="FreshMart Hyderabad Enclave"/>
    <x v="0"/>
    <x v="1"/>
    <x v="11"/>
    <n v="8"/>
    <n v="0.21654275092936803"/>
    <x v="0"/>
  </r>
  <r>
    <s v="INV100500"/>
    <d v="2025-04-10T00:00:00"/>
    <s v="CUST0612"/>
    <s v="PRD043"/>
    <s v="STR063"/>
    <s v="EMP0049"/>
    <n v="6"/>
    <n v="46"/>
    <n v="0"/>
    <n v="0"/>
    <n v="317.39999999999998"/>
    <n v="219.54"/>
    <n v="97.86"/>
    <x v="4"/>
    <x v="0"/>
    <x v="1"/>
    <n v="0.6958333333333333"/>
    <s v="Weekend"/>
    <x v="131"/>
    <x v="12"/>
    <n v="42.97"/>
    <s v="Ramesh Naidu"/>
    <s v="Gold"/>
    <x v="49"/>
    <s v="Billing"/>
    <s v="FreshMart Hyderabad Market"/>
    <x v="0"/>
    <x v="1"/>
    <x v="4"/>
    <n v="4"/>
    <n v="0.30831758034026469"/>
    <x v="0"/>
  </r>
  <r>
    <s v="INV100570"/>
    <d v="2025-04-10T00:00:00"/>
    <s v="CUST0474"/>
    <s v="PRD084"/>
    <s v="STR030"/>
    <s v="EMP0224"/>
    <n v="1"/>
    <n v="221.61"/>
    <n v="0"/>
    <n v="0"/>
    <n v="254.85"/>
    <n v="182.17"/>
    <n v="72.680000000000007"/>
    <x v="4"/>
    <x v="0"/>
    <x v="1"/>
    <n v="0.8833333333333333"/>
    <s v="Weekend"/>
    <x v="36"/>
    <x v="9"/>
    <n v="221.61"/>
    <s v="Geetha Venkataraman"/>
    <s v="Bronze"/>
    <x v="118"/>
    <s v="Operations"/>
    <s v="FreshMart Mysuru Bypass"/>
    <x v="0"/>
    <x v="1"/>
    <x v="4"/>
    <n v="4"/>
    <n v="0.28518736511673537"/>
    <x v="0"/>
  </r>
  <r>
    <s v="INV101782"/>
    <d v="2025-02-10T00:00:00"/>
    <s v="CUST0394"/>
    <s v="PRD140"/>
    <s v="STR022"/>
    <s v="EMP0283"/>
    <n v="7"/>
    <n v="368.46"/>
    <n v="0"/>
    <n v="0"/>
    <n v="2579.2199999999998"/>
    <n v="1820.42"/>
    <n v="758.8"/>
    <x v="0"/>
    <x v="0"/>
    <x v="1"/>
    <n v="0.4861111111111111"/>
    <s v="Weekday"/>
    <x v="128"/>
    <x v="5"/>
    <n v="352.51"/>
    <s v="Sudha Mudaliar"/>
    <s v="Gold"/>
    <x v="16"/>
    <s v="Sales"/>
    <s v="FreshMart Tiruppur Complex"/>
    <x v="0"/>
    <x v="1"/>
    <x v="0"/>
    <n v="2"/>
    <n v="0.29419747055311296"/>
    <x v="0"/>
  </r>
  <r>
    <s v="INV100536"/>
    <d v="2025-09-23T00:00:00"/>
    <s v="CUST0571"/>
    <s v="PRD010"/>
    <s v="STR072"/>
    <s v="EMP0124"/>
    <n v="5"/>
    <n v="182.96"/>
    <n v="0"/>
    <n v="0"/>
    <n v="914.8"/>
    <n v="538"/>
    <n v="376.8"/>
    <x v="5"/>
    <x v="0"/>
    <x v="1"/>
    <n v="0.81180555555555556"/>
    <s v="Weekday"/>
    <x v="113"/>
    <x v="6"/>
    <n v="182.3"/>
    <s v="Nirmala Iyer"/>
    <s v="Gold"/>
    <x v="27"/>
    <s v="Sales"/>
    <s v="FreshMart Salem Point"/>
    <x v="0"/>
    <x v="1"/>
    <x v="10"/>
    <n v="9"/>
    <n v="0.41189331001311763"/>
    <x v="0"/>
  </r>
  <r>
    <s v="INV101108"/>
    <d v="2025-09-22T00:00:00"/>
    <s v="CUST0425"/>
    <s v="PRD103"/>
    <s v="STR010"/>
    <s v="EMP0004"/>
    <n v="8"/>
    <n v="360.25"/>
    <n v="0"/>
    <n v="0"/>
    <n v="2882"/>
    <n v="2427.2800000000002"/>
    <n v="454.72"/>
    <x v="2"/>
    <x v="0"/>
    <x v="1"/>
    <n v="0.43680555555555556"/>
    <s v="Weekday"/>
    <x v="93"/>
    <x v="10"/>
    <n v="355.64"/>
    <s v="Balaji Mudaliar"/>
    <s v="Gold"/>
    <x v="37"/>
    <s v="Sales"/>
    <s v="FreshMart Kochi Colony"/>
    <x v="0"/>
    <x v="1"/>
    <x v="10"/>
    <n v="9"/>
    <n v="0.1577793199167245"/>
    <x v="0"/>
  </r>
  <r>
    <s v="INV100205"/>
    <d v="2025-09-20T00:00:00"/>
    <s v="CUST0618"/>
    <s v="PRD013"/>
    <s v="STR086"/>
    <s v="EMP0263"/>
    <n v="7"/>
    <n v="181.93"/>
    <n v="0"/>
    <n v="0"/>
    <n v="1464.54"/>
    <n v="869.68"/>
    <n v="594.86"/>
    <x v="3"/>
    <x v="0"/>
    <x v="1"/>
    <n v="0.6430555555555556"/>
    <s v="Weekend"/>
    <x v="24"/>
    <x v="7"/>
    <n v="161.03"/>
    <s v="Malathi Naidu"/>
    <s v="Gold"/>
    <x v="99"/>
    <s v="Cashier"/>
    <s v="FreshMart Bengaluru Circle"/>
    <x v="0"/>
    <x v="1"/>
    <x v="10"/>
    <n v="9"/>
    <n v="0.40617531784724215"/>
    <x v="0"/>
  </r>
  <r>
    <s v="INV102374"/>
    <d v="2025-09-20T00:00:00"/>
    <s v="CUST0090"/>
    <s v="PRD128"/>
    <s v="STR079"/>
    <s v="EMP0295"/>
    <n v="3"/>
    <n v="253.11"/>
    <n v="0"/>
    <n v="0"/>
    <n v="873.23"/>
    <n v="572.22"/>
    <n v="301.01"/>
    <x v="2"/>
    <x v="0"/>
    <x v="1"/>
    <n v="0.62638888888888888"/>
    <s v="Weekend"/>
    <x v="46"/>
    <x v="0"/>
    <n v="253.11"/>
    <s v="Deepa Chettiar"/>
    <s v="Silver"/>
    <x v="145"/>
    <s v="Inventory"/>
    <s v="FreshMart Erode Hub"/>
    <x v="0"/>
    <x v="1"/>
    <x v="10"/>
    <n v="9"/>
    <n v="0.34470872507815808"/>
    <x v="0"/>
  </r>
  <r>
    <s v="INV102066"/>
    <d v="2025-09-17T00:00:00"/>
    <s v="CUST0599"/>
    <s v="PRD027"/>
    <s v="STR022"/>
    <s v="EMP0283"/>
    <n v="6"/>
    <n v="157.93"/>
    <n v="0"/>
    <n v="0"/>
    <n v="947.58"/>
    <n v="641.94000000000005"/>
    <n v="305.64"/>
    <x v="4"/>
    <x v="0"/>
    <x v="1"/>
    <n v="0.7944444444444444"/>
    <s v="Weekday"/>
    <x v="4"/>
    <x v="3"/>
    <n v="139.21"/>
    <s v="Kalpana Subramaniam"/>
    <s v="Gold"/>
    <x v="16"/>
    <s v="Sales"/>
    <s v="FreshMart Tiruppur Complex"/>
    <x v="0"/>
    <x v="1"/>
    <x v="10"/>
    <n v="9"/>
    <n v="0.32254796428797566"/>
    <x v="0"/>
  </r>
  <r>
    <s v="INV100193"/>
    <d v="2025-09-15T00:00:00"/>
    <s v="CUST0360"/>
    <s v="PRD132"/>
    <s v="STR020"/>
    <s v="EMP0296"/>
    <n v="4"/>
    <n v="351.78"/>
    <n v="0"/>
    <n v="0"/>
    <n v="1407.12"/>
    <n v="1015.32"/>
    <n v="391.8"/>
    <x v="3"/>
    <x v="0"/>
    <x v="1"/>
    <n v="0.59791666666666665"/>
    <s v="Weekday"/>
    <x v="77"/>
    <x v="0"/>
    <n v="351.78"/>
    <s v="Deepak Nathan"/>
    <s v="Bronze"/>
    <x v="140"/>
    <s v="Billing"/>
    <s v="FreshMart Erode Circle"/>
    <x v="0"/>
    <x v="1"/>
    <x v="10"/>
    <n v="9"/>
    <n v="0.27844107112399796"/>
    <x v="0"/>
  </r>
  <r>
    <s v="INV100465"/>
    <d v="2025-09-13T00:00:00"/>
    <s v="CUST0246"/>
    <s v="PRD064"/>
    <s v="STR024"/>
    <s v="EMP0124"/>
    <n v="8"/>
    <n v="404.88"/>
    <n v="0"/>
    <n v="0"/>
    <n v="3724.9"/>
    <n v="2205.36"/>
    <n v="1519.54"/>
    <x v="0"/>
    <x v="0"/>
    <x v="1"/>
    <n v="0.83611111111111114"/>
    <s v="Weekend"/>
    <x v="135"/>
    <x v="11"/>
    <n v="386.17"/>
    <s v="Udhay Varma"/>
    <s v="Gold"/>
    <x v="27"/>
    <s v="Sales"/>
    <s v="FreshMart Bengaluru Plaza"/>
    <x v="0"/>
    <x v="1"/>
    <x v="10"/>
    <n v="9"/>
    <n v="0.40794115278262499"/>
    <x v="0"/>
  </r>
  <r>
    <s v="INV101189"/>
    <d v="2025-12-09T00:00:00"/>
    <s v="CUST0417"/>
    <s v="PRD097"/>
    <s v="STR063"/>
    <s v="EMP0340"/>
    <n v="3"/>
    <n v="365.92"/>
    <n v="0"/>
    <n v="0"/>
    <n v="1097.76"/>
    <n v="931.14"/>
    <n v="166.62"/>
    <x v="4"/>
    <x v="0"/>
    <x v="1"/>
    <n v="0.67291666666666672"/>
    <s v="Weekday"/>
    <x v="41"/>
    <x v="10"/>
    <n v="365.92"/>
    <s v="Sanjay Chandran"/>
    <s v="Bronze"/>
    <x v="245"/>
    <s v="Cashier"/>
    <s v="FreshMart Hyderabad Market"/>
    <x v="0"/>
    <x v="1"/>
    <x v="2"/>
    <n v="12"/>
    <n v="0.15178181023174464"/>
    <x v="0"/>
  </r>
  <r>
    <s v="INV100020"/>
    <d v="2025-11-09T00:00:00"/>
    <s v="CUST0237"/>
    <s v="PRD007"/>
    <s v="STR027"/>
    <s v="EMP0143"/>
    <n v="1"/>
    <n v="437.49"/>
    <n v="0"/>
    <n v="0"/>
    <n v="437.49"/>
    <n v="265.44"/>
    <n v="172.05"/>
    <x v="4"/>
    <x v="0"/>
    <x v="1"/>
    <n v="0.90416666666666667"/>
    <s v="Weekday"/>
    <x v="7"/>
    <x v="6"/>
    <n v="437.49"/>
    <s v="Harini Varma"/>
    <s v="Bronze"/>
    <x v="24"/>
    <s v="Sales"/>
    <s v="FreshMart Coimbatore Heights"/>
    <x v="0"/>
    <x v="1"/>
    <x v="5"/>
    <n v="11"/>
    <n v="0.39326613179729825"/>
    <x v="0"/>
  </r>
  <r>
    <s v="INV100029"/>
    <d v="2025-10-09T00:00:00"/>
    <s v="CUST0523"/>
    <s v="PRD033"/>
    <s v="STR043"/>
    <s v="EMP0167"/>
    <n v="2"/>
    <n v="217.42"/>
    <n v="0"/>
    <n v="0"/>
    <n v="434.84"/>
    <n v="354.06"/>
    <n v="80.78"/>
    <x v="1"/>
    <x v="0"/>
    <x v="1"/>
    <n v="0.38541666666666669"/>
    <s v="Weekday"/>
    <x v="66"/>
    <x v="3"/>
    <n v="217.42"/>
    <s v="Mala Velan"/>
    <s v="Silver"/>
    <x v="76"/>
    <s v="Store Manager"/>
    <s v="FreshMart Erode Heights"/>
    <x v="0"/>
    <x v="1"/>
    <x v="8"/>
    <n v="10"/>
    <n v="0.18576947842884742"/>
    <x v="0"/>
  </r>
  <r>
    <s v="INV101846"/>
    <d v="2025-07-09T00:00:00"/>
    <s v="CUST0620"/>
    <s v="PRD018"/>
    <s v="STR015"/>
    <s v="EMP0118"/>
    <n v="1"/>
    <n v="232.58"/>
    <n v="0"/>
    <n v="0"/>
    <n v="267.47000000000003"/>
    <n v="191.2"/>
    <n v="76.27"/>
    <x v="1"/>
    <x v="0"/>
    <x v="1"/>
    <n v="0.74236111111111114"/>
    <s v="Weekend"/>
    <x v="21"/>
    <x v="7"/>
    <n v="232.58"/>
    <s v="Nagarajan Gupta"/>
    <s v="Silver"/>
    <x v="191"/>
    <s v="Inventory"/>
    <s v="FreshMart Salem Circle"/>
    <x v="0"/>
    <x v="1"/>
    <x v="1"/>
    <n v="7"/>
    <n v="0.28515347515609224"/>
    <x v="0"/>
  </r>
  <r>
    <s v="INV100616"/>
    <d v="2025-05-09T00:00:00"/>
    <s v="CUST0149"/>
    <s v="PRD016"/>
    <s v="STR033"/>
    <s v="EMP0024"/>
    <n v="4"/>
    <n v="59.92"/>
    <n v="0"/>
    <n v="0"/>
    <n v="239.68"/>
    <n v="192.6"/>
    <n v="47.08"/>
    <x v="2"/>
    <x v="0"/>
    <x v="1"/>
    <n v="0.69652777777777775"/>
    <s v="Weekday"/>
    <x v="17"/>
    <x v="7"/>
    <n v="59.92"/>
    <s v="Vani Rao"/>
    <s v="Silver"/>
    <x v="156"/>
    <s v="Cashier"/>
    <s v="FreshMart Ahmedabad Complex"/>
    <x v="0"/>
    <x v="1"/>
    <x v="6"/>
    <n v="5"/>
    <n v="0.19642857142857142"/>
    <x v="0"/>
  </r>
  <r>
    <s v="INV102027"/>
    <d v="2025-08-31T00:00:00"/>
    <s v="CUST0325"/>
    <s v="PRD035"/>
    <s v="STR076"/>
    <s v="EMP0342"/>
    <n v="1"/>
    <n v="503.36"/>
    <n v="0"/>
    <n v="0"/>
    <n v="578.86"/>
    <n v="389.8"/>
    <n v="189.06"/>
    <x v="3"/>
    <x v="0"/>
    <x v="1"/>
    <n v="0.60972222222222228"/>
    <s v="Weekend"/>
    <x v="40"/>
    <x v="3"/>
    <n v="503.36"/>
    <s v="Meena Kumar"/>
    <s v="Bronze"/>
    <x v="180"/>
    <s v="Inventory"/>
    <s v="FreshMart Hyderabad Towers"/>
    <x v="0"/>
    <x v="1"/>
    <x v="11"/>
    <n v="8"/>
    <n v="0.3266074698545417"/>
    <x v="0"/>
  </r>
  <r>
    <s v="INV101746"/>
    <d v="2025-08-29T00:00:00"/>
    <s v="CUST0482"/>
    <s v="PRD093"/>
    <s v="STR001"/>
    <s v="EMP0320"/>
    <n v="7"/>
    <n v="102.76"/>
    <n v="0"/>
    <n v="0"/>
    <n v="719.32"/>
    <n v="558.74"/>
    <n v="160.58000000000001"/>
    <x v="5"/>
    <x v="0"/>
    <x v="1"/>
    <n v="0.45069444444444445"/>
    <s v="Weekday"/>
    <x v="61"/>
    <x v="10"/>
    <n v="96.72"/>
    <s v="Prakash Naicker"/>
    <s v="Gold"/>
    <x v="259"/>
    <s v="Sales"/>
    <s v="FreshMart Madurai Crossing"/>
    <x v="0"/>
    <x v="1"/>
    <x v="11"/>
    <n v="8"/>
    <n v="0.22323861424678865"/>
    <x v="0"/>
  </r>
  <r>
    <s v="INV100009"/>
    <d v="2025-08-24T00:00:00"/>
    <s v="CUST0151"/>
    <s v="PRD105"/>
    <s v="STR062"/>
    <s v="EMP0350"/>
    <n v="5"/>
    <n v="131.03"/>
    <n v="0"/>
    <n v="0"/>
    <n v="753.42"/>
    <n v="586.35"/>
    <n v="167.07"/>
    <x v="5"/>
    <x v="0"/>
    <x v="1"/>
    <n v="0.57638888888888884"/>
    <s v="Weekend"/>
    <x v="39"/>
    <x v="4"/>
    <n v="131.03"/>
    <s v="Gopal Selvam"/>
    <s v="Silver"/>
    <x v="94"/>
    <s v="Cashier"/>
    <s v="FreshMart Hyderabad Crossing"/>
    <x v="0"/>
    <x v="1"/>
    <x v="11"/>
    <n v="8"/>
    <n v="0.22174882535637494"/>
    <x v="0"/>
  </r>
  <r>
    <s v="INV101023"/>
    <d v="2025-08-19T00:00:00"/>
    <s v="CUST0186"/>
    <s v="PRD141"/>
    <s v="STR003"/>
    <s v="EMP0298"/>
    <n v="2"/>
    <n v="46.76"/>
    <n v="0"/>
    <n v="0"/>
    <n v="93.52"/>
    <n v="73.3"/>
    <n v="20.22"/>
    <x v="1"/>
    <x v="0"/>
    <x v="1"/>
    <n v="0.64930555555555558"/>
    <s v="Weekday"/>
    <x v="103"/>
    <x v="5"/>
    <n v="46.76"/>
    <s v="Bhavani Pillai"/>
    <s v="Bronze"/>
    <x v="107"/>
    <s v="Billing"/>
    <s v="FreshMart Tiruppur Square"/>
    <x v="0"/>
    <x v="1"/>
    <x v="11"/>
    <n v="8"/>
    <n v="0.2162104362703165"/>
    <x v="0"/>
  </r>
  <r>
    <s v="INV101369"/>
    <d v="2025-08-19T00:00:00"/>
    <s v="CUST0677"/>
    <s v="PRD089"/>
    <s v="STR041"/>
    <s v="EMP0325"/>
    <n v="4"/>
    <n v="330.3"/>
    <n v="0"/>
    <n v="0"/>
    <n v="1321.2"/>
    <n v="1005.68"/>
    <n v="315.52"/>
    <x v="2"/>
    <x v="0"/>
    <x v="1"/>
    <n v="0.82777777777777772"/>
    <s v="Weekday"/>
    <x v="92"/>
    <x v="9"/>
    <n v="305.67"/>
    <s v="Kamala Naidu"/>
    <s v="Gold"/>
    <x v="298"/>
    <s v="Cashier"/>
    <s v="FreshMart Tiruppur Colony"/>
    <x v="0"/>
    <x v="1"/>
    <x v="11"/>
    <n v="8"/>
    <n v="0.23881320012110199"/>
    <x v="0"/>
  </r>
  <r>
    <s v="INV100853"/>
    <d v="2025-08-17T00:00:00"/>
    <s v="CUST0058"/>
    <s v="PRD031"/>
    <s v="STR072"/>
    <s v="EMP0124"/>
    <n v="7"/>
    <n v="381.68"/>
    <n v="0"/>
    <n v="0"/>
    <n v="3072.52"/>
    <n v="1902.46"/>
    <n v="1170.06"/>
    <x v="2"/>
    <x v="0"/>
    <x v="1"/>
    <n v="0.6166666666666667"/>
    <s v="Weekend"/>
    <x v="50"/>
    <x v="3"/>
    <n v="342.46"/>
    <s v="Tara Devi"/>
    <s v="Gold"/>
    <x v="27"/>
    <s v="Sales"/>
    <s v="FreshMart Salem Point"/>
    <x v="0"/>
    <x v="1"/>
    <x v="11"/>
    <n v="8"/>
    <n v="0.38081444547146964"/>
    <x v="0"/>
  </r>
  <r>
    <s v="INV100938"/>
    <d v="2025-06-08T00:00:00"/>
    <s v="CUST0119"/>
    <s v="PRD090"/>
    <s v="STR088"/>
    <s v="EMP0012"/>
    <n v="4"/>
    <n v="470.43"/>
    <n v="0"/>
    <n v="0"/>
    <n v="1881.72"/>
    <n v="1480.72"/>
    <n v="401"/>
    <x v="0"/>
    <x v="0"/>
    <x v="1"/>
    <n v="0.8305555555555556"/>
    <s v="Weekday"/>
    <x v="49"/>
    <x v="9"/>
    <n v="438.7"/>
    <s v="Nandhini Naidu"/>
    <s v="Gold"/>
    <x v="172"/>
    <s v="Cashier"/>
    <s v="FreshMart Salem Extension"/>
    <x v="0"/>
    <x v="1"/>
    <x v="9"/>
    <n v="6"/>
    <n v="0.21310290585209277"/>
    <x v="0"/>
  </r>
  <r>
    <s v="INV102044"/>
    <d v="2025-06-08T00:00:00"/>
    <s v="CUST0543"/>
    <s v="PRD041"/>
    <s v="STR039"/>
    <s v="EMP0184"/>
    <n v="7"/>
    <n v="228.73"/>
    <n v="0"/>
    <n v="0"/>
    <n v="1601.11"/>
    <n v="1327.83"/>
    <n v="273.27999999999997"/>
    <x v="4"/>
    <x v="0"/>
    <x v="1"/>
    <n v="0.83472222222222225"/>
    <s v="Weekday"/>
    <x v="116"/>
    <x v="12"/>
    <n v="217.85"/>
    <s v="Gopal Menon"/>
    <s v="Gold"/>
    <x v="287"/>
    <s v="Sales"/>
    <s v="FreshMart Mysuru Market"/>
    <x v="0"/>
    <x v="1"/>
    <x v="9"/>
    <n v="6"/>
    <n v="0.17068158964718227"/>
    <x v="0"/>
  </r>
  <r>
    <s v="INV100735"/>
    <d v="2025-02-08T00:00:00"/>
    <s v="CUST0531"/>
    <s v="PRD007"/>
    <s v="STR058"/>
    <s v="EMP0297"/>
    <n v="2"/>
    <n v="437.49"/>
    <n v="0"/>
    <n v="0"/>
    <n v="1006.23"/>
    <n v="530.88"/>
    <n v="475.35"/>
    <x v="2"/>
    <x v="0"/>
    <x v="1"/>
    <n v="0.89027777777777772"/>
    <s v="Weekend"/>
    <x v="7"/>
    <x v="6"/>
    <n v="437.49"/>
    <s v="Kamala Sekar"/>
    <s v="Silver"/>
    <x v="296"/>
    <s v="Sales"/>
    <s v="FreshMart Erode Central"/>
    <x v="0"/>
    <x v="1"/>
    <x v="0"/>
    <n v="2"/>
    <n v="0.47240690498196236"/>
    <x v="0"/>
  </r>
  <r>
    <s v="INV102359"/>
    <d v="2025-02-08T00:00:00"/>
    <s v="CUST0417"/>
    <s v="PRD022"/>
    <s v="STR070"/>
    <s v="EMP0183"/>
    <n v="3"/>
    <n v="397.22"/>
    <n v="0"/>
    <n v="0"/>
    <n v="1370.41"/>
    <n v="958.11"/>
    <n v="412.3"/>
    <x v="0"/>
    <x v="0"/>
    <x v="1"/>
    <n v="0.70833333333333337"/>
    <s v="Weekend"/>
    <x v="25"/>
    <x v="7"/>
    <n v="397.22"/>
    <s v="Sanjay Chandran"/>
    <s v="Bronze"/>
    <x v="146"/>
    <s v="Cashier"/>
    <s v="FreshMart Bengaluru Nagar"/>
    <x v="0"/>
    <x v="1"/>
    <x v="0"/>
    <n v="2"/>
    <n v="0.30085886705438519"/>
    <x v="0"/>
  </r>
  <r>
    <s v="INV101530"/>
    <d v="2025-01-08T00:00:00"/>
    <s v="CUST0522"/>
    <s v="PRD090"/>
    <s v="STR018"/>
    <s v="EMP0308"/>
    <n v="4"/>
    <n v="438.7"/>
    <n v="0"/>
    <n v="0"/>
    <n v="1754.8"/>
    <n v="1480.72"/>
    <n v="274.08"/>
    <x v="5"/>
    <x v="0"/>
    <x v="1"/>
    <n v="0.8881944444444444"/>
    <s v="Weekday"/>
    <x v="49"/>
    <x v="9"/>
    <n v="438.7"/>
    <s v="Gayathri Naicker"/>
    <s v="Silver"/>
    <x v="80"/>
    <s v="Cashier"/>
    <s v="FreshMart Hyderabad Main Road"/>
    <x v="0"/>
    <x v="1"/>
    <x v="7"/>
    <n v="1"/>
    <n v="0.15618873945748804"/>
    <x v="0"/>
  </r>
  <r>
    <s v="INV101240"/>
    <d v="2025-07-29T00:00:00"/>
    <s v="CUST0193"/>
    <s v="PRD052"/>
    <s v="STR011"/>
    <s v="EMP0058"/>
    <n v="2"/>
    <n v="328.59"/>
    <n v="0"/>
    <n v="0"/>
    <n v="657.18"/>
    <n v="510.98"/>
    <n v="146.19999999999999"/>
    <x v="0"/>
    <x v="0"/>
    <x v="1"/>
    <n v="0.72083333333333333"/>
    <s v="Weekday"/>
    <x v="10"/>
    <x v="2"/>
    <n v="328.59"/>
    <s v="Ilango Nathan"/>
    <s v="Bronze"/>
    <x v="119"/>
    <s v="Cashier"/>
    <s v="FreshMart Bengaluru Enclave"/>
    <x v="0"/>
    <x v="1"/>
    <x v="1"/>
    <n v="7"/>
    <n v="0.22246568672205483"/>
    <x v="0"/>
  </r>
  <r>
    <s v="INV101849"/>
    <d v="2025-07-26T00:00:00"/>
    <s v="CUST0082"/>
    <s v="PRD012"/>
    <s v="STR086"/>
    <s v="EMP0263"/>
    <n v="6"/>
    <n v="541.83000000000004"/>
    <n v="0"/>
    <n v="0"/>
    <n v="3738.63"/>
    <n v="2018.4"/>
    <n v="1720.23"/>
    <x v="5"/>
    <x v="0"/>
    <x v="1"/>
    <n v="0.87222222222222223"/>
    <s v="Weekend"/>
    <x v="51"/>
    <x v="6"/>
    <n v="541.35"/>
    <s v="Kavya Raj"/>
    <s v="Gold"/>
    <x v="99"/>
    <s v="Cashier"/>
    <s v="FreshMart Bengaluru Circle"/>
    <x v="0"/>
    <x v="1"/>
    <x v="1"/>
    <n v="7"/>
    <n v="0.46012309321863892"/>
    <x v="0"/>
  </r>
  <r>
    <s v="INV101885"/>
    <d v="2025-07-26T00:00:00"/>
    <s v="CUST0092"/>
    <s v="PRD035"/>
    <s v="STR028"/>
    <s v="EMP0235"/>
    <n v="4"/>
    <n v="548.55999999999995"/>
    <n v="0"/>
    <n v="0"/>
    <n v="2523.38"/>
    <n v="1559.2"/>
    <n v="964.18"/>
    <x v="0"/>
    <x v="0"/>
    <x v="1"/>
    <n v="0.6118055555555556"/>
    <s v="Weekend"/>
    <x v="40"/>
    <x v="3"/>
    <n v="503.36"/>
    <s v="Naveen Kumar"/>
    <s v="Gold"/>
    <x v="71"/>
    <s v="Cashier"/>
    <s v="FreshMart Ahmedabad Hub"/>
    <x v="0"/>
    <x v="1"/>
    <x v="1"/>
    <n v="7"/>
    <n v="0.38209861376407828"/>
    <x v="0"/>
  </r>
  <r>
    <s v="INV100416"/>
    <d v="2025-07-19T00:00:00"/>
    <s v="CUST0030"/>
    <s v="PRD017"/>
    <s v="STR086"/>
    <s v="EMP0263"/>
    <n v="1"/>
    <n v="464.41"/>
    <n v="0"/>
    <n v="0"/>
    <n v="534.07000000000005"/>
    <n v="397.69"/>
    <n v="136.38"/>
    <x v="5"/>
    <x v="0"/>
    <x v="1"/>
    <n v="0.64861111111111114"/>
    <s v="Weekend"/>
    <x v="34"/>
    <x v="7"/>
    <n v="464.41"/>
    <s v="Revathi Pillai"/>
    <s v="Silver"/>
    <x v="99"/>
    <s v="Cashier"/>
    <s v="FreshMart Bengaluru Circle"/>
    <x v="0"/>
    <x v="1"/>
    <x v="1"/>
    <n v="7"/>
    <n v="0.25535978429793843"/>
    <x v="0"/>
  </r>
  <r>
    <s v="INV101129"/>
    <d v="2025-07-19T00:00:00"/>
    <s v="CUST0180"/>
    <s v="PRD122"/>
    <s v="STR005"/>
    <s v="EMP0127"/>
    <n v="1"/>
    <n v="102.51"/>
    <n v="0"/>
    <n v="0"/>
    <n v="117.89"/>
    <n v="88.72"/>
    <n v="29.17"/>
    <x v="2"/>
    <x v="0"/>
    <x v="1"/>
    <n v="0.57013888888888886"/>
    <s v="Weekend"/>
    <x v="12"/>
    <x v="8"/>
    <n v="102.51"/>
    <s v="Nandhini Gupta"/>
    <s v="Silver"/>
    <x v="15"/>
    <s v="Sales"/>
    <s v="FreshMart Chennai Crossing"/>
    <x v="0"/>
    <x v="1"/>
    <x v="1"/>
    <n v="7"/>
    <n v="0.24743404868945629"/>
    <x v="0"/>
  </r>
  <r>
    <s v="INV101653"/>
    <d v="2025-07-13T00:00:00"/>
    <s v="CUST0140"/>
    <s v="PRD086"/>
    <s v="STR049"/>
    <s v="EMP0017"/>
    <n v="3"/>
    <n v="327.08"/>
    <n v="0"/>
    <n v="0"/>
    <n v="1128.43"/>
    <n v="823.83"/>
    <n v="304.60000000000002"/>
    <x v="3"/>
    <x v="0"/>
    <x v="1"/>
    <n v="0.60833333333333328"/>
    <s v="Weekend"/>
    <x v="100"/>
    <x v="9"/>
    <n v="327.08"/>
    <s v="Manoj Prabhu"/>
    <s v="Bronze"/>
    <x v="0"/>
    <s v="Sales"/>
    <s v="FreshMart Mysuru Circle"/>
    <x v="0"/>
    <x v="1"/>
    <x v="1"/>
    <n v="7"/>
    <n v="0.26993256116905789"/>
    <x v="0"/>
  </r>
  <r>
    <s v="INV100673"/>
    <d v="2025-08-07T00:00:00"/>
    <s v="CUST0020"/>
    <s v="PRD126"/>
    <s v="STR048"/>
    <s v="EMP0152"/>
    <n v="3"/>
    <n v="360.52"/>
    <n v="0"/>
    <n v="0"/>
    <n v="1081.56"/>
    <n v="973.44"/>
    <n v="108.12"/>
    <x v="0"/>
    <x v="0"/>
    <x v="1"/>
    <n v="0.4"/>
    <s v="Weekday"/>
    <x v="78"/>
    <x v="8"/>
    <n v="360.52"/>
    <s v="Ilango Murugan"/>
    <s v="Bronze"/>
    <x v="141"/>
    <s v="Store Manager"/>
    <s v="FreshMart Bengaluru Square"/>
    <x v="0"/>
    <x v="1"/>
    <x v="11"/>
    <n v="8"/>
    <n v="9.9966714745367807E-2"/>
    <x v="0"/>
  </r>
  <r>
    <s v="INV100196"/>
    <d v="2025-06-28T00:00:00"/>
    <s v="CUST0094"/>
    <s v="PRD012"/>
    <s v="STR033"/>
    <s v="EMP0313"/>
    <n v="5"/>
    <n v="541.35"/>
    <n v="0"/>
    <n v="0"/>
    <n v="3112.76"/>
    <n v="1682"/>
    <n v="1430.76"/>
    <x v="5"/>
    <x v="0"/>
    <x v="1"/>
    <n v="0.71666666666666667"/>
    <s v="Weekend"/>
    <x v="51"/>
    <x v="6"/>
    <n v="541.35"/>
    <s v="Sathish Sharma"/>
    <s v="Silver"/>
    <x v="199"/>
    <s v="HR"/>
    <s v="FreshMart Ahmedabad Complex"/>
    <x v="0"/>
    <x v="1"/>
    <x v="9"/>
    <n v="6"/>
    <n v="0.4596435317852966"/>
    <x v="0"/>
  </r>
  <r>
    <s v="INV100447"/>
    <d v="2025-06-24T00:00:00"/>
    <s v="CUST0190"/>
    <s v="PRD005"/>
    <s v="STR010"/>
    <s v="EMP0129"/>
    <n v="4"/>
    <n v="332.74"/>
    <n v="0"/>
    <n v="0"/>
    <n v="1330.96"/>
    <n v="821.08"/>
    <n v="509.88"/>
    <x v="3"/>
    <x v="0"/>
    <x v="1"/>
    <n v="0.37638888888888888"/>
    <s v="Weekday"/>
    <x v="24"/>
    <x v="6"/>
    <n v="332.74"/>
    <s v="Jaya Kumar"/>
    <s v="Bronze"/>
    <x v="173"/>
    <s v="Inventory"/>
    <s v="FreshMart Kochi Colony"/>
    <x v="0"/>
    <x v="1"/>
    <x v="9"/>
    <n v="6"/>
    <n v="0.38309190358838729"/>
    <x v="0"/>
  </r>
  <r>
    <s v="INV100939"/>
    <d v="2025-06-14T00:00:00"/>
    <s v="CUST0365"/>
    <s v="PRD103"/>
    <s v="STR078"/>
    <s v="EMP0296"/>
    <n v="2"/>
    <n v="355.64"/>
    <n v="0"/>
    <n v="0"/>
    <n v="817.97"/>
    <n v="606.82000000000005"/>
    <n v="211.15"/>
    <x v="1"/>
    <x v="0"/>
    <x v="1"/>
    <n v="0.58819444444444446"/>
    <s v="Weekend"/>
    <x v="93"/>
    <x v="10"/>
    <n v="355.64"/>
    <s v="Jaya Iyer"/>
    <s v="Silver"/>
    <x v="140"/>
    <s v="Billing"/>
    <s v="FreshMart Tiruppur Towers"/>
    <x v="0"/>
    <x v="1"/>
    <x v="9"/>
    <n v="6"/>
    <n v="0.25813905155445799"/>
    <x v="0"/>
  </r>
  <r>
    <s v="INV100978"/>
    <d v="2025-07-06T00:00:00"/>
    <s v="CUST0398"/>
    <s v="PRD012"/>
    <s v="STR091"/>
    <s v="EMP0076"/>
    <n v="4"/>
    <n v="605.22"/>
    <n v="0"/>
    <n v="0"/>
    <n v="2784.01"/>
    <n v="1345.6"/>
    <n v="1438.41"/>
    <x v="0"/>
    <x v="0"/>
    <x v="1"/>
    <n v="0.5541666666666667"/>
    <s v="Weekend"/>
    <x v="51"/>
    <x v="6"/>
    <n v="541.35"/>
    <s v="Balamurugan Menon"/>
    <s v="Gold"/>
    <x v="285"/>
    <s v="Inventory"/>
    <s v="FreshMart Tiruppur Plaza"/>
    <x v="0"/>
    <x v="1"/>
    <x v="1"/>
    <n v="7"/>
    <n v="0.5166684027715418"/>
    <x v="0"/>
  </r>
  <r>
    <s v="INV100473"/>
    <d v="2025-04-06T00:00:00"/>
    <s v="CUST0329"/>
    <s v="PRD016"/>
    <s v="STR006"/>
    <s v="EMP0265"/>
    <n v="6"/>
    <n v="66.930000000000007"/>
    <n v="0"/>
    <n v="0"/>
    <n v="401.58"/>
    <n v="288.89999999999998"/>
    <n v="112.68"/>
    <x v="0"/>
    <x v="0"/>
    <x v="1"/>
    <n v="0.39791666666666664"/>
    <s v="Weekday"/>
    <x v="17"/>
    <x v="7"/>
    <n v="59.92"/>
    <s v="Usha Krishnan"/>
    <s v="Gold"/>
    <x v="124"/>
    <s v="Operations"/>
    <s v="FreshMart Mysuru Junction"/>
    <x v="0"/>
    <x v="1"/>
    <x v="4"/>
    <n v="4"/>
    <n v="0.2805916629314209"/>
    <x v="0"/>
  </r>
  <r>
    <s v="INV101640"/>
    <d v="2025-04-06T00:00:00"/>
    <s v="CUST0246"/>
    <s v="PRD102"/>
    <s v="STR051"/>
    <s v="EMP0024"/>
    <n v="4"/>
    <n v="449.39"/>
    <n v="0"/>
    <n v="0"/>
    <n v="1797.56"/>
    <n v="1363.6"/>
    <n v="433.96"/>
    <x v="2"/>
    <x v="0"/>
    <x v="1"/>
    <n v="0.68611111111111112"/>
    <s v="Weekday"/>
    <x v="63"/>
    <x v="10"/>
    <n v="400.33"/>
    <s v="Udhay Varma"/>
    <s v="Gold"/>
    <x v="156"/>
    <s v="Cashier"/>
    <s v="FreshMart Madurai Arcade"/>
    <x v="0"/>
    <x v="1"/>
    <x v="4"/>
    <n v="4"/>
    <n v="0.24141614188121677"/>
    <x v="0"/>
  </r>
  <r>
    <s v="INV100231"/>
    <d v="2025-01-06T00:00:00"/>
    <s v="CUST0372"/>
    <s v="PRD051"/>
    <s v="STR044"/>
    <s v="EMP0031"/>
    <n v="1"/>
    <n v="147.97"/>
    <n v="0"/>
    <n v="0"/>
    <n v="170.17"/>
    <n v="112.8"/>
    <n v="57.37"/>
    <x v="5"/>
    <x v="0"/>
    <x v="1"/>
    <n v="0.77500000000000002"/>
    <s v="Weekend"/>
    <x v="136"/>
    <x v="2"/>
    <n v="147.97"/>
    <s v="Harini Sharma"/>
    <s v="Bronze"/>
    <x v="196"/>
    <s v="Cashier"/>
    <s v="FreshMart Erode Colony"/>
    <x v="0"/>
    <x v="1"/>
    <x v="7"/>
    <n v="1"/>
    <n v="0.3371334547805136"/>
    <x v="0"/>
  </r>
  <r>
    <s v="INV100991"/>
    <d v="2025-01-06T00:00:00"/>
    <s v="CUST0562"/>
    <s v="PRD020"/>
    <s v="STR052"/>
    <s v="EMP0205"/>
    <n v="7"/>
    <n v="104.55"/>
    <n v="0"/>
    <n v="0"/>
    <n v="841.63"/>
    <n v="602.35"/>
    <n v="239.28"/>
    <x v="3"/>
    <x v="0"/>
    <x v="1"/>
    <n v="0.72499999999999998"/>
    <s v="Weekend"/>
    <x v="35"/>
    <x v="7"/>
    <n v="99.93"/>
    <s v="Gopal Pandian"/>
    <s v="Gold"/>
    <x v="91"/>
    <s v="Store Manager"/>
    <s v="FreshMart Erode Extension"/>
    <x v="0"/>
    <x v="1"/>
    <x v="7"/>
    <n v="1"/>
    <n v="0.28430545489110415"/>
    <x v="0"/>
  </r>
  <r>
    <s v="INV100459"/>
    <d v="2025-05-27T00:00:00"/>
    <s v="CUST0324"/>
    <s v="PRD120"/>
    <s v="STR034"/>
    <s v="EMP0059"/>
    <n v="8"/>
    <n v="116.1"/>
    <n v="0"/>
    <n v="0"/>
    <n v="928.8"/>
    <n v="743.68"/>
    <n v="185.12"/>
    <x v="1"/>
    <x v="0"/>
    <x v="1"/>
    <n v="0.38263888888888886"/>
    <s v="Weekday"/>
    <x v="26"/>
    <x v="8"/>
    <n v="109.69"/>
    <s v="Tamil Velan"/>
    <s v="Gold"/>
    <x v="83"/>
    <s v="Billing"/>
    <s v="FreshMart Tiruppur Circle"/>
    <x v="0"/>
    <x v="1"/>
    <x v="6"/>
    <n v="5"/>
    <n v="0.19931093884582257"/>
    <x v="0"/>
  </r>
  <r>
    <s v="INV102273"/>
    <d v="2025-05-24T00:00:00"/>
    <s v="CUST0610"/>
    <s v="PRD133"/>
    <s v="STR032"/>
    <s v="EMP0155"/>
    <n v="7"/>
    <n v="88.7"/>
    <n v="0"/>
    <n v="0"/>
    <n v="714.03"/>
    <n v="435.75"/>
    <n v="278.27999999999997"/>
    <x v="5"/>
    <x v="0"/>
    <x v="1"/>
    <n v="0.62291666666666667"/>
    <s v="Weekend"/>
    <x v="55"/>
    <x v="0"/>
    <n v="80.5"/>
    <s v="Gokul Chettiar"/>
    <s v="Gold"/>
    <x v="247"/>
    <s v="Cashier"/>
    <s v="FreshMart Kochi Main Road"/>
    <x v="0"/>
    <x v="1"/>
    <x v="6"/>
    <n v="5"/>
    <n v="0.38973152388555099"/>
    <x v="0"/>
  </r>
  <r>
    <s v="INV101047"/>
    <d v="2025-05-22T00:00:00"/>
    <s v="CUST0270"/>
    <s v="PRD011"/>
    <s v="STR072"/>
    <s v="EMP0124"/>
    <n v="7"/>
    <n v="186.02"/>
    <n v="0"/>
    <n v="0"/>
    <n v="1302.1400000000001"/>
    <n v="715.61"/>
    <n v="586.53"/>
    <x v="2"/>
    <x v="0"/>
    <x v="1"/>
    <n v="0.8305555555555556"/>
    <s v="Weekday"/>
    <x v="52"/>
    <x v="6"/>
    <n v="168.36"/>
    <s v="Banu Venkataraman"/>
    <s v="Gold"/>
    <x v="27"/>
    <s v="Sales"/>
    <s v="FreshMart Salem Point"/>
    <x v="0"/>
    <x v="1"/>
    <x v="6"/>
    <n v="5"/>
    <n v="0.45043543704977956"/>
    <x v="0"/>
  </r>
  <r>
    <s v="INV101041"/>
    <d v="2025-05-21T00:00:00"/>
    <s v="CUST0051"/>
    <s v="PRD027"/>
    <s v="STR037"/>
    <s v="EMP0060"/>
    <n v="6"/>
    <n v="139.27000000000001"/>
    <n v="0"/>
    <n v="0"/>
    <n v="835.62"/>
    <n v="641.94000000000005"/>
    <n v="193.68"/>
    <x v="0"/>
    <x v="0"/>
    <x v="1"/>
    <n v="0.875"/>
    <s v="Weekday"/>
    <x v="4"/>
    <x v="3"/>
    <n v="139.21"/>
    <s v="Ovi Devi"/>
    <s v="Gold"/>
    <x v="32"/>
    <s v="Sales"/>
    <s v="FreshMart Hyderabad Extension"/>
    <x v="0"/>
    <x v="1"/>
    <x v="6"/>
    <n v="5"/>
    <n v="0.23177999569182164"/>
    <x v="0"/>
  </r>
  <r>
    <s v="INV100280"/>
    <d v="2025-05-20T00:00:00"/>
    <s v="CUST0462"/>
    <s v="PRD077"/>
    <s v="STR050"/>
    <s v="EMP0253"/>
    <n v="4"/>
    <n v="86.11"/>
    <n v="0"/>
    <n v="0"/>
    <n v="344.44"/>
    <n v="272.68"/>
    <n v="71.760000000000005"/>
    <x v="3"/>
    <x v="0"/>
    <x v="1"/>
    <n v="0.40763888888888888"/>
    <s v="Weekday"/>
    <x v="109"/>
    <x v="1"/>
    <n v="86.11"/>
    <s v="Anitha Sharma"/>
    <s v="Silver"/>
    <x v="77"/>
    <s v="HR"/>
    <s v="FreshMart Chennai Main Road"/>
    <x v="0"/>
    <x v="1"/>
    <x v="6"/>
    <n v="5"/>
    <n v="0.20833817210544653"/>
    <x v="0"/>
  </r>
  <r>
    <s v="INV102415"/>
    <d v="2025-05-18T00:00:00"/>
    <s v="CUST0209"/>
    <s v="PRD066"/>
    <s v="STR017"/>
    <s v="EMP0092"/>
    <n v="3"/>
    <n v="511.56"/>
    <n v="0"/>
    <n v="0"/>
    <n v="1764.88"/>
    <n v="1096.71"/>
    <n v="668.17"/>
    <x v="4"/>
    <x v="0"/>
    <x v="1"/>
    <n v="0.58472222222222225"/>
    <s v="Weekend"/>
    <x v="126"/>
    <x v="11"/>
    <n v="491.81"/>
    <s v="Udhay Pandian"/>
    <s v="Gold"/>
    <x v="26"/>
    <s v="Sales"/>
    <s v="FreshMart Madurai Plaza"/>
    <x v="0"/>
    <x v="1"/>
    <x v="6"/>
    <n v="5"/>
    <n v="0.37859231222519374"/>
    <x v="0"/>
  </r>
  <r>
    <s v="INV101218"/>
    <d v="2025-05-17T00:00:00"/>
    <s v="CUST0126"/>
    <s v="PRD113"/>
    <s v="STR054"/>
    <s v="EMP0104"/>
    <n v="3"/>
    <n v="236.56"/>
    <n v="0"/>
    <n v="0"/>
    <n v="816.13"/>
    <n v="635.19000000000005"/>
    <n v="180.94"/>
    <x v="2"/>
    <x v="0"/>
    <x v="1"/>
    <n v="0.77708333333333335"/>
    <s v="Weekend"/>
    <x v="146"/>
    <x v="4"/>
    <n v="236.56"/>
    <s v="Anjali Balan"/>
    <s v="Bronze"/>
    <x v="81"/>
    <s v="Inventory"/>
    <s v="FreshMart Mysuru Plaza"/>
    <x v="0"/>
    <x v="1"/>
    <x v="6"/>
    <n v="5"/>
    <n v="0.2217048754487643"/>
    <x v="0"/>
  </r>
  <r>
    <s v="INV101711"/>
    <d v="2025-12-05T00:00:00"/>
    <s v="CUST0072"/>
    <s v="PRD063"/>
    <s v="STR077"/>
    <s v="EMP0030"/>
    <n v="6"/>
    <n v="75.34"/>
    <n v="0"/>
    <n v="0"/>
    <n v="452.04"/>
    <n v="325.92"/>
    <n v="126.12"/>
    <x v="3"/>
    <x v="0"/>
    <x v="1"/>
    <n v="0.41041666666666665"/>
    <s v="Weekday"/>
    <x v="75"/>
    <x v="11"/>
    <n v="42.16"/>
    <s v="Vijay Chandran"/>
    <s v="Gold"/>
    <x v="110"/>
    <s v="Cashier"/>
    <s v="FreshMart Kochi Gardens"/>
    <x v="0"/>
    <x v="1"/>
    <x v="2"/>
    <n v="12"/>
    <n v="0.2790018582426334"/>
    <x v="0"/>
  </r>
  <r>
    <s v="INV101570"/>
    <d v="2025-11-05T00:00:00"/>
    <s v="CUST0472"/>
    <s v="PRD111"/>
    <s v="STR027"/>
    <s v="EMP0143"/>
    <n v="5"/>
    <n v="245.4"/>
    <n v="0"/>
    <n v="0"/>
    <n v="1411.05"/>
    <n v="954.5"/>
    <n v="456.55"/>
    <x v="2"/>
    <x v="0"/>
    <x v="1"/>
    <n v="0.81666666666666665"/>
    <s v="Weekend"/>
    <x v="29"/>
    <x v="4"/>
    <n v="225.45"/>
    <s v="Banu Chandran"/>
    <s v="Gold"/>
    <x v="24"/>
    <s v="Sales"/>
    <s v="FreshMart Coimbatore Heights"/>
    <x v="0"/>
    <x v="1"/>
    <x v="5"/>
    <n v="11"/>
    <n v="0.32355338223308883"/>
    <x v="0"/>
  </r>
  <r>
    <s v="INV101861"/>
    <d v="2025-11-05T00:00:00"/>
    <s v="CUST0587"/>
    <s v="PRD035"/>
    <s v="STR006"/>
    <s v="EMP0265"/>
    <n v="2"/>
    <n v="503.36"/>
    <n v="0"/>
    <n v="0"/>
    <n v="1157.73"/>
    <n v="779.6"/>
    <n v="378.13"/>
    <x v="3"/>
    <x v="0"/>
    <x v="1"/>
    <n v="0.51458333333333328"/>
    <s v="Weekend"/>
    <x v="40"/>
    <x v="3"/>
    <n v="503.36"/>
    <s v="Uma Iyer"/>
    <s v="Bronze"/>
    <x v="124"/>
    <s v="Operations"/>
    <s v="FreshMart Mysuru Junction"/>
    <x v="0"/>
    <x v="1"/>
    <x v="5"/>
    <n v="11"/>
    <n v="0.32661328634482995"/>
    <x v="0"/>
  </r>
  <r>
    <s v="INV100314"/>
    <d v="2025-10-05T00:00:00"/>
    <s v="CUST0405"/>
    <s v="PRD029"/>
    <s v="STR079"/>
    <s v="EMP0295"/>
    <n v="3"/>
    <n v="332.73"/>
    <n v="0"/>
    <n v="0"/>
    <n v="1147.92"/>
    <n v="783.66"/>
    <n v="364.26"/>
    <x v="2"/>
    <x v="0"/>
    <x v="1"/>
    <n v="0.71527777777777779"/>
    <s v="Weekend"/>
    <x v="9"/>
    <x v="3"/>
    <n v="332.73"/>
    <s v="Devi Velan"/>
    <s v="Bronze"/>
    <x v="145"/>
    <s v="Inventory"/>
    <s v="FreshMart Erode Hub"/>
    <x v="0"/>
    <x v="1"/>
    <x v="8"/>
    <n v="10"/>
    <n v="0.31732176458289774"/>
    <x v="0"/>
  </r>
  <r>
    <s v="INV101523"/>
    <d v="2025-08-05T00:00:00"/>
    <s v="CUST0101"/>
    <s v="PRD025"/>
    <s v="STR035"/>
    <s v="EMP0290"/>
    <n v="4"/>
    <n v="383.51"/>
    <n v="0"/>
    <n v="0"/>
    <n v="1534.04"/>
    <n v="1143.5999999999999"/>
    <n v="390.44"/>
    <x v="5"/>
    <x v="0"/>
    <x v="1"/>
    <n v="0.57430555555555551"/>
    <s v="Weekday"/>
    <x v="8"/>
    <x v="3"/>
    <n v="383.51"/>
    <s v="Dinesh Nair"/>
    <s v="Silver"/>
    <x v="301"/>
    <s v="Operations"/>
    <s v="FreshMart Kochi Circle"/>
    <x v="0"/>
    <x v="1"/>
    <x v="11"/>
    <n v="8"/>
    <n v="0.25451748324685147"/>
    <x v="0"/>
  </r>
  <r>
    <s v="INV100953"/>
    <d v="2025-04-05T00:00:00"/>
    <s v="CUST0033"/>
    <s v="PRD006"/>
    <s v="STR030"/>
    <s v="EMP0224"/>
    <n v="2"/>
    <n v="343.56"/>
    <n v="0"/>
    <n v="0"/>
    <n v="790.19"/>
    <n v="432.64"/>
    <n v="357.55"/>
    <x v="1"/>
    <x v="0"/>
    <x v="1"/>
    <n v="0.38472222222222224"/>
    <s v="Weekend"/>
    <x v="81"/>
    <x v="6"/>
    <n v="343.56"/>
    <s v="Nirmala Sekar"/>
    <s v="Bronze"/>
    <x v="118"/>
    <s v="Operations"/>
    <s v="FreshMart Mysuru Bypass"/>
    <x v="0"/>
    <x v="1"/>
    <x v="4"/>
    <n v="4"/>
    <n v="0.45248611093534463"/>
    <x v="0"/>
  </r>
  <r>
    <s v="INV101858"/>
    <d v="2025-04-05T00:00:00"/>
    <s v="CUST0472"/>
    <s v="PRD112"/>
    <s v="STR009"/>
    <s v="EMP0322"/>
    <n v="6"/>
    <n v="265.69"/>
    <n v="0"/>
    <n v="0"/>
    <n v="1833.26"/>
    <n v="1263.1199999999999"/>
    <n v="570.14"/>
    <x v="5"/>
    <x v="0"/>
    <x v="1"/>
    <n v="0.54305555555555551"/>
    <s v="Weekend"/>
    <x v="80"/>
    <x v="4"/>
    <n v="251.73"/>
    <s v="Banu Chandran"/>
    <s v="Gold"/>
    <x v="66"/>
    <s v="Billing"/>
    <s v="FreshMart Kochi Square"/>
    <x v="0"/>
    <x v="1"/>
    <x v="4"/>
    <n v="4"/>
    <n v="0.31099789446123299"/>
    <x v="0"/>
  </r>
  <r>
    <s v="INV101349"/>
    <d v="2025-03-05T00:00:00"/>
    <s v="CUST0242"/>
    <s v="PRD051"/>
    <s v="STR056"/>
    <s v="EMP0315"/>
    <n v="7"/>
    <n v="166.6"/>
    <n v="0"/>
    <n v="0"/>
    <n v="1341.13"/>
    <n v="789.6"/>
    <n v="551.53"/>
    <x v="2"/>
    <x v="0"/>
    <x v="1"/>
    <n v="0.81736111111111109"/>
    <s v="Weekend"/>
    <x v="136"/>
    <x v="2"/>
    <n v="147.97"/>
    <s v="Unknown"/>
    <s v="Gold"/>
    <x v="11"/>
    <s v="Sales"/>
    <s v="FreshMart Bengaluru Junction"/>
    <x v="0"/>
    <x v="1"/>
    <x v="3"/>
    <n v="3"/>
    <n v="0.41124275797275428"/>
    <x v="0"/>
  </r>
  <r>
    <s v="INV101111"/>
    <d v="2025-02-05T00:00:00"/>
    <s v="CUST0125"/>
    <s v="PRD100"/>
    <s v="STR085"/>
    <s v="EMP0086"/>
    <n v="4"/>
    <n v="290.45"/>
    <n v="0"/>
    <n v="0"/>
    <n v="1161.8"/>
    <n v="951.56"/>
    <n v="210.24"/>
    <x v="1"/>
    <x v="0"/>
    <x v="1"/>
    <n v="0.81944444444444442"/>
    <s v="Weekday"/>
    <x v="90"/>
    <x v="10"/>
    <n v="290.45"/>
    <s v="Ovi Selvam"/>
    <s v="Bronze"/>
    <x v="28"/>
    <s v="Sales"/>
    <s v="FreshMart Mysuru Arcade"/>
    <x v="0"/>
    <x v="1"/>
    <x v="0"/>
    <n v="2"/>
    <n v="0.18096057841280772"/>
    <x v="0"/>
  </r>
  <r>
    <s v="INV100448"/>
    <d v="2025-04-28T00:00:00"/>
    <s v="CUST0520"/>
    <s v="PRD120"/>
    <s v="STR063"/>
    <s v="EMP0006"/>
    <n v="1"/>
    <n v="109.69"/>
    <n v="0"/>
    <n v="0"/>
    <n v="109.69"/>
    <n v="92.96"/>
    <n v="16.73"/>
    <x v="1"/>
    <x v="0"/>
    <x v="1"/>
    <n v="0.81736111111111109"/>
    <s v="Weekday"/>
    <x v="26"/>
    <x v="8"/>
    <n v="109.69"/>
    <s v="Anand Gounder"/>
    <s v="Bronze"/>
    <x v="255"/>
    <s v="Cashier"/>
    <s v="FreshMart Hyderabad Market"/>
    <x v="0"/>
    <x v="1"/>
    <x v="4"/>
    <n v="4"/>
    <n v="0.15252074026802809"/>
    <x v="0"/>
  </r>
  <r>
    <s v="INV102339"/>
    <d v="2025-04-28T00:00:00"/>
    <s v="CUST0179"/>
    <s v="PRD119"/>
    <s v="STR070"/>
    <s v="EMP0072"/>
    <n v="6"/>
    <n v="241.39"/>
    <n v="0"/>
    <n v="0"/>
    <n v="1448.34"/>
    <n v="1279.3800000000001"/>
    <n v="168.96"/>
    <x v="3"/>
    <x v="0"/>
    <x v="1"/>
    <n v="0.45694444444444443"/>
    <s v="Weekday"/>
    <x v="96"/>
    <x v="8"/>
    <n v="234.86"/>
    <s v="Chitra Mudaliar"/>
    <s v="Gold"/>
    <x v="289"/>
    <s v="Sales"/>
    <s v="FreshMart Bengaluru Nagar"/>
    <x v="0"/>
    <x v="1"/>
    <x v="4"/>
    <n v="4"/>
    <n v="0.11665769087368989"/>
    <x v="0"/>
  </r>
  <r>
    <s v="INV101723"/>
    <d v="2025-04-27T00:00:00"/>
    <s v="CUST0154"/>
    <s v="PRD017"/>
    <s v="STR029"/>
    <s v="EMP0041"/>
    <n v="2"/>
    <n v="464.41"/>
    <n v="0"/>
    <n v="0"/>
    <n v="1068.1400000000001"/>
    <n v="795.38"/>
    <n v="272.76"/>
    <x v="3"/>
    <x v="0"/>
    <x v="1"/>
    <n v="0.90833333333333333"/>
    <s v="Weekend"/>
    <x v="34"/>
    <x v="7"/>
    <n v="464.41"/>
    <s v="Indira Subramaniam"/>
    <s v="Bronze"/>
    <x v="179"/>
    <s v="Inventory"/>
    <s v="FreshMart Bengaluru Colony"/>
    <x v="0"/>
    <x v="1"/>
    <x v="4"/>
    <n v="4"/>
    <n v="0.25535978429793843"/>
    <x v="0"/>
  </r>
  <r>
    <s v="INV102043"/>
    <d v="2025-04-26T00:00:00"/>
    <s v="CUST0110"/>
    <s v="PRD031"/>
    <s v="STR070"/>
    <s v="EMP0037"/>
    <n v="5"/>
    <n v="389.31"/>
    <n v="0"/>
    <n v="0"/>
    <n v="2238.5300000000002"/>
    <n v="1358.9"/>
    <n v="879.63"/>
    <x v="0"/>
    <x v="0"/>
    <x v="1"/>
    <n v="0.72013888888888888"/>
    <s v="Weekend"/>
    <x v="50"/>
    <x v="3"/>
    <n v="342.46"/>
    <s v="Pandi Chandran"/>
    <s v="Gold"/>
    <x v="279"/>
    <s v="Cashier"/>
    <s v="FreshMart Bengaluru Nagar"/>
    <x v="0"/>
    <x v="1"/>
    <x v="4"/>
    <n v="4"/>
    <n v="0.3929498376166502"/>
    <x v="0"/>
  </r>
  <r>
    <s v="INV102171"/>
    <d v="2025-04-26T00:00:00"/>
    <s v="CUST0600"/>
    <s v="PRD105"/>
    <s v="STR008"/>
    <s v="EMP0159"/>
    <n v="6"/>
    <n v="143.56"/>
    <n v="0"/>
    <n v="0"/>
    <n v="990.56"/>
    <n v="703.62"/>
    <n v="286.94"/>
    <x v="4"/>
    <x v="0"/>
    <x v="1"/>
    <n v="0.6118055555555556"/>
    <s v="Weekend"/>
    <x v="39"/>
    <x v="4"/>
    <n v="131.03"/>
    <s v="Anitha Reddy"/>
    <s v="Gold"/>
    <x v="269"/>
    <s v="Store Manager"/>
    <s v="FreshMart Kochi Plaza"/>
    <x v="0"/>
    <x v="1"/>
    <x v="4"/>
    <n v="4"/>
    <n v="0.28967452753997741"/>
    <x v="0"/>
  </r>
  <r>
    <s v="INV100640"/>
    <d v="2025-04-25T00:00:00"/>
    <s v="CUST0298"/>
    <s v="PRD047"/>
    <s v="STR082"/>
    <s v="EMP0115"/>
    <n v="5"/>
    <n v="474.19"/>
    <n v="0"/>
    <n v="0"/>
    <n v="2370.9499999999998"/>
    <n v="1719.45"/>
    <n v="651.5"/>
    <x v="4"/>
    <x v="0"/>
    <x v="1"/>
    <n v="0.59791666666666665"/>
    <s v="Weekday"/>
    <x v="91"/>
    <x v="2"/>
    <n v="474.19"/>
    <s v="Divya Naicker"/>
    <s v="Silver"/>
    <x v="69"/>
    <s v="Store Manager"/>
    <s v="FreshMart Salem Bypass"/>
    <x v="0"/>
    <x v="1"/>
    <x v="4"/>
    <n v="4"/>
    <n v="0.27478436913473503"/>
    <x v="0"/>
  </r>
  <r>
    <s v="INV100036"/>
    <d v="2025-04-20T00:00:00"/>
    <s v="CUST0542"/>
    <s v="PRD049"/>
    <s v="STR034"/>
    <s v="EMP0059"/>
    <n v="3"/>
    <n v="418.79"/>
    <n v="0"/>
    <n v="0"/>
    <n v="1444.83"/>
    <n v="926.82"/>
    <n v="518.01"/>
    <x v="1"/>
    <x v="0"/>
    <x v="1"/>
    <n v="0.90902777777777777"/>
    <s v="Weekend"/>
    <x v="48"/>
    <x v="2"/>
    <n v="418.79"/>
    <s v="Bhuvana Devi"/>
    <s v="Bronze"/>
    <x v="83"/>
    <s v="Billing"/>
    <s v="FreshMart Tiruppur Circle"/>
    <x v="0"/>
    <x v="1"/>
    <x v="4"/>
    <n v="4"/>
    <n v="0.35852660866676356"/>
    <x v="0"/>
  </r>
  <r>
    <s v="INV101741"/>
    <d v="2025-04-17T00:00:00"/>
    <s v="CUST0123"/>
    <s v="PRD056"/>
    <s v="STR041"/>
    <s v="EMP0325"/>
    <n v="2"/>
    <n v="333.54"/>
    <n v="0"/>
    <n v="0"/>
    <n v="667.08"/>
    <n v="476.86"/>
    <n v="190.22"/>
    <x v="0"/>
    <x v="0"/>
    <x v="1"/>
    <n v="0.82916666666666672"/>
    <s v="Weekday"/>
    <x v="133"/>
    <x v="2"/>
    <n v="333.54"/>
    <s v="Sudha Rao"/>
    <s v="Bronze"/>
    <x v="298"/>
    <s v="Cashier"/>
    <s v="FreshMart Tiruppur Colony"/>
    <x v="0"/>
    <x v="1"/>
    <x v="4"/>
    <n v="4"/>
    <n v="0.28515320501289199"/>
    <x v="0"/>
  </r>
  <r>
    <s v="INV100030"/>
    <d v="2025-04-16T00:00:00"/>
    <s v="CUST0344"/>
    <s v="PRD124"/>
    <s v="STR088"/>
    <s v="EMP0229"/>
    <n v="3"/>
    <n v="121.9"/>
    <n v="0"/>
    <n v="0"/>
    <n v="365.7"/>
    <n v="326.76"/>
    <n v="38.94"/>
    <x v="2"/>
    <x v="0"/>
    <x v="1"/>
    <n v="0.41875000000000001"/>
    <s v="Weekday"/>
    <x v="102"/>
    <x v="8"/>
    <n v="121.9"/>
    <s v="Karthik Nathan"/>
    <s v="Bronze"/>
    <x v="18"/>
    <s v="Sales"/>
    <s v="FreshMart Salem Extension"/>
    <x v="0"/>
    <x v="1"/>
    <x v="4"/>
    <n v="4"/>
    <n v="0.10648072190319934"/>
    <x v="0"/>
  </r>
  <r>
    <s v="INV100061"/>
    <d v="2025-04-13T00:00:00"/>
    <s v="CUST0653"/>
    <s v="PRD015"/>
    <s v="STR047"/>
    <s v="EMP0108"/>
    <n v="4"/>
    <n v="506"/>
    <n v="0"/>
    <n v="0"/>
    <n v="2327.6"/>
    <n v="1547.56"/>
    <n v="780.04"/>
    <x v="5"/>
    <x v="0"/>
    <x v="1"/>
    <n v="0.85486111111111107"/>
    <s v="Weekend"/>
    <x v="19"/>
    <x v="7"/>
    <n v="459.58"/>
    <s v="Hemalatha Kumar"/>
    <s v="Gold"/>
    <x v="302"/>
    <s v="Cashier"/>
    <s v="FreshMart Hyderabad Enclave"/>
    <x v="0"/>
    <x v="1"/>
    <x v="4"/>
    <n v="4"/>
    <n v="0.33512631036260526"/>
    <x v="0"/>
  </r>
  <r>
    <s v="INV101324"/>
    <d v="2025-12-04T00:00:00"/>
    <s v="CUST0398"/>
    <s v="PRD144"/>
    <s v="STR054"/>
    <s v="EMP0104"/>
    <n v="3"/>
    <n v="248.4"/>
    <n v="0"/>
    <n v="0"/>
    <n v="856.98"/>
    <n v="558.12"/>
    <n v="298.86"/>
    <x v="2"/>
    <x v="0"/>
    <x v="1"/>
    <n v="0.38541666666666669"/>
    <s v="Weekend"/>
    <x v="14"/>
    <x v="5"/>
    <n v="242.22"/>
    <s v="Balamurugan Menon"/>
    <s v="Gold"/>
    <x v="81"/>
    <s v="Inventory"/>
    <s v="FreshMart Mysuru Plaza"/>
    <x v="0"/>
    <x v="1"/>
    <x v="2"/>
    <n v="12"/>
    <n v="0.34873625988937901"/>
    <x v="0"/>
  </r>
  <r>
    <s v="INV101725"/>
    <d v="2025-12-04T00:00:00"/>
    <s v="CUST0324"/>
    <s v="PRD006"/>
    <s v="STR003"/>
    <s v="EMP0298"/>
    <n v="8"/>
    <n v="373.66"/>
    <n v="0"/>
    <n v="0"/>
    <n v="3437.67"/>
    <n v="1730.56"/>
    <n v="1707.11"/>
    <x v="0"/>
    <x v="0"/>
    <x v="1"/>
    <n v="0.53263888888888888"/>
    <s v="Weekend"/>
    <x v="81"/>
    <x v="6"/>
    <n v="343.56"/>
    <s v="Tamil Velan"/>
    <s v="Gold"/>
    <x v="107"/>
    <s v="Billing"/>
    <s v="FreshMart Tiruppur Square"/>
    <x v="0"/>
    <x v="1"/>
    <x v="2"/>
    <n v="12"/>
    <n v="0.49658925958570771"/>
    <x v="0"/>
  </r>
  <r>
    <s v="INV101263"/>
    <d v="2025-01-04T00:00:00"/>
    <s v="CUST0087"/>
    <s v="PRD055"/>
    <s v="STR080"/>
    <s v="EMP0285"/>
    <n v="3"/>
    <n v="125.15"/>
    <n v="0"/>
    <n v="0"/>
    <n v="375.45"/>
    <n v="287.10000000000002"/>
    <n v="88.35"/>
    <x v="4"/>
    <x v="0"/>
    <x v="1"/>
    <n v="0.48819444444444443"/>
    <s v="Weekday"/>
    <x v="101"/>
    <x v="2"/>
    <n v="125.15"/>
    <s v="Karthik Selvam"/>
    <s v="Bronze"/>
    <x v="62"/>
    <s v="Store Manager"/>
    <s v="FreshMart Madurai Colony"/>
    <x v="0"/>
    <x v="1"/>
    <x v="7"/>
    <n v="1"/>
    <n v="0.23531761885737115"/>
    <x v="0"/>
  </r>
  <r>
    <s v="INV100608"/>
    <d v="2026-06-01T00:00:00"/>
    <s v="CUST0554"/>
    <s v="PRD083"/>
    <s v="STR017"/>
    <s v="EMP0092"/>
    <n v="1"/>
    <n v="425.88"/>
    <n v="0"/>
    <n v="0"/>
    <n v="425.88"/>
    <n v="357.47"/>
    <n v="68.41"/>
    <x v="4"/>
    <x v="0"/>
    <x v="2"/>
    <n v="0.89444444444444449"/>
    <s v="Weekday"/>
    <x v="111"/>
    <x v="9"/>
    <n v="425.88"/>
    <s v="Nirmala Chandran"/>
    <s v="Silver"/>
    <x v="26"/>
    <s v="Sales"/>
    <s v="FreshMart Madurai Plaza"/>
    <x v="0"/>
    <x v="0"/>
    <x v="9"/>
    <n v="6"/>
    <n v="0.16063210293979524"/>
    <x v="0"/>
  </r>
  <r>
    <s v="INV100610"/>
    <d v="2026-03-27T00:00:00"/>
    <s v="CUST0215"/>
    <s v="PRD108"/>
    <s v="STR164"/>
    <s v="EMP0006"/>
    <n v="4"/>
    <n v="306.62"/>
    <n v="0"/>
    <n v="0"/>
    <n v="1226.48"/>
    <n v="1039.72"/>
    <n v="186.76"/>
    <x v="0"/>
    <x v="0"/>
    <x v="2"/>
    <n v="0.37916666666666665"/>
    <s v="Weekday"/>
    <x v="140"/>
    <x v="4"/>
    <n v="306.62"/>
    <s v="Nithya Nathan"/>
    <s v="Bronze"/>
    <x v="255"/>
    <s v="Cashier"/>
    <s v="FreshMart Delhi Towers"/>
    <x v="2"/>
    <x v="0"/>
    <x v="3"/>
    <n v="3"/>
    <n v="0.15227317200443544"/>
    <x v="0"/>
  </r>
  <r>
    <s v="INV101786"/>
    <d v="2026-03-29T00:00:00"/>
    <s v="CUST0685"/>
    <s v="PRD020"/>
    <s v="STR055"/>
    <s v="EMP0068"/>
    <n v="7"/>
    <n v="111.78"/>
    <n v="0"/>
    <n v="0"/>
    <n v="899.83"/>
    <n v="602.35"/>
    <n v="297.48"/>
    <x v="0"/>
    <x v="0"/>
    <x v="2"/>
    <n v="0.69861111111111107"/>
    <s v="Weekend"/>
    <x v="35"/>
    <x v="7"/>
    <n v="99.93"/>
    <s v="Naveen Achari"/>
    <s v="Gold"/>
    <x v="5"/>
    <s v="Sales"/>
    <s v="FreshMart Madurai Circle"/>
    <x v="0"/>
    <x v="0"/>
    <x v="3"/>
    <n v="3"/>
    <n v="0.3305957792027383"/>
    <x v="0"/>
  </r>
  <r>
    <s v="INV101313"/>
    <d v="2026-08-01T00:00:00"/>
    <s v="CUST0126"/>
    <s v="PRD020"/>
    <s v="STR057"/>
    <s v="EMP0065"/>
    <n v="3"/>
    <n v="99.93"/>
    <n v="0"/>
    <n v="0"/>
    <n v="299.79000000000002"/>
    <n v="258.14999999999998"/>
    <n v="41.64"/>
    <x v="5"/>
    <x v="0"/>
    <x v="2"/>
    <n v="0.55625000000000002"/>
    <s v="Weekday"/>
    <x v="35"/>
    <x v="7"/>
    <n v="99.93"/>
    <s v="Anjali Balan"/>
    <s v="Bronze"/>
    <x v="169"/>
    <s v="Cashier"/>
    <s v="FreshMart Madurai Point"/>
    <x v="0"/>
    <x v="0"/>
    <x v="11"/>
    <n v="8"/>
    <n v="0.13889722805964175"/>
    <x v="0"/>
  </r>
  <r>
    <s v="INV101817"/>
    <d v="2025-08-12T00:00:00"/>
    <s v="CUST0212"/>
    <s v="PRD016"/>
    <s v="STR075"/>
    <s v="EMP0033"/>
    <n v="4"/>
    <n v="59.92"/>
    <n v="0"/>
    <n v="0"/>
    <n v="239.68"/>
    <n v="192.6"/>
    <n v="47.08"/>
    <x v="4"/>
    <x v="0"/>
    <x v="2"/>
    <n v="0.52638888888888891"/>
    <s v="Weekday"/>
    <x v="17"/>
    <x v="7"/>
    <n v="59.92"/>
    <s v="Vasanth Sekar"/>
    <s v="Bronze"/>
    <x v="20"/>
    <s v="Sales"/>
    <s v="FreshMart Salem Main Road"/>
    <x v="0"/>
    <x v="1"/>
    <x v="11"/>
    <n v="8"/>
    <n v="0.19642857142857142"/>
    <x v="0"/>
  </r>
  <r>
    <s v="INV100002"/>
    <d v="2026-03-22T00:00:00"/>
    <s v="CUST0114"/>
    <s v="PRD019"/>
    <s v="STR082"/>
    <s v="EMP0115"/>
    <n v="2"/>
    <n v="448.94"/>
    <n v="0"/>
    <n v="0"/>
    <n v="1032.56"/>
    <n v="760.16"/>
    <n v="272.39999999999998"/>
    <x v="3"/>
    <x v="0"/>
    <x v="2"/>
    <n v="0.41041666666666665"/>
    <s v="Weekend"/>
    <x v="85"/>
    <x v="7"/>
    <n v="448.94"/>
    <s v="Hariharan Menon"/>
    <s v="Bronze"/>
    <x v="69"/>
    <s v="Store Manager"/>
    <s v="FreshMart Salem Bypass"/>
    <x v="0"/>
    <x v="0"/>
    <x v="3"/>
    <n v="3"/>
    <n v="0.26381033547687299"/>
    <x v="0"/>
  </r>
  <r>
    <s v="INV100367"/>
    <d v="2026-05-03T00:00:00"/>
    <s v="CUST0049"/>
    <s v="PRD034"/>
    <s v="STR115"/>
    <s v="EMP0136"/>
    <n v="4"/>
    <n v="126.21"/>
    <n v="0"/>
    <n v="0"/>
    <n v="504.84"/>
    <n v="389.4"/>
    <n v="115.44"/>
    <x v="1"/>
    <x v="0"/>
    <x v="2"/>
    <n v="0.64166666666666672"/>
    <s v="Weekday"/>
    <x v="13"/>
    <x v="3"/>
    <n v="124.84"/>
    <s v="Lokesh Gupta"/>
    <s v="Gold"/>
    <x v="290"/>
    <s v="Sales"/>
    <s v="FreshMart Surat Nagar"/>
    <x v="1"/>
    <x v="0"/>
    <x v="6"/>
    <n v="5"/>
    <n v="0.22866650820061801"/>
    <x v="0"/>
  </r>
  <r>
    <s v="INV100468"/>
    <d v="2026-09-03T00:00:00"/>
    <s v="CUST0528"/>
    <s v="PRD006"/>
    <s v="STR023"/>
    <s v="EMP0171"/>
    <n v="5"/>
    <n v="343.56"/>
    <n v="0"/>
    <n v="0"/>
    <n v="1717.8"/>
    <n v="1081.5999999999999"/>
    <n v="636.20000000000005"/>
    <x v="3"/>
    <x v="0"/>
    <x v="2"/>
    <n v="0.77986111111111112"/>
    <s v="Weekday"/>
    <x v="81"/>
    <x v="6"/>
    <n v="343.56"/>
    <s v="Divya Balan"/>
    <s v="Silver"/>
    <x v="152"/>
    <s v="Cashier"/>
    <s v="FreshMart Mysuru Square"/>
    <x v="0"/>
    <x v="0"/>
    <x v="10"/>
    <n v="9"/>
    <n v="0.37035743392711612"/>
    <x v="0"/>
  </r>
  <r>
    <s v="INV102439"/>
    <d v="2026-03-26T00:00:00"/>
    <s v="CUST0035"/>
    <s v="PRD148"/>
    <s v="STR009"/>
    <s v="EMP0317"/>
    <n v="6"/>
    <n v="121.28"/>
    <n v="0"/>
    <n v="0"/>
    <n v="727.68"/>
    <n v="499.98"/>
    <n v="227.7"/>
    <x v="5"/>
    <x v="0"/>
    <x v="2"/>
    <n v="0.52986111111111112"/>
    <s v="Weekday"/>
    <x v="115"/>
    <x v="5"/>
    <n v="108.97"/>
    <s v="Balamurugan Sharma"/>
    <s v="Gold"/>
    <x v="78"/>
    <s v="HR"/>
    <s v="FreshMart Kochi Square"/>
    <x v="0"/>
    <x v="0"/>
    <x v="3"/>
    <n v="3"/>
    <n v="0.3129122691292876"/>
    <x v="0"/>
  </r>
  <r>
    <s v="INV101913"/>
    <d v="2025-12-28T00:00:00"/>
    <s v="CUST0035"/>
    <s v="PRD028"/>
    <s v="STR087"/>
    <s v="EMP0222"/>
    <n v="6"/>
    <n v="422.63"/>
    <n v="0"/>
    <n v="0"/>
    <n v="2916.15"/>
    <n v="1859.88"/>
    <n v="1056.27"/>
    <x v="4"/>
    <x v="0"/>
    <x v="2"/>
    <n v="0.67500000000000004"/>
    <s v="Weekend"/>
    <x v="58"/>
    <x v="3"/>
    <n v="380.12"/>
    <s v="Balamurugan Sharma"/>
    <s v="Gold"/>
    <x v="96"/>
    <s v="Inventory"/>
    <s v="FreshMart Mysuru Complex"/>
    <x v="0"/>
    <x v="1"/>
    <x v="2"/>
    <n v="12"/>
    <n v="0.36221387788693993"/>
    <x v="0"/>
  </r>
  <r>
    <s v="INV101531"/>
    <d v="2026-03-14T00:00:00"/>
    <s v="CUST0370"/>
    <s v="PRD024"/>
    <s v="STR079"/>
    <s v="EMP0295"/>
    <n v="4"/>
    <n v="331.6"/>
    <n v="0"/>
    <n v="0"/>
    <n v="1525.36"/>
    <n v="984.48"/>
    <n v="540.88"/>
    <x v="2"/>
    <x v="0"/>
    <x v="2"/>
    <n v="0.53055555555555556"/>
    <s v="Weekend"/>
    <x v="88"/>
    <x v="7"/>
    <n v="313.47000000000003"/>
    <s v="Jaya Naicker"/>
    <s v="Gold"/>
    <x v="145"/>
    <s v="Inventory"/>
    <s v="FreshMart Erode Hub"/>
    <x v="0"/>
    <x v="0"/>
    <x v="3"/>
    <n v="3"/>
    <n v="0.35459170294225628"/>
    <x v="0"/>
  </r>
  <r>
    <s v="INV101416"/>
    <d v="2025-12-21T00:00:00"/>
    <s v="CUST0088"/>
    <s v="PRD027"/>
    <s v="STR153"/>
    <s v="EMP0168"/>
    <n v="3"/>
    <n v="139.21"/>
    <n v="0"/>
    <n v="0"/>
    <n v="480.27"/>
    <n v="320.97000000000003"/>
    <n v="159.30000000000001"/>
    <x v="4"/>
    <x v="0"/>
    <x v="2"/>
    <n v="0.59305555555555556"/>
    <s v="Weekend"/>
    <x v="4"/>
    <x v="3"/>
    <n v="139.21"/>
    <s v="Eswari Achari"/>
    <s v="Silver"/>
    <x v="280"/>
    <s v="Cashier"/>
    <s v="FreshMart Lucknow Junction"/>
    <x v="2"/>
    <x v="1"/>
    <x v="2"/>
    <n v="12"/>
    <n v="0.33168842526079084"/>
    <x v="0"/>
  </r>
  <r>
    <s v="INV101591"/>
    <d v="2026-02-21T00:00:00"/>
    <s v="CUST0175"/>
    <s v="PRD048"/>
    <s v="STR001"/>
    <s v="EMP0219"/>
    <n v="5"/>
    <n v="147.72"/>
    <n v="0"/>
    <n v="0"/>
    <n v="849.39"/>
    <n v="546.04999999999995"/>
    <n v="303.33999999999997"/>
    <x v="1"/>
    <x v="0"/>
    <x v="2"/>
    <n v="0.50347222222222221"/>
    <s v="Weekend"/>
    <x v="122"/>
    <x v="2"/>
    <n v="147.72"/>
    <s v="Gopal Venkataraman"/>
    <s v="Silver"/>
    <x v="122"/>
    <s v="Billing"/>
    <s v="FreshMart Madurai Crossing"/>
    <x v="0"/>
    <x v="0"/>
    <x v="0"/>
    <n v="2"/>
    <n v="0.35712687928984327"/>
    <x v="0"/>
  </r>
  <r>
    <s v="INV102036"/>
    <d v="2026-02-24T00:00:00"/>
    <s v="CUST0061"/>
    <s v="PRD058"/>
    <s v="STR025"/>
    <s v="EMP0281"/>
    <n v="7"/>
    <n v="369.28"/>
    <n v="0"/>
    <n v="0"/>
    <n v="2584.96"/>
    <n v="1754.76"/>
    <n v="830.2"/>
    <x v="2"/>
    <x v="0"/>
    <x v="2"/>
    <n v="0.65833333333333333"/>
    <s v="Weekday"/>
    <x v="38"/>
    <x v="11"/>
    <n v="339.13"/>
    <s v="Deepa Sekar"/>
    <s v="Gold"/>
    <x v="43"/>
    <s v="Sales"/>
    <s v="FreshMart Tiruppur Enclave"/>
    <x v="0"/>
    <x v="0"/>
    <x v="0"/>
    <n v="2"/>
    <n v="0.32116551126516468"/>
    <x v="0"/>
  </r>
  <r>
    <s v="INV101946"/>
    <d v="2026-01-18T00:00:00"/>
    <s v="CUST0297"/>
    <s v="PRD123"/>
    <s v="STR082"/>
    <s v="EMP0115"/>
    <n v="8"/>
    <n v="189.3"/>
    <n v="0"/>
    <n v="0"/>
    <n v="1741.56"/>
    <n v="1267.44"/>
    <n v="474.12"/>
    <x v="3"/>
    <x v="0"/>
    <x v="2"/>
    <n v="0.8930555555555556"/>
    <s v="Weekend"/>
    <x v="137"/>
    <x v="8"/>
    <n v="183.39"/>
    <s v="Nithya Sharma"/>
    <s v="Gold"/>
    <x v="69"/>
    <s v="Store Manager"/>
    <s v="FreshMart Salem Bypass"/>
    <x v="0"/>
    <x v="0"/>
    <x v="7"/>
    <n v="1"/>
    <n v="0.27223868256046302"/>
    <x v="0"/>
  </r>
  <r>
    <s v="INV100675"/>
    <d v="2025-12-20T00:00:00"/>
    <s v="CUST0304"/>
    <s v="PRD008"/>
    <s v="STR153"/>
    <s v="EMP0168"/>
    <n v="1"/>
    <n v="455.79"/>
    <n v="0"/>
    <n v="0"/>
    <n v="524.16"/>
    <n v="282.88"/>
    <n v="241.28"/>
    <x v="3"/>
    <x v="0"/>
    <x v="2"/>
    <n v="0.68125000000000002"/>
    <s v="Weekend"/>
    <x v="68"/>
    <x v="6"/>
    <n v="455.79"/>
    <s v="Unknown"/>
    <s v="Bronze"/>
    <x v="280"/>
    <s v="Cashier"/>
    <s v="FreshMart Lucknow Junction"/>
    <x v="2"/>
    <x v="1"/>
    <x v="2"/>
    <n v="12"/>
    <n v="0.46031746031746035"/>
    <x v="0"/>
  </r>
  <r>
    <s v="INV101623"/>
    <d v="2026-09-02T00:00:00"/>
    <s v="CUST0435"/>
    <s v="PRD019"/>
    <s v="STR049"/>
    <s v="EMP0017"/>
    <n v="1"/>
    <n v="448.94"/>
    <n v="0"/>
    <n v="0"/>
    <n v="448.94"/>
    <n v="380.08"/>
    <n v="68.86"/>
    <x v="5"/>
    <x v="0"/>
    <x v="2"/>
    <n v="0.66666666666666663"/>
    <s v="Weekday"/>
    <x v="85"/>
    <x v="7"/>
    <n v="448.94"/>
    <s v="Rajesh Devi"/>
    <s v="Silver"/>
    <x v="0"/>
    <s v="Sales"/>
    <s v="FreshMart Mysuru Circle"/>
    <x v="0"/>
    <x v="0"/>
    <x v="10"/>
    <n v="9"/>
    <n v="0.1533835256381699"/>
    <x v="0"/>
  </r>
  <r>
    <s v="INV101359"/>
    <d v="2026-02-16T00:00:00"/>
    <s v="CUST0311"/>
    <s v="PRD076"/>
    <s v="STR095"/>
    <s v="EMP0177"/>
    <n v="2"/>
    <n v="395.66"/>
    <n v="0"/>
    <n v="0"/>
    <n v="791.32"/>
    <n v="640.38"/>
    <n v="150.94"/>
    <x v="3"/>
    <x v="0"/>
    <x v="2"/>
    <n v="0.64236111111111116"/>
    <s v="Weekday"/>
    <x v="33"/>
    <x v="1"/>
    <n v="395.66"/>
    <s v="Sudha Pandian"/>
    <s v="Bronze"/>
    <x v="215"/>
    <s v="Store Manager"/>
    <s v="FreshMart Ahmedabad Gardens"/>
    <x v="1"/>
    <x v="0"/>
    <x v="0"/>
    <n v="2"/>
    <n v="0.19074457867866348"/>
    <x v="0"/>
  </r>
  <r>
    <s v="INV101732"/>
    <d v="2026-01-18T00:00:00"/>
    <s v="CUST0569"/>
    <s v="PRD024"/>
    <s v="STR151"/>
    <s v="EMP0277"/>
    <n v="3"/>
    <n v="313.47000000000003"/>
    <n v="0"/>
    <n v="0"/>
    <n v="1081.47"/>
    <n v="738.36"/>
    <n v="343.11"/>
    <x v="0"/>
    <x v="0"/>
    <x v="2"/>
    <n v="0.38472222222222224"/>
    <s v="Weekend"/>
    <x v="88"/>
    <x v="7"/>
    <n v="313.47000000000003"/>
    <s v="Sathish Krishnan"/>
    <s v="Bronze"/>
    <x v="286"/>
    <s v="Cashier"/>
    <s v="FreshMart Chandigarh Square"/>
    <x v="2"/>
    <x v="0"/>
    <x v="7"/>
    <n v="1"/>
    <n v="0.31726261477433493"/>
    <x v="0"/>
  </r>
  <r>
    <s v="INV100040"/>
    <d v="2026-02-19T00:00:00"/>
    <s v="CUST0394"/>
    <s v="PRD125"/>
    <s v="STR026"/>
    <s v="EMP0253"/>
    <n v="7"/>
    <n v="243"/>
    <n v="0"/>
    <n v="0"/>
    <n v="1701"/>
    <n v="1368.08"/>
    <n v="332.92"/>
    <x v="3"/>
    <x v="0"/>
    <x v="2"/>
    <n v="0.40486111111111112"/>
    <s v="Weekday"/>
    <x v="82"/>
    <x v="8"/>
    <n v="219.39"/>
    <s v="Sudha Mudaliar"/>
    <s v="Gold"/>
    <x v="77"/>
    <s v="HR"/>
    <s v="FreshMart Mysuru Crossing"/>
    <x v="0"/>
    <x v="0"/>
    <x v="0"/>
    <n v="2"/>
    <n v="0.1957201646090535"/>
    <x v="0"/>
  </r>
  <r>
    <s v="INV100236"/>
    <d v="2026-07-03T00:00:00"/>
    <s v="CUST0576"/>
    <s v="PRD032"/>
    <s v="STR175"/>
    <s v="EMP0043"/>
    <n v="6"/>
    <n v="141.99"/>
    <n v="0"/>
    <n v="0"/>
    <n v="979.73"/>
    <n v="695.46"/>
    <n v="284.27"/>
    <x v="5"/>
    <x v="0"/>
    <x v="2"/>
    <n v="0.8666666666666667"/>
    <s v="Weekend"/>
    <x v="28"/>
    <x v="3"/>
    <n v="141.11000000000001"/>
    <s v="Vasanthi Chandran"/>
    <s v="Gold"/>
    <x v="193"/>
    <s v="Cashier"/>
    <s v="FreshMart Patna Square"/>
    <x v="3"/>
    <x v="0"/>
    <x v="1"/>
    <n v="7"/>
    <n v="0.29015136823410531"/>
    <x v="0"/>
  </r>
  <r>
    <s v="INV102118"/>
    <d v="2026-09-02T00:00:00"/>
    <s v="CUST0414"/>
    <s v="PRD006"/>
    <s v="STR072"/>
    <s v="EMP0124"/>
    <n v="1"/>
    <n v="343.56"/>
    <n v="0"/>
    <n v="0"/>
    <n v="343.56"/>
    <n v="216.32"/>
    <n v="127.24"/>
    <x v="5"/>
    <x v="0"/>
    <x v="2"/>
    <n v="0.69513888888888886"/>
    <s v="Weekday"/>
    <x v="81"/>
    <x v="6"/>
    <n v="343.56"/>
    <s v="Jaya Pandian"/>
    <s v="Silver"/>
    <x v="27"/>
    <s v="Sales"/>
    <s v="FreshMart Salem Point"/>
    <x v="0"/>
    <x v="0"/>
    <x v="10"/>
    <n v="9"/>
    <n v="0.37035743392711606"/>
    <x v="0"/>
  </r>
  <r>
    <s v="INV100932"/>
    <d v="2025-12-28T00:00:00"/>
    <s v="CUST0433"/>
    <s v="PRD052"/>
    <s v="STR036"/>
    <s v="EMP0150"/>
    <n v="8"/>
    <n v="338.77"/>
    <n v="0"/>
    <n v="0"/>
    <n v="3116.68"/>
    <n v="2043.92"/>
    <n v="1072.76"/>
    <x v="4"/>
    <x v="0"/>
    <x v="2"/>
    <n v="0.64583333333333337"/>
    <s v="Weekend"/>
    <x v="10"/>
    <x v="2"/>
    <n v="328.59"/>
    <s v="Uma Nair"/>
    <s v="Gold"/>
    <x v="58"/>
    <s v="Operations"/>
    <s v="FreshMart Chennai Central"/>
    <x v="0"/>
    <x v="1"/>
    <x v="2"/>
    <n v="12"/>
    <n v="0.34419959700707164"/>
    <x v="0"/>
  </r>
  <r>
    <s v="INV100754"/>
    <d v="2025-12-26T00:00:00"/>
    <s v="CUST0439"/>
    <s v="PRD104"/>
    <s v="STR059"/>
    <s v="EMP0346"/>
    <n v="1"/>
    <n v="191.13"/>
    <n v="0"/>
    <n v="0"/>
    <n v="191.13"/>
    <n v="153.41999999999999"/>
    <n v="37.71"/>
    <x v="2"/>
    <x v="0"/>
    <x v="2"/>
    <n v="0.80555555555555558"/>
    <s v="Weekday"/>
    <x v="95"/>
    <x v="10"/>
    <n v="191.13"/>
    <s v="Vijay Velan"/>
    <s v="Silver"/>
    <x v="271"/>
    <s v="Sales"/>
    <s v="FreshMart Coimbatore Plaza"/>
    <x v="0"/>
    <x v="1"/>
    <x v="2"/>
    <n v="12"/>
    <n v="0.19730026683409199"/>
    <x v="0"/>
  </r>
  <r>
    <s v="INV102222"/>
    <d v="2026-01-22T00:00:00"/>
    <s v="CUST0543"/>
    <s v="PRD125"/>
    <s v="STR108"/>
    <s v="EMP0171"/>
    <n v="4"/>
    <n v="245.36"/>
    <n v="0"/>
    <n v="0"/>
    <n v="981.44"/>
    <n v="781.76"/>
    <n v="199.68"/>
    <x v="5"/>
    <x v="0"/>
    <x v="2"/>
    <n v="0.53680555555555554"/>
    <s v="Weekday"/>
    <x v="82"/>
    <x v="8"/>
    <n v="219.39"/>
    <s v="Gopal Menon"/>
    <s v="Gold"/>
    <x v="152"/>
    <s v="Cashier"/>
    <s v="FreshMart Mumbai Square"/>
    <x v="1"/>
    <x v="0"/>
    <x v="7"/>
    <n v="1"/>
    <n v="0.20345614607107923"/>
    <x v="0"/>
  </r>
  <r>
    <s v="INV101110"/>
    <d v="2026-02-21T00:00:00"/>
    <s v="CUST0489"/>
    <s v="PRD018"/>
    <s v="STR072"/>
    <s v="EMP0124"/>
    <n v="4"/>
    <n v="232.58"/>
    <n v="0"/>
    <n v="0"/>
    <n v="1069.8699999999999"/>
    <n v="764.8"/>
    <n v="305.07"/>
    <x v="5"/>
    <x v="0"/>
    <x v="2"/>
    <n v="0.38124999999999998"/>
    <s v="Weekend"/>
    <x v="21"/>
    <x v="7"/>
    <n v="232.58"/>
    <s v="Nagarajan Sharma"/>
    <s v="Bronze"/>
    <x v="27"/>
    <s v="Sales"/>
    <s v="FreshMart Salem Point"/>
    <x v="0"/>
    <x v="0"/>
    <x v="0"/>
    <n v="2"/>
    <n v="0.28514679353566325"/>
    <x v="0"/>
  </r>
  <r>
    <s v="INV101699"/>
    <d v="2026-02-24T00:00:00"/>
    <s v="CUST0600"/>
    <s v="PRD052"/>
    <s v="STR007"/>
    <s v="EMP0125"/>
    <n v="3"/>
    <n v="373.02"/>
    <n v="0"/>
    <n v="0"/>
    <n v="1119.06"/>
    <n v="766.47"/>
    <n v="352.59"/>
    <x v="3"/>
    <x v="0"/>
    <x v="2"/>
    <n v="0.72430555555555554"/>
    <s v="Weekday"/>
    <x v="10"/>
    <x v="2"/>
    <n v="328.59"/>
    <s v="Anitha Reddy"/>
    <s v="Gold"/>
    <x v="171"/>
    <s v="Cashier"/>
    <s v="FreshMart Mysuru Towers"/>
    <x v="0"/>
    <x v="0"/>
    <x v="0"/>
    <n v="2"/>
    <n v="0.31507693957428556"/>
    <x v="0"/>
  </r>
  <r>
    <s v="INV101767"/>
    <d v="2025-12-14T00:00:00"/>
    <s v="CUST0561"/>
    <s v="PRD004"/>
    <s v="STR059"/>
    <s v="EMP0160"/>
    <n v="4"/>
    <n v="398.25"/>
    <n v="0"/>
    <n v="0"/>
    <n v="1831.95"/>
    <n v="946.16"/>
    <n v="885.79"/>
    <x v="0"/>
    <x v="0"/>
    <x v="2"/>
    <n v="0.53888888888888886"/>
    <s v="Weekend"/>
    <x v="127"/>
    <x v="6"/>
    <n v="398.25"/>
    <s v="Usha Balan"/>
    <s v="Bronze"/>
    <x v="303"/>
    <s v="Sales"/>
    <s v="FreshMart Coimbatore Plaza"/>
    <x v="0"/>
    <x v="1"/>
    <x v="2"/>
    <n v="12"/>
    <n v="0.48352302191653701"/>
    <x v="0"/>
  </r>
  <r>
    <s v="INV100793"/>
    <d v="2025-06-12T00:00:00"/>
    <s v="CUST0324"/>
    <s v="PRD106"/>
    <s v="STR042"/>
    <s v="EMP0261"/>
    <n v="6"/>
    <n v="242.49"/>
    <n v="0"/>
    <n v="0"/>
    <n v="1673.18"/>
    <n v="1177.8"/>
    <n v="495.38"/>
    <x v="5"/>
    <x v="0"/>
    <x v="2"/>
    <n v="0.41666666666666669"/>
    <s v="Weekend"/>
    <x v="144"/>
    <x v="4"/>
    <n v="227"/>
    <s v="Tamil Velan"/>
    <s v="Gold"/>
    <x v="13"/>
    <s v="Sales"/>
    <s v="FreshMart Erode Point"/>
    <x v="0"/>
    <x v="1"/>
    <x v="9"/>
    <n v="6"/>
    <n v="0.29607095470899725"/>
    <x v="0"/>
  </r>
  <r>
    <s v="INV102145"/>
    <d v="2025-04-12T00:00:00"/>
    <s v="CUST0554"/>
    <s v="PRD063"/>
    <s v="STR137"/>
    <s v="EMP0091"/>
    <n v="3"/>
    <n v="73.83"/>
    <n v="0"/>
    <n v="0"/>
    <n v="221.49"/>
    <n v="162.96"/>
    <n v="58.53"/>
    <x v="5"/>
    <x v="0"/>
    <x v="2"/>
    <n v="0.60347222222222219"/>
    <s v="Weekday"/>
    <x v="75"/>
    <x v="11"/>
    <n v="42.16"/>
    <s v="Nirmala Chandran"/>
    <s v="Silver"/>
    <x v="288"/>
    <s v="Sales"/>
    <s v="FreshMart Ahmedabad Square"/>
    <x v="1"/>
    <x v="1"/>
    <x v="4"/>
    <n v="4"/>
    <n v="0.26425572260598673"/>
    <x v="0"/>
  </r>
  <r>
    <s v="INV102425"/>
    <d v="2025-11-29T00:00:00"/>
    <s v="CUST0312"/>
    <s v="PRD004"/>
    <s v="STR088"/>
    <s v="EMP0012"/>
    <n v="3"/>
    <n v="429.2"/>
    <n v="0"/>
    <n v="0"/>
    <n v="1480.74"/>
    <n v="709.62"/>
    <n v="771.12"/>
    <x v="1"/>
    <x v="0"/>
    <x v="2"/>
    <n v="0.48819444444444443"/>
    <s v="Weekend"/>
    <x v="127"/>
    <x v="6"/>
    <n v="398.25"/>
    <s v="Tara Sharma"/>
    <s v="Gold"/>
    <x v="172"/>
    <s v="Cashier"/>
    <s v="FreshMart Salem Extension"/>
    <x v="0"/>
    <x v="1"/>
    <x v="5"/>
    <n v="11"/>
    <n v="0.52076664370517445"/>
    <x v="0"/>
  </r>
  <r>
    <s v="INV100518"/>
    <d v="2025-11-24T00:00:00"/>
    <s v="CUST0625"/>
    <s v="PRD111"/>
    <s v="STR083"/>
    <s v="EMP0074"/>
    <n v="4"/>
    <n v="225.45"/>
    <n v="0"/>
    <n v="0"/>
    <n v="901.8"/>
    <n v="763.6"/>
    <n v="138.19999999999999"/>
    <x v="1"/>
    <x v="0"/>
    <x v="2"/>
    <n v="0.47569444444444442"/>
    <s v="Weekday"/>
    <x v="29"/>
    <x v="4"/>
    <n v="225.45"/>
    <s v="Kishore Prabhu"/>
    <s v="Silver"/>
    <x v="33"/>
    <s v="Sales"/>
    <s v="FreshMart Salem Colony"/>
    <x v="0"/>
    <x v="1"/>
    <x v="5"/>
    <n v="11"/>
    <n v="0.15324905744067421"/>
    <x v="0"/>
  </r>
  <r>
    <s v="INV101903"/>
    <d v="2025-11-22T00:00:00"/>
    <s v="CUST0477"/>
    <s v="PRD014"/>
    <s v="STR140"/>
    <s v="EMP0145"/>
    <n v="7"/>
    <n v="465.57"/>
    <n v="0"/>
    <n v="0"/>
    <n v="3747.84"/>
    <n v="2461.41"/>
    <n v="1286.43"/>
    <x v="2"/>
    <x v="0"/>
    <x v="2"/>
    <n v="0.76249999999999996"/>
    <s v="Weekend"/>
    <x v="54"/>
    <x v="7"/>
    <n v="434.65"/>
    <s v="Malathi Gupta"/>
    <s v="Gold"/>
    <x v="195"/>
    <s v="Cashier"/>
    <s v="FreshMart Surat Crossing"/>
    <x v="1"/>
    <x v="1"/>
    <x v="5"/>
    <n v="11"/>
    <n v="0.34324570952868855"/>
    <x v="0"/>
  </r>
  <r>
    <s v="INV100750"/>
    <d v="2025-11-21T00:00:00"/>
    <s v="CUST0084"/>
    <s v="PRD081"/>
    <s v="STR127"/>
    <s v="EMP0098"/>
    <n v="4"/>
    <n v="55.81"/>
    <n v="0"/>
    <n v="0"/>
    <n v="223.24"/>
    <n v="179.84"/>
    <n v="43.4"/>
    <x v="2"/>
    <x v="0"/>
    <x v="2"/>
    <n v="0.45763888888888887"/>
    <s v="Weekday"/>
    <x v="70"/>
    <x v="1"/>
    <n v="55.81"/>
    <s v="Pandi Gupta"/>
    <s v="Silver"/>
    <x v="115"/>
    <s v="Inventory"/>
    <s v="FreshMart Surat Enclave"/>
    <x v="1"/>
    <x v="1"/>
    <x v="5"/>
    <n v="11"/>
    <n v="0.19440960401361762"/>
    <x v="0"/>
  </r>
  <r>
    <s v="INV101595"/>
    <d v="2025-11-19T00:00:00"/>
    <s v="CUST0303"/>
    <s v="PRD030"/>
    <s v="STR077"/>
    <s v="EMP0030"/>
    <n v="5"/>
    <n v="172.63"/>
    <n v="0"/>
    <n v="0"/>
    <n v="863.15"/>
    <n v="710"/>
    <n v="153.15"/>
    <x v="4"/>
    <x v="0"/>
    <x v="2"/>
    <n v="0.68958333333333333"/>
    <s v="Weekday"/>
    <x v="69"/>
    <x v="3"/>
    <n v="172.63"/>
    <s v="Kamala Subramaniam"/>
    <s v="Silver"/>
    <x v="110"/>
    <s v="Cashier"/>
    <s v="FreshMart Kochi Gardens"/>
    <x v="0"/>
    <x v="1"/>
    <x v="5"/>
    <n v="11"/>
    <n v="0.17743150089787407"/>
    <x v="0"/>
  </r>
  <r>
    <s v="INV102311"/>
    <d v="2025-11-17T00:00:00"/>
    <s v="CUST0309"/>
    <s v="PRD014"/>
    <s v="STR044"/>
    <s v="EMP0287"/>
    <n v="6"/>
    <n v="469.45"/>
    <n v="0"/>
    <n v="0"/>
    <n v="2816.7"/>
    <n v="2109.7800000000002"/>
    <n v="706.92"/>
    <x v="4"/>
    <x v="0"/>
    <x v="2"/>
    <n v="0.48402777777777778"/>
    <s v="Weekday"/>
    <x v="54"/>
    <x v="7"/>
    <n v="434.65"/>
    <s v="Bharath Pillai"/>
    <s v="Gold"/>
    <x v="67"/>
    <s v="Store Manager"/>
    <s v="FreshMart Erode Colony"/>
    <x v="0"/>
    <x v="1"/>
    <x v="5"/>
    <n v="11"/>
    <n v="0.25097454467994462"/>
    <x v="0"/>
  </r>
  <r>
    <s v="INV101624"/>
    <d v="2025-11-13T00:00:00"/>
    <s v="CUST0096"/>
    <s v="PRD044"/>
    <s v="STR123"/>
    <s v="EMP0299"/>
    <n v="6"/>
    <n v="259.55"/>
    <n v="0"/>
    <n v="0"/>
    <n v="1557.3"/>
    <n v="1249.32"/>
    <n v="307.98"/>
    <x v="0"/>
    <x v="0"/>
    <x v="2"/>
    <n v="0.57361111111111107"/>
    <s v="Weekday"/>
    <x v="132"/>
    <x v="12"/>
    <n v="229.81"/>
    <s v="Hariharan Gounder"/>
    <s v="Gold"/>
    <x v="251"/>
    <s v="Cashier"/>
    <s v="FreshMart Mumbai Extension"/>
    <x v="1"/>
    <x v="1"/>
    <x v="5"/>
    <n v="11"/>
    <n v="0.19776536312849163"/>
    <x v="0"/>
  </r>
  <r>
    <s v="INV100715"/>
    <d v="2025-05-11T00:00:00"/>
    <s v="CUST0343"/>
    <s v="PRD032"/>
    <s v="STR100"/>
    <s v="EMP0324"/>
    <n v="5"/>
    <n v="141.11000000000001"/>
    <n v="0"/>
    <n v="0"/>
    <n v="705.55"/>
    <n v="579.54999999999995"/>
    <n v="126"/>
    <x v="3"/>
    <x v="0"/>
    <x v="2"/>
    <n v="0.46527777777777779"/>
    <s v="Weekday"/>
    <x v="28"/>
    <x v="3"/>
    <n v="141.11000000000001"/>
    <s v="Jayakumar Nathan"/>
    <s v="Silver"/>
    <x v="175"/>
    <s v="Inventory"/>
    <s v="FreshMart Ahmedabad Enclave"/>
    <x v="1"/>
    <x v="1"/>
    <x v="6"/>
    <n v="5"/>
    <n v="0.17858408333923889"/>
    <x v="0"/>
  </r>
  <r>
    <s v="INV101799"/>
    <d v="2025-02-11T00:00:00"/>
    <s v="CUST0069"/>
    <s v="PRD039"/>
    <s v="STR102"/>
    <s v="EMP0193"/>
    <n v="4"/>
    <n v="418.56"/>
    <n v="0"/>
    <n v="0"/>
    <n v="1925.38"/>
    <n v="1393.32"/>
    <n v="532.05999999999995"/>
    <x v="5"/>
    <x v="0"/>
    <x v="2"/>
    <n v="0.3840277777777778"/>
    <s v="Weekend"/>
    <x v="129"/>
    <x v="12"/>
    <n v="392.79"/>
    <s v="Aishwarya Prabhu"/>
    <s v="Gold"/>
    <x v="132"/>
    <s v="HR"/>
    <s v="FreshMart Nagpur Towers"/>
    <x v="0"/>
    <x v="1"/>
    <x v="0"/>
    <n v="2"/>
    <n v="0.2763402549107189"/>
    <x v="0"/>
  </r>
  <r>
    <s v="INV101945"/>
    <d v="2025-10-31T00:00:00"/>
    <s v="CUST0568"/>
    <s v="PRD051"/>
    <s v="STR123"/>
    <s v="EMP0155"/>
    <n v="7"/>
    <n v="153.31"/>
    <n v="0"/>
    <n v="0"/>
    <n v="1073.17"/>
    <n v="789.6"/>
    <n v="283.57"/>
    <x v="1"/>
    <x v="0"/>
    <x v="2"/>
    <n v="0.62430555555555556"/>
    <s v="Weekday"/>
    <x v="136"/>
    <x v="2"/>
    <n v="147.97"/>
    <s v="Hemalatha Menon"/>
    <s v="Gold"/>
    <x v="247"/>
    <s v="Cashier"/>
    <s v="FreshMart Mumbai Extension"/>
    <x v="1"/>
    <x v="1"/>
    <x v="8"/>
    <n v="10"/>
    <n v="0.26423586197899679"/>
    <x v="0"/>
  </r>
  <r>
    <s v="INV102391"/>
    <d v="2025-10-31T00:00:00"/>
    <s v="CUST0276"/>
    <s v="PRD124"/>
    <s v="STR067"/>
    <s v="EMP0342"/>
    <n v="1"/>
    <n v="121.9"/>
    <n v="0"/>
    <n v="0"/>
    <n v="121.9"/>
    <n v="108.92"/>
    <n v="12.98"/>
    <x v="3"/>
    <x v="0"/>
    <x v="2"/>
    <n v="0.86388888888888893"/>
    <s v="Weekday"/>
    <x v="102"/>
    <x v="8"/>
    <n v="121.9"/>
    <s v="Padma Balan"/>
    <s v="Bronze"/>
    <x v="180"/>
    <s v="Inventory"/>
    <s v="FreshMart Salem Complex"/>
    <x v="0"/>
    <x v="1"/>
    <x v="8"/>
    <n v="10"/>
    <n v="0.10648072190319935"/>
    <x v="0"/>
  </r>
  <r>
    <s v="INV100761"/>
    <d v="2025-10-27T00:00:00"/>
    <s v="CUST0344"/>
    <s v="PRD035"/>
    <s v="STR035"/>
    <s v="EMP0158"/>
    <n v="2"/>
    <n v="503.36"/>
    <n v="0"/>
    <n v="0"/>
    <n v="1006.72"/>
    <n v="779.6"/>
    <n v="227.12"/>
    <x v="4"/>
    <x v="0"/>
    <x v="2"/>
    <n v="0.88055555555555554"/>
    <s v="Weekday"/>
    <x v="40"/>
    <x v="3"/>
    <n v="503.36"/>
    <s v="Karthik Nathan"/>
    <s v="Bronze"/>
    <x v="17"/>
    <s v="Sales"/>
    <s v="FreshMart Kochi Circle"/>
    <x v="0"/>
    <x v="1"/>
    <x v="8"/>
    <n v="10"/>
    <n v="0.22560394151303242"/>
    <x v="0"/>
  </r>
  <r>
    <s v="INV101202"/>
    <d v="2025-10-27T00:00:00"/>
    <s v="CUST0137"/>
    <s v="PRD025"/>
    <s v="STR038"/>
    <s v="EMP0255"/>
    <n v="0"/>
    <n v="416.63"/>
    <n v="0"/>
    <n v="0"/>
    <n v="2916.41"/>
    <n v="2001.3"/>
    <n v="915.11"/>
    <x v="1"/>
    <x v="0"/>
    <x v="2"/>
    <n v="0.70138888888888884"/>
    <s v="Weekday"/>
    <x v="8"/>
    <x v="3"/>
    <n v="383.51"/>
    <s v="Raghav Selvam"/>
    <s v="Gold"/>
    <x v="137"/>
    <s v="Billing"/>
    <s v="FreshMart Hyderabad Hub"/>
    <x v="0"/>
    <x v="1"/>
    <x v="8"/>
    <n v="10"/>
    <n v="0.31377961260590936"/>
    <x v="0"/>
  </r>
  <r>
    <s v="INV102016"/>
    <d v="2025-10-27T00:00:00"/>
    <s v="CUST0370"/>
    <s v="PRD015"/>
    <s v="STR111"/>
    <s v="EMP0083"/>
    <n v="5"/>
    <n v="479.15"/>
    <n v="0"/>
    <n v="0"/>
    <n v="2395.75"/>
    <n v="1934.45"/>
    <n v="461.3"/>
    <x v="0"/>
    <x v="0"/>
    <x v="2"/>
    <n v="0.51458333333333328"/>
    <s v="Weekday"/>
    <x v="19"/>
    <x v="7"/>
    <n v="459.58"/>
    <s v="Jaya Naicker"/>
    <s v="Gold"/>
    <x v="207"/>
    <s v="Billing"/>
    <s v="FreshMart Mumbai Towers"/>
    <x v="1"/>
    <x v="1"/>
    <x v="8"/>
    <n v="10"/>
    <n v="0.19254930606281959"/>
    <x v="0"/>
  </r>
  <r>
    <s v="INV101269"/>
    <d v="2025-10-26T00:00:00"/>
    <s v="CUST0312"/>
    <s v="PRD143"/>
    <s v="STR036"/>
    <s v="EMP0150"/>
    <n v="4"/>
    <n v="211.08"/>
    <n v="0"/>
    <n v="0"/>
    <n v="970.97"/>
    <n v="622.6"/>
    <n v="348.37"/>
    <x v="0"/>
    <x v="0"/>
    <x v="2"/>
    <n v="0.83888888888888891"/>
    <s v="Weekend"/>
    <x v="120"/>
    <x v="5"/>
    <n v="210.36"/>
    <s v="Tara Sharma"/>
    <s v="Gold"/>
    <x v="58"/>
    <s v="Operations"/>
    <s v="FreshMart Chennai Central"/>
    <x v="0"/>
    <x v="1"/>
    <x v="8"/>
    <n v="10"/>
    <n v="0.35878554435255466"/>
    <x v="0"/>
  </r>
  <r>
    <s v="INV100265"/>
    <d v="2025-10-23T00:00:00"/>
    <s v="CUST0017"/>
    <s v="PRD083"/>
    <s v="STR070"/>
    <s v="EMP0283"/>
    <n v="2"/>
    <n v="425.88"/>
    <n v="0"/>
    <n v="0"/>
    <n v="851.76"/>
    <n v="714.94"/>
    <n v="136.82"/>
    <x v="3"/>
    <x v="0"/>
    <x v="2"/>
    <n v="0.45"/>
    <s v="Weekday"/>
    <x v="111"/>
    <x v="9"/>
    <n v="425.88"/>
    <s v="Ashok Nair"/>
    <s v="Silver"/>
    <x v="16"/>
    <s v="Sales"/>
    <s v="FreshMart Bengaluru Nagar"/>
    <x v="0"/>
    <x v="1"/>
    <x v="8"/>
    <n v="10"/>
    <n v="0.16063210293979524"/>
    <x v="0"/>
  </r>
  <r>
    <s v="INV101630"/>
    <d v="2025-10-23T00:00:00"/>
    <s v="CUST0498"/>
    <s v="PRD004"/>
    <s v="STR095"/>
    <s v="EMP0201"/>
    <n v="1"/>
    <n v="398.25"/>
    <n v="0"/>
    <n v="0"/>
    <n v="398.25"/>
    <n v="236.54"/>
    <n v="161.71"/>
    <x v="4"/>
    <x v="0"/>
    <x v="2"/>
    <n v="0.46388888888888891"/>
    <s v="Weekday"/>
    <x v="127"/>
    <x v="6"/>
    <n v="398.25"/>
    <s v="Senthil Raj"/>
    <s v="Bronze"/>
    <x v="52"/>
    <s v="Sales"/>
    <s v="FreshMart Ahmedabad Gardens"/>
    <x v="1"/>
    <x v="1"/>
    <x v="8"/>
    <n v="10"/>
    <n v="0.40605147520401758"/>
    <x v="0"/>
  </r>
  <r>
    <s v="INV102116"/>
    <d v="2025-10-20T00:00:00"/>
    <s v="CUST0686"/>
    <s v="PRD029"/>
    <s v="STR010"/>
    <s v="EMP0129"/>
    <n v="7"/>
    <n v="377.86"/>
    <n v="0"/>
    <n v="0"/>
    <n v="2645.02"/>
    <n v="1828.54"/>
    <n v="816.48"/>
    <x v="5"/>
    <x v="0"/>
    <x v="2"/>
    <n v="0.8666666666666667"/>
    <s v="Weekday"/>
    <x v="9"/>
    <x v="3"/>
    <n v="332.73"/>
    <s v="Hemalatha Balan"/>
    <s v="Gold"/>
    <x v="173"/>
    <s v="Inventory"/>
    <s v="FreshMart Kochi Colony"/>
    <x v="0"/>
    <x v="1"/>
    <x v="8"/>
    <n v="10"/>
    <n v="0.30868575662943948"/>
    <x v="0"/>
  </r>
  <r>
    <s v="INV102072"/>
    <d v="2025-10-19T00:00:00"/>
    <s v="CUST0572"/>
    <s v="PRD104"/>
    <s v="STR048"/>
    <s v="EMP0312"/>
    <n v="7"/>
    <n v="203.01"/>
    <n v="0"/>
    <n v="0"/>
    <n v="1634.23"/>
    <n v="1073.94"/>
    <n v="560.29"/>
    <x v="0"/>
    <x v="0"/>
    <x v="2"/>
    <n v="0.72847222222222219"/>
    <s v="Weekend"/>
    <x v="95"/>
    <x v="10"/>
    <n v="191.13"/>
    <s v="Chandrasekar Balan"/>
    <s v="Gold"/>
    <x v="19"/>
    <s v="Sales"/>
    <s v="FreshMart Bengaluru Square"/>
    <x v="0"/>
    <x v="1"/>
    <x v="8"/>
    <n v="10"/>
    <n v="0.3428464781579092"/>
    <x v="0"/>
  </r>
  <r>
    <s v="INV100757"/>
    <d v="2025-10-14T00:00:00"/>
    <s v="CUST0076"/>
    <s v="PRD062"/>
    <s v="STR033"/>
    <s v="EMP0024"/>
    <n v="4"/>
    <n v="476.18"/>
    <n v="0"/>
    <n v="0"/>
    <n v="1904.72"/>
    <n v="1302.44"/>
    <n v="602.28"/>
    <x v="3"/>
    <x v="0"/>
    <x v="2"/>
    <n v="0.46666666666666667"/>
    <s v="Weekday"/>
    <x v="42"/>
    <x v="11"/>
    <n v="298.81"/>
    <s v="Senthil Chandran"/>
    <s v="Gold"/>
    <x v="156"/>
    <s v="Cashier"/>
    <s v="FreshMart Ahmedabad Complex"/>
    <x v="0"/>
    <x v="1"/>
    <x v="8"/>
    <n v="10"/>
    <n v="0.31620395648704269"/>
    <x v="0"/>
  </r>
  <r>
    <s v="INV100184"/>
    <d v="2025-12-10T00:00:00"/>
    <s v="CUST0605"/>
    <s v="PRD064"/>
    <s v="STR113"/>
    <s v="EMP0339"/>
    <n v="7"/>
    <n v="410.2"/>
    <n v="0"/>
    <n v="0"/>
    <n v="3302.11"/>
    <n v="1929.69"/>
    <n v="1372.42"/>
    <x v="5"/>
    <x v="0"/>
    <x v="2"/>
    <n v="0.4909722222222222"/>
    <s v="Weekend"/>
    <x v="135"/>
    <x v="11"/>
    <n v="386.17"/>
    <s v="Arun Iyer"/>
    <s v="Gold"/>
    <x v="252"/>
    <s v="Cashier"/>
    <s v="FreshMart Pune Heights"/>
    <x v="1"/>
    <x v="1"/>
    <x v="2"/>
    <n v="12"/>
    <n v="0.41561910414855957"/>
    <x v="0"/>
  </r>
  <r>
    <s v="INV102186"/>
    <d v="2025-09-10T00:00:00"/>
    <s v="CUST0046"/>
    <s v="PRD036"/>
    <s v="STR101"/>
    <s v="EMP0016"/>
    <n v="6"/>
    <n v="270.91000000000003"/>
    <n v="0"/>
    <n v="0"/>
    <n v="1625.46"/>
    <n v="1379.16"/>
    <n v="246.3"/>
    <x v="0"/>
    <x v="0"/>
    <x v="2"/>
    <n v="0.56805555555555554"/>
    <s v="Weekday"/>
    <x v="45"/>
    <x v="12"/>
    <n v="254.99"/>
    <s v="Kishore Murugan"/>
    <s v="Gold"/>
    <x v="223"/>
    <s v="Store Manager"/>
    <s v="FreshMart Nagpur Junction"/>
    <x v="1"/>
    <x v="1"/>
    <x v="10"/>
    <n v="9"/>
    <n v="0.15152633715994243"/>
    <x v="0"/>
  </r>
  <r>
    <s v="INV100379"/>
    <d v="2025-08-10T00:00:00"/>
    <s v="CUST0605"/>
    <s v="PRD012"/>
    <s v="STR095"/>
    <s v="EMP0201"/>
    <n v="6"/>
    <n v="580.6"/>
    <n v="0"/>
    <n v="0"/>
    <n v="3483.6"/>
    <n v="2018.4"/>
    <n v="1465.2"/>
    <x v="2"/>
    <x v="0"/>
    <x v="2"/>
    <n v="0.62708333333333333"/>
    <s v="Weekday"/>
    <x v="51"/>
    <x v="6"/>
    <n v="541.35"/>
    <s v="Arun Iyer"/>
    <s v="Gold"/>
    <x v="52"/>
    <s v="Sales"/>
    <s v="FreshMart Ahmedabad Gardens"/>
    <x v="1"/>
    <x v="1"/>
    <x v="11"/>
    <n v="8"/>
    <n v="0.42059937995177404"/>
    <x v="0"/>
  </r>
  <r>
    <s v="INV102411"/>
    <d v="2025-05-10T00:00:00"/>
    <s v="CUST0041"/>
    <s v="PRD052"/>
    <s v="STR002"/>
    <s v="EMP0184"/>
    <n v="2"/>
    <n v="328.59"/>
    <n v="0"/>
    <n v="0"/>
    <n v="755.76"/>
    <n v="510.98"/>
    <n v="244.78"/>
    <x v="3"/>
    <x v="0"/>
    <x v="2"/>
    <n v="0.89444444444444449"/>
    <s v="Weekend"/>
    <x v="10"/>
    <x v="2"/>
    <n v="328.59"/>
    <s v="Geetha Iyer"/>
    <s v="Silver"/>
    <x v="287"/>
    <s v="Sales"/>
    <s v="FreshMart Tiruppur Bypass"/>
    <x v="0"/>
    <x v="1"/>
    <x v="6"/>
    <n v="5"/>
    <n v="0.32388588970043403"/>
    <x v="0"/>
  </r>
  <r>
    <s v="INV101708"/>
    <d v="2025-04-10T00:00:00"/>
    <s v="CUST0354"/>
    <s v="PRD009"/>
    <s v="STR149"/>
    <s v="EMP0246"/>
    <n v="5"/>
    <n v="661.91"/>
    <n v="0"/>
    <n v="0"/>
    <n v="3805.98"/>
    <n v="1993.6"/>
    <n v="1812.38"/>
    <x v="3"/>
    <x v="0"/>
    <x v="2"/>
    <n v="0.5180555555555556"/>
    <s v="Weekend"/>
    <x v="108"/>
    <x v="6"/>
    <n v="661.91"/>
    <s v="Hemalatha Gounder"/>
    <s v="Silver"/>
    <x v="44"/>
    <s v="Sales"/>
    <s v="FreshMart Jaipur Point"/>
    <x v="2"/>
    <x v="1"/>
    <x v="4"/>
    <n v="4"/>
    <n v="0.47619272828548759"/>
    <x v="0"/>
  </r>
  <r>
    <s v="INV102024"/>
    <d v="2025-04-10T00:00:00"/>
    <s v="CUST0223"/>
    <s v="PRD137"/>
    <s v="STR033"/>
    <s v="EMP0313"/>
    <n v="5"/>
    <n v="442.59"/>
    <n v="0"/>
    <n v="0"/>
    <n v="2544.89"/>
    <n v="1759.35"/>
    <n v="785.54"/>
    <x v="4"/>
    <x v="0"/>
    <x v="2"/>
    <n v="0.86458333333333337"/>
    <s v="Weekend"/>
    <x v="0"/>
    <x v="0"/>
    <n v="442.14"/>
    <s v="Gopal Velan"/>
    <s v="Gold"/>
    <x v="199"/>
    <s v="HR"/>
    <s v="FreshMart Ahmedabad Complex"/>
    <x v="0"/>
    <x v="1"/>
    <x v="4"/>
    <n v="4"/>
    <n v="0.30867345936366603"/>
    <x v="0"/>
  </r>
  <r>
    <s v="INV102489"/>
    <d v="2025-04-10T00:00:00"/>
    <s v="CUST0595"/>
    <s v="PRD044"/>
    <s v="STR051"/>
    <s v="EMP0156"/>
    <n v="2"/>
    <n v="229.81"/>
    <n v="0"/>
    <n v="0"/>
    <n v="528.55999999999995"/>
    <n v="416.44"/>
    <n v="112.12"/>
    <x v="2"/>
    <x v="0"/>
    <x v="2"/>
    <n v="0.40902777777777777"/>
    <s v="Weekend"/>
    <x v="132"/>
    <x v="12"/>
    <n v="229.81"/>
    <s v="Lalitha Devi"/>
    <s v="Bronze"/>
    <x v="144"/>
    <s v="Inventory"/>
    <s v="FreshMart Madurai Arcade"/>
    <x v="0"/>
    <x v="1"/>
    <x v="4"/>
    <n v="4"/>
    <n v="0.21212350537308919"/>
    <x v="0"/>
  </r>
  <r>
    <s v="INV101122"/>
    <d v="2025-09-27T00:00:00"/>
    <s v="CUST0464"/>
    <s v="PRD135"/>
    <s v="STR036"/>
    <s v="EMP0150"/>
    <n v="3"/>
    <n v="379.12"/>
    <n v="0"/>
    <n v="0"/>
    <n v="1307.96"/>
    <n v="879.15"/>
    <n v="428.81"/>
    <x v="0"/>
    <x v="0"/>
    <x v="2"/>
    <n v="0.71736111111111112"/>
    <s v="Weekend"/>
    <x v="43"/>
    <x v="0"/>
    <n v="379.12"/>
    <s v="Gopal Sharma"/>
    <s v="Silver"/>
    <x v="58"/>
    <s v="Operations"/>
    <s v="FreshMart Chennai Central"/>
    <x v="0"/>
    <x v="1"/>
    <x v="10"/>
    <n v="9"/>
    <n v="0.32784641732163061"/>
    <x v="0"/>
  </r>
  <r>
    <s v="INV101228"/>
    <d v="2025-09-26T00:00:00"/>
    <s v="CUST0177"/>
    <s v="PRD104"/>
    <s v="STR018"/>
    <s v="EMP0308"/>
    <n v="4"/>
    <n v="191.13"/>
    <n v="0"/>
    <n v="0"/>
    <n v="764.52"/>
    <n v="613.67999999999995"/>
    <n v="150.84"/>
    <x v="2"/>
    <x v="0"/>
    <x v="2"/>
    <n v="0.54027777777777775"/>
    <s v="Weekday"/>
    <x v="95"/>
    <x v="10"/>
    <n v="191.13"/>
    <s v="Chandran Devi"/>
    <s v="Silver"/>
    <x v="80"/>
    <s v="Cashier"/>
    <s v="FreshMart Hyderabad Main Road"/>
    <x v="0"/>
    <x v="1"/>
    <x v="10"/>
    <n v="9"/>
    <n v="0.19730026683409199"/>
    <x v="0"/>
  </r>
  <r>
    <s v="INV101279"/>
    <d v="2025-09-22T00:00:00"/>
    <s v="CUST0657"/>
    <s v="PRD031"/>
    <s v="STR063"/>
    <s v="EMP0179"/>
    <n v="2"/>
    <n v="342.46"/>
    <n v="0"/>
    <n v="0"/>
    <n v="684.92"/>
    <n v="543.55999999999995"/>
    <n v="141.36000000000001"/>
    <x v="2"/>
    <x v="0"/>
    <x v="2"/>
    <n v="0.76944444444444449"/>
    <s v="Weekday"/>
    <x v="50"/>
    <x v="3"/>
    <n v="342.46"/>
    <s v="Devi Pandian"/>
    <s v="Silver"/>
    <x v="277"/>
    <s v="Sales"/>
    <s v="FreshMart Hyderabad Market"/>
    <x v="0"/>
    <x v="1"/>
    <x v="10"/>
    <n v="9"/>
    <n v="0.20638906733633128"/>
    <x v="0"/>
  </r>
  <r>
    <s v="INV100343"/>
    <d v="2025-11-09T00:00:00"/>
    <s v="CUST0232"/>
    <s v="PRD115"/>
    <s v="STR133"/>
    <s v="EMP0258"/>
    <n v="3"/>
    <n v="372.61"/>
    <n v="0"/>
    <n v="0"/>
    <n v="1117.83"/>
    <n v="959.73"/>
    <n v="158.1"/>
    <x v="2"/>
    <x v="0"/>
    <x v="2"/>
    <n v="0.53611111111111109"/>
    <s v="Weekday"/>
    <x v="5"/>
    <x v="4"/>
    <n v="372.61"/>
    <s v="Kishore Sharma"/>
    <s v="Bronze"/>
    <x v="304"/>
    <s v="Sales"/>
    <s v="FreshMart Nagpur Gardens"/>
    <x v="1"/>
    <x v="1"/>
    <x v="5"/>
    <n v="11"/>
    <n v="0.14143474410241272"/>
    <x v="0"/>
  </r>
  <r>
    <s v="INV100519"/>
    <d v="2025-11-09T00:00:00"/>
    <s v="CUST0446"/>
    <s v="PRD024"/>
    <s v="STR031"/>
    <s v="EMP0153"/>
    <n v="3"/>
    <n v="313.47000000000003"/>
    <n v="0"/>
    <n v="0"/>
    <n v="940.41"/>
    <n v="738.36"/>
    <n v="202.05"/>
    <x v="4"/>
    <x v="0"/>
    <x v="2"/>
    <n v="0.44097222222222221"/>
    <s v="Weekday"/>
    <x v="88"/>
    <x v="7"/>
    <n v="313.47000000000003"/>
    <s v="Ramesh Sharma"/>
    <s v="Silver"/>
    <x v="3"/>
    <s v="Sales"/>
    <s v="FreshMart Chennai Complex"/>
    <x v="0"/>
    <x v="1"/>
    <x v="5"/>
    <n v="11"/>
    <n v="0.21485309599004693"/>
    <x v="0"/>
  </r>
  <r>
    <s v="INV100375"/>
    <d v="2025-03-09T00:00:00"/>
    <s v="CUST0477"/>
    <s v="PRD110"/>
    <s v="STR133"/>
    <s v="EMP0206"/>
    <n v="5"/>
    <n v="309.2"/>
    <n v="0"/>
    <n v="0"/>
    <n v="1546"/>
    <n v="1268.5"/>
    <n v="277.5"/>
    <x v="0"/>
    <x v="0"/>
    <x v="2"/>
    <n v="0.5180555555555556"/>
    <s v="Weekday"/>
    <x v="141"/>
    <x v="4"/>
    <n v="291.93"/>
    <s v="Malathi Gupta"/>
    <s v="Gold"/>
    <x v="305"/>
    <s v="Cashier"/>
    <s v="FreshMart Nagpur Gardens"/>
    <x v="1"/>
    <x v="1"/>
    <x v="3"/>
    <n v="3"/>
    <n v="0.1794954721862872"/>
    <x v="0"/>
  </r>
  <r>
    <s v="INV101701"/>
    <d v="2025-02-09T00:00:00"/>
    <s v="CUST0415"/>
    <s v="PRD076"/>
    <s v="STR061"/>
    <s v="EMP0329"/>
    <n v="6"/>
    <n v="438.58"/>
    <n v="0"/>
    <n v="0"/>
    <n v="2631.48"/>
    <n v="1921.14"/>
    <n v="710.34"/>
    <x v="3"/>
    <x v="0"/>
    <x v="2"/>
    <n v="0.70833333333333337"/>
    <s v="Weekday"/>
    <x v="33"/>
    <x v="1"/>
    <n v="395.66"/>
    <s v="Bharath Devi"/>
    <s v="Gold"/>
    <x v="65"/>
    <s v="Cashier"/>
    <s v="FreshMart Hyderabad Colony"/>
    <x v="0"/>
    <x v="1"/>
    <x v="0"/>
    <n v="2"/>
    <n v="0.26993934971954947"/>
    <x v="0"/>
  </r>
  <r>
    <s v="INV101451"/>
    <d v="2025-08-26T00:00:00"/>
    <s v="CUST0300"/>
    <s v="PRD081"/>
    <s v="STR117"/>
    <s v="EMP0009"/>
    <n v="1"/>
    <n v="55.81"/>
    <n v="0"/>
    <n v="0"/>
    <n v="55.81"/>
    <n v="44.96"/>
    <n v="10.85"/>
    <x v="0"/>
    <x v="0"/>
    <x v="2"/>
    <n v="0.61527777777777781"/>
    <s v="Weekday"/>
    <x v="70"/>
    <x v="1"/>
    <n v="55.81"/>
    <s v="Indira Prabhu"/>
    <s v="Bronze"/>
    <x v="190"/>
    <s v="Cashier"/>
    <s v="FreshMart Nagpur Market"/>
    <x v="0"/>
    <x v="1"/>
    <x v="11"/>
    <n v="8"/>
    <n v="0.19440960401361762"/>
    <x v="0"/>
  </r>
  <r>
    <s v="INV101268"/>
    <d v="2025-08-16T00:00:00"/>
    <s v="CUST0689"/>
    <s v="PRD111"/>
    <s v="STR154"/>
    <s v="EMP0182"/>
    <n v="5"/>
    <n v="225.45"/>
    <n v="0"/>
    <n v="0"/>
    <n v="1296.3399999999999"/>
    <n v="954.5"/>
    <n v="341.84"/>
    <x v="1"/>
    <x v="0"/>
    <x v="2"/>
    <n v="0.85555555555555551"/>
    <s v="Weekend"/>
    <x v="29"/>
    <x v="4"/>
    <n v="225.45"/>
    <s v="Karthik Pillai"/>
    <s v="Silver"/>
    <x v="184"/>
    <s v="Operations"/>
    <s v="FreshMart Lucknow Heights"/>
    <x v="2"/>
    <x v="1"/>
    <x v="11"/>
    <n v="8"/>
    <n v="0.26369625252634338"/>
    <x v="0"/>
  </r>
  <r>
    <s v="INV100198"/>
    <d v="2025-12-08T00:00:00"/>
    <s v="CUST0253"/>
    <s v="PRD022"/>
    <s v="STR088"/>
    <s v="EMP0012"/>
    <n v="0"/>
    <n v="397.22"/>
    <n v="0"/>
    <n v="0"/>
    <n v="1986.1"/>
    <n v="1596.85"/>
    <n v="389.25"/>
    <x v="3"/>
    <x v="0"/>
    <x v="2"/>
    <n v="0.76875000000000004"/>
    <s v="Weekday"/>
    <x v="25"/>
    <x v="7"/>
    <n v="397.22"/>
    <s v="Ovi Reddy"/>
    <s v="Silver"/>
    <x v="172"/>
    <s v="Cashier"/>
    <s v="FreshMart Salem Extension"/>
    <x v="0"/>
    <x v="1"/>
    <x v="2"/>
    <n v="12"/>
    <n v="0.19598711041740094"/>
    <x v="0"/>
  </r>
  <r>
    <s v="INV101510"/>
    <d v="2025-10-08T00:00:00"/>
    <s v="CUST0136"/>
    <s v="PRD075"/>
    <s v="STR145"/>
    <s v="EMP0161"/>
    <n v="2"/>
    <n v="297.32"/>
    <n v="0"/>
    <n v="0"/>
    <n v="683.84"/>
    <n v="450.56"/>
    <n v="233.28"/>
    <x v="4"/>
    <x v="0"/>
    <x v="2"/>
    <n v="0.50208333333333333"/>
    <s v="Weekend"/>
    <x v="20"/>
    <x v="1"/>
    <n v="297.32"/>
    <s v="Vani Menon"/>
    <s v="Silver"/>
    <x v="264"/>
    <s v="Inventory"/>
    <s v="FreshMart Lucknow Main Road"/>
    <x v="2"/>
    <x v="1"/>
    <x v="8"/>
    <n v="10"/>
    <n v="0.34113242863827792"/>
    <x v="0"/>
  </r>
  <r>
    <s v="INV100960"/>
    <d v="2025-07-22T00:00:00"/>
    <s v="CUST0140"/>
    <s v="PRD079"/>
    <s v="STR028"/>
    <s v="EMP0235"/>
    <n v="4"/>
    <n v="260.93"/>
    <n v="0"/>
    <n v="0"/>
    <n v="1043.72"/>
    <n v="776.24"/>
    <n v="267.48"/>
    <x v="5"/>
    <x v="0"/>
    <x v="2"/>
    <n v="0.83402777777777781"/>
    <s v="Weekday"/>
    <x v="64"/>
    <x v="1"/>
    <n v="260.93"/>
    <s v="Manoj Prabhu"/>
    <s v="Bronze"/>
    <x v="71"/>
    <s v="Cashier"/>
    <s v="FreshMart Ahmedabad Hub"/>
    <x v="0"/>
    <x v="1"/>
    <x v="1"/>
    <n v="7"/>
    <n v="0.25627562947917065"/>
    <x v="0"/>
  </r>
  <r>
    <s v="INV101319"/>
    <d v="2025-07-22T00:00:00"/>
    <s v="CUST0653"/>
    <s v="PRD120"/>
    <s v="STR032"/>
    <s v="EMP0300"/>
    <n v="5"/>
    <n v="109.95"/>
    <n v="0"/>
    <n v="0"/>
    <n v="549.75"/>
    <n v="464.8"/>
    <n v="84.95"/>
    <x v="3"/>
    <x v="0"/>
    <x v="2"/>
    <n v="0.69305555555555554"/>
    <s v="Weekday"/>
    <x v="26"/>
    <x v="8"/>
    <n v="109.69"/>
    <s v="Hemalatha Kumar"/>
    <s v="Gold"/>
    <x v="57"/>
    <s v="Sales"/>
    <s v="FreshMart Kochi Main Road"/>
    <x v="0"/>
    <x v="1"/>
    <x v="1"/>
    <n v="7"/>
    <n v="0.15452478399272396"/>
    <x v="0"/>
  </r>
  <r>
    <s v="INV101702"/>
    <d v="2025-07-22T00:00:00"/>
    <s v="CUST0077"/>
    <s v="PRD032"/>
    <s v="STR046"/>
    <s v="EMP0023"/>
    <n v="3"/>
    <n v="141.11000000000001"/>
    <n v="0"/>
    <n v="0"/>
    <n v="423.33"/>
    <n v="347.73"/>
    <n v="75.599999999999994"/>
    <x v="1"/>
    <x v="0"/>
    <x v="2"/>
    <n v="0.83263888888888893"/>
    <s v="Weekday"/>
    <x v="28"/>
    <x v="3"/>
    <n v="141.11000000000001"/>
    <s v="Dhanya Krishnan"/>
    <s v="Bronze"/>
    <x v="87"/>
    <s v="Operations"/>
    <s v="FreshMart Mysuru Colony"/>
    <x v="0"/>
    <x v="1"/>
    <x v="1"/>
    <n v="7"/>
    <n v="0.17858408333923889"/>
    <x v="0"/>
  </r>
  <r>
    <s v="INV100767"/>
    <d v="2025-07-19T00:00:00"/>
    <s v="CUST0571"/>
    <s v="PRD034"/>
    <s v="STR015"/>
    <s v="EMP0260"/>
    <n v="3"/>
    <n v="139.72"/>
    <n v="0"/>
    <n v="0"/>
    <n v="482.03"/>
    <n v="292.05"/>
    <n v="189.98"/>
    <x v="4"/>
    <x v="0"/>
    <x v="2"/>
    <n v="0.43958333333333333"/>
    <s v="Weekend"/>
    <x v="13"/>
    <x v="3"/>
    <n v="124.84"/>
    <s v="Nirmala Iyer"/>
    <s v="Gold"/>
    <x v="112"/>
    <s v="Billing"/>
    <s v="FreshMart Salem Circle"/>
    <x v="0"/>
    <x v="1"/>
    <x v="1"/>
    <n v="7"/>
    <n v="0.39412484700122397"/>
    <x v="0"/>
  </r>
  <r>
    <s v="INV100894"/>
    <d v="2025-07-15T00:00:00"/>
    <s v="CUST0594"/>
    <s v="PRD028"/>
    <s v="STR071"/>
    <s v="EMP0239"/>
    <n v="2"/>
    <n v="380.12"/>
    <n v="0"/>
    <n v="0"/>
    <n v="760.24"/>
    <n v="619.96"/>
    <n v="140.28"/>
    <x v="4"/>
    <x v="0"/>
    <x v="2"/>
    <n v="0.81041666666666667"/>
    <s v="Weekday"/>
    <x v="58"/>
    <x v="3"/>
    <n v="380.12"/>
    <s v="Yogesh Iyer"/>
    <s v="Bronze"/>
    <x v="133"/>
    <s v="Billing"/>
    <s v="FreshMart Salem Crossing"/>
    <x v="0"/>
    <x v="1"/>
    <x v="1"/>
    <n v="7"/>
    <n v="0.18452067768073241"/>
    <x v="0"/>
  </r>
  <r>
    <s v="INV101977"/>
    <d v="2025-07-15T00:00:00"/>
    <s v="CUST0060"/>
    <s v="PRD125"/>
    <s v="STR085"/>
    <s v="EMP0121"/>
    <n v="3"/>
    <n v="219.64"/>
    <n v="0"/>
    <n v="0"/>
    <n v="658.92"/>
    <n v="586.32000000000005"/>
    <n v="72.599999999999994"/>
    <x v="3"/>
    <x v="0"/>
    <x v="2"/>
    <n v="0.64930555555555558"/>
    <s v="Weekday"/>
    <x v="82"/>
    <x v="8"/>
    <n v="219.39"/>
    <s v="Anand Subramaniam"/>
    <s v="Gold"/>
    <x v="130"/>
    <s v="Cashier"/>
    <s v="FreshMart Mysuru Arcade"/>
    <x v="0"/>
    <x v="1"/>
    <x v="1"/>
    <n v="7"/>
    <n v="0.110180295028228"/>
    <x v="0"/>
  </r>
  <r>
    <s v="INV100024"/>
    <d v="2025-04-07T00:00:00"/>
    <s v="CUST0150"/>
    <s v="PRD104"/>
    <s v="STR173"/>
    <s v="EMP0019"/>
    <n v="3"/>
    <n v="191.13"/>
    <n v="0"/>
    <n v="0"/>
    <n v="573.39"/>
    <n v="460.26"/>
    <n v="113.13"/>
    <x v="4"/>
    <x v="0"/>
    <x v="2"/>
    <n v="0.50972222222222219"/>
    <s v="Weekday"/>
    <x v="95"/>
    <x v="10"/>
    <n v="191.13"/>
    <s v="Eswari Gounder"/>
    <s v="Bronze"/>
    <x v="49"/>
    <s v="Sales"/>
    <s v="FreshMart Kolkata Main Road"/>
    <x v="3"/>
    <x v="1"/>
    <x v="4"/>
    <n v="4"/>
    <n v="0.19730026683409196"/>
    <x v="0"/>
  </r>
  <r>
    <s v="INV101244"/>
    <d v="2025-06-30T00:00:00"/>
    <s v="CUST0679"/>
    <s v="PRD019"/>
    <s v="STR082"/>
    <s v="EMP0115"/>
    <n v="2"/>
    <n v="448.94"/>
    <n v="0"/>
    <n v="0"/>
    <n v="897.88"/>
    <n v="760.16"/>
    <n v="137.72"/>
    <x v="0"/>
    <x v="0"/>
    <x v="2"/>
    <n v="0.37777777777777777"/>
    <s v="Weekday"/>
    <x v="85"/>
    <x v="7"/>
    <n v="448.94"/>
    <s v="Thiru Prabhu"/>
    <s v="Silver"/>
    <x v="69"/>
    <s v="Store Manager"/>
    <s v="FreshMart Salem Bypass"/>
    <x v="0"/>
    <x v="1"/>
    <x v="9"/>
    <n v="6"/>
    <n v="0.1533835256381699"/>
    <x v="0"/>
  </r>
  <r>
    <s v="INV101694"/>
    <d v="2025-06-29T00:00:00"/>
    <s v="CUST0077"/>
    <s v="PRD011"/>
    <s v="STR059"/>
    <s v="EMP0349"/>
    <n v="2"/>
    <n v="168.36"/>
    <n v="0"/>
    <n v="0"/>
    <n v="387.23"/>
    <n v="204.46"/>
    <n v="182.77"/>
    <x v="5"/>
    <x v="0"/>
    <x v="2"/>
    <n v="0.88472222222222219"/>
    <s v="Weekend"/>
    <x v="52"/>
    <x v="6"/>
    <n v="168.36"/>
    <s v="Dhanya Krishnan"/>
    <s v="Bronze"/>
    <x v="166"/>
    <s v="Cashier"/>
    <s v="FreshMart Coimbatore Plaza"/>
    <x v="0"/>
    <x v="1"/>
    <x v="9"/>
    <n v="6"/>
    <n v="0.47199338894197246"/>
    <x v="0"/>
  </r>
  <r>
    <s v="INV100140"/>
    <d v="2025-06-26T00:00:00"/>
    <s v="CUST0541"/>
    <s v="PRD091"/>
    <s v="STR045"/>
    <s v="EMP0204"/>
    <n v="5"/>
    <n v="425.31"/>
    <n v="0"/>
    <n v="0"/>
    <n v="2126.5500000000002"/>
    <n v="1507.85"/>
    <n v="618.70000000000005"/>
    <x v="4"/>
    <x v="0"/>
    <x v="2"/>
    <n v="0.40763888888888888"/>
    <s v="Weekday"/>
    <x v="74"/>
    <x v="9"/>
    <n v="376.11"/>
    <s v="Divya Reddy"/>
    <s v="Gold"/>
    <x v="116"/>
    <s v="Inventory"/>
    <s v="FreshMart Madurai Junction"/>
    <x v="0"/>
    <x v="1"/>
    <x v="9"/>
    <n v="6"/>
    <n v="0.29094072558839434"/>
    <x v="0"/>
  </r>
  <r>
    <s v="INV100662"/>
    <d v="2025-06-22T00:00:00"/>
    <s v="CUST0060"/>
    <s v="PRD017"/>
    <s v="STR067"/>
    <s v="EMP0247"/>
    <n v="4"/>
    <n v="477.11"/>
    <n v="0"/>
    <n v="0"/>
    <n v="2194.71"/>
    <n v="1590.76"/>
    <n v="603.95000000000005"/>
    <x v="2"/>
    <x v="0"/>
    <x v="2"/>
    <n v="0.38194444444444442"/>
    <s v="Weekend"/>
    <x v="34"/>
    <x v="7"/>
    <n v="464.41"/>
    <s v="Anand Subramaniam"/>
    <s v="Gold"/>
    <x v="31"/>
    <s v="Sales"/>
    <s v="FreshMart Salem Complex"/>
    <x v="0"/>
    <x v="1"/>
    <x v="9"/>
    <n v="6"/>
    <n v="0.27518442072073307"/>
    <x v="0"/>
  </r>
  <r>
    <s v="INV100734"/>
    <d v="2025-06-21T00:00:00"/>
    <s v="CUST0081"/>
    <s v="PRD144"/>
    <s v="STR052"/>
    <s v="EMP0232"/>
    <n v="4"/>
    <n v="242.22"/>
    <n v="0"/>
    <n v="0"/>
    <n v="1114.21"/>
    <n v="744.16"/>
    <n v="370.05"/>
    <x v="1"/>
    <x v="0"/>
    <x v="2"/>
    <n v="0.82361111111111107"/>
    <s v="Weekend"/>
    <x v="14"/>
    <x v="5"/>
    <n v="242.22"/>
    <s v="Nirmala Achari"/>
    <s v="Bronze"/>
    <x v="75"/>
    <s v="Operations"/>
    <s v="FreshMart Erode Extension"/>
    <x v="0"/>
    <x v="1"/>
    <x v="9"/>
    <n v="6"/>
    <n v="0.33211872088744493"/>
    <x v="0"/>
  </r>
  <r>
    <s v="INV101997"/>
    <d v="2025-06-19T00:00:00"/>
    <s v="CUST0012"/>
    <s v="PRD112"/>
    <s v="STR092"/>
    <s v="EMP0336"/>
    <n v="2"/>
    <n v="251.73"/>
    <n v="0"/>
    <n v="0"/>
    <n v="503.46"/>
    <n v="421.04"/>
    <n v="82.42"/>
    <x v="1"/>
    <x v="0"/>
    <x v="2"/>
    <n v="0.42569444444444443"/>
    <s v="Weekday"/>
    <x v="80"/>
    <x v="4"/>
    <n v="251.73"/>
    <s v="Meena Gupta"/>
    <s v="Bronze"/>
    <x v="114"/>
    <s v="Billing"/>
    <s v="FreshMart Chennai Gardens"/>
    <x v="0"/>
    <x v="1"/>
    <x v="9"/>
    <n v="6"/>
    <n v="0.16370714654590238"/>
    <x v="0"/>
  </r>
  <r>
    <s v="INV101182"/>
    <d v="2025-06-15T00:00:00"/>
    <s v="CUST0112"/>
    <s v="PRD119"/>
    <s v="STR047"/>
    <s v="EMP0108"/>
    <n v="3"/>
    <n v="234.86"/>
    <n v="0"/>
    <n v="0"/>
    <n v="810.27"/>
    <n v="639.69000000000005"/>
    <n v="170.58"/>
    <x v="4"/>
    <x v="0"/>
    <x v="2"/>
    <n v="0.45069444444444445"/>
    <s v="Weekend"/>
    <x v="96"/>
    <x v="8"/>
    <n v="234.86"/>
    <s v="Gokul Venkataraman"/>
    <s v="Silver"/>
    <x v="302"/>
    <s v="Cashier"/>
    <s v="FreshMart Hyderabad Enclave"/>
    <x v="0"/>
    <x v="1"/>
    <x v="9"/>
    <n v="6"/>
    <n v="0.21052241845310823"/>
    <x v="0"/>
  </r>
  <r>
    <s v="INV101490"/>
    <d v="2025-07-06T00:00:00"/>
    <s v="CUST0621"/>
    <s v="PRD137"/>
    <s v="STR022"/>
    <s v="EMP0284"/>
    <n v="6"/>
    <n v="508.03"/>
    <n v="0"/>
    <n v="0"/>
    <n v="3505.41"/>
    <n v="2111.2199999999998"/>
    <n v="1394.19"/>
    <x v="2"/>
    <x v="0"/>
    <x v="2"/>
    <n v="0.67847222222222225"/>
    <s v="Weekend"/>
    <x v="0"/>
    <x v="0"/>
    <n v="442.14"/>
    <s v="Priya Iyer"/>
    <s v="Gold"/>
    <x v="21"/>
    <s v="Sales"/>
    <s v="FreshMart Tiruppur Complex"/>
    <x v="0"/>
    <x v="1"/>
    <x v="1"/>
    <n v="7"/>
    <n v="0.39772523042953611"/>
    <x v="0"/>
  </r>
  <r>
    <s v="INV102126"/>
    <d v="2025-05-23T00:00:00"/>
    <s v="CUST0588"/>
    <s v="PRD100"/>
    <s v="STR006"/>
    <s v="EMP0265"/>
    <n v="1"/>
    <n v="290.45"/>
    <n v="0"/>
    <n v="0"/>
    <n v="290.45"/>
    <n v="237.89"/>
    <n v="52.56"/>
    <x v="1"/>
    <x v="0"/>
    <x v="2"/>
    <n v="0.53611111111111109"/>
    <s v="Weekday"/>
    <x v="90"/>
    <x v="10"/>
    <n v="290.45"/>
    <s v="Arun Menon"/>
    <s v="Bronze"/>
    <x v="124"/>
    <s v="Operations"/>
    <s v="FreshMart Mysuru Junction"/>
    <x v="0"/>
    <x v="1"/>
    <x v="6"/>
    <n v="5"/>
    <n v="0.18096057841280772"/>
    <x v="0"/>
  </r>
  <r>
    <s v="INV101362"/>
    <d v="2025-05-14T00:00:00"/>
    <s v="CUST0049"/>
    <s v="PRD025"/>
    <s v="STR108"/>
    <s v="EMP0171"/>
    <n v="4"/>
    <n v="394.14"/>
    <n v="0"/>
    <n v="0"/>
    <n v="1576.56"/>
    <n v="1143.5999999999999"/>
    <n v="432.96"/>
    <x v="5"/>
    <x v="0"/>
    <x v="2"/>
    <n v="0.45624999999999999"/>
    <s v="Weekday"/>
    <x v="8"/>
    <x v="3"/>
    <n v="383.51"/>
    <s v="Lokesh Gupta"/>
    <s v="Gold"/>
    <x v="152"/>
    <s v="Cashier"/>
    <s v="FreshMart Mumbai Square"/>
    <x v="1"/>
    <x v="1"/>
    <x v="6"/>
    <n v="5"/>
    <n v="0.27462323032425029"/>
    <x v="0"/>
  </r>
  <r>
    <s v="INV101137"/>
    <d v="2025-11-05T00:00:00"/>
    <s v="CUST0297"/>
    <s v="PRD006"/>
    <s v="STR033"/>
    <s v="EMP0113"/>
    <n v="8"/>
    <n v="363.87"/>
    <n v="0"/>
    <n v="0"/>
    <n v="3347.6"/>
    <n v="1730.56"/>
    <n v="1617.04"/>
    <x v="1"/>
    <x v="0"/>
    <x v="2"/>
    <n v="0.38055555555555554"/>
    <s v="Weekend"/>
    <x v="81"/>
    <x v="6"/>
    <n v="343.56"/>
    <s v="Nithya Sharma"/>
    <s v="Gold"/>
    <x v="102"/>
    <s v="Inventory"/>
    <s v="FreshMart Ahmedabad Complex"/>
    <x v="0"/>
    <x v="1"/>
    <x v="5"/>
    <n v="11"/>
    <n v="0.48304456924363726"/>
    <x v="0"/>
  </r>
  <r>
    <s v="INV100909"/>
    <d v="2025-03-05T00:00:00"/>
    <s v="CUST0052"/>
    <s v="PRD031"/>
    <s v="STR054"/>
    <s v="EMP0104"/>
    <n v="3"/>
    <n v="383.94"/>
    <n v="0"/>
    <n v="0"/>
    <n v="1324.59"/>
    <n v="815.34"/>
    <n v="509.25"/>
    <x v="0"/>
    <x v="0"/>
    <x v="2"/>
    <n v="0.70277777777777772"/>
    <s v="Weekend"/>
    <x v="50"/>
    <x v="3"/>
    <n v="342.46"/>
    <s v="Janani Selvam"/>
    <s v="Gold"/>
    <x v="81"/>
    <s v="Inventory"/>
    <s v="FreshMart Mysuru Plaza"/>
    <x v="0"/>
    <x v="1"/>
    <x v="3"/>
    <n v="3"/>
    <n v="0.38445858718546871"/>
    <x v="0"/>
  </r>
  <r>
    <s v="INV100262"/>
    <d v="2025-04-30T00:00:00"/>
    <s v="CUST0642"/>
    <s v="PRD022"/>
    <s v="STR047"/>
    <s v="EMP0108"/>
    <n v="1"/>
    <n v="397.22"/>
    <n v="0"/>
    <n v="0"/>
    <n v="397.22"/>
    <n v="319.37"/>
    <n v="77.849999999999994"/>
    <x v="0"/>
    <x v="0"/>
    <x v="2"/>
    <n v="0.53263888888888888"/>
    <s v="Weekday"/>
    <x v="25"/>
    <x v="7"/>
    <n v="397.22"/>
    <s v="Harini Devi"/>
    <s v="Bronze"/>
    <x v="302"/>
    <s v="Cashier"/>
    <s v="FreshMart Hyderabad Enclave"/>
    <x v="0"/>
    <x v="1"/>
    <x v="4"/>
    <n v="4"/>
    <n v="0.19598711041740091"/>
    <x v="0"/>
  </r>
  <r>
    <s v="INV101038"/>
    <d v="2025-04-30T00:00:00"/>
    <s v="CUST0067"/>
    <s v="PRD096"/>
    <s v="STR033"/>
    <s v="EMP0024"/>
    <n v="3"/>
    <n v="205.93"/>
    <n v="0"/>
    <n v="0"/>
    <n v="617.79"/>
    <n v="510.6"/>
    <n v="107.19"/>
    <x v="5"/>
    <x v="0"/>
    <x v="2"/>
    <n v="0.49652777777777779"/>
    <s v="Weekday"/>
    <x v="27"/>
    <x v="10"/>
    <n v="205.93"/>
    <s v="Unknown"/>
    <s v="Silver"/>
    <x v="156"/>
    <s v="Cashier"/>
    <s v="FreshMart Ahmedabad Complex"/>
    <x v="0"/>
    <x v="1"/>
    <x v="4"/>
    <n v="4"/>
    <n v="0.17350556014179577"/>
    <x v="0"/>
  </r>
  <r>
    <s v="INV101886"/>
    <d v="2025-04-29T00:00:00"/>
    <s v="CUST0610"/>
    <s v="PRD091"/>
    <s v="STR018"/>
    <s v="EMP0308"/>
    <n v="8"/>
    <n v="430.64"/>
    <n v="0"/>
    <n v="0"/>
    <n v="3445.12"/>
    <n v="2412.56"/>
    <n v="1032.56"/>
    <x v="1"/>
    <x v="0"/>
    <x v="2"/>
    <n v="0.42430555555555555"/>
    <s v="Weekday"/>
    <x v="74"/>
    <x v="9"/>
    <n v="376.11"/>
    <s v="Gokul Chettiar"/>
    <s v="Gold"/>
    <x v="80"/>
    <s v="Cashier"/>
    <s v="FreshMart Hyderabad Main Road"/>
    <x v="0"/>
    <x v="1"/>
    <x v="4"/>
    <n v="4"/>
    <n v="0.29971670072450307"/>
    <x v="0"/>
  </r>
  <r>
    <s v="INV101378"/>
    <d v="2025-04-28T00:00:00"/>
    <s v="CUST0463"/>
    <s v="PRD089"/>
    <s v="STR030"/>
    <s v="EMP0224"/>
    <n v="6"/>
    <n v="332.46"/>
    <n v="0"/>
    <n v="0"/>
    <n v="1994.76"/>
    <n v="1508.52"/>
    <n v="486.24"/>
    <x v="1"/>
    <x v="0"/>
    <x v="2"/>
    <n v="0.41736111111111113"/>
    <s v="Weekday"/>
    <x v="92"/>
    <x v="9"/>
    <n v="305.67"/>
    <s v="Gayathri Gounder"/>
    <s v="Gold"/>
    <x v="118"/>
    <s v="Operations"/>
    <s v="FreshMart Mysuru Bypass"/>
    <x v="0"/>
    <x v="1"/>
    <x v="4"/>
    <n v="4"/>
    <n v="0.24375864765686098"/>
    <x v="0"/>
  </r>
  <r>
    <s v="INV101197"/>
    <d v="2025-04-26T00:00:00"/>
    <s v="CUST0670"/>
    <s v="PRD023"/>
    <s v="STR018"/>
    <s v="EMP0308"/>
    <n v="4"/>
    <n v="342.27"/>
    <n v="0"/>
    <n v="0"/>
    <n v="1574.44"/>
    <n v="1064.4000000000001"/>
    <n v="510.04"/>
    <x v="0"/>
    <x v="0"/>
    <x v="2"/>
    <n v="0.60486111111111107"/>
    <s v="Weekend"/>
    <x v="11"/>
    <x v="7"/>
    <n v="342.27"/>
    <s v="Balaji Krishnan"/>
    <s v="Bronze"/>
    <x v="80"/>
    <s v="Cashier"/>
    <s v="FreshMart Hyderabad Main Road"/>
    <x v="0"/>
    <x v="1"/>
    <x v="4"/>
    <n v="4"/>
    <n v="0.32395010289372728"/>
    <x v="0"/>
  </r>
  <r>
    <s v="INV101178"/>
    <d v="2025-04-24T00:00:00"/>
    <s v="CUST0221"/>
    <s v="PRD033"/>
    <s v="STR120"/>
    <s v="EMP0344"/>
    <n v="7"/>
    <n v="237.06"/>
    <n v="0"/>
    <n v="0"/>
    <n v="1659.42"/>
    <n v="1239.21"/>
    <n v="420.21"/>
    <x v="1"/>
    <x v="0"/>
    <x v="2"/>
    <n v="0.8833333333333333"/>
    <s v="Weekday"/>
    <x v="66"/>
    <x v="3"/>
    <n v="217.42"/>
    <s v="Mala Nathan"/>
    <s v="Gold"/>
    <x v="34"/>
    <s v="Sales"/>
    <s v="FreshMart Nagpur Central"/>
    <x v="1"/>
    <x v="1"/>
    <x v="4"/>
    <n v="4"/>
    <n v="0.25322703113135914"/>
    <x v="0"/>
  </r>
  <r>
    <s v="INV100901"/>
    <d v="2025-04-14T00:00:00"/>
    <s v="CUST0092"/>
    <s v="PRD144"/>
    <s v="STR072"/>
    <s v="EMP0124"/>
    <n v="3"/>
    <n v="271.51"/>
    <n v="0"/>
    <n v="0"/>
    <n v="814.53"/>
    <n v="558.12"/>
    <n v="256.41000000000003"/>
    <x v="2"/>
    <x v="0"/>
    <x v="2"/>
    <n v="0.46388888888888891"/>
    <s v="Weekday"/>
    <x v="14"/>
    <x v="5"/>
    <n v="242.22"/>
    <s v="Naveen Kumar"/>
    <s v="Gold"/>
    <x v="27"/>
    <s v="Sales"/>
    <s v="FreshMart Salem Point"/>
    <x v="0"/>
    <x v="1"/>
    <x v="4"/>
    <n v="4"/>
    <n v="0.31479503517365848"/>
    <x v="0"/>
  </r>
  <r>
    <s v="INV102062"/>
    <d v="2025-09-04T00:00:00"/>
    <s v="CUST0572"/>
    <s v="PRD004"/>
    <s v="STR165"/>
    <s v="EMP0260"/>
    <n v="7"/>
    <n v="413.36"/>
    <n v="0"/>
    <n v="0"/>
    <n v="2893.52"/>
    <n v="1655.78"/>
    <n v="1237.74"/>
    <x v="3"/>
    <x v="0"/>
    <x v="2"/>
    <n v="0.91180555555555554"/>
    <s v="Weekday"/>
    <x v="127"/>
    <x v="6"/>
    <n v="398.25"/>
    <s v="Chandrasekar Balan"/>
    <s v="Gold"/>
    <x v="112"/>
    <s v="Billing"/>
    <s v="FreshMart Jaipur Junction"/>
    <x v="2"/>
    <x v="1"/>
    <x v="10"/>
    <n v="9"/>
    <n v="0.42776272498548479"/>
    <x v="0"/>
  </r>
  <r>
    <s v="INV101856"/>
    <d v="2025-05-04T00:00:00"/>
    <s v="CUST0519"/>
    <s v="PRD094"/>
    <s v="STR004"/>
    <s v="EMP0212"/>
    <n v="4"/>
    <n v="298.68"/>
    <n v="0"/>
    <n v="0"/>
    <n v="1373.93"/>
    <n v="1002.76"/>
    <n v="371.17"/>
    <x v="2"/>
    <x v="0"/>
    <x v="2"/>
    <n v="0.42152777777777778"/>
    <s v="Weekend"/>
    <x v="130"/>
    <x v="10"/>
    <n v="298.68"/>
    <s v="Padma Murugan"/>
    <s v="Silver"/>
    <x v="84"/>
    <s v="Billing"/>
    <s v="FreshMart Erode Plaza"/>
    <x v="0"/>
    <x v="1"/>
    <x v="6"/>
    <n v="5"/>
    <n v="0.27015204559184236"/>
    <x v="0"/>
  </r>
  <r>
    <s v="INV100881"/>
    <d v="2025-01-04T00:00:00"/>
    <s v="CUST0560"/>
    <s v="PRD015"/>
    <s v="STR041"/>
    <s v="EMP0133"/>
    <n v="4"/>
    <n v="459.58"/>
    <n v="0"/>
    <n v="0"/>
    <n v="1838.32"/>
    <n v="1547.56"/>
    <n v="290.76"/>
    <x v="1"/>
    <x v="0"/>
    <x v="2"/>
    <n v="0.67708333333333337"/>
    <s v="Weekday"/>
    <x v="19"/>
    <x v="7"/>
    <n v="459.58"/>
    <s v="Dinesh Prabhu"/>
    <s v="Silver"/>
    <x v="2"/>
    <s v="Sales"/>
    <s v="FreshMart Tiruppur Colony"/>
    <x v="0"/>
    <x v="1"/>
    <x v="7"/>
    <n v="1"/>
    <n v="0.1581661517037295"/>
    <x v="0"/>
  </r>
  <r>
    <s v="INV101641"/>
    <d v="2025-03-09T00:00:00"/>
    <s v="CUST0436"/>
    <s v="PRD099"/>
    <s v="STR159"/>
    <s v="EMP0238"/>
    <n v="5"/>
    <n v="433.04"/>
    <n v="0"/>
    <n v="0"/>
    <n v="2165.1999999999998"/>
    <n v="1737.35"/>
    <n v="427.85"/>
    <x v="4"/>
    <x v="1"/>
    <x v="2"/>
    <n v="0.61875000000000002"/>
    <s v="Weekday"/>
    <x v="20"/>
    <x v="10"/>
    <n v="401.06"/>
    <s v="Hari Pillai"/>
    <s v="Gold"/>
    <x v="267"/>
    <s v="Operations"/>
    <s v="FreshMart Jaipur Market"/>
    <x v="2"/>
    <x v="1"/>
    <x v="3"/>
    <n v="3"/>
    <n v="0.19760299279512289"/>
    <x v="0"/>
  </r>
  <r>
    <s v="INV100985"/>
    <d v="2025-07-08T00:00:00"/>
    <s v="CUST0650"/>
    <s v="PRD054"/>
    <s v="STR101"/>
    <s v="EMP0098"/>
    <n v="3"/>
    <n v="530.16"/>
    <n v="0"/>
    <n v="0"/>
    <n v="1590.48"/>
    <n v="1137.57"/>
    <n v="452.91"/>
    <x v="3"/>
    <x v="1"/>
    <x v="2"/>
    <n v="0.76458333333333328"/>
    <s v="Weekday"/>
    <x v="3"/>
    <x v="2"/>
    <n v="530.16"/>
    <s v="Manoj Devi"/>
    <s v="Bronze"/>
    <x v="115"/>
    <s v="Inventory"/>
    <s v="FreshMart Nagpur Junction"/>
    <x v="1"/>
    <x v="1"/>
    <x v="1"/>
    <n v="7"/>
    <n v="0.28476309038780745"/>
    <x v="0"/>
  </r>
  <r>
    <s v="INV100385"/>
    <d v="2025-02-06T00:00:00"/>
    <s v="CUST0451"/>
    <s v="PRD092"/>
    <s v="STR098"/>
    <s v="EMP0179"/>
    <n v="1"/>
    <n v="224.28"/>
    <n v="0"/>
    <n v="0"/>
    <n v="224.28"/>
    <n v="192.39"/>
    <n v="31.89"/>
    <x v="2"/>
    <x v="1"/>
    <x v="2"/>
    <n v="0.88194444444444442"/>
    <s v="Weekday"/>
    <x v="22"/>
    <x v="9"/>
    <n v="224.28"/>
    <s v="Divya Nair"/>
    <s v="Silver"/>
    <x v="277"/>
    <s v="Sales"/>
    <s v="FreshMart Pune Main Road"/>
    <x v="2"/>
    <x v="1"/>
    <x v="0"/>
    <n v="2"/>
    <n v="0.14218833600856073"/>
    <x v="0"/>
  </r>
  <r>
    <s v="INV100252"/>
    <d v="2025-04-20T00:00:00"/>
    <s v="CUST0567"/>
    <s v="PRD018"/>
    <s v="STR046"/>
    <s v="EMP0191"/>
    <n v="8"/>
    <n v="238.51"/>
    <n v="0"/>
    <n v="0"/>
    <n v="2194.29"/>
    <n v="1529.6"/>
    <n v="664.69"/>
    <x v="1"/>
    <x v="1"/>
    <x v="2"/>
    <n v="0.80138888888888893"/>
    <s v="Weekend"/>
    <x v="21"/>
    <x v="7"/>
    <n v="232.58"/>
    <s v="Bharath Balan"/>
    <s v="Gold"/>
    <x v="306"/>
    <s v="Billing"/>
    <s v="FreshMart Mysuru Colony"/>
    <x v="0"/>
    <x v="1"/>
    <x v="4"/>
    <n v="4"/>
    <n v="0.30291802815489294"/>
    <x v="0"/>
  </r>
  <r>
    <s v="INV101340"/>
    <d v="2025-12-18T00:00:00"/>
    <s v="CUST0172"/>
    <s v="PRD031"/>
    <s v="STR140"/>
    <s v="EMP0145"/>
    <n v="4"/>
    <n v="342.46"/>
    <n v="10"/>
    <n v="136.97999999999999"/>
    <n v="1232.8599999999999"/>
    <n v="1087.1199999999999"/>
    <n v="145.74"/>
    <x v="2"/>
    <x v="0"/>
    <x v="2"/>
    <n v="0.51666666666666672"/>
    <s v="Weekday"/>
    <x v="50"/>
    <x v="3"/>
    <n v="342.46"/>
    <s v="Devi Gounder"/>
    <s v="Silver"/>
    <x v="195"/>
    <s v="Cashier"/>
    <s v="FreshMart Surat Crossing"/>
    <x v="1"/>
    <x v="1"/>
    <x v="2"/>
    <n v="12"/>
    <n v="0.11821293577535164"/>
    <x v="1"/>
  </r>
  <r>
    <s v="INV100254"/>
    <d v="2025-12-15T00:00:00"/>
    <s v="CUST0228"/>
    <s v="PRD019"/>
    <s v="STR118"/>
    <s v="EMP0223"/>
    <n v="4"/>
    <n v="494.93"/>
    <n v="10"/>
    <n v="197.97"/>
    <n v="1781.75"/>
    <n v="1520.32"/>
    <n v="261.43"/>
    <x v="1"/>
    <x v="0"/>
    <x v="2"/>
    <n v="0.6875"/>
    <s v="Weekday"/>
    <x v="85"/>
    <x v="7"/>
    <n v="448.94"/>
    <s v="Sundar Balan"/>
    <s v="Gold"/>
    <x v="211"/>
    <s v="HR"/>
    <s v="FreshMart Surat Heights"/>
    <x v="1"/>
    <x v="1"/>
    <x v="2"/>
    <n v="12"/>
    <n v="0.14672653290304477"/>
    <x v="1"/>
  </r>
  <r>
    <s v="INV101057"/>
    <d v="2026-03-23T00:00:00"/>
    <s v="CUST0477"/>
    <s v="PRD049"/>
    <s v="STR112"/>
    <s v="EMP0200"/>
    <n v="4"/>
    <n v="472.65"/>
    <n v="10"/>
    <n v="189.06"/>
    <n v="1701.54"/>
    <n v="1235.76"/>
    <n v="465.78"/>
    <x v="3"/>
    <x v="0"/>
    <x v="2"/>
    <n v="0.37708333333333333"/>
    <s v="Weekday"/>
    <x v="48"/>
    <x v="2"/>
    <n v="418.79"/>
    <s v="Malathi Gupta"/>
    <s v="Gold"/>
    <x v="246"/>
    <s v="Cashier"/>
    <s v="FreshMart Surat Colony"/>
    <x v="1"/>
    <x v="0"/>
    <x v="3"/>
    <n v="3"/>
    <n v="0.2737402588243591"/>
    <x v="1"/>
  </r>
  <r>
    <s v="INV101556"/>
    <d v="2026-08-01T00:00:00"/>
    <s v="CUST0597"/>
    <s v="PRD015"/>
    <s v="STR100"/>
    <s v="EMP0324"/>
    <n v="1"/>
    <n v="459.58"/>
    <n v="20"/>
    <n v="91.92"/>
    <n v="367.66"/>
    <n v="386.89"/>
    <n v="-19.23"/>
    <x v="0"/>
    <x v="0"/>
    <x v="2"/>
    <n v="0.58472222222222225"/>
    <s v="Weekday"/>
    <x v="19"/>
    <x v="7"/>
    <n v="459.58"/>
    <s v="Nagarajan Gounder"/>
    <s v="Bronze"/>
    <x v="175"/>
    <s v="Inventory"/>
    <s v="FreshMart Ahmedabad Enclave"/>
    <x v="1"/>
    <x v="0"/>
    <x v="11"/>
    <n v="8"/>
    <n v="-5.2303758907686446E-2"/>
    <x v="2"/>
  </r>
  <r>
    <s v="INV100092"/>
    <d v="2026-03-21T00:00:00"/>
    <s v="CUST0368"/>
    <s v="PRD062"/>
    <s v="STR145"/>
    <s v="EMP0161"/>
    <n v="3"/>
    <n v="446.17"/>
    <n v="15"/>
    <n v="200.78"/>
    <n v="1308.3900000000001"/>
    <n v="976.83"/>
    <n v="331.56"/>
    <x v="5"/>
    <x v="0"/>
    <x v="2"/>
    <n v="0.84444444444444444"/>
    <s v="Weekend"/>
    <x v="42"/>
    <x v="11"/>
    <n v="298.81"/>
    <s v="Kamala Chettiar"/>
    <s v="Silver"/>
    <x v="264"/>
    <s v="Inventory"/>
    <s v="FreshMart Lucknow Main Road"/>
    <x v="2"/>
    <x v="0"/>
    <x v="3"/>
    <n v="3"/>
    <n v="0.25341068030174485"/>
    <x v="3"/>
  </r>
  <r>
    <s v="INV101093"/>
    <d v="2025-11-12T00:00:00"/>
    <s v="CUST0243"/>
    <s v="PRD057"/>
    <s v="STR129"/>
    <s v="EMP0256"/>
    <n v="3"/>
    <n v="317.99"/>
    <n v="5"/>
    <n v="47.7"/>
    <n v="906.27"/>
    <n v="705.15"/>
    <n v="201.12"/>
    <x v="1"/>
    <x v="0"/>
    <x v="2"/>
    <n v="0.5625"/>
    <s v="Weekday"/>
    <x v="117"/>
    <x v="2"/>
    <n v="317.99"/>
    <s v="Lakshmi Reddy"/>
    <s v="Silver"/>
    <x v="238"/>
    <s v="Cashier"/>
    <s v="FreshMart Ahmedabad Heights"/>
    <x v="1"/>
    <x v="1"/>
    <x v="5"/>
    <n v="11"/>
    <n v="0.22192061968287596"/>
    <x v="4"/>
  </r>
  <r>
    <s v="INV102099"/>
    <d v="2025-12-13T00:00:00"/>
    <s v="CUST0256"/>
    <s v="PRD122"/>
    <s v="STR134"/>
    <s v="EMP0170"/>
    <n v="2"/>
    <n v="102.51"/>
    <n v="10"/>
    <n v="20.5"/>
    <n v="212.2"/>
    <n v="177.44"/>
    <n v="34.76"/>
    <x v="0"/>
    <x v="0"/>
    <x v="2"/>
    <n v="0.58333333333333337"/>
    <s v="Weekend"/>
    <x v="12"/>
    <x v="8"/>
    <n v="102.51"/>
    <s v="Charulatha Velan"/>
    <s v="Silver"/>
    <x v="307"/>
    <s v="Sales"/>
    <s v="FreshMart Pune Extension"/>
    <x v="1"/>
    <x v="1"/>
    <x v="2"/>
    <n v="12"/>
    <n v="0.16380772855796419"/>
    <x v="1"/>
  </r>
  <r>
    <s v="INV100151"/>
    <d v="2025-12-21T00:00:00"/>
    <s v="CUST0308"/>
    <s v="PRD072"/>
    <s v="STR114"/>
    <s v="EMP0053"/>
    <n v="3"/>
    <n v="388.84"/>
    <n v="10"/>
    <n v="116.65"/>
    <n v="1207.3499999999999"/>
    <n v="791.55"/>
    <n v="415.8"/>
    <x v="0"/>
    <x v="0"/>
    <x v="2"/>
    <n v="0.8569444444444444"/>
    <s v="Weekend"/>
    <x v="57"/>
    <x v="1"/>
    <n v="340.25"/>
    <s v="Deepa Nathan"/>
    <s v="Gold"/>
    <x v="308"/>
    <s v="Cashier"/>
    <s v="FreshMart Ahmedabad Complex"/>
    <x v="1"/>
    <x v="1"/>
    <x v="2"/>
    <n v="12"/>
    <n v="0.34439060752888562"/>
    <x v="1"/>
  </r>
  <r>
    <s v="INV101669"/>
    <d v="2025-12-24T00:00:00"/>
    <s v="CUST0555"/>
    <s v="PRD013"/>
    <s v="STR134"/>
    <s v="EMP0013"/>
    <n v="2"/>
    <n v="161.03"/>
    <n v="5"/>
    <n v="16.100000000000001"/>
    <n v="305.95999999999998"/>
    <n v="248.48"/>
    <n v="57.48"/>
    <x v="2"/>
    <x v="1"/>
    <x v="2"/>
    <n v="0.46458333333333335"/>
    <s v="Weekday"/>
    <x v="24"/>
    <x v="7"/>
    <n v="161.03"/>
    <s v="Anjali Venkataraman"/>
    <s v="Silver"/>
    <x v="153"/>
    <s v="Billing"/>
    <s v="FreshMart Pune Extension"/>
    <x v="1"/>
    <x v="1"/>
    <x v="2"/>
    <n v="12"/>
    <n v="0.18786769512354556"/>
    <x v="4"/>
  </r>
  <r>
    <s v="INV102320"/>
    <d v="2025-12-27T00:00:00"/>
    <s v="CUST0673"/>
    <s v="PRD094"/>
    <s v="STR094"/>
    <s v="EMP0008"/>
    <n v="2"/>
    <n v="298.68"/>
    <n v="20"/>
    <n v="119.47"/>
    <n v="549.57000000000005"/>
    <n v="501.38"/>
    <n v="48.19"/>
    <x v="3"/>
    <x v="0"/>
    <x v="2"/>
    <n v="0.45624999999999999"/>
    <s v="Weekend"/>
    <x v="130"/>
    <x v="10"/>
    <n v="298.68"/>
    <s v="Hari Sharma"/>
    <s v="Silver"/>
    <x v="226"/>
    <s v="Store Manager"/>
    <s v="FreshMart Mumbai Central"/>
    <x v="1"/>
    <x v="1"/>
    <x v="2"/>
    <n v="12"/>
    <n v="8.7686736903397192E-2"/>
    <x v="2"/>
  </r>
  <r>
    <s v="INV100588"/>
    <d v="2025-06-12T00:00:00"/>
    <s v="CUST0356"/>
    <s v="PRD014"/>
    <s v="STR129"/>
    <s v="EMP0236"/>
    <n v="3"/>
    <n v="434.65"/>
    <n v="15"/>
    <n v="195.59"/>
    <n v="1274.6099999999999"/>
    <n v="1054.8900000000001"/>
    <n v="219.72"/>
    <x v="0"/>
    <x v="0"/>
    <x v="2"/>
    <n v="0.86111111111111116"/>
    <s v="Weekend"/>
    <x v="54"/>
    <x v="7"/>
    <n v="434.65"/>
    <s v="Janani Chettiar"/>
    <s v="Bronze"/>
    <x v="309"/>
    <s v="Sales"/>
    <s v="FreshMart Ahmedabad Heights"/>
    <x v="1"/>
    <x v="1"/>
    <x v="9"/>
    <n v="6"/>
    <n v="0.17238214041942243"/>
    <x v="3"/>
  </r>
  <r>
    <s v="INV100217"/>
    <d v="2025-05-12T00:00:00"/>
    <s v="CUST0063"/>
    <s v="PRD059"/>
    <s v="STR118"/>
    <s v="EMP0223"/>
    <n v="3"/>
    <n v="571.83000000000004"/>
    <n v="15"/>
    <n v="257.32"/>
    <n v="1458.17"/>
    <n v="1089.8699999999999"/>
    <n v="368.3"/>
    <x v="1"/>
    <x v="0"/>
    <x v="2"/>
    <n v="0.59305555555555556"/>
    <s v="Weekday"/>
    <x v="119"/>
    <x v="11"/>
    <n v="507.5"/>
    <s v="Priya Varma"/>
    <s v="Gold"/>
    <x v="211"/>
    <s v="HR"/>
    <s v="FreshMart Surat Heights"/>
    <x v="1"/>
    <x v="1"/>
    <x v="6"/>
    <n v="5"/>
    <n v="0.25257686003689556"/>
    <x v="3"/>
  </r>
  <r>
    <s v="INV101353"/>
    <d v="2025-11-23T00:00:00"/>
    <s v="CUST0630"/>
    <s v="PRD006"/>
    <s v="STR124"/>
    <s v="EMP0164"/>
    <n v="4"/>
    <n v="343.56"/>
    <n v="20"/>
    <n v="274.85000000000002"/>
    <n v="1264.3"/>
    <n v="865.28"/>
    <n v="399.02"/>
    <x v="4"/>
    <x v="0"/>
    <x v="2"/>
    <n v="0.7416666666666667"/>
    <s v="Weekend"/>
    <x v="81"/>
    <x v="6"/>
    <n v="343.56"/>
    <s v="Lakshmi Chandran"/>
    <s v="Silver"/>
    <x v="230"/>
    <s v="Billing"/>
    <s v="FreshMart Ahmedabad Hub"/>
    <x v="1"/>
    <x v="1"/>
    <x v="5"/>
    <n v="11"/>
    <n v="0.31560547338448153"/>
    <x v="2"/>
  </r>
  <r>
    <s v="INV101553"/>
    <d v="2025-11-23T00:00:00"/>
    <s v="CUST0143"/>
    <s v="PRD070"/>
    <s v="STR128"/>
    <s v="EMP0177"/>
    <n v="2"/>
    <n v="233.47"/>
    <n v="15"/>
    <n v="70.040000000000006"/>
    <n v="456.43"/>
    <n v="377.96"/>
    <n v="78.47"/>
    <x v="3"/>
    <x v="0"/>
    <x v="2"/>
    <n v="0.87777777777777777"/>
    <s v="Weekend"/>
    <x v="1"/>
    <x v="1"/>
    <n v="233.47"/>
    <s v="Charulatha Iyer"/>
    <s v="Silver"/>
    <x v="215"/>
    <s v="Store Manager"/>
    <s v="FreshMart Surat Junction"/>
    <x v="1"/>
    <x v="1"/>
    <x v="5"/>
    <n v="11"/>
    <n v="0.17192121464408561"/>
    <x v="3"/>
  </r>
  <r>
    <s v="INV101887"/>
    <d v="2025-11-17T00:00:00"/>
    <s v="CUST0138"/>
    <s v="PRD085"/>
    <s v="STR162"/>
    <s v="EMP0272"/>
    <n v="3"/>
    <n v="389.61"/>
    <n v="10"/>
    <n v="116.88"/>
    <n v="1051.95"/>
    <n v="1008.21"/>
    <n v="43.74"/>
    <x v="2"/>
    <x v="0"/>
    <x v="2"/>
    <n v="0.80486111111111114"/>
    <s v="Weekday"/>
    <x v="44"/>
    <x v="9"/>
    <n v="389.61"/>
    <s v="Bhavani Gounder"/>
    <s v="Bronze"/>
    <x v="220"/>
    <s v="Store Manager"/>
    <s v="FreshMart Delhi Extension"/>
    <x v="2"/>
    <x v="1"/>
    <x v="5"/>
    <n v="11"/>
    <n v="4.1579923000142592E-2"/>
    <x v="1"/>
  </r>
  <r>
    <s v="INV101248"/>
    <d v="2025-11-16T00:00:00"/>
    <s v="CUST0047"/>
    <s v="PRD102"/>
    <s v="STR124"/>
    <s v="EMP0138"/>
    <n v="4"/>
    <n v="400.33"/>
    <n v="10"/>
    <n v="160.13"/>
    <n v="1657.37"/>
    <n v="1363.6"/>
    <n v="293.77"/>
    <x v="1"/>
    <x v="1"/>
    <x v="2"/>
    <n v="0.75138888888888888"/>
    <s v="Weekend"/>
    <x v="63"/>
    <x v="10"/>
    <n v="400.33"/>
    <s v="Janani Iyer"/>
    <s v="Bronze"/>
    <x v="250"/>
    <s v="Cashier"/>
    <s v="FreshMart Ahmedabad Hub"/>
    <x v="1"/>
    <x v="1"/>
    <x v="5"/>
    <n v="11"/>
    <n v="0.17725070442930668"/>
    <x v="1"/>
  </r>
  <r>
    <s v="INV100272"/>
    <d v="2025-12-11T00:00:00"/>
    <s v="CUST0380"/>
    <s v="PRD120"/>
    <s v="STR148"/>
    <s v="EMP0220"/>
    <n v="4"/>
    <n v="109.69"/>
    <n v="5"/>
    <n v="21.94"/>
    <n v="416.82"/>
    <n v="371.84"/>
    <n v="44.98"/>
    <x v="3"/>
    <x v="0"/>
    <x v="2"/>
    <n v="0.84444444444444444"/>
    <s v="Weekday"/>
    <x v="26"/>
    <x v="8"/>
    <n v="109.69"/>
    <s v="Dinesh Venkataraman"/>
    <s v="Silver"/>
    <x v="283"/>
    <s v="Operations"/>
    <s v="FreshMart Kanpur Gardens"/>
    <x v="2"/>
    <x v="1"/>
    <x v="2"/>
    <n v="12"/>
    <n v="0.10791228827791373"/>
    <x v="4"/>
  </r>
  <r>
    <s v="INV100847"/>
    <d v="2025-10-13T00:00:00"/>
    <s v="CUST0479"/>
    <s v="PRD103"/>
    <s v="STR109"/>
    <s v="EMP0180"/>
    <n v="1"/>
    <n v="355.64"/>
    <n v="15"/>
    <n v="53.35"/>
    <n v="302.29000000000002"/>
    <n v="303.41000000000003"/>
    <n v="-1.1200000000000001"/>
    <x v="4"/>
    <x v="0"/>
    <x v="2"/>
    <n v="0.68819444444444444"/>
    <s v="Weekday"/>
    <x v="93"/>
    <x v="10"/>
    <n v="355.64"/>
    <s v="Hariharan Raj"/>
    <s v="Bronze"/>
    <x v="229"/>
    <s v="Billing"/>
    <s v="FreshMart Mumbai Complex"/>
    <x v="1"/>
    <x v="1"/>
    <x v="8"/>
    <n v="10"/>
    <n v="-3.705051440669556E-3"/>
    <x v="3"/>
  </r>
  <r>
    <s v="INV100703"/>
    <d v="2025-11-10T00:00:00"/>
    <s v="CUST0205"/>
    <s v="PRD127"/>
    <s v="STR132"/>
    <s v="EMP0106"/>
    <n v="4"/>
    <n v="369.14"/>
    <n v="10"/>
    <n v="147.66"/>
    <n v="1528.23"/>
    <n v="1161.32"/>
    <n v="366.91"/>
    <x v="4"/>
    <x v="0"/>
    <x v="2"/>
    <n v="0.76666666666666672"/>
    <s v="Weekend"/>
    <x v="65"/>
    <x v="8"/>
    <n v="331.35"/>
    <s v="Lalitha Nathan"/>
    <s v="Gold"/>
    <x v="217"/>
    <s v="Sales"/>
    <s v="FreshMart Surat Plaza"/>
    <x v="1"/>
    <x v="1"/>
    <x v="5"/>
    <n v="11"/>
    <n v="0.24008820661811378"/>
    <x v="1"/>
  </r>
  <r>
    <s v="INV100152"/>
    <d v="2025-08-10T00:00:00"/>
    <s v="CUST0361"/>
    <s v="PRD015"/>
    <s v="STR143"/>
    <s v="EMP0254"/>
    <n v="4"/>
    <n v="475.32"/>
    <n v="15"/>
    <n v="285.19"/>
    <n v="1616.09"/>
    <n v="1547.56"/>
    <n v="68.53"/>
    <x v="5"/>
    <x v="0"/>
    <x v="2"/>
    <n v="0.56597222222222221"/>
    <s v="Weekday"/>
    <x v="19"/>
    <x v="7"/>
    <n v="459.58"/>
    <s v="Ramesh Achari"/>
    <s v="Gold"/>
    <x v="257"/>
    <s v="Cashier"/>
    <s v="FreshMart Jaipur Colony"/>
    <x v="2"/>
    <x v="1"/>
    <x v="11"/>
    <n v="8"/>
    <n v="4.2404816563433971E-2"/>
    <x v="3"/>
  </r>
  <r>
    <s v="INV100508"/>
    <d v="2025-08-10T00:00:00"/>
    <s v="CUST0074"/>
    <s v="PRD035"/>
    <s v="STR153"/>
    <s v="EMP0168"/>
    <n v="3"/>
    <n v="503.36"/>
    <n v="20"/>
    <n v="302.02"/>
    <n v="1208.06"/>
    <n v="1169.4000000000001"/>
    <n v="38.659999999999997"/>
    <x v="2"/>
    <x v="0"/>
    <x v="2"/>
    <n v="0.49791666666666667"/>
    <s v="Weekday"/>
    <x v="40"/>
    <x v="3"/>
    <n v="503.36"/>
    <s v="Vijay Krishnan"/>
    <s v="Bronze"/>
    <x v="280"/>
    <s v="Cashier"/>
    <s v="FreshMart Lucknow Junction"/>
    <x v="2"/>
    <x v="1"/>
    <x v="11"/>
    <n v="8"/>
    <n v="3.2001721768786316E-2"/>
    <x v="2"/>
  </r>
  <r>
    <s v="INV101984"/>
    <d v="2025-04-10T00:00:00"/>
    <s v="CUST0117"/>
    <s v="PRD018"/>
    <s v="STR125"/>
    <s v="EMP0133"/>
    <n v="4"/>
    <n v="232.58"/>
    <n v="20"/>
    <n v="186.06"/>
    <n v="855.9"/>
    <n v="764.8"/>
    <n v="91.1"/>
    <x v="1"/>
    <x v="0"/>
    <x v="2"/>
    <n v="0.40277777777777779"/>
    <s v="Weekend"/>
    <x v="21"/>
    <x v="7"/>
    <n v="232.58"/>
    <s v="Raghav Menon"/>
    <s v="Bronze"/>
    <x v="2"/>
    <s v="Sales"/>
    <s v="FreshMart Nagpur Arcade"/>
    <x v="1"/>
    <x v="1"/>
    <x v="4"/>
    <n v="4"/>
    <n v="0.10643766795186353"/>
    <x v="2"/>
  </r>
  <r>
    <s v="INV102195"/>
    <d v="2025-04-10T00:00:00"/>
    <s v="CUST0487"/>
    <s v="PRD013"/>
    <s v="STR106"/>
    <s v="EMP0133"/>
    <n v="4"/>
    <n v="161.03"/>
    <n v="5"/>
    <n v="32.21"/>
    <n v="703.7"/>
    <n v="496.96"/>
    <n v="206.74"/>
    <x v="3"/>
    <x v="0"/>
    <x v="2"/>
    <n v="0.86388888888888893"/>
    <s v="Weekend"/>
    <x v="24"/>
    <x v="7"/>
    <n v="161.03"/>
    <s v="Dhanya Murugan"/>
    <s v="Bronze"/>
    <x v="2"/>
    <s v="Sales"/>
    <s v="FreshMart Ahmedabad Crossing"/>
    <x v="1"/>
    <x v="1"/>
    <x v="4"/>
    <n v="4"/>
    <n v="0.29378996731561746"/>
    <x v="4"/>
  </r>
  <r>
    <s v="INV100436"/>
    <d v="2025-02-10T00:00:00"/>
    <s v="CUST0571"/>
    <s v="PRD096"/>
    <s v="STR135"/>
    <s v="EMP0307"/>
    <n v="5"/>
    <n v="222.64"/>
    <n v="15"/>
    <n v="166.98"/>
    <n v="946.22"/>
    <n v="851"/>
    <n v="95.22"/>
    <x v="3"/>
    <x v="0"/>
    <x v="2"/>
    <n v="0.70277777777777772"/>
    <s v="Weekday"/>
    <x v="27"/>
    <x v="10"/>
    <n v="205.93"/>
    <s v="Nirmala Iyer"/>
    <s v="Gold"/>
    <x v="310"/>
    <s v="Cashier"/>
    <s v="FreshMart Pune Towers"/>
    <x v="1"/>
    <x v="1"/>
    <x v="0"/>
    <n v="2"/>
    <n v="0.10063198833252308"/>
    <x v="3"/>
  </r>
  <r>
    <s v="INV101719"/>
    <d v="2025-09-27T00:00:00"/>
    <s v="CUST0137"/>
    <s v="PRD031"/>
    <s v="STR093"/>
    <s v="EMP0141"/>
    <n v="8"/>
    <n v="351.07"/>
    <n v="10"/>
    <n v="280.86"/>
    <n v="2906.85"/>
    <n v="2174.2399999999998"/>
    <n v="732.61"/>
    <x v="2"/>
    <x v="0"/>
    <x v="2"/>
    <n v="0.4513888888888889"/>
    <s v="Weekend"/>
    <x v="50"/>
    <x v="3"/>
    <n v="342.46"/>
    <s v="Raghav Selvam"/>
    <s v="Gold"/>
    <x v="46"/>
    <s v="Sales"/>
    <s v="FreshMart Pune Complex"/>
    <x v="1"/>
    <x v="1"/>
    <x v="10"/>
    <n v="9"/>
    <n v="0.25202882845692076"/>
    <x v="1"/>
  </r>
  <r>
    <s v="INV100878"/>
    <d v="2025-09-13T00:00:00"/>
    <s v="CUST0122"/>
    <s v="PRD001"/>
    <s v="STR099"/>
    <s v="EMP0202"/>
    <n v="2"/>
    <n v="299.73"/>
    <n v="20"/>
    <n v="119.89"/>
    <n v="551.51"/>
    <n v="369.48"/>
    <n v="182.03"/>
    <x v="4"/>
    <x v="0"/>
    <x v="2"/>
    <n v="0.56527777777777777"/>
    <s v="Weekend"/>
    <x v="76"/>
    <x v="6"/>
    <n v="299.73"/>
    <s v="Sudha Prabhu"/>
    <s v="Bronze"/>
    <x v="216"/>
    <s v="Sales"/>
    <s v="FreshMart Nagpur Plaza"/>
    <x v="1"/>
    <x v="1"/>
    <x v="10"/>
    <n v="9"/>
    <n v="0.33005747855886569"/>
    <x v="2"/>
  </r>
  <r>
    <s v="INV101121"/>
    <d v="2025-04-09T00:00:00"/>
    <s v="CUST0499"/>
    <s v="PRD029"/>
    <s v="STR119"/>
    <s v="EMP0110"/>
    <n v="5"/>
    <n v="364.28"/>
    <n v="15"/>
    <n v="273.20999999999998"/>
    <n v="1548.19"/>
    <n v="1306.0999999999999"/>
    <n v="242.09"/>
    <x v="1"/>
    <x v="0"/>
    <x v="2"/>
    <n v="0.58888888888888891"/>
    <s v="Weekday"/>
    <x v="9"/>
    <x v="3"/>
    <n v="332.73"/>
    <s v="Rajesh Rao"/>
    <s v="Gold"/>
    <x v="178"/>
    <s v="Cashier"/>
    <s v="FreshMart Ahmedabad Nagar"/>
    <x v="1"/>
    <x v="1"/>
    <x v="4"/>
    <n v="4"/>
    <n v="0.15636969622591543"/>
    <x v="3"/>
  </r>
  <r>
    <s v="INV101376"/>
    <d v="2025-01-09T00:00:00"/>
    <s v="CUST0666"/>
    <s v="PRD091"/>
    <s v="STR093"/>
    <s v="EMP0141"/>
    <n v="4"/>
    <n v="407.17"/>
    <n v="5"/>
    <n v="81.430000000000007"/>
    <n v="1547.25"/>
    <n v="1206.28"/>
    <n v="340.97"/>
    <x v="4"/>
    <x v="0"/>
    <x v="2"/>
    <n v="0.86527777777777781"/>
    <s v="Weekday"/>
    <x v="74"/>
    <x v="9"/>
    <n v="376.11"/>
    <s v="Anand Reddy"/>
    <s v="Gold"/>
    <x v="46"/>
    <s v="Sales"/>
    <s v="FreshMart Pune Complex"/>
    <x v="1"/>
    <x v="1"/>
    <x v="7"/>
    <n v="1"/>
    <n v="0.22037162708030378"/>
    <x v="4"/>
  </r>
  <r>
    <s v="INV101720"/>
    <d v="2025-08-30T00:00:00"/>
    <s v="CUST0168"/>
    <s v="PRD056"/>
    <s v="STR110"/>
    <s v="EMP0178"/>
    <n v="3"/>
    <n v="343.95"/>
    <n v="5"/>
    <n v="51.59"/>
    <n v="1127.3"/>
    <n v="715.29"/>
    <n v="412.01"/>
    <x v="5"/>
    <x v="0"/>
    <x v="2"/>
    <n v="0.49305555555555558"/>
    <s v="Weekend"/>
    <x v="133"/>
    <x v="2"/>
    <n v="333.54"/>
    <s v="Naveen Prabhu"/>
    <s v="Gold"/>
    <x v="240"/>
    <s v="Cashier"/>
    <s v="FreshMart Mumbai Colony"/>
    <x v="1"/>
    <x v="1"/>
    <x v="11"/>
    <n v="8"/>
    <n v="0.36548389958307459"/>
    <x v="4"/>
  </r>
  <r>
    <s v="INV102298"/>
    <d v="2025-08-26T00:00:00"/>
    <s v="CUST0279"/>
    <s v="PRD133"/>
    <s v="STR141"/>
    <s v="EMP0197"/>
    <n v="7"/>
    <n v="83.37"/>
    <n v="10"/>
    <n v="58.36"/>
    <n v="525.23"/>
    <n v="435.75"/>
    <n v="89.48"/>
    <x v="4"/>
    <x v="0"/>
    <x v="2"/>
    <n v="0.43055555555555558"/>
    <s v="Weekday"/>
    <x v="55"/>
    <x v="0"/>
    <n v="80.5"/>
    <s v="Ramesh Devi"/>
    <s v="Gold"/>
    <x v="311"/>
    <s v="Billing"/>
    <s v="FreshMart Delhi Arcade"/>
    <x v="2"/>
    <x v="1"/>
    <x v="11"/>
    <n v="8"/>
    <n v="0.17036345981760373"/>
    <x v="1"/>
  </r>
  <r>
    <s v="INV100941"/>
    <d v="2025-08-24T00:00:00"/>
    <s v="CUST0463"/>
    <s v="PRD026"/>
    <s v="STR150"/>
    <s v="EMP0037"/>
    <n v="6"/>
    <n v="378.89"/>
    <n v="10"/>
    <n v="227.33"/>
    <n v="2352.91"/>
    <n v="1483.5"/>
    <n v="869.41"/>
    <x v="2"/>
    <x v="1"/>
    <x v="2"/>
    <n v="0.5493055555555556"/>
    <s v="Weekend"/>
    <x v="15"/>
    <x v="3"/>
    <n v="329.69"/>
    <s v="Gayathri Gounder"/>
    <s v="Gold"/>
    <x v="279"/>
    <s v="Cashier"/>
    <s v="FreshMart Lucknow Enclave"/>
    <x v="2"/>
    <x v="1"/>
    <x v="11"/>
    <n v="8"/>
    <n v="0.36950414592993358"/>
    <x v="1"/>
  </r>
  <r>
    <s v="INV100917"/>
    <d v="2025-06-08T00:00:00"/>
    <s v="CUST0281"/>
    <s v="PRD086"/>
    <s v="STR122"/>
    <s v="EMP0256"/>
    <n v="1"/>
    <n v="327.08"/>
    <n v="5"/>
    <n v="16.350000000000001"/>
    <n v="310.73"/>
    <n v="274.61"/>
    <n v="36.119999999999997"/>
    <x v="2"/>
    <x v="1"/>
    <x v="2"/>
    <n v="0.77916666666666667"/>
    <s v="Weekday"/>
    <x v="100"/>
    <x v="9"/>
    <n v="327.08"/>
    <s v="Kamala Varma"/>
    <s v="Silver"/>
    <x v="238"/>
    <s v="Cashier"/>
    <s v="FreshMart Pune Square"/>
    <x v="1"/>
    <x v="1"/>
    <x v="9"/>
    <n v="6"/>
    <n v="0.11624239693624688"/>
    <x v="4"/>
  </r>
  <r>
    <s v="INV102338"/>
    <d v="2025-06-08T00:00:00"/>
    <s v="CUST0144"/>
    <s v="PRD029"/>
    <s v="STR121"/>
    <s v="EMP0319"/>
    <n v="5"/>
    <n v="337.24"/>
    <n v="20"/>
    <n v="337.24"/>
    <n v="1348.96"/>
    <n v="1306.0999999999999"/>
    <n v="42.86"/>
    <x v="3"/>
    <x v="0"/>
    <x v="2"/>
    <n v="0.84305555555555556"/>
    <s v="Weekday"/>
    <x v="9"/>
    <x v="3"/>
    <n v="332.73"/>
    <s v="Lalitha Chandran"/>
    <s v="Gold"/>
    <x v="244"/>
    <s v="Cashier"/>
    <s v="FreshMart Pune Junction"/>
    <x v="1"/>
    <x v="1"/>
    <x v="9"/>
    <n v="6"/>
    <n v="3.1772624836911401E-2"/>
    <x v="2"/>
  </r>
  <r>
    <s v="INV101896"/>
    <d v="2025-03-08T00:00:00"/>
    <s v="CUST0645"/>
    <s v="PRD060"/>
    <s v="STR111"/>
    <s v="EMP0129"/>
    <n v="3"/>
    <n v="82.38"/>
    <n v="10"/>
    <n v="24.71"/>
    <n v="255.79"/>
    <n v="162.75"/>
    <n v="93.04"/>
    <x v="5"/>
    <x v="0"/>
    <x v="2"/>
    <n v="0.91111111111111109"/>
    <s v="Weekend"/>
    <x v="87"/>
    <x v="11"/>
    <n v="72.930000000000007"/>
    <s v="Kamala Velan"/>
    <s v="Gold"/>
    <x v="173"/>
    <s v="Inventory"/>
    <s v="FreshMart Mumbai Towers"/>
    <x v="1"/>
    <x v="1"/>
    <x v="3"/>
    <n v="3"/>
    <n v="0.36373587708667271"/>
    <x v="1"/>
  </r>
  <r>
    <s v="INV101251"/>
    <d v="2025-02-08T00:00:00"/>
    <s v="CUST0229"/>
    <s v="PRD128"/>
    <s v="STR140"/>
    <s v="EMP0145"/>
    <n v="3"/>
    <n v="253.11"/>
    <n v="20"/>
    <n v="151.87"/>
    <n v="698.58"/>
    <n v="572.22"/>
    <n v="126.36"/>
    <x v="0"/>
    <x v="0"/>
    <x v="2"/>
    <n v="0.51597222222222228"/>
    <s v="Weekend"/>
    <x v="46"/>
    <x v="0"/>
    <n v="253.11"/>
    <s v="Gayathri Kumar"/>
    <s v="Silver"/>
    <x v="195"/>
    <s v="Cashier"/>
    <s v="FreshMart Surat Crossing"/>
    <x v="1"/>
    <x v="1"/>
    <x v="0"/>
    <n v="2"/>
    <n v="0.18088121618139655"/>
    <x v="2"/>
  </r>
  <r>
    <s v="INV100476"/>
    <d v="2025-07-20T00:00:00"/>
    <s v="CUST0671"/>
    <s v="PRD001"/>
    <s v="STR163"/>
    <s v="EMP0292"/>
    <n v="4"/>
    <n v="343.97"/>
    <n v="20"/>
    <n v="275.18"/>
    <n v="1265.81"/>
    <n v="738.96"/>
    <n v="526.85"/>
    <x v="1"/>
    <x v="0"/>
    <x v="2"/>
    <n v="0.42708333333333331"/>
    <s v="Weekend"/>
    <x v="76"/>
    <x v="6"/>
    <n v="299.73"/>
    <s v="Nagarajan Raj"/>
    <s v="Gold"/>
    <x v="263"/>
    <s v="Inventory"/>
    <s v="FreshMart Lucknow Square"/>
    <x v="2"/>
    <x v="1"/>
    <x v="1"/>
    <n v="7"/>
    <n v="0.41621570377860823"/>
    <x v="2"/>
  </r>
  <r>
    <s v="INV100333"/>
    <d v="2025-07-19T00:00:00"/>
    <s v="CUST0669"/>
    <s v="PRD017"/>
    <s v="STR147"/>
    <s v="EMP0001"/>
    <n v="2"/>
    <n v="464.41"/>
    <n v="15"/>
    <n v="139.32"/>
    <n v="907.92"/>
    <n v="795.38"/>
    <n v="112.54"/>
    <x v="4"/>
    <x v="0"/>
    <x v="2"/>
    <n v="0.60763888888888884"/>
    <s v="Weekend"/>
    <x v="34"/>
    <x v="7"/>
    <n v="464.41"/>
    <s v="Mani Krishnan"/>
    <s v="Silver"/>
    <x v="261"/>
    <s v="Sales"/>
    <s v="FreshMart Lucknow Nagar"/>
    <x v="2"/>
    <x v="1"/>
    <x v="1"/>
    <n v="7"/>
    <n v="0.12395365230416779"/>
    <x v="3"/>
  </r>
  <r>
    <s v="INV100351"/>
    <d v="2025-01-07T00:00:00"/>
    <s v="CUST0661"/>
    <s v="PRD066"/>
    <s v="STR136"/>
    <s v="EMP0070"/>
    <n v="3"/>
    <n v="491.81"/>
    <n v="20"/>
    <n v="295.08999999999997"/>
    <n v="1180.3399999999999"/>
    <n v="1096.71"/>
    <n v="83.63"/>
    <x v="4"/>
    <x v="0"/>
    <x v="2"/>
    <n v="0.63402777777777775"/>
    <s v="Weekday"/>
    <x v="126"/>
    <x v="11"/>
    <n v="491.81"/>
    <s v="Tamil Mudaliar"/>
    <s v="Silver"/>
    <x v="51"/>
    <s v="Sales"/>
    <s v="FreshMart Nagpur Crossing"/>
    <x v="1"/>
    <x v="1"/>
    <x v="7"/>
    <n v="1"/>
    <n v="7.0852466238541439E-2"/>
    <x v="2"/>
  </r>
  <r>
    <s v="INV100172"/>
    <d v="2025-06-28T00:00:00"/>
    <s v="CUST0024"/>
    <s v="PRD007"/>
    <s v="STR134"/>
    <s v="EMP0013"/>
    <n v="1"/>
    <n v="437.49"/>
    <n v="10"/>
    <n v="43.75"/>
    <n v="452.8"/>
    <n v="265.44"/>
    <n v="187.36"/>
    <x v="5"/>
    <x v="0"/>
    <x v="2"/>
    <n v="0.87777777777777777"/>
    <s v="Weekend"/>
    <x v="7"/>
    <x v="6"/>
    <n v="437.49"/>
    <s v="Devi Balan"/>
    <s v="Silver"/>
    <x v="153"/>
    <s v="Billing"/>
    <s v="FreshMart Pune Extension"/>
    <x v="1"/>
    <x v="1"/>
    <x v="9"/>
    <n v="6"/>
    <n v="0.41378091872791523"/>
    <x v="1"/>
  </r>
  <r>
    <s v="INV101598"/>
    <d v="2025-06-16T00:00:00"/>
    <s v="CUST0219"/>
    <s v="PRD009"/>
    <s v="STR159"/>
    <s v="EMP0238"/>
    <n v="3"/>
    <n v="743.18"/>
    <n v="15"/>
    <n v="334.43"/>
    <n v="1895.11"/>
    <n v="1196.1600000000001"/>
    <n v="698.95"/>
    <x v="1"/>
    <x v="0"/>
    <x v="2"/>
    <n v="0.87708333333333333"/>
    <s v="Weekday"/>
    <x v="108"/>
    <x v="6"/>
    <n v="661.91"/>
    <s v="Pandi Naidu"/>
    <s v="Gold"/>
    <x v="267"/>
    <s v="Operations"/>
    <s v="FreshMart Jaipur Market"/>
    <x v="2"/>
    <x v="1"/>
    <x v="9"/>
    <n v="6"/>
    <n v="0.3688176411923319"/>
    <x v="3"/>
  </r>
  <r>
    <s v="INV101277"/>
    <d v="2025-05-06T00:00:00"/>
    <s v="CUST0277"/>
    <s v="PRD025"/>
    <s v="STR128"/>
    <s v="EMP0316"/>
    <n v="8"/>
    <n v="420.05"/>
    <n v="10"/>
    <n v="336.04"/>
    <n v="3024.36"/>
    <n v="2287.1999999999998"/>
    <n v="737.16"/>
    <x v="0"/>
    <x v="0"/>
    <x v="2"/>
    <n v="0.9"/>
    <s v="Weekday"/>
    <x v="8"/>
    <x v="3"/>
    <n v="383.51"/>
    <s v="Senthil Kumar"/>
    <s v="Gold"/>
    <x v="235"/>
    <s v="Billing"/>
    <s v="FreshMart Surat Junction"/>
    <x v="1"/>
    <x v="1"/>
    <x v="6"/>
    <n v="5"/>
    <n v="0.24374082450501922"/>
    <x v="1"/>
  </r>
  <r>
    <s v="INV100581"/>
    <d v="2025-03-06T00:00:00"/>
    <s v="CUST0551"/>
    <s v="PRD099"/>
    <s v="STR126"/>
    <s v="EMP0063"/>
    <n v="3"/>
    <n v="445.03"/>
    <n v="10"/>
    <n v="133.51"/>
    <n v="1201.58"/>
    <n v="1042.4100000000001"/>
    <n v="159.16999999999999"/>
    <x v="2"/>
    <x v="0"/>
    <x v="2"/>
    <n v="0.81388888888888888"/>
    <s v="Weekday"/>
    <x v="20"/>
    <x v="10"/>
    <n v="401.06"/>
    <s v="Jagan Pandian"/>
    <s v="Gold"/>
    <x v="138"/>
    <s v="Store Manager"/>
    <s v="FreshMart Surat Hub"/>
    <x v="1"/>
    <x v="1"/>
    <x v="3"/>
    <n v="3"/>
    <n v="0.13246725145225452"/>
    <x v="1"/>
  </r>
  <r>
    <s v="INV100958"/>
    <d v="2025-05-25T00:00:00"/>
    <s v="CUST0305"/>
    <s v="PRD125"/>
    <s v="STR157"/>
    <s v="EMP0191"/>
    <n v="3"/>
    <n v="219.39"/>
    <n v="15"/>
    <n v="98.73"/>
    <n v="643.36"/>
    <n v="586.32000000000005"/>
    <n v="57.04"/>
    <x v="0"/>
    <x v="0"/>
    <x v="2"/>
    <n v="0.61041666666666672"/>
    <s v="Weekend"/>
    <x v="82"/>
    <x v="8"/>
    <n v="219.39"/>
    <s v="Hemalatha Mudaliar"/>
    <s v="Bronze"/>
    <x v="306"/>
    <s v="Billing"/>
    <s v="FreshMart Lucknow Extension"/>
    <x v="2"/>
    <x v="1"/>
    <x v="6"/>
    <n v="5"/>
    <n v="8.8659537428500371E-2"/>
    <x v="3"/>
  </r>
  <r>
    <s v="INV100911"/>
    <d v="2025-05-24T00:00:00"/>
    <s v="CUST0049"/>
    <s v="PRD056"/>
    <s v="STR108"/>
    <s v="EMP0250"/>
    <n v="7"/>
    <n v="346.47"/>
    <n v="10"/>
    <n v="242.53"/>
    <n v="2510.17"/>
    <n v="1669.01"/>
    <n v="841.16"/>
    <x v="3"/>
    <x v="0"/>
    <x v="2"/>
    <n v="0.70277777777777772"/>
    <s v="Weekend"/>
    <x v="133"/>
    <x v="2"/>
    <n v="333.54"/>
    <s v="Lokesh Gupta"/>
    <s v="Gold"/>
    <x v="221"/>
    <s v="Sales"/>
    <s v="FreshMart Mumbai Square"/>
    <x v="1"/>
    <x v="1"/>
    <x v="6"/>
    <n v="5"/>
    <n v="0.33510080990530522"/>
    <x v="1"/>
  </r>
  <r>
    <s v="INV101355"/>
    <d v="2025-05-21T00:00:00"/>
    <s v="CUST0612"/>
    <s v="PRD027"/>
    <s v="STR112"/>
    <s v="EMP0084"/>
    <n v="5"/>
    <n v="156.58000000000001"/>
    <n v="20"/>
    <n v="156.58000000000001"/>
    <n v="626.32000000000005"/>
    <n v="534.95000000000005"/>
    <n v="91.37"/>
    <x v="5"/>
    <x v="0"/>
    <x v="2"/>
    <n v="0.45277777777777778"/>
    <s v="Weekday"/>
    <x v="4"/>
    <x v="3"/>
    <n v="139.21"/>
    <s v="Ramesh Naidu"/>
    <s v="Gold"/>
    <x v="248"/>
    <s v="Cashier"/>
    <s v="FreshMart Surat Colony"/>
    <x v="1"/>
    <x v="1"/>
    <x v="6"/>
    <n v="5"/>
    <n v="0.1458838932175246"/>
    <x v="2"/>
  </r>
  <r>
    <s v="INV101227"/>
    <d v="2025-07-05T00:00:00"/>
    <s v="CUST0540"/>
    <s v="PRD047"/>
    <s v="STR120"/>
    <s v="EMP0344"/>
    <n v="7"/>
    <n v="534.75"/>
    <n v="5"/>
    <n v="187.16"/>
    <n v="3556.09"/>
    <n v="2407.23"/>
    <n v="1148.8599999999999"/>
    <x v="2"/>
    <x v="0"/>
    <x v="2"/>
    <n v="0.89861111111111114"/>
    <s v="Weekday"/>
    <x v="91"/>
    <x v="2"/>
    <n v="474.19"/>
    <s v="Thenmozhi Naicker"/>
    <s v="Gold"/>
    <x v="34"/>
    <s v="Sales"/>
    <s v="FreshMart Nagpur Central"/>
    <x v="1"/>
    <x v="1"/>
    <x v="1"/>
    <n v="7"/>
    <n v="0.3230683137940828"/>
    <x v="4"/>
  </r>
  <r>
    <s v="INV100306"/>
    <d v="2025-04-27T00:00:00"/>
    <s v="CUST0668"/>
    <s v="PRD030"/>
    <s v="STR060"/>
    <s v="EMP0181"/>
    <n v="2"/>
    <n v="172.63"/>
    <n v="20"/>
    <n v="69.05"/>
    <n v="317.64"/>
    <n v="284"/>
    <n v="33.64"/>
    <x v="1"/>
    <x v="0"/>
    <x v="2"/>
    <n v="0.65694444444444444"/>
    <s v="Weekend"/>
    <x v="69"/>
    <x v="3"/>
    <n v="172.63"/>
    <s v="Arun Achari"/>
    <s v="Bronze"/>
    <x v="312"/>
    <s v="Sales"/>
    <s v="FreshMart Erode Square"/>
    <x v="2"/>
    <x v="1"/>
    <x v="4"/>
    <n v="4"/>
    <n v="0.10590605717164085"/>
    <x v="2"/>
  </r>
  <r>
    <s v="INV101168"/>
    <d v="2025-04-20T00:00:00"/>
    <s v="CUST0028"/>
    <s v="PRD150"/>
    <s v="STR121"/>
    <s v="EMP0319"/>
    <n v="4"/>
    <n v="214.04"/>
    <n v="20"/>
    <n v="171.23"/>
    <n v="787.67"/>
    <n v="632.24"/>
    <n v="155.43"/>
    <x v="5"/>
    <x v="0"/>
    <x v="2"/>
    <n v="0.39930555555555558"/>
    <s v="Weekend"/>
    <x v="86"/>
    <x v="5"/>
    <n v="214.04"/>
    <s v="Nithya Pillai"/>
    <s v="Bronze"/>
    <x v="244"/>
    <s v="Cashier"/>
    <s v="FreshMart Pune Junction"/>
    <x v="1"/>
    <x v="1"/>
    <x v="4"/>
    <n v="4"/>
    <n v="0.19732883060164791"/>
    <x v="2"/>
  </r>
  <r>
    <s v="INV102274"/>
    <d v="2025-02-04T00:00:00"/>
    <s v="CUST0381"/>
    <s v="PRD057"/>
    <s v="STR100"/>
    <s v="EMP0324"/>
    <n v="3"/>
    <n v="317.99"/>
    <n v="15"/>
    <n v="143.1"/>
    <n v="810.87"/>
    <n v="705.15"/>
    <n v="105.72"/>
    <x v="0"/>
    <x v="0"/>
    <x v="2"/>
    <n v="0.41180555555555554"/>
    <s v="Weekday"/>
    <x v="117"/>
    <x v="2"/>
    <n v="317.99"/>
    <s v="Ovi Chandran"/>
    <s v="Bronze"/>
    <x v="175"/>
    <s v="Inventory"/>
    <s v="FreshMart Ahmedabad Enclave"/>
    <x v="1"/>
    <x v="1"/>
    <x v="0"/>
    <n v="2"/>
    <n v="0.13037848237078692"/>
    <x v="3"/>
  </r>
  <r>
    <s v="INV100181"/>
    <d v="2025-01-04T00:00:00"/>
    <s v="CUST0171"/>
    <s v="PRD082"/>
    <s v="STR159"/>
    <s v="EMP0052"/>
    <n v="4"/>
    <n v="232.92"/>
    <n v="5"/>
    <n v="46.58"/>
    <n v="885.1"/>
    <n v="769.64"/>
    <n v="115.46"/>
    <x v="0"/>
    <x v="0"/>
    <x v="2"/>
    <n v="0.43541666666666667"/>
    <s v="Weekday"/>
    <x v="31"/>
    <x v="9"/>
    <n v="232.92"/>
    <s v="Kavya Chettiar"/>
    <s v="Silver"/>
    <x v="294"/>
    <s v="Sales"/>
    <s v="FreshMart Jaipur Market"/>
    <x v="2"/>
    <x v="1"/>
    <x v="7"/>
    <n v="1"/>
    <n v="0.13044853688848718"/>
    <x v="4"/>
  </r>
  <r>
    <s v="INV101629"/>
    <d v="2025-03-11T00:00:00"/>
    <s v="CUST0251"/>
    <s v="PRD123"/>
    <s v="STR015"/>
    <s v="EMP0108"/>
    <n v="1"/>
    <n v="183.39"/>
    <n v="15"/>
    <n v="27.51"/>
    <n v="155.88"/>
    <n v="158.43"/>
    <n v="-2.5499999999999998"/>
    <x v="3"/>
    <x v="1"/>
    <x v="2"/>
    <n v="0.41805555555555557"/>
    <s v="Weekday"/>
    <x v="137"/>
    <x v="8"/>
    <n v="183.39"/>
    <s v="Yogesh Devi"/>
    <s v="Silver"/>
    <x v="302"/>
    <s v="Cashier"/>
    <s v="FreshMart Salem Circle"/>
    <x v="0"/>
    <x v="1"/>
    <x v="3"/>
    <n v="3"/>
    <n v="-1.6358737490377213E-2"/>
    <x v="3"/>
  </r>
  <r>
    <s v="INV100115"/>
    <d v="2025-10-08T00:00:00"/>
    <s v="CUST0289"/>
    <s v="PRD051"/>
    <s v="STR024"/>
    <s v="EMP0005"/>
    <n v="4"/>
    <n v="147.97"/>
    <n v="15"/>
    <n v="88.78"/>
    <n v="578.55999999999995"/>
    <n v="451.2"/>
    <n v="127.36"/>
    <x v="5"/>
    <x v="1"/>
    <x v="2"/>
    <n v="0.63263888888888886"/>
    <s v="Weekend"/>
    <x v="136"/>
    <x v="2"/>
    <n v="147.97"/>
    <s v="Mala Naidu"/>
    <s v="Silver"/>
    <x v="117"/>
    <s v="Inventory"/>
    <s v="FreshMart Bengaluru Plaza"/>
    <x v="0"/>
    <x v="1"/>
    <x v="8"/>
    <n v="10"/>
    <n v="0.22013274336283187"/>
    <x v="3"/>
  </r>
  <r>
    <s v="INV100560"/>
    <d v="2025-07-07T00:00:00"/>
    <s v="CUST0500"/>
    <s v="PRD021"/>
    <s v="STR055"/>
    <s v="EMP0068"/>
    <n v="5"/>
    <n v="44.12"/>
    <n v="15"/>
    <n v="33.090000000000003"/>
    <n v="187.51"/>
    <n v="162"/>
    <n v="25.51"/>
    <x v="4"/>
    <x v="1"/>
    <x v="2"/>
    <n v="0.39374999999999999"/>
    <s v="Weekday"/>
    <x v="67"/>
    <x v="7"/>
    <n v="38.659999999999997"/>
    <s v="Nandhini Prabhu"/>
    <s v="Gold"/>
    <x v="5"/>
    <s v="Sales"/>
    <s v="FreshMart Madurai Circle"/>
    <x v="0"/>
    <x v="1"/>
    <x v="1"/>
    <n v="7"/>
    <n v="0.13604607754253109"/>
    <x v="3"/>
  </r>
  <r>
    <s v="INV100057"/>
    <d v="2025-07-06T00:00:00"/>
    <s v="CUST0493"/>
    <s v="PRD079"/>
    <s v="STR006"/>
    <s v="EMP0265"/>
    <n v="7"/>
    <n v="293.76"/>
    <n v="20"/>
    <n v="411.26"/>
    <n v="1891.82"/>
    <n v="1358.42"/>
    <n v="533.4"/>
    <x v="4"/>
    <x v="1"/>
    <x v="2"/>
    <n v="0.7319444444444444"/>
    <s v="Weekend"/>
    <x v="64"/>
    <x v="1"/>
    <n v="260.93"/>
    <s v="Elango Nair"/>
    <s v="Gold"/>
    <x v="124"/>
    <s v="Operations"/>
    <s v="FreshMart Mysuru Junction"/>
    <x v="0"/>
    <x v="1"/>
    <x v="1"/>
    <n v="7"/>
    <n v="0.28195071412713685"/>
    <x v="2"/>
  </r>
  <r>
    <s v="INV101390"/>
    <d v="2025-12-15T00:00:00"/>
    <s v="CUST0071"/>
    <s v="PRD032"/>
    <s v="STR013"/>
    <s v="EMP0078"/>
    <n v="1"/>
    <n v="141.11000000000001"/>
    <n v="5"/>
    <n v="7.06"/>
    <n v="134.05000000000001"/>
    <n v="115.91"/>
    <n v="18.14"/>
    <x v="3"/>
    <x v="0"/>
    <x v="2"/>
    <n v="0.7055555555555556"/>
    <s v="Weekday"/>
    <x v="28"/>
    <x v="3"/>
    <n v="141.11000000000001"/>
    <s v="Venkat Iyer"/>
    <s v="Silver"/>
    <x v="266"/>
    <s v="Billing"/>
    <s v="FreshMart Tiruppur Extension"/>
    <x v="0"/>
    <x v="1"/>
    <x v="2"/>
    <n v="12"/>
    <n v="0.13532264080566953"/>
    <x v="4"/>
  </r>
  <r>
    <s v="INV101104"/>
    <d v="2025-12-31T00:00:00"/>
    <s v="CUST0477"/>
    <s v="PRD097"/>
    <s v="STR063"/>
    <s v="EMP0224"/>
    <n v="8"/>
    <n v="382.87"/>
    <n v="10"/>
    <n v="306.3"/>
    <n v="2756.66"/>
    <n v="2483.04"/>
    <n v="273.62"/>
    <x v="5"/>
    <x v="0"/>
    <x v="2"/>
    <n v="0.81458333333333333"/>
    <s v="Weekday"/>
    <x v="41"/>
    <x v="10"/>
    <n v="365.92"/>
    <s v="Malathi Gupta"/>
    <s v="Gold"/>
    <x v="118"/>
    <s v="Operations"/>
    <s v="FreshMart Hyderabad Market"/>
    <x v="0"/>
    <x v="1"/>
    <x v="2"/>
    <n v="12"/>
    <n v="9.925779747955861E-2"/>
    <x v="1"/>
  </r>
  <r>
    <s v="INV102497"/>
    <d v="2026-11-01T00:00:00"/>
    <s v="CUST0080"/>
    <s v="PRD109"/>
    <s v="STR083"/>
    <s v="EMP0074"/>
    <n v="2"/>
    <n v="157.97999999999999"/>
    <n v="10"/>
    <n v="31.6"/>
    <n v="327.01"/>
    <n v="275.89999999999998"/>
    <n v="51.11"/>
    <x v="2"/>
    <x v="0"/>
    <x v="2"/>
    <n v="0.89444444444444449"/>
    <s v="Weekend"/>
    <x v="18"/>
    <x v="4"/>
    <n v="157.97999999999999"/>
    <s v="Suresh Naidu"/>
    <s v="Silver"/>
    <x v="33"/>
    <s v="Sales"/>
    <s v="FreshMart Salem Colony"/>
    <x v="0"/>
    <x v="0"/>
    <x v="5"/>
    <n v="11"/>
    <n v="0.15629491452860769"/>
    <x v="1"/>
  </r>
  <r>
    <s v="INV102146"/>
    <d v="2026-02-19T00:00:00"/>
    <s v="CUST0084"/>
    <s v="PRD071"/>
    <s v="STR078"/>
    <s v="EMP0296"/>
    <n v="2"/>
    <n v="53.39"/>
    <n v="15"/>
    <n v="16.02"/>
    <n v="90.76"/>
    <n v="86.02"/>
    <n v="4.74"/>
    <x v="2"/>
    <x v="0"/>
    <x v="2"/>
    <n v="0.80208333333333337"/>
    <s v="Weekday"/>
    <x v="37"/>
    <x v="1"/>
    <n v="53.39"/>
    <s v="Pandi Gupta"/>
    <s v="Silver"/>
    <x v="140"/>
    <s v="Billing"/>
    <s v="FreshMart Tiruppur Towers"/>
    <x v="0"/>
    <x v="0"/>
    <x v="0"/>
    <n v="2"/>
    <n v="5.2225650066108416E-2"/>
    <x v="3"/>
  </r>
  <r>
    <s v="INV100742"/>
    <d v="2025-12-12T00:00:00"/>
    <s v="CUST0341"/>
    <s v="PRD002"/>
    <s v="STR033"/>
    <s v="EMP0313"/>
    <n v="4"/>
    <n v="440.5"/>
    <n v="15"/>
    <n v="264.3"/>
    <n v="1497.7"/>
    <n v="1016.2"/>
    <n v="481.5"/>
    <x v="5"/>
    <x v="0"/>
    <x v="2"/>
    <n v="0.88611111111111107"/>
    <s v="Weekday"/>
    <x v="83"/>
    <x v="6"/>
    <n v="440.5"/>
    <s v="Elango Sekar"/>
    <s v="Silver"/>
    <x v="199"/>
    <s v="HR"/>
    <s v="FreshMart Ahmedabad Complex"/>
    <x v="0"/>
    <x v="1"/>
    <x v="2"/>
    <n v="12"/>
    <n v="0.32149295586566068"/>
    <x v="3"/>
  </r>
  <r>
    <s v="INV100603"/>
    <d v="2025-12-20T00:00:00"/>
    <s v="CUST0130"/>
    <s v="PRD022"/>
    <s v="STR091"/>
    <s v="EMP0191"/>
    <n v="3"/>
    <n v="397.22"/>
    <n v="20"/>
    <n v="238.33"/>
    <n v="1096.33"/>
    <n v="958.11"/>
    <n v="138.22"/>
    <x v="4"/>
    <x v="0"/>
    <x v="2"/>
    <n v="0.5493055555555556"/>
    <s v="Weekend"/>
    <x v="25"/>
    <x v="7"/>
    <n v="397.22"/>
    <s v="Geetha Selvam"/>
    <s v="Bronze"/>
    <x v="306"/>
    <s v="Billing"/>
    <s v="FreshMart Tiruppur Plaza"/>
    <x v="0"/>
    <x v="1"/>
    <x v="2"/>
    <n v="12"/>
    <n v="0.12607517809418697"/>
    <x v="2"/>
  </r>
  <r>
    <s v="INV102481"/>
    <d v="2025-12-13T00:00:00"/>
    <s v="CUST0098"/>
    <s v="PRD012"/>
    <s v="STR088"/>
    <s v="EMP0229"/>
    <n v="1"/>
    <n v="541.35"/>
    <n v="10"/>
    <n v="54.13"/>
    <n v="560.29999999999995"/>
    <n v="336.4"/>
    <n v="223.9"/>
    <x v="2"/>
    <x v="0"/>
    <x v="2"/>
    <n v="0.75486111111111109"/>
    <s v="Weekend"/>
    <x v="51"/>
    <x v="6"/>
    <n v="541.35"/>
    <s v="Bhavani Mudaliar"/>
    <s v="Silver"/>
    <x v="18"/>
    <s v="Sales"/>
    <s v="FreshMart Salem Extension"/>
    <x v="0"/>
    <x v="1"/>
    <x v="2"/>
    <n v="12"/>
    <n v="0.39960735320364094"/>
    <x v="1"/>
  </r>
  <r>
    <s v="INV100543"/>
    <d v="2026-08-03T00:00:00"/>
    <s v="CUST0071"/>
    <s v="PRD067"/>
    <s v="STR028"/>
    <s v="EMP0337"/>
    <n v="2"/>
    <n v="186.38"/>
    <n v="20"/>
    <n v="74.55"/>
    <n v="342.94"/>
    <n v="271.32"/>
    <n v="71.62"/>
    <x v="5"/>
    <x v="0"/>
    <x v="2"/>
    <n v="0.76458333333333328"/>
    <s v="Weekend"/>
    <x v="30"/>
    <x v="11"/>
    <n v="186.38"/>
    <s v="Venkat Iyer"/>
    <s v="Silver"/>
    <x v="313"/>
    <s v="Store Manager"/>
    <s v="FreshMart Ahmedabad Hub"/>
    <x v="0"/>
    <x v="0"/>
    <x v="11"/>
    <n v="8"/>
    <n v="0.2088411967107949"/>
    <x v="2"/>
  </r>
  <r>
    <s v="INV100665"/>
    <d v="2025-12-21T00:00:00"/>
    <s v="CUST0540"/>
    <s v="PRD017"/>
    <s v="STR084"/>
    <s v="EMP0288"/>
    <n v="3"/>
    <n v="528.04"/>
    <n v="15"/>
    <n v="237.62"/>
    <n v="1548.47"/>
    <n v="1193.07"/>
    <n v="355.4"/>
    <x v="0"/>
    <x v="0"/>
    <x v="2"/>
    <n v="0.57152777777777775"/>
    <s v="Weekend"/>
    <x v="34"/>
    <x v="7"/>
    <n v="464.41"/>
    <s v="Thenmozhi Naicker"/>
    <s v="Gold"/>
    <x v="25"/>
    <s v="Sales"/>
    <s v="FreshMart Tiruppur Market"/>
    <x v="0"/>
    <x v="1"/>
    <x v="2"/>
    <n v="12"/>
    <n v="0.22951687795049305"/>
    <x v="3"/>
  </r>
  <r>
    <s v="INV101881"/>
    <d v="2026-01-02T00:00:00"/>
    <s v="CUST0238"/>
    <s v="PRD111"/>
    <s v="STR079"/>
    <s v="EMP0295"/>
    <n v="3"/>
    <n v="225.45"/>
    <n v="5"/>
    <n v="33.82"/>
    <n v="738.91"/>
    <n v="572.70000000000005"/>
    <n v="166.21"/>
    <x v="4"/>
    <x v="0"/>
    <x v="2"/>
    <n v="0.87222222222222223"/>
    <s v="Weekend"/>
    <x v="29"/>
    <x v="4"/>
    <n v="225.45"/>
    <s v="Balaji Varma"/>
    <s v="Silver"/>
    <x v="145"/>
    <s v="Inventory"/>
    <s v="FreshMart Erode Hub"/>
    <x v="0"/>
    <x v="0"/>
    <x v="7"/>
    <n v="1"/>
    <n v="0.22493943782057357"/>
    <x v="4"/>
  </r>
  <r>
    <s v="INV101393"/>
    <d v="2025-12-20T00:00:00"/>
    <s v="CUST0238"/>
    <s v="PRD110"/>
    <s v="STR080"/>
    <s v="EMP0285"/>
    <n v="3"/>
    <n v="291.93"/>
    <n v="15"/>
    <n v="131.37"/>
    <n v="856.08"/>
    <n v="761.1"/>
    <n v="94.98"/>
    <x v="1"/>
    <x v="0"/>
    <x v="2"/>
    <n v="0.73958333333333337"/>
    <s v="Weekend"/>
    <x v="141"/>
    <x v="4"/>
    <n v="291.93"/>
    <s v="Balaji Varma"/>
    <s v="Silver"/>
    <x v="62"/>
    <s v="Store Manager"/>
    <s v="FreshMart Madurai Colony"/>
    <x v="0"/>
    <x v="1"/>
    <x v="2"/>
    <n v="12"/>
    <n v="0.11094757499299131"/>
    <x v="3"/>
  </r>
  <r>
    <s v="INV100950"/>
    <d v="2026-12-03T00:00:00"/>
    <s v="CUST0263"/>
    <s v="PRD073"/>
    <s v="STR035"/>
    <s v="EMP0158"/>
    <n v="3"/>
    <n v="402.67"/>
    <n v="10"/>
    <n v="120.8"/>
    <n v="1087.21"/>
    <n v="957.15"/>
    <n v="130.06"/>
    <x v="0"/>
    <x v="0"/>
    <x v="2"/>
    <n v="0.78680555555555554"/>
    <s v="Weekday"/>
    <x v="51"/>
    <x v="1"/>
    <n v="392.68"/>
    <s v="Deepa Kumar"/>
    <s v="Gold"/>
    <x v="17"/>
    <s v="Sales"/>
    <s v="FreshMart Kochi Circle"/>
    <x v="0"/>
    <x v="0"/>
    <x v="2"/>
    <n v="12"/>
    <n v="0.1196273029129607"/>
    <x v="1"/>
  </r>
  <r>
    <s v="INV100916"/>
    <d v="2026-09-02T00:00:00"/>
    <s v="CUST0315"/>
    <s v="PRD012"/>
    <s v="STR088"/>
    <s v="EMP0229"/>
    <n v="4"/>
    <n v="541.35"/>
    <n v="5"/>
    <n v="108.27"/>
    <n v="2057.13"/>
    <n v="1345.6"/>
    <n v="711.53"/>
    <x v="0"/>
    <x v="0"/>
    <x v="2"/>
    <n v="0.49791666666666667"/>
    <s v="Weekday"/>
    <x v="51"/>
    <x v="6"/>
    <n v="541.35"/>
    <s v="Aishwarya Varma"/>
    <s v="Silver"/>
    <x v="18"/>
    <s v="Sales"/>
    <s v="FreshMart Salem Extension"/>
    <x v="0"/>
    <x v="0"/>
    <x v="10"/>
    <n v="9"/>
    <n v="0.34588480066889304"/>
    <x v="4"/>
  </r>
  <r>
    <s v="INV101769"/>
    <d v="2025-12-17T00:00:00"/>
    <s v="CUST0347"/>
    <s v="PRD067"/>
    <s v="STR059"/>
    <s v="EMP0133"/>
    <n v="4"/>
    <n v="186.38"/>
    <n v="10"/>
    <n v="74.55"/>
    <n v="670.97"/>
    <n v="542.64"/>
    <n v="128.33000000000001"/>
    <x v="1"/>
    <x v="0"/>
    <x v="2"/>
    <n v="0.52152777777777781"/>
    <s v="Weekday"/>
    <x v="30"/>
    <x v="11"/>
    <n v="186.38"/>
    <s v="Balamurugan Murugan"/>
    <s v="Bronze"/>
    <x v="2"/>
    <s v="Sales"/>
    <s v="FreshMart Coimbatore Plaza"/>
    <x v="0"/>
    <x v="1"/>
    <x v="2"/>
    <n v="12"/>
    <n v="0.19126041402745281"/>
    <x v="1"/>
  </r>
  <r>
    <s v="INV102261"/>
    <d v="2026-02-26T00:00:00"/>
    <s v="CUST0369"/>
    <s v="PRD057"/>
    <s v="STR049"/>
    <s v="EMP0183"/>
    <n v="2"/>
    <n v="317.99"/>
    <n v="20"/>
    <n v="127.2"/>
    <n v="508.78"/>
    <n v="470.1"/>
    <n v="38.68"/>
    <x v="5"/>
    <x v="0"/>
    <x v="2"/>
    <n v="0.6381944444444444"/>
    <s v="Weekday"/>
    <x v="117"/>
    <x v="2"/>
    <n v="317.99"/>
    <s v="Bharath Gupta"/>
    <s v="Bronze"/>
    <x v="146"/>
    <s v="Cashier"/>
    <s v="FreshMart Mysuru Circle"/>
    <x v="0"/>
    <x v="0"/>
    <x v="0"/>
    <n v="2"/>
    <n v="7.6025000982743035E-2"/>
    <x v="2"/>
  </r>
  <r>
    <s v="INV101505"/>
    <d v="2026-02-22T00:00:00"/>
    <s v="CUST0402"/>
    <s v="PRD084"/>
    <s v="STR013"/>
    <s v="EMP0077"/>
    <n v="7"/>
    <n v="228.59"/>
    <n v="10"/>
    <n v="160.01"/>
    <n v="1656.14"/>
    <n v="1275.19"/>
    <n v="380.95"/>
    <x v="1"/>
    <x v="0"/>
    <x v="2"/>
    <n v="0.40833333333333333"/>
    <s v="Weekend"/>
    <x v="36"/>
    <x v="9"/>
    <n v="221.61"/>
    <s v="Usha Raj"/>
    <s v="Gold"/>
    <x v="241"/>
    <s v="Cashier"/>
    <s v="FreshMart Tiruppur Extension"/>
    <x v="0"/>
    <x v="0"/>
    <x v="0"/>
    <n v="2"/>
    <n v="0.23002282415737799"/>
    <x v="1"/>
  </r>
  <r>
    <s v="INV100585"/>
    <d v="2026-01-18T00:00:00"/>
    <s v="CUST0684"/>
    <s v="PRD026"/>
    <s v="STR002"/>
    <s v="EMP0184"/>
    <n v="7"/>
    <n v="337.13"/>
    <n v="15"/>
    <n v="353.99"/>
    <n v="2306.81"/>
    <n v="1730.75"/>
    <n v="576.05999999999995"/>
    <x v="5"/>
    <x v="0"/>
    <x v="2"/>
    <n v="0.6958333333333333"/>
    <s v="Weekend"/>
    <x v="15"/>
    <x v="3"/>
    <n v="329.69"/>
    <s v="Unknown"/>
    <s v="Gold"/>
    <x v="287"/>
    <s v="Sales"/>
    <s v="FreshMart Tiruppur Bypass"/>
    <x v="0"/>
    <x v="0"/>
    <x v="7"/>
    <n v="1"/>
    <n v="0.24972147684464691"/>
    <x v="3"/>
  </r>
  <r>
    <s v="INV102048"/>
    <d v="2026-01-28T00:00:00"/>
    <s v="CUST0619"/>
    <s v="PRD015"/>
    <s v="STR050"/>
    <s v="EMP0122"/>
    <n v="5"/>
    <n v="459.58"/>
    <n v="20"/>
    <n v="459.58"/>
    <n v="1838.32"/>
    <n v="1934.45"/>
    <n v="-96.13"/>
    <x v="5"/>
    <x v="0"/>
    <x v="2"/>
    <n v="0.84166666666666667"/>
    <s v="Weekday"/>
    <x v="19"/>
    <x v="7"/>
    <n v="459.58"/>
    <s v="Thenmozhi Gupta"/>
    <s v="Silver"/>
    <x v="64"/>
    <s v="Cashier"/>
    <s v="FreshMart Chennai Main Road"/>
    <x v="0"/>
    <x v="0"/>
    <x v="7"/>
    <n v="1"/>
    <n v="-5.2292310370338137E-2"/>
    <x v="2"/>
  </r>
  <r>
    <s v="INV100032"/>
    <d v="2025-11-30T00:00:00"/>
    <s v="CUST0361"/>
    <s v="PRD103"/>
    <s v="STR077"/>
    <s v="EMP0030"/>
    <n v="3"/>
    <n v="404.19"/>
    <n v="20"/>
    <n v="242.51"/>
    <n v="1115.57"/>
    <n v="910.23"/>
    <n v="205.34"/>
    <x v="1"/>
    <x v="0"/>
    <x v="2"/>
    <n v="0.90833333333333333"/>
    <s v="Weekend"/>
    <x v="93"/>
    <x v="10"/>
    <n v="355.64"/>
    <s v="Ramesh Achari"/>
    <s v="Gold"/>
    <x v="110"/>
    <s v="Cashier"/>
    <s v="FreshMart Kochi Gardens"/>
    <x v="0"/>
    <x v="1"/>
    <x v="5"/>
    <n v="11"/>
    <n v="0.18406733777351489"/>
    <x v="2"/>
  </r>
  <r>
    <s v="INV101825"/>
    <d v="2025-11-25T00:00:00"/>
    <s v="CUST0008"/>
    <s v="PRD094"/>
    <s v="STR009"/>
    <s v="EMP0133"/>
    <n v="2"/>
    <n v="298.68"/>
    <n v="15"/>
    <n v="89.6"/>
    <n v="507.76"/>
    <n v="501.38"/>
    <n v="6.38"/>
    <x v="1"/>
    <x v="0"/>
    <x v="2"/>
    <n v="0.55277777777777781"/>
    <s v="Weekday"/>
    <x v="130"/>
    <x v="10"/>
    <n v="298.68"/>
    <s v="Eswari Raj"/>
    <s v="Silver"/>
    <x v="2"/>
    <s v="Sales"/>
    <s v="FreshMart Kochi Square"/>
    <x v="0"/>
    <x v="1"/>
    <x v="5"/>
    <n v="11"/>
    <n v="1.2564991334488735E-2"/>
    <x v="3"/>
  </r>
  <r>
    <s v="INV101990"/>
    <d v="2025-11-23T00:00:00"/>
    <s v="CUST0586"/>
    <s v="PRD134"/>
    <s v="STR012"/>
    <s v="EMP0157"/>
    <n v="3"/>
    <n v="353.05"/>
    <n v="20"/>
    <n v="211.83"/>
    <n v="974.42"/>
    <n v="788.4"/>
    <n v="186.02"/>
    <x v="1"/>
    <x v="0"/>
    <x v="2"/>
    <n v="0.60833333333333328"/>
    <s v="Weekend"/>
    <x v="73"/>
    <x v="0"/>
    <n v="353.05"/>
    <s v="Meena Selvam"/>
    <s v="Bronze"/>
    <x v="142"/>
    <s v="Cashier"/>
    <s v="FreshMart Chennai Junction"/>
    <x v="0"/>
    <x v="1"/>
    <x v="5"/>
    <n v="11"/>
    <n v="0.19090330658237722"/>
    <x v="2"/>
  </r>
  <r>
    <s v="INV101196"/>
    <d v="2025-11-22T00:00:00"/>
    <s v="CUST0547"/>
    <s v="PRD054"/>
    <s v="STR045"/>
    <s v="EMP0057"/>
    <n v="1"/>
    <n v="530.16"/>
    <n v="20"/>
    <n v="106.03"/>
    <n v="487.75"/>
    <n v="379.19"/>
    <n v="108.56"/>
    <x v="1"/>
    <x v="0"/>
    <x v="2"/>
    <n v="0.70763888888888893"/>
    <s v="Weekend"/>
    <x v="3"/>
    <x v="2"/>
    <n v="530.16"/>
    <s v="Umesh Balan"/>
    <s v="Bronze"/>
    <x v="73"/>
    <s v="Billing"/>
    <s v="FreshMart Madurai Junction"/>
    <x v="0"/>
    <x v="1"/>
    <x v="5"/>
    <n v="11"/>
    <n v="0.22257303946694004"/>
    <x v="2"/>
  </r>
  <r>
    <s v="INV101963"/>
    <d v="2025-11-22T00:00:00"/>
    <s v="CUST0571"/>
    <s v="PRD130"/>
    <s v="STR078"/>
    <s v="EMP0296"/>
    <n v="6"/>
    <n v="571.44000000000005"/>
    <n v="15"/>
    <n v="514.29999999999995"/>
    <n v="3351.49"/>
    <n v="2387.52"/>
    <n v="963.97"/>
    <x v="3"/>
    <x v="0"/>
    <x v="2"/>
    <n v="0.89513888888888893"/>
    <s v="Weekend"/>
    <x v="121"/>
    <x v="0"/>
    <n v="519.78"/>
    <s v="Nirmala Iyer"/>
    <s v="Gold"/>
    <x v="140"/>
    <s v="Billing"/>
    <s v="FreshMart Tiruppur Towers"/>
    <x v="0"/>
    <x v="1"/>
    <x v="5"/>
    <n v="11"/>
    <n v="0.28762431038135278"/>
    <x v="3"/>
  </r>
  <r>
    <s v="INV102492"/>
    <d v="2025-11-21T00:00:00"/>
    <s v="CUST0363"/>
    <s v="PRD048"/>
    <s v="STR071"/>
    <s v="EMP0210"/>
    <n v="2"/>
    <n v="147.72"/>
    <n v="20"/>
    <n v="59.09"/>
    <n v="236.35"/>
    <n v="218.42"/>
    <n v="17.93"/>
    <x v="3"/>
    <x v="0"/>
    <x v="2"/>
    <n v="0.70416666666666672"/>
    <s v="Weekday"/>
    <x v="122"/>
    <x v="2"/>
    <n v="147.72"/>
    <s v="Elango Devi"/>
    <s v="Bronze"/>
    <x v="314"/>
    <s v="Sales"/>
    <s v="FreshMart Salem Crossing"/>
    <x v="0"/>
    <x v="1"/>
    <x v="5"/>
    <n v="11"/>
    <n v="7.586206896551724E-2"/>
    <x v="2"/>
  </r>
  <r>
    <s v="INV102328"/>
    <d v="2025-11-15T00:00:00"/>
    <s v="CUST0593"/>
    <s v="PRD134"/>
    <s v="STR074"/>
    <s v="EMP0270"/>
    <n v="3"/>
    <n v="353.05"/>
    <n v="20"/>
    <n v="211.83"/>
    <n v="974.42"/>
    <n v="788.4"/>
    <n v="186.02"/>
    <x v="1"/>
    <x v="0"/>
    <x v="2"/>
    <n v="0.7319444444444444"/>
    <s v="Weekend"/>
    <x v="73"/>
    <x v="0"/>
    <n v="353.05"/>
    <s v="Balamurugan Velan"/>
    <s v="Bronze"/>
    <x v="135"/>
    <s v="Operations"/>
    <s v="FreshMart Mysuru Main Road"/>
    <x v="0"/>
    <x v="1"/>
    <x v="5"/>
    <n v="11"/>
    <n v="0.19090330658237722"/>
    <x v="2"/>
  </r>
  <r>
    <s v="INV101996"/>
    <d v="2025-11-14T00:00:00"/>
    <s v="CUST0657"/>
    <s v="PRD074"/>
    <s v="STR002"/>
    <s v="EMP0060"/>
    <n v="5"/>
    <n v="414.29"/>
    <n v="5"/>
    <n v="103.57"/>
    <n v="1967.88"/>
    <n v="1571.3"/>
    <n v="396.58"/>
    <x v="1"/>
    <x v="0"/>
    <x v="2"/>
    <n v="0.67500000000000004"/>
    <s v="Weekday"/>
    <x v="110"/>
    <x v="1"/>
    <n v="414.29"/>
    <s v="Devi Pandian"/>
    <s v="Silver"/>
    <x v="32"/>
    <s v="Sales"/>
    <s v="FreshMart Tiruppur Bypass"/>
    <x v="0"/>
    <x v="1"/>
    <x v="5"/>
    <n v="11"/>
    <n v="0.20152651584446205"/>
    <x v="4"/>
  </r>
  <r>
    <s v="INV101052"/>
    <d v="2025-09-11T00:00:00"/>
    <s v="CUST0473"/>
    <s v="PRD052"/>
    <s v="STR058"/>
    <s v="EMP0038"/>
    <n v="4"/>
    <n v="328.59"/>
    <n v="20"/>
    <n v="262.87"/>
    <n v="1209.21"/>
    <n v="1021.96"/>
    <n v="187.25"/>
    <x v="5"/>
    <x v="0"/>
    <x v="2"/>
    <n v="0.49652777777777779"/>
    <s v="Weekend"/>
    <x v="10"/>
    <x v="2"/>
    <n v="328.59"/>
    <s v="Gayathri Iyer"/>
    <s v="Bronze"/>
    <x v="205"/>
    <s v="Inventory"/>
    <s v="FreshMart Erode Central"/>
    <x v="0"/>
    <x v="1"/>
    <x v="10"/>
    <n v="9"/>
    <n v="0.15485316859767947"/>
    <x v="2"/>
  </r>
  <r>
    <s v="INV101050"/>
    <d v="2025-08-11T00:00:00"/>
    <s v="CUST0329"/>
    <s v="PRD106"/>
    <s v="STR092"/>
    <s v="EMP0122"/>
    <n v="7"/>
    <n v="257.81"/>
    <n v="15"/>
    <n v="270.7"/>
    <n v="1764.07"/>
    <n v="1374.1"/>
    <n v="389.97"/>
    <x v="0"/>
    <x v="0"/>
    <x v="2"/>
    <n v="0.61458333333333337"/>
    <s v="Weekend"/>
    <x v="144"/>
    <x v="4"/>
    <n v="227"/>
    <s v="Usha Krishnan"/>
    <s v="Gold"/>
    <x v="64"/>
    <s v="Cashier"/>
    <s v="FreshMart Chennai Gardens"/>
    <x v="0"/>
    <x v="1"/>
    <x v="11"/>
    <n v="8"/>
    <n v="0.22106265624379987"/>
    <x v="3"/>
  </r>
  <r>
    <s v="INV101073"/>
    <d v="2025-08-11T00:00:00"/>
    <s v="CUST0516"/>
    <s v="PRD001"/>
    <s v="STR023"/>
    <s v="EMP0082"/>
    <n v="8"/>
    <n v="307.93"/>
    <n v="10"/>
    <n v="246.34"/>
    <n v="2549.66"/>
    <n v="1477.92"/>
    <n v="1071.74"/>
    <x v="0"/>
    <x v="0"/>
    <x v="2"/>
    <n v="0.43541666666666667"/>
    <s v="Weekend"/>
    <x v="76"/>
    <x v="6"/>
    <n v="299.73"/>
    <s v="Bhuvana Venkataraman"/>
    <s v="Gold"/>
    <x v="143"/>
    <s v="Store Manager"/>
    <s v="FreshMart Mysuru Square"/>
    <x v="0"/>
    <x v="1"/>
    <x v="11"/>
    <n v="8"/>
    <n v="0.42034624224406392"/>
    <x v="1"/>
  </r>
  <r>
    <s v="INV102440"/>
    <d v="2025-08-11T00:00:00"/>
    <s v="CUST0668"/>
    <s v="PRD052"/>
    <s v="STR090"/>
    <s v="EMP0302"/>
    <n v="2"/>
    <n v="328.59"/>
    <n v="15"/>
    <n v="98.58"/>
    <n v="642.39"/>
    <n v="510.98"/>
    <n v="131.41"/>
    <x v="3"/>
    <x v="0"/>
    <x v="2"/>
    <n v="0.59652777777777777"/>
    <s v="Weekend"/>
    <x v="10"/>
    <x v="2"/>
    <n v="328.59"/>
    <s v="Arun Achari"/>
    <s v="Bronze"/>
    <x v="297"/>
    <s v="Sales"/>
    <s v="FreshMart Mysuru Heights"/>
    <x v="0"/>
    <x v="1"/>
    <x v="11"/>
    <n v="8"/>
    <n v="0.20456420554491819"/>
    <x v="3"/>
  </r>
  <r>
    <s v="INV100774"/>
    <d v="2025-07-11T00:00:00"/>
    <s v="CUST0512"/>
    <s v="PRD128"/>
    <s v="STR056"/>
    <s v="EMP0315"/>
    <n v="4"/>
    <n v="253.11"/>
    <n v="5"/>
    <n v="50.62"/>
    <n v="961.82"/>
    <n v="762.96"/>
    <n v="198.86"/>
    <x v="1"/>
    <x v="0"/>
    <x v="2"/>
    <n v="0.64375000000000004"/>
    <s v="Weekday"/>
    <x v="46"/>
    <x v="0"/>
    <n v="253.11"/>
    <s v="Elango Rao"/>
    <s v="Silver"/>
    <x v="11"/>
    <s v="Sales"/>
    <s v="FreshMart Bengaluru Junction"/>
    <x v="0"/>
    <x v="1"/>
    <x v="1"/>
    <n v="7"/>
    <n v="0.20675386246906907"/>
    <x v="4"/>
  </r>
  <r>
    <s v="INV100902"/>
    <d v="2025-02-11T00:00:00"/>
    <s v="CUST0573"/>
    <s v="PRD103"/>
    <s v="STR003"/>
    <s v="EMP0298"/>
    <n v="5"/>
    <n v="394.37"/>
    <n v="15"/>
    <n v="295.77999999999997"/>
    <n v="1927.48"/>
    <n v="1517.05"/>
    <n v="410.43"/>
    <x v="5"/>
    <x v="0"/>
    <x v="2"/>
    <n v="0.46180555555555558"/>
    <s v="Weekend"/>
    <x v="93"/>
    <x v="10"/>
    <n v="355.64"/>
    <s v="Padma Varma"/>
    <s v="Bronze"/>
    <x v="107"/>
    <s v="Billing"/>
    <s v="FreshMart Tiruppur Square"/>
    <x v="0"/>
    <x v="1"/>
    <x v="0"/>
    <n v="2"/>
    <n v="0.2129360615933758"/>
    <x v="3"/>
  </r>
  <r>
    <s v="INV100456"/>
    <d v="2025-10-31T00:00:00"/>
    <s v="CUST0643"/>
    <s v="PRD096"/>
    <s v="STR018"/>
    <s v="EMP0308"/>
    <n v="2"/>
    <n v="205.93"/>
    <n v="10"/>
    <n v="41.19"/>
    <n v="370.67"/>
    <n v="340.4"/>
    <n v="30.27"/>
    <x v="5"/>
    <x v="0"/>
    <x v="2"/>
    <n v="0.71666666666666667"/>
    <s v="Weekday"/>
    <x v="27"/>
    <x v="10"/>
    <n v="205.93"/>
    <s v="Arun Gounder"/>
    <s v="Bronze"/>
    <x v="80"/>
    <s v="Cashier"/>
    <s v="FreshMart Hyderabad Main Road"/>
    <x v="0"/>
    <x v="1"/>
    <x v="8"/>
    <n v="10"/>
    <n v="8.1662934685839156E-2"/>
    <x v="1"/>
  </r>
  <r>
    <s v="INV101705"/>
    <d v="2025-10-30T00:00:00"/>
    <s v="CUST0209"/>
    <s v="PRD094"/>
    <s v="STR083"/>
    <s v="EMP0074"/>
    <n v="3"/>
    <n v="320.26"/>
    <n v="10"/>
    <n v="96.08"/>
    <n v="864.7"/>
    <n v="752.07"/>
    <n v="112.63"/>
    <x v="1"/>
    <x v="0"/>
    <x v="2"/>
    <n v="0.46180555555555558"/>
    <s v="Weekday"/>
    <x v="130"/>
    <x v="10"/>
    <n v="298.68"/>
    <s v="Udhay Pandian"/>
    <s v="Gold"/>
    <x v="33"/>
    <s v="Sales"/>
    <s v="FreshMart Salem Colony"/>
    <x v="0"/>
    <x v="1"/>
    <x v="8"/>
    <n v="10"/>
    <n v="0.1302532670290274"/>
    <x v="1"/>
  </r>
  <r>
    <s v="INV101085"/>
    <d v="2025-10-29T00:00:00"/>
    <s v="CUST0246"/>
    <s v="PRD016"/>
    <s v="STR083"/>
    <s v="EMP0074"/>
    <n v="4"/>
    <n v="60.83"/>
    <n v="15"/>
    <n v="36.5"/>
    <n v="206.82"/>
    <n v="192.6"/>
    <n v="14.22"/>
    <x v="2"/>
    <x v="0"/>
    <x v="2"/>
    <n v="0.74375000000000002"/>
    <s v="Weekday"/>
    <x v="17"/>
    <x v="7"/>
    <n v="59.92"/>
    <s v="Udhay Varma"/>
    <s v="Gold"/>
    <x v="33"/>
    <s v="Sales"/>
    <s v="FreshMart Salem Colony"/>
    <x v="0"/>
    <x v="1"/>
    <x v="8"/>
    <n v="10"/>
    <n v="6.875543951261967E-2"/>
    <x v="3"/>
  </r>
  <r>
    <s v="INV100711"/>
    <d v="2025-10-25T00:00:00"/>
    <s v="CUST0409"/>
    <s v="PRD002"/>
    <s v="STR022"/>
    <s v="EMP0133"/>
    <n v="8"/>
    <n v="486.77"/>
    <n v="20"/>
    <n v="778.83"/>
    <n v="3582.63"/>
    <n v="2032.4"/>
    <n v="1550.23"/>
    <x v="4"/>
    <x v="0"/>
    <x v="2"/>
    <n v="0.41736111111111113"/>
    <s v="Weekend"/>
    <x v="83"/>
    <x v="6"/>
    <n v="440.5"/>
    <s v="Banu Subramaniam"/>
    <s v="Gold"/>
    <x v="2"/>
    <s v="Sales"/>
    <s v="FreshMart Tiruppur Complex"/>
    <x v="0"/>
    <x v="1"/>
    <x v="8"/>
    <n v="10"/>
    <n v="0.43270725695927292"/>
    <x v="2"/>
  </r>
  <r>
    <s v="INV101297"/>
    <d v="2025-10-18T00:00:00"/>
    <s v="CUST0541"/>
    <s v="PRD048"/>
    <s v="STR087"/>
    <s v="EMP0222"/>
    <n v="8"/>
    <n v="166.69"/>
    <n v="15"/>
    <n v="200.03"/>
    <n v="1303.51"/>
    <n v="873.68"/>
    <n v="429.83"/>
    <x v="1"/>
    <x v="0"/>
    <x v="2"/>
    <n v="0.79861111111111116"/>
    <s v="Weekend"/>
    <x v="122"/>
    <x v="2"/>
    <n v="147.72"/>
    <s v="Divya Reddy"/>
    <s v="Gold"/>
    <x v="96"/>
    <s v="Inventory"/>
    <s v="FreshMart Mysuru Complex"/>
    <x v="0"/>
    <x v="1"/>
    <x v="8"/>
    <n v="10"/>
    <n v="0.32974814155625964"/>
    <x v="3"/>
  </r>
  <r>
    <s v="INV100869"/>
    <d v="2025-11-10T00:00:00"/>
    <s v="CUST0041"/>
    <s v="PRD062"/>
    <s v="STR001"/>
    <s v="EMP0096"/>
    <n v="3"/>
    <n v="446.17"/>
    <n v="15"/>
    <n v="200.78"/>
    <n v="1308.3900000000001"/>
    <n v="976.83"/>
    <n v="331.56"/>
    <x v="5"/>
    <x v="0"/>
    <x v="2"/>
    <n v="0.44166666666666665"/>
    <s v="Weekend"/>
    <x v="42"/>
    <x v="11"/>
    <n v="298.81"/>
    <s v="Geetha Iyer"/>
    <s v="Silver"/>
    <x v="236"/>
    <s v="Sales"/>
    <s v="FreshMart Madurai Crossing"/>
    <x v="0"/>
    <x v="1"/>
    <x v="5"/>
    <n v="11"/>
    <n v="0.25341068030174485"/>
    <x v="3"/>
  </r>
  <r>
    <s v="INV101185"/>
    <d v="2025-11-10T00:00:00"/>
    <s v="CUST0106"/>
    <s v="PRD061"/>
    <s v="STR080"/>
    <s v="EMP0285"/>
    <n v="4"/>
    <n v="334.46"/>
    <n v="5"/>
    <n v="66.89"/>
    <n v="1461.59"/>
    <n v="886.88"/>
    <n v="574.71"/>
    <x v="2"/>
    <x v="0"/>
    <x v="2"/>
    <n v="0.47499999999999998"/>
    <s v="Weekend"/>
    <x v="124"/>
    <x v="11"/>
    <n v="318.62"/>
    <s v="Sangeetha Sekar"/>
    <s v="Gold"/>
    <x v="62"/>
    <s v="Store Manager"/>
    <s v="FreshMart Madurai Colony"/>
    <x v="0"/>
    <x v="1"/>
    <x v="5"/>
    <n v="11"/>
    <n v="0.39320876579615355"/>
    <x v="4"/>
  </r>
  <r>
    <s v="INV102111"/>
    <d v="2025-11-10T00:00:00"/>
    <s v="CUST0394"/>
    <s v="PRD096"/>
    <s v="STR006"/>
    <s v="EMP0265"/>
    <n v="3"/>
    <n v="211.16"/>
    <n v="20"/>
    <n v="126.7"/>
    <n v="582.79999999999995"/>
    <n v="510.6"/>
    <n v="72.2"/>
    <x v="3"/>
    <x v="0"/>
    <x v="2"/>
    <n v="0.37708333333333333"/>
    <s v="Weekend"/>
    <x v="27"/>
    <x v="10"/>
    <n v="205.93"/>
    <s v="Sudha Mudaliar"/>
    <s v="Gold"/>
    <x v="124"/>
    <s v="Operations"/>
    <s v="FreshMart Mysuru Junction"/>
    <x v="0"/>
    <x v="1"/>
    <x v="5"/>
    <n v="11"/>
    <n v="0.12388469457789981"/>
    <x v="2"/>
  </r>
  <r>
    <s v="INV101434"/>
    <d v="2025-10-10T00:00:00"/>
    <s v="CUST0662"/>
    <s v="PRD012"/>
    <s v="STR082"/>
    <s v="EMP0115"/>
    <n v="2"/>
    <n v="541.35"/>
    <n v="10"/>
    <n v="108.27"/>
    <n v="974.43"/>
    <n v="672.8"/>
    <n v="301.63"/>
    <x v="1"/>
    <x v="0"/>
    <x v="2"/>
    <n v="0.64583333333333337"/>
    <s v="Weekday"/>
    <x v="51"/>
    <x v="6"/>
    <n v="541.35"/>
    <s v="Balamurugan Nair"/>
    <s v="Bronze"/>
    <x v="69"/>
    <s v="Store Manager"/>
    <s v="FreshMart Salem Bypass"/>
    <x v="0"/>
    <x v="1"/>
    <x v="8"/>
    <n v="10"/>
    <n v="0.30954506737272047"/>
    <x v="1"/>
  </r>
  <r>
    <s v="INV100849"/>
    <d v="2025-09-10T00:00:00"/>
    <s v="CUST0059"/>
    <s v="PRD057"/>
    <s v="STR013"/>
    <s v="EMP0043"/>
    <n v="1"/>
    <n v="317.99"/>
    <n v="10"/>
    <n v="31.8"/>
    <n v="286.19"/>
    <n v="235.05"/>
    <n v="51.14"/>
    <x v="3"/>
    <x v="0"/>
    <x v="2"/>
    <n v="0.83125000000000004"/>
    <s v="Weekday"/>
    <x v="117"/>
    <x v="2"/>
    <n v="317.99"/>
    <s v="Banu Sharma"/>
    <s v="Bronze"/>
    <x v="193"/>
    <s v="Cashier"/>
    <s v="FreshMart Tiruppur Extension"/>
    <x v="0"/>
    <x v="1"/>
    <x v="10"/>
    <n v="9"/>
    <n v="0.17869247702575214"/>
    <x v="1"/>
  </r>
  <r>
    <s v="INV102227"/>
    <d v="2025-04-10T00:00:00"/>
    <s v="CUST0477"/>
    <s v="PRD065"/>
    <s v="STR077"/>
    <s v="EMP0030"/>
    <n v="5"/>
    <n v="280.52"/>
    <n v="10"/>
    <n v="140.26"/>
    <n v="1451.69"/>
    <n v="995.8"/>
    <n v="455.89"/>
    <x v="0"/>
    <x v="0"/>
    <x v="2"/>
    <n v="0.57499999999999996"/>
    <s v="Weekend"/>
    <x v="114"/>
    <x v="11"/>
    <n v="159.5"/>
    <s v="Malathi Gupta"/>
    <s v="Gold"/>
    <x v="110"/>
    <s v="Cashier"/>
    <s v="FreshMart Kochi Gardens"/>
    <x v="0"/>
    <x v="1"/>
    <x v="4"/>
    <n v="4"/>
    <n v="0.31404087649567053"/>
    <x v="1"/>
  </r>
  <r>
    <s v="INV102428"/>
    <d v="2025-04-10T00:00:00"/>
    <s v="CUST0455"/>
    <s v="PRD018"/>
    <s v="STR008"/>
    <s v="EMP0175"/>
    <n v="7"/>
    <n v="239.76"/>
    <n v="15"/>
    <n v="251.75"/>
    <n v="1640.56"/>
    <n v="1338.4"/>
    <n v="302.16000000000003"/>
    <x v="2"/>
    <x v="0"/>
    <x v="2"/>
    <n v="0.61111111111111116"/>
    <s v="Weekend"/>
    <x v="21"/>
    <x v="7"/>
    <n v="232.58"/>
    <s v="Nithya Venkataraman"/>
    <s v="Gold"/>
    <x v="1"/>
    <s v="Sales"/>
    <s v="FreshMart Kochi Plaza"/>
    <x v="0"/>
    <x v="1"/>
    <x v="4"/>
    <n v="4"/>
    <n v="0.18418101136197398"/>
    <x v="3"/>
  </r>
  <r>
    <s v="INV101842"/>
    <d v="2025-02-10T00:00:00"/>
    <s v="CUST0031"/>
    <s v="PRD066"/>
    <s v="STR063"/>
    <s v="EMP0289"/>
    <n v="2"/>
    <n v="491.81"/>
    <n v="5"/>
    <n v="49.18"/>
    <n v="934.44"/>
    <n v="731.14"/>
    <n v="203.3"/>
    <x v="3"/>
    <x v="0"/>
    <x v="2"/>
    <n v="0.68263888888888891"/>
    <s v="Weekday"/>
    <x v="126"/>
    <x v="11"/>
    <n v="491.81"/>
    <s v="Lalitha Venkataraman"/>
    <s v="Bronze"/>
    <x v="315"/>
    <s v="Cashier"/>
    <s v="FreshMart Hyderabad Market"/>
    <x v="0"/>
    <x v="1"/>
    <x v="0"/>
    <n v="2"/>
    <n v="0.21756346046830188"/>
    <x v="4"/>
  </r>
  <r>
    <s v="INV100219"/>
    <d v="2025-09-28T00:00:00"/>
    <s v="CUST0209"/>
    <s v="PRD017"/>
    <s v="STR059"/>
    <s v="EMP0116"/>
    <n v="7"/>
    <n v="498.08"/>
    <n v="5"/>
    <n v="174.33"/>
    <n v="3809.06"/>
    <n v="2783.83"/>
    <n v="1025.23"/>
    <x v="5"/>
    <x v="0"/>
    <x v="2"/>
    <n v="0.5180555555555556"/>
    <s v="Weekend"/>
    <x v="34"/>
    <x v="7"/>
    <n v="464.41"/>
    <s v="Udhay Pandian"/>
    <s v="Gold"/>
    <x v="200"/>
    <s v="Inventory"/>
    <s v="FreshMart Coimbatore Plaza"/>
    <x v="0"/>
    <x v="1"/>
    <x v="10"/>
    <n v="9"/>
    <n v="0.26915564469974218"/>
    <x v="4"/>
  </r>
  <r>
    <s v="INV100686"/>
    <d v="2025-09-28T00:00:00"/>
    <s v="CUST0297"/>
    <s v="PRD054"/>
    <s v="STR092"/>
    <s v="EMP0122"/>
    <n v="4"/>
    <n v="540.54"/>
    <n v="5"/>
    <n v="108.11"/>
    <n v="2362.16"/>
    <n v="1516.76"/>
    <n v="845.4"/>
    <x v="5"/>
    <x v="0"/>
    <x v="2"/>
    <n v="0.87222222222222223"/>
    <s v="Weekend"/>
    <x v="3"/>
    <x v="2"/>
    <n v="530.16"/>
    <s v="Nithya Sharma"/>
    <s v="Gold"/>
    <x v="64"/>
    <s v="Cashier"/>
    <s v="FreshMart Chennai Gardens"/>
    <x v="0"/>
    <x v="1"/>
    <x v="10"/>
    <n v="9"/>
    <n v="0.35789277610322756"/>
    <x v="4"/>
  </r>
  <r>
    <s v="INV101752"/>
    <d v="2025-09-26T00:00:00"/>
    <s v="CUST0351"/>
    <s v="PRD119"/>
    <s v="STR012"/>
    <s v="EMP0142"/>
    <n v="3"/>
    <n v="234.86"/>
    <n v="10"/>
    <n v="70.459999999999994"/>
    <n v="634.12"/>
    <n v="639.69000000000005"/>
    <n v="-5.57"/>
    <x v="1"/>
    <x v="0"/>
    <x v="2"/>
    <n v="0.42777777777777776"/>
    <s v="Weekday"/>
    <x v="96"/>
    <x v="8"/>
    <n v="234.86"/>
    <s v="Revathi Devi"/>
    <s v="Silver"/>
    <x v="70"/>
    <s v="Billing"/>
    <s v="FreshMart Chennai Junction"/>
    <x v="0"/>
    <x v="1"/>
    <x v="10"/>
    <n v="9"/>
    <n v="-8.7838264050968274E-3"/>
    <x v="1"/>
  </r>
  <r>
    <s v="INV100176"/>
    <d v="2025-09-20T00:00:00"/>
    <s v="CUST0203"/>
    <s v="PRD049"/>
    <s v="STR064"/>
    <s v="EMP0228"/>
    <n v="1"/>
    <n v="418.79"/>
    <n v="20"/>
    <n v="83.76"/>
    <n v="385.28"/>
    <n v="308.94"/>
    <n v="76.34"/>
    <x v="4"/>
    <x v="0"/>
    <x v="2"/>
    <n v="0.62152777777777779"/>
    <s v="Weekend"/>
    <x v="48"/>
    <x v="2"/>
    <n v="418.79"/>
    <s v="Gopal Pillai"/>
    <s v="Silver"/>
    <x v="7"/>
    <s v="Sales"/>
    <s v="FreshMart Kochi Extension"/>
    <x v="0"/>
    <x v="1"/>
    <x v="10"/>
    <n v="9"/>
    <n v="0.19814161129568109"/>
    <x v="2"/>
  </r>
  <r>
    <s v="INV100044"/>
    <d v="2025-09-13T00:00:00"/>
    <s v="CUST0165"/>
    <s v="PRD050"/>
    <s v="STR071"/>
    <s v="EMP0239"/>
    <n v="7"/>
    <n v="51.58"/>
    <n v="15"/>
    <n v="54.16"/>
    <n v="352.93"/>
    <n v="262.36"/>
    <n v="90.57"/>
    <x v="4"/>
    <x v="0"/>
    <x v="2"/>
    <n v="0.41944444444444445"/>
    <s v="Weekend"/>
    <x v="2"/>
    <x v="2"/>
    <n v="51.33"/>
    <s v="Meena Reddy"/>
    <s v="Gold"/>
    <x v="133"/>
    <s v="Billing"/>
    <s v="FreshMart Salem Crossing"/>
    <x v="0"/>
    <x v="1"/>
    <x v="10"/>
    <n v="9"/>
    <n v="0.25662312639900259"/>
    <x v="3"/>
  </r>
  <r>
    <s v="INV101511"/>
    <d v="2025-09-13T00:00:00"/>
    <s v="CUST0183"/>
    <s v="PRD023"/>
    <s v="STR037"/>
    <s v="EMP0074"/>
    <n v="1"/>
    <n v="342.27"/>
    <n v="20"/>
    <n v="68.45"/>
    <n v="314.89"/>
    <n v="266.10000000000002"/>
    <n v="48.79"/>
    <x v="5"/>
    <x v="0"/>
    <x v="2"/>
    <n v="0.84305555555555556"/>
    <s v="Weekend"/>
    <x v="11"/>
    <x v="7"/>
    <n v="342.27"/>
    <s v="Tara Balan"/>
    <s v="Silver"/>
    <x v="33"/>
    <s v="Sales"/>
    <s v="FreshMart Hyderabad Extension"/>
    <x v="0"/>
    <x v="1"/>
    <x v="10"/>
    <n v="9"/>
    <n v="0.15494299596684558"/>
    <x v="2"/>
  </r>
  <r>
    <s v="INV101410"/>
    <d v="2025-09-09T00:00:00"/>
    <s v="CUST0144"/>
    <s v="PRD055"/>
    <s v="STR088"/>
    <s v="EMP0229"/>
    <n v="6"/>
    <n v="139.65"/>
    <n v="10"/>
    <n v="83.79"/>
    <n v="754.11"/>
    <n v="574.20000000000005"/>
    <n v="179.91"/>
    <x v="0"/>
    <x v="0"/>
    <x v="2"/>
    <n v="0.74236111111111114"/>
    <s v="Weekday"/>
    <x v="101"/>
    <x v="2"/>
    <n v="125.15"/>
    <s v="Lalitha Chandran"/>
    <s v="Gold"/>
    <x v="18"/>
    <s v="Sales"/>
    <s v="FreshMart Salem Extension"/>
    <x v="0"/>
    <x v="1"/>
    <x v="10"/>
    <n v="9"/>
    <n v="0.23857262203126864"/>
    <x v="1"/>
  </r>
  <r>
    <s v="INV101968"/>
    <d v="2025-08-30T00:00:00"/>
    <s v="CUST0275"/>
    <s v="PRD017"/>
    <s v="STR075"/>
    <s v="EMP0033"/>
    <n v="4"/>
    <n v="522.42999999999995"/>
    <n v="15"/>
    <n v="313.45999999999998"/>
    <n v="2042.7"/>
    <n v="1590.76"/>
    <n v="451.94"/>
    <x v="2"/>
    <x v="0"/>
    <x v="2"/>
    <n v="0.6430555555555556"/>
    <s v="Weekend"/>
    <x v="34"/>
    <x v="7"/>
    <n v="464.41"/>
    <s v="Latha Nathan"/>
    <s v="Gold"/>
    <x v="20"/>
    <s v="Sales"/>
    <s v="FreshMart Salem Main Road"/>
    <x v="0"/>
    <x v="1"/>
    <x v="11"/>
    <n v="8"/>
    <n v="0.22124638958241544"/>
    <x v="3"/>
  </r>
  <r>
    <s v="INV100218"/>
    <d v="2025-08-22T00:00:00"/>
    <s v="CUST0535"/>
    <s v="PRD078"/>
    <s v="STR074"/>
    <s v="EMP0270"/>
    <n v="1"/>
    <n v="261.55"/>
    <n v="5"/>
    <n v="13.08"/>
    <n v="248.47"/>
    <n v="215.03"/>
    <n v="33.44"/>
    <x v="4"/>
    <x v="0"/>
    <x v="2"/>
    <n v="0.53888888888888886"/>
    <s v="Weekday"/>
    <x v="139"/>
    <x v="1"/>
    <n v="261.55"/>
    <s v="Sundar Venkataraman"/>
    <s v="Bronze"/>
    <x v="135"/>
    <s v="Operations"/>
    <s v="FreshMart Mysuru Main Road"/>
    <x v="0"/>
    <x v="1"/>
    <x v="11"/>
    <n v="8"/>
    <n v="0.13458365194993357"/>
    <x v="4"/>
  </r>
  <r>
    <s v="INV100971"/>
    <d v="2025-08-19T00:00:00"/>
    <s v="CUST0522"/>
    <s v="PRD001"/>
    <s v="STR032"/>
    <s v="EMP0089"/>
    <n v="2"/>
    <n v="299.73"/>
    <n v="15"/>
    <n v="89.92"/>
    <n v="509.54"/>
    <n v="369.48"/>
    <n v="140.06"/>
    <x v="0"/>
    <x v="0"/>
    <x v="2"/>
    <n v="0.88194444444444442"/>
    <s v="Weekday"/>
    <x v="76"/>
    <x v="6"/>
    <n v="299.73"/>
    <s v="Gayathri Naicker"/>
    <s v="Silver"/>
    <x v="239"/>
    <s v="Cashier"/>
    <s v="FreshMart Kochi Main Road"/>
    <x v="0"/>
    <x v="1"/>
    <x v="11"/>
    <n v="8"/>
    <n v="0.27487537779173371"/>
    <x v="3"/>
  </r>
  <r>
    <s v="INV102228"/>
    <d v="2025-10-08T00:00:00"/>
    <s v="CUST0227"/>
    <s v="PRD119"/>
    <s v="STR032"/>
    <s v="EMP0252"/>
    <n v="2"/>
    <n v="234.86"/>
    <n v="10"/>
    <n v="46.97"/>
    <n v="486.16"/>
    <n v="426.46"/>
    <n v="59.7"/>
    <x v="2"/>
    <x v="0"/>
    <x v="2"/>
    <n v="0.46944444444444444"/>
    <s v="Weekend"/>
    <x v="96"/>
    <x v="8"/>
    <n v="234.86"/>
    <s v="Unknown"/>
    <s v="Silver"/>
    <x v="30"/>
    <s v="Sales"/>
    <s v="FreshMart Kochi Main Road"/>
    <x v="0"/>
    <x v="1"/>
    <x v="8"/>
    <n v="10"/>
    <n v="0.12279907849267731"/>
    <x v="1"/>
  </r>
  <r>
    <s v="INV100708"/>
    <d v="2025-07-08T00:00:00"/>
    <s v="CUST0303"/>
    <s v="PRD142"/>
    <s v="STR070"/>
    <s v="EMP0286"/>
    <n v="3"/>
    <n v="522.78"/>
    <n v="15"/>
    <n v="235.25"/>
    <n v="1333.09"/>
    <n v="1187.6099999999999"/>
    <n v="145.47999999999999"/>
    <x v="4"/>
    <x v="0"/>
    <x v="2"/>
    <n v="0.89513888888888893"/>
    <s v="Weekday"/>
    <x v="62"/>
    <x v="5"/>
    <n v="522.78"/>
    <s v="Kamala Subramaniam"/>
    <s v="Silver"/>
    <x v="225"/>
    <s v="Sales"/>
    <s v="FreshMart Bengaluru Nagar"/>
    <x v="0"/>
    <x v="1"/>
    <x v="1"/>
    <n v="7"/>
    <n v="0.10912991620970827"/>
    <x v="3"/>
  </r>
  <r>
    <s v="INV101077"/>
    <d v="2025-06-08T00:00:00"/>
    <s v="CUST0380"/>
    <m/>
    <s v="STR015"/>
    <s v="EMP0126"/>
    <n v="4"/>
    <n v="383.51"/>
    <n v="15"/>
    <n v="230.11"/>
    <n v="1303.93"/>
    <n v="1143.5999999999999"/>
    <n v="160.33000000000001"/>
    <x v="3"/>
    <x v="0"/>
    <x v="2"/>
    <n v="0.68611111111111112"/>
    <s v="Weekday"/>
    <x v="134"/>
    <x v="3"/>
    <m/>
    <s v="Dinesh Venkataraman"/>
    <s v="Silver"/>
    <x v="237"/>
    <s v="Sales"/>
    <s v="FreshMart Salem Circle"/>
    <x v="0"/>
    <x v="1"/>
    <x v="9"/>
    <n v="6"/>
    <n v="0.12295905455047434"/>
    <x v="3"/>
  </r>
  <r>
    <s v="INV100406"/>
    <d v="2025-05-08T00:00:00"/>
    <s v="CUST0494"/>
    <s v="PRD013"/>
    <s v="STR030"/>
    <s v="EMP0036"/>
    <n v="7"/>
    <n v="180.72"/>
    <n v="10"/>
    <n v="126.5"/>
    <n v="1138.54"/>
    <n v="869.68"/>
    <n v="268.86"/>
    <x v="4"/>
    <x v="0"/>
    <x v="2"/>
    <n v="0.80694444444444446"/>
    <s v="Weekday"/>
    <x v="24"/>
    <x v="7"/>
    <n v="161.03"/>
    <s v="Bhavani Reddy"/>
    <s v="Gold"/>
    <x v="85"/>
    <s v="Cashier"/>
    <s v="FreshMart Mysuru Bypass"/>
    <x v="0"/>
    <x v="1"/>
    <x v="6"/>
    <n v="5"/>
    <n v="0.23614453598468216"/>
    <x v="1"/>
  </r>
  <r>
    <s v="INV100545"/>
    <d v="2025-02-08T00:00:00"/>
    <s v="CUST0654"/>
    <s v="PRD107"/>
    <s v="STR091"/>
    <s v="EMP0002"/>
    <n v="5"/>
    <n v="420.08"/>
    <n v="10"/>
    <n v="210.04"/>
    <n v="2173.91"/>
    <n v="1742.05"/>
    <n v="431.86"/>
    <x v="5"/>
    <x v="0"/>
    <x v="2"/>
    <n v="0.83819444444444446"/>
    <s v="Weekend"/>
    <x v="94"/>
    <x v="4"/>
    <n v="405.1"/>
    <s v="Gokul Sekar"/>
    <s v="Gold"/>
    <x v="59"/>
    <s v="Billing"/>
    <s v="FreshMart Tiruppur Plaza"/>
    <x v="0"/>
    <x v="1"/>
    <x v="0"/>
    <n v="2"/>
    <n v="0.19865587811822938"/>
    <x v="1"/>
  </r>
  <r>
    <s v="INV100892"/>
    <d v="2025-07-22T00:00:00"/>
    <s v="CUST0210"/>
    <s v="PRD124"/>
    <s v="STR027"/>
    <s v="EMP0143"/>
    <n v="1"/>
    <n v="121.9"/>
    <n v="15"/>
    <n v="18.29"/>
    <n v="103.61"/>
    <n v="108.92"/>
    <n v="-5.31"/>
    <x v="4"/>
    <x v="0"/>
    <x v="2"/>
    <n v="0.60833333333333328"/>
    <s v="Weekday"/>
    <x v="102"/>
    <x v="8"/>
    <n v="121.9"/>
    <s v="Anand Pandian"/>
    <s v="Silver"/>
    <x v="24"/>
    <s v="Sales"/>
    <s v="FreshMart Coimbatore Heights"/>
    <x v="0"/>
    <x v="1"/>
    <x v="1"/>
    <n v="7"/>
    <n v="-5.1249879355274586E-2"/>
    <x v="3"/>
  </r>
  <r>
    <s v="INV101884"/>
    <d v="2025-04-07T00:00:00"/>
    <s v="CUST0492"/>
    <s v="PRD100"/>
    <s v="STR080"/>
    <s v="EMP0285"/>
    <n v="2"/>
    <n v="290.45"/>
    <n v="20"/>
    <n v="116.18"/>
    <n v="464.72"/>
    <n v="475.78"/>
    <n v="-11.06"/>
    <x v="2"/>
    <x v="0"/>
    <x v="2"/>
    <n v="0.47916666666666669"/>
    <s v="Weekday"/>
    <x v="90"/>
    <x v="10"/>
    <n v="290.45"/>
    <s v="Jagan Devi"/>
    <s v="Bronze"/>
    <x v="62"/>
    <s v="Store Manager"/>
    <s v="FreshMart Madurai Colony"/>
    <x v="0"/>
    <x v="1"/>
    <x v="4"/>
    <n v="4"/>
    <n v="-2.3799276983990359E-2"/>
    <x v="2"/>
  </r>
  <r>
    <s v="INV102387"/>
    <d v="2025-02-07T00:00:00"/>
    <s v="CUST0523"/>
    <s v="PRD077"/>
    <s v="STR043"/>
    <s v="EMP0014"/>
    <n v="3"/>
    <n v="86.11"/>
    <n v="20"/>
    <n v="51.67"/>
    <n v="206.66"/>
    <n v="204.51"/>
    <n v="2.15"/>
    <x v="0"/>
    <x v="0"/>
    <x v="2"/>
    <n v="0.67361111111111116"/>
    <s v="Weekday"/>
    <x v="109"/>
    <x v="1"/>
    <n v="86.11"/>
    <s v="Mala Velan"/>
    <s v="Silver"/>
    <x v="316"/>
    <s v="Billing"/>
    <s v="FreshMart Erode Heights"/>
    <x v="0"/>
    <x v="1"/>
    <x v="0"/>
    <n v="2"/>
    <n v="1.0403561405206619E-2"/>
    <x v="2"/>
  </r>
  <r>
    <s v="INV100159"/>
    <d v="2025-06-25T00:00:00"/>
    <s v="CUST0057"/>
    <s v="PRD149"/>
    <s v="STR073"/>
    <s v="EMP0114"/>
    <n v="5"/>
    <n v="171.25"/>
    <n v="5"/>
    <n v="42.81"/>
    <n v="813.44"/>
    <n v="621.65"/>
    <n v="191.79"/>
    <x v="0"/>
    <x v="0"/>
    <x v="2"/>
    <n v="0.52500000000000002"/>
    <s v="Weekday"/>
    <x v="89"/>
    <x v="5"/>
    <n v="171.25"/>
    <s v="Harini Chettiar"/>
    <s v="Silver"/>
    <x v="126"/>
    <s v="Store Manager"/>
    <s v="FreshMart Bengaluru Market"/>
    <x v="0"/>
    <x v="1"/>
    <x v="9"/>
    <n v="6"/>
    <n v="0.23577645554681351"/>
    <x v="4"/>
  </r>
  <r>
    <s v="INV101339"/>
    <d v="2025-06-20T00:00:00"/>
    <s v="CUST0627"/>
    <s v="PRD028"/>
    <s v="STR088"/>
    <s v="EMP0229"/>
    <n v="5"/>
    <n v="380.12"/>
    <n v="15"/>
    <n v="285.08999999999997"/>
    <n v="1615.51"/>
    <n v="1549.9"/>
    <n v="65.61"/>
    <x v="5"/>
    <x v="0"/>
    <x v="2"/>
    <n v="0.5625"/>
    <s v="Weekday"/>
    <x v="58"/>
    <x v="3"/>
    <n v="380.12"/>
    <s v="Ishwarya Mudaliar"/>
    <s v="Silver"/>
    <x v="18"/>
    <s v="Sales"/>
    <s v="FreshMart Salem Extension"/>
    <x v="0"/>
    <x v="1"/>
    <x v="9"/>
    <n v="6"/>
    <n v="4.0612561977332234E-2"/>
    <x v="3"/>
  </r>
  <r>
    <s v="INV101413"/>
    <d v="2025-06-19T00:00:00"/>
    <s v="CUST0505"/>
    <s v="PRD103"/>
    <s v="STR008"/>
    <s v="EMP0111"/>
    <n v="8"/>
    <n v="396.47"/>
    <n v="15"/>
    <n v="475.76"/>
    <n v="2696"/>
    <n v="2427.2800000000002"/>
    <n v="268.72000000000003"/>
    <x v="0"/>
    <x v="0"/>
    <x v="2"/>
    <n v="0.45277777777777778"/>
    <s v="Weekday"/>
    <x v="93"/>
    <x v="10"/>
    <n v="355.64"/>
    <s v="Yazhini Sekar"/>
    <s v="Gold"/>
    <x v="282"/>
    <s v="Store Manager"/>
    <s v="FreshMart Kochi Plaza"/>
    <x v="0"/>
    <x v="1"/>
    <x v="9"/>
    <n v="6"/>
    <n v="9.9673590504451043E-2"/>
    <x v="3"/>
  </r>
  <r>
    <s v="INV102064"/>
    <d v="2025-12-06T00:00:00"/>
    <s v="CUST0468"/>
    <s v="PRD094"/>
    <s v="STR020"/>
    <s v="EMP0321"/>
    <n v="3"/>
    <n v="298.68"/>
    <n v="10"/>
    <n v="89.6"/>
    <n v="806.44"/>
    <n v="752.07"/>
    <n v="54.37"/>
    <x v="1"/>
    <x v="0"/>
    <x v="2"/>
    <n v="0.45069444444444445"/>
    <s v="Weekday"/>
    <x v="130"/>
    <x v="10"/>
    <n v="298.68"/>
    <s v="Dinesh Kumar"/>
    <s v="Silver"/>
    <x v="204"/>
    <s v="Cashier"/>
    <s v="FreshMart Erode Circle"/>
    <x v="0"/>
    <x v="1"/>
    <x v="2"/>
    <n v="12"/>
    <n v="6.7419770844700161E-2"/>
    <x v="1"/>
  </r>
  <r>
    <s v="INV101423"/>
    <d v="2025-08-06T00:00:00"/>
    <s v="CUST0578"/>
    <s v="PRD010"/>
    <s v="STR089"/>
    <s v="EMP0105"/>
    <n v="2"/>
    <n v="182.3"/>
    <n v="15"/>
    <n v="54.69"/>
    <n v="356.4"/>
    <n v="215.2"/>
    <n v="141.19999999999999"/>
    <x v="3"/>
    <x v="0"/>
    <x v="2"/>
    <n v="0.80694444444444446"/>
    <s v="Weekend"/>
    <x v="113"/>
    <x v="6"/>
    <n v="182.3"/>
    <s v="Jagan Venkataraman"/>
    <s v="Bronze"/>
    <x v="63"/>
    <s v="Cashier"/>
    <s v="FreshMart Salem Hub"/>
    <x v="0"/>
    <x v="1"/>
    <x v="11"/>
    <n v="8"/>
    <n v="0.39618406285072949"/>
    <x v="3"/>
  </r>
  <r>
    <s v="INV102214"/>
    <d v="2025-08-06T00:00:00"/>
    <s v="CUST0567"/>
    <s v="PRD101"/>
    <s v="STR061"/>
    <s v="EMP0329"/>
    <n v="7"/>
    <n v="518.5"/>
    <n v="10"/>
    <n v="362.95"/>
    <n v="3756.53"/>
    <n v="2710.12"/>
    <n v="1046.4100000000001"/>
    <x v="0"/>
    <x v="0"/>
    <x v="2"/>
    <n v="0.45"/>
    <s v="Weekend"/>
    <x v="79"/>
    <x v="10"/>
    <n v="451.89"/>
    <s v="Bharath Balan"/>
    <s v="Gold"/>
    <x v="65"/>
    <s v="Cashier"/>
    <s v="FreshMart Hyderabad Colony"/>
    <x v="0"/>
    <x v="1"/>
    <x v="11"/>
    <n v="8"/>
    <n v="0.27855760502378524"/>
    <x v="1"/>
  </r>
  <r>
    <s v="INV100811"/>
    <d v="2025-07-06T00:00:00"/>
    <s v="CUST0689"/>
    <s v="PRD112"/>
    <s v="STR083"/>
    <s v="EMP0074"/>
    <n v="4"/>
    <n v="251.73"/>
    <n v="10"/>
    <n v="100.69"/>
    <n v="1042.1600000000001"/>
    <n v="842.08"/>
    <n v="200.08"/>
    <x v="3"/>
    <x v="0"/>
    <x v="2"/>
    <n v="0.64444444444444449"/>
    <s v="Weekend"/>
    <x v="80"/>
    <x v="4"/>
    <n v="251.73"/>
    <s v="Karthik Pillai"/>
    <s v="Silver"/>
    <x v="33"/>
    <s v="Sales"/>
    <s v="FreshMart Salem Colony"/>
    <x v="0"/>
    <x v="1"/>
    <x v="1"/>
    <n v="7"/>
    <n v="0.19198587548936824"/>
    <x v="1"/>
  </r>
  <r>
    <s v="INV100472"/>
    <d v="2025-05-27T00:00:00"/>
    <s v="CUST0659"/>
    <s v="PRD066"/>
    <s v="STR008"/>
    <s v="EMP0267"/>
    <n v="1"/>
    <n v="491.81"/>
    <n v="20"/>
    <n v="98.36"/>
    <n v="393.45"/>
    <n v="365.57"/>
    <n v="27.88"/>
    <x v="1"/>
    <x v="0"/>
    <x v="2"/>
    <n v="0.64375000000000004"/>
    <s v="Weekday"/>
    <x v="126"/>
    <x v="11"/>
    <n v="491.81"/>
    <s v="Unknown"/>
    <s v="Bronze"/>
    <x v="181"/>
    <s v="HR"/>
    <s v="FreshMart Kochi Plaza"/>
    <x v="0"/>
    <x v="1"/>
    <x v="6"/>
    <n v="5"/>
    <n v="7.0860338035328499E-2"/>
    <x v="2"/>
  </r>
  <r>
    <s v="INV100251"/>
    <d v="2025-05-17T00:00:00"/>
    <s v="CUST0459"/>
    <s v="PRD135"/>
    <s v="STR016"/>
    <s v="EMP0013"/>
    <n v="3"/>
    <n v="379.12"/>
    <n v="10"/>
    <n v="113.74"/>
    <n v="1177.1600000000001"/>
    <n v="879.15"/>
    <n v="298.01"/>
    <x v="4"/>
    <x v="0"/>
    <x v="2"/>
    <n v="0.37986111111111109"/>
    <s v="Weekend"/>
    <x v="43"/>
    <x v="0"/>
    <n v="379.12"/>
    <s v="Hari Subramaniam"/>
    <s v="Bronze"/>
    <x v="153"/>
    <s v="Billing"/>
    <s v="FreshMart Kochi Bypass"/>
    <x v="0"/>
    <x v="1"/>
    <x v="6"/>
    <n v="5"/>
    <n v="0.25316014815318222"/>
    <x v="1"/>
  </r>
  <r>
    <s v="INV100397"/>
    <d v="2025-05-16T00:00:00"/>
    <s v="CUST0053"/>
    <s v="PRD095"/>
    <s v="STR041"/>
    <s v="EMP0133"/>
    <n v="4"/>
    <n v="75.680000000000007"/>
    <n v="5"/>
    <n v="15.14"/>
    <n v="287.58"/>
    <n v="248.56"/>
    <n v="39.020000000000003"/>
    <x v="2"/>
    <x v="0"/>
    <x v="2"/>
    <n v="0.75972222222222219"/>
    <s v="Weekday"/>
    <x v="53"/>
    <x v="10"/>
    <n v="75.680000000000007"/>
    <s v="Suresh Chettiar"/>
    <s v="Bronze"/>
    <x v="2"/>
    <s v="Sales"/>
    <s v="FreshMart Tiruppur Colony"/>
    <x v="0"/>
    <x v="1"/>
    <x v="6"/>
    <n v="5"/>
    <n v="0.13568398358717576"/>
    <x v="4"/>
  </r>
  <r>
    <s v="INV100223"/>
    <d v="2025-05-15T00:00:00"/>
    <s v="CUST0140"/>
    <s v="PRD020"/>
    <s v="STR034"/>
    <s v="EMP0239"/>
    <n v="4"/>
    <n v="99.93"/>
    <n v="10"/>
    <n v="39.97"/>
    <n v="359.75"/>
    <n v="344.2"/>
    <n v="15.55"/>
    <x v="5"/>
    <x v="0"/>
    <x v="2"/>
    <n v="0.39930555555555558"/>
    <s v="Weekday"/>
    <x v="35"/>
    <x v="7"/>
    <n v="99.93"/>
    <s v="Manoj Prabhu"/>
    <s v="Bronze"/>
    <x v="133"/>
    <s v="Billing"/>
    <s v="FreshMart Tiruppur Circle"/>
    <x v="0"/>
    <x v="1"/>
    <x v="6"/>
    <n v="5"/>
    <n v="4.3224461431549691E-2"/>
    <x v="1"/>
  </r>
  <r>
    <s v="INV100633"/>
    <d v="2025-11-05T00:00:00"/>
    <s v="CUST0260"/>
    <s v="PRD022"/>
    <s v="STR085"/>
    <s v="EMP0154"/>
    <n v="1"/>
    <n v="397.22"/>
    <n v="15"/>
    <n v="59.58"/>
    <n v="388.29"/>
    <n v="319.37"/>
    <n v="68.92"/>
    <x v="0"/>
    <x v="0"/>
    <x v="2"/>
    <n v="0.80833333333333335"/>
    <s v="Weekend"/>
    <x v="25"/>
    <x v="7"/>
    <n v="397.22"/>
    <s v="Geetha Achari"/>
    <s v="Silver"/>
    <x v="103"/>
    <s v="Store Manager"/>
    <s v="FreshMart Mysuru Arcade"/>
    <x v="0"/>
    <x v="1"/>
    <x v="5"/>
    <n v="11"/>
    <n v="0.17749620129284813"/>
    <x v="3"/>
  </r>
  <r>
    <s v="INV102047"/>
    <d v="2025-04-28T00:00:00"/>
    <s v="CUST0340"/>
    <s v="PRD108"/>
    <s v="STR088"/>
    <s v="EMP0229"/>
    <n v="3"/>
    <n v="318.2"/>
    <n v="5"/>
    <n v="47.73"/>
    <n v="906.87"/>
    <n v="779.79"/>
    <n v="127.08"/>
    <x v="4"/>
    <x v="0"/>
    <x v="2"/>
    <n v="0.46458333333333335"/>
    <s v="Weekday"/>
    <x v="140"/>
    <x v="4"/>
    <n v="306.62"/>
    <s v="Anand Prabhu"/>
    <s v="Gold"/>
    <x v="18"/>
    <s v="Sales"/>
    <s v="FreshMart Salem Extension"/>
    <x v="0"/>
    <x v="1"/>
    <x v="4"/>
    <n v="4"/>
    <n v="0.14013033841675213"/>
    <x v="4"/>
  </r>
  <r>
    <s v="INV101883"/>
    <d v="2025-04-22T00:00:00"/>
    <s v="CUST0457"/>
    <s v="PRD099"/>
    <s v="STR004"/>
    <s v="EMP0212"/>
    <n v="4"/>
    <n v="401.06"/>
    <n v="15"/>
    <n v="240.64"/>
    <n v="1363.6"/>
    <n v="1389.88"/>
    <n v="-26.28"/>
    <x v="4"/>
    <x v="0"/>
    <x v="2"/>
    <n v="0.46319444444444446"/>
    <s v="Weekday"/>
    <x v="20"/>
    <x v="10"/>
    <n v="401.06"/>
    <s v="Nithya Raj"/>
    <s v="Silver"/>
    <x v="84"/>
    <s v="Billing"/>
    <s v="FreshMart Erode Plaza"/>
    <x v="0"/>
    <x v="1"/>
    <x v="4"/>
    <n v="4"/>
    <n v="-1.92725139337049E-2"/>
    <x v="3"/>
  </r>
  <r>
    <s v="INV101625"/>
    <d v="2025-04-13T00:00:00"/>
    <s v="CUST0221"/>
    <s v="PRD026"/>
    <s v="STR027"/>
    <s v="EMP0046"/>
    <n v="4"/>
    <n v="331.28"/>
    <n v="10"/>
    <n v="132.51"/>
    <n v="1371.5"/>
    <n v="989"/>
    <n v="382.5"/>
    <x v="3"/>
    <x v="0"/>
    <x v="2"/>
    <n v="0.80277777777777781"/>
    <s v="Weekend"/>
    <x v="15"/>
    <x v="3"/>
    <n v="329.69"/>
    <s v="Mala Nathan"/>
    <s v="Gold"/>
    <x v="39"/>
    <s v="Sales"/>
    <s v="FreshMart Coimbatore Heights"/>
    <x v="0"/>
    <x v="1"/>
    <x v="4"/>
    <n v="4"/>
    <n v="0.27889172438935472"/>
    <x v="1"/>
  </r>
  <r>
    <s v="INV101889"/>
    <d v="2025-10-04T00:00:00"/>
    <s v="CUST0505"/>
    <s v="PRD105"/>
    <s v="STR085"/>
    <s v="EMP0086"/>
    <n v="8"/>
    <n v="149.47"/>
    <n v="20"/>
    <n v="239.15"/>
    <n v="956.61"/>
    <n v="938.16"/>
    <n v="18.45"/>
    <x v="5"/>
    <x v="0"/>
    <x v="2"/>
    <n v="0.4201388888888889"/>
    <s v="Weekday"/>
    <x v="39"/>
    <x v="4"/>
    <n v="131.03"/>
    <s v="Yazhini Sekar"/>
    <s v="Gold"/>
    <x v="28"/>
    <s v="Sales"/>
    <s v="FreshMart Mysuru Arcade"/>
    <x v="0"/>
    <x v="1"/>
    <x v="8"/>
    <n v="10"/>
    <n v="1.9286856712766958E-2"/>
    <x v="2"/>
  </r>
  <r>
    <s v="INV101897"/>
    <d v="2025-10-04T00:00:00"/>
    <s v="CUST0174"/>
    <s v="PRD087"/>
    <s v="STR020"/>
    <s v="EMP0129"/>
    <n v="5"/>
    <n v="71.290000000000006"/>
    <n v="10"/>
    <n v="35.65"/>
    <n v="320.8"/>
    <n v="296.85000000000002"/>
    <n v="23.95"/>
    <x v="0"/>
    <x v="0"/>
    <x v="2"/>
    <n v="0.5229166666666667"/>
    <s v="Weekday"/>
    <x v="97"/>
    <x v="9"/>
    <n v="71.290000000000006"/>
    <s v="Yogesh Sharma"/>
    <s v="Silver"/>
    <x v="173"/>
    <s v="Inventory"/>
    <s v="FreshMart Erode Circle"/>
    <x v="0"/>
    <x v="1"/>
    <x v="8"/>
    <n v="10"/>
    <n v="7.4657107231920192E-2"/>
    <x v="1"/>
  </r>
  <r>
    <s v="INV100105"/>
    <d v="2025-06-04T00:00:00"/>
    <s v="CUST0594"/>
    <s v="PRD141"/>
    <s v="STR004"/>
    <s v="EMP0212"/>
    <n v="4"/>
    <n v="46.76"/>
    <n v="5"/>
    <n v="9.35"/>
    <n v="204.34"/>
    <n v="146.6"/>
    <n v="57.74"/>
    <x v="1"/>
    <x v="0"/>
    <x v="2"/>
    <n v="0.49861111111111112"/>
    <s v="Weekend"/>
    <x v="103"/>
    <x v="5"/>
    <n v="46.76"/>
    <s v="Yogesh Iyer"/>
    <s v="Bronze"/>
    <x v="84"/>
    <s v="Billing"/>
    <s v="FreshMart Erode Plaza"/>
    <x v="0"/>
    <x v="1"/>
    <x v="9"/>
    <n v="6"/>
    <n v="0.28256826857198786"/>
    <x v="4"/>
  </r>
  <r>
    <s v="INV102169"/>
    <d v="2025-02-04T00:00:00"/>
    <s v="CUST0552"/>
    <s v="PRD109"/>
    <s v="STR012"/>
    <s v="EMP0157"/>
    <n v="1"/>
    <n v="157.97999999999999"/>
    <n v="15"/>
    <n v="23.7"/>
    <n v="134.28"/>
    <n v="137.94999999999999"/>
    <n v="-3.67"/>
    <x v="5"/>
    <x v="0"/>
    <x v="2"/>
    <n v="0.60555555555555551"/>
    <s v="Weekday"/>
    <x v="18"/>
    <x v="4"/>
    <n v="157.97999999999999"/>
    <s v="Poornima Sharma"/>
    <s v="Bronze"/>
    <x v="142"/>
    <s v="Cashier"/>
    <s v="FreshMart Chennai Junction"/>
    <x v="0"/>
    <x v="1"/>
    <x v="0"/>
    <n v="2"/>
    <n v="-2.7330950253202264E-2"/>
    <x v="3"/>
  </r>
  <r>
    <s v="INV101586"/>
    <d v="2026-12-03T00:00:00"/>
    <s v="CUST0556"/>
    <s v="PRD002"/>
    <s v="STR134"/>
    <s v="EMP0170"/>
    <n v="5"/>
    <n v="440.5"/>
    <n v="15"/>
    <n v="330.38"/>
    <n v="1872.12"/>
    <n v="1270.25"/>
    <n v="601.87"/>
    <x v="1"/>
    <x v="0"/>
    <x v="1"/>
    <n v="0.64513888888888893"/>
    <s v="Weekday"/>
    <x v="83"/>
    <x v="6"/>
    <n v="440.5"/>
    <s v="Chitra Naicker"/>
    <s v="Silver"/>
    <x v="307"/>
    <s v="Sales"/>
    <s v="FreshMart Pune Extension"/>
    <x v="1"/>
    <x v="0"/>
    <x v="2"/>
    <n v="12"/>
    <n v="0.32149114373010279"/>
    <x v="3"/>
  </r>
  <r>
    <s v="INV101577"/>
    <d v="2025-12-14T00:00:00"/>
    <s v="CUST0088"/>
    <s v="PRD020"/>
    <s v="STR107"/>
    <s v="EMP0038"/>
    <n v="1"/>
    <n v="99.93"/>
    <n v="15"/>
    <n v="14.99"/>
    <n v="97.68"/>
    <n v="86.05"/>
    <n v="11.63"/>
    <x v="2"/>
    <x v="0"/>
    <x v="1"/>
    <n v="0.52569444444444446"/>
    <s v="Weekend"/>
    <x v="35"/>
    <x v="7"/>
    <n v="99.93"/>
    <s v="Eswari Achari"/>
    <s v="Silver"/>
    <x v="205"/>
    <s v="Inventory"/>
    <s v="FreshMart Surat Arcade"/>
    <x v="1"/>
    <x v="1"/>
    <x v="2"/>
    <n v="12"/>
    <n v="0.11906224406224407"/>
    <x v="3"/>
  </r>
  <r>
    <s v="INV102229"/>
    <d v="2026-12-03T00:00:00"/>
    <s v="CUST0271"/>
    <s v="PRD003"/>
    <s v="STR097"/>
    <s v="EMP0146"/>
    <n v="5"/>
    <n v="589.75"/>
    <n v="20"/>
    <n v="589.75"/>
    <n v="2359"/>
    <n v="1718.25"/>
    <n v="640.75"/>
    <x v="0"/>
    <x v="0"/>
    <x v="1"/>
    <n v="0.39513888888888887"/>
    <s v="Weekday"/>
    <x v="104"/>
    <x v="6"/>
    <n v="589.75"/>
    <s v="Kalpana Iyer"/>
    <s v="Silver"/>
    <x v="163"/>
    <s v="Inventory"/>
    <s v="FreshMart Ahmedabad Arcade"/>
    <x v="1"/>
    <x v="0"/>
    <x v="2"/>
    <n v="12"/>
    <n v="0.2716193302246715"/>
    <x v="2"/>
  </r>
  <r>
    <s v="INV102272"/>
    <d v="2025-11-12T00:00:00"/>
    <s v="CUST0096"/>
    <s v="PRD056"/>
    <s v="STR119"/>
    <s v="EMP0110"/>
    <n v="7"/>
    <n v="357.05"/>
    <n v="5"/>
    <n v="124.97"/>
    <n v="2374.38"/>
    <n v="1669.01"/>
    <n v="705.37"/>
    <x v="2"/>
    <x v="0"/>
    <x v="1"/>
    <n v="0.45624999999999999"/>
    <s v="Weekday"/>
    <x v="133"/>
    <x v="2"/>
    <n v="333.54"/>
    <s v="Hariharan Gounder"/>
    <s v="Gold"/>
    <x v="178"/>
    <s v="Cashier"/>
    <s v="FreshMart Ahmedabad Nagar"/>
    <x v="1"/>
    <x v="1"/>
    <x v="5"/>
    <n v="11"/>
    <n v="0.29707544706407568"/>
    <x v="4"/>
  </r>
  <r>
    <s v="INV100692"/>
    <d v="2025-12-27T00:00:00"/>
    <s v="CUST0615"/>
    <s v="PRD122"/>
    <s v="STR136"/>
    <s v="EMP0070"/>
    <n v="4"/>
    <n v="102.51"/>
    <n v="20"/>
    <n v="82.01"/>
    <n v="377.23"/>
    <n v="354.88"/>
    <n v="22.35"/>
    <x v="5"/>
    <x v="0"/>
    <x v="1"/>
    <n v="0.39166666666666666"/>
    <s v="Weekend"/>
    <x v="12"/>
    <x v="8"/>
    <n v="102.51"/>
    <s v="Aishwarya Raj"/>
    <s v="Bronze"/>
    <x v="51"/>
    <s v="Sales"/>
    <s v="FreshMart Nagpur Crossing"/>
    <x v="1"/>
    <x v="1"/>
    <x v="2"/>
    <n v="12"/>
    <n v="5.924767383294012E-2"/>
    <x v="2"/>
  </r>
  <r>
    <s v="INV102442"/>
    <d v="2026-07-02T00:00:00"/>
    <s v="CUST0146"/>
    <s v="PRD010"/>
    <s v="STR099"/>
    <s v="EMP0202"/>
    <n v="4"/>
    <n v="182.3"/>
    <n v="15"/>
    <n v="109.38"/>
    <n v="712.79"/>
    <n v="430.4"/>
    <n v="282.39"/>
    <x v="0"/>
    <x v="0"/>
    <x v="1"/>
    <n v="0.61041666666666672"/>
    <s v="Weekend"/>
    <x v="113"/>
    <x v="6"/>
    <n v="182.3"/>
    <s v="Dhanya Chandran"/>
    <s v="Silver"/>
    <x v="216"/>
    <s v="Sales"/>
    <s v="FreshMart Nagpur Plaza"/>
    <x v="1"/>
    <x v="0"/>
    <x v="1"/>
    <n v="7"/>
    <n v="0.39617559168899674"/>
    <x v="3"/>
  </r>
  <r>
    <s v="INV100548"/>
    <d v="2026-02-17T00:00:00"/>
    <s v="CUST0455"/>
    <s v="PRD064"/>
    <s v="STR129"/>
    <s v="EMP0284"/>
    <n v="7"/>
    <n v="411.56"/>
    <n v="15"/>
    <n v="432.14"/>
    <n v="2448.7800000000002"/>
    <n v="1929.69"/>
    <n v="519.09"/>
    <x v="4"/>
    <x v="0"/>
    <x v="1"/>
    <n v="0.61250000000000004"/>
    <s v="Weekday"/>
    <x v="135"/>
    <x v="11"/>
    <n v="386.17"/>
    <s v="Nithya Venkataraman"/>
    <s v="Gold"/>
    <x v="21"/>
    <s v="Sales"/>
    <s v="FreshMart Ahmedabad Heights"/>
    <x v="1"/>
    <x v="0"/>
    <x v="0"/>
    <n v="2"/>
    <n v="0.21197902629064269"/>
    <x v="3"/>
  </r>
  <r>
    <s v="INV100210"/>
    <d v="2026-02-28T00:00:00"/>
    <s v="CUST0188"/>
    <s v="PRD006"/>
    <s v="STR108"/>
    <s v="EMP0250"/>
    <n v="6"/>
    <n v="373.11"/>
    <n v="10"/>
    <n v="223.87"/>
    <n v="2317.0100000000002"/>
    <n v="1297.92"/>
    <n v="1019.09"/>
    <x v="0"/>
    <x v="0"/>
    <x v="1"/>
    <n v="0.82430555555555551"/>
    <s v="Weekend"/>
    <x v="81"/>
    <x v="6"/>
    <n v="343.56"/>
    <s v="Gopal Raj"/>
    <s v="Gold"/>
    <x v="221"/>
    <s v="Sales"/>
    <s v="FreshMart Mumbai Square"/>
    <x v="1"/>
    <x v="0"/>
    <x v="0"/>
    <n v="2"/>
    <n v="0.4398297806224401"/>
    <x v="1"/>
  </r>
  <r>
    <s v="INV101695"/>
    <d v="2025-12-24T00:00:00"/>
    <s v="CUST0147"/>
    <s v="PRD026"/>
    <s v="STR128"/>
    <s v="EMP0257"/>
    <n v="5"/>
    <n v="329.69"/>
    <n v="5"/>
    <n v="82.42"/>
    <n v="1566.03"/>
    <n v="1236.25"/>
    <n v="329.78"/>
    <x v="5"/>
    <x v="0"/>
    <x v="1"/>
    <n v="0.65902777777777777"/>
    <s v="Weekday"/>
    <x v="15"/>
    <x v="3"/>
    <n v="329.69"/>
    <s v="Hari Rao"/>
    <s v="Silver"/>
    <x v="249"/>
    <s v="Cashier"/>
    <s v="FreshMart Surat Junction"/>
    <x v="1"/>
    <x v="1"/>
    <x v="2"/>
    <n v="12"/>
    <n v="0.21058344987005356"/>
    <x v="4"/>
  </r>
  <r>
    <s v="INV101792"/>
    <d v="2025-12-22T00:00:00"/>
    <s v="CUST0567"/>
    <s v="PRD057"/>
    <s v="STR115"/>
    <s v="EMP0269"/>
    <n v="8"/>
    <n v="318.92"/>
    <n v="10"/>
    <n v="255.14"/>
    <n v="2296.2199999999998"/>
    <n v="1880.4"/>
    <n v="415.82"/>
    <x v="5"/>
    <x v="0"/>
    <x v="1"/>
    <n v="0.52430555555555558"/>
    <s v="Weekday"/>
    <x v="117"/>
    <x v="2"/>
    <n v="317.99"/>
    <s v="Bharath Balan"/>
    <s v="Gold"/>
    <x v="95"/>
    <s v="Billing"/>
    <s v="FreshMart Surat Nagar"/>
    <x v="1"/>
    <x v="1"/>
    <x v="2"/>
    <n v="12"/>
    <n v="0.18108892005121463"/>
    <x v="1"/>
  </r>
  <r>
    <s v="INV101498"/>
    <d v="2026-02-13T00:00:00"/>
    <s v="CUST0568"/>
    <s v="PRD074"/>
    <s v="STR097"/>
    <s v="EMP0340"/>
    <n v="3"/>
    <n v="461.27"/>
    <n v="5"/>
    <n v="69.19"/>
    <n v="1314.62"/>
    <n v="942.78"/>
    <n v="371.84"/>
    <x v="5"/>
    <x v="0"/>
    <x v="1"/>
    <n v="0.66249999999999998"/>
    <s v="Weekday"/>
    <x v="110"/>
    <x v="1"/>
    <n v="414.29"/>
    <s v="Hemalatha Menon"/>
    <s v="Gold"/>
    <x v="245"/>
    <s v="Cashier"/>
    <s v="FreshMart Ahmedabad Arcade"/>
    <x v="1"/>
    <x v="0"/>
    <x v="0"/>
    <n v="2"/>
    <n v="0.28284979689948425"/>
    <x v="4"/>
  </r>
  <r>
    <s v="INV101667"/>
    <d v="2026-03-16T00:00:00"/>
    <s v="CUST0285"/>
    <s v="PRD080"/>
    <s v="STR123"/>
    <s v="EMP0133"/>
    <n v="5"/>
    <n v="275.70999999999998"/>
    <n v="20"/>
    <n v="275.70999999999998"/>
    <n v="1102.8399999999999"/>
    <n v="1031.5"/>
    <n v="71.34"/>
    <x v="3"/>
    <x v="0"/>
    <x v="1"/>
    <n v="0.52847222222222223"/>
    <s v="Weekday"/>
    <x v="56"/>
    <x v="1"/>
    <n v="275.70999999999998"/>
    <s v="Aishwarya Gounder"/>
    <s v="Silver"/>
    <x v="2"/>
    <s v="Sales"/>
    <s v="FreshMart Mumbai Extension"/>
    <x v="1"/>
    <x v="0"/>
    <x v="3"/>
    <n v="3"/>
    <n v="6.4687534003119232E-2"/>
    <x v="2"/>
  </r>
  <r>
    <s v="INV101608"/>
    <d v="2026-07-02T00:00:00"/>
    <s v="CUST0284"/>
    <s v="PRD041"/>
    <s v="STR040"/>
    <s v="EMP0061"/>
    <n v="3"/>
    <n v="217.85"/>
    <n v="20"/>
    <n v="130.71"/>
    <n v="601.27"/>
    <n v="569.07000000000005"/>
    <n v="32.200000000000003"/>
    <x v="1"/>
    <x v="0"/>
    <x v="1"/>
    <n v="0.81388888888888888"/>
    <s v="Weekend"/>
    <x v="116"/>
    <x v="12"/>
    <n v="217.85"/>
    <s v="Usha Gounder"/>
    <s v="Bronze"/>
    <x v="177"/>
    <s v="Billing"/>
    <s v="FreshMart Coimbatore Colony"/>
    <x v="1"/>
    <x v="0"/>
    <x v="1"/>
    <n v="7"/>
    <n v="5.355331215593661E-2"/>
    <x v="2"/>
  </r>
  <r>
    <s v="INV100329"/>
    <d v="2026-08-03T00:00:00"/>
    <s v="CUST0497"/>
    <s v="PRD058"/>
    <s v="STR104"/>
    <s v="EMP0067"/>
    <n v="3"/>
    <n v="358.83"/>
    <n v="15"/>
    <n v="161.47"/>
    <n v="1052.27"/>
    <n v="752.04"/>
    <n v="300.23"/>
    <x v="3"/>
    <x v="0"/>
    <x v="1"/>
    <n v="0.38819444444444445"/>
    <s v="Weekend"/>
    <x v="38"/>
    <x v="11"/>
    <n v="339.13"/>
    <s v="Vasanth Nathan"/>
    <s v="Gold"/>
    <x v="4"/>
    <s v="Sales"/>
    <s v="FreshMart Nagpur Square"/>
    <x v="1"/>
    <x v="0"/>
    <x v="11"/>
    <n v="8"/>
    <n v="0.28531650621988658"/>
    <x v="3"/>
  </r>
  <r>
    <s v="INV100681"/>
    <d v="2026-06-03T00:00:00"/>
    <s v="CUST0384"/>
    <s v="PRD073"/>
    <s v="STR131"/>
    <s v="EMP0196"/>
    <n v="3"/>
    <n v="415.16"/>
    <n v="10"/>
    <n v="124.55"/>
    <n v="1120.93"/>
    <n v="957.15"/>
    <n v="163.78"/>
    <x v="0"/>
    <x v="0"/>
    <x v="1"/>
    <n v="0.88958333333333328"/>
    <s v="Weekday"/>
    <x v="51"/>
    <x v="1"/>
    <n v="392.68"/>
    <s v="Anand Kumar"/>
    <s v="Gold"/>
    <x v="162"/>
    <s v="Operations"/>
    <s v="FreshMart Pune Enclave"/>
    <x v="1"/>
    <x v="0"/>
    <x v="9"/>
    <n v="6"/>
    <n v="0.1461108186951906"/>
    <x v="1"/>
  </r>
  <r>
    <s v="INV102130"/>
    <d v="2026-03-02T00:00:00"/>
    <s v="CUST0412"/>
    <s v="PRD029"/>
    <s v="STR107"/>
    <s v="EMP0146"/>
    <n v="8"/>
    <n v="373.95"/>
    <n v="5"/>
    <n v="149.58000000000001"/>
    <n v="2842.02"/>
    <n v="2089.7600000000002"/>
    <n v="752.26"/>
    <x v="4"/>
    <x v="0"/>
    <x v="1"/>
    <n v="0.63263888888888886"/>
    <s v="Weekday"/>
    <x v="9"/>
    <x v="3"/>
    <n v="332.73"/>
    <s v="Kalpana Gounder"/>
    <s v="Gold"/>
    <x v="163"/>
    <s v="Inventory"/>
    <s v="FreshMart Surat Arcade"/>
    <x v="1"/>
    <x v="0"/>
    <x v="3"/>
    <n v="3"/>
    <n v="0.2646920148345191"/>
    <x v="4"/>
  </r>
  <r>
    <s v="INV100995"/>
    <d v="2026-11-01T00:00:00"/>
    <s v="CUST0399"/>
    <s v="PRD111"/>
    <s v="STR099"/>
    <s v="EMP0202"/>
    <n v="2"/>
    <n v="225.45"/>
    <n v="10"/>
    <n v="45.09"/>
    <n v="466.68"/>
    <n v="381.8"/>
    <n v="84.88"/>
    <x v="1"/>
    <x v="0"/>
    <x v="1"/>
    <n v="0.39166666666666666"/>
    <s v="Weekend"/>
    <x v="29"/>
    <x v="4"/>
    <n v="225.45"/>
    <s v="Karthik Kumar"/>
    <s v="Silver"/>
    <x v="216"/>
    <s v="Sales"/>
    <s v="FreshMart Nagpur Plaza"/>
    <x v="1"/>
    <x v="0"/>
    <x v="5"/>
    <n v="11"/>
    <n v="0.18188051769949429"/>
    <x v="1"/>
  </r>
  <r>
    <s v="INV101124"/>
    <d v="2026-04-02T00:00:00"/>
    <s v="CUST0434"/>
    <s v="PRD025"/>
    <s v="STR097"/>
    <s v="EMP0146"/>
    <n v="4"/>
    <n v="383.51"/>
    <n v="20"/>
    <n v="306.81"/>
    <n v="1227.23"/>
    <n v="1143.5999999999999"/>
    <n v="83.63"/>
    <x v="2"/>
    <x v="0"/>
    <x v="1"/>
    <n v="0.77777777777777779"/>
    <s v="Weekday"/>
    <x v="8"/>
    <x v="3"/>
    <n v="383.51"/>
    <s v="Poornima Devi"/>
    <s v="Bronze"/>
    <x v="163"/>
    <s v="Inventory"/>
    <s v="FreshMart Ahmedabad Arcade"/>
    <x v="1"/>
    <x v="0"/>
    <x v="4"/>
    <n v="4"/>
    <n v="6.8145335430196449E-2"/>
    <x v="2"/>
  </r>
  <r>
    <s v="INV101348"/>
    <d v="2026-12-02T00:00:00"/>
    <s v="CUST0452"/>
    <s v="PRD055"/>
    <s v="STR040"/>
    <s v="EMP0061"/>
    <n v="4"/>
    <n v="125.15"/>
    <n v="20"/>
    <n v="100.12"/>
    <n v="400.48"/>
    <n v="382.8"/>
    <n v="17.68"/>
    <x v="4"/>
    <x v="0"/>
    <x v="1"/>
    <n v="0.43472222222222223"/>
    <s v="Weekday"/>
    <x v="101"/>
    <x v="2"/>
    <n v="125.15"/>
    <s v="Dhanya Varma"/>
    <s v="Bronze"/>
    <x v="177"/>
    <s v="Billing"/>
    <s v="FreshMart Coimbatore Colony"/>
    <x v="1"/>
    <x v="0"/>
    <x v="2"/>
    <n v="12"/>
    <n v="4.4147023571713941E-2"/>
    <x v="2"/>
  </r>
  <r>
    <s v="INV100199"/>
    <d v="2025-10-12T00:00:00"/>
    <s v="CUST0485"/>
    <s v="PRD056"/>
    <s v="STR140"/>
    <s v="EMP0145"/>
    <n v="7"/>
    <n v="382.17"/>
    <n v="5"/>
    <n v="133.76"/>
    <n v="2541.4299999999998"/>
    <n v="1669.01"/>
    <n v="872.42"/>
    <x v="5"/>
    <x v="0"/>
    <x v="1"/>
    <n v="0.54166666666666663"/>
    <s v="Weekday"/>
    <x v="133"/>
    <x v="2"/>
    <n v="333.54"/>
    <s v="Dhanush Venkataraman"/>
    <s v="Gold"/>
    <x v="195"/>
    <s v="Cashier"/>
    <s v="FreshMart Surat Crossing"/>
    <x v="1"/>
    <x v="1"/>
    <x v="8"/>
    <n v="10"/>
    <n v="0.34327917747095138"/>
    <x v="4"/>
  </r>
  <r>
    <s v="INV100170"/>
    <d v="2025-12-14T00:00:00"/>
    <s v="CUST0519"/>
    <s v="PRD138"/>
    <s v="STR125"/>
    <s v="EMP0139"/>
    <n v="4"/>
    <n v="416.08"/>
    <n v="20"/>
    <n v="332.86"/>
    <n v="1531.18"/>
    <n v="1278.56"/>
    <n v="252.62"/>
    <x v="5"/>
    <x v="0"/>
    <x v="1"/>
    <n v="0.4152777777777778"/>
    <s v="Weekend"/>
    <x v="99"/>
    <x v="0"/>
    <n v="416.08"/>
    <s v="Padma Murugan"/>
    <s v="Silver"/>
    <x v="208"/>
    <s v="Operations"/>
    <s v="FreshMart Nagpur Arcade"/>
    <x v="1"/>
    <x v="1"/>
    <x v="2"/>
    <n v="12"/>
    <n v="0.16498386865032197"/>
    <x v="2"/>
  </r>
  <r>
    <s v="INV101172"/>
    <d v="2026-03-02T00:00:00"/>
    <s v="CUST0660"/>
    <s v="PRD117"/>
    <s v="STR124"/>
    <s v="EMP0294"/>
    <n v="4"/>
    <n v="268.32"/>
    <n v="15"/>
    <n v="160.99"/>
    <n v="912.29"/>
    <n v="965.76"/>
    <n v="-53.47"/>
    <x v="0"/>
    <x v="0"/>
    <x v="1"/>
    <n v="0.50902777777777775"/>
    <s v="Weekday"/>
    <x v="60"/>
    <x v="8"/>
    <n v="268.32"/>
    <s v="Hariharan Iyer"/>
    <s v="Bronze"/>
    <x v="79"/>
    <s v="Store Manager"/>
    <s v="FreshMart Ahmedabad Hub"/>
    <x v="1"/>
    <x v="0"/>
    <x v="3"/>
    <n v="3"/>
    <n v="-5.8610748775060562E-2"/>
    <x v="3"/>
  </r>
  <r>
    <s v="INV100307"/>
    <d v="2025-12-20T00:00:00"/>
    <s v="CUST0613"/>
    <s v="PRD018"/>
    <s v="STR111"/>
    <s v="EMP0168"/>
    <n v="4"/>
    <n v="264.7"/>
    <n v="5"/>
    <n v="52.94"/>
    <n v="1156.74"/>
    <n v="764.8"/>
    <n v="391.94"/>
    <x v="2"/>
    <x v="0"/>
    <x v="1"/>
    <n v="0.82916666666666672"/>
    <s v="Weekend"/>
    <x v="21"/>
    <x v="7"/>
    <n v="232.58"/>
    <s v="Meena Menon"/>
    <s v="Gold"/>
    <x v="280"/>
    <s v="Cashier"/>
    <s v="FreshMart Mumbai Towers"/>
    <x v="1"/>
    <x v="1"/>
    <x v="2"/>
    <n v="12"/>
    <n v="0.33883154382142916"/>
    <x v="4"/>
  </r>
  <r>
    <s v="INV100470"/>
    <d v="2025-12-17T00:00:00"/>
    <s v="CUST0613"/>
    <s v="PRD078"/>
    <s v="STR121"/>
    <s v="EMP0319"/>
    <n v="3"/>
    <n v="284.56"/>
    <n v="20"/>
    <n v="170.74"/>
    <n v="682.94"/>
    <n v="645.09"/>
    <n v="37.85"/>
    <x v="5"/>
    <x v="0"/>
    <x v="1"/>
    <n v="0.46736111111111112"/>
    <s v="Weekday"/>
    <x v="139"/>
    <x v="1"/>
    <n v="261.55"/>
    <s v="Meena Menon"/>
    <s v="Gold"/>
    <x v="244"/>
    <s v="Cashier"/>
    <s v="FreshMart Pune Junction"/>
    <x v="1"/>
    <x v="1"/>
    <x v="2"/>
    <n v="12"/>
    <n v="5.5422145430052416E-2"/>
    <x v="2"/>
  </r>
  <r>
    <s v="INV101890"/>
    <d v="2025-11-30T00:00:00"/>
    <s v="CUST0537"/>
    <s v="PRD009"/>
    <s v="STR127"/>
    <s v="EMP0211"/>
    <n v="3"/>
    <n v="661.91"/>
    <n v="15"/>
    <n v="297.86"/>
    <n v="1941.05"/>
    <n v="1196.1600000000001"/>
    <n v="744.89"/>
    <x v="2"/>
    <x v="0"/>
    <x v="1"/>
    <n v="0.79097222222222219"/>
    <s v="Weekend"/>
    <x v="108"/>
    <x v="6"/>
    <n v="661.91"/>
    <s v="Ashok Balan"/>
    <s v="Silver"/>
    <x v="198"/>
    <s v="Cashier"/>
    <s v="FreshMart Surat Enclave"/>
    <x v="1"/>
    <x v="1"/>
    <x v="5"/>
    <n v="11"/>
    <n v="0.38375621442003038"/>
    <x v="3"/>
  </r>
  <r>
    <s v="INV102241"/>
    <d v="2025-11-22T00:00:00"/>
    <s v="CUST0588"/>
    <s v="PRD012"/>
    <s v="STR113"/>
    <s v="EMP0339"/>
    <n v="4"/>
    <n v="541.35"/>
    <n v="15"/>
    <n v="324.81"/>
    <n v="2116.6799999999998"/>
    <n v="1345.6"/>
    <n v="771.08"/>
    <x v="5"/>
    <x v="0"/>
    <x v="1"/>
    <n v="0.69722222222222219"/>
    <s v="Weekend"/>
    <x v="51"/>
    <x v="6"/>
    <n v="541.35"/>
    <s v="Arun Menon"/>
    <s v="Bronze"/>
    <x v="252"/>
    <s v="Cashier"/>
    <s v="FreshMart Pune Heights"/>
    <x v="1"/>
    <x v="1"/>
    <x v="5"/>
    <n v="11"/>
    <n v="0.36428746905531306"/>
    <x v="3"/>
  </r>
  <r>
    <s v="INV100150"/>
    <d v="2025-11-16T00:00:00"/>
    <s v="CUST0062"/>
    <s v="PRD041"/>
    <s v="STR109"/>
    <s v="EMP0180"/>
    <n v="4"/>
    <n v="217.85"/>
    <n v="10"/>
    <n v="87.14"/>
    <n v="901.9"/>
    <n v="758.76"/>
    <n v="143.13999999999999"/>
    <x v="3"/>
    <x v="0"/>
    <x v="1"/>
    <n v="0.90972222222222221"/>
    <s v="Weekend"/>
    <x v="116"/>
    <x v="12"/>
    <n v="217.85"/>
    <s v="Yazhini Varma"/>
    <s v="Bronze"/>
    <x v="229"/>
    <s v="Billing"/>
    <s v="FreshMart Mumbai Complex"/>
    <x v="1"/>
    <x v="1"/>
    <x v="5"/>
    <n v="11"/>
    <n v="0.15870939128506484"/>
    <x v="1"/>
  </r>
  <r>
    <s v="INV101236"/>
    <d v="2025-11-16T00:00:00"/>
    <s v="CUST0205"/>
    <s v="PRD099"/>
    <s v="STR138"/>
    <s v="EMP0083"/>
    <n v="8"/>
    <n v="435.18"/>
    <n v="20"/>
    <n v="696.29"/>
    <n v="3202.92"/>
    <n v="2779.76"/>
    <n v="423.16"/>
    <x v="4"/>
    <x v="0"/>
    <x v="1"/>
    <n v="0.57222222222222219"/>
    <s v="Weekend"/>
    <x v="20"/>
    <x v="10"/>
    <n v="401.06"/>
    <s v="Lalitha Nathan"/>
    <s v="Gold"/>
    <x v="207"/>
    <s v="Billing"/>
    <s v="FreshMart Mumbai Enclave"/>
    <x v="1"/>
    <x v="1"/>
    <x v="5"/>
    <n v="11"/>
    <n v="0.13211694328924856"/>
    <x v="2"/>
  </r>
  <r>
    <s v="INV101652"/>
    <d v="2025-11-15T00:00:00"/>
    <s v="CUST0539"/>
    <s v="PRD053"/>
    <s v="STR093"/>
    <s v="EMP0141"/>
    <n v="3"/>
    <n v="262.77"/>
    <n v="20"/>
    <n v="157.66"/>
    <n v="725.25"/>
    <n v="583.91999999999996"/>
    <n v="141.33000000000001"/>
    <x v="1"/>
    <x v="0"/>
    <x v="1"/>
    <n v="0.39444444444444443"/>
    <s v="Weekend"/>
    <x v="23"/>
    <x v="2"/>
    <n v="262.77"/>
    <s v="Prasath Gupta"/>
    <s v="Bronze"/>
    <x v="46"/>
    <s v="Sales"/>
    <s v="FreshMart Pune Complex"/>
    <x v="1"/>
    <x v="1"/>
    <x v="5"/>
    <n v="11"/>
    <n v="0.19487073422957601"/>
    <x v="2"/>
  </r>
  <r>
    <s v="INV100714"/>
    <d v="2025-12-11T00:00:00"/>
    <s v="CUST0396"/>
    <s v="PRD111"/>
    <s v="STR132"/>
    <s v="EMP0106"/>
    <n v="5"/>
    <n v="225.45"/>
    <n v="20"/>
    <n v="225.45"/>
    <n v="901.8"/>
    <n v="954.5"/>
    <n v="-52.7"/>
    <x v="5"/>
    <x v="0"/>
    <x v="1"/>
    <n v="0.77847222222222223"/>
    <s v="Weekday"/>
    <x v="29"/>
    <x v="4"/>
    <n v="225.45"/>
    <s v="Yogesh Raj"/>
    <s v="Silver"/>
    <x v="217"/>
    <s v="Sales"/>
    <s v="FreshMart Surat Plaza"/>
    <x v="1"/>
    <x v="1"/>
    <x v="2"/>
    <n v="12"/>
    <n v="-5.8438678199157247E-2"/>
    <x v="2"/>
  </r>
  <r>
    <s v="INV100411"/>
    <d v="2025-08-11T00:00:00"/>
    <s v="CUST0160"/>
    <s v="PRD026"/>
    <s v="STR140"/>
    <s v="EMP0145"/>
    <n v="3"/>
    <n v="329.69"/>
    <n v="10"/>
    <n v="98.91"/>
    <n v="1023.68"/>
    <n v="741.75"/>
    <n v="281.93"/>
    <x v="5"/>
    <x v="0"/>
    <x v="1"/>
    <n v="0.38819444444444445"/>
    <s v="Weekend"/>
    <x v="15"/>
    <x v="3"/>
    <n v="329.69"/>
    <s v="Mani Venkataraman"/>
    <s v="Silver"/>
    <x v="195"/>
    <s v="Cashier"/>
    <s v="FreshMart Surat Crossing"/>
    <x v="1"/>
    <x v="1"/>
    <x v="11"/>
    <n v="8"/>
    <n v="0.27540833072835263"/>
    <x v="1"/>
  </r>
  <r>
    <s v="INV102329"/>
    <d v="2025-05-11T00:00:00"/>
    <m/>
    <s v="PRD031"/>
    <s v="STR129"/>
    <s v="EMP0075"/>
    <n v="8"/>
    <n v="385.8"/>
    <n v="10"/>
    <n v="308.64"/>
    <n v="2777.76"/>
    <n v="2174.2399999999998"/>
    <n v="603.52"/>
    <x v="2"/>
    <x v="0"/>
    <x v="1"/>
    <n v="0.72430555555555554"/>
    <s v="Weekday"/>
    <x v="50"/>
    <x v="3"/>
    <n v="342.46"/>
    <m/>
    <m/>
    <x v="82"/>
    <s v="Billing"/>
    <s v="FreshMart Ahmedabad Heights"/>
    <x v="1"/>
    <x v="1"/>
    <x v="6"/>
    <n v="5"/>
    <n v="0.21726859051897929"/>
    <x v="1"/>
  </r>
  <r>
    <s v="INV100550"/>
    <d v="2025-04-11T00:00:00"/>
    <s v="CUST0508"/>
    <s v="PRD105"/>
    <s v="STR125"/>
    <s v="EMP0139"/>
    <n v="3"/>
    <n v="131.03"/>
    <n v="20"/>
    <n v="78.62"/>
    <n v="314.47000000000003"/>
    <n v="351.81"/>
    <n v="-37.340000000000003"/>
    <x v="4"/>
    <x v="0"/>
    <x v="1"/>
    <n v="0.7895833333333333"/>
    <s v="Weekday"/>
    <x v="39"/>
    <x v="4"/>
    <n v="131.03"/>
    <s v="Priya Subramaniam"/>
    <s v="Silver"/>
    <x v="208"/>
    <s v="Operations"/>
    <s v="FreshMart Nagpur Arcade"/>
    <x v="1"/>
    <x v="1"/>
    <x v="4"/>
    <n v="4"/>
    <n v="-0.1187394664037905"/>
    <x v="2"/>
  </r>
  <r>
    <s v="INV101663"/>
    <d v="2025-10-30T00:00:00"/>
    <s v="CUST0524"/>
    <s v="PRD081"/>
    <s v="STR104"/>
    <s v="EMP0148"/>
    <n v="3"/>
    <n v="55.81"/>
    <n v="10"/>
    <n v="16.739999999999998"/>
    <n v="150.69"/>
    <n v="134.88"/>
    <n v="15.81"/>
    <x v="1"/>
    <x v="0"/>
    <x v="1"/>
    <n v="0.45069444444444445"/>
    <s v="Weekday"/>
    <x v="70"/>
    <x v="1"/>
    <n v="55.81"/>
    <s v="Ramesh Murugan"/>
    <s v="Bronze"/>
    <x v="219"/>
    <s v="Billing"/>
    <s v="FreshMart Nagpur Square"/>
    <x v="1"/>
    <x v="1"/>
    <x v="8"/>
    <n v="10"/>
    <n v="0.1049173800517619"/>
    <x v="1"/>
  </r>
  <r>
    <s v="INV100383"/>
    <d v="2025-10-26T00:00:00"/>
    <s v="CUST0605"/>
    <s v="PRD089"/>
    <s v="STR119"/>
    <s v="EMP0110"/>
    <n v="4"/>
    <n v="321.08"/>
    <n v="10"/>
    <n v="128.43"/>
    <n v="1329.27"/>
    <n v="1005.68"/>
    <n v="323.58999999999997"/>
    <x v="1"/>
    <x v="0"/>
    <x v="1"/>
    <n v="0.4201388888888889"/>
    <s v="Weekend"/>
    <x v="92"/>
    <x v="9"/>
    <n v="305.67"/>
    <s v="Arun Iyer"/>
    <s v="Gold"/>
    <x v="178"/>
    <s v="Cashier"/>
    <s v="FreshMart Ahmedabad Nagar"/>
    <x v="1"/>
    <x v="1"/>
    <x v="8"/>
    <n v="10"/>
    <n v="0.24343436623108922"/>
    <x v="1"/>
  </r>
  <r>
    <s v="INV100612"/>
    <d v="2025-10-26T00:00:00"/>
    <s v="CUST0477"/>
    <s v="PRD110"/>
    <s v="STR108"/>
    <s v="EMP0171"/>
    <n v="5"/>
    <n v="329.27"/>
    <n v="15"/>
    <n v="246.95"/>
    <n v="1609.31"/>
    <n v="1268.5"/>
    <n v="340.81"/>
    <x v="5"/>
    <x v="0"/>
    <x v="1"/>
    <n v="0.46041666666666664"/>
    <s v="Weekend"/>
    <x v="141"/>
    <x v="4"/>
    <n v="291.93"/>
    <s v="Malathi Gupta"/>
    <s v="Gold"/>
    <x v="152"/>
    <s v="Cashier"/>
    <s v="FreshMart Mumbai Square"/>
    <x v="1"/>
    <x v="1"/>
    <x v="8"/>
    <n v="10"/>
    <n v="0.21177399009513395"/>
    <x v="3"/>
  </r>
  <r>
    <s v="INV101617"/>
    <d v="2025-10-25T00:00:00"/>
    <s v="CUST0686"/>
    <s v="PRD015"/>
    <s v="STR111"/>
    <s v="EMP0155"/>
    <n v="4"/>
    <n v="514.83000000000004"/>
    <n v="15"/>
    <n v="308.89999999999998"/>
    <n v="2012.98"/>
    <n v="1547.56"/>
    <n v="465.42"/>
    <x v="3"/>
    <x v="0"/>
    <x v="1"/>
    <n v="0.7270833333333333"/>
    <s v="Weekend"/>
    <x v="19"/>
    <x v="7"/>
    <n v="459.58"/>
    <s v="Hemalatha Balan"/>
    <s v="Gold"/>
    <x v="247"/>
    <s v="Cashier"/>
    <s v="FreshMart Mumbai Towers"/>
    <x v="1"/>
    <x v="1"/>
    <x v="8"/>
    <n v="10"/>
    <n v="0.23120945066518298"/>
    <x v="3"/>
  </r>
  <r>
    <s v="INV102077"/>
    <d v="2025-12-10T00:00:00"/>
    <s v="CUST0421"/>
    <s v="PRD047"/>
    <s v="STR115"/>
    <s v="EMP0269"/>
    <n v="4"/>
    <n v="474.19"/>
    <n v="20"/>
    <n v="379.35"/>
    <n v="1745.02"/>
    <n v="1375.56"/>
    <n v="369.46"/>
    <x v="1"/>
    <x v="0"/>
    <x v="1"/>
    <n v="0.47847222222222224"/>
    <s v="Weekend"/>
    <x v="91"/>
    <x v="2"/>
    <n v="474.19"/>
    <s v="Karthik Devi"/>
    <s v="Bronze"/>
    <x v="95"/>
    <s v="Billing"/>
    <s v="FreshMart Surat Nagar"/>
    <x v="1"/>
    <x v="1"/>
    <x v="2"/>
    <n v="12"/>
    <n v="0.21172250174783097"/>
    <x v="2"/>
  </r>
  <r>
    <s v="INV100594"/>
    <d v="2025-11-10T00:00:00"/>
    <s v="CUST0638"/>
    <s v="PRD006"/>
    <s v="STR128"/>
    <s v="EMP0021"/>
    <n v="7"/>
    <n v="369.9"/>
    <n v="5"/>
    <n v="129.46"/>
    <n v="2828.82"/>
    <n v="1514.24"/>
    <n v="1314.58"/>
    <x v="1"/>
    <x v="0"/>
    <x v="1"/>
    <n v="0.47430555555555554"/>
    <s v="Weekend"/>
    <x v="81"/>
    <x v="6"/>
    <n v="343.56"/>
    <s v="Deepak Gounder"/>
    <s v="Gold"/>
    <x v="129"/>
    <s v="Inventory"/>
    <s v="FreshMart Surat Junction"/>
    <x v="1"/>
    <x v="1"/>
    <x v="5"/>
    <n v="11"/>
    <n v="0.46470966692825977"/>
    <x v="4"/>
  </r>
  <r>
    <s v="INV102132"/>
    <d v="2025-06-10T00:00:00"/>
    <s v="CUST0205"/>
    <s v="PRD148"/>
    <s v="STR097"/>
    <s v="EMP0340"/>
    <n v="5"/>
    <n v="123.39"/>
    <n v="15"/>
    <n v="92.54"/>
    <n v="524.41"/>
    <n v="416.65"/>
    <n v="107.76"/>
    <x v="0"/>
    <x v="0"/>
    <x v="1"/>
    <n v="0.77222222222222225"/>
    <s v="Weekday"/>
    <x v="115"/>
    <x v="5"/>
    <n v="108.97"/>
    <s v="Lalitha Nathan"/>
    <s v="Gold"/>
    <x v="245"/>
    <s v="Cashier"/>
    <s v="FreshMart Ahmedabad Arcade"/>
    <x v="1"/>
    <x v="1"/>
    <x v="9"/>
    <n v="6"/>
    <n v="0.20548807230983393"/>
    <x v="3"/>
  </r>
  <r>
    <s v="INV100558"/>
    <d v="2025-09-23T00:00:00"/>
    <s v="CUST0573"/>
    <s v="PRD120"/>
    <s v="STR136"/>
    <s v="EMP0070"/>
    <n v="5"/>
    <n v="121.56"/>
    <n v="20"/>
    <n v="121.56"/>
    <n v="486.24"/>
    <n v="464.8"/>
    <n v="21.44"/>
    <x v="0"/>
    <x v="0"/>
    <x v="1"/>
    <n v="0.41041666666666665"/>
    <s v="Weekday"/>
    <x v="26"/>
    <x v="8"/>
    <n v="109.69"/>
    <s v="Padma Varma"/>
    <s v="Bronze"/>
    <x v="51"/>
    <s v="Sales"/>
    <s v="FreshMart Nagpur Crossing"/>
    <x v="1"/>
    <x v="1"/>
    <x v="10"/>
    <n v="9"/>
    <n v="4.4093451793353076E-2"/>
    <x v="2"/>
  </r>
  <r>
    <s v="INV100211"/>
    <d v="2025-09-21T00:00:00"/>
    <s v="CUST0375"/>
    <s v="PRD125"/>
    <s v="STR101"/>
    <s v="EMP0131"/>
    <n v="5"/>
    <n v="222.64"/>
    <n v="5"/>
    <n v="55.66"/>
    <n v="1216.17"/>
    <n v="977.2"/>
    <n v="238.97"/>
    <x v="0"/>
    <x v="0"/>
    <x v="1"/>
    <n v="0.55694444444444446"/>
    <s v="Weekend"/>
    <x v="82"/>
    <x v="8"/>
    <n v="219.39"/>
    <s v="Yogesh Gounder"/>
    <s v="Bronze"/>
    <x v="167"/>
    <s v="Inventory"/>
    <s v="FreshMart Nagpur Junction"/>
    <x v="1"/>
    <x v="1"/>
    <x v="10"/>
    <n v="9"/>
    <n v="0.19649391121307053"/>
    <x v="4"/>
  </r>
  <r>
    <s v="INV100353"/>
    <d v="2025-09-14T00:00:00"/>
    <s v="CUST0350"/>
    <s v="PRD048"/>
    <s v="STR112"/>
    <s v="EMP0084"/>
    <n v="4"/>
    <n v="147.72"/>
    <n v="5"/>
    <n v="29.54"/>
    <n v="645.54"/>
    <n v="436.84"/>
    <n v="208.7"/>
    <x v="4"/>
    <x v="0"/>
    <x v="1"/>
    <n v="0.65625"/>
    <s v="Weekend"/>
    <x v="122"/>
    <x v="2"/>
    <n v="147.72"/>
    <s v="Raghav Chettiar"/>
    <s v="Bronze"/>
    <x v="248"/>
    <s v="Cashier"/>
    <s v="FreshMart Surat Colony"/>
    <x v="1"/>
    <x v="1"/>
    <x v="10"/>
    <n v="9"/>
    <n v="0.32329522570251262"/>
    <x v="4"/>
  </r>
  <r>
    <s v="INV102173"/>
    <d v="2025-11-09T00:00:00"/>
    <s v="CUST0686"/>
    <s v="PRD098"/>
    <s v="STR129"/>
    <s v="EMP0239"/>
    <n v="3"/>
    <n v="93.33"/>
    <n v="10"/>
    <n v="28"/>
    <n v="251.99"/>
    <n v="207.27"/>
    <n v="44.72"/>
    <x v="1"/>
    <x v="0"/>
    <x v="1"/>
    <n v="0.68402777777777779"/>
    <s v="Weekday"/>
    <x v="32"/>
    <x v="10"/>
    <n v="83.13"/>
    <s v="Hemalatha Balan"/>
    <s v="Gold"/>
    <x v="133"/>
    <s v="Billing"/>
    <s v="FreshMart Ahmedabad Heights"/>
    <x v="1"/>
    <x v="1"/>
    <x v="5"/>
    <n v="11"/>
    <n v="0.1774673598158657"/>
    <x v="1"/>
  </r>
  <r>
    <s v="INV100187"/>
    <d v="2025-03-09T00:00:00"/>
    <s v="CUST0506"/>
    <s v="PRD084"/>
    <s v="STR110"/>
    <s v="EMP0133"/>
    <n v="3"/>
    <n v="225.35"/>
    <n v="5"/>
    <n v="33.799999999999997"/>
    <n v="642.25"/>
    <n v="546.51"/>
    <n v="95.74"/>
    <x v="5"/>
    <x v="0"/>
    <x v="1"/>
    <n v="0.72777777777777775"/>
    <s v="Weekday"/>
    <x v="36"/>
    <x v="9"/>
    <n v="221.61"/>
    <s v="Pandi Subramaniam"/>
    <s v="Gold"/>
    <x v="2"/>
    <s v="Sales"/>
    <s v="FreshMart Mumbai Colony"/>
    <x v="1"/>
    <x v="1"/>
    <x v="3"/>
    <n v="3"/>
    <n v="0.14906967691708836"/>
    <x v="4"/>
  </r>
  <r>
    <s v="INV101992"/>
    <d v="2025-08-15T00:00:00"/>
    <s v="CUST0671"/>
    <s v="PRD030"/>
    <s v="STR130"/>
    <s v="EMP0217"/>
    <n v="4"/>
    <n v="197.96"/>
    <n v="20"/>
    <n v="158.37"/>
    <n v="633.47"/>
    <n v="568"/>
    <n v="65.47"/>
    <x v="3"/>
    <x v="0"/>
    <x v="1"/>
    <n v="0.42152777777777778"/>
    <s v="Weekday"/>
    <x v="69"/>
    <x v="3"/>
    <n v="172.63"/>
    <s v="Nagarajan Raj"/>
    <s v="Gold"/>
    <x v="227"/>
    <s v="Sales"/>
    <s v="FreshMart Surat Central"/>
    <x v="1"/>
    <x v="1"/>
    <x v="11"/>
    <n v="8"/>
    <n v="0.10335138207018485"/>
    <x v="2"/>
  </r>
  <r>
    <s v="INV101361"/>
    <d v="2025-10-08T00:00:00"/>
    <s v="CUST0456"/>
    <s v="PRD026"/>
    <s v="STR097"/>
    <s v="EMP0340"/>
    <n v="2"/>
    <n v="329.69"/>
    <n v="15"/>
    <n v="98.91"/>
    <n v="644.54"/>
    <n v="494.5"/>
    <n v="150.04"/>
    <x v="4"/>
    <x v="0"/>
    <x v="1"/>
    <n v="0.54583333333333328"/>
    <s v="Weekend"/>
    <x v="15"/>
    <x v="3"/>
    <n v="329.69"/>
    <s v="Kamala Devi"/>
    <s v="Bronze"/>
    <x v="245"/>
    <s v="Cashier"/>
    <s v="FreshMart Ahmedabad Arcade"/>
    <x v="1"/>
    <x v="1"/>
    <x v="8"/>
    <n v="10"/>
    <n v="0.23278617308468055"/>
    <x v="3"/>
  </r>
  <r>
    <s v="INV100924"/>
    <d v="2025-07-29T00:00:00"/>
    <s v="CUST0204"/>
    <s v="PRD012"/>
    <s v="STR094"/>
    <s v="EMP0133"/>
    <n v="6"/>
    <n v="575.5"/>
    <n v="20"/>
    <n v="690.6"/>
    <n v="2762.4"/>
    <n v="2018.4"/>
    <n v="744"/>
    <x v="4"/>
    <x v="0"/>
    <x v="1"/>
    <n v="0.78472222222222221"/>
    <s v="Weekday"/>
    <x v="51"/>
    <x v="6"/>
    <n v="541.35"/>
    <s v="Mala Achari"/>
    <s v="Gold"/>
    <x v="2"/>
    <s v="Sales"/>
    <s v="FreshMart Mumbai Central"/>
    <x v="1"/>
    <x v="1"/>
    <x v="1"/>
    <n v="7"/>
    <n v="0.26933101650738489"/>
    <x v="2"/>
  </r>
  <r>
    <s v="INV102180"/>
    <d v="2025-07-26T00:00:00"/>
    <s v="CUST0443"/>
    <s v="PRD054"/>
    <s v="STR138"/>
    <s v="EMP0125"/>
    <n v="4"/>
    <n v="530.16"/>
    <n v="15"/>
    <n v="318.10000000000002"/>
    <n v="2072.92"/>
    <n v="1516.76"/>
    <n v="556.16"/>
    <x v="3"/>
    <x v="0"/>
    <x v="1"/>
    <n v="0.52638888888888891"/>
    <s v="Weekend"/>
    <x v="3"/>
    <x v="2"/>
    <n v="530.16"/>
    <s v="Suresh Naicker"/>
    <s v="Bronze"/>
    <x v="171"/>
    <s v="Cashier"/>
    <s v="FreshMart Mumbai Enclave"/>
    <x v="1"/>
    <x v="1"/>
    <x v="1"/>
    <n v="7"/>
    <n v="0.26829786002354167"/>
    <x v="3"/>
  </r>
  <r>
    <s v="INV102234"/>
    <d v="2025-07-26T00:00:00"/>
    <s v="CUST0535"/>
    <s v="PRD075"/>
    <s v="STR040"/>
    <s v="EMP0061"/>
    <n v="1"/>
    <n v="297.32"/>
    <n v="10"/>
    <n v="29.73"/>
    <n v="307.73"/>
    <n v="225.28"/>
    <n v="82.45"/>
    <x v="5"/>
    <x v="0"/>
    <x v="1"/>
    <n v="0.39166666666666666"/>
    <s v="Weekend"/>
    <x v="20"/>
    <x v="1"/>
    <n v="297.32"/>
    <s v="Sundar Venkataraman"/>
    <s v="Bronze"/>
    <x v="177"/>
    <s v="Billing"/>
    <s v="FreshMart Coimbatore Colony"/>
    <x v="1"/>
    <x v="1"/>
    <x v="1"/>
    <n v="7"/>
    <n v="0.26792967861436973"/>
    <x v="1"/>
  </r>
  <r>
    <s v="INV100525"/>
    <d v="2025-07-23T00:00:00"/>
    <s v="CUST0162"/>
    <s v="PRD119"/>
    <s v="STR106"/>
    <s v="EMP0316"/>
    <n v="4"/>
    <n v="234.86"/>
    <n v="10"/>
    <n v="93.94"/>
    <n v="845.5"/>
    <n v="852.92"/>
    <n v="-7.42"/>
    <x v="0"/>
    <x v="0"/>
    <x v="1"/>
    <n v="0.89583333333333337"/>
    <s v="Weekday"/>
    <x v="96"/>
    <x v="8"/>
    <n v="234.86"/>
    <s v="Geetha Balan"/>
    <s v="Silver"/>
    <x v="235"/>
    <s v="Billing"/>
    <s v="FreshMart Ahmedabad Crossing"/>
    <x v="1"/>
    <x v="1"/>
    <x v="1"/>
    <n v="7"/>
    <n v="-8.7758722649319935E-3"/>
    <x v="1"/>
  </r>
  <r>
    <s v="INV100799"/>
    <d v="2025-07-23T00:00:00"/>
    <s v="CUST0112"/>
    <s v="PRD034"/>
    <s v="STR139"/>
    <s v="EMP0133"/>
    <n v="3"/>
    <n v="124.84"/>
    <n v="15"/>
    <n v="56.18"/>
    <n v="318.33999999999997"/>
    <n v="292.05"/>
    <n v="26.29"/>
    <x v="5"/>
    <x v="0"/>
    <x v="1"/>
    <n v="0.78819444444444442"/>
    <s v="Weekday"/>
    <x v="13"/>
    <x v="3"/>
    <n v="124.84"/>
    <s v="Gokul Venkataraman"/>
    <s v="Silver"/>
    <x v="2"/>
    <s v="Sales"/>
    <s v="FreshMart Nagpur Colony"/>
    <x v="1"/>
    <x v="1"/>
    <x v="1"/>
    <n v="7"/>
    <n v="8.2584657912923298E-2"/>
    <x v="3"/>
  </r>
  <r>
    <s v="INV100485"/>
    <d v="2025-07-22T00:00:00"/>
    <s v="CUST0028"/>
    <s v="PRD075"/>
    <s v="STR134"/>
    <s v="EMP0170"/>
    <n v="1"/>
    <n v="297.32"/>
    <n v="20"/>
    <n v="59.46"/>
    <n v="237.86"/>
    <n v="225.28"/>
    <n v="12.58"/>
    <x v="1"/>
    <x v="0"/>
    <x v="1"/>
    <n v="0.66388888888888886"/>
    <s v="Weekday"/>
    <x v="20"/>
    <x v="1"/>
    <n v="297.32"/>
    <s v="Nithya Pillai"/>
    <s v="Bronze"/>
    <x v="307"/>
    <s v="Sales"/>
    <s v="FreshMart Pune Extension"/>
    <x v="1"/>
    <x v="1"/>
    <x v="1"/>
    <n v="7"/>
    <n v="5.2888253594551411E-2"/>
    <x v="2"/>
  </r>
  <r>
    <s v="INV100005"/>
    <d v="2025-06-07T00:00:00"/>
    <s v="CUST0137"/>
    <s v="PRD024"/>
    <s v="STR127"/>
    <s v="EMP0225"/>
    <n v="4"/>
    <n v="351.96"/>
    <n v="15"/>
    <n v="211.18"/>
    <n v="1376.16"/>
    <n v="984.48"/>
    <n v="391.68"/>
    <x v="4"/>
    <x v="0"/>
    <x v="1"/>
    <n v="0.71666666666666667"/>
    <s v="Weekend"/>
    <x v="88"/>
    <x v="7"/>
    <n v="313.47000000000003"/>
    <s v="Raghav Selvam"/>
    <s v="Gold"/>
    <x v="23"/>
    <s v="Sales"/>
    <s v="FreshMart Surat Enclave"/>
    <x v="1"/>
    <x v="1"/>
    <x v="9"/>
    <n v="6"/>
    <n v="0.2846180676665504"/>
    <x v="3"/>
  </r>
  <r>
    <s v="INV101481"/>
    <d v="2025-06-23T00:00:00"/>
    <s v="CUST0168"/>
    <s v="PRD113"/>
    <s v="STR135"/>
    <s v="EMP0332"/>
    <n v="6"/>
    <n v="266.27999999999997"/>
    <n v="15"/>
    <n v="239.65"/>
    <n v="1358.03"/>
    <n v="1270.3800000000001"/>
    <n v="87.65"/>
    <x v="5"/>
    <x v="0"/>
    <x v="1"/>
    <n v="0.74236111111111114"/>
    <s v="Weekday"/>
    <x v="146"/>
    <x v="4"/>
    <n v="236.56"/>
    <s v="Naveen Prabhu"/>
    <s v="Gold"/>
    <x v="68"/>
    <s v="Cashier"/>
    <s v="FreshMart Pune Towers"/>
    <x v="1"/>
    <x v="1"/>
    <x v="9"/>
    <n v="6"/>
    <n v="6.4542020426647431E-2"/>
    <x v="3"/>
  </r>
  <r>
    <s v="INV101664"/>
    <d v="2025-06-21T00:00:00"/>
    <s v="CUST0417"/>
    <s v="PRD144"/>
    <s v="STR113"/>
    <s v="EMP0339"/>
    <n v="2"/>
    <n v="242.22"/>
    <n v="5"/>
    <n v="24.22"/>
    <n v="529.25"/>
    <n v="372.08"/>
    <n v="157.16999999999999"/>
    <x v="3"/>
    <x v="0"/>
    <x v="1"/>
    <n v="0.63888888888888884"/>
    <s v="Weekend"/>
    <x v="14"/>
    <x v="5"/>
    <n v="242.22"/>
    <s v="Sanjay Chandran"/>
    <s v="Bronze"/>
    <x v="252"/>
    <s v="Cashier"/>
    <s v="FreshMart Pune Heights"/>
    <x v="1"/>
    <x v="1"/>
    <x v="9"/>
    <n v="6"/>
    <n v="0.29696740670760507"/>
    <x v="4"/>
  </r>
  <r>
    <s v="INV102164"/>
    <d v="2025-05-06T00:00:00"/>
    <s v="CUST0220"/>
    <s v="PRD082"/>
    <s v="STR101"/>
    <s v="EMP0098"/>
    <n v="3"/>
    <n v="232.92"/>
    <n v="10"/>
    <n v="69.88"/>
    <n v="628.88"/>
    <n v="577.23"/>
    <n v="51.65"/>
    <x v="4"/>
    <x v="0"/>
    <x v="1"/>
    <n v="0.60347222222222219"/>
    <s v="Weekday"/>
    <x v="31"/>
    <x v="9"/>
    <n v="232.92"/>
    <s v="Mala Gupta"/>
    <s v="Bronze"/>
    <x v="115"/>
    <s v="Inventory"/>
    <s v="FreshMart Nagpur Junction"/>
    <x v="1"/>
    <x v="1"/>
    <x v="6"/>
    <n v="5"/>
    <n v="8.2130136114998087E-2"/>
    <x v="1"/>
  </r>
  <r>
    <s v="INV100246"/>
    <d v="2025-04-06T00:00:00"/>
    <s v="CUST0579"/>
    <s v="PRD047"/>
    <s v="STR136"/>
    <s v="EMP0070"/>
    <n v="5"/>
    <n v="486.09"/>
    <n v="15"/>
    <n v="364.57"/>
    <n v="2065.88"/>
    <n v="1719.45"/>
    <n v="346.43"/>
    <x v="1"/>
    <x v="0"/>
    <x v="1"/>
    <n v="0.85069444444444442"/>
    <s v="Weekday"/>
    <x v="91"/>
    <x v="2"/>
    <n v="474.19"/>
    <s v="Pandi Nair"/>
    <s v="Gold"/>
    <x v="51"/>
    <s v="Sales"/>
    <s v="FreshMart Nagpur Crossing"/>
    <x v="1"/>
    <x v="1"/>
    <x v="4"/>
    <n v="4"/>
    <n v="0.16769125021782486"/>
    <x v="3"/>
  </r>
  <r>
    <s v="INV102013"/>
    <d v="2025-05-17T00:00:00"/>
    <s v="CUST0093"/>
    <s v="PRD121"/>
    <s v="STR101"/>
    <s v="EMP0016"/>
    <n v="5"/>
    <n v="317.72000000000003"/>
    <n v="15"/>
    <n v="238.29"/>
    <n v="1552.86"/>
    <n v="1357.65"/>
    <n v="195.21"/>
    <x v="2"/>
    <x v="0"/>
    <x v="1"/>
    <n v="0.77847222222222223"/>
    <s v="Weekend"/>
    <x v="112"/>
    <x v="8"/>
    <n v="223.15"/>
    <s v="Prakash Menon"/>
    <s v="Silver"/>
    <x v="223"/>
    <s v="Store Manager"/>
    <s v="FreshMart Nagpur Junction"/>
    <x v="1"/>
    <x v="1"/>
    <x v="6"/>
    <n v="5"/>
    <n v="0.12570998029442448"/>
    <x v="3"/>
  </r>
  <r>
    <s v="INV102187"/>
    <d v="2025-05-13T00:00:00"/>
    <s v="CUST0179"/>
    <s v="PRD139"/>
    <s v="STR110"/>
    <s v="EMP0187"/>
    <n v="6"/>
    <n v="93.93"/>
    <n v="20"/>
    <n v="112.72"/>
    <n v="450.86"/>
    <n v="424.2"/>
    <n v="26.66"/>
    <x v="2"/>
    <x v="0"/>
    <x v="1"/>
    <n v="0.73888888888888893"/>
    <s v="Weekday"/>
    <x v="107"/>
    <x v="5"/>
    <n v="91.61"/>
    <s v="Chitra Mudaliar"/>
    <s v="Gold"/>
    <x v="161"/>
    <s v="Billing"/>
    <s v="FreshMart Mumbai Colony"/>
    <x v="1"/>
    <x v="1"/>
    <x v="6"/>
    <n v="5"/>
    <n v="5.9131437696846027E-2"/>
    <x v="2"/>
  </r>
  <r>
    <s v="INV102202"/>
    <d v="2025-04-05T00:00:00"/>
    <s v="CUST0085"/>
    <s v="PRD064"/>
    <s v="STR121"/>
    <s v="EMP0319"/>
    <n v="1"/>
    <n v="386.17"/>
    <n v="5"/>
    <n v="19.309999999999999"/>
    <n v="421.89"/>
    <n v="275.67"/>
    <n v="146.22"/>
    <x v="5"/>
    <x v="0"/>
    <x v="1"/>
    <n v="0.48125000000000001"/>
    <s v="Weekend"/>
    <x v="135"/>
    <x v="11"/>
    <n v="386.17"/>
    <s v="Sundar Prabhu"/>
    <s v="Bronze"/>
    <x v="244"/>
    <s v="Cashier"/>
    <s v="FreshMart Pune Junction"/>
    <x v="1"/>
    <x v="1"/>
    <x v="4"/>
    <n v="4"/>
    <n v="0.34658323259617435"/>
    <x v="4"/>
  </r>
  <r>
    <s v="INV102317"/>
    <d v="2025-04-05T00:00:00"/>
    <s v="CUST0541"/>
    <s v="PRD003"/>
    <s v="STR137"/>
    <s v="EMP0080"/>
    <n v="3"/>
    <n v="675.25"/>
    <n v="10"/>
    <n v="202.57"/>
    <n v="2096.66"/>
    <n v="1030.95"/>
    <n v="1065.71"/>
    <x v="3"/>
    <x v="0"/>
    <x v="1"/>
    <n v="0.7631944444444444"/>
    <s v="Weekend"/>
    <x v="104"/>
    <x v="6"/>
    <n v="589.75"/>
    <s v="Divya Reddy"/>
    <s v="Gold"/>
    <x v="222"/>
    <s v="Sales"/>
    <s v="FreshMart Ahmedabad Square"/>
    <x v="1"/>
    <x v="1"/>
    <x v="4"/>
    <n v="4"/>
    <n v="0.50828937452901291"/>
    <x v="1"/>
  </r>
  <r>
    <s v="INV100452"/>
    <d v="2025-01-05T00:00:00"/>
    <s v="CUST0618"/>
    <s v="PRD057"/>
    <s v="STR104"/>
    <s v="EMP0148"/>
    <n v="4"/>
    <n v="336.02"/>
    <n v="15"/>
    <n v="201.61"/>
    <n v="1142.47"/>
    <n v="940.2"/>
    <n v="202.27"/>
    <x v="1"/>
    <x v="0"/>
    <x v="1"/>
    <n v="0.56458333333333333"/>
    <s v="Weekday"/>
    <x v="117"/>
    <x v="2"/>
    <n v="317.99"/>
    <s v="Malathi Naidu"/>
    <s v="Gold"/>
    <x v="219"/>
    <s v="Billing"/>
    <s v="FreshMart Nagpur Square"/>
    <x v="1"/>
    <x v="1"/>
    <x v="7"/>
    <n v="1"/>
    <n v="0.17704622440851839"/>
    <x v="3"/>
  </r>
  <r>
    <s v="INV101026"/>
    <d v="2025-04-29T00:00:00"/>
    <s v="CUST0077"/>
    <s v="PRD137"/>
    <s v="STR134"/>
    <s v="EMP0133"/>
    <n v="4"/>
    <n v="442.14"/>
    <n v="5"/>
    <n v="88.43"/>
    <n v="1680.13"/>
    <n v="1407.48"/>
    <n v="272.64999999999998"/>
    <x v="4"/>
    <x v="0"/>
    <x v="1"/>
    <n v="0.4513888888888889"/>
    <s v="Weekday"/>
    <x v="0"/>
    <x v="0"/>
    <n v="442.14"/>
    <s v="Dhanya Krishnan"/>
    <s v="Bronze"/>
    <x v="2"/>
    <s v="Sales"/>
    <s v="FreshMart Pune Extension"/>
    <x v="1"/>
    <x v="1"/>
    <x v="4"/>
    <n v="4"/>
    <n v="0.16227910935463324"/>
    <x v="4"/>
  </r>
  <r>
    <s v="INV100965"/>
    <d v="2025-10-04T00:00:00"/>
    <s v="CUST0110"/>
    <s v="PRD088"/>
    <s v="STR113"/>
    <s v="EMP0339"/>
    <n v="6"/>
    <n v="434.9"/>
    <n v="5"/>
    <n v="130.47"/>
    <n v="2478.9299999999998"/>
    <n v="2047.44"/>
    <n v="431.49"/>
    <x v="5"/>
    <x v="0"/>
    <x v="1"/>
    <n v="0.50902777777777775"/>
    <s v="Weekday"/>
    <x v="16"/>
    <x v="9"/>
    <n v="404.97"/>
    <s v="Pandi Chandran"/>
    <s v="Gold"/>
    <x v="252"/>
    <s v="Cashier"/>
    <s v="FreshMart Pune Heights"/>
    <x v="1"/>
    <x v="1"/>
    <x v="8"/>
    <n v="10"/>
    <n v="0.17406300298919294"/>
    <x v="4"/>
  </r>
  <r>
    <s v="INV102236"/>
    <d v="2025-06-04T00:00:00"/>
    <s v="CUST0398"/>
    <s v="PRD133"/>
    <s v="STR124"/>
    <s v="EMP0042"/>
    <n v="6"/>
    <n v="82.49"/>
    <n v="20"/>
    <n v="98.99"/>
    <n v="455.34"/>
    <n v="373.5"/>
    <n v="81.84"/>
    <x v="2"/>
    <x v="0"/>
    <x v="1"/>
    <n v="0.71805555555555556"/>
    <s v="Weekend"/>
    <x v="55"/>
    <x v="0"/>
    <n v="80.5"/>
    <s v="Balamurugan Menon"/>
    <s v="Gold"/>
    <x v="14"/>
    <s v="Sales"/>
    <s v="FreshMart Ahmedabad Hub"/>
    <x v="1"/>
    <x v="1"/>
    <x v="9"/>
    <n v="6"/>
    <n v="0.17973382527342208"/>
    <x v="2"/>
  </r>
  <r>
    <s v="INV102395"/>
    <d v="2026-04-03T00:00:00"/>
    <s v="CUST0170"/>
    <s v="PRD103"/>
    <s v="STR115"/>
    <s v="EMP0269"/>
    <n v="2"/>
    <n v="355.64"/>
    <n v="15"/>
    <n v="106.69"/>
    <n v="604.59"/>
    <n v="606.82000000000005"/>
    <n v="-2.23"/>
    <x v="1"/>
    <x v="1"/>
    <x v="1"/>
    <n v="0.88749999999999996"/>
    <s v="Weekday"/>
    <x v="93"/>
    <x v="10"/>
    <n v="355.64"/>
    <s v="Bhuvana Pandian"/>
    <s v="Bronze"/>
    <x v="95"/>
    <s v="Billing"/>
    <s v="FreshMart Surat Nagar"/>
    <x v="1"/>
    <x v="0"/>
    <x v="4"/>
    <n v="4"/>
    <n v="-3.688450023983195E-3"/>
    <x v="3"/>
  </r>
  <r>
    <s v="INV101165"/>
    <d v="2025-09-14T00:00:00"/>
    <s v="CUST0480"/>
    <s v="PRD123"/>
    <s v="STR137"/>
    <s v="EMP0080"/>
    <n v="2"/>
    <n v="183.39"/>
    <n v="15"/>
    <n v="55.02"/>
    <n v="358.52"/>
    <n v="316.86"/>
    <n v="41.66"/>
    <x v="2"/>
    <x v="1"/>
    <x v="1"/>
    <n v="0.65694444444444444"/>
    <s v="Weekend"/>
    <x v="137"/>
    <x v="8"/>
    <n v="183.39"/>
    <s v="Aishwarya Balan"/>
    <s v="Bronze"/>
    <x v="222"/>
    <s v="Sales"/>
    <s v="FreshMart Ahmedabad Square"/>
    <x v="1"/>
    <x v="1"/>
    <x v="10"/>
    <n v="9"/>
    <n v="0.11619993305812786"/>
    <x v="3"/>
  </r>
  <r>
    <s v="INV100438"/>
    <d v="2025-06-21T00:00:00"/>
    <s v="CUST0580"/>
    <s v="PRD070"/>
    <s v="STR140"/>
    <s v="EMP0145"/>
    <n v="1"/>
    <n v="233.47"/>
    <n v="15"/>
    <n v="35.020000000000003"/>
    <n v="228.22"/>
    <n v="188.98"/>
    <n v="39.24"/>
    <x v="1"/>
    <x v="1"/>
    <x v="1"/>
    <n v="0.53263888888888888"/>
    <s v="Weekend"/>
    <x v="1"/>
    <x v="1"/>
    <n v="233.47"/>
    <s v="Eswari Nathan"/>
    <s v="Bronze"/>
    <x v="195"/>
    <s v="Cashier"/>
    <s v="FreshMart Surat Crossing"/>
    <x v="1"/>
    <x v="1"/>
    <x v="9"/>
    <n v="6"/>
    <n v="0.17193935676102007"/>
    <x v="3"/>
  </r>
  <r>
    <s v="INV100494"/>
    <d v="2025-12-22T00:00:00"/>
    <s v="CUST0088"/>
    <s v="PRD111"/>
    <s v="STR060"/>
    <s v="EMP0181"/>
    <n v="1"/>
    <n v="225.45"/>
    <n v="15"/>
    <n v="33.82"/>
    <n v="191.63"/>
    <n v="190.9"/>
    <n v="0.73"/>
    <x v="5"/>
    <x v="0"/>
    <x v="1"/>
    <n v="0.66597222222222219"/>
    <s v="Weekday"/>
    <x v="29"/>
    <x v="4"/>
    <n v="225.45"/>
    <s v="Eswari Achari"/>
    <s v="Silver"/>
    <x v="312"/>
    <s v="Sales"/>
    <s v="FreshMart Erode Square"/>
    <x v="2"/>
    <x v="1"/>
    <x v="2"/>
    <n v="12"/>
    <n v="3.8094244116265719E-3"/>
    <x v="3"/>
  </r>
  <r>
    <s v="INV102331"/>
    <d v="2026-01-16T00:00:00"/>
    <s v="CUST0178"/>
    <s v="PRD026"/>
    <s v="STR157"/>
    <s v="EMP0220"/>
    <n v="8"/>
    <n v="347.9"/>
    <n v="15"/>
    <n v="417.48"/>
    <n v="2365.7199999999998"/>
    <n v="1978"/>
    <n v="387.72"/>
    <x v="5"/>
    <x v="0"/>
    <x v="1"/>
    <n v="0.70833333333333337"/>
    <s v="Weekday"/>
    <x v="15"/>
    <x v="3"/>
    <n v="329.69"/>
    <s v="Vasanth Varma"/>
    <s v="Gold"/>
    <x v="283"/>
    <s v="Operations"/>
    <s v="FreshMart Lucknow Extension"/>
    <x v="2"/>
    <x v="0"/>
    <x v="7"/>
    <n v="1"/>
    <n v="0.16389090847606652"/>
    <x v="3"/>
  </r>
  <r>
    <s v="INV102125"/>
    <d v="2025-12-13T00:00:00"/>
    <s v="CUST0157"/>
    <s v="PRD129"/>
    <s v="STR153"/>
    <s v="EMP0333"/>
    <n v="3"/>
    <n v="490.73"/>
    <n v="10"/>
    <n v="147.22"/>
    <n v="1523.72"/>
    <n v="1120.74"/>
    <n v="402.98"/>
    <x v="3"/>
    <x v="0"/>
    <x v="1"/>
    <n v="0.62361111111111112"/>
    <s v="Weekend"/>
    <x v="106"/>
    <x v="0"/>
    <n v="490.22"/>
    <s v="Prasath Chettiar"/>
    <s v="Gold"/>
    <x v="101"/>
    <s v="Cashier"/>
    <s v="FreshMart Lucknow Junction"/>
    <x v="2"/>
    <x v="1"/>
    <x v="2"/>
    <n v="12"/>
    <n v="0.2644711626808075"/>
    <x v="1"/>
  </r>
  <r>
    <s v="INV101258"/>
    <d v="2026-03-26T00:00:00"/>
    <s v="CUST0526"/>
    <s v="PRD034"/>
    <s v="STR142"/>
    <s v="EMP0345"/>
    <n v="4"/>
    <n v="124.84"/>
    <n v="15"/>
    <n v="74.900000000000006"/>
    <n v="424.46"/>
    <n v="389.4"/>
    <n v="35.06"/>
    <x v="0"/>
    <x v="0"/>
    <x v="1"/>
    <n v="0.54722222222222228"/>
    <s v="Weekday"/>
    <x v="13"/>
    <x v="3"/>
    <n v="124.84"/>
    <s v="Deepa Krishnan"/>
    <s v="Bronze"/>
    <x v="29"/>
    <s v="Sales"/>
    <s v="FreshMart Chandigarh Plaza"/>
    <x v="2"/>
    <x v="0"/>
    <x v="3"/>
    <n v="3"/>
    <n v="8.2599067049898708E-2"/>
    <x v="3"/>
  </r>
  <r>
    <s v="INV102296"/>
    <d v="2026-02-23T00:00:00"/>
    <s v="CUST0263"/>
    <s v="PRD024"/>
    <s v="STR152"/>
    <s v="EMP0291"/>
    <n v="6"/>
    <n v="352.52"/>
    <n v="10"/>
    <n v="211.51"/>
    <n v="1903.61"/>
    <n v="1476.72"/>
    <n v="426.89"/>
    <x v="3"/>
    <x v="0"/>
    <x v="1"/>
    <n v="0.90694444444444444"/>
    <s v="Weekday"/>
    <x v="88"/>
    <x v="7"/>
    <n v="313.47000000000003"/>
    <s v="Deepa Kumar"/>
    <s v="Gold"/>
    <x v="281"/>
    <s v="HR"/>
    <s v="FreshMart Lucknow Arcade"/>
    <x v="2"/>
    <x v="0"/>
    <x v="0"/>
    <n v="2"/>
    <n v="0.22425286692127064"/>
    <x v="1"/>
  </r>
  <r>
    <s v="INV100547"/>
    <d v="2025-12-24T00:00:00"/>
    <s v="CUST0395"/>
    <s v="PRD132"/>
    <s v="STR176"/>
    <s v="EMP0069"/>
    <n v="1"/>
    <n v="351.78"/>
    <n v="10"/>
    <n v="35.18"/>
    <n v="316.60000000000002"/>
    <n v="253.83"/>
    <n v="62.77"/>
    <x v="4"/>
    <x v="0"/>
    <x v="1"/>
    <n v="0.57499999999999996"/>
    <s v="Weekday"/>
    <x v="77"/>
    <x v="0"/>
    <n v="351.78"/>
    <s v="Arun Pandian"/>
    <s v="Bronze"/>
    <x v="157"/>
    <s v="Store Manager"/>
    <s v="FreshMart Kolkata Hub"/>
    <x v="3"/>
    <x v="1"/>
    <x v="2"/>
    <n v="12"/>
    <n v="0.19826279216677195"/>
    <x v="1"/>
  </r>
  <r>
    <s v="INV100227"/>
    <d v="2025-12-20T00:00:00"/>
    <s v="CUST0580"/>
    <s v="PRD119"/>
    <s v="STR165"/>
    <s v="EMP0028"/>
    <n v="1"/>
    <n v="234.86"/>
    <n v="10"/>
    <n v="23.49"/>
    <n v="243.08"/>
    <n v="213.23"/>
    <n v="29.85"/>
    <x v="5"/>
    <x v="0"/>
    <x v="1"/>
    <n v="0.52638888888888891"/>
    <s v="Weekend"/>
    <x v="96"/>
    <x v="8"/>
    <n v="234.86"/>
    <s v="Eswari Nathan"/>
    <s v="Bronze"/>
    <x v="54"/>
    <s v="Sales"/>
    <s v="FreshMart Jaipur Junction"/>
    <x v="2"/>
    <x v="1"/>
    <x v="2"/>
    <n v="12"/>
    <n v="0.12279907849267731"/>
    <x v="1"/>
  </r>
  <r>
    <s v="INV100088"/>
    <d v="2025-12-13T00:00:00"/>
    <s v="CUST0380"/>
    <s v="PRD018"/>
    <s v="STR175"/>
    <s v="EMP0043"/>
    <n v="4"/>
    <n v="232.58"/>
    <n v="15"/>
    <n v="139.55000000000001"/>
    <n v="909.39"/>
    <n v="764.8"/>
    <n v="144.59"/>
    <x v="5"/>
    <x v="0"/>
    <x v="1"/>
    <n v="0.60624999999999996"/>
    <s v="Weekend"/>
    <x v="21"/>
    <x v="7"/>
    <n v="232.58"/>
    <s v="Dinesh Venkataraman"/>
    <s v="Silver"/>
    <x v="193"/>
    <s v="Cashier"/>
    <s v="FreshMart Patna Square"/>
    <x v="3"/>
    <x v="1"/>
    <x v="2"/>
    <n v="12"/>
    <n v="0.15899669008896075"/>
    <x v="3"/>
  </r>
  <r>
    <s v="INV100876"/>
    <d v="2026-01-17T00:00:00"/>
    <s v="CUST0497"/>
    <s v="PRD013"/>
    <s v="STR163"/>
    <s v="EMP0292"/>
    <n v="7"/>
    <n v="167.53"/>
    <n v="5"/>
    <n v="58.64"/>
    <n v="1281.18"/>
    <n v="869.68"/>
    <n v="411.5"/>
    <x v="1"/>
    <x v="1"/>
    <x v="1"/>
    <n v="0.70277777777777772"/>
    <s v="Weekend"/>
    <x v="24"/>
    <x v="7"/>
    <n v="161.03"/>
    <s v="Vasanth Nathan"/>
    <s v="Gold"/>
    <x v="263"/>
    <s v="Inventory"/>
    <s v="FreshMart Lucknow Square"/>
    <x v="2"/>
    <x v="0"/>
    <x v="7"/>
    <n v="1"/>
    <n v="0.32118827955478541"/>
    <x v="4"/>
  </r>
  <r>
    <s v="INV100138"/>
    <d v="2025-12-18T00:00:00"/>
    <s v="CUST0416"/>
    <s v="PRD138"/>
    <s v="STR158"/>
    <s v="EMP0107"/>
    <n v="2"/>
    <n v="416.08"/>
    <n v="20"/>
    <n v="166.43"/>
    <n v="665.73"/>
    <n v="639.28"/>
    <n v="26.45"/>
    <x v="4"/>
    <x v="0"/>
    <x v="1"/>
    <n v="0.50763888888888886"/>
    <s v="Weekday"/>
    <x v="99"/>
    <x v="0"/>
    <n v="416.08"/>
    <s v="Hari Prabhu"/>
    <s v="Silver"/>
    <x v="262"/>
    <s v="Sales"/>
    <s v="FreshMart Delhi Crossing"/>
    <x v="2"/>
    <x v="1"/>
    <x v="2"/>
    <n v="12"/>
    <n v="3.973082180463551E-2"/>
    <x v="2"/>
  </r>
  <r>
    <s v="INV100175"/>
    <d v="2026-02-21T00:00:00"/>
    <s v="CUST0596"/>
    <s v="PRD115"/>
    <s v="STR165"/>
    <s v="EMP0346"/>
    <n v="2"/>
    <n v="372.61"/>
    <n v="20"/>
    <n v="149.04"/>
    <n v="685.61"/>
    <n v="639.82000000000005"/>
    <n v="45.79"/>
    <x v="2"/>
    <x v="0"/>
    <x v="1"/>
    <n v="0.87152777777777779"/>
    <s v="Weekend"/>
    <x v="5"/>
    <x v="4"/>
    <n v="372.61"/>
    <s v="Geetha Sharma"/>
    <s v="Silver"/>
    <x v="271"/>
    <s v="Sales"/>
    <s v="FreshMart Jaipur Junction"/>
    <x v="2"/>
    <x v="0"/>
    <x v="0"/>
    <n v="2"/>
    <n v="6.6787240559501748E-2"/>
    <x v="2"/>
  </r>
  <r>
    <s v="INV102042"/>
    <d v="2025-07-12T00:00:00"/>
    <s v="CUST0563"/>
    <s v="PRD108"/>
    <s v="STR180"/>
    <s v="EMP0195"/>
    <n v="3"/>
    <n v="306.62"/>
    <n v="5"/>
    <n v="45.99"/>
    <n v="1004.95"/>
    <n v="779.79"/>
    <n v="225.16"/>
    <x v="5"/>
    <x v="0"/>
    <x v="1"/>
    <n v="0.63055555555555554"/>
    <s v="Weekend"/>
    <x v="140"/>
    <x v="4"/>
    <n v="306.62"/>
    <s v="Revathi Naicker"/>
    <s v="Bronze"/>
    <x v="270"/>
    <s v="Sales"/>
    <s v="FreshMart Guwahati Extension"/>
    <x v="3"/>
    <x v="1"/>
    <x v="1"/>
    <n v="7"/>
    <n v="0.22405094780834867"/>
    <x v="4"/>
  </r>
  <r>
    <s v="INV100341"/>
    <d v="2025-11-30T00:00:00"/>
    <s v="CUST0653"/>
    <s v="PRD031"/>
    <s v="STR098"/>
    <s v="EMP0179"/>
    <n v="5"/>
    <n v="386.4"/>
    <n v="5"/>
    <n v="96.6"/>
    <n v="2110.71"/>
    <n v="1358.9"/>
    <n v="751.81"/>
    <x v="2"/>
    <x v="0"/>
    <x v="1"/>
    <n v="0.85902777777777772"/>
    <s v="Weekend"/>
    <x v="50"/>
    <x v="3"/>
    <n v="342.46"/>
    <s v="Hemalatha Kumar"/>
    <s v="Gold"/>
    <x v="277"/>
    <s v="Sales"/>
    <s v="FreshMart Pune Main Road"/>
    <x v="2"/>
    <x v="1"/>
    <x v="5"/>
    <n v="11"/>
    <n v="0.35618820207418356"/>
    <x v="4"/>
  </r>
  <r>
    <s v="INV101675"/>
    <d v="2025-11-16T00:00:00"/>
    <s v="CUST0655"/>
    <s v="PRD097"/>
    <s v="STR159"/>
    <s v="EMP0052"/>
    <n v="5"/>
    <n v="365.92"/>
    <n v="10"/>
    <n v="182.96"/>
    <n v="1893.64"/>
    <n v="1551.9"/>
    <n v="341.74"/>
    <x v="5"/>
    <x v="0"/>
    <x v="1"/>
    <n v="0.46041666666666664"/>
    <s v="Weekend"/>
    <x v="41"/>
    <x v="10"/>
    <n v="365.92"/>
    <s v="Sangeetha Mudaliar"/>
    <s v="Silver"/>
    <x v="294"/>
    <s v="Sales"/>
    <s v="FreshMart Jaipur Market"/>
    <x v="2"/>
    <x v="1"/>
    <x v="5"/>
    <n v="11"/>
    <n v="0.18046724826260535"/>
    <x v="1"/>
  </r>
  <r>
    <s v="INV102288"/>
    <d v="2025-10-29T00:00:00"/>
    <s v="CUST0059"/>
    <s v="PRD139"/>
    <s v="STR144"/>
    <s v="EMP0133"/>
    <n v="2"/>
    <n v="91.61"/>
    <n v="5"/>
    <n v="9.16"/>
    <n v="174.06"/>
    <n v="141.4"/>
    <n v="32.659999999999997"/>
    <x v="4"/>
    <x v="1"/>
    <x v="1"/>
    <n v="0.5756944444444444"/>
    <s v="Weekday"/>
    <x v="107"/>
    <x v="5"/>
    <n v="91.61"/>
    <s v="Banu Sharma"/>
    <s v="Bronze"/>
    <x v="2"/>
    <s v="Sales"/>
    <s v="FreshMart Kanpur Colony"/>
    <x v="2"/>
    <x v="1"/>
    <x v="8"/>
    <n v="10"/>
    <n v="0.1876364472021142"/>
    <x v="4"/>
  </r>
  <r>
    <s v="INV100984"/>
    <d v="2025-10-25T00:00:00"/>
    <s v="CUST0502"/>
    <s v="PRD113"/>
    <s v="STR152"/>
    <s v="EMP0291"/>
    <n v="3"/>
    <n v="236.56"/>
    <n v="15"/>
    <n v="106.45"/>
    <n v="693.71"/>
    <n v="635.19000000000005"/>
    <n v="58.52"/>
    <x v="4"/>
    <x v="0"/>
    <x v="1"/>
    <n v="0.64930555555555558"/>
    <s v="Weekend"/>
    <x v="146"/>
    <x v="4"/>
    <n v="236.56"/>
    <s v="Dhanya Sekar"/>
    <s v="Bronze"/>
    <x v="281"/>
    <s v="HR"/>
    <s v="FreshMart Lucknow Arcade"/>
    <x v="2"/>
    <x v="1"/>
    <x v="8"/>
    <n v="10"/>
    <n v="8.435801703882026E-2"/>
    <x v="3"/>
  </r>
  <r>
    <s v="INV101932"/>
    <d v="2025-10-23T00:00:00"/>
    <s v="CUST0568"/>
    <s v="PRD060"/>
    <s v="STR146"/>
    <s v="EMP0343"/>
    <n v="7"/>
    <n v="76.86"/>
    <n v="20"/>
    <n v="107.6"/>
    <n v="430.42"/>
    <n v="379.75"/>
    <n v="50.67"/>
    <x v="5"/>
    <x v="0"/>
    <x v="1"/>
    <n v="0.78541666666666665"/>
    <s v="Weekday"/>
    <x v="87"/>
    <x v="11"/>
    <n v="72.930000000000007"/>
    <s v="Hemalatha Menon"/>
    <s v="Gold"/>
    <x v="260"/>
    <s v="Inventory"/>
    <s v="FreshMart Chandigarh Hub"/>
    <x v="2"/>
    <x v="1"/>
    <x v="8"/>
    <n v="10"/>
    <n v="0.11772222480368012"/>
    <x v="2"/>
  </r>
  <r>
    <s v="INV102349"/>
    <d v="2025-10-18T00:00:00"/>
    <s v="CUST0523"/>
    <s v="PRD044"/>
    <s v="STR152"/>
    <s v="EMP0291"/>
    <n v="3"/>
    <n v="229.81"/>
    <n v="5"/>
    <n v="34.47"/>
    <n v="753.2"/>
    <n v="624.66"/>
    <n v="128.54"/>
    <x v="2"/>
    <x v="0"/>
    <x v="1"/>
    <n v="0.63124999999999998"/>
    <s v="Weekend"/>
    <x v="132"/>
    <x v="12"/>
    <n v="229.81"/>
    <s v="Mala Velan"/>
    <s v="Silver"/>
    <x v="281"/>
    <s v="HR"/>
    <s v="FreshMart Lucknow Arcade"/>
    <x v="2"/>
    <x v="1"/>
    <x v="8"/>
    <n v="10"/>
    <n v="0.17065852363250131"/>
    <x v="4"/>
  </r>
  <r>
    <s v="INV101546"/>
    <d v="2025-11-10T00:00:00"/>
    <s v="CUST0482"/>
    <s v="PRD033"/>
    <s v="STR159"/>
    <s v="EMP0349"/>
    <n v="4"/>
    <n v="241.53"/>
    <n v="15"/>
    <n v="144.91999999999999"/>
    <n v="944.38"/>
    <n v="708.12"/>
    <n v="236.26"/>
    <x v="2"/>
    <x v="0"/>
    <x v="1"/>
    <n v="0.84861111111111109"/>
    <s v="Weekend"/>
    <x v="66"/>
    <x v="3"/>
    <n v="217.42"/>
    <s v="Prakash Naicker"/>
    <s v="Gold"/>
    <x v="166"/>
    <s v="Cashier"/>
    <s v="FreshMart Jaipur Market"/>
    <x v="2"/>
    <x v="1"/>
    <x v="5"/>
    <n v="11"/>
    <n v="0.25017471780427369"/>
    <x v="3"/>
  </r>
  <r>
    <s v="INV101988"/>
    <d v="2025-01-10T00:00:00"/>
    <s v="CUST0553"/>
    <s v="PRD048"/>
    <s v="STR157"/>
    <s v="EMP0122"/>
    <n v="3"/>
    <n v="169.46"/>
    <n v="15"/>
    <n v="76.260000000000005"/>
    <n v="432.12"/>
    <n v="327.63"/>
    <n v="104.49"/>
    <x v="1"/>
    <x v="0"/>
    <x v="1"/>
    <n v="0.75347222222222221"/>
    <s v="Weekday"/>
    <x v="122"/>
    <x v="2"/>
    <n v="147.72"/>
    <s v="Rajesh Varma"/>
    <s v="Gold"/>
    <x v="64"/>
    <s v="Cashier"/>
    <s v="FreshMart Lucknow Extension"/>
    <x v="2"/>
    <x v="1"/>
    <x v="7"/>
    <n v="1"/>
    <n v="0.24180783115801166"/>
    <x v="3"/>
  </r>
  <r>
    <s v="INV100946"/>
    <d v="2025-09-24T00:00:00"/>
    <s v="CUST0039"/>
    <s v="PRD149"/>
    <s v="STR148"/>
    <s v="EMP0220"/>
    <n v="2"/>
    <n v="171.25"/>
    <n v="5"/>
    <n v="17.12"/>
    <n v="325.38"/>
    <n v="248.66"/>
    <n v="76.72"/>
    <x v="3"/>
    <x v="0"/>
    <x v="1"/>
    <n v="0.48194444444444445"/>
    <s v="Weekday"/>
    <x v="89"/>
    <x v="5"/>
    <n v="171.25"/>
    <s v="Anjali Krishnan"/>
    <s v="Silver"/>
    <x v="283"/>
    <s v="Operations"/>
    <s v="FreshMart Kanpur Gardens"/>
    <x v="2"/>
    <x v="1"/>
    <x v="10"/>
    <n v="9"/>
    <n v="0.23578585039031286"/>
    <x v="4"/>
  </r>
  <r>
    <s v="INV100368"/>
    <d v="2025-09-14T00:00:00"/>
    <s v="CUST0654"/>
    <s v="PRD123"/>
    <s v="STR164"/>
    <s v="EMP0006"/>
    <n v="8"/>
    <n v="204.03"/>
    <n v="5"/>
    <n v="81.61"/>
    <n v="1783.22"/>
    <n v="1267.44"/>
    <n v="515.78"/>
    <x v="2"/>
    <x v="0"/>
    <x v="1"/>
    <n v="0.82638888888888884"/>
    <s v="Weekend"/>
    <x v="137"/>
    <x v="8"/>
    <n v="183.39"/>
    <s v="Gokul Sekar"/>
    <s v="Gold"/>
    <x v="255"/>
    <s v="Cashier"/>
    <s v="FreshMart Delhi Towers"/>
    <x v="2"/>
    <x v="1"/>
    <x v="10"/>
    <n v="9"/>
    <n v="0.28924081156559478"/>
    <x v="4"/>
  </r>
  <r>
    <s v="INV101239"/>
    <d v="2025-09-14T00:00:00"/>
    <s v="CUST0247"/>
    <s v="PRD032"/>
    <s v="STR175"/>
    <s v="EMP0133"/>
    <n v="2"/>
    <n v="141.11000000000001"/>
    <n v="15"/>
    <n v="42.33"/>
    <n v="275.87"/>
    <n v="231.82"/>
    <n v="44.05"/>
    <x v="4"/>
    <x v="0"/>
    <x v="1"/>
    <n v="0.8979166666666667"/>
    <s v="Weekend"/>
    <x v="28"/>
    <x v="3"/>
    <n v="141.11000000000001"/>
    <s v="Chitra Nathan"/>
    <s v="Bronze"/>
    <x v="2"/>
    <s v="Sales"/>
    <s v="FreshMart Patna Square"/>
    <x v="3"/>
    <x v="1"/>
    <x v="10"/>
    <n v="9"/>
    <n v="0.15967665929604521"/>
    <x v="3"/>
  </r>
  <r>
    <s v="INV102176"/>
    <d v="2025-12-07T00:00:00"/>
    <m/>
    <s v="PRD004"/>
    <s v="STR180"/>
    <s v="EMP0093"/>
    <n v="4"/>
    <n v="398.25"/>
    <n v="10"/>
    <n v="159.30000000000001"/>
    <n v="1648.75"/>
    <n v="946.16"/>
    <n v="702.59"/>
    <x v="3"/>
    <x v="0"/>
    <x v="1"/>
    <n v="0.69513888888888886"/>
    <s v="Weekend"/>
    <x v="127"/>
    <x v="6"/>
    <n v="398.25"/>
    <m/>
    <m/>
    <x v="88"/>
    <s v="Cashier"/>
    <s v="FreshMart Guwahati Extension"/>
    <x v="3"/>
    <x v="1"/>
    <x v="2"/>
    <n v="12"/>
    <n v="0.4261349507202426"/>
    <x v="1"/>
  </r>
  <r>
    <s v="INV101326"/>
    <d v="2025-08-06T00:00:00"/>
    <s v="CUST0402"/>
    <s v="PRD040"/>
    <s v="STR142"/>
    <s v="EMP0101"/>
    <n v="7"/>
    <n v="158.4"/>
    <n v="5"/>
    <n v="55.44"/>
    <n v="1211.3599999999999"/>
    <n v="892.36"/>
    <n v="319"/>
    <x v="4"/>
    <x v="0"/>
    <x v="1"/>
    <n v="0.58750000000000002"/>
    <s v="Weekend"/>
    <x v="118"/>
    <x v="12"/>
    <n v="144.03"/>
    <s v="Usha Raj"/>
    <s v="Gold"/>
    <x v="284"/>
    <s v="Operations"/>
    <s v="FreshMart Chandigarh Plaza"/>
    <x v="2"/>
    <x v="1"/>
    <x v="11"/>
    <n v="8"/>
    <n v="0.26334037775723157"/>
    <x v="4"/>
  </r>
  <r>
    <s v="INV101644"/>
    <d v="2025-04-06T00:00:00"/>
    <s v="CUST0250"/>
    <s v="PRD050"/>
    <s v="STR148"/>
    <s v="EMP0267"/>
    <n v="4"/>
    <n v="51.33"/>
    <n v="10"/>
    <n v="20.53"/>
    <n v="184.79"/>
    <n v="149.91999999999999"/>
    <n v="34.869999999999997"/>
    <x v="2"/>
    <x v="0"/>
    <x v="1"/>
    <n v="0.88958333333333328"/>
    <s v="Weekday"/>
    <x v="2"/>
    <x v="2"/>
    <n v="51.33"/>
    <s v="Nirmala Mudaliar"/>
    <s v="Bronze"/>
    <x v="181"/>
    <s v="HR"/>
    <s v="FreshMart Kanpur Gardens"/>
    <x v="2"/>
    <x v="1"/>
    <x v="4"/>
    <n v="4"/>
    <n v="0.18870068726662698"/>
    <x v="1"/>
  </r>
  <r>
    <s v="INV100158"/>
    <d v="2025-05-25T00:00:00"/>
    <s v="CUST0631"/>
    <s v="PRD007"/>
    <s v="STR165"/>
    <s v="EMP0254"/>
    <n v="4"/>
    <n v="437.49"/>
    <n v="15"/>
    <n v="262.49"/>
    <n v="1710.59"/>
    <n v="1061.76"/>
    <n v="648.83000000000004"/>
    <x v="1"/>
    <x v="0"/>
    <x v="1"/>
    <n v="0.61111111111111116"/>
    <s v="Weekend"/>
    <x v="7"/>
    <x v="6"/>
    <n v="437.49"/>
    <s v="Vasanth Gupta"/>
    <s v="Bronze"/>
    <x v="257"/>
    <s v="Cashier"/>
    <s v="FreshMart Jaipur Junction"/>
    <x v="2"/>
    <x v="1"/>
    <x v="6"/>
    <n v="5"/>
    <n v="0.37930187829930029"/>
    <x v="3"/>
  </r>
  <r>
    <s v="INV100563"/>
    <d v="2025-04-20T00:00:00"/>
    <s v="CUST0442"/>
    <s v="PRD057"/>
    <s v="STR149"/>
    <s v="EMP0128"/>
    <n v="3"/>
    <n v="317.99"/>
    <n v="5"/>
    <n v="47.7"/>
    <n v="1042.21"/>
    <n v="705.15"/>
    <n v="337.06"/>
    <x v="5"/>
    <x v="0"/>
    <x v="1"/>
    <n v="0.68263888888888891"/>
    <s v="Weekend"/>
    <x v="117"/>
    <x v="2"/>
    <n v="317.99"/>
    <s v="Kamala Rao"/>
    <s v="Silver"/>
    <x v="242"/>
    <s v="Cashier"/>
    <s v="FreshMart Jaipur Point"/>
    <x v="2"/>
    <x v="1"/>
    <x v="4"/>
    <n v="4"/>
    <n v="0.32340890991258958"/>
    <x v="4"/>
  </r>
  <r>
    <s v="INV100120"/>
    <d v="2026-02-14T00:00:00"/>
    <s v="CUST0418"/>
    <s v="PRD135"/>
    <s v="STR081"/>
    <s v="EMP0226"/>
    <n v="1"/>
    <n v="379.12"/>
    <n v="5"/>
    <n v="18.96"/>
    <n v="414.18"/>
    <n v="293.05"/>
    <n v="121.13"/>
    <x v="1"/>
    <x v="1"/>
    <x v="1"/>
    <n v="0.68263888888888891"/>
    <s v="Weekend"/>
    <x v="43"/>
    <x v="0"/>
    <n v="379.12"/>
    <s v="Jayakumar Gounder"/>
    <s v="Silver"/>
    <x v="183"/>
    <s v="Store Manager"/>
    <s v="FreshMart Erode Crossing"/>
    <x v="0"/>
    <x v="0"/>
    <x v="0"/>
    <n v="2"/>
    <n v="0.29245738567772467"/>
    <x v="4"/>
  </r>
  <r>
    <s v="INV100354"/>
    <d v="2025-12-28T00:00:00"/>
    <s v="CUST0689"/>
    <s v="PRD121"/>
    <s v="STR086"/>
    <s v="EMP0263"/>
    <n v="5"/>
    <n v="317.72000000000003"/>
    <n v="20"/>
    <n v="317.72000000000003"/>
    <n v="1461.51"/>
    <n v="1357.65"/>
    <n v="103.86"/>
    <x v="5"/>
    <x v="1"/>
    <x v="1"/>
    <n v="0.53888888888888886"/>
    <s v="Weekend"/>
    <x v="112"/>
    <x v="8"/>
    <n v="223.15"/>
    <s v="Karthik Pillai"/>
    <s v="Silver"/>
    <x v="99"/>
    <s v="Cashier"/>
    <s v="FreshMart Bengaluru Circle"/>
    <x v="0"/>
    <x v="1"/>
    <x v="2"/>
    <n v="12"/>
    <n v="7.1063489131104135E-2"/>
    <x v="2"/>
  </r>
  <r>
    <s v="INV102052"/>
    <d v="2025-11-26T00:00:00"/>
    <s v="CUST0030"/>
    <s v="PRD022"/>
    <s v="STR009"/>
    <s v="EMP0322"/>
    <n v="3"/>
    <n v="397.22"/>
    <n v="15"/>
    <n v="178.75"/>
    <n v="1012.91"/>
    <n v="958.11"/>
    <n v="54.8"/>
    <x v="0"/>
    <x v="1"/>
    <x v="1"/>
    <n v="0.71250000000000002"/>
    <s v="Weekday"/>
    <x v="25"/>
    <x v="7"/>
    <n v="397.22"/>
    <s v="Revathi Pillai"/>
    <s v="Silver"/>
    <x v="66"/>
    <s v="Billing"/>
    <s v="FreshMart Kochi Square"/>
    <x v="0"/>
    <x v="1"/>
    <x v="5"/>
    <n v="11"/>
    <n v="5.4101549002379283E-2"/>
    <x v="3"/>
  </r>
  <r>
    <s v="INV101936"/>
    <d v="2025-10-24T00:00:00"/>
    <s v="CUST0686"/>
    <s v="PRD034"/>
    <s v="STR012"/>
    <s v="EMP0157"/>
    <n v="6"/>
    <n v="126.77"/>
    <n v="20"/>
    <n v="152.12"/>
    <n v="608.5"/>
    <n v="584.1"/>
    <n v="24.4"/>
    <x v="1"/>
    <x v="1"/>
    <x v="1"/>
    <n v="0.56388888888888888"/>
    <s v="Weekday"/>
    <x v="13"/>
    <x v="3"/>
    <n v="124.84"/>
    <s v="Hemalatha Balan"/>
    <s v="Gold"/>
    <x v="142"/>
    <s v="Cashier"/>
    <s v="FreshMart Chennai Junction"/>
    <x v="0"/>
    <x v="1"/>
    <x v="8"/>
    <n v="10"/>
    <n v="4.0098603122432207E-2"/>
    <x v="2"/>
  </r>
  <r>
    <s v="INV101685"/>
    <d v="2025-10-18T00:00:00"/>
    <s v="CUST0317"/>
    <s v="PRD013"/>
    <s v="STR026"/>
    <s v="EMP0253"/>
    <n v="1"/>
    <n v="161.03"/>
    <n v="10"/>
    <n v="16.100000000000001"/>
    <n v="166.67"/>
    <n v="124.24"/>
    <n v="42.43"/>
    <x v="5"/>
    <x v="1"/>
    <x v="1"/>
    <n v="0.66666666666666663"/>
    <s v="Weekend"/>
    <x v="24"/>
    <x v="7"/>
    <n v="161.03"/>
    <s v="Prasath Nathan"/>
    <s v="Silver"/>
    <x v="77"/>
    <s v="HR"/>
    <s v="FreshMart Mysuru Crossing"/>
    <x v="0"/>
    <x v="1"/>
    <x v="8"/>
    <n v="10"/>
    <n v="0.25457490850182996"/>
    <x v="1"/>
  </r>
  <r>
    <s v="INV102038"/>
    <d v="2025-09-22T00:00:00"/>
    <s v="CUST0398"/>
    <s v="PRD131"/>
    <s v="STR051"/>
    <s v="EMP0098"/>
    <n v="6"/>
    <n v="101.17"/>
    <n v="5"/>
    <n v="30.35"/>
    <n v="576.66999999999996"/>
    <n v="433.74"/>
    <n v="142.93"/>
    <x v="2"/>
    <x v="1"/>
    <x v="1"/>
    <n v="0.87361111111111112"/>
    <s v="Weekday"/>
    <x v="143"/>
    <x v="0"/>
    <n v="93.47"/>
    <s v="Balamurugan Menon"/>
    <s v="Gold"/>
    <x v="115"/>
    <s v="Inventory"/>
    <s v="FreshMart Madurai Arcade"/>
    <x v="0"/>
    <x v="1"/>
    <x v="10"/>
    <n v="9"/>
    <n v="0.24785405864705987"/>
    <x v="4"/>
  </r>
  <r>
    <s v="INV101096"/>
    <d v="2025-07-09T00:00:00"/>
    <s v="CUST0572"/>
    <s v="PRD047"/>
    <s v="STR011"/>
    <s v="EMP0058"/>
    <n v="7"/>
    <n v="503.11"/>
    <n v="10"/>
    <n v="352.18"/>
    <n v="3645.03"/>
    <n v="2407.23"/>
    <n v="1237.8"/>
    <x v="5"/>
    <x v="1"/>
    <x v="1"/>
    <n v="0.61944444444444446"/>
    <s v="Weekend"/>
    <x v="91"/>
    <x v="2"/>
    <n v="474.19"/>
    <s v="Chandrasekar Balan"/>
    <s v="Gold"/>
    <x v="119"/>
    <s v="Cashier"/>
    <s v="FreshMart Bengaluru Enclave"/>
    <x v="0"/>
    <x v="1"/>
    <x v="1"/>
    <n v="7"/>
    <n v="0.33958568242236686"/>
    <x v="1"/>
  </r>
  <r>
    <s v="INV102009"/>
    <d v="2026-03-29T00:00:00"/>
    <s v="CUST0618"/>
    <s v="PRD028"/>
    <s v="STR013"/>
    <s v="EMP0036"/>
    <n v="6"/>
    <n v="389.12"/>
    <n v="10"/>
    <n v="233.47"/>
    <n v="2416.44"/>
    <n v="1859.88"/>
    <n v="556.55999999999995"/>
    <x v="1"/>
    <x v="0"/>
    <x v="1"/>
    <n v="0.51666666666666672"/>
    <s v="Weekend"/>
    <x v="58"/>
    <x v="3"/>
    <n v="380.12"/>
    <s v="Malathi Naidu"/>
    <s v="Gold"/>
    <x v="85"/>
    <s v="Cashier"/>
    <s v="FreshMart Tiruppur Extension"/>
    <x v="0"/>
    <x v="0"/>
    <x v="3"/>
    <n v="3"/>
    <n v="0.2303222922977603"/>
    <x v="1"/>
  </r>
  <r>
    <s v="INV102041"/>
    <d v="2026-03-28T00:00:00"/>
    <s v="CUST0004"/>
    <s v="PRD015"/>
    <s v="STR008"/>
    <s v="EMP0030"/>
    <n v="1"/>
    <n v="459.58"/>
    <n v="5"/>
    <n v="22.98"/>
    <n v="502.09"/>
    <n v="386.89"/>
    <n v="115.2"/>
    <x v="5"/>
    <x v="0"/>
    <x v="1"/>
    <n v="0.74861111111111112"/>
    <s v="Weekend"/>
    <x v="19"/>
    <x v="7"/>
    <n v="459.58"/>
    <s v="Naveen Sharma"/>
    <s v="Silver"/>
    <x v="110"/>
    <s v="Cashier"/>
    <s v="FreshMart Kochi Plaza"/>
    <x v="0"/>
    <x v="0"/>
    <x v="3"/>
    <n v="3"/>
    <n v="0.22944093688382564"/>
    <x v="4"/>
  </r>
  <r>
    <s v="INV101815"/>
    <d v="2026-08-02T00:00:00"/>
    <s v="CUST0056"/>
    <s v="PRD138"/>
    <s v="STR019"/>
    <s v="EMP0064"/>
    <n v="3"/>
    <n v="416.08"/>
    <n v="5"/>
    <n v="62.41"/>
    <n v="1363.7"/>
    <n v="958.92"/>
    <n v="404.78"/>
    <x v="5"/>
    <x v="0"/>
    <x v="1"/>
    <n v="0.77500000000000002"/>
    <s v="Weekend"/>
    <x v="99"/>
    <x v="0"/>
    <n v="416.08"/>
    <s v="Nithya Prabhu"/>
    <s v="Silver"/>
    <x v="174"/>
    <s v="Cashier"/>
    <s v="FreshMart Hyderabad Heights"/>
    <x v="0"/>
    <x v="0"/>
    <x v="11"/>
    <n v="8"/>
    <n v="0.29682481484197404"/>
    <x v="4"/>
  </r>
  <r>
    <s v="INV100634"/>
    <d v="2025-12-30T00:00:00"/>
    <s v="CUST0005"/>
    <s v="PRD071"/>
    <s v="STR117"/>
    <s v="EMP0009"/>
    <n v="1"/>
    <n v="53.39"/>
    <n v="15"/>
    <n v="8.01"/>
    <n v="45.38"/>
    <n v="43.01"/>
    <n v="2.37"/>
    <x v="0"/>
    <x v="0"/>
    <x v="1"/>
    <n v="0.51249999999999996"/>
    <s v="Weekday"/>
    <x v="37"/>
    <x v="1"/>
    <n v="53.39"/>
    <s v="Pandi Raj"/>
    <s v="Silver"/>
    <x v="190"/>
    <s v="Cashier"/>
    <s v="FreshMart Nagpur Market"/>
    <x v="0"/>
    <x v="1"/>
    <x v="2"/>
    <n v="12"/>
    <n v="5.2225650066108416E-2"/>
    <x v="3"/>
  </r>
  <r>
    <s v="INV101802"/>
    <d v="2025-12-24T00:00:00"/>
    <s v="CUST0634"/>
    <s v="PRD034"/>
    <s v="STR034"/>
    <s v="EMP0034"/>
    <n v="3"/>
    <n v="127.18"/>
    <n v="15"/>
    <n v="57.23"/>
    <n v="324.31"/>
    <n v="292.05"/>
    <n v="32.26"/>
    <x v="2"/>
    <x v="0"/>
    <x v="1"/>
    <n v="0.77569444444444446"/>
    <s v="Weekday"/>
    <x v="13"/>
    <x v="3"/>
    <n v="124.84"/>
    <s v="Chandrasekar Pandian"/>
    <s v="Gold"/>
    <x v="185"/>
    <s v="Cashier"/>
    <s v="FreshMart Tiruppur Circle"/>
    <x v="0"/>
    <x v="1"/>
    <x v="2"/>
    <n v="12"/>
    <n v="9.9472726712096449E-2"/>
    <x v="3"/>
  </r>
  <r>
    <s v="INV102408"/>
    <d v="2026-02-23T00:00:00"/>
    <s v="CUST0222"/>
    <s v="PRD017"/>
    <s v="STR034"/>
    <s v="EMP0059"/>
    <n v="1"/>
    <n v="464.41"/>
    <n v="20"/>
    <n v="92.88"/>
    <n v="371.53"/>
    <n v="397.69"/>
    <n v="-26.16"/>
    <x v="2"/>
    <x v="0"/>
    <x v="1"/>
    <n v="0.56736111111111109"/>
    <s v="Weekday"/>
    <x v="34"/>
    <x v="7"/>
    <n v="464.41"/>
    <s v="Balamurugan Varma"/>
    <s v="Silver"/>
    <x v="83"/>
    <s v="Billing"/>
    <s v="FreshMart Tiruppur Circle"/>
    <x v="0"/>
    <x v="0"/>
    <x v="0"/>
    <n v="2"/>
    <n v="-7.041154146367723E-2"/>
    <x v="2"/>
  </r>
  <r>
    <s v="INV100533"/>
    <d v="2026-02-24T00:00:00"/>
    <s v="CUST0063"/>
    <s v="PRD012"/>
    <s v="STR038"/>
    <s v="EMP0041"/>
    <n v="8"/>
    <n v="574.91"/>
    <n v="15"/>
    <n v="689.89"/>
    <n v="3909.39"/>
    <n v="2691.2"/>
    <n v="1218.19"/>
    <x v="0"/>
    <x v="0"/>
    <x v="1"/>
    <n v="0.86458333333333337"/>
    <s v="Weekday"/>
    <x v="51"/>
    <x v="6"/>
    <n v="541.35"/>
    <s v="Priya Varma"/>
    <s v="Gold"/>
    <x v="179"/>
    <s v="Inventory"/>
    <s v="FreshMart Hyderabad Hub"/>
    <x v="0"/>
    <x v="0"/>
    <x v="0"/>
    <n v="2"/>
    <n v="0.3116061585055469"/>
    <x v="3"/>
  </r>
  <r>
    <s v="INV101599"/>
    <d v="2025-12-13T00:00:00"/>
    <s v="CUST0120"/>
    <s v="PRD032"/>
    <s v="STR041"/>
    <s v="EMP0097"/>
    <n v="1"/>
    <n v="141.11000000000001"/>
    <n v="15"/>
    <n v="21.17"/>
    <n v="137.93"/>
    <n v="115.91"/>
    <n v="22.02"/>
    <x v="2"/>
    <x v="0"/>
    <x v="1"/>
    <n v="0.50416666666666665"/>
    <s v="Weekend"/>
    <x v="28"/>
    <x v="3"/>
    <n v="141.11000000000001"/>
    <s v="Lakshmi Balan"/>
    <s v="Silver"/>
    <x v="105"/>
    <s v="Billing"/>
    <s v="FreshMart Tiruppur Colony"/>
    <x v="0"/>
    <x v="1"/>
    <x v="2"/>
    <n v="12"/>
    <n v="0.15964619734648008"/>
    <x v="3"/>
  </r>
  <r>
    <s v="INV101291"/>
    <d v="2025-12-27T00:00:00"/>
    <s v="CUST0114"/>
    <s v="PRD022"/>
    <s v="STR054"/>
    <s v="EMP0104"/>
    <n v="1"/>
    <n v="397.22"/>
    <n v="5"/>
    <n v="19.86"/>
    <n v="433.96"/>
    <n v="319.37"/>
    <n v="114.59"/>
    <x v="1"/>
    <x v="0"/>
    <x v="1"/>
    <n v="0.3923611111111111"/>
    <s v="Weekend"/>
    <x v="25"/>
    <x v="7"/>
    <n v="397.22"/>
    <s v="Hariharan Menon"/>
    <s v="Bronze"/>
    <x v="81"/>
    <s v="Inventory"/>
    <s v="FreshMart Mysuru Plaza"/>
    <x v="0"/>
    <x v="1"/>
    <x v="2"/>
    <n v="12"/>
    <n v="0.26405659507788737"/>
    <x v="4"/>
  </r>
  <r>
    <s v="INV101691"/>
    <d v="2026-09-03T00:00:00"/>
    <s v="CUST0353"/>
    <s v="PRD099"/>
    <s v="STR076"/>
    <s v="EMP0099"/>
    <n v="8"/>
    <n v="442.74"/>
    <n v="15"/>
    <n v="531.29"/>
    <n v="3010.63"/>
    <n v="2779.76"/>
    <n v="230.87"/>
    <x v="1"/>
    <x v="0"/>
    <x v="1"/>
    <n v="0.63888888888888884"/>
    <s v="Weekday"/>
    <x v="20"/>
    <x v="10"/>
    <n v="401.06"/>
    <s v="Mala Nair"/>
    <s v="Gold"/>
    <x v="170"/>
    <s v="Cashier"/>
    <s v="FreshMart Hyderabad Towers"/>
    <x v="0"/>
    <x v="0"/>
    <x v="10"/>
    <n v="9"/>
    <n v="7.6684946340134785E-2"/>
    <x v="3"/>
  </r>
  <r>
    <s v="INV101322"/>
    <d v="2026-02-21T00:00:00"/>
    <s v="CUST0564"/>
    <s v="PRD002"/>
    <s v="STR080"/>
    <s v="EMP0285"/>
    <n v="5"/>
    <n v="463.38"/>
    <n v="10"/>
    <n v="231.69"/>
    <n v="2397.9899999999998"/>
    <n v="1270.25"/>
    <n v="1127.74"/>
    <x v="3"/>
    <x v="0"/>
    <x v="1"/>
    <n v="0.62152777777777779"/>
    <s v="Weekend"/>
    <x v="83"/>
    <x v="6"/>
    <n v="440.5"/>
    <s v="Kannan Raj"/>
    <s v="Gold"/>
    <x v="62"/>
    <s v="Store Manager"/>
    <s v="FreshMart Madurai Colony"/>
    <x v="0"/>
    <x v="0"/>
    <x v="0"/>
    <n v="2"/>
    <n v="0.47028553079871066"/>
    <x v="1"/>
  </r>
  <r>
    <s v="INV100145"/>
    <d v="2026-11-02T00:00:00"/>
    <s v="CUST0062"/>
    <s v="PRD014"/>
    <s v="STR085"/>
    <s v="EMP0121"/>
    <n v="3"/>
    <n v="434.65"/>
    <n v="10"/>
    <n v="130.38999999999999"/>
    <n v="1173.56"/>
    <n v="1054.8900000000001"/>
    <n v="118.67"/>
    <x v="1"/>
    <x v="0"/>
    <x v="1"/>
    <n v="0.48125000000000001"/>
    <s v="Weekday"/>
    <x v="54"/>
    <x v="7"/>
    <n v="434.65"/>
    <s v="Yazhini Varma"/>
    <s v="Bronze"/>
    <x v="130"/>
    <s v="Cashier"/>
    <s v="FreshMart Mysuru Arcade"/>
    <x v="0"/>
    <x v="0"/>
    <x v="5"/>
    <n v="11"/>
    <n v="0.10111967006373769"/>
    <x v="1"/>
  </r>
  <r>
    <s v="INV100791"/>
    <d v="2025-12-18T00:00:00"/>
    <m/>
    <s v="PRD116"/>
    <s v="STR090"/>
    <s v="EMP0032"/>
    <n v="4"/>
    <n v="168.55"/>
    <n v="20"/>
    <n v="134.84"/>
    <n v="539.36"/>
    <n v="511.92"/>
    <n v="27.44"/>
    <x v="5"/>
    <x v="0"/>
    <x v="1"/>
    <n v="0.49583333333333335"/>
    <s v="Weekday"/>
    <x v="125"/>
    <x v="4"/>
    <n v="150.04"/>
    <m/>
    <m/>
    <x v="186"/>
    <s v="Cashier"/>
    <s v="FreshMart Mysuru Heights"/>
    <x v="0"/>
    <x v="1"/>
    <x v="2"/>
    <n v="12"/>
    <n v="5.0875111242954615E-2"/>
    <x v="2"/>
  </r>
  <r>
    <s v="INV102493"/>
    <d v="2026-03-15T00:00:00"/>
    <s v="CUST0616"/>
    <s v="PRD002"/>
    <s v="STR092"/>
    <s v="EMP0122"/>
    <n v="2"/>
    <n v="440.5"/>
    <n v="10"/>
    <n v="88.1"/>
    <n v="911.83"/>
    <n v="508.1"/>
    <n v="403.73"/>
    <x v="3"/>
    <x v="0"/>
    <x v="1"/>
    <n v="0.66249999999999998"/>
    <s v="Weekend"/>
    <x v="83"/>
    <x v="6"/>
    <n v="440.5"/>
    <s v="Chitra Balan"/>
    <s v="Bronze"/>
    <x v="64"/>
    <s v="Cashier"/>
    <s v="FreshMart Chennai Gardens"/>
    <x v="0"/>
    <x v="0"/>
    <x v="3"/>
    <n v="3"/>
    <n v="0.44276893719223981"/>
    <x v="1"/>
  </r>
  <r>
    <s v="INV102148"/>
    <d v="2025-12-20T00:00:00"/>
    <s v="CUST0030"/>
    <s v="PRD097"/>
    <s v="STR003"/>
    <s v="EMP0245"/>
    <n v="5"/>
    <n v="365.92"/>
    <n v="15"/>
    <n v="274.44"/>
    <n v="1788.43"/>
    <n v="1551.9"/>
    <n v="236.53"/>
    <x v="2"/>
    <x v="0"/>
    <x v="1"/>
    <n v="0.8520833333333333"/>
    <s v="Weekend"/>
    <x v="41"/>
    <x v="10"/>
    <n v="365.92"/>
    <s v="Revathi Pillai"/>
    <s v="Silver"/>
    <x v="317"/>
    <s v="Inventory"/>
    <s v="FreshMart Tiruppur Square"/>
    <x v="0"/>
    <x v="1"/>
    <x v="2"/>
    <n v="12"/>
    <n v="0.13225566558378019"/>
    <x v="3"/>
  </r>
  <r>
    <s v="INV101532"/>
    <d v="2026-03-24T00:00:00"/>
    <s v="CUST0471"/>
    <s v="PRD051"/>
    <s v="STR043"/>
    <s v="EMP0271"/>
    <n v="4"/>
    <n v="147.97"/>
    <n v="15"/>
    <n v="88.78"/>
    <n v="503.1"/>
    <n v="451.2"/>
    <n v="51.9"/>
    <x v="5"/>
    <x v="0"/>
    <x v="1"/>
    <n v="0.55486111111111114"/>
    <s v="Weekday"/>
    <x v="136"/>
    <x v="2"/>
    <n v="147.97"/>
    <s v="Latha Subramaniam"/>
    <s v="Silver"/>
    <x v="187"/>
    <s v="Inventory"/>
    <s v="FreshMart Erode Heights"/>
    <x v="0"/>
    <x v="0"/>
    <x v="3"/>
    <n v="3"/>
    <n v="0.10316040548598687"/>
    <x v="3"/>
  </r>
  <r>
    <s v="INV100283"/>
    <d v="2025-12-15T00:00:00"/>
    <s v="CUST0368"/>
    <s v="PRD150"/>
    <s v="STR012"/>
    <s v="EMP0157"/>
    <n v="4"/>
    <n v="214.04"/>
    <n v="5"/>
    <n v="42.81"/>
    <n v="813.35"/>
    <n v="632.24"/>
    <n v="181.11"/>
    <x v="4"/>
    <x v="0"/>
    <x v="1"/>
    <n v="0.62569444444444444"/>
    <s v="Weekday"/>
    <x v="86"/>
    <x v="5"/>
    <n v="214.04"/>
    <s v="Kamala Chettiar"/>
    <s v="Silver"/>
    <x v="142"/>
    <s v="Cashier"/>
    <s v="FreshMart Chennai Junction"/>
    <x v="0"/>
    <x v="1"/>
    <x v="2"/>
    <n v="12"/>
    <n v="0.22267166656420975"/>
    <x v="4"/>
  </r>
  <r>
    <s v="INV101715"/>
    <d v="2026-03-01T00:00:00"/>
    <s v="CUST0294"/>
    <s v="PRD103"/>
    <s v="STR080"/>
    <s v="EMP0285"/>
    <n v="3"/>
    <n v="355.64"/>
    <n v="15"/>
    <n v="160.04"/>
    <n v="1042.9100000000001"/>
    <n v="910.23"/>
    <n v="132.68"/>
    <x v="1"/>
    <x v="0"/>
    <x v="1"/>
    <n v="0.60555555555555551"/>
    <s v="Weekend"/>
    <x v="93"/>
    <x v="10"/>
    <n v="355.64"/>
    <s v="Deepak Venkataraman"/>
    <s v="Silver"/>
    <x v="62"/>
    <s v="Store Manager"/>
    <s v="FreshMart Madurai Colony"/>
    <x v="0"/>
    <x v="0"/>
    <x v="3"/>
    <n v="3"/>
    <n v="0.12722094907518386"/>
    <x v="3"/>
  </r>
  <r>
    <s v="INV100477"/>
    <d v="2026-08-02T00:00:00"/>
    <s v="CUST0330"/>
    <s v="PRD120"/>
    <s v="STR088"/>
    <s v="EMP0012"/>
    <n v="4"/>
    <n v="109.69"/>
    <n v="20"/>
    <n v="87.75"/>
    <n v="403.66"/>
    <n v="371.84"/>
    <n v="31.82"/>
    <x v="3"/>
    <x v="0"/>
    <x v="1"/>
    <n v="0.71388888888888891"/>
    <s v="Weekend"/>
    <x v="26"/>
    <x v="8"/>
    <n v="109.69"/>
    <s v="Anand Balan"/>
    <s v="Silver"/>
    <x v="172"/>
    <s v="Cashier"/>
    <s v="FreshMart Salem Extension"/>
    <x v="0"/>
    <x v="0"/>
    <x v="11"/>
    <n v="8"/>
    <n v="7.8828717237278897E-2"/>
    <x v="2"/>
  </r>
  <r>
    <s v="INV101999"/>
    <d v="2026-01-21T00:00:00"/>
    <s v="CUST0369"/>
    <s v="PRD092"/>
    <s v="STR010"/>
    <s v="EMP0129"/>
    <n v="3"/>
    <n v="224.28"/>
    <n v="10"/>
    <n v="67.28"/>
    <n v="605.55999999999995"/>
    <n v="577.16999999999996"/>
    <n v="28.39"/>
    <x v="0"/>
    <x v="0"/>
    <x v="1"/>
    <n v="0.69861111111111107"/>
    <s v="Weekday"/>
    <x v="22"/>
    <x v="9"/>
    <n v="224.28"/>
    <s v="Bharath Gupta"/>
    <s v="Bronze"/>
    <x v="173"/>
    <s v="Inventory"/>
    <s v="FreshMart Kochi Colony"/>
    <x v="0"/>
    <x v="0"/>
    <x v="7"/>
    <n v="1"/>
    <n v="4.6882224717616758E-2"/>
    <x v="1"/>
  </r>
  <r>
    <s v="INV101333"/>
    <d v="2026-01-20T00:00:00"/>
    <s v="CUST0389"/>
    <s v="PRD047"/>
    <s v="STR046"/>
    <s v="EMP0172"/>
    <n v="5"/>
    <n v="474.19"/>
    <n v="5"/>
    <n v="118.55"/>
    <n v="2252.4"/>
    <n v="1719.45"/>
    <n v="532.95000000000005"/>
    <x v="1"/>
    <x v="0"/>
    <x v="1"/>
    <n v="0.75763888888888886"/>
    <s v="Weekday"/>
    <x v="91"/>
    <x v="2"/>
    <n v="474.19"/>
    <s v="Madhavan Naidu"/>
    <s v="Silver"/>
    <x v="151"/>
    <s v="Cashier"/>
    <s v="FreshMart Mysuru Colony"/>
    <x v="0"/>
    <x v="0"/>
    <x v="7"/>
    <n v="1"/>
    <n v="0.23661427810335642"/>
    <x v="4"/>
  </r>
  <r>
    <s v="INV100297"/>
    <d v="2025-12-14T00:00:00"/>
    <s v="CUST0517"/>
    <s v="PRD027"/>
    <s v="STR014"/>
    <s v="EMP0109"/>
    <n v="3"/>
    <n v="139.21"/>
    <n v="5"/>
    <n v="20.88"/>
    <n v="456.26"/>
    <n v="320.97000000000003"/>
    <n v="135.29"/>
    <x v="4"/>
    <x v="0"/>
    <x v="1"/>
    <n v="0.40347222222222223"/>
    <s v="Weekend"/>
    <x v="4"/>
    <x v="3"/>
    <n v="139.21"/>
    <s v="Tamil Varma"/>
    <s v="Silver"/>
    <x v="164"/>
    <s v="Store Manager"/>
    <s v="FreshMart Coimbatore Circle"/>
    <x v="0"/>
    <x v="1"/>
    <x v="2"/>
    <n v="12"/>
    <n v="0.29651952833910489"/>
    <x v="4"/>
  </r>
  <r>
    <s v="INV100049"/>
    <d v="2026-01-17T00:00:00"/>
    <s v="CUST0445"/>
    <s v="PRD006"/>
    <s v="STR039"/>
    <s v="EMP0061"/>
    <n v="2"/>
    <n v="343.56"/>
    <n v="10"/>
    <n v="68.709999999999994"/>
    <n v="711.17"/>
    <n v="432.64"/>
    <n v="278.52999999999997"/>
    <x v="5"/>
    <x v="0"/>
    <x v="1"/>
    <n v="0.49722222222222223"/>
    <s v="Weekend"/>
    <x v="81"/>
    <x v="6"/>
    <n v="343.56"/>
    <s v="Anjali Kumar"/>
    <s v="Silver"/>
    <x v="177"/>
    <s v="Billing"/>
    <s v="FreshMart Mysuru Market"/>
    <x v="0"/>
    <x v="0"/>
    <x v="7"/>
    <n v="1"/>
    <n v="0.39165037895299293"/>
    <x v="1"/>
  </r>
  <r>
    <s v="INV102368"/>
    <d v="2025-11-12T00:00:00"/>
    <s v="CUST0448"/>
    <s v="PRD140"/>
    <s v="STR028"/>
    <s v="EMP0235"/>
    <n v="4"/>
    <n v="352.51"/>
    <n v="20"/>
    <n v="282.01"/>
    <n v="1128.03"/>
    <n v="1040.24"/>
    <n v="87.79"/>
    <x v="4"/>
    <x v="0"/>
    <x v="1"/>
    <n v="0.76666666666666672"/>
    <s v="Weekday"/>
    <x v="128"/>
    <x v="5"/>
    <n v="352.51"/>
    <s v="Sanjay Achari"/>
    <s v="Silver"/>
    <x v="71"/>
    <s v="Cashier"/>
    <s v="FreshMart Ahmedabad Hub"/>
    <x v="0"/>
    <x v="1"/>
    <x v="5"/>
    <n v="11"/>
    <n v="7.7825944345451814E-2"/>
    <x v="2"/>
  </r>
  <r>
    <s v="INV100660"/>
    <d v="2026-02-25T00:00:00"/>
    <s v="CUST0599"/>
    <s v="PRD121"/>
    <s v="STR059"/>
    <s v="EMP0043"/>
    <n v="6"/>
    <n v="322.24"/>
    <n v="15"/>
    <n v="290.02"/>
    <n v="1643.42"/>
    <n v="1629.18"/>
    <n v="14.24"/>
    <x v="0"/>
    <x v="0"/>
    <x v="1"/>
    <n v="0.85277777777777775"/>
    <s v="Weekday"/>
    <x v="112"/>
    <x v="8"/>
    <n v="223.15"/>
    <s v="Kalpana Subramaniam"/>
    <s v="Gold"/>
    <x v="193"/>
    <s v="Cashier"/>
    <s v="FreshMart Coimbatore Plaza"/>
    <x v="0"/>
    <x v="0"/>
    <x v="0"/>
    <n v="2"/>
    <n v="8.6648574314539192E-3"/>
    <x v="3"/>
  </r>
  <r>
    <s v="INV100599"/>
    <d v="2026-10-02T00:00:00"/>
    <s v="CUST0514"/>
    <s v="PRD013"/>
    <s v="STR006"/>
    <s v="EMP0265"/>
    <n v="4"/>
    <n v="161.03"/>
    <n v="10"/>
    <n v="64.41"/>
    <n v="579.71"/>
    <n v="496.96"/>
    <n v="82.75"/>
    <x v="1"/>
    <x v="0"/>
    <x v="1"/>
    <n v="0.59791666666666665"/>
    <s v="Weekday"/>
    <x v="24"/>
    <x v="7"/>
    <n v="161.03"/>
    <s v="Naveen Rao"/>
    <s v="Silver"/>
    <x v="124"/>
    <s v="Operations"/>
    <s v="FreshMart Mysuru Junction"/>
    <x v="0"/>
    <x v="0"/>
    <x v="8"/>
    <n v="10"/>
    <n v="0.14274378568594642"/>
    <x v="1"/>
  </r>
  <r>
    <s v="INV102046"/>
    <d v="2025-12-16T00:00:00"/>
    <s v="CUST0657"/>
    <s v="PRD049"/>
    <s v="STR014"/>
    <s v="EMP0051"/>
    <n v="1"/>
    <n v="418.79"/>
    <n v="15"/>
    <n v="62.82"/>
    <n v="355.97"/>
    <n v="308.94"/>
    <n v="47.03"/>
    <x v="4"/>
    <x v="0"/>
    <x v="1"/>
    <n v="0.63472222222222219"/>
    <s v="Weekday"/>
    <x v="48"/>
    <x v="2"/>
    <n v="418.79"/>
    <s v="Devi Pandian"/>
    <s v="Silver"/>
    <x v="150"/>
    <s v="Billing"/>
    <s v="FreshMart Coimbatore Circle"/>
    <x v="0"/>
    <x v="1"/>
    <x v="2"/>
    <n v="12"/>
    <n v="0.13211787510183443"/>
    <x v="3"/>
  </r>
  <r>
    <s v="INV102322"/>
    <d v="2025-07-12T00:00:00"/>
    <s v="CUST0093"/>
    <s v="PRD031"/>
    <s v="STR088"/>
    <s v="EMP0012"/>
    <n v="5"/>
    <n v="342.46"/>
    <n v="20"/>
    <n v="342.46"/>
    <n v="1575.32"/>
    <n v="1358.9"/>
    <n v="216.42"/>
    <x v="3"/>
    <x v="0"/>
    <x v="1"/>
    <n v="0.47499999999999998"/>
    <s v="Weekend"/>
    <x v="50"/>
    <x v="3"/>
    <n v="342.46"/>
    <s v="Prakash Menon"/>
    <s v="Silver"/>
    <x v="172"/>
    <s v="Cashier"/>
    <s v="FreshMart Salem Extension"/>
    <x v="0"/>
    <x v="1"/>
    <x v="1"/>
    <n v="7"/>
    <n v="0.13738161135515323"/>
    <x v="2"/>
  </r>
  <r>
    <s v="INV100511"/>
    <d v="2025-06-12T00:00:00"/>
    <s v="CUST0514"/>
    <s v="PRD082"/>
    <s v="STR043"/>
    <m/>
    <n v="1"/>
    <n v="232.92"/>
    <n v="10"/>
    <n v="23.29"/>
    <n v="241.07"/>
    <n v="192.41"/>
    <n v="48.66"/>
    <x v="5"/>
    <x v="0"/>
    <x v="1"/>
    <n v="0.75277777777777777"/>
    <s v="Weekend"/>
    <x v="31"/>
    <x v="9"/>
    <n v="232.92"/>
    <s v="Naveen Rao"/>
    <s v="Silver"/>
    <x v="49"/>
    <m/>
    <s v="FreshMart Erode Heights"/>
    <x v="0"/>
    <x v="1"/>
    <x v="9"/>
    <n v="6"/>
    <n v="0.20185008503754095"/>
    <x v="1"/>
  </r>
  <r>
    <s v="INV102334"/>
    <d v="2025-05-12T00:00:00"/>
    <s v="CUST0141"/>
    <s v="PRD006"/>
    <s v="STR086"/>
    <s v="EMP0263"/>
    <n v="3"/>
    <n v="343.56"/>
    <n v="20"/>
    <n v="206.14"/>
    <n v="824.54"/>
    <n v="648.96"/>
    <n v="175.58"/>
    <x v="1"/>
    <x v="0"/>
    <x v="1"/>
    <n v="0.79722222222222228"/>
    <s v="Weekday"/>
    <x v="81"/>
    <x v="6"/>
    <n v="343.56"/>
    <s v="Jagan Rao"/>
    <s v="Bronze"/>
    <x v="99"/>
    <s v="Cashier"/>
    <s v="FreshMart Bengaluru Circle"/>
    <x v="0"/>
    <x v="1"/>
    <x v="6"/>
    <n v="5"/>
    <n v="0.21294297426443837"/>
    <x v="2"/>
  </r>
  <r>
    <s v="INV100840"/>
    <d v="2025-03-12T00:00:00"/>
    <s v="CUST0518"/>
    <s v="PRD093"/>
    <s v="STR065"/>
    <s v="EMP0147"/>
    <n v="8"/>
    <n v="101.26"/>
    <n v="10"/>
    <n v="81.010000000000005"/>
    <n v="729.07"/>
    <n v="638.55999999999995"/>
    <n v="90.51"/>
    <x v="2"/>
    <x v="0"/>
    <x v="1"/>
    <n v="0.69930555555555551"/>
    <s v="Weekday"/>
    <x v="61"/>
    <x v="10"/>
    <n v="96.72"/>
    <s v="Raghav Kumar"/>
    <s v="Gold"/>
    <x v="134"/>
    <s v="Billing"/>
    <s v="FreshMart Mysuru Enclave"/>
    <x v="0"/>
    <x v="1"/>
    <x v="3"/>
    <n v="3"/>
    <n v="0.12414445800814737"/>
    <x v="1"/>
  </r>
  <r>
    <s v="INV101575"/>
    <d v="2025-02-12T00:00:00"/>
    <s v="CUST0165"/>
    <s v="PRD050"/>
    <s v="STR028"/>
    <s v="EMP0337"/>
    <n v="5"/>
    <n v="51.63"/>
    <n v="5"/>
    <n v="12.91"/>
    <n v="245.24"/>
    <n v="187.4"/>
    <n v="57.84"/>
    <x v="3"/>
    <x v="0"/>
    <x v="1"/>
    <n v="0.42430555555555555"/>
    <s v="Weekday"/>
    <x v="2"/>
    <x v="2"/>
    <n v="51.33"/>
    <s v="Meena Reddy"/>
    <s v="Gold"/>
    <x v="313"/>
    <s v="Store Manager"/>
    <s v="FreshMart Ahmedabad Hub"/>
    <x v="0"/>
    <x v="1"/>
    <x v="0"/>
    <n v="2"/>
    <n v="0.23585059533518188"/>
    <x v="4"/>
  </r>
  <r>
    <s v="INV102483"/>
    <d v="2025-11-29T00:00:00"/>
    <s v="CUST0475"/>
    <s v="PRD028"/>
    <s v="STR077"/>
    <s v="EMP0030"/>
    <n v="8"/>
    <n v="429.84"/>
    <n v="5"/>
    <n v="171.94"/>
    <n v="3756.8"/>
    <n v="2479.84"/>
    <n v="1276.96"/>
    <x v="0"/>
    <x v="0"/>
    <x v="1"/>
    <n v="0.77361111111111114"/>
    <s v="Weekend"/>
    <x v="58"/>
    <x v="3"/>
    <n v="380.12"/>
    <s v="Gopal Prabhu"/>
    <s v="Gold"/>
    <x v="110"/>
    <s v="Cashier"/>
    <s v="FreshMart Kochi Gardens"/>
    <x v="0"/>
    <x v="1"/>
    <x v="5"/>
    <n v="11"/>
    <n v="0.33990630323679727"/>
    <x v="4"/>
  </r>
  <r>
    <s v="INV100275"/>
    <d v="2025-11-26T00:00:00"/>
    <s v="CUST0394"/>
    <s v="PRD048"/>
    <s v="STR046"/>
    <s v="EMP0191"/>
    <n v="7"/>
    <n v="150.41999999999999"/>
    <n v="15"/>
    <n v="157.94"/>
    <n v="895"/>
    <n v="764.47"/>
    <n v="130.53"/>
    <x v="4"/>
    <x v="0"/>
    <x v="1"/>
    <n v="0.42430555555555555"/>
    <s v="Weekday"/>
    <x v="122"/>
    <x v="2"/>
    <n v="147.72"/>
    <s v="Sudha Mudaliar"/>
    <s v="Gold"/>
    <x v="306"/>
    <s v="Billing"/>
    <s v="FreshMart Mysuru Colony"/>
    <x v="0"/>
    <x v="1"/>
    <x v="5"/>
    <n v="11"/>
    <n v="0.14584357541899443"/>
    <x v="3"/>
  </r>
  <r>
    <s v="INV100502"/>
    <d v="2025-11-24T00:00:00"/>
    <s v="CUST0289"/>
    <s v="PRD043"/>
    <s v="STR047"/>
    <s v="EMP0088"/>
    <n v="5"/>
    <n v="42.97"/>
    <n v="5"/>
    <n v="10.74"/>
    <n v="204.11"/>
    <n v="182.95"/>
    <n v="21.16"/>
    <x v="4"/>
    <x v="0"/>
    <x v="1"/>
    <n v="0.53819444444444442"/>
    <s v="Weekday"/>
    <x v="131"/>
    <x v="12"/>
    <n v="42.97"/>
    <s v="Mala Naidu"/>
    <s v="Silver"/>
    <x v="189"/>
    <s v="Cashier"/>
    <s v="FreshMart Hyderabad Enclave"/>
    <x v="0"/>
    <x v="1"/>
    <x v="5"/>
    <n v="11"/>
    <n v="0.10366958992700014"/>
    <x v="4"/>
  </r>
  <r>
    <s v="INV100747"/>
    <d v="2025-11-23T00:00:00"/>
    <s v="CUST0567"/>
    <s v="PRD026"/>
    <s v="STR011"/>
    <s v="EMP0102"/>
    <n v="6"/>
    <n v="348.01"/>
    <n v="5"/>
    <n v="104.4"/>
    <n v="2281.21"/>
    <n v="1483.5"/>
    <n v="797.71"/>
    <x v="2"/>
    <x v="0"/>
    <x v="1"/>
    <n v="0.38541666666666669"/>
    <s v="Weekend"/>
    <x v="15"/>
    <x v="3"/>
    <n v="329.69"/>
    <s v="Bharath Balan"/>
    <s v="Gold"/>
    <x v="149"/>
    <s v="Cashier"/>
    <s v="FreshMart Bengaluru Enclave"/>
    <x v="0"/>
    <x v="1"/>
    <x v="5"/>
    <n v="11"/>
    <n v="0.34968722739248032"/>
    <x v="4"/>
  </r>
  <r>
    <s v="INV102302"/>
    <d v="2025-11-15T00:00:00"/>
    <s v="CUST0045"/>
    <s v="PRD028"/>
    <s v="STR089"/>
    <s v="EMP0105"/>
    <n v="6"/>
    <n v="427.65"/>
    <n v="5"/>
    <n v="128.29"/>
    <n v="2803.25"/>
    <n v="1859.88"/>
    <n v="943.37"/>
    <x v="5"/>
    <x v="0"/>
    <x v="1"/>
    <n v="0.7319444444444444"/>
    <s v="Weekend"/>
    <x v="58"/>
    <x v="3"/>
    <n v="380.12"/>
    <s v="Thenmozhi Pandian"/>
    <s v="Gold"/>
    <x v="63"/>
    <s v="Cashier"/>
    <s v="FreshMart Salem Hub"/>
    <x v="0"/>
    <x v="1"/>
    <x v="5"/>
    <n v="11"/>
    <n v="0.33652724516186572"/>
    <x v="4"/>
  </r>
  <r>
    <s v="INV102137"/>
    <d v="2025-12-11T00:00:00"/>
    <s v="CUST0042"/>
    <s v="PRD135"/>
    <s v="STR071"/>
    <s v="EMP0120"/>
    <n v="4"/>
    <n v="379.12"/>
    <n v="5"/>
    <n v="75.819999999999993"/>
    <n v="1440.66"/>
    <n v="1172.2"/>
    <n v="268.45999999999998"/>
    <x v="3"/>
    <x v="0"/>
    <x v="1"/>
    <n v="0.66597222222222219"/>
    <s v="Weekday"/>
    <x v="43"/>
    <x v="0"/>
    <n v="379.12"/>
    <s v="Malathi Kumar"/>
    <s v="Silver"/>
    <x v="147"/>
    <s v="Cashier"/>
    <s v="FreshMart Salem Crossing"/>
    <x v="0"/>
    <x v="1"/>
    <x v="2"/>
    <n v="12"/>
    <n v="0.18634514736301416"/>
    <x v="4"/>
  </r>
  <r>
    <s v="INV101893"/>
    <d v="2025-03-11T00:00:00"/>
    <s v="CUST0510"/>
    <s v="PRD020"/>
    <s v="STR080"/>
    <s v="EMP0285"/>
    <n v="1"/>
    <n v="99.93"/>
    <n v="10"/>
    <n v="9.99"/>
    <n v="89.94"/>
    <n v="86.05"/>
    <n v="3.89"/>
    <x v="1"/>
    <x v="0"/>
    <x v="1"/>
    <n v="0.70902777777777781"/>
    <s v="Weekday"/>
    <x v="35"/>
    <x v="7"/>
    <n v="99.93"/>
    <s v="Esha Nair"/>
    <s v="Bronze"/>
    <x v="62"/>
    <s v="Store Manager"/>
    <s v="FreshMart Madurai Colony"/>
    <x v="0"/>
    <x v="1"/>
    <x v="3"/>
    <n v="3"/>
    <n v="4.3251056259728714E-2"/>
    <x v="1"/>
  </r>
  <r>
    <s v="INV100842"/>
    <d v="2025-02-11T00:00:00"/>
    <s v="CUST0205"/>
    <s v="PRD109"/>
    <s v="STR049"/>
    <s v="EMP0183"/>
    <n v="7"/>
    <n v="159.38"/>
    <n v="10"/>
    <n v="111.57"/>
    <n v="1154.7"/>
    <n v="965.65"/>
    <n v="189.05"/>
    <x v="1"/>
    <x v="0"/>
    <x v="1"/>
    <n v="0.73958333333333337"/>
    <s v="Weekend"/>
    <x v="18"/>
    <x v="4"/>
    <n v="157.97999999999999"/>
    <s v="Lalitha Nathan"/>
    <s v="Gold"/>
    <x v="146"/>
    <s v="Cashier"/>
    <s v="FreshMart Mysuru Circle"/>
    <x v="0"/>
    <x v="1"/>
    <x v="0"/>
    <n v="2"/>
    <n v="0.16372217892093185"/>
    <x v="1"/>
  </r>
  <r>
    <s v="INV102249"/>
    <d v="2025-02-11T00:00:00"/>
    <s v="CUST0494"/>
    <s v="PRD149"/>
    <s v="STR065"/>
    <s v="EMP0192"/>
    <n v="6"/>
    <n v="189.82"/>
    <n v="5"/>
    <n v="56.95"/>
    <n v="1244.27"/>
    <n v="745.98"/>
    <n v="498.29"/>
    <x v="3"/>
    <x v="0"/>
    <x v="1"/>
    <n v="0.60347222222222219"/>
    <s v="Weekend"/>
    <x v="89"/>
    <x v="5"/>
    <n v="171.25"/>
    <s v="Bhavani Reddy"/>
    <s v="Gold"/>
    <x v="92"/>
    <s v="Billing"/>
    <s v="FreshMart Mysuru Enclave"/>
    <x v="0"/>
    <x v="1"/>
    <x v="0"/>
    <n v="2"/>
    <n v="0.40046774413913383"/>
    <x v="4"/>
  </r>
  <r>
    <s v="INV100293"/>
    <d v="2025-10-31T00:00:00"/>
    <s v="CUST0025"/>
    <s v="PRD089"/>
    <s v="STR102"/>
    <s v="EMP0331"/>
    <n v="3"/>
    <n v="305.67"/>
    <n v="10"/>
    <n v="91.7"/>
    <n v="825.31"/>
    <n v="754.26"/>
    <n v="71.05"/>
    <x v="2"/>
    <x v="0"/>
    <x v="1"/>
    <n v="0.54097222222222219"/>
    <s v="Weekday"/>
    <x v="92"/>
    <x v="9"/>
    <n v="305.67"/>
    <s v="Vani Chettiar"/>
    <s v="Bronze"/>
    <x v="318"/>
    <s v="Cashier"/>
    <s v="FreshMart Nagpur Towers"/>
    <x v="0"/>
    <x v="1"/>
    <x v="8"/>
    <n v="10"/>
    <n v="8.6088863578534125E-2"/>
    <x v="1"/>
  </r>
  <r>
    <s v="INV102030"/>
    <d v="2025-10-30T00:00:00"/>
    <s v="CUST0020"/>
    <s v="PRD095"/>
    <s v="STR028"/>
    <s v="EMP0123"/>
    <n v="1"/>
    <n v="75.680000000000007"/>
    <n v="15"/>
    <n v="11.35"/>
    <n v="64.33"/>
    <n v="62.14"/>
    <n v="2.19"/>
    <x v="4"/>
    <x v="0"/>
    <x v="1"/>
    <n v="0.87361111111111112"/>
    <s v="Weekday"/>
    <x v="53"/>
    <x v="10"/>
    <n v="75.680000000000007"/>
    <s v="Ilango Murugan"/>
    <s v="Bronze"/>
    <x v="111"/>
    <s v="Cashier"/>
    <s v="FreshMart Ahmedabad Hub"/>
    <x v="0"/>
    <x v="1"/>
    <x v="8"/>
    <n v="10"/>
    <n v="3.4043214674335458E-2"/>
    <x v="3"/>
  </r>
  <r>
    <s v="INV102135"/>
    <d v="2025-10-30T00:00:00"/>
    <s v="CUST0049"/>
    <s v="PRD121"/>
    <s v="STR028"/>
    <s v="EMP0235"/>
    <n v="6"/>
    <n v="339.33"/>
    <n v="20"/>
    <n v="407.2"/>
    <n v="1628.78"/>
    <n v="1629.18"/>
    <n v="-0.4"/>
    <x v="5"/>
    <x v="0"/>
    <x v="1"/>
    <n v="0.80347222222222225"/>
    <s v="Weekday"/>
    <x v="112"/>
    <x v="8"/>
    <n v="223.15"/>
    <s v="Lokesh Gupta"/>
    <s v="Gold"/>
    <x v="71"/>
    <s v="Cashier"/>
    <s v="FreshMart Ahmedabad Hub"/>
    <x v="0"/>
    <x v="1"/>
    <x v="8"/>
    <n v="10"/>
    <n v="-2.4558258328319355E-4"/>
    <x v="2"/>
  </r>
  <r>
    <s v="INV100762"/>
    <d v="2025-10-26T00:00:00"/>
    <s v="CUST0205"/>
    <s v="PRD018"/>
    <s v="STR007"/>
    <s v="EMP0024"/>
    <n v="7"/>
    <n v="260.82"/>
    <n v="20"/>
    <n v="365.15"/>
    <n v="1679.68"/>
    <n v="1338.4"/>
    <n v="341.28"/>
    <x v="0"/>
    <x v="0"/>
    <x v="1"/>
    <n v="0.48749999999999999"/>
    <s v="Weekend"/>
    <x v="21"/>
    <x v="7"/>
    <n v="232.58"/>
    <s v="Lalitha Nathan"/>
    <s v="Gold"/>
    <x v="156"/>
    <s v="Cashier"/>
    <s v="FreshMart Mysuru Towers"/>
    <x v="0"/>
    <x v="1"/>
    <x v="8"/>
    <n v="10"/>
    <n v="0.20318155839207466"/>
    <x v="2"/>
  </r>
  <r>
    <s v="INV101905"/>
    <d v="2025-10-24T00:00:00"/>
    <s v="CUST0493"/>
    <s v="PRD137"/>
    <s v="STR062"/>
    <s v="EMP0350"/>
    <n v="6"/>
    <n v="485.63"/>
    <n v="5"/>
    <n v="145.69"/>
    <n v="2768.09"/>
    <n v="2111.2199999999998"/>
    <n v="656.87"/>
    <x v="5"/>
    <x v="0"/>
    <x v="1"/>
    <n v="0.80277777777777781"/>
    <s v="Weekday"/>
    <x v="0"/>
    <x v="0"/>
    <n v="442.14"/>
    <s v="Elango Nair"/>
    <s v="Gold"/>
    <x v="94"/>
    <s v="Cashier"/>
    <s v="FreshMart Hyderabad Crossing"/>
    <x v="0"/>
    <x v="1"/>
    <x v="8"/>
    <n v="10"/>
    <n v="0.23730081030602326"/>
    <x v="4"/>
  </r>
  <r>
    <s v="INV102333"/>
    <d v="2025-10-24T00:00:00"/>
    <s v="CUST0253"/>
    <s v="PRD129"/>
    <s v="STR092"/>
    <s v="EMP0336"/>
    <n v="3"/>
    <n v="490.22"/>
    <n v="5"/>
    <n v="73.53"/>
    <n v="1397.13"/>
    <n v="1120.74"/>
    <n v="276.39"/>
    <x v="4"/>
    <x v="0"/>
    <x v="1"/>
    <n v="0.89861111111111114"/>
    <s v="Weekday"/>
    <x v="106"/>
    <x v="0"/>
    <n v="490.22"/>
    <s v="Ovi Reddy"/>
    <s v="Silver"/>
    <x v="114"/>
    <s v="Billing"/>
    <s v="FreshMart Chennai Gardens"/>
    <x v="0"/>
    <x v="1"/>
    <x v="8"/>
    <n v="10"/>
    <n v="0.19782697386785766"/>
    <x v="4"/>
  </r>
  <r>
    <s v="INV102149"/>
    <d v="2025-10-21T00:00:00"/>
    <s v="CUST0680"/>
    <s v="PRD068"/>
    <s v="STR082"/>
    <s v="EMP0115"/>
    <n v="2"/>
    <n v="232.2"/>
    <n v="10"/>
    <n v="46.44"/>
    <n v="417.96"/>
    <n v="321.95999999999998"/>
    <n v="96"/>
    <x v="4"/>
    <x v="0"/>
    <x v="1"/>
    <n v="0.72083333333333333"/>
    <s v="Weekday"/>
    <x v="105"/>
    <x v="11"/>
    <n v="232.2"/>
    <s v="Lokesh Chandran"/>
    <s v="Silver"/>
    <x v="69"/>
    <s v="Store Manager"/>
    <s v="FreshMart Salem Bypass"/>
    <x v="0"/>
    <x v="1"/>
    <x v="8"/>
    <n v="10"/>
    <n v="0.22968705139247775"/>
    <x v="1"/>
  </r>
  <r>
    <s v="INV102463"/>
    <d v="2025-10-20T00:00:00"/>
    <s v="CUST0210"/>
    <s v="PRD144"/>
    <s v="STR013"/>
    <s v="EMP0324"/>
    <n v="2"/>
    <n v="242.22"/>
    <n v="5"/>
    <n v="24.22"/>
    <n v="460.22"/>
    <n v="372.08"/>
    <n v="88.14"/>
    <x v="3"/>
    <x v="0"/>
    <x v="1"/>
    <n v="0.76388888888888884"/>
    <s v="Weekday"/>
    <x v="14"/>
    <x v="5"/>
    <n v="242.22"/>
    <s v="Anand Pandian"/>
    <s v="Silver"/>
    <x v="175"/>
    <s v="Inventory"/>
    <s v="FreshMart Tiruppur Extension"/>
    <x v="0"/>
    <x v="1"/>
    <x v="8"/>
    <n v="10"/>
    <n v="0.19151710051714396"/>
    <x v="4"/>
  </r>
  <r>
    <s v="INV102444"/>
    <d v="2025-10-19T00:00:00"/>
    <s v="CUST0611"/>
    <s v="PRD025"/>
    <s v="STR079"/>
    <s v="EMP0295"/>
    <n v="6"/>
    <n v="391.43"/>
    <n v="15"/>
    <n v="352.29"/>
    <n v="2295.73"/>
    <n v="1715.4"/>
    <n v="580.33000000000004"/>
    <x v="4"/>
    <x v="0"/>
    <x v="1"/>
    <n v="0.66388888888888886"/>
    <s v="Weekend"/>
    <x v="8"/>
    <x v="3"/>
    <n v="383.51"/>
    <s v="Vasanth Iyer"/>
    <s v="Gold"/>
    <x v="145"/>
    <s v="Inventory"/>
    <s v="FreshMart Erode Hub"/>
    <x v="0"/>
    <x v="1"/>
    <x v="8"/>
    <n v="10"/>
    <n v="0.25278669529953435"/>
    <x v="3"/>
  </r>
  <r>
    <s v="INV100461"/>
    <d v="2025-10-17T00:00:00"/>
    <s v="CUST0680"/>
    <s v="PRD047"/>
    <s v="STR023"/>
    <s v="EMP0211"/>
    <n v="5"/>
    <n v="474.19"/>
    <n v="10"/>
    <n v="237.09"/>
    <n v="2133.86"/>
    <n v="1719.45"/>
    <n v="414.41"/>
    <x v="0"/>
    <x v="0"/>
    <x v="1"/>
    <n v="0.59375"/>
    <s v="Weekday"/>
    <x v="91"/>
    <x v="2"/>
    <n v="474.19"/>
    <s v="Lokesh Chandran"/>
    <s v="Silver"/>
    <x v="198"/>
    <s v="Cashier"/>
    <s v="FreshMart Mysuru Square"/>
    <x v="0"/>
    <x v="1"/>
    <x v="8"/>
    <n v="10"/>
    <n v="0.19420674271039337"/>
    <x v="1"/>
  </r>
  <r>
    <s v="INV102269"/>
    <d v="2025-10-17T00:00:00"/>
    <s v="CUST0530"/>
    <s v="PRD108"/>
    <s v="STR059"/>
    <s v="EMP0192"/>
    <n v="5"/>
    <n v="306.62"/>
    <n v="10"/>
    <n v="153.31"/>
    <n v="1379.79"/>
    <n v="1299.6500000000001"/>
    <n v="80.14"/>
    <x v="0"/>
    <x v="0"/>
    <x v="1"/>
    <n v="0.85902777777777772"/>
    <s v="Weekday"/>
    <x v="140"/>
    <x v="4"/>
    <n v="306.62"/>
    <s v="Deepak Chettiar"/>
    <s v="Silver"/>
    <x v="92"/>
    <s v="Billing"/>
    <s v="FreshMart Coimbatore Plaza"/>
    <x v="0"/>
    <x v="1"/>
    <x v="8"/>
    <n v="10"/>
    <n v="5.8081302227150508E-2"/>
    <x v="1"/>
  </r>
  <r>
    <s v="INV100082"/>
    <d v="2025-10-16T00:00:00"/>
    <s v="CUST0654"/>
    <s v="PRD003"/>
    <s v="STR051"/>
    <s v="EMP0191"/>
    <n v="5"/>
    <n v="671.76"/>
    <n v="15"/>
    <n v="503.82"/>
    <n v="2854.98"/>
    <n v="1718.25"/>
    <n v="1136.73"/>
    <x v="4"/>
    <x v="0"/>
    <x v="1"/>
    <n v="0.66666666666666663"/>
    <s v="Weekday"/>
    <x v="104"/>
    <x v="6"/>
    <n v="589.75"/>
    <s v="Gokul Sekar"/>
    <s v="Gold"/>
    <x v="306"/>
    <s v="Billing"/>
    <s v="FreshMart Madurai Arcade"/>
    <x v="0"/>
    <x v="1"/>
    <x v="8"/>
    <n v="10"/>
    <n v="0.39815690477691612"/>
    <x v="3"/>
  </r>
  <r>
    <s v="INV100201"/>
    <d v="2025-10-13T00:00:00"/>
    <s v="CUST0133"/>
    <s v="PRD029"/>
    <s v="STR023"/>
    <s v="EMP0083"/>
    <n v="4"/>
    <n v="332.73"/>
    <n v="5"/>
    <n v="66.55"/>
    <n v="1264.3699999999999"/>
    <n v="1044.8800000000001"/>
    <n v="219.49"/>
    <x v="2"/>
    <x v="0"/>
    <x v="1"/>
    <n v="0.42638888888888887"/>
    <s v="Weekday"/>
    <x v="9"/>
    <x v="3"/>
    <n v="332.73"/>
    <s v="Vasanthi Raj"/>
    <s v="Silver"/>
    <x v="207"/>
    <s v="Billing"/>
    <s v="FreshMart Mysuru Square"/>
    <x v="0"/>
    <x v="1"/>
    <x v="8"/>
    <n v="10"/>
    <n v="0.17359633651541878"/>
    <x v="4"/>
  </r>
  <r>
    <s v="INV101090"/>
    <d v="2025-11-10T00:00:00"/>
    <s v="CUST0497"/>
    <s v="PRD085"/>
    <s v="STR077"/>
    <s v="EMP0030"/>
    <n v="7"/>
    <n v="414.65"/>
    <n v="5"/>
    <n v="145.13"/>
    <n v="3171.03"/>
    <n v="2352.4899999999998"/>
    <n v="818.54"/>
    <x v="2"/>
    <x v="0"/>
    <x v="1"/>
    <n v="0.6333333333333333"/>
    <s v="Weekend"/>
    <x v="44"/>
    <x v="9"/>
    <n v="389.61"/>
    <s v="Vasanth Nathan"/>
    <s v="Gold"/>
    <x v="110"/>
    <s v="Cashier"/>
    <s v="FreshMart Kochi Gardens"/>
    <x v="0"/>
    <x v="1"/>
    <x v="5"/>
    <n v="11"/>
    <n v="0.25813063894065963"/>
    <x v="4"/>
  </r>
  <r>
    <s v="INV101783"/>
    <d v="2025-11-10T00:00:00"/>
    <s v="CUST0327"/>
    <s v="PRD028"/>
    <s v="STR002"/>
    <s v="EMP0185"/>
    <n v="3"/>
    <n v="380.12"/>
    <n v="20"/>
    <n v="228.07"/>
    <n v="1049.1300000000001"/>
    <n v="929.94"/>
    <n v="119.19"/>
    <x v="4"/>
    <x v="0"/>
    <x v="1"/>
    <n v="0.71666666666666667"/>
    <s v="Weekend"/>
    <x v="58"/>
    <x v="3"/>
    <n v="380.12"/>
    <s v="Lakshmi Rao"/>
    <s v="Bronze"/>
    <x v="106"/>
    <s v="Inventory"/>
    <s v="FreshMart Tiruppur Bypass"/>
    <x v="0"/>
    <x v="1"/>
    <x v="5"/>
    <n v="11"/>
    <n v="0.1136084184038203"/>
    <x v="2"/>
  </r>
  <r>
    <s v="INV102294"/>
    <d v="2025-11-10T00:00:00"/>
    <s v="CUST0156"/>
    <s v="PRD103"/>
    <s v="STR036"/>
    <s v="EMP0150"/>
    <n v="3"/>
    <n v="365.91"/>
    <n v="15"/>
    <n v="164.66"/>
    <n v="1073.03"/>
    <n v="910.23"/>
    <n v="162.80000000000001"/>
    <x v="5"/>
    <x v="0"/>
    <x v="1"/>
    <n v="0.8208333333333333"/>
    <s v="Weekend"/>
    <x v="93"/>
    <x v="10"/>
    <n v="355.64"/>
    <s v="Tara Chettiar"/>
    <s v="Gold"/>
    <x v="58"/>
    <s v="Operations"/>
    <s v="FreshMart Chennai Central"/>
    <x v="0"/>
    <x v="1"/>
    <x v="5"/>
    <n v="11"/>
    <n v="0.15171989599545216"/>
    <x v="3"/>
  </r>
  <r>
    <s v="INV100388"/>
    <d v="2025-10-10T00:00:00"/>
    <s v="CUST0534"/>
    <s v="PRD033"/>
    <s v="STR018"/>
    <s v="EMP0308"/>
    <n v="4"/>
    <n v="217.42"/>
    <n v="5"/>
    <n v="43.48"/>
    <n v="826.2"/>
    <n v="708.12"/>
    <n v="118.08"/>
    <x v="4"/>
    <x v="0"/>
    <x v="1"/>
    <n v="0.80555555555555558"/>
    <s v="Weekday"/>
    <x v="66"/>
    <x v="3"/>
    <n v="217.42"/>
    <s v="Kalpana Nair"/>
    <s v="Silver"/>
    <x v="80"/>
    <s v="Cashier"/>
    <s v="FreshMart Hyderabad Main Road"/>
    <x v="0"/>
    <x v="1"/>
    <x v="8"/>
    <n v="10"/>
    <n v="0.14291938997821349"/>
    <x v="4"/>
  </r>
  <r>
    <s v="INV100937"/>
    <d v="2025-05-10T00:00:00"/>
    <s v="CUST0183"/>
    <s v="PRD097"/>
    <s v="STR065"/>
    <s v="EMP0147"/>
    <n v="2"/>
    <n v="365.92"/>
    <n v="5"/>
    <n v="36.590000000000003"/>
    <n v="799.54"/>
    <n v="620.76"/>
    <n v="178.78"/>
    <x v="4"/>
    <x v="0"/>
    <x v="1"/>
    <n v="0.47847222222222224"/>
    <s v="Weekend"/>
    <x v="41"/>
    <x v="10"/>
    <n v="365.92"/>
    <s v="Tara Balan"/>
    <s v="Silver"/>
    <x v="134"/>
    <s v="Billing"/>
    <s v="FreshMart Mysuru Enclave"/>
    <x v="0"/>
    <x v="1"/>
    <x v="6"/>
    <n v="5"/>
    <n v="0.22360357205393103"/>
    <x v="4"/>
  </r>
  <r>
    <s v="INV100072"/>
    <d v="2025-04-10T00:00:00"/>
    <s v="CUST0177"/>
    <s v="PRD096"/>
    <s v="STR031"/>
    <s v="EMP0174"/>
    <n v="4"/>
    <n v="205.93"/>
    <n v="15"/>
    <n v="123.56"/>
    <n v="805.18"/>
    <n v="680.8"/>
    <n v="124.38"/>
    <x v="5"/>
    <x v="0"/>
    <x v="1"/>
    <n v="0.57986111111111116"/>
    <s v="Weekend"/>
    <x v="27"/>
    <x v="10"/>
    <n v="205.93"/>
    <s v="Chandran Devi"/>
    <s v="Silver"/>
    <x v="319"/>
    <s v="Cashier"/>
    <s v="FreshMart Chennai Complex"/>
    <x v="0"/>
    <x v="1"/>
    <x v="4"/>
    <n v="4"/>
    <n v="0.15447477582652328"/>
    <x v="3"/>
  </r>
  <r>
    <s v="INV101025"/>
    <d v="2025-04-10T00:00:00"/>
    <s v="CUST0436"/>
    <s v="PRD029"/>
    <s v="STR043"/>
    <s v="EMP0271"/>
    <n v="5"/>
    <n v="342.72"/>
    <n v="10"/>
    <n v="171.36"/>
    <n v="1773.58"/>
    <n v="1306.0999999999999"/>
    <n v="467.48"/>
    <x v="3"/>
    <x v="0"/>
    <x v="1"/>
    <n v="0.42291666666666666"/>
    <s v="Weekend"/>
    <x v="9"/>
    <x v="3"/>
    <n v="332.73"/>
    <s v="Hari Pillai"/>
    <s v="Gold"/>
    <x v="187"/>
    <s v="Inventory"/>
    <s v="FreshMart Erode Heights"/>
    <x v="0"/>
    <x v="1"/>
    <x v="4"/>
    <n v="4"/>
    <n v="0.26357987798689658"/>
    <x v="1"/>
  </r>
  <r>
    <s v="INV102305"/>
    <d v="2025-04-10T00:00:00"/>
    <s v="CUST0214"/>
    <s v="PRD025"/>
    <s v="STR028"/>
    <s v="EMP0094"/>
    <n v="3"/>
    <n v="383.51"/>
    <n v="15"/>
    <n v="172.58"/>
    <n v="1124.6400000000001"/>
    <n v="857.7"/>
    <n v="266.94"/>
    <x v="4"/>
    <x v="0"/>
    <x v="1"/>
    <n v="0.69027777777777777"/>
    <s v="Weekend"/>
    <x v="8"/>
    <x v="3"/>
    <n v="383.51"/>
    <s v="Thenmozhi Reddy"/>
    <s v="Bronze"/>
    <x v="320"/>
    <s v="Cashier"/>
    <s v="FreshMart Ahmedabad Hub"/>
    <x v="0"/>
    <x v="1"/>
    <x v="4"/>
    <n v="4"/>
    <n v="0.23735595390524966"/>
    <x v="3"/>
  </r>
  <r>
    <s v="INV100705"/>
    <d v="2025-02-10T00:00:00"/>
    <s v="CUST0477"/>
    <s v="PRD125"/>
    <s v="STR025"/>
    <s v="EMP0011"/>
    <n v="5"/>
    <n v="240.8"/>
    <n v="10"/>
    <n v="120.4"/>
    <n v="1083.5999999999999"/>
    <n v="977.2"/>
    <n v="106.4"/>
    <x v="4"/>
    <x v="0"/>
    <x v="1"/>
    <n v="0.66111111111111109"/>
    <s v="Weekday"/>
    <x v="82"/>
    <x v="8"/>
    <n v="219.39"/>
    <s v="Malathi Gupta"/>
    <s v="Gold"/>
    <x v="159"/>
    <s v="Billing"/>
    <s v="FreshMart Tiruppur Enclave"/>
    <x v="0"/>
    <x v="1"/>
    <x v="0"/>
    <n v="2"/>
    <n v="9.8191214470284255E-2"/>
    <x v="1"/>
  </r>
  <r>
    <s v="INV101959"/>
    <d v="2025-01-10T00:00:00"/>
    <s v="CUST0613"/>
    <s v="PRD028"/>
    <s v="STR057"/>
    <s v="EMP0065"/>
    <n v="8"/>
    <n v="401.72"/>
    <n v="20"/>
    <n v="642.75"/>
    <n v="2571.0100000000002"/>
    <n v="2479.84"/>
    <n v="91.17"/>
    <x v="2"/>
    <x v="0"/>
    <x v="1"/>
    <n v="0.78541666666666665"/>
    <s v="Weekday"/>
    <x v="58"/>
    <x v="3"/>
    <n v="380.12"/>
    <s v="Meena Menon"/>
    <s v="Gold"/>
    <x v="169"/>
    <s v="Cashier"/>
    <s v="FreshMart Madurai Point"/>
    <x v="0"/>
    <x v="1"/>
    <x v="7"/>
    <n v="1"/>
    <n v="3.5460772225701181E-2"/>
    <x v="2"/>
  </r>
  <r>
    <s v="INV100620"/>
    <d v="2025-09-29T00:00:00"/>
    <s v="CUST0522"/>
    <s v="PRD115"/>
    <s v="STR063"/>
    <s v="EMP0118"/>
    <n v="1"/>
    <n v="372.61"/>
    <n v="20"/>
    <n v="74.52"/>
    <n v="298.08999999999997"/>
    <n v="319.91000000000003"/>
    <n v="-21.82"/>
    <x v="3"/>
    <x v="0"/>
    <x v="1"/>
    <n v="0.71111111111111114"/>
    <s v="Weekday"/>
    <x v="5"/>
    <x v="4"/>
    <n v="372.61"/>
    <s v="Gayathri Naicker"/>
    <s v="Silver"/>
    <x v="191"/>
    <s v="Inventory"/>
    <s v="FreshMart Hyderabad Market"/>
    <x v="0"/>
    <x v="1"/>
    <x v="10"/>
    <n v="9"/>
    <n v="-7.3199369317991217E-2"/>
    <x v="2"/>
  </r>
  <r>
    <s v="INV100361"/>
    <d v="2025-09-28T00:00:00"/>
    <s v="CUST0303"/>
    <s v="PRD013"/>
    <s v="STR117"/>
    <s v="EMP0009"/>
    <n v="1"/>
    <n v="161.03"/>
    <n v="10"/>
    <n v="16.100000000000001"/>
    <n v="166.67"/>
    <n v="124.24"/>
    <n v="42.43"/>
    <x v="0"/>
    <x v="0"/>
    <x v="1"/>
    <n v="0.84097222222222223"/>
    <s v="Weekend"/>
    <x v="24"/>
    <x v="7"/>
    <n v="161.03"/>
    <s v="Kamala Subramaniam"/>
    <s v="Silver"/>
    <x v="190"/>
    <s v="Cashier"/>
    <s v="FreshMart Nagpur Market"/>
    <x v="0"/>
    <x v="1"/>
    <x v="10"/>
    <n v="9"/>
    <n v="0.25457490850182996"/>
    <x v="1"/>
  </r>
  <r>
    <s v="INV101912"/>
    <d v="2025-09-28T00:00:00"/>
    <s v="CUST0495"/>
    <s v="PRD091"/>
    <s v="STR074"/>
    <s v="EMP0270"/>
    <n v="7"/>
    <n v="401.61"/>
    <n v="10"/>
    <n v="281.13"/>
    <n v="2909.66"/>
    <n v="2110.9899999999998"/>
    <n v="798.67"/>
    <x v="5"/>
    <x v="0"/>
    <x v="1"/>
    <n v="0.64513888888888893"/>
    <s v="Weekend"/>
    <x v="74"/>
    <x v="9"/>
    <n v="376.11"/>
    <s v="Bhuvana Pillai"/>
    <s v="Gold"/>
    <x v="135"/>
    <s v="Operations"/>
    <s v="FreshMart Mysuru Main Road"/>
    <x v="0"/>
    <x v="1"/>
    <x v="10"/>
    <n v="9"/>
    <n v="0.27448911556676725"/>
    <x v="1"/>
  </r>
  <r>
    <s v="INV101087"/>
    <d v="2025-09-27T00:00:00"/>
    <s v="CUST0155"/>
    <s v="PRD125"/>
    <s v="STR054"/>
    <s v="EMP0104"/>
    <n v="3"/>
    <n v="219.39"/>
    <n v="5"/>
    <n v="32.909999999999997"/>
    <n v="719.05"/>
    <n v="586.32000000000005"/>
    <n v="132.72999999999999"/>
    <x v="1"/>
    <x v="0"/>
    <x v="1"/>
    <n v="0.79861111111111116"/>
    <s v="Weekend"/>
    <x v="82"/>
    <x v="8"/>
    <n v="219.39"/>
    <s v="Karthik Prabhu"/>
    <s v="Bronze"/>
    <x v="81"/>
    <s v="Inventory"/>
    <s v="FreshMart Mysuru Plaza"/>
    <x v="0"/>
    <x v="1"/>
    <x v="10"/>
    <n v="9"/>
    <n v="0.18459077950073013"/>
    <x v="4"/>
  </r>
  <r>
    <s v="INV101622"/>
    <d v="2025-09-24T00:00:00"/>
    <s v="CUST0463"/>
    <s v="PRD032"/>
    <s v="STR046"/>
    <s v="EMP0191"/>
    <n v="7"/>
    <n v="145.25"/>
    <n v="20"/>
    <n v="203.35"/>
    <n v="813.4"/>
    <n v="811.37"/>
    <n v="2.0299999999999998"/>
    <x v="1"/>
    <x v="0"/>
    <x v="1"/>
    <n v="0.6166666666666667"/>
    <s v="Weekday"/>
    <x v="28"/>
    <x v="3"/>
    <n v="141.11000000000001"/>
    <s v="Gayathri Gounder"/>
    <s v="Gold"/>
    <x v="306"/>
    <s v="Billing"/>
    <s v="FreshMart Mysuru Colony"/>
    <x v="0"/>
    <x v="1"/>
    <x v="10"/>
    <n v="9"/>
    <n v="2.4956970740103268E-3"/>
    <x v="2"/>
  </r>
  <r>
    <s v="INV100780"/>
    <d v="2025-09-23T00:00:00"/>
    <s v="CUST0305"/>
    <s v="PRD016"/>
    <s v="STR051"/>
    <s v="EMP0021"/>
    <n v="1"/>
    <n v="59.92"/>
    <n v="20"/>
    <n v="11.98"/>
    <n v="47.94"/>
    <n v="48.15"/>
    <n v="-0.21"/>
    <x v="3"/>
    <x v="0"/>
    <x v="1"/>
    <n v="0.45347222222222222"/>
    <s v="Weekday"/>
    <x v="17"/>
    <x v="7"/>
    <n v="59.92"/>
    <s v="Hemalatha Mudaliar"/>
    <s v="Bronze"/>
    <x v="129"/>
    <s v="Inventory"/>
    <s v="FreshMart Madurai Arcade"/>
    <x v="0"/>
    <x v="1"/>
    <x v="10"/>
    <n v="9"/>
    <n v="-4.3804755944931162E-3"/>
    <x v="2"/>
  </r>
  <r>
    <s v="INV101276"/>
    <d v="2025-09-21T00:00:00"/>
    <s v="CUST0352"/>
    <s v="PRD055"/>
    <s v="STR012"/>
    <s v="EMP0142"/>
    <n v="4"/>
    <n v="125.15"/>
    <n v="5"/>
    <n v="25.03"/>
    <n v="546.91"/>
    <n v="382.8"/>
    <n v="164.11"/>
    <x v="5"/>
    <x v="0"/>
    <x v="1"/>
    <n v="0.63194444444444442"/>
    <s v="Weekend"/>
    <x v="101"/>
    <x v="2"/>
    <n v="125.15"/>
    <s v="Hemalatha Naicker"/>
    <s v="Bronze"/>
    <x v="70"/>
    <s v="Billing"/>
    <s v="FreshMart Chennai Junction"/>
    <x v="0"/>
    <x v="1"/>
    <x v="10"/>
    <n v="9"/>
    <n v="0.30006765281307712"/>
    <x v="4"/>
  </r>
  <r>
    <s v="INV101370"/>
    <d v="2025-09-20T00:00:00"/>
    <s v="CUST0419"/>
    <s v="PRD124"/>
    <s v="STR007"/>
    <s v="EMP0278"/>
    <n v="1"/>
    <n v="121.9"/>
    <n v="20"/>
    <n v="24.38"/>
    <n v="112.15"/>
    <n v="108.92"/>
    <n v="3.23"/>
    <x v="2"/>
    <x v="0"/>
    <x v="1"/>
    <n v="0.54722222222222228"/>
    <s v="Weekend"/>
    <x v="102"/>
    <x v="8"/>
    <n v="121.9"/>
    <s v="Prasath Varma"/>
    <s v="Silver"/>
    <x v="148"/>
    <s v="Inventory"/>
    <s v="FreshMart Mysuru Towers"/>
    <x v="0"/>
    <x v="1"/>
    <x v="10"/>
    <n v="9"/>
    <n v="2.8800713330361122E-2"/>
    <x v="2"/>
  </r>
  <r>
    <s v="INV101201"/>
    <d v="2025-09-15T00:00:00"/>
    <s v="CUST0139"/>
    <s v="PRD075"/>
    <s v="STR020"/>
    <s v="EMP0013"/>
    <n v="1"/>
    <n v="297.32"/>
    <n v="15"/>
    <n v="44.6"/>
    <n v="252.72"/>
    <n v="225.28"/>
    <n v="27.44"/>
    <x v="4"/>
    <x v="0"/>
    <x v="1"/>
    <n v="0.78194444444444444"/>
    <s v="Weekday"/>
    <x v="20"/>
    <x v="1"/>
    <n v="297.32"/>
    <s v="Prasath Prabhu"/>
    <s v="Bronze"/>
    <x v="153"/>
    <s v="Billing"/>
    <s v="FreshMart Erode Circle"/>
    <x v="0"/>
    <x v="1"/>
    <x v="10"/>
    <n v="9"/>
    <n v="0.1085786641342197"/>
    <x v="3"/>
  </r>
  <r>
    <s v="INV101563"/>
    <d v="2025-09-14T00:00:00"/>
    <s v="CUST0398"/>
    <s v="PRD002"/>
    <s v="STR019"/>
    <s v="EMP0273"/>
    <n v="5"/>
    <n v="441.67"/>
    <n v="10"/>
    <n v="220.84"/>
    <n v="2285.64"/>
    <n v="1270.25"/>
    <n v="1015.39"/>
    <x v="4"/>
    <x v="0"/>
    <x v="1"/>
    <n v="0.39861111111111114"/>
    <s v="Weekend"/>
    <x v="83"/>
    <x v="6"/>
    <n v="440.5"/>
    <s v="Balamurugan Menon"/>
    <s v="Gold"/>
    <x v="100"/>
    <s v="Store Manager"/>
    <s v="FreshMart Hyderabad Heights"/>
    <x v="0"/>
    <x v="1"/>
    <x v="10"/>
    <n v="9"/>
    <n v="0.44424756304579899"/>
    <x v="1"/>
  </r>
  <r>
    <s v="INV102369"/>
    <d v="2025-09-13T00:00:00"/>
    <s v="CUST0026"/>
    <s v="PRD010"/>
    <s v="STR036"/>
    <s v="EMP0150"/>
    <n v="4"/>
    <n v="182.3"/>
    <n v="15"/>
    <n v="109.38"/>
    <n v="712.79"/>
    <n v="430.4"/>
    <n v="282.39"/>
    <x v="0"/>
    <x v="0"/>
    <x v="1"/>
    <n v="0.89583333333333337"/>
    <s v="Weekend"/>
    <x v="113"/>
    <x v="6"/>
    <n v="182.3"/>
    <s v="Raghav Nathan"/>
    <s v="Bronze"/>
    <x v="58"/>
    <s v="Operations"/>
    <s v="FreshMart Chennai Central"/>
    <x v="0"/>
    <x v="1"/>
    <x v="10"/>
    <n v="9"/>
    <n v="0.39617559168899674"/>
    <x v="3"/>
  </r>
  <r>
    <s v="INV102063"/>
    <d v="2025-09-09T00:00:00"/>
    <s v="CUST0099"/>
    <s v="PRD031"/>
    <s v="STR117"/>
    <s v="EMP0009"/>
    <n v="5"/>
    <n v="342.46"/>
    <n v="15"/>
    <n v="256.85000000000002"/>
    <n v="1455.45"/>
    <n v="1358.9"/>
    <n v="96.55"/>
    <x v="5"/>
    <x v="0"/>
    <x v="1"/>
    <n v="0.38541666666666669"/>
    <s v="Weekday"/>
    <x v="50"/>
    <x v="3"/>
    <n v="342.46"/>
    <s v="Lakshmi Krishnan"/>
    <s v="Silver"/>
    <x v="190"/>
    <s v="Cashier"/>
    <s v="FreshMart Nagpur Market"/>
    <x v="0"/>
    <x v="1"/>
    <x v="10"/>
    <n v="9"/>
    <n v="6.6336871757875573E-2"/>
    <x v="3"/>
  </r>
  <r>
    <s v="INV101447"/>
    <d v="2025-07-09T00:00:00"/>
    <s v="CUST0321"/>
    <s v="PRD025"/>
    <s v="STR052"/>
    <s v="EMP0205"/>
    <n v="3"/>
    <n v="383.51"/>
    <n v="10"/>
    <n v="115.05"/>
    <n v="1190.8"/>
    <n v="857.7"/>
    <n v="333.1"/>
    <x v="0"/>
    <x v="0"/>
    <x v="1"/>
    <n v="0.51944444444444449"/>
    <s v="Weekend"/>
    <x v="8"/>
    <x v="3"/>
    <n v="383.51"/>
    <s v="Yamuna Mudaliar"/>
    <s v="Silver"/>
    <x v="91"/>
    <s v="Store Manager"/>
    <s v="FreshMart Erode Extension"/>
    <x v="0"/>
    <x v="1"/>
    <x v="1"/>
    <n v="7"/>
    <n v="0.27972791400739"/>
    <x v="1"/>
  </r>
  <r>
    <s v="INV101500"/>
    <d v="2025-06-09T00:00:00"/>
    <s v="CUST0305"/>
    <s v="PRD028"/>
    <s v="STR019"/>
    <s v="EMP0064"/>
    <n v="3"/>
    <n v="380.12"/>
    <n v="10"/>
    <n v="114.04"/>
    <n v="1180.27"/>
    <n v="929.94"/>
    <n v="250.33"/>
    <x v="5"/>
    <x v="0"/>
    <x v="1"/>
    <n v="0.68125000000000002"/>
    <s v="Weekend"/>
    <x v="58"/>
    <x v="3"/>
    <n v="380.12"/>
    <s v="Hemalatha Mudaliar"/>
    <s v="Bronze"/>
    <x v="174"/>
    <s v="Cashier"/>
    <s v="FreshMart Hyderabad Heights"/>
    <x v="0"/>
    <x v="1"/>
    <x v="9"/>
    <n v="6"/>
    <n v="0.21209553746176724"/>
    <x v="1"/>
  </r>
  <r>
    <s v="INV101631"/>
    <d v="2025-01-09T00:00:00"/>
    <s v="CUST0445"/>
    <s v="PRD009"/>
    <s v="STR043"/>
    <s v="EMP0014"/>
    <n v="2"/>
    <n v="661.91"/>
    <n v="15"/>
    <n v="198.57"/>
    <n v="1125.25"/>
    <n v="797.44"/>
    <n v="327.81"/>
    <x v="1"/>
    <x v="0"/>
    <x v="1"/>
    <n v="0.80347222222222225"/>
    <s v="Weekday"/>
    <x v="108"/>
    <x v="6"/>
    <n v="661.91"/>
    <s v="Anjali Kumar"/>
    <s v="Silver"/>
    <x v="316"/>
    <s v="Billing"/>
    <s v="FreshMart Erode Heights"/>
    <x v="0"/>
    <x v="1"/>
    <x v="7"/>
    <n v="1"/>
    <n v="0.29132192846034216"/>
    <x v="3"/>
  </r>
  <r>
    <s v="INV100819"/>
    <d v="2025-08-31T00:00:00"/>
    <s v="CUST0323"/>
    <s v="PRD018"/>
    <s v="STR080"/>
    <s v="EMP0285"/>
    <n v="1"/>
    <n v="232.58"/>
    <n v="20"/>
    <n v="46.52"/>
    <n v="213.97"/>
    <n v="191.2"/>
    <n v="22.77"/>
    <x v="0"/>
    <x v="0"/>
    <x v="1"/>
    <n v="0.54097222222222219"/>
    <s v="Weekend"/>
    <x v="21"/>
    <x v="7"/>
    <n v="232.58"/>
    <s v="Senthil Sekar"/>
    <s v="Bronze"/>
    <x v="62"/>
    <s v="Store Manager"/>
    <s v="FreshMart Madurai Colony"/>
    <x v="0"/>
    <x v="1"/>
    <x v="11"/>
    <n v="8"/>
    <n v="0.10641678740010281"/>
    <x v="2"/>
  </r>
  <r>
    <s v="INV101421"/>
    <d v="2025-08-24T00:00:00"/>
    <s v="CUST0300"/>
    <s v="PRD123"/>
    <s v="STR016"/>
    <s v="EMP0270"/>
    <n v="1"/>
    <n v="183.39"/>
    <n v="5"/>
    <n v="9.17"/>
    <n v="200.35"/>
    <n v="158.43"/>
    <n v="41.92"/>
    <x v="2"/>
    <x v="0"/>
    <x v="1"/>
    <n v="0.46458333333333335"/>
    <s v="Weekend"/>
    <x v="137"/>
    <x v="8"/>
    <n v="183.39"/>
    <s v="Indira Prabhu"/>
    <s v="Bronze"/>
    <x v="135"/>
    <s v="Operations"/>
    <s v="FreshMart Kochi Bypass"/>
    <x v="0"/>
    <x v="1"/>
    <x v="11"/>
    <n v="8"/>
    <n v="0.20923384077863741"/>
    <x v="4"/>
  </r>
  <r>
    <s v="INV101748"/>
    <d v="2025-08-20T00:00:00"/>
    <s v="CUST0644"/>
    <s v="PRD060"/>
    <s v="STR058"/>
    <s v="EMP0157"/>
    <n v="1"/>
    <n v="72.930000000000007"/>
    <n v="10"/>
    <n v="7.29"/>
    <n v="65.64"/>
    <n v="54.25"/>
    <n v="11.39"/>
    <x v="2"/>
    <x v="0"/>
    <x v="1"/>
    <n v="0.76666666666666672"/>
    <s v="Weekday"/>
    <x v="87"/>
    <x v="11"/>
    <n v="72.930000000000007"/>
    <s v="Prakash Selvam"/>
    <s v="Bronze"/>
    <x v="142"/>
    <s v="Cashier"/>
    <s v="FreshMart Erode Central"/>
    <x v="0"/>
    <x v="1"/>
    <x v="11"/>
    <n v="8"/>
    <n v="0.17352224253503962"/>
    <x v="1"/>
  </r>
  <r>
    <s v="INV100690"/>
    <d v="2025-08-19T00:00:00"/>
    <s v="CUST0242"/>
    <s v="PRD020"/>
    <s v="STR036"/>
    <s v="EMP0150"/>
    <n v="7"/>
    <n v="103.2"/>
    <n v="20"/>
    <n v="144.47999999999999"/>
    <n v="577.91999999999996"/>
    <n v="602.35"/>
    <n v="-24.43"/>
    <x v="0"/>
    <x v="0"/>
    <x v="1"/>
    <n v="0.8569444444444444"/>
    <s v="Weekday"/>
    <x v="35"/>
    <x v="7"/>
    <n v="99.93"/>
    <s v="Unknown"/>
    <s v="Gold"/>
    <x v="58"/>
    <s v="Operations"/>
    <s v="FreshMart Chennai Central"/>
    <x v="0"/>
    <x v="1"/>
    <x v="11"/>
    <n v="8"/>
    <n v="-4.2272286821705432E-2"/>
    <x v="2"/>
  </r>
  <r>
    <s v="INV102188"/>
    <d v="2025-09-08T00:00:00"/>
    <s v="CUST0419"/>
    <s v="PRD022"/>
    <s v="STR044"/>
    <s v="EMP0208"/>
    <n v="3"/>
    <n v="397.22"/>
    <n v="10"/>
    <n v="119.17"/>
    <n v="1233.3599999999999"/>
    <n v="958.11"/>
    <n v="275.25"/>
    <x v="1"/>
    <x v="0"/>
    <x v="1"/>
    <n v="0.83263888888888893"/>
    <s v="Weekend"/>
    <x v="25"/>
    <x v="7"/>
    <n v="397.22"/>
    <s v="Prasath Varma"/>
    <s v="Silver"/>
    <x v="182"/>
    <s v="Inventory"/>
    <s v="FreshMart Erode Colony"/>
    <x v="0"/>
    <x v="1"/>
    <x v="10"/>
    <n v="9"/>
    <n v="0.22317085035999223"/>
    <x v="1"/>
  </r>
  <r>
    <s v="INV101951"/>
    <d v="2025-02-08T00:00:00"/>
    <s v="CUST0605"/>
    <s v="PRD140"/>
    <s v="STR023"/>
    <s v="EMP0105"/>
    <n v="7"/>
    <n v="389.96"/>
    <n v="15"/>
    <n v="409.46"/>
    <n v="2668.3"/>
    <n v="1820.42"/>
    <n v="847.88"/>
    <x v="3"/>
    <x v="0"/>
    <x v="1"/>
    <n v="0.76875000000000004"/>
    <s v="Weekend"/>
    <x v="128"/>
    <x v="5"/>
    <n v="352.51"/>
    <s v="Arun Iyer"/>
    <s v="Gold"/>
    <x v="63"/>
    <s v="Cashier"/>
    <s v="FreshMart Mysuru Square"/>
    <x v="0"/>
    <x v="1"/>
    <x v="0"/>
    <n v="2"/>
    <n v="0.31776037177228944"/>
    <x v="3"/>
  </r>
  <r>
    <s v="INV101305"/>
    <d v="2025-07-30T00:00:00"/>
    <s v="CUST0677"/>
    <s v="PRD145"/>
    <s v="STR001"/>
    <s v="EMP0117"/>
    <n v="5"/>
    <n v="409.77"/>
    <n v="15"/>
    <n v="307.33"/>
    <n v="1741.52"/>
    <n v="1414.95"/>
    <n v="326.57"/>
    <x v="3"/>
    <x v="0"/>
    <x v="1"/>
    <n v="0.89652777777777781"/>
    <s v="Weekday"/>
    <x v="138"/>
    <x v="5"/>
    <n v="367.25"/>
    <s v="Kamala Naidu"/>
    <s v="Gold"/>
    <x v="89"/>
    <s v="Billing"/>
    <s v="FreshMart Madurai Crossing"/>
    <x v="0"/>
    <x v="1"/>
    <x v="1"/>
    <n v="7"/>
    <n v="0.18752009738619138"/>
    <x v="3"/>
  </r>
  <r>
    <s v="INV101867"/>
    <d v="2025-07-28T00:00:00"/>
    <s v="CUST0200"/>
    <s v="PRD096"/>
    <s v="STR091"/>
    <s v="EMP0349"/>
    <n v="6"/>
    <n v="216.55"/>
    <n v="5"/>
    <n v="64.97"/>
    <n v="1234.33"/>
    <n v="1021.2"/>
    <n v="213.13"/>
    <x v="2"/>
    <x v="0"/>
    <x v="1"/>
    <n v="0.66041666666666665"/>
    <s v="Weekday"/>
    <x v="27"/>
    <x v="10"/>
    <n v="205.93"/>
    <s v="Karthik Achari"/>
    <s v="Gold"/>
    <x v="166"/>
    <s v="Cashier"/>
    <s v="FreshMart Tiruppur Plaza"/>
    <x v="0"/>
    <x v="1"/>
    <x v="1"/>
    <n v="7"/>
    <n v="0.17266857323406221"/>
    <x v="4"/>
  </r>
  <r>
    <s v="INV101055"/>
    <d v="2025-07-24T00:00:00"/>
    <s v="CUST0047"/>
    <s v="PRD060"/>
    <s v="STR041"/>
    <s v="EMP0097"/>
    <n v="1"/>
    <n v="72.930000000000007"/>
    <n v="15"/>
    <n v="10.94"/>
    <n v="61.99"/>
    <n v="54.25"/>
    <n v="7.74"/>
    <x v="3"/>
    <x v="0"/>
    <x v="1"/>
    <n v="0.77361111111111114"/>
    <s v="Weekday"/>
    <x v="87"/>
    <x v="11"/>
    <n v="72.930000000000007"/>
    <s v="Janani Iyer"/>
    <s v="Bronze"/>
    <x v="105"/>
    <s v="Billing"/>
    <s v="FreshMart Tiruppur Colony"/>
    <x v="0"/>
    <x v="1"/>
    <x v="1"/>
    <n v="7"/>
    <n v="0.1248588482013228"/>
    <x v="3"/>
  </r>
  <r>
    <s v="INV102469"/>
    <d v="2025-07-23T00:00:00"/>
    <s v="CUST0487"/>
    <s v="PRD025"/>
    <s v="STR050"/>
    <s v="EMP0189"/>
    <n v="4"/>
    <n v="383.51"/>
    <n v="15"/>
    <n v="230.11"/>
    <n v="1303.93"/>
    <n v="1143.5999999999999"/>
    <n v="160.33000000000001"/>
    <x v="0"/>
    <x v="0"/>
    <x v="1"/>
    <n v="0.5"/>
    <s v="Weekday"/>
    <x v="8"/>
    <x v="3"/>
    <n v="383.51"/>
    <s v="Dhanya Murugan"/>
    <s v="Bronze"/>
    <x v="158"/>
    <s v="Billing"/>
    <s v="FreshMart Chennai Main Road"/>
    <x v="0"/>
    <x v="1"/>
    <x v="1"/>
    <n v="7"/>
    <n v="0.12295905455047434"/>
    <x v="3"/>
  </r>
  <r>
    <s v="INV100865"/>
    <d v="2025-07-20T00:00:00"/>
    <s v="CUST0105"/>
    <s v="PRD064"/>
    <s v="STR076"/>
    <s v="EMP0069"/>
    <n v="3"/>
    <n v="386.17"/>
    <n v="20"/>
    <n v="231.7"/>
    <n v="1065.83"/>
    <n v="827.01"/>
    <n v="238.82"/>
    <x v="4"/>
    <x v="0"/>
    <x v="1"/>
    <n v="0.83888888888888891"/>
    <s v="Weekend"/>
    <x v="135"/>
    <x v="11"/>
    <n v="386.17"/>
    <s v="Revathi Sekar"/>
    <s v="Silver"/>
    <x v="157"/>
    <s v="Store Manager"/>
    <s v="FreshMart Hyderabad Towers"/>
    <x v="0"/>
    <x v="1"/>
    <x v="1"/>
    <n v="7"/>
    <n v="0.22406950451760602"/>
    <x v="2"/>
  </r>
  <r>
    <s v="INV100191"/>
    <d v="2025-07-19T00:00:00"/>
    <s v="CUST0287"/>
    <s v="PRD105"/>
    <s v="STR071"/>
    <s v="EMP0189"/>
    <n v="1"/>
    <n v="131.03"/>
    <n v="15"/>
    <n v="19.649999999999999"/>
    <n v="128.09"/>
    <n v="117.27"/>
    <n v="10.82"/>
    <x v="5"/>
    <x v="0"/>
    <x v="1"/>
    <n v="0.45833333333333331"/>
    <s v="Weekend"/>
    <x v="39"/>
    <x v="4"/>
    <n v="131.03"/>
    <s v="Ovi Achari"/>
    <s v="Silver"/>
    <x v="158"/>
    <s v="Billing"/>
    <s v="FreshMart Salem Crossing"/>
    <x v="0"/>
    <x v="1"/>
    <x v="1"/>
    <n v="7"/>
    <n v="8.4471855726442349E-2"/>
    <x v="3"/>
  </r>
  <r>
    <s v="INV101976"/>
    <d v="2025-09-07T00:00:00"/>
    <s v="CUST0490"/>
    <s v="PRD104"/>
    <s v="STR102"/>
    <s v="EMP0193"/>
    <n v="5"/>
    <n v="200.83"/>
    <n v="5"/>
    <n v="50.21"/>
    <n v="953.94"/>
    <n v="767.1"/>
    <n v="186.84"/>
    <x v="5"/>
    <x v="0"/>
    <x v="1"/>
    <n v="0.80208333333333337"/>
    <s v="Weekday"/>
    <x v="95"/>
    <x v="10"/>
    <n v="191.13"/>
    <s v="Hema Gounder"/>
    <s v="Gold"/>
    <x v="132"/>
    <s v="HR"/>
    <s v="FreshMart Nagpur Towers"/>
    <x v="0"/>
    <x v="1"/>
    <x v="10"/>
    <n v="9"/>
    <n v="0.19586137492924083"/>
    <x v="4"/>
  </r>
  <r>
    <s v="INV101181"/>
    <d v="2025-07-07T00:00:00"/>
    <s v="CUST0108"/>
    <s v="PRD109"/>
    <s v="STR029"/>
    <s v="EMP0045"/>
    <n v="8"/>
    <n v="160.30000000000001"/>
    <n v="15"/>
    <n v="192.36"/>
    <n v="1090.04"/>
    <n v="1103.5999999999999"/>
    <n v="-13.56"/>
    <x v="1"/>
    <x v="0"/>
    <x v="1"/>
    <n v="0.47152777777777777"/>
    <s v="Weekday"/>
    <x v="18"/>
    <x v="4"/>
    <n v="157.97999999999999"/>
    <s v="Tara Rao"/>
    <s v="Gold"/>
    <x v="253"/>
    <s v="Cashier"/>
    <s v="FreshMart Bengaluru Colony"/>
    <x v="0"/>
    <x v="1"/>
    <x v="1"/>
    <n v="7"/>
    <n v="-1.2439910462001396E-2"/>
    <x v="3"/>
  </r>
  <r>
    <s v="INV100268"/>
    <d v="2025-06-30T00:00:00"/>
    <s v="CUST0443"/>
    <s v="PRD076"/>
    <s v="STR021"/>
    <s v="EMP0280"/>
    <n v="2"/>
    <n v="395.66"/>
    <n v="15"/>
    <n v="118.7"/>
    <n v="672.62"/>
    <n v="640.38"/>
    <n v="32.24"/>
    <x v="1"/>
    <x v="0"/>
    <x v="1"/>
    <n v="0.87847222222222221"/>
    <s v="Weekday"/>
    <x v="33"/>
    <x v="1"/>
    <n v="395.66"/>
    <s v="Suresh Naicker"/>
    <s v="Bronze"/>
    <x v="61"/>
    <s v="Store Manager"/>
    <s v="FreshMart Madurai Market"/>
    <x v="0"/>
    <x v="1"/>
    <x v="9"/>
    <n v="6"/>
    <n v="4.793196752995748E-2"/>
    <x v="3"/>
  </r>
  <r>
    <s v="INV100273"/>
    <d v="2025-06-30T00:00:00"/>
    <s v="CUST0046"/>
    <s v="PRD048"/>
    <s v="STR081"/>
    <s v="EMP0186"/>
    <n v="8"/>
    <n v="149.6"/>
    <n v="15"/>
    <n v="179.52"/>
    <n v="1017.28"/>
    <n v="873.68"/>
    <n v="143.6"/>
    <x v="1"/>
    <x v="0"/>
    <x v="1"/>
    <n v="0.41041666666666665"/>
    <s v="Weekday"/>
    <x v="122"/>
    <x v="2"/>
    <n v="147.72"/>
    <s v="Kishore Murugan"/>
    <s v="Gold"/>
    <x v="176"/>
    <s v="Billing"/>
    <s v="FreshMart Erode Crossing"/>
    <x v="0"/>
    <x v="1"/>
    <x v="9"/>
    <n v="6"/>
    <n v="0.14116074237181503"/>
    <x v="3"/>
  </r>
  <r>
    <s v="INV101646"/>
    <d v="2025-06-29T00:00:00"/>
    <s v="CUST0414"/>
    <s v="PRD128"/>
    <s v="STR048"/>
    <s v="EMP0152"/>
    <n v="3"/>
    <n v="253.11"/>
    <n v="15"/>
    <n v="113.9"/>
    <n v="742.24"/>
    <n v="572.22"/>
    <n v="170.02"/>
    <x v="4"/>
    <x v="0"/>
    <x v="1"/>
    <n v="0.51666666666666672"/>
    <s v="Weekend"/>
    <x v="46"/>
    <x v="0"/>
    <n v="253.11"/>
    <s v="Jaya Pandian"/>
    <s v="Silver"/>
    <x v="141"/>
    <s v="Store Manager"/>
    <s v="FreshMart Bengaluru Square"/>
    <x v="0"/>
    <x v="1"/>
    <x v="9"/>
    <n v="6"/>
    <n v="0.2290633757275275"/>
    <x v="3"/>
  </r>
  <r>
    <s v="INV102152"/>
    <d v="2025-06-28T00:00:00"/>
    <s v="CUST0144"/>
    <s v="PRD127"/>
    <s v="STR044"/>
    <s v="EMP0287"/>
    <n v="5"/>
    <n v="363.01"/>
    <n v="10"/>
    <n v="181.5"/>
    <n v="1878.58"/>
    <n v="1451.65"/>
    <n v="426.93"/>
    <x v="0"/>
    <x v="0"/>
    <x v="1"/>
    <n v="0.86805555555555558"/>
    <s v="Weekend"/>
    <x v="65"/>
    <x v="8"/>
    <n v="331.35"/>
    <s v="Lalitha Chandran"/>
    <s v="Gold"/>
    <x v="67"/>
    <s v="Store Manager"/>
    <s v="FreshMart Erode Colony"/>
    <x v="0"/>
    <x v="1"/>
    <x v="9"/>
    <n v="6"/>
    <n v="0.22726208093347103"/>
    <x v="1"/>
  </r>
  <r>
    <s v="INV101306"/>
    <d v="2025-06-22T00:00:00"/>
    <s v="CUST0253"/>
    <s v="PRD098"/>
    <s v="STR054"/>
    <s v="EMP0104"/>
    <n v="3"/>
    <n v="83.13"/>
    <n v="10"/>
    <n v="24.94"/>
    <n v="258.12"/>
    <n v="207.27"/>
    <n v="50.85"/>
    <x v="0"/>
    <x v="0"/>
    <x v="1"/>
    <n v="0.64027777777777772"/>
    <s v="Weekend"/>
    <x v="32"/>
    <x v="10"/>
    <n v="83.13"/>
    <s v="Ovi Reddy"/>
    <s v="Silver"/>
    <x v="81"/>
    <s v="Inventory"/>
    <s v="FreshMart Mysuru Plaza"/>
    <x v="0"/>
    <x v="1"/>
    <x v="9"/>
    <n v="6"/>
    <n v="0.19700139470013947"/>
    <x v="1"/>
  </r>
  <r>
    <s v="INV100796"/>
    <d v="2025-06-21T00:00:00"/>
    <s v="CUST0438"/>
    <s v="PRD039"/>
    <s v="STR080"/>
    <s v="EMP0285"/>
    <n v="1"/>
    <n v="392.79"/>
    <n v="5"/>
    <n v="19.64"/>
    <n v="429.12"/>
    <n v="348.33"/>
    <n v="80.790000000000006"/>
    <x v="3"/>
    <x v="0"/>
    <x v="1"/>
    <n v="0.45833333333333331"/>
    <s v="Weekend"/>
    <x v="129"/>
    <x v="12"/>
    <n v="392.79"/>
    <s v="Nandhini Mudaliar"/>
    <s v="Bronze"/>
    <x v="62"/>
    <s v="Store Manager"/>
    <s v="FreshMart Madurai Colony"/>
    <x v="0"/>
    <x v="1"/>
    <x v="9"/>
    <n v="6"/>
    <n v="0.18826901565995527"/>
    <x v="4"/>
  </r>
  <r>
    <s v="INV102061"/>
    <d v="2025-06-18T00:00:00"/>
    <s v="CUST0085"/>
    <s v="PRD024"/>
    <s v="STR082"/>
    <s v="EMP0115"/>
    <n v="2"/>
    <n v="313.47000000000003"/>
    <n v="10"/>
    <n v="62.69"/>
    <n v="564.25"/>
    <n v="492.24"/>
    <n v="72.010000000000005"/>
    <x v="5"/>
    <x v="0"/>
    <x v="1"/>
    <n v="0.38680555555555557"/>
    <s v="Weekday"/>
    <x v="88"/>
    <x v="7"/>
    <n v="313.47000000000003"/>
    <s v="Sundar Prabhu"/>
    <s v="Bronze"/>
    <x v="69"/>
    <s v="Store Manager"/>
    <s v="FreshMart Salem Bypass"/>
    <x v="0"/>
    <x v="1"/>
    <x v="9"/>
    <n v="6"/>
    <n v="0.12762073548958797"/>
    <x v="1"/>
  </r>
  <r>
    <s v="INV101603"/>
    <d v="2025-06-16T00:00:00"/>
    <s v="CUST0183"/>
    <s v="PRD139"/>
    <s v="STR011"/>
    <s v="EMP0102"/>
    <n v="3"/>
    <n v="91.61"/>
    <n v="5"/>
    <n v="13.74"/>
    <n v="261.08999999999997"/>
    <n v="212.1"/>
    <n v="48.99"/>
    <x v="2"/>
    <x v="0"/>
    <x v="1"/>
    <n v="0.43333333333333335"/>
    <s v="Weekday"/>
    <x v="107"/>
    <x v="5"/>
    <n v="91.61"/>
    <s v="Tara Balan"/>
    <s v="Silver"/>
    <x v="149"/>
    <s v="Cashier"/>
    <s v="FreshMart Bengaluru Enclave"/>
    <x v="0"/>
    <x v="1"/>
    <x v="9"/>
    <n v="6"/>
    <n v="0.18763644720211423"/>
    <x v="4"/>
  </r>
  <r>
    <s v="INV102098"/>
    <d v="2025-06-15T00:00:00"/>
    <s v="CUST0233"/>
    <s v="PRD138"/>
    <s v="STR053"/>
    <s v="EMP0007"/>
    <n v="4"/>
    <n v="416.08"/>
    <n v="20"/>
    <n v="332.86"/>
    <n v="1531.18"/>
    <n v="1278.56"/>
    <n v="252.62"/>
    <x v="1"/>
    <x v="0"/>
    <x v="1"/>
    <n v="0.54305555555555551"/>
    <s v="Weekend"/>
    <x v="99"/>
    <x v="0"/>
    <n v="416.08"/>
    <s v="Deepa Achari"/>
    <s v="Bronze"/>
    <x v="131"/>
    <s v="Billing"/>
    <s v="FreshMart Tiruppur Heights"/>
    <x v="0"/>
    <x v="1"/>
    <x v="9"/>
    <n v="6"/>
    <n v="0.16498386865032197"/>
    <x v="2"/>
  </r>
  <r>
    <s v="INV102196"/>
    <d v="2025-06-15T00:00:00"/>
    <s v="CUST0043"/>
    <s v="PRD055"/>
    <s v="STR056"/>
    <s v="EMP0163"/>
    <n v="4"/>
    <n v="125.15"/>
    <n v="20"/>
    <n v="100.12"/>
    <n v="460.55"/>
    <n v="382.8"/>
    <n v="77.75"/>
    <x v="1"/>
    <x v="0"/>
    <x v="1"/>
    <n v="0.88263888888888886"/>
    <s v="Weekend"/>
    <x v="101"/>
    <x v="2"/>
    <n v="125.15"/>
    <s v="Jagan Reddy"/>
    <s v="Bronze"/>
    <x v="165"/>
    <s v="Cashier"/>
    <s v="FreshMart Bengaluru Junction"/>
    <x v="0"/>
    <x v="1"/>
    <x v="9"/>
    <n v="6"/>
    <n v="0.16881988926283792"/>
    <x v="2"/>
  </r>
  <r>
    <s v="INV100185"/>
    <d v="2025-07-06T00:00:00"/>
    <s v="CUST0620"/>
    <s v="PRD072"/>
    <s v="STR076"/>
    <s v="EMP0069"/>
    <n v="3"/>
    <n v="340.25"/>
    <n v="5"/>
    <n v="51.04"/>
    <n v="1115.17"/>
    <n v="791.55"/>
    <n v="323.62"/>
    <x v="3"/>
    <x v="0"/>
    <x v="1"/>
    <n v="0.76388888888888884"/>
    <s v="Weekend"/>
    <x v="57"/>
    <x v="1"/>
    <n v="340.25"/>
    <s v="Nagarajan Gupta"/>
    <s v="Silver"/>
    <x v="157"/>
    <s v="Store Manager"/>
    <s v="FreshMart Hyderabad Towers"/>
    <x v="0"/>
    <x v="1"/>
    <x v="1"/>
    <n v="7"/>
    <n v="0.29019790704556253"/>
    <x v="4"/>
  </r>
  <r>
    <s v="INV101697"/>
    <d v="2025-07-06T00:00:00"/>
    <s v="CUST0033"/>
    <s v="PRD016"/>
    <s v="STR080"/>
    <s v="EMP0285"/>
    <n v="3"/>
    <n v="59.92"/>
    <n v="10"/>
    <n v="17.98"/>
    <n v="186.05"/>
    <n v="144.44999999999999"/>
    <n v="41.6"/>
    <x v="5"/>
    <x v="0"/>
    <x v="1"/>
    <n v="0.80694444444444446"/>
    <s v="Weekend"/>
    <x v="17"/>
    <x v="7"/>
    <n v="59.92"/>
    <s v="Nirmala Sekar"/>
    <s v="Bronze"/>
    <x v="62"/>
    <s v="Store Manager"/>
    <s v="FreshMart Madurai Colony"/>
    <x v="0"/>
    <x v="1"/>
    <x v="1"/>
    <n v="7"/>
    <n v="0.22359580757860789"/>
    <x v="1"/>
  </r>
  <r>
    <s v="INV100374"/>
    <d v="2025-05-31T00:00:00"/>
    <s v="CUST0673"/>
    <s v="PRD124"/>
    <s v="STR018"/>
    <s v="EMP0308"/>
    <n v="2"/>
    <n v="121.9"/>
    <n v="20"/>
    <n v="48.76"/>
    <n v="224.3"/>
    <n v="217.84"/>
    <n v="6.46"/>
    <x v="5"/>
    <x v="0"/>
    <x v="1"/>
    <n v="0.86527777777777781"/>
    <s v="Weekend"/>
    <x v="102"/>
    <x v="8"/>
    <n v="121.9"/>
    <s v="Hari Sharma"/>
    <s v="Silver"/>
    <x v="80"/>
    <s v="Cashier"/>
    <s v="FreshMart Hyderabad Main Road"/>
    <x v="0"/>
    <x v="1"/>
    <x v="6"/>
    <n v="5"/>
    <n v="2.8800713330361122E-2"/>
    <x v="2"/>
  </r>
  <r>
    <s v="INV101051"/>
    <d v="2025-05-28T00:00:00"/>
    <s v="CUST0506"/>
    <s v="PRD027"/>
    <s v="STR087"/>
    <s v="EMP0222"/>
    <n v="8"/>
    <n v="155.34"/>
    <n v="15"/>
    <n v="186.41"/>
    <n v="1056.31"/>
    <n v="855.92"/>
    <n v="200.39"/>
    <x v="4"/>
    <x v="0"/>
    <x v="1"/>
    <n v="0.55833333333333335"/>
    <s v="Weekday"/>
    <x v="4"/>
    <x v="3"/>
    <n v="139.21"/>
    <s v="Pandi Subramaniam"/>
    <s v="Gold"/>
    <x v="96"/>
    <s v="Inventory"/>
    <s v="FreshMart Mysuru Complex"/>
    <x v="0"/>
    <x v="1"/>
    <x v="6"/>
    <n v="5"/>
    <n v="0.18970756690744195"/>
    <x v="3"/>
  </r>
  <r>
    <s v="INV100408"/>
    <d v="2025-05-24T00:00:00"/>
    <s v="CUST0665"/>
    <s v="PRD051"/>
    <s v="STR021"/>
    <s v="EMP0280"/>
    <n v="2"/>
    <n v="147.97"/>
    <n v="20"/>
    <n v="59.19"/>
    <n v="272.26"/>
    <n v="225.6"/>
    <n v="46.66"/>
    <x v="3"/>
    <x v="0"/>
    <x v="1"/>
    <n v="0.74236111111111114"/>
    <s v="Weekend"/>
    <x v="136"/>
    <x v="2"/>
    <n v="147.97"/>
    <s v="Kishore Subramaniam"/>
    <s v="Silver"/>
    <x v="61"/>
    <s v="Store Manager"/>
    <s v="FreshMart Madurai Market"/>
    <x v="0"/>
    <x v="1"/>
    <x v="6"/>
    <n v="5"/>
    <n v="0.17138029824432527"/>
    <x v="2"/>
  </r>
  <r>
    <s v="INV100060"/>
    <d v="2025-05-23T00:00:00"/>
    <s v="CUST0100"/>
    <s v="PRD134"/>
    <s v="STR053"/>
    <s v="EMP0190"/>
    <n v="1"/>
    <n v="353.05"/>
    <n v="5"/>
    <n v="17.649999999999999"/>
    <n v="335.4"/>
    <n v="262.8"/>
    <n v="72.599999999999994"/>
    <x v="1"/>
    <x v="0"/>
    <x v="1"/>
    <n v="0.59166666666666667"/>
    <s v="Weekday"/>
    <x v="73"/>
    <x v="0"/>
    <n v="353.05"/>
    <s v="Revathi Murugan"/>
    <s v="Silver"/>
    <x v="60"/>
    <s v="HR"/>
    <s v="FreshMart Tiruppur Heights"/>
    <x v="0"/>
    <x v="1"/>
    <x v="6"/>
    <n v="5"/>
    <n v="0.21645796064400716"/>
    <x v="4"/>
  </r>
  <r>
    <s v="INV101449"/>
    <d v="2025-05-20T00:00:00"/>
    <s v="CUST0570"/>
    <s v="PRD035"/>
    <s v="STR081"/>
    <s v="EMP0031"/>
    <n v="4"/>
    <n v="503.36"/>
    <n v="20"/>
    <n v="402.69"/>
    <n v="1610.75"/>
    <n v="1559.2"/>
    <n v="51.55"/>
    <x v="1"/>
    <x v="0"/>
    <x v="1"/>
    <n v="0.65277777777777779"/>
    <s v="Weekday"/>
    <x v="40"/>
    <x v="3"/>
    <n v="503.36"/>
    <s v="Banu Iyer"/>
    <s v="Silver"/>
    <x v="196"/>
    <s v="Cashier"/>
    <s v="FreshMart Erode Crossing"/>
    <x v="0"/>
    <x v="1"/>
    <x v="6"/>
    <n v="5"/>
    <n v="3.2003724972838737E-2"/>
    <x v="2"/>
  </r>
  <r>
    <s v="INV101672"/>
    <d v="2025-05-18T00:00:00"/>
    <s v="CUST0159"/>
    <s v="PRD023"/>
    <s v="STR087"/>
    <s v="EMP0222"/>
    <n v="2"/>
    <n v="342.27"/>
    <n v="15"/>
    <n v="102.68"/>
    <n v="669.14"/>
    <n v="532.20000000000005"/>
    <n v="136.94"/>
    <x v="4"/>
    <x v="0"/>
    <x v="1"/>
    <n v="0.78263888888888888"/>
    <s v="Weekend"/>
    <x v="11"/>
    <x v="7"/>
    <n v="342.27"/>
    <s v="Usha Naicker"/>
    <s v="Silver"/>
    <x v="96"/>
    <s v="Inventory"/>
    <s v="FreshMart Mysuru Complex"/>
    <x v="0"/>
    <x v="1"/>
    <x v="6"/>
    <n v="5"/>
    <n v="0.20465074573332934"/>
    <x v="3"/>
  </r>
  <r>
    <s v="INV100263"/>
    <d v="2025-12-05T00:00:00"/>
    <s v="CUST0336"/>
    <s v="PRD048"/>
    <s v="STR080"/>
    <s v="EMP0285"/>
    <n v="3"/>
    <n v="147.72"/>
    <n v="10"/>
    <n v="44.32"/>
    <n v="398.84"/>
    <n v="327.63"/>
    <n v="71.209999999999994"/>
    <x v="5"/>
    <x v="0"/>
    <x v="1"/>
    <n v="0.55486111111111114"/>
    <s v="Weekday"/>
    <x v="122"/>
    <x v="2"/>
    <n v="147.72"/>
    <s v="Dhanya Achari"/>
    <s v="Silver"/>
    <x v="62"/>
    <s v="Store Manager"/>
    <s v="FreshMart Madurai Colony"/>
    <x v="0"/>
    <x v="1"/>
    <x v="2"/>
    <n v="12"/>
    <n v="0.17854277404472971"/>
    <x v="1"/>
  </r>
  <r>
    <s v="INV101561"/>
    <d v="2025-12-05T00:00:00"/>
    <s v="CUST0664"/>
    <s v="PRD027"/>
    <s v="STR037"/>
    <s v="EMP0216"/>
    <n v="5"/>
    <n v="139.21"/>
    <n v="5"/>
    <n v="34.799999999999997"/>
    <n v="661.25"/>
    <n v="534.95000000000005"/>
    <n v="126.3"/>
    <x v="1"/>
    <x v="0"/>
    <x v="1"/>
    <n v="0.7416666666666667"/>
    <s v="Weekday"/>
    <x v="4"/>
    <x v="3"/>
    <n v="139.21"/>
    <s v="Chandran Prabhu"/>
    <s v="Silver"/>
    <x v="321"/>
    <s v="HR"/>
    <s v="FreshMart Hyderabad Extension"/>
    <x v="0"/>
    <x v="1"/>
    <x v="2"/>
    <n v="12"/>
    <n v="0.19100189035916823"/>
    <x v="4"/>
  </r>
  <r>
    <s v="INV100095"/>
    <d v="2025-11-05T00:00:00"/>
    <s v="CUST0420"/>
    <s v="PRD014"/>
    <s v="STR051"/>
    <s v="EMP0062"/>
    <n v="1"/>
    <n v="434.65"/>
    <n v="20"/>
    <n v="86.93"/>
    <n v="399.88"/>
    <n v="351.63"/>
    <n v="48.25"/>
    <x v="2"/>
    <x v="0"/>
    <x v="1"/>
    <n v="0.81874999999999998"/>
    <s v="Weekend"/>
    <x v="54"/>
    <x v="7"/>
    <n v="434.65"/>
    <s v="Bharath Mudaliar"/>
    <s v="Silver"/>
    <x v="256"/>
    <s v="Operations"/>
    <s v="FreshMart Madurai Arcade"/>
    <x v="0"/>
    <x v="1"/>
    <x v="5"/>
    <n v="11"/>
    <n v="0.12066119835950785"/>
    <x v="2"/>
  </r>
  <r>
    <s v="INV101538"/>
    <d v="2025-11-05T00:00:00"/>
    <s v="CUST0080"/>
    <s v="PRD057"/>
    <s v="STR009"/>
    <s v="EMP0322"/>
    <n v="2"/>
    <n v="317.99"/>
    <n v="5"/>
    <n v="31.8"/>
    <n v="694.81"/>
    <n v="470.1"/>
    <n v="224.71"/>
    <x v="4"/>
    <x v="0"/>
    <x v="1"/>
    <n v="0.89513888888888893"/>
    <s v="Weekend"/>
    <x v="117"/>
    <x v="2"/>
    <n v="317.99"/>
    <s v="Suresh Naidu"/>
    <s v="Silver"/>
    <x v="66"/>
    <s v="Billing"/>
    <s v="FreshMart Kochi Square"/>
    <x v="0"/>
    <x v="1"/>
    <x v="5"/>
    <n v="11"/>
    <n v="0.32341215584116523"/>
    <x v="4"/>
  </r>
  <r>
    <s v="INV101755"/>
    <d v="2025-11-05T00:00:00"/>
    <s v="CUST0682"/>
    <s v="PRD009"/>
    <s v="STR077"/>
    <s v="EMP0030"/>
    <n v="4"/>
    <n v="661.91"/>
    <n v="20"/>
    <n v="529.53"/>
    <n v="2435.83"/>
    <n v="1594.88"/>
    <n v="840.95"/>
    <x v="0"/>
    <x v="0"/>
    <x v="1"/>
    <n v="0.77708333333333335"/>
    <s v="Weekend"/>
    <x v="108"/>
    <x v="6"/>
    <n v="661.91"/>
    <s v="Gopal Krishnan"/>
    <s v="Silver"/>
    <x v="110"/>
    <s v="Cashier"/>
    <s v="FreshMart Kochi Gardens"/>
    <x v="0"/>
    <x v="1"/>
    <x v="5"/>
    <n v="11"/>
    <n v="0.34524166300603903"/>
    <x v="2"/>
  </r>
  <r>
    <s v="INV100942"/>
    <d v="2025-02-05T00:00:00"/>
    <s v="CUST0603"/>
    <s v="PRD032"/>
    <s v="STR031"/>
    <s v="EMP0174"/>
    <n v="1"/>
    <n v="141.11000000000001"/>
    <n v="20"/>
    <n v="28.22"/>
    <n v="112.89"/>
    <n v="115.91"/>
    <n v="-3.02"/>
    <x v="0"/>
    <x v="0"/>
    <x v="1"/>
    <n v="0.87569444444444444"/>
    <s v="Weekday"/>
    <x v="28"/>
    <x v="3"/>
    <n v="141.11000000000001"/>
    <s v="Kamala Menon"/>
    <s v="Bronze"/>
    <x v="319"/>
    <s v="Cashier"/>
    <s v="FreshMart Chennai Complex"/>
    <x v="0"/>
    <x v="1"/>
    <x v="0"/>
    <n v="2"/>
    <n v="-2.6751705199751973E-2"/>
    <x v="2"/>
  </r>
  <r>
    <s v="INV100790"/>
    <d v="2025-04-30T00:00:00"/>
    <s v="CUST0522"/>
    <s v="PRD034"/>
    <s v="STR077"/>
    <s v="EMP0030"/>
    <n v="2"/>
    <n v="124.84"/>
    <n v="5"/>
    <n v="12.48"/>
    <n v="237.2"/>
    <n v="194.7"/>
    <n v="42.5"/>
    <x v="2"/>
    <x v="0"/>
    <x v="1"/>
    <n v="0.90208333333333335"/>
    <s v="Weekday"/>
    <x v="13"/>
    <x v="3"/>
    <n v="124.84"/>
    <s v="Gayathri Naicker"/>
    <s v="Silver"/>
    <x v="110"/>
    <s v="Cashier"/>
    <s v="FreshMart Kochi Gardens"/>
    <x v="0"/>
    <x v="1"/>
    <x v="4"/>
    <n v="4"/>
    <n v="0.17917369308600339"/>
    <x v="4"/>
  </r>
  <r>
    <s v="INV102220"/>
    <d v="2025-04-29T00:00:00"/>
    <s v="CUST0219"/>
    <s v="PRD017"/>
    <s v="STR044"/>
    <s v="EMP0287"/>
    <n v="4"/>
    <n v="504.49"/>
    <n v="5"/>
    <n v="100.9"/>
    <n v="1917.06"/>
    <n v="1590.76"/>
    <n v="326.3"/>
    <x v="3"/>
    <x v="0"/>
    <x v="1"/>
    <n v="0.8979166666666667"/>
    <s v="Weekday"/>
    <x v="34"/>
    <x v="7"/>
    <n v="464.41"/>
    <s v="Pandi Naidu"/>
    <s v="Gold"/>
    <x v="67"/>
    <s v="Store Manager"/>
    <s v="FreshMart Erode Colony"/>
    <x v="0"/>
    <x v="1"/>
    <x v="4"/>
    <n v="4"/>
    <n v="0.17020854850656736"/>
    <x v="4"/>
  </r>
  <r>
    <s v="INV101347"/>
    <d v="2025-04-26T00:00:00"/>
    <s v="CUST0613"/>
    <s v="PRD076"/>
    <s v="STR091"/>
    <s v="EMP0053"/>
    <n v="8"/>
    <n v="446.35"/>
    <n v="20"/>
    <n v="714.16"/>
    <n v="3285.14"/>
    <n v="2561.52"/>
    <n v="723.62"/>
    <x v="3"/>
    <x v="0"/>
    <x v="1"/>
    <n v="0.43472222222222223"/>
    <s v="Weekend"/>
    <x v="33"/>
    <x v="1"/>
    <n v="395.66"/>
    <s v="Meena Menon"/>
    <s v="Gold"/>
    <x v="308"/>
    <s v="Cashier"/>
    <s v="FreshMart Tiruppur Plaza"/>
    <x v="0"/>
    <x v="1"/>
    <x v="4"/>
    <n v="4"/>
    <n v="0.22027067339595879"/>
    <x v="2"/>
  </r>
  <r>
    <s v="INV100313"/>
    <d v="2025-04-22T00:00:00"/>
    <s v="CUST0086"/>
    <s v="PRD129"/>
    <s v="STR003"/>
    <s v="EMP0245"/>
    <n v="1"/>
    <n v="490.22"/>
    <n v="15"/>
    <n v="73.53"/>
    <n v="416.69"/>
    <n v="373.58"/>
    <n v="43.11"/>
    <x v="0"/>
    <x v="0"/>
    <x v="1"/>
    <n v="0.64930555555555558"/>
    <s v="Weekday"/>
    <x v="106"/>
    <x v="0"/>
    <n v="490.22"/>
    <s v="Anjali Prabhu"/>
    <s v="Silver"/>
    <x v="317"/>
    <s v="Inventory"/>
    <s v="FreshMart Tiruppur Square"/>
    <x v="0"/>
    <x v="1"/>
    <x v="4"/>
    <n v="4"/>
    <n v="0.10345820634044493"/>
    <x v="3"/>
  </r>
  <r>
    <s v="INV101457"/>
    <d v="2025-04-20T00:00:00"/>
    <s v="CUST0153"/>
    <s v="PRD022"/>
    <s v="STR023"/>
    <s v="EMP0164"/>
    <n v="3"/>
    <n v="397.22"/>
    <n v="15"/>
    <n v="178.75"/>
    <n v="1164.8499999999999"/>
    <n v="958.11"/>
    <n v="206.74"/>
    <x v="3"/>
    <x v="0"/>
    <x v="1"/>
    <n v="0.53402777777777777"/>
    <s v="Weekend"/>
    <x v="25"/>
    <x v="7"/>
    <n v="397.22"/>
    <s v="Thenmozhi Sharma"/>
    <s v="Silver"/>
    <x v="230"/>
    <s v="Billing"/>
    <s v="FreshMart Mysuru Square"/>
    <x v="0"/>
    <x v="1"/>
    <x v="4"/>
    <n v="4"/>
    <n v="0.17748207923767012"/>
    <x v="3"/>
  </r>
  <r>
    <s v="INV100312"/>
    <d v="2025-04-19T00:00:00"/>
    <s v="CUST0203"/>
    <s v="PRD021"/>
    <s v="STR073"/>
    <s v="EMP0268"/>
    <n v="1"/>
    <n v="38.659999999999997"/>
    <n v="15"/>
    <n v="5.8"/>
    <n v="37.79"/>
    <n v="32.4"/>
    <n v="5.39"/>
    <x v="0"/>
    <x v="0"/>
    <x v="1"/>
    <n v="0.84583333333333333"/>
    <s v="Weekend"/>
    <x v="67"/>
    <x v="7"/>
    <n v="38.659999999999997"/>
    <s v="Gopal Pillai"/>
    <s v="Silver"/>
    <x v="90"/>
    <s v="Store Manager"/>
    <s v="FreshMart Bengaluru Market"/>
    <x v="0"/>
    <x v="1"/>
    <x v="4"/>
    <n v="4"/>
    <n v="0.14263032548293197"/>
    <x v="3"/>
  </r>
  <r>
    <s v="INV101794"/>
    <d v="2025-04-15T00:00:00"/>
    <s v="CUST0370"/>
    <s v="PRD025"/>
    <s v="STR033"/>
    <s v="EMP0313"/>
    <n v="7"/>
    <n v="419.84"/>
    <n v="20"/>
    <n v="587.78"/>
    <n v="2351.1"/>
    <n v="2001.3"/>
    <n v="349.8"/>
    <x v="3"/>
    <x v="0"/>
    <x v="1"/>
    <n v="0.89375000000000004"/>
    <s v="Weekday"/>
    <x v="8"/>
    <x v="3"/>
    <n v="383.51"/>
    <s v="Jaya Naicker"/>
    <s v="Gold"/>
    <x v="199"/>
    <s v="HR"/>
    <s v="FreshMart Ahmedabad Complex"/>
    <x v="0"/>
    <x v="1"/>
    <x v="4"/>
    <n v="4"/>
    <n v="0.14878142146229426"/>
    <x v="2"/>
  </r>
  <r>
    <s v="INV101581"/>
    <d v="2025-04-13T00:00:00"/>
    <s v="CUST0032"/>
    <s v="PRD015"/>
    <s v="STR102"/>
    <s v="EMP0193"/>
    <n v="5"/>
    <n v="459.58"/>
    <n v="20"/>
    <n v="459.58"/>
    <n v="2114.0700000000002"/>
    <n v="1934.45"/>
    <n v="179.62"/>
    <x v="0"/>
    <x v="0"/>
    <x v="1"/>
    <n v="0.78333333333333333"/>
    <s v="Weekend"/>
    <x v="19"/>
    <x v="7"/>
    <n v="459.58"/>
    <s v="Nirmala Balan"/>
    <s v="Silver"/>
    <x v="132"/>
    <s v="HR"/>
    <s v="FreshMart Nagpur Towers"/>
    <x v="0"/>
    <x v="1"/>
    <x v="4"/>
    <n v="4"/>
    <n v="8.4964074037283524E-2"/>
    <x v="2"/>
  </r>
  <r>
    <s v="INV101399"/>
    <d v="2025-09-04T00:00:00"/>
    <s v="CUST0024"/>
    <s v="PRD022"/>
    <s v="STR085"/>
    <s v="EMP0154"/>
    <n v="5"/>
    <n v="397.22"/>
    <n v="15"/>
    <n v="297.92"/>
    <n v="1688.18"/>
    <n v="1596.85"/>
    <n v="91.33"/>
    <x v="0"/>
    <x v="0"/>
    <x v="1"/>
    <n v="0.56736111111111109"/>
    <s v="Weekday"/>
    <x v="25"/>
    <x v="7"/>
    <n v="397.22"/>
    <s v="Devi Balan"/>
    <s v="Silver"/>
    <x v="103"/>
    <s v="Store Manager"/>
    <s v="FreshMart Mysuru Arcade"/>
    <x v="0"/>
    <x v="1"/>
    <x v="10"/>
    <n v="9"/>
    <n v="5.4099681313603994E-2"/>
    <x v="3"/>
  </r>
  <r>
    <s v="INV100366"/>
    <d v="2025-12-29T00:00:00"/>
    <s v="CUST0140"/>
    <s v="PRD025"/>
    <s v="STR024"/>
    <s v="EMP0133"/>
    <n v="3"/>
    <n v="383.51"/>
    <n v="20"/>
    <n v="230.11"/>
    <n v="920.42"/>
    <n v="857.7"/>
    <n v="62.72"/>
    <x v="2"/>
    <x v="0"/>
    <x v="1"/>
    <n v="0.65833333333333333"/>
    <s v="Weekday"/>
    <x v="8"/>
    <x v="3"/>
    <n v="383.51"/>
    <s v="Manoj Prabhu"/>
    <s v="Bronze"/>
    <x v="2"/>
    <s v="Sales"/>
    <s v="FreshMart Bengaluru Plaza"/>
    <x v="0"/>
    <x v="1"/>
    <x v="2"/>
    <n v="12"/>
    <n v="6.8142804371917165E-2"/>
    <x v="2"/>
  </r>
  <r>
    <s v="INV100050"/>
    <d v="2025-10-25T00:00:00"/>
    <s v="CUST0205"/>
    <s v="PRD008"/>
    <s v="STR069"/>
    <s v="EMP0248"/>
    <n v="7"/>
    <n v="504.43"/>
    <n v="5"/>
    <n v="176.55"/>
    <n v="3857.63"/>
    <n v="1980.16"/>
    <n v="1877.47"/>
    <x v="3"/>
    <x v="0"/>
    <x v="1"/>
    <n v="0.62569444444444444"/>
    <s v="Weekend"/>
    <x v="68"/>
    <x v="6"/>
    <n v="455.79"/>
    <s v="Lalitha Nathan"/>
    <s v="Gold"/>
    <x v="322"/>
    <s v="Sales"/>
    <s v="FreshMart Madurai Gardens"/>
    <x v="0"/>
    <x v="1"/>
    <x v="8"/>
    <n v="10"/>
    <n v="0.48669001433522652"/>
    <x v="4"/>
  </r>
  <r>
    <s v="INV101492"/>
    <d v="2026-12-02T00:00:00"/>
    <s v="CUST0353"/>
    <s v="PRD090"/>
    <s v="STR049"/>
    <s v="EMP0017"/>
    <n v="7"/>
    <n v="439.39"/>
    <n v="20"/>
    <n v="615.15"/>
    <n v="2460.58"/>
    <n v="2591.2600000000002"/>
    <n v="-130.68"/>
    <x v="2"/>
    <x v="0"/>
    <x v="1"/>
    <n v="0.6069444444444444"/>
    <s v="Weekday"/>
    <x v="49"/>
    <x v="9"/>
    <n v="438.7"/>
    <s v="Mala Nair"/>
    <s v="Gold"/>
    <x v="0"/>
    <s v="Sales"/>
    <s v="FreshMart Mysuru Circle"/>
    <x v="0"/>
    <x v="0"/>
    <x v="2"/>
    <n v="12"/>
    <n v="-5.310942948410538E-2"/>
    <x v="2"/>
  </r>
  <r>
    <s v="INV101824"/>
    <d v="2026-01-26T00:00:00"/>
    <s v="CUST0228"/>
    <s v="PRD092"/>
    <s v="STR049"/>
    <s v="EMP0017"/>
    <n v="4"/>
    <n v="240.95"/>
    <n v="5"/>
    <n v="48.19"/>
    <n v="915.61"/>
    <n v="769.56"/>
    <n v="146.05000000000001"/>
    <x v="1"/>
    <x v="0"/>
    <x v="1"/>
    <n v="0.8208333333333333"/>
    <s v="Weekday"/>
    <x v="22"/>
    <x v="9"/>
    <n v="224.28"/>
    <s v="Sundar Balan"/>
    <s v="Gold"/>
    <x v="0"/>
    <s v="Sales"/>
    <s v="FreshMart Mysuru Circle"/>
    <x v="0"/>
    <x v="0"/>
    <x v="7"/>
    <n v="1"/>
    <n v="0.15951114557508111"/>
    <x v="4"/>
  </r>
  <r>
    <s v="INV100186"/>
    <d v="2026-02-03T00:00:00"/>
    <s v="CUST0027"/>
    <s v="PRD017"/>
    <s v="STR055"/>
    <s v="EMP0068"/>
    <n v="2"/>
    <n v="464.41"/>
    <n v="5"/>
    <n v="46.44"/>
    <n v="882.38"/>
    <n v="795.38"/>
    <n v="87"/>
    <x v="0"/>
    <x v="0"/>
    <x v="1"/>
    <n v="0.85624999999999996"/>
    <s v="Weekday"/>
    <x v="34"/>
    <x v="7"/>
    <n v="464.41"/>
    <s v="Chandran Mudaliar"/>
    <s v="Silver"/>
    <x v="5"/>
    <s v="Sales"/>
    <s v="FreshMart Madurai Circle"/>
    <x v="0"/>
    <x v="0"/>
    <x v="0"/>
    <n v="2"/>
    <n v="9.8596976359391644E-2"/>
    <x v="4"/>
  </r>
  <r>
    <s v="INV100033"/>
    <d v="2026-02-28T00:00:00"/>
    <s v="CUST0023"/>
    <s v="PRD051"/>
    <s v="STR072"/>
    <s v="EMP0124"/>
    <n v="4"/>
    <n v="147.97"/>
    <n v="20"/>
    <n v="118.38"/>
    <n v="544.52"/>
    <n v="451.2"/>
    <n v="93.32"/>
    <x v="3"/>
    <x v="0"/>
    <x v="1"/>
    <n v="0.87916666666666665"/>
    <s v="Weekend"/>
    <x v="136"/>
    <x v="2"/>
    <n v="147.97"/>
    <s v="Indira Nathan"/>
    <s v="Silver"/>
    <x v="27"/>
    <s v="Sales"/>
    <s v="FreshMart Salem Point"/>
    <x v="0"/>
    <x v="0"/>
    <x v="0"/>
    <n v="2"/>
    <n v="0.17138029824432527"/>
    <x v="2"/>
  </r>
  <r>
    <s v="INV100729"/>
    <d v="2025-12-19T00:00:00"/>
    <s v="CUST0616"/>
    <s v="PRD135"/>
    <s v="STR090"/>
    <s v="EMP0344"/>
    <n v="3"/>
    <n v="379.12"/>
    <n v="5"/>
    <n v="56.87"/>
    <n v="1080.49"/>
    <n v="879.15"/>
    <n v="201.34"/>
    <x v="2"/>
    <x v="0"/>
    <x v="1"/>
    <n v="0.39583333333333331"/>
    <s v="Weekday"/>
    <x v="43"/>
    <x v="0"/>
    <n v="379.12"/>
    <s v="Chitra Balan"/>
    <s v="Bronze"/>
    <x v="34"/>
    <s v="Sales"/>
    <s v="FreshMart Mysuru Heights"/>
    <x v="0"/>
    <x v="1"/>
    <x v="2"/>
    <n v="12"/>
    <n v="0.1863413821506909"/>
    <x v="4"/>
  </r>
  <r>
    <s v="INV102363"/>
    <d v="2025-12-20T00:00:00"/>
    <s v="CUST0227"/>
    <s v="PRD084"/>
    <s v="STR090"/>
    <s v="EMP0119"/>
    <n v="5"/>
    <n v="221.61"/>
    <n v="10"/>
    <n v="110.81"/>
    <n v="1146.83"/>
    <n v="910.85"/>
    <n v="235.98"/>
    <x v="1"/>
    <x v="0"/>
    <x v="1"/>
    <n v="0.89027777777777772"/>
    <s v="Weekend"/>
    <x v="36"/>
    <x v="9"/>
    <n v="221.61"/>
    <s v="Unknown"/>
    <s v="Silver"/>
    <x v="36"/>
    <s v="Sales"/>
    <s v="FreshMart Mysuru Heights"/>
    <x v="0"/>
    <x v="1"/>
    <x v="2"/>
    <n v="12"/>
    <n v="0.2057672017648649"/>
    <x v="1"/>
  </r>
  <r>
    <s v="INV102150"/>
    <d v="2026-03-31T00:00:00"/>
    <s v="CUST0403"/>
    <s v="PRD010"/>
    <s v="STR067"/>
    <s v="EMP0247"/>
    <n v="2"/>
    <n v="182.3"/>
    <n v="5"/>
    <n v="18.23"/>
    <n v="346.37"/>
    <n v="215.2"/>
    <n v="131.16999999999999"/>
    <x v="5"/>
    <x v="0"/>
    <x v="1"/>
    <n v="0.37847222222222221"/>
    <s v="Weekday"/>
    <x v="113"/>
    <x v="6"/>
    <n v="182.3"/>
    <s v="Om Iyer"/>
    <s v="Silver"/>
    <x v="31"/>
    <s v="Sales"/>
    <s v="FreshMart Salem Complex"/>
    <x v="0"/>
    <x v="0"/>
    <x v="3"/>
    <n v="3"/>
    <n v="0.37869907901954553"/>
    <x v="4"/>
  </r>
  <r>
    <s v="INV101018"/>
    <d v="2026-02-26T00:00:00"/>
    <s v="CUST0210"/>
    <s v="PRD028"/>
    <s v="STR067"/>
    <s v="EMP0247"/>
    <n v="3"/>
    <n v="380.12"/>
    <n v="15"/>
    <n v="171.05"/>
    <n v="969.31"/>
    <n v="929.94"/>
    <n v="39.369999999999997"/>
    <x v="0"/>
    <x v="0"/>
    <x v="1"/>
    <n v="0.84513888888888888"/>
    <s v="Weekday"/>
    <x v="58"/>
    <x v="3"/>
    <n v="380.12"/>
    <s v="Anand Pandian"/>
    <s v="Silver"/>
    <x v="31"/>
    <s v="Sales"/>
    <s v="FreshMart Salem Complex"/>
    <x v="0"/>
    <x v="0"/>
    <x v="0"/>
    <n v="2"/>
    <n v="4.0616521030423701E-2"/>
    <x v="3"/>
  </r>
  <r>
    <s v="INV100135"/>
    <d v="2025-12-16T00:00:00"/>
    <s v="CUST0233"/>
    <s v="PRD112"/>
    <s v="STR070"/>
    <s v="EMP0201"/>
    <n v="3"/>
    <n v="251.73"/>
    <n v="20"/>
    <n v="151.04"/>
    <n v="604.15"/>
    <n v="631.55999999999995"/>
    <n v="-27.41"/>
    <x v="5"/>
    <x v="0"/>
    <x v="1"/>
    <n v="0.63749999999999996"/>
    <s v="Weekday"/>
    <x v="80"/>
    <x v="4"/>
    <n v="251.73"/>
    <s v="Deepa Achari"/>
    <s v="Bronze"/>
    <x v="52"/>
    <s v="Sales"/>
    <s v="FreshMart Bengaluru Nagar"/>
    <x v="0"/>
    <x v="1"/>
    <x v="2"/>
    <n v="12"/>
    <n v="-4.5369527435239594E-2"/>
    <x v="2"/>
  </r>
  <r>
    <s v="INV100482"/>
    <d v="2026-03-29T00:00:00"/>
    <s v="CUST0133"/>
    <s v="PRD120"/>
    <s v="STR061"/>
    <s v="EMP0279"/>
    <n v="3"/>
    <n v="109.69"/>
    <n v="10"/>
    <n v="32.909999999999997"/>
    <n v="340.58"/>
    <n v="278.88"/>
    <n v="61.7"/>
    <x v="2"/>
    <x v="0"/>
    <x v="1"/>
    <n v="0.49722222222222223"/>
    <s v="Weekend"/>
    <x v="26"/>
    <x v="8"/>
    <n v="109.69"/>
    <s v="Vasanthi Raj"/>
    <s v="Silver"/>
    <x v="12"/>
    <s v="Sales"/>
    <s v="FreshMart Hyderabad Colony"/>
    <x v="0"/>
    <x v="0"/>
    <x v="3"/>
    <n v="3"/>
    <n v="0.1811615479476188"/>
    <x v="1"/>
  </r>
  <r>
    <s v="INV102251"/>
    <d v="2026-01-15T00:00:00"/>
    <s v="CUST0223"/>
    <s v="PRD072"/>
    <s v="STR039"/>
    <s v="EMP0283"/>
    <n v="8"/>
    <n v="342.87"/>
    <n v="15"/>
    <n v="411.44"/>
    <n v="2331.52"/>
    <n v="2110.8000000000002"/>
    <n v="220.72"/>
    <x v="5"/>
    <x v="0"/>
    <x v="1"/>
    <n v="0.49583333333333335"/>
    <s v="Weekday"/>
    <x v="57"/>
    <x v="1"/>
    <n v="340.25"/>
    <s v="Gopal Velan"/>
    <s v="Gold"/>
    <x v="16"/>
    <s v="Sales"/>
    <s v="FreshMart Mysuru Market"/>
    <x v="0"/>
    <x v="0"/>
    <x v="7"/>
    <n v="1"/>
    <n v="9.4667856162503436E-2"/>
    <x v="3"/>
  </r>
  <r>
    <s v="INV101205"/>
    <d v="2026-08-02T00:00:00"/>
    <s v="CUST0269"/>
    <s v="PRD108"/>
    <s v="STR051"/>
    <s v="EMP0199"/>
    <n v="2"/>
    <n v="306.62"/>
    <n v="5"/>
    <n v="30.66"/>
    <n v="669.97"/>
    <n v="519.86"/>
    <n v="150.11000000000001"/>
    <x v="1"/>
    <x v="0"/>
    <x v="1"/>
    <n v="0.43402777777777779"/>
    <s v="Weekend"/>
    <x v="140"/>
    <x v="4"/>
    <n v="306.62"/>
    <s v="Naveen Naidu"/>
    <s v="Silver"/>
    <x v="9"/>
    <s v="Sales"/>
    <s v="FreshMart Madurai Arcade"/>
    <x v="0"/>
    <x v="0"/>
    <x v="11"/>
    <n v="8"/>
    <n v="0.22405480842425782"/>
    <x v="4"/>
  </r>
  <r>
    <s v="INV102015"/>
    <d v="2026-02-03T00:00:00"/>
    <s v="CUST0504"/>
    <s v="PRD020"/>
    <s v="STR058"/>
    <s v="EMP0052"/>
    <n v="5"/>
    <n v="106.8"/>
    <n v="5"/>
    <n v="26.7"/>
    <n v="507.3"/>
    <n v="430.25"/>
    <n v="77.05"/>
    <x v="0"/>
    <x v="0"/>
    <x v="1"/>
    <n v="0.63749999999999996"/>
    <s v="Weekday"/>
    <x v="35"/>
    <x v="7"/>
    <n v="99.93"/>
    <s v="Kalpana Kumar"/>
    <s v="Gold"/>
    <x v="294"/>
    <s v="Sales"/>
    <s v="FreshMart Erode Central"/>
    <x v="0"/>
    <x v="0"/>
    <x v="0"/>
    <n v="2"/>
    <n v="0.15188251527695643"/>
    <x v="4"/>
  </r>
  <r>
    <s v="INV101394"/>
    <d v="2026-02-24T00:00:00"/>
    <s v="CUST0490"/>
    <s v="PRD048"/>
    <s v="STR042"/>
    <s v="EMP0261"/>
    <n v="5"/>
    <n v="167.18"/>
    <n v="20"/>
    <n v="167.18"/>
    <n v="668.72"/>
    <n v="546.04999999999995"/>
    <n v="122.67"/>
    <x v="0"/>
    <x v="0"/>
    <x v="1"/>
    <n v="0.68333333333333335"/>
    <s v="Weekday"/>
    <x v="122"/>
    <x v="2"/>
    <n v="147.72"/>
    <s v="Hema Gounder"/>
    <s v="Gold"/>
    <x v="13"/>
    <s v="Sales"/>
    <s v="FreshMart Erode Point"/>
    <x v="0"/>
    <x v="0"/>
    <x v="0"/>
    <n v="2"/>
    <n v="0.1834400047852614"/>
    <x v="2"/>
  </r>
  <r>
    <s v="INV100220"/>
    <d v="2025-12-21T00:00:00"/>
    <s v="CUST0415"/>
    <s v="PRD087"/>
    <s v="STR050"/>
    <s v="EMP0096"/>
    <n v="7"/>
    <n v="80.790000000000006"/>
    <n v="5"/>
    <n v="28.28"/>
    <n v="617.84"/>
    <n v="415.59"/>
    <n v="202.25"/>
    <x v="3"/>
    <x v="0"/>
    <x v="1"/>
    <n v="0.61875000000000002"/>
    <s v="Weekend"/>
    <x v="97"/>
    <x v="9"/>
    <n v="71.290000000000006"/>
    <s v="Bharath Devi"/>
    <s v="Gold"/>
    <x v="236"/>
    <s v="Sales"/>
    <s v="FreshMart Chennai Main Road"/>
    <x v="0"/>
    <x v="1"/>
    <x v="2"/>
    <n v="12"/>
    <n v="0.32735012300919331"/>
    <x v="4"/>
  </r>
  <r>
    <s v="INV100800"/>
    <d v="2026-07-02T00:00:00"/>
    <s v="CUST0464"/>
    <s v="PRD087"/>
    <s v="STR004"/>
    <s v="EMP0040"/>
    <n v="3"/>
    <n v="71.290000000000006"/>
    <n v="10"/>
    <n v="21.39"/>
    <n v="221.35"/>
    <n v="178.11"/>
    <n v="43.24"/>
    <x v="2"/>
    <x v="0"/>
    <x v="1"/>
    <n v="0.47291666666666665"/>
    <s v="Weekend"/>
    <x v="97"/>
    <x v="9"/>
    <n v="71.290000000000006"/>
    <s v="Gopal Sharma"/>
    <s v="Silver"/>
    <x v="6"/>
    <s v="Sales"/>
    <s v="FreshMart Erode Plaza"/>
    <x v="0"/>
    <x v="0"/>
    <x v="1"/>
    <n v="7"/>
    <n v="0.19534673593855886"/>
    <x v="1"/>
  </r>
  <r>
    <s v="INV101383"/>
    <d v="2026-03-02T00:00:00"/>
    <s v="CUST0522"/>
    <s v="PRD048"/>
    <s v="STR015"/>
    <s v="EMP0136"/>
    <n v="5"/>
    <n v="147.72"/>
    <n v="10"/>
    <n v="73.86"/>
    <n v="664.74"/>
    <n v="546.04999999999995"/>
    <n v="118.69"/>
    <x v="4"/>
    <x v="0"/>
    <x v="1"/>
    <n v="0.42986111111111114"/>
    <s v="Weekday"/>
    <x v="122"/>
    <x v="2"/>
    <n v="147.72"/>
    <s v="Gayathri Naicker"/>
    <s v="Silver"/>
    <x v="290"/>
    <s v="Sales"/>
    <s v="FreshMart Salem Circle"/>
    <x v="0"/>
    <x v="0"/>
    <x v="3"/>
    <n v="3"/>
    <n v="0.17855101242591087"/>
    <x v="1"/>
  </r>
  <r>
    <s v="INV101507"/>
    <d v="2025-12-14T00:00:00"/>
    <s v="CUST0611"/>
    <s v="PRD004"/>
    <s v="STR027"/>
    <s v="EMP0046"/>
    <n v="7"/>
    <n v="426.71"/>
    <n v="10"/>
    <n v="298.7"/>
    <n v="3091.51"/>
    <n v="1655.78"/>
    <n v="1435.73"/>
    <x v="5"/>
    <x v="0"/>
    <x v="1"/>
    <n v="0.69305555555555554"/>
    <s v="Weekend"/>
    <x v="127"/>
    <x v="6"/>
    <n v="398.25"/>
    <s v="Vasanth Iyer"/>
    <s v="Gold"/>
    <x v="39"/>
    <s v="Sales"/>
    <s v="FreshMart Coimbatore Heights"/>
    <x v="0"/>
    <x v="1"/>
    <x v="2"/>
    <n v="12"/>
    <n v="0.46441059546952779"/>
    <x v="1"/>
  </r>
  <r>
    <s v="INV102476"/>
    <d v="2025-07-12T00:00:00"/>
    <s v="CUST0227"/>
    <s v="PRD014"/>
    <s v="STR050"/>
    <s v="EMP0281"/>
    <n v="4"/>
    <n v="434.65"/>
    <n v="20"/>
    <n v="347.72"/>
    <n v="1599.51"/>
    <n v="1406.52"/>
    <n v="192.99"/>
    <x v="3"/>
    <x v="0"/>
    <x v="1"/>
    <n v="0.54097222222222219"/>
    <s v="Weekend"/>
    <x v="54"/>
    <x v="7"/>
    <n v="434.65"/>
    <s v="Unknown"/>
    <s v="Silver"/>
    <x v="43"/>
    <s v="Sales"/>
    <s v="FreshMart Chennai Main Road"/>
    <x v="0"/>
    <x v="1"/>
    <x v="1"/>
    <n v="7"/>
    <n v="0.12065570080837257"/>
    <x v="2"/>
  </r>
  <r>
    <s v="INV100582"/>
    <d v="2025-06-12T00:00:00"/>
    <s v="CUST0351"/>
    <s v="PRD050"/>
    <s v="STR002"/>
    <s v="EMP0060"/>
    <n v="1"/>
    <n v="51.33"/>
    <n v="5"/>
    <n v="2.57"/>
    <n v="56.07"/>
    <n v="37.479999999999997"/>
    <n v="18.59"/>
    <x v="1"/>
    <x v="0"/>
    <x v="1"/>
    <n v="0.52500000000000002"/>
    <s v="Weekend"/>
    <x v="2"/>
    <x v="2"/>
    <n v="51.33"/>
    <s v="Revathi Devi"/>
    <s v="Silver"/>
    <x v="32"/>
    <s v="Sales"/>
    <s v="FreshMart Tiruppur Bypass"/>
    <x v="0"/>
    <x v="1"/>
    <x v="9"/>
    <n v="6"/>
    <n v="0.33154984840378099"/>
    <x v="4"/>
  </r>
  <r>
    <s v="INV101364"/>
    <d v="2025-01-12T00:00:00"/>
    <s v="CUST0249"/>
    <s v="PRD099"/>
    <s v="STR007"/>
    <s v="EMP0126"/>
    <n v="3"/>
    <n v="401.06"/>
    <n v="5"/>
    <n v="60.16"/>
    <n v="1143.02"/>
    <n v="1042.4100000000001"/>
    <n v="100.61"/>
    <x v="5"/>
    <x v="0"/>
    <x v="1"/>
    <n v="0.42152777777777778"/>
    <s v="Weekday"/>
    <x v="20"/>
    <x v="10"/>
    <n v="401.06"/>
    <s v="Dhanush Menon"/>
    <s v="Bronze"/>
    <x v="237"/>
    <s v="Sales"/>
    <s v="FreshMart Mysuru Towers"/>
    <x v="0"/>
    <x v="1"/>
    <x v="7"/>
    <n v="1"/>
    <n v="8.8021206978005639E-2"/>
    <x v="4"/>
  </r>
  <r>
    <s v="INV100112"/>
    <d v="2025-11-25T00:00:00"/>
    <s v="CUST0036"/>
    <s v="PRD007"/>
    <s v="STR016"/>
    <s v="EMP0050"/>
    <n v="4"/>
    <n v="437.49"/>
    <n v="20"/>
    <n v="349.99"/>
    <n v="1399.97"/>
    <n v="1061.76"/>
    <n v="338.21"/>
    <x v="1"/>
    <x v="0"/>
    <x v="1"/>
    <n v="0.87152777777777779"/>
    <s v="Weekday"/>
    <x v="7"/>
    <x v="6"/>
    <n v="437.49"/>
    <s v="Janani Balan"/>
    <s v="Silver"/>
    <x v="201"/>
    <s v="Sales"/>
    <s v="FreshMart Kochi Bypass"/>
    <x v="0"/>
    <x v="1"/>
    <x v="5"/>
    <n v="11"/>
    <n v="0.24158374822317619"/>
    <x v="2"/>
  </r>
  <r>
    <s v="INV102473"/>
    <d v="2025-11-24T00:00:00"/>
    <s v="CUST0063"/>
    <s v="PRD022"/>
    <s v="STR042"/>
    <s v="EMP0261"/>
    <n v="7"/>
    <n v="429.77"/>
    <n v="10"/>
    <n v="300.83999999999997"/>
    <n v="2707.55"/>
    <n v="2235.59"/>
    <n v="471.96"/>
    <x v="5"/>
    <x v="0"/>
    <x v="1"/>
    <n v="0.6166666666666667"/>
    <s v="Weekday"/>
    <x v="25"/>
    <x v="7"/>
    <n v="397.22"/>
    <s v="Priya Varma"/>
    <s v="Gold"/>
    <x v="13"/>
    <s v="Sales"/>
    <s v="FreshMart Erode Point"/>
    <x v="0"/>
    <x v="1"/>
    <x v="5"/>
    <n v="11"/>
    <n v="0.17431257040497866"/>
    <x v="1"/>
  </r>
  <r>
    <s v="INV100967"/>
    <d v="2025-11-21T00:00:00"/>
    <s v="CUST0094"/>
    <s v="PRD006"/>
    <s v="STR058"/>
    <s v="EMP0141"/>
    <n v="3"/>
    <n v="343.56"/>
    <n v="15"/>
    <n v="154.6"/>
    <n v="876.08"/>
    <n v="648.96"/>
    <n v="227.12"/>
    <x v="2"/>
    <x v="0"/>
    <x v="1"/>
    <n v="0.71527777777777779"/>
    <s v="Weekday"/>
    <x v="81"/>
    <x v="6"/>
    <n v="343.56"/>
    <s v="Sathish Sharma"/>
    <s v="Silver"/>
    <x v="46"/>
    <s v="Sales"/>
    <s v="FreshMart Erode Central"/>
    <x v="0"/>
    <x v="1"/>
    <x v="5"/>
    <n v="11"/>
    <n v="0.25924573098347181"/>
    <x v="3"/>
  </r>
  <r>
    <s v="INV101760"/>
    <d v="2025-11-20T00:00:00"/>
    <s v="CUST0251"/>
    <s v="PRD135"/>
    <s v="STR046"/>
    <s v="EMP0087"/>
    <n v="5"/>
    <n v="379.12"/>
    <n v="5"/>
    <n v="94.78"/>
    <n v="1800.82"/>
    <n v="1465.25"/>
    <n v="335.57"/>
    <x v="4"/>
    <x v="0"/>
    <x v="1"/>
    <n v="0.62361111111111112"/>
    <s v="Weekday"/>
    <x v="43"/>
    <x v="0"/>
    <n v="379.12"/>
    <s v="Yogesh Devi"/>
    <s v="Silver"/>
    <x v="203"/>
    <s v="Sales"/>
    <s v="FreshMart Mysuru Colony"/>
    <x v="0"/>
    <x v="1"/>
    <x v="5"/>
    <n v="11"/>
    <n v="0.18634288823980186"/>
    <x v="4"/>
  </r>
  <r>
    <s v="INV101703"/>
    <d v="2025-10-11T00:00:00"/>
    <s v="CUST0549"/>
    <s v="PRD014"/>
    <s v="STR050"/>
    <s v="EMP0133"/>
    <n v="2"/>
    <n v="434.65"/>
    <n v="20"/>
    <n v="173.86"/>
    <n v="695.44"/>
    <n v="703.26"/>
    <n v="-7.82"/>
    <x v="2"/>
    <x v="0"/>
    <x v="1"/>
    <n v="0.70694444444444449"/>
    <s v="Weekday"/>
    <x v="54"/>
    <x v="7"/>
    <n v="434.65"/>
    <s v="Chandrasekar Varma"/>
    <s v="Bronze"/>
    <x v="2"/>
    <s v="Sales"/>
    <s v="FreshMart Chennai Main Road"/>
    <x v="0"/>
    <x v="1"/>
    <x v="8"/>
    <n v="10"/>
    <n v="-1.1244679627286322E-2"/>
    <x v="2"/>
  </r>
  <r>
    <s v="INV101042"/>
    <d v="2025-04-11T00:00:00"/>
    <s v="CUST0443"/>
    <s v="PRD098"/>
    <s v="STR063"/>
    <s v="EMP0160"/>
    <n v="1"/>
    <n v="83.13"/>
    <n v="20"/>
    <n v="16.63"/>
    <n v="66.5"/>
    <n v="69.09"/>
    <n v="-2.59"/>
    <x v="4"/>
    <x v="0"/>
    <x v="1"/>
    <n v="0.71458333333333335"/>
    <s v="Weekday"/>
    <x v="32"/>
    <x v="10"/>
    <n v="83.13"/>
    <s v="Suresh Naicker"/>
    <s v="Bronze"/>
    <x v="303"/>
    <s v="Sales"/>
    <s v="FreshMart Hyderabad Market"/>
    <x v="0"/>
    <x v="1"/>
    <x v="4"/>
    <n v="4"/>
    <n v="-3.8947368421052626E-2"/>
    <x v="2"/>
  </r>
  <r>
    <s v="INV100048"/>
    <d v="2025-10-25T00:00:00"/>
    <s v="CUST0221"/>
    <s v="PRD059"/>
    <s v="STR035"/>
    <s v="EMP0158"/>
    <n v="6"/>
    <n v="558.82000000000005"/>
    <n v="15"/>
    <n v="502.94"/>
    <n v="3277.48"/>
    <n v="2179.7399999999998"/>
    <n v="1097.74"/>
    <x v="4"/>
    <x v="0"/>
    <x v="1"/>
    <n v="0.59722222222222221"/>
    <s v="Weekend"/>
    <x v="119"/>
    <x v="11"/>
    <n v="507.5"/>
    <s v="Mala Nathan"/>
    <s v="Gold"/>
    <x v="17"/>
    <s v="Sales"/>
    <s v="FreshMart Kochi Circle"/>
    <x v="0"/>
    <x v="1"/>
    <x v="8"/>
    <n v="10"/>
    <n v="0.33493415673017074"/>
    <x v="3"/>
  </r>
  <r>
    <s v="INV100701"/>
    <d v="2025-10-22T00:00:00"/>
    <s v="CUST0320"/>
    <s v="PRD033"/>
    <s v="STR069"/>
    <s v="EMP0248"/>
    <n v="1"/>
    <n v="217.42"/>
    <n v="15"/>
    <n v="32.61"/>
    <n v="184.81"/>
    <n v="177.03"/>
    <n v="7.78"/>
    <x v="4"/>
    <x v="0"/>
    <x v="1"/>
    <n v="0.78819444444444442"/>
    <s v="Weekday"/>
    <x v="66"/>
    <x v="3"/>
    <n v="217.42"/>
    <s v="Sudha Menon"/>
    <s v="Silver"/>
    <x v="322"/>
    <s v="Sales"/>
    <s v="FreshMart Madurai Gardens"/>
    <x v="0"/>
    <x v="1"/>
    <x v="8"/>
    <n v="10"/>
    <n v="4.2097289107732264E-2"/>
    <x v="3"/>
  </r>
  <r>
    <s v="INV100521"/>
    <d v="2025-10-21T00:00:00"/>
    <s v="CUST0558"/>
    <s v="PRD026"/>
    <s v="STR048"/>
    <s v="EMP0133"/>
    <n v="5"/>
    <n v="329.69"/>
    <n v="20"/>
    <n v="329.69"/>
    <n v="1318.76"/>
    <n v="1236.25"/>
    <n v="82.51"/>
    <x v="2"/>
    <x v="0"/>
    <x v="1"/>
    <n v="0.69305555555555554"/>
    <s v="Weekday"/>
    <x v="15"/>
    <x v="3"/>
    <n v="329.69"/>
    <s v="Banu Sekar"/>
    <s v="Silver"/>
    <x v="2"/>
    <s v="Sales"/>
    <s v="FreshMart Bengaluru Square"/>
    <x v="0"/>
    <x v="1"/>
    <x v="8"/>
    <n v="10"/>
    <n v="6.2566350207770946E-2"/>
    <x v="2"/>
  </r>
  <r>
    <s v="INV101341"/>
    <d v="2025-10-18T00:00:00"/>
    <s v="CUST0490"/>
    <s v="PRD026"/>
    <s v="STR056"/>
    <s v="EMP0133"/>
    <n v="4"/>
    <n v="353.75"/>
    <n v="10"/>
    <n v="141.5"/>
    <n v="1464.52"/>
    <n v="989"/>
    <n v="475.52"/>
    <x v="3"/>
    <x v="0"/>
    <x v="1"/>
    <n v="0.87013888888888891"/>
    <s v="Weekend"/>
    <x v="15"/>
    <x v="3"/>
    <n v="329.69"/>
    <s v="Hema Gounder"/>
    <s v="Gold"/>
    <x v="2"/>
    <s v="Sales"/>
    <s v="FreshMart Bengaluru Junction"/>
    <x v="0"/>
    <x v="1"/>
    <x v="8"/>
    <n v="10"/>
    <n v="0.32469341490727338"/>
    <x v="1"/>
  </r>
  <r>
    <s v="INV102362"/>
    <d v="2025-10-18T00:00:00"/>
    <s v="CUST0017"/>
    <s v="PRD087"/>
    <s v="STR067"/>
    <s v="EMP0247"/>
    <n v="2"/>
    <n v="71.290000000000006"/>
    <n v="10"/>
    <n v="14.26"/>
    <n v="147.57"/>
    <n v="118.74"/>
    <n v="28.83"/>
    <x v="1"/>
    <x v="0"/>
    <x v="1"/>
    <n v="0.82847222222222228"/>
    <s v="Weekend"/>
    <x v="97"/>
    <x v="9"/>
    <n v="71.290000000000006"/>
    <s v="Ashok Nair"/>
    <s v="Silver"/>
    <x v="31"/>
    <s v="Sales"/>
    <s v="FreshMart Salem Complex"/>
    <x v="0"/>
    <x v="1"/>
    <x v="8"/>
    <n v="10"/>
    <n v="0.19536491156739175"/>
    <x v="1"/>
  </r>
  <r>
    <s v="INV102413"/>
    <d v="2025-10-18T00:00:00"/>
    <s v="CUST0482"/>
    <s v="PRD120"/>
    <s v="STR084"/>
    <s v="EMP0288"/>
    <n v="8"/>
    <n v="122.27"/>
    <n v="20"/>
    <n v="195.63"/>
    <n v="899.91"/>
    <n v="743.68"/>
    <n v="156.22999999999999"/>
    <x v="3"/>
    <x v="0"/>
    <x v="1"/>
    <n v="0.45208333333333334"/>
    <s v="Weekend"/>
    <x v="26"/>
    <x v="8"/>
    <n v="109.69"/>
    <s v="Prakash Naicker"/>
    <s v="Gold"/>
    <x v="25"/>
    <s v="Sales"/>
    <s v="FreshMart Tiruppur Market"/>
    <x v="0"/>
    <x v="1"/>
    <x v="8"/>
    <n v="10"/>
    <n v="0.17360624951384027"/>
    <x v="2"/>
  </r>
  <r>
    <s v="INV101850"/>
    <d v="2025-09-10T00:00:00"/>
    <s v="CUST0099"/>
    <s v="PRD028"/>
    <s v="STR007"/>
    <s v="EMP0286"/>
    <n v="4"/>
    <n v="380.12"/>
    <n v="20"/>
    <n v="304.10000000000002"/>
    <n v="1216.3800000000001"/>
    <n v="1239.92"/>
    <n v="-23.54"/>
    <x v="0"/>
    <x v="0"/>
    <x v="1"/>
    <n v="0.86041666666666672"/>
    <s v="Weekday"/>
    <x v="58"/>
    <x v="3"/>
    <n v="380.12"/>
    <s v="Lakshmi Krishnan"/>
    <s v="Silver"/>
    <x v="225"/>
    <s v="Sales"/>
    <s v="FreshMart Mysuru Towers"/>
    <x v="0"/>
    <x v="1"/>
    <x v="10"/>
    <n v="9"/>
    <n v="-1.935250497377464E-2"/>
    <x v="2"/>
  </r>
  <r>
    <s v="INV100107"/>
    <d v="2025-02-10T00:00:00"/>
    <s v="CUST0402"/>
    <s v="PRD027"/>
    <s v="STR022"/>
    <s v="EMP0284"/>
    <n v="4"/>
    <n v="155.15"/>
    <n v="10"/>
    <n v="62.06"/>
    <n v="558.54"/>
    <n v="427.96"/>
    <n v="130.58000000000001"/>
    <x v="0"/>
    <x v="0"/>
    <x v="1"/>
    <n v="0.76736111111111116"/>
    <s v="Weekday"/>
    <x v="4"/>
    <x v="3"/>
    <n v="139.21"/>
    <s v="Usha Raj"/>
    <s v="Gold"/>
    <x v="21"/>
    <s v="Sales"/>
    <s v="FreshMart Tiruppur Complex"/>
    <x v="0"/>
    <x v="1"/>
    <x v="0"/>
    <n v="2"/>
    <n v="0.2337880903784868"/>
    <x v="1"/>
  </r>
  <r>
    <s v="INV101751"/>
    <d v="2025-09-23T00:00:00"/>
    <m/>
    <s v="PRD142"/>
    <s v="STR053"/>
    <s v="EMP0133"/>
    <n v="1"/>
    <n v="522.78"/>
    <n v="10"/>
    <n v="52.28"/>
    <n v="470.5"/>
    <n v="395.87"/>
    <n v="74.63"/>
    <x v="0"/>
    <x v="0"/>
    <x v="1"/>
    <n v="0.6791666666666667"/>
    <s v="Weekday"/>
    <x v="62"/>
    <x v="5"/>
    <n v="522.78"/>
    <m/>
    <m/>
    <x v="2"/>
    <s v="Sales"/>
    <s v="FreshMart Tiruppur Heights"/>
    <x v="0"/>
    <x v="1"/>
    <x v="10"/>
    <n v="9"/>
    <n v="0.15861849096705632"/>
    <x v="1"/>
  </r>
  <r>
    <s v="INV101493"/>
    <d v="2025-09-22T00:00:00"/>
    <s v="CUST0433"/>
    <s v="PRD035"/>
    <s v="STR057"/>
    <s v="EMP0225"/>
    <n v="8"/>
    <n v="509.6"/>
    <n v="5"/>
    <n v="203.84"/>
    <n v="3872.96"/>
    <n v="3118.4"/>
    <n v="754.56"/>
    <x v="1"/>
    <x v="0"/>
    <x v="1"/>
    <n v="0.62083333333333335"/>
    <s v="Weekday"/>
    <x v="40"/>
    <x v="3"/>
    <n v="503.36"/>
    <s v="Uma Nair"/>
    <s v="Gold"/>
    <x v="23"/>
    <s v="Sales"/>
    <s v="FreshMart Madurai Point"/>
    <x v="0"/>
    <x v="1"/>
    <x v="10"/>
    <n v="9"/>
    <n v="0.19482772866231512"/>
    <x v="4"/>
  </r>
  <r>
    <s v="INV100070"/>
    <d v="2025-12-09T00:00:00"/>
    <s v="CUST0118"/>
    <s v="PRD001"/>
    <s v="STR091"/>
    <s v="EMP0033"/>
    <n v="2"/>
    <n v="299.73"/>
    <n v="20"/>
    <n v="119.89"/>
    <n v="479.57"/>
    <n v="369.48"/>
    <n v="110.09"/>
    <x v="2"/>
    <x v="0"/>
    <x v="1"/>
    <n v="0.57708333333333328"/>
    <s v="Weekday"/>
    <x v="76"/>
    <x v="6"/>
    <n v="299.73"/>
    <s v="Gokul Naidu"/>
    <s v="Silver"/>
    <x v="20"/>
    <s v="Sales"/>
    <s v="FreshMart Tiruppur Plaza"/>
    <x v="0"/>
    <x v="1"/>
    <x v="2"/>
    <n v="12"/>
    <n v="0.22955981400004172"/>
    <x v="2"/>
  </r>
  <r>
    <s v="INV101381"/>
    <d v="2025-12-09T00:00:00"/>
    <s v="CUST0069"/>
    <s v="PRD017"/>
    <s v="STR047"/>
    <s v="EMP0160"/>
    <n v="8"/>
    <n v="532.91"/>
    <n v="10"/>
    <n v="426.33"/>
    <n v="3836.95"/>
    <n v="3181.52"/>
    <n v="655.43"/>
    <x v="2"/>
    <x v="0"/>
    <x v="1"/>
    <n v="0.55555555555555558"/>
    <s v="Weekday"/>
    <x v="34"/>
    <x v="7"/>
    <n v="464.41"/>
    <s v="Aishwarya Prabhu"/>
    <s v="Gold"/>
    <x v="303"/>
    <s v="Sales"/>
    <s v="FreshMart Hyderabad Enclave"/>
    <x v="0"/>
    <x v="1"/>
    <x v="2"/>
    <n v="12"/>
    <n v="0.17082057363270306"/>
    <x v="1"/>
  </r>
  <r>
    <s v="INV100905"/>
    <d v="2025-11-09T00:00:00"/>
    <s v="CUST0002"/>
    <s v="PRD039"/>
    <s v="STR048"/>
    <s v="EMP0312"/>
    <n v="3"/>
    <n v="392.79"/>
    <n v="10"/>
    <n v="117.84"/>
    <n v="1060.53"/>
    <n v="1044.99"/>
    <n v="15.54"/>
    <x v="2"/>
    <x v="0"/>
    <x v="1"/>
    <n v="0.73124999999999996"/>
    <s v="Weekday"/>
    <x v="129"/>
    <x v="12"/>
    <n v="392.79"/>
    <s v="Eswari Murugan"/>
    <s v="Silver"/>
    <x v="19"/>
    <s v="Sales"/>
    <s v="FreshMart Bengaluru Square"/>
    <x v="0"/>
    <x v="1"/>
    <x v="5"/>
    <n v="11"/>
    <n v="1.4653050833074029E-2"/>
    <x v="1"/>
  </r>
  <r>
    <s v="INV102021"/>
    <d v="2025-07-09T00:00:00"/>
    <s v="CUST0360"/>
    <s v="PRD033"/>
    <s v="STR055"/>
    <s v="EMP0068"/>
    <n v="2"/>
    <n v="217.42"/>
    <n v="5"/>
    <n v="21.74"/>
    <n v="475.06"/>
    <n v="354.06"/>
    <n v="121"/>
    <x v="5"/>
    <x v="0"/>
    <x v="1"/>
    <n v="0.48125000000000001"/>
    <s v="Weekend"/>
    <x v="66"/>
    <x v="3"/>
    <n v="217.42"/>
    <s v="Deepak Nathan"/>
    <s v="Bronze"/>
    <x v="5"/>
    <s v="Sales"/>
    <s v="FreshMart Madurai Circle"/>
    <x v="0"/>
    <x v="1"/>
    <x v="1"/>
    <n v="7"/>
    <n v="0.25470466888393045"/>
    <x v="4"/>
  </r>
  <r>
    <s v="INV100855"/>
    <d v="2025-01-09T00:00:00"/>
    <s v="CUST0293"/>
    <s v="PRD011"/>
    <s v="STR007"/>
    <s v="EMP0233"/>
    <n v="6"/>
    <n v="188.72"/>
    <n v="10"/>
    <n v="113.23"/>
    <n v="1019.09"/>
    <n v="613.38"/>
    <n v="405.71"/>
    <x v="0"/>
    <x v="0"/>
    <x v="1"/>
    <n v="0.5756944444444444"/>
    <s v="Weekday"/>
    <x v="52"/>
    <x v="6"/>
    <n v="168.36"/>
    <s v="Suresh Chandran"/>
    <s v="Gold"/>
    <x v="40"/>
    <s v="Sales"/>
    <s v="FreshMart Mysuru Towers"/>
    <x v="0"/>
    <x v="1"/>
    <x v="7"/>
    <n v="1"/>
    <n v="0.39811007859953484"/>
    <x v="1"/>
  </r>
  <r>
    <s v="INV102242"/>
    <d v="2025-01-09T00:00:00"/>
    <s v="CUST0066"/>
    <s v="PRD080"/>
    <s v="STR058"/>
    <s v="EMP0312"/>
    <n v="4"/>
    <n v="275.70999999999998"/>
    <n v="5"/>
    <n v="55.14"/>
    <n v="1047.7"/>
    <n v="825.2"/>
    <n v="222.5"/>
    <x v="2"/>
    <x v="0"/>
    <x v="1"/>
    <n v="0.81527777777777777"/>
    <s v="Weekday"/>
    <x v="56"/>
    <x v="1"/>
    <n v="275.70999999999998"/>
    <s v="Bhavani Sharma"/>
    <s v="Silver"/>
    <x v="19"/>
    <s v="Sales"/>
    <s v="FreshMart Erode Central"/>
    <x v="0"/>
    <x v="1"/>
    <x v="7"/>
    <n v="1"/>
    <n v="0.2123699532308867"/>
    <x v="4"/>
  </r>
  <r>
    <s v="INV101408"/>
    <d v="2025-08-30T00:00:00"/>
    <s v="CUST0576"/>
    <s v="PRD126"/>
    <s v="STR085"/>
    <s v="EMP0133"/>
    <n v="8"/>
    <n v="372.74"/>
    <n v="10"/>
    <n v="298.19"/>
    <n v="3086.29"/>
    <n v="2595.84"/>
    <n v="490.45"/>
    <x v="5"/>
    <x v="0"/>
    <x v="1"/>
    <n v="0.44027777777777777"/>
    <s v="Weekend"/>
    <x v="78"/>
    <x v="8"/>
    <n v="360.52"/>
    <s v="Vasanthi Chandran"/>
    <s v="Gold"/>
    <x v="2"/>
    <s v="Sales"/>
    <s v="FreshMart Mysuru Arcade"/>
    <x v="0"/>
    <x v="1"/>
    <x v="11"/>
    <n v="8"/>
    <n v="0.15891248068068781"/>
    <x v="1"/>
  </r>
  <r>
    <s v="INV102023"/>
    <d v="2025-08-24T00:00:00"/>
    <s v="CUST0078"/>
    <s v="PRD033"/>
    <s v="STR067"/>
    <s v="EMP0247"/>
    <n v="3"/>
    <n v="217.42"/>
    <n v="10"/>
    <n v="65.23"/>
    <n v="675.08"/>
    <n v="531.09"/>
    <n v="143.99"/>
    <x v="4"/>
    <x v="0"/>
    <x v="1"/>
    <n v="0.44513888888888886"/>
    <s v="Weekend"/>
    <x v="66"/>
    <x v="3"/>
    <n v="217.42"/>
    <s v="Eswari Balan"/>
    <s v="Silver"/>
    <x v="31"/>
    <s v="Sales"/>
    <s v="FreshMart Salem Complex"/>
    <x v="0"/>
    <x v="1"/>
    <x v="11"/>
    <n v="8"/>
    <n v="0.21329323931978433"/>
    <x v="1"/>
  </r>
  <r>
    <s v="INV100718"/>
    <d v="2025-08-13T00:00:00"/>
    <s v="CUST0587"/>
    <s v="PRD096"/>
    <s v="STR024"/>
    <s v="EMP0133"/>
    <n v="1"/>
    <n v="205.93"/>
    <n v="20"/>
    <n v="41.19"/>
    <n v="164.74"/>
    <n v="170.2"/>
    <n v="-5.46"/>
    <x v="2"/>
    <x v="0"/>
    <x v="1"/>
    <n v="0.51666666666666672"/>
    <s v="Weekday"/>
    <x v="27"/>
    <x v="10"/>
    <n v="205.93"/>
    <s v="Uma Iyer"/>
    <s v="Bronze"/>
    <x v="2"/>
    <s v="Sales"/>
    <s v="FreshMart Bengaluru Plaza"/>
    <x v="0"/>
    <x v="1"/>
    <x v="11"/>
    <n v="8"/>
    <n v="-3.3143134636396746E-2"/>
    <x v="2"/>
  </r>
  <r>
    <s v="INV102304"/>
    <d v="2025-05-08T00:00:00"/>
    <s v="CUST0685"/>
    <s v="PRD050"/>
    <s v="STR067"/>
    <s v="EMP0247"/>
    <n v="7"/>
    <n v="56.7"/>
    <n v="15"/>
    <n v="59.54"/>
    <n v="337.36"/>
    <n v="262.36"/>
    <n v="75"/>
    <x v="1"/>
    <x v="0"/>
    <x v="1"/>
    <n v="0.8833333333333333"/>
    <s v="Weekday"/>
    <x v="2"/>
    <x v="2"/>
    <n v="51.33"/>
    <s v="Naveen Achari"/>
    <s v="Gold"/>
    <x v="31"/>
    <s v="Sales"/>
    <s v="FreshMart Salem Complex"/>
    <x v="0"/>
    <x v="1"/>
    <x v="6"/>
    <n v="5"/>
    <n v="0.22231444154612282"/>
    <x v="3"/>
  </r>
  <r>
    <s v="INV100444"/>
    <d v="2025-07-29T00:00:00"/>
    <s v="CUST0516"/>
    <s v="PRD071"/>
    <s v="STR069"/>
    <s v="EMP0042"/>
    <n v="3"/>
    <n v="57.88"/>
    <n v="5"/>
    <n v="8.68"/>
    <n v="164.96"/>
    <n v="129.03"/>
    <n v="35.93"/>
    <x v="3"/>
    <x v="0"/>
    <x v="1"/>
    <n v="0.46041666666666664"/>
    <s v="Weekday"/>
    <x v="37"/>
    <x v="1"/>
    <n v="53.39"/>
    <s v="Bhuvana Venkataraman"/>
    <s v="Gold"/>
    <x v="14"/>
    <s v="Sales"/>
    <s v="FreshMart Madurai Gardens"/>
    <x v="0"/>
    <x v="1"/>
    <x v="1"/>
    <n v="7"/>
    <n v="0.21781037827352084"/>
    <x v="4"/>
  </r>
  <r>
    <s v="INV100535"/>
    <d v="2025-07-29T00:00:00"/>
    <s v="CUST0054"/>
    <s v="PRD035"/>
    <s v="STR031"/>
    <s v="EMP0153"/>
    <n v="3"/>
    <n v="550.69000000000005"/>
    <n v="10"/>
    <n v="165.21"/>
    <n v="1486.86"/>
    <n v="1169.4000000000001"/>
    <n v="317.45999999999998"/>
    <x v="0"/>
    <x v="0"/>
    <x v="1"/>
    <n v="0.43958333333333333"/>
    <s v="Weekday"/>
    <x v="40"/>
    <x v="3"/>
    <n v="503.36"/>
    <s v="Deepak Pillai"/>
    <s v="Gold"/>
    <x v="3"/>
    <s v="Sales"/>
    <s v="FreshMart Chennai Complex"/>
    <x v="0"/>
    <x v="1"/>
    <x v="1"/>
    <n v="7"/>
    <n v="0.21351035067188573"/>
    <x v="1"/>
  </r>
  <r>
    <s v="INV100526"/>
    <d v="2025-08-07T00:00:00"/>
    <s v="CUST0468"/>
    <s v="PRD004"/>
    <s v="STR013"/>
    <s v="EMP0004"/>
    <n v="5"/>
    <n v="398.25"/>
    <n v="10"/>
    <n v="199.12"/>
    <n v="1792.13"/>
    <n v="1182.7"/>
    <n v="609.42999999999995"/>
    <x v="1"/>
    <x v="0"/>
    <x v="1"/>
    <n v="0.60763888888888884"/>
    <s v="Weekday"/>
    <x v="127"/>
    <x v="6"/>
    <n v="398.25"/>
    <s v="Dinesh Kumar"/>
    <s v="Silver"/>
    <x v="37"/>
    <s v="Sales"/>
    <s v="FreshMart Tiruppur Extension"/>
    <x v="0"/>
    <x v="1"/>
    <x v="11"/>
    <n v="8"/>
    <n v="0.34005903589583342"/>
    <x v="1"/>
  </r>
  <r>
    <s v="INV101863"/>
    <d v="2025-06-29T00:00:00"/>
    <s v="CUST0654"/>
    <s v="PRD055"/>
    <s v="STR058"/>
    <s v="EMP0133"/>
    <n v="4"/>
    <n v="142.44999999999999"/>
    <n v="10"/>
    <n v="56.98"/>
    <n v="589.74"/>
    <n v="382.8"/>
    <n v="206.94"/>
    <x v="1"/>
    <x v="0"/>
    <x v="1"/>
    <n v="0.53194444444444444"/>
    <s v="Weekend"/>
    <x v="101"/>
    <x v="2"/>
    <n v="125.15"/>
    <s v="Gokul Sekar"/>
    <s v="Gold"/>
    <x v="2"/>
    <s v="Sales"/>
    <s v="FreshMart Erode Central"/>
    <x v="0"/>
    <x v="1"/>
    <x v="9"/>
    <n v="6"/>
    <n v="0.35090039678502388"/>
    <x v="1"/>
  </r>
  <r>
    <s v="INV100319"/>
    <d v="2025-06-22T00:00:00"/>
    <s v="CUST0380"/>
    <s v="PRD044"/>
    <s v="STR057"/>
    <s v="EMP0225"/>
    <n v="2"/>
    <n v="229.81"/>
    <n v="15"/>
    <n v="68.94"/>
    <n v="449.28"/>
    <n v="416.44"/>
    <n v="32.840000000000003"/>
    <x v="4"/>
    <x v="0"/>
    <x v="1"/>
    <n v="0.67152777777777772"/>
    <s v="Weekend"/>
    <x v="132"/>
    <x v="12"/>
    <n v="229.81"/>
    <s v="Dinesh Venkataraman"/>
    <s v="Silver"/>
    <x v="23"/>
    <s v="Sales"/>
    <s v="FreshMart Madurai Point"/>
    <x v="0"/>
    <x v="1"/>
    <x v="9"/>
    <n v="6"/>
    <n v="7.3094729344729353E-2"/>
    <x v="3"/>
  </r>
  <r>
    <s v="INV102434"/>
    <d v="2025-06-21T00:00:00"/>
    <s v="CUST0312"/>
    <s v="PRD017"/>
    <s v="STR088"/>
    <s v="EMP0133"/>
    <n v="7"/>
    <n v="495.55"/>
    <n v="15"/>
    <n v="520.33000000000004"/>
    <n v="3390.8"/>
    <n v="2783.83"/>
    <n v="606.97"/>
    <x v="5"/>
    <x v="0"/>
    <x v="1"/>
    <n v="0.80138888888888893"/>
    <s v="Weekend"/>
    <x v="34"/>
    <x v="7"/>
    <n v="464.41"/>
    <s v="Tara Sharma"/>
    <s v="Gold"/>
    <x v="2"/>
    <s v="Sales"/>
    <s v="FreshMart Salem Extension"/>
    <x v="0"/>
    <x v="1"/>
    <x v="9"/>
    <n v="6"/>
    <n v="0.17900495458298926"/>
    <x v="3"/>
  </r>
  <r>
    <s v="INV102370"/>
    <d v="2025-06-14T00:00:00"/>
    <s v="CUST0302"/>
    <s v="PRD122"/>
    <s v="STR034"/>
    <s v="EMP0133"/>
    <n v="2"/>
    <n v="102.51"/>
    <n v="10"/>
    <n v="20.5"/>
    <n v="212.2"/>
    <n v="177.44"/>
    <n v="34.76"/>
    <x v="3"/>
    <x v="0"/>
    <x v="1"/>
    <n v="0.49305555555555558"/>
    <s v="Weekend"/>
    <x v="12"/>
    <x v="8"/>
    <n v="102.51"/>
    <s v="Rajesh Reddy"/>
    <s v="Bronze"/>
    <x v="2"/>
    <s v="Sales"/>
    <s v="FreshMart Tiruppur Circle"/>
    <x v="0"/>
    <x v="1"/>
    <x v="9"/>
    <n v="6"/>
    <n v="0.16380772855796419"/>
    <x v="1"/>
  </r>
  <r>
    <s v="INV100882"/>
    <d v="2025-01-06T00:00:00"/>
    <s v="CUST0263"/>
    <s v="PRD008"/>
    <s v="STR089"/>
    <s v="EMP0133"/>
    <n v="3"/>
    <n v="495.42"/>
    <n v="20"/>
    <n v="297.25"/>
    <n v="1367.36"/>
    <n v="848.64"/>
    <n v="518.72"/>
    <x v="0"/>
    <x v="0"/>
    <x v="1"/>
    <n v="0.79791666666666672"/>
    <s v="Weekend"/>
    <x v="68"/>
    <x v="6"/>
    <n v="455.79"/>
    <s v="Deepa Kumar"/>
    <s v="Gold"/>
    <x v="2"/>
    <s v="Sales"/>
    <s v="FreshMart Salem Hub"/>
    <x v="0"/>
    <x v="1"/>
    <x v="7"/>
    <n v="1"/>
    <n v="0.37935876433419147"/>
    <x v="2"/>
  </r>
  <r>
    <s v="INV101193"/>
    <d v="2025-01-06T00:00:00"/>
    <s v="CUST0532"/>
    <s v="PRD057"/>
    <s v="STR027"/>
    <s v="EMP0143"/>
    <n v="4"/>
    <n v="317.99"/>
    <n v="5"/>
    <n v="63.6"/>
    <n v="1389.61"/>
    <n v="940.2"/>
    <n v="449.41"/>
    <x v="4"/>
    <x v="0"/>
    <x v="1"/>
    <n v="0.43194444444444446"/>
    <s v="Weekend"/>
    <x v="117"/>
    <x v="2"/>
    <n v="317.99"/>
    <s v="Hema Sharma"/>
    <s v="Silver"/>
    <x v="24"/>
    <s v="Sales"/>
    <s v="FreshMart Coimbatore Heights"/>
    <x v="0"/>
    <x v="1"/>
    <x v="7"/>
    <n v="1"/>
    <n v="0.32340728693662257"/>
    <x v="4"/>
  </r>
  <r>
    <s v="INV100224"/>
    <d v="2025-05-29T00:00:00"/>
    <s v="CUST0634"/>
    <s v="PRD021"/>
    <s v="STR039"/>
    <s v="EMP0230"/>
    <n v="8"/>
    <n v="39.520000000000003"/>
    <n v="15"/>
    <n v="47.42"/>
    <n v="268.74"/>
    <n v="259.2"/>
    <n v="9.5399999999999991"/>
    <x v="1"/>
    <x v="0"/>
    <x v="1"/>
    <n v="0.76111111111111107"/>
    <s v="Weekday"/>
    <x v="67"/>
    <x v="7"/>
    <n v="38.659999999999997"/>
    <s v="Chandrasekar Pandian"/>
    <s v="Gold"/>
    <x v="10"/>
    <s v="Sales"/>
    <s v="FreshMart Mysuru Market"/>
    <x v="0"/>
    <x v="1"/>
    <x v="6"/>
    <n v="5"/>
    <n v="3.5498995311453445E-2"/>
    <x v="3"/>
  </r>
  <r>
    <s v="INV100974"/>
    <d v="2025-05-24T00:00:00"/>
    <s v="CUST0510"/>
    <s v="PRD033"/>
    <s v="STR042"/>
    <s v="EMP0261"/>
    <n v="1"/>
    <n v="217.42"/>
    <n v="10"/>
    <n v="21.74"/>
    <n v="225.03"/>
    <n v="177.03"/>
    <n v="48"/>
    <x v="4"/>
    <x v="0"/>
    <x v="1"/>
    <n v="0.73541666666666672"/>
    <s v="Weekend"/>
    <x v="66"/>
    <x v="3"/>
    <n v="217.42"/>
    <s v="Esha Nair"/>
    <s v="Bronze"/>
    <x v="13"/>
    <s v="Sales"/>
    <s v="FreshMart Erode Point"/>
    <x v="0"/>
    <x v="1"/>
    <x v="6"/>
    <n v="5"/>
    <n v="0.21330489268097585"/>
    <x v="1"/>
  </r>
  <r>
    <s v="INV100827"/>
    <d v="2025-11-05T00:00:00"/>
    <s v="CUST0204"/>
    <s v="PRD107"/>
    <s v="STR017"/>
    <s v="EMP0092"/>
    <n v="4"/>
    <n v="412.53"/>
    <n v="15"/>
    <n v="247.52"/>
    <n v="1612.99"/>
    <n v="1393.64"/>
    <n v="219.35"/>
    <x v="1"/>
    <x v="0"/>
    <x v="1"/>
    <n v="0.54097222222222219"/>
    <s v="Weekend"/>
    <x v="94"/>
    <x v="4"/>
    <n v="405.1"/>
    <s v="Mala Achari"/>
    <s v="Gold"/>
    <x v="26"/>
    <s v="Sales"/>
    <s v="FreshMart Madurai Plaza"/>
    <x v="0"/>
    <x v="1"/>
    <x v="5"/>
    <n v="11"/>
    <n v="0.13598968375501397"/>
    <x v="3"/>
  </r>
  <r>
    <s v="INV102007"/>
    <d v="2025-11-05T00:00:00"/>
    <s v="CUST0303"/>
    <s v="PRD013"/>
    <s v="STR075"/>
    <s v="EMP0132"/>
    <n v="3"/>
    <n v="161.03"/>
    <n v="5"/>
    <n v="24.15"/>
    <n v="527.78"/>
    <n v="372.72"/>
    <n v="155.06"/>
    <x v="3"/>
    <x v="0"/>
    <x v="1"/>
    <n v="0.91249999999999998"/>
    <s v="Weekend"/>
    <x v="24"/>
    <x v="7"/>
    <n v="161.03"/>
    <s v="Kamala Subramaniam"/>
    <s v="Silver"/>
    <x v="45"/>
    <s v="Sales"/>
    <s v="FreshMart Salem Main Road"/>
    <x v="0"/>
    <x v="1"/>
    <x v="5"/>
    <n v="11"/>
    <n v="0.29379665769828339"/>
    <x v="4"/>
  </r>
  <r>
    <s v="INV100142"/>
    <d v="2025-10-05T00:00:00"/>
    <s v="CUST0402"/>
    <s v="PRD009"/>
    <s v="STR068"/>
    <s v="EMP0233"/>
    <n v="6"/>
    <n v="744.15"/>
    <n v="15"/>
    <n v="669.74"/>
    <n v="4364.43"/>
    <n v="2392.3200000000002"/>
    <n v="1972.11"/>
    <x v="0"/>
    <x v="0"/>
    <x v="1"/>
    <n v="0.73611111111111116"/>
    <s v="Weekend"/>
    <x v="108"/>
    <x v="6"/>
    <n v="661.91"/>
    <s v="Usha Raj"/>
    <s v="Gold"/>
    <x v="40"/>
    <s v="Sales"/>
    <s v="FreshMart Coimbatore Main Road"/>
    <x v="0"/>
    <x v="1"/>
    <x v="8"/>
    <n v="10"/>
    <n v="0.45185969301833223"/>
    <x v="3"/>
  </r>
  <r>
    <s v="INV100052"/>
    <d v="2025-03-05T00:00:00"/>
    <s v="CUST0179"/>
    <s v="PRD147"/>
    <s v="STR068"/>
    <s v="EMP0233"/>
    <n v="8"/>
    <n v="76.67"/>
    <n v="5"/>
    <n v="30.67"/>
    <n v="670.09"/>
    <n v="403.44"/>
    <n v="266.64999999999998"/>
    <x v="5"/>
    <x v="0"/>
    <x v="1"/>
    <n v="0.63749999999999996"/>
    <s v="Weekend"/>
    <x v="123"/>
    <x v="5"/>
    <n v="67.37"/>
    <s v="Chitra Mudaliar"/>
    <s v="Gold"/>
    <x v="40"/>
    <s v="Sales"/>
    <s v="FreshMart Coimbatore Main Road"/>
    <x v="0"/>
    <x v="1"/>
    <x v="3"/>
    <n v="3"/>
    <n v="0.39793162112552039"/>
    <x v="4"/>
  </r>
  <r>
    <s v="INV100538"/>
    <d v="2025-04-27T00:00:00"/>
    <s v="CUST0236"/>
    <s v="PRD066"/>
    <s v="STR090"/>
    <s v="EMP0080"/>
    <n v="4"/>
    <n v="491.81"/>
    <n v="5"/>
    <n v="98.36"/>
    <n v="2149.21"/>
    <n v="1462.28"/>
    <n v="686.93"/>
    <x v="3"/>
    <x v="0"/>
    <x v="1"/>
    <n v="0.62708333333333333"/>
    <s v="Weekend"/>
    <x v="126"/>
    <x v="11"/>
    <n v="491.81"/>
    <s v="Umesh Chandran"/>
    <s v="Bronze"/>
    <x v="222"/>
    <s v="Sales"/>
    <s v="FreshMart Mysuru Heights"/>
    <x v="0"/>
    <x v="1"/>
    <x v="4"/>
    <n v="4"/>
    <n v="0.31961976726331998"/>
    <x v="4"/>
  </r>
  <r>
    <s v="INV101215"/>
    <d v="2025-04-19T00:00:00"/>
    <s v="CUST0545"/>
    <s v="PRD055"/>
    <s v="STR064"/>
    <s v="EMP0228"/>
    <n v="2"/>
    <n v="125.15"/>
    <n v="10"/>
    <n v="25.03"/>
    <n v="259.06"/>
    <n v="191.4"/>
    <n v="67.66"/>
    <x v="0"/>
    <x v="0"/>
    <x v="1"/>
    <n v="0.58333333333333337"/>
    <s v="Weekend"/>
    <x v="101"/>
    <x v="2"/>
    <n v="125.15"/>
    <s v="Prakash Mudaliar"/>
    <s v="Bronze"/>
    <x v="7"/>
    <s v="Sales"/>
    <s v="FreshMart Kochi Extension"/>
    <x v="0"/>
    <x v="1"/>
    <x v="4"/>
    <n v="4"/>
    <n v="0.26117501737049331"/>
    <x v="1"/>
  </r>
  <r>
    <s v="INV100970"/>
    <d v="2025-06-04T00:00:00"/>
    <s v="CUST0223"/>
    <s v="PRD031"/>
    <s v="STR031"/>
    <s v="EMP0153"/>
    <n v="5"/>
    <n v="379.93"/>
    <n v="15"/>
    <n v="284.95"/>
    <n v="1856.9"/>
    <n v="1358.9"/>
    <n v="498"/>
    <x v="3"/>
    <x v="0"/>
    <x v="1"/>
    <n v="0.56111111111111112"/>
    <s v="Weekend"/>
    <x v="50"/>
    <x v="3"/>
    <n v="342.46"/>
    <s v="Gopal Velan"/>
    <s v="Gold"/>
    <x v="3"/>
    <s v="Sales"/>
    <s v="FreshMart Chennai Complex"/>
    <x v="0"/>
    <x v="1"/>
    <x v="9"/>
    <n v="6"/>
    <n v="0.26818891701222464"/>
    <x v="3"/>
  </r>
  <r>
    <s v="INV102174"/>
    <d v="2025-12-30T00:00:00"/>
    <s v="CUST0159"/>
    <s v="PRD025"/>
    <s v="STR022"/>
    <s v="EMP0284"/>
    <n v="3"/>
    <n v="383.51"/>
    <n v="20"/>
    <n v="230.11"/>
    <n v="920.42"/>
    <n v="857.7"/>
    <n v="62.72"/>
    <x v="5"/>
    <x v="1"/>
    <x v="1"/>
    <n v="0.83194444444444449"/>
    <s v="Weekday"/>
    <x v="8"/>
    <x v="3"/>
    <n v="383.51"/>
    <s v="Usha Naicker"/>
    <s v="Silver"/>
    <x v="21"/>
    <s v="Sales"/>
    <s v="FreshMart Tiruppur Complex"/>
    <x v="0"/>
    <x v="1"/>
    <x v="2"/>
    <n v="12"/>
    <n v="6.8142804371917165E-2"/>
    <x v="2"/>
  </r>
  <r>
    <s v="INV100309"/>
    <d v="2025-08-14T00:00:00"/>
    <s v="CUST0200"/>
    <s v="PRD004"/>
    <s v="STR058"/>
    <s v="EMP0028"/>
    <n v="5"/>
    <n v="402.8"/>
    <n v="5"/>
    <n v="100.7"/>
    <n v="1913.3"/>
    <n v="1182.7"/>
    <n v="730.6"/>
    <x v="3"/>
    <x v="1"/>
    <x v="1"/>
    <n v="0.42986111111111114"/>
    <s v="Weekday"/>
    <x v="127"/>
    <x v="6"/>
    <n v="398.25"/>
    <s v="Karthik Achari"/>
    <s v="Gold"/>
    <x v="54"/>
    <s v="Sales"/>
    <s v="FreshMart Erode Central"/>
    <x v="0"/>
    <x v="1"/>
    <x v="11"/>
    <n v="8"/>
    <n v="0.38185334239272462"/>
    <x v="4"/>
  </r>
  <r>
    <s v="INV102245"/>
    <d v="2025-12-20T00:00:00"/>
    <s v="CUST0118"/>
    <s v="PRD034"/>
    <s v="STR152"/>
    <s v="EMP0291"/>
    <n v="4"/>
    <n v="124.84"/>
    <n v="5"/>
    <n v="24.97"/>
    <n v="545.54999999999995"/>
    <n v="389.4"/>
    <n v="156.15"/>
    <x v="3"/>
    <x v="1"/>
    <x v="0"/>
    <n v="0.51527777777777772"/>
    <s v="Weekend"/>
    <x v="13"/>
    <x v="3"/>
    <n v="124.84"/>
    <s v="Gokul Naidu"/>
    <s v="Silver"/>
    <x v="281"/>
    <s v="HR"/>
    <s v="FreshMart Lucknow Arcade"/>
    <x v="2"/>
    <x v="1"/>
    <x v="2"/>
    <n v="12"/>
    <n v="0.28622491064063793"/>
    <x v="4"/>
  </r>
  <r>
    <s v="INV102495"/>
    <d v="2025-06-12T00:00:00"/>
    <s v="CUST0293"/>
    <s v="PRD059"/>
    <s v="STR060"/>
    <s v="EMP0314"/>
    <n v="7"/>
    <n v="575.61"/>
    <n v="15"/>
    <n v="604.39"/>
    <n v="3938.61"/>
    <n v="2543.0300000000002"/>
    <n v="1395.58"/>
    <x v="3"/>
    <x v="1"/>
    <x v="0"/>
    <n v="0.69374999999999998"/>
    <s v="Weekend"/>
    <x v="119"/>
    <x v="11"/>
    <n v="507.5"/>
    <s v="Suresh Chandran"/>
    <s v="Gold"/>
    <x v="276"/>
    <s v="Cashier"/>
    <s v="FreshMart Erode Square"/>
    <x v="2"/>
    <x v="1"/>
    <x v="9"/>
    <n v="6"/>
    <n v="0.35433312767702307"/>
    <x v="3"/>
  </r>
  <r>
    <s v="INV101438"/>
    <d v="2026-01-18T00:00:00"/>
    <s v="CUST0618"/>
    <s v="PRD016"/>
    <s v="STR155"/>
    <s v="EMP0175"/>
    <n v="8"/>
    <n v="62.6"/>
    <n v="20"/>
    <n v="100.16"/>
    <n v="460.74"/>
    <n v="385.2"/>
    <n v="75.540000000000006"/>
    <x v="5"/>
    <x v="0"/>
    <x v="0"/>
    <n v="0.68888888888888888"/>
    <s v="Weekend"/>
    <x v="17"/>
    <x v="7"/>
    <n v="59.92"/>
    <s v="Malathi Naidu"/>
    <s v="Gold"/>
    <x v="1"/>
    <s v="Sales"/>
    <s v="FreshMart Delhi Complex"/>
    <x v="2"/>
    <x v="0"/>
    <x v="7"/>
    <n v="1"/>
    <n v="0.16395363979684857"/>
    <x v="2"/>
  </r>
  <r>
    <s v="INV101803"/>
    <d v="2025-12-27T00:00:00"/>
    <s v="CUST0234"/>
    <s v="PRD052"/>
    <s v="STR164"/>
    <s v="EMP0032"/>
    <n v="2"/>
    <n v="328.59"/>
    <n v="5"/>
    <n v="32.86"/>
    <n v="717.97"/>
    <n v="510.98"/>
    <n v="206.99"/>
    <x v="3"/>
    <x v="0"/>
    <x v="0"/>
    <n v="0.5083333333333333"/>
    <s v="Weekend"/>
    <x v="10"/>
    <x v="2"/>
    <n v="328.59"/>
    <s v="Lakshmi Pandian"/>
    <s v="Bronze"/>
    <x v="186"/>
    <s v="Cashier"/>
    <s v="FreshMart Delhi Towers"/>
    <x v="2"/>
    <x v="1"/>
    <x v="2"/>
    <n v="12"/>
    <n v="0.28829895399529226"/>
    <x v="4"/>
  </r>
  <r>
    <s v="INV101097"/>
    <d v="2026-01-02T00:00:00"/>
    <s v="CUST0053"/>
    <s v="PRD023"/>
    <s v="STR142"/>
    <s v="EMP0022"/>
    <n v="2"/>
    <n v="342.27"/>
    <n v="5"/>
    <n v="34.229999999999997"/>
    <n v="747.86"/>
    <n v="532.20000000000005"/>
    <n v="215.66"/>
    <x v="4"/>
    <x v="0"/>
    <x v="0"/>
    <n v="0.91597222222222219"/>
    <s v="Weekend"/>
    <x v="11"/>
    <x v="7"/>
    <n v="342.27"/>
    <s v="Suresh Chettiar"/>
    <s v="Bronze"/>
    <x v="323"/>
    <s v="Sales"/>
    <s v="FreshMart Chandigarh Plaza"/>
    <x v="2"/>
    <x v="0"/>
    <x v="7"/>
    <n v="1"/>
    <n v="0.28836948091888853"/>
    <x v="4"/>
  </r>
  <r>
    <s v="INV100051"/>
    <d v="2025-12-29T00:00:00"/>
    <s v="CUST0106"/>
    <s v="PRD026"/>
    <s v="STR144"/>
    <s v="EMP0047"/>
    <n v="4"/>
    <n v="349.59"/>
    <n v="10"/>
    <n v="139.84"/>
    <n v="1258.52"/>
    <n v="989"/>
    <n v="269.52"/>
    <x v="4"/>
    <x v="0"/>
    <x v="0"/>
    <n v="0.60902777777777772"/>
    <s v="Weekday"/>
    <x v="15"/>
    <x v="3"/>
    <n v="329.69"/>
    <s v="Sangeetha Sekar"/>
    <s v="Gold"/>
    <x v="206"/>
    <s v="Store Manager"/>
    <s v="FreshMart Kanpur Colony"/>
    <x v="2"/>
    <x v="1"/>
    <x v="2"/>
    <n v="12"/>
    <n v="0.21415631058703874"/>
    <x v="1"/>
  </r>
  <r>
    <s v="INV101412"/>
    <d v="2025-11-12T00:00:00"/>
    <s v="CUST0230"/>
    <s v="PRD004"/>
    <s v="STR145"/>
    <s v="EMP0117"/>
    <n v="5"/>
    <n v="398.25"/>
    <n v="20"/>
    <n v="398.25"/>
    <n v="1593"/>
    <n v="1182.7"/>
    <n v="410.3"/>
    <x v="0"/>
    <x v="0"/>
    <x v="0"/>
    <n v="0.75763888888888886"/>
    <s v="Weekday"/>
    <x v="127"/>
    <x v="6"/>
    <n v="398.25"/>
    <s v="Thenmozhi Menon"/>
    <s v="Silver"/>
    <x v="89"/>
    <s v="Billing"/>
    <s v="FreshMart Lucknow Main Road"/>
    <x v="2"/>
    <x v="1"/>
    <x v="5"/>
    <n v="11"/>
    <n v="0.25756434400502198"/>
    <x v="2"/>
  </r>
  <r>
    <s v="INV102381"/>
    <d v="2026-08-02T00:00:00"/>
    <s v="CUST0554"/>
    <s v="PRD017"/>
    <s v="STR157"/>
    <s v="EMP0052"/>
    <n v="3"/>
    <n v="464.41"/>
    <n v="20"/>
    <n v="278.64999999999998"/>
    <n v="1281.77"/>
    <n v="1193.07"/>
    <n v="88.7"/>
    <x v="0"/>
    <x v="0"/>
    <x v="0"/>
    <n v="0.60277777777777775"/>
    <s v="Weekend"/>
    <x v="34"/>
    <x v="7"/>
    <n v="464.41"/>
    <s v="Nirmala Chandran"/>
    <s v="Silver"/>
    <x v="294"/>
    <s v="Sales"/>
    <s v="FreshMart Lucknow Extension"/>
    <x v="2"/>
    <x v="0"/>
    <x v="11"/>
    <n v="8"/>
    <n v="6.920118273949305E-2"/>
    <x v="2"/>
  </r>
  <r>
    <s v="INV101956"/>
    <d v="2026-02-14T00:00:00"/>
    <s v="CUST0174"/>
    <s v="PRD098"/>
    <s v="STR060"/>
    <s v="EMP0140"/>
    <n v="2"/>
    <n v="83.13"/>
    <n v="5"/>
    <n v="8.31"/>
    <n v="181.64"/>
    <n v="138.18"/>
    <n v="43.46"/>
    <x v="2"/>
    <x v="0"/>
    <x v="0"/>
    <n v="0.4465277777777778"/>
    <s v="Weekend"/>
    <x v="32"/>
    <x v="10"/>
    <n v="83.13"/>
    <s v="Yogesh Sharma"/>
    <s v="Silver"/>
    <x v="53"/>
    <s v="Sales"/>
    <s v="FreshMart Erode Square"/>
    <x v="2"/>
    <x v="0"/>
    <x v="0"/>
    <n v="2"/>
    <n v="0.23926447918960583"/>
    <x v="4"/>
  </r>
  <r>
    <s v="INV100241"/>
    <d v="2026-02-24T00:00:00"/>
    <s v="CUST0052"/>
    <s v="PRD021"/>
    <s v="STR154"/>
    <s v="EMP0165"/>
    <n v="4"/>
    <n v="41.61"/>
    <n v="15"/>
    <n v="24.97"/>
    <n v="141.47"/>
    <n v="129.6"/>
    <n v="11.87"/>
    <x v="3"/>
    <x v="0"/>
    <x v="0"/>
    <n v="0.6743055555555556"/>
    <s v="Weekday"/>
    <x v="67"/>
    <x v="7"/>
    <n v="38.659999999999997"/>
    <s v="Janani Selvam"/>
    <s v="Gold"/>
    <x v="214"/>
    <s v="Sales"/>
    <s v="FreshMart Lucknow Heights"/>
    <x v="2"/>
    <x v="0"/>
    <x v="0"/>
    <n v="2"/>
    <n v="8.3904714780518835E-2"/>
    <x v="3"/>
  </r>
  <r>
    <s v="INV101311"/>
    <d v="2026-12-03T00:00:00"/>
    <s v="CUST0455"/>
    <s v="PRD021"/>
    <s v="STR154"/>
    <s v="EMP0165"/>
    <n v="8"/>
    <n v="42.85"/>
    <n v="20"/>
    <n v="68.56"/>
    <n v="274.24"/>
    <n v="259.2"/>
    <n v="15.04"/>
    <x v="3"/>
    <x v="0"/>
    <x v="0"/>
    <n v="0.42430555555555555"/>
    <s v="Weekday"/>
    <x v="67"/>
    <x v="7"/>
    <n v="38.659999999999997"/>
    <s v="Nithya Venkataraman"/>
    <s v="Gold"/>
    <x v="214"/>
    <s v="Sales"/>
    <s v="FreshMart Lucknow Heights"/>
    <x v="2"/>
    <x v="0"/>
    <x v="2"/>
    <n v="12"/>
    <n v="5.4842473745624266E-2"/>
    <x v="2"/>
  </r>
  <r>
    <s v="INV100417"/>
    <d v="2025-03-10T00:00:00"/>
    <s v="CUST0568"/>
    <s v="PRD083"/>
    <s v="STR148"/>
    <s v="EMP0216"/>
    <n v="4"/>
    <n v="467.31"/>
    <n v="10"/>
    <n v="186.92"/>
    <n v="1682.32"/>
    <n v="1429.88"/>
    <n v="252.44"/>
    <x v="3"/>
    <x v="0"/>
    <x v="0"/>
    <n v="0.39583333333333331"/>
    <s v="Weekday"/>
    <x v="111"/>
    <x v="9"/>
    <n v="425.88"/>
    <s v="Hemalatha Menon"/>
    <s v="Gold"/>
    <x v="321"/>
    <s v="HR"/>
    <s v="FreshMart Kanpur Gardens"/>
    <x v="2"/>
    <x v="1"/>
    <x v="3"/>
    <n v="3"/>
    <n v="0.15005468638546768"/>
    <x v="1"/>
  </r>
  <r>
    <s v="INV102140"/>
    <d v="2026-03-16T00:00:00"/>
    <s v="CUST0370"/>
    <s v="PRD102"/>
    <s v="STR146"/>
    <s v="EMP0343"/>
    <n v="6"/>
    <n v="421.98"/>
    <n v="15"/>
    <n v="379.78"/>
    <n v="2152.1"/>
    <n v="2045.4"/>
    <n v="106.7"/>
    <x v="1"/>
    <x v="0"/>
    <x v="0"/>
    <n v="0.4465277777777778"/>
    <s v="Weekday"/>
    <x v="63"/>
    <x v="10"/>
    <n v="400.33"/>
    <s v="Jaya Naicker"/>
    <s v="Gold"/>
    <x v="260"/>
    <s v="Inventory"/>
    <s v="FreshMart Chandigarh Hub"/>
    <x v="2"/>
    <x v="0"/>
    <x v="3"/>
    <n v="3"/>
    <n v="4.9579480507411372E-2"/>
    <x v="3"/>
  </r>
  <r>
    <s v="INV101772"/>
    <d v="2026-03-21T00:00:00"/>
    <s v="CUST0329"/>
    <s v="PRD061"/>
    <s v="STR162"/>
    <s v="EMP0272"/>
    <n v="8"/>
    <n v="364.78"/>
    <n v="5"/>
    <n v="145.91"/>
    <n v="3188.18"/>
    <n v="1773.76"/>
    <n v="1414.42"/>
    <x v="3"/>
    <x v="0"/>
    <x v="0"/>
    <n v="0.8979166666666667"/>
    <s v="Weekend"/>
    <x v="124"/>
    <x v="11"/>
    <n v="318.62"/>
    <s v="Usha Krishnan"/>
    <s v="Gold"/>
    <x v="220"/>
    <s v="Store Manager"/>
    <s v="FreshMart Delhi Extension"/>
    <x v="2"/>
    <x v="0"/>
    <x v="3"/>
    <n v="3"/>
    <n v="0.44364496358423933"/>
    <x v="4"/>
  </r>
  <r>
    <s v="INV102445"/>
    <d v="2026-03-22T00:00:00"/>
    <s v="CUST0258"/>
    <s v="PRD063"/>
    <s v="STR155"/>
    <s v="EMP0055"/>
    <n v="4"/>
    <n v="73.83"/>
    <n v="10"/>
    <n v="29.53"/>
    <n v="305.66000000000003"/>
    <n v="217.28"/>
    <n v="88.38"/>
    <x v="0"/>
    <x v="0"/>
    <x v="0"/>
    <n v="0.79791666666666672"/>
    <s v="Weekend"/>
    <x v="75"/>
    <x v="11"/>
    <n v="42.16"/>
    <s v="Vasanthi Sekar"/>
    <s v="Silver"/>
    <x v="108"/>
    <s v="Billing"/>
    <s v="FreshMart Delhi Complex"/>
    <x v="2"/>
    <x v="0"/>
    <x v="3"/>
    <n v="3"/>
    <n v="0.28914480141333504"/>
    <x v="1"/>
  </r>
  <r>
    <s v="INV101147"/>
    <d v="2026-03-21T00:00:00"/>
    <s v="CUST0250"/>
    <s v="PRD133"/>
    <s v="STR151"/>
    <s v="EMP0277"/>
    <n v="4"/>
    <n v="80.5"/>
    <n v="5"/>
    <n v="16.100000000000001"/>
    <n v="351.78"/>
    <n v="249"/>
    <n v="102.78"/>
    <x v="0"/>
    <x v="0"/>
    <x v="0"/>
    <n v="0.74375000000000002"/>
    <s v="Weekend"/>
    <x v="55"/>
    <x v="0"/>
    <n v="80.5"/>
    <s v="Nirmala Mudaliar"/>
    <s v="Bronze"/>
    <x v="286"/>
    <s v="Cashier"/>
    <s v="FreshMart Chandigarh Square"/>
    <x v="2"/>
    <x v="0"/>
    <x v="3"/>
    <n v="3"/>
    <n v="0.29217124339075562"/>
    <x v="4"/>
  </r>
  <r>
    <s v="INV102018"/>
    <d v="2025-12-20T00:00:00"/>
    <s v="CUST0285"/>
    <s v="PRD067"/>
    <s v="STR158"/>
    <s v="EMP0107"/>
    <n v="3"/>
    <n v="186.38"/>
    <n v="20"/>
    <n v="111.83"/>
    <n v="514.41"/>
    <n v="406.98"/>
    <n v="107.43"/>
    <x v="1"/>
    <x v="0"/>
    <x v="0"/>
    <n v="0.79374999999999996"/>
    <s v="Weekend"/>
    <x v="30"/>
    <x v="11"/>
    <n v="186.38"/>
    <s v="Aishwarya Gounder"/>
    <s v="Silver"/>
    <x v="262"/>
    <s v="Sales"/>
    <s v="FreshMart Delhi Crossing"/>
    <x v="2"/>
    <x v="1"/>
    <x v="2"/>
    <n v="12"/>
    <n v="0.20884119671079493"/>
    <x v="2"/>
  </r>
  <r>
    <s v="INV101402"/>
    <d v="2026-01-25T00:00:00"/>
    <s v="CUST0349"/>
    <s v="PRD015"/>
    <s v="STR163"/>
    <s v="EMP0292"/>
    <n v="4"/>
    <n v="459.58"/>
    <n v="10"/>
    <n v="183.83"/>
    <n v="1902.66"/>
    <n v="1547.56"/>
    <n v="355.1"/>
    <x v="5"/>
    <x v="0"/>
    <x v="0"/>
    <n v="0.69861111111111107"/>
    <s v="Weekend"/>
    <x v="19"/>
    <x v="7"/>
    <n v="459.58"/>
    <s v="Mala Devi"/>
    <s v="Silver"/>
    <x v="263"/>
    <s v="Inventory"/>
    <s v="FreshMart Lucknow Square"/>
    <x v="2"/>
    <x v="0"/>
    <x v="7"/>
    <n v="1"/>
    <n v="0.18663345001208834"/>
    <x v="1"/>
  </r>
  <r>
    <s v="INV100481"/>
    <d v="2026-03-02T00:00:00"/>
    <s v="CUST0490"/>
    <s v="PRD014"/>
    <s v="STR165"/>
    <s v="EMP0348"/>
    <n v="5"/>
    <n v="444.12"/>
    <n v="20"/>
    <n v="444.12"/>
    <n v="1776.48"/>
    <n v="1758.15"/>
    <n v="18.329999999999998"/>
    <x v="1"/>
    <x v="0"/>
    <x v="0"/>
    <n v="0.76041666666666663"/>
    <s v="Weekday"/>
    <x v="54"/>
    <x v="7"/>
    <n v="434.65"/>
    <s v="Hema Gounder"/>
    <s v="Gold"/>
    <x v="324"/>
    <s v="Inventory"/>
    <s v="FreshMart Jaipur Junction"/>
    <x v="2"/>
    <x v="0"/>
    <x v="3"/>
    <n v="3"/>
    <n v="1.0318157254796E-2"/>
    <x v="2"/>
  </r>
  <r>
    <s v="INV101709"/>
    <d v="2026-06-02T00:00:00"/>
    <s v="CUST0399"/>
    <s v="PRD082"/>
    <s v="STR145"/>
    <s v="EMP0002"/>
    <n v="3"/>
    <n v="232.92"/>
    <n v="15"/>
    <n v="104.81"/>
    <n v="593.95000000000005"/>
    <n v="577.23"/>
    <n v="16.72"/>
    <x v="0"/>
    <x v="0"/>
    <x v="0"/>
    <n v="0.55833333333333335"/>
    <s v="Weekday"/>
    <x v="31"/>
    <x v="9"/>
    <n v="232.92"/>
    <s v="Karthik Kumar"/>
    <s v="Silver"/>
    <x v="59"/>
    <s v="Billing"/>
    <s v="FreshMart Lucknow Main Road"/>
    <x v="2"/>
    <x v="0"/>
    <x v="9"/>
    <n v="6"/>
    <n v="2.8150517720346827E-2"/>
    <x v="3"/>
  </r>
  <r>
    <s v="INV101296"/>
    <d v="2025-12-13T00:00:00"/>
    <s v="CUST0463"/>
    <s v="PRD130"/>
    <s v="STR153"/>
    <s v="EMP0333"/>
    <n v="8"/>
    <n v="553.24"/>
    <n v="10"/>
    <n v="442.59"/>
    <n v="4580.83"/>
    <n v="3183.36"/>
    <n v="1397.47"/>
    <x v="2"/>
    <x v="0"/>
    <x v="0"/>
    <n v="0.71666666666666667"/>
    <s v="Weekend"/>
    <x v="121"/>
    <x v="0"/>
    <n v="519.78"/>
    <s v="Gayathri Gounder"/>
    <s v="Gold"/>
    <x v="101"/>
    <s v="Cashier"/>
    <s v="FreshMart Lucknow Junction"/>
    <x v="2"/>
    <x v="1"/>
    <x v="2"/>
    <n v="12"/>
    <n v="0.30506916868777056"/>
    <x v="1"/>
  </r>
  <r>
    <s v="INV101560"/>
    <d v="2025-12-14T00:00:00"/>
    <s v="CUST0461"/>
    <s v="PRD091"/>
    <s v="STR162"/>
    <s v="EMP0272"/>
    <n v="7"/>
    <n v="402.8"/>
    <n v="10"/>
    <n v="281.95999999999998"/>
    <n v="2918.29"/>
    <n v="2110.9899999999998"/>
    <n v="807.3"/>
    <x v="3"/>
    <x v="0"/>
    <x v="0"/>
    <n v="0.80694444444444446"/>
    <s v="Weekend"/>
    <x v="74"/>
    <x v="9"/>
    <n v="376.11"/>
    <s v="Prakash Achari"/>
    <s v="Gold"/>
    <x v="220"/>
    <s v="Store Manager"/>
    <s v="FreshMart Delhi Extension"/>
    <x v="2"/>
    <x v="1"/>
    <x v="2"/>
    <n v="12"/>
    <n v="0.27663460451154614"/>
    <x v="1"/>
  </r>
  <r>
    <s v="INV100486"/>
    <d v="2026-02-28T00:00:00"/>
    <s v="CUST0493"/>
    <s v="PRD093"/>
    <s v="STR151"/>
    <s v="EMP0277"/>
    <n v="4"/>
    <n v="102.61"/>
    <n v="20"/>
    <n v="82.09"/>
    <n v="377.6"/>
    <n v="319.27999999999997"/>
    <n v="58.32"/>
    <x v="1"/>
    <x v="0"/>
    <x v="0"/>
    <n v="0.80347222222222225"/>
    <s v="Weekend"/>
    <x v="61"/>
    <x v="10"/>
    <n v="96.72"/>
    <s v="Elango Nair"/>
    <s v="Gold"/>
    <x v="286"/>
    <s v="Cashier"/>
    <s v="FreshMart Chandigarh Square"/>
    <x v="2"/>
    <x v="0"/>
    <x v="0"/>
    <n v="2"/>
    <n v="0.15444915254237288"/>
    <x v="2"/>
  </r>
  <r>
    <s v="INV101053"/>
    <d v="2025-12-13T00:00:00"/>
    <s v="CUST0585"/>
    <s v="PRD010"/>
    <s v="STR153"/>
    <s v="EMP0168"/>
    <n v="1"/>
    <n v="182.3"/>
    <n v="15"/>
    <n v="27.34"/>
    <n v="178.2"/>
    <n v="107.6"/>
    <n v="70.599999999999994"/>
    <x v="2"/>
    <x v="0"/>
    <x v="0"/>
    <n v="0.70277777777777772"/>
    <s v="Weekend"/>
    <x v="113"/>
    <x v="6"/>
    <n v="182.3"/>
    <s v="Pandi Prabhu"/>
    <s v="Bronze"/>
    <x v="280"/>
    <s v="Cashier"/>
    <s v="FreshMart Lucknow Junction"/>
    <x v="2"/>
    <x v="1"/>
    <x v="2"/>
    <n v="12"/>
    <n v="0.39618406285072949"/>
    <x v="3"/>
  </r>
  <r>
    <s v="INV101233"/>
    <d v="2026-11-01T00:00:00"/>
    <s v="CUST0657"/>
    <s v="PRD090"/>
    <s v="STR162"/>
    <s v="EMP0272"/>
    <n v="4"/>
    <n v="438.7"/>
    <n v="10"/>
    <n v="175.48"/>
    <n v="1816.22"/>
    <n v="1480.72"/>
    <n v="335.5"/>
    <x v="1"/>
    <x v="0"/>
    <x v="0"/>
    <n v="0.79374999999999996"/>
    <s v="Weekend"/>
    <x v="49"/>
    <x v="9"/>
    <n v="438.7"/>
    <s v="Devi Pandian"/>
    <s v="Silver"/>
    <x v="220"/>
    <s v="Store Manager"/>
    <s v="FreshMart Delhi Extension"/>
    <x v="2"/>
    <x v="0"/>
    <x v="5"/>
    <n v="11"/>
    <n v="0.18472431753862417"/>
    <x v="1"/>
  </r>
  <r>
    <s v="INV100976"/>
    <d v="2025-09-12T00:00:00"/>
    <s v="CUST0690"/>
    <s v="PRD109"/>
    <s v="STR142"/>
    <s v="EMP0345"/>
    <n v="4"/>
    <n v="157.97999999999999"/>
    <n v="20"/>
    <n v="126.38"/>
    <n v="505.54"/>
    <n v="551.79999999999995"/>
    <n v="-46.26"/>
    <x v="0"/>
    <x v="0"/>
    <x v="0"/>
    <n v="0.47569444444444442"/>
    <s v="Weekday"/>
    <x v="18"/>
    <x v="4"/>
    <n v="157.97999999999999"/>
    <s v="Banu Menon"/>
    <s v="Bronze"/>
    <x v="29"/>
    <s v="Sales"/>
    <s v="FreshMart Chandigarh Plaza"/>
    <x v="2"/>
    <x v="1"/>
    <x v="10"/>
    <n v="9"/>
    <n v="-9.1506112275982113E-2"/>
    <x v="2"/>
  </r>
  <r>
    <s v="INV100146"/>
    <d v="2025-06-12T00:00:00"/>
    <m/>
    <s v="PRD011"/>
    <s v="STR098"/>
    <s v="EMP0096"/>
    <n v="7"/>
    <n v="184.37"/>
    <n v="5"/>
    <n v="64.53"/>
    <n v="1409.97"/>
    <n v="715.61"/>
    <n v="694.36"/>
    <x v="3"/>
    <x v="0"/>
    <x v="0"/>
    <n v="0.86875000000000002"/>
    <s v="Weekend"/>
    <x v="52"/>
    <x v="6"/>
    <n v="168.36"/>
    <m/>
    <m/>
    <x v="236"/>
    <s v="Sales"/>
    <s v="FreshMart Pune Main Road"/>
    <x v="2"/>
    <x v="1"/>
    <x v="9"/>
    <n v="6"/>
    <n v="0.49246437867472359"/>
    <x v="4"/>
  </r>
  <r>
    <s v="INV101162"/>
    <d v="2025-06-12T00:00:00"/>
    <s v="CUST0433"/>
    <s v="PRD077"/>
    <s v="STR148"/>
    <s v="EMP0113"/>
    <n v="5"/>
    <n v="97.45"/>
    <n v="20"/>
    <n v="97.45"/>
    <n v="448.27"/>
    <n v="340.85"/>
    <n v="107.42"/>
    <x v="1"/>
    <x v="0"/>
    <x v="0"/>
    <n v="0.84722222222222221"/>
    <s v="Weekend"/>
    <x v="109"/>
    <x v="1"/>
    <n v="86.11"/>
    <s v="Uma Nair"/>
    <s v="Gold"/>
    <x v="102"/>
    <s v="Inventory"/>
    <s v="FreshMart Kanpur Gardens"/>
    <x v="2"/>
    <x v="1"/>
    <x v="9"/>
    <n v="6"/>
    <n v="0.23963236442322708"/>
    <x v="2"/>
  </r>
  <r>
    <s v="INV100763"/>
    <d v="2025-02-12T00:00:00"/>
    <s v="CUST0352"/>
    <s v="PRD033"/>
    <s v="STR165"/>
    <s v="EMP0068"/>
    <n v="4"/>
    <n v="217.42"/>
    <n v="20"/>
    <n v="173.94"/>
    <n v="695.74"/>
    <n v="708.12"/>
    <n v="-12.38"/>
    <x v="1"/>
    <x v="0"/>
    <x v="0"/>
    <n v="0.86736111111111114"/>
    <s v="Weekday"/>
    <x v="66"/>
    <x v="3"/>
    <n v="217.42"/>
    <s v="Hemalatha Naicker"/>
    <s v="Bronze"/>
    <x v="5"/>
    <s v="Sales"/>
    <s v="FreshMart Jaipur Junction"/>
    <x v="2"/>
    <x v="1"/>
    <x v="0"/>
    <n v="2"/>
    <n v="-1.7794003507057236E-2"/>
    <x v="2"/>
  </r>
  <r>
    <s v="INV101463"/>
    <d v="2025-11-22T00:00:00"/>
    <s v="CUST0072"/>
    <s v="PRD008"/>
    <s v="STR161"/>
    <s v="EMP0126"/>
    <n v="8"/>
    <n v="495.59"/>
    <n v="20"/>
    <n v="792.94"/>
    <n v="3647.55"/>
    <n v="2263.04"/>
    <n v="1384.51"/>
    <x v="1"/>
    <x v="0"/>
    <x v="0"/>
    <n v="0.68263888888888891"/>
    <s v="Weekend"/>
    <x v="68"/>
    <x v="6"/>
    <n v="455.79"/>
    <s v="Vijay Chandran"/>
    <s v="Gold"/>
    <x v="237"/>
    <s v="Sales"/>
    <s v="FreshMart Jaipur Hub"/>
    <x v="2"/>
    <x v="1"/>
    <x v="5"/>
    <n v="11"/>
    <n v="0.37957258982056447"/>
    <x v="2"/>
  </r>
  <r>
    <s v="INV102163"/>
    <d v="2025-11-15T00:00:00"/>
    <s v="CUST0308"/>
    <s v="PRD045"/>
    <s v="STR158"/>
    <s v="EMP0107"/>
    <n v="6"/>
    <n v="70.900000000000006"/>
    <n v="15"/>
    <n v="63.81"/>
    <n v="415.83"/>
    <n v="347.34"/>
    <n v="68.489999999999995"/>
    <x v="2"/>
    <x v="0"/>
    <x v="0"/>
    <n v="0.78819444444444442"/>
    <s v="Weekend"/>
    <x v="84"/>
    <x v="12"/>
    <n v="68.95"/>
    <s v="Deepa Nathan"/>
    <s v="Gold"/>
    <x v="262"/>
    <s v="Sales"/>
    <s v="FreshMart Delhi Crossing"/>
    <x v="2"/>
    <x v="1"/>
    <x v="5"/>
    <n v="11"/>
    <n v="0.16470673111608108"/>
    <x v="3"/>
  </r>
  <r>
    <s v="INV100852"/>
    <d v="2025-01-11T00:00:00"/>
    <s v="CUST0672"/>
    <s v="PRD011"/>
    <s v="STR157"/>
    <s v="EMP0297"/>
    <n v="5"/>
    <n v="168.36"/>
    <n v="5"/>
    <n v="42.09"/>
    <n v="919.67"/>
    <n v="511.15"/>
    <n v="408.52"/>
    <x v="2"/>
    <x v="0"/>
    <x v="0"/>
    <n v="0.63611111111111107"/>
    <s v="Weekend"/>
    <x v="52"/>
    <x v="6"/>
    <n v="168.36"/>
    <s v="Chitra Devi"/>
    <s v="Silver"/>
    <x v="296"/>
    <s v="Sales"/>
    <s v="FreshMart Lucknow Extension"/>
    <x v="2"/>
    <x v="1"/>
    <x v="7"/>
    <n v="1"/>
    <n v="0.44420281187817368"/>
    <x v="4"/>
  </r>
  <r>
    <s v="INV101620"/>
    <d v="2025-10-31T00:00:00"/>
    <s v="CUST0628"/>
    <s v="PRD130"/>
    <s v="STR154"/>
    <s v="EMP0133"/>
    <n v="2"/>
    <n v="519.78"/>
    <n v="5"/>
    <n v="51.98"/>
    <n v="987.58"/>
    <n v="795.84"/>
    <n v="191.74"/>
    <x v="4"/>
    <x v="0"/>
    <x v="0"/>
    <n v="0.85069444444444442"/>
    <s v="Weekday"/>
    <x v="121"/>
    <x v="0"/>
    <n v="519.78"/>
    <s v="Deepa Subramaniam"/>
    <s v="Bronze"/>
    <x v="2"/>
    <s v="Sales"/>
    <s v="FreshMart Lucknow Heights"/>
    <x v="2"/>
    <x v="1"/>
    <x v="8"/>
    <n v="10"/>
    <n v="0.1941513598898317"/>
    <x v="4"/>
  </r>
  <r>
    <s v="INV100206"/>
    <d v="2025-10-27T00:00:00"/>
    <s v="CUST0205"/>
    <s v="PRD009"/>
    <s v="STR148"/>
    <s v="EMP0088"/>
    <n v="5"/>
    <n v="751.74"/>
    <n v="15"/>
    <n v="563.79999999999995"/>
    <n v="3194.9"/>
    <n v="1993.6"/>
    <n v="1201.3"/>
    <x v="2"/>
    <x v="0"/>
    <x v="0"/>
    <n v="0.55694444444444446"/>
    <s v="Weekday"/>
    <x v="108"/>
    <x v="6"/>
    <n v="661.91"/>
    <s v="Lalitha Nathan"/>
    <s v="Gold"/>
    <x v="189"/>
    <s v="Cashier"/>
    <s v="FreshMart Kanpur Gardens"/>
    <x v="2"/>
    <x v="1"/>
    <x v="8"/>
    <n v="10"/>
    <n v="0.37600550877961747"/>
    <x v="3"/>
  </r>
  <r>
    <s v="INV100400"/>
    <d v="2025-10-25T00:00:00"/>
    <s v="CUST0096"/>
    <s v="PRD101"/>
    <s v="STR164"/>
    <s v="EMP0133"/>
    <n v="7"/>
    <n v="496.85"/>
    <n v="5"/>
    <n v="173.9"/>
    <n v="3799.66"/>
    <n v="2710.12"/>
    <n v="1089.54"/>
    <x v="2"/>
    <x v="0"/>
    <x v="0"/>
    <n v="0.5756944444444444"/>
    <s v="Weekend"/>
    <x v="79"/>
    <x v="10"/>
    <n v="451.89"/>
    <s v="Hariharan Gounder"/>
    <s v="Gold"/>
    <x v="2"/>
    <s v="Sales"/>
    <s v="FreshMart Delhi Towers"/>
    <x v="2"/>
    <x v="1"/>
    <x v="8"/>
    <n v="10"/>
    <n v="0.28674670891606091"/>
    <x v="4"/>
  </r>
  <r>
    <s v="INV101080"/>
    <d v="2025-10-24T00:00:00"/>
    <s v="CUST0406"/>
    <s v="PRD083"/>
    <s v="STR161"/>
    <s v="EMP0126"/>
    <n v="8"/>
    <n v="481.36"/>
    <n v="5"/>
    <n v="192.54"/>
    <n v="3658.34"/>
    <n v="2859.76"/>
    <n v="798.58"/>
    <x v="1"/>
    <x v="0"/>
    <x v="0"/>
    <n v="0.63055555555555554"/>
    <s v="Weekday"/>
    <x v="111"/>
    <x v="9"/>
    <n v="425.88"/>
    <s v="Gopal Naidu"/>
    <s v="Gold"/>
    <x v="237"/>
    <s v="Sales"/>
    <s v="FreshMart Jaipur Hub"/>
    <x v="2"/>
    <x v="1"/>
    <x v="8"/>
    <n v="10"/>
    <n v="0.21829026279678762"/>
    <x v="4"/>
  </r>
  <r>
    <s v="INV101779"/>
    <d v="2025-10-15T00:00:00"/>
    <s v="CUST0244"/>
    <s v="PRD136"/>
    <s v="STR164"/>
    <s v="EMP0327"/>
    <n v="3"/>
    <n v="123.11"/>
    <n v="15"/>
    <n v="55.4"/>
    <n v="313.93"/>
    <n v="273.54000000000002"/>
    <n v="40.39"/>
    <x v="1"/>
    <x v="0"/>
    <x v="0"/>
    <n v="0.79652777777777772"/>
    <s v="Weekday"/>
    <x v="72"/>
    <x v="0"/>
    <n v="123.11"/>
    <s v="Padma Naicker"/>
    <s v="Silver"/>
    <x v="325"/>
    <s v="Inventory"/>
    <s v="FreshMart Delhi Towers"/>
    <x v="2"/>
    <x v="1"/>
    <x v="8"/>
    <n v="10"/>
    <n v="0.12865925524798522"/>
    <x v="3"/>
  </r>
  <r>
    <s v="INV101204"/>
    <d v="2025-12-10T00:00:00"/>
    <s v="CUST0106"/>
    <s v="PRD075"/>
    <s v="STR165"/>
    <s v="EMP0327"/>
    <n v="4"/>
    <n v="320.5"/>
    <n v="20"/>
    <n v="256.39999999999998"/>
    <n v="1179.44"/>
    <n v="901.12"/>
    <n v="278.32"/>
    <x v="2"/>
    <x v="0"/>
    <x v="0"/>
    <n v="0.8354166666666667"/>
    <s v="Weekend"/>
    <x v="20"/>
    <x v="1"/>
    <n v="297.32"/>
    <s v="Sangeetha Sekar"/>
    <s v="Gold"/>
    <x v="325"/>
    <s v="Inventory"/>
    <s v="FreshMart Jaipur Junction"/>
    <x v="2"/>
    <x v="1"/>
    <x v="2"/>
    <n v="12"/>
    <n v="0.23597639557756223"/>
    <x v="2"/>
  </r>
  <r>
    <s v="INV100190"/>
    <d v="2025-11-10T00:00:00"/>
    <s v="CUST0255"/>
    <s v="PRD127"/>
    <s v="STR060"/>
    <s v="EMP0181"/>
    <n v="4"/>
    <n v="331.35"/>
    <n v="15"/>
    <n v="198.81"/>
    <n v="1295.58"/>
    <n v="1161.32"/>
    <n v="134.26"/>
    <x v="2"/>
    <x v="0"/>
    <x v="0"/>
    <n v="0.57499999999999996"/>
    <s v="Weekend"/>
    <x v="65"/>
    <x v="8"/>
    <n v="331.35"/>
    <s v="Karthik Gounder"/>
    <s v="Bronze"/>
    <x v="312"/>
    <s v="Sales"/>
    <s v="FreshMart Erode Square"/>
    <x v="2"/>
    <x v="1"/>
    <x v="5"/>
    <n v="11"/>
    <n v="0.10362926256965992"/>
    <x v="3"/>
  </r>
  <r>
    <s v="INV100615"/>
    <d v="2025-10-10T00:00:00"/>
    <s v="CUST0665"/>
    <s v="PRD083"/>
    <s v="STR060"/>
    <s v="EMP0314"/>
    <n v="3"/>
    <n v="425.88"/>
    <n v="15"/>
    <n v="191.65"/>
    <n v="1085.99"/>
    <n v="1072.4100000000001"/>
    <n v="13.58"/>
    <x v="5"/>
    <x v="0"/>
    <x v="0"/>
    <n v="0.53749999999999998"/>
    <s v="Weekday"/>
    <x v="111"/>
    <x v="9"/>
    <n v="425.88"/>
    <s v="Kishore Subramaniam"/>
    <s v="Silver"/>
    <x v="276"/>
    <s v="Cashier"/>
    <s v="FreshMart Erode Square"/>
    <x v="2"/>
    <x v="1"/>
    <x v="8"/>
    <n v="10"/>
    <n v="1.2504719196309359E-2"/>
    <x v="3"/>
  </r>
  <r>
    <s v="INV101777"/>
    <d v="2025-05-10T00:00:00"/>
    <s v="CUST0191"/>
    <s v="PRD062"/>
    <s v="STR060"/>
    <s v="EMP0181"/>
    <n v="1"/>
    <n v="446.17"/>
    <n v="15"/>
    <n v="66.930000000000007"/>
    <n v="436.13"/>
    <n v="325.61"/>
    <n v="110.52"/>
    <x v="3"/>
    <x v="0"/>
    <x v="0"/>
    <n v="0.62083333333333335"/>
    <s v="Weekend"/>
    <x v="42"/>
    <x v="11"/>
    <n v="298.81"/>
    <s v="Elango Balan"/>
    <s v="Bronze"/>
    <x v="312"/>
    <s v="Sales"/>
    <s v="FreshMart Erode Square"/>
    <x v="2"/>
    <x v="1"/>
    <x v="6"/>
    <n v="5"/>
    <n v="0.25341068030174491"/>
    <x v="3"/>
  </r>
  <r>
    <s v="INV102354"/>
    <d v="2025-05-10T00:00:00"/>
    <s v="CUST0381"/>
    <s v="PRD136"/>
    <s v="STR145"/>
    <s v="EMP0117"/>
    <n v="2"/>
    <n v="123.11"/>
    <n v="20"/>
    <n v="49.24"/>
    <n v="226.53"/>
    <n v="182.36"/>
    <n v="44.17"/>
    <x v="2"/>
    <x v="0"/>
    <x v="0"/>
    <n v="0.84444444444444444"/>
    <s v="Weekend"/>
    <x v="72"/>
    <x v="0"/>
    <n v="123.11"/>
    <s v="Ovi Chandran"/>
    <s v="Bronze"/>
    <x v="89"/>
    <s v="Billing"/>
    <s v="FreshMart Lucknow Main Road"/>
    <x v="2"/>
    <x v="1"/>
    <x v="6"/>
    <n v="5"/>
    <n v="0.19498521167174326"/>
    <x v="2"/>
  </r>
  <r>
    <s v="INV100247"/>
    <d v="2025-04-10T00:00:00"/>
    <s v="CUST0336"/>
    <s v="PRD041"/>
    <s v="STR060"/>
    <s v="EMP0181"/>
    <n v="1"/>
    <n v="217.85"/>
    <n v="5"/>
    <n v="10.89"/>
    <n v="238"/>
    <n v="189.69"/>
    <n v="48.31"/>
    <x v="4"/>
    <x v="0"/>
    <x v="0"/>
    <n v="0.67500000000000004"/>
    <s v="Weekend"/>
    <x v="116"/>
    <x v="12"/>
    <n v="217.85"/>
    <s v="Dhanya Achari"/>
    <s v="Silver"/>
    <x v="312"/>
    <s v="Sales"/>
    <s v="FreshMart Erode Square"/>
    <x v="2"/>
    <x v="1"/>
    <x v="4"/>
    <n v="4"/>
    <n v="0.20298319327731093"/>
    <x v="4"/>
  </r>
  <r>
    <s v="INV102279"/>
    <d v="2025-02-10T00:00:00"/>
    <s v="CUST0268"/>
    <s v="PRD019"/>
    <s v="STR142"/>
    <s v="EMP0345"/>
    <n v="4"/>
    <n v="448.94"/>
    <n v="15"/>
    <n v="269.36"/>
    <n v="1526.4"/>
    <n v="1520.32"/>
    <n v="6.08"/>
    <x v="4"/>
    <x v="0"/>
    <x v="0"/>
    <n v="0.38958333333333334"/>
    <s v="Weekday"/>
    <x v="85"/>
    <x v="7"/>
    <n v="448.94"/>
    <s v="Ilango Sharma"/>
    <s v="Bronze"/>
    <x v="29"/>
    <s v="Sales"/>
    <s v="FreshMart Chandigarh Plaza"/>
    <x v="2"/>
    <x v="1"/>
    <x v="0"/>
    <n v="2"/>
    <n v="3.983228511530398E-3"/>
    <x v="3"/>
  </r>
  <r>
    <s v="INV100883"/>
    <d v="2025-09-30T00:00:00"/>
    <s v="CUST0313"/>
    <s v="PRD060"/>
    <s v="STR160"/>
    <s v="EMP0073"/>
    <n v="4"/>
    <n v="72.930000000000007"/>
    <n v="15"/>
    <n v="43.76"/>
    <n v="247.96"/>
    <n v="217"/>
    <n v="30.96"/>
    <x v="3"/>
    <x v="0"/>
    <x v="0"/>
    <n v="0.74305555555555558"/>
    <s v="Weekday"/>
    <x v="87"/>
    <x v="11"/>
    <n v="72.930000000000007"/>
    <s v="Thiru Nair"/>
    <s v="Bronze"/>
    <x v="22"/>
    <s v="Sales"/>
    <s v="FreshMart Lucknow Complex"/>
    <x v="2"/>
    <x v="1"/>
    <x v="10"/>
    <n v="9"/>
    <n v="0.1248588482013228"/>
    <x v="3"/>
  </r>
  <r>
    <s v="INV101045"/>
    <d v="2025-09-28T00:00:00"/>
    <s v="CUST0151"/>
    <s v="PRD069"/>
    <s v="STR152"/>
    <s v="EMP0291"/>
    <n v="2"/>
    <n v="468.94"/>
    <n v="15"/>
    <n v="140.68"/>
    <n v="916.78"/>
    <n v="673.6"/>
    <n v="243.18"/>
    <x v="4"/>
    <x v="0"/>
    <x v="0"/>
    <n v="0.50208333333333333"/>
    <s v="Weekend"/>
    <x v="142"/>
    <x v="11"/>
    <n v="468.94"/>
    <s v="Gopal Selvam"/>
    <s v="Silver"/>
    <x v="281"/>
    <s v="HR"/>
    <s v="FreshMart Lucknow Arcade"/>
    <x v="2"/>
    <x v="1"/>
    <x v="10"/>
    <n v="9"/>
    <n v="0.26525447762822052"/>
    <x v="3"/>
  </r>
  <r>
    <s v="INV101048"/>
    <d v="2025-09-22T00:00:00"/>
    <s v="CUST0394"/>
    <s v="PRD077"/>
    <s v="STR148"/>
    <s v="EMP0114"/>
    <n v="4"/>
    <n v="96.58"/>
    <n v="5"/>
    <n v="19.32"/>
    <n v="367"/>
    <n v="272.68"/>
    <n v="94.32"/>
    <x v="0"/>
    <x v="0"/>
    <x v="0"/>
    <n v="0.72291666666666665"/>
    <s v="Weekday"/>
    <x v="109"/>
    <x v="1"/>
    <n v="86.11"/>
    <s v="Sudha Mudaliar"/>
    <s v="Gold"/>
    <x v="126"/>
    <s v="Store Manager"/>
    <s v="FreshMart Kanpur Gardens"/>
    <x v="2"/>
    <x v="1"/>
    <x v="10"/>
    <n v="9"/>
    <n v="0.25700272479564029"/>
    <x v="4"/>
  </r>
  <r>
    <s v="INV102213"/>
    <d v="2025-09-21T00:00:00"/>
    <s v="CUST0063"/>
    <s v="PRD078"/>
    <s v="STR143"/>
    <s v="EMP0338"/>
    <n v="8"/>
    <n v="265.06"/>
    <n v="20"/>
    <n v="424.1"/>
    <n v="1950.84"/>
    <n v="1720.24"/>
    <n v="230.6"/>
    <x v="1"/>
    <x v="0"/>
    <x v="0"/>
    <n v="0.81805555555555554"/>
    <s v="Weekend"/>
    <x v="139"/>
    <x v="1"/>
    <n v="261.55"/>
    <s v="Priya Varma"/>
    <s v="Gold"/>
    <x v="268"/>
    <s v="Sales"/>
    <s v="FreshMart Jaipur Colony"/>
    <x v="2"/>
    <x v="1"/>
    <x v="10"/>
    <n v="9"/>
    <n v="0.11820549096799328"/>
    <x v="2"/>
  </r>
  <r>
    <s v="INV100396"/>
    <d v="2025-09-14T00:00:00"/>
    <s v="CUST0054"/>
    <s v="PRD093"/>
    <s v="STR154"/>
    <s v="EMP0207"/>
    <n v="8"/>
    <n v="108.33"/>
    <n v="5"/>
    <n v="43.33"/>
    <n v="946.81"/>
    <n v="638.55999999999995"/>
    <n v="308.25"/>
    <x v="3"/>
    <x v="0"/>
    <x v="0"/>
    <n v="0.89513888888888893"/>
    <s v="Weekend"/>
    <x v="61"/>
    <x v="10"/>
    <n v="96.72"/>
    <s v="Deepak Pillai"/>
    <s v="Gold"/>
    <x v="278"/>
    <s v="Sales"/>
    <s v="FreshMart Lucknow Heights"/>
    <x v="2"/>
    <x v="1"/>
    <x v="10"/>
    <n v="9"/>
    <n v="0.32556690360262358"/>
    <x v="4"/>
  </r>
  <r>
    <s v="INV100996"/>
    <d v="2025-10-09T00:00:00"/>
    <s v="CUST0370"/>
    <s v="PRD008"/>
    <s v="STR164"/>
    <s v="EMP0293"/>
    <n v="4"/>
    <n v="503.4"/>
    <n v="15"/>
    <n v="302.04000000000002"/>
    <n v="1711.56"/>
    <n v="1131.52"/>
    <n v="580.04"/>
    <x v="2"/>
    <x v="0"/>
    <x v="0"/>
    <n v="0.68402777777777779"/>
    <s v="Weekday"/>
    <x v="68"/>
    <x v="6"/>
    <n v="455.79"/>
    <s v="Jaya Naicker"/>
    <s v="Gold"/>
    <x v="202"/>
    <s v="Cashier"/>
    <s v="FreshMart Delhi Towers"/>
    <x v="2"/>
    <x v="1"/>
    <x v="8"/>
    <n v="10"/>
    <n v="0.33889551052840683"/>
    <x v="3"/>
  </r>
  <r>
    <s v="INV102106"/>
    <d v="2025-04-09T00:00:00"/>
    <s v="CUST0420"/>
    <s v="PRD097"/>
    <s v="STR152"/>
    <s v="EMP0291"/>
    <n v="5"/>
    <n v="365.92"/>
    <n v="5"/>
    <n v="91.48"/>
    <n v="1738.12"/>
    <n v="1551.9"/>
    <n v="186.22"/>
    <x v="4"/>
    <x v="0"/>
    <x v="0"/>
    <n v="0.44930555555555557"/>
    <s v="Weekday"/>
    <x v="41"/>
    <x v="10"/>
    <n v="365.92"/>
    <s v="Bharath Mudaliar"/>
    <s v="Silver"/>
    <x v="281"/>
    <s v="HR"/>
    <s v="FreshMart Lucknow Arcade"/>
    <x v="2"/>
    <x v="1"/>
    <x v="4"/>
    <n v="4"/>
    <n v="0.10713874761236279"/>
    <x v="4"/>
  </r>
  <r>
    <s v="INV102385"/>
    <d v="2025-04-09T00:00:00"/>
    <s v="CUST0200"/>
    <s v="PRD124"/>
    <s v="STR162"/>
    <s v="EMP0272"/>
    <n v="5"/>
    <n v="132.24"/>
    <n v="5"/>
    <n v="33.06"/>
    <n v="628.14"/>
    <n v="544.6"/>
    <n v="83.54"/>
    <x v="0"/>
    <x v="0"/>
    <x v="0"/>
    <n v="0.90208333333333335"/>
    <s v="Weekday"/>
    <x v="102"/>
    <x v="8"/>
    <n v="121.9"/>
    <s v="Karthik Achari"/>
    <s v="Gold"/>
    <x v="220"/>
    <s v="Store Manager"/>
    <s v="FreshMart Delhi Extension"/>
    <x v="2"/>
    <x v="1"/>
    <x v="4"/>
    <n v="4"/>
    <n v="0.13299582895532844"/>
    <x v="4"/>
  </r>
  <r>
    <s v="INV100264"/>
    <d v="2025-08-29T00:00:00"/>
    <s v="CUST0427"/>
    <s v="PRD019"/>
    <s v="STR157"/>
    <s v="EMP0052"/>
    <n v="2"/>
    <n v="448.94"/>
    <n v="5"/>
    <n v="44.89"/>
    <n v="852.99"/>
    <n v="760.16"/>
    <n v="92.83"/>
    <x v="0"/>
    <x v="0"/>
    <x v="0"/>
    <n v="0.4826388888888889"/>
    <s v="Weekday"/>
    <x v="85"/>
    <x v="7"/>
    <n v="448.94"/>
    <s v="Ashok Gounder"/>
    <s v="Bronze"/>
    <x v="294"/>
    <s v="Sales"/>
    <s v="FreshMart Lucknow Extension"/>
    <x v="2"/>
    <x v="1"/>
    <x v="11"/>
    <n v="8"/>
    <n v="0.10882894289499291"/>
    <x v="4"/>
  </r>
  <r>
    <s v="INV100240"/>
    <d v="2025-08-21T00:00:00"/>
    <s v="CUST0524"/>
    <s v="PRD016"/>
    <s v="STR163"/>
    <s v="EMP0292"/>
    <n v="1"/>
    <n v="59.92"/>
    <n v="10"/>
    <n v="5.99"/>
    <n v="53.93"/>
    <n v="48.15"/>
    <n v="5.78"/>
    <x v="0"/>
    <x v="0"/>
    <x v="0"/>
    <n v="0.51527777777777772"/>
    <s v="Weekday"/>
    <x v="17"/>
    <x v="7"/>
    <n v="59.92"/>
    <s v="Ramesh Murugan"/>
    <s v="Bronze"/>
    <x v="263"/>
    <s v="Inventory"/>
    <s v="FreshMart Lucknow Square"/>
    <x v="2"/>
    <x v="1"/>
    <x v="11"/>
    <n v="8"/>
    <n v="0.10717596884850733"/>
    <x v="1"/>
  </r>
  <r>
    <s v="INV100745"/>
    <d v="2025-08-17T00:00:00"/>
    <s v="CUST0485"/>
    <s v="PRD117"/>
    <s v="STR142"/>
    <s v="EMP0345"/>
    <n v="6"/>
    <n v="273.48"/>
    <n v="15"/>
    <n v="246.13"/>
    <n v="1603.96"/>
    <n v="1448.64"/>
    <n v="155.32"/>
    <x v="5"/>
    <x v="0"/>
    <x v="0"/>
    <n v="0.77916666666666667"/>
    <s v="Weekend"/>
    <x v="60"/>
    <x v="8"/>
    <n v="268.32"/>
    <s v="Dhanush Venkataraman"/>
    <s v="Gold"/>
    <x v="29"/>
    <s v="Sales"/>
    <s v="FreshMart Chandigarh Plaza"/>
    <x v="2"/>
    <x v="1"/>
    <x v="11"/>
    <n v="8"/>
    <n v="9.6835332551933953E-2"/>
    <x v="3"/>
  </r>
  <r>
    <s v="INV100994"/>
    <d v="2025-08-14T00:00:00"/>
    <s v="CUST0175"/>
    <s v="PRD052"/>
    <s v="STR165"/>
    <s v="EMP0070"/>
    <n v="4"/>
    <n v="328.59"/>
    <n v="10"/>
    <n v="131.44"/>
    <n v="1182.92"/>
    <n v="1021.96"/>
    <n v="160.96"/>
    <x v="3"/>
    <x v="0"/>
    <x v="0"/>
    <n v="0.40902777777777777"/>
    <s v="Weekday"/>
    <x v="10"/>
    <x v="2"/>
    <n v="328.59"/>
    <s v="Gopal Venkataraman"/>
    <s v="Silver"/>
    <x v="51"/>
    <s v="Sales"/>
    <s v="FreshMart Jaipur Junction"/>
    <x v="2"/>
    <x v="1"/>
    <x v="11"/>
    <n v="8"/>
    <n v="0.13607006390964732"/>
    <x v="1"/>
  </r>
  <r>
    <s v="INV101919"/>
    <d v="2025-08-08T00:00:00"/>
    <s v="CUST0461"/>
    <s v="PRD044"/>
    <s v="STR144"/>
    <s v="EMP0047"/>
    <n v="6"/>
    <n v="261.61"/>
    <n v="20"/>
    <n v="313.93"/>
    <n v="1255.73"/>
    <n v="1249.32"/>
    <n v="6.41"/>
    <x v="4"/>
    <x v="0"/>
    <x v="0"/>
    <n v="0.68680555555555556"/>
    <s v="Weekday"/>
    <x v="132"/>
    <x v="12"/>
    <n v="229.81"/>
    <s v="Prakash Achari"/>
    <s v="Gold"/>
    <x v="206"/>
    <s v="Store Manager"/>
    <s v="FreshMart Kanpur Colony"/>
    <x v="2"/>
    <x v="1"/>
    <x v="11"/>
    <n v="8"/>
    <n v="5.1046005112564009E-3"/>
    <x v="2"/>
  </r>
  <r>
    <s v="INV100109"/>
    <d v="2025-07-26T00:00:00"/>
    <s v="CUST0405"/>
    <s v="PRD099"/>
    <s v="STR160"/>
    <s v="EMP0073"/>
    <n v="3"/>
    <n v="401.06"/>
    <n v="5"/>
    <n v="60.16"/>
    <n v="1314.47"/>
    <n v="1042.4100000000001"/>
    <n v="272.06"/>
    <x v="5"/>
    <x v="0"/>
    <x v="0"/>
    <n v="0.46666666666666667"/>
    <s v="Weekend"/>
    <x v="20"/>
    <x v="10"/>
    <n v="401.06"/>
    <s v="Devi Velan"/>
    <s v="Bronze"/>
    <x v="22"/>
    <s v="Sales"/>
    <s v="FreshMart Lucknow Complex"/>
    <x v="2"/>
    <x v="1"/>
    <x v="1"/>
    <n v="7"/>
    <n v="0.20697315267750499"/>
    <x v="4"/>
  </r>
  <r>
    <s v="INV101704"/>
    <d v="2025-07-26T00:00:00"/>
    <s v="CUST0612"/>
    <s v="PRD143"/>
    <s v="STR163"/>
    <s v="EMP0292"/>
    <n v="5"/>
    <n v="225.21"/>
    <n v="15"/>
    <n v="168.91"/>
    <n v="1100.71"/>
    <n v="778.25"/>
    <n v="322.45999999999998"/>
    <x v="1"/>
    <x v="0"/>
    <x v="0"/>
    <n v="0.67986111111111114"/>
    <s v="Weekend"/>
    <x v="120"/>
    <x v="5"/>
    <n v="210.36"/>
    <s v="Ramesh Naidu"/>
    <s v="Gold"/>
    <x v="263"/>
    <s v="Inventory"/>
    <s v="FreshMart Lucknow Square"/>
    <x v="2"/>
    <x v="1"/>
    <x v="1"/>
    <n v="7"/>
    <n v="0.29295636452834983"/>
    <x v="3"/>
  </r>
  <r>
    <s v="INV101035"/>
    <d v="2025-07-23T00:00:00"/>
    <s v="CUST0191"/>
    <s v="PRD051"/>
    <s v="STR146"/>
    <s v="EMP0260"/>
    <n v="1"/>
    <n v="147.97"/>
    <n v="10"/>
    <n v="14.8"/>
    <n v="133.16999999999999"/>
    <n v="112.8"/>
    <n v="20.37"/>
    <x v="4"/>
    <x v="0"/>
    <x v="0"/>
    <n v="0.66805555555555551"/>
    <s v="Weekday"/>
    <x v="136"/>
    <x v="2"/>
    <n v="147.97"/>
    <s v="Elango Balan"/>
    <s v="Bronze"/>
    <x v="112"/>
    <s v="Billing"/>
    <s v="FreshMart Chandigarh Hub"/>
    <x v="2"/>
    <x v="1"/>
    <x v="1"/>
    <n v="7"/>
    <n v="0.15296237891416989"/>
    <x v="1"/>
  </r>
  <r>
    <s v="INV100935"/>
    <d v="2025-07-16T00:00:00"/>
    <s v="CUST0383"/>
    <s v="PRD140"/>
    <s v="STR156"/>
    <s v="EMP0025"/>
    <n v="3"/>
    <n v="352.51"/>
    <n v="10"/>
    <n v="105.75"/>
    <n v="951.78"/>
    <n v="780.18"/>
    <n v="171.6"/>
    <x v="5"/>
    <x v="0"/>
    <x v="0"/>
    <n v="0.3888888888888889"/>
    <s v="Weekday"/>
    <x v="128"/>
    <x v="5"/>
    <n v="352.51"/>
    <s v="Charulatha Naidu"/>
    <s v="Silver"/>
    <x v="326"/>
    <s v="Sales"/>
    <s v="FreshMart Chandigarh Market"/>
    <x v="2"/>
    <x v="1"/>
    <x v="1"/>
    <n v="7"/>
    <n v="0.18029376536594591"/>
    <x v="1"/>
  </r>
  <r>
    <s v="INV100425"/>
    <d v="2025-12-07T00:00:00"/>
    <s v="CUST0089"/>
    <s v="PRD020"/>
    <s v="STR146"/>
    <s v="EMP0343"/>
    <n v="4"/>
    <n v="99.93"/>
    <n v="10"/>
    <n v="39.97"/>
    <n v="413.71"/>
    <n v="344.2"/>
    <n v="69.510000000000005"/>
    <x v="5"/>
    <x v="0"/>
    <x v="0"/>
    <n v="0.48680555555555555"/>
    <s v="Weekend"/>
    <x v="35"/>
    <x v="7"/>
    <n v="99.93"/>
    <s v="Dhanush Chettiar"/>
    <s v="Bronze"/>
    <x v="260"/>
    <s v="Inventory"/>
    <s v="FreshMart Chandigarh Hub"/>
    <x v="2"/>
    <x v="1"/>
    <x v="2"/>
    <n v="12"/>
    <n v="0.1680162432621885"/>
    <x v="1"/>
  </r>
  <r>
    <s v="INV101535"/>
    <d v="2025-10-07T00:00:00"/>
    <s v="CUST0540"/>
    <s v="PRD038"/>
    <s v="STR144"/>
    <s v="EMP0047"/>
    <n v="6"/>
    <n v="148.84"/>
    <n v="15"/>
    <n v="133.96"/>
    <n v="759.08"/>
    <n v="675.72"/>
    <n v="83.36"/>
    <x v="0"/>
    <x v="0"/>
    <x v="0"/>
    <n v="0.40138888888888891"/>
    <s v="Weekday"/>
    <x v="145"/>
    <x v="12"/>
    <n v="130.09"/>
    <s v="Thenmozhi Naicker"/>
    <s v="Gold"/>
    <x v="206"/>
    <s v="Store Manager"/>
    <s v="FreshMart Kanpur Colony"/>
    <x v="2"/>
    <x v="1"/>
    <x v="8"/>
    <n v="10"/>
    <n v="0.10981714707277229"/>
    <x v="3"/>
  </r>
  <r>
    <s v="INV102097"/>
    <d v="2025-06-28T00:00:00"/>
    <s v="CUST0105"/>
    <s v="PRD053"/>
    <s v="STR164"/>
    <s v="EMP0293"/>
    <n v="2"/>
    <n v="262.77"/>
    <n v="15"/>
    <n v="78.83"/>
    <n v="513.72"/>
    <n v="389.28"/>
    <n v="124.44"/>
    <x v="1"/>
    <x v="0"/>
    <x v="0"/>
    <n v="0.75902777777777775"/>
    <s v="Weekend"/>
    <x v="23"/>
    <x v="2"/>
    <n v="262.77"/>
    <s v="Revathi Sekar"/>
    <s v="Silver"/>
    <x v="202"/>
    <s v="Cashier"/>
    <s v="FreshMart Delhi Towers"/>
    <x v="2"/>
    <x v="1"/>
    <x v="9"/>
    <n v="6"/>
    <n v="0.24223312310207892"/>
    <x v="3"/>
  </r>
  <r>
    <s v="INV100474"/>
    <d v="2025-06-27T00:00:00"/>
    <s v="CUST0372"/>
    <s v="PRD032"/>
    <s v="STR152"/>
    <s v="EMP0291"/>
    <n v="1"/>
    <n v="141.11000000000001"/>
    <n v="5"/>
    <n v="7.06"/>
    <n v="134.05000000000001"/>
    <n v="115.91"/>
    <n v="18.14"/>
    <x v="4"/>
    <x v="0"/>
    <x v="0"/>
    <n v="0.84236111111111112"/>
    <s v="Weekday"/>
    <x v="28"/>
    <x v="3"/>
    <n v="141.11000000000001"/>
    <s v="Harini Sharma"/>
    <s v="Bronze"/>
    <x v="281"/>
    <s v="HR"/>
    <s v="FreshMart Lucknow Arcade"/>
    <x v="2"/>
    <x v="1"/>
    <x v="9"/>
    <n v="6"/>
    <n v="0.13532264080566953"/>
    <x v="4"/>
  </r>
  <r>
    <s v="INV101657"/>
    <d v="2025-06-26T00:00:00"/>
    <s v="CUST0346"/>
    <s v="PRD051"/>
    <s v="STR160"/>
    <s v="EMP0073"/>
    <n v="6"/>
    <n v="158.31"/>
    <n v="5"/>
    <n v="47.49"/>
    <n v="902.37"/>
    <n v="676.8"/>
    <n v="225.57"/>
    <x v="0"/>
    <x v="0"/>
    <x v="0"/>
    <n v="0.51388888888888884"/>
    <s v="Weekday"/>
    <x v="136"/>
    <x v="2"/>
    <n v="147.97"/>
    <s v="Thenmozhi Devi"/>
    <s v="Gold"/>
    <x v="22"/>
    <s v="Sales"/>
    <s v="FreshMart Lucknow Complex"/>
    <x v="2"/>
    <x v="1"/>
    <x v="9"/>
    <n v="6"/>
    <n v="0.24997506566042754"/>
    <x v="4"/>
  </r>
  <r>
    <s v="INV101606"/>
    <d v="2025-06-24T00:00:00"/>
    <s v="CUST0582"/>
    <s v="PRD128"/>
    <s v="STR153"/>
    <s v="EMP0168"/>
    <n v="4"/>
    <n v="253.11"/>
    <n v="5"/>
    <n v="50.62"/>
    <n v="961.82"/>
    <n v="762.96"/>
    <n v="198.86"/>
    <x v="3"/>
    <x v="0"/>
    <x v="0"/>
    <n v="0.58888888888888891"/>
    <s v="Weekday"/>
    <x v="46"/>
    <x v="0"/>
    <n v="253.11"/>
    <s v="Vijay Balan"/>
    <s v="Bronze"/>
    <x v="280"/>
    <s v="Cashier"/>
    <s v="FreshMart Lucknow Junction"/>
    <x v="2"/>
    <x v="1"/>
    <x v="9"/>
    <n v="6"/>
    <n v="0.20675386246906907"/>
    <x v="4"/>
  </r>
  <r>
    <s v="INV102119"/>
    <d v="2025-06-17T00:00:00"/>
    <s v="CUST0396"/>
    <s v="PRD142"/>
    <s v="STR148"/>
    <s v="EMP0267"/>
    <n v="2"/>
    <n v="522.78"/>
    <n v="15"/>
    <n v="156.83000000000001"/>
    <n v="888.73"/>
    <n v="791.74"/>
    <n v="96.99"/>
    <x v="2"/>
    <x v="0"/>
    <x v="0"/>
    <n v="0.59236111111111112"/>
    <s v="Weekday"/>
    <x v="62"/>
    <x v="5"/>
    <n v="522.78"/>
    <s v="Yogesh Raj"/>
    <s v="Silver"/>
    <x v="181"/>
    <s v="HR"/>
    <s v="FreshMart Kanpur Gardens"/>
    <x v="2"/>
    <x v="1"/>
    <x v="9"/>
    <n v="6"/>
    <n v="0.10913325756979059"/>
    <x v="3"/>
  </r>
  <r>
    <s v="INV101745"/>
    <d v="2025-08-06T00:00:00"/>
    <s v="CUST0370"/>
    <s v="PRD049"/>
    <s v="STR098"/>
    <s v="EMP0050"/>
    <n v="5"/>
    <n v="469.11"/>
    <n v="15"/>
    <n v="351.83"/>
    <n v="2292.7800000000002"/>
    <n v="1544.7"/>
    <n v="748.08"/>
    <x v="1"/>
    <x v="0"/>
    <x v="0"/>
    <n v="0.78402777777777777"/>
    <s v="Weekend"/>
    <x v="48"/>
    <x v="2"/>
    <n v="418.79"/>
    <s v="Jaya Naicker"/>
    <s v="Gold"/>
    <x v="201"/>
    <s v="Sales"/>
    <s v="FreshMart Pune Main Road"/>
    <x v="2"/>
    <x v="1"/>
    <x v="11"/>
    <n v="8"/>
    <n v="0.32627639808442155"/>
    <x v="3"/>
  </r>
  <r>
    <s v="INV100143"/>
    <d v="2025-05-06T00:00:00"/>
    <s v="CUST0257"/>
    <s v="PRD124"/>
    <s v="STR060"/>
    <s v="EMP0181"/>
    <n v="5"/>
    <n v="121.9"/>
    <n v="20"/>
    <n v="121.9"/>
    <n v="487.6"/>
    <n v="544.6"/>
    <n v="-57"/>
    <x v="0"/>
    <x v="0"/>
    <x v="0"/>
    <n v="0.80625000000000002"/>
    <s v="Weekday"/>
    <x v="102"/>
    <x v="8"/>
    <n v="121.9"/>
    <s v="Eswari Sharma"/>
    <s v="Silver"/>
    <x v="312"/>
    <s v="Sales"/>
    <s v="FreshMart Erode Square"/>
    <x v="2"/>
    <x v="1"/>
    <x v="6"/>
    <n v="5"/>
    <n v="-0.11689909762100081"/>
    <x v="2"/>
  </r>
  <r>
    <s v="INV100759"/>
    <d v="2025-05-24T00:00:00"/>
    <s v="CUST0534"/>
    <s v="PRD081"/>
    <s v="STR158"/>
    <s v="EMP0107"/>
    <n v="1"/>
    <n v="55.81"/>
    <n v="15"/>
    <n v="8.3699999999999992"/>
    <n v="54.56"/>
    <n v="44.96"/>
    <n v="9.6"/>
    <x v="5"/>
    <x v="0"/>
    <x v="0"/>
    <n v="0.39444444444444443"/>
    <s v="Weekend"/>
    <x v="70"/>
    <x v="1"/>
    <n v="55.81"/>
    <s v="Kalpana Nair"/>
    <s v="Silver"/>
    <x v="262"/>
    <s v="Sales"/>
    <s v="FreshMart Delhi Crossing"/>
    <x v="2"/>
    <x v="1"/>
    <x v="6"/>
    <n v="5"/>
    <n v="0.17595307917888561"/>
    <x v="3"/>
  </r>
  <r>
    <s v="INV102155"/>
    <d v="2025-05-21T00:00:00"/>
    <s v="CUST0576"/>
    <s v="PRD028"/>
    <s v="STR158"/>
    <s v="EMP0133"/>
    <n v="5"/>
    <n v="433.97"/>
    <n v="10"/>
    <n v="216.99"/>
    <n v="1952.86"/>
    <n v="1549.9"/>
    <n v="402.96"/>
    <x v="2"/>
    <x v="0"/>
    <x v="0"/>
    <n v="0.58125000000000004"/>
    <s v="Weekday"/>
    <x v="58"/>
    <x v="3"/>
    <n v="380.12"/>
    <s v="Vasanthi Chandran"/>
    <s v="Gold"/>
    <x v="2"/>
    <s v="Sales"/>
    <s v="FreshMart Delhi Crossing"/>
    <x v="2"/>
    <x v="1"/>
    <x v="6"/>
    <n v="5"/>
    <n v="0.20634351668834428"/>
    <x v="1"/>
  </r>
  <r>
    <s v="INV100769"/>
    <d v="2025-04-26T00:00:00"/>
    <s v="CUST0064"/>
    <s v="PRD047"/>
    <s v="STR152"/>
    <s v="EMP0291"/>
    <n v="2"/>
    <n v="474.19"/>
    <n v="10"/>
    <n v="94.84"/>
    <n v="981.57"/>
    <n v="687.78"/>
    <n v="293.79000000000002"/>
    <x v="4"/>
    <x v="0"/>
    <x v="0"/>
    <n v="0.77708333333333335"/>
    <s v="Weekend"/>
    <x v="91"/>
    <x v="2"/>
    <n v="474.19"/>
    <s v="Tara Nair"/>
    <s v="Bronze"/>
    <x v="281"/>
    <s v="HR"/>
    <s v="FreshMart Lucknow Arcade"/>
    <x v="2"/>
    <x v="1"/>
    <x v="4"/>
    <n v="4"/>
    <n v="0.29930621351508296"/>
    <x v="1"/>
  </r>
  <r>
    <s v="INV101967"/>
    <d v="2025-04-26T00:00:00"/>
    <s v="CUST0461"/>
    <s v="PRD067"/>
    <s v="STR159"/>
    <s v="EMP0335"/>
    <n v="5"/>
    <n v="197.81"/>
    <n v="15"/>
    <n v="148.36000000000001"/>
    <n v="966.79"/>
    <n v="678.3"/>
    <n v="288.49"/>
    <x v="0"/>
    <x v="0"/>
    <x v="0"/>
    <n v="0.72222222222222221"/>
    <s v="Weekend"/>
    <x v="30"/>
    <x v="11"/>
    <n v="186.38"/>
    <s v="Prakash Achari"/>
    <s v="Gold"/>
    <x v="327"/>
    <s v="Sales"/>
    <s v="FreshMart Jaipur Market"/>
    <x v="2"/>
    <x v="1"/>
    <x v="4"/>
    <n v="4"/>
    <n v="0.2983998593282926"/>
    <x v="3"/>
  </r>
  <r>
    <s v="INV102396"/>
    <d v="2025-04-23T00:00:00"/>
    <s v="CUST0277"/>
    <s v="PRD079"/>
    <s v="STR149"/>
    <s v="EMP0332"/>
    <n v="8"/>
    <n v="276.87"/>
    <n v="5"/>
    <n v="110.75"/>
    <n v="2104.21"/>
    <n v="1552.48"/>
    <n v="551.73"/>
    <x v="4"/>
    <x v="0"/>
    <x v="0"/>
    <n v="0.66805555555555551"/>
    <s v="Weekday"/>
    <x v="64"/>
    <x v="1"/>
    <n v="260.93"/>
    <s v="Senthil Kumar"/>
    <s v="Gold"/>
    <x v="68"/>
    <s v="Cashier"/>
    <s v="FreshMart Jaipur Point"/>
    <x v="2"/>
    <x v="1"/>
    <x v="4"/>
    <n v="4"/>
    <n v="0.26220291700923387"/>
    <x v="4"/>
  </r>
  <r>
    <s v="INV101452"/>
    <d v="2025-04-22T00:00:00"/>
    <s v="CUST0441"/>
    <s v="PRD068"/>
    <s v="STR161"/>
    <s v="EMP0062"/>
    <n v="3"/>
    <n v="232.2"/>
    <n v="20"/>
    <n v="139.32"/>
    <n v="557.28"/>
    <n v="482.94"/>
    <n v="74.34"/>
    <x v="1"/>
    <x v="0"/>
    <x v="0"/>
    <n v="0.47499999999999998"/>
    <s v="Weekday"/>
    <x v="105"/>
    <x v="11"/>
    <n v="232.2"/>
    <s v="Hari Kumar"/>
    <s v="Silver"/>
    <x v="256"/>
    <s v="Operations"/>
    <s v="FreshMart Jaipur Hub"/>
    <x v="2"/>
    <x v="1"/>
    <x v="4"/>
    <n v="4"/>
    <n v="0.13339793281653747"/>
    <x v="2"/>
  </r>
  <r>
    <s v="INV101895"/>
    <d v="2025-04-20T00:00:00"/>
    <s v="CUST0106"/>
    <s v="PRD024"/>
    <s v="STR146"/>
    <s v="EMP0260"/>
    <n v="3"/>
    <n v="329.19"/>
    <n v="10"/>
    <n v="98.76"/>
    <n v="1022.13"/>
    <n v="738.36"/>
    <n v="283.77"/>
    <x v="0"/>
    <x v="0"/>
    <x v="0"/>
    <n v="0.5180555555555556"/>
    <s v="Weekend"/>
    <x v="88"/>
    <x v="7"/>
    <n v="313.47000000000003"/>
    <s v="Sangeetha Sekar"/>
    <s v="Gold"/>
    <x v="112"/>
    <s v="Billing"/>
    <s v="FreshMart Chandigarh Hub"/>
    <x v="2"/>
    <x v="1"/>
    <x v="4"/>
    <n v="4"/>
    <n v="0.27762613366205863"/>
    <x v="1"/>
  </r>
  <r>
    <s v="INV101003"/>
    <d v="2025-04-19T00:00:00"/>
    <s v="CUST0490"/>
    <s v="PRD002"/>
    <s v="STR143"/>
    <s v="EMP0264"/>
    <n v="7"/>
    <n v="505.15"/>
    <n v="5"/>
    <n v="176.8"/>
    <n v="3863.14"/>
    <n v="1778.35"/>
    <n v="2084.79"/>
    <x v="0"/>
    <x v="0"/>
    <x v="0"/>
    <n v="0.44374999999999998"/>
    <s v="Weekend"/>
    <x v="83"/>
    <x v="6"/>
    <n v="440.5"/>
    <s v="Hema Gounder"/>
    <s v="Gold"/>
    <x v="8"/>
    <s v="Sales"/>
    <s v="FreshMart Jaipur Colony"/>
    <x v="2"/>
    <x v="1"/>
    <x v="4"/>
    <n v="4"/>
    <n v="0.5396620365816408"/>
    <x v="4"/>
  </r>
  <r>
    <s v="INV100955"/>
    <d v="2025-12-04T00:00:00"/>
    <s v="CUST0317"/>
    <s v="PRD077"/>
    <s v="STR158"/>
    <s v="EMP0107"/>
    <n v="5"/>
    <n v="86.11"/>
    <n v="15"/>
    <n v="64.58"/>
    <n v="420.87"/>
    <n v="340.85"/>
    <n v="80.02"/>
    <x v="3"/>
    <x v="0"/>
    <x v="0"/>
    <n v="0.42222222222222222"/>
    <s v="Weekend"/>
    <x v="109"/>
    <x v="1"/>
    <n v="86.11"/>
    <s v="Prasath Nathan"/>
    <s v="Silver"/>
    <x v="262"/>
    <s v="Sales"/>
    <s v="FreshMart Delhi Crossing"/>
    <x v="2"/>
    <x v="1"/>
    <x v="2"/>
    <n v="12"/>
    <n v="0.19012996887399908"/>
    <x v="3"/>
  </r>
  <r>
    <s v="INV102326"/>
    <d v="2025-07-04T00:00:00"/>
    <s v="CUST0589"/>
    <s v="PRD100"/>
    <s v="STR060"/>
    <s v="EMP0140"/>
    <n v="4"/>
    <n v="290.45"/>
    <n v="5"/>
    <n v="58.09"/>
    <n v="1103.71"/>
    <n v="951.56"/>
    <n v="152.15"/>
    <x v="5"/>
    <x v="0"/>
    <x v="0"/>
    <n v="0.79861111111111116"/>
    <s v="Weekday"/>
    <x v="90"/>
    <x v="10"/>
    <n v="290.45"/>
    <s v="Ovi Venkataraman"/>
    <s v="Silver"/>
    <x v="53"/>
    <s v="Sales"/>
    <s v="FreshMart Erode Square"/>
    <x v="2"/>
    <x v="1"/>
    <x v="1"/>
    <n v="7"/>
    <n v="0.13785324043453442"/>
    <x v="4"/>
  </r>
  <r>
    <s v="INV101938"/>
    <d v="2025-12-12T00:00:00"/>
    <s v="CUST0206"/>
    <s v="PRD111"/>
    <s v="STR173"/>
    <s v="EMP0019"/>
    <n v="7"/>
    <n v="249.05"/>
    <n v="20"/>
    <n v="348.67"/>
    <n v="1394.68"/>
    <n v="1336.3"/>
    <n v="58.38"/>
    <x v="4"/>
    <x v="0"/>
    <x v="0"/>
    <n v="0.71111111111111114"/>
    <s v="Weekday"/>
    <x v="29"/>
    <x v="4"/>
    <n v="225.45"/>
    <s v="Devi Venkataraman"/>
    <s v="Gold"/>
    <x v="49"/>
    <s v="Sales"/>
    <s v="FreshMart Kolkata Main Road"/>
    <x v="3"/>
    <x v="1"/>
    <x v="2"/>
    <n v="12"/>
    <n v="4.1859064444890584E-2"/>
    <x v="2"/>
  </r>
  <r>
    <s v="INV100131"/>
    <d v="2025-10-12T00:00:00"/>
    <s v="CUST0271"/>
    <s v="PRD049"/>
    <s v="STR175"/>
    <s v="EMP0043"/>
    <n v="2"/>
    <n v="418.79"/>
    <n v="10"/>
    <n v="83.76"/>
    <n v="753.82"/>
    <n v="617.88"/>
    <n v="135.94"/>
    <x v="2"/>
    <x v="0"/>
    <x v="0"/>
    <n v="0.6430555555555556"/>
    <s v="Weekday"/>
    <x v="48"/>
    <x v="2"/>
    <n v="418.79"/>
    <s v="Kalpana Iyer"/>
    <s v="Silver"/>
    <x v="193"/>
    <s v="Cashier"/>
    <s v="FreshMart Patna Square"/>
    <x v="3"/>
    <x v="1"/>
    <x v="8"/>
    <n v="10"/>
    <n v="0.18033482794301026"/>
    <x v="1"/>
  </r>
  <r>
    <s v="INV102453"/>
    <d v="2026-01-02T00:00:00"/>
    <s v="CUST0149"/>
    <s v="PRD137"/>
    <s v="STR172"/>
    <s v="EMP0081"/>
    <n v="4"/>
    <n v="442.14"/>
    <n v="5"/>
    <n v="88.43"/>
    <n v="1932.15"/>
    <n v="1407.48"/>
    <n v="524.66999999999996"/>
    <x v="0"/>
    <x v="0"/>
    <x v="0"/>
    <n v="0.49652777777777779"/>
    <s v="Weekend"/>
    <x v="0"/>
    <x v="0"/>
    <n v="442.14"/>
    <s v="Vani Rao"/>
    <s v="Silver"/>
    <x v="275"/>
    <s v="Sales"/>
    <s v="FreshMart Guwahati Heights"/>
    <x v="3"/>
    <x v="0"/>
    <x v="7"/>
    <n v="1"/>
    <n v="0.27154724012110859"/>
    <x v="4"/>
  </r>
  <r>
    <s v="INV100178"/>
    <d v="2026-04-02T00:00:00"/>
    <s v="CUST0406"/>
    <s v="PRD150"/>
    <s v="STR180"/>
    <s v="EMP0093"/>
    <n v="6"/>
    <n v="214.86"/>
    <n v="20"/>
    <n v="257.83"/>
    <n v="1031.33"/>
    <n v="948.36"/>
    <n v="82.97"/>
    <x v="3"/>
    <x v="0"/>
    <x v="0"/>
    <n v="0.39444444444444443"/>
    <s v="Weekday"/>
    <x v="86"/>
    <x v="5"/>
    <n v="214.04"/>
    <s v="Gopal Naidu"/>
    <s v="Gold"/>
    <x v="88"/>
    <s v="Cashier"/>
    <s v="FreshMart Guwahati Extension"/>
    <x v="3"/>
    <x v="0"/>
    <x v="4"/>
    <n v="4"/>
    <n v="8.0449516643557359E-2"/>
    <x v="2"/>
  </r>
  <r>
    <s v="INV102141"/>
    <d v="2026-01-29T00:00:00"/>
    <s v="CUST0049"/>
    <s v="PRD055"/>
    <s v="STR174"/>
    <s v="EMP0176"/>
    <n v="7"/>
    <n v="140.66999999999999"/>
    <n v="5"/>
    <n v="49.23"/>
    <n v="935.46"/>
    <n v="669.9"/>
    <n v="265.56"/>
    <x v="3"/>
    <x v="0"/>
    <x v="0"/>
    <n v="0.90486111111111112"/>
    <s v="Weekday"/>
    <x v="101"/>
    <x v="2"/>
    <n v="125.15"/>
    <s v="Lokesh Gupta"/>
    <s v="Gold"/>
    <x v="328"/>
    <s v="Inventory"/>
    <s v="FreshMart Guwahati Colony"/>
    <x v="3"/>
    <x v="0"/>
    <x v="7"/>
    <n v="1"/>
    <n v="0.28388172663716243"/>
    <x v="4"/>
  </r>
  <r>
    <s v="INV101264"/>
    <d v="2026-02-20T00:00:00"/>
    <s v="CUST0053"/>
    <s v="PRD025"/>
    <s v="STR170"/>
    <s v="EMP0236"/>
    <n v="1"/>
    <n v="383.51"/>
    <n v="20"/>
    <n v="76.7"/>
    <n v="306.81"/>
    <n v="285.89999999999998"/>
    <n v="20.91"/>
    <x v="1"/>
    <x v="0"/>
    <x v="0"/>
    <n v="0.39513888888888887"/>
    <s v="Weekday"/>
    <x v="8"/>
    <x v="3"/>
    <n v="383.51"/>
    <s v="Suresh Chettiar"/>
    <s v="Bronze"/>
    <x v="309"/>
    <s v="Sales"/>
    <s v="FreshMart Patna Arcade"/>
    <x v="3"/>
    <x v="0"/>
    <x v="0"/>
    <n v="2"/>
    <n v="6.8152928522538375E-2"/>
    <x v="2"/>
  </r>
  <r>
    <s v="INV100611"/>
    <d v="2026-03-23T00:00:00"/>
    <s v="CUST0425"/>
    <s v="PRD081"/>
    <s v="STR170"/>
    <s v="EMP0236"/>
    <n v="7"/>
    <n v="56.88"/>
    <n v="20"/>
    <n v="79.63"/>
    <n v="318.52999999999997"/>
    <n v="314.72000000000003"/>
    <n v="3.81"/>
    <x v="0"/>
    <x v="0"/>
    <x v="0"/>
    <n v="0.60277777777777775"/>
    <s v="Weekday"/>
    <x v="70"/>
    <x v="1"/>
    <n v="55.81"/>
    <s v="Balaji Mudaliar"/>
    <s v="Gold"/>
    <x v="309"/>
    <s v="Sales"/>
    <s v="FreshMart Patna Arcade"/>
    <x v="3"/>
    <x v="0"/>
    <x v="3"/>
    <n v="3"/>
    <n v="1.19611967475591E-2"/>
    <x v="2"/>
  </r>
  <r>
    <s v="INV102486"/>
    <d v="2025-12-29T00:00:00"/>
    <s v="CUST0293"/>
    <s v="PRD082"/>
    <s v="STR180"/>
    <s v="EMP0195"/>
    <n v="7"/>
    <n v="235.76"/>
    <n v="10"/>
    <n v="165.03"/>
    <n v="1485.29"/>
    <n v="1346.87"/>
    <n v="138.41999999999999"/>
    <x v="2"/>
    <x v="0"/>
    <x v="0"/>
    <n v="0.60486111111111107"/>
    <s v="Weekday"/>
    <x v="31"/>
    <x v="9"/>
    <n v="232.92"/>
    <s v="Suresh Chandran"/>
    <s v="Gold"/>
    <x v="270"/>
    <s v="Sales"/>
    <s v="FreshMart Guwahati Extension"/>
    <x v="3"/>
    <x v="1"/>
    <x v="2"/>
    <n v="12"/>
    <n v="9.3193921725723591E-2"/>
    <x v="1"/>
  </r>
  <r>
    <s v="INV102040"/>
    <d v="2026-01-22T00:00:00"/>
    <s v="CUST0490"/>
    <s v="PRD028"/>
    <s v="STR175"/>
    <s v="EMP0043"/>
    <n v="4"/>
    <n v="418.58"/>
    <n v="15"/>
    <n v="251.15"/>
    <n v="1423.17"/>
    <n v="1239.92"/>
    <n v="183.25"/>
    <x v="4"/>
    <x v="0"/>
    <x v="0"/>
    <n v="0.69861111111111107"/>
    <s v="Weekday"/>
    <x v="58"/>
    <x v="3"/>
    <n v="380.12"/>
    <s v="Hema Gounder"/>
    <s v="Gold"/>
    <x v="193"/>
    <s v="Cashier"/>
    <s v="FreshMart Patna Square"/>
    <x v="3"/>
    <x v="0"/>
    <x v="7"/>
    <n v="1"/>
    <n v="0.12876184854936515"/>
    <x v="3"/>
  </r>
  <r>
    <s v="INV100709"/>
    <d v="2026-07-03T00:00:00"/>
    <s v="CUST0463"/>
    <s v="PRD090"/>
    <s v="STR172"/>
    <s v="EMP0111"/>
    <n v="8"/>
    <n v="502.19"/>
    <n v="20"/>
    <n v="803.5"/>
    <n v="3696.12"/>
    <n v="2961.44"/>
    <n v="734.68"/>
    <x v="3"/>
    <x v="0"/>
    <x v="0"/>
    <n v="0.85624999999999996"/>
    <s v="Weekend"/>
    <x v="49"/>
    <x v="9"/>
    <n v="438.7"/>
    <s v="Gayathri Gounder"/>
    <s v="Gold"/>
    <x v="282"/>
    <s v="Store Manager"/>
    <s v="FreshMart Guwahati Heights"/>
    <x v="3"/>
    <x v="0"/>
    <x v="1"/>
    <n v="7"/>
    <n v="0.19877060268605998"/>
    <x v="2"/>
  </r>
  <r>
    <s v="INV100338"/>
    <d v="2025-02-12T00:00:00"/>
    <s v="CUST0035"/>
    <s v="PRD136"/>
    <s v="STR174"/>
    <s v="EMP0100"/>
    <n v="3"/>
    <n v="139.19"/>
    <n v="20"/>
    <n v="83.51"/>
    <n v="334.06"/>
    <n v="273.54000000000002"/>
    <n v="60.52"/>
    <x v="5"/>
    <x v="1"/>
    <x v="0"/>
    <n v="0.60069444444444442"/>
    <s v="Weekday"/>
    <x v="72"/>
    <x v="0"/>
    <n v="123.11"/>
    <s v="Balamurugan Sharma"/>
    <s v="Gold"/>
    <x v="168"/>
    <s v="HR"/>
    <s v="FreshMart Guwahati Colony"/>
    <x v="3"/>
    <x v="1"/>
    <x v="0"/>
    <n v="2"/>
    <n v="0.18116506016883197"/>
    <x v="2"/>
  </r>
  <r>
    <s v="INV100271"/>
    <d v="2025-11-30T00:00:00"/>
    <s v="CUST0092"/>
    <s v="PRD114"/>
    <s v="STR172"/>
    <s v="EMP0111"/>
    <n v="7"/>
    <n v="188.94"/>
    <n v="10"/>
    <n v="132.26"/>
    <n v="1368.87"/>
    <n v="1107.96"/>
    <n v="260.91000000000003"/>
    <x v="0"/>
    <x v="0"/>
    <x v="0"/>
    <n v="0.68333333333333335"/>
    <s v="Weekend"/>
    <x v="98"/>
    <x v="4"/>
    <n v="188.64"/>
    <s v="Naveen Kumar"/>
    <s v="Gold"/>
    <x v="282"/>
    <s v="Store Manager"/>
    <s v="FreshMart Guwahati Heights"/>
    <x v="3"/>
    <x v="1"/>
    <x v="5"/>
    <n v="11"/>
    <n v="0.19060246772885669"/>
    <x v="1"/>
  </r>
  <r>
    <s v="INV100821"/>
    <d v="2025-06-10T00:00:00"/>
    <s v="CUST0455"/>
    <s v="PRD122"/>
    <s v="STR177"/>
    <s v="EMP0044"/>
    <n v="5"/>
    <n v="104.66"/>
    <n v="20"/>
    <n v="104.66"/>
    <n v="418.64"/>
    <n v="443.6"/>
    <n v="-24.96"/>
    <x v="1"/>
    <x v="0"/>
    <x v="0"/>
    <n v="0.72222222222222221"/>
    <s v="Weekday"/>
    <x v="12"/>
    <x v="8"/>
    <n v="102.51"/>
    <s v="Nithya Venkataraman"/>
    <s v="Gold"/>
    <x v="329"/>
    <s v="Sales"/>
    <s v="FreshMart Guwahati Main Road"/>
    <x v="3"/>
    <x v="1"/>
    <x v="9"/>
    <n v="6"/>
    <n v="-5.9621631951079689E-2"/>
    <x v="2"/>
  </r>
  <r>
    <s v="INV100369"/>
    <d v="2025-09-29T00:00:00"/>
    <s v="CUST0287"/>
    <s v="PRD021"/>
    <s v="STR178"/>
    <s v="EMP0306"/>
    <n v="4"/>
    <n v="38.659999999999997"/>
    <n v="5"/>
    <n v="7.73"/>
    <n v="146.91"/>
    <n v="129.6"/>
    <n v="17.309999999999999"/>
    <x v="5"/>
    <x v="0"/>
    <x v="0"/>
    <n v="0.52013888888888893"/>
    <s v="Weekday"/>
    <x v="67"/>
    <x v="7"/>
    <n v="38.659999999999997"/>
    <s v="Ovi Achari"/>
    <s v="Silver"/>
    <x v="98"/>
    <s v="Cashier"/>
    <s v="FreshMart Bhubaneswar Complex"/>
    <x v="3"/>
    <x v="1"/>
    <x v="10"/>
    <n v="9"/>
    <n v="0.11782724116806208"/>
    <x v="4"/>
  </r>
  <r>
    <s v="INV102005"/>
    <d v="2025-08-18T00:00:00"/>
    <s v="CUST0330"/>
    <s v="PRD060"/>
    <s v="STR169"/>
    <s v="EMP0194"/>
    <n v="3"/>
    <n v="72.930000000000007"/>
    <n v="15"/>
    <n v="32.82"/>
    <n v="185.97"/>
    <n v="162.75"/>
    <n v="23.22"/>
    <x v="1"/>
    <x v="0"/>
    <x v="0"/>
    <n v="0.49375000000000002"/>
    <s v="Weekday"/>
    <x v="87"/>
    <x v="11"/>
    <n v="72.930000000000007"/>
    <s v="Anand Balan"/>
    <s v="Silver"/>
    <x v="243"/>
    <s v="Cashier"/>
    <s v="FreshMart Patna Circle"/>
    <x v="3"/>
    <x v="1"/>
    <x v="11"/>
    <n v="8"/>
    <n v="0.12485884820132279"/>
    <x v="3"/>
  </r>
  <r>
    <s v="INV100167"/>
    <d v="2025-07-19T00:00:00"/>
    <s v="CUST0503"/>
    <s v="PRD147"/>
    <s v="STR167"/>
    <s v="EMP0078"/>
    <n v="3"/>
    <n v="67.37"/>
    <n v="10"/>
    <n v="20.21"/>
    <n v="209.19"/>
    <n v="151.29"/>
    <n v="57.9"/>
    <x v="4"/>
    <x v="0"/>
    <x v="0"/>
    <n v="0.60833333333333328"/>
    <s v="Weekend"/>
    <x v="123"/>
    <x v="5"/>
    <n v="67.37"/>
    <s v="Kamala Chandran"/>
    <s v="Bronze"/>
    <x v="266"/>
    <s v="Billing"/>
    <s v="FreshMart Kolkata Nagar"/>
    <x v="3"/>
    <x v="1"/>
    <x v="1"/>
    <n v="7"/>
    <n v="0.276781872938477"/>
    <x v="1"/>
  </r>
  <r>
    <s v="INV101149"/>
    <d v="2025-06-15T00:00:00"/>
    <s v="CUST0572"/>
    <s v="PRD088"/>
    <s v="STR170"/>
    <s v="EMP0162"/>
    <n v="3"/>
    <n v="407.72"/>
    <n v="15"/>
    <n v="183.47"/>
    <n v="1195.6400000000001"/>
    <n v="1023.72"/>
    <n v="171.92"/>
    <x v="5"/>
    <x v="0"/>
    <x v="0"/>
    <n v="0.54722222222222228"/>
    <s v="Weekend"/>
    <x v="16"/>
    <x v="9"/>
    <n v="404.97"/>
    <s v="Chandrasekar Balan"/>
    <s v="Gold"/>
    <x v="93"/>
    <s v="Store Manager"/>
    <s v="FreshMart Patna Arcade"/>
    <x v="3"/>
    <x v="1"/>
    <x v="9"/>
    <n v="6"/>
    <n v="0.14378910039811313"/>
    <x v="3"/>
  </r>
  <r>
    <s v="INV101582"/>
    <d v="2025-01-06T00:00:00"/>
    <s v="CUST0046"/>
    <s v="PRD026"/>
    <s v="STR177"/>
    <s v="EMP0133"/>
    <n v="5"/>
    <n v="352.15"/>
    <n v="20"/>
    <n v="352.15"/>
    <n v="1619.89"/>
    <n v="1236.25"/>
    <n v="383.64"/>
    <x v="0"/>
    <x v="0"/>
    <x v="0"/>
    <n v="0.83819444444444446"/>
    <s v="Weekend"/>
    <x v="15"/>
    <x v="3"/>
    <n v="329.69"/>
    <s v="Kishore Murugan"/>
    <s v="Gold"/>
    <x v="2"/>
    <s v="Sales"/>
    <s v="FreshMart Guwahati Main Road"/>
    <x v="3"/>
    <x v="1"/>
    <x v="7"/>
    <n v="1"/>
    <n v="0.23683089592503193"/>
    <x v="2"/>
  </r>
  <r>
    <s v="INV101860"/>
    <d v="2025-04-17T00:00:00"/>
    <s v="CUST0319"/>
    <s v="PRD129"/>
    <s v="STR171"/>
    <s v="EMP0200"/>
    <n v="5"/>
    <n v="490.22"/>
    <n v="20"/>
    <n v="490.22"/>
    <n v="1960.88"/>
    <n v="1867.9"/>
    <n v="92.98"/>
    <x v="2"/>
    <x v="0"/>
    <x v="0"/>
    <n v="0.43611111111111112"/>
    <s v="Weekday"/>
    <x v="106"/>
    <x v="0"/>
    <n v="490.22"/>
    <s v="Malathi Nathan"/>
    <s v="Silver"/>
    <x v="246"/>
    <s v="Cashier"/>
    <s v="FreshMart Kolkata Towers"/>
    <x v="3"/>
    <x v="1"/>
    <x v="4"/>
    <n v="4"/>
    <n v="4.7417486026681895E-2"/>
    <x v="2"/>
  </r>
  <r>
    <s v="INV100872"/>
    <d v="2026-03-29T00:00:00"/>
    <s v="CUST0074"/>
    <s v="PRD032"/>
    <s v="STR107"/>
    <s v="EMP0038"/>
    <n v="2"/>
    <n v="141.11000000000001"/>
    <n v="5"/>
    <n v="14.11"/>
    <n v="308.33"/>
    <n v="231.82"/>
    <n v="76.510000000000005"/>
    <x v="2"/>
    <x v="1"/>
    <x v="0"/>
    <n v="0.65347222222222223"/>
    <s v="Weekend"/>
    <x v="28"/>
    <x v="3"/>
    <n v="141.11000000000001"/>
    <s v="Vijay Krishnan"/>
    <s v="Bronze"/>
    <x v="205"/>
    <s v="Inventory"/>
    <s v="FreshMart Surat Arcade"/>
    <x v="1"/>
    <x v="0"/>
    <x v="3"/>
    <n v="3"/>
    <n v="0.24814322316998025"/>
    <x v="4"/>
  </r>
  <r>
    <s v="INV101043"/>
    <d v="2025-12-13T00:00:00"/>
    <s v="CUST0671"/>
    <s v="PRD012"/>
    <s v="STR093"/>
    <s v="EMP0141"/>
    <n v="4"/>
    <n v="603.65"/>
    <n v="15"/>
    <n v="362.19"/>
    <n v="2360.27"/>
    <n v="1345.6"/>
    <n v="1014.67"/>
    <x v="3"/>
    <x v="1"/>
    <x v="0"/>
    <n v="0.73263888888888884"/>
    <s v="Weekend"/>
    <x v="51"/>
    <x v="6"/>
    <n v="541.35"/>
    <s v="Nagarajan Raj"/>
    <s v="Gold"/>
    <x v="46"/>
    <s v="Sales"/>
    <s v="FreshMart Pune Complex"/>
    <x v="1"/>
    <x v="1"/>
    <x v="2"/>
    <n v="12"/>
    <n v="0.4298957322679185"/>
    <x v="3"/>
  </r>
  <r>
    <s v="INV101670"/>
    <d v="2025-11-22T00:00:00"/>
    <s v="CUST0312"/>
    <s v="PRD022"/>
    <s v="STR130"/>
    <s v="EMP0217"/>
    <n v="3"/>
    <n v="421.08"/>
    <n v="5"/>
    <n v="63.16"/>
    <n v="1380.09"/>
    <n v="958.11"/>
    <n v="421.98"/>
    <x v="2"/>
    <x v="1"/>
    <x v="0"/>
    <n v="0.66736111111111107"/>
    <s v="Weekend"/>
    <x v="25"/>
    <x v="7"/>
    <n v="397.22"/>
    <s v="Tara Sharma"/>
    <s v="Gold"/>
    <x v="227"/>
    <s v="Sales"/>
    <s v="FreshMart Surat Central"/>
    <x v="1"/>
    <x v="1"/>
    <x v="5"/>
    <n v="11"/>
    <n v="0.30576266765210969"/>
    <x v="4"/>
  </r>
  <r>
    <s v="INV101292"/>
    <d v="2025-06-08T00:00:00"/>
    <s v="CUST0305"/>
    <s v="PRD007"/>
    <s v="STR126"/>
    <s v="EMP0063"/>
    <n v="1"/>
    <n v="437.49"/>
    <n v="15"/>
    <n v="65.62"/>
    <n v="371.87"/>
    <n v="265.44"/>
    <n v="106.43"/>
    <x v="2"/>
    <x v="1"/>
    <x v="0"/>
    <n v="0.375"/>
    <s v="Weekday"/>
    <x v="7"/>
    <x v="6"/>
    <n v="437.49"/>
    <s v="Hemalatha Mudaliar"/>
    <s v="Bronze"/>
    <x v="138"/>
    <s v="Store Manager"/>
    <s v="FreshMart Surat Hub"/>
    <x v="1"/>
    <x v="1"/>
    <x v="9"/>
    <n v="6"/>
    <n v="0.28620216742409982"/>
    <x v="3"/>
  </r>
  <r>
    <s v="INV100655"/>
    <d v="2025-07-14T00:00:00"/>
    <s v="CUST0415"/>
    <s v="PRD045"/>
    <s v="STR128"/>
    <s v="EMP0257"/>
    <n v="6"/>
    <n v="77.87"/>
    <n v="10"/>
    <n v="46.72"/>
    <n v="420.5"/>
    <n v="347.34"/>
    <n v="73.16"/>
    <x v="5"/>
    <x v="1"/>
    <x v="0"/>
    <n v="0.52569444444444446"/>
    <s v="Weekday"/>
    <x v="84"/>
    <x v="12"/>
    <n v="68.95"/>
    <s v="Bharath Devi"/>
    <s v="Gold"/>
    <x v="249"/>
    <s v="Cashier"/>
    <s v="FreshMart Surat Junction"/>
    <x v="1"/>
    <x v="1"/>
    <x v="1"/>
    <n v="7"/>
    <n v="0.17398335315101068"/>
    <x v="1"/>
  </r>
  <r>
    <s v="INV101982"/>
    <d v="2025-10-04T00:00:00"/>
    <s v="CUST0249"/>
    <s v="PRD142"/>
    <s v="STR137"/>
    <s v="EMP0039"/>
    <n v="3"/>
    <n v="522.78"/>
    <n v="10"/>
    <n v="156.83000000000001"/>
    <n v="1411.51"/>
    <n v="1187.6099999999999"/>
    <n v="223.9"/>
    <x v="2"/>
    <x v="1"/>
    <x v="0"/>
    <n v="0.40138888888888891"/>
    <s v="Weekday"/>
    <x v="62"/>
    <x v="5"/>
    <n v="522.78"/>
    <s v="Dhanush Menon"/>
    <s v="Bronze"/>
    <x v="330"/>
    <s v="Store Manager"/>
    <s v="FreshMart Ahmedabad Square"/>
    <x v="1"/>
    <x v="1"/>
    <x v="8"/>
    <n v="10"/>
    <n v="0.15862445182818399"/>
    <x v="1"/>
  </r>
  <r>
    <s v="INV100812"/>
    <d v="2025-06-04T00:00:00"/>
    <s v="CUST0282"/>
    <s v="PRD140"/>
    <s v="STR040"/>
    <s v="EMP0061"/>
    <n v="6"/>
    <n v="398.95"/>
    <n v="20"/>
    <n v="478.74"/>
    <n v="2202.1999999999998"/>
    <n v="1560.36"/>
    <n v="641.84"/>
    <x v="0"/>
    <x v="1"/>
    <x v="0"/>
    <n v="0.51875000000000004"/>
    <s v="Weekend"/>
    <x v="128"/>
    <x v="5"/>
    <n v="352.51"/>
    <s v="Thenmozhi Venkataraman"/>
    <s v="Gold"/>
    <x v="177"/>
    <s v="Billing"/>
    <s v="FreshMart Coimbatore Colony"/>
    <x v="1"/>
    <x v="1"/>
    <x v="9"/>
    <n v="6"/>
    <n v="0.29145400054490966"/>
    <x v="2"/>
  </r>
  <r>
    <s v="INV100866"/>
    <d v="2025-01-04T00:00:00"/>
    <s v="CUST0363"/>
    <s v="PRD029"/>
    <s v="STR114"/>
    <s v="EMP0276"/>
    <n v="4"/>
    <n v="332.73"/>
    <n v="10"/>
    <n v="133.09"/>
    <n v="1197.83"/>
    <n v="1044.8800000000001"/>
    <n v="152.94999999999999"/>
    <x v="1"/>
    <x v="1"/>
    <x v="0"/>
    <n v="0.50555555555555554"/>
    <s v="Weekday"/>
    <x v="9"/>
    <x v="3"/>
    <n v="332.73"/>
    <s v="Elango Devi"/>
    <s v="Bronze"/>
    <x v="218"/>
    <s v="Store Manager"/>
    <s v="FreshMart Ahmedabad Complex"/>
    <x v="1"/>
    <x v="1"/>
    <x v="7"/>
    <n v="1"/>
    <n v="0.12768923803878682"/>
    <x v="1"/>
  </r>
  <r>
    <s v="INV101382"/>
    <d v="2025-12-14T00:00:00"/>
    <s v="CUST0474"/>
    <s v="PRD130"/>
    <s v="STR127"/>
    <s v="EMP0009"/>
    <n v="2"/>
    <n v="519.78"/>
    <n v="5"/>
    <n v="51.98"/>
    <n v="1135.72"/>
    <n v="795.84"/>
    <n v="339.88"/>
    <x v="1"/>
    <x v="0"/>
    <x v="0"/>
    <n v="0.86597222222222225"/>
    <s v="Weekend"/>
    <x v="121"/>
    <x v="0"/>
    <n v="519.78"/>
    <s v="Geetha Venkataraman"/>
    <s v="Bronze"/>
    <x v="190"/>
    <s v="Cashier"/>
    <s v="FreshMart Surat Enclave"/>
    <x v="1"/>
    <x v="1"/>
    <x v="2"/>
    <n v="12"/>
    <n v="0.29926390307470152"/>
    <x v="4"/>
  </r>
  <r>
    <s v="INV101054"/>
    <d v="2025-12-17T00:00:00"/>
    <s v="CUST0021"/>
    <s v="PRD052"/>
    <s v="STR040"/>
    <s v="EMP0133"/>
    <n v="3"/>
    <n v="328.59"/>
    <n v="20"/>
    <n v="197.15"/>
    <n v="788.62"/>
    <n v="766.47"/>
    <n v="22.15"/>
    <x v="0"/>
    <x v="0"/>
    <x v="0"/>
    <n v="0.63541666666666663"/>
    <s v="Weekday"/>
    <x v="10"/>
    <x v="2"/>
    <n v="328.59"/>
    <s v="Balamurugan Rao"/>
    <s v="Silver"/>
    <x v="2"/>
    <s v="Sales"/>
    <s v="FreshMart Coimbatore Colony"/>
    <x v="1"/>
    <x v="1"/>
    <x v="2"/>
    <n v="12"/>
    <n v="2.8087038117217415E-2"/>
    <x v="2"/>
  </r>
  <r>
    <s v="INV100233"/>
    <d v="2026-02-23T00:00:00"/>
    <s v="CUST0112"/>
    <s v="PRD077"/>
    <s v="STR040"/>
    <s v="EMP0061"/>
    <n v="2"/>
    <n v="86.11"/>
    <n v="10"/>
    <n v="17.22"/>
    <n v="155"/>
    <n v="136.34"/>
    <n v="18.66"/>
    <x v="4"/>
    <x v="0"/>
    <x v="0"/>
    <n v="0.75138888888888888"/>
    <s v="Weekday"/>
    <x v="109"/>
    <x v="1"/>
    <n v="86.11"/>
    <s v="Gokul Venkataraman"/>
    <s v="Silver"/>
    <x v="177"/>
    <s v="Billing"/>
    <s v="FreshMart Coimbatore Colony"/>
    <x v="1"/>
    <x v="0"/>
    <x v="0"/>
    <n v="2"/>
    <n v="0.12038709677419356"/>
    <x v="1"/>
  </r>
  <r>
    <s v="INV101072"/>
    <d v="2026-02-13T00:00:00"/>
    <s v="CUST0086"/>
    <s v="PRD026"/>
    <s v="STR097"/>
    <s v="EMP0146"/>
    <n v="5"/>
    <n v="329.69"/>
    <n v="15"/>
    <n v="247.27"/>
    <n v="1401.18"/>
    <n v="1236.25"/>
    <n v="164.93"/>
    <x v="4"/>
    <x v="0"/>
    <x v="0"/>
    <n v="0.52708333333333335"/>
    <s v="Weekday"/>
    <x v="15"/>
    <x v="3"/>
    <n v="329.69"/>
    <s v="Anjali Prabhu"/>
    <s v="Silver"/>
    <x v="163"/>
    <s v="Inventory"/>
    <s v="FreshMart Ahmedabad Arcade"/>
    <x v="1"/>
    <x v="0"/>
    <x v="0"/>
    <n v="2"/>
    <n v="0.11770793188598182"/>
    <x v="3"/>
  </r>
  <r>
    <s v="INV100401"/>
    <d v="2025-12-18T00:00:00"/>
    <s v="CUST0021"/>
    <s v="PRD004"/>
    <s v="STR110"/>
    <s v="EMP0178"/>
    <n v="2"/>
    <n v="398.25"/>
    <n v="10"/>
    <n v="79.650000000000006"/>
    <n v="716.85"/>
    <n v="473.08"/>
    <n v="243.77"/>
    <x v="3"/>
    <x v="0"/>
    <x v="0"/>
    <n v="0.43125000000000002"/>
    <s v="Weekday"/>
    <x v="127"/>
    <x v="6"/>
    <n v="398.25"/>
    <s v="Balamurugan Rao"/>
    <s v="Silver"/>
    <x v="240"/>
    <s v="Cashier"/>
    <s v="FreshMart Mumbai Colony"/>
    <x v="1"/>
    <x v="1"/>
    <x v="2"/>
    <n v="12"/>
    <n v="0.34005719467113066"/>
    <x v="1"/>
  </r>
  <r>
    <s v="INV100331"/>
    <d v="2025-12-26T00:00:00"/>
    <s v="CUST0202"/>
    <s v="PRD093"/>
    <s v="STR120"/>
    <s v="EMP0344"/>
    <n v="1"/>
    <n v="96.72"/>
    <n v="15"/>
    <n v="14.51"/>
    <n v="82.21"/>
    <n v="79.819999999999993"/>
    <n v="2.39"/>
    <x v="2"/>
    <x v="0"/>
    <x v="0"/>
    <n v="0.71250000000000002"/>
    <s v="Weekday"/>
    <x v="61"/>
    <x v="10"/>
    <n v="96.72"/>
    <s v="Vijay Nair"/>
    <s v="Bronze"/>
    <x v="34"/>
    <s v="Sales"/>
    <s v="FreshMart Nagpur Central"/>
    <x v="1"/>
    <x v="1"/>
    <x v="2"/>
    <n v="12"/>
    <n v="2.9071889064590687E-2"/>
    <x v="3"/>
  </r>
  <r>
    <s v="INV101028"/>
    <d v="2026-03-14T00:00:00"/>
    <s v="CUST0428"/>
    <s v="PRD023"/>
    <s v="STR137"/>
    <s v="EMP0080"/>
    <n v="3"/>
    <n v="342.27"/>
    <n v="20"/>
    <n v="205.36"/>
    <n v="944.67"/>
    <n v="798.3"/>
    <n v="146.37"/>
    <x v="3"/>
    <x v="0"/>
    <x v="0"/>
    <n v="0.90416666666666667"/>
    <s v="Weekend"/>
    <x v="11"/>
    <x v="7"/>
    <n v="342.27"/>
    <s v="Anand Krishnan"/>
    <s v="Bronze"/>
    <x v="222"/>
    <s v="Sales"/>
    <s v="FreshMart Ahmedabad Square"/>
    <x v="1"/>
    <x v="0"/>
    <x v="3"/>
    <n v="3"/>
    <n v="0.15494299596684558"/>
    <x v="2"/>
  </r>
  <r>
    <s v="INV101329"/>
    <d v="2026-08-03T00:00:00"/>
    <s v="CUST0070"/>
    <s v="PRD133"/>
    <s v="STR124"/>
    <s v="EMP0138"/>
    <n v="4"/>
    <n v="80.5"/>
    <n v="10"/>
    <n v="32.200000000000003"/>
    <n v="333.27"/>
    <n v="249"/>
    <n v="84.27"/>
    <x v="0"/>
    <x v="0"/>
    <x v="0"/>
    <n v="0.84652777777777777"/>
    <s v="Weekend"/>
    <x v="55"/>
    <x v="0"/>
    <n v="80.5"/>
    <s v="Kavya Rao"/>
    <s v="Silver"/>
    <x v="250"/>
    <s v="Cashier"/>
    <s v="FreshMart Ahmedabad Hub"/>
    <x v="1"/>
    <x v="0"/>
    <x v="11"/>
    <n v="8"/>
    <n v="0.25285804302817533"/>
    <x v="1"/>
  </r>
  <r>
    <s v="INV101001"/>
    <d v="2026-02-24T00:00:00"/>
    <s v="CUST0186"/>
    <s v="PRD107"/>
    <s v="STR093"/>
    <s v="EMP0141"/>
    <n v="1"/>
    <n v="405.1"/>
    <n v="10"/>
    <n v="40.51"/>
    <n v="364.59"/>
    <n v="348.41"/>
    <n v="16.18"/>
    <x v="5"/>
    <x v="0"/>
    <x v="0"/>
    <n v="0.54861111111111116"/>
    <s v="Weekday"/>
    <x v="94"/>
    <x v="4"/>
    <n v="405.1"/>
    <s v="Bhavani Pillai"/>
    <s v="Bronze"/>
    <x v="46"/>
    <s v="Sales"/>
    <s v="FreshMart Pune Complex"/>
    <x v="1"/>
    <x v="0"/>
    <x v="0"/>
    <n v="2"/>
    <n v="4.4378617076716316E-2"/>
    <x v="1"/>
  </r>
  <r>
    <s v="INV100624"/>
    <d v="2026-01-19T00:00:00"/>
    <s v="CUST0160"/>
    <s v="PRD111"/>
    <s v="STR104"/>
    <s v="EMP0148"/>
    <n v="2"/>
    <n v="225.45"/>
    <n v="20"/>
    <n v="90.18"/>
    <n v="360.72"/>
    <n v="381.8"/>
    <n v="-21.08"/>
    <x v="3"/>
    <x v="0"/>
    <x v="0"/>
    <n v="0.60416666666666663"/>
    <s v="Weekday"/>
    <x v="29"/>
    <x v="4"/>
    <n v="225.45"/>
    <s v="Mani Venkataraman"/>
    <s v="Silver"/>
    <x v="219"/>
    <s v="Billing"/>
    <s v="FreshMart Nagpur Square"/>
    <x v="1"/>
    <x v="0"/>
    <x v="7"/>
    <n v="1"/>
    <n v="-5.8438678199157233E-2"/>
    <x v="2"/>
  </r>
  <r>
    <s v="INV100090"/>
    <d v="2025-12-28T00:00:00"/>
    <s v="CUST0216"/>
    <s v="PRD035"/>
    <s v="STR099"/>
    <s v="EMP0169"/>
    <n v="4"/>
    <n v="503.36"/>
    <n v="20"/>
    <n v="402.69"/>
    <n v="1852.36"/>
    <n v="1559.2"/>
    <n v="293.16000000000003"/>
    <x v="3"/>
    <x v="0"/>
    <x v="0"/>
    <n v="0.77430555555555558"/>
    <s v="Weekend"/>
    <x v="40"/>
    <x v="3"/>
    <n v="503.36"/>
    <s v="Nandhini Murugan"/>
    <s v="Bronze"/>
    <x v="331"/>
    <s v="Inventory"/>
    <s v="FreshMart Nagpur Plaza"/>
    <x v="1"/>
    <x v="1"/>
    <x v="2"/>
    <n v="12"/>
    <n v="0.15826297264030753"/>
    <x v="2"/>
  </r>
  <r>
    <s v="INV102087"/>
    <d v="2026-03-23T00:00:00"/>
    <s v="CUST0088"/>
    <s v="PRD025"/>
    <s v="STR128"/>
    <s v="EMP0257"/>
    <n v="1"/>
    <n v="383.51"/>
    <n v="10"/>
    <n v="38.35"/>
    <n v="345.16"/>
    <n v="285.89999999999998"/>
    <n v="59.26"/>
    <x v="3"/>
    <x v="0"/>
    <x v="0"/>
    <n v="0.70208333333333328"/>
    <s v="Weekday"/>
    <x v="8"/>
    <x v="3"/>
    <n v="383.51"/>
    <s v="Eswari Achari"/>
    <s v="Silver"/>
    <x v="249"/>
    <s v="Cashier"/>
    <s v="FreshMart Surat Junction"/>
    <x v="1"/>
    <x v="0"/>
    <x v="3"/>
    <n v="3"/>
    <n v="0.17168849229342911"/>
    <x v="1"/>
  </r>
  <r>
    <s v="INV101407"/>
    <d v="2026-03-15T00:00:00"/>
    <s v="CUST0225"/>
    <s v="PRD027"/>
    <s v="STR096"/>
    <s v="EMP0301"/>
    <n v="3"/>
    <n v="139.21"/>
    <n v="20"/>
    <n v="83.53"/>
    <n v="384.21"/>
    <n v="320.97000000000003"/>
    <n v="63.24"/>
    <x v="1"/>
    <x v="0"/>
    <x v="0"/>
    <n v="0.60972222222222228"/>
    <s v="Weekend"/>
    <x v="4"/>
    <x v="3"/>
    <n v="139.21"/>
    <s v="Raghav Naicker"/>
    <s v="Silver"/>
    <x v="228"/>
    <s v="Inventory"/>
    <s v="FreshMart Mumbai Bypass"/>
    <x v="1"/>
    <x v="0"/>
    <x v="3"/>
    <n v="3"/>
    <n v="0.16459748574998048"/>
    <x v="2"/>
  </r>
  <r>
    <s v="INV100129"/>
    <d v="2026-02-19T00:00:00"/>
    <s v="CUST0207"/>
    <s v="PRD109"/>
    <s v="STR106"/>
    <s v="EMP0314"/>
    <n v="3"/>
    <n v="157.97999999999999"/>
    <n v="10"/>
    <n v="47.39"/>
    <n v="426.55"/>
    <n v="413.85"/>
    <n v="12.7"/>
    <x v="5"/>
    <x v="0"/>
    <x v="0"/>
    <n v="0.59791666666666665"/>
    <s v="Weekday"/>
    <x v="18"/>
    <x v="4"/>
    <n v="157.97999999999999"/>
    <s v="Sangeetha Selvam"/>
    <s v="Bronze"/>
    <x v="276"/>
    <s v="Cashier"/>
    <s v="FreshMart Ahmedabad Crossing"/>
    <x v="1"/>
    <x v="0"/>
    <x v="0"/>
    <n v="2"/>
    <n v="2.9773766264212867E-2"/>
    <x v="1"/>
  </r>
  <r>
    <s v="INV100344"/>
    <d v="2026-01-22T00:00:00"/>
    <s v="CUST0435"/>
    <s v="PRD006"/>
    <s v="STR126"/>
    <s v="EMP0063"/>
    <n v="5"/>
    <n v="343.56"/>
    <n v="20"/>
    <n v="343.56"/>
    <n v="1374.24"/>
    <n v="1081.5999999999999"/>
    <n v="292.64"/>
    <x v="4"/>
    <x v="0"/>
    <x v="0"/>
    <n v="0.52986111111111112"/>
    <s v="Weekday"/>
    <x v="81"/>
    <x v="6"/>
    <n v="343.56"/>
    <s v="Rajesh Devi"/>
    <s v="Silver"/>
    <x v="138"/>
    <s v="Store Manager"/>
    <s v="FreshMart Surat Hub"/>
    <x v="1"/>
    <x v="0"/>
    <x v="7"/>
    <n v="1"/>
    <n v="0.21294679240889508"/>
    <x v="2"/>
  </r>
  <r>
    <s v="INV101784"/>
    <d v="2026-03-23T00:00:00"/>
    <s v="CUST0698"/>
    <s v="PRD098"/>
    <s v="STR097"/>
    <s v="EMP0340"/>
    <n v="4"/>
    <n v="83.13"/>
    <n v="15"/>
    <n v="49.88"/>
    <n v="282.64"/>
    <n v="276.36"/>
    <n v="6.28"/>
    <x v="5"/>
    <x v="0"/>
    <x v="0"/>
    <n v="0.80069444444444449"/>
    <s v="Weekday"/>
    <x v="32"/>
    <x v="10"/>
    <n v="83.13"/>
    <s v="Nirmala Nair"/>
    <s v="Silver"/>
    <x v="245"/>
    <s v="Cashier"/>
    <s v="FreshMart Ahmedabad Arcade"/>
    <x v="1"/>
    <x v="0"/>
    <x v="3"/>
    <n v="3"/>
    <n v="2.2219077271440704E-2"/>
    <x v="3"/>
  </r>
  <r>
    <s v="INV102102"/>
    <d v="2026-07-02T00:00:00"/>
    <s v="CUST0322"/>
    <s v="PRD044"/>
    <s v="STR114"/>
    <s v="EMP0053"/>
    <n v="2"/>
    <n v="229.81"/>
    <n v="15"/>
    <n v="68.94"/>
    <n v="449.28"/>
    <n v="416.44"/>
    <n v="32.840000000000003"/>
    <x v="5"/>
    <x v="0"/>
    <x v="0"/>
    <n v="0.65902777777777777"/>
    <s v="Weekend"/>
    <x v="132"/>
    <x v="12"/>
    <n v="229.81"/>
    <s v="Mala Murugan"/>
    <s v="Bronze"/>
    <x v="308"/>
    <s v="Cashier"/>
    <s v="FreshMart Ahmedabad Complex"/>
    <x v="1"/>
    <x v="0"/>
    <x v="1"/>
    <n v="7"/>
    <n v="7.3094729344729353E-2"/>
    <x v="3"/>
  </r>
  <r>
    <s v="INV102383"/>
    <d v="2025-12-30T00:00:00"/>
    <s v="CUST0322"/>
    <s v="PRD025"/>
    <s v="STR109"/>
    <s v="EMP0180"/>
    <n v="3"/>
    <n v="383.51"/>
    <n v="10"/>
    <n v="115.05"/>
    <n v="1035.48"/>
    <n v="857.7"/>
    <n v="177.78"/>
    <x v="3"/>
    <x v="0"/>
    <x v="0"/>
    <n v="0.62569444444444444"/>
    <s v="Weekday"/>
    <x v="8"/>
    <x v="3"/>
    <n v="383.51"/>
    <s v="Mala Murugan"/>
    <s v="Bronze"/>
    <x v="229"/>
    <s v="Billing"/>
    <s v="FreshMart Mumbai Complex"/>
    <x v="1"/>
    <x v="1"/>
    <x v="2"/>
    <n v="12"/>
    <n v="0.17168849229342914"/>
    <x v="1"/>
  </r>
  <r>
    <s v="INV102346"/>
    <d v="2026-06-03T00:00:00"/>
    <s v="CUST0326"/>
    <s v="PRD028"/>
    <s v="STR127"/>
    <s v="EMP0199"/>
    <n v="2"/>
    <n v="380.12"/>
    <n v="10"/>
    <n v="76.02"/>
    <n v="684.22"/>
    <n v="619.96"/>
    <n v="64.260000000000005"/>
    <x v="0"/>
    <x v="0"/>
    <x v="0"/>
    <n v="0.6381944444444444"/>
    <s v="Weekday"/>
    <x v="58"/>
    <x v="3"/>
    <n v="380.12"/>
    <s v="Radha Raj"/>
    <s v="Silver"/>
    <x v="9"/>
    <s v="Sales"/>
    <s v="FreshMart Surat Enclave"/>
    <x v="1"/>
    <x v="0"/>
    <x v="9"/>
    <n v="6"/>
    <n v="9.3917161146999509E-2"/>
    <x v="1"/>
  </r>
  <r>
    <s v="INV100493"/>
    <d v="2026-03-15T00:00:00"/>
    <s v="CUST0569"/>
    <s v="PRD102"/>
    <s v="STR122"/>
    <s v="EMP0262"/>
    <n v="4"/>
    <n v="400.33"/>
    <n v="10"/>
    <n v="160.13"/>
    <n v="1657.37"/>
    <n v="1363.6"/>
    <n v="293.77"/>
    <x v="4"/>
    <x v="0"/>
    <x v="0"/>
    <n v="0.7055555555555556"/>
    <s v="Weekend"/>
    <x v="63"/>
    <x v="10"/>
    <n v="400.33"/>
    <s v="Sathish Krishnan"/>
    <s v="Bronze"/>
    <x v="234"/>
    <s v="Sales"/>
    <s v="FreshMart Pune Square"/>
    <x v="1"/>
    <x v="0"/>
    <x v="3"/>
    <n v="3"/>
    <n v="0.17725070442930668"/>
    <x v="1"/>
  </r>
  <r>
    <s v="INV102006"/>
    <d v="2026-02-17T00:00:00"/>
    <s v="CUST0400"/>
    <s v="PRD017"/>
    <s v="STR109"/>
    <s v="EMP0180"/>
    <n v="1"/>
    <n v="464.41"/>
    <n v="20"/>
    <n v="92.88"/>
    <n v="371.53"/>
    <n v="397.69"/>
    <n v="-26.16"/>
    <x v="4"/>
    <x v="0"/>
    <x v="0"/>
    <n v="0.86875000000000002"/>
    <s v="Weekday"/>
    <x v="34"/>
    <x v="7"/>
    <n v="464.41"/>
    <s v="Meena Prabhu"/>
    <s v="Bronze"/>
    <x v="229"/>
    <s v="Billing"/>
    <s v="FreshMart Mumbai Complex"/>
    <x v="1"/>
    <x v="0"/>
    <x v="0"/>
    <n v="2"/>
    <n v="-7.041154146367723E-2"/>
    <x v="2"/>
  </r>
  <r>
    <s v="INV101484"/>
    <d v="2026-02-03T00:00:00"/>
    <s v="CUST0420"/>
    <s v="PRD050"/>
    <s v="STR105"/>
    <s v="EMP0089"/>
    <n v="1"/>
    <n v="51.33"/>
    <n v="5"/>
    <n v="2.57"/>
    <n v="48.76"/>
    <n v="37.479999999999997"/>
    <n v="11.28"/>
    <x v="3"/>
    <x v="0"/>
    <x v="0"/>
    <n v="0.71875"/>
    <s v="Weekday"/>
    <x v="2"/>
    <x v="2"/>
    <n v="51.33"/>
    <s v="Bharath Mudaliar"/>
    <s v="Silver"/>
    <x v="239"/>
    <s v="Cashier"/>
    <s v="FreshMart Ahmedabad Junction"/>
    <x v="1"/>
    <x v="0"/>
    <x v="0"/>
    <n v="2"/>
    <n v="0.23133716160787529"/>
    <x v="4"/>
  </r>
  <r>
    <s v="INV101358"/>
    <d v="2026-01-23T00:00:00"/>
    <s v="CUST0440"/>
    <s v="PRD080"/>
    <s v="STR093"/>
    <s v="EMP0141"/>
    <n v="3"/>
    <n v="275.70999999999998"/>
    <n v="20"/>
    <n v="165.43"/>
    <n v="661.7"/>
    <n v="618.9"/>
    <n v="42.8"/>
    <x v="2"/>
    <x v="0"/>
    <x v="0"/>
    <n v="0.58194444444444449"/>
    <s v="Weekday"/>
    <x v="56"/>
    <x v="1"/>
    <n v="275.70999999999998"/>
    <s v="Yazhini Reddy"/>
    <s v="Bronze"/>
    <x v="46"/>
    <s v="Sales"/>
    <s v="FreshMart Pune Complex"/>
    <x v="1"/>
    <x v="0"/>
    <x v="7"/>
    <n v="1"/>
    <n v="6.4681880006045023E-2"/>
    <x v="2"/>
  </r>
  <r>
    <s v="INV100848"/>
    <d v="2026-01-25T00:00:00"/>
    <s v="CUST0448"/>
    <s v="PRD116"/>
    <s v="STR112"/>
    <s v="EMP0084"/>
    <n v="4"/>
    <n v="150.04"/>
    <n v="5"/>
    <n v="30.01"/>
    <n v="655.67"/>
    <n v="511.92"/>
    <n v="143.75"/>
    <x v="0"/>
    <x v="0"/>
    <x v="0"/>
    <n v="0.48125000000000001"/>
    <s v="Weekend"/>
    <x v="125"/>
    <x v="4"/>
    <n v="150.04"/>
    <s v="Sanjay Achari"/>
    <s v="Silver"/>
    <x v="248"/>
    <s v="Cashier"/>
    <s v="FreshMart Surat Colony"/>
    <x v="1"/>
    <x v="0"/>
    <x v="7"/>
    <n v="1"/>
    <n v="0.21924138667317403"/>
    <x v="4"/>
  </r>
  <r>
    <s v="INV100641"/>
    <d v="2026-10-02T00:00:00"/>
    <s v="CUST0453"/>
    <s v="PRD001"/>
    <s v="STR097"/>
    <s v="EMP0146"/>
    <n v="2"/>
    <n v="299.73"/>
    <n v="5"/>
    <n v="29.97"/>
    <n v="569.49"/>
    <n v="369.48"/>
    <n v="200.01"/>
    <x v="1"/>
    <x v="0"/>
    <x v="0"/>
    <n v="0.42083333333333334"/>
    <s v="Weekday"/>
    <x v="76"/>
    <x v="6"/>
    <n v="299.73"/>
    <s v="Prasath Nair"/>
    <s v="Bronze"/>
    <x v="163"/>
    <s v="Inventory"/>
    <s v="FreshMart Ahmedabad Arcade"/>
    <x v="1"/>
    <x v="0"/>
    <x v="8"/>
    <n v="10"/>
    <n v="0.35120897645261545"/>
    <x v="4"/>
  </r>
  <r>
    <s v="INV101754"/>
    <d v="2025-12-25T00:00:00"/>
    <s v="CUST0587"/>
    <s v="PRD024"/>
    <s v="STR136"/>
    <s v="EMP0070"/>
    <n v="1"/>
    <n v="313.47000000000003"/>
    <n v="5"/>
    <n v="15.67"/>
    <n v="297.8"/>
    <n v="246.12"/>
    <n v="51.68"/>
    <x v="0"/>
    <x v="0"/>
    <x v="0"/>
    <n v="0.81388888888888888"/>
    <s v="Weekday"/>
    <x v="88"/>
    <x v="7"/>
    <n v="313.47000000000003"/>
    <s v="Uma Iyer"/>
    <s v="Bronze"/>
    <x v="51"/>
    <s v="Sales"/>
    <s v="FreshMart Nagpur Crossing"/>
    <x v="1"/>
    <x v="1"/>
    <x v="2"/>
    <n v="12"/>
    <n v="0.1735392881128274"/>
    <x v="4"/>
  </r>
  <r>
    <s v="INV100948"/>
    <d v="2026-01-23T00:00:00"/>
    <s v="CUST0670"/>
    <s v="PRD130"/>
    <s v="STR110"/>
    <s v="EMP0178"/>
    <n v="4"/>
    <n v="519.78"/>
    <n v="15"/>
    <n v="311.87"/>
    <n v="1767.25"/>
    <n v="1591.68"/>
    <n v="175.57"/>
    <x v="1"/>
    <x v="0"/>
    <x v="0"/>
    <n v="0.4826388888888889"/>
    <s v="Weekday"/>
    <x v="121"/>
    <x v="0"/>
    <n v="519.78"/>
    <s v="Balaji Krishnan"/>
    <s v="Bronze"/>
    <x v="240"/>
    <s v="Cashier"/>
    <s v="FreshMart Mumbai Colony"/>
    <x v="1"/>
    <x v="0"/>
    <x v="7"/>
    <n v="1"/>
    <n v="9.9346442212477015E-2"/>
    <x v="3"/>
  </r>
  <r>
    <s v="INV101647"/>
    <d v="2025-07-12T00:00:00"/>
    <s v="CUST0250"/>
    <s v="PRD110"/>
    <s v="STR111"/>
    <s v="EMP0268"/>
    <n v="3"/>
    <n v="291.93"/>
    <n v="5"/>
    <n v="43.79"/>
    <n v="956.8"/>
    <n v="761.1"/>
    <n v="195.7"/>
    <x v="5"/>
    <x v="0"/>
    <x v="0"/>
    <n v="0.81388888888888888"/>
    <s v="Weekend"/>
    <x v="141"/>
    <x v="4"/>
    <n v="291.93"/>
    <s v="Nirmala Mudaliar"/>
    <s v="Bronze"/>
    <x v="90"/>
    <s v="Store Manager"/>
    <s v="FreshMart Mumbai Towers"/>
    <x v="1"/>
    <x v="1"/>
    <x v="1"/>
    <n v="7"/>
    <n v="0.20453595317725753"/>
    <x v="4"/>
  </r>
  <r>
    <s v="INV102232"/>
    <d v="2025-07-12T00:00:00"/>
    <s v="CUST0531"/>
    <s v="PRD073"/>
    <s v="STR121"/>
    <s v="EMP0123"/>
    <n v="1"/>
    <n v="392.68"/>
    <n v="20"/>
    <n v="78.540000000000006"/>
    <n v="361.26"/>
    <n v="319.05"/>
    <n v="42.21"/>
    <x v="3"/>
    <x v="0"/>
    <x v="0"/>
    <n v="0.625"/>
    <s v="Weekend"/>
    <x v="51"/>
    <x v="1"/>
    <n v="392.68"/>
    <s v="Kamala Sekar"/>
    <s v="Silver"/>
    <x v="111"/>
    <s v="Cashier"/>
    <s v="FreshMart Pune Junction"/>
    <x v="1"/>
    <x v="1"/>
    <x v="1"/>
    <n v="7"/>
    <n v="0.11684105630293971"/>
    <x v="2"/>
  </r>
  <r>
    <s v="INV100658"/>
    <d v="2025-06-12T00:00:00"/>
    <s v="CUST0379"/>
    <s v="PRD029"/>
    <s v="STR127"/>
    <s v="EMP0181"/>
    <n v="2"/>
    <n v="332.73"/>
    <n v="10"/>
    <n v="66.55"/>
    <n v="688.75"/>
    <n v="522.44000000000005"/>
    <n v="166.31"/>
    <x v="4"/>
    <x v="0"/>
    <x v="0"/>
    <n v="0.39861111111111114"/>
    <s v="Weekend"/>
    <x v="9"/>
    <x v="3"/>
    <n v="332.73"/>
    <s v="Aishwarya Pandian"/>
    <s v="Silver"/>
    <x v="312"/>
    <s v="Sales"/>
    <s v="FreshMart Surat Enclave"/>
    <x v="1"/>
    <x v="1"/>
    <x v="9"/>
    <n v="6"/>
    <n v="0.24146642468239565"/>
    <x v="1"/>
  </r>
  <r>
    <s v="INV101231"/>
    <d v="2025-11-30T00:00:00"/>
    <s v="CUST0554"/>
    <s v="PRD065"/>
    <s v="STR126"/>
    <s v="EMP0063"/>
    <n v="4"/>
    <n v="277.42"/>
    <n v="10"/>
    <n v="110.97"/>
    <n v="1148.52"/>
    <n v="796.64"/>
    <n v="351.88"/>
    <x v="5"/>
    <x v="0"/>
    <x v="0"/>
    <n v="0.68888888888888888"/>
    <s v="Weekend"/>
    <x v="114"/>
    <x v="11"/>
    <n v="159.5"/>
    <s v="Nirmala Chandran"/>
    <s v="Silver"/>
    <x v="138"/>
    <s v="Store Manager"/>
    <s v="FreshMart Surat Hub"/>
    <x v="1"/>
    <x v="1"/>
    <x v="5"/>
    <n v="11"/>
    <n v="0.30637690244836835"/>
    <x v="1"/>
  </r>
  <r>
    <s v="INV101435"/>
    <d v="2025-11-22T00:00:00"/>
    <s v="CUST0589"/>
    <s v="PRD078"/>
    <s v="STR110"/>
    <s v="EMP0178"/>
    <n v="4"/>
    <n v="261.55"/>
    <n v="5"/>
    <n v="52.31"/>
    <n v="1142.97"/>
    <n v="860.12"/>
    <n v="282.85000000000002"/>
    <x v="0"/>
    <x v="0"/>
    <x v="0"/>
    <n v="0.7416666666666667"/>
    <s v="Weekend"/>
    <x v="139"/>
    <x v="1"/>
    <n v="261.55"/>
    <s v="Ovi Venkataraman"/>
    <s v="Silver"/>
    <x v="240"/>
    <s v="Cashier"/>
    <s v="FreshMart Mumbai Colony"/>
    <x v="1"/>
    <x v="1"/>
    <x v="5"/>
    <n v="11"/>
    <n v="0.24746931240539999"/>
    <x v="4"/>
  </r>
  <r>
    <s v="INV101566"/>
    <d v="2025-11-22T00:00:00"/>
    <s v="CUST0372"/>
    <s v="PRD061"/>
    <s v="STR137"/>
    <s v="EMP0039"/>
    <n v="3"/>
    <n v="318.62"/>
    <n v="20"/>
    <n v="191.17"/>
    <n v="879.39"/>
    <n v="665.16"/>
    <n v="214.23"/>
    <x v="5"/>
    <x v="0"/>
    <x v="0"/>
    <n v="0.87847222222222221"/>
    <s v="Weekend"/>
    <x v="124"/>
    <x v="11"/>
    <n v="318.62"/>
    <s v="Harini Sharma"/>
    <s v="Bronze"/>
    <x v="330"/>
    <s v="Store Manager"/>
    <s v="FreshMart Ahmedabad Square"/>
    <x v="1"/>
    <x v="1"/>
    <x v="5"/>
    <n v="11"/>
    <n v="0.24361204926141983"/>
    <x v="2"/>
  </r>
  <r>
    <s v="INV102218"/>
    <d v="2025-11-21T00:00:00"/>
    <s v="CUST0134"/>
    <s v="PRD032"/>
    <s v="STR134"/>
    <s v="EMP0013"/>
    <n v="2"/>
    <n v="141.11000000000001"/>
    <n v="10"/>
    <n v="28.22"/>
    <n v="254"/>
    <n v="231.82"/>
    <n v="-382.91"/>
    <x v="1"/>
    <x v="0"/>
    <x v="0"/>
    <n v="0.88541666666666663"/>
    <s v="Weekday"/>
    <x v="28"/>
    <x v="3"/>
    <n v="141.11000000000001"/>
    <s v="Balaji Chettiar"/>
    <s v="Bronze"/>
    <x v="153"/>
    <s v="Billing"/>
    <s v="FreshMart Pune Extension"/>
    <x v="1"/>
    <x v="1"/>
    <x v="5"/>
    <n v="11"/>
    <n v="-1.5075196850393702"/>
    <x v="1"/>
  </r>
  <r>
    <s v="INV100067"/>
    <d v="2025-11-14T00:00:00"/>
    <s v="CUST0468"/>
    <s v="PRD105"/>
    <s v="STR138"/>
    <s v="EMP0125"/>
    <n v="4"/>
    <n v="131.03"/>
    <n v="5"/>
    <n v="26.21"/>
    <n v="497.91"/>
    <n v="469.08"/>
    <n v="28.83"/>
    <x v="5"/>
    <x v="0"/>
    <x v="0"/>
    <n v="0.69861111111111107"/>
    <s v="Weekday"/>
    <x v="39"/>
    <x v="4"/>
    <n v="131.03"/>
    <s v="Dinesh Kumar"/>
    <s v="Silver"/>
    <x v="171"/>
    <s v="Cashier"/>
    <s v="FreshMart Mumbai Enclave"/>
    <x v="1"/>
    <x v="1"/>
    <x v="5"/>
    <n v="11"/>
    <n v="5.7902030487437479E-2"/>
    <x v="4"/>
  </r>
  <r>
    <s v="INV100413"/>
    <d v="2025-06-11T00:00:00"/>
    <s v="CUST0679"/>
    <s v="PRD056"/>
    <s v="STR133"/>
    <s v="EMP0076"/>
    <n v="2"/>
    <n v="333.54"/>
    <n v="10"/>
    <n v="66.709999999999994"/>
    <n v="600.37"/>
    <n v="476.86"/>
    <n v="123.51"/>
    <x v="2"/>
    <x v="0"/>
    <x v="0"/>
    <n v="0.42083333333333334"/>
    <s v="Weekday"/>
    <x v="133"/>
    <x v="2"/>
    <n v="333.54"/>
    <s v="Thiru Prabhu"/>
    <s v="Silver"/>
    <x v="285"/>
    <s v="Inventory"/>
    <s v="FreshMart Nagpur Gardens"/>
    <x v="1"/>
    <x v="1"/>
    <x v="9"/>
    <n v="6"/>
    <n v="0.20572313739860421"/>
    <x v="1"/>
  </r>
  <r>
    <s v="INV100635"/>
    <d v="2025-04-11T00:00:00"/>
    <s v="CUST0536"/>
    <s v="PRD006"/>
    <s v="STR111"/>
    <s v="EMP0001"/>
    <n v="3"/>
    <n v="343.56"/>
    <n v="20"/>
    <n v="206.14"/>
    <n v="824.54"/>
    <n v="648.96"/>
    <n v="175.58"/>
    <x v="2"/>
    <x v="0"/>
    <x v="0"/>
    <n v="0.39097222222222222"/>
    <s v="Weekday"/>
    <x v="81"/>
    <x v="6"/>
    <n v="343.56"/>
    <s v="Hariharan Pandian"/>
    <s v="Bronze"/>
    <x v="261"/>
    <s v="Sales"/>
    <s v="FreshMart Mumbai Towers"/>
    <x v="1"/>
    <x v="1"/>
    <x v="4"/>
    <n v="4"/>
    <n v="0.21294297426443837"/>
    <x v="2"/>
  </r>
  <r>
    <s v="INV102082"/>
    <d v="2025-10-24T00:00:00"/>
    <s v="CUST0443"/>
    <s v="PRD102"/>
    <s v="STR107"/>
    <s v="EMP0038"/>
    <n v="2"/>
    <n v="400.33"/>
    <n v="10"/>
    <n v="80.069999999999993"/>
    <n v="720.59"/>
    <n v="681.8"/>
    <n v="38.79"/>
    <x v="1"/>
    <x v="0"/>
    <x v="0"/>
    <n v="0.62986111111111109"/>
    <s v="Weekday"/>
    <x v="63"/>
    <x v="10"/>
    <n v="400.33"/>
    <s v="Suresh Naicker"/>
    <s v="Bronze"/>
    <x v="205"/>
    <s v="Inventory"/>
    <s v="FreshMart Surat Arcade"/>
    <x v="1"/>
    <x v="1"/>
    <x v="8"/>
    <n v="10"/>
    <n v="5.3830888577415727E-2"/>
    <x v="1"/>
  </r>
  <r>
    <s v="INV102431"/>
    <d v="2025-10-23T00:00:00"/>
    <s v="CUST0077"/>
    <s v="PRD012"/>
    <s v="STR103"/>
    <s v="EMP0251"/>
    <n v="2"/>
    <n v="541.35"/>
    <n v="15"/>
    <n v="162.41"/>
    <n v="920.29"/>
    <n v="672.8"/>
    <n v="247.49"/>
    <x v="3"/>
    <x v="0"/>
    <x v="0"/>
    <n v="0.82430555555555551"/>
    <s v="Weekday"/>
    <x v="51"/>
    <x v="6"/>
    <n v="541.35"/>
    <s v="Dhanya Krishnan"/>
    <s v="Bronze"/>
    <x v="332"/>
    <s v="Cashier"/>
    <s v="FreshMart Surat Extension"/>
    <x v="1"/>
    <x v="1"/>
    <x v="8"/>
    <n v="10"/>
    <n v="0.26892609938171663"/>
    <x v="3"/>
  </r>
  <r>
    <s v="INV100386"/>
    <d v="2025-10-20T00:00:00"/>
    <s v="CUST0622"/>
    <s v="PRD019"/>
    <s v="STR109"/>
    <s v="EMP0180"/>
    <n v="1"/>
    <n v="448.94"/>
    <n v="20"/>
    <n v="89.79"/>
    <n v="359.15"/>
    <n v="380.08"/>
    <n v="-20.93"/>
    <x v="2"/>
    <x v="0"/>
    <x v="0"/>
    <n v="0.78749999999999998"/>
    <s v="Weekday"/>
    <x v="85"/>
    <x v="7"/>
    <n v="448.94"/>
    <s v="Sangeetha Gounder"/>
    <s v="Bronze"/>
    <x v="229"/>
    <s v="Billing"/>
    <s v="FreshMart Mumbai Complex"/>
    <x v="1"/>
    <x v="1"/>
    <x v="8"/>
    <n v="10"/>
    <n v="-5.8276486147849089E-2"/>
    <x v="2"/>
  </r>
  <r>
    <s v="INV101016"/>
    <d v="2025-10-19T00:00:00"/>
    <s v="CUST0253"/>
    <s v="PRD050"/>
    <s v="STR099"/>
    <s v="EMP0133"/>
    <n v="4"/>
    <n v="51.33"/>
    <n v="5"/>
    <n v="10.27"/>
    <n v="224.31"/>
    <n v="149.91999999999999"/>
    <n v="74.39"/>
    <x v="3"/>
    <x v="0"/>
    <x v="0"/>
    <n v="0.82499999999999996"/>
    <s v="Weekend"/>
    <x v="2"/>
    <x v="2"/>
    <n v="51.33"/>
    <s v="Ovi Reddy"/>
    <s v="Silver"/>
    <x v="2"/>
    <s v="Sales"/>
    <s v="FreshMart Nagpur Plaza"/>
    <x v="1"/>
    <x v="1"/>
    <x v="8"/>
    <n v="10"/>
    <n v="0.33163924925326554"/>
    <x v="4"/>
  </r>
  <r>
    <s v="INV101335"/>
    <d v="2025-10-19T00:00:00"/>
    <s v="CUST0109"/>
    <s v="PRD019"/>
    <s v="STR111"/>
    <s v="EMP0073"/>
    <n v="3"/>
    <n v="448.94"/>
    <n v="5"/>
    <n v="67.34"/>
    <n v="1471.4"/>
    <n v="1140.24"/>
    <n v="-184.45"/>
    <x v="0"/>
    <x v="0"/>
    <x v="0"/>
    <n v="0.66597222222222219"/>
    <s v="Weekend"/>
    <x v="85"/>
    <x v="7"/>
    <n v="448.94"/>
    <s v="Esha Mudaliar"/>
    <s v="Bronze"/>
    <x v="22"/>
    <s v="Sales"/>
    <s v="FreshMart Mumbai Towers"/>
    <x v="1"/>
    <x v="1"/>
    <x v="8"/>
    <n v="10"/>
    <n v="-0.1253568030447193"/>
    <x v="4"/>
  </r>
  <r>
    <s v="INV100089"/>
    <d v="2025-10-18T00:00:00"/>
    <s v="CUST0502"/>
    <s v="PRD099"/>
    <s v="STR136"/>
    <s v="EMP0070"/>
    <n v="4"/>
    <n v="401.06"/>
    <n v="5"/>
    <n v="80.209999999999994"/>
    <n v="1752.63"/>
    <n v="1389.88"/>
    <n v="362.75"/>
    <x v="3"/>
    <x v="0"/>
    <x v="0"/>
    <n v="0.74791666666666667"/>
    <s v="Weekend"/>
    <x v="20"/>
    <x v="10"/>
    <n v="401.06"/>
    <s v="Dhanya Sekar"/>
    <s v="Bronze"/>
    <x v="51"/>
    <s v="Sales"/>
    <s v="FreshMart Nagpur Crossing"/>
    <x v="1"/>
    <x v="1"/>
    <x v="8"/>
    <n v="10"/>
    <n v="0.20697466093813296"/>
    <x v="4"/>
  </r>
  <r>
    <s v="INV101384"/>
    <d v="2025-10-18T00:00:00"/>
    <s v="CUST0001"/>
    <s v="PRD016"/>
    <s v="STR115"/>
    <s v="EMP0072"/>
    <n v="3"/>
    <n v="59.92"/>
    <n v="20"/>
    <n v="35.950000000000003"/>
    <n v="165.38"/>
    <n v="144.44999999999999"/>
    <n v="20.93"/>
    <x v="3"/>
    <x v="0"/>
    <x v="0"/>
    <n v="0.49166666666666664"/>
    <s v="Weekend"/>
    <x v="17"/>
    <x v="7"/>
    <n v="59.92"/>
    <s v="Revathi Balan"/>
    <s v="Bronze"/>
    <x v="289"/>
    <s v="Sales"/>
    <s v="FreshMart Surat Nagar"/>
    <x v="1"/>
    <x v="1"/>
    <x v="8"/>
    <n v="10"/>
    <n v="0.12655702019591245"/>
    <x v="2"/>
  </r>
  <r>
    <s v="INV101764"/>
    <d v="2025-10-17T00:00:00"/>
    <s v="CUST0138"/>
    <s v="PRD029"/>
    <s v="STR103"/>
    <s v="EMP0251"/>
    <n v="4"/>
    <n v="332.73"/>
    <n v="15"/>
    <n v="199.64"/>
    <n v="1131.28"/>
    <n v="1044.8800000000001"/>
    <n v="86.4"/>
    <x v="1"/>
    <x v="0"/>
    <x v="0"/>
    <n v="0.87847222222222221"/>
    <s v="Weekday"/>
    <x v="9"/>
    <x v="3"/>
    <n v="332.73"/>
    <s v="Bhavani Gounder"/>
    <s v="Bronze"/>
    <x v="332"/>
    <s v="Cashier"/>
    <s v="FreshMart Surat Extension"/>
    <x v="1"/>
    <x v="1"/>
    <x v="8"/>
    <n v="10"/>
    <n v="7.6373665228767415E-2"/>
    <x v="3"/>
  </r>
  <r>
    <s v="INV101677"/>
    <d v="2025-10-16T00:00:00"/>
    <s v="CUST0222"/>
    <s v="PRD016"/>
    <s v="STR104"/>
    <s v="EMP0148"/>
    <n v="5"/>
    <n v="59.92"/>
    <n v="5"/>
    <n v="14.98"/>
    <n v="284.62"/>
    <n v="240.75"/>
    <n v="43.87"/>
    <x v="3"/>
    <x v="0"/>
    <x v="0"/>
    <n v="0.56111111111111112"/>
    <s v="Weekday"/>
    <x v="17"/>
    <x v="7"/>
    <n v="59.92"/>
    <s v="Balamurugan Varma"/>
    <s v="Silver"/>
    <x v="219"/>
    <s v="Billing"/>
    <s v="FreshMart Nagpur Square"/>
    <x v="1"/>
    <x v="1"/>
    <x v="8"/>
    <n v="10"/>
    <n v="0.15413533834586465"/>
    <x v="4"/>
  </r>
  <r>
    <s v="INV100918"/>
    <d v="2025-10-13T00:00:00"/>
    <s v="CUST0252"/>
    <s v="PRD028"/>
    <s v="STR093"/>
    <s v="EMP0141"/>
    <n v="1"/>
    <n v="380.12"/>
    <n v="5"/>
    <n v="19.010000000000002"/>
    <n v="361.11"/>
    <n v="309.98"/>
    <n v="51.13"/>
    <x v="5"/>
    <x v="0"/>
    <x v="0"/>
    <n v="0.65208333333333335"/>
    <s v="Weekday"/>
    <x v="58"/>
    <x v="3"/>
    <n v="380.12"/>
    <s v="Kannan Gupta"/>
    <s v="Silver"/>
    <x v="46"/>
    <s v="Sales"/>
    <s v="FreshMart Pune Complex"/>
    <x v="1"/>
    <x v="1"/>
    <x v="8"/>
    <n v="10"/>
    <n v="0.14159120489601507"/>
    <x v="4"/>
  </r>
  <r>
    <s v="INV100419"/>
    <d v="2025-12-10T00:00:00"/>
    <s v="CUST0151"/>
    <s v="PRD051"/>
    <s v="STR095"/>
    <s v="EMP0177"/>
    <n v="2"/>
    <n v="147.97"/>
    <n v="5"/>
    <n v="14.8"/>
    <n v="323.31"/>
    <n v="225.6"/>
    <n v="97.71"/>
    <x v="2"/>
    <x v="0"/>
    <x v="0"/>
    <n v="0.55208333333333337"/>
    <s v="Weekend"/>
    <x v="136"/>
    <x v="2"/>
    <n v="147.97"/>
    <s v="Gopal Selvam"/>
    <s v="Silver"/>
    <x v="215"/>
    <s v="Store Manager"/>
    <s v="FreshMart Ahmedabad Gardens"/>
    <x v="1"/>
    <x v="1"/>
    <x v="2"/>
    <n v="12"/>
    <n v="0.30221768581237818"/>
    <x v="4"/>
  </r>
  <r>
    <s v="INV101466"/>
    <d v="2025-12-10T00:00:00"/>
    <s v="CUST0059"/>
    <s v="PRD031"/>
    <s v="STR129"/>
    <s v="EMP0343"/>
    <n v="3"/>
    <n v="342.46"/>
    <n v="10"/>
    <n v="102.74"/>
    <n v="1063.3399999999999"/>
    <n v="815.34"/>
    <n v="248"/>
    <x v="1"/>
    <x v="0"/>
    <x v="0"/>
    <n v="0.52152777777777781"/>
    <s v="Weekend"/>
    <x v="50"/>
    <x v="3"/>
    <n v="342.46"/>
    <s v="Banu Sharma"/>
    <s v="Bronze"/>
    <x v="260"/>
    <s v="Inventory"/>
    <s v="FreshMart Ahmedabad Heights"/>
    <x v="1"/>
    <x v="1"/>
    <x v="2"/>
    <n v="12"/>
    <n v="0.23322737788477818"/>
    <x v="1"/>
  </r>
  <r>
    <s v="INV102353"/>
    <d v="2025-11-10T00:00:00"/>
    <s v="CUST0637"/>
    <s v="PRD027"/>
    <s v="STR121"/>
    <s v="EMP0319"/>
    <n v="4"/>
    <n v="139.21"/>
    <n v="20"/>
    <n v="111.37"/>
    <n v="512.29"/>
    <n v="427.96"/>
    <n v="84.33"/>
    <x v="4"/>
    <x v="0"/>
    <x v="0"/>
    <n v="0.43541666666666667"/>
    <s v="Weekend"/>
    <x v="4"/>
    <x v="3"/>
    <n v="139.21"/>
    <s v="Deepa Devi"/>
    <s v="Bronze"/>
    <x v="244"/>
    <s v="Cashier"/>
    <s v="FreshMart Pune Junction"/>
    <x v="1"/>
    <x v="1"/>
    <x v="5"/>
    <n v="11"/>
    <n v="0.16461379296882625"/>
    <x v="2"/>
  </r>
  <r>
    <s v="INV100403"/>
    <d v="2025-10-10T00:00:00"/>
    <s v="CUST0203"/>
    <s v="PRD053"/>
    <s v="STR095"/>
    <s v="EMP0201"/>
    <n v="5"/>
    <n v="262.77"/>
    <n v="15"/>
    <n v="197.08"/>
    <n v="1116.77"/>
    <n v="973.2"/>
    <n v="143.57"/>
    <x v="0"/>
    <x v="0"/>
    <x v="0"/>
    <n v="0.45416666666666666"/>
    <s v="Weekday"/>
    <x v="23"/>
    <x v="2"/>
    <n v="262.77"/>
    <s v="Gopal Pillai"/>
    <s v="Silver"/>
    <x v="52"/>
    <s v="Sales"/>
    <s v="FreshMart Ahmedabad Gardens"/>
    <x v="1"/>
    <x v="1"/>
    <x v="8"/>
    <n v="10"/>
    <n v="0.12855825281839592"/>
    <x v="3"/>
  </r>
  <r>
    <s v="INV100652"/>
    <d v="2025-09-10T00:00:00"/>
    <s v="CUST0657"/>
    <s v="PRD150"/>
    <s v="STR106"/>
    <s v="EMP0212"/>
    <n v="1"/>
    <n v="214.04"/>
    <n v="5"/>
    <n v="10.7"/>
    <n v="203.34"/>
    <n v="158.06"/>
    <n v="45.28"/>
    <x v="3"/>
    <x v="0"/>
    <x v="0"/>
    <n v="0.85555555555555551"/>
    <s v="Weekday"/>
    <x v="86"/>
    <x v="5"/>
    <n v="214.04"/>
    <s v="Devi Pandian"/>
    <s v="Silver"/>
    <x v="84"/>
    <s v="Billing"/>
    <s v="FreshMart Ahmedabad Crossing"/>
    <x v="1"/>
    <x v="1"/>
    <x v="10"/>
    <n v="9"/>
    <n v="0.22268122356644043"/>
    <x v="4"/>
  </r>
  <r>
    <s v="INV100797"/>
    <d v="2025-08-10T00:00:00"/>
    <s v="CUST0274"/>
    <s v="PRD093"/>
    <s v="STR099"/>
    <s v="EMP0202"/>
    <n v="2"/>
    <n v="96.72"/>
    <n v="5"/>
    <n v="9.67"/>
    <n v="183.77"/>
    <n v="159.63999999999999"/>
    <n v="24.13"/>
    <x v="2"/>
    <x v="0"/>
    <x v="0"/>
    <n v="0.70694444444444449"/>
    <s v="Weekday"/>
    <x v="61"/>
    <x v="10"/>
    <n v="96.72"/>
    <s v="Jayakumar Gupta"/>
    <s v="Bronze"/>
    <x v="216"/>
    <s v="Sales"/>
    <s v="FreshMart Nagpur Plaza"/>
    <x v="1"/>
    <x v="1"/>
    <x v="11"/>
    <n v="8"/>
    <n v="0.13130543614300483"/>
    <x v="4"/>
  </r>
  <r>
    <s v="INV101499"/>
    <d v="2025-08-10T00:00:00"/>
    <s v="CUST0356"/>
    <s v="PRD082"/>
    <s v="STR106"/>
    <s v="EMP0133"/>
    <n v="4"/>
    <n v="232.92"/>
    <n v="15"/>
    <n v="139.75"/>
    <n v="791.93"/>
    <n v="769.64"/>
    <n v="22.29"/>
    <x v="3"/>
    <x v="0"/>
    <x v="0"/>
    <n v="0.44444444444444442"/>
    <s v="Weekday"/>
    <x v="31"/>
    <x v="9"/>
    <n v="232.92"/>
    <s v="Janani Chettiar"/>
    <s v="Bronze"/>
    <x v="2"/>
    <s v="Sales"/>
    <s v="FreshMart Ahmedabad Crossing"/>
    <x v="1"/>
    <x v="1"/>
    <x v="11"/>
    <n v="8"/>
    <n v="2.8146427083201798E-2"/>
    <x v="3"/>
  </r>
  <r>
    <s v="INV101654"/>
    <d v="2025-08-10T00:00:00"/>
    <s v="CUST0155"/>
    <s v="PRD069"/>
    <s v="STR109"/>
    <s v="EMP0180"/>
    <n v="2"/>
    <n v="468.94"/>
    <n v="10"/>
    <n v="93.79"/>
    <n v="844.09"/>
    <n v="673.6"/>
    <n v="170.49"/>
    <x v="2"/>
    <x v="0"/>
    <x v="0"/>
    <n v="0.87152777777777779"/>
    <s v="Weekday"/>
    <x v="142"/>
    <x v="11"/>
    <n v="468.94"/>
    <s v="Karthik Prabhu"/>
    <s v="Bronze"/>
    <x v="229"/>
    <s v="Billing"/>
    <s v="FreshMart Mumbai Complex"/>
    <x v="1"/>
    <x v="1"/>
    <x v="11"/>
    <n v="8"/>
    <n v="0.2019808314279283"/>
    <x v="1"/>
  </r>
  <r>
    <s v="INV102239"/>
    <d v="2025-05-10T00:00:00"/>
    <s v="CUST0066"/>
    <s v="PRD049"/>
    <s v="STR132"/>
    <s v="EMP0106"/>
    <n v="3"/>
    <n v="418.79"/>
    <n v="5"/>
    <n v="62.82"/>
    <n v="1372.58"/>
    <n v="926.82"/>
    <n v="445.76"/>
    <x v="0"/>
    <x v="0"/>
    <x v="0"/>
    <n v="0.67361111111111116"/>
    <s v="Weekend"/>
    <x v="48"/>
    <x v="2"/>
    <n v="418.79"/>
    <s v="Bhavani Sharma"/>
    <s v="Silver"/>
    <x v="217"/>
    <s v="Sales"/>
    <s v="FreshMart Surat Plaza"/>
    <x v="1"/>
    <x v="1"/>
    <x v="6"/>
    <n v="5"/>
    <n v="0.32476066968774137"/>
    <x v="4"/>
  </r>
  <r>
    <s v="INV100349"/>
    <d v="2025-04-10T00:00:00"/>
    <s v="CUST0174"/>
    <s v="PRD083"/>
    <s v="STR138"/>
    <s v="EMP0022"/>
    <n v="5"/>
    <n v="425.88"/>
    <n v="10"/>
    <n v="212.94"/>
    <n v="2203.9299999999998"/>
    <n v="1787.35"/>
    <n v="416.58"/>
    <x v="1"/>
    <x v="0"/>
    <x v="0"/>
    <n v="0.86319444444444449"/>
    <s v="Weekend"/>
    <x v="111"/>
    <x v="9"/>
    <n v="425.88"/>
    <s v="Yogesh Sharma"/>
    <s v="Silver"/>
    <x v="323"/>
    <s v="Sales"/>
    <s v="FreshMart Mumbai Enclave"/>
    <x v="1"/>
    <x v="1"/>
    <x v="4"/>
    <n v="4"/>
    <n v="0.18901689255103385"/>
    <x v="1"/>
  </r>
  <r>
    <s v="INV102199"/>
    <d v="2025-02-10T00:00:00"/>
    <s v="CUST0086"/>
    <s v="PRD029"/>
    <s v="STR108"/>
    <s v="EMP0171"/>
    <n v="1"/>
    <n v="332.73"/>
    <n v="20"/>
    <n v="66.55"/>
    <n v="266.18"/>
    <n v="261.22000000000003"/>
    <n v="4.96"/>
    <x v="2"/>
    <x v="0"/>
    <x v="0"/>
    <n v="0.82291666666666663"/>
    <s v="Weekday"/>
    <x v="9"/>
    <x v="3"/>
    <n v="332.73"/>
    <s v="Anjali Prabhu"/>
    <s v="Silver"/>
    <x v="152"/>
    <s v="Cashier"/>
    <s v="FreshMart Mumbai Square"/>
    <x v="1"/>
    <x v="1"/>
    <x v="0"/>
    <n v="2"/>
    <n v="1.8634007062889774E-2"/>
    <x v="2"/>
  </r>
  <r>
    <s v="INV101126"/>
    <d v="2025-01-10T00:00:00"/>
    <s v="CUST0142"/>
    <s v="PRD102"/>
    <s v="STR115"/>
    <s v="EMP0136"/>
    <n v="2"/>
    <n v="400.33"/>
    <n v="20"/>
    <n v="160.13"/>
    <n v="640.53"/>
    <n v="681.8"/>
    <n v="-41.27"/>
    <x v="5"/>
    <x v="0"/>
    <x v="0"/>
    <n v="0.57777777777777772"/>
    <s v="Weekday"/>
    <x v="63"/>
    <x v="10"/>
    <n v="400.33"/>
    <s v="Radha Devi"/>
    <s v="Bronze"/>
    <x v="290"/>
    <s v="Sales"/>
    <s v="FreshMart Surat Nagar"/>
    <x v="1"/>
    <x v="1"/>
    <x v="7"/>
    <n v="1"/>
    <n v="-6.4431018063166451E-2"/>
    <x v="2"/>
  </r>
  <r>
    <s v="INV102335"/>
    <d v="2025-09-28T00:00:00"/>
    <s v="CUST0257"/>
    <s v="PRD103"/>
    <s v="STR126"/>
    <s v="EMP0063"/>
    <n v="2"/>
    <n v="355.64"/>
    <n v="5"/>
    <n v="35.56"/>
    <n v="777.08"/>
    <n v="606.82000000000005"/>
    <n v="170.26"/>
    <x v="0"/>
    <x v="0"/>
    <x v="0"/>
    <n v="0.86250000000000004"/>
    <s v="Weekend"/>
    <x v="93"/>
    <x v="10"/>
    <n v="355.64"/>
    <s v="Eswari Sharma"/>
    <s v="Silver"/>
    <x v="138"/>
    <s v="Store Manager"/>
    <s v="FreshMart Surat Hub"/>
    <x v="1"/>
    <x v="1"/>
    <x v="10"/>
    <n v="9"/>
    <n v="0.21910228033149737"/>
    <x v="4"/>
  </r>
  <r>
    <s v="INV102319"/>
    <d v="2025-09-25T00:00:00"/>
    <s v="CUST0396"/>
    <s v="PRD035"/>
    <s v="STR124"/>
    <s v="EMP0138"/>
    <n v="2"/>
    <n v="503.36"/>
    <n v="10"/>
    <n v="100.67"/>
    <n v="906.05"/>
    <n v="779.6"/>
    <n v="126.45"/>
    <x v="2"/>
    <x v="0"/>
    <x v="0"/>
    <n v="0.68333333333333335"/>
    <s v="Weekday"/>
    <x v="40"/>
    <x v="3"/>
    <n v="503.36"/>
    <s v="Yogesh Raj"/>
    <s v="Silver"/>
    <x v="250"/>
    <s v="Cashier"/>
    <s v="FreshMart Ahmedabad Hub"/>
    <x v="1"/>
    <x v="1"/>
    <x v="10"/>
    <n v="9"/>
    <n v="0.13956183433585345"/>
    <x v="1"/>
  </r>
  <r>
    <s v="INV100164"/>
    <d v="2025-09-20T00:00:00"/>
    <s v="CUST0453"/>
    <s v="PRD054"/>
    <s v="STR139"/>
    <s v="EMP0289"/>
    <n v="4"/>
    <n v="530.16"/>
    <n v="20"/>
    <n v="424.13"/>
    <n v="1950.99"/>
    <n v="1516.76"/>
    <n v="434.23"/>
    <x v="1"/>
    <x v="0"/>
    <x v="0"/>
    <n v="0.61527777777777781"/>
    <s v="Weekend"/>
    <x v="3"/>
    <x v="2"/>
    <n v="530.16"/>
    <s v="Prasath Nair"/>
    <s v="Bronze"/>
    <x v="315"/>
    <s v="Cashier"/>
    <s v="FreshMart Nagpur Colony"/>
    <x v="1"/>
    <x v="1"/>
    <x v="10"/>
    <n v="9"/>
    <n v="0.22256905468505733"/>
    <x v="2"/>
  </r>
  <r>
    <s v="INV102217"/>
    <d v="2025-09-18T00:00:00"/>
    <s v="CUST0066"/>
    <s v="PRD118"/>
    <s v="STR095"/>
    <s v="EMP0177"/>
    <n v="5"/>
    <n v="155.55000000000001"/>
    <n v="20"/>
    <n v="155.55000000000001"/>
    <n v="622.20000000000005"/>
    <n v="688.2"/>
    <n v="-66"/>
    <x v="4"/>
    <x v="0"/>
    <x v="0"/>
    <n v="0.62152777777777779"/>
    <s v="Weekday"/>
    <x v="44"/>
    <x v="8"/>
    <n v="155.55000000000001"/>
    <s v="Bhavani Sharma"/>
    <s v="Silver"/>
    <x v="215"/>
    <s v="Store Manager"/>
    <s v="FreshMart Ahmedabad Gardens"/>
    <x v="1"/>
    <x v="1"/>
    <x v="10"/>
    <n v="9"/>
    <n v="-0.1060752169720347"/>
    <x v="2"/>
  </r>
  <r>
    <s v="INV101169"/>
    <d v="2025-09-13T00:00:00"/>
    <s v="CUST0683"/>
    <s v="PRD084"/>
    <s v="STR140"/>
    <s v="EMP0145"/>
    <n v="2"/>
    <n v="221.61"/>
    <n v="10"/>
    <n v="44.32"/>
    <n v="458.74"/>
    <n v="364.34"/>
    <n v="94.4"/>
    <x v="1"/>
    <x v="0"/>
    <x v="0"/>
    <n v="0.47222222222222221"/>
    <s v="Weekend"/>
    <x v="36"/>
    <x v="9"/>
    <n v="221.61"/>
    <s v="Prasath Raj"/>
    <s v="Silver"/>
    <x v="195"/>
    <s v="Cashier"/>
    <s v="FreshMart Surat Crossing"/>
    <x v="1"/>
    <x v="1"/>
    <x v="10"/>
    <n v="9"/>
    <n v="0.20578105244800979"/>
    <x v="1"/>
  </r>
  <r>
    <s v="INV101211"/>
    <d v="2025-08-09T00:00:00"/>
    <s v="CUST0333"/>
    <s v="PRD019"/>
    <s v="STR109"/>
    <s v="EMP0180"/>
    <n v="5"/>
    <n v="448.94"/>
    <n v="20"/>
    <n v="448.94"/>
    <n v="1795.76"/>
    <n v="1900.4"/>
    <n v="-104.64"/>
    <x v="1"/>
    <x v="0"/>
    <x v="0"/>
    <n v="0.49930555555555556"/>
    <s v="Weekday"/>
    <x v="85"/>
    <x v="7"/>
    <n v="448.94"/>
    <s v="Sangeetha Pandian"/>
    <s v="Silver"/>
    <x v="229"/>
    <s v="Billing"/>
    <s v="FreshMart Mumbai Complex"/>
    <x v="1"/>
    <x v="1"/>
    <x v="11"/>
    <n v="8"/>
    <n v="-5.8270592952287613E-2"/>
    <x v="2"/>
  </r>
  <r>
    <s v="INV101604"/>
    <d v="2025-08-30T00:00:00"/>
    <s v="CUST0607"/>
    <s v="PRD020"/>
    <s v="STR132"/>
    <s v="EMP0106"/>
    <n v="3"/>
    <n v="99.93"/>
    <n v="20"/>
    <n v="59.96"/>
    <n v="275.8"/>
    <n v="258.14999999999998"/>
    <n v="17.649999999999999"/>
    <x v="1"/>
    <x v="0"/>
    <x v="0"/>
    <n v="0.77361111111111114"/>
    <s v="Weekend"/>
    <x v="35"/>
    <x v="7"/>
    <n v="99.93"/>
    <s v="Deepa Varma"/>
    <s v="Silver"/>
    <x v="217"/>
    <s v="Sales"/>
    <s v="FreshMart Surat Plaza"/>
    <x v="1"/>
    <x v="1"/>
    <x v="11"/>
    <n v="8"/>
    <n v="6.3995649021029721E-2"/>
    <x v="2"/>
  </r>
  <r>
    <s v="INV100106"/>
    <d v="2025-08-25T00:00:00"/>
    <s v="CUST0129"/>
    <s v="PRD049"/>
    <s v="STR097"/>
    <s v="EMP0146"/>
    <n v="4"/>
    <n v="418.79"/>
    <n v="15"/>
    <n v="251.27"/>
    <n v="1423.89"/>
    <n v="1235.76"/>
    <n v="188.13"/>
    <x v="5"/>
    <x v="0"/>
    <x v="0"/>
    <n v="0.84930555555555554"/>
    <s v="Weekday"/>
    <x v="48"/>
    <x v="2"/>
    <n v="418.79"/>
    <s v="Senthil Menon"/>
    <s v="Bronze"/>
    <x v="163"/>
    <s v="Inventory"/>
    <s v="FreshMart Ahmedabad Arcade"/>
    <x v="1"/>
    <x v="1"/>
    <x v="11"/>
    <n v="8"/>
    <n v="0.13212397025051092"/>
    <x v="3"/>
  </r>
  <r>
    <s v="INV101342"/>
    <d v="2025-08-24T00:00:00"/>
    <s v="CUST0585"/>
    <s v="PRD091"/>
    <s v="STR125"/>
    <s v="EMP0259"/>
    <n v="2"/>
    <n v="376.11"/>
    <n v="20"/>
    <n v="150.44"/>
    <n v="692.05"/>
    <n v="603.14"/>
    <n v="88.91"/>
    <x v="3"/>
    <x v="0"/>
    <x v="0"/>
    <n v="0.82013888888888886"/>
    <s v="Weekend"/>
    <x v="74"/>
    <x v="9"/>
    <n v="376.11"/>
    <s v="Pandi Prabhu"/>
    <s v="Bronze"/>
    <x v="74"/>
    <s v="Inventory"/>
    <s v="FreshMart Nagpur Arcade"/>
    <x v="1"/>
    <x v="1"/>
    <x v="11"/>
    <n v="8"/>
    <n v="0.12847337620114155"/>
    <x v="2"/>
  </r>
  <r>
    <s v="INV100136"/>
    <d v="2025-08-22T00:00:00"/>
    <s v="CUST0010"/>
    <s v="PRD047"/>
    <s v="STR140"/>
    <s v="EMP0145"/>
    <n v="4"/>
    <n v="474.19"/>
    <n v="10"/>
    <n v="189.68"/>
    <n v="1707.08"/>
    <n v="1375.56"/>
    <n v="331.52"/>
    <x v="3"/>
    <x v="0"/>
    <x v="0"/>
    <n v="0.52777777777777779"/>
    <s v="Weekday"/>
    <x v="91"/>
    <x v="2"/>
    <n v="474.19"/>
    <s v="Tara Achari"/>
    <s v="Bronze"/>
    <x v="195"/>
    <s v="Cashier"/>
    <s v="FreshMart Surat Crossing"/>
    <x v="1"/>
    <x v="1"/>
    <x v="11"/>
    <n v="8"/>
    <n v="0.19420296646905827"/>
    <x v="1"/>
  </r>
  <r>
    <s v="INV102491"/>
    <d v="2025-08-17T00:00:00"/>
    <s v="CUST0616"/>
    <s v="PRD006"/>
    <s v="STR124"/>
    <s v="EMP0294"/>
    <n v="2"/>
    <n v="343.56"/>
    <n v="15"/>
    <n v="103.07"/>
    <n v="671.66"/>
    <n v="432.64"/>
    <n v="239.02"/>
    <x v="3"/>
    <x v="0"/>
    <x v="0"/>
    <n v="0.39791666666666664"/>
    <s v="Weekend"/>
    <x v="81"/>
    <x v="6"/>
    <n v="343.56"/>
    <s v="Chitra Balan"/>
    <s v="Bronze"/>
    <x v="79"/>
    <s v="Store Manager"/>
    <s v="FreshMart Ahmedabad Hub"/>
    <x v="1"/>
    <x v="1"/>
    <x v="11"/>
    <n v="8"/>
    <n v="0.35586457433820684"/>
    <x v="3"/>
  </r>
  <r>
    <s v="INV100726"/>
    <d v="2025-08-13T00:00:00"/>
    <s v="CUST0468"/>
    <s v="PRD029"/>
    <s v="STR128"/>
    <s v="EMP0021"/>
    <n v="5"/>
    <n v="332.73"/>
    <n v="20"/>
    <n v="332.73"/>
    <n v="1330.92"/>
    <n v="1306.0999999999999"/>
    <n v="24.82"/>
    <x v="1"/>
    <x v="0"/>
    <x v="0"/>
    <n v="0.85416666666666663"/>
    <s v="Weekday"/>
    <x v="9"/>
    <x v="3"/>
    <n v="332.73"/>
    <s v="Dinesh Kumar"/>
    <s v="Silver"/>
    <x v="129"/>
    <s v="Inventory"/>
    <s v="FreshMart Surat Junction"/>
    <x v="1"/>
    <x v="1"/>
    <x v="11"/>
    <n v="8"/>
    <n v="1.8648754245183783E-2"/>
    <x v="2"/>
  </r>
  <r>
    <s v="INV100260"/>
    <d v="2025-09-08T00:00:00"/>
    <s v="CUST0467"/>
    <s v="PRD097"/>
    <s v="STR103"/>
    <s v="EMP0251"/>
    <n v="5"/>
    <n v="365.92"/>
    <n v="20"/>
    <n v="365.92"/>
    <n v="1683.23"/>
    <n v="1551.9"/>
    <n v="131.33000000000001"/>
    <x v="4"/>
    <x v="0"/>
    <x v="0"/>
    <n v="0.8833333333333333"/>
    <s v="Weekend"/>
    <x v="41"/>
    <x v="10"/>
    <n v="365.92"/>
    <s v="Raghav Prabhu"/>
    <s v="Silver"/>
    <x v="332"/>
    <s v="Cashier"/>
    <s v="FreshMart Surat Extension"/>
    <x v="1"/>
    <x v="1"/>
    <x v="10"/>
    <n v="9"/>
    <n v="7.8022611289009822E-2"/>
    <x v="2"/>
  </r>
  <r>
    <s v="INV102500"/>
    <d v="2025-03-08T00:00:00"/>
    <s v="CUST0486"/>
    <s v="PRD024"/>
    <s v="STR130"/>
    <s v="EMP0066"/>
    <n v="2"/>
    <n v="313.47000000000003"/>
    <n v="10"/>
    <n v="62.69"/>
    <n v="648.89"/>
    <n v="492.24"/>
    <n v="156.65"/>
    <x v="0"/>
    <x v="0"/>
    <x v="0"/>
    <n v="0.72777777777777775"/>
    <s v="Weekend"/>
    <x v="88"/>
    <x v="7"/>
    <n v="313.47000000000003"/>
    <s v="Devi Pillai"/>
    <s v="Bronze"/>
    <x v="213"/>
    <s v="Operations"/>
    <s v="FreshMart Surat Central"/>
    <x v="1"/>
    <x v="1"/>
    <x v="3"/>
    <n v="3"/>
    <n v="0.24141225785572287"/>
    <x v="1"/>
  </r>
  <r>
    <s v="INV100425"/>
    <d v="2025-02-08T00:00:00"/>
    <s v="CUST0351"/>
    <s v="PRD006"/>
    <s v="STR115"/>
    <s v="EMP0072"/>
    <n v="1"/>
    <n v="343.56"/>
    <n v="15"/>
    <n v="51.53"/>
    <n v="335.83"/>
    <n v="216.32"/>
    <n v="119.51"/>
    <x v="5"/>
    <x v="0"/>
    <x v="0"/>
    <n v="0.45555555555555555"/>
    <s v="Weekend"/>
    <x v="81"/>
    <x v="6"/>
    <n v="343.56"/>
    <s v="Revathi Devi"/>
    <s v="Silver"/>
    <x v="289"/>
    <s v="Sales"/>
    <s v="FreshMart Surat Nagar"/>
    <x v="1"/>
    <x v="1"/>
    <x v="0"/>
    <n v="2"/>
    <n v="0.35586457433820684"/>
    <x v="3"/>
  </r>
  <r>
    <s v="INV100043"/>
    <d v="2025-07-30T00:00:00"/>
    <s v="CUST0006"/>
    <s v="PRD118"/>
    <s v="STR124"/>
    <s v="EMP0164"/>
    <n v="1"/>
    <n v="155.55000000000001"/>
    <n v="10"/>
    <n v="15.55"/>
    <n v="140"/>
    <n v="137.63999999999999"/>
    <n v="2.36"/>
    <x v="4"/>
    <x v="0"/>
    <x v="0"/>
    <n v="0.90763888888888888"/>
    <s v="Weekday"/>
    <x v="44"/>
    <x v="8"/>
    <n v="155.55000000000001"/>
    <s v="Thiru Devi"/>
    <s v="Silver"/>
    <x v="230"/>
    <s v="Billing"/>
    <s v="FreshMart Ahmedabad Hub"/>
    <x v="1"/>
    <x v="1"/>
    <x v="1"/>
    <n v="7"/>
    <n v="1.6857142857142855E-2"/>
    <x v="1"/>
  </r>
  <r>
    <s v="INV101105"/>
    <d v="2025-07-27T00:00:00"/>
    <s v="CUST0163"/>
    <s v="PRD002"/>
    <s v="STR100"/>
    <s v="EMP0133"/>
    <n v="3"/>
    <n v="440.5"/>
    <n v="20"/>
    <n v="264.3"/>
    <n v="1215.78"/>
    <n v="762.15"/>
    <n v="453.63"/>
    <x v="3"/>
    <x v="0"/>
    <x v="0"/>
    <n v="0.74375000000000002"/>
    <s v="Weekend"/>
    <x v="83"/>
    <x v="6"/>
    <n v="440.5"/>
    <s v="Chandrasekar Nair"/>
    <s v="Bronze"/>
    <x v="2"/>
    <s v="Sales"/>
    <s v="FreshMart Ahmedabad Enclave"/>
    <x v="1"/>
    <x v="1"/>
    <x v="1"/>
    <n v="7"/>
    <n v="0.37311849183240392"/>
    <x v="2"/>
  </r>
  <r>
    <s v="INV101552"/>
    <d v="2025-07-26T00:00:00"/>
    <s v="CUST0123"/>
    <s v="PRD044"/>
    <s v="STR130"/>
    <s v="EMP0217"/>
    <n v="1"/>
    <n v="229.81"/>
    <n v="5"/>
    <n v="11.49"/>
    <n v="251.07"/>
    <n v="208.22"/>
    <n v="42.85"/>
    <x v="2"/>
    <x v="0"/>
    <x v="0"/>
    <n v="0.53611111111111109"/>
    <s v="Weekend"/>
    <x v="132"/>
    <x v="12"/>
    <n v="229.81"/>
    <s v="Sudha Rao"/>
    <s v="Bronze"/>
    <x v="227"/>
    <s v="Sales"/>
    <s v="FreshMart Surat Central"/>
    <x v="1"/>
    <x v="1"/>
    <x v="1"/>
    <n v="7"/>
    <n v="0.17066953439279883"/>
    <x v="4"/>
  </r>
  <r>
    <s v="INV100261"/>
    <d v="2025-07-25T00:00:00"/>
    <s v="CUST0187"/>
    <s v="PRD069"/>
    <s v="STR097"/>
    <s v="EMP0340"/>
    <n v="3"/>
    <n v="468.94"/>
    <n v="10"/>
    <n v="140.68"/>
    <n v="1266.1400000000001"/>
    <n v="1010.4"/>
    <n v="255.74"/>
    <x v="2"/>
    <x v="0"/>
    <x v="0"/>
    <n v="0.40486111111111112"/>
    <s v="Weekday"/>
    <x v="142"/>
    <x v="11"/>
    <n v="468.94"/>
    <s v="Ezhil Venkataraman"/>
    <s v="Bronze"/>
    <x v="245"/>
    <s v="Cashier"/>
    <s v="FreshMart Ahmedabad Arcade"/>
    <x v="1"/>
    <x v="1"/>
    <x v="1"/>
    <n v="7"/>
    <n v="0.20198398281390684"/>
    <x v="1"/>
  </r>
  <r>
    <s v="INV100670"/>
    <d v="2025-07-23T00:00:00"/>
    <s v="CUST0356"/>
    <s v="PRD010"/>
    <s v="STR114"/>
    <s v="EMP0276"/>
    <n v="2"/>
    <n v="182.3"/>
    <n v="15"/>
    <n v="54.69"/>
    <n v="309.91000000000003"/>
    <n v="215.2"/>
    <n v="94.71"/>
    <x v="4"/>
    <x v="0"/>
    <x v="0"/>
    <n v="0.78055555555555556"/>
    <s v="Weekday"/>
    <x v="113"/>
    <x v="6"/>
    <n v="182.3"/>
    <s v="Janani Chettiar"/>
    <s v="Bronze"/>
    <x v="218"/>
    <s v="Store Manager"/>
    <s v="FreshMart Ahmedabad Complex"/>
    <x v="1"/>
    <x v="1"/>
    <x v="1"/>
    <n v="7"/>
    <n v="0.30560485302184498"/>
    <x v="3"/>
  </r>
  <r>
    <s v="INV100339"/>
    <d v="2025-07-16T00:00:00"/>
    <s v="CUST0136"/>
    <s v="PRD132"/>
    <s v="STR099"/>
    <s v="EMP0026"/>
    <n v="5"/>
    <n v="351.78"/>
    <n v="5"/>
    <n v="87.94"/>
    <n v="1670.96"/>
    <n v="1269.1500000000001"/>
    <n v="401.81"/>
    <x v="3"/>
    <x v="0"/>
    <x v="0"/>
    <n v="0.52638888888888891"/>
    <s v="Weekday"/>
    <x v="77"/>
    <x v="0"/>
    <n v="351.78"/>
    <s v="Vani Menon"/>
    <s v="Silver"/>
    <x v="212"/>
    <s v="Operations"/>
    <s v="FreshMart Nagpur Plaza"/>
    <x v="1"/>
    <x v="1"/>
    <x v="1"/>
    <n v="7"/>
    <n v="0.24046655814621534"/>
    <x v="4"/>
  </r>
  <r>
    <s v="INV100504"/>
    <d v="2025-07-15T00:00:00"/>
    <s v="CUST0515"/>
    <s v="PRD110"/>
    <s v="STR112"/>
    <s v="EMP0200"/>
    <n v="1"/>
    <n v="291.93"/>
    <n v="5"/>
    <n v="14.6"/>
    <n v="277.33"/>
    <n v="253.7"/>
    <n v="23.63"/>
    <x v="5"/>
    <x v="0"/>
    <x v="0"/>
    <n v="0.91041666666666665"/>
    <s v="Weekday"/>
    <x v="141"/>
    <x v="4"/>
    <n v="291.93"/>
    <s v="Ovi Pillai"/>
    <s v="Bronze"/>
    <x v="246"/>
    <s v="Cashier"/>
    <s v="FreshMart Surat Colony"/>
    <x v="1"/>
    <x v="1"/>
    <x v="1"/>
    <n v="7"/>
    <n v="8.5205351025853679E-2"/>
    <x v="4"/>
  </r>
  <r>
    <s v="INV101489"/>
    <d v="2025-11-07T00:00:00"/>
    <s v="CUST0097"/>
    <s v="PRD047"/>
    <s v="STR093"/>
    <s v="EMP0141"/>
    <n v="1"/>
    <n v="474.19"/>
    <n v="15"/>
    <n v="71.13"/>
    <n v="403.06"/>
    <n v="343.89"/>
    <n v="59.17"/>
    <x v="2"/>
    <x v="0"/>
    <x v="0"/>
    <n v="0.71111111111111114"/>
    <s v="Weekday"/>
    <x v="91"/>
    <x v="2"/>
    <n v="474.19"/>
    <s v="Deepak Prabhu"/>
    <s v="Bronze"/>
    <x v="46"/>
    <s v="Sales"/>
    <s v="FreshMart Pune Complex"/>
    <x v="1"/>
    <x v="1"/>
    <x v="5"/>
    <n v="11"/>
    <n v="0.14680196496799483"/>
    <x v="3"/>
  </r>
  <r>
    <s v="INV100004"/>
    <d v="2025-10-07T00:00:00"/>
    <s v="CUST0680"/>
    <s v="PRD004"/>
    <s v="STR100"/>
    <s v="EMP0324"/>
    <n v="2"/>
    <n v="398.25"/>
    <n v="20"/>
    <n v="159.30000000000001"/>
    <n v="637.20000000000005"/>
    <n v="473.08"/>
    <n v="164.12"/>
    <x v="4"/>
    <x v="0"/>
    <x v="0"/>
    <n v="0.77986111111111112"/>
    <s v="Weekday"/>
    <x v="127"/>
    <x v="6"/>
    <n v="398.25"/>
    <s v="Lokesh Chandran"/>
    <s v="Silver"/>
    <x v="175"/>
    <s v="Inventory"/>
    <s v="FreshMart Ahmedabad Enclave"/>
    <x v="1"/>
    <x v="1"/>
    <x v="8"/>
    <n v="10"/>
    <n v="0.25756434400502198"/>
    <x v="2"/>
  </r>
  <r>
    <s v="INV100577"/>
    <d v="2025-07-07T00:00:00"/>
    <s v="CUST0224"/>
    <s v="PRD083"/>
    <s v="STR123"/>
    <s v="EMP0299"/>
    <n v="1"/>
    <n v="425.88"/>
    <n v="5"/>
    <n v="21.29"/>
    <n v="404.59"/>
    <n v="357.47"/>
    <n v="47.12"/>
    <x v="5"/>
    <x v="0"/>
    <x v="0"/>
    <n v="0.49166666666666664"/>
    <s v="Weekday"/>
    <x v="111"/>
    <x v="9"/>
    <n v="425.88"/>
    <s v="Priya Raj"/>
    <s v="Bronze"/>
    <x v="251"/>
    <s v="Cashier"/>
    <s v="FreshMart Mumbai Extension"/>
    <x v="1"/>
    <x v="1"/>
    <x v="1"/>
    <n v="7"/>
    <n v="0.11646358041474085"/>
    <x v="4"/>
  </r>
  <r>
    <s v="INV101337"/>
    <d v="2025-07-07T00:00:00"/>
    <s v="CUST0032"/>
    <s v="PRD009"/>
    <s v="STR094"/>
    <s v="EMP0008"/>
    <n v="3"/>
    <n v="661.91"/>
    <n v="15"/>
    <n v="297.86"/>
    <n v="1687.87"/>
    <n v="1196.1600000000001"/>
    <n v="491.71"/>
    <x v="5"/>
    <x v="0"/>
    <x v="0"/>
    <n v="0.89236111111111116"/>
    <s v="Weekday"/>
    <x v="108"/>
    <x v="6"/>
    <n v="661.91"/>
    <s v="Nirmala Balan"/>
    <s v="Silver"/>
    <x v="226"/>
    <s v="Store Manager"/>
    <s v="FreshMart Mumbai Central"/>
    <x v="1"/>
    <x v="1"/>
    <x v="1"/>
    <n v="7"/>
    <n v="0.29131982913376031"/>
    <x v="3"/>
  </r>
  <r>
    <s v="INV102400"/>
    <d v="2025-05-07T00:00:00"/>
    <s v="CUST0667"/>
    <s v="PRD133"/>
    <s v="STR112"/>
    <s v="EMP0116"/>
    <n v="1"/>
    <n v="80.5"/>
    <n v="20"/>
    <n v="16.100000000000001"/>
    <n v="74.06"/>
    <n v="62.25"/>
    <n v="11.81"/>
    <x v="3"/>
    <x v="0"/>
    <x v="0"/>
    <n v="0.63888888888888884"/>
    <s v="Weekend"/>
    <x v="55"/>
    <x v="0"/>
    <n v="80.5"/>
    <s v="Charulatha Achari"/>
    <s v="Silver"/>
    <x v="200"/>
    <s v="Inventory"/>
    <s v="FreshMart Surat Colony"/>
    <x v="1"/>
    <x v="1"/>
    <x v="6"/>
    <n v="5"/>
    <n v="0.15946529840669726"/>
    <x v="2"/>
  </r>
  <r>
    <s v="INV100663"/>
    <d v="2025-06-29T00:00:00"/>
    <s v="CUST0317"/>
    <s v="PRD059"/>
    <s v="STR104"/>
    <s v="EMP0067"/>
    <n v="3"/>
    <n v="507.5"/>
    <n v="20"/>
    <n v="304.5"/>
    <n v="1400.7"/>
    <n v="1089.8699999999999"/>
    <n v="310.83"/>
    <x v="3"/>
    <x v="0"/>
    <x v="0"/>
    <n v="0.69444444444444442"/>
    <s v="Weekend"/>
    <x v="119"/>
    <x v="11"/>
    <n v="507.5"/>
    <s v="Prasath Nathan"/>
    <s v="Silver"/>
    <x v="4"/>
    <s v="Sales"/>
    <s v="FreshMart Nagpur Square"/>
    <x v="1"/>
    <x v="1"/>
    <x v="9"/>
    <n v="6"/>
    <n v="0.22191047333476116"/>
    <x v="2"/>
  </r>
  <r>
    <s v="INV100904"/>
    <d v="2025-06-22T00:00:00"/>
    <s v="CUST0379"/>
    <s v="PRD104"/>
    <s v="STR040"/>
    <s v="EMP0061"/>
    <n v="5"/>
    <n v="191.13"/>
    <n v="5"/>
    <n v="47.78"/>
    <n v="1044.05"/>
    <n v="767.1"/>
    <n v="276.95"/>
    <x v="4"/>
    <x v="0"/>
    <x v="0"/>
    <n v="0.47847222222222224"/>
    <s v="Weekend"/>
    <x v="95"/>
    <x v="10"/>
    <n v="191.13"/>
    <s v="Aishwarya Pandian"/>
    <s v="Silver"/>
    <x v="177"/>
    <s v="Billing"/>
    <s v="FreshMart Coimbatore Colony"/>
    <x v="1"/>
    <x v="1"/>
    <x v="9"/>
    <n v="6"/>
    <n v="0.26526507351180501"/>
    <x v="4"/>
  </r>
  <r>
    <s v="INV100352"/>
    <d v="2025-06-19T00:00:00"/>
    <s v="CUST0257"/>
    <s v="PRD150"/>
    <s v="STR120"/>
    <s v="EMP0344"/>
    <n v="3"/>
    <n v="214.04"/>
    <n v="20"/>
    <n v="128.41999999999999"/>
    <n v="513.70000000000005"/>
    <n v="474.18"/>
    <n v="39.520000000000003"/>
    <x v="5"/>
    <x v="0"/>
    <x v="0"/>
    <n v="0.63472222222222219"/>
    <s v="Weekday"/>
    <x v="86"/>
    <x v="5"/>
    <n v="214.04"/>
    <s v="Eswari Sharma"/>
    <s v="Silver"/>
    <x v="34"/>
    <s v="Sales"/>
    <s v="FreshMart Nagpur Central"/>
    <x v="1"/>
    <x v="1"/>
    <x v="9"/>
    <n v="6"/>
    <n v="7.6932061514502631E-2"/>
    <x v="2"/>
  </r>
  <r>
    <s v="INV101141"/>
    <d v="2025-06-18T00:00:00"/>
    <s v="CUST0547"/>
    <s v="PRD084"/>
    <s v="STR112"/>
    <s v="EMP0200"/>
    <n v="4"/>
    <n v="221.61"/>
    <n v="20"/>
    <n v="177.29"/>
    <n v="709.15"/>
    <n v="728.68"/>
    <n v="-19.53"/>
    <x v="4"/>
    <x v="0"/>
    <x v="0"/>
    <n v="0.78472222222222221"/>
    <s v="Weekday"/>
    <x v="36"/>
    <x v="9"/>
    <n v="221.61"/>
    <s v="Umesh Balan"/>
    <s v="Bronze"/>
    <x v="246"/>
    <s v="Cashier"/>
    <s v="FreshMart Surat Colony"/>
    <x v="1"/>
    <x v="1"/>
    <x v="9"/>
    <n v="6"/>
    <n v="-2.7540012691250091E-2"/>
    <x v="2"/>
  </r>
  <r>
    <s v="INV100449"/>
    <d v="2025-06-15T00:00:00"/>
    <s v="CUST0253"/>
    <s v="PRD051"/>
    <s v="STR107"/>
    <s v="EMP0018"/>
    <n v="5"/>
    <n v="147.97"/>
    <n v="15"/>
    <n v="110.98"/>
    <n v="723.2"/>
    <n v="564"/>
    <n v="159.19999999999999"/>
    <x v="1"/>
    <x v="0"/>
    <x v="0"/>
    <n v="0.75069444444444444"/>
    <s v="Weekend"/>
    <x v="136"/>
    <x v="2"/>
    <n v="147.97"/>
    <s v="Ovi Reddy"/>
    <s v="Silver"/>
    <x v="155"/>
    <s v="Cashier"/>
    <s v="FreshMart Surat Arcade"/>
    <x v="1"/>
    <x v="1"/>
    <x v="9"/>
    <n v="6"/>
    <n v="0.22013274336283184"/>
    <x v="3"/>
  </r>
  <r>
    <s v="INV101987"/>
    <d v="2025-06-15T00:00:00"/>
    <s v="CUST0290"/>
    <s v="PRD110"/>
    <s v="STR113"/>
    <s v="EMP0339"/>
    <n v="4"/>
    <n v="291.93"/>
    <n v="10"/>
    <n v="116.77"/>
    <n v="1208.5899999999999"/>
    <n v="1014.8"/>
    <n v="193.79"/>
    <x v="5"/>
    <x v="0"/>
    <x v="0"/>
    <n v="0.43819444444444444"/>
    <s v="Weekend"/>
    <x v="141"/>
    <x v="4"/>
    <n v="291.93"/>
    <s v="Uma Pillai"/>
    <s v="Bronze"/>
    <x v="252"/>
    <s v="Cashier"/>
    <s v="FreshMart Pune Heights"/>
    <x v="1"/>
    <x v="1"/>
    <x v="9"/>
    <n v="6"/>
    <n v="0.16034387178447612"/>
    <x v="1"/>
  </r>
  <r>
    <s v="INV101064"/>
    <d v="2025-11-06T00:00:00"/>
    <s v="CUST0646"/>
    <s v="PRD031"/>
    <s v="STR118"/>
    <s v="EMP0223"/>
    <n v="3"/>
    <n v="342.46"/>
    <n v="10"/>
    <n v="102.74"/>
    <n v="924.64"/>
    <n v="815.34"/>
    <n v="109.3"/>
    <x v="5"/>
    <x v="0"/>
    <x v="0"/>
    <n v="0.46944444444444444"/>
    <s v="Weekday"/>
    <x v="50"/>
    <x v="3"/>
    <n v="342.46"/>
    <s v="Thiru Gupta"/>
    <s v="Bronze"/>
    <x v="211"/>
    <s v="HR"/>
    <s v="FreshMart Surat Heights"/>
    <x v="1"/>
    <x v="1"/>
    <x v="5"/>
    <n v="11"/>
    <n v="0.11820816750302821"/>
    <x v="1"/>
  </r>
  <r>
    <s v="INV100054"/>
    <d v="2025-08-06T00:00:00"/>
    <s v="CUST0462"/>
    <s v="PRD037"/>
    <s v="STR104"/>
    <s v="EMP0148"/>
    <n v="3"/>
    <n v="245.32"/>
    <n v="5"/>
    <n v="36.799999999999997"/>
    <n v="804.03"/>
    <n v="628.14"/>
    <n v="175.89"/>
    <x v="1"/>
    <x v="0"/>
    <x v="0"/>
    <n v="0.73402777777777772"/>
    <s v="Weekend"/>
    <x v="59"/>
    <x v="12"/>
    <n v="245.32"/>
    <s v="Anitha Sharma"/>
    <s v="Silver"/>
    <x v="219"/>
    <s v="Billing"/>
    <s v="FreshMart Nagpur Square"/>
    <x v="1"/>
    <x v="1"/>
    <x v="11"/>
    <n v="8"/>
    <n v="0.21876049401141748"/>
    <x v="4"/>
  </r>
  <r>
    <s v="INV102049"/>
    <d v="2025-05-06T00:00:00"/>
    <s v="CUST0375"/>
    <s v="PRD020"/>
    <s v="STR116"/>
    <s v="EMP0028"/>
    <n v="6"/>
    <n v="100.88"/>
    <n v="20"/>
    <n v="121.06"/>
    <n v="484.22"/>
    <n v="516.29999999999995"/>
    <n v="-32.08"/>
    <x v="2"/>
    <x v="0"/>
    <x v="0"/>
    <n v="0.78333333333333333"/>
    <s v="Weekday"/>
    <x v="35"/>
    <x v="7"/>
    <n v="99.93"/>
    <s v="Yogesh Gounder"/>
    <s v="Bronze"/>
    <x v="54"/>
    <s v="Sales"/>
    <s v="FreshMart Surat Towers"/>
    <x v="1"/>
    <x v="1"/>
    <x v="6"/>
    <n v="5"/>
    <n v="-6.6250877700218896E-2"/>
    <x v="2"/>
  </r>
  <r>
    <s v="INV100298"/>
    <d v="2025-05-29T00:00:00"/>
    <s v="CUST0287"/>
    <s v="PRD113"/>
    <s v="STR132"/>
    <s v="EMP0219"/>
    <n v="2"/>
    <n v="236.56"/>
    <n v="5"/>
    <n v="23.66"/>
    <n v="449.46"/>
    <n v="423.46"/>
    <n v="26"/>
    <x v="0"/>
    <x v="0"/>
    <x v="0"/>
    <n v="0.43958333333333333"/>
    <s v="Weekday"/>
    <x v="146"/>
    <x v="4"/>
    <n v="236.56"/>
    <s v="Ovi Achari"/>
    <s v="Silver"/>
    <x v="122"/>
    <s v="Billing"/>
    <s v="FreshMart Surat Plaza"/>
    <x v="1"/>
    <x v="1"/>
    <x v="6"/>
    <n v="5"/>
    <n v="5.7847194411071064E-2"/>
    <x v="4"/>
  </r>
  <r>
    <s v="INV101674"/>
    <d v="2025-05-29T00:00:00"/>
    <s v="CUST0316"/>
    <s v="PRD090"/>
    <s v="STR132"/>
    <s v="EMP0151"/>
    <n v="2"/>
    <n v="438.7"/>
    <n v="10"/>
    <n v="87.74"/>
    <n v="789.66"/>
    <n v="740.36"/>
    <n v="49.3"/>
    <x v="4"/>
    <x v="0"/>
    <x v="0"/>
    <n v="0.5493055555555556"/>
    <s v="Weekday"/>
    <x v="49"/>
    <x v="9"/>
    <n v="438.7"/>
    <s v="Aishwarya Iyer"/>
    <s v="Bronze"/>
    <x v="86"/>
    <s v="Billing"/>
    <s v="FreshMart Surat Plaza"/>
    <x v="1"/>
    <x v="1"/>
    <x v="6"/>
    <n v="5"/>
    <n v="6.2431932730542254E-2"/>
    <x v="1"/>
  </r>
  <r>
    <s v="INV100451"/>
    <d v="2025-05-25T00:00:00"/>
    <s v="CUST0318"/>
    <s v="PRD076"/>
    <s v="STR134"/>
    <s v="EMP0170"/>
    <n v="3"/>
    <n v="395.66"/>
    <n v="10"/>
    <n v="118.7"/>
    <n v="1228.52"/>
    <n v="960.57"/>
    <n v="267.95"/>
    <x v="2"/>
    <x v="0"/>
    <x v="0"/>
    <n v="0.66805555555555551"/>
    <s v="Weekend"/>
    <x v="33"/>
    <x v="1"/>
    <n v="395.66"/>
    <s v="Ilango Achari"/>
    <s v="Silver"/>
    <x v="307"/>
    <s v="Sales"/>
    <s v="FreshMart Pune Extension"/>
    <x v="1"/>
    <x v="1"/>
    <x v="6"/>
    <n v="5"/>
    <n v="0.2181079673102595"/>
    <x v="1"/>
  </r>
  <r>
    <s v="INV101949"/>
    <d v="2025-05-25T00:00:00"/>
    <s v="CUST0159"/>
    <s v="PRD026"/>
    <s v="STR135"/>
    <s v="EMP0201"/>
    <n v="5"/>
    <n v="329.69"/>
    <n v="15"/>
    <n v="247.27"/>
    <n v="1611.36"/>
    <n v="1236.25"/>
    <n v="375.11"/>
    <x v="4"/>
    <x v="0"/>
    <x v="0"/>
    <n v="0.62638888888888888"/>
    <s v="Weekend"/>
    <x v="15"/>
    <x v="3"/>
    <n v="329.69"/>
    <s v="Usha Naicker"/>
    <s v="Silver"/>
    <x v="52"/>
    <s v="Sales"/>
    <s v="FreshMart Pune Towers"/>
    <x v="1"/>
    <x v="1"/>
    <x v="6"/>
    <n v="5"/>
    <n v="0.2327909343660014"/>
    <x v="3"/>
  </r>
  <r>
    <s v="INV100127"/>
    <d v="2025-05-20T00:00:00"/>
    <s v="CUST0086"/>
    <s v="PRD029"/>
    <s v="STR123"/>
    <s v="EMP0155"/>
    <n v="2"/>
    <n v="332.73"/>
    <n v="15"/>
    <n v="99.82"/>
    <n v="565.64"/>
    <n v="522.44000000000005"/>
    <n v="43.2"/>
    <x v="1"/>
    <x v="0"/>
    <x v="0"/>
    <n v="0.40972222222222221"/>
    <s v="Weekday"/>
    <x v="9"/>
    <x v="3"/>
    <n v="332.73"/>
    <s v="Anjali Prabhu"/>
    <s v="Silver"/>
    <x v="247"/>
    <s v="Cashier"/>
    <s v="FreshMart Mumbai Extension"/>
    <x v="1"/>
    <x v="1"/>
    <x v="6"/>
    <n v="5"/>
    <n v="7.6373665228767415E-2"/>
    <x v="3"/>
  </r>
  <r>
    <s v="INV100998"/>
    <d v="2025-05-18T00:00:00"/>
    <s v="CUST0287"/>
    <s v="PRD071"/>
    <s v="STR120"/>
    <s v="EMP0344"/>
    <n v="4"/>
    <n v="53.39"/>
    <n v="15"/>
    <n v="32.03"/>
    <n v="208.76"/>
    <n v="172.04"/>
    <n v="36.72"/>
    <x v="3"/>
    <x v="0"/>
    <x v="0"/>
    <n v="0.50763888888888886"/>
    <s v="Weekend"/>
    <x v="37"/>
    <x v="1"/>
    <n v="53.39"/>
    <s v="Ovi Achari"/>
    <s v="Silver"/>
    <x v="34"/>
    <s v="Sales"/>
    <s v="FreshMart Nagpur Central"/>
    <x v="1"/>
    <x v="1"/>
    <x v="6"/>
    <n v="5"/>
    <n v="0.1758957654723127"/>
    <x v="3"/>
  </r>
  <r>
    <s v="INV101133"/>
    <d v="2025-05-17T00:00:00"/>
    <s v="CUST0184"/>
    <s v="PRD115"/>
    <s v="STR125"/>
    <s v="EMP0139"/>
    <n v="1"/>
    <n v="372.61"/>
    <n v="5"/>
    <n v="18.63"/>
    <n v="407.08"/>
    <n v="319.91000000000003"/>
    <n v="87.17"/>
    <x v="2"/>
    <x v="0"/>
    <x v="0"/>
    <n v="0.58125000000000004"/>
    <s v="Weekend"/>
    <x v="5"/>
    <x v="4"/>
    <n v="372.61"/>
    <s v="Ezhil Pillai"/>
    <s v="Silver"/>
    <x v="208"/>
    <s v="Operations"/>
    <s v="FreshMart Nagpur Arcade"/>
    <x v="1"/>
    <x v="1"/>
    <x v="6"/>
    <n v="5"/>
    <n v="0.21413481379581412"/>
    <x v="4"/>
  </r>
  <r>
    <s v="INV101225"/>
    <d v="2025-05-17T00:00:00"/>
    <s v="CUST0444"/>
    <s v="PRD015"/>
    <s v="STR103"/>
    <s v="EMP0251"/>
    <n v="3"/>
    <n v="459.58"/>
    <n v="15"/>
    <n v="206.81"/>
    <n v="1347.72"/>
    <n v="1160.67"/>
    <n v="187.05"/>
    <x v="2"/>
    <x v="0"/>
    <x v="0"/>
    <n v="0.67013888888888884"/>
    <s v="Weekend"/>
    <x v="19"/>
    <x v="7"/>
    <n v="459.58"/>
    <s v="Malathi Chandran"/>
    <s v="Silver"/>
    <x v="332"/>
    <s v="Cashier"/>
    <s v="FreshMart Surat Extension"/>
    <x v="1"/>
    <x v="1"/>
    <x v="6"/>
    <n v="5"/>
    <n v="0.1387899563707595"/>
    <x v="3"/>
  </r>
  <r>
    <s v="INV100596"/>
    <d v="2025-05-16T00:00:00"/>
    <s v="CUST0449"/>
    <s v="PRD086"/>
    <s v="STR140"/>
    <s v="EMP0145"/>
    <n v="4"/>
    <n v="327.08"/>
    <n v="15"/>
    <n v="196.25"/>
    <n v="1112.07"/>
    <n v="1098.44"/>
    <n v="13.63"/>
    <x v="0"/>
    <x v="0"/>
    <x v="0"/>
    <n v="0.56805555555555554"/>
    <s v="Weekday"/>
    <x v="100"/>
    <x v="9"/>
    <n v="327.08"/>
    <s v="Sudha Sekar"/>
    <s v="Bronze"/>
    <x v="195"/>
    <s v="Cashier"/>
    <s v="FreshMart Surat Crossing"/>
    <x v="1"/>
    <x v="1"/>
    <x v="6"/>
    <n v="5"/>
    <n v="1.2256422707203684E-2"/>
    <x v="3"/>
  </r>
  <r>
    <s v="INV102258"/>
    <d v="2025-05-16T00:00:00"/>
    <s v="CUST0120"/>
    <s v="PRD086"/>
    <s v="STR135"/>
    <s v="EMP0053"/>
    <n v="2"/>
    <n v="327.08"/>
    <n v="20"/>
    <n v="130.83000000000001"/>
    <n v="523.33000000000004"/>
    <n v="549.22"/>
    <n v="-25.89"/>
    <x v="3"/>
    <x v="0"/>
    <x v="0"/>
    <n v="0.74444444444444446"/>
    <s v="Weekday"/>
    <x v="100"/>
    <x v="9"/>
    <n v="327.08"/>
    <s v="Lakshmi Balan"/>
    <s v="Silver"/>
    <x v="308"/>
    <s v="Cashier"/>
    <s v="FreshMart Pune Towers"/>
    <x v="1"/>
    <x v="1"/>
    <x v="6"/>
    <n v="5"/>
    <n v="-4.9471652685685895E-2"/>
    <x v="2"/>
  </r>
  <r>
    <s v="INV100845"/>
    <d v="2025-11-05T00:00:00"/>
    <s v="CUST0529"/>
    <s v="PRD003"/>
    <s v="STR040"/>
    <s v="EMP0061"/>
    <n v="3"/>
    <n v="589.75"/>
    <n v="20"/>
    <n v="353.85"/>
    <n v="1627.71"/>
    <n v="1030.95"/>
    <n v="596.76"/>
    <x v="5"/>
    <x v="0"/>
    <x v="0"/>
    <n v="0.56111111111111112"/>
    <s v="Weekend"/>
    <x v="104"/>
    <x v="6"/>
    <n v="589.75"/>
    <s v="Indira Balan"/>
    <s v="Bronze"/>
    <x v="177"/>
    <s v="Billing"/>
    <s v="FreshMart Coimbatore Colony"/>
    <x v="1"/>
    <x v="1"/>
    <x v="5"/>
    <n v="11"/>
    <n v="0.36662550454319259"/>
    <x v="2"/>
  </r>
  <r>
    <s v="INV101584"/>
    <d v="2025-03-05T00:00:00"/>
    <s v="CUST0323"/>
    <s v="PRD034"/>
    <s v="STR120"/>
    <s v="EMP0344"/>
    <n v="2"/>
    <n v="124.84"/>
    <n v="20"/>
    <n v="49.94"/>
    <n v="229.7"/>
    <n v="194.7"/>
    <n v="35"/>
    <x v="0"/>
    <x v="0"/>
    <x v="0"/>
    <n v="0.73611111111111116"/>
    <s v="Weekend"/>
    <x v="13"/>
    <x v="3"/>
    <n v="124.84"/>
    <s v="Senthil Sekar"/>
    <s v="Bronze"/>
    <x v="34"/>
    <s v="Sales"/>
    <s v="FreshMart Nagpur Central"/>
    <x v="1"/>
    <x v="1"/>
    <x v="3"/>
    <n v="3"/>
    <n v="0.15237265999129299"/>
    <x v="2"/>
  </r>
  <r>
    <s v="INV101737"/>
    <d v="2025-04-29T00:00:00"/>
    <s v="CUST0667"/>
    <s v="PRD021"/>
    <s v="STR134"/>
    <s v="EMP0170"/>
    <n v="2"/>
    <n v="38.659999999999997"/>
    <n v="15"/>
    <n v="11.6"/>
    <n v="65.72"/>
    <n v="64.8"/>
    <n v="0.92"/>
    <x v="3"/>
    <x v="0"/>
    <x v="0"/>
    <n v="0.79513888888888884"/>
    <s v="Weekday"/>
    <x v="67"/>
    <x v="7"/>
    <n v="38.659999999999997"/>
    <s v="Charulatha Achari"/>
    <s v="Silver"/>
    <x v="307"/>
    <s v="Sales"/>
    <s v="FreshMart Pune Extension"/>
    <x v="1"/>
    <x v="1"/>
    <x v="4"/>
    <n v="4"/>
    <n v="1.3998782714546562E-2"/>
    <x v="3"/>
  </r>
  <r>
    <s v="INV101985"/>
    <d v="2025-04-27T00:00:00"/>
    <s v="CUST0039"/>
    <s v="PRD083"/>
    <s v="STR118"/>
    <s v="EMP0223"/>
    <n v="3"/>
    <n v="425.88"/>
    <n v="5"/>
    <n v="63.88"/>
    <n v="1395.82"/>
    <n v="1072.4100000000001"/>
    <n v="323.41000000000003"/>
    <x v="0"/>
    <x v="0"/>
    <x v="0"/>
    <n v="0.86388888888888893"/>
    <s v="Weekend"/>
    <x v="111"/>
    <x v="9"/>
    <n v="425.88"/>
    <s v="Anjali Krishnan"/>
    <s v="Silver"/>
    <x v="211"/>
    <s v="HR"/>
    <s v="FreshMart Surat Heights"/>
    <x v="1"/>
    <x v="1"/>
    <x v="4"/>
    <n v="4"/>
    <n v="0.2316989296614177"/>
    <x v="4"/>
  </r>
  <r>
    <s v="INV101952"/>
    <d v="2025-04-22T00:00:00"/>
    <s v="CUST0547"/>
    <s v="PRD049"/>
    <s v="STR133"/>
    <s v="EMP0076"/>
    <n v="2"/>
    <n v="418.79"/>
    <n v="10"/>
    <n v="83.76"/>
    <n v="753.82"/>
    <n v="617.88"/>
    <n v="135.94"/>
    <x v="2"/>
    <x v="0"/>
    <x v="0"/>
    <n v="0.7944444444444444"/>
    <s v="Weekday"/>
    <x v="48"/>
    <x v="2"/>
    <n v="418.79"/>
    <s v="Umesh Balan"/>
    <s v="Bronze"/>
    <x v="285"/>
    <s v="Inventory"/>
    <s v="FreshMart Nagpur Gardens"/>
    <x v="1"/>
    <x v="1"/>
    <x v="4"/>
    <n v="4"/>
    <n v="0.18033482794301026"/>
    <x v="1"/>
  </r>
  <r>
    <s v="INV100074"/>
    <d v="2025-04-19T00:00:00"/>
    <s v="CUST0414"/>
    <s v="PRD089"/>
    <s v="STR130"/>
    <s v="EMP0217"/>
    <n v="4"/>
    <n v="305.67"/>
    <n v="5"/>
    <n v="61.13"/>
    <n v="1335.78"/>
    <n v="1005.68"/>
    <n v="330.1"/>
    <x v="1"/>
    <x v="0"/>
    <x v="0"/>
    <n v="0.64930555555555558"/>
    <s v="Weekend"/>
    <x v="92"/>
    <x v="9"/>
    <n v="305.67"/>
    <s v="Jaya Pandian"/>
    <s v="Silver"/>
    <x v="227"/>
    <s v="Sales"/>
    <s v="FreshMart Surat Central"/>
    <x v="1"/>
    <x v="1"/>
    <x v="4"/>
    <n v="4"/>
    <n v="0.24712153198880057"/>
    <x v="4"/>
  </r>
  <r>
    <s v="INV101921"/>
    <d v="2025-04-16T00:00:00"/>
    <s v="CUST0663"/>
    <s v="PRD134"/>
    <s v="STR111"/>
    <s v="EMP0259"/>
    <n v="1"/>
    <n v="353.05"/>
    <n v="15"/>
    <n v="52.96"/>
    <n v="300.08999999999997"/>
    <n v="262.8"/>
    <n v="37.29"/>
    <x v="5"/>
    <x v="0"/>
    <x v="0"/>
    <n v="0.41111111111111109"/>
    <s v="Weekday"/>
    <x v="73"/>
    <x v="0"/>
    <n v="353.05"/>
    <s v="Elango Raj"/>
    <s v="Silver"/>
    <x v="74"/>
    <s v="Inventory"/>
    <s v="FreshMart Mumbai Towers"/>
    <x v="1"/>
    <x v="1"/>
    <x v="4"/>
    <n v="4"/>
    <n v="0.12426272118364491"/>
    <x v="3"/>
  </r>
  <r>
    <s v="INV101210"/>
    <d v="2025-04-13T00:00:00"/>
    <s v="CUST0458"/>
    <s v="PRD107"/>
    <s v="STR135"/>
    <s v="EMP0235"/>
    <n v="2"/>
    <n v="405.1"/>
    <n v="20"/>
    <n v="162.04"/>
    <n v="745.38"/>
    <n v="696.82"/>
    <n v="48.56"/>
    <x v="5"/>
    <x v="0"/>
    <x v="0"/>
    <n v="0.47013888888888888"/>
    <s v="Weekend"/>
    <x v="94"/>
    <x v="4"/>
    <n v="405.1"/>
    <s v="Prasath Rao"/>
    <s v="Bronze"/>
    <x v="71"/>
    <s v="Cashier"/>
    <s v="FreshMart Pune Towers"/>
    <x v="1"/>
    <x v="1"/>
    <x v="4"/>
    <n v="4"/>
    <n v="6.5147978212455396E-2"/>
    <x v="2"/>
  </r>
  <r>
    <s v="INV101188"/>
    <d v="2025-12-04T00:00:00"/>
    <s v="CUST0304"/>
    <s v="PRD009"/>
    <s v="STR125"/>
    <s v="EMP0139"/>
    <n v="1"/>
    <n v="661.91"/>
    <n v="10"/>
    <n v="66.19"/>
    <n v="685.08"/>
    <n v="398.72"/>
    <n v="286.36"/>
    <x v="3"/>
    <x v="0"/>
    <x v="0"/>
    <n v="0.68194444444444446"/>
    <s v="Weekend"/>
    <x v="108"/>
    <x v="6"/>
    <n v="661.91"/>
    <s v="Unknown"/>
    <s v="Bronze"/>
    <x v="208"/>
    <s v="Operations"/>
    <s v="FreshMart Nagpur Arcade"/>
    <x v="1"/>
    <x v="1"/>
    <x v="2"/>
    <n v="12"/>
    <n v="0.41799497868862029"/>
    <x v="1"/>
  </r>
  <r>
    <s v="INV101666"/>
    <d v="2025-12-04T00:00:00"/>
    <s v="CUST0239"/>
    <s v="PRD016"/>
    <s v="STR140"/>
    <s v="EMP0145"/>
    <n v="3"/>
    <n v="59.92"/>
    <n v="20"/>
    <n v="35.950000000000003"/>
    <n v="165.38"/>
    <n v="144.44999999999999"/>
    <n v="20.93"/>
    <x v="1"/>
    <x v="0"/>
    <x v="0"/>
    <n v="0.63402777777777775"/>
    <s v="Weekend"/>
    <x v="17"/>
    <x v="7"/>
    <n v="59.92"/>
    <s v="Jayakumar Velan"/>
    <s v="Silver"/>
    <x v="195"/>
    <s v="Cashier"/>
    <s v="FreshMart Surat Crossing"/>
    <x v="1"/>
    <x v="1"/>
    <x v="2"/>
    <n v="12"/>
    <n v="0.12655702019591245"/>
    <x v="2"/>
  </r>
  <r>
    <s v="INV100531"/>
    <d v="2025-11-04T00:00:00"/>
    <s v="CUST0094"/>
    <s v="PRD148"/>
    <s v="STR097"/>
    <s v="EMP0340"/>
    <n v="1"/>
    <n v="108.97"/>
    <n v="10"/>
    <n v="10.9"/>
    <n v="98.07"/>
    <n v="83.33"/>
    <n v="14.74"/>
    <x v="4"/>
    <x v="0"/>
    <x v="0"/>
    <n v="0.84097222222222223"/>
    <s v="Weekday"/>
    <x v="115"/>
    <x v="5"/>
    <n v="108.97"/>
    <s v="Sathish Sharma"/>
    <s v="Silver"/>
    <x v="245"/>
    <s v="Cashier"/>
    <s v="FreshMart Ahmedabad Arcade"/>
    <x v="1"/>
    <x v="1"/>
    <x v="5"/>
    <n v="11"/>
    <n v="0.15030080554705824"/>
    <x v="1"/>
  </r>
  <r>
    <s v="INV102365"/>
    <d v="2025-11-04T00:00:00"/>
    <s v="CUST0262"/>
    <s v="PRD017"/>
    <s v="STR096"/>
    <s v="EMP0301"/>
    <n v="3"/>
    <n v="464.41"/>
    <n v="15"/>
    <n v="208.98"/>
    <n v="1184.25"/>
    <n v="1193.07"/>
    <n v="-8.82"/>
    <x v="2"/>
    <x v="0"/>
    <x v="0"/>
    <n v="0.60902777777777772"/>
    <s v="Weekday"/>
    <x v="34"/>
    <x v="7"/>
    <n v="464.41"/>
    <s v="Udhay Mudaliar"/>
    <s v="Silver"/>
    <x v="228"/>
    <s v="Inventory"/>
    <s v="FreshMart Mumbai Bypass"/>
    <x v="1"/>
    <x v="1"/>
    <x v="5"/>
    <n v="11"/>
    <n v="-7.4477517416086129E-3"/>
    <x v="3"/>
  </r>
  <r>
    <s v="INV102192"/>
    <d v="2025-03-04T00:00:00"/>
    <s v="CUST0507"/>
    <s v="PRD012"/>
    <s v="STR137"/>
    <s v="EMP0080"/>
    <n v="1"/>
    <n v="541.35"/>
    <n v="10"/>
    <n v="54.13"/>
    <n v="487.22"/>
    <n v="336.4"/>
    <n v="150.82"/>
    <x v="1"/>
    <x v="0"/>
    <x v="0"/>
    <n v="0.46875"/>
    <s v="Weekday"/>
    <x v="51"/>
    <x v="6"/>
    <n v="541.35"/>
    <s v="Kamala Iyer"/>
    <s v="Silver"/>
    <x v="222"/>
    <s v="Sales"/>
    <s v="FreshMart Ahmedabad Square"/>
    <x v="1"/>
    <x v="1"/>
    <x v="3"/>
    <n v="3"/>
    <n v="0.3095521530314847"/>
    <x v="1"/>
  </r>
  <r>
    <s v="INV101915"/>
    <d v="2026-02-02T00:00:00"/>
    <s v="CUST0119"/>
    <s v="PRD148"/>
    <s v="STR127"/>
    <s v="EMP0092"/>
    <n v="7"/>
    <n v="110.77"/>
    <n v="20"/>
    <n v="155.08000000000001"/>
    <n v="620.30999999999995"/>
    <n v="583.30999999999995"/>
    <n v="37"/>
    <x v="2"/>
    <x v="0"/>
    <x v="0"/>
    <n v="0.71944444444444444"/>
    <s v="Weekday"/>
    <x v="115"/>
    <x v="5"/>
    <n v="108.97"/>
    <s v="Nandhini Naidu"/>
    <s v="Gold"/>
    <x v="26"/>
    <s v="Sales"/>
    <s v="FreshMart Surat Enclave"/>
    <x v="1"/>
    <x v="0"/>
    <x v="0"/>
    <n v="2"/>
    <n v="5.9647595557060187E-2"/>
    <x v="2"/>
  </r>
  <r>
    <s v="INV101655"/>
    <d v="2026-12-01T00:00:00"/>
    <s v="CUST0353"/>
    <s v="PRD100"/>
    <s v="STR040"/>
    <s v="EMP0061"/>
    <n v="5"/>
    <n v="310.07"/>
    <n v="20"/>
    <n v="310.07"/>
    <n v="1240.28"/>
    <n v="1189.45"/>
    <n v="50.83"/>
    <x v="4"/>
    <x v="0"/>
    <x v="0"/>
    <n v="0.65416666666666667"/>
    <s v="Weekday"/>
    <x v="90"/>
    <x v="10"/>
    <n v="290.45"/>
    <s v="Mala Nair"/>
    <s v="Gold"/>
    <x v="177"/>
    <s v="Billing"/>
    <s v="FreshMart Coimbatore Colony"/>
    <x v="1"/>
    <x v="0"/>
    <x v="2"/>
    <n v="12"/>
    <n v="4.0982681330022253E-2"/>
    <x v="2"/>
  </r>
  <r>
    <s v="INV101094"/>
    <d v="2025-12-17T00:00:00"/>
    <s v="CUST0137"/>
    <s v="PRD053"/>
    <s v="STR118"/>
    <s v="EMP0133"/>
    <n v="7"/>
    <n v="293.79000000000002"/>
    <n v="5"/>
    <n v="102.83"/>
    <n v="1953.7"/>
    <n v="1362.48"/>
    <n v="591.22"/>
    <x v="2"/>
    <x v="0"/>
    <x v="0"/>
    <n v="0.39027777777777778"/>
    <s v="Weekday"/>
    <x v="23"/>
    <x v="2"/>
    <n v="262.77"/>
    <s v="Raghav Selvam"/>
    <s v="Gold"/>
    <x v="2"/>
    <s v="Sales"/>
    <s v="FreshMart Surat Heights"/>
    <x v="1"/>
    <x v="1"/>
    <x v="2"/>
    <n v="12"/>
    <n v="0.30261554998208529"/>
    <x v="4"/>
  </r>
  <r>
    <s v="INV101642"/>
    <d v="2026-04-03T00:00:00"/>
    <s v="CUST0189"/>
    <s v="PRD008"/>
    <s v="STR137"/>
    <s v="EMP0039"/>
    <n v="6"/>
    <n v="460.4"/>
    <n v="20"/>
    <n v="552.48"/>
    <n v="2209.92"/>
    <n v="1697.28"/>
    <n v="512.64"/>
    <x v="1"/>
    <x v="0"/>
    <x v="0"/>
    <n v="0.7895833333333333"/>
    <s v="Weekday"/>
    <x v="68"/>
    <x v="6"/>
    <n v="455.79"/>
    <s v="Unknown"/>
    <s v="Gold"/>
    <x v="330"/>
    <s v="Store Manager"/>
    <s v="FreshMart Ahmedabad Square"/>
    <x v="1"/>
    <x v="0"/>
    <x v="4"/>
    <n v="4"/>
    <n v="0.23197219808861858"/>
    <x v="2"/>
  </r>
  <r>
    <s v="INV101707"/>
    <d v="2026-03-17T00:00:00"/>
    <s v="CUST0231"/>
    <s v="PRD029"/>
    <s v="STR110"/>
    <s v="EMP0187"/>
    <n v="6"/>
    <n v="362.16"/>
    <n v="10"/>
    <n v="217.3"/>
    <n v="1955.66"/>
    <n v="1567.32"/>
    <n v="388.34"/>
    <x v="2"/>
    <x v="0"/>
    <x v="0"/>
    <n v="0.55347222222222225"/>
    <s v="Weekday"/>
    <x v="9"/>
    <x v="3"/>
    <n v="332.73"/>
    <s v="Suresh Menon"/>
    <s v="Gold"/>
    <x v="161"/>
    <s v="Billing"/>
    <s v="FreshMart Mumbai Colony"/>
    <x v="1"/>
    <x v="0"/>
    <x v="3"/>
    <n v="3"/>
    <n v="0.198572348976816"/>
    <x v="1"/>
  </r>
  <r>
    <s v="INV102175"/>
    <d v="2026-02-24T00:00:00"/>
    <s v="CUST0052"/>
    <s v="PRD022"/>
    <s v="STR118"/>
    <s v="EMP0223"/>
    <n v="4"/>
    <n v="431.14"/>
    <n v="5"/>
    <n v="86.23"/>
    <n v="1638.33"/>
    <n v="1277.48"/>
    <n v="360.85"/>
    <x v="3"/>
    <x v="0"/>
    <x v="0"/>
    <n v="0.46180555555555558"/>
    <s v="Weekday"/>
    <x v="25"/>
    <x v="7"/>
    <n v="397.22"/>
    <s v="Janani Selvam"/>
    <s v="Gold"/>
    <x v="211"/>
    <s v="HR"/>
    <s v="FreshMart Surat Heights"/>
    <x v="1"/>
    <x v="0"/>
    <x v="0"/>
    <n v="2"/>
    <n v="0.22025477162720578"/>
    <x v="4"/>
  </r>
  <r>
    <s v="INV100929"/>
    <d v="2026-03-18T00:00:00"/>
    <s v="CUST0675"/>
    <s v="PRD027"/>
    <s v="STR131"/>
    <s v="EMP0196"/>
    <n v="4"/>
    <n v="149.26"/>
    <n v="15"/>
    <n v="89.56"/>
    <n v="507.48"/>
    <n v="427.96"/>
    <n v="79.52"/>
    <x v="0"/>
    <x v="0"/>
    <x v="0"/>
    <n v="0.55138888888888893"/>
    <s v="Weekday"/>
    <x v="4"/>
    <x v="3"/>
    <n v="139.21"/>
    <s v="Anand Chettiar"/>
    <s v="Gold"/>
    <x v="162"/>
    <s v="Operations"/>
    <s v="FreshMart Pune Enclave"/>
    <x v="1"/>
    <x v="0"/>
    <x v="3"/>
    <n v="3"/>
    <n v="0.1566958303775518"/>
    <x v="3"/>
  </r>
  <r>
    <s v="INV100694"/>
    <d v="2026-02-14T00:00:00"/>
    <s v="CUST0052"/>
    <s v="PRD004"/>
    <s v="STR113"/>
    <s v="EMP0339"/>
    <n v="6"/>
    <n v="456.77"/>
    <n v="15"/>
    <n v="411.09"/>
    <n v="2678.96"/>
    <n v="1419.24"/>
    <n v="1259.72"/>
    <x v="1"/>
    <x v="0"/>
    <x v="0"/>
    <n v="0.52500000000000002"/>
    <s v="Weekend"/>
    <x v="127"/>
    <x v="6"/>
    <n v="398.25"/>
    <s v="Janani Selvam"/>
    <s v="Gold"/>
    <x v="252"/>
    <s v="Cashier"/>
    <s v="FreshMart Pune Heights"/>
    <x v="1"/>
    <x v="0"/>
    <x v="0"/>
    <n v="2"/>
    <n v="0.47022725236659002"/>
    <x v="3"/>
  </r>
  <r>
    <s v="INV100147"/>
    <d v="2025-09-12T00:00:00"/>
    <s v="CUST0063"/>
    <s v="PRD012"/>
    <s v="STR100"/>
    <s v="EMP0324"/>
    <n v="3"/>
    <n v="610.45000000000005"/>
    <n v="10"/>
    <n v="183.13"/>
    <n v="1648.22"/>
    <n v="1009.2"/>
    <n v="639.02"/>
    <x v="1"/>
    <x v="0"/>
    <x v="0"/>
    <n v="0.61527777777777781"/>
    <s v="Weekday"/>
    <x v="51"/>
    <x v="6"/>
    <n v="541.35"/>
    <s v="Priya Varma"/>
    <s v="Gold"/>
    <x v="175"/>
    <s v="Inventory"/>
    <s v="FreshMart Ahmedabad Enclave"/>
    <x v="1"/>
    <x v="1"/>
    <x v="10"/>
    <n v="9"/>
    <n v="0.38770309788741791"/>
    <x v="1"/>
  </r>
  <r>
    <s v="INV100975"/>
    <d v="2026-08-02T00:00:00"/>
    <s v="CUST0270"/>
    <s v="PRD022"/>
    <s v="STR123"/>
    <s v="EMP0155"/>
    <n v="6"/>
    <n v="448"/>
    <n v="15"/>
    <n v="403.2"/>
    <n v="2627.52"/>
    <n v="1916.22"/>
    <n v="711.3"/>
    <x v="0"/>
    <x v="0"/>
    <x v="0"/>
    <n v="0.71458333333333335"/>
    <s v="Weekend"/>
    <x v="25"/>
    <x v="7"/>
    <n v="397.22"/>
    <s v="Banu Venkataraman"/>
    <s v="Gold"/>
    <x v="247"/>
    <s v="Cashier"/>
    <s v="FreshMart Mumbai Extension"/>
    <x v="1"/>
    <x v="0"/>
    <x v="11"/>
    <n v="8"/>
    <n v="0.27071154548776033"/>
    <x v="3"/>
  </r>
  <r>
    <s v="INV102151"/>
    <d v="2026-03-22T00:00:00"/>
    <s v="CUST0312"/>
    <s v="PRD150"/>
    <s v="STR129"/>
    <s v="EMP0003"/>
    <n v="7"/>
    <n v="224.08"/>
    <n v="15"/>
    <n v="235.28"/>
    <n v="1533.27"/>
    <n v="1106.42"/>
    <n v="426.85"/>
    <x v="3"/>
    <x v="0"/>
    <x v="0"/>
    <n v="0.38333333333333336"/>
    <s v="Weekend"/>
    <x v="86"/>
    <x v="5"/>
    <n v="214.04"/>
    <s v="Tara Sharma"/>
    <s v="Gold"/>
    <x v="272"/>
    <s v="Sales"/>
    <s v="FreshMart Ahmedabad Heights"/>
    <x v="1"/>
    <x v="0"/>
    <x v="3"/>
    <n v="3"/>
    <n v="0.27839193357986525"/>
    <x v="3"/>
  </r>
  <r>
    <s v="INV100480"/>
    <d v="2025-12-28T00:00:00"/>
    <s v="CUST0490"/>
    <s v="PRD023"/>
    <s v="STR099"/>
    <s v="EMP0202"/>
    <n v="8"/>
    <n v="357.49"/>
    <n v="10"/>
    <n v="285.99"/>
    <n v="2960.02"/>
    <n v="2128.8000000000002"/>
    <n v="831.22"/>
    <x v="3"/>
    <x v="0"/>
    <x v="0"/>
    <n v="0.86319444444444449"/>
    <s v="Weekend"/>
    <x v="11"/>
    <x v="7"/>
    <n v="342.27"/>
    <s v="Hema Gounder"/>
    <s v="Gold"/>
    <x v="216"/>
    <s v="Sales"/>
    <s v="FreshMart Nagpur Plaza"/>
    <x v="1"/>
    <x v="1"/>
    <x v="2"/>
    <n v="12"/>
    <n v="0.2808156701643908"/>
    <x v="1"/>
  </r>
  <r>
    <s v="INV101207"/>
    <d v="2025-12-20T00:00:00"/>
    <s v="CUST0490"/>
    <s v="PRD021"/>
    <s v="STR119"/>
    <s v="EMP0110"/>
    <n v="7"/>
    <n v="39.590000000000003"/>
    <n v="10"/>
    <n v="27.71"/>
    <n v="286.83"/>
    <n v="226.8"/>
    <n v="60.03"/>
    <x v="5"/>
    <x v="0"/>
    <x v="0"/>
    <n v="0.91180555555555554"/>
    <s v="Weekend"/>
    <x v="67"/>
    <x v="7"/>
    <n v="38.659999999999997"/>
    <s v="Hema Gounder"/>
    <s v="Gold"/>
    <x v="178"/>
    <s v="Cashier"/>
    <s v="FreshMart Ahmedabad Nagar"/>
    <x v="1"/>
    <x v="1"/>
    <x v="2"/>
    <n v="12"/>
    <n v="0.20928773140884846"/>
    <x v="1"/>
  </r>
  <r>
    <s v="INV102104"/>
    <d v="2025-12-26T00:00:00"/>
    <s v="CUST0384"/>
    <s v="PRD035"/>
    <s v="STR122"/>
    <s v="EMP0262"/>
    <n v="5"/>
    <n v="519.71"/>
    <n v="5"/>
    <n v="129.93"/>
    <n v="2468.62"/>
    <n v="1949"/>
    <n v="519.62"/>
    <x v="0"/>
    <x v="0"/>
    <x v="0"/>
    <n v="0.50486111111111109"/>
    <s v="Weekday"/>
    <x v="40"/>
    <x v="3"/>
    <n v="503.36"/>
    <s v="Anand Kumar"/>
    <s v="Gold"/>
    <x v="234"/>
    <s v="Sales"/>
    <s v="FreshMart Pune Square"/>
    <x v="1"/>
    <x v="1"/>
    <x v="2"/>
    <n v="12"/>
    <n v="0.21049007137591044"/>
    <x v="4"/>
  </r>
  <r>
    <s v="INV100266"/>
    <d v="2025-12-16T00:00:00"/>
    <s v="CUST0412"/>
    <s v="PRD133"/>
    <s v="STR135"/>
    <s v="EMP0021"/>
    <n v="4"/>
    <n v="89.76"/>
    <n v="10"/>
    <n v="35.9"/>
    <n v="323.14"/>
    <n v="249"/>
    <n v="74.14"/>
    <x v="3"/>
    <x v="0"/>
    <x v="0"/>
    <n v="0.69236111111111109"/>
    <s v="Weekday"/>
    <x v="55"/>
    <x v="0"/>
    <n v="80.5"/>
    <s v="Kalpana Gounder"/>
    <s v="Gold"/>
    <x v="129"/>
    <s v="Inventory"/>
    <s v="FreshMart Pune Towers"/>
    <x v="1"/>
    <x v="1"/>
    <x v="2"/>
    <n v="12"/>
    <n v="0.2294361577025438"/>
    <x v="1"/>
  </r>
  <r>
    <s v="INV101873"/>
    <d v="2025-12-18T00:00:00"/>
    <s v="CUST0402"/>
    <s v="PRD027"/>
    <s v="STR136"/>
    <s v="EMP0070"/>
    <n v="4"/>
    <n v="141.36000000000001"/>
    <n v="20"/>
    <n v="113.09"/>
    <n v="452.35"/>
    <n v="427.96"/>
    <n v="24.39"/>
    <x v="3"/>
    <x v="0"/>
    <x v="0"/>
    <n v="0.82013888888888886"/>
    <s v="Weekday"/>
    <x v="4"/>
    <x v="3"/>
    <n v="139.21"/>
    <s v="Usha Raj"/>
    <s v="Gold"/>
    <x v="51"/>
    <s v="Sales"/>
    <s v="FreshMart Nagpur Crossing"/>
    <x v="1"/>
    <x v="1"/>
    <x v="2"/>
    <n v="12"/>
    <n v="5.3918425997568256E-2"/>
    <x v="2"/>
  </r>
  <r>
    <s v="INV102065"/>
    <d v="2025-12-27T00:00:00"/>
    <s v="CUST0499"/>
    <s v="PRD135"/>
    <s v="STR115"/>
    <s v="EMP0327"/>
    <n v="5"/>
    <n v="413.29"/>
    <n v="20"/>
    <n v="413.29"/>
    <n v="1901.13"/>
    <n v="1465.25"/>
    <n v="435.88"/>
    <x v="4"/>
    <x v="0"/>
    <x v="0"/>
    <n v="0.81666666666666665"/>
    <s v="Weekend"/>
    <x v="43"/>
    <x v="0"/>
    <n v="379.12"/>
    <s v="Rajesh Rao"/>
    <s v="Gold"/>
    <x v="325"/>
    <s v="Inventory"/>
    <s v="FreshMart Surat Nagar"/>
    <x v="1"/>
    <x v="1"/>
    <x v="2"/>
    <n v="12"/>
    <n v="0.22927416852082708"/>
    <x v="2"/>
  </r>
  <r>
    <s v="INV101729"/>
    <d v="2026-08-02T00:00:00"/>
    <s v="CUST0493"/>
    <s v="PRD136"/>
    <s v="STR109"/>
    <s v="EMP0180"/>
    <n v="7"/>
    <n v="130.33000000000001"/>
    <n v="20"/>
    <n v="182.46"/>
    <n v="839.33"/>
    <n v="638.26"/>
    <n v="201.07"/>
    <x v="1"/>
    <x v="0"/>
    <x v="0"/>
    <n v="0.56388888888888888"/>
    <s v="Weekend"/>
    <x v="72"/>
    <x v="0"/>
    <n v="123.11"/>
    <s v="Elango Nair"/>
    <s v="Gold"/>
    <x v="229"/>
    <s v="Billing"/>
    <s v="FreshMart Mumbai Complex"/>
    <x v="1"/>
    <x v="0"/>
    <x v="11"/>
    <n v="8"/>
    <n v="0.23956012533806725"/>
    <x v="2"/>
  </r>
  <r>
    <s v="INV100179"/>
    <d v="2025-12-19T00:00:00"/>
    <s v="CUST0605"/>
    <s v="PRD136"/>
    <s v="STR113"/>
    <s v="EMP0339"/>
    <n v="3"/>
    <n v="141.01"/>
    <n v="10"/>
    <n v="42.3"/>
    <n v="380.73"/>
    <n v="273.54000000000002"/>
    <n v="107.19"/>
    <x v="2"/>
    <x v="0"/>
    <x v="0"/>
    <n v="0.88402777777777775"/>
    <s v="Weekday"/>
    <x v="72"/>
    <x v="0"/>
    <n v="123.11"/>
    <s v="Arun Iyer"/>
    <s v="Gold"/>
    <x v="252"/>
    <s v="Cashier"/>
    <s v="FreshMart Pune Heights"/>
    <x v="1"/>
    <x v="1"/>
    <x v="2"/>
    <n v="12"/>
    <n v="0.28153809786462847"/>
    <x v="1"/>
  </r>
  <r>
    <s v="INV100134"/>
    <d v="2025-12-21T00:00:00"/>
    <s v="CUST0638"/>
    <s v="PRD014"/>
    <s v="STR110"/>
    <s v="EMP0187"/>
    <n v="3"/>
    <n v="477.96"/>
    <n v="15"/>
    <n v="215.08"/>
    <n v="1401.62"/>
    <n v="1054.8900000000001"/>
    <n v="346.73"/>
    <x v="3"/>
    <x v="0"/>
    <x v="0"/>
    <n v="0.7319444444444444"/>
    <s v="Weekend"/>
    <x v="54"/>
    <x v="7"/>
    <n v="434.65"/>
    <s v="Deepak Gounder"/>
    <s v="Gold"/>
    <x v="161"/>
    <s v="Billing"/>
    <s v="FreshMart Mumbai Colony"/>
    <x v="1"/>
    <x v="1"/>
    <x v="2"/>
    <n v="12"/>
    <n v="0.24737803398924105"/>
    <x v="3"/>
  </r>
  <r>
    <s v="INV100691"/>
    <d v="2025-06-12T00:00:00"/>
    <s v="CUST0156"/>
    <s v="PRD064"/>
    <s v="STR110"/>
    <s v="EMP0178"/>
    <n v="4"/>
    <n v="419.04"/>
    <n v="20"/>
    <n v="335.23"/>
    <n v="1542.07"/>
    <n v="1102.68"/>
    <n v="439.39"/>
    <x v="4"/>
    <x v="0"/>
    <x v="0"/>
    <n v="0.3972222222222222"/>
    <s v="Weekend"/>
    <x v="135"/>
    <x v="11"/>
    <n v="386.17"/>
    <s v="Tara Chettiar"/>
    <s v="Gold"/>
    <x v="240"/>
    <s v="Cashier"/>
    <s v="FreshMart Mumbai Colony"/>
    <x v="1"/>
    <x v="1"/>
    <x v="9"/>
    <n v="6"/>
    <n v="0.28493518452469735"/>
    <x v="2"/>
  </r>
  <r>
    <s v="INV100783"/>
    <d v="2025-06-12T00:00:00"/>
    <s v="CUST0433"/>
    <s v="PRD035"/>
    <s v="STR094"/>
    <s v="EMP0133"/>
    <n v="7"/>
    <n v="573.42999999999995"/>
    <n v="5"/>
    <n v="200.7"/>
    <n v="4385.3100000000004"/>
    <n v="2728.6"/>
    <n v="1656.71"/>
    <x v="5"/>
    <x v="0"/>
    <x v="0"/>
    <n v="0.60624999999999996"/>
    <s v="Weekend"/>
    <x v="40"/>
    <x v="3"/>
    <n v="503.36"/>
    <s v="Uma Nair"/>
    <s v="Gold"/>
    <x v="2"/>
    <s v="Sales"/>
    <s v="FreshMart Mumbai Central"/>
    <x v="1"/>
    <x v="1"/>
    <x v="9"/>
    <n v="6"/>
    <n v="0.37778629104897943"/>
    <x v="4"/>
  </r>
  <r>
    <s v="INV100931"/>
    <d v="2025-05-12T00:00:00"/>
    <s v="CUST0415"/>
    <s v="PRD146"/>
    <s v="STR101"/>
    <s v="EMP0098"/>
    <n v="4"/>
    <n v="71.930000000000007"/>
    <n v="20"/>
    <n v="57.54"/>
    <n v="230.18"/>
    <n v="199.96"/>
    <n v="30.22"/>
    <x v="1"/>
    <x v="0"/>
    <x v="0"/>
    <n v="0.63611111111111107"/>
    <s v="Weekday"/>
    <x v="6"/>
    <x v="5"/>
    <n v="66.400000000000006"/>
    <s v="Bharath Devi"/>
    <s v="Gold"/>
    <x v="115"/>
    <s v="Inventory"/>
    <s v="FreshMart Nagpur Junction"/>
    <x v="1"/>
    <x v="1"/>
    <x v="6"/>
    <n v="5"/>
    <n v="0.13128855678164914"/>
    <x v="2"/>
  </r>
  <r>
    <s v="INV101032"/>
    <d v="2025-04-12T00:00:00"/>
    <s v="CUST0490"/>
    <s v="PRD022"/>
    <s v="STR128"/>
    <s v="EMP0257"/>
    <n v="6"/>
    <n v="431.29"/>
    <n v="5"/>
    <n v="129.38999999999999"/>
    <n v="2458.35"/>
    <n v="1916.22"/>
    <n v="542.13"/>
    <x v="4"/>
    <x v="0"/>
    <x v="0"/>
    <n v="0.8618055555555556"/>
    <s v="Weekday"/>
    <x v="25"/>
    <x v="7"/>
    <n v="397.22"/>
    <s v="Hema Gounder"/>
    <s v="Gold"/>
    <x v="249"/>
    <s v="Cashier"/>
    <s v="FreshMart Surat Junction"/>
    <x v="1"/>
    <x v="1"/>
    <x v="4"/>
    <n v="4"/>
    <n v="0.22052596253584722"/>
    <x v="4"/>
  </r>
  <r>
    <s v="INV101485"/>
    <d v="2025-01-12T00:00:00"/>
    <s v="CUST0613"/>
    <s v="PRD109"/>
    <s v="STR127"/>
    <s v="EMP0239"/>
    <n v="8"/>
    <n v="169.42"/>
    <n v="20"/>
    <n v="271.07"/>
    <n v="1084.29"/>
    <n v="1103.5999999999999"/>
    <n v="-19.309999999999999"/>
    <x v="0"/>
    <x v="0"/>
    <x v="0"/>
    <n v="0.43819444444444444"/>
    <s v="Weekday"/>
    <x v="18"/>
    <x v="4"/>
    <n v="157.97999999999999"/>
    <s v="Meena Menon"/>
    <s v="Gold"/>
    <x v="133"/>
    <s v="Billing"/>
    <s v="FreshMart Surat Enclave"/>
    <x v="1"/>
    <x v="1"/>
    <x v="7"/>
    <n v="1"/>
    <n v="-1.7808888765920555E-2"/>
    <x v="2"/>
  </r>
  <r>
    <s v="INV101060"/>
    <d v="2025-11-29T00:00:00"/>
    <s v="CUST0496"/>
    <s v="PRD110"/>
    <s v="STR137"/>
    <s v="EMP0307"/>
    <n v="5"/>
    <n v="325.3"/>
    <n v="5"/>
    <n v="81.33"/>
    <n v="1776.95"/>
    <n v="1268.5"/>
    <n v="508.45"/>
    <x v="5"/>
    <x v="0"/>
    <x v="0"/>
    <n v="0.90486111111111112"/>
    <s v="Weekend"/>
    <x v="141"/>
    <x v="4"/>
    <n v="291.93"/>
    <s v="Senthil Venkataraman"/>
    <s v="Gold"/>
    <x v="310"/>
    <s v="Cashier"/>
    <s v="FreshMart Ahmedabad Square"/>
    <x v="1"/>
    <x v="1"/>
    <x v="5"/>
    <n v="11"/>
    <n v="0.28613635724134051"/>
    <x v="4"/>
  </r>
  <r>
    <s v="INV102468"/>
    <d v="2025-11-26T00:00:00"/>
    <s v="CUST0293"/>
    <s v="PRD075"/>
    <s v="STR096"/>
    <s v="EMP0301"/>
    <n v="3"/>
    <n v="318.41000000000003"/>
    <n v="15"/>
    <n v="143.28"/>
    <n v="811.95"/>
    <n v="675.84"/>
    <n v="136.11000000000001"/>
    <x v="1"/>
    <x v="0"/>
    <x v="0"/>
    <n v="0.46805555555555556"/>
    <s v="Weekday"/>
    <x v="20"/>
    <x v="1"/>
    <n v="297.32"/>
    <s v="Suresh Chandran"/>
    <s v="Gold"/>
    <x v="228"/>
    <s v="Inventory"/>
    <s v="FreshMart Mumbai Bypass"/>
    <x v="1"/>
    <x v="1"/>
    <x v="5"/>
    <n v="11"/>
    <n v="0.16763347496767042"/>
    <x v="3"/>
  </r>
  <r>
    <s v="INV101397"/>
    <d v="2025-11-24T00:00:00"/>
    <s v="CUST0541"/>
    <s v="PRD094"/>
    <s v="STR097"/>
    <s v="EMP0340"/>
    <n v="4"/>
    <n v="332.05"/>
    <n v="15"/>
    <n v="199.23"/>
    <n v="1128.97"/>
    <n v="1002.76"/>
    <n v="126.21"/>
    <x v="1"/>
    <x v="0"/>
    <x v="0"/>
    <n v="0.88958333333333328"/>
    <s v="Weekday"/>
    <x v="130"/>
    <x v="10"/>
    <n v="298.68"/>
    <s v="Divya Reddy"/>
    <s v="Gold"/>
    <x v="245"/>
    <s v="Cashier"/>
    <s v="FreshMart Ahmedabad Arcade"/>
    <x v="1"/>
    <x v="1"/>
    <x v="5"/>
    <n v="11"/>
    <n v="0.11179216453935888"/>
    <x v="3"/>
  </r>
  <r>
    <s v="INV101541"/>
    <d v="2025-11-20T00:00:00"/>
    <s v="CUST0108"/>
    <s v="PRD103"/>
    <s v="STR132"/>
    <s v="EMP0106"/>
    <n v="6"/>
    <n v="404.27"/>
    <n v="5"/>
    <n v="121.28"/>
    <n v="2304.34"/>
    <n v="1820.46"/>
    <n v="483.88"/>
    <x v="5"/>
    <x v="0"/>
    <x v="0"/>
    <n v="0.59375"/>
    <s v="Weekday"/>
    <x v="93"/>
    <x v="10"/>
    <n v="355.64"/>
    <s v="Tara Rao"/>
    <s v="Gold"/>
    <x v="217"/>
    <s v="Sales"/>
    <s v="FreshMart Surat Plaza"/>
    <x v="1"/>
    <x v="1"/>
    <x v="5"/>
    <n v="11"/>
    <n v="0.20998637353862709"/>
    <x v="4"/>
  </r>
  <r>
    <s v="INV100113"/>
    <d v="2025-11-16T00:00:00"/>
    <s v="CUST0346"/>
    <s v="PRD095"/>
    <s v="STR132"/>
    <s v="EMP0151"/>
    <n v="8"/>
    <n v="84.09"/>
    <n v="10"/>
    <n v="67.27"/>
    <n v="696.27"/>
    <n v="497.12"/>
    <n v="199.15"/>
    <x v="0"/>
    <x v="0"/>
    <x v="0"/>
    <n v="0.88541666666666663"/>
    <s v="Weekend"/>
    <x v="53"/>
    <x v="10"/>
    <n v="75.680000000000007"/>
    <s v="Thenmozhi Devi"/>
    <s v="Gold"/>
    <x v="86"/>
    <s v="Billing"/>
    <s v="FreshMart Surat Plaza"/>
    <x v="1"/>
    <x v="1"/>
    <x v="5"/>
    <n v="11"/>
    <n v="0.28602409984632399"/>
    <x v="1"/>
  </r>
  <r>
    <s v="INV101901"/>
    <d v="2025-10-11T00:00:00"/>
    <s v="CUST0412"/>
    <s v="PRD035"/>
    <s v="STR040"/>
    <s v="EMP0061"/>
    <n v="3"/>
    <n v="566.29999999999995"/>
    <n v="5"/>
    <n v="84.94"/>
    <n v="1613.96"/>
    <n v="1169.4000000000001"/>
    <n v="444.56"/>
    <x v="3"/>
    <x v="0"/>
    <x v="0"/>
    <n v="0.49027777777777776"/>
    <s v="Weekday"/>
    <x v="40"/>
    <x v="3"/>
    <n v="503.36"/>
    <s v="Kalpana Gounder"/>
    <s v="Gold"/>
    <x v="177"/>
    <s v="Billing"/>
    <s v="FreshMart Coimbatore Colony"/>
    <x v="1"/>
    <x v="1"/>
    <x v="8"/>
    <n v="10"/>
    <n v="0.27544672730427022"/>
    <x v="4"/>
  </r>
  <r>
    <s v="INV101374"/>
    <d v="2025-06-11T00:00:00"/>
    <s v="CUST0384"/>
    <s v="PRD030"/>
    <s v="STR101"/>
    <s v="EMP0016"/>
    <n v="7"/>
    <n v="189.04"/>
    <n v="10"/>
    <n v="132.33000000000001"/>
    <n v="1190.95"/>
    <n v="994"/>
    <n v="196.95"/>
    <x v="2"/>
    <x v="0"/>
    <x v="0"/>
    <n v="0.70347222222222228"/>
    <s v="Weekday"/>
    <x v="69"/>
    <x v="3"/>
    <n v="172.63"/>
    <s v="Anand Kumar"/>
    <s v="Gold"/>
    <x v="223"/>
    <s v="Store Manager"/>
    <s v="FreshMart Nagpur Junction"/>
    <x v="1"/>
    <x v="1"/>
    <x v="9"/>
    <n v="6"/>
    <n v="0.16537218187161509"/>
    <x v="1"/>
  </r>
  <r>
    <s v="INV102399"/>
    <d v="2025-02-11T00:00:00"/>
    <s v="CUST0096"/>
    <s v="PRD068"/>
    <s v="STR123"/>
    <s v="EMP0155"/>
    <n v="8"/>
    <n v="260.52"/>
    <n v="5"/>
    <n v="104.21"/>
    <n v="2276.94"/>
    <n v="1287.8399999999999"/>
    <n v="989.1"/>
    <x v="0"/>
    <x v="0"/>
    <x v="0"/>
    <n v="0.78819444444444442"/>
    <s v="Weekend"/>
    <x v="105"/>
    <x v="11"/>
    <n v="232.2"/>
    <s v="Hariharan Gounder"/>
    <s v="Gold"/>
    <x v="247"/>
    <s v="Cashier"/>
    <s v="FreshMart Mumbai Extension"/>
    <x v="1"/>
    <x v="1"/>
    <x v="0"/>
    <n v="2"/>
    <n v="0.43439879838730927"/>
    <x v="4"/>
  </r>
  <r>
    <s v="INV100440"/>
    <d v="2025-10-27T00:00:00"/>
    <s v="CUST0049"/>
    <s v="PRD012"/>
    <s v="STR105"/>
    <s v="EMP0089"/>
    <n v="4"/>
    <n v="597.21"/>
    <n v="20"/>
    <n v="477.77"/>
    <n v="1911.07"/>
    <n v="1345.6"/>
    <n v="565.47"/>
    <x v="4"/>
    <x v="0"/>
    <x v="0"/>
    <n v="0.58472222222222225"/>
    <s v="Weekday"/>
    <x v="51"/>
    <x v="6"/>
    <n v="541.35"/>
    <s v="Lokesh Gupta"/>
    <s v="Gold"/>
    <x v="239"/>
    <s v="Cashier"/>
    <s v="FreshMart Ahmedabad Junction"/>
    <x v="1"/>
    <x v="1"/>
    <x v="8"/>
    <n v="10"/>
    <n v="0.29589183023123172"/>
    <x v="2"/>
  </r>
  <r>
    <s v="INV101278"/>
    <d v="2025-10-25T00:00:00"/>
    <s v="CUST0279"/>
    <s v="PRD112"/>
    <s v="STR122"/>
    <s v="EMP0262"/>
    <n v="6"/>
    <n v="283.7"/>
    <n v="20"/>
    <n v="340.44"/>
    <n v="1566.02"/>
    <n v="1263.1199999999999"/>
    <n v="302.89999999999998"/>
    <x v="1"/>
    <x v="0"/>
    <x v="0"/>
    <n v="0.41805555555555557"/>
    <s v="Weekend"/>
    <x v="80"/>
    <x v="4"/>
    <n v="251.73"/>
    <s v="Ramesh Devi"/>
    <s v="Gold"/>
    <x v="234"/>
    <s v="Sales"/>
    <s v="FreshMart Pune Square"/>
    <x v="1"/>
    <x v="1"/>
    <x v="8"/>
    <n v="10"/>
    <n v="0.19342026283189231"/>
    <x v="2"/>
  </r>
  <r>
    <s v="INV100118"/>
    <d v="2025-10-24T00:00:00"/>
    <s v="CUST0119"/>
    <s v="PRD089"/>
    <s v="STR132"/>
    <s v="EMP0106"/>
    <n v="7"/>
    <n v="342.68"/>
    <n v="5"/>
    <n v="119.94"/>
    <n v="2278.8200000000002"/>
    <n v="1759.94"/>
    <n v="518.88"/>
    <x v="2"/>
    <x v="0"/>
    <x v="0"/>
    <n v="0.62083333333333335"/>
    <s v="Weekday"/>
    <x v="92"/>
    <x v="9"/>
    <n v="305.67"/>
    <s v="Nandhini Naidu"/>
    <s v="Gold"/>
    <x v="217"/>
    <s v="Sales"/>
    <s v="FreshMart Surat Plaza"/>
    <x v="1"/>
    <x v="1"/>
    <x v="8"/>
    <n v="10"/>
    <n v="0.22769679044417723"/>
    <x v="4"/>
  </r>
  <r>
    <s v="INV101158"/>
    <d v="2025-10-20T00:00:00"/>
    <s v="CUST0504"/>
    <s v="PRD082"/>
    <s v="STR115"/>
    <s v="EMP0136"/>
    <n v="3"/>
    <n v="238.97"/>
    <n v="10"/>
    <n v="71.69"/>
    <n v="645.22"/>
    <n v="577.23"/>
    <n v="67.989999999999995"/>
    <x v="2"/>
    <x v="0"/>
    <x v="0"/>
    <n v="0.4909722222222222"/>
    <s v="Weekday"/>
    <x v="31"/>
    <x v="9"/>
    <n v="232.92"/>
    <s v="Kalpana Kumar"/>
    <s v="Gold"/>
    <x v="290"/>
    <s v="Sales"/>
    <s v="FreshMart Surat Nagar"/>
    <x v="1"/>
    <x v="1"/>
    <x v="8"/>
    <n v="10"/>
    <n v="0.10537491088310963"/>
    <x v="1"/>
  </r>
  <r>
    <s v="INV100781"/>
    <d v="2025-10-17T00:00:00"/>
    <s v="CUST0060"/>
    <s v="PRD011"/>
    <s v="STR109"/>
    <s v="EMP0180"/>
    <n v="3"/>
    <n v="186.32"/>
    <n v="10"/>
    <n v="55.9"/>
    <n v="503.06"/>
    <n v="306.69"/>
    <n v="196.37"/>
    <x v="4"/>
    <x v="0"/>
    <x v="0"/>
    <n v="0.72986111111111107"/>
    <s v="Weekday"/>
    <x v="52"/>
    <x v="6"/>
    <n v="168.36"/>
    <s v="Anand Subramaniam"/>
    <s v="Gold"/>
    <x v="229"/>
    <s v="Billing"/>
    <s v="FreshMart Mumbai Complex"/>
    <x v="1"/>
    <x v="1"/>
    <x v="8"/>
    <n v="10"/>
    <n v="0.39035105156442573"/>
    <x v="1"/>
  </r>
  <r>
    <s v="INV101460"/>
    <d v="2025-10-15T00:00:00"/>
    <s v="CUST0370"/>
    <s v="PRD018"/>
    <s v="STR128"/>
    <s v="EMP0021"/>
    <n v="4"/>
    <n v="259.32"/>
    <n v="10"/>
    <n v="103.73"/>
    <n v="933.55"/>
    <n v="764.8"/>
    <n v="168.75"/>
    <x v="1"/>
    <x v="0"/>
    <x v="0"/>
    <n v="0.80277777777777781"/>
    <s v="Weekday"/>
    <x v="21"/>
    <x v="7"/>
    <n v="232.58"/>
    <s v="Jaya Naicker"/>
    <s v="Gold"/>
    <x v="129"/>
    <s v="Inventory"/>
    <s v="FreshMart Surat Junction"/>
    <x v="1"/>
    <x v="1"/>
    <x v="8"/>
    <n v="10"/>
    <n v="0.18076160891221682"/>
    <x v="1"/>
  </r>
  <r>
    <s v="INV101159"/>
    <d v="2025-10-14T00:00:00"/>
    <s v="CUST0675"/>
    <s v="PRD108"/>
    <s v="STR128"/>
    <s v="EMP0316"/>
    <n v="8"/>
    <n v="337.44"/>
    <n v="15"/>
    <n v="404.93"/>
    <n v="2294.59"/>
    <n v="2079.44"/>
    <n v="215.15"/>
    <x v="4"/>
    <x v="0"/>
    <x v="0"/>
    <n v="0.81944444444444442"/>
    <s v="Weekday"/>
    <x v="140"/>
    <x v="4"/>
    <n v="306.62"/>
    <s v="Anand Chettiar"/>
    <s v="Gold"/>
    <x v="235"/>
    <s v="Billing"/>
    <s v="FreshMart Surat Junction"/>
    <x v="1"/>
    <x v="1"/>
    <x v="8"/>
    <n v="10"/>
    <n v="9.3764027560479205E-2"/>
    <x v="3"/>
  </r>
  <r>
    <s v="INV102089"/>
    <d v="2025-10-14T00:00:00"/>
    <s v="CUST0686"/>
    <s v="PRD060"/>
    <s v="STR129"/>
    <s v="EMP0301"/>
    <n v="7"/>
    <n v="78.75"/>
    <n v="10"/>
    <n v="55.12"/>
    <n v="496.13"/>
    <n v="379.75"/>
    <n v="116.38"/>
    <x v="4"/>
    <x v="0"/>
    <x v="0"/>
    <n v="0.4909722222222222"/>
    <s v="Weekday"/>
    <x v="87"/>
    <x v="11"/>
    <n v="72.930000000000007"/>
    <s v="Hemalatha Balan"/>
    <s v="Gold"/>
    <x v="228"/>
    <s v="Inventory"/>
    <s v="FreshMart Ahmedabad Heights"/>
    <x v="1"/>
    <x v="1"/>
    <x v="8"/>
    <n v="10"/>
    <n v="0.23457561526212886"/>
    <x v="1"/>
  </r>
  <r>
    <s v="INV101728"/>
    <d v="2025-04-10T00:00:00"/>
    <s v="CUST0658"/>
    <s v="PRD017"/>
    <s v="STR126"/>
    <s v="EMP0063"/>
    <n v="3"/>
    <n v="493.36"/>
    <n v="10"/>
    <n v="148.01"/>
    <n v="1531.88"/>
    <n v="1193.07"/>
    <n v="338.81"/>
    <x v="2"/>
    <x v="0"/>
    <x v="0"/>
    <n v="0.90069444444444446"/>
    <s v="Weekend"/>
    <x v="34"/>
    <x v="7"/>
    <n v="464.41"/>
    <s v="Udhay Subramaniam"/>
    <s v="Gold"/>
    <x v="138"/>
    <s v="Store Manager"/>
    <s v="FreshMart Surat Hub"/>
    <x v="1"/>
    <x v="1"/>
    <x v="4"/>
    <n v="4"/>
    <n v="0.22117267671096952"/>
    <x v="1"/>
  </r>
  <r>
    <s v="INV102054"/>
    <d v="2025-03-10T00:00:00"/>
    <s v="CUST0221"/>
    <s v="PRD019"/>
    <s v="STR127"/>
    <s v="EMP0035"/>
    <n v="3"/>
    <n v="485.57"/>
    <n v="5"/>
    <n v="72.84"/>
    <n v="1383.87"/>
    <n v="1140.24"/>
    <n v="243.63"/>
    <x v="0"/>
    <x v="0"/>
    <x v="0"/>
    <n v="0.62777777777777777"/>
    <s v="Weekday"/>
    <x v="85"/>
    <x v="7"/>
    <n v="448.94"/>
    <s v="Mala Nathan"/>
    <s v="Gold"/>
    <x v="197"/>
    <s v="HR"/>
    <s v="FreshMart Surat Enclave"/>
    <x v="1"/>
    <x v="1"/>
    <x v="3"/>
    <n v="3"/>
    <n v="0.17604977346138007"/>
    <x v="4"/>
  </r>
  <r>
    <s v="INV100077"/>
    <d v="2025-02-10T00:00:00"/>
    <s v="CUST0567"/>
    <s v="PRD085"/>
    <s v="STR139"/>
    <s v="EMP0242"/>
    <n v="5"/>
    <n v="413.68"/>
    <n v="15"/>
    <n v="310.26"/>
    <n v="1758.14"/>
    <n v="1680.35"/>
    <n v="77.790000000000006"/>
    <x v="1"/>
    <x v="0"/>
    <x v="0"/>
    <n v="0.85833333333333328"/>
    <s v="Weekday"/>
    <x v="44"/>
    <x v="9"/>
    <n v="389.61"/>
    <s v="Bharath Balan"/>
    <s v="Gold"/>
    <x v="333"/>
    <s v="Inventory"/>
    <s v="FreshMart Nagpur Colony"/>
    <x v="1"/>
    <x v="1"/>
    <x v="0"/>
    <n v="2"/>
    <n v="4.4245623215443598E-2"/>
    <x v="3"/>
  </r>
  <r>
    <s v="INV100242"/>
    <d v="2025-09-21T00:00:00"/>
    <s v="CUST0599"/>
    <s v="PRD075"/>
    <s v="STR107"/>
    <s v="EMP0038"/>
    <n v="7"/>
    <n v="298.02"/>
    <n v="5"/>
    <n v="104.31"/>
    <n v="2279.1"/>
    <n v="1576.96"/>
    <n v="702.14"/>
    <x v="4"/>
    <x v="0"/>
    <x v="0"/>
    <n v="0.54166666666666663"/>
    <s v="Weekend"/>
    <x v="20"/>
    <x v="1"/>
    <n v="297.32"/>
    <s v="Kalpana Subramaniam"/>
    <s v="Gold"/>
    <x v="205"/>
    <s v="Inventory"/>
    <s v="FreshMart Surat Arcade"/>
    <x v="1"/>
    <x v="1"/>
    <x v="10"/>
    <n v="9"/>
    <n v="0.30807774998903076"/>
    <x v="4"/>
  </r>
  <r>
    <s v="INV100857"/>
    <d v="2025-09-13T00:00:00"/>
    <s v="CUST0293"/>
    <s v="PRD133"/>
    <s v="STR121"/>
    <s v="EMP0319"/>
    <n v="5"/>
    <n v="89.69"/>
    <n v="5"/>
    <n v="22.42"/>
    <n v="489.93"/>
    <n v="311.25"/>
    <n v="178.68"/>
    <x v="0"/>
    <x v="0"/>
    <x v="0"/>
    <n v="0.83333333333333337"/>
    <s v="Weekend"/>
    <x v="55"/>
    <x v="0"/>
    <n v="80.5"/>
    <s v="Suresh Chandran"/>
    <s v="Gold"/>
    <x v="244"/>
    <s v="Cashier"/>
    <s v="FreshMart Pune Junction"/>
    <x v="1"/>
    <x v="1"/>
    <x v="10"/>
    <n v="9"/>
    <n v="0.36470516196191294"/>
    <x v="4"/>
  </r>
  <r>
    <s v="INV101275"/>
    <d v="2025-11-09T00:00:00"/>
    <s v="CUST0157"/>
    <s v="PRD033"/>
    <s v="STR121"/>
    <s v="EMP0319"/>
    <n v="5"/>
    <n v="219.52"/>
    <n v="10"/>
    <n v="109.76"/>
    <n v="987.84"/>
    <n v="885.15"/>
    <n v="102.69"/>
    <x v="2"/>
    <x v="0"/>
    <x v="0"/>
    <n v="0.40208333333333335"/>
    <s v="Weekday"/>
    <x v="66"/>
    <x v="3"/>
    <n v="217.42"/>
    <s v="Prasath Chettiar"/>
    <s v="Gold"/>
    <x v="244"/>
    <s v="Cashier"/>
    <s v="FreshMart Pune Junction"/>
    <x v="1"/>
    <x v="1"/>
    <x v="5"/>
    <n v="11"/>
    <n v="0.10395408163265306"/>
    <x v="1"/>
  </r>
  <r>
    <s v="INV101547"/>
    <d v="2025-11-09T00:00:00"/>
    <s v="CUST0666"/>
    <s v="PRD110"/>
    <s v="STR109"/>
    <s v="EMP0180"/>
    <n v="4"/>
    <n v="328.15"/>
    <n v="20"/>
    <n v="262.52"/>
    <n v="1050.08"/>
    <n v="1014.8"/>
    <n v="35.28"/>
    <x v="2"/>
    <x v="0"/>
    <x v="0"/>
    <n v="0.41597222222222224"/>
    <s v="Weekday"/>
    <x v="141"/>
    <x v="4"/>
    <n v="291.93"/>
    <s v="Anand Reddy"/>
    <s v="Gold"/>
    <x v="229"/>
    <s v="Billing"/>
    <s v="FreshMart Mumbai Complex"/>
    <x v="1"/>
    <x v="1"/>
    <x v="5"/>
    <n v="11"/>
    <n v="3.359744019503276E-2"/>
    <x v="2"/>
  </r>
  <r>
    <s v="INV100483"/>
    <d v="2025-10-09T00:00:00"/>
    <s v="CUST0666"/>
    <s v="PRD114"/>
    <s v="STR097"/>
    <s v="EMP0146"/>
    <n v="6"/>
    <n v="200.08"/>
    <n v="10"/>
    <n v="120.05"/>
    <n v="1080.43"/>
    <n v="949.68"/>
    <n v="130.75"/>
    <x v="0"/>
    <x v="0"/>
    <x v="0"/>
    <n v="0.72916666666666663"/>
    <s v="Weekday"/>
    <x v="98"/>
    <x v="4"/>
    <n v="188.64"/>
    <s v="Anand Reddy"/>
    <s v="Gold"/>
    <x v="163"/>
    <s v="Inventory"/>
    <s v="FreshMart Ahmedabad Arcade"/>
    <x v="1"/>
    <x v="1"/>
    <x v="8"/>
    <n v="10"/>
    <n v="0.12101663226678266"/>
    <x v="1"/>
  </r>
  <r>
    <s v="INV100864"/>
    <d v="2025-10-09T00:00:00"/>
    <s v="CUST0572"/>
    <s v="PRD112"/>
    <s v="STR101"/>
    <s v="EMP0131"/>
    <n v="6"/>
    <n v="255.48"/>
    <n v="5"/>
    <n v="76.64"/>
    <n v="1456.24"/>
    <n v="1263.1199999999999"/>
    <n v="193.12"/>
    <x v="4"/>
    <x v="0"/>
    <x v="0"/>
    <n v="0.72569444444444442"/>
    <s v="Weekday"/>
    <x v="80"/>
    <x v="4"/>
    <n v="251.73"/>
    <s v="Chandrasekar Balan"/>
    <s v="Gold"/>
    <x v="167"/>
    <s v="Inventory"/>
    <s v="FreshMart Nagpur Junction"/>
    <x v="1"/>
    <x v="1"/>
    <x v="8"/>
    <n v="10"/>
    <n v="0.13261550293907598"/>
    <x v="4"/>
  </r>
  <r>
    <s v="INV101540"/>
    <d v="2025-07-09T00:00:00"/>
    <s v="CUST0610"/>
    <s v="PRD031"/>
    <s v="STR136"/>
    <s v="EMP0070"/>
    <n v="5"/>
    <n v="373.84"/>
    <n v="15"/>
    <n v="280.38"/>
    <n v="1827.14"/>
    <n v="1358.9"/>
    <n v="468.24"/>
    <x v="1"/>
    <x v="0"/>
    <x v="0"/>
    <n v="0.48333333333333334"/>
    <s v="Weekend"/>
    <x v="50"/>
    <x v="3"/>
    <n v="342.46"/>
    <s v="Gokul Chettiar"/>
    <s v="Gold"/>
    <x v="51"/>
    <s v="Sales"/>
    <s v="FreshMart Nagpur Crossing"/>
    <x v="1"/>
    <x v="1"/>
    <x v="1"/>
    <n v="7"/>
    <n v="0.25626936085904745"/>
    <x v="3"/>
  </r>
  <r>
    <s v="INV102323"/>
    <d v="2025-08-30T00:00:00"/>
    <s v="CUST0482"/>
    <s v="PRD035"/>
    <s v="STR129"/>
    <s v="EMP0196"/>
    <n v="5"/>
    <n v="545.58000000000004"/>
    <n v="10"/>
    <n v="272.79000000000002"/>
    <n v="2823.38"/>
    <n v="1949"/>
    <n v="874.38"/>
    <x v="1"/>
    <x v="0"/>
    <x v="0"/>
    <n v="0.41944444444444445"/>
    <s v="Weekend"/>
    <x v="40"/>
    <x v="3"/>
    <n v="503.36"/>
    <s v="Prakash Naicker"/>
    <s v="Gold"/>
    <x v="162"/>
    <s v="Operations"/>
    <s v="FreshMart Ahmedabad Heights"/>
    <x v="1"/>
    <x v="1"/>
    <x v="11"/>
    <n v="8"/>
    <n v="0.30969263790208895"/>
    <x v="1"/>
  </r>
  <r>
    <s v="INV102257"/>
    <d v="2025-08-21T00:00:00"/>
    <s v="CUST0082"/>
    <s v="PRD033"/>
    <s v="STR137"/>
    <s v="EMP0307"/>
    <n v="5"/>
    <n v="249.92"/>
    <n v="20"/>
    <n v="249.92"/>
    <n v="999.68"/>
    <n v="885.15"/>
    <n v="114.53"/>
    <x v="4"/>
    <x v="0"/>
    <x v="0"/>
    <n v="0.38750000000000001"/>
    <s v="Weekday"/>
    <x v="66"/>
    <x v="3"/>
    <n v="217.42"/>
    <s v="Kavya Raj"/>
    <s v="Gold"/>
    <x v="310"/>
    <s v="Cashier"/>
    <s v="FreshMart Ahmedabad Square"/>
    <x v="1"/>
    <x v="1"/>
    <x v="11"/>
    <n v="8"/>
    <n v="0.11456666133162613"/>
    <x v="2"/>
  </r>
  <r>
    <s v="INV101542"/>
    <d v="2025-08-14T00:00:00"/>
    <s v="CUST0495"/>
    <s v="PRD136"/>
    <s v="STR096"/>
    <s v="EMP0301"/>
    <n v="4"/>
    <n v="136.81"/>
    <n v="5"/>
    <n v="27.36"/>
    <n v="519.88"/>
    <n v="364.72"/>
    <n v="155.16"/>
    <x v="3"/>
    <x v="0"/>
    <x v="0"/>
    <n v="0.37638888888888888"/>
    <s v="Weekday"/>
    <x v="72"/>
    <x v="0"/>
    <n v="123.11"/>
    <s v="Bhuvana Pillai"/>
    <s v="Gold"/>
    <x v="228"/>
    <s v="Inventory"/>
    <s v="FreshMart Mumbai Bypass"/>
    <x v="1"/>
    <x v="1"/>
    <x v="11"/>
    <n v="8"/>
    <n v="0.29845348926675386"/>
    <x v="4"/>
  </r>
  <r>
    <s v="INV100722"/>
    <d v="2025-12-08T00:00:00"/>
    <s v="CUST0686"/>
    <s v="PRD055"/>
    <s v="STR129"/>
    <s v="EMP0150"/>
    <n v="8"/>
    <n v="141.26"/>
    <n v="10"/>
    <n v="113.01"/>
    <n v="1017.07"/>
    <n v="765.6"/>
    <n v="251.47"/>
    <x v="4"/>
    <x v="0"/>
    <x v="0"/>
    <n v="0.81944444444444442"/>
    <s v="Weekday"/>
    <x v="101"/>
    <x v="2"/>
    <n v="125.15"/>
    <s v="Hemalatha Balan"/>
    <s v="Gold"/>
    <x v="58"/>
    <s v="Operations"/>
    <s v="FreshMart Ahmedabad Heights"/>
    <x v="1"/>
    <x v="1"/>
    <x v="2"/>
    <n v="12"/>
    <n v="0.24724945185680433"/>
    <x v="1"/>
  </r>
  <r>
    <s v="INV100880"/>
    <d v="2025-07-08T00:00:00"/>
    <s v="CUST0505"/>
    <s v="PRD138"/>
    <s v="STR111"/>
    <s v="EMP0005"/>
    <n v="6"/>
    <n v="458.91"/>
    <n v="15"/>
    <n v="413.02"/>
    <n v="2340.44"/>
    <n v="1917.84"/>
    <n v="422.6"/>
    <x v="4"/>
    <x v="0"/>
    <x v="0"/>
    <n v="0.58333333333333337"/>
    <s v="Weekday"/>
    <x v="99"/>
    <x v="0"/>
    <n v="416.08"/>
    <s v="Yazhini Sekar"/>
    <s v="Gold"/>
    <x v="117"/>
    <s v="Inventory"/>
    <s v="FreshMart Mumbai Towers"/>
    <x v="1"/>
    <x v="1"/>
    <x v="1"/>
    <n v="7"/>
    <n v="0.18056433832954488"/>
    <x v="3"/>
  </r>
  <r>
    <s v="INV101109"/>
    <d v="2025-07-29T00:00:00"/>
    <s v="CUST0572"/>
    <s v="PRD101"/>
    <s v="STR115"/>
    <s v="EMP0072"/>
    <n v="5"/>
    <n v="507.59"/>
    <n v="10"/>
    <n v="253.79"/>
    <n v="2284.16"/>
    <n v="1935.8"/>
    <n v="348.36"/>
    <x v="1"/>
    <x v="0"/>
    <x v="0"/>
    <n v="0.41597222222222224"/>
    <s v="Weekday"/>
    <x v="79"/>
    <x v="10"/>
    <n v="451.89"/>
    <s v="Chandrasekar Balan"/>
    <s v="Gold"/>
    <x v="289"/>
    <s v="Sales"/>
    <s v="FreshMart Surat Nagar"/>
    <x v="1"/>
    <x v="1"/>
    <x v="1"/>
    <n v="7"/>
    <n v="0.15251120762118242"/>
    <x v="1"/>
  </r>
  <r>
    <s v="INV101681"/>
    <d v="2025-07-29T00:00:00"/>
    <s v="CUST0144"/>
    <s v="PRD079"/>
    <s v="STR111"/>
    <s v="EMP0307"/>
    <n v="8"/>
    <n v="263.72000000000003"/>
    <n v="15"/>
    <n v="316.45999999999998"/>
    <n v="1793.3"/>
    <n v="1552.48"/>
    <n v="240.82"/>
    <x v="5"/>
    <x v="0"/>
    <x v="0"/>
    <n v="0.38958333333333334"/>
    <s v="Weekday"/>
    <x v="64"/>
    <x v="1"/>
    <n v="260.93"/>
    <s v="Lalitha Chandran"/>
    <s v="Gold"/>
    <x v="310"/>
    <s v="Cashier"/>
    <s v="FreshMart Mumbai Towers"/>
    <x v="1"/>
    <x v="1"/>
    <x v="1"/>
    <n v="7"/>
    <n v="0.13428874142642055"/>
    <x v="3"/>
  </r>
  <r>
    <s v="INV102389"/>
    <d v="2025-07-29T00:00:00"/>
    <s v="CUST0610"/>
    <s v="PRD008"/>
    <s v="STR101"/>
    <s v="EMP0249"/>
    <n v="3"/>
    <n v="510.28"/>
    <n v="15"/>
    <n v="229.63"/>
    <n v="1301.21"/>
    <n v="848.64"/>
    <n v="452.57"/>
    <x v="2"/>
    <x v="0"/>
    <x v="0"/>
    <n v="0.6430555555555556"/>
    <s v="Weekday"/>
    <x v="68"/>
    <x v="6"/>
    <n v="455.79"/>
    <s v="Gokul Chettiar"/>
    <s v="Gold"/>
    <x v="123"/>
    <s v="Inventory"/>
    <s v="FreshMart Nagpur Junction"/>
    <x v="1"/>
    <x v="1"/>
    <x v="1"/>
    <n v="7"/>
    <n v="0.34780704113863248"/>
    <x v="3"/>
  </r>
  <r>
    <s v="INV101862"/>
    <d v="2025-07-20T00:00:00"/>
    <s v="CUST0046"/>
    <s v="PRD054"/>
    <s v="STR099"/>
    <s v="EMP0026"/>
    <n v="7"/>
    <n v="548.45000000000005"/>
    <n v="15"/>
    <n v="575.87"/>
    <n v="3752.77"/>
    <n v="2654.33"/>
    <n v="1098.44"/>
    <x v="4"/>
    <x v="0"/>
    <x v="0"/>
    <n v="0.86458333333333337"/>
    <s v="Weekend"/>
    <x v="3"/>
    <x v="2"/>
    <n v="530.16"/>
    <s v="Kishore Murugan"/>
    <s v="Gold"/>
    <x v="212"/>
    <s v="Operations"/>
    <s v="FreshMart Nagpur Plaza"/>
    <x v="1"/>
    <x v="1"/>
    <x v="1"/>
    <n v="7"/>
    <n v="0.29270112476917054"/>
    <x v="3"/>
  </r>
  <r>
    <s v="INV102426"/>
    <d v="2025-07-19T00:00:00"/>
    <s v="CUST0069"/>
    <s v="PRD031"/>
    <s v="STR136"/>
    <s v="EMP0070"/>
    <n v="4"/>
    <n v="343.24"/>
    <n v="10"/>
    <n v="137.30000000000001"/>
    <n v="1421.01"/>
    <n v="1087.1199999999999"/>
    <n v="333.89"/>
    <x v="5"/>
    <x v="0"/>
    <x v="0"/>
    <n v="0.47430555555555554"/>
    <s v="Weekend"/>
    <x v="50"/>
    <x v="3"/>
    <n v="342.46"/>
    <s v="Aishwarya Prabhu"/>
    <s v="Gold"/>
    <x v="51"/>
    <s v="Sales"/>
    <s v="FreshMart Nagpur Crossing"/>
    <x v="1"/>
    <x v="1"/>
    <x v="1"/>
    <n v="7"/>
    <n v="0.23496667862998852"/>
    <x v="1"/>
  </r>
  <r>
    <s v="INV101650"/>
    <d v="2025-07-17T00:00:00"/>
    <s v="CUST0600"/>
    <s v="PRD109"/>
    <s v="STR107"/>
    <s v="EMP0038"/>
    <n v="8"/>
    <n v="180.81"/>
    <n v="10"/>
    <n v="144.65"/>
    <n v="1301.83"/>
    <n v="1103.5999999999999"/>
    <n v="198.23"/>
    <x v="2"/>
    <x v="0"/>
    <x v="0"/>
    <n v="0.44027777777777777"/>
    <s v="Weekday"/>
    <x v="18"/>
    <x v="4"/>
    <n v="157.97999999999999"/>
    <s v="Anitha Reddy"/>
    <s v="Gold"/>
    <x v="205"/>
    <s v="Inventory"/>
    <s v="FreshMart Surat Arcade"/>
    <x v="1"/>
    <x v="1"/>
    <x v="1"/>
    <n v="7"/>
    <n v="0.15227026570289515"/>
    <x v="1"/>
  </r>
  <r>
    <s v="INV101411"/>
    <d v="2025-07-16T00:00:00"/>
    <s v="CUST0263"/>
    <s v="PRD072"/>
    <s v="STR099"/>
    <s v="EMP0202"/>
    <n v="5"/>
    <n v="357.79"/>
    <n v="10"/>
    <n v="178.9"/>
    <n v="1610.05"/>
    <n v="1319.25"/>
    <n v="290.8"/>
    <x v="2"/>
    <x v="0"/>
    <x v="0"/>
    <n v="0.57291666666666663"/>
    <s v="Weekday"/>
    <x v="57"/>
    <x v="1"/>
    <n v="340.25"/>
    <s v="Deepa Kumar"/>
    <s v="Gold"/>
    <x v="216"/>
    <s v="Sales"/>
    <s v="FreshMart Nagpur Plaza"/>
    <x v="1"/>
    <x v="1"/>
    <x v="1"/>
    <n v="7"/>
    <n v="0.18061550883512936"/>
    <x v="1"/>
  </r>
  <r>
    <s v="INV101649"/>
    <d v="2025-07-13T00:00:00"/>
    <s v="CUST0455"/>
    <s v="PRD135"/>
    <s v="STR119"/>
    <s v="EMP0110"/>
    <n v="3"/>
    <n v="431"/>
    <n v="20"/>
    <n v="258.60000000000002"/>
    <n v="1189.56"/>
    <n v="879.15"/>
    <n v="310.41000000000003"/>
    <x v="4"/>
    <x v="0"/>
    <x v="0"/>
    <n v="0.8569444444444444"/>
    <s v="Weekend"/>
    <x v="43"/>
    <x v="0"/>
    <n v="379.12"/>
    <s v="Nithya Venkataraman"/>
    <s v="Gold"/>
    <x v="178"/>
    <s v="Cashier"/>
    <s v="FreshMart Ahmedabad Nagar"/>
    <x v="1"/>
    <x v="1"/>
    <x v="1"/>
    <n v="7"/>
    <n v="0.26094522344396248"/>
    <x v="2"/>
  </r>
  <r>
    <s v="INV102496"/>
    <d v="2025-07-13T00:00:00"/>
    <s v="CUST0676"/>
    <s v="PRD050"/>
    <s v="STR094"/>
    <s v="EMP0008"/>
    <n v="5"/>
    <n v="52.47"/>
    <n v="10"/>
    <n v="26.23"/>
    <n v="271.54000000000002"/>
    <n v="187.4"/>
    <n v="84.14"/>
    <x v="4"/>
    <x v="0"/>
    <x v="0"/>
    <n v="0.38958333333333334"/>
    <s v="Weekend"/>
    <x v="2"/>
    <x v="2"/>
    <n v="51.33"/>
    <s v="Dhanush Mudaliar"/>
    <s v="Gold"/>
    <x v="226"/>
    <s v="Store Manager"/>
    <s v="FreshMart Mumbai Central"/>
    <x v="1"/>
    <x v="1"/>
    <x v="1"/>
    <n v="7"/>
    <n v="0.30986226706930836"/>
    <x v="1"/>
  </r>
  <r>
    <s v="INV100424"/>
    <d v="2025-07-07T00:00:00"/>
    <s v="CUST0610"/>
    <s v="PRD093"/>
    <s v="STR040"/>
    <s v="EMP0061"/>
    <n v="4"/>
    <n v="109.34"/>
    <n v="20"/>
    <n v="87.47"/>
    <n v="349.89"/>
    <n v="319.27999999999997"/>
    <n v="30.61"/>
    <x v="3"/>
    <x v="0"/>
    <x v="0"/>
    <n v="0.56041666666666667"/>
    <s v="Weekday"/>
    <x v="61"/>
    <x v="10"/>
    <n v="96.72"/>
    <s v="Gokul Chettiar"/>
    <s v="Gold"/>
    <x v="177"/>
    <s v="Billing"/>
    <s v="FreshMart Coimbatore Colony"/>
    <x v="1"/>
    <x v="1"/>
    <x v="1"/>
    <n v="7"/>
    <n v="8.7484638029094855E-2"/>
    <x v="2"/>
  </r>
  <r>
    <s v="INV102226"/>
    <d v="2025-06-29T00:00:00"/>
    <s v="CUST0188"/>
    <s v="PRD085"/>
    <s v="STR132"/>
    <s v="EMP0151"/>
    <n v="7"/>
    <n v="405.1"/>
    <n v="10"/>
    <n v="283.57"/>
    <n v="2934.95"/>
    <n v="2352.4899999999998"/>
    <n v="582.46"/>
    <x v="1"/>
    <x v="0"/>
    <x v="0"/>
    <n v="0.91111111111111109"/>
    <s v="Weekend"/>
    <x v="44"/>
    <x v="9"/>
    <n v="389.61"/>
    <s v="Gopal Raj"/>
    <s v="Gold"/>
    <x v="86"/>
    <s v="Billing"/>
    <s v="FreshMart Surat Plaza"/>
    <x v="1"/>
    <x v="1"/>
    <x v="9"/>
    <n v="6"/>
    <n v="0.19845653247925862"/>
    <x v="1"/>
  </r>
  <r>
    <s v="INV100133"/>
    <d v="2025-06-28T00:00:00"/>
    <s v="CUST0540"/>
    <s v="PRD051"/>
    <s v="STR132"/>
    <s v="EMP0151"/>
    <n v="4"/>
    <n v="164.99"/>
    <n v="15"/>
    <n v="98.99"/>
    <n v="645.12"/>
    <n v="451.2"/>
    <n v="193.92"/>
    <x v="5"/>
    <x v="0"/>
    <x v="0"/>
    <n v="0.5180555555555556"/>
    <s v="Weekend"/>
    <x v="136"/>
    <x v="2"/>
    <n v="147.97"/>
    <s v="Thenmozhi Naicker"/>
    <s v="Gold"/>
    <x v="86"/>
    <s v="Billing"/>
    <s v="FreshMart Surat Plaza"/>
    <x v="1"/>
    <x v="1"/>
    <x v="9"/>
    <n v="6"/>
    <n v="0.30059523809523808"/>
    <x v="3"/>
  </r>
  <r>
    <s v="INV100155"/>
    <d v="2025-06-24T00:00:00"/>
    <s v="CUST0676"/>
    <s v="PRD077"/>
    <s v="STR108"/>
    <s v="EMP0171"/>
    <n v="8"/>
    <n v="88.63"/>
    <n v="20"/>
    <n v="141.81"/>
    <n v="567.23"/>
    <n v="545.36"/>
    <n v="21.87"/>
    <x v="3"/>
    <x v="0"/>
    <x v="0"/>
    <n v="0.38611111111111113"/>
    <s v="Weekday"/>
    <x v="109"/>
    <x v="1"/>
    <n v="86.11"/>
    <s v="Dhanush Mudaliar"/>
    <s v="Gold"/>
    <x v="152"/>
    <s v="Cashier"/>
    <s v="FreshMart Mumbai Square"/>
    <x v="1"/>
    <x v="1"/>
    <x v="9"/>
    <n v="6"/>
    <n v="3.8555788657158474E-2"/>
    <x v="2"/>
  </r>
  <r>
    <s v="INV101401"/>
    <d v="2025-06-22T00:00:00"/>
    <s v="CUST0092"/>
    <s v="PRD023"/>
    <s v="STR130"/>
    <s v="EMP0066"/>
    <n v="5"/>
    <n v="368.06"/>
    <n v="15"/>
    <n v="276.05"/>
    <n v="1798.89"/>
    <n v="1330.5"/>
    <n v="468.39"/>
    <x v="5"/>
    <x v="0"/>
    <x v="0"/>
    <n v="0.62777777777777777"/>
    <s v="Weekend"/>
    <x v="11"/>
    <x v="7"/>
    <n v="342.27"/>
    <s v="Naveen Kumar"/>
    <s v="Gold"/>
    <x v="213"/>
    <s v="Operations"/>
    <s v="FreshMart Surat Central"/>
    <x v="1"/>
    <x v="1"/>
    <x v="9"/>
    <n v="6"/>
    <n v="0.26037723262678647"/>
    <x v="3"/>
  </r>
  <r>
    <s v="INV101428"/>
    <d v="2025-06-21T00:00:00"/>
    <s v="CUST0049"/>
    <s v="PRD024"/>
    <s v="STR105"/>
    <s v="EMP0089"/>
    <n v="7"/>
    <n v="359.18"/>
    <n v="10"/>
    <n v="251.43"/>
    <n v="2602.25"/>
    <n v="1722.84"/>
    <n v="879.41"/>
    <x v="2"/>
    <x v="0"/>
    <x v="0"/>
    <n v="0.84444444444444444"/>
    <s v="Weekend"/>
    <x v="88"/>
    <x v="7"/>
    <n v="313.47000000000003"/>
    <s v="Lokesh Gupta"/>
    <s v="Gold"/>
    <x v="239"/>
    <s v="Cashier"/>
    <s v="FreshMart Ahmedabad Junction"/>
    <x v="1"/>
    <x v="1"/>
    <x v="9"/>
    <n v="6"/>
    <n v="0.33794216543375921"/>
    <x v="1"/>
  </r>
  <r>
    <s v="INV100562"/>
    <d v="2025-11-06T00:00:00"/>
    <s v="CUST0611"/>
    <s v="PRD017"/>
    <s v="STR125"/>
    <s v="EMP0259"/>
    <n v="4"/>
    <n v="522.07000000000005"/>
    <n v="15"/>
    <n v="313.24"/>
    <n v="1775.04"/>
    <n v="1590.76"/>
    <n v="184.28"/>
    <x v="3"/>
    <x v="0"/>
    <x v="0"/>
    <n v="0.87152777777777779"/>
    <s v="Weekday"/>
    <x v="34"/>
    <x v="7"/>
    <n v="464.41"/>
    <s v="Vasanth Iyer"/>
    <s v="Gold"/>
    <x v="74"/>
    <s v="Inventory"/>
    <s v="FreshMart Nagpur Arcade"/>
    <x v="1"/>
    <x v="1"/>
    <x v="5"/>
    <n v="11"/>
    <n v="0.10381737876329548"/>
    <x v="3"/>
  </r>
  <r>
    <s v="INV101247"/>
    <d v="2025-09-06T00:00:00"/>
    <s v="CUST0639"/>
    <s v="PRD076"/>
    <s v="STR109"/>
    <s v="EMP0180"/>
    <n v="4"/>
    <n v="423.99"/>
    <n v="5"/>
    <n v="84.8"/>
    <n v="1611.16"/>
    <n v="1280.76"/>
    <n v="330.4"/>
    <x v="1"/>
    <x v="0"/>
    <x v="0"/>
    <n v="0.40208333333333335"/>
    <s v="Weekday"/>
    <x v="33"/>
    <x v="1"/>
    <n v="395.66"/>
    <s v="Hari Raj"/>
    <s v="Gold"/>
    <x v="229"/>
    <s v="Billing"/>
    <s v="FreshMart Mumbai Complex"/>
    <x v="1"/>
    <x v="1"/>
    <x v="10"/>
    <n v="9"/>
    <n v="0.20506963926611879"/>
    <x v="4"/>
  </r>
  <r>
    <s v="INV100837"/>
    <d v="2025-07-06T00:00:00"/>
    <s v="CUST0051"/>
    <s v="PRD125"/>
    <s v="STR130"/>
    <s v="EMP0217"/>
    <n v="8"/>
    <n v="220.37"/>
    <n v="10"/>
    <n v="176.3"/>
    <n v="1824.66"/>
    <n v="1563.52"/>
    <n v="261.14"/>
    <x v="2"/>
    <x v="0"/>
    <x v="0"/>
    <n v="0.71319444444444446"/>
    <s v="Weekend"/>
    <x v="82"/>
    <x v="8"/>
    <n v="219.39"/>
    <s v="Ovi Devi"/>
    <s v="Gold"/>
    <x v="227"/>
    <s v="Sales"/>
    <s v="FreshMart Surat Central"/>
    <x v="1"/>
    <x v="1"/>
    <x v="1"/>
    <n v="7"/>
    <n v="0.1431170738658161"/>
    <x v="1"/>
  </r>
  <r>
    <s v="INV101328"/>
    <d v="2025-05-29T00:00:00"/>
    <s v="CUST0168"/>
    <s v="PRD025"/>
    <s v="STR121"/>
    <s v="EMP0319"/>
    <n v="6"/>
    <n v="413.59"/>
    <n v="15"/>
    <n v="372.23"/>
    <n v="2109.31"/>
    <n v="1715.4"/>
    <n v="393.91"/>
    <x v="3"/>
    <x v="0"/>
    <x v="0"/>
    <n v="0.38541666666666669"/>
    <s v="Weekday"/>
    <x v="8"/>
    <x v="3"/>
    <n v="383.51"/>
    <s v="Naveen Prabhu"/>
    <s v="Gold"/>
    <x v="244"/>
    <s v="Cashier"/>
    <s v="FreshMart Pune Junction"/>
    <x v="1"/>
    <x v="1"/>
    <x v="6"/>
    <n v="5"/>
    <n v="0.18674827313197209"/>
    <x v="3"/>
  </r>
  <r>
    <s v="INV101845"/>
    <d v="2025-05-18T00:00:00"/>
    <s v="CUST0119"/>
    <s v="PRD107"/>
    <s v="STR096"/>
    <s v="EMP0301"/>
    <n v="3"/>
    <n v="459.74"/>
    <n v="15"/>
    <n v="206.88"/>
    <n v="1348.19"/>
    <n v="1045.23"/>
    <n v="302.95999999999998"/>
    <x v="3"/>
    <x v="0"/>
    <x v="0"/>
    <n v="0.8256944444444444"/>
    <s v="Weekend"/>
    <x v="94"/>
    <x v="4"/>
    <n v="405.1"/>
    <s v="Nandhini Naidu"/>
    <s v="Gold"/>
    <x v="228"/>
    <s v="Inventory"/>
    <s v="FreshMart Mumbai Bypass"/>
    <x v="1"/>
    <x v="1"/>
    <x v="6"/>
    <n v="5"/>
    <n v="0.22471610084631985"/>
    <x v="3"/>
  </r>
  <r>
    <s v="INV100879"/>
    <d v="2025-05-17T00:00:00"/>
    <s v="CUST0677"/>
    <s v="PRD090"/>
    <s v="STR101"/>
    <s v="EMP0098"/>
    <n v="4"/>
    <n v="446.42"/>
    <n v="10"/>
    <n v="178.57"/>
    <n v="1848.18"/>
    <n v="1480.72"/>
    <n v="367.46"/>
    <x v="2"/>
    <x v="0"/>
    <x v="0"/>
    <n v="0.46458333333333335"/>
    <s v="Weekend"/>
    <x v="49"/>
    <x v="9"/>
    <n v="438.7"/>
    <s v="Kamala Naidu"/>
    <s v="Gold"/>
    <x v="115"/>
    <s v="Inventory"/>
    <s v="FreshMart Nagpur Junction"/>
    <x v="1"/>
    <x v="1"/>
    <x v="6"/>
    <n v="5"/>
    <n v="0.19882262550184504"/>
    <x v="1"/>
  </r>
  <r>
    <s v="INV100093"/>
    <d v="2025-04-28T00:00:00"/>
    <s v="CUST0505"/>
    <s v="PRD088"/>
    <s v="STR120"/>
    <s v="EMP0344"/>
    <n v="6"/>
    <n v="465.55"/>
    <n v="15"/>
    <n v="419"/>
    <n v="2374.3000000000002"/>
    <n v="2047.44"/>
    <n v="326.86"/>
    <x v="5"/>
    <x v="0"/>
    <x v="0"/>
    <n v="0.82499999999999996"/>
    <s v="Weekday"/>
    <x v="16"/>
    <x v="9"/>
    <n v="404.97"/>
    <s v="Yazhini Sekar"/>
    <s v="Gold"/>
    <x v="34"/>
    <s v="Sales"/>
    <s v="FreshMart Nagpur Central"/>
    <x v="1"/>
    <x v="1"/>
    <x v="4"/>
    <n v="4"/>
    <n v="0.13766583835235649"/>
    <x v="3"/>
  </r>
  <r>
    <s v="INV101044"/>
    <d v="2025-04-22T00:00:00"/>
    <s v="CUST0584"/>
    <s v="PRD109"/>
    <s v="STR128"/>
    <s v="EMP0257"/>
    <n v="7"/>
    <n v="158.27000000000001"/>
    <n v="5"/>
    <n v="55.39"/>
    <n v="1052.5"/>
    <n v="965.65"/>
    <n v="86.85"/>
    <x v="1"/>
    <x v="0"/>
    <x v="0"/>
    <n v="0.45624999999999999"/>
    <s v="Weekday"/>
    <x v="18"/>
    <x v="4"/>
    <n v="157.97999999999999"/>
    <s v="Esha Krishnan"/>
    <s v="Gold"/>
    <x v="249"/>
    <s v="Cashier"/>
    <s v="FreshMart Surat Junction"/>
    <x v="1"/>
    <x v="1"/>
    <x v="4"/>
    <n v="4"/>
    <n v="8.2517814726840846E-2"/>
    <x v="4"/>
  </r>
  <r>
    <s v="INV100094"/>
    <d v="2025-04-20T00:00:00"/>
    <s v="CUST0246"/>
    <s v="PRD124"/>
    <s v="STR119"/>
    <s v="EMP0110"/>
    <n v="8"/>
    <n v="124.7"/>
    <n v="15"/>
    <n v="149.63999999999999"/>
    <n v="975.15"/>
    <n v="871.36"/>
    <n v="103.79"/>
    <x v="4"/>
    <x v="0"/>
    <x v="0"/>
    <n v="0.66180555555555554"/>
    <s v="Weekend"/>
    <x v="102"/>
    <x v="8"/>
    <n v="121.9"/>
    <s v="Udhay Varma"/>
    <s v="Gold"/>
    <x v="178"/>
    <s v="Cashier"/>
    <s v="FreshMart Ahmedabad Nagar"/>
    <x v="1"/>
    <x v="1"/>
    <x v="4"/>
    <n v="4"/>
    <n v="0.10643490745013588"/>
    <x v="3"/>
  </r>
  <r>
    <s v="INV101203"/>
    <d v="2025-04-18T00:00:00"/>
    <s v="CUST0654"/>
    <s v="PRD030"/>
    <s v="STR125"/>
    <s v="EMP0259"/>
    <n v="4"/>
    <n v="187.54"/>
    <n v="15"/>
    <n v="112.52"/>
    <n v="637.64"/>
    <n v="568"/>
    <n v="69.64"/>
    <x v="0"/>
    <x v="0"/>
    <x v="0"/>
    <n v="0.65"/>
    <s v="Weekday"/>
    <x v="69"/>
    <x v="3"/>
    <n v="172.63"/>
    <s v="Gokul Sekar"/>
    <s v="Gold"/>
    <x v="74"/>
    <s v="Inventory"/>
    <s v="FreshMart Nagpur Arcade"/>
    <x v="1"/>
    <x v="1"/>
    <x v="4"/>
    <n v="4"/>
    <n v="0.10921523116492064"/>
    <x v="3"/>
  </r>
  <r>
    <s v="INV102454"/>
    <d v="2025-04-16T00:00:00"/>
    <s v="CUST0329"/>
    <s v="PRD095"/>
    <s v="STR136"/>
    <s v="EMP0070"/>
    <n v="6"/>
    <n v="80.14"/>
    <n v="15"/>
    <n v="72.13"/>
    <n v="408.71"/>
    <n v="372.84"/>
    <n v="35.869999999999997"/>
    <x v="5"/>
    <x v="0"/>
    <x v="0"/>
    <n v="0.80347222222222225"/>
    <s v="Weekday"/>
    <x v="53"/>
    <x v="10"/>
    <n v="75.680000000000007"/>
    <s v="Usha Krishnan"/>
    <s v="Gold"/>
    <x v="51"/>
    <s v="Sales"/>
    <s v="FreshMart Nagpur Crossing"/>
    <x v="1"/>
    <x v="1"/>
    <x v="4"/>
    <n v="4"/>
    <n v="8.776394020209928E-2"/>
    <x v="3"/>
  </r>
  <r>
    <s v="INV101762"/>
    <d v="2025-07-04T00:00:00"/>
    <s v="CUST0509"/>
    <s v="PRD054"/>
    <s v="STR139"/>
    <s v="EMP0242"/>
    <n v="7"/>
    <n v="598.70000000000005"/>
    <n v="20"/>
    <n v="838.18"/>
    <n v="3352.72"/>
    <n v="2654.33"/>
    <n v="698.39"/>
    <x v="4"/>
    <x v="0"/>
    <x v="0"/>
    <n v="0.52430555555555558"/>
    <s v="Weekday"/>
    <x v="3"/>
    <x v="2"/>
    <n v="530.16"/>
    <s v="Harini Chandran"/>
    <s v="Gold"/>
    <x v="333"/>
    <s v="Inventory"/>
    <s v="FreshMart Nagpur Colony"/>
    <x v="1"/>
    <x v="1"/>
    <x v="1"/>
    <n v="7"/>
    <n v="0.208305495239686"/>
    <x v="2"/>
  </r>
  <r>
    <s v="INV102124"/>
    <d v="2025-01-04T00:00:00"/>
    <s v="CUST0246"/>
    <s v="PRD089"/>
    <s v="STR126"/>
    <s v="EMP0080"/>
    <n v="5"/>
    <n v="326.66000000000003"/>
    <n v="10"/>
    <n v="163.33000000000001"/>
    <n v="1469.97"/>
    <n v="1257.0999999999999"/>
    <n v="212.87"/>
    <x v="2"/>
    <x v="0"/>
    <x v="0"/>
    <n v="0.59305555555555556"/>
    <s v="Weekday"/>
    <x v="92"/>
    <x v="9"/>
    <n v="305.67"/>
    <s v="Udhay Varma"/>
    <s v="Gold"/>
    <x v="222"/>
    <s v="Sales"/>
    <s v="FreshMart Surat Hub"/>
    <x v="1"/>
    <x v="1"/>
    <x v="7"/>
    <n v="1"/>
    <n v="0.14481247916624149"/>
    <x v="1"/>
  </r>
  <r>
    <s v="INV100981"/>
    <d v="2026-11-01T00:00:00"/>
    <s v="CUST0219"/>
    <s v="PRD081"/>
    <s v="STR036"/>
    <s v="EMP0150"/>
    <n v="5"/>
    <n v="56.65"/>
    <n v="10"/>
    <n v="28.32"/>
    <n v="293.17"/>
    <n v="224.8"/>
    <n v="68.37"/>
    <x v="5"/>
    <x v="1"/>
    <x v="0"/>
    <n v="0.69374999999999998"/>
    <s v="Weekend"/>
    <x v="70"/>
    <x v="1"/>
    <n v="55.81"/>
    <s v="Pandi Naidu"/>
    <s v="Gold"/>
    <x v="58"/>
    <s v="Operations"/>
    <s v="FreshMart Chennai Central"/>
    <x v="0"/>
    <x v="0"/>
    <x v="5"/>
    <n v="11"/>
    <n v="0.23320940068902002"/>
    <x v="1"/>
  </r>
  <r>
    <s v="INV101651"/>
    <d v="2026-03-13T00:00:00"/>
    <s v="CUST0292"/>
    <s v="PRD008"/>
    <s v="STR054"/>
    <s v="EMP0104"/>
    <n v="1"/>
    <n v="455.79"/>
    <n v="15"/>
    <n v="68.37"/>
    <n v="387.42"/>
    <n v="282.88"/>
    <n v="104.54"/>
    <x v="2"/>
    <x v="1"/>
    <x v="0"/>
    <n v="0.52152777777777781"/>
    <s v="Weekday"/>
    <x v="68"/>
    <x v="6"/>
    <n v="455.79"/>
    <s v="Nirmala Venkataraman"/>
    <s v="Silver"/>
    <x v="81"/>
    <s v="Inventory"/>
    <s v="FreshMart Mysuru Plaza"/>
    <x v="0"/>
    <x v="0"/>
    <x v="3"/>
    <n v="3"/>
    <n v="0.26983635331165146"/>
    <x v="3"/>
  </r>
  <r>
    <s v="INV102260"/>
    <d v="2026-03-30T00:00:00"/>
    <s v="CUST0046"/>
    <s v="PRD148"/>
    <s v="STR062"/>
    <s v="EMP0350"/>
    <n v="3"/>
    <n v="120.92"/>
    <n v="15"/>
    <n v="54.41"/>
    <n v="308.35000000000002"/>
    <n v="249.99"/>
    <n v="58.36"/>
    <x v="0"/>
    <x v="1"/>
    <x v="0"/>
    <n v="0.64652777777777781"/>
    <s v="Weekday"/>
    <x v="115"/>
    <x v="5"/>
    <n v="108.97"/>
    <s v="Kishore Murugan"/>
    <s v="Gold"/>
    <x v="94"/>
    <s v="Cashier"/>
    <s v="FreshMart Hyderabad Crossing"/>
    <x v="0"/>
    <x v="0"/>
    <x v="3"/>
    <n v="3"/>
    <n v="0.18926544511107507"/>
    <x v="3"/>
  </r>
  <r>
    <s v="INV100080"/>
    <d v="2026-05-03T00:00:00"/>
    <s v="CUST0133"/>
    <s v="PRD087"/>
    <s v="STR004"/>
    <s v="EMP0212"/>
    <n v="5"/>
    <n v="71.290000000000006"/>
    <n v="5"/>
    <n v="17.82"/>
    <n v="338.63"/>
    <n v="296.85000000000002"/>
    <n v="41.78"/>
    <x v="5"/>
    <x v="1"/>
    <x v="0"/>
    <n v="0.57361111111111107"/>
    <s v="Weekday"/>
    <x v="97"/>
    <x v="9"/>
    <n v="71.290000000000006"/>
    <s v="Vasanthi Raj"/>
    <s v="Silver"/>
    <x v="84"/>
    <s v="Billing"/>
    <s v="FreshMart Erode Plaza"/>
    <x v="0"/>
    <x v="0"/>
    <x v="6"/>
    <n v="5"/>
    <n v="0.12337949974898858"/>
    <x v="4"/>
  </r>
  <r>
    <s v="INV101388"/>
    <d v="2025-12-25T00:00:00"/>
    <s v="CUST0277"/>
    <s v="PRD070"/>
    <s v="STR012"/>
    <s v="EMP0157"/>
    <n v="4"/>
    <n v="247.03"/>
    <n v="5"/>
    <n v="49.41"/>
    <n v="938.71"/>
    <n v="755.92"/>
    <n v="182.79"/>
    <x v="4"/>
    <x v="1"/>
    <x v="0"/>
    <n v="0.63402777777777775"/>
    <s v="Weekday"/>
    <x v="1"/>
    <x v="1"/>
    <n v="233.47"/>
    <s v="Senthil Kumar"/>
    <s v="Gold"/>
    <x v="142"/>
    <s v="Cashier"/>
    <s v="FreshMart Chennai Junction"/>
    <x v="0"/>
    <x v="1"/>
    <x v="2"/>
    <n v="12"/>
    <n v="0.19472467535234522"/>
    <x v="4"/>
  </r>
  <r>
    <s v="INV101259"/>
    <d v="2026-03-21T00:00:00"/>
    <s v="CUST0583"/>
    <s v="PRD133"/>
    <s v="STR091"/>
    <s v="EMP0164"/>
    <n v="5"/>
    <n v="80.5"/>
    <n v="5"/>
    <n v="20.12"/>
    <n v="439.74"/>
    <n v="311.25"/>
    <n v="128.49"/>
    <x v="4"/>
    <x v="1"/>
    <x v="0"/>
    <n v="0.39444444444444443"/>
    <s v="Weekend"/>
    <x v="55"/>
    <x v="0"/>
    <n v="80.5"/>
    <s v="Sudha Achari"/>
    <s v="Silver"/>
    <x v="230"/>
    <s v="Billing"/>
    <s v="FreshMart Tiruppur Plaza"/>
    <x v="0"/>
    <x v="0"/>
    <x v="3"/>
    <n v="3"/>
    <n v="0.29219538818392687"/>
    <x v="4"/>
  </r>
  <r>
    <s v="INV101286"/>
    <d v="2026-07-03T00:00:00"/>
    <s v="CUST0402"/>
    <s v="PRD035"/>
    <s v="STR011"/>
    <s v="EMP0102"/>
    <n v="7"/>
    <n v="531.25"/>
    <n v="15"/>
    <n v="557.80999999999995"/>
    <n v="3635.08"/>
    <n v="2728.6"/>
    <n v="906.48"/>
    <x v="2"/>
    <x v="1"/>
    <x v="0"/>
    <n v="0.45694444444444443"/>
    <s v="Weekend"/>
    <x v="40"/>
    <x v="3"/>
    <n v="503.36"/>
    <s v="Usha Raj"/>
    <s v="Gold"/>
    <x v="149"/>
    <s v="Cashier"/>
    <s v="FreshMart Bengaluru Enclave"/>
    <x v="0"/>
    <x v="0"/>
    <x v="1"/>
    <n v="7"/>
    <n v="0.24937002761974977"/>
    <x v="3"/>
  </r>
  <r>
    <s v="INV100460"/>
    <d v="2025-11-12T00:00:00"/>
    <s v="CUST0433"/>
    <s v="PRD035"/>
    <s v="STR071"/>
    <s v="EMP0144"/>
    <n v="4"/>
    <n v="525.54999999999995"/>
    <n v="20"/>
    <n v="420.44"/>
    <n v="1681.76"/>
    <n v="1559.2"/>
    <n v="122.56"/>
    <x v="3"/>
    <x v="1"/>
    <x v="0"/>
    <n v="0.6381944444444444"/>
    <s v="Weekday"/>
    <x v="40"/>
    <x v="3"/>
    <n v="503.36"/>
    <s v="Uma Nair"/>
    <s v="Gold"/>
    <x v="120"/>
    <s v="Cashier"/>
    <s v="FreshMart Salem Crossing"/>
    <x v="0"/>
    <x v="1"/>
    <x v="5"/>
    <n v="11"/>
    <n v="7.2876034630387221E-2"/>
    <x v="2"/>
  </r>
  <r>
    <s v="INV101682"/>
    <d v="2026-02-01T00:00:00"/>
    <s v="CUST0439"/>
    <m/>
    <s v="STR092"/>
    <s v="EMP0336"/>
    <n v="4"/>
    <n v="221.61"/>
    <n v="10"/>
    <n v="88.64"/>
    <n v="797.8"/>
    <n v="728.68"/>
    <n v="69.12"/>
    <x v="2"/>
    <x v="1"/>
    <x v="0"/>
    <n v="0.87013888888888891"/>
    <s v="Weekday"/>
    <x v="134"/>
    <x v="3"/>
    <m/>
    <s v="Vijay Velan"/>
    <s v="Silver"/>
    <x v="114"/>
    <s v="Billing"/>
    <s v="FreshMart Chennai Gardens"/>
    <x v="0"/>
    <x v="0"/>
    <x v="0"/>
    <n v="2"/>
    <n v="8.6638255201804973E-2"/>
    <x v="1"/>
  </r>
  <r>
    <s v="INV101626"/>
    <d v="2026-08-02T00:00:00"/>
    <s v="CUST0501"/>
    <s v="PRD081"/>
    <s v="STR088"/>
    <s v="EMP0287"/>
    <n v="2"/>
    <n v="55.81"/>
    <n v="20"/>
    <n v="22.32"/>
    <n v="102.7"/>
    <n v="89.92"/>
    <n v="12.78"/>
    <x v="0"/>
    <x v="1"/>
    <x v="0"/>
    <n v="0.85624999999999996"/>
    <s v="Weekend"/>
    <x v="70"/>
    <x v="1"/>
    <n v="55.81"/>
    <s v="Kavya Subramaniam"/>
    <s v="Bronze"/>
    <x v="67"/>
    <s v="Store Manager"/>
    <s v="FreshMart Salem Extension"/>
    <x v="0"/>
    <x v="0"/>
    <x v="11"/>
    <n v="8"/>
    <n v="0.12444011684518012"/>
    <x v="2"/>
  </r>
  <r>
    <s v="INV102313"/>
    <d v="2025-04-12T00:00:00"/>
    <s v="CUST0364"/>
    <s v="PRD103"/>
    <s v="STR043"/>
    <s v="EMP0014"/>
    <n v="4"/>
    <n v="355.64"/>
    <n v="20"/>
    <n v="284.51"/>
    <n v="1138.05"/>
    <n v="1213.6400000000001"/>
    <n v="-75.59"/>
    <x v="3"/>
    <x v="1"/>
    <x v="0"/>
    <n v="0.77916666666666667"/>
    <s v="Weekday"/>
    <x v="93"/>
    <x v="10"/>
    <n v="355.64"/>
    <s v="Suresh Sekar"/>
    <s v="Bronze"/>
    <x v="316"/>
    <s v="Billing"/>
    <s v="FreshMart Erode Heights"/>
    <x v="0"/>
    <x v="1"/>
    <x v="4"/>
    <n v="4"/>
    <n v="-6.6420631782434875E-2"/>
    <x v="2"/>
  </r>
  <r>
    <s v="INV101506"/>
    <d v="2025-10-31T00:00:00"/>
    <s v="CUST0634"/>
    <s v="PRD064"/>
    <s v="STR056"/>
    <s v="EMP0163"/>
    <n v="7"/>
    <n v="435.89"/>
    <n v="15"/>
    <n v="457.68"/>
    <n v="2593.5500000000002"/>
    <n v="1929.69"/>
    <n v="663.86"/>
    <x v="5"/>
    <x v="1"/>
    <x v="0"/>
    <n v="0.85902777777777772"/>
    <s v="Weekday"/>
    <x v="135"/>
    <x v="11"/>
    <n v="386.17"/>
    <s v="Chandrasekar Pandian"/>
    <s v="Gold"/>
    <x v="165"/>
    <s v="Cashier"/>
    <s v="FreshMart Bengaluru Junction"/>
    <x v="0"/>
    <x v="1"/>
    <x v="8"/>
    <n v="10"/>
    <n v="0.25596576121532261"/>
    <x v="3"/>
  </r>
  <r>
    <s v="INV102309"/>
    <d v="2025-10-27T00:00:00"/>
    <s v="CUST0293"/>
    <s v="PRD006"/>
    <s v="STR085"/>
    <s v="EMP0121"/>
    <n v="4"/>
    <n v="373.91"/>
    <n v="5"/>
    <n v="74.78"/>
    <n v="1420.86"/>
    <n v="865.28"/>
    <n v="555.58000000000004"/>
    <x v="5"/>
    <x v="1"/>
    <x v="0"/>
    <n v="0.67500000000000004"/>
    <s v="Weekday"/>
    <x v="81"/>
    <x v="6"/>
    <n v="343.56"/>
    <s v="Suresh Chandran"/>
    <s v="Gold"/>
    <x v="130"/>
    <s v="Cashier"/>
    <s v="FreshMart Mysuru Arcade"/>
    <x v="0"/>
    <x v="1"/>
    <x v="8"/>
    <n v="10"/>
    <n v="0.39101670819081408"/>
    <x v="4"/>
  </r>
  <r>
    <s v="INV100647"/>
    <d v="2025-03-10T00:00:00"/>
    <s v="CUST0049"/>
    <s v="PRD012"/>
    <s v="STR069"/>
    <s v="EMP0275"/>
    <n v="7"/>
    <n v="616.4"/>
    <n v="20"/>
    <n v="862.96"/>
    <n v="3451.84"/>
    <n v="2354.8000000000002"/>
    <n v="1097.04"/>
    <x v="1"/>
    <x v="1"/>
    <x v="0"/>
    <n v="0.89027777777777772"/>
    <s v="Weekday"/>
    <x v="51"/>
    <x v="6"/>
    <n v="541.35"/>
    <s v="Lokesh Gupta"/>
    <s v="Gold"/>
    <x v="160"/>
    <s v="Billing"/>
    <s v="FreshMart Madurai Gardens"/>
    <x v="0"/>
    <x v="1"/>
    <x v="3"/>
    <n v="3"/>
    <n v="0.31781310837118754"/>
    <x v="2"/>
  </r>
  <r>
    <s v="INV101360"/>
    <d v="2025-09-20T00:00:00"/>
    <s v="CUST0168"/>
    <s v="PRD103"/>
    <s v="STR038"/>
    <s v="EMP0041"/>
    <n v="6"/>
    <n v="365.89"/>
    <n v="5"/>
    <n v="109.77"/>
    <n v="2398.41"/>
    <n v="1820.46"/>
    <n v="577.95000000000005"/>
    <x v="5"/>
    <x v="1"/>
    <x v="0"/>
    <n v="0.4375"/>
    <s v="Weekend"/>
    <x v="93"/>
    <x v="10"/>
    <n v="355.64"/>
    <s v="Naveen Prabhu"/>
    <s v="Gold"/>
    <x v="179"/>
    <s v="Inventory"/>
    <s v="FreshMart Hyderabad Hub"/>
    <x v="0"/>
    <x v="1"/>
    <x v="10"/>
    <n v="9"/>
    <n v="0.24097214404543013"/>
    <x v="4"/>
  </r>
  <r>
    <s v="INV101810"/>
    <d v="2025-09-15T00:00:00"/>
    <s v="CUST0513"/>
    <s v="PRD092"/>
    <s v="STR033"/>
    <s v="EMP0313"/>
    <n v="2"/>
    <n v="224.28"/>
    <n v="5"/>
    <n v="22.43"/>
    <n v="426.13"/>
    <n v="384.78"/>
    <n v="41.35"/>
    <x v="1"/>
    <x v="1"/>
    <x v="0"/>
    <n v="0.4861111111111111"/>
    <s v="Weekday"/>
    <x v="22"/>
    <x v="9"/>
    <n v="224.28"/>
    <s v="Vani Reddy"/>
    <s v="Bronze"/>
    <x v="199"/>
    <s v="HR"/>
    <s v="FreshMart Ahmedabad Complex"/>
    <x v="0"/>
    <x v="1"/>
    <x v="10"/>
    <n v="9"/>
    <n v="9.7036115739328382E-2"/>
    <x v="4"/>
  </r>
  <r>
    <s v="INV101015"/>
    <d v="2025-08-22T00:00:00"/>
    <s v="CUST0529"/>
    <s v="PRD048"/>
    <s v="STR016"/>
    <s v="EMP0337"/>
    <n v="2"/>
    <n v="147.72"/>
    <n v="5"/>
    <n v="14.77"/>
    <n v="280.67"/>
    <n v="218.42"/>
    <n v="62.25"/>
    <x v="2"/>
    <x v="1"/>
    <x v="0"/>
    <n v="0.46805555555555556"/>
    <s v="Weekday"/>
    <x v="122"/>
    <x v="2"/>
    <n v="147.72"/>
    <s v="Indira Balan"/>
    <s v="Bronze"/>
    <x v="313"/>
    <s v="Store Manager"/>
    <s v="FreshMart Kochi Bypass"/>
    <x v="0"/>
    <x v="1"/>
    <x v="11"/>
    <n v="8"/>
    <n v="0.22179071507464282"/>
    <x v="4"/>
  </r>
  <r>
    <s v="INV101232"/>
    <d v="2025-10-08T00:00:00"/>
    <s v="CUST0028"/>
    <s v="PRD034"/>
    <s v="STR032"/>
    <s v="EMP0151"/>
    <n v="3"/>
    <n v="124.84"/>
    <n v="20"/>
    <n v="74.900000000000006"/>
    <n v="344.56"/>
    <n v="292.05"/>
    <n v="52.51"/>
    <x v="0"/>
    <x v="1"/>
    <x v="0"/>
    <n v="0.47222222222222221"/>
    <s v="Weekend"/>
    <x v="13"/>
    <x v="3"/>
    <n v="124.84"/>
    <s v="Nithya Pillai"/>
    <s v="Bronze"/>
    <x v="86"/>
    <s v="Billing"/>
    <s v="FreshMart Kochi Main Road"/>
    <x v="0"/>
    <x v="1"/>
    <x v="8"/>
    <n v="10"/>
    <n v="0.1523972602739726"/>
    <x v="2"/>
  </r>
  <r>
    <s v="INV100117"/>
    <d v="2025-07-19T00:00:00"/>
    <s v="CUST0369"/>
    <s v="PRD084"/>
    <s v="STR051"/>
    <s v="EMP0007"/>
    <n v="4"/>
    <n v="221.61"/>
    <n v="15"/>
    <n v="132.97"/>
    <n v="866.49"/>
    <n v="728.68"/>
    <n v="137.81"/>
    <x v="5"/>
    <x v="1"/>
    <x v="0"/>
    <n v="0.80902777777777779"/>
    <s v="Weekend"/>
    <x v="36"/>
    <x v="9"/>
    <n v="221.61"/>
    <s v="Bharath Gupta"/>
    <s v="Bronze"/>
    <x v="131"/>
    <s v="Billing"/>
    <s v="FreshMart Madurai Arcade"/>
    <x v="0"/>
    <x v="1"/>
    <x v="1"/>
    <n v="7"/>
    <n v="0.15904395896086509"/>
    <x v="3"/>
  </r>
  <r>
    <s v="INV102194"/>
    <d v="2025-07-18T00:00:00"/>
    <s v="CUST0664"/>
    <s v="PRD123"/>
    <s v="STR078"/>
    <s v="EMP0296"/>
    <n v="4"/>
    <n v="183.39"/>
    <n v="5"/>
    <n v="36.68"/>
    <n v="696.88"/>
    <n v="633.72"/>
    <n v="63.16"/>
    <x v="4"/>
    <x v="1"/>
    <x v="0"/>
    <n v="0.76527777777777772"/>
    <s v="Weekday"/>
    <x v="137"/>
    <x v="8"/>
    <n v="183.39"/>
    <s v="Chandran Prabhu"/>
    <s v="Silver"/>
    <x v="140"/>
    <s v="Billing"/>
    <s v="FreshMart Tiruppur Towers"/>
    <x v="0"/>
    <x v="1"/>
    <x v="1"/>
    <n v="7"/>
    <n v="9.0632533578234406E-2"/>
    <x v="4"/>
  </r>
  <r>
    <s v="INV102378"/>
    <d v="2025-06-25T00:00:00"/>
    <s v="CUST0119"/>
    <s v="PRD090"/>
    <s v="STR063"/>
    <s v="EMP0120"/>
    <n v="8"/>
    <n v="451.9"/>
    <n v="15"/>
    <n v="542.28"/>
    <n v="3072.92"/>
    <n v="2961.44"/>
    <n v="111.48"/>
    <x v="1"/>
    <x v="1"/>
    <x v="0"/>
    <n v="0.64861111111111114"/>
    <s v="Weekday"/>
    <x v="49"/>
    <x v="9"/>
    <n v="438.7"/>
    <s v="Nandhini Naidu"/>
    <s v="Gold"/>
    <x v="147"/>
    <s v="Cashier"/>
    <s v="FreshMart Hyderabad Market"/>
    <x v="0"/>
    <x v="1"/>
    <x v="9"/>
    <n v="6"/>
    <n v="3.6278197935514102E-2"/>
    <x v="3"/>
  </r>
  <r>
    <s v="INV102367"/>
    <d v="2025-05-31T00:00:00"/>
    <s v="CUST0008"/>
    <s v="PRD124"/>
    <s v="STR033"/>
    <s v="EMP0024"/>
    <n v="3"/>
    <n v="121.9"/>
    <n v="20"/>
    <n v="73.14"/>
    <n v="336.44"/>
    <n v="326.76"/>
    <n v="9.68"/>
    <x v="3"/>
    <x v="1"/>
    <x v="0"/>
    <n v="0.55694444444444446"/>
    <s v="Weekend"/>
    <x v="102"/>
    <x v="8"/>
    <n v="121.9"/>
    <s v="Eswari Raj"/>
    <s v="Silver"/>
    <x v="156"/>
    <s v="Cashier"/>
    <s v="FreshMart Ahmedabad Complex"/>
    <x v="0"/>
    <x v="1"/>
    <x v="6"/>
    <n v="5"/>
    <n v="2.8771846391630006E-2"/>
    <x v="2"/>
  </r>
  <r>
    <s v="INV101404"/>
    <d v="2025-09-05T00:00:00"/>
    <s v="CUST0426"/>
    <s v="PRD015"/>
    <s v="STR008"/>
    <s v="EMP0301"/>
    <n v="2"/>
    <n v="459.58"/>
    <n v="15"/>
    <n v="137.87"/>
    <n v="781.29"/>
    <n v="773.78"/>
    <n v="7.51"/>
    <x v="4"/>
    <x v="1"/>
    <x v="0"/>
    <n v="0.84097222222222223"/>
    <s v="Weekday"/>
    <x v="19"/>
    <x v="7"/>
    <n v="459.58"/>
    <s v="Venkat Nathan"/>
    <s v="Bronze"/>
    <x v="228"/>
    <s v="Inventory"/>
    <s v="FreshMart Kochi Plaza"/>
    <x v="0"/>
    <x v="1"/>
    <x v="10"/>
    <n v="9"/>
    <n v="9.6123078498380893E-3"/>
    <x v="3"/>
  </r>
  <r>
    <s v="INV101161"/>
    <d v="2025-12-28T00:00:00"/>
    <s v="CUST0205"/>
    <s v="PRD075"/>
    <s v="STR021"/>
    <s v="EMP0280"/>
    <n v="8"/>
    <n v="320.10000000000002"/>
    <n v="10"/>
    <n v="256.08"/>
    <n v="2650.43"/>
    <n v="1802.24"/>
    <n v="848.19"/>
    <x v="5"/>
    <x v="0"/>
    <x v="0"/>
    <n v="0.70138888888888884"/>
    <s v="Weekend"/>
    <x v="20"/>
    <x v="1"/>
    <n v="297.32"/>
    <s v="Lalitha Nathan"/>
    <s v="Gold"/>
    <x v="61"/>
    <s v="Store Manager"/>
    <s v="FreshMart Madurai Market"/>
    <x v="0"/>
    <x v="1"/>
    <x v="2"/>
    <n v="12"/>
    <n v="0.32001977037688228"/>
    <x v="1"/>
  </r>
  <r>
    <s v="INV100680"/>
    <d v="2025-12-14T00:00:00"/>
    <s v="CUST0186"/>
    <s v="PRD025"/>
    <s v="STR021"/>
    <s v="EMP0280"/>
    <n v="2"/>
    <n v="383.51"/>
    <n v="10"/>
    <n v="76.7"/>
    <n v="793.87"/>
    <n v="571.79999999999995"/>
    <n v="222.07"/>
    <x v="1"/>
    <x v="0"/>
    <x v="0"/>
    <n v="0.85902777777777772"/>
    <s v="Weekend"/>
    <x v="8"/>
    <x v="3"/>
    <n v="383.51"/>
    <s v="Bhavani Pillai"/>
    <s v="Bronze"/>
    <x v="61"/>
    <s v="Store Manager"/>
    <s v="FreshMart Madurai Market"/>
    <x v="0"/>
    <x v="1"/>
    <x v="2"/>
    <n v="12"/>
    <n v="0.27973093831483742"/>
    <x v="1"/>
  </r>
  <r>
    <s v="INV100728"/>
    <d v="2026-01-24T00:00:00"/>
    <s v="CUST0223"/>
    <s v="PRD005"/>
    <s v="STR029"/>
    <s v="EMP0035"/>
    <n v="5"/>
    <n v="336.33"/>
    <n v="10"/>
    <n v="168.16"/>
    <n v="1740.51"/>
    <n v="1026.3499999999999"/>
    <n v="714.16"/>
    <x v="3"/>
    <x v="0"/>
    <x v="0"/>
    <n v="0.4"/>
    <s v="Weekend"/>
    <x v="24"/>
    <x v="6"/>
    <n v="332.74"/>
    <s v="Gopal Velan"/>
    <s v="Gold"/>
    <x v="197"/>
    <s v="HR"/>
    <s v="FreshMart Bengaluru Colony"/>
    <x v="0"/>
    <x v="0"/>
    <x v="7"/>
    <n v="1"/>
    <n v="0.41031651642334716"/>
    <x v="1"/>
  </r>
  <r>
    <s v="INV102270"/>
    <d v="2025-12-20T00:00:00"/>
    <s v="CUST0231"/>
    <s v="PRD033"/>
    <s v="STR058"/>
    <s v="EMP0154"/>
    <n v="7"/>
    <n v="219.61"/>
    <n v="15"/>
    <n v="230.59"/>
    <n v="1502.68"/>
    <n v="1239.21"/>
    <n v="263.47000000000003"/>
    <x v="3"/>
    <x v="0"/>
    <x v="0"/>
    <n v="0.65416666666666667"/>
    <s v="Weekend"/>
    <x v="66"/>
    <x v="3"/>
    <n v="217.42"/>
    <s v="Suresh Menon"/>
    <s v="Gold"/>
    <x v="103"/>
    <s v="Store Manager"/>
    <s v="FreshMart Erode Central"/>
    <x v="0"/>
    <x v="1"/>
    <x v="2"/>
    <n v="12"/>
    <n v="0.17533340431761921"/>
    <x v="3"/>
  </r>
  <r>
    <s v="INV102375"/>
    <d v="2026-03-29T00:00:00"/>
    <s v="CUST0297"/>
    <s v="PRD122"/>
    <s v="STR074"/>
    <s v="EMP0270"/>
    <n v="4"/>
    <n v="106.97"/>
    <n v="20"/>
    <n v="85.58"/>
    <n v="393.64"/>
    <n v="354.88"/>
    <n v="38.76"/>
    <x v="0"/>
    <x v="0"/>
    <x v="0"/>
    <n v="0.90138888888888891"/>
    <s v="Weekend"/>
    <x v="12"/>
    <x v="8"/>
    <n v="102.51"/>
    <s v="Nithya Sharma"/>
    <s v="Gold"/>
    <x v="135"/>
    <s v="Operations"/>
    <s v="FreshMart Mysuru Main Road"/>
    <x v="0"/>
    <x v="0"/>
    <x v="3"/>
    <n v="3"/>
    <n v="9.8465603089116963E-2"/>
    <x v="2"/>
  </r>
  <r>
    <s v="INV101006"/>
    <d v="2026-03-28T00:00:00"/>
    <s v="CUST0293"/>
    <s v="PRD098"/>
    <s v="STR046"/>
    <s v="EMP0023"/>
    <n v="3"/>
    <n v="87.95"/>
    <n v="5"/>
    <n v="13.19"/>
    <n v="288.26"/>
    <n v="207.27"/>
    <n v="80.989999999999995"/>
    <x v="3"/>
    <x v="0"/>
    <x v="0"/>
    <n v="0.43125000000000002"/>
    <s v="Weekend"/>
    <x v="32"/>
    <x v="10"/>
    <n v="83.13"/>
    <s v="Suresh Chandran"/>
    <s v="Gold"/>
    <x v="87"/>
    <s v="Operations"/>
    <s v="FreshMart Mysuru Colony"/>
    <x v="0"/>
    <x v="0"/>
    <x v="3"/>
    <n v="3"/>
    <n v="0.28096163186012629"/>
    <x v="4"/>
  </r>
  <r>
    <s v="INV100392"/>
    <d v="2026-03-15T00:00:00"/>
    <s v="CUST0395"/>
    <s v="PRD086"/>
    <s v="STR036"/>
    <s v="EMP0150"/>
    <n v="4"/>
    <n v="327.08"/>
    <n v="20"/>
    <n v="261.66000000000003"/>
    <n v="1203.6600000000001"/>
    <n v="1098.44"/>
    <n v="105.22"/>
    <x v="3"/>
    <x v="0"/>
    <x v="0"/>
    <n v="0.61597222222222225"/>
    <s v="Weekend"/>
    <x v="100"/>
    <x v="9"/>
    <n v="327.08"/>
    <s v="Arun Pandian"/>
    <s v="Bronze"/>
    <x v="58"/>
    <s v="Operations"/>
    <s v="FreshMart Chennai Central"/>
    <x v="0"/>
    <x v="0"/>
    <x v="3"/>
    <n v="3"/>
    <n v="8.7416712360633392E-2"/>
    <x v="2"/>
  </r>
  <r>
    <s v="INV101298"/>
    <d v="2025-12-27T00:00:00"/>
    <s v="CUST0311"/>
    <s v="PRD091"/>
    <s v="STR073"/>
    <s v="EMP0268"/>
    <n v="3"/>
    <n v="376.11"/>
    <n v="10"/>
    <n v="112.83"/>
    <n v="1167.82"/>
    <n v="904.71"/>
    <n v="263.11"/>
    <x v="1"/>
    <x v="0"/>
    <x v="0"/>
    <n v="0.82708333333333328"/>
    <s v="Weekend"/>
    <x v="74"/>
    <x v="9"/>
    <n v="376.11"/>
    <s v="Sudha Pandian"/>
    <s v="Bronze"/>
    <x v="90"/>
    <s v="Store Manager"/>
    <s v="FreshMart Bengaluru Market"/>
    <x v="0"/>
    <x v="1"/>
    <x v="2"/>
    <n v="12"/>
    <n v="0.22530013186963746"/>
    <x v="1"/>
  </r>
  <r>
    <s v="INV101253"/>
    <d v="2025-12-13T00:00:00"/>
    <s v="CUST0312"/>
    <s v="PRD034"/>
    <s v="STR026"/>
    <s v="EMP0253"/>
    <n v="8"/>
    <n v="127.5"/>
    <n v="5"/>
    <n v="51"/>
    <n v="1114.3499999999999"/>
    <n v="778.8"/>
    <n v="335.55"/>
    <x v="3"/>
    <x v="0"/>
    <x v="0"/>
    <n v="0.4465277777777778"/>
    <s v="Weekend"/>
    <x v="13"/>
    <x v="3"/>
    <n v="124.84"/>
    <s v="Tara Sharma"/>
    <s v="Gold"/>
    <x v="77"/>
    <s v="HR"/>
    <s v="FreshMart Mysuru Crossing"/>
    <x v="0"/>
    <x v="1"/>
    <x v="2"/>
    <n v="12"/>
    <n v="0.30111724323596717"/>
    <x v="4"/>
  </r>
  <r>
    <s v="INV100269"/>
    <d v="2026-01-03T00:00:00"/>
    <s v="CUST0658"/>
    <s v="PRD099"/>
    <s v="STR058"/>
    <s v="EMP0182"/>
    <n v="7"/>
    <n v="454.66"/>
    <n v="5"/>
    <n v="159.13"/>
    <n v="3477.01"/>
    <n v="2432.29"/>
    <n v="1044.72"/>
    <x v="4"/>
    <x v="0"/>
    <x v="0"/>
    <n v="0.72013888888888888"/>
    <s v="Weekend"/>
    <x v="20"/>
    <x v="10"/>
    <n v="401.06"/>
    <s v="Udhay Subramaniam"/>
    <s v="Gold"/>
    <x v="184"/>
    <s v="Operations"/>
    <s v="FreshMart Erode Central"/>
    <x v="0"/>
    <x v="0"/>
    <x v="7"/>
    <n v="1"/>
    <n v="0.30046505474531277"/>
    <x v="4"/>
  </r>
  <r>
    <s v="INV101119"/>
    <d v="2026-02-22T00:00:00"/>
    <s v="CUST0501"/>
    <s v="PRD012"/>
    <s v="STR026"/>
    <s v="EMP0253"/>
    <n v="3"/>
    <n v="541.35"/>
    <n v="10"/>
    <n v="162.41"/>
    <n v="1680.89"/>
    <n v="1009.2"/>
    <n v="671.69"/>
    <x v="5"/>
    <x v="0"/>
    <x v="0"/>
    <n v="0.58472222222222225"/>
    <s v="Weekend"/>
    <x v="51"/>
    <x v="6"/>
    <n v="541.35"/>
    <s v="Kavya Subramaniam"/>
    <s v="Bronze"/>
    <x v="77"/>
    <s v="HR"/>
    <s v="FreshMart Mysuru Crossing"/>
    <x v="0"/>
    <x v="0"/>
    <x v="0"/>
    <n v="2"/>
    <n v="0.39960378133012869"/>
    <x v="1"/>
  </r>
  <r>
    <s v="INV100173"/>
    <d v="2026-02-15T00:00:00"/>
    <s v="CUST0692"/>
    <s v="PRD110"/>
    <s v="STR052"/>
    <s v="EMP0232"/>
    <n v="2"/>
    <n v="291.93"/>
    <n v="15"/>
    <n v="87.58"/>
    <n v="570.72"/>
    <n v="507.4"/>
    <n v="63.32"/>
    <x v="1"/>
    <x v="0"/>
    <x v="0"/>
    <n v="0.60347222222222219"/>
    <s v="Weekend"/>
    <x v="141"/>
    <x v="4"/>
    <n v="291.93"/>
    <s v="Ovi Mudaliar"/>
    <s v="Silver"/>
    <x v="75"/>
    <s v="Operations"/>
    <s v="FreshMart Erode Extension"/>
    <x v="0"/>
    <x v="0"/>
    <x v="0"/>
    <n v="2"/>
    <n v="0.11094757499299131"/>
    <x v="3"/>
  </r>
  <r>
    <s v="INV100302"/>
    <d v="2026-01-18T00:00:00"/>
    <s v="CUST0633"/>
    <s v="PRD050"/>
    <s v="STR080"/>
    <s v="EMP0285"/>
    <n v="3"/>
    <n v="51.64"/>
    <n v="10"/>
    <n v="15.49"/>
    <n v="160.34"/>
    <n v="112.44"/>
    <n v="47.9"/>
    <x v="0"/>
    <x v="0"/>
    <x v="0"/>
    <n v="0.39027777777777778"/>
    <s v="Weekend"/>
    <x v="2"/>
    <x v="2"/>
    <n v="51.33"/>
    <s v="Devi Mudaliar"/>
    <s v="Gold"/>
    <x v="62"/>
    <s v="Store Manager"/>
    <s v="FreshMart Madurai Colony"/>
    <x v="0"/>
    <x v="0"/>
    <x v="7"/>
    <n v="1"/>
    <n v="0.29874017712361228"/>
    <x v="1"/>
  </r>
  <r>
    <s v="INV100098"/>
    <d v="2025-06-12T00:00:00"/>
    <s v="CUST0263"/>
    <s v="PRD112"/>
    <s v="STR006"/>
    <s v="EMP0265"/>
    <n v="8"/>
    <n v="279.93"/>
    <n v="20"/>
    <n v="447.89"/>
    <n v="2060.2800000000002"/>
    <n v="1684.16"/>
    <n v="376.12"/>
    <x v="0"/>
    <x v="0"/>
    <x v="0"/>
    <n v="0.43125000000000002"/>
    <s v="Weekend"/>
    <x v="80"/>
    <x v="4"/>
    <n v="251.73"/>
    <s v="Deepa Kumar"/>
    <s v="Gold"/>
    <x v="124"/>
    <s v="Operations"/>
    <s v="FreshMart Mysuru Junction"/>
    <x v="0"/>
    <x v="1"/>
    <x v="9"/>
    <n v="6"/>
    <n v="0.18255771060244236"/>
    <x v="2"/>
  </r>
  <r>
    <s v="INV101422"/>
    <d v="2025-06-12T00:00:00"/>
    <s v="CUST0321"/>
    <s v="PRD089"/>
    <s v="STR053"/>
    <s v="EMP0190"/>
    <n v="4"/>
    <n v="305.67"/>
    <n v="20"/>
    <n v="244.54"/>
    <n v="1124.8599999999999"/>
    <n v="1005.68"/>
    <n v="119.18"/>
    <x v="2"/>
    <x v="0"/>
    <x v="0"/>
    <n v="0.45902777777777776"/>
    <s v="Weekend"/>
    <x v="92"/>
    <x v="9"/>
    <n v="305.67"/>
    <s v="Yamuna Mudaliar"/>
    <s v="Silver"/>
    <x v="60"/>
    <s v="HR"/>
    <s v="FreshMart Tiruppur Heights"/>
    <x v="0"/>
    <x v="1"/>
    <x v="9"/>
    <n v="6"/>
    <n v="0.10595096278648011"/>
    <x v="2"/>
  </r>
  <r>
    <s v="INV100096"/>
    <d v="2025-11-29T00:00:00"/>
    <s v="CUST0398"/>
    <s v="PRD055"/>
    <s v="STR005"/>
    <s v="EMP0311"/>
    <n v="8"/>
    <n v="128.33000000000001"/>
    <n v="10"/>
    <n v="102.66"/>
    <n v="1062.58"/>
    <n v="765.6"/>
    <n v="296.98"/>
    <x v="3"/>
    <x v="0"/>
    <x v="0"/>
    <n v="0.80902777777777779"/>
    <s v="Weekend"/>
    <x v="101"/>
    <x v="2"/>
    <n v="125.15"/>
    <s v="Balamurugan Menon"/>
    <s v="Gold"/>
    <x v="128"/>
    <s v="Store Manager"/>
    <s v="FreshMart Chennai Crossing"/>
    <x v="0"/>
    <x v="1"/>
    <x v="5"/>
    <n v="11"/>
    <n v="0.27948954431666323"/>
    <x v="1"/>
  </r>
  <r>
    <s v="INV101392"/>
    <d v="2025-11-23T00:00:00"/>
    <s v="CUST0698"/>
    <s v="PRD121"/>
    <s v="STR073"/>
    <s v="EMP0268"/>
    <n v="1"/>
    <n v="317.72000000000003"/>
    <n v="10"/>
    <n v="31.77"/>
    <n v="328.84"/>
    <n v="271.52999999999997"/>
    <n v="57.31"/>
    <x v="2"/>
    <x v="0"/>
    <x v="0"/>
    <n v="0.77152777777777781"/>
    <s v="Weekend"/>
    <x v="112"/>
    <x v="8"/>
    <n v="223.15"/>
    <s v="Nirmala Nair"/>
    <s v="Silver"/>
    <x v="90"/>
    <s v="Store Manager"/>
    <s v="FreshMart Bengaluru Market"/>
    <x v="0"/>
    <x v="1"/>
    <x v="5"/>
    <n v="11"/>
    <n v="0.17427928475854521"/>
    <x v="1"/>
  </r>
  <r>
    <s v="INV100121"/>
    <d v="2025-11-22T00:00:00"/>
    <s v="CUST0333"/>
    <s v="PRD087"/>
    <s v="STR053"/>
    <s v="EMP0190"/>
    <n v="3"/>
    <n v="71.290000000000006"/>
    <n v="20"/>
    <n v="42.77"/>
    <n v="196.76"/>
    <n v="178.11"/>
    <n v="18.649999999999999"/>
    <x v="0"/>
    <x v="0"/>
    <x v="0"/>
    <n v="0.60138888888888886"/>
    <s v="Weekend"/>
    <x v="97"/>
    <x v="9"/>
    <n v="71.290000000000006"/>
    <s v="Sangeetha Pandian"/>
    <s v="Silver"/>
    <x v="60"/>
    <s v="HR"/>
    <s v="FreshMart Tiruppur Heights"/>
    <x v="0"/>
    <x v="1"/>
    <x v="5"/>
    <n v="11"/>
    <n v="9.4785525513315705E-2"/>
    <x v="2"/>
  </r>
  <r>
    <s v="INV101855"/>
    <d v="2025-11-16T00:00:00"/>
    <s v="CUST0655"/>
    <s v="PRD029"/>
    <s v="STR036"/>
    <s v="EMP0150"/>
    <n v="2"/>
    <n v="332.73"/>
    <n v="10"/>
    <n v="66.55"/>
    <n v="688.75"/>
    <n v="522.44000000000005"/>
    <n v="166.31"/>
    <x v="3"/>
    <x v="0"/>
    <x v="0"/>
    <n v="0.57152777777777775"/>
    <s v="Weekend"/>
    <x v="9"/>
    <x v="3"/>
    <n v="332.73"/>
    <s v="Sangeetha Mudaliar"/>
    <s v="Silver"/>
    <x v="58"/>
    <s v="Operations"/>
    <s v="FreshMart Chennai Central"/>
    <x v="0"/>
    <x v="1"/>
    <x v="5"/>
    <n v="11"/>
    <n v="0.24146642468239565"/>
    <x v="1"/>
  </r>
  <r>
    <s v="INV101923"/>
    <d v="2025-11-15T00:00:00"/>
    <s v="CUST0200"/>
    <s v="PRD010"/>
    <s v="STR035"/>
    <s v="EMP0290"/>
    <n v="4"/>
    <n v="194.14"/>
    <n v="20"/>
    <n v="155.31"/>
    <n v="714.44"/>
    <n v="430.4"/>
    <n v="284.04000000000002"/>
    <x v="1"/>
    <x v="0"/>
    <x v="0"/>
    <n v="0.41319444444444442"/>
    <s v="Weekend"/>
    <x v="113"/>
    <x v="6"/>
    <n v="182.3"/>
    <s v="Karthik Achari"/>
    <s v="Gold"/>
    <x v="301"/>
    <s v="Operations"/>
    <s v="FreshMart Kochi Circle"/>
    <x v="0"/>
    <x v="1"/>
    <x v="5"/>
    <n v="11"/>
    <n v="0.39757012485303173"/>
    <x v="2"/>
  </r>
  <r>
    <s v="INV100166"/>
    <d v="2025-09-11T00:00:00"/>
    <s v="CUST0059"/>
    <s v="PRD077"/>
    <s v="STR048"/>
    <s v="EMP0152"/>
    <n v="3"/>
    <n v="86.11"/>
    <n v="5"/>
    <n v="12.92"/>
    <n v="282.22000000000003"/>
    <n v="204.51"/>
    <n v="77.709999999999994"/>
    <x v="1"/>
    <x v="0"/>
    <x v="0"/>
    <n v="0.83611111111111114"/>
    <s v="Weekend"/>
    <x v="109"/>
    <x v="1"/>
    <n v="86.11"/>
    <s v="Banu Sharma"/>
    <s v="Bronze"/>
    <x v="141"/>
    <s v="Store Manager"/>
    <s v="FreshMart Bengaluru Square"/>
    <x v="0"/>
    <x v="1"/>
    <x v="10"/>
    <n v="9"/>
    <n v="0.2753525618311955"/>
    <x v="4"/>
  </r>
  <r>
    <s v="INV102085"/>
    <d v="2025-02-11T00:00:00"/>
    <s v="CUST0290"/>
    <s v="PRD003"/>
    <s v="STR046"/>
    <s v="EMP0023"/>
    <n v="2"/>
    <n v="589.75"/>
    <n v="20"/>
    <n v="235.9"/>
    <n v="1085.1400000000001"/>
    <n v="687.3"/>
    <n v="397.84"/>
    <x v="4"/>
    <x v="0"/>
    <x v="0"/>
    <n v="0.60902777777777772"/>
    <s v="Weekend"/>
    <x v="104"/>
    <x v="6"/>
    <n v="589.75"/>
    <s v="Uma Pillai"/>
    <s v="Bronze"/>
    <x v="87"/>
    <s v="Operations"/>
    <s v="FreshMart Mysuru Colony"/>
    <x v="0"/>
    <x v="1"/>
    <x v="0"/>
    <n v="2"/>
    <n v="0.36662550454319254"/>
    <x v="2"/>
  </r>
  <r>
    <s v="INV102457"/>
    <d v="2025-02-11T00:00:00"/>
    <s v="CUST0490"/>
    <s v="PRD126"/>
    <s v="STR026"/>
    <s v="EMP0253"/>
    <n v="8"/>
    <n v="387.52"/>
    <n v="10"/>
    <n v="310.02"/>
    <n v="3208.66"/>
    <n v="2595.84"/>
    <n v="612.82000000000005"/>
    <x v="3"/>
    <x v="0"/>
    <x v="0"/>
    <n v="0.89513888888888893"/>
    <s v="Weekend"/>
    <x v="78"/>
    <x v="8"/>
    <n v="360.52"/>
    <s v="Hema Gounder"/>
    <s v="Gold"/>
    <x v="77"/>
    <s v="HR"/>
    <s v="FreshMart Mysuru Crossing"/>
    <x v="0"/>
    <x v="1"/>
    <x v="0"/>
    <n v="2"/>
    <n v="0.19098938497690626"/>
    <x v="1"/>
  </r>
  <r>
    <s v="INV100168"/>
    <d v="2025-10-25T00:00:00"/>
    <s v="CUST0578"/>
    <s v="PRD031"/>
    <s v="STR074"/>
    <s v="EMP0270"/>
    <n v="1"/>
    <n v="342.46"/>
    <n v="20"/>
    <n v="68.489999999999995"/>
    <n v="315.07"/>
    <n v="271.77999999999997"/>
    <n v="43.29"/>
    <x v="3"/>
    <x v="0"/>
    <x v="0"/>
    <n v="0.62291666666666667"/>
    <s v="Weekend"/>
    <x v="50"/>
    <x v="3"/>
    <n v="342.46"/>
    <s v="Jagan Venkataraman"/>
    <s v="Bronze"/>
    <x v="135"/>
    <s v="Operations"/>
    <s v="FreshMart Mysuru Main Road"/>
    <x v="0"/>
    <x v="1"/>
    <x v="8"/>
    <n v="10"/>
    <n v="0.13739803853112006"/>
    <x v="2"/>
  </r>
  <r>
    <s v="INV100787"/>
    <d v="2025-10-19T00:00:00"/>
    <s v="CUST0011"/>
    <s v="PRD018"/>
    <s v="STR074"/>
    <s v="EMP0270"/>
    <n v="1"/>
    <n v="232.58"/>
    <n v="15"/>
    <n v="34.89"/>
    <n v="227.34"/>
    <n v="191.2"/>
    <n v="36.14"/>
    <x v="4"/>
    <x v="0"/>
    <x v="0"/>
    <n v="0.85763888888888884"/>
    <s v="Weekend"/>
    <x v="21"/>
    <x v="7"/>
    <n v="232.58"/>
    <s v="Prasath Mudaliar"/>
    <s v="Bronze"/>
    <x v="135"/>
    <s v="Operations"/>
    <s v="FreshMart Mysuru Main Road"/>
    <x v="0"/>
    <x v="1"/>
    <x v="8"/>
    <n v="10"/>
    <n v="0.1589689451922231"/>
    <x v="3"/>
  </r>
  <r>
    <s v="INV101214"/>
    <d v="2025-10-19T00:00:00"/>
    <s v="CUST0642"/>
    <s v="PRD026"/>
    <s v="STR029"/>
    <s v="EMP0062"/>
    <n v="2"/>
    <n v="329.69"/>
    <n v="5"/>
    <n v="32.97"/>
    <n v="720.37"/>
    <n v="494.5"/>
    <n v="225.87"/>
    <x v="5"/>
    <x v="0"/>
    <x v="0"/>
    <n v="0.3923611111111111"/>
    <s v="Weekend"/>
    <x v="15"/>
    <x v="3"/>
    <n v="329.69"/>
    <s v="Harini Devi"/>
    <s v="Bronze"/>
    <x v="256"/>
    <s v="Operations"/>
    <s v="FreshMart Bengaluru Colony"/>
    <x v="0"/>
    <x v="1"/>
    <x v="8"/>
    <n v="10"/>
    <n v="0.31354720490858867"/>
    <x v="4"/>
  </r>
  <r>
    <s v="INV101602"/>
    <d v="2025-10-19T00:00:00"/>
    <s v="CUST0398"/>
    <s v="PRD112"/>
    <s v="STR026"/>
    <s v="EMP0253"/>
    <n v="4"/>
    <n v="281.60000000000002"/>
    <n v="20"/>
    <n v="225.28"/>
    <n v="1036.29"/>
    <n v="842.08"/>
    <n v="194.21"/>
    <x v="5"/>
    <x v="0"/>
    <x v="0"/>
    <n v="0.39374999999999999"/>
    <s v="Weekend"/>
    <x v="80"/>
    <x v="4"/>
    <n v="251.73"/>
    <s v="Balamurugan Menon"/>
    <s v="Gold"/>
    <x v="77"/>
    <s v="HR"/>
    <s v="FreshMart Mysuru Crossing"/>
    <x v="0"/>
    <x v="1"/>
    <x v="8"/>
    <n v="10"/>
    <n v="0.18740892993274086"/>
    <x v="2"/>
  </r>
  <r>
    <s v="INV101818"/>
    <d v="2025-10-19T00:00:00"/>
    <s v="CUST0297"/>
    <s v="PRD024"/>
    <s v="STR033"/>
    <s v="EMP0313"/>
    <n v="5"/>
    <n v="328.53"/>
    <n v="15"/>
    <n v="246.4"/>
    <n v="1605.69"/>
    <n v="1230.5999999999999"/>
    <n v="375.09"/>
    <x v="1"/>
    <x v="0"/>
    <x v="0"/>
    <n v="0.82013888888888886"/>
    <s v="Weekend"/>
    <x v="88"/>
    <x v="7"/>
    <n v="313.47000000000003"/>
    <s v="Nithya Sharma"/>
    <s v="Gold"/>
    <x v="199"/>
    <s v="HR"/>
    <s v="FreshMart Ahmedabad Complex"/>
    <x v="0"/>
    <x v="1"/>
    <x v="8"/>
    <n v="10"/>
    <n v="0.23360050819273956"/>
    <x v="3"/>
  </r>
  <r>
    <s v="INV102161"/>
    <d v="2025-10-19T00:00:00"/>
    <s v="CUST0455"/>
    <s v="PRD057"/>
    <s v="STR082"/>
    <s v="EMP0115"/>
    <n v="4"/>
    <n v="356.08"/>
    <n v="10"/>
    <n v="142.43"/>
    <n v="1474.17"/>
    <n v="940.2"/>
    <n v="533.97"/>
    <x v="3"/>
    <x v="0"/>
    <x v="0"/>
    <n v="0.47847222222222224"/>
    <s v="Weekend"/>
    <x v="117"/>
    <x v="2"/>
    <n v="317.99"/>
    <s v="Nithya Venkataraman"/>
    <s v="Gold"/>
    <x v="69"/>
    <s v="Store Manager"/>
    <s v="FreshMart Salem Bypass"/>
    <x v="0"/>
    <x v="1"/>
    <x v="8"/>
    <n v="10"/>
    <n v="0.36221738334113435"/>
    <x v="1"/>
  </r>
  <r>
    <s v="INV100528"/>
    <d v="2025-10-18T00:00:00"/>
    <s v="CUST0363"/>
    <s v="PRD080"/>
    <s v="STR053"/>
    <s v="EMP0190"/>
    <n v="3"/>
    <n v="275.70999999999998"/>
    <n v="15"/>
    <n v="124.07"/>
    <n v="808.52"/>
    <n v="618.9"/>
    <n v="189.62"/>
    <x v="2"/>
    <x v="0"/>
    <x v="0"/>
    <n v="0.61805555555555558"/>
    <s v="Weekend"/>
    <x v="56"/>
    <x v="1"/>
    <n v="275.70999999999998"/>
    <s v="Elango Devi"/>
    <s v="Bronze"/>
    <x v="60"/>
    <s v="HR"/>
    <s v="FreshMart Tiruppur Heights"/>
    <x v="0"/>
    <x v="1"/>
    <x v="8"/>
    <n v="10"/>
    <n v="0.23452728442091725"/>
    <x v="3"/>
  </r>
  <r>
    <s v="INV100209"/>
    <d v="2025-12-10T00:00:00"/>
    <s v="CUST0336"/>
    <s v="PRD038"/>
    <s v="STR085"/>
    <s v="EMP0154"/>
    <n v="5"/>
    <n v="130.09"/>
    <n v="15"/>
    <n v="97.57"/>
    <n v="635.80999999999995"/>
    <n v="563.1"/>
    <n v="72.709999999999994"/>
    <x v="3"/>
    <x v="0"/>
    <x v="0"/>
    <n v="0.65625"/>
    <s v="Weekend"/>
    <x v="145"/>
    <x v="12"/>
    <n v="130.09"/>
    <s v="Dhanya Achari"/>
    <s v="Silver"/>
    <x v="103"/>
    <s v="Store Manager"/>
    <s v="FreshMart Mysuru Arcade"/>
    <x v="0"/>
    <x v="1"/>
    <x v="2"/>
    <n v="12"/>
    <n v="0.11435806294333213"/>
    <x v="3"/>
  </r>
  <r>
    <s v="INV100514"/>
    <d v="2025-12-10T00:00:00"/>
    <s v="CUST0078"/>
    <s v="PRD095"/>
    <s v="STR073"/>
    <s v="EMP0114"/>
    <n v="1"/>
    <n v="75.680000000000007"/>
    <n v="15"/>
    <n v="11.35"/>
    <n v="73.98"/>
    <n v="62.14"/>
    <n v="11.84"/>
    <x v="1"/>
    <x v="0"/>
    <x v="0"/>
    <n v="0.6166666666666667"/>
    <s v="Weekend"/>
    <x v="53"/>
    <x v="10"/>
    <n v="75.680000000000007"/>
    <s v="Eswari Balan"/>
    <s v="Silver"/>
    <x v="126"/>
    <s v="Store Manager"/>
    <s v="FreshMart Bengaluru Market"/>
    <x v="0"/>
    <x v="1"/>
    <x v="2"/>
    <n v="12"/>
    <n v="0.16004325493376587"/>
    <x v="3"/>
  </r>
  <r>
    <s v="INV102070"/>
    <d v="2025-12-10T00:00:00"/>
    <s v="CUST0045"/>
    <s v="PRD048"/>
    <s v="STR046"/>
    <s v="EMP0023"/>
    <n v="8"/>
    <n v="158.62"/>
    <n v="15"/>
    <n v="190.34"/>
    <n v="1240.4100000000001"/>
    <n v="873.68"/>
    <n v="366.73"/>
    <x v="0"/>
    <x v="0"/>
    <x v="0"/>
    <n v="0.40555555555555556"/>
    <s v="Weekend"/>
    <x v="122"/>
    <x v="2"/>
    <n v="147.72"/>
    <s v="Thenmozhi Pandian"/>
    <s v="Gold"/>
    <x v="87"/>
    <s v="Operations"/>
    <s v="FreshMart Mysuru Colony"/>
    <x v="0"/>
    <x v="1"/>
    <x v="2"/>
    <n v="12"/>
    <n v="0.29565224401609147"/>
    <x v="3"/>
  </r>
  <r>
    <s v="INV102308"/>
    <d v="2025-12-10T00:00:00"/>
    <s v="CUST0412"/>
    <s v="PRD024"/>
    <s v="STR007"/>
    <s v="EMP0115"/>
    <n v="6"/>
    <n v="336.18"/>
    <n v="5"/>
    <n v="100.85"/>
    <n v="2203.66"/>
    <n v="1476.72"/>
    <n v="726.94"/>
    <x v="3"/>
    <x v="0"/>
    <x v="0"/>
    <n v="0.39027777777777778"/>
    <s v="Weekend"/>
    <x v="88"/>
    <x v="7"/>
    <n v="313.47000000000003"/>
    <s v="Kalpana Gounder"/>
    <s v="Gold"/>
    <x v="69"/>
    <s v="Store Manager"/>
    <s v="FreshMart Mysuru Towers"/>
    <x v="0"/>
    <x v="1"/>
    <x v="2"/>
    <n v="12"/>
    <n v="0.32987847490084682"/>
    <x v="4"/>
  </r>
  <r>
    <s v="INV102430"/>
    <d v="2025-12-10T00:00:00"/>
    <s v="CUST0599"/>
    <s v="PRD137"/>
    <s v="STR039"/>
    <s v="EMP0216"/>
    <n v="3"/>
    <n v="451"/>
    <n v="5"/>
    <n v="67.650000000000006"/>
    <n v="1478.15"/>
    <n v="1055.6099999999999"/>
    <n v="422.54"/>
    <x v="3"/>
    <x v="0"/>
    <x v="0"/>
    <n v="0.67638888888888893"/>
    <s v="Weekend"/>
    <x v="0"/>
    <x v="0"/>
    <n v="442.14"/>
    <s v="Kalpana Subramaniam"/>
    <s v="Gold"/>
    <x v="321"/>
    <s v="HR"/>
    <s v="FreshMart Mysuru Market"/>
    <x v="0"/>
    <x v="1"/>
    <x v="2"/>
    <n v="12"/>
    <n v="0.28585732165206507"/>
    <x v="4"/>
  </r>
  <r>
    <s v="INV101804"/>
    <d v="2025-05-10T00:00:00"/>
    <s v="CUST0203"/>
    <s v="PRD093"/>
    <s v="STR073"/>
    <s v="EMP0268"/>
    <n v="2"/>
    <n v="96.72"/>
    <n v="10"/>
    <n v="19.34"/>
    <n v="200.21"/>
    <n v="159.63999999999999"/>
    <n v="40.57"/>
    <x v="1"/>
    <x v="0"/>
    <x v="0"/>
    <n v="0.8979166666666667"/>
    <s v="Weekend"/>
    <x v="61"/>
    <x v="10"/>
    <n v="96.72"/>
    <s v="Gopal Pillai"/>
    <s v="Silver"/>
    <x v="90"/>
    <s v="Store Manager"/>
    <s v="FreshMart Bengaluru Market"/>
    <x v="0"/>
    <x v="1"/>
    <x v="6"/>
    <n v="5"/>
    <n v="0.20263723090754707"/>
    <x v="1"/>
  </r>
  <r>
    <s v="INV101265"/>
    <d v="2025-04-10T00:00:00"/>
    <s v="CUST0030"/>
    <s v="PRD099"/>
    <s v="STR082"/>
    <s v="EMP0115"/>
    <n v="3"/>
    <n v="401.06"/>
    <n v="5"/>
    <n v="60.16"/>
    <n v="1314.47"/>
    <n v="1042.4100000000001"/>
    <n v="272.06"/>
    <x v="3"/>
    <x v="0"/>
    <x v="0"/>
    <n v="0.58472222222222225"/>
    <s v="Weekend"/>
    <x v="20"/>
    <x v="10"/>
    <n v="401.06"/>
    <s v="Revathi Pillai"/>
    <s v="Silver"/>
    <x v="69"/>
    <s v="Store Manager"/>
    <s v="FreshMart Salem Bypass"/>
    <x v="0"/>
    <x v="1"/>
    <x v="4"/>
    <n v="4"/>
    <n v="0.20697315267750499"/>
    <x v="4"/>
  </r>
  <r>
    <s v="INV100517"/>
    <d v="2025-09-28T00:00:00"/>
    <s v="CUST0670"/>
    <s v="PRD085"/>
    <s v="STR006"/>
    <s v="EMP0265"/>
    <n v="2"/>
    <n v="389.61"/>
    <n v="10"/>
    <n v="77.92"/>
    <n v="806.5"/>
    <n v="672.14"/>
    <n v="134.36000000000001"/>
    <x v="2"/>
    <x v="0"/>
    <x v="0"/>
    <n v="0.46944444444444444"/>
    <s v="Weekend"/>
    <x v="44"/>
    <x v="9"/>
    <n v="389.61"/>
    <s v="Balaji Krishnan"/>
    <s v="Bronze"/>
    <x v="124"/>
    <s v="Operations"/>
    <s v="FreshMart Mysuru Junction"/>
    <x v="0"/>
    <x v="1"/>
    <x v="10"/>
    <n v="9"/>
    <n v="0.16659640421574706"/>
    <x v="1"/>
  </r>
  <r>
    <s v="INV100731"/>
    <d v="2025-09-14T00:00:00"/>
    <s v="CUST0489"/>
    <s v="PRD128"/>
    <s v="STR036"/>
    <s v="EMP0150"/>
    <n v="4"/>
    <n v="253.11"/>
    <n v="5"/>
    <n v="50.62"/>
    <n v="1106.0899999999999"/>
    <n v="762.96"/>
    <n v="343.13"/>
    <x v="2"/>
    <x v="0"/>
    <x v="0"/>
    <n v="0.4"/>
    <s v="Weekend"/>
    <x v="46"/>
    <x v="0"/>
    <n v="253.11"/>
    <s v="Nagarajan Sharma"/>
    <s v="Bronze"/>
    <x v="58"/>
    <s v="Operations"/>
    <s v="FreshMart Chennai Central"/>
    <x v="0"/>
    <x v="1"/>
    <x v="10"/>
    <n v="9"/>
    <n v="0.31021887911471946"/>
    <x v="4"/>
  </r>
  <r>
    <s v="INV101979"/>
    <d v="2025-07-09T00:00:00"/>
    <s v="CUST0496"/>
    <s v="PRD098"/>
    <s v="STR053"/>
    <s v="EMP0190"/>
    <n v="7"/>
    <n v="93.15"/>
    <n v="20"/>
    <n v="130.41"/>
    <n v="599.89"/>
    <n v="483.63"/>
    <n v="116.26"/>
    <x v="3"/>
    <x v="0"/>
    <x v="0"/>
    <n v="0.59513888888888888"/>
    <s v="Weekend"/>
    <x v="32"/>
    <x v="10"/>
    <n v="83.13"/>
    <s v="Senthil Venkataraman"/>
    <s v="Gold"/>
    <x v="60"/>
    <s v="HR"/>
    <s v="FreshMart Tiruppur Heights"/>
    <x v="0"/>
    <x v="1"/>
    <x v="1"/>
    <n v="7"/>
    <n v="0.19380219706946275"/>
    <x v="2"/>
  </r>
  <r>
    <s v="INV102410"/>
    <d v="2025-09-08T00:00:00"/>
    <s v="CUST0308"/>
    <s v="PRD137"/>
    <s v="STR015"/>
    <s v="EMP0253"/>
    <n v="6"/>
    <n v="492.76"/>
    <n v="5"/>
    <n v="147.83000000000001"/>
    <n v="3230.04"/>
    <n v="2111.2199999999998"/>
    <n v="1118.82"/>
    <x v="1"/>
    <x v="0"/>
    <x v="0"/>
    <n v="0.48888888888888887"/>
    <s v="Weekend"/>
    <x v="0"/>
    <x v="0"/>
    <n v="442.14"/>
    <s v="Deepa Nathan"/>
    <s v="Gold"/>
    <x v="77"/>
    <s v="HR"/>
    <s v="FreshMart Salem Circle"/>
    <x v="0"/>
    <x v="1"/>
    <x v="10"/>
    <n v="9"/>
    <n v="0.34637961139800127"/>
    <x v="4"/>
  </r>
  <r>
    <s v="INV100676"/>
    <d v="2025-03-08T00:00:00"/>
    <s v="CUST0686"/>
    <s v="PRD098"/>
    <s v="STR036"/>
    <s v="EMP0150"/>
    <n v="4"/>
    <n v="90.53"/>
    <n v="10"/>
    <n v="36.21"/>
    <n v="374.8"/>
    <n v="276.36"/>
    <n v="98.44"/>
    <x v="5"/>
    <x v="0"/>
    <x v="0"/>
    <n v="0.53680555555555554"/>
    <s v="Weekend"/>
    <x v="32"/>
    <x v="10"/>
    <n v="83.13"/>
    <s v="Hemalatha Balan"/>
    <s v="Gold"/>
    <x v="58"/>
    <s v="Operations"/>
    <s v="FreshMart Chennai Central"/>
    <x v="0"/>
    <x v="1"/>
    <x v="3"/>
    <n v="3"/>
    <n v="0.26264674493062967"/>
    <x v="1"/>
  </r>
  <r>
    <s v="INV101847"/>
    <d v="2025-07-27T00:00:00"/>
    <s v="CUST0078"/>
    <s v="PRD055"/>
    <s v="STR073"/>
    <s v="EMP0114"/>
    <n v="3"/>
    <n v="125.15"/>
    <n v="10"/>
    <n v="37.549999999999997"/>
    <n v="388.59"/>
    <n v="287.10000000000002"/>
    <n v="101.49"/>
    <x v="5"/>
    <x v="0"/>
    <x v="0"/>
    <n v="0.85972222222222228"/>
    <s v="Weekend"/>
    <x v="101"/>
    <x v="2"/>
    <n v="125.15"/>
    <s v="Eswari Balan"/>
    <s v="Silver"/>
    <x v="126"/>
    <s v="Store Manager"/>
    <s v="FreshMart Bengaluru Market"/>
    <x v="0"/>
    <x v="1"/>
    <x v="1"/>
    <n v="7"/>
    <n v="0.26117501737049331"/>
    <x v="1"/>
  </r>
  <r>
    <s v="INV101929"/>
    <d v="2025-07-26T00:00:00"/>
    <s v="CUST0200"/>
    <s v="PRD128"/>
    <s v="STR003"/>
    <s v="EMP0016"/>
    <n v="5"/>
    <n v="263.56"/>
    <n v="20"/>
    <n v="263.56"/>
    <n v="1212.3800000000001"/>
    <n v="953.7"/>
    <n v="258.68"/>
    <x v="0"/>
    <x v="0"/>
    <x v="0"/>
    <n v="0.54097222222222219"/>
    <s v="Weekend"/>
    <x v="46"/>
    <x v="0"/>
    <n v="253.11"/>
    <s v="Karthik Achari"/>
    <s v="Gold"/>
    <x v="223"/>
    <s v="Store Manager"/>
    <s v="FreshMart Tiruppur Square"/>
    <x v="0"/>
    <x v="1"/>
    <x v="1"/>
    <n v="7"/>
    <n v="0.21336544647717712"/>
    <x v="2"/>
  </r>
  <r>
    <s v="INV100284"/>
    <d v="2025-07-13T00:00:00"/>
    <s v="CUST0540"/>
    <s v="PRD010"/>
    <s v="STR082"/>
    <s v="EMP0115"/>
    <n v="5"/>
    <n v="182.68"/>
    <n v="20"/>
    <n v="182.68"/>
    <n v="840.33"/>
    <n v="538"/>
    <n v="302.33"/>
    <x v="3"/>
    <x v="0"/>
    <x v="0"/>
    <n v="0.46736111111111112"/>
    <s v="Weekend"/>
    <x v="113"/>
    <x v="6"/>
    <n v="182.3"/>
    <s v="Thenmozhi Naicker"/>
    <s v="Gold"/>
    <x v="69"/>
    <s v="Store Manager"/>
    <s v="FreshMart Salem Bypass"/>
    <x v="0"/>
    <x v="1"/>
    <x v="1"/>
    <n v="7"/>
    <n v="0.35977532635988241"/>
    <x v="2"/>
  </r>
  <r>
    <s v="INV101092"/>
    <d v="2025-12-07T00:00:00"/>
    <s v="CUST0583"/>
    <s v="PRD114"/>
    <s v="STR074"/>
    <s v="EMP0270"/>
    <n v="3"/>
    <n v="188.64"/>
    <n v="15"/>
    <n v="84.89"/>
    <n v="553.17999999999995"/>
    <n v="474.84"/>
    <n v="78.34"/>
    <x v="5"/>
    <x v="0"/>
    <x v="0"/>
    <n v="0.55625000000000002"/>
    <s v="Weekend"/>
    <x v="98"/>
    <x v="4"/>
    <n v="188.64"/>
    <s v="Sudha Achari"/>
    <s v="Silver"/>
    <x v="135"/>
    <s v="Operations"/>
    <s v="FreshMart Mysuru Main Road"/>
    <x v="0"/>
    <x v="1"/>
    <x v="2"/>
    <n v="12"/>
    <n v="0.14161755667233092"/>
    <x v="3"/>
  </r>
  <r>
    <s v="INV101940"/>
    <d v="2025-05-07T00:00:00"/>
    <s v="CUST0363"/>
    <s v="PRD133"/>
    <s v="STR080"/>
    <s v="EMP0285"/>
    <n v="2"/>
    <n v="80.5"/>
    <n v="10"/>
    <n v="16.100000000000001"/>
    <n v="166.63"/>
    <n v="124.5"/>
    <n v="42.13"/>
    <x v="5"/>
    <x v="0"/>
    <x v="0"/>
    <n v="0.78541666666666665"/>
    <s v="Weekend"/>
    <x v="55"/>
    <x v="0"/>
    <n v="80.5"/>
    <s v="Elango Devi"/>
    <s v="Bronze"/>
    <x v="62"/>
    <s v="Store Manager"/>
    <s v="FreshMart Madurai Colony"/>
    <x v="0"/>
    <x v="1"/>
    <x v="6"/>
    <n v="5"/>
    <n v="0.25283562383724423"/>
    <x v="1"/>
  </r>
  <r>
    <s v="INV102423"/>
    <d v="2025-05-07T00:00:00"/>
    <s v="CUST0353"/>
    <s v="PRD046"/>
    <s v="STR026"/>
    <s v="EMP0253"/>
    <n v="5"/>
    <n v="64.709999999999994"/>
    <n v="10"/>
    <n v="32.35"/>
    <n v="334.88"/>
    <n v="242.15"/>
    <n v="92.73"/>
    <x v="5"/>
    <x v="0"/>
    <x v="0"/>
    <n v="0.47638888888888886"/>
    <s v="Weekend"/>
    <x v="71"/>
    <x v="12"/>
    <n v="57.06"/>
    <s v="Mala Nair"/>
    <s v="Gold"/>
    <x v="77"/>
    <s v="HR"/>
    <s v="FreshMart Mysuru Crossing"/>
    <x v="0"/>
    <x v="1"/>
    <x v="6"/>
    <n v="5"/>
    <n v="0.27690516005733401"/>
    <x v="1"/>
  </r>
  <r>
    <s v="INV101747"/>
    <d v="2025-06-29T00:00:00"/>
    <s v="CUST0686"/>
    <s v="PRD037"/>
    <s v="STR006"/>
    <s v="EMP0265"/>
    <n v="8"/>
    <n v="271.36"/>
    <n v="10"/>
    <n v="217.09"/>
    <n v="2246.86"/>
    <n v="1675.04"/>
    <n v="571.82000000000005"/>
    <x v="0"/>
    <x v="0"/>
    <x v="0"/>
    <n v="0.56736111111111109"/>
    <s v="Weekend"/>
    <x v="59"/>
    <x v="12"/>
    <n v="245.32"/>
    <s v="Hemalatha Balan"/>
    <s v="Gold"/>
    <x v="124"/>
    <s v="Operations"/>
    <s v="FreshMart Mysuru Junction"/>
    <x v="0"/>
    <x v="1"/>
    <x v="9"/>
    <n v="6"/>
    <n v="0.25449738746517364"/>
    <x v="1"/>
  </r>
  <r>
    <s v="INV100214"/>
    <d v="2025-06-21T00:00:00"/>
    <s v="CUST0235"/>
    <s v="PRD003"/>
    <s v="STR052"/>
    <s v="EMP0205"/>
    <n v="6"/>
    <n v="617.42999999999995"/>
    <n v="5"/>
    <n v="185.23"/>
    <n v="4047.25"/>
    <n v="2061.9"/>
    <n v="1985.35"/>
    <x v="3"/>
    <x v="0"/>
    <x v="0"/>
    <n v="0.57916666666666672"/>
    <s v="Weekend"/>
    <x v="104"/>
    <x v="6"/>
    <n v="589.75"/>
    <s v="Rajesh Pandian"/>
    <s v="Gold"/>
    <x v="91"/>
    <s v="Store Manager"/>
    <s v="FreshMart Erode Extension"/>
    <x v="0"/>
    <x v="1"/>
    <x v="9"/>
    <n v="6"/>
    <n v="0.49054296126999813"/>
    <x v="4"/>
  </r>
  <r>
    <s v="INV100454"/>
    <d v="2025-05-18T00:00:00"/>
    <s v="CUST0158"/>
    <s v="PRD129"/>
    <s v="STR082"/>
    <s v="EMP0115"/>
    <n v="4"/>
    <n v="490.22"/>
    <n v="10"/>
    <n v="196.09"/>
    <n v="2029.51"/>
    <n v="1494.32"/>
    <n v="535.19000000000005"/>
    <x v="1"/>
    <x v="0"/>
    <x v="0"/>
    <n v="0.78402777777777777"/>
    <s v="Weekend"/>
    <x v="106"/>
    <x v="0"/>
    <n v="490.22"/>
    <s v="Hemalatha Murugan"/>
    <s v="Bronze"/>
    <x v="69"/>
    <s v="Store Manager"/>
    <s v="FreshMart Salem Bypass"/>
    <x v="0"/>
    <x v="1"/>
    <x v="6"/>
    <n v="5"/>
    <n v="0.26370404678961917"/>
    <x v="1"/>
  </r>
  <r>
    <s v="INV100822"/>
    <d v="2025-11-05T00:00:00"/>
    <s v="CUST0152"/>
    <s v="PRD084"/>
    <s v="STR079"/>
    <m/>
    <n v="1"/>
    <n v="221.61"/>
    <n v="10"/>
    <n v="22.16"/>
    <n v="229.37"/>
    <n v="182.17"/>
    <n v="47.2"/>
    <x v="3"/>
    <x v="0"/>
    <x v="0"/>
    <n v="0.42777777777777776"/>
    <s v="Weekend"/>
    <x v="36"/>
    <x v="9"/>
    <n v="221.61"/>
    <s v="Anjali Sekar"/>
    <s v="Bronze"/>
    <x v="49"/>
    <m/>
    <s v="FreshMart Erode Hub"/>
    <x v="0"/>
    <x v="1"/>
    <x v="5"/>
    <n v="11"/>
    <n v="0.20578105244800979"/>
    <x v="1"/>
  </r>
  <r>
    <s v="INV101638"/>
    <d v="2025-11-05T00:00:00"/>
    <s v="CUST0147"/>
    <s v="PRD067"/>
    <s v="STR076"/>
    <s v="EMP0069"/>
    <n v="5"/>
    <n v="186.38"/>
    <n v="20"/>
    <n v="186.38"/>
    <n v="857.35"/>
    <n v="678.3"/>
    <n v="179.05"/>
    <x v="2"/>
    <x v="0"/>
    <x v="0"/>
    <n v="0.69444444444444442"/>
    <s v="Weekend"/>
    <x v="30"/>
    <x v="11"/>
    <n v="186.38"/>
    <s v="Hari Rao"/>
    <s v="Silver"/>
    <x v="157"/>
    <s v="Store Manager"/>
    <s v="FreshMart Hyderabad Towers"/>
    <x v="0"/>
    <x v="1"/>
    <x v="5"/>
    <n v="11"/>
    <n v="0.2088411967107949"/>
    <x v="2"/>
  </r>
  <r>
    <s v="INV100669"/>
    <d v="2025-03-05T00:00:00"/>
    <s v="CUST0327"/>
    <s v="PRD102"/>
    <s v="STR037"/>
    <m/>
    <n v="4"/>
    <n v="400.33"/>
    <n v="15"/>
    <n v="240.2"/>
    <n v="1565.29"/>
    <n v="1363.6"/>
    <n v="201.69"/>
    <x v="5"/>
    <x v="0"/>
    <x v="0"/>
    <n v="0.87291666666666667"/>
    <s v="Weekend"/>
    <x v="63"/>
    <x v="10"/>
    <n v="400.33"/>
    <s v="Lakshmi Rao"/>
    <s v="Bronze"/>
    <x v="49"/>
    <m/>
    <s v="FreshMart Hyderabad Extension"/>
    <x v="0"/>
    <x v="1"/>
    <x v="3"/>
    <n v="3"/>
    <n v="0.12885152272102934"/>
    <x v="3"/>
  </r>
  <r>
    <s v="INV100689"/>
    <d v="2025-03-05T00:00:00"/>
    <s v="CUST0152"/>
    <s v="PRD106"/>
    <s v="STR008"/>
    <s v="EMP0115"/>
    <n v="4"/>
    <n v="227"/>
    <n v="15"/>
    <n v="136.19999999999999"/>
    <n v="887.57"/>
    <n v="785.2"/>
    <n v="102.37"/>
    <x v="3"/>
    <x v="0"/>
    <x v="0"/>
    <n v="0.55833333333333335"/>
    <s v="Weekend"/>
    <x v="144"/>
    <x v="4"/>
    <n v="227"/>
    <s v="Anjali Sekar"/>
    <s v="Bronze"/>
    <x v="69"/>
    <s v="Store Manager"/>
    <s v="FreshMart Kochi Plaza"/>
    <x v="0"/>
    <x v="1"/>
    <x v="3"/>
    <n v="3"/>
    <n v="0.11533738184030555"/>
    <x v="3"/>
  </r>
  <r>
    <s v="INV100398"/>
    <d v="2025-04-27T00:00:00"/>
    <s v="CUST0454"/>
    <s v="PRD034"/>
    <s v="STR080"/>
    <s v="EMP0285"/>
    <n v="2"/>
    <n v="124.84"/>
    <n v="15"/>
    <n v="37.450000000000003"/>
    <n v="244.06"/>
    <n v="194.7"/>
    <n v="49.36"/>
    <x v="2"/>
    <x v="0"/>
    <x v="0"/>
    <n v="0.71805555555555556"/>
    <s v="Weekend"/>
    <x v="13"/>
    <x v="3"/>
    <n v="124.84"/>
    <s v="Raghav Nair"/>
    <s v="Silver"/>
    <x v="62"/>
    <s v="Store Manager"/>
    <s v="FreshMart Madurai Colony"/>
    <x v="0"/>
    <x v="1"/>
    <x v="4"/>
    <n v="4"/>
    <n v="0.20224534950422027"/>
    <x v="3"/>
  </r>
  <r>
    <s v="INV101336"/>
    <d v="2025-12-04T00:00:00"/>
    <s v="CUST0296"/>
    <s v="PRD035"/>
    <s v="STR037"/>
    <s v="EMP0226"/>
    <n v="3"/>
    <n v="503.36"/>
    <n v="5"/>
    <n v="75.5"/>
    <n v="1649.77"/>
    <n v="1169.4000000000001"/>
    <n v="480.37"/>
    <x v="4"/>
    <x v="0"/>
    <x v="0"/>
    <n v="0.72916666666666663"/>
    <s v="Weekend"/>
    <x v="40"/>
    <x v="3"/>
    <n v="503.36"/>
    <s v="Uma Pandian"/>
    <s v="Bronze"/>
    <x v="183"/>
    <s v="Store Manager"/>
    <s v="FreshMart Hyderabad Extension"/>
    <x v="0"/>
    <x v="1"/>
    <x v="2"/>
    <n v="12"/>
    <n v="0.29117392121326002"/>
    <x v="4"/>
  </r>
  <r>
    <s v="INV100430"/>
    <d v="2025-05-04T00:00:00"/>
    <s v="CUST0060"/>
    <s v="PRD005"/>
    <s v="STR048"/>
    <s v="EMP0152"/>
    <n v="3"/>
    <n v="349.08"/>
    <n v="15"/>
    <n v="157.09"/>
    <n v="1023.67"/>
    <n v="615.80999999999995"/>
    <n v="407.86"/>
    <x v="2"/>
    <x v="0"/>
    <x v="0"/>
    <n v="0.67500000000000004"/>
    <s v="Weekend"/>
    <x v="24"/>
    <x v="6"/>
    <n v="332.74"/>
    <s v="Anand Subramaniam"/>
    <s v="Gold"/>
    <x v="141"/>
    <s v="Store Manager"/>
    <s v="FreshMart Bengaluru Square"/>
    <x v="0"/>
    <x v="1"/>
    <x v="6"/>
    <n v="5"/>
    <n v="0.39842918127912319"/>
    <x v="3"/>
  </r>
  <r>
    <s v="INV101103"/>
    <d v="2025-05-04T00:00:00"/>
    <s v="CUST0270"/>
    <s v="PRD011"/>
    <s v="STR051"/>
    <s v="EMP0313"/>
    <n v="3"/>
    <n v="174.1"/>
    <n v="10"/>
    <n v="52.23"/>
    <n v="540.58000000000004"/>
    <n v="306.69"/>
    <n v="233.89"/>
    <x v="3"/>
    <x v="0"/>
    <x v="0"/>
    <n v="0.56527777777777777"/>
    <s v="Weekend"/>
    <x v="52"/>
    <x v="6"/>
    <n v="168.36"/>
    <s v="Banu Venkataraman"/>
    <s v="Gold"/>
    <x v="199"/>
    <s v="HR"/>
    <s v="FreshMart Madurai Arcade"/>
    <x v="0"/>
    <x v="1"/>
    <x v="6"/>
    <n v="5"/>
    <n v="0.43266491546117125"/>
    <x v="1"/>
  </r>
  <r>
    <s v="INV101061"/>
    <d v="2026-03-20T00:00:00"/>
    <s v="CUST0227"/>
    <s v="PRD030"/>
    <s v="STR015"/>
    <s v="EMP0190"/>
    <n v="3"/>
    <n v="172.63"/>
    <n v="15"/>
    <n v="77.680000000000007"/>
    <n v="440.21"/>
    <n v="426"/>
    <n v="14.21"/>
    <x v="5"/>
    <x v="0"/>
    <x v="0"/>
    <n v="0.8930555555555556"/>
    <s v="Weekday"/>
    <x v="69"/>
    <x v="3"/>
    <n v="172.63"/>
    <s v="Unknown"/>
    <s v="Silver"/>
    <x v="60"/>
    <s v="HR"/>
    <s v="FreshMart Salem Circle"/>
    <x v="0"/>
    <x v="0"/>
    <x v="3"/>
    <n v="3"/>
    <n v="3.2280048158833285E-2"/>
    <x v="3"/>
  </r>
  <r>
    <s v="INV102074"/>
    <d v="2025-12-22T00:00:00"/>
    <s v="CUST0507"/>
    <s v="PRD108"/>
    <s v="STR021"/>
    <s v="EMP0280"/>
    <n v="5"/>
    <n v="306.62"/>
    <n v="10"/>
    <n v="153.31"/>
    <n v="1379.79"/>
    <n v="1299.6500000000001"/>
    <n v="80.14"/>
    <x v="2"/>
    <x v="0"/>
    <x v="0"/>
    <n v="0.56805555555555554"/>
    <s v="Weekday"/>
    <x v="140"/>
    <x v="4"/>
    <n v="306.62"/>
    <s v="Kamala Iyer"/>
    <s v="Silver"/>
    <x v="61"/>
    <s v="Store Manager"/>
    <s v="FreshMart Madurai Market"/>
    <x v="0"/>
    <x v="1"/>
    <x v="2"/>
    <n v="12"/>
    <n v="5.8081302227150508E-2"/>
    <x v="1"/>
  </r>
  <r>
    <s v="INV102336"/>
    <d v="2025-12-19T00:00:00"/>
    <s v="CUST0001"/>
    <s v="PRD067"/>
    <s v="STR052"/>
    <s v="EMP0205"/>
    <n v="3"/>
    <n v="186.38"/>
    <n v="5"/>
    <n v="27.96"/>
    <n v="531.17999999999995"/>
    <n v="406.98"/>
    <n v="124.2"/>
    <x v="5"/>
    <x v="0"/>
    <x v="0"/>
    <n v="0.52777777777777779"/>
    <s v="Weekday"/>
    <x v="30"/>
    <x v="11"/>
    <n v="186.38"/>
    <s v="Revathi Balan"/>
    <s v="Bronze"/>
    <x v="91"/>
    <s v="Store Manager"/>
    <s v="FreshMart Erode Extension"/>
    <x v="0"/>
    <x v="1"/>
    <x v="2"/>
    <n v="12"/>
    <n v="0.23381904439173165"/>
    <x v="4"/>
  </r>
  <r>
    <s v="INV101613"/>
    <d v="2026-09-01T00:00:00"/>
    <s v="CUST0035"/>
    <s v="PRD049"/>
    <s v="STR052"/>
    <s v="EMP0205"/>
    <n v="8"/>
    <n v="458.23"/>
    <n v="10"/>
    <n v="366.58"/>
    <n v="3299.26"/>
    <n v="2471.52"/>
    <n v="827.74"/>
    <x v="4"/>
    <x v="0"/>
    <x v="0"/>
    <n v="0.81874999999999998"/>
    <s v="Weekday"/>
    <x v="48"/>
    <x v="2"/>
    <n v="418.79"/>
    <s v="Balamurugan Sharma"/>
    <s v="Gold"/>
    <x v="91"/>
    <s v="Store Manager"/>
    <s v="FreshMart Erode Extension"/>
    <x v="0"/>
    <x v="0"/>
    <x v="10"/>
    <n v="9"/>
    <n v="0.25088656244127472"/>
    <x v="1"/>
  </r>
  <r>
    <s v="INV101795"/>
    <d v="2026-03-26T00:00:00"/>
    <s v="CUST0472"/>
    <s v="PRD002"/>
    <s v="STR036"/>
    <s v="EMP0150"/>
    <n v="8"/>
    <n v="442.82"/>
    <n v="10"/>
    <n v="354.26"/>
    <n v="3188.3"/>
    <n v="2032.4"/>
    <n v="1155.9000000000001"/>
    <x v="4"/>
    <x v="0"/>
    <x v="0"/>
    <n v="0.48819444444444443"/>
    <s v="Weekday"/>
    <x v="83"/>
    <x v="6"/>
    <n v="440.5"/>
    <s v="Banu Chandran"/>
    <s v="Gold"/>
    <x v="58"/>
    <s v="Operations"/>
    <s v="FreshMart Chennai Central"/>
    <x v="0"/>
    <x v="0"/>
    <x v="3"/>
    <n v="3"/>
    <n v="0.36254430260640469"/>
    <x v="1"/>
  </r>
  <r>
    <s v="INV102475"/>
    <d v="2026-03-26T00:00:00"/>
    <s v="CUST0341"/>
    <s v="PRD049"/>
    <s v="STR053"/>
    <s v="EMP0190"/>
    <n v="3"/>
    <n v="418.79"/>
    <n v="5"/>
    <n v="62.82"/>
    <n v="1193.55"/>
    <n v="926.82"/>
    <n v="266.73"/>
    <x v="5"/>
    <x v="0"/>
    <x v="0"/>
    <n v="0.74375000000000002"/>
    <s v="Weekday"/>
    <x v="48"/>
    <x v="2"/>
    <n v="418.79"/>
    <s v="Elango Sekar"/>
    <s v="Silver"/>
    <x v="60"/>
    <s v="HR"/>
    <s v="FreshMart Tiruppur Heights"/>
    <x v="0"/>
    <x v="0"/>
    <x v="3"/>
    <n v="3"/>
    <n v="0.22347618449164261"/>
    <x v="4"/>
  </r>
  <r>
    <s v="INV100980"/>
    <d v="2026-01-29T00:00:00"/>
    <s v="CUST0037"/>
    <s v="PRD138"/>
    <s v="STR080"/>
    <s v="EMP0285"/>
    <n v="1"/>
    <n v="416.08"/>
    <n v="5"/>
    <n v="20.8"/>
    <n v="395.28"/>
    <n v="319.64"/>
    <n v="75.64"/>
    <x v="3"/>
    <x v="0"/>
    <x v="0"/>
    <n v="0.5493055555555556"/>
    <s v="Weekday"/>
    <x v="99"/>
    <x v="0"/>
    <n v="416.08"/>
    <s v="Ezhil Balan"/>
    <s v="Gold"/>
    <x v="62"/>
    <s v="Store Manager"/>
    <s v="FreshMart Madurai Colony"/>
    <x v="0"/>
    <x v="0"/>
    <x v="7"/>
    <n v="1"/>
    <n v="0.19135802469135804"/>
    <x v="4"/>
  </r>
  <r>
    <s v="INV100019"/>
    <d v="2026-10-03T00:00:00"/>
    <s v="CUST0065"/>
    <s v="PRD131"/>
    <s v="STR082"/>
    <s v="EMP0115"/>
    <n v="1"/>
    <n v="93.47"/>
    <n v="10"/>
    <n v="9.35"/>
    <n v="84.12"/>
    <n v="72.290000000000006"/>
    <n v="11.83"/>
    <x v="3"/>
    <x v="0"/>
    <x v="0"/>
    <n v="0.57013888888888886"/>
    <s v="Weekday"/>
    <x v="143"/>
    <x v="0"/>
    <n v="93.47"/>
    <s v="Karthik Sharma"/>
    <s v="Bronze"/>
    <x v="69"/>
    <s v="Store Manager"/>
    <s v="FreshMart Salem Bypass"/>
    <x v="0"/>
    <x v="0"/>
    <x v="8"/>
    <n v="10"/>
    <n v="0.14063242986210175"/>
    <x v="1"/>
  </r>
  <r>
    <s v="INV100222"/>
    <d v="2026-03-18T00:00:00"/>
    <s v="CUST0111"/>
    <s v="PRD014"/>
    <s v="STR033"/>
    <s v="EMP0313"/>
    <n v="2"/>
    <n v="434.65"/>
    <n v="15"/>
    <n v="130.4"/>
    <n v="738.9"/>
    <n v="703.26"/>
    <n v="35.64"/>
    <x v="1"/>
    <x v="0"/>
    <x v="0"/>
    <n v="0.74444444444444446"/>
    <s v="Weekday"/>
    <x v="54"/>
    <x v="7"/>
    <n v="434.65"/>
    <s v="Hemalatha Devi"/>
    <s v="Bronze"/>
    <x v="199"/>
    <s v="HR"/>
    <s v="FreshMart Ahmedabad Complex"/>
    <x v="0"/>
    <x v="0"/>
    <x v="3"/>
    <n v="3"/>
    <n v="4.8233861144945191E-2"/>
    <x v="3"/>
  </r>
  <r>
    <s v="INV101633"/>
    <d v="2026-01-27T00:00:00"/>
    <s v="CUST0066"/>
    <s v="PRD031"/>
    <s v="STR020"/>
    <s v="EMP0203"/>
    <n v="4"/>
    <n v="342.46"/>
    <n v="10"/>
    <n v="136.97999999999999"/>
    <n v="1232.8599999999999"/>
    <n v="1087.1199999999999"/>
    <n v="145.74"/>
    <x v="5"/>
    <x v="0"/>
    <x v="0"/>
    <n v="0.80486111111111114"/>
    <s v="Weekday"/>
    <x v="50"/>
    <x v="3"/>
    <n v="342.46"/>
    <s v="Bhavani Sharma"/>
    <s v="Silver"/>
    <x v="154"/>
    <s v="Operations"/>
    <s v="FreshMart Erode Circle"/>
    <x v="0"/>
    <x v="0"/>
    <x v="7"/>
    <n v="1"/>
    <n v="0.11821293577535164"/>
    <x v="1"/>
  </r>
  <r>
    <s v="INV101944"/>
    <d v="2026-03-13T00:00:00"/>
    <s v="CUST0346"/>
    <s v="PRD150"/>
    <s v="STR074"/>
    <s v="EMP0270"/>
    <n v="3"/>
    <n v="244.28"/>
    <n v="20"/>
    <n v="146.57"/>
    <n v="586.27"/>
    <n v="474.18"/>
    <n v="112.09"/>
    <x v="1"/>
    <x v="0"/>
    <x v="0"/>
    <n v="0.51180555555555551"/>
    <s v="Weekday"/>
    <x v="86"/>
    <x v="5"/>
    <n v="214.04"/>
    <s v="Thenmozhi Devi"/>
    <s v="Gold"/>
    <x v="135"/>
    <s v="Operations"/>
    <s v="FreshMart Mysuru Main Road"/>
    <x v="0"/>
    <x v="0"/>
    <x v="3"/>
    <n v="3"/>
    <n v="0.19119177170928073"/>
    <x v="2"/>
  </r>
  <r>
    <s v="INV101765"/>
    <d v="2026-11-02T00:00:00"/>
    <s v="CUST0554"/>
    <s v="PRD004"/>
    <s v="STR006"/>
    <s v="EMP0265"/>
    <n v="2"/>
    <n v="398.25"/>
    <n v="10"/>
    <n v="79.650000000000006"/>
    <n v="716.85"/>
    <n v="473.08"/>
    <n v="243.77"/>
    <x v="5"/>
    <x v="0"/>
    <x v="0"/>
    <n v="0.55694444444444446"/>
    <s v="Weekday"/>
    <x v="127"/>
    <x v="6"/>
    <n v="398.25"/>
    <s v="Nirmala Chandran"/>
    <s v="Silver"/>
    <x v="124"/>
    <s v="Operations"/>
    <s v="FreshMart Mysuru Junction"/>
    <x v="0"/>
    <x v="0"/>
    <x v="5"/>
    <n v="11"/>
    <n v="0.34005719467113066"/>
    <x v="1"/>
  </r>
  <r>
    <s v="INV102128"/>
    <d v="2026-02-27T00:00:00"/>
    <s v="CUST0182"/>
    <s v="PRD005"/>
    <s v="STR073"/>
    <s v="EMP0268"/>
    <n v="4"/>
    <n v="332.74"/>
    <n v="20"/>
    <n v="266.19"/>
    <n v="1064.77"/>
    <n v="821.08"/>
    <n v="243.69"/>
    <x v="0"/>
    <x v="0"/>
    <x v="0"/>
    <n v="0.55833333333333335"/>
    <s v="Weekday"/>
    <x v="24"/>
    <x v="6"/>
    <n v="332.74"/>
    <s v="Esha Prabhu"/>
    <s v="Silver"/>
    <x v="90"/>
    <s v="Store Manager"/>
    <s v="FreshMart Bengaluru Market"/>
    <x v="0"/>
    <x v="0"/>
    <x v="0"/>
    <n v="2"/>
    <n v="0.22886632793936718"/>
    <x v="2"/>
  </r>
  <r>
    <s v="INV102347"/>
    <d v="2026-10-03T00:00:00"/>
    <s v="CUST0562"/>
    <s v="PRD089"/>
    <s v="STR074"/>
    <s v="EMP0270"/>
    <n v="8"/>
    <n v="309.81"/>
    <n v="20"/>
    <n v="495.7"/>
    <n v="1982.78"/>
    <n v="2011.36"/>
    <n v="-28.58"/>
    <x v="4"/>
    <x v="0"/>
    <x v="0"/>
    <n v="0.53749999999999998"/>
    <s v="Weekday"/>
    <x v="92"/>
    <x v="9"/>
    <n v="305.67"/>
    <s v="Gopal Pandian"/>
    <s v="Gold"/>
    <x v="135"/>
    <s v="Operations"/>
    <s v="FreshMart Mysuru Main Road"/>
    <x v="0"/>
    <x v="0"/>
    <x v="8"/>
    <n v="10"/>
    <n v="-1.4414105447906474E-2"/>
    <x v="2"/>
  </r>
  <r>
    <s v="INV101736"/>
    <d v="2025-12-15T00:00:00"/>
    <s v="CUST0315"/>
    <s v="PRD108"/>
    <s v="STR052"/>
    <s v="EMP0232"/>
    <n v="5"/>
    <n v="306.62"/>
    <n v="15"/>
    <n v="229.97"/>
    <n v="1303.1300000000001"/>
    <n v="1299.6500000000001"/>
    <n v="3.48"/>
    <x v="1"/>
    <x v="0"/>
    <x v="0"/>
    <n v="0.76458333333333328"/>
    <s v="Weekday"/>
    <x v="140"/>
    <x v="4"/>
    <n v="306.62"/>
    <s v="Aishwarya Varma"/>
    <s v="Silver"/>
    <x v="75"/>
    <s v="Operations"/>
    <s v="FreshMart Erode Extension"/>
    <x v="0"/>
    <x v="1"/>
    <x v="2"/>
    <n v="12"/>
    <n v="2.6704933506250333E-3"/>
    <x v="3"/>
  </r>
  <r>
    <s v="INV100898"/>
    <d v="2025-12-18T00:00:00"/>
    <s v="CUST0338"/>
    <s v="PRD002"/>
    <s v="STR082"/>
    <s v="EMP0115"/>
    <n v="2"/>
    <n v="440.5"/>
    <n v="20"/>
    <n v="176.2"/>
    <n v="704.8"/>
    <n v="508.1"/>
    <n v="196.7"/>
    <x v="5"/>
    <x v="0"/>
    <x v="0"/>
    <n v="0.66666666666666663"/>
    <s v="Weekday"/>
    <x v="83"/>
    <x v="6"/>
    <n v="440.5"/>
    <s v="Mala Pillai"/>
    <s v="Bronze"/>
    <x v="69"/>
    <s v="Store Manager"/>
    <s v="FreshMart Salem Bypass"/>
    <x v="0"/>
    <x v="1"/>
    <x v="2"/>
    <n v="12"/>
    <n v="0.27908626560726446"/>
    <x v="2"/>
  </r>
  <r>
    <s v="INV101166"/>
    <d v="2026-03-19T00:00:00"/>
    <s v="CUST0627"/>
    <s v="PRD119"/>
    <s v="STR029"/>
    <s v="EMP0276"/>
    <n v="5"/>
    <n v="234.86"/>
    <n v="10"/>
    <n v="117.43"/>
    <n v="1056.8699999999999"/>
    <n v="1066.1500000000001"/>
    <n v="-9.2799999999999994"/>
    <x v="2"/>
    <x v="0"/>
    <x v="0"/>
    <n v="0.43194444444444446"/>
    <s v="Weekday"/>
    <x v="96"/>
    <x v="8"/>
    <n v="234.86"/>
    <s v="Ishwarya Mudaliar"/>
    <s v="Silver"/>
    <x v="218"/>
    <s v="Store Manager"/>
    <s v="FreshMart Bengaluru Colony"/>
    <x v="0"/>
    <x v="0"/>
    <x v="3"/>
    <n v="3"/>
    <n v="-8.7806447339786355E-3"/>
    <x v="1"/>
  </r>
  <r>
    <s v="INV101255"/>
    <d v="2026-06-02T00:00:00"/>
    <s v="CUST0361"/>
    <s v="PRD030"/>
    <s v="STR073"/>
    <s v="EMP0268"/>
    <n v="6"/>
    <n v="183.76"/>
    <n v="10"/>
    <n v="110.26"/>
    <n v="992.3"/>
    <n v="852"/>
    <n v="140.30000000000001"/>
    <x v="3"/>
    <x v="0"/>
    <x v="0"/>
    <n v="0.80763888888888891"/>
    <s v="Weekday"/>
    <x v="69"/>
    <x v="3"/>
    <n v="172.63"/>
    <s v="Ramesh Achari"/>
    <s v="Gold"/>
    <x v="90"/>
    <s v="Store Manager"/>
    <s v="FreshMart Bengaluru Market"/>
    <x v="0"/>
    <x v="0"/>
    <x v="9"/>
    <n v="6"/>
    <n v="0.14138869293560416"/>
    <x v="1"/>
  </r>
  <r>
    <s v="INV100923"/>
    <d v="2025-12-23T00:00:00"/>
    <s v="CUST0367"/>
    <s v="PRD027"/>
    <s v="STR073"/>
    <s v="EMP0268"/>
    <n v="2"/>
    <n v="139.21"/>
    <n v="15"/>
    <n v="41.76"/>
    <n v="236.66"/>
    <n v="213.98"/>
    <n v="22.68"/>
    <x v="2"/>
    <x v="0"/>
    <x v="0"/>
    <n v="0.71180555555555558"/>
    <s v="Weekday"/>
    <x v="4"/>
    <x v="3"/>
    <n v="139.21"/>
    <s v="Chandrasekar Raj"/>
    <s v="Bronze"/>
    <x v="90"/>
    <s v="Store Manager"/>
    <s v="FreshMart Bengaluru Market"/>
    <x v="0"/>
    <x v="1"/>
    <x v="2"/>
    <n v="12"/>
    <n v="9.5833685455928339E-2"/>
    <x v="3"/>
  </r>
  <r>
    <s v="INV101234"/>
    <d v="2026-01-23T00:00:00"/>
    <s v="CUST0493"/>
    <s v="PRD083"/>
    <s v="STR036"/>
    <s v="EMP0150"/>
    <n v="7"/>
    <n v="486.23"/>
    <n v="15"/>
    <n v="510.54"/>
    <n v="2893.07"/>
    <n v="2502.29"/>
    <n v="390.78"/>
    <x v="1"/>
    <x v="0"/>
    <x v="0"/>
    <n v="0.78402777777777777"/>
    <s v="Weekday"/>
    <x v="111"/>
    <x v="9"/>
    <n v="425.88"/>
    <s v="Elango Nair"/>
    <s v="Gold"/>
    <x v="58"/>
    <s v="Operations"/>
    <s v="FreshMart Chennai Central"/>
    <x v="0"/>
    <x v="0"/>
    <x v="7"/>
    <n v="1"/>
    <n v="0.13507450562896853"/>
    <x v="3"/>
  </r>
  <r>
    <s v="INV102189"/>
    <d v="2026-01-20T00:00:00"/>
    <s v="CUST0502"/>
    <m/>
    <s v="STR021"/>
    <s v="EMP0280"/>
    <n v="4"/>
    <n v="503.36"/>
    <n v="20"/>
    <n v="402.69"/>
    <n v="1610.75"/>
    <n v="1559.2"/>
    <n v="51.55"/>
    <x v="0"/>
    <x v="0"/>
    <x v="0"/>
    <n v="0.41249999999999998"/>
    <s v="Weekday"/>
    <x v="134"/>
    <x v="3"/>
    <m/>
    <s v="Dhanya Sekar"/>
    <s v="Bronze"/>
    <x v="61"/>
    <s v="Store Manager"/>
    <s v="FreshMart Madurai Market"/>
    <x v="0"/>
    <x v="0"/>
    <x v="7"/>
    <n v="1"/>
    <n v="3.2003724972838737E-2"/>
    <x v="2"/>
  </r>
  <r>
    <s v="INV101812"/>
    <d v="2026-02-20T00:00:00"/>
    <s v="CUST0530"/>
    <s v="PRD080"/>
    <s v="STR009"/>
    <s v="EMP0317"/>
    <n v="4"/>
    <n v="275.70999999999998"/>
    <n v="15"/>
    <n v="165.43"/>
    <n v="937.41"/>
    <n v="825.2"/>
    <n v="112.21"/>
    <x v="3"/>
    <x v="0"/>
    <x v="0"/>
    <n v="0.50347222222222221"/>
    <s v="Weekday"/>
    <x v="56"/>
    <x v="1"/>
    <n v="275.70999999999998"/>
    <s v="Deepak Chettiar"/>
    <s v="Silver"/>
    <x v="78"/>
    <s v="HR"/>
    <s v="FreshMart Kochi Square"/>
    <x v="0"/>
    <x v="0"/>
    <x v="0"/>
    <n v="2"/>
    <n v="0.11970215807384176"/>
    <x v="3"/>
  </r>
  <r>
    <s v="INV100571"/>
    <d v="2026-09-02T00:00:00"/>
    <s v="CUST0559"/>
    <s v="PRD010"/>
    <s v="STR021"/>
    <s v="EMP0280"/>
    <n v="4"/>
    <n v="182.3"/>
    <n v="5"/>
    <n v="36.46"/>
    <n v="692.74"/>
    <n v="430.4"/>
    <n v="262.33999999999997"/>
    <x v="4"/>
    <x v="0"/>
    <x v="0"/>
    <n v="0.71875"/>
    <s v="Weekday"/>
    <x v="113"/>
    <x v="6"/>
    <n v="182.3"/>
    <s v="Sundar Menon"/>
    <s v="Bronze"/>
    <x v="61"/>
    <s v="Store Manager"/>
    <s v="FreshMart Madurai Market"/>
    <x v="0"/>
    <x v="0"/>
    <x v="10"/>
    <n v="9"/>
    <n v="0.37869907901954553"/>
    <x v="4"/>
  </r>
  <r>
    <s v="INV101931"/>
    <d v="2025-12-30T00:00:00"/>
    <s v="CUST0677"/>
    <s v="PRD089"/>
    <s v="STR036"/>
    <s v="EMP0150"/>
    <n v="3"/>
    <n v="319.47000000000003"/>
    <n v="20"/>
    <n v="191.68"/>
    <n v="766.73"/>
    <n v="754.26"/>
    <n v="12.47"/>
    <x v="0"/>
    <x v="0"/>
    <x v="0"/>
    <n v="0.54027777777777775"/>
    <s v="Weekday"/>
    <x v="92"/>
    <x v="9"/>
    <n v="305.67"/>
    <s v="Kamala Naidu"/>
    <s v="Gold"/>
    <x v="58"/>
    <s v="Operations"/>
    <s v="FreshMart Chennai Central"/>
    <x v="0"/>
    <x v="1"/>
    <x v="2"/>
    <n v="12"/>
    <n v="1.6263873853899026E-2"/>
    <x v="2"/>
  </r>
  <r>
    <s v="INV100407"/>
    <d v="2025-12-26T00:00:00"/>
    <s v="CUST0670"/>
    <s v="PRD029"/>
    <s v="STR090"/>
    <s v="EMP0016"/>
    <n v="1"/>
    <n v="332.73"/>
    <n v="20"/>
    <n v="66.55"/>
    <n v="266.18"/>
    <n v="261.22000000000003"/>
    <n v="4.96"/>
    <x v="2"/>
    <x v="0"/>
    <x v="0"/>
    <n v="0.46666666666666667"/>
    <s v="Weekday"/>
    <x v="9"/>
    <x v="3"/>
    <n v="332.73"/>
    <s v="Balaji Krishnan"/>
    <s v="Bronze"/>
    <x v="223"/>
    <s v="Store Manager"/>
    <s v="FreshMart Mysuru Heights"/>
    <x v="0"/>
    <x v="1"/>
    <x v="2"/>
    <n v="12"/>
    <n v="1.8634007062889774E-2"/>
    <x v="2"/>
  </r>
  <r>
    <s v="INV100591"/>
    <d v="2025-12-18T00:00:00"/>
    <s v="CUST0632"/>
    <s v="PRD105"/>
    <s v="STR063"/>
    <s v="EMP0114"/>
    <n v="2"/>
    <n v="131.03"/>
    <n v="10"/>
    <n v="26.21"/>
    <n v="235.85"/>
    <n v="234.54"/>
    <n v="1.31"/>
    <x v="0"/>
    <x v="0"/>
    <x v="0"/>
    <n v="0.55902777777777779"/>
    <s v="Weekday"/>
    <x v="39"/>
    <x v="4"/>
    <n v="131.03"/>
    <s v="Bharath Velan"/>
    <s v="Bronze"/>
    <x v="126"/>
    <s v="Store Manager"/>
    <s v="FreshMart Hyderabad Market"/>
    <x v="0"/>
    <x v="1"/>
    <x v="2"/>
    <n v="12"/>
    <n v="5.5543777824888707E-3"/>
    <x v="1"/>
  </r>
  <r>
    <s v="INV101721"/>
    <d v="2025-05-12T00:00:00"/>
    <s v="CUST0238"/>
    <s v="PRD006"/>
    <s v="STR085"/>
    <s v="EMP0154"/>
    <n v="5"/>
    <n v="343.56"/>
    <n v="15"/>
    <n v="257.67"/>
    <n v="1460.13"/>
    <n v="1081.5999999999999"/>
    <n v="378.53"/>
    <x v="3"/>
    <x v="0"/>
    <x v="0"/>
    <n v="0.48125000000000001"/>
    <s v="Weekday"/>
    <x v="81"/>
    <x v="6"/>
    <n v="343.56"/>
    <s v="Balaji Varma"/>
    <s v="Silver"/>
    <x v="103"/>
    <s v="Store Manager"/>
    <s v="FreshMart Mysuru Arcade"/>
    <x v="0"/>
    <x v="1"/>
    <x v="6"/>
    <n v="5"/>
    <n v="0.25924403991425415"/>
    <x v="3"/>
  </r>
  <r>
    <s v="INV101464"/>
    <d v="2025-02-12T00:00:00"/>
    <s v="CUST0396"/>
    <s v="PRD022"/>
    <s v="STR006"/>
    <s v="EMP0265"/>
    <n v="3"/>
    <n v="397.22"/>
    <n v="15"/>
    <n v="178.75"/>
    <n v="1012.91"/>
    <n v="958.11"/>
    <n v="54.8"/>
    <x v="3"/>
    <x v="0"/>
    <x v="0"/>
    <n v="0.46875"/>
    <s v="Weekday"/>
    <x v="25"/>
    <x v="7"/>
    <n v="397.22"/>
    <s v="Yogesh Raj"/>
    <s v="Silver"/>
    <x v="124"/>
    <s v="Operations"/>
    <s v="FreshMart Mysuru Junction"/>
    <x v="0"/>
    <x v="1"/>
    <x v="0"/>
    <n v="2"/>
    <n v="5.4101549002379283E-2"/>
    <x v="3"/>
  </r>
  <r>
    <s v="INV102344"/>
    <d v="2025-02-12T00:00:00"/>
    <s v="CUST0209"/>
    <s v="PRD090"/>
    <s v="STR021"/>
    <s v="EMP0280"/>
    <n v="7"/>
    <n v="492.92"/>
    <n v="10"/>
    <n v="345.04"/>
    <n v="3105.4"/>
    <n v="2591.2600000000002"/>
    <n v="514.14"/>
    <x v="4"/>
    <x v="0"/>
    <x v="0"/>
    <n v="0.6069444444444444"/>
    <s v="Weekday"/>
    <x v="49"/>
    <x v="9"/>
    <n v="438.7"/>
    <s v="Udhay Pandian"/>
    <s v="Gold"/>
    <x v="61"/>
    <s v="Store Manager"/>
    <s v="FreshMart Madurai Market"/>
    <x v="0"/>
    <x v="1"/>
    <x v="0"/>
    <n v="2"/>
    <n v="0.16556321246860306"/>
    <x v="1"/>
  </r>
  <r>
    <s v="INV100648"/>
    <d v="2025-01-12T00:00:00"/>
    <s v="CUST0507"/>
    <s v="PRD105"/>
    <s v="STR046"/>
    <s v="EMP0023"/>
    <n v="4"/>
    <n v="131.03"/>
    <n v="20"/>
    <n v="104.82"/>
    <n v="419.3"/>
    <n v="469.08"/>
    <n v="-49.78"/>
    <x v="0"/>
    <x v="0"/>
    <x v="0"/>
    <n v="0.59097222222222223"/>
    <s v="Weekday"/>
    <x v="39"/>
    <x v="4"/>
    <n v="131.03"/>
    <s v="Kamala Iyer"/>
    <s v="Silver"/>
    <x v="87"/>
    <s v="Operations"/>
    <s v="FreshMart Mysuru Colony"/>
    <x v="0"/>
    <x v="1"/>
    <x v="7"/>
    <n v="1"/>
    <n v="-0.11872167898879084"/>
    <x v="2"/>
  </r>
  <r>
    <s v="INV101878"/>
    <d v="2025-11-27T00:00:00"/>
    <s v="CUST0142"/>
    <s v="PRD022"/>
    <s v="STR080"/>
    <s v="EMP0285"/>
    <n v="4"/>
    <n v="397.22"/>
    <n v="15"/>
    <n v="238.33"/>
    <n v="1350.55"/>
    <n v="1277.48"/>
    <n v="73.069999999999993"/>
    <x v="0"/>
    <x v="0"/>
    <x v="0"/>
    <n v="0.45347222222222222"/>
    <s v="Weekday"/>
    <x v="25"/>
    <x v="7"/>
    <n v="397.22"/>
    <s v="Radha Devi"/>
    <s v="Bronze"/>
    <x v="62"/>
    <s v="Store Manager"/>
    <s v="FreshMart Madurai Colony"/>
    <x v="0"/>
    <x v="1"/>
    <x v="5"/>
    <n v="11"/>
    <n v="5.4103883602976563E-2"/>
    <x v="3"/>
  </r>
  <r>
    <s v="INV101853"/>
    <d v="2025-11-19T00:00:00"/>
    <s v="CUST0204"/>
    <s v="PRD099"/>
    <s v="STR016"/>
    <s v="EMP0317"/>
    <n v="6"/>
    <n v="416.57"/>
    <n v="10"/>
    <n v="249.94"/>
    <n v="2249.48"/>
    <n v="2084.8200000000002"/>
    <n v="164.66"/>
    <x v="1"/>
    <x v="0"/>
    <x v="0"/>
    <n v="0.77916666666666667"/>
    <s v="Weekday"/>
    <x v="20"/>
    <x v="10"/>
    <n v="401.06"/>
    <s v="Mala Achari"/>
    <s v="Gold"/>
    <x v="78"/>
    <s v="HR"/>
    <s v="FreshMart Kochi Bypass"/>
    <x v="0"/>
    <x v="1"/>
    <x v="5"/>
    <n v="11"/>
    <n v="7.3199139356651316E-2"/>
    <x v="1"/>
  </r>
  <r>
    <s v="INV101832"/>
    <d v="2025-11-14T00:00:00"/>
    <s v="CUST0243"/>
    <s v="PRD056"/>
    <s v="STR038"/>
    <m/>
    <n v="4"/>
    <n v="333.54"/>
    <n v="5"/>
    <n v="66.709999999999994"/>
    <n v="1267.45"/>
    <n v="953.72"/>
    <n v="313.73"/>
    <x v="0"/>
    <x v="0"/>
    <x v="0"/>
    <n v="0.3840277777777778"/>
    <s v="Weekday"/>
    <x v="133"/>
    <x v="2"/>
    <n v="333.54"/>
    <s v="Lakshmi Reddy"/>
    <s v="Silver"/>
    <x v="49"/>
    <m/>
    <s v="FreshMart Hyderabad Hub"/>
    <x v="0"/>
    <x v="1"/>
    <x v="5"/>
    <n v="11"/>
    <n v="0.2475285021105369"/>
    <x v="4"/>
  </r>
  <r>
    <s v="INV101142"/>
    <d v="2025-12-11T00:00:00"/>
    <s v="CUST0452"/>
    <s v="PRD114"/>
    <s v="STR006"/>
    <s v="EMP0265"/>
    <n v="2"/>
    <n v="188.64"/>
    <n v="15"/>
    <n v="56.59"/>
    <n v="320.69"/>
    <n v="316.56"/>
    <n v="4.13"/>
    <x v="4"/>
    <x v="0"/>
    <x v="0"/>
    <n v="0.57708333333333328"/>
    <s v="Weekday"/>
    <x v="98"/>
    <x v="4"/>
    <n v="188.64"/>
    <s v="Dhanya Varma"/>
    <s v="Bronze"/>
    <x v="124"/>
    <s v="Operations"/>
    <s v="FreshMart Mysuru Junction"/>
    <x v="0"/>
    <x v="1"/>
    <x v="2"/>
    <n v="12"/>
    <n v="1.2878480775827122E-2"/>
    <x v="3"/>
  </r>
  <r>
    <s v="INV101727"/>
    <d v="2025-10-11T00:00:00"/>
    <s v="CUST0281"/>
    <s v="PRD129"/>
    <s v="STR074"/>
    <s v="EMP0270"/>
    <n v="5"/>
    <n v="490.22"/>
    <n v="10"/>
    <n v="245.11"/>
    <n v="2205.9899999999998"/>
    <n v="1867.9"/>
    <n v="338.09"/>
    <x v="3"/>
    <x v="0"/>
    <x v="0"/>
    <n v="0.78472222222222221"/>
    <s v="Weekday"/>
    <x v="106"/>
    <x v="0"/>
    <n v="490.22"/>
    <s v="Kamala Varma"/>
    <s v="Silver"/>
    <x v="135"/>
    <s v="Operations"/>
    <s v="FreshMart Mysuru Main Road"/>
    <x v="0"/>
    <x v="1"/>
    <x v="8"/>
    <n v="10"/>
    <n v="0.15325998757927281"/>
    <x v="1"/>
  </r>
  <r>
    <s v="INV101678"/>
    <d v="2025-06-11T00:00:00"/>
    <s v="CUST0437"/>
    <s v="PRD073"/>
    <s v="STR074"/>
    <s v="EMP0270"/>
    <n v="2"/>
    <n v="392.68"/>
    <n v="5"/>
    <n v="39.270000000000003"/>
    <n v="746.09"/>
    <n v="638.1"/>
    <n v="107.99"/>
    <x v="2"/>
    <x v="0"/>
    <x v="0"/>
    <n v="0.69097222222222221"/>
    <s v="Weekday"/>
    <x v="51"/>
    <x v="1"/>
    <n v="392.68"/>
    <s v="Vasanth Krishnan"/>
    <s v="Silver"/>
    <x v="135"/>
    <s v="Operations"/>
    <s v="FreshMart Mysuru Main Road"/>
    <x v="0"/>
    <x v="1"/>
    <x v="9"/>
    <n v="6"/>
    <n v="0.14474125105550267"/>
    <x v="4"/>
  </r>
  <r>
    <s v="INV101454"/>
    <d v="2025-03-11T00:00:00"/>
    <s v="CUST0441"/>
    <s v="PRD009"/>
    <s v="STR026"/>
    <s v="EMP0253"/>
    <n v="5"/>
    <n v="661.91"/>
    <n v="15"/>
    <n v="496.43"/>
    <n v="2813.12"/>
    <n v="1993.6"/>
    <n v="819.52"/>
    <x v="2"/>
    <x v="0"/>
    <x v="0"/>
    <n v="0.43680555555555556"/>
    <s v="Weekday"/>
    <x v="108"/>
    <x v="6"/>
    <n v="661.91"/>
    <s v="Hari Kumar"/>
    <s v="Silver"/>
    <x v="77"/>
    <s v="HR"/>
    <s v="FreshMart Mysuru Crossing"/>
    <x v="0"/>
    <x v="1"/>
    <x v="3"/>
    <n v="3"/>
    <n v="0.29132066886588559"/>
    <x v="3"/>
  </r>
  <r>
    <s v="INV101980"/>
    <d v="2025-03-11T00:00:00"/>
    <s v="CUST0206"/>
    <s v="PRD026"/>
    <s v="STR029"/>
    <s v="EMP0272"/>
    <n v="6"/>
    <n v="346.05"/>
    <n v="20"/>
    <n v="415.26"/>
    <n v="1661.04"/>
    <n v="1483.5"/>
    <n v="177.54"/>
    <x v="0"/>
    <x v="0"/>
    <x v="0"/>
    <n v="0.50624999999999998"/>
    <s v="Weekday"/>
    <x v="15"/>
    <x v="3"/>
    <n v="329.69"/>
    <s v="Devi Venkataraman"/>
    <s v="Gold"/>
    <x v="220"/>
    <s v="Store Manager"/>
    <s v="FreshMart Bengaluru Colony"/>
    <x v="0"/>
    <x v="1"/>
    <x v="3"/>
    <n v="3"/>
    <n v="0.106884843230747"/>
    <x v="2"/>
  </r>
  <r>
    <s v="INV100836"/>
    <d v="2025-10-30T00:00:00"/>
    <s v="CUST0319"/>
    <s v="PRD117"/>
    <s v="STR015"/>
    <s v="EMP0154"/>
    <n v="1"/>
    <n v="268.32"/>
    <n v="20"/>
    <n v="53.66"/>
    <n v="214.66"/>
    <n v="241.44"/>
    <n v="-26.78"/>
    <x v="1"/>
    <x v="0"/>
    <x v="0"/>
    <n v="0.7"/>
    <s v="Weekday"/>
    <x v="60"/>
    <x v="8"/>
    <n v="268.32"/>
    <s v="Malathi Nathan"/>
    <s v="Silver"/>
    <x v="103"/>
    <s v="Store Manager"/>
    <s v="FreshMart Salem Circle"/>
    <x v="0"/>
    <x v="1"/>
    <x v="8"/>
    <n v="10"/>
    <n v="-0.12475542718717973"/>
    <x v="2"/>
  </r>
  <r>
    <s v="INV100475"/>
    <d v="2025-10-29T00:00:00"/>
    <s v="CUST0692"/>
    <s v="PRD019"/>
    <s v="STR006"/>
    <s v="EMP0265"/>
    <n v="1"/>
    <n v="448.94"/>
    <n v="20"/>
    <n v="89.79"/>
    <n v="359.15"/>
    <n v="380.08"/>
    <n v="-20.93"/>
    <x v="5"/>
    <x v="0"/>
    <x v="0"/>
    <n v="0.75416666666666665"/>
    <s v="Weekday"/>
    <x v="85"/>
    <x v="7"/>
    <n v="448.94"/>
    <s v="Ovi Mudaliar"/>
    <s v="Silver"/>
    <x v="124"/>
    <s v="Operations"/>
    <s v="FreshMart Mysuru Junction"/>
    <x v="0"/>
    <x v="1"/>
    <x v="8"/>
    <n v="10"/>
    <n v="-5.8276486147849089E-2"/>
    <x v="2"/>
  </r>
  <r>
    <s v="INV100126"/>
    <d v="2025-10-20T00:00:00"/>
    <s v="CUST0022"/>
    <s v="PRD115"/>
    <s v="STR044"/>
    <s v="EMP0287"/>
    <n v="2"/>
    <n v="372.61"/>
    <n v="15"/>
    <n v="111.78"/>
    <n v="633.44000000000005"/>
    <n v="639.82000000000005"/>
    <n v="-6.38"/>
    <x v="0"/>
    <x v="0"/>
    <x v="0"/>
    <n v="0.91597222222222219"/>
    <s v="Weekday"/>
    <x v="5"/>
    <x v="4"/>
    <n v="372.61"/>
    <s v="Eswari Reddy"/>
    <s v="Bronze"/>
    <x v="67"/>
    <s v="Store Manager"/>
    <s v="FreshMart Erode Colony"/>
    <x v="0"/>
    <x v="1"/>
    <x v="8"/>
    <n v="10"/>
    <n v="-1.0071987875726192E-2"/>
    <x v="3"/>
  </r>
  <r>
    <s v="INV101700"/>
    <d v="2025-10-14T00:00:00"/>
    <s v="CUST0035"/>
    <s v="PRD050"/>
    <s v="STR036"/>
    <s v="EMP0150"/>
    <n v="7"/>
    <n v="56.02"/>
    <n v="15"/>
    <n v="58.82"/>
    <n v="333.32"/>
    <n v="262.36"/>
    <n v="70.959999999999994"/>
    <x v="3"/>
    <x v="0"/>
    <x v="0"/>
    <n v="0.46111111111111114"/>
    <s v="Weekday"/>
    <x v="2"/>
    <x v="2"/>
    <n v="51.33"/>
    <s v="Balamurugan Sharma"/>
    <s v="Gold"/>
    <x v="58"/>
    <s v="Operations"/>
    <s v="FreshMart Chennai Central"/>
    <x v="0"/>
    <x v="1"/>
    <x v="8"/>
    <n v="10"/>
    <n v="0.2128885155406216"/>
    <x v="3"/>
  </r>
  <r>
    <s v="INV100304"/>
    <d v="2025-10-13T00:00:00"/>
    <s v="CUST0200"/>
    <s v="PRD079"/>
    <s v="STR052"/>
    <s v="EMP0232"/>
    <n v="8"/>
    <n v="287.23"/>
    <n v="20"/>
    <n v="459.57"/>
    <n v="1838.27"/>
    <n v="1552.48"/>
    <n v="285.79000000000002"/>
    <x v="5"/>
    <x v="0"/>
    <x v="0"/>
    <n v="0.66041666666666665"/>
    <s v="Weekday"/>
    <x v="64"/>
    <x v="1"/>
    <n v="260.93"/>
    <s v="Karthik Achari"/>
    <s v="Gold"/>
    <x v="75"/>
    <s v="Operations"/>
    <s v="FreshMart Erode Extension"/>
    <x v="0"/>
    <x v="1"/>
    <x v="8"/>
    <n v="10"/>
    <n v="0.15546682478634805"/>
    <x v="2"/>
  </r>
  <r>
    <s v="INV101046"/>
    <d v="2025-09-10T00:00:00"/>
    <s v="CUST0529"/>
    <s v="PRD100"/>
    <s v="STR085"/>
    <s v="EMP0154"/>
    <n v="1"/>
    <n v="290.45"/>
    <n v="20"/>
    <n v="58.09"/>
    <n v="232.36"/>
    <n v="237.89"/>
    <n v="-5.53"/>
    <x v="5"/>
    <x v="0"/>
    <x v="0"/>
    <n v="0.77430555555555558"/>
    <s v="Weekday"/>
    <x v="90"/>
    <x v="10"/>
    <n v="290.45"/>
    <s v="Indira Balan"/>
    <s v="Bronze"/>
    <x v="103"/>
    <s v="Store Manager"/>
    <s v="FreshMart Mysuru Arcade"/>
    <x v="0"/>
    <x v="1"/>
    <x v="10"/>
    <n v="9"/>
    <n v="-2.3799276983990359E-2"/>
    <x v="2"/>
  </r>
  <r>
    <s v="INV101925"/>
    <d v="2025-08-10T00:00:00"/>
    <s v="CUST0026"/>
    <s v="PRD097"/>
    <s v="STR035"/>
    <s v="EMP0290"/>
    <n v="1"/>
    <n v="365.92"/>
    <n v="5"/>
    <n v="18.3"/>
    <n v="347.62"/>
    <n v="310.38"/>
    <n v="37.24"/>
    <x v="5"/>
    <x v="0"/>
    <x v="0"/>
    <n v="0.77222222222222225"/>
    <s v="Weekday"/>
    <x v="41"/>
    <x v="10"/>
    <n v="365.92"/>
    <s v="Raghav Nathan"/>
    <s v="Bronze"/>
    <x v="301"/>
    <s v="Operations"/>
    <s v="FreshMart Kochi Circle"/>
    <x v="0"/>
    <x v="1"/>
    <x v="11"/>
    <n v="8"/>
    <n v="0.10712847362062022"/>
    <x v="4"/>
  </r>
  <r>
    <s v="INV102197"/>
    <d v="2025-07-10T00:00:00"/>
    <s v="CUST0329"/>
    <s v="PRD106"/>
    <s v="STR026"/>
    <s v="EMP0253"/>
    <n v="7"/>
    <n v="257.97000000000003"/>
    <n v="5"/>
    <n v="90.29"/>
    <n v="1715.5"/>
    <n v="1374.1"/>
    <n v="341.4"/>
    <x v="0"/>
    <x v="0"/>
    <x v="0"/>
    <n v="0.57361111111111107"/>
    <s v="Weekday"/>
    <x v="144"/>
    <x v="4"/>
    <n v="227"/>
    <s v="Usha Krishnan"/>
    <s v="Gold"/>
    <x v="77"/>
    <s v="HR"/>
    <s v="FreshMart Mysuru Crossing"/>
    <x v="0"/>
    <x v="1"/>
    <x v="1"/>
    <n v="7"/>
    <n v="0.19900903526668609"/>
    <x v="4"/>
  </r>
  <r>
    <s v="INV100587"/>
    <d v="2025-06-10T00:00:00"/>
    <s v="CUST0330"/>
    <s v="PRD070"/>
    <s v="STR015"/>
    <s v="EMP0023"/>
    <n v="5"/>
    <n v="233.47"/>
    <n v="10"/>
    <n v="116.73"/>
    <n v="1050.6199999999999"/>
    <n v="944.9"/>
    <n v="105.72"/>
    <x v="4"/>
    <x v="0"/>
    <x v="0"/>
    <n v="0.45069444444444445"/>
    <s v="Weekday"/>
    <x v="1"/>
    <x v="1"/>
    <n v="233.47"/>
    <s v="Anand Balan"/>
    <s v="Silver"/>
    <x v="87"/>
    <s v="Operations"/>
    <s v="FreshMart Salem Circle"/>
    <x v="0"/>
    <x v="1"/>
    <x v="9"/>
    <n v="6"/>
    <n v="0.10062629685328664"/>
    <x v="1"/>
  </r>
  <r>
    <s v="INV102438"/>
    <d v="2025-06-10T00:00:00"/>
    <s v="CUST0264"/>
    <s v="PRD031"/>
    <s v="STR073"/>
    <s v="EMP0268"/>
    <n v="3"/>
    <n v="381.4"/>
    <n v="20"/>
    <n v="228.84"/>
    <n v="915.36"/>
    <n v="815.34"/>
    <n v="100.02"/>
    <x v="3"/>
    <x v="0"/>
    <x v="0"/>
    <n v="0.86111111111111116"/>
    <s v="Weekday"/>
    <x v="50"/>
    <x v="3"/>
    <n v="342.46"/>
    <s v="Kavya Sharma"/>
    <s v="Gold"/>
    <x v="90"/>
    <s v="Store Manager"/>
    <s v="FreshMart Bengaluru Market"/>
    <x v="0"/>
    <x v="1"/>
    <x v="9"/>
    <n v="6"/>
    <n v="0.10926848453067645"/>
    <x v="2"/>
  </r>
  <r>
    <s v="INV101693"/>
    <d v="2025-03-10T00:00:00"/>
    <s v="CUST0353"/>
    <s v="PRD026"/>
    <s v="STR085"/>
    <s v="EMP0154"/>
    <n v="3"/>
    <n v="346.96"/>
    <n v="15"/>
    <n v="156.13"/>
    <n v="884.75"/>
    <n v="741.75"/>
    <n v="143"/>
    <x v="4"/>
    <x v="0"/>
    <x v="0"/>
    <n v="0.90972222222222221"/>
    <s v="Weekday"/>
    <x v="15"/>
    <x v="3"/>
    <n v="329.69"/>
    <s v="Mala Nair"/>
    <s v="Gold"/>
    <x v="103"/>
    <s v="Store Manager"/>
    <s v="FreshMart Mysuru Arcade"/>
    <x v="0"/>
    <x v="1"/>
    <x v="3"/>
    <n v="3"/>
    <n v="0.16162757841198078"/>
    <x v="3"/>
  </r>
  <r>
    <s v="INV100792"/>
    <d v="2025-09-29T00:00:00"/>
    <s v="CUST0204"/>
    <s v="PRD091"/>
    <s v="STR059"/>
    <s v="EMP0285"/>
    <n v="7"/>
    <n v="426.49"/>
    <n v="15"/>
    <n v="447.81"/>
    <n v="2537.62"/>
    <n v="2110.9899999999998"/>
    <n v="426.63"/>
    <x v="4"/>
    <x v="0"/>
    <x v="0"/>
    <n v="0.83680555555555558"/>
    <s v="Weekday"/>
    <x v="74"/>
    <x v="9"/>
    <n v="376.11"/>
    <s v="Mala Achari"/>
    <s v="Gold"/>
    <x v="62"/>
    <s v="Store Manager"/>
    <s v="FreshMart Coimbatore Plaza"/>
    <x v="0"/>
    <x v="1"/>
    <x v="10"/>
    <n v="9"/>
    <n v="0.16812209865937375"/>
    <x v="3"/>
  </r>
  <r>
    <s v="INV102181"/>
    <d v="2025-09-22T00:00:00"/>
    <s v="CUST0679"/>
    <s v="PRD109"/>
    <s v="STR026"/>
    <s v="EMP0253"/>
    <n v="3"/>
    <n v="157.97999999999999"/>
    <n v="20"/>
    <n v="94.79"/>
    <n v="379.15"/>
    <n v="413.85"/>
    <n v="-34.700000000000003"/>
    <x v="5"/>
    <x v="0"/>
    <x v="0"/>
    <n v="0.37708333333333333"/>
    <s v="Weekday"/>
    <x v="18"/>
    <x v="4"/>
    <n v="157.97999999999999"/>
    <s v="Thiru Prabhu"/>
    <s v="Silver"/>
    <x v="77"/>
    <s v="HR"/>
    <s v="FreshMart Mysuru Crossing"/>
    <x v="0"/>
    <x v="1"/>
    <x v="10"/>
    <n v="9"/>
    <n v="-9.1520506395885548E-2"/>
    <x v="2"/>
  </r>
  <r>
    <s v="INV101953"/>
    <d v="2025-09-17T00:00:00"/>
    <s v="CUST0018"/>
    <s v="PRD002"/>
    <s v="STR020"/>
    <s v="EMP0287"/>
    <n v="4"/>
    <n v="440.5"/>
    <n v="20"/>
    <n v="352.4"/>
    <n v="1409.6"/>
    <n v="1016.2"/>
    <n v="393.4"/>
    <x v="5"/>
    <x v="0"/>
    <x v="0"/>
    <n v="0.5805555555555556"/>
    <s v="Weekday"/>
    <x v="83"/>
    <x v="6"/>
    <n v="440.5"/>
    <s v="Kalpana Murugan"/>
    <s v="Silver"/>
    <x v="67"/>
    <s v="Store Manager"/>
    <s v="FreshMart Erode Circle"/>
    <x v="0"/>
    <x v="1"/>
    <x v="10"/>
    <n v="9"/>
    <n v="0.27908626560726446"/>
    <x v="2"/>
  </r>
  <r>
    <s v="INV102090"/>
    <d v="2025-09-16T00:00:00"/>
    <s v="CUST0465"/>
    <s v="PRD031"/>
    <s v="STR014"/>
    <s v="EMP0198"/>
    <n v="2"/>
    <n v="342.46"/>
    <n v="20"/>
    <n v="136.97999999999999"/>
    <n v="547.94000000000005"/>
    <n v="543.55999999999995"/>
    <n v="4.38"/>
    <x v="2"/>
    <x v="0"/>
    <x v="0"/>
    <n v="0.57013888888888886"/>
    <s v="Weekday"/>
    <x v="50"/>
    <x v="3"/>
    <n v="342.46"/>
    <s v="Madhavan Iyer"/>
    <s v="Silver"/>
    <x v="113"/>
    <s v="Store Manager"/>
    <s v="FreshMart Coimbatore Circle"/>
    <x v="0"/>
    <x v="1"/>
    <x v="10"/>
    <n v="9"/>
    <n v="7.993575938971419E-3"/>
    <x v="2"/>
  </r>
  <r>
    <s v="INV102490"/>
    <d v="2025-12-09T00:00:00"/>
    <s v="CUST0243"/>
    <s v="PRD083"/>
    <s v="STR090"/>
    <s v="EMP0209"/>
    <n v="2"/>
    <n v="425.88"/>
    <n v="15"/>
    <n v="127.76"/>
    <n v="724"/>
    <n v="714.94"/>
    <n v="9.06"/>
    <x v="1"/>
    <x v="0"/>
    <x v="0"/>
    <n v="0.77916666666666667"/>
    <s v="Weekday"/>
    <x v="111"/>
    <x v="9"/>
    <n v="425.88"/>
    <s v="Lakshmi Reddy"/>
    <s v="Silver"/>
    <x v="121"/>
    <s v="Store Manager"/>
    <s v="FreshMart Mysuru Heights"/>
    <x v="0"/>
    <x v="1"/>
    <x v="2"/>
    <n v="12"/>
    <n v="1.2513812154696134E-2"/>
    <x v="3"/>
  </r>
  <r>
    <s v="INV101770"/>
    <d v="2025-10-09T00:00:00"/>
    <s v="CUST0633"/>
    <s v="PRD124"/>
    <s v="STR053"/>
    <s v="EMP0190"/>
    <n v="8"/>
    <n v="126.89"/>
    <n v="15"/>
    <n v="152.27000000000001"/>
    <n v="862.85"/>
    <n v="871.36"/>
    <n v="-8.51"/>
    <x v="1"/>
    <x v="0"/>
    <x v="0"/>
    <n v="0.76527777777777772"/>
    <s v="Weekday"/>
    <x v="102"/>
    <x v="8"/>
    <n v="121.9"/>
    <s v="Devi Mudaliar"/>
    <s v="Gold"/>
    <x v="60"/>
    <s v="HR"/>
    <s v="FreshMart Tiruppur Heights"/>
    <x v="0"/>
    <x v="1"/>
    <x v="8"/>
    <n v="10"/>
    <n v="-9.862664426030017E-3"/>
    <x v="3"/>
  </r>
  <r>
    <s v="INV100503"/>
    <d v="2025-08-18T00:00:00"/>
    <s v="CUST0444"/>
    <s v="PRD067"/>
    <s v="STR080"/>
    <s v="EMP0285"/>
    <n v="3"/>
    <n v="186.38"/>
    <n v="5"/>
    <n v="27.96"/>
    <n v="531.17999999999995"/>
    <n v="406.98"/>
    <n v="124.2"/>
    <x v="0"/>
    <x v="0"/>
    <x v="0"/>
    <n v="0.69930555555555551"/>
    <s v="Weekday"/>
    <x v="30"/>
    <x v="11"/>
    <n v="186.38"/>
    <s v="Malathi Chandran"/>
    <s v="Silver"/>
    <x v="62"/>
    <s v="Store Manager"/>
    <s v="FreshMart Madurai Colony"/>
    <x v="0"/>
    <x v="1"/>
    <x v="11"/>
    <n v="8"/>
    <n v="0.23381904439173165"/>
    <x v="4"/>
  </r>
  <r>
    <s v="INV102073"/>
    <d v="2025-11-08T00:00:00"/>
    <s v="CUST0272"/>
    <s v="PRD037"/>
    <m/>
    <s v="EMP0280"/>
    <n v="1"/>
    <n v="245.32"/>
    <n v="15"/>
    <n v="36.799999999999997"/>
    <n v="208.52"/>
    <n v="209.38"/>
    <n v="-0.86"/>
    <x v="1"/>
    <x v="0"/>
    <x v="0"/>
    <n v="0.87569444444444444"/>
    <s v="Weekday"/>
    <x v="59"/>
    <x v="12"/>
    <n v="245.32"/>
    <s v="Prakash Kumar"/>
    <s v="Bronze"/>
    <x v="61"/>
    <s v="Store Manager"/>
    <m/>
    <x v="0"/>
    <x v="1"/>
    <x v="5"/>
    <n v="11"/>
    <n v="-4.1243046230577396E-3"/>
    <x v="3"/>
  </r>
  <r>
    <s v="INV100661"/>
    <d v="2025-06-08T00:00:00"/>
    <s v="CUST0333"/>
    <s v="PRD108"/>
    <s v="STR026"/>
    <s v="EMP0253"/>
    <n v="4"/>
    <n v="306.62"/>
    <n v="15"/>
    <n v="183.97"/>
    <n v="1042.51"/>
    <n v="1039.72"/>
    <n v="2.79"/>
    <x v="2"/>
    <x v="0"/>
    <x v="0"/>
    <n v="0.57222222222222219"/>
    <s v="Weekday"/>
    <x v="140"/>
    <x v="4"/>
    <n v="306.62"/>
    <s v="Sangeetha Pandian"/>
    <s v="Silver"/>
    <x v="77"/>
    <s v="HR"/>
    <s v="FreshMart Mysuru Crossing"/>
    <x v="0"/>
    <x v="1"/>
    <x v="9"/>
    <n v="6"/>
    <n v="2.6762333215029112E-3"/>
    <x v="3"/>
  </r>
  <r>
    <s v="INV102343"/>
    <d v="2025-07-25T00:00:00"/>
    <s v="CUST0279"/>
    <s v="PRD146"/>
    <s v="STR006"/>
    <s v="EMP0265"/>
    <n v="5"/>
    <n v="66.989999999999995"/>
    <n v="5"/>
    <n v="16.75"/>
    <n v="318.2"/>
    <n v="249.95"/>
    <n v="68.25"/>
    <x v="4"/>
    <x v="0"/>
    <x v="0"/>
    <n v="0.72222222222222221"/>
    <s v="Weekday"/>
    <x v="6"/>
    <x v="5"/>
    <n v="66.400000000000006"/>
    <s v="Ramesh Devi"/>
    <s v="Gold"/>
    <x v="124"/>
    <s v="Operations"/>
    <s v="FreshMart Mysuru Junction"/>
    <x v="0"/>
    <x v="1"/>
    <x v="1"/>
    <n v="7"/>
    <n v="0.21448774355751102"/>
    <x v="4"/>
  </r>
  <r>
    <s v="INV102443"/>
    <d v="2025-07-23T00:00:00"/>
    <s v="CUST0143"/>
    <s v="PRD099"/>
    <s v="STR030"/>
    <s v="EMP0224"/>
    <n v="1"/>
    <n v="401.06"/>
    <n v="15"/>
    <n v="60.16"/>
    <n v="340.9"/>
    <n v="347.47"/>
    <n v="-6.57"/>
    <x v="2"/>
    <x v="0"/>
    <x v="0"/>
    <n v="0.52777777777777779"/>
    <s v="Weekday"/>
    <x v="20"/>
    <x v="10"/>
    <n v="401.06"/>
    <s v="Charulatha Iyer"/>
    <s v="Silver"/>
    <x v="118"/>
    <s v="Operations"/>
    <s v="FreshMart Mysuru Bypass"/>
    <x v="0"/>
    <x v="1"/>
    <x v="1"/>
    <n v="7"/>
    <n v="-1.92725139337049E-2"/>
    <x v="3"/>
  </r>
  <r>
    <s v="INV100238"/>
    <d v="2025-07-15T00:00:00"/>
    <s v="CUST0298"/>
    <s v="PRD055"/>
    <s v="STR082"/>
    <s v="EMP0115"/>
    <n v="3"/>
    <n v="125.15"/>
    <n v="15"/>
    <n v="56.32"/>
    <n v="319.13"/>
    <n v="287.10000000000002"/>
    <n v="32.03"/>
    <x v="5"/>
    <x v="0"/>
    <x v="0"/>
    <n v="0.66736111111111107"/>
    <s v="Weekday"/>
    <x v="101"/>
    <x v="2"/>
    <n v="125.15"/>
    <s v="Divya Naicker"/>
    <s v="Silver"/>
    <x v="69"/>
    <s v="Store Manager"/>
    <s v="FreshMart Salem Bypass"/>
    <x v="0"/>
    <x v="1"/>
    <x v="1"/>
    <n v="7"/>
    <n v="0.10036662175289068"/>
    <x v="3"/>
  </r>
  <r>
    <s v="INV101425"/>
    <d v="2025-09-07T00:00:00"/>
    <s v="CUST0439"/>
    <s v="PRD056"/>
    <s v="STR021"/>
    <s v="EMP0280"/>
    <n v="5"/>
    <n v="333.54"/>
    <n v="5"/>
    <n v="83.39"/>
    <n v="1584.31"/>
    <n v="1192.1500000000001"/>
    <n v="392.16"/>
    <x v="0"/>
    <x v="0"/>
    <x v="0"/>
    <n v="0.55625000000000002"/>
    <s v="Weekday"/>
    <x v="133"/>
    <x v="2"/>
    <n v="333.54"/>
    <s v="Vijay Velan"/>
    <s v="Silver"/>
    <x v="61"/>
    <s v="Store Manager"/>
    <s v="FreshMart Madurai Market"/>
    <x v="0"/>
    <x v="1"/>
    <x v="10"/>
    <n v="9"/>
    <n v="0.24752731473007178"/>
    <x v="4"/>
  </r>
  <r>
    <s v="INV101317"/>
    <d v="2025-06-23T00:00:00"/>
    <s v="CUST0022"/>
    <s v="PRD026"/>
    <s v="STR023"/>
    <s v="EMP0311"/>
    <n v="1"/>
    <n v="329.69"/>
    <n v="15"/>
    <n v="49.45"/>
    <n v="280.24"/>
    <n v="247.25"/>
    <n v="32.99"/>
    <x v="1"/>
    <x v="0"/>
    <x v="0"/>
    <n v="0.43958333333333333"/>
    <s v="Weekday"/>
    <x v="15"/>
    <x v="3"/>
    <n v="329.69"/>
    <s v="Eswari Reddy"/>
    <s v="Bronze"/>
    <x v="128"/>
    <s v="Store Manager"/>
    <s v="FreshMart Mysuru Square"/>
    <x v="0"/>
    <x v="1"/>
    <x v="9"/>
    <n v="6"/>
    <n v="0.11772052526405938"/>
    <x v="3"/>
  </r>
  <r>
    <s v="INV101281"/>
    <d v="2025-06-13T00:00:00"/>
    <s v="CUST0346"/>
    <s v="PRD005"/>
    <s v="STR073"/>
    <s v="EMP0114"/>
    <n v="6"/>
    <n v="356.64"/>
    <n v="20"/>
    <n v="427.97"/>
    <n v="1711.87"/>
    <n v="1231.6199999999999"/>
    <n v="480.25"/>
    <x v="0"/>
    <x v="0"/>
    <x v="0"/>
    <n v="0.48749999999999999"/>
    <s v="Weekday"/>
    <x v="24"/>
    <x v="6"/>
    <n v="332.74"/>
    <s v="Thenmozhi Devi"/>
    <s v="Gold"/>
    <x v="126"/>
    <s v="Store Manager"/>
    <s v="FreshMart Bengaluru Market"/>
    <x v="0"/>
    <x v="1"/>
    <x v="9"/>
    <n v="6"/>
    <n v="0.28054116258828066"/>
    <x v="2"/>
  </r>
  <r>
    <s v="INV100956"/>
    <d v="2025-06-06T00:00:00"/>
    <s v="CUST0544"/>
    <s v="PRD063"/>
    <s v="STR080"/>
    <s v="EMP0285"/>
    <n v="1"/>
    <n v="73.83"/>
    <n v="5"/>
    <n v="3.69"/>
    <n v="70.14"/>
    <n v="54.32"/>
    <n v="15.82"/>
    <x v="1"/>
    <x v="0"/>
    <x v="0"/>
    <n v="0.77638888888888891"/>
    <s v="Weekday"/>
    <x v="75"/>
    <x v="11"/>
    <n v="42.16"/>
    <s v="Divya Raj"/>
    <s v="Silver"/>
    <x v="62"/>
    <s v="Store Manager"/>
    <s v="FreshMart Madurai Colony"/>
    <x v="0"/>
    <x v="1"/>
    <x v="9"/>
    <n v="6"/>
    <n v="0.22554890219560877"/>
    <x v="4"/>
  </r>
  <r>
    <s v="INV102230"/>
    <d v="2025-05-26T00:00:00"/>
    <s v="CUST0056"/>
    <s v="PRD069"/>
    <s v="STR048"/>
    <s v="EMP0152"/>
    <n v="3"/>
    <n v="468.94"/>
    <n v="5"/>
    <n v="70.34"/>
    <n v="1336.48"/>
    <n v="1010.4"/>
    <n v="326.08"/>
    <x v="2"/>
    <x v="0"/>
    <x v="0"/>
    <n v="0.50208333333333333"/>
    <s v="Weekday"/>
    <x v="142"/>
    <x v="11"/>
    <n v="468.94"/>
    <s v="Nithya Prabhu"/>
    <s v="Silver"/>
    <x v="141"/>
    <s v="Store Manager"/>
    <s v="FreshMart Bengaluru Square"/>
    <x v="0"/>
    <x v="1"/>
    <x v="6"/>
    <n v="5"/>
    <n v="0.24398419729438522"/>
    <x v="4"/>
  </r>
  <r>
    <s v="INV102075"/>
    <d v="2025-09-05T00:00:00"/>
    <s v="CUST0077"/>
    <s v="PRD037"/>
    <s v="STR026"/>
    <s v="EMP0253"/>
    <n v="2"/>
    <n v="245.32"/>
    <n v="10"/>
    <n v="49.06"/>
    <n v="441.58"/>
    <n v="418.76"/>
    <n v="22.82"/>
    <x v="0"/>
    <x v="0"/>
    <x v="0"/>
    <n v="0.78888888888888886"/>
    <s v="Weekday"/>
    <x v="59"/>
    <x v="12"/>
    <n v="245.32"/>
    <s v="Dhanya Krishnan"/>
    <s v="Bronze"/>
    <x v="77"/>
    <s v="HR"/>
    <s v="FreshMart Mysuru Crossing"/>
    <x v="0"/>
    <x v="1"/>
    <x v="10"/>
    <n v="9"/>
    <n v="5.1678065129761315E-2"/>
    <x v="1"/>
  </r>
  <r>
    <s v="INV101426"/>
    <d v="2025-04-23T00:00:00"/>
    <s v="CUST0246"/>
    <s v="PRD048"/>
    <s v="STR080"/>
    <s v="EMP0285"/>
    <n v="8"/>
    <n v="168.72"/>
    <n v="5"/>
    <n v="67.489999999999995"/>
    <n v="1282.27"/>
    <n v="873.68"/>
    <n v="408.59"/>
    <x v="0"/>
    <x v="0"/>
    <x v="0"/>
    <n v="0.70902777777777781"/>
    <s v="Weekday"/>
    <x v="122"/>
    <x v="2"/>
    <n v="147.72"/>
    <s v="Udhay Varma"/>
    <s v="Gold"/>
    <x v="62"/>
    <s v="Store Manager"/>
    <s v="FreshMart Madurai Colony"/>
    <x v="0"/>
    <x v="1"/>
    <x v="4"/>
    <n v="4"/>
    <n v="0.31864583901986321"/>
    <x v="4"/>
  </r>
  <r>
    <s v="INV102417"/>
    <d v="2025-04-21T00:00:00"/>
    <s v="CUST0606"/>
    <s v="PRD110"/>
    <s v="STR023"/>
    <s v="EMP0337"/>
    <n v="4"/>
    <n v="291.93"/>
    <n v="15"/>
    <n v="175.16"/>
    <n v="992.56"/>
    <n v="1014.8"/>
    <n v="-22.24"/>
    <x v="5"/>
    <x v="0"/>
    <x v="0"/>
    <n v="0.4861111111111111"/>
    <s v="Weekday"/>
    <x v="141"/>
    <x v="4"/>
    <n v="291.93"/>
    <s v="Raghav Pandian"/>
    <s v="Silver"/>
    <x v="313"/>
    <s v="Store Manager"/>
    <s v="FreshMart Mysuru Square"/>
    <x v="0"/>
    <x v="1"/>
    <x v="4"/>
    <n v="4"/>
    <n v="-2.2406705891835254E-2"/>
    <x v="3"/>
  </r>
  <r>
    <s v="INV102117"/>
    <d v="2025-04-15T00:00:00"/>
    <s v="CUST0007"/>
    <s v="PRD095"/>
    <s v="STR082"/>
    <s v="EMP0115"/>
    <n v="5"/>
    <n v="75.680000000000007"/>
    <n v="15"/>
    <n v="56.76"/>
    <n v="321.64"/>
    <n v="310.7"/>
    <n v="10.94"/>
    <x v="3"/>
    <x v="0"/>
    <x v="0"/>
    <n v="0.87291666666666667"/>
    <s v="Weekday"/>
    <x v="53"/>
    <x v="10"/>
    <n v="75.680000000000007"/>
    <s v="Senthil Pillai"/>
    <s v="Silver"/>
    <x v="69"/>
    <s v="Store Manager"/>
    <s v="FreshMart Salem Bypass"/>
    <x v="0"/>
    <x v="1"/>
    <x v="4"/>
    <n v="4"/>
    <n v="3.4013182439995022E-2"/>
    <x v="3"/>
  </r>
  <r>
    <s v="INV101822"/>
    <d v="2025-10-04T00:00:00"/>
    <s v="CUST0370"/>
    <s v="PRD028"/>
    <s v="STR043"/>
    <s v="EMP0330"/>
    <n v="6"/>
    <n v="402.72"/>
    <n v="15"/>
    <n v="362.45"/>
    <n v="2053.87"/>
    <n v="1859.88"/>
    <n v="193.99"/>
    <x v="0"/>
    <x v="0"/>
    <x v="0"/>
    <n v="0.83958333333333335"/>
    <s v="Weekday"/>
    <x v="58"/>
    <x v="3"/>
    <n v="380.12"/>
    <s v="Jaya Naicker"/>
    <s v="Gold"/>
    <x v="125"/>
    <s v="Store Manager"/>
    <s v="FreshMart Erode Heights"/>
    <x v="0"/>
    <x v="1"/>
    <x v="8"/>
    <n v="10"/>
    <n v="9.4450963303422328E-2"/>
    <x v="3"/>
  </r>
  <r>
    <s v="INV101676"/>
    <d v="2025-03-04T00:00:00"/>
    <s v="CUST0046"/>
    <s v="PRD028"/>
    <s v="STR073"/>
    <s v="EMP0114"/>
    <n v="4"/>
    <n v="404.15"/>
    <n v="10"/>
    <n v="161.66"/>
    <n v="1454.94"/>
    <n v="1239.92"/>
    <n v="215.02"/>
    <x v="2"/>
    <x v="0"/>
    <x v="0"/>
    <n v="0.65625"/>
    <s v="Weekday"/>
    <x v="58"/>
    <x v="3"/>
    <n v="380.12"/>
    <s v="Kishore Murugan"/>
    <s v="Gold"/>
    <x v="126"/>
    <s v="Store Manager"/>
    <s v="FreshMart Bengaluru Market"/>
    <x v="0"/>
    <x v="1"/>
    <x v="3"/>
    <n v="3"/>
    <n v="0.14778616300328537"/>
    <x v="1"/>
  </r>
  <r>
    <s v="INV100671"/>
    <d v="2025-01-04T00:00:00"/>
    <s v="CUST0640"/>
    <s v="PRD010"/>
    <s v="STR005"/>
    <s v="EMP0311"/>
    <n v="4"/>
    <n v="182.3"/>
    <n v="5"/>
    <n v="36.46"/>
    <n v="692.74"/>
    <n v="430.4"/>
    <n v="262.33999999999997"/>
    <x v="4"/>
    <x v="0"/>
    <x v="0"/>
    <n v="0.4861111111111111"/>
    <s v="Weekday"/>
    <x v="113"/>
    <x v="6"/>
    <n v="182.3"/>
    <s v="Thiru Murugan"/>
    <s v="Bronze"/>
    <x v="128"/>
    <s v="Store Manager"/>
    <s v="FreshMart Chennai Crossing"/>
    <x v="0"/>
    <x v="1"/>
    <x v="7"/>
    <n v="1"/>
    <n v="0.37869907901954553"/>
    <x v="4"/>
  </r>
  <r>
    <s v="INV101922"/>
    <d v="2026-02-22T00:00:00"/>
    <s v="CUST0528"/>
    <s v="PRD121"/>
    <s v="STR024"/>
    <s v="EMP0005"/>
    <n v="3"/>
    <n v="317.72000000000003"/>
    <n v="5"/>
    <n v="47.66"/>
    <n v="1041.33"/>
    <n v="814.59"/>
    <n v="226.74"/>
    <x v="2"/>
    <x v="0"/>
    <x v="0"/>
    <n v="0.53541666666666665"/>
    <s v="Weekend"/>
    <x v="112"/>
    <x v="8"/>
    <n v="223.15"/>
    <s v="Divya Balan"/>
    <s v="Silver"/>
    <x v="117"/>
    <s v="Inventory"/>
    <s v="FreshMart Bengaluru Plaza"/>
    <x v="0"/>
    <x v="0"/>
    <x v="0"/>
    <n v="2"/>
    <n v="0.21774077381809803"/>
    <x v="4"/>
  </r>
  <r>
    <s v="INV102295"/>
    <d v="2026-03-21T00:00:00"/>
    <s v="CUST0665"/>
    <s v="PRD055"/>
    <s v="STR044"/>
    <s v="EMP0118"/>
    <n v="2"/>
    <n v="125.15"/>
    <n v="15"/>
    <n v="37.549999999999997"/>
    <n v="244.66"/>
    <n v="191.4"/>
    <n v="53.26"/>
    <x v="3"/>
    <x v="0"/>
    <x v="0"/>
    <n v="0.84444444444444444"/>
    <s v="Weekend"/>
    <x v="101"/>
    <x v="2"/>
    <n v="125.15"/>
    <s v="Kishore Subramaniam"/>
    <s v="Silver"/>
    <x v="191"/>
    <s v="Inventory"/>
    <s v="FreshMart Erode Colony"/>
    <x v="0"/>
    <x v="0"/>
    <x v="3"/>
    <n v="3"/>
    <n v="0.21768985530940896"/>
    <x v="3"/>
  </r>
  <r>
    <s v="INV102477"/>
    <d v="2026-02-15T00:00:00"/>
    <s v="CUST0209"/>
    <s v="PRD090"/>
    <s v="STR091"/>
    <s v="EMP0113"/>
    <n v="5"/>
    <n v="487.64"/>
    <n v="5"/>
    <n v="121.91"/>
    <n v="2663.73"/>
    <n v="1850.9"/>
    <n v="812.83"/>
    <x v="4"/>
    <x v="0"/>
    <x v="0"/>
    <n v="0.46458333333333335"/>
    <s v="Weekend"/>
    <x v="49"/>
    <x v="9"/>
    <n v="438.7"/>
    <s v="Udhay Pandian"/>
    <s v="Gold"/>
    <x v="102"/>
    <s v="Inventory"/>
    <s v="FreshMart Tiruppur Plaza"/>
    <x v="0"/>
    <x v="0"/>
    <x v="0"/>
    <n v="2"/>
    <n v="0.30514729345691943"/>
    <x v="4"/>
  </r>
  <r>
    <s v="INV101892"/>
    <d v="2026-01-17T00:00:00"/>
    <s v="CUST0030"/>
    <s v="PRD140"/>
    <s v="STR043"/>
    <s v="EMP0278"/>
    <n v="4"/>
    <n v="352.51"/>
    <n v="5"/>
    <n v="70.5"/>
    <n v="1540.47"/>
    <n v="1040.24"/>
    <n v="500.23"/>
    <x v="5"/>
    <x v="0"/>
    <x v="0"/>
    <n v="0.89930555555555558"/>
    <s v="Weekend"/>
    <x v="128"/>
    <x v="5"/>
    <n v="352.51"/>
    <s v="Revathi Pillai"/>
    <s v="Silver"/>
    <x v="148"/>
    <s v="Inventory"/>
    <s v="FreshMart Erode Heights"/>
    <x v="0"/>
    <x v="0"/>
    <x v="7"/>
    <n v="1"/>
    <n v="0.32472557076736319"/>
    <x v="4"/>
  </r>
  <r>
    <s v="INV102022"/>
    <d v="2026-01-23T00:00:00"/>
    <s v="CUST0567"/>
    <s v="PRD026"/>
    <s v="STR079"/>
    <s v="EMP0295"/>
    <n v="5"/>
    <n v="356.98"/>
    <n v="5"/>
    <n v="89.25"/>
    <n v="1695.65"/>
    <n v="1236.25"/>
    <n v="459.4"/>
    <x v="3"/>
    <x v="0"/>
    <x v="0"/>
    <n v="0.85416666666666663"/>
    <s v="Weekday"/>
    <x v="15"/>
    <x v="3"/>
    <n v="329.69"/>
    <s v="Bharath Balan"/>
    <s v="Gold"/>
    <x v="145"/>
    <s v="Inventory"/>
    <s v="FreshMart Erode Hub"/>
    <x v="0"/>
    <x v="0"/>
    <x v="7"/>
    <n v="1"/>
    <n v="0.27092855247250314"/>
    <x v="4"/>
  </r>
  <r>
    <s v="INV101868"/>
    <d v="2026-03-15T00:00:00"/>
    <s v="CUST0477"/>
    <s v="PRD016"/>
    <s v="STR043"/>
    <s v="EMP0271"/>
    <n v="5"/>
    <n v="66.900000000000006"/>
    <n v="20"/>
    <n v="66.900000000000006"/>
    <n v="307.74"/>
    <n v="240.75"/>
    <n v="66.989999999999995"/>
    <x v="1"/>
    <x v="0"/>
    <x v="0"/>
    <n v="0.90555555555555556"/>
    <s v="Weekend"/>
    <x v="17"/>
    <x v="7"/>
    <n v="59.92"/>
    <s v="Malathi Gupta"/>
    <s v="Gold"/>
    <x v="187"/>
    <s v="Inventory"/>
    <s v="FreshMart Erode Heights"/>
    <x v="0"/>
    <x v="0"/>
    <x v="3"/>
    <n v="3"/>
    <n v="0.21768375901735229"/>
    <x v="2"/>
  </r>
  <r>
    <s v="INV100410"/>
    <d v="2026-03-02T00:00:00"/>
    <s v="CUST0297"/>
    <s v="PRD146"/>
    <s v="STR038"/>
    <s v="EMP0041"/>
    <n v="3"/>
    <n v="72.31"/>
    <n v="5"/>
    <n v="10.85"/>
    <n v="206.08"/>
    <n v="149.97"/>
    <n v="56.11"/>
    <x v="5"/>
    <x v="0"/>
    <x v="0"/>
    <n v="0.88958333333333328"/>
    <s v="Weekday"/>
    <x v="6"/>
    <x v="5"/>
    <n v="66.400000000000006"/>
    <s v="Nithya Sharma"/>
    <s v="Gold"/>
    <x v="179"/>
    <s v="Inventory"/>
    <s v="FreshMart Hyderabad Hub"/>
    <x v="0"/>
    <x v="0"/>
    <x v="3"/>
    <n v="3"/>
    <n v="0.27227290372670804"/>
    <x v="4"/>
  </r>
  <r>
    <s v="INV100784"/>
    <d v="2025-10-12T00:00:00"/>
    <s v="CUST0645"/>
    <s v="PRD086"/>
    <s v="STR002"/>
    <s v="EMP0185"/>
    <n v="6"/>
    <n v="363.82"/>
    <n v="20"/>
    <n v="436.58"/>
    <n v="1746.34"/>
    <n v="1647.66"/>
    <n v="98.68"/>
    <x v="3"/>
    <x v="0"/>
    <x v="0"/>
    <n v="0.46736111111111112"/>
    <s v="Weekday"/>
    <x v="100"/>
    <x v="9"/>
    <n v="327.08"/>
    <s v="Kamala Velan"/>
    <s v="Gold"/>
    <x v="106"/>
    <s v="Inventory"/>
    <s v="FreshMart Tiruppur Bypass"/>
    <x v="0"/>
    <x v="1"/>
    <x v="8"/>
    <n v="10"/>
    <n v="5.650675126264073E-2"/>
    <x v="2"/>
  </r>
  <r>
    <s v="INV100674"/>
    <d v="2026-01-27T00:00:00"/>
    <s v="CUST0409"/>
    <s v="PRD141"/>
    <s v="STR091"/>
    <s v="EMP0021"/>
    <n v="5"/>
    <n v="48.47"/>
    <n v="15"/>
    <n v="36.35"/>
    <n v="206"/>
    <n v="183.25"/>
    <n v="22.75"/>
    <x v="2"/>
    <x v="0"/>
    <x v="0"/>
    <n v="0.55208333333333337"/>
    <s v="Weekday"/>
    <x v="103"/>
    <x v="5"/>
    <n v="46.76"/>
    <s v="Banu Subramaniam"/>
    <s v="Gold"/>
    <x v="129"/>
    <s v="Inventory"/>
    <s v="FreshMart Tiruppur Plaza"/>
    <x v="0"/>
    <x v="0"/>
    <x v="7"/>
    <n v="1"/>
    <n v="0.1104368932038835"/>
    <x v="3"/>
  </r>
  <r>
    <s v="INV100431"/>
    <d v="2026-09-01T00:00:00"/>
    <s v="CUST0413"/>
    <s v="PRD017"/>
    <s v="STR054"/>
    <s v="EMP0104"/>
    <n v="3"/>
    <n v="464.41"/>
    <n v="10"/>
    <n v="139.32"/>
    <n v="1253.9100000000001"/>
    <n v="1193.07"/>
    <n v="60.84"/>
    <x v="4"/>
    <x v="0"/>
    <x v="0"/>
    <n v="0.77500000000000002"/>
    <s v="Weekday"/>
    <x v="34"/>
    <x v="7"/>
    <n v="464.41"/>
    <s v="Udhay Sharma"/>
    <s v="Bronze"/>
    <x v="81"/>
    <s v="Inventory"/>
    <s v="FreshMart Mysuru Plaza"/>
    <x v="0"/>
    <x v="0"/>
    <x v="10"/>
    <n v="9"/>
    <n v="4.8520228724549606E-2"/>
    <x v="1"/>
  </r>
  <r>
    <s v="INV102498"/>
    <d v="2026-02-22T00:00:00"/>
    <s v="CUST0415"/>
    <s v="PRD033"/>
    <s v="STR054"/>
    <s v="EMP0104"/>
    <n v="3"/>
    <n v="249.45"/>
    <n v="15"/>
    <n v="112.25"/>
    <n v="731.51"/>
    <n v="531.09"/>
    <n v="200.42"/>
    <x v="2"/>
    <x v="0"/>
    <x v="0"/>
    <n v="0.84722222222222221"/>
    <s v="Weekend"/>
    <x v="66"/>
    <x v="3"/>
    <n v="217.42"/>
    <s v="Bharath Devi"/>
    <s v="Gold"/>
    <x v="81"/>
    <s v="Inventory"/>
    <s v="FreshMart Mysuru Plaza"/>
    <x v="0"/>
    <x v="0"/>
    <x v="0"/>
    <n v="2"/>
    <n v="0.2739812169348334"/>
    <x v="3"/>
  </r>
  <r>
    <s v="INV102291"/>
    <d v="2026-01-31T00:00:00"/>
    <s v="CUST0453"/>
    <s v="PRD013"/>
    <s v="STR070"/>
    <s v="EMP0169"/>
    <n v="2"/>
    <n v="161.03"/>
    <n v="15"/>
    <n v="48.31"/>
    <n v="314.81"/>
    <n v="248.48"/>
    <n v="66.33"/>
    <x v="0"/>
    <x v="0"/>
    <x v="0"/>
    <n v="0.8208333333333333"/>
    <s v="Weekend"/>
    <x v="24"/>
    <x v="7"/>
    <n v="161.03"/>
    <s v="Prasath Nair"/>
    <s v="Bronze"/>
    <x v="331"/>
    <s v="Inventory"/>
    <s v="FreshMart Bengaluru Nagar"/>
    <x v="0"/>
    <x v="0"/>
    <x v="7"/>
    <n v="1"/>
    <n v="0.21069851656554747"/>
    <x v="3"/>
  </r>
  <r>
    <s v="INV100256"/>
    <d v="2025-12-23T00:00:00"/>
    <s v="CUST0620"/>
    <s v="PRD102"/>
    <s v="STR079"/>
    <s v="EMP0295"/>
    <n v="2"/>
    <n v="400.33"/>
    <n v="5"/>
    <n v="40.03"/>
    <n v="760.63"/>
    <n v="681.8"/>
    <n v="78.83"/>
    <x v="4"/>
    <x v="0"/>
    <x v="0"/>
    <n v="0.6430555555555556"/>
    <s v="Weekday"/>
    <x v="63"/>
    <x v="10"/>
    <n v="400.33"/>
    <s v="Nagarajan Gupta"/>
    <s v="Silver"/>
    <x v="145"/>
    <s v="Inventory"/>
    <s v="FreshMart Erode Hub"/>
    <x v="0"/>
    <x v="1"/>
    <x v="2"/>
    <n v="12"/>
    <n v="0.103637773950541"/>
    <x v="4"/>
  </r>
  <r>
    <s v="INV100244"/>
    <d v="2026-01-22T00:00:00"/>
    <s v="CUST0579"/>
    <s v="PRD020"/>
    <s v="STR023"/>
    <s v="EMP0343"/>
    <n v="8"/>
    <n v="104.57"/>
    <n v="15"/>
    <n v="125.48"/>
    <n v="711.08"/>
    <n v="688.4"/>
    <n v="22.68"/>
    <x v="3"/>
    <x v="0"/>
    <x v="0"/>
    <n v="0.39305555555555555"/>
    <s v="Weekday"/>
    <x v="35"/>
    <x v="7"/>
    <n v="99.93"/>
    <s v="Pandi Nair"/>
    <s v="Gold"/>
    <x v="260"/>
    <s v="Inventory"/>
    <s v="FreshMart Mysuru Square"/>
    <x v="0"/>
    <x v="0"/>
    <x v="7"/>
    <n v="1"/>
    <n v="3.1895145412611799E-2"/>
    <x v="3"/>
  </r>
  <r>
    <s v="INV100874"/>
    <d v="2025-12-19T00:00:00"/>
    <s v="CUST0632"/>
    <s v="PRD106"/>
    <s v="STR043"/>
    <s v="EMP0271"/>
    <n v="1"/>
    <n v="227"/>
    <n v="5"/>
    <n v="11.35"/>
    <n v="215.65"/>
    <n v="196.3"/>
    <n v="19.350000000000001"/>
    <x v="0"/>
    <x v="0"/>
    <x v="0"/>
    <n v="0.79652777777777772"/>
    <s v="Weekday"/>
    <x v="144"/>
    <x v="4"/>
    <n v="227"/>
    <s v="Bharath Velan"/>
    <s v="Bronze"/>
    <x v="187"/>
    <s v="Inventory"/>
    <s v="FreshMart Erode Heights"/>
    <x v="0"/>
    <x v="1"/>
    <x v="2"/>
    <n v="12"/>
    <n v="8.9728727104103873E-2"/>
    <x v="4"/>
  </r>
  <r>
    <s v="INV101132"/>
    <d v="2025-11-30T00:00:00"/>
    <s v="CUST0699"/>
    <s v="PRD126"/>
    <s v="STR045"/>
    <s v="EMP0204"/>
    <n v="8"/>
    <n v="386.86"/>
    <n v="15"/>
    <n v="464.23"/>
    <n v="3025.25"/>
    <n v="2595.84"/>
    <n v="429.41"/>
    <x v="2"/>
    <x v="0"/>
    <x v="0"/>
    <n v="0.38958333333333334"/>
    <s v="Weekend"/>
    <x v="78"/>
    <x v="8"/>
    <n v="360.52"/>
    <s v="Karthik Iyer"/>
    <s v="Gold"/>
    <x v="116"/>
    <s v="Inventory"/>
    <s v="FreshMart Madurai Junction"/>
    <x v="0"/>
    <x v="1"/>
    <x v="5"/>
    <n v="11"/>
    <n v="0.14194198826543261"/>
    <x v="3"/>
  </r>
  <r>
    <s v="INV100124"/>
    <d v="2025-11-29T00:00:00"/>
    <s v="CUST0017"/>
    <s v="PRD014"/>
    <s v="STR010"/>
    <s v="EMP0129"/>
    <n v="1"/>
    <n v="434.65"/>
    <n v="5"/>
    <n v="21.73"/>
    <n v="474.86"/>
    <n v="351.63"/>
    <n v="123.23"/>
    <x v="2"/>
    <x v="0"/>
    <x v="0"/>
    <n v="0.82430555555555551"/>
    <s v="Weekend"/>
    <x v="54"/>
    <x v="7"/>
    <n v="434.65"/>
    <s v="Ashok Nair"/>
    <s v="Silver"/>
    <x v="173"/>
    <s v="Inventory"/>
    <s v="FreshMart Kochi Colony"/>
    <x v="0"/>
    <x v="1"/>
    <x v="5"/>
    <n v="11"/>
    <n v="0.25950806553510508"/>
    <x v="4"/>
  </r>
  <r>
    <s v="INV101123"/>
    <d v="2025-11-29T00:00:00"/>
    <s v="CUST0144"/>
    <s v="PRD029"/>
    <s v="STR044"/>
    <s v="EMP0118"/>
    <n v="6"/>
    <n v="380.19"/>
    <n v="15"/>
    <n v="342.17"/>
    <n v="2229.8200000000002"/>
    <n v="1567.32"/>
    <n v="662.5"/>
    <x v="3"/>
    <x v="0"/>
    <x v="0"/>
    <n v="0.52847222222222223"/>
    <s v="Weekend"/>
    <x v="9"/>
    <x v="3"/>
    <n v="332.73"/>
    <s v="Lalitha Chandran"/>
    <s v="Gold"/>
    <x v="191"/>
    <s v="Inventory"/>
    <s v="FreshMart Erode Colony"/>
    <x v="0"/>
    <x v="1"/>
    <x v="5"/>
    <n v="11"/>
    <n v="0.29710918370092654"/>
    <x v="3"/>
  </r>
  <r>
    <s v="INV100390"/>
    <d v="2025-11-23T00:00:00"/>
    <s v="CUST0210"/>
    <s v="PRD001"/>
    <s v="STR070"/>
    <s v="EMP0038"/>
    <n v="3"/>
    <n v="299.73"/>
    <n v="10"/>
    <n v="89.92"/>
    <n v="930.66"/>
    <n v="554.22"/>
    <n v="376.44"/>
    <x v="4"/>
    <x v="0"/>
    <x v="0"/>
    <n v="0.45763888888888887"/>
    <s v="Weekend"/>
    <x v="76"/>
    <x v="6"/>
    <n v="299.73"/>
    <s v="Anand Pandian"/>
    <s v="Silver"/>
    <x v="205"/>
    <s v="Inventory"/>
    <s v="FreshMart Bengaluru Nagar"/>
    <x v="0"/>
    <x v="1"/>
    <x v="5"/>
    <n v="11"/>
    <n v="0.40448713816001547"/>
    <x v="1"/>
  </r>
  <r>
    <s v="INV100768"/>
    <d v="2025-11-23T00:00:00"/>
    <s v="CUST0216"/>
    <s v="PRD062"/>
    <s v="STR079"/>
    <s v="EMP0295"/>
    <n v="4"/>
    <n v="446.17"/>
    <n v="20"/>
    <n v="356.94"/>
    <n v="1641.9"/>
    <n v="1302.44"/>
    <n v="339.46"/>
    <x v="3"/>
    <x v="0"/>
    <x v="0"/>
    <n v="0.43680555555555556"/>
    <s v="Weekend"/>
    <x v="42"/>
    <x v="11"/>
    <n v="298.81"/>
    <s v="Nandhini Murugan"/>
    <s v="Bronze"/>
    <x v="145"/>
    <s v="Inventory"/>
    <s v="FreshMart Erode Hub"/>
    <x v="0"/>
    <x v="1"/>
    <x v="5"/>
    <n v="11"/>
    <n v="0.20674827943236493"/>
    <x v="2"/>
  </r>
  <r>
    <s v="INV100997"/>
    <d v="2025-11-22T00:00:00"/>
    <s v="CUST0135"/>
    <s v="PRD119"/>
    <s v="STR102"/>
    <s v="EMP0240"/>
    <n v="3"/>
    <n v="234.86"/>
    <n v="10"/>
    <n v="70.459999999999994"/>
    <n v="729.24"/>
    <n v="639.69000000000005"/>
    <n v="89.55"/>
    <x v="4"/>
    <x v="0"/>
    <x v="0"/>
    <n v="0.66874999999999996"/>
    <s v="Weekend"/>
    <x v="96"/>
    <x v="8"/>
    <n v="234.86"/>
    <s v="Pandi Velan"/>
    <s v="Bronze"/>
    <x v="334"/>
    <s v="Inventory"/>
    <s v="FreshMart Nagpur Towers"/>
    <x v="0"/>
    <x v="1"/>
    <x v="5"/>
    <n v="11"/>
    <n v="0.12279907849267731"/>
    <x v="1"/>
  </r>
  <r>
    <s v="INV101978"/>
    <d v="2025-11-15T00:00:00"/>
    <s v="CUST0693"/>
    <s v="PRD027"/>
    <s v="STR045"/>
    <s v="EMP0204"/>
    <n v="1"/>
    <n v="139.21"/>
    <n v="20"/>
    <n v="27.84"/>
    <n v="128.08000000000001"/>
    <n v="106.99"/>
    <n v="21.09"/>
    <x v="0"/>
    <x v="0"/>
    <x v="0"/>
    <n v="0.71180555555555558"/>
    <s v="Weekend"/>
    <x v="4"/>
    <x v="3"/>
    <n v="139.21"/>
    <s v="Dhanush Raj"/>
    <s v="Bronze"/>
    <x v="116"/>
    <s v="Inventory"/>
    <s v="FreshMart Madurai Junction"/>
    <x v="0"/>
    <x v="1"/>
    <x v="5"/>
    <n v="11"/>
    <n v="0.1646627108057464"/>
    <x v="2"/>
  </r>
  <r>
    <s v="INV101937"/>
    <d v="2025-09-11T00:00:00"/>
    <s v="CUST0121"/>
    <s v="PRD050"/>
    <s v="STR087"/>
    <s v="EMP0222"/>
    <n v="3"/>
    <n v="51.33"/>
    <n v="5"/>
    <n v="7.7"/>
    <n v="168.23"/>
    <n v="112.44"/>
    <n v="55.79"/>
    <x v="3"/>
    <x v="0"/>
    <x v="0"/>
    <n v="0.58402777777777781"/>
    <s v="Weekend"/>
    <x v="2"/>
    <x v="2"/>
    <n v="51.33"/>
    <s v="Venkat Achari"/>
    <s v="Silver"/>
    <x v="96"/>
    <s v="Inventory"/>
    <s v="FreshMart Mysuru Complex"/>
    <x v="0"/>
    <x v="1"/>
    <x v="10"/>
    <n v="9"/>
    <n v="0.33162931700647924"/>
    <x v="4"/>
  </r>
  <r>
    <s v="INV101534"/>
    <d v="2025-08-11T00:00:00"/>
    <s v="CUST0561"/>
    <s v="PRD023"/>
    <s v="STR037"/>
    <s v="EMP0173"/>
    <n v="1"/>
    <n v="342.27"/>
    <n v="20"/>
    <n v="68.45"/>
    <n v="314.89"/>
    <n v="266.10000000000002"/>
    <n v="48.79"/>
    <x v="4"/>
    <x v="0"/>
    <x v="0"/>
    <n v="0.91041666666666665"/>
    <s v="Weekend"/>
    <x v="11"/>
    <x v="7"/>
    <n v="342.27"/>
    <s v="Usha Balan"/>
    <s v="Bronze"/>
    <x v="194"/>
    <s v="Inventory"/>
    <s v="FreshMart Hyderabad Extension"/>
    <x v="0"/>
    <x v="1"/>
    <x v="11"/>
    <n v="8"/>
    <n v="0.15494299596684558"/>
    <x v="2"/>
  </r>
  <r>
    <s v="INV101753"/>
    <d v="2025-02-11T00:00:00"/>
    <s v="CUST0303"/>
    <s v="PRD070"/>
    <s v="STR010"/>
    <s v="EMP0129"/>
    <n v="4"/>
    <n v="233.47"/>
    <n v="5"/>
    <n v="46.69"/>
    <n v="1020.27"/>
    <n v="755.92"/>
    <n v="264.35000000000002"/>
    <x v="1"/>
    <x v="0"/>
    <x v="0"/>
    <n v="0.87152777777777779"/>
    <s v="Weekend"/>
    <x v="1"/>
    <x v="1"/>
    <n v="233.47"/>
    <s v="Kamala Subramaniam"/>
    <s v="Silver"/>
    <x v="173"/>
    <s v="Inventory"/>
    <s v="FreshMart Kochi Colony"/>
    <x v="0"/>
    <x v="1"/>
    <x v="0"/>
    <n v="2"/>
    <n v="0.2590980818802866"/>
    <x v="4"/>
  </r>
  <r>
    <s v="INV102484"/>
    <d v="2025-10-31T00:00:00"/>
    <s v="CUST0317"/>
    <s v="PRD067"/>
    <s v="STR016"/>
    <s v="EMP0130"/>
    <n v="5"/>
    <n v="186.38"/>
    <n v="5"/>
    <n v="46.59"/>
    <n v="885.31"/>
    <n v="678.3"/>
    <n v="207.01"/>
    <x v="0"/>
    <x v="0"/>
    <x v="0"/>
    <n v="0.76388888888888884"/>
    <s v="Weekday"/>
    <x v="30"/>
    <x v="11"/>
    <n v="186.38"/>
    <s v="Prasath Nathan"/>
    <s v="Silver"/>
    <x v="139"/>
    <s v="Inventory"/>
    <s v="FreshMart Kochi Bypass"/>
    <x v="0"/>
    <x v="1"/>
    <x v="8"/>
    <n v="10"/>
    <n v="0.23382769877218151"/>
    <x v="4"/>
  </r>
  <r>
    <s v="INV101797"/>
    <d v="2025-10-26T00:00:00"/>
    <s v="CUST0102"/>
    <s v="PRD119"/>
    <s v="STR079"/>
    <s v="EMP0295"/>
    <n v="3"/>
    <n v="234.86"/>
    <n v="5"/>
    <n v="35.229999999999997"/>
    <n v="769.75"/>
    <n v="639.69000000000005"/>
    <n v="130.06"/>
    <x v="1"/>
    <x v="0"/>
    <x v="0"/>
    <n v="0.64097222222222228"/>
    <s v="Weekend"/>
    <x v="96"/>
    <x v="8"/>
    <n v="234.86"/>
    <s v="Vasanth Prabhu"/>
    <s v="Bronze"/>
    <x v="145"/>
    <s v="Inventory"/>
    <s v="FreshMart Erode Hub"/>
    <x v="0"/>
    <x v="1"/>
    <x v="8"/>
    <n v="10"/>
    <n v="0.16896394933419942"/>
    <x v="4"/>
  </r>
  <r>
    <s v="INV101578"/>
    <d v="2025-10-16T00:00:00"/>
    <s v="CUST0654"/>
    <s v="PRD097"/>
    <s v="STR010"/>
    <s v="EMP0173"/>
    <n v="3"/>
    <n v="397.96"/>
    <n v="5"/>
    <n v="59.69"/>
    <n v="1134.19"/>
    <n v="931.14"/>
    <n v="203.05"/>
    <x v="4"/>
    <x v="0"/>
    <x v="0"/>
    <n v="0.68402777777777779"/>
    <s v="Weekday"/>
    <x v="41"/>
    <x v="10"/>
    <n v="365.92"/>
    <s v="Gokul Sekar"/>
    <s v="Gold"/>
    <x v="194"/>
    <s v="Inventory"/>
    <s v="FreshMart Kochi Colony"/>
    <x v="0"/>
    <x v="1"/>
    <x v="8"/>
    <n v="10"/>
    <n v="0.17902644177783264"/>
    <x v="4"/>
  </r>
  <r>
    <s v="INV100700"/>
    <d v="2025-12-10T00:00:00"/>
    <s v="CUST0286"/>
    <s v="PRD108"/>
    <s v="STR087"/>
    <s v="EMP0222"/>
    <n v="4"/>
    <n v="306.62"/>
    <n v="20"/>
    <n v="245.3"/>
    <n v="1128.3599999999999"/>
    <n v="1039.72"/>
    <n v="88.64"/>
    <x v="3"/>
    <x v="0"/>
    <x v="0"/>
    <n v="0.80347222222222225"/>
    <s v="Weekend"/>
    <x v="140"/>
    <x v="4"/>
    <n v="306.62"/>
    <s v="Senthil Devi"/>
    <s v="Silver"/>
    <x v="96"/>
    <s v="Inventory"/>
    <s v="FreshMart Mysuru Complex"/>
    <x v="0"/>
    <x v="1"/>
    <x v="2"/>
    <n v="12"/>
    <n v="7.8556489063773979E-2"/>
    <x v="2"/>
  </r>
  <r>
    <s v="INV101391"/>
    <d v="2025-09-10T00:00:00"/>
    <s v="CUST0323"/>
    <s v="PRD147"/>
    <s v="STR024"/>
    <s v="EMP0005"/>
    <n v="4"/>
    <n v="67.37"/>
    <n v="5"/>
    <n v="13.47"/>
    <n v="256.01"/>
    <n v="201.72"/>
    <n v="54.29"/>
    <x v="5"/>
    <x v="0"/>
    <x v="0"/>
    <n v="0.47499999999999998"/>
    <s v="Weekday"/>
    <x v="123"/>
    <x v="5"/>
    <n v="67.37"/>
    <s v="Senthil Sekar"/>
    <s v="Bronze"/>
    <x v="117"/>
    <s v="Inventory"/>
    <s v="FreshMart Bengaluru Plaza"/>
    <x v="0"/>
    <x v="1"/>
    <x v="10"/>
    <n v="9"/>
    <n v="0.21206202882699896"/>
    <x v="4"/>
  </r>
  <r>
    <s v="INV101906"/>
    <d v="2025-09-10T00:00:00"/>
    <s v="CUST0223"/>
    <s v="PRD022"/>
    <s v="STR041"/>
    <s v="EMP0041"/>
    <n v="5"/>
    <n v="448.67"/>
    <n v="15"/>
    <n v="336.5"/>
    <n v="1906.85"/>
    <n v="1596.85"/>
    <n v="310"/>
    <x v="0"/>
    <x v="0"/>
    <x v="0"/>
    <n v="0.40902777777777777"/>
    <s v="Weekday"/>
    <x v="25"/>
    <x v="7"/>
    <n v="397.22"/>
    <s v="Gopal Velan"/>
    <s v="Gold"/>
    <x v="179"/>
    <s v="Inventory"/>
    <s v="FreshMart Tiruppur Colony"/>
    <x v="0"/>
    <x v="1"/>
    <x v="10"/>
    <n v="9"/>
    <n v="0.16257178068542361"/>
    <x v="3"/>
  </r>
  <r>
    <s v="INV101017"/>
    <d v="2025-08-10T00:00:00"/>
    <s v="CUST0156"/>
    <s v="PRD028"/>
    <s v="STR054"/>
    <s v="EMP0104"/>
    <n v="4"/>
    <n v="428.27"/>
    <n v="15"/>
    <n v="256.95999999999998"/>
    <n v="1456.12"/>
    <n v="1239.92"/>
    <n v="216.2"/>
    <x v="1"/>
    <x v="0"/>
    <x v="0"/>
    <n v="0.8666666666666667"/>
    <s v="Weekday"/>
    <x v="58"/>
    <x v="3"/>
    <n v="380.12"/>
    <s v="Tara Chettiar"/>
    <s v="Gold"/>
    <x v="81"/>
    <s v="Inventory"/>
    <s v="FreshMart Mysuru Plaza"/>
    <x v="0"/>
    <x v="1"/>
    <x v="11"/>
    <n v="8"/>
    <n v="0.14847677389226163"/>
    <x v="3"/>
  </r>
  <r>
    <s v="INV100139"/>
    <d v="2025-03-10T00:00:00"/>
    <s v="CUST0216"/>
    <m/>
    <s v="STR087"/>
    <s v="EMP0222"/>
    <n v="2"/>
    <n v="262.77"/>
    <n v="10"/>
    <n v="52.55"/>
    <n v="472.99"/>
    <n v="389.28"/>
    <n v="83.71"/>
    <x v="5"/>
    <x v="0"/>
    <x v="0"/>
    <n v="0.67708333333333337"/>
    <s v="Weekday"/>
    <x v="134"/>
    <x v="3"/>
    <m/>
    <s v="Nandhini Murugan"/>
    <s v="Bronze"/>
    <x v="96"/>
    <s v="Inventory"/>
    <s v="FreshMart Mysuru Complex"/>
    <x v="0"/>
    <x v="1"/>
    <x v="3"/>
    <n v="3"/>
    <n v="0.17698048584536669"/>
    <x v="1"/>
  </r>
  <r>
    <s v="INV100802"/>
    <d v="2025-03-10T00:00:00"/>
    <s v="CUST0442"/>
    <s v="PRD091"/>
    <s v="STR043"/>
    <s v="EMP0278"/>
    <n v="5"/>
    <n v="376.11"/>
    <n v="10"/>
    <n v="188.06"/>
    <n v="1692.49"/>
    <n v="1507.85"/>
    <n v="184.64"/>
    <x v="5"/>
    <x v="0"/>
    <x v="0"/>
    <n v="0.74305555555555558"/>
    <s v="Weekday"/>
    <x v="74"/>
    <x v="9"/>
    <n v="376.11"/>
    <s v="Kamala Rao"/>
    <s v="Silver"/>
    <x v="148"/>
    <s v="Inventory"/>
    <s v="FreshMart Erode Heights"/>
    <x v="0"/>
    <x v="1"/>
    <x v="3"/>
    <n v="3"/>
    <n v="0.10909370217844713"/>
    <x v="1"/>
  </r>
  <r>
    <s v="INV100940"/>
    <d v="2025-02-10T00:00:00"/>
    <s v="CUST0262"/>
    <s v="PRD002"/>
    <s v="STR002"/>
    <s v="EMP0185"/>
    <n v="1"/>
    <n v="440.5"/>
    <n v="20"/>
    <n v="88.1"/>
    <n v="352.4"/>
    <n v="254.05"/>
    <n v="98.35"/>
    <x v="5"/>
    <x v="0"/>
    <x v="0"/>
    <n v="0.78749999999999998"/>
    <s v="Weekday"/>
    <x v="83"/>
    <x v="6"/>
    <n v="440.5"/>
    <s v="Udhay Mudaliar"/>
    <s v="Silver"/>
    <x v="106"/>
    <s v="Inventory"/>
    <s v="FreshMart Tiruppur Bypass"/>
    <x v="0"/>
    <x v="1"/>
    <x v="0"/>
    <n v="2"/>
    <n v="0.27908626560726446"/>
    <x v="2"/>
  </r>
  <r>
    <s v="INV101593"/>
    <d v="2025-01-10T00:00:00"/>
    <s v="CUST0179"/>
    <s v="PRD031"/>
    <s v="STR001"/>
    <s v="EMP0020"/>
    <n v="6"/>
    <n v="373.25"/>
    <n v="10"/>
    <n v="223.95"/>
    <n v="2015.55"/>
    <n v="1630.68"/>
    <n v="384.87"/>
    <x v="5"/>
    <x v="0"/>
    <x v="0"/>
    <n v="0.73402777777777772"/>
    <s v="Weekday"/>
    <x v="50"/>
    <x v="3"/>
    <n v="342.46"/>
    <s v="Chitra Mudaliar"/>
    <s v="Gold"/>
    <x v="231"/>
    <s v="Inventory"/>
    <s v="FreshMart Madurai Crossing"/>
    <x v="0"/>
    <x v="1"/>
    <x v="7"/>
    <n v="1"/>
    <n v="0.19095036094366302"/>
    <x v="1"/>
  </r>
  <r>
    <s v="INV101338"/>
    <d v="2025-09-24T00:00:00"/>
    <s v="CUST0146"/>
    <s v="PRD094"/>
    <s v="STR054"/>
    <s v="EMP0104"/>
    <n v="4"/>
    <n v="298.68"/>
    <n v="5"/>
    <n v="59.74"/>
    <n v="1134.98"/>
    <n v="1002.76"/>
    <n v="132.22"/>
    <x v="0"/>
    <x v="0"/>
    <x v="0"/>
    <n v="0.79583333333333328"/>
    <s v="Weekday"/>
    <x v="130"/>
    <x v="10"/>
    <n v="298.68"/>
    <s v="Dhanya Chandran"/>
    <s v="Silver"/>
    <x v="81"/>
    <s v="Inventory"/>
    <s v="FreshMart Mysuru Plaza"/>
    <x v="0"/>
    <x v="1"/>
    <x v="10"/>
    <n v="9"/>
    <n v="0.1164954448536538"/>
    <x v="4"/>
  </r>
  <r>
    <s v="INV100003"/>
    <d v="2025-09-20T00:00:00"/>
    <s v="CUST0438"/>
    <s v="PRD119"/>
    <s v="STR008"/>
    <s v="EMP0249"/>
    <n v="1"/>
    <n v="234.86"/>
    <n v="10"/>
    <n v="23.49"/>
    <n v="243.08"/>
    <n v="213.23"/>
    <n v="29.85"/>
    <x v="0"/>
    <x v="0"/>
    <x v="0"/>
    <n v="0.41180555555555554"/>
    <s v="Weekend"/>
    <x v="96"/>
    <x v="8"/>
    <n v="234.86"/>
    <s v="Nandhini Mudaliar"/>
    <s v="Bronze"/>
    <x v="123"/>
    <s v="Inventory"/>
    <s v="FreshMart Kochi Plaza"/>
    <x v="0"/>
    <x v="1"/>
    <x v="10"/>
    <n v="9"/>
    <n v="0.12279907849267731"/>
    <x v="1"/>
  </r>
  <r>
    <s v="INV101632"/>
    <d v="2025-09-14T00:00:00"/>
    <s v="CUST0060"/>
    <s v="PRD046"/>
    <s v="STR033"/>
    <s v="EMP0113"/>
    <n v="7"/>
    <n v="58.27"/>
    <n v="10"/>
    <n v="40.79"/>
    <n v="422.17"/>
    <n v="339.01"/>
    <n v="83.16"/>
    <x v="0"/>
    <x v="0"/>
    <x v="0"/>
    <n v="0.65625"/>
    <s v="Weekend"/>
    <x v="71"/>
    <x v="12"/>
    <n v="57.06"/>
    <s v="Anand Subramaniam"/>
    <s v="Gold"/>
    <x v="102"/>
    <s v="Inventory"/>
    <s v="FreshMart Ahmedabad Complex"/>
    <x v="0"/>
    <x v="1"/>
    <x v="10"/>
    <n v="9"/>
    <n v="0.19698225833195157"/>
    <x v="1"/>
  </r>
  <r>
    <s v="INV101343"/>
    <d v="2025-09-13T00:00:00"/>
    <s v="CUST0529"/>
    <s v="PRD019"/>
    <s v="STR054"/>
    <s v="EMP0104"/>
    <n v="2"/>
    <n v="448.94"/>
    <n v="10"/>
    <n v="89.79"/>
    <n v="929.3"/>
    <n v="760.16"/>
    <n v="169.14"/>
    <x v="0"/>
    <x v="0"/>
    <x v="0"/>
    <n v="0.48055555555555557"/>
    <s v="Weekend"/>
    <x v="85"/>
    <x v="7"/>
    <n v="448.94"/>
    <s v="Indira Balan"/>
    <s v="Bronze"/>
    <x v="81"/>
    <s v="Inventory"/>
    <s v="FreshMart Mysuru Plaza"/>
    <x v="0"/>
    <x v="1"/>
    <x v="10"/>
    <n v="9"/>
    <n v="0.18200796298289035"/>
    <x v="1"/>
  </r>
  <r>
    <s v="INV102039"/>
    <d v="2025-12-09T00:00:00"/>
    <s v="CUST0480"/>
    <s v="PRD094"/>
    <s v="STR037"/>
    <s v="EMP0021"/>
    <n v="4"/>
    <n v="298.68"/>
    <n v="20"/>
    <n v="238.94"/>
    <n v="955.78"/>
    <n v="1002.76"/>
    <n v="-46.98"/>
    <x v="3"/>
    <x v="0"/>
    <x v="0"/>
    <n v="0.76597222222222228"/>
    <s v="Weekday"/>
    <x v="130"/>
    <x v="10"/>
    <n v="298.68"/>
    <s v="Aishwarya Balan"/>
    <s v="Bronze"/>
    <x v="129"/>
    <s v="Inventory"/>
    <s v="FreshMart Hyderabad Extension"/>
    <x v="0"/>
    <x v="1"/>
    <x v="2"/>
    <n v="12"/>
    <n v="-4.9153570905438489E-2"/>
    <x v="2"/>
  </r>
  <r>
    <s v="INV101325"/>
    <d v="2025-09-09T00:00:00"/>
    <s v="CUST0202"/>
    <s v="PRD095"/>
    <s v="STR038"/>
    <s v="EMP0041"/>
    <n v="4"/>
    <n v="75.680000000000007"/>
    <n v="15"/>
    <n v="45.41"/>
    <n v="257.31"/>
    <n v="248.56"/>
    <n v="8.75"/>
    <x v="1"/>
    <x v="0"/>
    <x v="0"/>
    <n v="0.86527777777777781"/>
    <s v="Weekday"/>
    <x v="53"/>
    <x v="10"/>
    <n v="75.680000000000007"/>
    <s v="Vijay Nair"/>
    <s v="Bronze"/>
    <x v="179"/>
    <s v="Inventory"/>
    <s v="FreshMart Hyderabad Hub"/>
    <x v="0"/>
    <x v="1"/>
    <x v="10"/>
    <n v="9"/>
    <n v="3.4005674089619527E-2"/>
    <x v="3"/>
  </r>
  <r>
    <s v="INV100961"/>
    <d v="2025-06-09T00:00:00"/>
    <s v="CUST0156"/>
    <s v="PRD117"/>
    <s v="STR045"/>
    <s v="EMP0204"/>
    <n v="8"/>
    <n v="298.18"/>
    <n v="10"/>
    <n v="238.54"/>
    <n v="2468.9299999999998"/>
    <n v="1931.52"/>
    <n v="537.41"/>
    <x v="1"/>
    <x v="0"/>
    <x v="0"/>
    <n v="0.38333333333333336"/>
    <s v="Weekend"/>
    <x v="60"/>
    <x v="8"/>
    <n v="268.32"/>
    <s v="Tara Chettiar"/>
    <s v="Gold"/>
    <x v="116"/>
    <s v="Inventory"/>
    <s v="FreshMart Madurai Junction"/>
    <x v="0"/>
    <x v="1"/>
    <x v="9"/>
    <n v="6"/>
    <n v="0.21766919272721383"/>
    <x v="1"/>
  </r>
  <r>
    <s v="INV101396"/>
    <d v="2025-02-09T00:00:00"/>
    <s v="CUST0421"/>
    <s v="PRD017"/>
    <s v="STR087"/>
    <s v="EMP0222"/>
    <n v="1"/>
    <n v="464.41"/>
    <n v="20"/>
    <n v="92.88"/>
    <n v="371.53"/>
    <n v="397.69"/>
    <n v="-26.16"/>
    <x v="0"/>
    <x v="0"/>
    <x v="0"/>
    <n v="0.57430555555555551"/>
    <s v="Weekday"/>
    <x v="34"/>
    <x v="7"/>
    <n v="464.41"/>
    <s v="Karthik Devi"/>
    <s v="Bronze"/>
    <x v="96"/>
    <s v="Inventory"/>
    <s v="FreshMart Mysuru Complex"/>
    <x v="0"/>
    <x v="1"/>
    <x v="0"/>
    <n v="2"/>
    <n v="-7.041154146367723E-2"/>
    <x v="2"/>
  </r>
  <r>
    <s v="INV101191"/>
    <d v="2025-01-09T00:00:00"/>
    <s v="CUST0598"/>
    <s v="PRD068"/>
    <s v="STR043"/>
    <s v="EMP0271"/>
    <n v="4"/>
    <n v="232.2"/>
    <n v="10"/>
    <n v="92.88"/>
    <n v="835.92"/>
    <n v="643.91999999999996"/>
    <n v="192"/>
    <x v="3"/>
    <x v="0"/>
    <x v="0"/>
    <n v="0.46944444444444444"/>
    <s v="Weekday"/>
    <x v="105"/>
    <x v="11"/>
    <n v="232.2"/>
    <s v="Arun Subramaniam"/>
    <s v="Bronze"/>
    <x v="187"/>
    <s v="Inventory"/>
    <s v="FreshMart Erode Heights"/>
    <x v="0"/>
    <x v="1"/>
    <x v="7"/>
    <n v="1"/>
    <n v="0.22968705139247775"/>
    <x v="1"/>
  </r>
  <r>
    <s v="INV101780"/>
    <d v="2025-08-24T00:00:00"/>
    <s v="CUST0006"/>
    <s v="PRD128"/>
    <s v="STR079"/>
    <s v="EMP0295"/>
    <n v="5"/>
    <n v="253.11"/>
    <n v="10"/>
    <n v="126.56"/>
    <n v="1309.8399999999999"/>
    <n v="953.7"/>
    <n v="356.14"/>
    <x v="5"/>
    <x v="0"/>
    <x v="0"/>
    <n v="0.82916666666666672"/>
    <s v="Weekend"/>
    <x v="46"/>
    <x v="0"/>
    <n v="253.11"/>
    <s v="Thiru Devi"/>
    <s v="Silver"/>
    <x v="145"/>
    <s v="Inventory"/>
    <s v="FreshMart Erode Hub"/>
    <x v="0"/>
    <x v="1"/>
    <x v="11"/>
    <n v="8"/>
    <n v="0.27189580406767239"/>
    <x v="1"/>
  </r>
  <r>
    <s v="INV101798"/>
    <d v="2025-08-17T00:00:00"/>
    <s v="CUST0425"/>
    <s v="PRD120"/>
    <s v="STR079"/>
    <s v="EMP0295"/>
    <n v="3"/>
    <n v="117.04"/>
    <n v="10"/>
    <n v="35.11"/>
    <n v="363.41"/>
    <n v="278.88"/>
    <n v="84.53"/>
    <x v="1"/>
    <x v="0"/>
    <x v="0"/>
    <n v="0.41249999999999998"/>
    <s v="Weekend"/>
    <x v="26"/>
    <x v="8"/>
    <n v="109.69"/>
    <s v="Balaji Mudaliar"/>
    <s v="Gold"/>
    <x v="145"/>
    <s v="Inventory"/>
    <s v="FreshMart Erode Hub"/>
    <x v="0"/>
    <x v="1"/>
    <x v="11"/>
    <n v="8"/>
    <n v="0.23260229492859302"/>
    <x v="1"/>
  </r>
  <r>
    <s v="INV102123"/>
    <d v="2025-08-16T00:00:00"/>
    <s v="CUST0370"/>
    <s v="PRD020"/>
    <s v="STR049"/>
    <s v="EMP0113"/>
    <n v="4"/>
    <n v="114.38"/>
    <n v="20"/>
    <n v="91.5"/>
    <n v="420.92"/>
    <n v="344.2"/>
    <n v="76.72"/>
    <x v="5"/>
    <x v="0"/>
    <x v="0"/>
    <n v="0.6743055555555556"/>
    <s v="Weekend"/>
    <x v="35"/>
    <x v="7"/>
    <n v="99.93"/>
    <s v="Jaya Naicker"/>
    <s v="Gold"/>
    <x v="102"/>
    <s v="Inventory"/>
    <s v="FreshMart Mysuru Circle"/>
    <x v="0"/>
    <x v="1"/>
    <x v="11"/>
    <n v="8"/>
    <n v="0.18226741423548418"/>
    <x v="2"/>
  </r>
  <r>
    <s v="INV100119"/>
    <d v="2025-08-14T00:00:00"/>
    <s v="CUST0024"/>
    <s v="PRD087"/>
    <s v="STR010"/>
    <s v="EMP0129"/>
    <n v="4"/>
    <n v="71.290000000000006"/>
    <n v="20"/>
    <n v="57.03"/>
    <n v="228.13"/>
    <n v="237.48"/>
    <n v="-9.35"/>
    <x v="3"/>
    <x v="0"/>
    <x v="0"/>
    <n v="0.85902777777777772"/>
    <s v="Weekday"/>
    <x v="97"/>
    <x v="9"/>
    <n v="71.290000000000006"/>
    <s v="Devi Balan"/>
    <s v="Silver"/>
    <x v="173"/>
    <s v="Inventory"/>
    <s v="FreshMart Kochi Colony"/>
    <x v="0"/>
    <x v="1"/>
    <x v="11"/>
    <n v="8"/>
    <n v="-4.0985403059658969E-2"/>
    <x v="2"/>
  </r>
  <r>
    <s v="INV101036"/>
    <d v="2025-10-08T00:00:00"/>
    <s v="CUST0008"/>
    <s v="PRD097"/>
    <s v="STR059"/>
    <s v="EMP0098"/>
    <n v="3"/>
    <n v="365.92"/>
    <n v="20"/>
    <n v="219.55"/>
    <n v="1009.94"/>
    <n v="931.14"/>
    <n v="78.8"/>
    <x v="5"/>
    <x v="0"/>
    <x v="0"/>
    <n v="0.88680555555555551"/>
    <s v="Weekend"/>
    <x v="41"/>
    <x v="10"/>
    <n v="365.92"/>
    <s v="Eswari Raj"/>
    <s v="Silver"/>
    <x v="115"/>
    <s v="Inventory"/>
    <s v="FreshMart Coimbatore Plaza"/>
    <x v="0"/>
    <x v="1"/>
    <x v="8"/>
    <n v="10"/>
    <n v="7.8024437095272986E-2"/>
    <x v="2"/>
  </r>
  <r>
    <s v="INV101749"/>
    <d v="2025-07-08T00:00:00"/>
    <s v="CUST0569"/>
    <s v="PRD077"/>
    <s v="STR102"/>
    <s v="EMP0240"/>
    <n v="1"/>
    <n v="86.11"/>
    <n v="10"/>
    <n v="8.61"/>
    <n v="77.5"/>
    <n v="68.17"/>
    <n v="9.33"/>
    <x v="4"/>
    <x v="0"/>
    <x v="0"/>
    <n v="0.60069444444444442"/>
    <s v="Weekday"/>
    <x v="109"/>
    <x v="1"/>
    <n v="86.11"/>
    <s v="Sathish Krishnan"/>
    <s v="Bronze"/>
    <x v="334"/>
    <s v="Inventory"/>
    <s v="FreshMart Nagpur Towers"/>
    <x v="0"/>
    <x v="1"/>
    <x v="1"/>
    <n v="7"/>
    <n v="0.12038709677419356"/>
    <x v="1"/>
  </r>
  <r>
    <s v="INV101321"/>
    <d v="2025-06-08T00:00:00"/>
    <s v="CUST0027"/>
    <s v="PRD047"/>
    <s v="STR079"/>
    <s v="EMP0295"/>
    <n v="1"/>
    <n v="474.19"/>
    <n v="20"/>
    <n v="94.84"/>
    <n v="379.35"/>
    <n v="343.89"/>
    <n v="35.46"/>
    <x v="1"/>
    <x v="0"/>
    <x v="0"/>
    <n v="0.65902777777777777"/>
    <s v="Weekday"/>
    <x v="91"/>
    <x v="2"/>
    <n v="474.19"/>
    <s v="Chandran Mudaliar"/>
    <s v="Silver"/>
    <x v="145"/>
    <s v="Inventory"/>
    <s v="FreshMart Erode Hub"/>
    <x v="0"/>
    <x v="1"/>
    <x v="9"/>
    <n v="6"/>
    <n v="9.3475682087781731E-2"/>
    <x v="2"/>
  </r>
  <r>
    <s v="INV101939"/>
    <d v="2025-07-22T00:00:00"/>
    <s v="CUST0088"/>
    <s v="PRD009"/>
    <s v="STR010"/>
    <s v="EMP0173"/>
    <n v="4"/>
    <n v="661.91"/>
    <n v="15"/>
    <n v="397.15"/>
    <n v="2250.4899999999998"/>
    <n v="1594.88"/>
    <n v="655.61"/>
    <x v="5"/>
    <x v="0"/>
    <x v="0"/>
    <n v="0.78819444444444442"/>
    <s v="Weekday"/>
    <x v="108"/>
    <x v="6"/>
    <n v="661.91"/>
    <s v="Eswari Achari"/>
    <s v="Silver"/>
    <x v="194"/>
    <s v="Inventory"/>
    <s v="FreshMart Kochi Colony"/>
    <x v="0"/>
    <x v="1"/>
    <x v="1"/>
    <n v="7"/>
    <n v="0.29131877946580526"/>
    <x v="3"/>
  </r>
  <r>
    <s v="INV101316"/>
    <d v="2025-07-18T00:00:00"/>
    <s v="CUST0439"/>
    <s v="PRD089"/>
    <s v="STR003"/>
    <s v="EMP0245"/>
    <n v="2"/>
    <n v="305.67"/>
    <n v="5"/>
    <n v="30.57"/>
    <n v="580.77"/>
    <n v="502.84"/>
    <n v="77.930000000000007"/>
    <x v="1"/>
    <x v="0"/>
    <x v="0"/>
    <n v="0.6743055555555556"/>
    <s v="Weekday"/>
    <x v="92"/>
    <x v="9"/>
    <n v="305.67"/>
    <s v="Vijay Velan"/>
    <s v="Silver"/>
    <x v="317"/>
    <s v="Inventory"/>
    <s v="FreshMart Tiruppur Square"/>
    <x v="0"/>
    <x v="1"/>
    <x v="1"/>
    <n v="7"/>
    <n v="0.13418392823320766"/>
    <x v="4"/>
  </r>
  <r>
    <s v="INV101934"/>
    <d v="2025-07-14T00:00:00"/>
    <s v="CUST0072"/>
    <s v="PRD031"/>
    <s v="STR023"/>
    <s v="EMP0348"/>
    <n v="4"/>
    <n v="372.61"/>
    <n v="20"/>
    <n v="298.08999999999997"/>
    <n v="1192.3499999999999"/>
    <n v="1087.1199999999999"/>
    <n v="105.23"/>
    <x v="0"/>
    <x v="0"/>
    <x v="0"/>
    <n v="0.59930555555555554"/>
    <s v="Weekday"/>
    <x v="50"/>
    <x v="3"/>
    <n v="342.46"/>
    <s v="Vijay Chandran"/>
    <s v="Gold"/>
    <x v="324"/>
    <s v="Inventory"/>
    <s v="FreshMart Mysuru Square"/>
    <x v="0"/>
    <x v="1"/>
    <x v="1"/>
    <n v="7"/>
    <n v="8.825428775107981E-2"/>
    <x v="2"/>
  </r>
  <r>
    <s v="INV102247"/>
    <d v="2025-07-13T00:00:00"/>
    <s v="CUST0126"/>
    <s v="PRD135"/>
    <s v="STR033"/>
    <s v="EMP0113"/>
    <n v="3"/>
    <n v="379.12"/>
    <n v="20"/>
    <n v="227.47"/>
    <n v="1046.3699999999999"/>
    <n v="879.15"/>
    <n v="167.22"/>
    <x v="3"/>
    <x v="0"/>
    <x v="0"/>
    <n v="0.41388888888888886"/>
    <s v="Weekend"/>
    <x v="43"/>
    <x v="0"/>
    <n v="379.12"/>
    <s v="Anjali Balan"/>
    <s v="Bronze"/>
    <x v="102"/>
    <s v="Inventory"/>
    <s v="FreshMart Ahmedabad Complex"/>
    <x v="0"/>
    <x v="1"/>
    <x v="1"/>
    <n v="7"/>
    <n v="0.15980962756959777"/>
    <x v="2"/>
  </r>
  <r>
    <s v="INV100423"/>
    <d v="2025-05-07T00:00:00"/>
    <s v="CUST0437"/>
    <s v="PRD056"/>
    <s v="STR054"/>
    <s v="EMP0104"/>
    <n v="1"/>
    <n v="333.54"/>
    <n v="20"/>
    <n v="66.709999999999994"/>
    <n v="306.85000000000002"/>
    <n v="238.43"/>
    <n v="68.42"/>
    <x v="1"/>
    <x v="0"/>
    <x v="0"/>
    <n v="0.81458333333333333"/>
    <s v="Weekend"/>
    <x v="133"/>
    <x v="2"/>
    <n v="333.54"/>
    <s v="Vasanth Krishnan"/>
    <s v="Silver"/>
    <x v="81"/>
    <s v="Inventory"/>
    <s v="FreshMart Mysuru Plaza"/>
    <x v="0"/>
    <x v="1"/>
    <x v="6"/>
    <n v="5"/>
    <n v="0.22297539514420725"/>
    <x v="2"/>
  </r>
  <r>
    <s v="INV102254"/>
    <d v="2025-06-14T00:00:00"/>
    <s v="CUST0117"/>
    <s v="PRD029"/>
    <s v="STR039"/>
    <s v="EMP0176"/>
    <n v="3"/>
    <n v="332.73"/>
    <n v="5"/>
    <n v="49.91"/>
    <n v="1090.52"/>
    <n v="783.66"/>
    <n v="306.86"/>
    <x v="1"/>
    <x v="0"/>
    <x v="0"/>
    <n v="0.58611111111111114"/>
    <s v="Weekend"/>
    <x v="9"/>
    <x v="3"/>
    <n v="332.73"/>
    <s v="Raghav Menon"/>
    <s v="Bronze"/>
    <x v="328"/>
    <s v="Inventory"/>
    <s v="FreshMart Mysuru Market"/>
    <x v="0"/>
    <x v="1"/>
    <x v="9"/>
    <n v="6"/>
    <n v="0.28138869530132415"/>
    <x v="4"/>
  </r>
  <r>
    <s v="INV101040"/>
    <d v="2025-11-06T00:00:00"/>
    <s v="CUST0161"/>
    <s v="PRD027"/>
    <s v="STR002"/>
    <s v="EMP0185"/>
    <n v="6"/>
    <n v="144.65"/>
    <n v="15"/>
    <n v="130.19"/>
    <n v="737.71"/>
    <n v="641.94000000000005"/>
    <n v="95.77"/>
    <x v="2"/>
    <x v="0"/>
    <x v="0"/>
    <n v="0.77916666666666667"/>
    <s v="Weekday"/>
    <x v="4"/>
    <x v="3"/>
    <n v="139.21"/>
    <s v="Karthik Velan"/>
    <s v="Gold"/>
    <x v="106"/>
    <s v="Inventory"/>
    <s v="FreshMart Tiruppur Bypass"/>
    <x v="0"/>
    <x v="1"/>
    <x v="5"/>
    <n v="11"/>
    <n v="0.12982066123544481"/>
    <x v="3"/>
  </r>
  <r>
    <s v="INV100600"/>
    <d v="2025-04-05T00:00:00"/>
    <s v="CUST0011"/>
    <s v="PRD011"/>
    <s v="STR010"/>
    <s v="EMP0129"/>
    <n v="1"/>
    <n v="168.36"/>
    <n v="10"/>
    <n v="16.84"/>
    <n v="174.25"/>
    <n v="102.23"/>
    <n v="72.02"/>
    <x v="4"/>
    <x v="0"/>
    <x v="0"/>
    <n v="0.41249999999999998"/>
    <s v="Weekend"/>
    <x v="52"/>
    <x v="6"/>
    <n v="168.36"/>
    <s v="Prasath Mudaliar"/>
    <s v="Bronze"/>
    <x v="173"/>
    <s v="Inventory"/>
    <s v="FreshMart Kochi Colony"/>
    <x v="0"/>
    <x v="1"/>
    <x v="4"/>
    <n v="4"/>
    <n v="0.41331420373027256"/>
    <x v="1"/>
  </r>
  <r>
    <s v="INV101102"/>
    <d v="2025-03-05T00:00:00"/>
    <s v="CUST0257"/>
    <s v="PRD025"/>
    <s v="STR044"/>
    <s v="EMP0118"/>
    <n v="3"/>
    <n v="383.51"/>
    <n v="10"/>
    <n v="115.05"/>
    <n v="1190.8"/>
    <n v="857.7"/>
    <n v="333.1"/>
    <x v="2"/>
    <x v="0"/>
    <x v="0"/>
    <n v="0.72013888888888888"/>
    <s v="Weekend"/>
    <x v="8"/>
    <x v="3"/>
    <n v="383.51"/>
    <s v="Eswari Sharma"/>
    <s v="Silver"/>
    <x v="191"/>
    <s v="Inventory"/>
    <s v="FreshMart Erode Colony"/>
    <x v="0"/>
    <x v="1"/>
    <x v="3"/>
    <n v="3"/>
    <n v="0.27972791400739"/>
    <x v="1"/>
  </r>
  <r>
    <s v="INV101994"/>
    <d v="2025-02-05T00:00:00"/>
    <s v="CUST0016"/>
    <s v="PRD087"/>
    <s v="STR079"/>
    <s v="EMP0295"/>
    <n v="2"/>
    <n v="71.290000000000006"/>
    <n v="5"/>
    <n v="7.13"/>
    <n v="135.44999999999999"/>
    <n v="118.74"/>
    <n v="16.71"/>
    <x v="3"/>
    <x v="0"/>
    <x v="0"/>
    <n v="0.39027777777777778"/>
    <s v="Weekday"/>
    <x v="97"/>
    <x v="9"/>
    <n v="71.290000000000006"/>
    <s v="Vani Pandian"/>
    <s v="Bronze"/>
    <x v="145"/>
    <s v="Inventory"/>
    <s v="FreshMart Erode Hub"/>
    <x v="0"/>
    <x v="1"/>
    <x v="0"/>
    <n v="2"/>
    <n v="0.12336655592469548"/>
    <x v="4"/>
  </r>
  <r>
    <s v="INV101115"/>
    <d v="2025-04-22T00:00:00"/>
    <s v="CUST0346"/>
    <s v="PRD019"/>
    <s v="STR087"/>
    <s v="EMP0222"/>
    <n v="3"/>
    <n v="459.1"/>
    <n v="10"/>
    <n v="137.72999999999999"/>
    <n v="1239.57"/>
    <n v="1140.24"/>
    <n v="99.33"/>
    <x v="5"/>
    <x v="0"/>
    <x v="0"/>
    <n v="0.82638888888888884"/>
    <s v="Weekday"/>
    <x v="85"/>
    <x v="7"/>
    <n v="448.94"/>
    <s v="Thenmozhi Devi"/>
    <s v="Gold"/>
    <x v="96"/>
    <s v="Inventory"/>
    <s v="FreshMart Mysuru Complex"/>
    <x v="0"/>
    <x v="1"/>
    <x v="4"/>
    <n v="4"/>
    <n v="8.0132626636656268E-2"/>
    <x v="1"/>
  </r>
  <r>
    <s v="INV102448"/>
    <d v="2025-04-22T00:00:00"/>
    <s v="CUST0357"/>
    <s v="PRD093"/>
    <s v="STR054"/>
    <s v="EMP0104"/>
    <n v="1"/>
    <n v="96.72"/>
    <n v="15"/>
    <n v="14.51"/>
    <n v="82.21"/>
    <n v="79.819999999999993"/>
    <n v="2.39"/>
    <x v="1"/>
    <x v="0"/>
    <x v="0"/>
    <n v="0.85416666666666663"/>
    <s v="Weekday"/>
    <x v="61"/>
    <x v="10"/>
    <n v="96.72"/>
    <s v="Sundar Naicker"/>
    <s v="Silver"/>
    <x v="81"/>
    <s v="Inventory"/>
    <s v="FreshMart Mysuru Plaza"/>
    <x v="0"/>
    <x v="1"/>
    <x v="4"/>
    <n v="4"/>
    <n v="2.9071889064590687E-2"/>
    <x v="3"/>
  </r>
  <r>
    <s v="INV100987"/>
    <d v="2025-04-19T00:00:00"/>
    <s v="CUST0147"/>
    <s v="PRD109"/>
    <s v="STR038"/>
    <s v="EMP0041"/>
    <n v="2"/>
    <n v="157.97999999999999"/>
    <n v="5"/>
    <n v="15.8"/>
    <n v="345.18"/>
    <n v="275.89999999999998"/>
    <n v="69.28"/>
    <x v="2"/>
    <x v="0"/>
    <x v="0"/>
    <n v="0.38819444444444445"/>
    <s v="Weekend"/>
    <x v="18"/>
    <x v="4"/>
    <n v="157.97999999999999"/>
    <s v="Hari Rao"/>
    <s v="Silver"/>
    <x v="179"/>
    <s v="Inventory"/>
    <s v="FreshMart Hyderabad Hub"/>
    <x v="0"/>
    <x v="1"/>
    <x v="4"/>
    <n v="4"/>
    <n v="0.20070687757112232"/>
    <x v="4"/>
  </r>
  <r>
    <s v="INV100058"/>
    <d v="2025-12-04T00:00:00"/>
    <s v="CUST0168"/>
    <s v="PRD062"/>
    <s v="STR003"/>
    <s v="EMP0245"/>
    <n v="4"/>
    <n v="465.03"/>
    <n v="10"/>
    <n v="186.01"/>
    <n v="1925.23"/>
    <n v="1302.44"/>
    <n v="622.79"/>
    <x v="5"/>
    <x v="0"/>
    <x v="0"/>
    <n v="0.6791666666666667"/>
    <s v="Weekend"/>
    <x v="42"/>
    <x v="11"/>
    <n v="298.81"/>
    <s v="Naveen Prabhu"/>
    <s v="Gold"/>
    <x v="317"/>
    <s v="Inventory"/>
    <s v="FreshMart Tiruppur Square"/>
    <x v="0"/>
    <x v="1"/>
    <x v="2"/>
    <n v="12"/>
    <n v="0.32348862213865354"/>
    <x v="1"/>
  </r>
  <r>
    <s v="INV101443"/>
    <d v="2025-12-25T00:00:00"/>
    <s v="CUST0063"/>
    <s v="PRD146"/>
    <s v="STR003"/>
    <s v="EMP0298"/>
    <n v="5"/>
    <n v="75.23"/>
    <n v="10"/>
    <n v="37.619999999999997"/>
    <n v="338.53"/>
    <n v="249.95"/>
    <n v="88.58"/>
    <x v="5"/>
    <x v="0"/>
    <x v="0"/>
    <n v="0.54097222222222219"/>
    <s v="Weekday"/>
    <x v="6"/>
    <x v="5"/>
    <n v="66.400000000000006"/>
    <s v="Priya Varma"/>
    <s v="Gold"/>
    <x v="107"/>
    <s v="Billing"/>
    <s v="FreshMart Tiruppur Square"/>
    <x v="0"/>
    <x v="1"/>
    <x v="2"/>
    <n v="12"/>
    <n v="0.26166070953829795"/>
    <x v="1"/>
  </r>
  <r>
    <s v="INV101872"/>
    <d v="2026-03-15T00:00:00"/>
    <s v="CUST0597"/>
    <s v="PRD050"/>
    <s v="STR034"/>
    <s v="EMP0059"/>
    <n v="1"/>
    <n v="51.33"/>
    <n v="15"/>
    <n v="7.7"/>
    <n v="50.17"/>
    <n v="37.479999999999997"/>
    <n v="12.69"/>
    <x v="3"/>
    <x v="0"/>
    <x v="0"/>
    <n v="0.59236111111111112"/>
    <s v="Weekend"/>
    <x v="2"/>
    <x v="2"/>
    <n v="51.33"/>
    <s v="Nagarajan Gounder"/>
    <s v="Bronze"/>
    <x v="83"/>
    <s v="Billing"/>
    <s v="FreshMart Tiruppur Circle"/>
    <x v="0"/>
    <x v="0"/>
    <x v="3"/>
    <n v="3"/>
    <n v="0.25294000398644606"/>
    <x v="3"/>
  </r>
  <r>
    <s v="INV102441"/>
    <d v="2026-03-19T00:00:00"/>
    <s v="CUST0352"/>
    <s v="PRD066"/>
    <s v="STR034"/>
    <s v="EMP0059"/>
    <n v="4"/>
    <n v="491.81"/>
    <n v="15"/>
    <n v="295.08999999999997"/>
    <n v="1672.15"/>
    <n v="1462.28"/>
    <n v="209.87"/>
    <x v="5"/>
    <x v="0"/>
    <x v="0"/>
    <n v="0.87777777777777777"/>
    <s v="Weekday"/>
    <x v="126"/>
    <x v="11"/>
    <n v="491.81"/>
    <s v="Hemalatha Naicker"/>
    <s v="Bronze"/>
    <x v="83"/>
    <s v="Billing"/>
    <s v="FreshMart Tiruppur Circle"/>
    <x v="0"/>
    <x v="0"/>
    <x v="3"/>
    <n v="3"/>
    <n v="0.12550907514278026"/>
    <x v="3"/>
  </r>
  <r>
    <s v="INV100788"/>
    <d v="2026-01-14T00:00:00"/>
    <s v="CUST0354"/>
    <s v="PRD030"/>
    <s v="STR058"/>
    <s v="EMP0011"/>
    <n v="2"/>
    <n v="172.63"/>
    <n v="15"/>
    <n v="51.79"/>
    <n v="293.47000000000003"/>
    <n v="284"/>
    <n v="9.4700000000000006"/>
    <x v="0"/>
    <x v="0"/>
    <x v="0"/>
    <n v="0.53263888888888888"/>
    <s v="Weekday"/>
    <x v="69"/>
    <x v="3"/>
    <n v="172.63"/>
    <s v="Hemalatha Gounder"/>
    <s v="Silver"/>
    <x v="159"/>
    <s v="Billing"/>
    <s v="FreshMart Erode Central"/>
    <x v="0"/>
    <x v="0"/>
    <x v="7"/>
    <n v="1"/>
    <n v="3.2269056462330047E-2"/>
    <x v="3"/>
  </r>
  <r>
    <s v="INV102286"/>
    <d v="2025-12-22T00:00:00"/>
    <s v="CUST0204"/>
    <s v="PRD085"/>
    <s v="STR045"/>
    <s v="EMP0057"/>
    <n v="6"/>
    <n v="389.87"/>
    <n v="20"/>
    <n v="467.84"/>
    <n v="1871.38"/>
    <n v="2016.42"/>
    <n v="-145.04"/>
    <x v="4"/>
    <x v="0"/>
    <x v="0"/>
    <n v="0.51527777777777772"/>
    <s v="Weekday"/>
    <x v="44"/>
    <x v="9"/>
    <n v="389.61"/>
    <s v="Mala Achari"/>
    <s v="Gold"/>
    <x v="73"/>
    <s v="Billing"/>
    <s v="FreshMart Madurai Junction"/>
    <x v="0"/>
    <x v="1"/>
    <x v="2"/>
    <n v="12"/>
    <n v="-7.7504301638363124E-2"/>
    <x v="2"/>
  </r>
  <r>
    <s v="INV100637"/>
    <d v="2026-01-18T00:00:00"/>
    <s v="CUST0223"/>
    <s v="PRD019"/>
    <s v="STR045"/>
    <s v="EMP0057"/>
    <n v="0"/>
    <n v="483.96"/>
    <n v="15"/>
    <n v="508.16"/>
    <n v="3311.49"/>
    <n v="2660.56"/>
    <n v="650.92999999999995"/>
    <x v="2"/>
    <x v="0"/>
    <x v="0"/>
    <n v="0.8208333333333333"/>
    <s v="Weekend"/>
    <x v="85"/>
    <x v="7"/>
    <n v="448.94"/>
    <s v="Gopal Velan"/>
    <s v="Gold"/>
    <x v="73"/>
    <s v="Billing"/>
    <s v="FreshMart Madurai Junction"/>
    <x v="0"/>
    <x v="0"/>
    <x v="7"/>
    <n v="1"/>
    <n v="0.19656710423404569"/>
    <x v="3"/>
  </r>
  <r>
    <s v="INV101128"/>
    <d v="2026-12-03T00:00:00"/>
    <s v="CUST0192"/>
    <s v="PRD005"/>
    <s v="STR059"/>
    <s v="EMP0061"/>
    <n v="2"/>
    <n v="332.74"/>
    <n v="10"/>
    <n v="66.55"/>
    <n v="598.92999999999995"/>
    <n v="410.54"/>
    <n v="188.39"/>
    <x v="3"/>
    <x v="0"/>
    <x v="0"/>
    <n v="0.50416666666666665"/>
    <s v="Weekday"/>
    <x v="24"/>
    <x v="6"/>
    <n v="332.74"/>
    <s v="Lalitha Velan"/>
    <s v="Bronze"/>
    <x v="177"/>
    <s v="Billing"/>
    <s v="FreshMart Coimbatore Plaza"/>
    <x v="0"/>
    <x v="0"/>
    <x v="2"/>
    <n v="12"/>
    <n v="0.31454427061593176"/>
    <x v="1"/>
  </r>
  <r>
    <s v="INV101366"/>
    <d v="2026-02-03T00:00:00"/>
    <s v="CUST0061"/>
    <s v="PRD003"/>
    <s v="STR064"/>
    <s v="EMP0027"/>
    <n v="8"/>
    <n v="601.62"/>
    <n v="20"/>
    <n v="962.59"/>
    <n v="3850.37"/>
    <n v="2749.2"/>
    <n v="1101.17"/>
    <x v="1"/>
    <x v="0"/>
    <x v="0"/>
    <n v="0.75208333333333333"/>
    <s v="Weekday"/>
    <x v="104"/>
    <x v="6"/>
    <n v="589.75"/>
    <s v="Deepa Sekar"/>
    <s v="Gold"/>
    <x v="192"/>
    <s v="Billing"/>
    <s v="FreshMart Kochi Extension"/>
    <x v="0"/>
    <x v="0"/>
    <x v="0"/>
    <n v="2"/>
    <n v="0.28599069699795088"/>
    <x v="2"/>
  </r>
  <r>
    <s v="INV100340"/>
    <d v="2026-03-01T00:00:00"/>
    <s v="CUST0031"/>
    <s v="PRD129"/>
    <s v="STR078"/>
    <s v="EMP0296"/>
    <n v="1"/>
    <n v="490.22"/>
    <n v="15"/>
    <n v="73.53"/>
    <n v="479.19"/>
    <n v="373.58"/>
    <n v="105.61"/>
    <x v="4"/>
    <x v="0"/>
    <x v="0"/>
    <n v="0.55902777777777779"/>
    <s v="Weekend"/>
    <x v="106"/>
    <x v="0"/>
    <n v="490.22"/>
    <s v="Lalitha Venkataraman"/>
    <s v="Bronze"/>
    <x v="140"/>
    <s v="Billing"/>
    <s v="FreshMart Tiruppur Towers"/>
    <x v="0"/>
    <x v="0"/>
    <x v="3"/>
    <n v="3"/>
    <n v="0.2203927460923642"/>
    <x v="3"/>
  </r>
  <r>
    <s v="INV101371"/>
    <d v="2025-12-14T00:00:00"/>
    <s v="CUST0054"/>
    <s v="PRD060"/>
    <s v="STR078"/>
    <s v="EMP0296"/>
    <n v="8"/>
    <n v="74.87"/>
    <n v="15"/>
    <n v="89.84"/>
    <n v="585.49"/>
    <n v="434"/>
    <n v="151.49"/>
    <x v="4"/>
    <x v="0"/>
    <x v="0"/>
    <n v="0.8881944444444444"/>
    <s v="Weekend"/>
    <x v="87"/>
    <x v="11"/>
    <n v="72.930000000000007"/>
    <s v="Deepak Pillai"/>
    <s v="Gold"/>
    <x v="140"/>
    <s v="Billing"/>
    <s v="FreshMart Tiruppur Towers"/>
    <x v="0"/>
    <x v="1"/>
    <x v="2"/>
    <n v="12"/>
    <n v="0.2587405421100275"/>
    <x v="3"/>
  </r>
  <r>
    <s v="INV101184"/>
    <d v="2026-10-03T00:00:00"/>
    <s v="CUST0100"/>
    <s v="PRD109"/>
    <s v="STR078"/>
    <s v="EMP0296"/>
    <n v="1"/>
    <n v="157.97999999999999"/>
    <n v="15"/>
    <n v="23.7"/>
    <n v="134.28"/>
    <n v="137.94999999999999"/>
    <n v="-3.67"/>
    <x v="5"/>
    <x v="0"/>
    <x v="0"/>
    <n v="0.54861111111111116"/>
    <s v="Weekday"/>
    <x v="18"/>
    <x v="4"/>
    <n v="157.97999999999999"/>
    <s v="Revathi Murugan"/>
    <s v="Silver"/>
    <x v="140"/>
    <s v="Billing"/>
    <s v="FreshMart Tiruppur Towers"/>
    <x v="0"/>
    <x v="0"/>
    <x v="8"/>
    <n v="10"/>
    <n v="-2.7330950253202264E-2"/>
    <x v="3"/>
  </r>
  <r>
    <s v="INV100287"/>
    <d v="2026-01-03T00:00:00"/>
    <s v="CUST0554"/>
    <s v="PRD010"/>
    <s v="STR078"/>
    <s v="EMP0296"/>
    <n v="3"/>
    <n v="182.3"/>
    <n v="15"/>
    <n v="82.04"/>
    <n v="534.59"/>
    <n v="322.8"/>
    <n v="211.79"/>
    <x v="4"/>
    <x v="0"/>
    <x v="0"/>
    <n v="0.76875000000000004"/>
    <s v="Weekend"/>
    <x v="113"/>
    <x v="6"/>
    <n v="182.3"/>
    <s v="Nirmala Chandran"/>
    <s v="Silver"/>
    <x v="140"/>
    <s v="Billing"/>
    <s v="FreshMart Tiruppur Towers"/>
    <x v="0"/>
    <x v="0"/>
    <x v="7"/>
    <n v="1"/>
    <n v="0.39617276791559886"/>
    <x v="3"/>
  </r>
  <r>
    <s v="INV101400"/>
    <d v="2026-03-01T00:00:00"/>
    <s v="CUST0450"/>
    <s v="PRD052"/>
    <s v="STR039"/>
    <s v="EMP0341"/>
    <n v="3"/>
    <n v="358.16"/>
    <n v="20"/>
    <n v="214.9"/>
    <n v="988.52"/>
    <n v="766.47"/>
    <n v="222.05"/>
    <x v="2"/>
    <x v="0"/>
    <x v="0"/>
    <n v="0.66180555555555554"/>
    <s v="Weekend"/>
    <x v="10"/>
    <x v="2"/>
    <n v="328.59"/>
    <s v="Bhavani Chettiar"/>
    <s v="Gold"/>
    <x v="109"/>
    <s v="Billing"/>
    <s v="FreshMart Mysuru Market"/>
    <x v="0"/>
    <x v="0"/>
    <x v="3"/>
    <n v="3"/>
    <n v="0.22462873791122084"/>
    <x v="2"/>
  </r>
  <r>
    <s v="INV101403"/>
    <d v="2025-12-18T00:00:00"/>
    <s v="CUST0063"/>
    <s v="PRD068"/>
    <s v="STR081"/>
    <s v="EMP0186"/>
    <n v="8"/>
    <n v="253.59"/>
    <n v="15"/>
    <n v="304.31"/>
    <n v="1724.41"/>
    <n v="1287.8399999999999"/>
    <n v="436.57"/>
    <x v="1"/>
    <x v="0"/>
    <x v="0"/>
    <n v="0.60972222222222228"/>
    <s v="Weekday"/>
    <x v="105"/>
    <x v="11"/>
    <n v="232.2"/>
    <s v="Priya Varma"/>
    <s v="Gold"/>
    <x v="176"/>
    <s v="Billing"/>
    <s v="FreshMart Erode Crossing"/>
    <x v="0"/>
    <x v="1"/>
    <x v="2"/>
    <n v="12"/>
    <n v="0.25317064967148184"/>
    <x v="3"/>
  </r>
  <r>
    <s v="INV100103"/>
    <d v="2026-03-18T00:00:00"/>
    <s v="CUST0568"/>
    <s v="PRD032"/>
    <s v="STR071"/>
    <s v="EMP0189"/>
    <n v="5"/>
    <n v="143.03"/>
    <n v="20"/>
    <n v="143.03"/>
    <n v="572.12"/>
    <n v="579.54999999999995"/>
    <n v="-7.43"/>
    <x v="4"/>
    <x v="0"/>
    <x v="0"/>
    <n v="0.41597222222222224"/>
    <s v="Weekday"/>
    <x v="28"/>
    <x v="3"/>
    <n v="141.11000000000001"/>
    <s v="Hemalatha Menon"/>
    <s v="Gold"/>
    <x v="158"/>
    <s v="Billing"/>
    <s v="FreshMart Salem Crossing"/>
    <x v="0"/>
    <x v="0"/>
    <x v="3"/>
    <n v="3"/>
    <n v="-1.2986785988953366E-2"/>
    <x v="2"/>
  </r>
  <r>
    <s v="INV100315"/>
    <d v="2025-12-24T00:00:00"/>
    <s v="CUST0156"/>
    <s v="PRD113"/>
    <s v="STR090"/>
    <s v="EMP0192"/>
    <n v="4"/>
    <n v="247.94"/>
    <n v="15"/>
    <n v="148.76"/>
    <n v="843"/>
    <n v="846.92"/>
    <n v="-3.92"/>
    <x v="1"/>
    <x v="0"/>
    <x v="0"/>
    <n v="0.60347222222222219"/>
    <s v="Weekday"/>
    <x v="146"/>
    <x v="4"/>
    <n v="236.56"/>
    <s v="Tara Chettiar"/>
    <s v="Gold"/>
    <x v="92"/>
    <s v="Billing"/>
    <s v="FreshMart Mysuru Heights"/>
    <x v="0"/>
    <x v="1"/>
    <x v="2"/>
    <n v="12"/>
    <n v="-4.6500593119810198E-3"/>
    <x v="3"/>
  </r>
  <r>
    <s v="INV100512"/>
    <d v="2026-02-16T00:00:00"/>
    <s v="CUST0090"/>
    <s v="PRD049"/>
    <s v="STR037"/>
    <s v="EMP0322"/>
    <n v="4"/>
    <n v="418.79"/>
    <n v="5"/>
    <n v="83.76"/>
    <n v="1591.4"/>
    <n v="1235.76"/>
    <n v="355.64"/>
    <x v="2"/>
    <x v="0"/>
    <x v="0"/>
    <n v="0.64722222222222225"/>
    <s v="Weekday"/>
    <x v="48"/>
    <x v="2"/>
    <n v="418.79"/>
    <s v="Deepa Chettiar"/>
    <s v="Silver"/>
    <x v="66"/>
    <s v="Billing"/>
    <s v="FreshMart Hyderabad Extension"/>
    <x v="0"/>
    <x v="0"/>
    <x v="0"/>
    <n v="2"/>
    <n v="0.22347618449164255"/>
    <x v="4"/>
  </r>
  <r>
    <s v="INV101683"/>
    <d v="2026-03-28T00:00:00"/>
    <s v="CUST0244"/>
    <s v="PRD066"/>
    <s v="STR068"/>
    <s v="EMP0304"/>
    <n v="5"/>
    <n v="491.81"/>
    <n v="20"/>
    <n v="491.81"/>
    <n v="2262.33"/>
    <n v="1827.85"/>
    <n v="434.48"/>
    <x v="1"/>
    <x v="0"/>
    <x v="0"/>
    <n v="0.7729166666666667"/>
    <s v="Weekend"/>
    <x v="126"/>
    <x v="11"/>
    <n v="491.81"/>
    <s v="Padma Naicker"/>
    <s v="Silver"/>
    <x v="72"/>
    <s v="Billing"/>
    <s v="FreshMart Coimbatore Main Road"/>
    <x v="0"/>
    <x v="0"/>
    <x v="3"/>
    <n v="3"/>
    <n v="0.19204978937643935"/>
    <x v="2"/>
  </r>
  <r>
    <s v="INV100327"/>
    <d v="2025-12-28T00:00:00"/>
    <s v="CUST0244"/>
    <s v="PRD080"/>
    <s v="STR069"/>
    <s v="EMP0318"/>
    <n v="1"/>
    <n v="275.70999999999998"/>
    <n v="10"/>
    <n v="27.57"/>
    <n v="285.36"/>
    <n v="206.3"/>
    <n v="79.06"/>
    <x v="5"/>
    <x v="0"/>
    <x v="0"/>
    <n v="0.57222222222222219"/>
    <s v="Weekend"/>
    <x v="56"/>
    <x v="1"/>
    <n v="275.70999999999998"/>
    <s v="Padma Naicker"/>
    <s v="Silver"/>
    <x v="335"/>
    <s v="Billing"/>
    <s v="FreshMart Madurai Gardens"/>
    <x v="0"/>
    <x v="1"/>
    <x v="2"/>
    <n v="12"/>
    <n v="0.27705354639753293"/>
    <x v="1"/>
  </r>
  <r>
    <s v="INV101965"/>
    <d v="2026-04-01T00:00:00"/>
    <s v="CUST0338"/>
    <s v="PRD022"/>
    <s v="STR068"/>
    <s v="EMP0304"/>
    <n v="3"/>
    <n v="397.22"/>
    <n v="5"/>
    <n v="59.58"/>
    <n v="1301.8900000000001"/>
    <n v="958.11"/>
    <n v="343.78"/>
    <x v="1"/>
    <x v="0"/>
    <x v="0"/>
    <n v="0.5493055555555556"/>
    <s v="Weekend"/>
    <x v="25"/>
    <x v="7"/>
    <n v="397.22"/>
    <s v="Mala Pillai"/>
    <s v="Bronze"/>
    <x v="72"/>
    <s v="Billing"/>
    <s v="FreshMart Coimbatore Main Road"/>
    <x v="0"/>
    <x v="0"/>
    <x v="4"/>
    <n v="4"/>
    <n v="0.26406224796257743"/>
    <x v="4"/>
  </r>
  <r>
    <s v="INV101839"/>
    <d v="2025-12-18T00:00:00"/>
    <s v="CUST0573"/>
    <s v="PRD104"/>
    <s v="STR015"/>
    <s v="EMP0304"/>
    <n v="7"/>
    <n v="203.55"/>
    <n v="15"/>
    <n v="213.73"/>
    <n v="1211.1199999999999"/>
    <n v="1073.94"/>
    <n v="137.18"/>
    <x v="5"/>
    <x v="0"/>
    <x v="0"/>
    <n v="0.40347222222222223"/>
    <s v="Weekday"/>
    <x v="95"/>
    <x v="10"/>
    <n v="191.13"/>
    <s v="Padma Varma"/>
    <s v="Bronze"/>
    <x v="72"/>
    <s v="Billing"/>
    <s v="FreshMart Salem Circle"/>
    <x v="0"/>
    <x v="1"/>
    <x v="2"/>
    <n v="12"/>
    <n v="0.11326705859039568"/>
    <x v="3"/>
  </r>
  <r>
    <s v="INV100643"/>
    <d v="2025-09-12T00:00:00"/>
    <s v="CUST0468"/>
    <s v="PRD056"/>
    <s v="STR081"/>
    <s v="EMP0090"/>
    <n v="1"/>
    <n v="333.54"/>
    <n v="20"/>
    <n v="66.709999999999994"/>
    <n v="266.83"/>
    <n v="238.43"/>
    <n v="28.4"/>
    <x v="2"/>
    <x v="0"/>
    <x v="0"/>
    <n v="0.70347222222222228"/>
    <s v="Weekday"/>
    <x v="133"/>
    <x v="2"/>
    <n v="333.54"/>
    <s v="Dinesh Kumar"/>
    <s v="Silver"/>
    <x v="293"/>
    <s v="Billing"/>
    <s v="FreshMart Erode Crossing"/>
    <x v="0"/>
    <x v="1"/>
    <x v="10"/>
    <n v="9"/>
    <n v="0.10643480867968369"/>
    <x v="2"/>
  </r>
  <r>
    <s v="INV102238"/>
    <d v="2026-02-20T00:00:00"/>
    <s v="CUST0584"/>
    <s v="PRD095"/>
    <s v="STR032"/>
    <s v="EMP0191"/>
    <n v="6"/>
    <n v="82.69"/>
    <n v="20"/>
    <n v="99.23"/>
    <n v="396.91"/>
    <n v="372.84"/>
    <n v="24.07"/>
    <x v="3"/>
    <x v="0"/>
    <x v="0"/>
    <n v="0.54861111111111116"/>
    <s v="Weekday"/>
    <x v="53"/>
    <x v="10"/>
    <n v="75.680000000000007"/>
    <s v="Esha Krishnan"/>
    <s v="Gold"/>
    <x v="306"/>
    <s v="Billing"/>
    <s v="FreshMart Kochi Main Road"/>
    <x v="0"/>
    <x v="0"/>
    <x v="0"/>
    <n v="2"/>
    <n v="6.064347081202287E-2"/>
    <x v="2"/>
  </r>
  <r>
    <s v="INV102032"/>
    <d v="2026-02-15T00:00:00"/>
    <s v="CUST0532"/>
    <s v="PRD024"/>
    <s v="STR078"/>
    <s v="EMP0296"/>
    <n v="4"/>
    <n v="313.47000000000003"/>
    <n v="5"/>
    <n v="62.69"/>
    <n v="1369.87"/>
    <n v="984.48"/>
    <n v="385.39"/>
    <x v="0"/>
    <x v="0"/>
    <x v="0"/>
    <n v="0.84166666666666667"/>
    <s v="Weekend"/>
    <x v="88"/>
    <x v="7"/>
    <n v="313.47000000000003"/>
    <s v="Hema Sharma"/>
    <s v="Silver"/>
    <x v="140"/>
    <s v="Billing"/>
    <s v="FreshMart Tiruppur Towers"/>
    <x v="0"/>
    <x v="0"/>
    <x v="0"/>
    <n v="2"/>
    <n v="0.28133326520034752"/>
    <x v="4"/>
  </r>
  <r>
    <s v="INV101614"/>
    <d v="2026-08-02T00:00:00"/>
    <s v="CUST0671"/>
    <s v="PRD139"/>
    <s v="STR038"/>
    <s v="EMP0255"/>
    <n v="4"/>
    <n v="94.71"/>
    <n v="10"/>
    <n v="37.880000000000003"/>
    <n v="392.1"/>
    <n v="282.8"/>
    <n v="109.3"/>
    <x v="3"/>
    <x v="0"/>
    <x v="0"/>
    <n v="0.52916666666666667"/>
    <s v="Weekend"/>
    <x v="107"/>
    <x v="5"/>
    <n v="91.61"/>
    <s v="Nagarajan Raj"/>
    <s v="Gold"/>
    <x v="137"/>
    <s v="Billing"/>
    <s v="FreshMart Hyderabad Hub"/>
    <x v="0"/>
    <x v="0"/>
    <x v="11"/>
    <n v="8"/>
    <n v="0.27875541953583266"/>
    <x v="1"/>
  </r>
  <r>
    <s v="INV101517"/>
    <d v="2026-01-25T00:00:00"/>
    <s v="CUST0657"/>
    <s v="PRD108"/>
    <s v="STR092"/>
    <s v="EMP0336"/>
    <n v="5"/>
    <n v="306.62"/>
    <n v="15"/>
    <n v="229.97"/>
    <n v="1498.6"/>
    <n v="1299.6500000000001"/>
    <n v="198.95"/>
    <x v="4"/>
    <x v="0"/>
    <x v="0"/>
    <n v="0.74236111111111114"/>
    <s v="Weekend"/>
    <x v="140"/>
    <x v="4"/>
    <n v="306.62"/>
    <s v="Devi Pandian"/>
    <s v="Silver"/>
    <x v="114"/>
    <s v="Billing"/>
    <s v="FreshMart Chennai Gardens"/>
    <x v="0"/>
    <x v="0"/>
    <x v="7"/>
    <n v="1"/>
    <n v="0.13275724009075138"/>
    <x v="3"/>
  </r>
  <r>
    <s v="INV100068"/>
    <d v="2025-08-12T00:00:00"/>
    <s v="CUST0636"/>
    <s v="PRD020"/>
    <s v="STR012"/>
    <s v="EMP0142"/>
    <n v="2"/>
    <n v="99.93"/>
    <n v="10"/>
    <n v="19.989999999999998"/>
    <n v="179.87"/>
    <n v="172.1"/>
    <n v="7.77"/>
    <x v="4"/>
    <x v="0"/>
    <x v="0"/>
    <n v="0.77708333333333335"/>
    <s v="Weekday"/>
    <x v="35"/>
    <x v="7"/>
    <n v="99.93"/>
    <s v="Ilango Iyer"/>
    <s v="Bronze"/>
    <x v="70"/>
    <s v="Billing"/>
    <s v="FreshMart Chennai Junction"/>
    <x v="0"/>
    <x v="1"/>
    <x v="11"/>
    <n v="8"/>
    <n v="4.3197865124812364E-2"/>
    <x v="1"/>
  </r>
  <r>
    <s v="INV101173"/>
    <d v="2025-04-12T00:00:00"/>
    <s v="CUST0055"/>
    <s v="PRD045"/>
    <s v="STR012"/>
    <s v="EMP0142"/>
    <n v="4"/>
    <n v="68.95"/>
    <n v="20"/>
    <n v="55.16"/>
    <n v="220.64"/>
    <n v="231.56"/>
    <n v="-10.92"/>
    <x v="3"/>
    <x v="0"/>
    <x v="0"/>
    <n v="0.85902777777777772"/>
    <s v="Weekday"/>
    <x v="84"/>
    <x v="12"/>
    <n v="68.95"/>
    <s v="Vasanth Mudaliar"/>
    <s v="Silver"/>
    <x v="70"/>
    <s v="Billing"/>
    <s v="FreshMart Chennai Junction"/>
    <x v="0"/>
    <x v="1"/>
    <x v="4"/>
    <n v="4"/>
    <n v="-4.9492385786802033E-2"/>
    <x v="2"/>
  </r>
  <r>
    <s v="INV102246"/>
    <d v="2025-01-12T00:00:00"/>
    <s v="CUST0004"/>
    <s v="PRD136"/>
    <s v="STR078"/>
    <s v="EMP0296"/>
    <n v="3"/>
    <n v="123.11"/>
    <n v="20"/>
    <n v="73.87"/>
    <n v="295.45999999999998"/>
    <n v="273.54000000000002"/>
    <n v="21.92"/>
    <x v="0"/>
    <x v="0"/>
    <x v="0"/>
    <n v="0.43888888888888888"/>
    <s v="Weekday"/>
    <x v="72"/>
    <x v="0"/>
    <n v="123.11"/>
    <s v="Naveen Sharma"/>
    <s v="Silver"/>
    <x v="140"/>
    <s v="Billing"/>
    <s v="FreshMart Tiruppur Towers"/>
    <x v="0"/>
    <x v="1"/>
    <x v="7"/>
    <n v="1"/>
    <n v="7.4189399580315452E-2"/>
    <x v="2"/>
  </r>
  <r>
    <s v="INV101462"/>
    <d v="2025-11-29T00:00:00"/>
    <s v="CUST0407"/>
    <s v="PRD122"/>
    <s v="STR078"/>
    <s v="EMP0296"/>
    <n v="3"/>
    <n v="102.51"/>
    <n v="5"/>
    <n v="15.38"/>
    <n v="335.97"/>
    <n v="266.16000000000003"/>
    <n v="69.81"/>
    <x v="4"/>
    <x v="0"/>
    <x v="0"/>
    <n v="0.53819444444444442"/>
    <s v="Weekend"/>
    <x v="12"/>
    <x v="8"/>
    <n v="102.51"/>
    <s v="Thiru Selvam"/>
    <s v="Silver"/>
    <x v="140"/>
    <s v="Billing"/>
    <s v="FreshMart Tiruppur Towers"/>
    <x v="0"/>
    <x v="1"/>
    <x v="5"/>
    <n v="11"/>
    <n v="0.20778640950084828"/>
    <x v="4"/>
  </r>
  <r>
    <s v="INV102084"/>
    <d v="2025-11-29T00:00:00"/>
    <s v="CUST0130"/>
    <s v="PRD055"/>
    <s v="STR012"/>
    <s v="EMP0142"/>
    <n v="3"/>
    <n v="125.15"/>
    <n v="10"/>
    <n v="37.549999999999997"/>
    <n v="388.59"/>
    <n v="287.10000000000002"/>
    <n v="101.49"/>
    <x v="4"/>
    <x v="0"/>
    <x v="0"/>
    <n v="0.81874999999999998"/>
    <s v="Weekend"/>
    <x v="101"/>
    <x v="2"/>
    <n v="125.15"/>
    <s v="Geetha Selvam"/>
    <s v="Bronze"/>
    <x v="70"/>
    <s v="Billing"/>
    <s v="FreshMart Chennai Junction"/>
    <x v="0"/>
    <x v="1"/>
    <x v="5"/>
    <n v="11"/>
    <n v="0.26117501737049331"/>
    <x v="1"/>
  </r>
  <r>
    <s v="INV102179"/>
    <d v="2025-11-29T00:00:00"/>
    <s v="CUST0487"/>
    <s v="PRD027"/>
    <s v="STR011"/>
    <s v="EMP0341"/>
    <n v="2"/>
    <n v="139.21"/>
    <n v="10"/>
    <n v="27.84"/>
    <n v="288.17"/>
    <n v="213.98"/>
    <n v="74.19"/>
    <x v="4"/>
    <x v="0"/>
    <x v="0"/>
    <n v="0.37847222222222221"/>
    <s v="Weekend"/>
    <x v="4"/>
    <x v="3"/>
    <n v="139.21"/>
    <s v="Dhanya Murugan"/>
    <s v="Bronze"/>
    <x v="109"/>
    <s v="Billing"/>
    <s v="FreshMart Bengaluru Enclave"/>
    <x v="0"/>
    <x v="1"/>
    <x v="5"/>
    <n v="11"/>
    <n v="0.25745219835513755"/>
    <x v="1"/>
  </r>
  <r>
    <s v="INV102330"/>
    <d v="2025-11-24T00:00:00"/>
    <s v="CUST0029"/>
    <s v="PRD019"/>
    <s v="STR064"/>
    <s v="EMP0027"/>
    <n v="2"/>
    <n v="448.94"/>
    <n v="20"/>
    <n v="179.58"/>
    <n v="718.3"/>
    <n v="760.16"/>
    <n v="-41.86"/>
    <x v="4"/>
    <x v="0"/>
    <x v="0"/>
    <n v="0.60347222222222219"/>
    <s v="Weekday"/>
    <x v="85"/>
    <x v="7"/>
    <n v="448.94"/>
    <s v="Ishwarya Krishnan"/>
    <s v="Silver"/>
    <x v="192"/>
    <s v="Billing"/>
    <s v="FreshMart Kochi Extension"/>
    <x v="0"/>
    <x v="1"/>
    <x v="5"/>
    <n v="11"/>
    <n v="-5.8276486147849089E-2"/>
    <x v="2"/>
  </r>
  <r>
    <s v="INV102215"/>
    <d v="2025-11-23T00:00:00"/>
    <s v="CUST0199"/>
    <s v="PRD125"/>
    <s v="STR068"/>
    <s v="EMP0304"/>
    <n v="4"/>
    <n v="219.39"/>
    <n v="5"/>
    <n v="43.88"/>
    <n v="958.73"/>
    <n v="781.76"/>
    <n v="176.97"/>
    <x v="3"/>
    <x v="0"/>
    <x v="0"/>
    <n v="0.44236111111111109"/>
    <s v="Weekend"/>
    <x v="82"/>
    <x v="8"/>
    <n v="219.39"/>
    <s v="Sanjay Gupta"/>
    <s v="Bronze"/>
    <x v="72"/>
    <s v="Billing"/>
    <s v="FreshMart Coimbatore Main Road"/>
    <x v="0"/>
    <x v="1"/>
    <x v="5"/>
    <n v="11"/>
    <n v="0.18458794446820273"/>
    <x v="4"/>
  </r>
  <r>
    <s v="INV100230"/>
    <d v="2025-11-21T00:00:00"/>
    <s v="CUST0141"/>
    <s v="PRD103"/>
    <s v="STR038"/>
    <s v="EMP0255"/>
    <n v="3"/>
    <n v="355.64"/>
    <n v="5"/>
    <n v="53.35"/>
    <n v="1013.57"/>
    <n v="910.23"/>
    <n v="103.34"/>
    <x v="0"/>
    <x v="0"/>
    <x v="0"/>
    <n v="0.75208333333333333"/>
    <s v="Weekday"/>
    <x v="93"/>
    <x v="10"/>
    <n v="355.64"/>
    <s v="Jagan Rao"/>
    <s v="Bronze"/>
    <x v="137"/>
    <s v="Billing"/>
    <s v="FreshMart Hyderabad Hub"/>
    <x v="0"/>
    <x v="1"/>
    <x v="5"/>
    <n v="11"/>
    <n v="0.10195645096046647"/>
    <x v="4"/>
  </r>
  <r>
    <s v="INV101062"/>
    <d v="2025-11-18T00:00:00"/>
    <s v="CUST0392"/>
    <s v="PRD063"/>
    <s v="STR034"/>
    <s v="EMP0059"/>
    <n v="6"/>
    <n v="73.95"/>
    <n v="5"/>
    <n v="22.18"/>
    <n v="421.52"/>
    <n v="325.92"/>
    <n v="95.6"/>
    <x v="3"/>
    <x v="0"/>
    <x v="0"/>
    <n v="0.62569444444444444"/>
    <s v="Weekday"/>
    <x v="75"/>
    <x v="11"/>
    <n v="42.16"/>
    <s v="Indira Chettiar"/>
    <s v="Gold"/>
    <x v="83"/>
    <s v="Billing"/>
    <s v="FreshMart Tiruppur Circle"/>
    <x v="0"/>
    <x v="1"/>
    <x v="5"/>
    <n v="11"/>
    <n v="0.22679825393812866"/>
    <x v="4"/>
  </r>
  <r>
    <s v="INV101365"/>
    <d v="2025-11-14T00:00:00"/>
    <s v="CUST0242"/>
    <s v="PRD133"/>
    <s v="STR065"/>
    <s v="EMP0192"/>
    <n v="3"/>
    <n v="87.9"/>
    <n v="10"/>
    <n v="26.37"/>
    <n v="237.33"/>
    <n v="186.75"/>
    <n v="50.58"/>
    <x v="1"/>
    <x v="0"/>
    <x v="0"/>
    <n v="0.52708333333333335"/>
    <s v="Weekday"/>
    <x v="55"/>
    <x v="0"/>
    <n v="80.5"/>
    <s v="Unknown"/>
    <s v="Gold"/>
    <x v="92"/>
    <s v="Billing"/>
    <s v="FreshMart Mysuru Enclave"/>
    <x v="0"/>
    <x v="1"/>
    <x v="5"/>
    <n v="11"/>
    <n v="0.21312097080015166"/>
    <x v="1"/>
  </r>
  <r>
    <s v="INV101461"/>
    <d v="2025-12-11T00:00:00"/>
    <s v="CUST0417"/>
    <s v="PRD011"/>
    <s v="STR009"/>
    <s v="EMP0322"/>
    <n v="3"/>
    <n v="168.36"/>
    <n v="5"/>
    <n v="25.25"/>
    <n v="479.83"/>
    <n v="306.69"/>
    <n v="173.14"/>
    <x v="1"/>
    <x v="0"/>
    <x v="0"/>
    <n v="0.82361111111111107"/>
    <s v="Weekday"/>
    <x v="52"/>
    <x v="6"/>
    <n v="168.36"/>
    <s v="Sanjay Chandran"/>
    <s v="Bronze"/>
    <x v="66"/>
    <s v="Billing"/>
    <s v="FreshMart Kochi Square"/>
    <x v="0"/>
    <x v="1"/>
    <x v="2"/>
    <n v="12"/>
    <n v="0.36083612946251797"/>
    <x v="4"/>
  </r>
  <r>
    <s v="INV100076"/>
    <d v="2025-11-11T00:00:00"/>
    <s v="CUST0284"/>
    <s v="PRD143"/>
    <s v="STR034"/>
    <s v="EMP0059"/>
    <n v="2"/>
    <n v="210.36"/>
    <n v="20"/>
    <n v="84.14"/>
    <n v="336.58"/>
    <n v="311.3"/>
    <n v="25.28"/>
    <x v="5"/>
    <x v="0"/>
    <x v="0"/>
    <n v="0.65208333333333335"/>
    <s v="Weekday"/>
    <x v="120"/>
    <x v="5"/>
    <n v="210.36"/>
    <s v="Usha Gounder"/>
    <s v="Bronze"/>
    <x v="83"/>
    <s v="Billing"/>
    <s v="FreshMart Tiruppur Circle"/>
    <x v="0"/>
    <x v="1"/>
    <x v="5"/>
    <n v="11"/>
    <n v="7.5108443757799043E-2"/>
    <x v="2"/>
  </r>
  <r>
    <s v="INV101418"/>
    <d v="2025-11-11T00:00:00"/>
    <s v="CUST0370"/>
    <s v="PRD034"/>
    <s v="STR009"/>
    <s v="EMP0322"/>
    <n v="8"/>
    <n v="140.56"/>
    <n v="5"/>
    <n v="56.22"/>
    <n v="1068.26"/>
    <n v="778.8"/>
    <n v="289.45999999999998"/>
    <x v="4"/>
    <x v="0"/>
    <x v="0"/>
    <n v="0.54652777777777772"/>
    <s v="Weekday"/>
    <x v="13"/>
    <x v="3"/>
    <n v="124.84"/>
    <s v="Jaya Naicker"/>
    <s v="Gold"/>
    <x v="66"/>
    <s v="Billing"/>
    <s v="FreshMart Kochi Square"/>
    <x v="0"/>
    <x v="1"/>
    <x v="5"/>
    <n v="11"/>
    <n v="0.27096399752869149"/>
    <x v="4"/>
  </r>
  <r>
    <s v="INV102314"/>
    <d v="2025-09-11T00:00:00"/>
    <s v="CUST0613"/>
    <s v="PRD110"/>
    <s v="STR043"/>
    <s v="EMP0014"/>
    <n v="6"/>
    <n v="311.24"/>
    <n v="20"/>
    <n v="373.49"/>
    <n v="1718.04"/>
    <n v="1522.2"/>
    <n v="195.84"/>
    <x v="3"/>
    <x v="0"/>
    <x v="0"/>
    <n v="0.6791666666666667"/>
    <s v="Weekend"/>
    <x v="141"/>
    <x v="4"/>
    <n v="291.93"/>
    <s v="Meena Menon"/>
    <s v="Gold"/>
    <x v="316"/>
    <s v="Billing"/>
    <s v="FreshMart Erode Heights"/>
    <x v="0"/>
    <x v="1"/>
    <x v="10"/>
    <n v="9"/>
    <n v="0.11399036110917092"/>
    <x v="2"/>
  </r>
  <r>
    <s v="INV100773"/>
    <d v="2025-01-11T00:00:00"/>
    <s v="CUST0307"/>
    <s v="PRD047"/>
    <s v="STR038"/>
    <s v="EMP0255"/>
    <n v="3"/>
    <n v="474.19"/>
    <n v="5"/>
    <n v="71.13"/>
    <n v="1554.16"/>
    <n v="1031.67"/>
    <n v="522.49"/>
    <x v="0"/>
    <x v="0"/>
    <x v="0"/>
    <n v="0.61041666666666672"/>
    <s v="Weekend"/>
    <x v="91"/>
    <x v="2"/>
    <n v="474.19"/>
    <s v="Ashok Nathan"/>
    <s v="Bronze"/>
    <x v="137"/>
    <s v="Billing"/>
    <s v="FreshMart Hyderabad Hub"/>
    <x v="0"/>
    <x v="1"/>
    <x v="7"/>
    <n v="1"/>
    <n v="0.33618803726772017"/>
    <x v="4"/>
  </r>
  <r>
    <s v="INV101144"/>
    <d v="2025-10-29T00:00:00"/>
    <s v="CUST0694"/>
    <s v="PRD077"/>
    <s v="STR081"/>
    <s v="EMP0090"/>
    <n v="6"/>
    <n v="87.93"/>
    <n v="10"/>
    <n v="52.76"/>
    <n v="474.82"/>
    <n v="409.02"/>
    <n v="65.8"/>
    <x v="2"/>
    <x v="0"/>
    <x v="0"/>
    <n v="0.7"/>
    <s v="Weekday"/>
    <x v="109"/>
    <x v="1"/>
    <n v="86.11"/>
    <s v="Hemalatha Nathan"/>
    <s v="Gold"/>
    <x v="293"/>
    <s v="Billing"/>
    <s v="FreshMart Erode Crossing"/>
    <x v="0"/>
    <x v="1"/>
    <x v="8"/>
    <n v="10"/>
    <n v="0.13857882987237269"/>
    <x v="1"/>
  </r>
  <r>
    <s v="INV101134"/>
    <d v="2025-10-27T00:00:00"/>
    <s v="CUST0069"/>
    <s v="PRD010"/>
    <s v="STR080"/>
    <s v="EMP0117"/>
    <n v="8"/>
    <n v="198.46"/>
    <n v="20"/>
    <n v="317.54000000000002"/>
    <n v="1270.1400000000001"/>
    <n v="860.8"/>
    <n v="409.34"/>
    <x v="2"/>
    <x v="0"/>
    <x v="0"/>
    <n v="0.6791666666666667"/>
    <s v="Weekday"/>
    <x v="113"/>
    <x v="6"/>
    <n v="182.3"/>
    <s v="Aishwarya Prabhu"/>
    <s v="Gold"/>
    <x v="89"/>
    <s v="Billing"/>
    <s v="FreshMart Madurai Colony"/>
    <x v="0"/>
    <x v="1"/>
    <x v="8"/>
    <n v="10"/>
    <n v="0.32227943376320717"/>
    <x v="2"/>
  </r>
  <r>
    <s v="INV101801"/>
    <d v="2025-10-25T00:00:00"/>
    <s v="CUST0674"/>
    <s v="PRD142"/>
    <s v="STR034"/>
    <s v="EMP0059"/>
    <n v="1"/>
    <n v="522.78"/>
    <n v="15"/>
    <n v="78.42"/>
    <n v="511.01"/>
    <n v="395.87"/>
    <n v="115.14"/>
    <x v="5"/>
    <x v="0"/>
    <x v="0"/>
    <n v="0.72291666666666665"/>
    <s v="Weekend"/>
    <x v="62"/>
    <x v="5"/>
    <n v="522.78"/>
    <s v="Venkat Raj"/>
    <s v="Silver"/>
    <x v="83"/>
    <s v="Billing"/>
    <s v="FreshMart Tiruppur Circle"/>
    <x v="0"/>
    <x v="1"/>
    <x v="8"/>
    <n v="10"/>
    <n v="0.22531848691806422"/>
    <x v="3"/>
  </r>
  <r>
    <s v="INV100378"/>
    <d v="2025-10-19T00:00:00"/>
    <s v="CUST0165"/>
    <s v="PRD012"/>
    <s v="STR069"/>
    <s v="EMP0275"/>
    <n v="7"/>
    <n v="585.84"/>
    <n v="20"/>
    <n v="820.18"/>
    <n v="3772.8"/>
    <n v="2354.8000000000002"/>
    <n v="1418"/>
    <x v="3"/>
    <x v="0"/>
    <x v="0"/>
    <n v="0.71458333333333335"/>
    <s v="Weekend"/>
    <x v="51"/>
    <x v="6"/>
    <n v="541.35"/>
    <s v="Meena Reddy"/>
    <s v="Gold"/>
    <x v="160"/>
    <s v="Billing"/>
    <s v="FreshMart Madurai Gardens"/>
    <x v="0"/>
    <x v="1"/>
    <x v="8"/>
    <n v="10"/>
    <n v="0.37584817642069551"/>
    <x v="2"/>
  </r>
  <r>
    <s v="INV102129"/>
    <d v="2025-08-10T00:00:00"/>
    <s v="CUST0406"/>
    <s v="PRD085"/>
    <s v="STR063"/>
    <s v="EMP0051"/>
    <n v="3"/>
    <n v="447.63"/>
    <n v="20"/>
    <n v="268.58"/>
    <n v="1074.31"/>
    <n v="1008.21"/>
    <n v="66.099999999999994"/>
    <x v="1"/>
    <x v="0"/>
    <x v="0"/>
    <n v="0.81319444444444444"/>
    <s v="Weekday"/>
    <x v="44"/>
    <x v="9"/>
    <n v="389.61"/>
    <s v="Gopal Naidu"/>
    <s v="Gold"/>
    <x v="150"/>
    <s v="Billing"/>
    <s v="FreshMart Hyderabad Market"/>
    <x v="0"/>
    <x v="1"/>
    <x v="11"/>
    <n v="8"/>
    <n v="6.1527864396682522E-2"/>
    <x v="2"/>
  </r>
  <r>
    <s v="INV100426"/>
    <d v="2025-06-10T00:00:00"/>
    <s v="CUST0692"/>
    <s v="PRD027"/>
    <s v="STR015"/>
    <s v="EMP0148"/>
    <n v="1"/>
    <n v="139.21"/>
    <n v="5"/>
    <n v="6.96"/>
    <n v="132.25"/>
    <n v="106.99"/>
    <n v="25.26"/>
    <x v="2"/>
    <x v="0"/>
    <x v="0"/>
    <n v="0.57013888888888886"/>
    <s v="Weekday"/>
    <x v="4"/>
    <x v="3"/>
    <n v="139.21"/>
    <s v="Ovi Mudaliar"/>
    <s v="Silver"/>
    <x v="219"/>
    <s v="Billing"/>
    <s v="FreshMart Salem Circle"/>
    <x v="0"/>
    <x v="1"/>
    <x v="9"/>
    <n v="6"/>
    <n v="0.19100189035916826"/>
    <x v="4"/>
  </r>
  <r>
    <s v="INV100813"/>
    <d v="2025-05-10T00:00:00"/>
    <s v="CUST0396"/>
    <s v="PRD034"/>
    <s v="STR053"/>
    <s v="EMP0007"/>
    <n v="5"/>
    <n v="124.84"/>
    <n v="10"/>
    <n v="62.42"/>
    <n v="646.04999999999995"/>
    <n v="486.75"/>
    <n v="159.30000000000001"/>
    <x v="0"/>
    <x v="0"/>
    <x v="0"/>
    <n v="0.6020833333333333"/>
    <s v="Weekend"/>
    <x v="13"/>
    <x v="3"/>
    <n v="124.84"/>
    <s v="Yogesh Raj"/>
    <s v="Silver"/>
    <x v="131"/>
    <s v="Billing"/>
    <s v="FreshMart Tiruppur Heights"/>
    <x v="0"/>
    <x v="1"/>
    <x v="6"/>
    <n v="5"/>
    <n v="0.24657534246575347"/>
    <x v="1"/>
  </r>
  <r>
    <s v="INV100380"/>
    <d v="2025-04-10T00:00:00"/>
    <s v="CUST0433"/>
    <s v="PRD056"/>
    <s v="STR068"/>
    <s v="EMP0304"/>
    <n v="4"/>
    <n v="361.31"/>
    <n v="20"/>
    <n v="289.05"/>
    <n v="1329.62"/>
    <n v="953.72"/>
    <n v="375.9"/>
    <x v="4"/>
    <x v="0"/>
    <x v="0"/>
    <n v="0.49930555555555556"/>
    <s v="Weekend"/>
    <x v="133"/>
    <x v="2"/>
    <n v="333.54"/>
    <s v="Uma Nair"/>
    <s v="Gold"/>
    <x v="72"/>
    <s v="Billing"/>
    <s v="FreshMart Coimbatore Main Road"/>
    <x v="0"/>
    <x v="1"/>
    <x v="4"/>
    <n v="4"/>
    <n v="0.28271235390562716"/>
    <x v="2"/>
  </r>
  <r>
    <s v="INV101417"/>
    <d v="2025-01-10T00:00:00"/>
    <s v="CUST0275"/>
    <s v="PRD142"/>
    <s v="STR081"/>
    <s v="EMP0002"/>
    <n v="7"/>
    <n v="529.67999999999995"/>
    <n v="15"/>
    <n v="556.16"/>
    <n v="3151.6"/>
    <n v="2771.09"/>
    <n v="380.51"/>
    <x v="0"/>
    <x v="0"/>
    <x v="0"/>
    <n v="0.85138888888888886"/>
    <s v="Weekday"/>
    <x v="62"/>
    <x v="5"/>
    <n v="522.78"/>
    <s v="Latha Nathan"/>
    <s v="Gold"/>
    <x v="59"/>
    <s v="Billing"/>
    <s v="FreshMart Erode Crossing"/>
    <x v="0"/>
    <x v="1"/>
    <x v="7"/>
    <n v="1"/>
    <n v="0.12073549942886153"/>
    <x v="3"/>
  </r>
  <r>
    <s v="INV100816"/>
    <d v="2025-09-30T00:00:00"/>
    <s v="CUST0146"/>
    <s v="PRD028"/>
    <s v="STR041"/>
    <s v="EMP0097"/>
    <n v="3"/>
    <n v="380.12"/>
    <n v="5"/>
    <n v="57.02"/>
    <n v="1083.3399999999999"/>
    <n v="929.94"/>
    <n v="153.4"/>
    <x v="0"/>
    <x v="0"/>
    <x v="0"/>
    <n v="0.6381944444444444"/>
    <s v="Weekday"/>
    <x v="58"/>
    <x v="3"/>
    <n v="380.12"/>
    <s v="Dhanya Chandran"/>
    <s v="Silver"/>
    <x v="105"/>
    <s v="Billing"/>
    <s v="FreshMart Tiruppur Colony"/>
    <x v="0"/>
    <x v="1"/>
    <x v="10"/>
    <n v="9"/>
    <n v="0.14159912862074697"/>
    <x v="4"/>
  </r>
  <r>
    <s v="INV100523"/>
    <d v="2025-09-20T00:00:00"/>
    <s v="CUST0455"/>
    <s v="PRD014"/>
    <s v="STR092"/>
    <s v="EMP0336"/>
    <n v="4"/>
    <n v="487.95"/>
    <n v="5"/>
    <n v="97.59"/>
    <n v="2132.34"/>
    <n v="1406.52"/>
    <n v="725.82"/>
    <x v="3"/>
    <x v="0"/>
    <x v="0"/>
    <n v="0.53541666666666665"/>
    <s v="Weekend"/>
    <x v="54"/>
    <x v="7"/>
    <n v="434.65"/>
    <s v="Nithya Venkataraman"/>
    <s v="Gold"/>
    <x v="114"/>
    <s v="Billing"/>
    <s v="FreshMart Chennai Gardens"/>
    <x v="0"/>
    <x v="1"/>
    <x v="10"/>
    <n v="9"/>
    <n v="0.34038661751878219"/>
    <x v="4"/>
  </r>
  <r>
    <s v="INV100856"/>
    <d v="2025-09-19T00:00:00"/>
    <s v="CUST0206"/>
    <s v="PRD026"/>
    <s v="STR041"/>
    <s v="EMP0097"/>
    <n v="7"/>
    <n v="374.25"/>
    <n v="10"/>
    <n v="261.98"/>
    <n v="2357.77"/>
    <n v="1730.75"/>
    <n v="627.02"/>
    <x v="5"/>
    <x v="0"/>
    <x v="0"/>
    <n v="0.82430555555555551"/>
    <s v="Weekday"/>
    <x v="15"/>
    <x v="3"/>
    <n v="329.69"/>
    <s v="Devi Venkataraman"/>
    <s v="Gold"/>
    <x v="105"/>
    <s v="Billing"/>
    <s v="FreshMart Tiruppur Colony"/>
    <x v="0"/>
    <x v="1"/>
    <x v="10"/>
    <n v="9"/>
    <n v="0.26593772929505421"/>
    <x v="1"/>
  </r>
  <r>
    <s v="INV100868"/>
    <d v="2025-09-18T00:00:00"/>
    <s v="CUST0231"/>
    <s v="PRD100"/>
    <s v="STR008"/>
    <s v="EMP0083"/>
    <n v="7"/>
    <n v="292.25"/>
    <n v="10"/>
    <n v="204.57"/>
    <n v="1841.18"/>
    <n v="1665.23"/>
    <n v="175.95"/>
    <x v="5"/>
    <x v="0"/>
    <x v="0"/>
    <n v="0.67291666666666672"/>
    <s v="Weekday"/>
    <x v="90"/>
    <x v="10"/>
    <n v="290.45"/>
    <s v="Suresh Menon"/>
    <s v="Gold"/>
    <x v="207"/>
    <s v="Billing"/>
    <s v="FreshMart Kochi Plaza"/>
    <x v="0"/>
    <x v="1"/>
    <x v="10"/>
    <n v="9"/>
    <n v="9.5563714574349048E-2"/>
    <x v="1"/>
  </r>
  <r>
    <s v="INV101866"/>
    <d v="2025-09-16T00:00:00"/>
    <s v="CUST0495"/>
    <s v="PRD035"/>
    <s v="STR065"/>
    <s v="EMP0147"/>
    <n v="7"/>
    <n v="568.71"/>
    <n v="15"/>
    <n v="597.15"/>
    <n v="3383.82"/>
    <n v="2728.6"/>
    <n v="655.22"/>
    <x v="2"/>
    <x v="0"/>
    <x v="0"/>
    <n v="0.37638888888888888"/>
    <s v="Weekday"/>
    <x v="40"/>
    <x v="3"/>
    <n v="503.36"/>
    <s v="Bhuvana Pillai"/>
    <s v="Gold"/>
    <x v="134"/>
    <s v="Billing"/>
    <s v="FreshMart Mysuru Enclave"/>
    <x v="0"/>
    <x v="1"/>
    <x v="10"/>
    <n v="9"/>
    <n v="0.19363323108203154"/>
    <x v="3"/>
  </r>
  <r>
    <s v="INV102105"/>
    <d v="2025-03-09T00:00:00"/>
    <s v="CUST0205"/>
    <s v="PRD029"/>
    <s v="STR092"/>
    <s v="EMP0336"/>
    <n v="4"/>
    <n v="334.24"/>
    <n v="20"/>
    <n v="267.39"/>
    <n v="1069.57"/>
    <n v="1044.8800000000001"/>
    <n v="24.69"/>
    <x v="2"/>
    <x v="0"/>
    <x v="0"/>
    <n v="0.75902777777777775"/>
    <s v="Weekday"/>
    <x v="9"/>
    <x v="3"/>
    <n v="332.73"/>
    <s v="Lalitha Nathan"/>
    <s v="Gold"/>
    <x v="114"/>
    <s v="Billing"/>
    <s v="FreshMart Chennai Gardens"/>
    <x v="0"/>
    <x v="1"/>
    <x v="3"/>
    <n v="3"/>
    <n v="2.3084043120132392E-2"/>
    <x v="2"/>
  </r>
  <r>
    <s v="INV101771"/>
    <d v="2025-01-09T00:00:00"/>
    <s v="CUST0654"/>
    <s v="PRD083"/>
    <s v="STR046"/>
    <s v="EMP0191"/>
    <n v="3"/>
    <n v="464.27"/>
    <n v="5"/>
    <n v="69.64"/>
    <n v="1323.17"/>
    <n v="1072.4100000000001"/>
    <n v="250.76"/>
    <x v="3"/>
    <x v="0"/>
    <x v="0"/>
    <n v="0.88124999999999998"/>
    <s v="Weekday"/>
    <x v="111"/>
    <x v="9"/>
    <n v="425.88"/>
    <s v="Gokul Sekar"/>
    <s v="Gold"/>
    <x v="306"/>
    <s v="Billing"/>
    <s v="FreshMart Mysuru Colony"/>
    <x v="0"/>
    <x v="1"/>
    <x v="7"/>
    <n v="1"/>
    <n v="0.18951457484676948"/>
    <x v="4"/>
  </r>
  <r>
    <s v="INV100245"/>
    <d v="2025-08-27T00:00:00"/>
    <s v="CUST0263"/>
    <s v="PRD064"/>
    <s v="STR092"/>
    <s v="EMP0336"/>
    <n v="5"/>
    <n v="420.93"/>
    <n v="15"/>
    <n v="315.7"/>
    <n v="1788.95"/>
    <n v="1378.35"/>
    <n v="410.6"/>
    <x v="3"/>
    <x v="0"/>
    <x v="0"/>
    <n v="0.67222222222222228"/>
    <s v="Weekday"/>
    <x v="135"/>
    <x v="11"/>
    <n v="386.17"/>
    <s v="Deepa Kumar"/>
    <s v="Gold"/>
    <x v="114"/>
    <s v="Billing"/>
    <s v="FreshMart Chennai Gardens"/>
    <x v="0"/>
    <x v="1"/>
    <x v="11"/>
    <n v="8"/>
    <n v="0.22952010956147462"/>
    <x v="3"/>
  </r>
  <r>
    <s v="INV102318"/>
    <d v="2025-08-22T00:00:00"/>
    <s v="CUST0006"/>
    <s v="PRD053"/>
    <s v="STR065"/>
    <s v="EMP0147"/>
    <n v="1"/>
    <n v="262.77"/>
    <n v="20"/>
    <n v="52.55"/>
    <n v="210.22"/>
    <n v="194.64"/>
    <n v="15.58"/>
    <x v="4"/>
    <x v="0"/>
    <x v="0"/>
    <n v="0.78263888888888888"/>
    <s v="Weekday"/>
    <x v="23"/>
    <x v="2"/>
    <n v="262.77"/>
    <s v="Thiru Devi"/>
    <s v="Silver"/>
    <x v="134"/>
    <s v="Billing"/>
    <s v="FreshMart Mysuru Enclave"/>
    <x v="0"/>
    <x v="1"/>
    <x v="11"/>
    <n v="8"/>
    <n v="7.4112834173722761E-2"/>
    <x v="2"/>
  </r>
  <r>
    <s v="INV100778"/>
    <d v="2025-08-21T00:00:00"/>
    <s v="CUST0496"/>
    <s v="PRD082"/>
    <s v="STR009"/>
    <s v="EMP0322"/>
    <n v="7"/>
    <n v="258.17"/>
    <n v="15"/>
    <n v="271.08"/>
    <n v="1536.11"/>
    <n v="1346.87"/>
    <n v="189.24"/>
    <x v="4"/>
    <x v="0"/>
    <x v="0"/>
    <n v="0.61250000000000004"/>
    <s v="Weekday"/>
    <x v="31"/>
    <x v="9"/>
    <n v="232.92"/>
    <s v="Senthil Venkataraman"/>
    <s v="Gold"/>
    <x v="66"/>
    <s v="Billing"/>
    <s v="FreshMart Kochi Square"/>
    <x v="0"/>
    <x v="1"/>
    <x v="11"/>
    <n v="8"/>
    <n v="0.12319430249135806"/>
    <x v="3"/>
  </r>
  <r>
    <s v="INV102449"/>
    <d v="2025-08-16T00:00:00"/>
    <s v="CUST0330"/>
    <s v="PRD028"/>
    <s v="STR071"/>
    <s v="EMP0189"/>
    <n v="3"/>
    <n v="380.12"/>
    <n v="15"/>
    <n v="171.05"/>
    <n v="1114.71"/>
    <n v="929.94"/>
    <n v="184.77"/>
    <x v="3"/>
    <x v="0"/>
    <x v="0"/>
    <n v="0.61458333333333337"/>
    <s v="Weekend"/>
    <x v="58"/>
    <x v="3"/>
    <n v="380.12"/>
    <s v="Anand Balan"/>
    <s v="Silver"/>
    <x v="158"/>
    <s v="Billing"/>
    <s v="FreshMart Salem Crossing"/>
    <x v="0"/>
    <x v="1"/>
    <x v="11"/>
    <n v="8"/>
    <n v="0.16575611594046882"/>
    <x v="3"/>
  </r>
  <r>
    <s v="INV101665"/>
    <d v="2025-06-08T00:00:00"/>
    <s v="CUST0054"/>
    <s v="PRD087"/>
    <s v="STR047"/>
    <s v="EMP0231"/>
    <n v="7"/>
    <n v="78.23"/>
    <n v="15"/>
    <n v="82.14"/>
    <n v="465.47"/>
    <n v="415.59"/>
    <n v="49.88"/>
    <x v="3"/>
    <x v="0"/>
    <x v="0"/>
    <n v="0.5541666666666667"/>
    <s v="Weekday"/>
    <x v="97"/>
    <x v="9"/>
    <n v="71.290000000000006"/>
    <s v="Deepak Pillai"/>
    <s v="Gold"/>
    <x v="295"/>
    <s v="Billing"/>
    <s v="FreshMart Hyderabad Enclave"/>
    <x v="0"/>
    <x v="1"/>
    <x v="9"/>
    <n v="6"/>
    <n v="0.10716050443637613"/>
    <x v="3"/>
  </r>
  <r>
    <s v="INV100914"/>
    <d v="2025-05-08T00:00:00"/>
    <s v="CUST0168"/>
    <s v="PRD036"/>
    <s v="STR011"/>
    <s v="EMP0341"/>
    <n v="8"/>
    <n v="277.77999999999997"/>
    <n v="20"/>
    <n v="444.45"/>
    <n v="1777.79"/>
    <n v="1838.88"/>
    <n v="-61.09"/>
    <x v="2"/>
    <x v="0"/>
    <x v="0"/>
    <n v="0.68819444444444444"/>
    <s v="Weekday"/>
    <x v="45"/>
    <x v="12"/>
    <n v="254.99"/>
    <s v="Naveen Prabhu"/>
    <s v="Gold"/>
    <x v="109"/>
    <s v="Billing"/>
    <s v="FreshMart Bengaluru Enclave"/>
    <x v="0"/>
    <x v="1"/>
    <x v="6"/>
    <n v="5"/>
    <n v="-3.4362888755139813E-2"/>
    <x v="2"/>
  </r>
  <r>
    <s v="INV101813"/>
    <d v="2025-04-08T00:00:00"/>
    <s v="CUST0028"/>
    <s v="PRD115"/>
    <s v="STR029"/>
    <s v="EMP0191"/>
    <n v="3"/>
    <n v="372.61"/>
    <n v="20"/>
    <n v="223.57"/>
    <n v="894.26"/>
    <n v="959.73"/>
    <n v="-65.47"/>
    <x v="2"/>
    <x v="0"/>
    <x v="0"/>
    <n v="0.61875000000000002"/>
    <s v="Weekday"/>
    <x v="5"/>
    <x v="4"/>
    <n v="372.61"/>
    <s v="Nithya Pillai"/>
    <s v="Bronze"/>
    <x v="306"/>
    <s v="Billing"/>
    <s v="FreshMart Bengaluru Colony"/>
    <x v="0"/>
    <x v="1"/>
    <x v="4"/>
    <n v="4"/>
    <n v="-7.32113702949925E-2"/>
    <x v="2"/>
  </r>
  <r>
    <s v="INV102266"/>
    <d v="2025-04-08T00:00:00"/>
    <s v="CUST0228"/>
    <s v="PRD140"/>
    <s v="STR039"/>
    <s v="EMP0260"/>
    <n v="6"/>
    <n v="403.23"/>
    <n v="10"/>
    <n v="241.94"/>
    <n v="2177.44"/>
    <n v="1560.36"/>
    <n v="617.08000000000004"/>
    <x v="4"/>
    <x v="0"/>
    <x v="0"/>
    <n v="0.47847222222222224"/>
    <s v="Weekday"/>
    <x v="128"/>
    <x v="5"/>
    <n v="352.51"/>
    <s v="Sundar Balan"/>
    <s v="Gold"/>
    <x v="112"/>
    <s v="Billing"/>
    <s v="FreshMart Mysuru Market"/>
    <x v="0"/>
    <x v="1"/>
    <x v="4"/>
    <n v="4"/>
    <n v="0.28339701668013817"/>
    <x v="1"/>
  </r>
  <r>
    <s v="INV100421"/>
    <d v="2025-07-31T00:00:00"/>
    <s v="CUST0227"/>
    <s v="PRD108"/>
    <s v="STR037"/>
    <s v="EMP0296"/>
    <n v="2"/>
    <n v="306.62"/>
    <n v="15"/>
    <n v="91.99"/>
    <n v="521.25"/>
    <n v="519.86"/>
    <n v="1.39"/>
    <x v="0"/>
    <x v="0"/>
    <x v="0"/>
    <n v="0.40694444444444444"/>
    <s v="Weekday"/>
    <x v="140"/>
    <x v="4"/>
    <n v="306.62"/>
    <s v="Unknown"/>
    <s v="Silver"/>
    <x v="140"/>
    <s v="Billing"/>
    <s v="FreshMart Hyderabad Extension"/>
    <x v="0"/>
    <x v="1"/>
    <x v="1"/>
    <n v="7"/>
    <n v="2.6666666666666666E-3"/>
    <x v="3"/>
  </r>
  <r>
    <s v="INV101256"/>
    <d v="2025-07-28T00:00:00"/>
    <s v="CUST0315"/>
    <s v="PRD080"/>
    <s v="STR041"/>
    <s v="EMP0097"/>
    <n v="3"/>
    <n v="275.70999999999998"/>
    <n v="5"/>
    <n v="41.36"/>
    <n v="785.77"/>
    <n v="618.9"/>
    <n v="166.87"/>
    <x v="0"/>
    <x v="0"/>
    <x v="0"/>
    <n v="0.72847222222222219"/>
    <s v="Weekday"/>
    <x v="56"/>
    <x v="1"/>
    <n v="275.70999999999998"/>
    <s v="Aishwarya Varma"/>
    <s v="Silver"/>
    <x v="105"/>
    <s v="Billing"/>
    <s v="FreshMart Tiruppur Colony"/>
    <x v="0"/>
    <x v="1"/>
    <x v="1"/>
    <n v="7"/>
    <n v="0.21236494139506473"/>
    <x v="4"/>
  </r>
  <r>
    <s v="INV101117"/>
    <d v="2025-07-27T00:00:00"/>
    <s v="CUST0161"/>
    <s v="PRD026"/>
    <s v="STR043"/>
    <s v="EMP0014"/>
    <n v="3"/>
    <n v="361.78"/>
    <n v="5"/>
    <n v="54.27"/>
    <n v="1185.73"/>
    <n v="741.75"/>
    <n v="443.98"/>
    <x v="0"/>
    <x v="0"/>
    <x v="0"/>
    <n v="0.91249999999999998"/>
    <s v="Weekend"/>
    <x v="15"/>
    <x v="3"/>
    <n v="329.69"/>
    <s v="Karthik Velan"/>
    <s v="Gold"/>
    <x v="316"/>
    <s v="Billing"/>
    <s v="FreshMart Erode Heights"/>
    <x v="0"/>
    <x v="1"/>
    <x v="1"/>
    <n v="7"/>
    <n v="0.3744360014505832"/>
    <x v="4"/>
  </r>
  <r>
    <s v="INV100713"/>
    <d v="2025-07-25T00:00:00"/>
    <s v="CUST0141"/>
    <s v="PRD098"/>
    <s v="STR011"/>
    <s v="EMP0341"/>
    <n v="4"/>
    <n v="83.13"/>
    <n v="10"/>
    <n v="33.25"/>
    <n v="299.27"/>
    <n v="276.36"/>
    <n v="22.91"/>
    <x v="3"/>
    <x v="0"/>
    <x v="0"/>
    <n v="0.49861111111111112"/>
    <s v="Weekday"/>
    <x v="32"/>
    <x v="10"/>
    <n v="83.13"/>
    <s v="Jagan Rao"/>
    <s v="Bronze"/>
    <x v="109"/>
    <s v="Billing"/>
    <s v="FreshMart Bengaluru Enclave"/>
    <x v="0"/>
    <x v="1"/>
    <x v="1"/>
    <n v="7"/>
    <n v="7.6552945500718422E-2"/>
    <x v="1"/>
  </r>
  <r>
    <s v="INV102096"/>
    <d v="2025-06-07T00:00:00"/>
    <s v="CUST0313"/>
    <s v="PRD120"/>
    <s v="STR078"/>
    <s v="EMP0296"/>
    <n v="4"/>
    <n v="109.69"/>
    <n v="15"/>
    <n v="65.81"/>
    <n v="428.89"/>
    <n v="371.84"/>
    <n v="57.05"/>
    <x v="4"/>
    <x v="0"/>
    <x v="0"/>
    <n v="0.57152777777777775"/>
    <s v="Weekend"/>
    <x v="26"/>
    <x v="8"/>
    <n v="109.69"/>
    <s v="Thiru Nair"/>
    <s v="Bronze"/>
    <x v="140"/>
    <s v="Billing"/>
    <s v="FreshMart Tiruppur Towers"/>
    <x v="0"/>
    <x v="1"/>
    <x v="9"/>
    <n v="6"/>
    <n v="0.13301779010935205"/>
    <x v="3"/>
  </r>
  <r>
    <s v="INV100644"/>
    <d v="2025-01-07T00:00:00"/>
    <s v="CUST0409"/>
    <s v="PRD077"/>
    <s v="STR009"/>
    <s v="EMP0322"/>
    <n v="4"/>
    <n v="87.74"/>
    <n v="20"/>
    <n v="70.19"/>
    <n v="280.77"/>
    <n v="272.68"/>
    <n v="8.09"/>
    <x v="1"/>
    <x v="0"/>
    <x v="0"/>
    <n v="0.75069444444444444"/>
    <s v="Weekday"/>
    <x v="109"/>
    <x v="1"/>
    <n v="86.11"/>
    <s v="Banu Subramaniam"/>
    <s v="Gold"/>
    <x v="66"/>
    <s v="Billing"/>
    <s v="FreshMart Kochi Square"/>
    <x v="0"/>
    <x v="1"/>
    <x v="7"/>
    <n v="1"/>
    <n v="2.8813619688713182E-2"/>
    <x v="2"/>
  </r>
  <r>
    <s v="INV100182"/>
    <d v="2025-06-21T00:00:00"/>
    <s v="CUST0263"/>
    <s v="PRD083"/>
    <s v="STR092"/>
    <s v="EMP0336"/>
    <n v="8"/>
    <n v="477.64"/>
    <n v="5"/>
    <n v="191.06"/>
    <n v="4174.57"/>
    <n v="2859.76"/>
    <n v="1314.81"/>
    <x v="0"/>
    <x v="0"/>
    <x v="0"/>
    <n v="0.83125000000000004"/>
    <s v="Weekend"/>
    <x v="111"/>
    <x v="9"/>
    <n v="425.88"/>
    <s v="Deepa Kumar"/>
    <s v="Gold"/>
    <x v="114"/>
    <s v="Billing"/>
    <s v="FreshMart Chennai Gardens"/>
    <x v="0"/>
    <x v="1"/>
    <x v="9"/>
    <n v="6"/>
    <n v="0.31495698958216056"/>
    <x v="4"/>
  </r>
  <r>
    <s v="INV101791"/>
    <d v="2025-06-21T00:00:00"/>
    <s v="CUST0312"/>
    <s v="PRD034"/>
    <s v="STR053"/>
    <s v="EMP0007"/>
    <n v="8"/>
    <n v="139.28"/>
    <n v="20"/>
    <n v="222.85"/>
    <n v="1025.0999999999999"/>
    <n v="778.8"/>
    <n v="246.3"/>
    <x v="0"/>
    <x v="0"/>
    <x v="0"/>
    <n v="0.47569444444444442"/>
    <s v="Weekend"/>
    <x v="13"/>
    <x v="3"/>
    <n v="124.84"/>
    <s v="Tara Sharma"/>
    <s v="Gold"/>
    <x v="131"/>
    <s v="Billing"/>
    <s v="FreshMart Tiruppur Heights"/>
    <x v="0"/>
    <x v="1"/>
    <x v="9"/>
    <n v="6"/>
    <n v="0.24026924202516831"/>
    <x v="2"/>
  </r>
  <r>
    <s v="INV102350"/>
    <d v="2025-06-21T00:00:00"/>
    <s v="CUST0355"/>
    <s v="PRD024"/>
    <s v="STR003"/>
    <s v="EMP0298"/>
    <n v="1"/>
    <n v="313.47000000000003"/>
    <n v="10"/>
    <n v="31.35"/>
    <n v="324.44"/>
    <n v="246.12"/>
    <n v="78.319999999999993"/>
    <x v="1"/>
    <x v="0"/>
    <x v="0"/>
    <n v="0.65694444444444444"/>
    <s v="Weekend"/>
    <x v="88"/>
    <x v="7"/>
    <n v="313.47000000000003"/>
    <s v="Chandran Murugan"/>
    <s v="Bronze"/>
    <x v="107"/>
    <s v="Billing"/>
    <s v="FreshMart Tiruppur Square"/>
    <x v="0"/>
    <x v="1"/>
    <x v="9"/>
    <n v="6"/>
    <n v="0.24140056713105656"/>
    <x v="1"/>
  </r>
  <r>
    <s v="INV102259"/>
    <d v="2025-06-17T00:00:00"/>
    <s v="CUST0528"/>
    <s v="PRD030"/>
    <s v="STR059"/>
    <s v="EMP0192"/>
    <n v="2"/>
    <n v="172.63"/>
    <n v="5"/>
    <n v="17.260000000000002"/>
    <n v="328"/>
    <n v="284"/>
    <n v="44"/>
    <x v="3"/>
    <x v="0"/>
    <x v="0"/>
    <n v="0.7993055555555556"/>
    <s v="Weekday"/>
    <x v="69"/>
    <x v="3"/>
    <n v="172.63"/>
    <s v="Divya Balan"/>
    <s v="Silver"/>
    <x v="92"/>
    <s v="Billing"/>
    <s v="FreshMart Coimbatore Plaza"/>
    <x v="0"/>
    <x v="1"/>
    <x v="9"/>
    <n v="6"/>
    <n v="0.13414634146341464"/>
    <x v="4"/>
  </r>
  <r>
    <s v="INV100875"/>
    <d v="2025-06-06T00:00:00"/>
    <s v="CUST0275"/>
    <s v="PRD128"/>
    <s v="STR059"/>
    <s v="EMP0164"/>
    <n v="7"/>
    <n v="286.55"/>
    <n v="20"/>
    <n v="401.17"/>
    <n v="1604.68"/>
    <n v="1335.18"/>
    <n v="269.5"/>
    <x v="3"/>
    <x v="0"/>
    <x v="0"/>
    <n v="0.74722222222222223"/>
    <s v="Weekday"/>
    <x v="46"/>
    <x v="0"/>
    <n v="253.11"/>
    <s v="Latha Nathan"/>
    <s v="Gold"/>
    <x v="230"/>
    <s v="Billing"/>
    <s v="FreshMart Coimbatore Plaza"/>
    <x v="0"/>
    <x v="1"/>
    <x v="9"/>
    <n v="6"/>
    <n v="0.16794625719769674"/>
    <x v="2"/>
  </r>
  <r>
    <s v="INV102382"/>
    <d v="2025-05-06T00:00:00"/>
    <s v="CUST0516"/>
    <s v="PRD134"/>
    <s v="STR036"/>
    <s v="EMP0215"/>
    <n v="6"/>
    <n v="389.82"/>
    <n v="10"/>
    <n v="233.89"/>
    <n v="2105.0300000000002"/>
    <n v="1576.8"/>
    <n v="528.23"/>
    <x v="0"/>
    <x v="0"/>
    <x v="0"/>
    <n v="0.90069444444444446"/>
    <s v="Weekday"/>
    <x v="73"/>
    <x v="0"/>
    <n v="353.05"/>
    <s v="Bhuvana Venkataraman"/>
    <s v="Gold"/>
    <x v="336"/>
    <s v="Billing"/>
    <s v="FreshMart Chennai Central"/>
    <x v="0"/>
    <x v="1"/>
    <x v="6"/>
    <n v="5"/>
    <n v="0.25093704127732147"/>
    <x v="1"/>
  </r>
  <r>
    <s v="INV101960"/>
    <d v="2025-05-31T00:00:00"/>
    <s v="CUST0356"/>
    <s v="PRD053"/>
    <s v="STR092"/>
    <s v="EMP0336"/>
    <n v="1"/>
    <n v="262.77"/>
    <n v="15"/>
    <n v="39.42"/>
    <n v="256.85000000000002"/>
    <n v="194.64"/>
    <n v="62.21"/>
    <x v="2"/>
    <x v="0"/>
    <x v="0"/>
    <n v="0.90972222222222221"/>
    <s v="Weekend"/>
    <x v="23"/>
    <x v="2"/>
    <n v="262.77"/>
    <s v="Janani Chettiar"/>
    <s v="Bronze"/>
    <x v="114"/>
    <s v="Billing"/>
    <s v="FreshMart Chennai Gardens"/>
    <x v="0"/>
    <x v="1"/>
    <x v="6"/>
    <n v="5"/>
    <n v="0.24220362079034455"/>
    <x v="3"/>
  </r>
  <r>
    <s v="INV100010"/>
    <d v="2025-05-30T00:00:00"/>
    <s v="CUST0041"/>
    <s v="PRD079"/>
    <s v="STR071"/>
    <s v="EMP0189"/>
    <n v="4"/>
    <n v="260.93"/>
    <n v="5"/>
    <n v="52.19"/>
    <n v="991.53"/>
    <n v="776.24"/>
    <n v="215.29"/>
    <x v="5"/>
    <x v="0"/>
    <x v="0"/>
    <n v="0.87430555555555556"/>
    <s v="Weekday"/>
    <x v="64"/>
    <x v="1"/>
    <n v="260.93"/>
    <s v="Geetha Iyer"/>
    <s v="Silver"/>
    <x v="158"/>
    <s v="Billing"/>
    <s v="FreshMart Salem Crossing"/>
    <x v="0"/>
    <x v="1"/>
    <x v="6"/>
    <n v="5"/>
    <n v="0.21712908333585468"/>
    <x v="4"/>
  </r>
  <r>
    <s v="INV102432"/>
    <d v="2025-05-29T00:00:00"/>
    <s v="CUST0685"/>
    <s v="PRD020"/>
    <s v="STR068"/>
    <s v="EMP0304"/>
    <n v="8"/>
    <n v="107.22"/>
    <n v="15"/>
    <n v="128.66"/>
    <n v="729.1"/>
    <n v="688.4"/>
    <n v="40.700000000000003"/>
    <x v="1"/>
    <x v="0"/>
    <x v="0"/>
    <n v="0.49166666666666664"/>
    <s v="Weekday"/>
    <x v="35"/>
    <x v="7"/>
    <n v="99.93"/>
    <s v="Naveen Achari"/>
    <s v="Gold"/>
    <x v="72"/>
    <s v="Billing"/>
    <s v="FreshMart Coimbatore Main Road"/>
    <x v="0"/>
    <x v="1"/>
    <x v="6"/>
    <n v="5"/>
    <n v="5.5822246605403927E-2"/>
    <x v="3"/>
  </r>
  <r>
    <s v="INV100021"/>
    <d v="2025-05-26T00:00:00"/>
    <s v="CUST0589"/>
    <s v="PRD029"/>
    <s v="STR053"/>
    <s v="EMP0007"/>
    <n v="5"/>
    <n v="332.73"/>
    <n v="15"/>
    <n v="249.55"/>
    <n v="1414.1"/>
    <n v="1306.0999999999999"/>
    <n v="108"/>
    <x v="0"/>
    <x v="0"/>
    <x v="0"/>
    <n v="0.65138888888888891"/>
    <s v="Weekday"/>
    <x v="9"/>
    <x v="3"/>
    <n v="332.73"/>
    <s v="Ovi Venkataraman"/>
    <s v="Silver"/>
    <x v="131"/>
    <s v="Billing"/>
    <s v="FreshMart Tiruppur Heights"/>
    <x v="0"/>
    <x v="1"/>
    <x v="6"/>
    <n v="5"/>
    <n v="7.6373665228767415E-2"/>
    <x v="3"/>
  </r>
  <r>
    <s v="INV100165"/>
    <d v="2025-05-25T00:00:00"/>
    <s v="CUST0337"/>
    <s v="PRD022"/>
    <s v="STR038"/>
    <s v="EMP0255"/>
    <n v="4"/>
    <n v="397.22"/>
    <n v="15"/>
    <n v="238.33"/>
    <n v="1553.13"/>
    <n v="1277.48"/>
    <n v="275.64999999999998"/>
    <x v="3"/>
    <x v="0"/>
    <x v="0"/>
    <n v="0.77569444444444446"/>
    <s v="Weekend"/>
    <x v="25"/>
    <x v="7"/>
    <n v="397.22"/>
    <s v="Yogesh Sekar"/>
    <s v="Bronze"/>
    <x v="137"/>
    <s v="Billing"/>
    <s v="FreshMart Hyderabad Hub"/>
    <x v="0"/>
    <x v="1"/>
    <x v="6"/>
    <n v="5"/>
    <n v="0.17748031394667541"/>
    <x v="3"/>
  </r>
  <r>
    <s v="INV100324"/>
    <d v="2025-05-22T00:00:00"/>
    <s v="CUST0659"/>
    <s v="PRD089"/>
    <s v="STR065"/>
    <s v="EMP0192"/>
    <n v="1"/>
    <n v="305.67"/>
    <n v="5"/>
    <n v="15.28"/>
    <n v="290.39"/>
    <n v="251.42"/>
    <n v="38.97"/>
    <x v="1"/>
    <x v="0"/>
    <x v="0"/>
    <n v="0.70486111111111116"/>
    <s v="Weekday"/>
    <x v="92"/>
    <x v="9"/>
    <n v="305.67"/>
    <s v="Unknown"/>
    <s v="Bronze"/>
    <x v="92"/>
    <s v="Billing"/>
    <s v="FreshMart Mysuru Enclave"/>
    <x v="0"/>
    <x v="1"/>
    <x v="6"/>
    <n v="5"/>
    <n v="0.13419883604807328"/>
    <x v="4"/>
  </r>
  <r>
    <s v="INV100685"/>
    <d v="2025-05-14T00:00:00"/>
    <s v="CUST0605"/>
    <s v="PRD137"/>
    <s v="STR023"/>
    <s v="EMP0269"/>
    <n v="5"/>
    <n v="480.43"/>
    <n v="15"/>
    <n v="360.32"/>
    <n v="2041.83"/>
    <n v="1759.35"/>
    <n v="282.48"/>
    <x v="4"/>
    <x v="0"/>
    <x v="0"/>
    <n v="0.86111111111111116"/>
    <s v="Weekday"/>
    <x v="0"/>
    <x v="0"/>
    <n v="442.14"/>
    <s v="Arun Iyer"/>
    <s v="Gold"/>
    <x v="95"/>
    <s v="Billing"/>
    <s v="FreshMart Mysuru Square"/>
    <x v="0"/>
    <x v="1"/>
    <x v="6"/>
    <n v="5"/>
    <n v="0.13834648330174404"/>
    <x v="3"/>
  </r>
  <r>
    <s v="INV101518"/>
    <d v="2025-09-05T00:00:00"/>
    <s v="CUST0627"/>
    <s v="PRD019"/>
    <s v="STR003"/>
    <s v="EMP0298"/>
    <n v="3"/>
    <n v="448.94"/>
    <n v="10"/>
    <n v="134.68"/>
    <n v="1212.1400000000001"/>
    <n v="1140.24"/>
    <n v="71.900000000000006"/>
    <x v="1"/>
    <x v="0"/>
    <x v="0"/>
    <n v="0.4375"/>
    <s v="Weekday"/>
    <x v="85"/>
    <x v="7"/>
    <n v="448.94"/>
    <s v="Ishwarya Mudaliar"/>
    <s v="Silver"/>
    <x v="107"/>
    <s v="Billing"/>
    <s v="FreshMart Tiruppur Square"/>
    <x v="0"/>
    <x v="1"/>
    <x v="10"/>
    <n v="9"/>
    <n v="5.9316580593000809E-2"/>
    <x v="1"/>
  </r>
  <r>
    <s v="INV101628"/>
    <d v="2025-04-27T00:00:00"/>
    <s v="CUST0136"/>
    <s v="PRD108"/>
    <s v="STR064"/>
    <s v="EMP0027"/>
    <n v="1"/>
    <n v="306.62"/>
    <n v="5"/>
    <n v="15.33"/>
    <n v="334.98"/>
    <n v="259.93"/>
    <n v="75.05"/>
    <x v="3"/>
    <x v="0"/>
    <x v="0"/>
    <n v="0.8520833333333333"/>
    <s v="Weekend"/>
    <x v="140"/>
    <x v="4"/>
    <n v="306.62"/>
    <s v="Vani Menon"/>
    <s v="Silver"/>
    <x v="192"/>
    <s v="Billing"/>
    <s v="FreshMart Kochi Extension"/>
    <x v="0"/>
    <x v="1"/>
    <x v="4"/>
    <n v="4"/>
    <n v="0.22404322646128125"/>
    <x v="4"/>
  </r>
  <r>
    <s v="INV101543"/>
    <d v="2025-04-19T00:00:00"/>
    <s v="CUST0471"/>
    <s v="PRD060"/>
    <s v="STR045"/>
    <s v="EMP0057"/>
    <n v="1"/>
    <n v="72.930000000000007"/>
    <n v="15"/>
    <n v="10.94"/>
    <n v="71.290000000000006"/>
    <n v="54.25"/>
    <n v="17.04"/>
    <x v="3"/>
    <x v="0"/>
    <x v="0"/>
    <n v="0.68472222222222223"/>
    <s v="Weekend"/>
    <x v="87"/>
    <x v="11"/>
    <n v="72.930000000000007"/>
    <s v="Latha Subramaniam"/>
    <s v="Silver"/>
    <x v="73"/>
    <s v="Billing"/>
    <s v="FreshMart Madurai Junction"/>
    <x v="0"/>
    <x v="1"/>
    <x v="4"/>
    <n v="4"/>
    <n v="0.23902370598961983"/>
    <x v="3"/>
  </r>
  <r>
    <s v="INV102364"/>
    <d v="2025-04-17T00:00:00"/>
    <s v="CUST0652"/>
    <s v="PRD013"/>
    <s v="STR012"/>
    <s v="EMP0142"/>
    <n v="3"/>
    <n v="161.03"/>
    <n v="20"/>
    <n v="96.62"/>
    <n v="386.47"/>
    <n v="372.72"/>
    <n v="13.75"/>
    <x v="0"/>
    <x v="0"/>
    <x v="0"/>
    <n v="0.53680555555555554"/>
    <s v="Weekday"/>
    <x v="24"/>
    <x v="7"/>
    <n v="161.03"/>
    <s v="Naveen Pillai"/>
    <s v="Silver"/>
    <x v="70"/>
    <s v="Billing"/>
    <s v="FreshMart Chennai Junction"/>
    <x v="0"/>
    <x v="1"/>
    <x v="4"/>
    <n v="4"/>
    <n v="3.5578440758661734E-2"/>
    <x v="2"/>
  </r>
  <r>
    <s v="INV101153"/>
    <d v="2025-04-13T00:00:00"/>
    <s v="CUST0502"/>
    <s v="PRD093"/>
    <s v="STR069"/>
    <s v="EMP0275"/>
    <n v="4"/>
    <n v="96.72"/>
    <n v="5"/>
    <n v="19.34"/>
    <n v="422.67"/>
    <n v="319.27999999999997"/>
    <n v="103.39"/>
    <x v="0"/>
    <x v="0"/>
    <x v="0"/>
    <n v="0.61597222222222225"/>
    <s v="Weekend"/>
    <x v="61"/>
    <x v="10"/>
    <n v="96.72"/>
    <s v="Dhanya Sekar"/>
    <s v="Bronze"/>
    <x v="160"/>
    <s v="Billing"/>
    <s v="FreshMart Madurai Gardens"/>
    <x v="0"/>
    <x v="1"/>
    <x v="4"/>
    <n v="4"/>
    <n v="0.24461163555492463"/>
    <x v="4"/>
  </r>
  <r>
    <s v="INV101304"/>
    <d v="2025-10-04T00:00:00"/>
    <s v="CUST0202"/>
    <s v="PRD006"/>
    <s v="STR045"/>
    <s v="EMP0057"/>
    <n v="1"/>
    <n v="343.56"/>
    <n v="15"/>
    <n v="51.53"/>
    <n v="292.02999999999997"/>
    <n v="216.32"/>
    <n v="75.709999999999994"/>
    <x v="4"/>
    <x v="0"/>
    <x v="0"/>
    <n v="0.51458333333333328"/>
    <s v="Weekday"/>
    <x v="81"/>
    <x v="6"/>
    <n v="343.56"/>
    <s v="Vijay Nair"/>
    <s v="Bronze"/>
    <x v="73"/>
    <s v="Billing"/>
    <s v="FreshMart Madurai Junction"/>
    <x v="0"/>
    <x v="1"/>
    <x v="8"/>
    <n v="10"/>
    <n v="0.25925418621374519"/>
    <x v="3"/>
  </r>
  <r>
    <s v="INV101315"/>
    <d v="2025-10-04T00:00:00"/>
    <s v="CUST0072"/>
    <s v="PRD047"/>
    <s v="STR012"/>
    <s v="EMP0142"/>
    <n v="3"/>
    <n v="520.96"/>
    <n v="15"/>
    <n v="234.43"/>
    <n v="1328.45"/>
    <n v="1031.67"/>
    <n v="296.77999999999997"/>
    <x v="4"/>
    <x v="0"/>
    <x v="0"/>
    <n v="0.51736111111111116"/>
    <s v="Weekday"/>
    <x v="91"/>
    <x v="2"/>
    <n v="474.19"/>
    <s v="Vijay Chandran"/>
    <s v="Gold"/>
    <x v="70"/>
    <s v="Billing"/>
    <s v="FreshMart Chennai Junction"/>
    <x v="0"/>
    <x v="1"/>
    <x v="8"/>
    <n v="10"/>
    <n v="0.22340321427227217"/>
    <x v="3"/>
  </r>
  <r>
    <s v="INV100491"/>
    <d v="2025-02-04T00:00:00"/>
    <s v="CUST0621"/>
    <s v="PRD099"/>
    <s v="STR078"/>
    <s v="EMP0296"/>
    <n v="6"/>
    <n v="432.81"/>
    <n v="10"/>
    <n v="259.69"/>
    <n v="2337.17"/>
    <n v="2084.8200000000002"/>
    <n v="252.35"/>
    <x v="3"/>
    <x v="0"/>
    <x v="0"/>
    <n v="0.75277777777777777"/>
    <s v="Weekday"/>
    <x v="20"/>
    <x v="10"/>
    <n v="401.06"/>
    <s v="Priya Iyer"/>
    <s v="Gold"/>
    <x v="140"/>
    <s v="Billing"/>
    <s v="FreshMart Tiruppur Towers"/>
    <x v="0"/>
    <x v="1"/>
    <x v="0"/>
    <n v="2"/>
    <n v="0.10797246242250243"/>
    <x v="1"/>
  </r>
  <r>
    <s v="INV102168"/>
    <d v="2026-02-21T00:00:00"/>
    <s v="CUST0009"/>
    <s v="PRD056"/>
    <s v="STR011"/>
    <s v="EMP0058"/>
    <n v="4"/>
    <n v="333.54"/>
    <n v="10"/>
    <n v="133.41999999999999"/>
    <n v="1380.85"/>
    <n v="953.72"/>
    <n v="427.13"/>
    <x v="1"/>
    <x v="0"/>
    <x v="0"/>
    <n v="0.79027777777777775"/>
    <s v="Weekend"/>
    <x v="133"/>
    <x v="2"/>
    <n v="333.54"/>
    <s v="Mani Nair"/>
    <s v="Bronze"/>
    <x v="119"/>
    <s v="Cashier"/>
    <s v="FreshMart Bengaluru Enclave"/>
    <x v="0"/>
    <x v="0"/>
    <x v="0"/>
    <n v="2"/>
    <n v="0.3093239671217004"/>
    <x v="1"/>
  </r>
  <r>
    <s v="INV100584"/>
    <d v="2025-12-20T00:00:00"/>
    <s v="CUST0161"/>
    <s v="PRD067"/>
    <s v="STR019"/>
    <s v="EMP0064"/>
    <n v="6"/>
    <n v="188.94"/>
    <n v="15"/>
    <n v="170.05"/>
    <n v="1108.1300000000001"/>
    <n v="813.96"/>
    <n v="294.17"/>
    <x v="3"/>
    <x v="0"/>
    <x v="0"/>
    <n v="0.69652777777777775"/>
    <s v="Weekend"/>
    <x v="30"/>
    <x v="11"/>
    <n v="186.38"/>
    <s v="Karthik Velan"/>
    <s v="Gold"/>
    <x v="174"/>
    <s v="Cashier"/>
    <s v="FreshMart Hyderabad Heights"/>
    <x v="0"/>
    <x v="1"/>
    <x v="2"/>
    <n v="12"/>
    <n v="0.26546524324763338"/>
    <x v="3"/>
  </r>
  <r>
    <s v="INV100064"/>
    <d v="2026-03-16T00:00:00"/>
    <s v="CUST0634"/>
    <s v="PRD014"/>
    <s v="STR033"/>
    <s v="EMP0024"/>
    <n v="6"/>
    <n v="473.63"/>
    <n v="10"/>
    <n v="284.18"/>
    <n v="2557.6"/>
    <n v="2109.7800000000002"/>
    <n v="447.82"/>
    <x v="5"/>
    <x v="0"/>
    <x v="0"/>
    <n v="0.90833333333333333"/>
    <s v="Weekday"/>
    <x v="54"/>
    <x v="7"/>
    <n v="434.65"/>
    <s v="Chandrasekar Pandian"/>
    <s v="Gold"/>
    <x v="156"/>
    <s v="Cashier"/>
    <s v="FreshMart Ahmedabad Complex"/>
    <x v="0"/>
    <x v="0"/>
    <x v="3"/>
    <n v="3"/>
    <n v="0.1750938379730998"/>
    <x v="1"/>
  </r>
  <r>
    <s v="INV100255"/>
    <d v="2025-12-21T00:00:00"/>
    <s v="CUST0031"/>
    <s v="PRD100"/>
    <s v="STR034"/>
    <s v="EMP0034"/>
    <n v="2"/>
    <n v="290.45"/>
    <n v="5"/>
    <n v="29.05"/>
    <n v="634.63"/>
    <n v="475.78"/>
    <n v="158.85"/>
    <x v="1"/>
    <x v="0"/>
    <x v="0"/>
    <n v="0.39374999999999999"/>
    <s v="Weekend"/>
    <x v="90"/>
    <x v="10"/>
    <n v="290.45"/>
    <s v="Lalitha Venkataraman"/>
    <s v="Bronze"/>
    <x v="185"/>
    <s v="Cashier"/>
    <s v="FreshMart Tiruppur Circle"/>
    <x v="0"/>
    <x v="1"/>
    <x v="2"/>
    <n v="12"/>
    <n v="0.25030332634763564"/>
    <x v="4"/>
  </r>
  <r>
    <s v="INV100820"/>
    <d v="2026-02-21T00:00:00"/>
    <s v="CUST0292"/>
    <s v="PRD057"/>
    <s v="STR086"/>
    <s v="EMP0263"/>
    <n v="5"/>
    <n v="317.99"/>
    <n v="15"/>
    <n v="238.49"/>
    <n v="1554.18"/>
    <n v="1175.25"/>
    <n v="378.93"/>
    <x v="4"/>
    <x v="0"/>
    <x v="0"/>
    <n v="0.86319444444444449"/>
    <s v="Weekend"/>
    <x v="117"/>
    <x v="2"/>
    <n v="317.99"/>
    <s v="Nirmala Venkataraman"/>
    <s v="Silver"/>
    <x v="99"/>
    <s v="Cashier"/>
    <s v="FreshMart Bengaluru Circle"/>
    <x v="0"/>
    <x v="0"/>
    <x v="0"/>
    <n v="2"/>
    <n v="0.24381345790062928"/>
    <x v="3"/>
  </r>
  <r>
    <s v="INV102058"/>
    <d v="2026-03-25T00:00:00"/>
    <s v="CUST0595"/>
    <s v="PRD009"/>
    <s v="STR086"/>
    <s v="EMP0263"/>
    <n v="2"/>
    <n v="661.91"/>
    <n v="15"/>
    <n v="198.57"/>
    <n v="1125.25"/>
    <n v="797.44"/>
    <n v="327.81"/>
    <x v="3"/>
    <x v="0"/>
    <x v="0"/>
    <n v="0.6020833333333333"/>
    <s v="Weekday"/>
    <x v="108"/>
    <x v="6"/>
    <n v="661.91"/>
    <s v="Lalitha Devi"/>
    <s v="Bronze"/>
    <x v="99"/>
    <s v="Cashier"/>
    <s v="FreshMart Bengaluru Circle"/>
    <x v="0"/>
    <x v="0"/>
    <x v="3"/>
    <n v="3"/>
    <n v="0.29132192846034216"/>
    <x v="3"/>
  </r>
  <r>
    <s v="INV102380"/>
    <d v="2026-03-22T00:00:00"/>
    <s v="CUST0092"/>
    <s v="PRD090"/>
    <s v="STR086"/>
    <s v="EMP0263"/>
    <n v="7"/>
    <n v="468.73"/>
    <n v="5"/>
    <n v="164.06"/>
    <n v="3584.61"/>
    <n v="2591.2600000000002"/>
    <n v="993.35"/>
    <x v="0"/>
    <x v="0"/>
    <x v="0"/>
    <n v="0.77569444444444446"/>
    <s v="Weekend"/>
    <x v="49"/>
    <x v="9"/>
    <n v="438.7"/>
    <s v="Naveen Kumar"/>
    <s v="Gold"/>
    <x v="99"/>
    <s v="Cashier"/>
    <s v="FreshMart Bengaluru Circle"/>
    <x v="0"/>
    <x v="0"/>
    <x v="3"/>
    <n v="3"/>
    <n v="0.27711522313445536"/>
    <x v="4"/>
  </r>
  <r>
    <s v="INV101619"/>
    <d v="2025-12-23T00:00:00"/>
    <s v="CUST0107"/>
    <s v="PRD022"/>
    <s v="STR086"/>
    <s v="EMP0263"/>
    <n v="4"/>
    <n v="397.22"/>
    <n v="10"/>
    <n v="158.88999999999999"/>
    <n v="1429.99"/>
    <n v="1277.48"/>
    <n v="152.51"/>
    <x v="5"/>
    <x v="0"/>
    <x v="0"/>
    <n v="0.60833333333333328"/>
    <s v="Weekday"/>
    <x v="25"/>
    <x v="7"/>
    <n v="397.22"/>
    <s v="Naveen Sekar"/>
    <s v="Bronze"/>
    <x v="99"/>
    <s v="Cashier"/>
    <s v="FreshMart Bengaluru Circle"/>
    <x v="0"/>
    <x v="1"/>
    <x v="2"/>
    <n v="12"/>
    <n v="0.10665109546220602"/>
    <x v="1"/>
  </r>
  <r>
    <s v="INV100609"/>
    <d v="2026-10-03T00:00:00"/>
    <s v="CUST0037"/>
    <s v="PRD066"/>
    <s v="STR089"/>
    <s v="EMP0105"/>
    <n v="3"/>
    <n v="491.81"/>
    <n v="10"/>
    <n v="147.54"/>
    <n v="1327.89"/>
    <n v="1096.71"/>
    <n v="231.18"/>
    <x v="0"/>
    <x v="0"/>
    <x v="0"/>
    <n v="0.47013888888888888"/>
    <s v="Weekday"/>
    <x v="126"/>
    <x v="11"/>
    <n v="491.81"/>
    <s v="Ezhil Balan"/>
    <s v="Gold"/>
    <x v="63"/>
    <s v="Cashier"/>
    <s v="FreshMart Salem Hub"/>
    <x v="0"/>
    <x v="0"/>
    <x v="8"/>
    <n v="10"/>
    <n v="0.17409574588256557"/>
    <x v="1"/>
  </r>
  <r>
    <s v="INV101345"/>
    <d v="2026-03-29T00:00:00"/>
    <s v="CUST0114"/>
    <s v="PRD149"/>
    <s v="STR012"/>
    <s v="EMP0157"/>
    <n v="3"/>
    <n v="171.25"/>
    <n v="10"/>
    <n v="51.38"/>
    <n v="531.73"/>
    <n v="372.99"/>
    <n v="158.74"/>
    <x v="2"/>
    <x v="0"/>
    <x v="0"/>
    <n v="0.59027777777777779"/>
    <s v="Weekend"/>
    <x v="89"/>
    <x v="5"/>
    <n v="171.25"/>
    <s v="Hariharan Menon"/>
    <s v="Bronze"/>
    <x v="142"/>
    <s v="Cashier"/>
    <s v="FreshMart Chennai Junction"/>
    <x v="0"/>
    <x v="0"/>
    <x v="3"/>
    <n v="3"/>
    <n v="0.29853497075583474"/>
    <x v="1"/>
  </r>
  <r>
    <s v="INV100804"/>
    <d v="2026-08-02T00:00:00"/>
    <s v="CUST0103"/>
    <s v="PRD093"/>
    <s v="STR062"/>
    <s v="EMP0350"/>
    <n v="3"/>
    <n v="96.72"/>
    <n v="20"/>
    <n v="58.03"/>
    <n v="266.95"/>
    <n v="239.46"/>
    <n v="27.49"/>
    <x v="5"/>
    <x v="0"/>
    <x v="0"/>
    <n v="0.51736111111111116"/>
    <s v="Weekend"/>
    <x v="61"/>
    <x v="10"/>
    <n v="96.72"/>
    <s v="Chandran Varma"/>
    <s v="Bronze"/>
    <x v="94"/>
    <s v="Cashier"/>
    <s v="FreshMart Hyderabad Crossing"/>
    <x v="0"/>
    <x v="0"/>
    <x v="11"/>
    <n v="8"/>
    <n v="0.10297808578385466"/>
    <x v="2"/>
  </r>
  <r>
    <s v="INV101909"/>
    <d v="2025-08-12T00:00:00"/>
    <s v="CUST0149"/>
    <s v="PRD087"/>
    <s v="STR018"/>
    <s v="EMP0308"/>
    <n v="2"/>
    <n v="71.290000000000006"/>
    <n v="15"/>
    <n v="21.39"/>
    <n v="121.19"/>
    <n v="118.74"/>
    <n v="2.4500000000000002"/>
    <x v="2"/>
    <x v="0"/>
    <x v="0"/>
    <n v="0.50763888888888886"/>
    <s v="Weekday"/>
    <x v="97"/>
    <x v="9"/>
    <n v="71.290000000000006"/>
    <s v="Vani Rao"/>
    <s v="Silver"/>
    <x v="80"/>
    <s v="Cashier"/>
    <s v="FreshMart Hyderabad Main Road"/>
    <x v="0"/>
    <x v="1"/>
    <x v="11"/>
    <n v="8"/>
    <n v="2.0216189454575463E-2"/>
    <x v="3"/>
  </r>
  <r>
    <s v="INV100613"/>
    <d v="2026-11-03T00:00:00"/>
    <s v="CUST0654"/>
    <s v="PRD034"/>
    <s v="STR018"/>
    <s v="EMP0308"/>
    <n v="7"/>
    <n v="125.74"/>
    <n v="10"/>
    <n v="88.02"/>
    <n v="792.16"/>
    <n v="681.45"/>
    <n v="110.71"/>
    <x v="1"/>
    <x v="0"/>
    <x v="0"/>
    <n v="0.59444444444444444"/>
    <s v="Weekday"/>
    <x v="13"/>
    <x v="3"/>
    <n v="124.84"/>
    <s v="Gokul Sekar"/>
    <s v="Gold"/>
    <x v="80"/>
    <s v="Cashier"/>
    <s v="FreshMart Hyderabad Main Road"/>
    <x v="0"/>
    <x v="0"/>
    <x v="5"/>
    <n v="11"/>
    <n v="0.13975711977378308"/>
    <x v="1"/>
  </r>
  <r>
    <s v="INV100740"/>
    <d v="2025-08-12T00:00:00"/>
    <s v="CUST0082"/>
    <s v="PRD121"/>
    <s v="STR039"/>
    <s v="EMP0333"/>
    <n v="3"/>
    <n v="350.83"/>
    <n v="10"/>
    <n v="105.25"/>
    <n v="947.24"/>
    <n v="814.59"/>
    <n v="132.65"/>
    <x v="5"/>
    <x v="0"/>
    <x v="0"/>
    <n v="0.58819444444444446"/>
    <s v="Weekday"/>
    <x v="112"/>
    <x v="8"/>
    <n v="223.15"/>
    <s v="Kavya Raj"/>
    <s v="Gold"/>
    <x v="101"/>
    <s v="Cashier"/>
    <s v="FreshMart Mysuru Market"/>
    <x v="0"/>
    <x v="1"/>
    <x v="11"/>
    <n v="8"/>
    <n v="0.14003842743127401"/>
    <x v="1"/>
  </r>
  <r>
    <s v="INV102471"/>
    <d v="2025-12-24T00:00:00"/>
    <s v="CUST0188"/>
    <s v="PRD053"/>
    <s v="STR058"/>
    <s v="EMP0314"/>
    <n v="5"/>
    <n v="294.41000000000003"/>
    <n v="10"/>
    <n v="147.21"/>
    <n v="1324.84"/>
    <n v="973.2"/>
    <n v="351.64"/>
    <x v="3"/>
    <x v="0"/>
    <x v="0"/>
    <n v="0.47638888888888886"/>
    <s v="Weekday"/>
    <x v="23"/>
    <x v="2"/>
    <n v="262.77"/>
    <s v="Gopal Raj"/>
    <s v="Gold"/>
    <x v="276"/>
    <s v="Cashier"/>
    <s v="FreshMart Erode Central"/>
    <x v="0"/>
    <x v="1"/>
    <x v="2"/>
    <n v="12"/>
    <n v="0.26542073005042122"/>
    <x v="1"/>
  </r>
  <r>
    <s v="INV100659"/>
    <d v="2026-03-21T00:00:00"/>
    <s v="CUST0191"/>
    <s v="PRD135"/>
    <s v="STR041"/>
    <s v="EMP0325"/>
    <n v="3"/>
    <n v="379.12"/>
    <n v="15"/>
    <n v="170.6"/>
    <n v="1111.77"/>
    <n v="879.15"/>
    <n v="232.62"/>
    <x v="0"/>
    <x v="0"/>
    <x v="0"/>
    <n v="0.50416666666666665"/>
    <s v="Weekend"/>
    <x v="43"/>
    <x v="0"/>
    <n v="379.12"/>
    <s v="Elango Balan"/>
    <s v="Bronze"/>
    <x v="298"/>
    <s v="Cashier"/>
    <s v="FreshMart Tiruppur Colony"/>
    <x v="0"/>
    <x v="0"/>
    <x v="3"/>
    <n v="3"/>
    <n v="0.20923392428290025"/>
    <x v="3"/>
  </r>
  <r>
    <s v="INV101377"/>
    <d v="2026-02-14T00:00:00"/>
    <s v="CUST0202"/>
    <s v="PRD001"/>
    <s v="STR041"/>
    <s v="EMP0325"/>
    <n v="4"/>
    <n v="299.73"/>
    <n v="10"/>
    <n v="119.89"/>
    <n v="1240.8800000000001"/>
    <n v="738.96"/>
    <n v="501.92"/>
    <x v="2"/>
    <x v="0"/>
    <x v="0"/>
    <n v="0.39305555555555555"/>
    <s v="Weekend"/>
    <x v="76"/>
    <x v="6"/>
    <n v="299.73"/>
    <s v="Vijay Nair"/>
    <s v="Bronze"/>
    <x v="298"/>
    <s v="Cashier"/>
    <s v="FreshMart Tiruppur Colony"/>
    <x v="0"/>
    <x v="0"/>
    <x v="0"/>
    <n v="2"/>
    <n v="0.40448713816001547"/>
    <x v="1"/>
  </r>
  <r>
    <s v="INV102462"/>
    <d v="2026-03-21T00:00:00"/>
    <s v="CUST0237"/>
    <s v="PRD092"/>
    <s v="STR077"/>
    <s v="EMP0030"/>
    <n v="3"/>
    <n v="224.28"/>
    <n v="20"/>
    <n v="134.57"/>
    <n v="619.01"/>
    <n v="577.16999999999996"/>
    <n v="41.84"/>
    <x v="4"/>
    <x v="0"/>
    <x v="0"/>
    <n v="0.69930555555555551"/>
    <s v="Weekend"/>
    <x v="22"/>
    <x v="9"/>
    <n v="224.28"/>
    <s v="Harini Varma"/>
    <s v="Bronze"/>
    <x v="110"/>
    <s v="Cashier"/>
    <s v="FreshMart Kochi Gardens"/>
    <x v="0"/>
    <x v="0"/>
    <x v="3"/>
    <n v="3"/>
    <n v="6.7591799809373035E-2"/>
    <x v="2"/>
  </r>
  <r>
    <s v="INV101473"/>
    <d v="2026-01-15T00:00:00"/>
    <s v="CUST0244"/>
    <s v="PRD004"/>
    <s v="STR057"/>
    <s v="EMP0065"/>
    <n v="1"/>
    <n v="398.25"/>
    <n v="15"/>
    <n v="59.74"/>
    <n v="338.51"/>
    <n v="236.54"/>
    <n v="101.97"/>
    <x v="1"/>
    <x v="0"/>
    <x v="0"/>
    <n v="0.86736111111111114"/>
    <s v="Weekday"/>
    <x v="127"/>
    <x v="6"/>
    <n v="398.25"/>
    <s v="Padma Naicker"/>
    <s v="Silver"/>
    <x v="169"/>
    <s v="Cashier"/>
    <s v="FreshMart Madurai Point"/>
    <x v="0"/>
    <x v="0"/>
    <x v="7"/>
    <n v="1"/>
    <n v="0.3012318690732918"/>
    <x v="3"/>
  </r>
  <r>
    <s v="INV101961"/>
    <d v="2026-08-03T00:00:00"/>
    <s v="CUST0263"/>
    <s v="PRD085"/>
    <s v="STR028"/>
    <s v="EMP0123"/>
    <n v="6"/>
    <n v="401.75"/>
    <n v="5"/>
    <n v="120.53"/>
    <n v="2633.47"/>
    <n v="2016.42"/>
    <n v="617.04999999999995"/>
    <x v="3"/>
    <x v="0"/>
    <x v="0"/>
    <n v="0.65486111111111112"/>
    <s v="Weekend"/>
    <x v="44"/>
    <x v="9"/>
    <n v="389.61"/>
    <s v="Deepa Kumar"/>
    <s v="Gold"/>
    <x v="111"/>
    <s v="Cashier"/>
    <s v="FreshMart Ahmedabad Hub"/>
    <x v="0"/>
    <x v="0"/>
    <x v="11"/>
    <n v="8"/>
    <n v="0.23431062438531672"/>
    <x v="4"/>
  </r>
  <r>
    <s v="INV101557"/>
    <d v="2025-12-17T00:00:00"/>
    <s v="CUST0264"/>
    <s v="PRD094"/>
    <s v="STR092"/>
    <s v="EMP0122"/>
    <n v="8"/>
    <n v="327.9"/>
    <n v="10"/>
    <n v="262.32"/>
    <n v="2360.88"/>
    <n v="2005.52"/>
    <n v="355.36"/>
    <x v="5"/>
    <x v="0"/>
    <x v="0"/>
    <n v="0.52986111111111112"/>
    <s v="Weekday"/>
    <x v="130"/>
    <x v="10"/>
    <n v="298.68"/>
    <s v="Kavya Sharma"/>
    <s v="Gold"/>
    <x v="64"/>
    <s v="Cashier"/>
    <s v="FreshMart Chennai Gardens"/>
    <x v="0"/>
    <x v="1"/>
    <x v="2"/>
    <n v="12"/>
    <n v="0.15052014503066652"/>
    <x v="1"/>
  </r>
  <r>
    <s v="INV101515"/>
    <d v="2025-11-12T00:00:00"/>
    <s v="CUST0290"/>
    <s v="PRD030"/>
    <s v="STR029"/>
    <s v="EMP0155"/>
    <n v="4"/>
    <n v="172.63"/>
    <n v="10"/>
    <n v="69.05"/>
    <n v="621.47"/>
    <n v="568"/>
    <n v="53.47"/>
    <x v="5"/>
    <x v="0"/>
    <x v="0"/>
    <n v="0.69027777777777777"/>
    <s v="Weekday"/>
    <x v="69"/>
    <x v="3"/>
    <n v="172.63"/>
    <s v="Uma Pillai"/>
    <s v="Bronze"/>
    <x v="247"/>
    <s v="Cashier"/>
    <s v="FreshMart Bengaluru Colony"/>
    <x v="0"/>
    <x v="1"/>
    <x v="5"/>
    <n v="11"/>
    <n v="8.6037942298099662E-2"/>
    <x v="1"/>
  </r>
  <r>
    <s v="INV100330"/>
    <d v="2026-08-03T00:00:00"/>
    <s v="CUST0581"/>
    <s v="PRD027"/>
    <s v="STR059"/>
    <s v="EMP0094"/>
    <n v="4"/>
    <n v="139.21"/>
    <n v="20"/>
    <n v="111.37"/>
    <n v="512.29"/>
    <n v="427.96"/>
    <n v="84.33"/>
    <x v="3"/>
    <x v="0"/>
    <x v="0"/>
    <n v="0.46388888888888891"/>
    <s v="Weekend"/>
    <x v="4"/>
    <x v="3"/>
    <n v="139.21"/>
    <s v="Banu Naidu"/>
    <s v="Silver"/>
    <x v="320"/>
    <s v="Cashier"/>
    <s v="FreshMart Coimbatore Plaza"/>
    <x v="0"/>
    <x v="0"/>
    <x v="11"/>
    <n v="8"/>
    <n v="0.16461379296882625"/>
    <x v="2"/>
  </r>
  <r>
    <s v="INV101081"/>
    <d v="2026-01-27T00:00:00"/>
    <s v="CUST0396"/>
    <s v="PRD051"/>
    <s v="STR057"/>
    <s v="EMP0065"/>
    <n v="2"/>
    <n v="147.97"/>
    <n v="20"/>
    <n v="59.19"/>
    <n v="236.75"/>
    <n v="225.6"/>
    <n v="11.15"/>
    <x v="2"/>
    <x v="0"/>
    <x v="0"/>
    <n v="0.91041666666666665"/>
    <s v="Weekday"/>
    <x v="136"/>
    <x v="2"/>
    <n v="147.97"/>
    <s v="Yogesh Raj"/>
    <s v="Silver"/>
    <x v="169"/>
    <s v="Cashier"/>
    <s v="FreshMart Madurai Point"/>
    <x v="0"/>
    <x v="0"/>
    <x v="7"/>
    <n v="1"/>
    <n v="4.7096092925026402E-2"/>
    <x v="2"/>
  </r>
  <r>
    <s v="INV101731"/>
    <d v="2026-02-23T00:00:00"/>
    <s v="CUST0548"/>
    <s v="PRD094"/>
    <s v="STR046"/>
    <s v="EMP0172"/>
    <n v="3"/>
    <n v="328.22"/>
    <n v="5"/>
    <n v="49.23"/>
    <n v="935.43"/>
    <n v="752.07"/>
    <n v="183.36"/>
    <x v="4"/>
    <x v="0"/>
    <x v="0"/>
    <n v="0.60902777777777772"/>
    <s v="Weekday"/>
    <x v="130"/>
    <x v="10"/>
    <n v="298.68"/>
    <s v="Charulatha Gupta"/>
    <s v="Gold"/>
    <x v="151"/>
    <s v="Cashier"/>
    <s v="FreshMart Mysuru Colony"/>
    <x v="0"/>
    <x v="0"/>
    <x v="0"/>
    <n v="2"/>
    <n v="0.19601680510567335"/>
    <x v="4"/>
  </r>
  <r>
    <s v="INV102360"/>
    <d v="2026-06-01T00:00:00"/>
    <s v="CUST0529"/>
    <s v="PRD072"/>
    <s v="STR088"/>
    <s v="EMP0012"/>
    <n v="1"/>
    <n v="340.25"/>
    <n v="20"/>
    <n v="68.05"/>
    <n v="272.2"/>
    <n v="263.85000000000002"/>
    <n v="8.35"/>
    <x v="1"/>
    <x v="0"/>
    <x v="0"/>
    <n v="0.53125"/>
    <s v="Weekday"/>
    <x v="57"/>
    <x v="1"/>
    <n v="340.25"/>
    <s v="Indira Balan"/>
    <s v="Bronze"/>
    <x v="172"/>
    <s v="Cashier"/>
    <s v="FreshMart Salem Extension"/>
    <x v="0"/>
    <x v="0"/>
    <x v="9"/>
    <n v="6"/>
    <n v="3.0675973548861132E-2"/>
    <x v="2"/>
  </r>
  <r>
    <s v="INV101848"/>
    <d v="2025-12-21T00:00:00"/>
    <s v="CUST0589"/>
    <s v="PRD120"/>
    <s v="STR089"/>
    <s v="EMP0054"/>
    <n v="1"/>
    <n v="109.69"/>
    <n v="10"/>
    <n v="10.97"/>
    <n v="113.53"/>
    <n v="92.96"/>
    <n v="20.57"/>
    <x v="5"/>
    <x v="0"/>
    <x v="0"/>
    <n v="0.55694444444444446"/>
    <s v="Weekend"/>
    <x v="26"/>
    <x v="8"/>
    <n v="109.69"/>
    <s v="Ovi Venkataraman"/>
    <s v="Silver"/>
    <x v="337"/>
    <s v="Cashier"/>
    <s v="FreshMart Salem Hub"/>
    <x v="0"/>
    <x v="1"/>
    <x v="2"/>
    <n v="12"/>
    <n v="0.18118558971197041"/>
    <x v="1"/>
  </r>
  <r>
    <s v="INV101190"/>
    <d v="2025-12-13T00:00:00"/>
    <s v="CUST0611"/>
    <s v="PRD104"/>
    <s v="STR092"/>
    <s v="EMP0122"/>
    <n v="5"/>
    <n v="191.87"/>
    <n v="5"/>
    <n v="47.97"/>
    <n v="1048.0899999999999"/>
    <n v="767.1"/>
    <n v="280.99"/>
    <x v="0"/>
    <x v="0"/>
    <x v="0"/>
    <n v="0.42916666666666664"/>
    <s v="Weekend"/>
    <x v="95"/>
    <x v="10"/>
    <n v="191.13"/>
    <s v="Vasanth Iyer"/>
    <s v="Gold"/>
    <x v="64"/>
    <s v="Cashier"/>
    <s v="FreshMart Chennai Gardens"/>
    <x v="0"/>
    <x v="1"/>
    <x v="2"/>
    <n v="12"/>
    <n v="0.26809720539266668"/>
    <x v="4"/>
  </r>
  <r>
    <s v="INV102001"/>
    <d v="2025-12-13T00:00:00"/>
    <s v="CUST0617"/>
    <s v="PRD021"/>
    <s v="STR089"/>
    <s v="EMP0105"/>
    <n v="4"/>
    <n v="38.659999999999997"/>
    <n v="20"/>
    <n v="30.93"/>
    <n v="142.27000000000001"/>
    <n v="129.6"/>
    <n v="12.67"/>
    <x v="0"/>
    <x v="0"/>
    <x v="0"/>
    <n v="0.41180555555555554"/>
    <s v="Weekend"/>
    <x v="67"/>
    <x v="7"/>
    <n v="38.659999999999997"/>
    <s v="Pandi Pandian"/>
    <s v="Silver"/>
    <x v="63"/>
    <s v="Cashier"/>
    <s v="FreshMart Salem Hub"/>
    <x v="0"/>
    <x v="1"/>
    <x v="2"/>
    <n v="12"/>
    <n v="8.9056020243199543E-2"/>
    <x v="2"/>
  </r>
  <r>
    <s v="INV101250"/>
    <d v="2025-12-14T00:00:00"/>
    <s v="CUST0625"/>
    <s v="PRD048"/>
    <s v="STR056"/>
    <s v="EMP0163"/>
    <n v="5"/>
    <n v="147.72"/>
    <n v="5"/>
    <n v="36.93"/>
    <n v="806.92"/>
    <n v="546.04999999999995"/>
    <n v="260.87"/>
    <x v="0"/>
    <x v="0"/>
    <x v="0"/>
    <n v="0.64444444444444449"/>
    <s v="Weekend"/>
    <x v="122"/>
    <x v="2"/>
    <n v="147.72"/>
    <s v="Kishore Prabhu"/>
    <s v="Silver"/>
    <x v="165"/>
    <s v="Cashier"/>
    <s v="FreshMart Bengaluru Junction"/>
    <x v="0"/>
    <x v="1"/>
    <x v="2"/>
    <n v="12"/>
    <n v="0.32329103256828434"/>
    <x v="4"/>
  </r>
  <r>
    <s v="INV100162"/>
    <d v="2026-01-01T00:00:00"/>
    <s v="CUST0638"/>
    <s v="PRD077"/>
    <s v="STR086"/>
    <s v="EMP0263"/>
    <n v="6"/>
    <n v="86.82"/>
    <n v="5"/>
    <n v="26.05"/>
    <n v="494.87"/>
    <n v="409.02"/>
    <n v="85.85"/>
    <x v="1"/>
    <x v="0"/>
    <x v="0"/>
    <n v="0.7006944444444444"/>
    <s v="Weekday"/>
    <x v="109"/>
    <x v="1"/>
    <n v="86.11"/>
    <s v="Deepak Gounder"/>
    <s v="Gold"/>
    <x v="99"/>
    <s v="Cashier"/>
    <s v="FreshMart Bengaluru Circle"/>
    <x v="0"/>
    <x v="0"/>
    <x v="7"/>
    <n v="1"/>
    <n v="0.17347990381312262"/>
    <x v="4"/>
  </r>
  <r>
    <s v="INV101446"/>
    <d v="2025-12-14T00:00:00"/>
    <s v="CUST0638"/>
    <s v="PRD081"/>
    <s v="STR008"/>
    <s v="EMP0308"/>
    <n v="7"/>
    <n v="56.22"/>
    <n v="15"/>
    <n v="59.03"/>
    <n v="384.69"/>
    <n v="314.72000000000003"/>
    <n v="69.97"/>
    <x v="3"/>
    <x v="0"/>
    <x v="0"/>
    <n v="0.8354166666666667"/>
    <s v="Weekend"/>
    <x v="70"/>
    <x v="1"/>
    <n v="55.81"/>
    <s v="Deepak Gounder"/>
    <s v="Gold"/>
    <x v="80"/>
    <s v="Cashier"/>
    <s v="FreshMart Kochi Plaza"/>
    <x v="0"/>
    <x v="1"/>
    <x v="2"/>
    <n v="12"/>
    <n v="0.18188671397748837"/>
    <x v="3"/>
  </r>
  <r>
    <s v="INV102203"/>
    <d v="2025-12-16T00:00:00"/>
    <s v="CUST0659"/>
    <s v="PRD067"/>
    <s v="STR018"/>
    <s v="EMP0308"/>
    <n v="1"/>
    <n v="186.38"/>
    <n v="15"/>
    <n v="27.96"/>
    <n v="158.41999999999999"/>
    <n v="135.66"/>
    <n v="22.76"/>
    <x v="0"/>
    <x v="0"/>
    <x v="0"/>
    <n v="0.45208333333333334"/>
    <s v="Weekday"/>
    <x v="30"/>
    <x v="11"/>
    <n v="186.38"/>
    <s v="Unknown"/>
    <s v="Bronze"/>
    <x v="80"/>
    <s v="Cashier"/>
    <s v="FreshMart Hyderabad Main Road"/>
    <x v="0"/>
    <x v="1"/>
    <x v="2"/>
    <n v="12"/>
    <n v="0.14366872869587174"/>
    <x v="3"/>
  </r>
  <r>
    <s v="INV101163"/>
    <d v="2025-05-12T00:00:00"/>
    <s v="CUST0029"/>
    <s v="PRD008"/>
    <s v="STR049"/>
    <s v="EMP0183"/>
    <n v="5"/>
    <n v="455.79"/>
    <n v="10"/>
    <n v="227.9"/>
    <n v="2051.0500000000002"/>
    <n v="1414.4"/>
    <n v="636.65"/>
    <x v="1"/>
    <x v="0"/>
    <x v="0"/>
    <n v="0.53888888888888886"/>
    <s v="Weekday"/>
    <x v="68"/>
    <x v="6"/>
    <n v="455.79"/>
    <s v="Ishwarya Krishnan"/>
    <s v="Silver"/>
    <x v="146"/>
    <s v="Cashier"/>
    <s v="FreshMart Mysuru Circle"/>
    <x v="0"/>
    <x v="1"/>
    <x v="6"/>
    <n v="5"/>
    <n v="0.31040198922503104"/>
    <x v="1"/>
  </r>
  <r>
    <s v="INV101152"/>
    <d v="2025-11-30T00:00:00"/>
    <s v="CUST0122"/>
    <s v="PRD136"/>
    <s v="STR051"/>
    <s v="EMP0172"/>
    <n v="1"/>
    <n v="123.11"/>
    <n v="15"/>
    <n v="18.47"/>
    <n v="120.34"/>
    <n v="91.18"/>
    <n v="29.16"/>
    <x v="1"/>
    <x v="0"/>
    <x v="0"/>
    <n v="0.57430555555555551"/>
    <s v="Weekend"/>
    <x v="72"/>
    <x v="0"/>
    <n v="123.11"/>
    <s v="Sudha Prabhu"/>
    <s v="Bronze"/>
    <x v="151"/>
    <s v="Cashier"/>
    <s v="FreshMart Madurai Arcade"/>
    <x v="0"/>
    <x v="1"/>
    <x v="5"/>
    <n v="11"/>
    <n v="0.24231344523849094"/>
    <x v="3"/>
  </r>
  <r>
    <s v="INV101964"/>
    <d v="2025-11-30T00:00:00"/>
    <s v="CUST0427"/>
    <s v="PRD097"/>
    <s v="STR062"/>
    <s v="EMP0350"/>
    <n v="4"/>
    <n v="365.92"/>
    <n v="15"/>
    <n v="219.55"/>
    <n v="1430.75"/>
    <n v="1241.52"/>
    <n v="189.23"/>
    <x v="3"/>
    <x v="0"/>
    <x v="0"/>
    <n v="0.80277777777777781"/>
    <s v="Weekend"/>
    <x v="41"/>
    <x v="10"/>
    <n v="365.92"/>
    <s v="Ashok Gounder"/>
    <s v="Bronze"/>
    <x v="94"/>
    <s v="Cashier"/>
    <s v="FreshMart Hyderabad Crossing"/>
    <x v="0"/>
    <x v="1"/>
    <x v="5"/>
    <n v="11"/>
    <n v="0.13225930456054516"/>
    <x v="3"/>
  </r>
  <r>
    <s v="INV100442"/>
    <d v="2025-11-29T00:00:00"/>
    <s v="CUST0246"/>
    <s v="PRD144"/>
    <s v="STR030"/>
    <s v="EMP0036"/>
    <n v="6"/>
    <n v="247.94"/>
    <n v="10"/>
    <n v="148.76"/>
    <n v="1539.71"/>
    <n v="1116.24"/>
    <n v="423.47"/>
    <x v="2"/>
    <x v="0"/>
    <x v="0"/>
    <n v="0.68541666666666667"/>
    <s v="Weekend"/>
    <x v="14"/>
    <x v="5"/>
    <n v="242.22"/>
    <s v="Udhay Varma"/>
    <s v="Gold"/>
    <x v="85"/>
    <s v="Cashier"/>
    <s v="FreshMart Mysuru Bypass"/>
    <x v="0"/>
    <x v="1"/>
    <x v="5"/>
    <n v="11"/>
    <n v="0.27503231127939676"/>
    <x v="1"/>
  </r>
  <r>
    <s v="INV100278"/>
    <d v="2025-11-25T00:00:00"/>
    <s v="CUST0132"/>
    <s v="PRD018"/>
    <s v="STR062"/>
    <s v="EMP0350"/>
    <n v="2"/>
    <n v="232.58"/>
    <n v="5"/>
    <n v="23.26"/>
    <n v="441.9"/>
    <n v="382.4"/>
    <n v="59.5"/>
    <x v="3"/>
    <x v="0"/>
    <x v="0"/>
    <n v="0.64722222222222225"/>
    <s v="Weekday"/>
    <x v="21"/>
    <x v="7"/>
    <n v="232.58"/>
    <s v="Suresh Balan"/>
    <s v="Bronze"/>
    <x v="94"/>
    <s v="Cashier"/>
    <s v="FreshMart Hyderabad Crossing"/>
    <x v="0"/>
    <x v="1"/>
    <x v="5"/>
    <n v="11"/>
    <n v="0.13464584747680472"/>
    <x v="4"/>
  </r>
  <r>
    <s v="INV100770"/>
    <d v="2025-11-24T00:00:00"/>
    <s v="CUST0252"/>
    <s v="PRD015"/>
    <s v="STR085"/>
    <s v="EMP0121"/>
    <n v="1"/>
    <n v="459.58"/>
    <n v="5"/>
    <n v="22.98"/>
    <n v="436.6"/>
    <n v="386.89"/>
    <n v="49.71"/>
    <x v="0"/>
    <x v="0"/>
    <x v="0"/>
    <n v="0.68333333333333335"/>
    <s v="Weekday"/>
    <x v="19"/>
    <x v="7"/>
    <n v="459.58"/>
    <s v="Kannan Gupta"/>
    <s v="Silver"/>
    <x v="130"/>
    <s v="Cashier"/>
    <s v="FreshMart Mysuru Arcade"/>
    <x v="0"/>
    <x v="1"/>
    <x v="5"/>
    <n v="11"/>
    <n v="0.11385707741639944"/>
    <x v="4"/>
  </r>
  <r>
    <s v="INV100743"/>
    <d v="2025-11-23T00:00:00"/>
    <s v="CUST0219"/>
    <s v="PRD080"/>
    <s v="STR041"/>
    <s v="EMP0325"/>
    <n v="5"/>
    <n v="308.2"/>
    <n v="20"/>
    <n v="308.2"/>
    <n v="1417.72"/>
    <n v="1031.5"/>
    <n v="386.22"/>
    <x v="1"/>
    <x v="0"/>
    <x v="0"/>
    <n v="0.77569444444444446"/>
    <s v="Weekend"/>
    <x v="56"/>
    <x v="1"/>
    <n v="275.70999999999998"/>
    <s v="Pandi Naidu"/>
    <s v="Gold"/>
    <x v="298"/>
    <s v="Cashier"/>
    <s v="FreshMart Tiruppur Colony"/>
    <x v="0"/>
    <x v="1"/>
    <x v="5"/>
    <n v="11"/>
    <n v="0.27242332759642246"/>
    <x v="2"/>
  </r>
  <r>
    <s v="INV101066"/>
    <d v="2025-11-23T00:00:00"/>
    <s v="CUST0619"/>
    <s v="PRD135"/>
    <s v="STR070"/>
    <s v="EMP0110"/>
    <n v="4"/>
    <n v="379.12"/>
    <n v="10"/>
    <n v="151.65"/>
    <n v="1569.55"/>
    <n v="1172.2"/>
    <n v="397.35"/>
    <x v="0"/>
    <x v="0"/>
    <x v="0"/>
    <n v="0.79097222222222219"/>
    <s v="Weekend"/>
    <x v="43"/>
    <x v="0"/>
    <n v="379.12"/>
    <s v="Thenmozhi Gupta"/>
    <s v="Silver"/>
    <x v="178"/>
    <s v="Cashier"/>
    <s v="FreshMart Bengaluru Nagar"/>
    <x v="0"/>
    <x v="1"/>
    <x v="5"/>
    <n v="11"/>
    <n v="0.25316173425504129"/>
    <x v="1"/>
  </r>
  <r>
    <s v="INV101456"/>
    <d v="2025-11-22T00:00:00"/>
    <s v="CUST0321"/>
    <s v="PRD012"/>
    <s v="STR092"/>
    <s v="EMP0122"/>
    <n v="5"/>
    <n v="541.35"/>
    <n v="5"/>
    <n v="135.34"/>
    <n v="2957.12"/>
    <n v="1682"/>
    <n v="1275.1199999999999"/>
    <x v="1"/>
    <x v="0"/>
    <x v="0"/>
    <n v="0.65902777777777777"/>
    <s v="Weekend"/>
    <x v="51"/>
    <x v="6"/>
    <n v="541.35"/>
    <s v="Yamuna Mudaliar"/>
    <s v="Silver"/>
    <x v="64"/>
    <s v="Cashier"/>
    <s v="FreshMart Chennai Gardens"/>
    <x v="0"/>
    <x v="1"/>
    <x v="5"/>
    <n v="11"/>
    <n v="0.43120333297262198"/>
    <x v="4"/>
  </r>
  <r>
    <s v="INV102337"/>
    <d v="2025-11-21T00:00:00"/>
    <s v="CUST0186"/>
    <s v="PRD024"/>
    <s v="STR033"/>
    <s v="EMP0024"/>
    <n v="4"/>
    <n v="313.47000000000003"/>
    <n v="10"/>
    <n v="125.39"/>
    <n v="1128.49"/>
    <n v="984.48"/>
    <n v="144.01"/>
    <x v="5"/>
    <x v="0"/>
    <x v="0"/>
    <n v="0.6479166666666667"/>
    <s v="Weekday"/>
    <x v="88"/>
    <x v="7"/>
    <n v="313.47000000000003"/>
    <s v="Bhavani Pillai"/>
    <s v="Bronze"/>
    <x v="156"/>
    <s v="Cashier"/>
    <s v="FreshMart Ahmedabad Complex"/>
    <x v="0"/>
    <x v="1"/>
    <x v="5"/>
    <n v="11"/>
    <n v="0.12761300498896755"/>
    <x v="1"/>
  </r>
  <r>
    <s v="INV102282"/>
    <d v="2025-11-18T00:00:00"/>
    <s v="CUST0146"/>
    <s v="PRD128"/>
    <s v="STR012"/>
    <s v="EMP0157"/>
    <n v="4"/>
    <n v="253.11"/>
    <n v="10"/>
    <n v="101.24"/>
    <n v="911.2"/>
    <n v="762.96"/>
    <n v="148.24"/>
    <x v="5"/>
    <x v="0"/>
    <x v="0"/>
    <n v="0.78333333333333333"/>
    <s v="Weekday"/>
    <x v="46"/>
    <x v="0"/>
    <n v="253.11"/>
    <s v="Dhanya Chandran"/>
    <s v="Silver"/>
    <x v="142"/>
    <s v="Cashier"/>
    <s v="FreshMart Chennai Junction"/>
    <x v="0"/>
    <x v="1"/>
    <x v="5"/>
    <n v="11"/>
    <n v="0.16268656716417912"/>
    <x v="1"/>
  </r>
  <r>
    <s v="INV100450"/>
    <d v="2025-11-13T00:00:00"/>
    <s v="CUST0035"/>
    <s v="PRD147"/>
    <s v="STR051"/>
    <s v="EMP0077"/>
    <n v="7"/>
    <n v="73.89"/>
    <n v="20"/>
    <n v="103.45"/>
    <n v="413.78"/>
    <n v="353.01"/>
    <n v="60.77"/>
    <x v="1"/>
    <x v="0"/>
    <x v="0"/>
    <n v="0.48472222222222222"/>
    <s v="Weekday"/>
    <x v="123"/>
    <x v="5"/>
    <n v="67.37"/>
    <s v="Balamurugan Sharma"/>
    <s v="Gold"/>
    <x v="241"/>
    <s v="Cashier"/>
    <s v="FreshMart Madurai Arcade"/>
    <x v="0"/>
    <x v="1"/>
    <x v="5"/>
    <n v="11"/>
    <n v="0.14686548407366234"/>
    <x v="2"/>
  </r>
  <r>
    <s v="INV101039"/>
    <d v="2025-09-11T00:00:00"/>
    <s v="CUST0530"/>
    <s v="PRD122"/>
    <s v="STR028"/>
    <s v="EMP0235"/>
    <n v="1"/>
    <n v="102.51"/>
    <n v="10"/>
    <n v="10.25"/>
    <n v="106.1"/>
    <n v="88.72"/>
    <n v="17.38"/>
    <x v="0"/>
    <x v="0"/>
    <x v="0"/>
    <n v="0.39027777777777778"/>
    <s v="Weekend"/>
    <x v="12"/>
    <x v="8"/>
    <n v="102.51"/>
    <s v="Deepak Chettiar"/>
    <s v="Silver"/>
    <x v="71"/>
    <s v="Cashier"/>
    <s v="FreshMart Ahmedabad Hub"/>
    <x v="0"/>
    <x v="1"/>
    <x v="10"/>
    <n v="9"/>
    <n v="0.16380772855796419"/>
    <x v="1"/>
  </r>
  <r>
    <s v="INV100602"/>
    <d v="2025-08-11T00:00:00"/>
    <s v="CUST0554"/>
    <s v="PRD034"/>
    <s v="STR041"/>
    <s v="EMP0325"/>
    <n v="4"/>
    <n v="124.84"/>
    <n v="15"/>
    <n v="74.900000000000006"/>
    <n v="488.13"/>
    <n v="389.4"/>
    <n v="98.73"/>
    <x v="3"/>
    <x v="0"/>
    <x v="0"/>
    <n v="0.55555555555555558"/>
    <s v="Weekend"/>
    <x v="13"/>
    <x v="3"/>
    <n v="124.84"/>
    <s v="Nirmala Chandran"/>
    <s v="Silver"/>
    <x v="298"/>
    <s v="Cashier"/>
    <s v="FreshMart Tiruppur Colony"/>
    <x v="0"/>
    <x v="1"/>
    <x v="11"/>
    <n v="8"/>
    <n v="0.20226169258189416"/>
    <x v="3"/>
  </r>
  <r>
    <s v="INV101186"/>
    <d v="2025-06-11T00:00:00"/>
    <s v="CUST0356"/>
    <s v="PRD029"/>
    <s v="STR086"/>
    <s v="EMP0263"/>
    <n v="2"/>
    <n v="332.73"/>
    <n v="20"/>
    <n v="133.09"/>
    <n v="532.37"/>
    <n v="522.44000000000005"/>
    <n v="9.93"/>
    <x v="3"/>
    <x v="0"/>
    <x v="0"/>
    <n v="0.41666666666666669"/>
    <s v="Weekday"/>
    <x v="9"/>
    <x v="3"/>
    <n v="332.73"/>
    <s v="Janani Chettiar"/>
    <s v="Bronze"/>
    <x v="99"/>
    <s v="Cashier"/>
    <s v="FreshMart Bengaluru Circle"/>
    <x v="0"/>
    <x v="1"/>
    <x v="9"/>
    <n v="6"/>
    <n v="1.8652440971504779E-2"/>
    <x v="2"/>
  </r>
  <r>
    <s v="INV101718"/>
    <d v="2025-06-11T00:00:00"/>
    <s v="CUST0545"/>
    <s v="PRD128"/>
    <s v="STR028"/>
    <s v="EMP0235"/>
    <n v="2"/>
    <n v="253.11"/>
    <n v="15"/>
    <n v="75.930000000000007"/>
    <n v="430.29"/>
    <n v="381.48"/>
    <n v="48.81"/>
    <x v="2"/>
    <x v="0"/>
    <x v="0"/>
    <n v="0.38958333333333334"/>
    <s v="Weekday"/>
    <x v="46"/>
    <x v="0"/>
    <n v="253.11"/>
    <s v="Prakash Mudaliar"/>
    <s v="Bronze"/>
    <x v="71"/>
    <s v="Cashier"/>
    <s v="FreshMart Ahmedabad Hub"/>
    <x v="0"/>
    <x v="1"/>
    <x v="9"/>
    <n v="6"/>
    <n v="0.11343512514815589"/>
    <x v="3"/>
  </r>
  <r>
    <s v="INV100546"/>
    <d v="2025-05-11T00:00:00"/>
    <s v="CUST0110"/>
    <s v="PRD048"/>
    <s v="STR032"/>
    <s v="EMP0110"/>
    <n v="7"/>
    <n v="168.68"/>
    <n v="10"/>
    <n v="118.08"/>
    <n v="1062.68"/>
    <n v="764.47"/>
    <n v="298.20999999999998"/>
    <x v="4"/>
    <x v="0"/>
    <x v="0"/>
    <n v="0.82499999999999996"/>
    <s v="Weekday"/>
    <x v="122"/>
    <x v="2"/>
    <n v="147.72"/>
    <s v="Pandi Chandran"/>
    <s v="Gold"/>
    <x v="178"/>
    <s v="Cashier"/>
    <s v="FreshMart Kochi Main Road"/>
    <x v="0"/>
    <x v="1"/>
    <x v="6"/>
    <n v="5"/>
    <n v="0.28062069484699059"/>
    <x v="1"/>
  </r>
  <r>
    <s v="INV100668"/>
    <d v="2025-02-11T00:00:00"/>
    <s v="CUST0185"/>
    <s v="PRD127"/>
    <s v="STR034"/>
    <s v="EMP0034"/>
    <n v="1"/>
    <n v="331.35"/>
    <n v="5"/>
    <n v="16.57"/>
    <n v="362"/>
    <n v="290.33"/>
    <n v="71.67"/>
    <x v="5"/>
    <x v="0"/>
    <x v="0"/>
    <n v="0.79236111111111107"/>
    <s v="Weekend"/>
    <x v="65"/>
    <x v="8"/>
    <n v="331.35"/>
    <s v="Janani Sekar"/>
    <s v="Bronze"/>
    <x v="185"/>
    <s v="Cashier"/>
    <s v="FreshMart Tiruppur Circle"/>
    <x v="0"/>
    <x v="1"/>
    <x v="0"/>
    <n v="2"/>
    <n v="0.19798342541436464"/>
    <x v="4"/>
  </r>
  <r>
    <s v="INV101914"/>
    <d v="2025-02-11T00:00:00"/>
    <s v="CUST0415"/>
    <s v="PRD124"/>
    <s v="STR062"/>
    <s v="EMP0350"/>
    <n v="8"/>
    <n v="139.36000000000001"/>
    <n v="10"/>
    <n v="111.49"/>
    <n v="1153.9000000000001"/>
    <n v="871.36"/>
    <n v="282.54000000000002"/>
    <x v="1"/>
    <x v="0"/>
    <x v="0"/>
    <n v="0.41736111111111113"/>
    <s v="Weekend"/>
    <x v="102"/>
    <x v="8"/>
    <n v="121.9"/>
    <s v="Bharath Devi"/>
    <s v="Gold"/>
    <x v="94"/>
    <s v="Cashier"/>
    <s v="FreshMart Hyderabad Crossing"/>
    <x v="0"/>
    <x v="1"/>
    <x v="0"/>
    <n v="2"/>
    <n v="0.24485657335990987"/>
    <x v="1"/>
  </r>
  <r>
    <s v="INV100305"/>
    <d v="2025-10-27T00:00:00"/>
    <s v="CUST0403"/>
    <s v="PRD049"/>
    <s v="STR086"/>
    <s v="EMP0263"/>
    <n v="2"/>
    <n v="418.79"/>
    <n v="10"/>
    <n v="83.76"/>
    <n v="753.82"/>
    <n v="617.88"/>
    <n v="135.94"/>
    <x v="1"/>
    <x v="0"/>
    <x v="0"/>
    <n v="0.80138888888888893"/>
    <s v="Weekday"/>
    <x v="48"/>
    <x v="2"/>
    <n v="418.79"/>
    <s v="Om Iyer"/>
    <s v="Silver"/>
    <x v="99"/>
    <s v="Cashier"/>
    <s v="FreshMart Bengaluru Circle"/>
    <x v="0"/>
    <x v="1"/>
    <x v="8"/>
    <n v="10"/>
    <n v="0.18033482794301026"/>
    <x v="1"/>
  </r>
  <r>
    <s v="INV100666"/>
    <d v="2025-10-25T00:00:00"/>
    <s v="CUST0054"/>
    <s v="PRD139"/>
    <s v="STR090"/>
    <s v="EMP0319"/>
    <n v="8"/>
    <n v="91.78"/>
    <n v="15"/>
    <n v="110.14"/>
    <n v="717.71"/>
    <n v="565.6"/>
    <n v="152.11000000000001"/>
    <x v="2"/>
    <x v="0"/>
    <x v="0"/>
    <n v="0.4597222222222222"/>
    <s v="Weekend"/>
    <x v="107"/>
    <x v="5"/>
    <n v="91.61"/>
    <s v="Deepak Pillai"/>
    <s v="Gold"/>
    <x v="244"/>
    <s v="Cashier"/>
    <s v="FreshMart Mysuru Heights"/>
    <x v="0"/>
    <x v="1"/>
    <x v="8"/>
    <n v="10"/>
    <n v="0.21193796937481713"/>
    <x v="3"/>
  </r>
  <r>
    <s v="INV102109"/>
    <d v="2025-10-20T00:00:00"/>
    <s v="CUST0670"/>
    <s v="PRD023"/>
    <s v="STR012"/>
    <s v="EMP0157"/>
    <n v="3"/>
    <n v="342.27"/>
    <n v="10"/>
    <n v="102.68"/>
    <n v="924.13"/>
    <n v="798.3"/>
    <n v="125.83"/>
    <x v="5"/>
    <x v="0"/>
    <x v="0"/>
    <n v="0.50277777777777777"/>
    <s v="Weekday"/>
    <x v="11"/>
    <x v="7"/>
    <n v="342.27"/>
    <s v="Balaji Krishnan"/>
    <s v="Bronze"/>
    <x v="142"/>
    <s v="Cashier"/>
    <s v="FreshMart Chennai Junction"/>
    <x v="0"/>
    <x v="1"/>
    <x v="8"/>
    <n v="10"/>
    <n v="0.13616049689978682"/>
    <x v="1"/>
  </r>
  <r>
    <s v="INV100578"/>
    <d v="2025-10-19T00:00:00"/>
    <s v="CUST0309"/>
    <s v="PRD065"/>
    <s v="STR086"/>
    <s v="EMP0263"/>
    <n v="7"/>
    <n v="315.37"/>
    <n v="10"/>
    <n v="220.76"/>
    <n v="2284.85"/>
    <n v="1394.12"/>
    <n v="890.73"/>
    <x v="5"/>
    <x v="0"/>
    <x v="0"/>
    <n v="0.54861111111111116"/>
    <s v="Weekend"/>
    <x v="114"/>
    <x v="11"/>
    <n v="159.5"/>
    <s v="Bharath Pillai"/>
    <s v="Gold"/>
    <x v="99"/>
    <s v="Cashier"/>
    <s v="FreshMart Bengaluru Circle"/>
    <x v="0"/>
    <x v="1"/>
    <x v="8"/>
    <n v="10"/>
    <n v="0.38984178392454649"/>
    <x v="1"/>
  </r>
  <r>
    <s v="INV102250"/>
    <d v="2025-10-18T00:00:00"/>
    <s v="CUST0295"/>
    <s v="PRD149"/>
    <s v="STR011"/>
    <s v="EMP0102"/>
    <n v="3"/>
    <n v="171.25"/>
    <n v="15"/>
    <n v="77.06"/>
    <n v="502.19"/>
    <n v="372.99"/>
    <n v="129.19999999999999"/>
    <x v="3"/>
    <x v="0"/>
    <x v="0"/>
    <n v="0.47291666666666665"/>
    <s v="Weekend"/>
    <x v="89"/>
    <x v="5"/>
    <n v="171.25"/>
    <s v="Latha Gounder"/>
    <s v="Silver"/>
    <x v="149"/>
    <s v="Cashier"/>
    <s v="FreshMart Bengaluru Enclave"/>
    <x v="0"/>
    <x v="1"/>
    <x v="8"/>
    <n v="10"/>
    <n v="0.25727314363089665"/>
    <x v="3"/>
  </r>
  <r>
    <s v="INV102482"/>
    <d v="2025-10-16T00:00:00"/>
    <s v="CUST0508"/>
    <s v="PRD034"/>
    <s v="STR089"/>
    <s v="EMP0105"/>
    <n v="2"/>
    <n v="124.84"/>
    <n v="5"/>
    <n v="12.48"/>
    <n v="237.2"/>
    <n v="194.7"/>
    <n v="42.5"/>
    <x v="5"/>
    <x v="0"/>
    <x v="0"/>
    <n v="0.81458333333333333"/>
    <s v="Weekday"/>
    <x v="13"/>
    <x v="3"/>
    <n v="124.84"/>
    <s v="Priya Subramaniam"/>
    <s v="Silver"/>
    <x v="63"/>
    <s v="Cashier"/>
    <s v="FreshMart Salem Hub"/>
    <x v="0"/>
    <x v="1"/>
    <x v="8"/>
    <n v="10"/>
    <n v="0.17917369308600339"/>
    <x v="4"/>
  </r>
  <r>
    <s v="INV101871"/>
    <d v="2025-10-15T00:00:00"/>
    <s v="CUST0583"/>
    <s v="PRD090"/>
    <s v="STR011"/>
    <s v="EMP0102"/>
    <n v="4"/>
    <n v="438.7"/>
    <n v="5"/>
    <n v="87.74"/>
    <n v="1667.06"/>
    <n v="1480.72"/>
    <n v="186.34"/>
    <x v="5"/>
    <x v="0"/>
    <x v="0"/>
    <n v="0.7319444444444444"/>
    <s v="Weekday"/>
    <x v="49"/>
    <x v="9"/>
    <n v="438.7"/>
    <s v="Sudha Achari"/>
    <s v="Silver"/>
    <x v="149"/>
    <s v="Cashier"/>
    <s v="FreshMart Bengaluru Enclave"/>
    <x v="0"/>
    <x v="1"/>
    <x v="8"/>
    <n v="10"/>
    <n v="0.11177762048156635"/>
    <x v="4"/>
  </r>
  <r>
    <s v="INV101478"/>
    <d v="2025-10-13T00:00:00"/>
    <s v="CUST0651"/>
    <s v="PRD056"/>
    <s v="STR075"/>
    <s v="EMP0171"/>
    <n v="3"/>
    <n v="333.54"/>
    <n v="5"/>
    <n v="50.03"/>
    <n v="950.59"/>
    <n v="715.29"/>
    <n v="235.3"/>
    <x v="1"/>
    <x v="0"/>
    <x v="0"/>
    <n v="0.61388888888888893"/>
    <s v="Weekday"/>
    <x v="133"/>
    <x v="2"/>
    <n v="333.54"/>
    <s v="Ilango Mudaliar"/>
    <s v="Bronze"/>
    <x v="152"/>
    <s v="Cashier"/>
    <s v="FreshMart Salem Main Road"/>
    <x v="0"/>
    <x v="1"/>
    <x v="8"/>
    <n v="10"/>
    <n v="0.24753048106965148"/>
    <x v="4"/>
  </r>
  <r>
    <s v="INV101525"/>
    <d v="2025-11-10T00:00:00"/>
    <s v="CUST0545"/>
    <s v="PRD102"/>
    <s v="STR033"/>
    <s v="EMP0024"/>
    <n v="4"/>
    <n v="400.33"/>
    <n v="10"/>
    <n v="160.13"/>
    <n v="1657.37"/>
    <n v="1363.6"/>
    <n v="293.77"/>
    <x v="4"/>
    <x v="0"/>
    <x v="0"/>
    <n v="0.4284722222222222"/>
    <s v="Weekend"/>
    <x v="63"/>
    <x v="10"/>
    <n v="400.33"/>
    <s v="Prakash Mudaliar"/>
    <s v="Bronze"/>
    <x v="156"/>
    <s v="Cashier"/>
    <s v="FreshMart Ahmedabad Complex"/>
    <x v="0"/>
    <x v="1"/>
    <x v="5"/>
    <n v="11"/>
    <n v="0.17725070442930668"/>
    <x v="1"/>
  </r>
  <r>
    <s v="INV100532"/>
    <d v="2025-10-10T00:00:00"/>
    <s v="CUST0420"/>
    <s v="PRD097"/>
    <s v="STR015"/>
    <s v="EMP0350"/>
    <n v="5"/>
    <n v="365.92"/>
    <n v="10"/>
    <n v="182.96"/>
    <n v="1646.64"/>
    <n v="1551.9"/>
    <n v="94.74"/>
    <x v="5"/>
    <x v="0"/>
    <x v="0"/>
    <n v="0.85486111111111107"/>
    <s v="Weekday"/>
    <x v="41"/>
    <x v="10"/>
    <n v="365.92"/>
    <s v="Bharath Mudaliar"/>
    <s v="Silver"/>
    <x v="94"/>
    <s v="Cashier"/>
    <s v="FreshMart Salem Circle"/>
    <x v="0"/>
    <x v="1"/>
    <x v="8"/>
    <n v="10"/>
    <n v="5.7535344701938489E-2"/>
    <x v="1"/>
  </r>
  <r>
    <s v="INV101579"/>
    <d v="2025-10-10T00:00:00"/>
    <s v="CUST0375"/>
    <s v="PRD016"/>
    <s v="STR059"/>
    <s v="EMP0314"/>
    <n v="3"/>
    <n v="61.22"/>
    <n v="20"/>
    <n v="36.729999999999997"/>
    <n v="146.93"/>
    <n v="144.44999999999999"/>
    <n v="2.48"/>
    <x v="1"/>
    <x v="0"/>
    <x v="0"/>
    <n v="0.7319444444444444"/>
    <s v="Weekday"/>
    <x v="17"/>
    <x v="7"/>
    <n v="59.92"/>
    <s v="Yogesh Gounder"/>
    <s v="Bronze"/>
    <x v="276"/>
    <s v="Cashier"/>
    <s v="FreshMart Coimbatore Plaza"/>
    <x v="0"/>
    <x v="1"/>
    <x v="8"/>
    <n v="10"/>
    <n v="1.6878785816375145E-2"/>
    <x v="2"/>
  </r>
  <r>
    <s v="INV102402"/>
    <d v="2025-08-10T00:00:00"/>
    <s v="CUST0137"/>
    <s v="PRD134"/>
    <s v="STR016"/>
    <s v="EMP0211"/>
    <n v="8"/>
    <n v="361.88"/>
    <n v="10"/>
    <n v="289.5"/>
    <n v="2605.54"/>
    <n v="2102.4"/>
    <n v="503.14"/>
    <x v="3"/>
    <x v="0"/>
    <x v="0"/>
    <n v="0.73750000000000004"/>
    <s v="Weekday"/>
    <x v="73"/>
    <x v="0"/>
    <n v="353.05"/>
    <s v="Raghav Selvam"/>
    <s v="Gold"/>
    <x v="198"/>
    <s v="Cashier"/>
    <s v="FreshMart Kochi Bypass"/>
    <x v="0"/>
    <x v="1"/>
    <x v="11"/>
    <n v="8"/>
    <n v="0.19310392471426269"/>
    <x v="1"/>
  </r>
  <r>
    <s v="INV100192"/>
    <d v="2025-06-10T00:00:00"/>
    <s v="CUST0669"/>
    <s v="PRD119"/>
    <s v="STR086"/>
    <s v="EMP0263"/>
    <n v="1"/>
    <n v="234.86"/>
    <n v="10"/>
    <n v="23.49"/>
    <n v="211.37"/>
    <n v="213.23"/>
    <n v="-1.86"/>
    <x v="5"/>
    <x v="0"/>
    <x v="0"/>
    <n v="0.82986111111111116"/>
    <s v="Weekday"/>
    <x v="96"/>
    <x v="8"/>
    <n v="234.86"/>
    <s v="Mani Krishnan"/>
    <s v="Silver"/>
    <x v="99"/>
    <s v="Cashier"/>
    <s v="FreshMart Bengaluru Circle"/>
    <x v="0"/>
    <x v="1"/>
    <x v="9"/>
    <n v="6"/>
    <n v="-8.7997350617400761E-3"/>
    <x v="1"/>
  </r>
  <r>
    <s v="INV102360"/>
    <d v="2025-06-10T00:00:00"/>
    <s v="CUST0018"/>
    <s v="PRD026"/>
    <s v="STR056"/>
    <s v="EMP0163"/>
    <n v="3"/>
    <n v="329.69"/>
    <n v="5"/>
    <n v="49.45"/>
    <n v="939.62"/>
    <n v="741.75"/>
    <n v="197.87"/>
    <x v="3"/>
    <x v="0"/>
    <x v="0"/>
    <n v="0.80625000000000002"/>
    <s v="Weekday"/>
    <x v="15"/>
    <x v="3"/>
    <n v="329.69"/>
    <s v="Kalpana Murugan"/>
    <s v="Silver"/>
    <x v="165"/>
    <s v="Cashier"/>
    <s v="FreshMart Bengaluru Junction"/>
    <x v="0"/>
    <x v="1"/>
    <x v="9"/>
    <n v="6"/>
    <n v="0.21058513015900046"/>
    <x v="4"/>
  </r>
  <r>
    <s v="INV101722"/>
    <d v="2025-05-10T00:00:00"/>
    <s v="CUST0689"/>
    <s v="PRD018"/>
    <s v="STR064"/>
    <s v="EMP0321"/>
    <n v="1"/>
    <n v="232.58"/>
    <n v="10"/>
    <n v="23.26"/>
    <n v="240.72"/>
    <n v="191.2"/>
    <n v="49.52"/>
    <x v="5"/>
    <x v="0"/>
    <x v="0"/>
    <n v="0.56111111111111112"/>
    <s v="Weekend"/>
    <x v="21"/>
    <x v="7"/>
    <n v="232.58"/>
    <s v="Karthik Pillai"/>
    <s v="Silver"/>
    <x v="204"/>
    <s v="Cashier"/>
    <s v="FreshMart Kochi Extension"/>
    <x v="0"/>
    <x v="1"/>
    <x v="6"/>
    <n v="5"/>
    <n v="0.20571618477899636"/>
    <x v="1"/>
  </r>
  <r>
    <s v="INV100667"/>
    <d v="2025-04-10T00:00:00"/>
    <s v="CUST0194"/>
    <s v="PRD029"/>
    <s v="STR008"/>
    <s v="EMP0110"/>
    <n v="2"/>
    <n v="332.73"/>
    <n v="15"/>
    <n v="99.82"/>
    <n v="650.49"/>
    <n v="522.44000000000005"/>
    <n v="128.05000000000001"/>
    <x v="1"/>
    <x v="0"/>
    <x v="0"/>
    <n v="0.48194444444444445"/>
    <s v="Weekend"/>
    <x v="9"/>
    <x v="3"/>
    <n v="332.73"/>
    <s v="Bhuvana Subramaniam"/>
    <s v="Silver"/>
    <x v="178"/>
    <s v="Cashier"/>
    <s v="FreshMart Kochi Plaza"/>
    <x v="0"/>
    <x v="1"/>
    <x v="4"/>
    <n v="4"/>
    <n v="0.196851604175314"/>
    <x v="3"/>
  </r>
  <r>
    <s v="INV101130"/>
    <d v="2025-03-10T00:00:00"/>
    <s v="CUST0485"/>
    <s v="PRD006"/>
    <s v="STR077"/>
    <s v="EMP0030"/>
    <n v="8"/>
    <n v="362.77"/>
    <n v="10"/>
    <n v="290.22000000000003"/>
    <n v="2611.94"/>
    <n v="1730.56"/>
    <n v="881.38"/>
    <x v="1"/>
    <x v="0"/>
    <x v="0"/>
    <n v="0.52569444444444446"/>
    <s v="Weekday"/>
    <x v="81"/>
    <x v="6"/>
    <n v="343.56"/>
    <s v="Dhanush Venkataraman"/>
    <s v="Gold"/>
    <x v="110"/>
    <s v="Cashier"/>
    <s v="FreshMart Kochi Gardens"/>
    <x v="0"/>
    <x v="1"/>
    <x v="3"/>
    <n v="3"/>
    <n v="0.33744266713630483"/>
    <x v="1"/>
  </r>
  <r>
    <s v="INV101465"/>
    <d v="2025-01-10T00:00:00"/>
    <s v="CUST0666"/>
    <s v="PRD007"/>
    <s v="STR089"/>
    <s v="EMP0105"/>
    <n v="5"/>
    <n v="463.77"/>
    <n v="10"/>
    <n v="231.88"/>
    <n v="2086.9699999999998"/>
    <n v="1327.2"/>
    <n v="759.77"/>
    <x v="5"/>
    <x v="0"/>
    <x v="0"/>
    <n v="0.85486111111111107"/>
    <s v="Weekday"/>
    <x v="7"/>
    <x v="6"/>
    <n v="437.49"/>
    <s v="Anand Reddy"/>
    <s v="Gold"/>
    <x v="63"/>
    <s v="Cashier"/>
    <s v="FreshMart Salem Hub"/>
    <x v="0"/>
    <x v="1"/>
    <x v="7"/>
    <n v="1"/>
    <n v="0.36405410715055803"/>
    <x v="1"/>
  </r>
  <r>
    <s v="INV100688"/>
    <d v="2025-09-30T00:00:00"/>
    <s v="CUST0333"/>
    <s v="PRD109"/>
    <s v="STR071"/>
    <s v="EMP0120"/>
    <n v="4"/>
    <n v="157.97999999999999"/>
    <n v="5"/>
    <n v="31.6"/>
    <n v="600.32000000000005"/>
    <n v="551.79999999999995"/>
    <n v="48.52"/>
    <x v="1"/>
    <x v="0"/>
    <x v="0"/>
    <n v="0.77361111111111114"/>
    <s v="Weekday"/>
    <x v="18"/>
    <x v="4"/>
    <n v="157.97999999999999"/>
    <s v="Sangeetha Pandian"/>
    <s v="Silver"/>
    <x v="147"/>
    <s v="Cashier"/>
    <s v="FreshMart Salem Crossing"/>
    <x v="0"/>
    <x v="1"/>
    <x v="10"/>
    <n v="9"/>
    <n v="8.0823560767590619E-2"/>
    <x v="4"/>
  </r>
  <r>
    <s v="INV101068"/>
    <d v="2025-09-29T00:00:00"/>
    <s v="CUST0610"/>
    <s v="PRD023"/>
    <s v="STR070"/>
    <s v="EMP0064"/>
    <n v="7"/>
    <n v="367.68"/>
    <n v="15"/>
    <n v="386.06"/>
    <n v="2187.6999999999998"/>
    <n v="1862.7"/>
    <n v="325"/>
    <x v="3"/>
    <x v="0"/>
    <x v="0"/>
    <n v="0.39097222222222222"/>
    <s v="Weekday"/>
    <x v="11"/>
    <x v="7"/>
    <n v="342.27"/>
    <s v="Gokul Chettiar"/>
    <s v="Gold"/>
    <x v="174"/>
    <s v="Cashier"/>
    <s v="FreshMart Bengaluru Nagar"/>
    <x v="0"/>
    <x v="1"/>
    <x v="10"/>
    <n v="9"/>
    <n v="0.14855784613978151"/>
    <x v="3"/>
  </r>
  <r>
    <s v="INV101986"/>
    <d v="2025-09-28T00:00:00"/>
    <s v="CUST0270"/>
    <s v="PRD031"/>
    <s v="STR086"/>
    <s v="EMP0263"/>
    <n v="4"/>
    <n v="389.74"/>
    <n v="15"/>
    <n v="233.84"/>
    <n v="1523.89"/>
    <n v="1087.1199999999999"/>
    <n v="436.77"/>
    <x v="2"/>
    <x v="0"/>
    <x v="0"/>
    <n v="0.82847222222222228"/>
    <s v="Weekend"/>
    <x v="50"/>
    <x v="3"/>
    <n v="342.46"/>
    <s v="Banu Venkataraman"/>
    <s v="Gold"/>
    <x v="99"/>
    <s v="Cashier"/>
    <s v="FreshMart Bengaluru Circle"/>
    <x v="0"/>
    <x v="1"/>
    <x v="10"/>
    <n v="9"/>
    <n v="0.28661517563603667"/>
    <x v="3"/>
  </r>
  <r>
    <s v="INV100197"/>
    <d v="2025-09-24T00:00:00"/>
    <s v="CUST0101"/>
    <s v="PRD019"/>
    <s v="STR018"/>
    <s v="EMP0308"/>
    <n v="5"/>
    <n v="448.94"/>
    <n v="10"/>
    <n v="224.47"/>
    <n v="2020.23"/>
    <n v="1900.4"/>
    <n v="119.83"/>
    <x v="4"/>
    <x v="0"/>
    <x v="0"/>
    <n v="0.41041666666666665"/>
    <s v="Weekday"/>
    <x v="85"/>
    <x v="7"/>
    <n v="448.94"/>
    <s v="Dinesh Nair"/>
    <s v="Silver"/>
    <x v="80"/>
    <s v="Cashier"/>
    <s v="FreshMart Hyderabad Main Road"/>
    <x v="0"/>
    <x v="1"/>
    <x v="10"/>
    <n v="9"/>
    <n v="5.9315028486855458E-2"/>
    <x v="1"/>
  </r>
  <r>
    <s v="INV101002"/>
    <d v="2025-09-23T00:00:00"/>
    <s v="CUST0592"/>
    <s v="PRD075"/>
    <s v="STR086"/>
    <s v="EMP0263"/>
    <n v="7"/>
    <n v="327.96"/>
    <n v="15"/>
    <n v="344.36"/>
    <n v="1951.36"/>
    <n v="1576.96"/>
    <n v="374.4"/>
    <x v="4"/>
    <x v="0"/>
    <x v="0"/>
    <n v="0.88541666666666663"/>
    <s v="Weekday"/>
    <x v="20"/>
    <x v="1"/>
    <n v="297.32"/>
    <s v="Anjali Menon"/>
    <s v="Gold"/>
    <x v="99"/>
    <s v="Cashier"/>
    <s v="FreshMart Bengaluru Circle"/>
    <x v="0"/>
    <x v="1"/>
    <x v="10"/>
    <n v="9"/>
    <n v="0.19186618563463431"/>
    <x v="3"/>
  </r>
  <r>
    <s v="INV102086"/>
    <d v="2025-09-22T00:00:00"/>
    <s v="CUST0483"/>
    <s v="PRD084"/>
    <s v="STR076"/>
    <s v="EMP0099"/>
    <n v="3"/>
    <n v="221.61"/>
    <n v="15"/>
    <n v="99.72"/>
    <n v="565.11"/>
    <n v="546.51"/>
    <n v="18.600000000000001"/>
    <x v="4"/>
    <x v="0"/>
    <x v="0"/>
    <n v="0.41597222222222224"/>
    <s v="Weekday"/>
    <x v="36"/>
    <x v="9"/>
    <n v="221.61"/>
    <s v="Deepak Chandran"/>
    <s v="Silver"/>
    <x v="170"/>
    <s v="Cashier"/>
    <s v="FreshMart Hyderabad Towers"/>
    <x v="0"/>
    <x v="1"/>
    <x v="10"/>
    <n v="9"/>
    <n v="3.2913945957424223E-2"/>
    <x v="3"/>
  </r>
  <r>
    <s v="INV100023"/>
    <d v="2025-09-18T00:00:00"/>
    <s v="CUST0058"/>
    <s v="PRD108"/>
    <s v="STR020"/>
    <s v="EMP0029"/>
    <n v="6"/>
    <n v="337.98"/>
    <n v="15"/>
    <n v="304.18"/>
    <n v="1723.7"/>
    <n v="1559.58"/>
    <n v="164.12"/>
    <x v="0"/>
    <x v="0"/>
    <x v="0"/>
    <n v="0.89166666666666672"/>
    <s v="Weekday"/>
    <x v="140"/>
    <x v="4"/>
    <n v="306.62"/>
    <s v="Tara Devi"/>
    <s v="Gold"/>
    <x v="265"/>
    <s v="Cashier"/>
    <s v="FreshMart Erode Circle"/>
    <x v="0"/>
    <x v="1"/>
    <x v="10"/>
    <n v="9"/>
    <n v="9.5213784301212509E-2"/>
    <x v="3"/>
  </r>
  <r>
    <s v="INV100027"/>
    <d v="2025-09-16T00:00:00"/>
    <s v="CUST0611"/>
    <s v="PRD016"/>
    <s v="STR049"/>
    <s v="EMP0183"/>
    <n v="5"/>
    <n v="67.989999999999995"/>
    <n v="20"/>
    <n v="67.989999999999995"/>
    <n v="271.95999999999998"/>
    <n v="240.75"/>
    <n v="31.21"/>
    <x v="4"/>
    <x v="0"/>
    <x v="0"/>
    <n v="0.61736111111111114"/>
    <s v="Weekday"/>
    <x v="17"/>
    <x v="7"/>
    <n v="59.92"/>
    <s v="Vasanth Iyer"/>
    <s v="Gold"/>
    <x v="146"/>
    <s v="Cashier"/>
    <s v="FreshMart Mysuru Circle"/>
    <x v="0"/>
    <x v="1"/>
    <x v="10"/>
    <n v="9"/>
    <n v="0.11475952345933227"/>
    <x v="2"/>
  </r>
  <r>
    <s v="INV101008"/>
    <d v="2025-09-15T00:00:00"/>
    <s v="CUST0242"/>
    <s v="PRD092"/>
    <s v="STR059"/>
    <s v="EMP0048"/>
    <n v="3"/>
    <n v="240.29"/>
    <n v="10"/>
    <n v="72.09"/>
    <n v="648.78"/>
    <n v="577.16999999999996"/>
    <n v="71.61"/>
    <x v="4"/>
    <x v="0"/>
    <x v="0"/>
    <n v="0.7055555555555556"/>
    <s v="Weekday"/>
    <x v="22"/>
    <x v="9"/>
    <n v="224.28"/>
    <s v="Unknown"/>
    <s v="Gold"/>
    <x v="291"/>
    <s v="Cashier"/>
    <s v="FreshMart Coimbatore Plaza"/>
    <x v="0"/>
    <x v="1"/>
    <x v="10"/>
    <n v="9"/>
    <n v="0.11037639877924721"/>
    <x v="1"/>
  </r>
  <r>
    <s v="INV100025"/>
    <d v="2025-09-14T00:00:00"/>
    <s v="CUST0507"/>
    <s v="PRD111"/>
    <s v="STR001"/>
    <s v="EMP0048"/>
    <n v="5"/>
    <n v="225.45"/>
    <n v="10"/>
    <n v="112.72"/>
    <n v="1166.71"/>
    <n v="954.5"/>
    <n v="212.21"/>
    <x v="0"/>
    <x v="0"/>
    <x v="0"/>
    <n v="0.84375"/>
    <s v="Weekend"/>
    <x v="29"/>
    <x v="4"/>
    <n v="225.45"/>
    <s v="Kamala Iyer"/>
    <s v="Silver"/>
    <x v="291"/>
    <s v="Cashier"/>
    <s v="FreshMart Madurai Crossing"/>
    <x v="0"/>
    <x v="1"/>
    <x v="10"/>
    <n v="9"/>
    <n v="0.18188752989174689"/>
    <x v="1"/>
  </r>
  <r>
    <s v="INV101020"/>
    <d v="2025-09-14T00:00:00"/>
    <s v="CUST0670"/>
    <s v="PRD012"/>
    <s v="STR011"/>
    <s v="EMP0058"/>
    <n v="1"/>
    <n v="541.35"/>
    <n v="5"/>
    <n v="27.07"/>
    <n v="591.41999999999996"/>
    <n v="336.4"/>
    <n v="255.02"/>
    <x v="5"/>
    <x v="0"/>
    <x v="0"/>
    <n v="0.7729166666666667"/>
    <s v="Weekend"/>
    <x v="51"/>
    <x v="6"/>
    <n v="541.35"/>
    <s v="Balaji Krishnan"/>
    <s v="Bronze"/>
    <x v="119"/>
    <s v="Cashier"/>
    <s v="FreshMart Bengaluru Enclave"/>
    <x v="0"/>
    <x v="1"/>
    <x v="10"/>
    <n v="9"/>
    <n v="0.43119948598288871"/>
    <x v="4"/>
  </r>
  <r>
    <s v="INV101687"/>
    <d v="2025-09-14T00:00:00"/>
    <s v="CUST0657"/>
    <s v="PRD034"/>
    <s v="STR077"/>
    <s v="EMP0030"/>
    <n v="5"/>
    <n v="124.84"/>
    <n v="10"/>
    <n v="62.42"/>
    <n v="646.04999999999995"/>
    <n v="486.75"/>
    <n v="159.30000000000001"/>
    <x v="1"/>
    <x v="0"/>
    <x v="0"/>
    <n v="0.69722222222222219"/>
    <s v="Weekend"/>
    <x v="13"/>
    <x v="3"/>
    <n v="124.84"/>
    <s v="Devi Pandian"/>
    <s v="Silver"/>
    <x v="110"/>
    <s v="Cashier"/>
    <s v="FreshMart Kochi Gardens"/>
    <x v="0"/>
    <x v="1"/>
    <x v="10"/>
    <n v="9"/>
    <n v="0.24657534246575347"/>
    <x v="1"/>
  </r>
  <r>
    <s v="INV100672"/>
    <d v="2025-09-13T00:00:00"/>
    <s v="CUST0297"/>
    <s v="PRD066"/>
    <s v="STR019"/>
    <s v="EMP0064"/>
    <n v="5"/>
    <n v="510.63"/>
    <n v="5"/>
    <n v="127.66"/>
    <n v="2789.31"/>
    <n v="1827.85"/>
    <n v="961.46"/>
    <x v="4"/>
    <x v="0"/>
    <x v="0"/>
    <n v="0.5493055555555556"/>
    <s v="Weekend"/>
    <x v="126"/>
    <x v="11"/>
    <n v="491.81"/>
    <s v="Nithya Sharma"/>
    <s v="Gold"/>
    <x v="174"/>
    <s v="Cashier"/>
    <s v="FreshMart Hyderabad Heights"/>
    <x v="0"/>
    <x v="1"/>
    <x v="10"/>
    <n v="9"/>
    <n v="0.34469456603962989"/>
    <x v="4"/>
  </r>
  <r>
    <s v="INV100636"/>
    <d v="2025-10-09T00:00:00"/>
    <s v="CUST0269"/>
    <s v="PRD140"/>
    <s v="STR028"/>
    <s v="EMP0123"/>
    <n v="4"/>
    <n v="352.51"/>
    <n v="10"/>
    <n v="141"/>
    <n v="1269.04"/>
    <n v="1040.24"/>
    <n v="228.8"/>
    <x v="3"/>
    <x v="0"/>
    <x v="0"/>
    <n v="0.47499999999999998"/>
    <s v="Weekday"/>
    <x v="128"/>
    <x v="5"/>
    <n v="352.51"/>
    <s v="Naveen Naidu"/>
    <s v="Silver"/>
    <x v="111"/>
    <s v="Cashier"/>
    <s v="FreshMart Ahmedabad Hub"/>
    <x v="0"/>
    <x v="1"/>
    <x v="8"/>
    <n v="10"/>
    <n v="0.18029376536594593"/>
    <x v="1"/>
  </r>
  <r>
    <s v="INV100687"/>
    <d v="2025-02-09T00:00:00"/>
    <s v="CUST0051"/>
    <s v="PRD069"/>
    <s v="STR090"/>
    <s v="EMP0053"/>
    <n v="4"/>
    <n v="504.35"/>
    <n v="5"/>
    <n v="100.87"/>
    <n v="1916.53"/>
    <n v="1347.2"/>
    <n v="569.33000000000004"/>
    <x v="1"/>
    <x v="0"/>
    <x v="0"/>
    <n v="0.6333333333333333"/>
    <s v="Weekday"/>
    <x v="142"/>
    <x v="11"/>
    <n v="468.94"/>
    <s v="Ovi Devi"/>
    <s v="Gold"/>
    <x v="308"/>
    <s v="Cashier"/>
    <s v="FreshMart Mysuru Heights"/>
    <x v="0"/>
    <x v="1"/>
    <x v="0"/>
    <n v="2"/>
    <n v="0.29706292100828063"/>
    <x v="4"/>
  </r>
  <r>
    <s v="INV101344"/>
    <d v="2025-01-09T00:00:00"/>
    <s v="CUST0201"/>
    <s v="PRD090"/>
    <s v="STR049"/>
    <s v="EMP0183"/>
    <n v="4"/>
    <n v="438.7"/>
    <n v="15"/>
    <n v="263.22000000000003"/>
    <n v="1491.58"/>
    <n v="1480.72"/>
    <n v="10.86"/>
    <x v="0"/>
    <x v="0"/>
    <x v="0"/>
    <n v="0.81111111111111112"/>
    <s v="Weekday"/>
    <x v="49"/>
    <x v="9"/>
    <n v="438.7"/>
    <s v="Lalitha Menon"/>
    <s v="Bronze"/>
    <x v="146"/>
    <s v="Cashier"/>
    <s v="FreshMart Mysuru Circle"/>
    <x v="0"/>
    <x v="1"/>
    <x v="7"/>
    <n v="1"/>
    <n v="7.2808699499859212E-3"/>
    <x v="3"/>
  </r>
  <r>
    <s v="INV101717"/>
    <d v="2025-08-30T00:00:00"/>
    <s v="CUST0227"/>
    <s v="PRD017"/>
    <s v="STR086"/>
    <s v="EMP0263"/>
    <n v="5"/>
    <n v="464.41"/>
    <n v="15"/>
    <n v="348.31"/>
    <n v="2269.8000000000002"/>
    <n v="1988.45"/>
    <n v="281.35000000000002"/>
    <x v="2"/>
    <x v="0"/>
    <x v="0"/>
    <n v="0.62013888888888891"/>
    <s v="Weekend"/>
    <x v="34"/>
    <x v="7"/>
    <n v="464.41"/>
    <s v="Unknown"/>
    <s v="Silver"/>
    <x v="99"/>
    <s v="Cashier"/>
    <s v="FreshMart Bengaluru Circle"/>
    <x v="0"/>
    <x v="1"/>
    <x v="11"/>
    <n v="8"/>
    <n v="0.12395365230416777"/>
    <x v="3"/>
  </r>
  <r>
    <s v="INV100318"/>
    <d v="2025-08-28T00:00:00"/>
    <s v="CUST0647"/>
    <s v="PRD021"/>
    <s v="STR091"/>
    <s v="EMP0307"/>
    <n v="4"/>
    <n v="44.33"/>
    <n v="20"/>
    <n v="35.46"/>
    <n v="141.86000000000001"/>
    <n v="129.6"/>
    <n v="12.26"/>
    <x v="4"/>
    <x v="0"/>
    <x v="0"/>
    <n v="0.66388888888888886"/>
    <s v="Weekday"/>
    <x v="67"/>
    <x v="7"/>
    <n v="38.659999999999997"/>
    <s v="Kalpana Nathan"/>
    <s v="Gold"/>
    <x v="310"/>
    <s v="Cashier"/>
    <s v="FreshMart Tiruppur Plaza"/>
    <x v="0"/>
    <x v="1"/>
    <x v="11"/>
    <n v="8"/>
    <n v="8.6423234174538274E-2"/>
    <x v="2"/>
  </r>
  <r>
    <s v="INV100321"/>
    <d v="2025-08-23T00:00:00"/>
    <s v="CUST0181"/>
    <s v="PRD081"/>
    <s v="STR012"/>
    <s v="EMP0157"/>
    <n v="1"/>
    <n v="55.81"/>
    <n v="20"/>
    <n v="11.16"/>
    <n v="51.35"/>
    <n v="44.96"/>
    <n v="6.39"/>
    <x v="2"/>
    <x v="0"/>
    <x v="0"/>
    <n v="0.44722222222222224"/>
    <s v="Weekend"/>
    <x v="70"/>
    <x v="1"/>
    <n v="55.81"/>
    <s v="Ashok Krishnan"/>
    <s v="Silver"/>
    <x v="142"/>
    <s v="Cashier"/>
    <s v="FreshMart Chennai Junction"/>
    <x v="0"/>
    <x v="1"/>
    <x v="11"/>
    <n v="8"/>
    <n v="0.12444011684518012"/>
    <x v="2"/>
  </r>
  <r>
    <s v="INV102107"/>
    <d v="2025-08-22T00:00:00"/>
    <s v="CUST0451"/>
    <s v="PRD005"/>
    <s v="STR089"/>
    <s v="EMP0105"/>
    <n v="3"/>
    <n v="332.74"/>
    <n v="10"/>
    <n v="99.82"/>
    <n v="898.4"/>
    <n v="615.80999999999995"/>
    <n v="282.58999999999997"/>
    <x v="3"/>
    <x v="0"/>
    <x v="0"/>
    <n v="0.71458333333333335"/>
    <s v="Weekday"/>
    <x v="24"/>
    <x v="6"/>
    <n v="332.74"/>
    <s v="Divya Nair"/>
    <s v="Silver"/>
    <x v="63"/>
    <s v="Cashier"/>
    <s v="FreshMart Salem Hub"/>
    <x v="0"/>
    <x v="1"/>
    <x v="11"/>
    <n v="8"/>
    <n v="0.31454808548530722"/>
    <x v="1"/>
  </r>
  <r>
    <s v="INV100232"/>
    <d v="2025-08-21T00:00:00"/>
    <s v="CUST0446"/>
    <s v="PRD015"/>
    <s v="STR033"/>
    <s v="EMP0024"/>
    <n v="2"/>
    <n v="459.58"/>
    <n v="10"/>
    <n v="91.92"/>
    <n v="827.24"/>
    <n v="773.78"/>
    <n v="53.46"/>
    <x v="4"/>
    <x v="0"/>
    <x v="0"/>
    <n v="0.83194444444444449"/>
    <s v="Weekday"/>
    <x v="19"/>
    <x v="7"/>
    <n v="459.58"/>
    <s v="Ramesh Sharma"/>
    <s v="Silver"/>
    <x v="156"/>
    <s v="Cashier"/>
    <s v="FreshMart Ahmedabad Complex"/>
    <x v="0"/>
    <x v="1"/>
    <x v="11"/>
    <n v="8"/>
    <n v="6.4624534596973066E-2"/>
    <x v="1"/>
  </r>
  <r>
    <s v="INV100999"/>
    <d v="2025-08-19T00:00:00"/>
    <s v="CUST0115"/>
    <s v="PRD119"/>
    <s v="STR018"/>
    <s v="EMP0308"/>
    <n v="1"/>
    <n v="234.86"/>
    <n v="5"/>
    <n v="11.74"/>
    <n v="223.12"/>
    <n v="213.23"/>
    <n v="9.89"/>
    <x v="4"/>
    <x v="0"/>
    <x v="0"/>
    <n v="0.49236111111111114"/>
    <s v="Weekday"/>
    <x v="96"/>
    <x v="8"/>
    <n v="234.86"/>
    <s v="Venkat Chettiar"/>
    <s v="Silver"/>
    <x v="80"/>
    <s v="Cashier"/>
    <s v="FreshMart Hyderabad Main Road"/>
    <x v="0"/>
    <x v="1"/>
    <x v="11"/>
    <n v="8"/>
    <n v="4.4325923269989242E-2"/>
    <x v="4"/>
  </r>
  <r>
    <s v="INV102292"/>
    <d v="2025-08-17T00:00:00"/>
    <s v="CUST0315"/>
    <s v="PRD117"/>
    <s v="STR047"/>
    <s v="EMP0108"/>
    <n v="1"/>
    <n v="268.32"/>
    <n v="5"/>
    <n v="13.42"/>
    <n v="293.13"/>
    <n v="241.44"/>
    <n v="51.69"/>
    <x v="5"/>
    <x v="0"/>
    <x v="0"/>
    <n v="0.52777777777777779"/>
    <s v="Weekend"/>
    <x v="60"/>
    <x v="8"/>
    <n v="268.32"/>
    <s v="Aishwarya Varma"/>
    <s v="Silver"/>
    <x v="302"/>
    <s v="Cashier"/>
    <s v="FreshMart Hyderabad Enclave"/>
    <x v="0"/>
    <x v="1"/>
    <x v="11"/>
    <n v="8"/>
    <n v="0.17633814348582541"/>
    <x v="4"/>
  </r>
  <r>
    <s v="INV100732"/>
    <d v="2025-08-14T00:00:00"/>
    <s v="CUST0324"/>
    <s v="PRD015"/>
    <s v="STR077"/>
    <s v="EMP0030"/>
    <n v="6"/>
    <n v="475.53"/>
    <n v="20"/>
    <n v="570.64"/>
    <n v="2282.54"/>
    <n v="2321.34"/>
    <n v="-38.799999999999997"/>
    <x v="2"/>
    <x v="0"/>
    <x v="0"/>
    <n v="0.69513888888888886"/>
    <s v="Weekday"/>
    <x v="19"/>
    <x v="7"/>
    <n v="459.58"/>
    <s v="Tamil Velan"/>
    <s v="Gold"/>
    <x v="110"/>
    <s v="Cashier"/>
    <s v="FreshMart Kochi Gardens"/>
    <x v="0"/>
    <x v="1"/>
    <x v="11"/>
    <n v="8"/>
    <n v="-1.6998606815214628E-2"/>
    <x v="2"/>
  </r>
  <r>
    <s v="INV102165"/>
    <d v="2025-03-08T00:00:00"/>
    <s v="CUST0677"/>
    <s v="PRD025"/>
    <s v="STR056"/>
    <s v="EMP0163"/>
    <n v="8"/>
    <n v="388.66"/>
    <n v="15"/>
    <n v="466.39"/>
    <n v="3039.32"/>
    <n v="2287.1999999999998"/>
    <n v="752.12"/>
    <x v="4"/>
    <x v="0"/>
    <x v="0"/>
    <n v="0.85069444444444442"/>
    <s v="Weekend"/>
    <x v="8"/>
    <x v="3"/>
    <n v="383.51"/>
    <s v="Kamala Naidu"/>
    <s v="Gold"/>
    <x v="165"/>
    <s v="Cashier"/>
    <s v="FreshMart Bengaluru Junction"/>
    <x v="0"/>
    <x v="1"/>
    <x v="3"/>
    <n v="3"/>
    <n v="0.24746324835818537"/>
    <x v="3"/>
  </r>
  <r>
    <s v="INV101522"/>
    <d v="2025-07-28T00:00:00"/>
    <s v="CUST0634"/>
    <s v="PRD026"/>
    <s v="STR007"/>
    <s v="EMP0138"/>
    <n v="8"/>
    <n v="366.27"/>
    <n v="20"/>
    <n v="586.03"/>
    <n v="2344.13"/>
    <n v="1978"/>
    <n v="366.13"/>
    <x v="0"/>
    <x v="0"/>
    <x v="0"/>
    <n v="0.81666666666666665"/>
    <s v="Weekday"/>
    <x v="15"/>
    <x v="3"/>
    <n v="329.69"/>
    <s v="Chandrasekar Pandian"/>
    <s v="Gold"/>
    <x v="250"/>
    <s v="Cashier"/>
    <s v="FreshMart Mysuru Towers"/>
    <x v="0"/>
    <x v="1"/>
    <x v="1"/>
    <n v="7"/>
    <n v="0.15619014303814208"/>
    <x v="2"/>
  </r>
  <r>
    <s v="INV101127"/>
    <d v="2025-07-20T00:00:00"/>
    <s v="CUST0269"/>
    <s v="PRD094"/>
    <s v="STR012"/>
    <s v="EMP0157"/>
    <n v="3"/>
    <n v="298.68"/>
    <n v="5"/>
    <n v="44.8"/>
    <n v="978.93"/>
    <n v="752.07"/>
    <n v="226.86"/>
    <x v="4"/>
    <x v="0"/>
    <x v="0"/>
    <n v="0.53819444444444442"/>
    <s v="Weekend"/>
    <x v="130"/>
    <x v="10"/>
    <n v="298.68"/>
    <s v="Naveen Naidu"/>
    <s v="Silver"/>
    <x v="142"/>
    <s v="Cashier"/>
    <s v="FreshMart Chennai Junction"/>
    <x v="0"/>
    <x v="1"/>
    <x v="1"/>
    <n v="7"/>
    <n v="0.23174282124360274"/>
    <x v="4"/>
  </r>
  <r>
    <s v="INV100083"/>
    <d v="2025-07-16T00:00:00"/>
    <s v="CUST0676"/>
    <s v="PRD142"/>
    <s v="STR059"/>
    <s v="EMP0163"/>
    <n v="8"/>
    <n v="530.14"/>
    <n v="5"/>
    <n v="212.06"/>
    <n v="4029.06"/>
    <n v="3166.96"/>
    <n v="862.1"/>
    <x v="1"/>
    <x v="0"/>
    <x v="0"/>
    <n v="0.75694444444444442"/>
    <s v="Weekday"/>
    <x v="62"/>
    <x v="5"/>
    <n v="522.78"/>
    <s v="Dhanush Mudaliar"/>
    <s v="Gold"/>
    <x v="165"/>
    <s v="Cashier"/>
    <s v="FreshMart Coimbatore Plaza"/>
    <x v="0"/>
    <x v="1"/>
    <x v="1"/>
    <n v="7"/>
    <n v="0.21397050428635961"/>
    <x v="4"/>
  </r>
  <r>
    <s v="INV100873"/>
    <d v="2025-07-16T00:00:00"/>
    <s v="CUST0599"/>
    <s v="PRD029"/>
    <s v="STR049"/>
    <s v="EMP0183"/>
    <n v="8"/>
    <n v="355.97"/>
    <n v="20"/>
    <n v="569.54999999999995"/>
    <n v="2278.21"/>
    <n v="2089.7600000000002"/>
    <n v="188.45"/>
    <x v="1"/>
    <x v="0"/>
    <x v="0"/>
    <n v="0.79722222222222228"/>
    <s v="Weekday"/>
    <x v="9"/>
    <x v="3"/>
    <n v="332.73"/>
    <s v="Kalpana Subramaniam"/>
    <s v="Gold"/>
    <x v="146"/>
    <s v="Cashier"/>
    <s v="FreshMart Mysuru Circle"/>
    <x v="0"/>
    <x v="1"/>
    <x v="1"/>
    <n v="7"/>
    <n v="8.271845001119299E-2"/>
    <x v="2"/>
  </r>
  <r>
    <s v="INV101559"/>
    <d v="2025-07-16T00:00:00"/>
    <s v="CUST0041"/>
    <s v="PRD123"/>
    <s v="STR056"/>
    <s v="EMP0163"/>
    <n v="5"/>
    <n v="183.39"/>
    <n v="10"/>
    <n v="91.69"/>
    <n v="825.26"/>
    <n v="792.15"/>
    <n v="33.11"/>
    <x v="2"/>
    <x v="0"/>
    <x v="0"/>
    <n v="0.38680555555555557"/>
    <s v="Weekday"/>
    <x v="137"/>
    <x v="8"/>
    <n v="183.39"/>
    <s v="Geetha Iyer"/>
    <s v="Silver"/>
    <x v="165"/>
    <s v="Cashier"/>
    <s v="FreshMart Bengaluru Junction"/>
    <x v="0"/>
    <x v="1"/>
    <x v="1"/>
    <n v="7"/>
    <n v="4.0120689237331267E-2"/>
    <x v="1"/>
  </r>
  <r>
    <s v="INV100710"/>
    <d v="2025-08-07T00:00:00"/>
    <s v="CUST0310"/>
    <s v="PRD123"/>
    <s v="STR023"/>
    <s v="EMP0211"/>
    <n v="4"/>
    <n v="183.39"/>
    <n v="5"/>
    <n v="36.68"/>
    <n v="696.88"/>
    <n v="633.72"/>
    <n v="63.16"/>
    <x v="4"/>
    <x v="0"/>
    <x v="0"/>
    <n v="0.60138888888888886"/>
    <s v="Weekday"/>
    <x v="137"/>
    <x v="8"/>
    <n v="183.39"/>
    <s v="Venkat Devi"/>
    <s v="Bronze"/>
    <x v="198"/>
    <s v="Cashier"/>
    <s v="FreshMart Mysuru Square"/>
    <x v="0"/>
    <x v="1"/>
    <x v="11"/>
    <n v="8"/>
    <n v="9.0632533578234406E-2"/>
    <x v="4"/>
  </r>
  <r>
    <s v="INV101420"/>
    <d v="2025-06-30T00:00:00"/>
    <s v="CUST0291"/>
    <s v="PRD035"/>
    <s v="STR062"/>
    <s v="EMP0350"/>
    <n v="4"/>
    <n v="503.36"/>
    <n v="15"/>
    <n v="302.02"/>
    <n v="1711.42"/>
    <n v="1559.2"/>
    <n v="152.22"/>
    <x v="5"/>
    <x v="0"/>
    <x v="0"/>
    <n v="0.41458333333333336"/>
    <s v="Weekday"/>
    <x v="40"/>
    <x v="3"/>
    <n v="503.36"/>
    <s v="Revathi Sharma"/>
    <s v="Bronze"/>
    <x v="94"/>
    <s v="Cashier"/>
    <s v="FreshMart Hyderabad Crossing"/>
    <x v="0"/>
    <x v="1"/>
    <x v="9"/>
    <n v="6"/>
    <n v="8.8943684192074407E-2"/>
    <x v="3"/>
  </r>
  <r>
    <s v="INV100541"/>
    <d v="2025-06-24T00:00:00"/>
    <s v="CUST0410"/>
    <s v="PRD009"/>
    <s v="STR064"/>
    <s v="EMP0321"/>
    <n v="3"/>
    <n v="661.91"/>
    <n v="15"/>
    <n v="297.86"/>
    <n v="1687.87"/>
    <n v="1196.1600000000001"/>
    <n v="491.71"/>
    <x v="2"/>
    <x v="0"/>
    <x v="0"/>
    <n v="0.73263888888888884"/>
    <s v="Weekday"/>
    <x v="108"/>
    <x v="6"/>
    <n v="661.91"/>
    <s v="Revathi Gounder"/>
    <s v="Bronze"/>
    <x v="204"/>
    <s v="Cashier"/>
    <s v="FreshMart Kochi Extension"/>
    <x v="0"/>
    <x v="1"/>
    <x v="9"/>
    <n v="6"/>
    <n v="0.29131982913376031"/>
    <x v="3"/>
  </r>
  <r>
    <s v="INV101766"/>
    <d v="2025-06-24T00:00:00"/>
    <s v="CUST0442"/>
    <s v="PRD055"/>
    <s v="STR019"/>
    <s v="EMP0064"/>
    <n v="3"/>
    <n v="125.15"/>
    <n v="20"/>
    <n v="75.09"/>
    <n v="300.36"/>
    <n v="287.10000000000002"/>
    <n v="13.26"/>
    <x v="0"/>
    <x v="0"/>
    <x v="0"/>
    <n v="0.44791666666666669"/>
    <s v="Weekday"/>
    <x v="101"/>
    <x v="2"/>
    <n v="125.15"/>
    <s v="Kamala Rao"/>
    <s v="Silver"/>
    <x v="174"/>
    <s v="Cashier"/>
    <s v="FreshMart Hyderabad Heights"/>
    <x v="0"/>
    <x v="1"/>
    <x v="9"/>
    <n v="6"/>
    <n v="4.4147023571713941E-2"/>
    <x v="2"/>
  </r>
  <r>
    <s v="INV102083"/>
    <d v="2025-06-22T00:00:00"/>
    <s v="CUST0516"/>
    <s v="PRD108"/>
    <s v="STR023"/>
    <s v="EMP0064"/>
    <n v="5"/>
    <n v="337.35"/>
    <n v="10"/>
    <n v="168.68"/>
    <n v="1745.78"/>
    <n v="1299.6500000000001"/>
    <n v="446.13"/>
    <x v="2"/>
    <x v="0"/>
    <x v="0"/>
    <n v="0.83958333333333335"/>
    <s v="Weekend"/>
    <x v="140"/>
    <x v="4"/>
    <n v="306.62"/>
    <s v="Bhuvana Venkataraman"/>
    <s v="Gold"/>
    <x v="174"/>
    <s v="Cashier"/>
    <s v="FreshMart Mysuru Square"/>
    <x v="0"/>
    <x v="1"/>
    <x v="9"/>
    <n v="6"/>
    <n v="0.25554766350857494"/>
    <x v="1"/>
  </r>
  <r>
    <s v="INV101245"/>
    <d v="2025-06-16T00:00:00"/>
    <s v="CUST0182"/>
    <s v="PRD060"/>
    <s v="STR061"/>
    <s v="EMP0329"/>
    <n v="5"/>
    <n v="72.930000000000007"/>
    <n v="15"/>
    <n v="54.7"/>
    <n v="309.95"/>
    <n v="271.25"/>
    <n v="38.700000000000003"/>
    <x v="3"/>
    <x v="0"/>
    <x v="0"/>
    <n v="0.74722222222222223"/>
    <s v="Weekday"/>
    <x v="87"/>
    <x v="11"/>
    <n v="72.930000000000007"/>
    <s v="Esha Prabhu"/>
    <s v="Silver"/>
    <x v="65"/>
    <s v="Cashier"/>
    <s v="FreshMart Hyderabad Colony"/>
    <x v="0"/>
    <x v="1"/>
    <x v="9"/>
    <n v="6"/>
    <n v="0.12485884820132281"/>
    <x v="3"/>
  </r>
  <r>
    <s v="INV100464"/>
    <d v="2025-06-15T00:00:00"/>
    <s v="CUST0057"/>
    <s v="PRD026"/>
    <s v="STR062"/>
    <s v="EMP0350"/>
    <n v="5"/>
    <n v="329.69"/>
    <n v="5"/>
    <n v="82.42"/>
    <n v="1800.93"/>
    <n v="1236.25"/>
    <n v="564.67999999999995"/>
    <x v="3"/>
    <x v="0"/>
    <x v="0"/>
    <n v="0.40138888888888891"/>
    <s v="Weekend"/>
    <x v="15"/>
    <x v="3"/>
    <n v="329.69"/>
    <s v="Harini Chettiar"/>
    <s v="Silver"/>
    <x v="94"/>
    <s v="Cashier"/>
    <s v="FreshMart Hyderabad Crossing"/>
    <x v="0"/>
    <x v="1"/>
    <x v="9"/>
    <n v="6"/>
    <n v="0.31354911073723019"/>
    <x v="4"/>
  </r>
  <r>
    <s v="INV102198"/>
    <d v="2025-06-15T00:00:00"/>
    <s v="CUST0607"/>
    <s v="PRD045"/>
    <s v="STR041"/>
    <s v="EMP0325"/>
    <n v="1"/>
    <n v="68.95"/>
    <n v="15"/>
    <n v="10.34"/>
    <n v="67.400000000000006"/>
    <n v="57.89"/>
    <n v="9.51"/>
    <x v="3"/>
    <x v="0"/>
    <x v="0"/>
    <n v="0.67291666666666672"/>
    <s v="Weekend"/>
    <x v="84"/>
    <x v="12"/>
    <n v="68.95"/>
    <s v="Deepa Varma"/>
    <s v="Silver"/>
    <x v="298"/>
    <s v="Cashier"/>
    <s v="FreshMart Tiruppur Colony"/>
    <x v="0"/>
    <x v="1"/>
    <x v="9"/>
    <n v="6"/>
    <n v="0.14109792284866468"/>
    <x v="3"/>
  </r>
  <r>
    <s v="INV102113"/>
    <d v="2025-10-06T00:00:00"/>
    <s v="CUST0335"/>
    <s v="PRD022"/>
    <s v="STR023"/>
    <s v="EMP0174"/>
    <n v="3"/>
    <n v="397.22"/>
    <n v="10"/>
    <n v="119.17"/>
    <n v="1072.49"/>
    <n v="958.11"/>
    <n v="114.38"/>
    <x v="5"/>
    <x v="0"/>
    <x v="0"/>
    <n v="0.65208333333333335"/>
    <s v="Weekday"/>
    <x v="25"/>
    <x v="7"/>
    <n v="397.22"/>
    <s v="Sathish Iyer"/>
    <s v="Bronze"/>
    <x v="319"/>
    <s v="Cashier"/>
    <s v="FreshMart Mysuru Square"/>
    <x v="0"/>
    <x v="1"/>
    <x v="8"/>
    <n v="10"/>
    <n v="0.10664901304441067"/>
    <x v="1"/>
  </r>
  <r>
    <s v="INV100053"/>
    <d v="2025-05-06T00:00:00"/>
    <s v="CUST0178"/>
    <s v="PRD102"/>
    <s v="STR092"/>
    <s v="EMP0122"/>
    <n v="7"/>
    <n v="435.94"/>
    <n v="15"/>
    <n v="457.74"/>
    <n v="2593.84"/>
    <n v="2386.3000000000002"/>
    <n v="207.54"/>
    <x v="3"/>
    <x v="0"/>
    <x v="0"/>
    <n v="0.48055555555555557"/>
    <s v="Weekday"/>
    <x v="63"/>
    <x v="10"/>
    <n v="400.33"/>
    <s v="Vasanth Varma"/>
    <s v="Gold"/>
    <x v="64"/>
    <s v="Cashier"/>
    <s v="FreshMart Chennai Gardens"/>
    <x v="0"/>
    <x v="1"/>
    <x v="6"/>
    <n v="5"/>
    <n v="8.0012645344354302E-2"/>
    <x v="3"/>
  </r>
  <r>
    <s v="INV102348"/>
    <d v="2025-02-06T00:00:00"/>
    <s v="CUST0110"/>
    <s v="PRD087"/>
    <s v="STR054"/>
    <s v="EMP0018"/>
    <n v="8"/>
    <n v="72.34"/>
    <n v="5"/>
    <n v="28.94"/>
    <n v="549.78"/>
    <n v="474.96"/>
    <n v="74.819999999999993"/>
    <x v="4"/>
    <x v="0"/>
    <x v="0"/>
    <n v="0.88124999999999998"/>
    <s v="Weekday"/>
    <x v="97"/>
    <x v="9"/>
    <n v="71.290000000000006"/>
    <s v="Pandi Chandran"/>
    <s v="Gold"/>
    <x v="155"/>
    <s v="Cashier"/>
    <s v="FreshMart Mysuru Plaza"/>
    <x v="0"/>
    <x v="1"/>
    <x v="0"/>
    <n v="2"/>
    <n v="0.13609079995634618"/>
    <x v="4"/>
  </r>
  <r>
    <s v="INV100632"/>
    <d v="2025-01-06T00:00:00"/>
    <s v="CUST0526"/>
    <s v="PRD071"/>
    <s v="STR028"/>
    <s v="EMP0235"/>
    <n v="4"/>
    <n v="53.39"/>
    <n v="20"/>
    <n v="42.71"/>
    <n v="196.48"/>
    <n v="172.04"/>
    <n v="24.44"/>
    <x v="5"/>
    <x v="0"/>
    <x v="0"/>
    <n v="0.55625000000000002"/>
    <s v="Weekend"/>
    <x v="37"/>
    <x v="1"/>
    <n v="53.39"/>
    <s v="Deepa Krishnan"/>
    <s v="Bronze"/>
    <x v="71"/>
    <s v="Cashier"/>
    <s v="FreshMart Ahmedabad Hub"/>
    <x v="0"/>
    <x v="1"/>
    <x v="7"/>
    <n v="1"/>
    <n v="0.12438925081433226"/>
    <x v="2"/>
  </r>
  <r>
    <s v="INV101187"/>
    <d v="2025-05-30T00:00:00"/>
    <s v="CUST0224"/>
    <s v="PRD054"/>
    <s v="STR012"/>
    <s v="EMP0157"/>
    <n v="3"/>
    <n v="530.16"/>
    <n v="10"/>
    <n v="159.05000000000001"/>
    <n v="1431.43"/>
    <n v="1137.57"/>
    <n v="293.86"/>
    <x v="2"/>
    <x v="0"/>
    <x v="0"/>
    <n v="0.65138888888888891"/>
    <s v="Weekday"/>
    <x v="3"/>
    <x v="2"/>
    <n v="530.16"/>
    <s v="Priya Raj"/>
    <s v="Bronze"/>
    <x v="142"/>
    <s v="Cashier"/>
    <s v="FreshMart Chennai Junction"/>
    <x v="0"/>
    <x v="1"/>
    <x v="6"/>
    <n v="5"/>
    <n v="0.20529121228421929"/>
    <x v="1"/>
  </r>
  <r>
    <s v="INV100834"/>
    <d v="2025-05-24T00:00:00"/>
    <s v="CUST0548"/>
    <s v="PRD113"/>
    <s v="STR056"/>
    <s v="EMP0163"/>
    <n v="7"/>
    <n v="252.98"/>
    <n v="10"/>
    <n v="177.09"/>
    <n v="1832.84"/>
    <n v="1482.11"/>
    <n v="350.73"/>
    <x v="2"/>
    <x v="0"/>
    <x v="0"/>
    <n v="0.82847222222222228"/>
    <s v="Weekend"/>
    <x v="146"/>
    <x v="4"/>
    <n v="236.56"/>
    <s v="Charulatha Gupta"/>
    <s v="Gold"/>
    <x v="165"/>
    <s v="Cashier"/>
    <s v="FreshMart Bengaluru Junction"/>
    <x v="0"/>
    <x v="1"/>
    <x v="6"/>
    <n v="5"/>
    <n v="0.19135876563147902"/>
    <x v="1"/>
  </r>
  <r>
    <s v="INV100446"/>
    <d v="2025-05-14T00:00:00"/>
    <s v="CUST0494"/>
    <s v="PRD023"/>
    <s v="STR089"/>
    <s v="EMP0105"/>
    <n v="4"/>
    <n v="349.44"/>
    <n v="20"/>
    <n v="279.55"/>
    <n v="1118.21"/>
    <n v="1064.4000000000001"/>
    <n v="53.81"/>
    <x v="4"/>
    <x v="0"/>
    <x v="0"/>
    <n v="0.48541666666666666"/>
    <s v="Weekday"/>
    <x v="11"/>
    <x v="7"/>
    <n v="342.27"/>
    <s v="Bhavani Reddy"/>
    <s v="Gold"/>
    <x v="63"/>
    <s v="Cashier"/>
    <s v="FreshMart Salem Hub"/>
    <x v="0"/>
    <x v="1"/>
    <x v="6"/>
    <n v="5"/>
    <n v="4.8121551408053943E-2"/>
    <x v="2"/>
  </r>
  <r>
    <s v="INV100890"/>
    <d v="2025-11-05T00:00:00"/>
    <s v="CUST0230"/>
    <m/>
    <s v="STR090"/>
    <s v="EMP0178"/>
    <n v="2"/>
    <n v="401.06"/>
    <n v="5"/>
    <n v="40.11"/>
    <n v="876.31"/>
    <n v="694.94"/>
    <n v="181.37"/>
    <x v="4"/>
    <x v="0"/>
    <x v="0"/>
    <n v="0.5180555555555556"/>
    <s v="Weekend"/>
    <x v="134"/>
    <x v="3"/>
    <m/>
    <s v="Thenmozhi Menon"/>
    <s v="Silver"/>
    <x v="240"/>
    <s v="Cashier"/>
    <s v="FreshMart Mysuru Heights"/>
    <x v="0"/>
    <x v="1"/>
    <x v="5"/>
    <n v="11"/>
    <n v="0.20697013613903759"/>
    <x v="4"/>
  </r>
  <r>
    <s v="INV101472"/>
    <d v="2025-10-05T00:00:00"/>
    <s v="CUST0357"/>
    <s v="PRD049"/>
    <s v="STR088"/>
    <s v="EMP0012"/>
    <n v="2"/>
    <n v="418.79"/>
    <n v="5"/>
    <n v="41.88"/>
    <n v="915.05"/>
    <n v="617.88"/>
    <n v="297.17"/>
    <x v="3"/>
    <x v="0"/>
    <x v="0"/>
    <n v="0.64236111111111116"/>
    <s v="Weekend"/>
    <x v="48"/>
    <x v="2"/>
    <n v="418.79"/>
    <s v="Sundar Naicker"/>
    <s v="Silver"/>
    <x v="172"/>
    <s v="Cashier"/>
    <s v="FreshMart Salem Extension"/>
    <x v="0"/>
    <x v="1"/>
    <x v="8"/>
    <n v="10"/>
    <n v="0.32475820993388343"/>
    <x v="4"/>
  </r>
  <r>
    <s v="INV100455"/>
    <d v="2025-09-05T00:00:00"/>
    <s v="CUST0526"/>
    <s v="PRD085"/>
    <s v="STR086"/>
    <s v="EMP0263"/>
    <n v="1"/>
    <n v="389.61"/>
    <n v="20"/>
    <n v="77.92"/>
    <n v="311.69"/>
    <n v="336.07"/>
    <n v="-24.38"/>
    <x v="5"/>
    <x v="0"/>
    <x v="0"/>
    <n v="0.74861111111111112"/>
    <s v="Weekday"/>
    <x v="44"/>
    <x v="9"/>
    <n v="389.61"/>
    <s v="Deepa Krishnan"/>
    <s v="Bronze"/>
    <x v="99"/>
    <s v="Cashier"/>
    <s v="FreshMart Bengaluru Circle"/>
    <x v="0"/>
    <x v="1"/>
    <x v="10"/>
    <n v="9"/>
    <n v="-7.821874298180885E-2"/>
    <x v="2"/>
  </r>
  <r>
    <s v="INV101539"/>
    <d v="2025-09-05T00:00:00"/>
    <s v="CUST0574"/>
    <s v="PRD032"/>
    <s v="STR034"/>
    <s v="EMP0034"/>
    <n v="3"/>
    <n v="141.11000000000001"/>
    <n v="5"/>
    <n v="21.17"/>
    <n v="402.16"/>
    <n v="347.73"/>
    <n v="54.43"/>
    <x v="2"/>
    <x v="0"/>
    <x v="0"/>
    <n v="0.40277777777777779"/>
    <s v="Weekday"/>
    <x v="28"/>
    <x v="3"/>
    <n v="141.11000000000001"/>
    <s v="Dhanush Nathan"/>
    <s v="Bronze"/>
    <x v="185"/>
    <s v="Cashier"/>
    <s v="FreshMart Tiruppur Circle"/>
    <x v="0"/>
    <x v="1"/>
    <x v="10"/>
    <n v="9"/>
    <n v="0.13534414163517008"/>
    <x v="4"/>
  </r>
  <r>
    <s v="INV101330"/>
    <d v="2025-03-05T00:00:00"/>
    <s v="CUST0615"/>
    <s v="PRD034"/>
    <s v="STR061"/>
    <s v="EMP0329"/>
    <n v="3"/>
    <n v="124.84"/>
    <n v="15"/>
    <n v="56.18"/>
    <n v="366.09"/>
    <n v="292.05"/>
    <n v="74.040000000000006"/>
    <x v="3"/>
    <x v="0"/>
    <x v="0"/>
    <n v="0.70694444444444449"/>
    <s v="Weekend"/>
    <x v="13"/>
    <x v="3"/>
    <n v="124.84"/>
    <s v="Aishwarya Raj"/>
    <s v="Bronze"/>
    <x v="65"/>
    <s v="Cashier"/>
    <s v="FreshMart Hyderabad Colony"/>
    <x v="0"/>
    <x v="1"/>
    <x v="3"/>
    <n v="3"/>
    <n v="0.2022453495042203"/>
    <x v="3"/>
  </r>
  <r>
    <s v="INV101513"/>
    <d v="2025-02-05T00:00:00"/>
    <s v="CUST0061"/>
    <s v="PRD083"/>
    <s v="STR058"/>
    <s v="EMP0125"/>
    <n v="5"/>
    <n v="442.09"/>
    <n v="20"/>
    <n v="442.09"/>
    <n v="1768.36"/>
    <n v="1787.35"/>
    <n v="-18.989999999999998"/>
    <x v="2"/>
    <x v="0"/>
    <x v="0"/>
    <n v="0.88958333333333328"/>
    <s v="Weekday"/>
    <x v="111"/>
    <x v="9"/>
    <n v="425.88"/>
    <s v="Deepa Sekar"/>
    <s v="Gold"/>
    <x v="171"/>
    <s v="Cashier"/>
    <s v="FreshMart Erode Central"/>
    <x v="0"/>
    <x v="1"/>
    <x v="0"/>
    <n v="2"/>
    <n v="-1.0738763600171911E-2"/>
    <x v="2"/>
  </r>
  <r>
    <s v="INV102301"/>
    <d v="2025-04-29T00:00:00"/>
    <s v="CUST0035"/>
    <s v="PRD023"/>
    <s v="STR032"/>
    <s v="EMP0138"/>
    <n v="4"/>
    <n v="371.16"/>
    <n v="10"/>
    <n v="148.46"/>
    <n v="1336.18"/>
    <n v="1064.4000000000001"/>
    <n v="271.77999999999997"/>
    <x v="1"/>
    <x v="0"/>
    <x v="0"/>
    <n v="0.82916666666666672"/>
    <s v="Weekday"/>
    <x v="11"/>
    <x v="7"/>
    <n v="342.27"/>
    <s v="Balamurugan Sharma"/>
    <s v="Gold"/>
    <x v="250"/>
    <s v="Cashier"/>
    <s v="FreshMart Kochi Main Road"/>
    <x v="0"/>
    <x v="1"/>
    <x v="4"/>
    <n v="4"/>
    <n v="0.20340073942133541"/>
    <x v="1"/>
  </r>
  <r>
    <s v="INV101332"/>
    <d v="2025-04-17T00:00:00"/>
    <s v="CUST0321"/>
    <s v="PRD058"/>
    <s v="STR007"/>
    <s v="EMP0093"/>
    <n v="1"/>
    <n v="339.13"/>
    <n v="20"/>
    <n v="67.83"/>
    <n v="271.3"/>
    <n v="250.68"/>
    <n v="20.62"/>
    <x v="2"/>
    <x v="0"/>
    <x v="0"/>
    <n v="0.90347222222222223"/>
    <s v="Weekday"/>
    <x v="38"/>
    <x v="11"/>
    <n v="339.13"/>
    <s v="Yamuna Mudaliar"/>
    <s v="Silver"/>
    <x v="88"/>
    <s v="Cashier"/>
    <s v="FreshMart Mysuru Towers"/>
    <x v="0"/>
    <x v="1"/>
    <x v="4"/>
    <n v="4"/>
    <n v="7.6004423147806852E-2"/>
    <x v="2"/>
  </r>
  <r>
    <s v="INV100733"/>
    <d v="2025-04-15T00:00:00"/>
    <s v="CUST0400"/>
    <s v="PRD119"/>
    <s v="STR063"/>
    <s v="EMP0200"/>
    <n v="4"/>
    <n v="234.86"/>
    <n v="15"/>
    <n v="140.91999999999999"/>
    <n v="798.52"/>
    <n v="852.92"/>
    <n v="-54.4"/>
    <x v="2"/>
    <x v="0"/>
    <x v="0"/>
    <n v="0.83263888888888893"/>
    <s v="Weekday"/>
    <x v="96"/>
    <x v="8"/>
    <n v="234.86"/>
    <s v="Meena Prabhu"/>
    <s v="Bronze"/>
    <x v="246"/>
    <s v="Cashier"/>
    <s v="FreshMart Hyderabad Market"/>
    <x v="0"/>
    <x v="1"/>
    <x v="4"/>
    <n v="4"/>
    <n v="-6.8126033161348493E-2"/>
    <x v="3"/>
  </r>
  <r>
    <s v="INV102371"/>
    <d v="2025-12-04T00:00:00"/>
    <s v="CUST0295"/>
    <s v="PRD130"/>
    <s v="STR102"/>
    <s v="EMP0331"/>
    <n v="1"/>
    <n v="519.78"/>
    <n v="5"/>
    <n v="25.99"/>
    <n v="567.86"/>
    <n v="397.92"/>
    <n v="169.94"/>
    <x v="0"/>
    <x v="0"/>
    <x v="0"/>
    <n v="0.84791666666666665"/>
    <s v="Weekend"/>
    <x v="121"/>
    <x v="0"/>
    <n v="519.78"/>
    <s v="Latha Gounder"/>
    <s v="Silver"/>
    <x v="318"/>
    <s v="Cashier"/>
    <s v="FreshMart Nagpur Towers"/>
    <x v="0"/>
    <x v="1"/>
    <x v="2"/>
    <n v="12"/>
    <n v="0.29926390307470152"/>
    <x v="4"/>
  </r>
  <r>
    <s v="INV100125"/>
    <d v="2025-06-04T00:00:00"/>
    <s v="CUST0055"/>
    <s v="PRD092"/>
    <s v="STR013"/>
    <s v="EMP0155"/>
    <n v="3"/>
    <n v="224.28"/>
    <n v="15"/>
    <n v="100.93"/>
    <n v="657.7"/>
    <n v="577.16999999999996"/>
    <n v="80.53"/>
    <x v="3"/>
    <x v="0"/>
    <x v="0"/>
    <n v="0.62986111111111109"/>
    <s v="Weekend"/>
    <x v="22"/>
    <x v="9"/>
    <n v="224.28"/>
    <s v="Vasanth Mudaliar"/>
    <s v="Silver"/>
    <x v="247"/>
    <s v="Cashier"/>
    <s v="FreshMart Tiruppur Extension"/>
    <x v="0"/>
    <x v="1"/>
    <x v="9"/>
    <n v="6"/>
    <n v="0.12244184278546449"/>
    <x v="3"/>
  </r>
  <r>
    <s v="INV101293"/>
    <d v="2025-05-04T00:00:00"/>
    <s v="CUST0406"/>
    <s v="PRD122"/>
    <s v="STR023"/>
    <s v="EMP0256"/>
    <n v="5"/>
    <n v="114.59"/>
    <n v="5"/>
    <n v="28.65"/>
    <n v="625.95000000000005"/>
    <n v="443.6"/>
    <n v="182.35"/>
    <x v="3"/>
    <x v="0"/>
    <x v="0"/>
    <n v="0.86875000000000002"/>
    <s v="Weekend"/>
    <x v="12"/>
    <x v="8"/>
    <n v="102.51"/>
    <s v="Gopal Naidu"/>
    <s v="Gold"/>
    <x v="238"/>
    <s v="Cashier"/>
    <s v="FreshMart Mysuru Square"/>
    <x v="0"/>
    <x v="1"/>
    <x v="6"/>
    <n v="5"/>
    <n v="0.29131719785925392"/>
    <x v="4"/>
  </r>
  <r>
    <s v="INV101562"/>
    <d v="2025-01-04T00:00:00"/>
    <s v="CUST0284"/>
    <s v="PRD104"/>
    <s v="STR041"/>
    <s v="EMP0325"/>
    <n v="2"/>
    <n v="191.13"/>
    <n v="15"/>
    <n v="57.34"/>
    <n v="324.92"/>
    <n v="306.83999999999997"/>
    <n v="18.079999999999998"/>
    <x v="5"/>
    <x v="0"/>
    <x v="0"/>
    <n v="0.81597222222222221"/>
    <s v="Weekday"/>
    <x v="95"/>
    <x v="10"/>
    <n v="191.13"/>
    <s v="Usha Gounder"/>
    <s v="Bronze"/>
    <x v="298"/>
    <s v="Cashier"/>
    <s v="FreshMart Tiruppur Colony"/>
    <x v="0"/>
    <x v="1"/>
    <x v="7"/>
    <n v="1"/>
    <n v="5.5644466330173573E-2"/>
    <x v="3"/>
  </r>
  <r>
    <s v="INV101902"/>
    <d v="2026-01-17T00:00:00"/>
    <s v="CUST0198"/>
    <s v="PRD129"/>
    <s v="STR035"/>
    <s v="EMP0133"/>
    <n v="3"/>
    <n v="490.22"/>
    <n v="5"/>
    <n v="73.53"/>
    <n v="1606.7"/>
    <n v="1120.74"/>
    <n v="485.96"/>
    <x v="2"/>
    <x v="0"/>
    <x v="0"/>
    <n v="0.82152777777777775"/>
    <s v="Weekend"/>
    <x v="106"/>
    <x v="0"/>
    <n v="490.22"/>
    <s v="Meena Pillai"/>
    <s v="Silver"/>
    <x v="2"/>
    <s v="Sales"/>
    <s v="FreshMart Kochi Circle"/>
    <x v="0"/>
    <x v="0"/>
    <x v="7"/>
    <n v="1"/>
    <n v="0.30245845521877135"/>
    <x v="4"/>
  </r>
  <r>
    <s v="INV102035"/>
    <d v="2026-03-31T00:00:00"/>
    <s v="CUST0093"/>
    <s v="PRD127"/>
    <s v="STR044"/>
    <s v="EMP0133"/>
    <n v="3"/>
    <n v="331.35"/>
    <n v="20"/>
    <n v="198.81"/>
    <n v="795.24"/>
    <n v="870.99"/>
    <n v="-75.75"/>
    <x v="5"/>
    <x v="0"/>
    <x v="0"/>
    <n v="0.5493055555555556"/>
    <s v="Weekday"/>
    <x v="65"/>
    <x v="8"/>
    <n v="331.35"/>
    <s v="Prakash Menon"/>
    <s v="Silver"/>
    <x v="2"/>
    <s v="Sales"/>
    <s v="FreshMart Erode Colony"/>
    <x v="0"/>
    <x v="0"/>
    <x v="3"/>
    <n v="3"/>
    <n v="-9.5254262864041039E-2"/>
    <x v="2"/>
  </r>
  <r>
    <s v="INV100111"/>
    <d v="2026-03-18T00:00:00"/>
    <s v="CUST0014"/>
    <s v="PRD102"/>
    <s v="STR049"/>
    <s v="EMP0017"/>
    <n v="2"/>
    <n v="400.33"/>
    <n v="5"/>
    <n v="40.03"/>
    <n v="760.63"/>
    <n v="681.8"/>
    <n v="78.83"/>
    <x v="3"/>
    <x v="0"/>
    <x v="0"/>
    <n v="0.53333333333333333"/>
    <s v="Weekday"/>
    <x v="63"/>
    <x v="10"/>
    <n v="400.33"/>
    <s v="Ilango Varma"/>
    <s v="Silver"/>
    <x v="0"/>
    <s v="Sales"/>
    <s v="FreshMart Mysuru Circle"/>
    <x v="0"/>
    <x v="0"/>
    <x v="3"/>
    <n v="3"/>
    <n v="0.103637773950541"/>
    <x v="4"/>
  </r>
  <r>
    <s v="INV100561"/>
    <d v="2026-03-15T00:00:00"/>
    <s v="CUST0467"/>
    <s v="PRD144"/>
    <s v="STR047"/>
    <s v="EMP0160"/>
    <n v="1"/>
    <n v="242.22"/>
    <n v="5"/>
    <n v="12.11"/>
    <n v="264.63"/>
    <n v="186.04"/>
    <n v="78.59"/>
    <x v="5"/>
    <x v="0"/>
    <x v="0"/>
    <n v="0.50555555555555554"/>
    <s v="Weekend"/>
    <x v="14"/>
    <x v="5"/>
    <n v="242.22"/>
    <s v="Raghav Prabhu"/>
    <s v="Silver"/>
    <x v="303"/>
    <s v="Sales"/>
    <s v="FreshMart Hyderabad Enclave"/>
    <x v="0"/>
    <x v="0"/>
    <x v="3"/>
    <n v="3"/>
    <n v="0.29698069002002797"/>
    <x v="4"/>
  </r>
  <r>
    <s v="INV100281"/>
    <d v="2025-12-23T00:00:00"/>
    <s v="CUST0133"/>
    <s v="PRD089"/>
    <s v="STR002"/>
    <s v="EMP0184"/>
    <n v="1"/>
    <n v="305.67"/>
    <n v="10"/>
    <n v="30.57"/>
    <n v="275.10000000000002"/>
    <n v="251.42"/>
    <n v="23.68"/>
    <x v="1"/>
    <x v="0"/>
    <x v="0"/>
    <n v="0.61597222222222225"/>
    <s v="Weekday"/>
    <x v="92"/>
    <x v="9"/>
    <n v="305.67"/>
    <s v="Vasanthi Raj"/>
    <s v="Silver"/>
    <x v="287"/>
    <s v="Sales"/>
    <s v="FreshMart Tiruppur Bypass"/>
    <x v="0"/>
    <x v="1"/>
    <x v="2"/>
    <n v="12"/>
    <n v="8.6077789894583784E-2"/>
    <x v="1"/>
  </r>
  <r>
    <s v="INV102033"/>
    <d v="2026-03-21T00:00:00"/>
    <s v="CUST0149"/>
    <s v="PRD117"/>
    <s v="STR008"/>
    <s v="EMP0334"/>
    <n v="4"/>
    <n v="268.32"/>
    <n v="15"/>
    <n v="160.99"/>
    <n v="1049.1300000000001"/>
    <n v="965.76"/>
    <n v="83.37"/>
    <x v="5"/>
    <x v="0"/>
    <x v="0"/>
    <n v="0.73888888888888893"/>
    <s v="Weekend"/>
    <x v="60"/>
    <x v="8"/>
    <n v="268.32"/>
    <s v="Vani Rao"/>
    <s v="Silver"/>
    <x v="38"/>
    <s v="Sales"/>
    <s v="FreshMart Kochi Plaza"/>
    <x v="0"/>
    <x v="0"/>
    <x v="3"/>
    <n v="3"/>
    <n v="7.9465843127162497E-2"/>
    <x v="3"/>
  </r>
  <r>
    <s v="INV102138"/>
    <d v="2025-12-13T00:00:00"/>
    <s v="CUST0286"/>
    <s v="PRD118"/>
    <s v="STR048"/>
    <s v="EMP0312"/>
    <n v="3"/>
    <n v="155.55000000000001"/>
    <n v="5"/>
    <n v="23.33"/>
    <n v="509.82"/>
    <n v="412.92"/>
    <n v="96.9"/>
    <x v="5"/>
    <x v="0"/>
    <x v="0"/>
    <n v="0.3972222222222222"/>
    <s v="Weekend"/>
    <x v="44"/>
    <x v="8"/>
    <n v="155.55000000000001"/>
    <s v="Senthil Devi"/>
    <s v="Silver"/>
    <x v="19"/>
    <s v="Sales"/>
    <s v="FreshMart Bengaluru Square"/>
    <x v="0"/>
    <x v="1"/>
    <x v="2"/>
    <n v="12"/>
    <n v="0.1900670824997058"/>
    <x v="4"/>
  </r>
  <r>
    <s v="INV101568"/>
    <d v="2026-03-16T00:00:00"/>
    <s v="CUST0435"/>
    <s v="PRD089"/>
    <s v="STR010"/>
    <s v="EMP0004"/>
    <n v="1"/>
    <n v="305.67"/>
    <n v="15"/>
    <n v="45.85"/>
    <n v="259.82"/>
    <n v="251.42"/>
    <n v="8.4"/>
    <x v="4"/>
    <x v="0"/>
    <x v="0"/>
    <n v="0.72916666666666663"/>
    <s v="Weekday"/>
    <x v="92"/>
    <x v="9"/>
    <n v="305.67"/>
    <s v="Rajesh Devi"/>
    <s v="Silver"/>
    <x v="37"/>
    <s v="Sales"/>
    <s v="FreshMart Kochi Colony"/>
    <x v="0"/>
    <x v="0"/>
    <x v="3"/>
    <n v="3"/>
    <n v="3.2330074667077206E-2"/>
    <x v="3"/>
  </r>
  <r>
    <s v="INV101565"/>
    <d v="2026-02-13T00:00:00"/>
    <s v="CUST0320"/>
    <s v="PRD064"/>
    <s v="STR047"/>
    <s v="EMP0166"/>
    <n v="4"/>
    <n v="386.17"/>
    <n v="5"/>
    <n v="77.23"/>
    <n v="1467.45"/>
    <n v="1102.68"/>
    <n v="364.77"/>
    <x v="1"/>
    <x v="0"/>
    <x v="0"/>
    <n v="0.89652777777777781"/>
    <s v="Weekday"/>
    <x v="135"/>
    <x v="11"/>
    <n v="386.17"/>
    <s v="Sudha Menon"/>
    <s v="Silver"/>
    <x v="338"/>
    <s v="Sales"/>
    <s v="FreshMart Hyderabad Enclave"/>
    <x v="0"/>
    <x v="0"/>
    <x v="0"/>
    <n v="2"/>
    <n v="0.24857405703771848"/>
    <x v="4"/>
  </r>
  <r>
    <s v="INV102208"/>
    <d v="2026-02-15T00:00:00"/>
    <s v="CUST0396"/>
    <s v="PRD057"/>
    <s v="STR056"/>
    <s v="EMP0315"/>
    <n v="5"/>
    <n v="317.99"/>
    <n v="5"/>
    <n v="79.5"/>
    <n v="1737.02"/>
    <n v="1175.25"/>
    <n v="561.77"/>
    <x v="0"/>
    <x v="0"/>
    <x v="0"/>
    <n v="0.84305555555555556"/>
    <s v="Weekend"/>
    <x v="117"/>
    <x v="2"/>
    <n v="317.99"/>
    <s v="Yogesh Raj"/>
    <s v="Silver"/>
    <x v="11"/>
    <s v="Sales"/>
    <s v="FreshMart Bengaluru Junction"/>
    <x v="0"/>
    <x v="0"/>
    <x v="0"/>
    <n v="2"/>
    <n v="0.32341020828775718"/>
    <x v="4"/>
  </r>
  <r>
    <s v="INV102185"/>
    <d v="2026-01-30T00:00:00"/>
    <s v="CUST0546"/>
    <s v="PRD002"/>
    <s v="STR081"/>
    <s v="EMP0230"/>
    <n v="5"/>
    <n v="440.5"/>
    <n v="15"/>
    <n v="330.38"/>
    <n v="1872.12"/>
    <n v="1270.25"/>
    <n v="601.87"/>
    <x v="4"/>
    <x v="0"/>
    <x v="0"/>
    <n v="0.80347222222222225"/>
    <s v="Weekday"/>
    <x v="83"/>
    <x v="6"/>
    <n v="440.5"/>
    <s v="Balaji Sekar"/>
    <s v="Silver"/>
    <x v="10"/>
    <s v="Sales"/>
    <s v="FreshMart Erode Crossing"/>
    <x v="0"/>
    <x v="0"/>
    <x v="7"/>
    <n v="1"/>
    <n v="0.32149114373010279"/>
    <x v="3"/>
  </r>
  <r>
    <s v="INV100239"/>
    <d v="2025-10-12T00:00:00"/>
    <s v="CUST0591"/>
    <s v="PRD133"/>
    <s v="STR048"/>
    <s v="EMP0312"/>
    <n v="3"/>
    <n v="80.5"/>
    <n v="20"/>
    <n v="48.3"/>
    <n v="193.2"/>
    <n v="186.75"/>
    <n v="6.45"/>
    <x v="3"/>
    <x v="0"/>
    <x v="0"/>
    <n v="0.38333333333333336"/>
    <s v="Weekday"/>
    <x v="55"/>
    <x v="0"/>
    <n v="80.5"/>
    <s v="Anjali Chettiar"/>
    <s v="Silver"/>
    <x v="19"/>
    <s v="Sales"/>
    <s v="FreshMart Bengaluru Square"/>
    <x v="0"/>
    <x v="1"/>
    <x v="8"/>
    <n v="10"/>
    <n v="3.3385093167701864E-2"/>
    <x v="2"/>
  </r>
  <r>
    <s v="INV100171"/>
    <d v="2026-02-02T00:00:00"/>
    <s v="CUST0657"/>
    <s v="PRD050"/>
    <s v="STR084"/>
    <s v="EMP0133"/>
    <n v="3"/>
    <n v="51.33"/>
    <n v="20"/>
    <n v="30.8"/>
    <n v="123.19"/>
    <n v="112.44"/>
    <n v="10.75"/>
    <x v="2"/>
    <x v="0"/>
    <x v="0"/>
    <n v="0.7944444444444444"/>
    <s v="Weekday"/>
    <x v="2"/>
    <x v="2"/>
    <n v="51.33"/>
    <s v="Devi Pandian"/>
    <s v="Silver"/>
    <x v="2"/>
    <s v="Sales"/>
    <s v="FreshMart Tiruppur Market"/>
    <x v="0"/>
    <x v="0"/>
    <x v="0"/>
    <n v="2"/>
    <n v="8.7263576589008851E-2"/>
    <x v="2"/>
  </r>
  <r>
    <s v="INV100441"/>
    <d v="2026-04-01T00:00:00"/>
    <s v="CUST0617"/>
    <s v="PRD020"/>
    <s v="STR034"/>
    <s v="EMP0252"/>
    <n v="1"/>
    <n v="99.93"/>
    <n v="20"/>
    <n v="19.989999999999998"/>
    <n v="91.93"/>
    <n v="86.05"/>
    <n v="5.88"/>
    <x v="4"/>
    <x v="0"/>
    <x v="0"/>
    <n v="0.43541666666666667"/>
    <s v="Weekend"/>
    <x v="35"/>
    <x v="7"/>
    <n v="99.93"/>
    <s v="Pandi Pandian"/>
    <s v="Silver"/>
    <x v="30"/>
    <s v="Sales"/>
    <s v="FreshMart Tiruppur Circle"/>
    <x v="0"/>
    <x v="0"/>
    <x v="4"/>
    <n v="4"/>
    <n v="6.3961709996736643E-2"/>
    <x v="2"/>
  </r>
  <r>
    <s v="INV100045"/>
    <d v="2026-01-18T00:00:00"/>
    <s v="CUST0664"/>
    <s v="PRD034"/>
    <s v="STR017"/>
    <s v="EMP0092"/>
    <n v="1"/>
    <n v="124.84"/>
    <n v="20"/>
    <n v="24.97"/>
    <n v="114.85"/>
    <n v="97.35"/>
    <n v="17.5"/>
    <x v="2"/>
    <x v="0"/>
    <x v="0"/>
    <n v="0.81458333333333333"/>
    <s v="Weekend"/>
    <x v="13"/>
    <x v="3"/>
    <n v="124.84"/>
    <s v="Chandran Prabhu"/>
    <s v="Silver"/>
    <x v="26"/>
    <s v="Sales"/>
    <s v="FreshMart Madurai Plaza"/>
    <x v="0"/>
    <x v="0"/>
    <x v="7"/>
    <n v="1"/>
    <n v="0.15237265999129299"/>
    <x v="2"/>
  </r>
  <r>
    <s v="INV100490"/>
    <d v="2025-03-12T00:00:00"/>
    <s v="CUST0560"/>
    <s v="PRD120"/>
    <s v="STR056"/>
    <s v="EMP0315"/>
    <n v="1"/>
    <n v="109.69"/>
    <n v="20"/>
    <n v="21.94"/>
    <n v="87.75"/>
    <n v="92.96"/>
    <n v="-5.21"/>
    <x v="5"/>
    <x v="0"/>
    <x v="0"/>
    <n v="0.8"/>
    <s v="Weekday"/>
    <x v="26"/>
    <x v="8"/>
    <n v="109.69"/>
    <s v="Dinesh Prabhu"/>
    <s v="Silver"/>
    <x v="11"/>
    <s v="Sales"/>
    <s v="FreshMart Bengaluru Junction"/>
    <x v="0"/>
    <x v="1"/>
    <x v="3"/>
    <n v="3"/>
    <n v="-5.937321937321937E-2"/>
    <x v="2"/>
  </r>
  <r>
    <s v="INV102115"/>
    <d v="2025-11-30T00:00:00"/>
    <s v="CUST0303"/>
    <s v="PRD112"/>
    <s v="STR090"/>
    <s v="EMP0284"/>
    <n v="1"/>
    <n v="251.73"/>
    <n v="15"/>
    <n v="37.76"/>
    <n v="246.07"/>
    <n v="210.52"/>
    <n v="35.549999999999997"/>
    <x v="3"/>
    <x v="0"/>
    <x v="0"/>
    <n v="0.43819444444444444"/>
    <s v="Weekend"/>
    <x v="80"/>
    <x v="4"/>
    <n v="251.73"/>
    <s v="Kamala Subramaniam"/>
    <s v="Silver"/>
    <x v="21"/>
    <s v="Sales"/>
    <s v="FreshMart Mysuru Heights"/>
    <x v="0"/>
    <x v="1"/>
    <x v="5"/>
    <n v="11"/>
    <n v="0.144471085463486"/>
    <x v="3"/>
  </r>
  <r>
    <s v="INV101273"/>
    <d v="2025-11-29T00:00:00"/>
    <s v="CUST0583"/>
    <s v="PRD112"/>
    <s v="STR049"/>
    <s v="EMP0017"/>
    <n v="4"/>
    <n v="251.73"/>
    <n v="20"/>
    <n v="201.38"/>
    <n v="926.37"/>
    <n v="842.08"/>
    <n v="84.29"/>
    <x v="3"/>
    <x v="0"/>
    <x v="0"/>
    <n v="0.8666666666666667"/>
    <s v="Weekend"/>
    <x v="80"/>
    <x v="4"/>
    <n v="251.73"/>
    <s v="Sudha Achari"/>
    <s v="Silver"/>
    <x v="0"/>
    <s v="Sales"/>
    <s v="FreshMart Mysuru Circle"/>
    <x v="0"/>
    <x v="1"/>
    <x v="5"/>
    <n v="11"/>
    <n v="9.098956140634952E-2"/>
    <x v="2"/>
  </r>
  <r>
    <s v="INV100527"/>
    <d v="2025-11-28T00:00:00"/>
    <s v="CUST0173"/>
    <s v="PRD069"/>
    <s v="STR084"/>
    <s v="EMP0288"/>
    <n v="5"/>
    <n v="468.94"/>
    <n v="5"/>
    <n v="117.23"/>
    <n v="2227.4699999999998"/>
    <n v="1684"/>
    <n v="543.47"/>
    <x v="5"/>
    <x v="0"/>
    <x v="0"/>
    <n v="0.46388888888888891"/>
    <s v="Weekday"/>
    <x v="142"/>
    <x v="11"/>
    <n v="468.94"/>
    <s v="Thenmozhi Balan"/>
    <s v="Silver"/>
    <x v="25"/>
    <s v="Sales"/>
    <s v="FreshMart Tiruppur Market"/>
    <x v="0"/>
    <x v="1"/>
    <x v="5"/>
    <n v="11"/>
    <n v="0.24398532864640154"/>
    <x v="4"/>
  </r>
  <r>
    <s v="INV102284"/>
    <d v="2025-11-27T00:00:00"/>
    <s v="CUST0656"/>
    <s v="PRD025"/>
    <s v="STR010"/>
    <s v="EMP0004"/>
    <n v="1"/>
    <n v="383.51"/>
    <n v="5"/>
    <n v="19.18"/>
    <n v="364.33"/>
    <n v="285.89999999999998"/>
    <n v="78.430000000000007"/>
    <x v="1"/>
    <x v="0"/>
    <x v="0"/>
    <n v="0.42222222222222222"/>
    <s v="Weekday"/>
    <x v="8"/>
    <x v="3"/>
    <n v="383.51"/>
    <s v="Anjali Achari"/>
    <s v="Silver"/>
    <x v="37"/>
    <s v="Sales"/>
    <s v="FreshMart Kochi Colony"/>
    <x v="0"/>
    <x v="1"/>
    <x v="5"/>
    <n v="11"/>
    <n v="0.21527186891005409"/>
    <x v="4"/>
  </r>
  <r>
    <s v="INV100653"/>
    <d v="2025-11-26T00:00:00"/>
    <s v="CUST0464"/>
    <s v="PRD050"/>
    <s v="STR088"/>
    <s v="EMP0229"/>
    <n v="2"/>
    <n v="51.33"/>
    <n v="20"/>
    <n v="20.53"/>
    <n v="82.13"/>
    <n v="74.959999999999994"/>
    <n v="7.17"/>
    <x v="3"/>
    <x v="0"/>
    <x v="0"/>
    <n v="0.58472222222222225"/>
    <s v="Weekday"/>
    <x v="2"/>
    <x v="2"/>
    <n v="51.33"/>
    <s v="Gopal Sharma"/>
    <s v="Silver"/>
    <x v="18"/>
    <s v="Sales"/>
    <s v="FreshMart Salem Extension"/>
    <x v="0"/>
    <x v="1"/>
    <x v="5"/>
    <n v="11"/>
    <n v="8.7300620966760015E-2"/>
    <x v="2"/>
  </r>
  <r>
    <s v="INV101010"/>
    <d v="2025-11-25T00:00:00"/>
    <s v="CUST0462"/>
    <s v="PRD090"/>
    <s v="STR088"/>
    <s v="EMP0229"/>
    <n v="1"/>
    <n v="438.7"/>
    <n v="5"/>
    <n v="21.93"/>
    <n v="416.77"/>
    <n v="370.18"/>
    <n v="46.59"/>
    <x v="4"/>
    <x v="0"/>
    <x v="0"/>
    <n v="0.60833333333333328"/>
    <s v="Weekday"/>
    <x v="49"/>
    <x v="9"/>
    <n v="438.7"/>
    <s v="Anitha Sharma"/>
    <s v="Silver"/>
    <x v="18"/>
    <s v="Sales"/>
    <s v="FreshMart Salem Extension"/>
    <x v="0"/>
    <x v="1"/>
    <x v="5"/>
    <n v="11"/>
    <n v="0.11178827650742618"/>
    <x v="4"/>
  </r>
  <r>
    <s v="INV101442"/>
    <d v="2025-11-25T00:00:00"/>
    <s v="CUST0669"/>
    <s v="PRD110"/>
    <s v="STR067"/>
    <s v="EMP0247"/>
    <n v="5"/>
    <n v="291.93"/>
    <n v="5"/>
    <n v="72.98"/>
    <n v="1386.67"/>
    <n v="1268.5"/>
    <n v="118.17"/>
    <x v="5"/>
    <x v="0"/>
    <x v="0"/>
    <n v="0.7680555555555556"/>
    <s v="Weekday"/>
    <x v="141"/>
    <x v="4"/>
    <n v="291.93"/>
    <s v="Mani Krishnan"/>
    <s v="Silver"/>
    <x v="31"/>
    <s v="Sales"/>
    <s v="FreshMart Salem Complex"/>
    <x v="0"/>
    <x v="1"/>
    <x v="5"/>
    <n v="11"/>
    <n v="8.5218545147728003E-2"/>
    <x v="4"/>
  </r>
  <r>
    <s v="INV101429"/>
    <d v="2025-11-21T00:00:00"/>
    <s v="CUST0617"/>
    <s v="PRD080"/>
    <s v="STR076"/>
    <s v="EMP0056"/>
    <n v="4"/>
    <n v="275.70999999999998"/>
    <n v="20"/>
    <n v="220.57"/>
    <n v="882.27"/>
    <n v="825.2"/>
    <n v="57.07"/>
    <x v="4"/>
    <x v="0"/>
    <x v="0"/>
    <n v="0.73055555555555551"/>
    <s v="Weekday"/>
    <x v="56"/>
    <x v="1"/>
    <n v="275.70999999999998"/>
    <s v="Pandi Pandian"/>
    <s v="Silver"/>
    <x v="41"/>
    <s v="Sales"/>
    <s v="FreshMart Hyderabad Towers"/>
    <x v="0"/>
    <x v="1"/>
    <x v="5"/>
    <n v="11"/>
    <n v="6.4685413762226987E-2"/>
    <x v="2"/>
  </r>
  <r>
    <s v="INV100011"/>
    <d v="2025-11-19T00:00:00"/>
    <m/>
    <s v="PRD021"/>
    <s v="STR084"/>
    <s v="EMP0288"/>
    <n v="5"/>
    <n v="42.05"/>
    <n v="20"/>
    <n v="42.05"/>
    <n v="168.2"/>
    <n v="162"/>
    <n v="6.2"/>
    <x v="5"/>
    <x v="0"/>
    <x v="0"/>
    <n v="0.84027777777777779"/>
    <s v="Weekday"/>
    <x v="67"/>
    <x v="7"/>
    <n v="38.659999999999997"/>
    <m/>
    <m/>
    <x v="25"/>
    <s v="Sales"/>
    <s v="FreshMart Tiruppur Market"/>
    <x v="0"/>
    <x v="1"/>
    <x v="5"/>
    <n v="11"/>
    <n v="3.6860879904875153E-2"/>
    <x v="2"/>
  </r>
  <r>
    <s v="INV100798"/>
    <d v="2025-11-19T00:00:00"/>
    <s v="CUST0105"/>
    <s v="PRD051"/>
    <s v="STR023"/>
    <s v="EMP0258"/>
    <n v="5"/>
    <n v="147.97"/>
    <n v="15"/>
    <n v="110.98"/>
    <n v="628.87"/>
    <n v="564"/>
    <n v="64.87"/>
    <x v="4"/>
    <x v="0"/>
    <x v="0"/>
    <n v="0.81319444444444444"/>
    <s v="Weekday"/>
    <x v="136"/>
    <x v="2"/>
    <n v="147.97"/>
    <s v="Revathi Sekar"/>
    <s v="Silver"/>
    <x v="304"/>
    <s v="Sales"/>
    <s v="FreshMart Mysuru Square"/>
    <x v="0"/>
    <x v="1"/>
    <x v="5"/>
    <n v="11"/>
    <n v="0.10315327492168494"/>
    <x v="3"/>
  </r>
  <r>
    <s v="INV102324"/>
    <d v="2025-11-15T00:00:00"/>
    <s v="CUST0439"/>
    <s v="PRD023"/>
    <s v="STR064"/>
    <s v="EMP0334"/>
    <n v="4"/>
    <n v="342.27"/>
    <n v="5"/>
    <n v="68.45"/>
    <n v="1495.72"/>
    <n v="1064.4000000000001"/>
    <n v="431.32"/>
    <x v="5"/>
    <x v="0"/>
    <x v="0"/>
    <n v="0.86805555555555558"/>
    <s v="Weekend"/>
    <x v="11"/>
    <x v="7"/>
    <n v="342.27"/>
    <s v="Vijay Velan"/>
    <s v="Silver"/>
    <x v="38"/>
    <s v="Sales"/>
    <s v="FreshMart Kochi Extension"/>
    <x v="0"/>
    <x v="1"/>
    <x v="5"/>
    <n v="11"/>
    <n v="0.28836948091888853"/>
    <x v="4"/>
  </r>
  <r>
    <s v="INV101405"/>
    <d v="2025-09-11T00:00:00"/>
    <s v="CUST0465"/>
    <s v="PRD026"/>
    <s v="STR075"/>
    <s v="EMP0132"/>
    <n v="4"/>
    <n v="329.69"/>
    <n v="15"/>
    <n v="197.81"/>
    <n v="1289.0899999999999"/>
    <n v="989"/>
    <n v="300.08999999999997"/>
    <x v="4"/>
    <x v="0"/>
    <x v="0"/>
    <n v="0.46111111111111114"/>
    <s v="Weekend"/>
    <x v="15"/>
    <x v="3"/>
    <n v="329.69"/>
    <s v="Madhavan Iyer"/>
    <s v="Silver"/>
    <x v="45"/>
    <s v="Sales"/>
    <s v="FreshMart Salem Main Road"/>
    <x v="0"/>
    <x v="1"/>
    <x v="10"/>
    <n v="9"/>
    <n v="0.23279212467709778"/>
    <x v="3"/>
  </r>
  <r>
    <s v="INV100200"/>
    <d v="2025-07-11T00:00:00"/>
    <s v="CUST0036"/>
    <s v="PRD022"/>
    <s v="STR024"/>
    <s v="EMP0199"/>
    <n v="5"/>
    <n v="397.22"/>
    <n v="10"/>
    <n v="198.61"/>
    <n v="1787.49"/>
    <n v="1596.85"/>
    <n v="190.64"/>
    <x v="0"/>
    <x v="0"/>
    <x v="0"/>
    <n v="0.47916666666666669"/>
    <s v="Weekday"/>
    <x v="25"/>
    <x v="7"/>
    <n v="397.22"/>
    <s v="Janani Balan"/>
    <s v="Silver"/>
    <x v="9"/>
    <s v="Sales"/>
    <s v="FreshMart Bengaluru Plaza"/>
    <x v="0"/>
    <x v="1"/>
    <x v="1"/>
    <n v="7"/>
    <n v="0.10665234490822326"/>
    <x v="1"/>
  </r>
  <r>
    <s v="INV101698"/>
    <d v="2025-01-11T00:00:00"/>
    <s v="CUST0086"/>
    <s v="PRD114"/>
    <s v="STR008"/>
    <s v="EMP0228"/>
    <n v="5"/>
    <n v="188.64"/>
    <n v="10"/>
    <n v="94.32"/>
    <n v="976.21"/>
    <n v="791.4"/>
    <n v="184.81"/>
    <x v="2"/>
    <x v="0"/>
    <x v="0"/>
    <n v="0.55763888888888891"/>
    <s v="Weekend"/>
    <x v="98"/>
    <x v="4"/>
    <n v="188.64"/>
    <s v="Anjali Prabhu"/>
    <s v="Silver"/>
    <x v="7"/>
    <s v="Sales"/>
    <s v="FreshMart Kochi Plaza"/>
    <x v="0"/>
    <x v="1"/>
    <x v="7"/>
    <n v="1"/>
    <n v="0.18931377470011576"/>
    <x v="1"/>
  </r>
  <r>
    <s v="INV101947"/>
    <d v="2025-01-11T00:00:00"/>
    <s v="CUST0303"/>
    <s v="PRD085"/>
    <s v="STR083"/>
    <s v="EMP0074"/>
    <n v="5"/>
    <n v="389.61"/>
    <n v="5"/>
    <n v="97.4"/>
    <n v="2128.25"/>
    <n v="1680.35"/>
    <n v="447.9"/>
    <x v="3"/>
    <x v="0"/>
    <x v="0"/>
    <n v="0.67013888888888884"/>
    <s v="Weekend"/>
    <x v="44"/>
    <x v="9"/>
    <n v="389.61"/>
    <s v="Kamala Subramaniam"/>
    <s v="Silver"/>
    <x v="33"/>
    <s v="Sales"/>
    <s v="FreshMart Salem Colony"/>
    <x v="0"/>
    <x v="1"/>
    <x v="7"/>
    <n v="1"/>
    <n v="0.21045459884881945"/>
    <x v="4"/>
  </r>
  <r>
    <s v="INV101742"/>
    <d v="2025-10-29T00:00:00"/>
    <s v="CUST0048"/>
    <s v="PRD048"/>
    <s v="STR049"/>
    <s v="EMP0017"/>
    <n v="1"/>
    <n v="147.72"/>
    <n v="15"/>
    <n v="22.16"/>
    <n v="125.56"/>
    <n v="109.21"/>
    <n v="16.350000000000001"/>
    <x v="3"/>
    <x v="0"/>
    <x v="0"/>
    <n v="0.89375000000000004"/>
    <s v="Weekday"/>
    <x v="122"/>
    <x v="2"/>
    <n v="147.72"/>
    <s v="Chandran Gupta"/>
    <s v="Silver"/>
    <x v="0"/>
    <s v="Sales"/>
    <s v="FreshMart Mysuru Circle"/>
    <x v="0"/>
    <x v="1"/>
    <x v="8"/>
    <n v="10"/>
    <n v="0.13021662949984072"/>
    <x v="3"/>
  </r>
  <r>
    <s v="INV100034"/>
    <d v="2025-10-28T00:00:00"/>
    <s v="CUST0464"/>
    <s v="PRD005"/>
    <s v="STR015"/>
    <s v="EMP0284"/>
    <n v="5"/>
    <n v="332.74"/>
    <n v="5"/>
    <n v="83.19"/>
    <n v="1580.51"/>
    <n v="1026.3499999999999"/>
    <n v="554.16"/>
    <x v="5"/>
    <x v="0"/>
    <x v="0"/>
    <n v="0.71944444444444444"/>
    <s v="Weekday"/>
    <x v="24"/>
    <x v="6"/>
    <n v="332.74"/>
    <s v="Gopal Sharma"/>
    <s v="Silver"/>
    <x v="21"/>
    <s v="Sales"/>
    <s v="FreshMart Salem Circle"/>
    <x v="0"/>
    <x v="1"/>
    <x v="8"/>
    <n v="10"/>
    <n v="0.35062100208160657"/>
    <x v="4"/>
  </r>
  <r>
    <s v="INV100854"/>
    <d v="2025-10-27T00:00:00"/>
    <s v="CUST0507"/>
    <s v="PRD107"/>
    <s v="STR069"/>
    <s v="EMP0042"/>
    <n v="3"/>
    <n v="405.1"/>
    <n v="10"/>
    <n v="121.53"/>
    <n v="1093.77"/>
    <n v="1045.23"/>
    <n v="48.54"/>
    <x v="3"/>
    <x v="0"/>
    <x v="0"/>
    <n v="0.67152777777777772"/>
    <s v="Weekday"/>
    <x v="94"/>
    <x v="4"/>
    <n v="405.1"/>
    <s v="Kamala Iyer"/>
    <s v="Silver"/>
    <x v="14"/>
    <s v="Sales"/>
    <s v="FreshMart Madurai Gardens"/>
    <x v="0"/>
    <x v="1"/>
    <x v="8"/>
    <n v="10"/>
    <n v="4.4378617076716309E-2"/>
    <x v="1"/>
  </r>
  <r>
    <s v="INV102290"/>
    <d v="2025-10-27T00:00:00"/>
    <s v="CUST0674"/>
    <s v="PRD076"/>
    <s v="STR025"/>
    <s v="EMP0133"/>
    <n v="1"/>
    <n v="395.66"/>
    <n v="15"/>
    <n v="59.35"/>
    <n v="336.31"/>
    <n v="320.19"/>
    <n v="16.12"/>
    <x v="5"/>
    <x v="0"/>
    <x v="0"/>
    <n v="0.85902777777777772"/>
    <s v="Weekday"/>
    <x v="33"/>
    <x v="1"/>
    <n v="395.66"/>
    <s v="Venkat Raj"/>
    <s v="Silver"/>
    <x v="2"/>
    <s v="Sales"/>
    <s v="FreshMart Tiruppur Enclave"/>
    <x v="0"/>
    <x v="1"/>
    <x v="8"/>
    <n v="10"/>
    <n v="4.793196752995748E-2"/>
    <x v="3"/>
  </r>
  <r>
    <s v="INV101005"/>
    <d v="2025-10-26T00:00:00"/>
    <s v="CUST0454"/>
    <s v="PRD035"/>
    <s v="STR042"/>
    <s v="EMP0261"/>
    <n v="1"/>
    <n v="503.36"/>
    <n v="15"/>
    <n v="75.5"/>
    <n v="492.04"/>
    <n v="389.8"/>
    <n v="102.24"/>
    <x v="4"/>
    <x v="0"/>
    <x v="0"/>
    <n v="0.83611111111111114"/>
    <s v="Weekend"/>
    <x v="40"/>
    <x v="3"/>
    <n v="503.36"/>
    <s v="Raghav Nair"/>
    <s v="Silver"/>
    <x v="13"/>
    <s v="Sales"/>
    <s v="FreshMart Erode Point"/>
    <x v="0"/>
    <x v="1"/>
    <x v="8"/>
    <n v="10"/>
    <n v="0.20778798471668969"/>
    <x v="3"/>
  </r>
  <r>
    <s v="INV100549"/>
    <d v="2025-10-21T00:00:00"/>
    <s v="CUST0094"/>
    <s v="PRD101"/>
    <s v="STR013"/>
    <s v="EMP0264"/>
    <n v="1"/>
    <n v="451.89"/>
    <n v="20"/>
    <n v="90.38"/>
    <n v="361.51"/>
    <n v="387.16"/>
    <n v="-25.65"/>
    <x v="0"/>
    <x v="0"/>
    <x v="0"/>
    <n v="0.55208333333333337"/>
    <s v="Weekday"/>
    <x v="79"/>
    <x v="10"/>
    <n v="451.89"/>
    <s v="Sathish Sharma"/>
    <s v="Silver"/>
    <x v="8"/>
    <s v="Sales"/>
    <s v="FreshMart Tiruppur Extension"/>
    <x v="0"/>
    <x v="1"/>
    <x v="8"/>
    <n v="10"/>
    <n v="-7.0952394124643853E-2"/>
    <x v="2"/>
  </r>
  <r>
    <s v="INV100930"/>
    <d v="2025-11-10T00:00:00"/>
    <s v="CUST0698"/>
    <s v="PRD138"/>
    <s v="STR027"/>
    <s v="EMP0046"/>
    <n v="4"/>
    <n v="416.08"/>
    <n v="15"/>
    <n v="249.65"/>
    <n v="1626.87"/>
    <n v="1278.56"/>
    <n v="348.31"/>
    <x v="4"/>
    <x v="0"/>
    <x v="0"/>
    <n v="0.47291666666666665"/>
    <s v="Weekend"/>
    <x v="99"/>
    <x v="0"/>
    <n v="416.08"/>
    <s v="Nirmala Nair"/>
    <s v="Silver"/>
    <x v="39"/>
    <s v="Sales"/>
    <s v="FreshMart Coimbatore Heights"/>
    <x v="0"/>
    <x v="1"/>
    <x v="5"/>
    <n v="11"/>
    <n v="0.21409823772028497"/>
    <x v="3"/>
  </r>
  <r>
    <s v="INV101059"/>
    <d v="2025-11-10T00:00:00"/>
    <s v="CUST0483"/>
    <s v="PRD022"/>
    <s v="STR010"/>
    <s v="EMP0004"/>
    <n v="2"/>
    <n v="397.22"/>
    <n v="10"/>
    <n v="79.44"/>
    <n v="822.25"/>
    <n v="638.74"/>
    <n v="183.51"/>
    <x v="0"/>
    <x v="0"/>
    <x v="0"/>
    <n v="0.71319444444444446"/>
    <s v="Weekend"/>
    <x v="25"/>
    <x v="7"/>
    <n v="397.22"/>
    <s v="Deepak Chandran"/>
    <s v="Silver"/>
    <x v="37"/>
    <s v="Sales"/>
    <s v="FreshMart Kochi Colony"/>
    <x v="0"/>
    <x v="1"/>
    <x v="5"/>
    <n v="11"/>
    <n v="0.22318029796290664"/>
    <x v="1"/>
  </r>
  <r>
    <s v="INV102045"/>
    <d v="2025-04-10T00:00:00"/>
    <s v="CUST0017"/>
    <s v="PRD012"/>
    <s v="STR075"/>
    <s v="EMP0300"/>
    <n v="5"/>
    <n v="541.35"/>
    <n v="5"/>
    <n v="135.34"/>
    <n v="2957.12"/>
    <n v="1682"/>
    <n v="1275.1199999999999"/>
    <x v="4"/>
    <x v="0"/>
    <x v="0"/>
    <n v="0.86458333333333337"/>
    <s v="Weekend"/>
    <x v="51"/>
    <x v="6"/>
    <n v="541.35"/>
    <s v="Ashok Nair"/>
    <s v="Silver"/>
    <x v="57"/>
    <s v="Sales"/>
    <s v="FreshMart Salem Main Road"/>
    <x v="0"/>
    <x v="1"/>
    <x v="4"/>
    <n v="4"/>
    <n v="0.43120333297262198"/>
    <x v="4"/>
  </r>
  <r>
    <s v="INV100969"/>
    <d v="2025-09-28T00:00:00"/>
    <s v="CUST0683"/>
    <s v="PRD009"/>
    <s v="STR072"/>
    <s v="EMP0124"/>
    <n v="3"/>
    <n v="661.91"/>
    <n v="15"/>
    <n v="297.86"/>
    <n v="1941.05"/>
    <n v="1196.1600000000001"/>
    <n v="744.89"/>
    <x v="1"/>
    <x v="0"/>
    <x v="0"/>
    <n v="0.4826388888888889"/>
    <s v="Weekend"/>
    <x v="108"/>
    <x v="6"/>
    <n v="661.91"/>
    <s v="Prasath Raj"/>
    <s v="Silver"/>
    <x v="27"/>
    <s v="Sales"/>
    <s v="FreshMart Salem Point"/>
    <x v="0"/>
    <x v="1"/>
    <x v="10"/>
    <n v="9"/>
    <n v="0.38375621442003038"/>
    <x v="3"/>
  </r>
  <r>
    <s v="INV100717"/>
    <d v="2025-09-14T00:00:00"/>
    <s v="CUST0244"/>
    <s v="PRD113"/>
    <s v="STR068"/>
    <s v="EMP0233"/>
    <n v="1"/>
    <n v="236.56"/>
    <n v="10"/>
    <n v="23.66"/>
    <n v="244.83"/>
    <n v="211.73"/>
    <n v="33.1"/>
    <x v="1"/>
    <x v="0"/>
    <x v="0"/>
    <n v="0.45694444444444443"/>
    <s v="Weekend"/>
    <x v="146"/>
    <x v="4"/>
    <n v="236.56"/>
    <s v="Padma Naicker"/>
    <s v="Silver"/>
    <x v="40"/>
    <s v="Sales"/>
    <s v="FreshMart Coimbatore Main Road"/>
    <x v="0"/>
    <x v="1"/>
    <x v="10"/>
    <n v="9"/>
    <n v="0.13519585018175878"/>
    <x v="1"/>
  </r>
  <r>
    <s v="INV100885"/>
    <d v="2025-08-09T00:00:00"/>
    <s v="CUST0550"/>
    <s v="PRD008"/>
    <s v="STR051"/>
    <s v="EMP0302"/>
    <n v="1"/>
    <n v="455.79"/>
    <n v="15"/>
    <n v="68.37"/>
    <n v="387.42"/>
    <n v="282.88"/>
    <n v="104.54"/>
    <x v="4"/>
    <x v="0"/>
    <x v="0"/>
    <n v="0.43958333333333333"/>
    <s v="Weekday"/>
    <x v="68"/>
    <x v="6"/>
    <n v="455.79"/>
    <s v="Hari Devi"/>
    <s v="Silver"/>
    <x v="297"/>
    <s v="Sales"/>
    <s v="FreshMart Madurai Arcade"/>
    <x v="0"/>
    <x v="1"/>
    <x v="11"/>
    <n v="8"/>
    <n v="0.26983635331165146"/>
    <x v="3"/>
  </r>
  <r>
    <s v="INV100189"/>
    <d v="2025-05-09T00:00:00"/>
    <s v="CUST0283"/>
    <s v="PRD079"/>
    <s v="STR048"/>
    <s v="EMP0312"/>
    <n v="1"/>
    <n v="260.93"/>
    <n v="15"/>
    <n v="39.14"/>
    <n v="221.79"/>
    <n v="194.06"/>
    <n v="27.73"/>
    <x v="0"/>
    <x v="0"/>
    <x v="0"/>
    <n v="0.75416666666666665"/>
    <s v="Weekday"/>
    <x v="64"/>
    <x v="1"/>
    <n v="260.93"/>
    <s v="Malathi Sharma"/>
    <s v="Silver"/>
    <x v="19"/>
    <s v="Sales"/>
    <s v="FreshMart Bengaluru Square"/>
    <x v="0"/>
    <x v="1"/>
    <x v="6"/>
    <n v="5"/>
    <n v="0.12502817980972994"/>
    <x v="3"/>
  </r>
  <r>
    <s v="INV100677"/>
    <d v="2025-08-23T00:00:00"/>
    <s v="CUST0149"/>
    <s v="PRD088"/>
    <s v="STR035"/>
    <s v="EMP0297"/>
    <n v="2"/>
    <n v="404.97"/>
    <n v="5"/>
    <n v="40.5"/>
    <n v="884.86"/>
    <n v="682.48"/>
    <n v="202.38"/>
    <x v="1"/>
    <x v="0"/>
    <x v="0"/>
    <n v="0.56180555555555556"/>
    <s v="Weekend"/>
    <x v="16"/>
    <x v="9"/>
    <n v="404.97"/>
    <s v="Vani Rao"/>
    <s v="Silver"/>
    <x v="296"/>
    <s v="Sales"/>
    <s v="FreshMart Kochi Circle"/>
    <x v="0"/>
    <x v="1"/>
    <x v="11"/>
    <n v="8"/>
    <n v="0.22871414687069139"/>
    <x v="4"/>
  </r>
  <r>
    <s v="INV101310"/>
    <d v="2025-08-18T00:00:00"/>
    <s v="CUST0088"/>
    <s v="PRD093"/>
    <s v="STR091"/>
    <s v="EMP0214"/>
    <n v="4"/>
    <n v="96.72"/>
    <n v="5"/>
    <n v="19.34"/>
    <n v="367.54"/>
    <n v="319.27999999999997"/>
    <n v="48.26"/>
    <x v="4"/>
    <x v="0"/>
    <x v="0"/>
    <n v="0.45347222222222222"/>
    <s v="Weekday"/>
    <x v="61"/>
    <x v="10"/>
    <n v="96.72"/>
    <s v="Eswari Achari"/>
    <s v="Silver"/>
    <x v="35"/>
    <s v="Sales"/>
    <s v="FreshMart Tiruppur Plaza"/>
    <x v="0"/>
    <x v="1"/>
    <x v="11"/>
    <n v="8"/>
    <n v="0.13130543614300483"/>
    <x v="4"/>
  </r>
  <r>
    <s v="INV100501"/>
    <d v="2025-08-16T00:00:00"/>
    <s v="CUST0024"/>
    <s v="PRD056"/>
    <s v="STR072"/>
    <s v="EMP0124"/>
    <n v="5"/>
    <n v="333.54"/>
    <n v="10"/>
    <n v="166.77"/>
    <n v="1726.07"/>
    <n v="1192.1500000000001"/>
    <n v="533.91999999999996"/>
    <x v="5"/>
    <x v="0"/>
    <x v="0"/>
    <n v="0.74930555555555556"/>
    <s v="Weekend"/>
    <x v="133"/>
    <x v="2"/>
    <n v="333.54"/>
    <s v="Devi Balan"/>
    <s v="Silver"/>
    <x v="27"/>
    <s v="Sales"/>
    <s v="FreshMart Salem Point"/>
    <x v="0"/>
    <x v="1"/>
    <x v="11"/>
    <n v="8"/>
    <n v="0.30932696819943573"/>
    <x v="1"/>
  </r>
  <r>
    <s v="INV100807"/>
    <d v="2025-09-08T00:00:00"/>
    <s v="CUST0118"/>
    <s v="PRD047"/>
    <s v="STR005"/>
    <s v="EMP0127"/>
    <n v="5"/>
    <n v="474.19"/>
    <n v="20"/>
    <n v="474.19"/>
    <n v="2181.27"/>
    <n v="1719.45"/>
    <n v="461.82"/>
    <x v="1"/>
    <x v="0"/>
    <x v="0"/>
    <n v="0.5"/>
    <s v="Weekend"/>
    <x v="91"/>
    <x v="2"/>
    <n v="474.19"/>
    <s v="Gokul Naidu"/>
    <s v="Silver"/>
    <x v="15"/>
    <s v="Sales"/>
    <s v="FreshMart Chennai Crossing"/>
    <x v="0"/>
    <x v="1"/>
    <x v="10"/>
    <n v="9"/>
    <n v="0.21172069482457467"/>
    <x v="2"/>
  </r>
  <r>
    <s v="INV101289"/>
    <d v="2025-09-08T00:00:00"/>
    <s v="CUST0298"/>
    <s v="PRD035"/>
    <s v="STR015"/>
    <s v="EMP0133"/>
    <n v="3"/>
    <n v="503.36"/>
    <n v="10"/>
    <n v="151.01"/>
    <n v="1562.93"/>
    <n v="1169.4000000000001"/>
    <n v="393.53"/>
    <x v="3"/>
    <x v="0"/>
    <x v="0"/>
    <n v="0.69097222222222221"/>
    <s v="Weekend"/>
    <x v="40"/>
    <x v="3"/>
    <n v="503.36"/>
    <s v="Divya Naicker"/>
    <s v="Silver"/>
    <x v="2"/>
    <s v="Sales"/>
    <s v="FreshMart Salem Circle"/>
    <x v="0"/>
    <x v="1"/>
    <x v="10"/>
    <n v="9"/>
    <n v="0.2517899074174787"/>
    <x v="1"/>
  </r>
  <r>
    <s v="INV101199"/>
    <d v="2025-07-26T00:00:00"/>
    <s v="CUST0172"/>
    <s v="PRD087"/>
    <s v="STR068"/>
    <s v="EMP0233"/>
    <n v="5"/>
    <n v="71.290000000000006"/>
    <n v="20"/>
    <n v="71.290000000000006"/>
    <n v="327.93"/>
    <n v="296.85000000000002"/>
    <n v="31.08"/>
    <x v="0"/>
    <x v="0"/>
    <x v="0"/>
    <n v="0.69097222222222221"/>
    <s v="Weekend"/>
    <x v="97"/>
    <x v="9"/>
    <n v="71.290000000000006"/>
    <s v="Devi Gounder"/>
    <s v="Silver"/>
    <x v="40"/>
    <s v="Sales"/>
    <s v="FreshMart Coimbatore Main Road"/>
    <x v="0"/>
    <x v="1"/>
    <x v="1"/>
    <n v="7"/>
    <n v="9.4776324215533794E-2"/>
    <x v="2"/>
  </r>
  <r>
    <s v="INV100551"/>
    <d v="2025-07-21T00:00:00"/>
    <s v="CUST0195"/>
    <s v="PRD031"/>
    <s v="STR005"/>
    <s v="EMP0127"/>
    <n v="5"/>
    <n v="342.46"/>
    <n v="15"/>
    <n v="256.85000000000002"/>
    <n v="1455.45"/>
    <n v="1358.9"/>
    <n v="96.55"/>
    <x v="1"/>
    <x v="0"/>
    <x v="0"/>
    <n v="0.52083333333333337"/>
    <s v="Weekday"/>
    <x v="50"/>
    <x v="3"/>
    <n v="342.46"/>
    <s v="Om Prabhu"/>
    <s v="Silver"/>
    <x v="15"/>
    <s v="Sales"/>
    <s v="FreshMart Chennai Crossing"/>
    <x v="0"/>
    <x v="1"/>
    <x v="1"/>
    <n v="7"/>
    <n v="6.6336871757875573E-2"/>
    <x v="3"/>
  </r>
  <r>
    <s v="INV102406"/>
    <d v="2025-07-19T00:00:00"/>
    <s v="CUST0512"/>
    <s v="PRD073"/>
    <s v="STR084"/>
    <s v="EMP0288"/>
    <n v="5"/>
    <n v="392.68"/>
    <n v="20"/>
    <n v="392.68"/>
    <n v="1806.33"/>
    <n v="1595.25"/>
    <n v="211.08"/>
    <x v="3"/>
    <x v="0"/>
    <x v="0"/>
    <n v="0.49930555555555556"/>
    <s v="Weekend"/>
    <x v="51"/>
    <x v="1"/>
    <n v="392.68"/>
    <s v="Elango Rao"/>
    <s v="Silver"/>
    <x v="25"/>
    <s v="Sales"/>
    <s v="FreshMart Tiruppur Market"/>
    <x v="0"/>
    <x v="1"/>
    <x v="1"/>
    <n v="7"/>
    <n v="0.11685572403713608"/>
    <x v="2"/>
  </r>
  <r>
    <s v="INV101555"/>
    <d v="2025-09-07T00:00:00"/>
    <s v="CUST0590"/>
    <s v="PRD113"/>
    <s v="STR063"/>
    <s v="EMP0119"/>
    <n v="1"/>
    <n v="236.56"/>
    <n v="20"/>
    <n v="47.31"/>
    <n v="189.25"/>
    <n v="211.73"/>
    <n v="-22.48"/>
    <x v="5"/>
    <x v="0"/>
    <x v="0"/>
    <n v="0.44583333333333336"/>
    <s v="Weekday"/>
    <x v="146"/>
    <x v="4"/>
    <n v="236.56"/>
    <s v="Kavya Reddy"/>
    <s v="Silver"/>
    <x v="36"/>
    <s v="Sales"/>
    <s v="FreshMart Hyderabad Market"/>
    <x v="0"/>
    <x v="1"/>
    <x v="10"/>
    <n v="9"/>
    <n v="-0.11878467635402906"/>
    <x v="2"/>
  </r>
  <r>
    <s v="INV100553"/>
    <d v="2025-04-07T00:00:00"/>
    <s v="CUST0287"/>
    <s v="PRD031"/>
    <s v="STR076"/>
    <s v="EMP0056"/>
    <n v="4"/>
    <n v="342.46"/>
    <n v="5"/>
    <n v="68.489999999999995"/>
    <n v="1301.3499999999999"/>
    <n v="1087.1199999999999"/>
    <n v="214.23"/>
    <x v="5"/>
    <x v="0"/>
    <x v="0"/>
    <n v="0.44305555555555554"/>
    <s v="Weekday"/>
    <x v="50"/>
    <x v="3"/>
    <n v="342.46"/>
    <s v="Ovi Achari"/>
    <s v="Silver"/>
    <x v="41"/>
    <s v="Sales"/>
    <s v="FreshMart Hyderabad Towers"/>
    <x v="0"/>
    <x v="1"/>
    <x v="4"/>
    <n v="4"/>
    <n v="0.16462135474699352"/>
    <x v="4"/>
  </r>
  <r>
    <s v="INV102352"/>
    <d v="2025-06-30T00:00:00"/>
    <s v="CUST0088"/>
    <s v="PRD057"/>
    <s v="STR067"/>
    <s v="EMP0247"/>
    <n v="4"/>
    <n v="317.99"/>
    <n v="20"/>
    <n v="254.39"/>
    <n v="1017.57"/>
    <n v="940.2"/>
    <n v="77.37"/>
    <x v="4"/>
    <x v="0"/>
    <x v="0"/>
    <n v="0.39305555555555555"/>
    <s v="Weekday"/>
    <x v="117"/>
    <x v="2"/>
    <n v="317.99"/>
    <s v="Eswari Achari"/>
    <s v="Silver"/>
    <x v="31"/>
    <s v="Sales"/>
    <s v="FreshMart Salem Complex"/>
    <x v="0"/>
    <x v="1"/>
    <x v="9"/>
    <n v="6"/>
    <n v="7.6034081193431413E-2"/>
    <x v="2"/>
  </r>
  <r>
    <s v="INV101249"/>
    <d v="2025-06-13T00:00:00"/>
    <s v="CUST0483"/>
    <s v="PRD024"/>
    <s v="STR001"/>
    <s v="EMP0080"/>
    <n v="5"/>
    <n v="313.47000000000003"/>
    <n v="15"/>
    <n v="235.1"/>
    <n v="1332.25"/>
    <n v="1230.5999999999999"/>
    <n v="101.65"/>
    <x v="2"/>
    <x v="0"/>
    <x v="0"/>
    <n v="0.83750000000000002"/>
    <s v="Weekday"/>
    <x v="88"/>
    <x v="7"/>
    <n v="313.47000000000003"/>
    <s v="Deepak Chandran"/>
    <s v="Silver"/>
    <x v="222"/>
    <s v="Sales"/>
    <s v="FreshMart Madurai Crossing"/>
    <x v="0"/>
    <x v="1"/>
    <x v="9"/>
    <n v="6"/>
    <n v="7.629949333833741E-2"/>
    <x v="3"/>
  </r>
  <r>
    <s v="INV101831"/>
    <d v="2025-06-06T00:00:00"/>
    <s v="CUST0414"/>
    <s v="PRD101"/>
    <s v="STR022"/>
    <s v="EMP0284"/>
    <n v="3"/>
    <n v="451.89"/>
    <n v="5"/>
    <n v="67.78"/>
    <n v="1287.8900000000001"/>
    <n v="1161.48"/>
    <n v="126.41"/>
    <x v="0"/>
    <x v="0"/>
    <x v="0"/>
    <n v="0.41666666666666669"/>
    <s v="Weekday"/>
    <x v="79"/>
    <x v="10"/>
    <n v="451.89"/>
    <s v="Jaya Pandian"/>
    <s v="Silver"/>
    <x v="21"/>
    <s v="Sales"/>
    <s v="FreshMart Tiruppur Complex"/>
    <x v="0"/>
    <x v="1"/>
    <x v="9"/>
    <n v="6"/>
    <n v="9.8152792552158946E-2"/>
    <x v="4"/>
  </r>
  <r>
    <s v="INV100639"/>
    <d v="2025-05-06T00:00:00"/>
    <s v="CUST0627"/>
    <s v="PRD097"/>
    <s v="STR061"/>
    <s v="EMP0279"/>
    <n v="3"/>
    <n v="365.92"/>
    <n v="5"/>
    <n v="54.89"/>
    <n v="1042.8699999999999"/>
    <n v="931.14"/>
    <n v="111.73"/>
    <x v="3"/>
    <x v="0"/>
    <x v="0"/>
    <n v="0.47499999999999998"/>
    <s v="Weekday"/>
    <x v="41"/>
    <x v="10"/>
    <n v="365.92"/>
    <s v="Ishwarya Mudaliar"/>
    <s v="Silver"/>
    <x v="12"/>
    <s v="Sales"/>
    <s v="FreshMart Hyderabad Colony"/>
    <x v="0"/>
    <x v="1"/>
    <x v="6"/>
    <n v="5"/>
    <n v="0.10713703529682513"/>
    <x v="4"/>
  </r>
  <r>
    <s v="INV101474"/>
    <d v="2025-05-30T00:00:00"/>
    <s v="CUST0673"/>
    <s v="PRD014"/>
    <s v="STR024"/>
    <s v="EMP0133"/>
    <n v="2"/>
    <n v="434.65"/>
    <n v="20"/>
    <n v="173.86"/>
    <n v="695.44"/>
    <n v="703.26"/>
    <n v="-7.82"/>
    <x v="1"/>
    <x v="0"/>
    <x v="0"/>
    <n v="0.60763888888888884"/>
    <s v="Weekday"/>
    <x v="54"/>
    <x v="7"/>
    <n v="434.65"/>
    <s v="Hari Sharma"/>
    <s v="Silver"/>
    <x v="2"/>
    <s v="Sales"/>
    <s v="FreshMart Bengaluru Plaza"/>
    <x v="0"/>
    <x v="1"/>
    <x v="6"/>
    <n v="5"/>
    <n v="-1.1244679627286322E-2"/>
    <x v="2"/>
  </r>
  <r>
    <s v="INV102460"/>
    <d v="2025-05-21T00:00:00"/>
    <s v="CUST0066"/>
    <s v="PRD078"/>
    <s v="STR055"/>
    <s v="EMP0068"/>
    <n v="3"/>
    <n v="261.55"/>
    <n v="5"/>
    <n v="39.229999999999997"/>
    <n v="745.42"/>
    <n v="645.09"/>
    <n v="100.33"/>
    <x v="5"/>
    <x v="0"/>
    <x v="0"/>
    <n v="0.80902777777777779"/>
    <s v="Weekday"/>
    <x v="139"/>
    <x v="1"/>
    <n v="261.55"/>
    <s v="Bhavani Sharma"/>
    <s v="Silver"/>
    <x v="5"/>
    <s v="Sales"/>
    <s v="FreshMart Madurai Circle"/>
    <x v="0"/>
    <x v="1"/>
    <x v="6"/>
    <n v="5"/>
    <n v="0.13459526173164121"/>
    <x v="4"/>
  </r>
  <r>
    <s v="INV100017"/>
    <d v="2025-05-15T00:00:00"/>
    <s v="CUST0680"/>
    <s v="PRD022"/>
    <s v="STR075"/>
    <s v="EMP0300"/>
    <n v="4"/>
    <n v="397.22"/>
    <n v="20"/>
    <n v="317.77999999999997"/>
    <n v="1271.0999999999999"/>
    <n v="1277.48"/>
    <n v="-6.38"/>
    <x v="0"/>
    <x v="0"/>
    <x v="0"/>
    <n v="0.72152777777777777"/>
    <s v="Weekday"/>
    <x v="25"/>
    <x v="7"/>
    <n v="397.22"/>
    <s v="Lokesh Chandran"/>
    <s v="Silver"/>
    <x v="57"/>
    <s v="Sales"/>
    <s v="FreshMart Salem Main Road"/>
    <x v="0"/>
    <x v="1"/>
    <x v="6"/>
    <n v="5"/>
    <n v="-5.0192746440091262E-3"/>
    <x v="2"/>
  </r>
  <r>
    <s v="INV102267"/>
    <d v="2025-06-05T00:00:00"/>
    <s v="CUST0048"/>
    <s v="PRD065"/>
    <s v="STR014"/>
    <s v="EMP0282"/>
    <n v="1"/>
    <n v="277.42"/>
    <n v="5"/>
    <n v="13.87"/>
    <n v="263.55"/>
    <n v="199.16"/>
    <n v="64.39"/>
    <x v="2"/>
    <x v="0"/>
    <x v="0"/>
    <n v="0.47361111111111109"/>
    <s v="Weekday"/>
    <x v="114"/>
    <x v="11"/>
    <n v="159.5"/>
    <s v="Chandran Gupta"/>
    <s v="Silver"/>
    <x v="339"/>
    <s v="Sales"/>
    <s v="FreshMart Coimbatore Circle"/>
    <x v="0"/>
    <x v="1"/>
    <x v="9"/>
    <n v="6"/>
    <n v="0.24431796623031682"/>
    <x v="4"/>
  </r>
  <r>
    <s v="INV100457"/>
    <d v="2025-03-05T00:00:00"/>
    <s v="CUST0682"/>
    <s v="PRD026"/>
    <s v="STR025"/>
    <s v="EMP0079"/>
    <n v="2"/>
    <n v="329.69"/>
    <n v="15"/>
    <n v="98.91"/>
    <n v="644.54"/>
    <n v="494.5"/>
    <n v="150.04"/>
    <x v="5"/>
    <x v="0"/>
    <x v="0"/>
    <n v="0.48125000000000001"/>
    <s v="Weekend"/>
    <x v="15"/>
    <x v="3"/>
    <n v="329.69"/>
    <s v="Gopal Krishnan"/>
    <s v="Silver"/>
    <x v="340"/>
    <s v="Sales"/>
    <s v="FreshMart Tiruppur Enclave"/>
    <x v="0"/>
    <x v="1"/>
    <x v="3"/>
    <n v="3"/>
    <n v="0.23278617308468055"/>
    <x v="3"/>
  </r>
  <r>
    <s v="INV102480"/>
    <d v="2025-04-20T00:00:00"/>
    <s v="CUST0093"/>
    <s v="PRD029"/>
    <s v="STR031"/>
    <s v="EMP0153"/>
    <n v="4"/>
    <n v="332.73"/>
    <n v="20"/>
    <n v="266.18"/>
    <n v="1224.45"/>
    <n v="1044.8800000000001"/>
    <n v="179.57"/>
    <x v="3"/>
    <x v="0"/>
    <x v="0"/>
    <n v="0.4284722222222222"/>
    <s v="Weekend"/>
    <x v="9"/>
    <x v="3"/>
    <n v="332.73"/>
    <s v="Prakash Menon"/>
    <s v="Silver"/>
    <x v="3"/>
    <s v="Sales"/>
    <s v="FreshMart Chennai Complex"/>
    <x v="0"/>
    <x v="1"/>
    <x v="4"/>
    <n v="4"/>
    <n v="0.14665359957531951"/>
    <x v="2"/>
  </r>
  <r>
    <s v="INV100650"/>
    <d v="2025-01-04T00:00:00"/>
    <s v="CUST0315"/>
    <s v="PRD033"/>
    <s v="STR020"/>
    <s v="EMP0221"/>
    <n v="3"/>
    <n v="217.42"/>
    <n v="15"/>
    <n v="97.84"/>
    <n v="554.41999999999996"/>
    <n v="531.09"/>
    <n v="23.33"/>
    <x v="3"/>
    <x v="0"/>
    <x v="0"/>
    <n v="0.8881944444444444"/>
    <s v="Weekday"/>
    <x v="66"/>
    <x v="3"/>
    <n v="217.42"/>
    <s v="Aishwarya Varma"/>
    <s v="Silver"/>
    <x v="55"/>
    <s v="Sales"/>
    <s v="FreshMart Erode Circle"/>
    <x v="0"/>
    <x v="1"/>
    <x v="7"/>
    <n v="1"/>
    <n v="4.2080011543595107E-2"/>
    <x v="3"/>
  </r>
  <r>
    <s v="INV100157"/>
    <d v="2026-10-03T00:00:00"/>
    <s v="CUST0011"/>
    <s v="PRD141"/>
    <s v="STR031"/>
    <s v="EMP0153"/>
    <n v="1"/>
    <n v="46.76"/>
    <n v="20"/>
    <n v="9.35"/>
    <n v="37.409999999999997"/>
    <n v="36.65"/>
    <n v="0.76"/>
    <x v="4"/>
    <x v="0"/>
    <x v="0"/>
    <n v="0.72916666666666663"/>
    <s v="Weekday"/>
    <x v="103"/>
    <x v="5"/>
    <n v="46.76"/>
    <s v="Prasath Mudaliar"/>
    <s v="Bronze"/>
    <x v="3"/>
    <s v="Sales"/>
    <s v="FreshMart Chennai Complex"/>
    <x v="0"/>
    <x v="0"/>
    <x v="8"/>
    <n v="10"/>
    <n v="2.0315423683507087E-2"/>
    <x v="2"/>
  </r>
  <r>
    <s v="INV102167"/>
    <d v="2026-01-25T00:00:00"/>
    <s v="CUST0152"/>
    <s v="PRD105"/>
    <s v="STR031"/>
    <s v="EMP0153"/>
    <n v="1"/>
    <n v="131.03"/>
    <n v="15"/>
    <n v="19.649999999999999"/>
    <n v="128.09"/>
    <n v="117.27"/>
    <n v="10.82"/>
    <x v="0"/>
    <x v="0"/>
    <x v="0"/>
    <n v="0.68402777777777779"/>
    <s v="Weekend"/>
    <x v="39"/>
    <x v="4"/>
    <n v="131.03"/>
    <s v="Anjali Sekar"/>
    <s v="Bronze"/>
    <x v="3"/>
    <s v="Sales"/>
    <s v="FreshMart Chennai Complex"/>
    <x v="0"/>
    <x v="0"/>
    <x v="7"/>
    <n v="1"/>
    <n v="8.4471855726442349E-2"/>
    <x v="3"/>
  </r>
  <r>
    <s v="INV101083"/>
    <d v="2026-03-24T00:00:00"/>
    <s v="CUST0615"/>
    <s v="PRD049"/>
    <s v="STR069"/>
    <s v="EMP0248"/>
    <n v="3"/>
    <n v="418.79"/>
    <n v="20"/>
    <n v="251.27"/>
    <n v="1005.1"/>
    <n v="926.82"/>
    <n v="78.28"/>
    <x v="2"/>
    <x v="0"/>
    <x v="0"/>
    <n v="0.85555555555555551"/>
    <s v="Weekday"/>
    <x v="48"/>
    <x v="2"/>
    <n v="418.79"/>
    <s v="Aishwarya Raj"/>
    <s v="Bronze"/>
    <x v="322"/>
    <s v="Sales"/>
    <s v="FreshMart Madurai Gardens"/>
    <x v="0"/>
    <x v="0"/>
    <x v="3"/>
    <n v="3"/>
    <n v="7.7882797731569003E-2"/>
    <x v="2"/>
  </r>
  <r>
    <s v="INV101261"/>
    <d v="2026-02-14T00:00:00"/>
    <s v="CUST0010"/>
    <s v="PRD033"/>
    <s v="STR055"/>
    <s v="EMP0068"/>
    <n v="1"/>
    <n v="217.42"/>
    <n v="15"/>
    <n v="32.61"/>
    <n v="212.53"/>
    <n v="177.03"/>
    <n v="35.5"/>
    <x v="2"/>
    <x v="0"/>
    <x v="0"/>
    <n v="0.64097222222222228"/>
    <s v="Weekend"/>
    <x v="66"/>
    <x v="3"/>
    <n v="217.42"/>
    <s v="Tara Achari"/>
    <s v="Bronze"/>
    <x v="5"/>
    <s v="Sales"/>
    <s v="FreshMart Madurai Circle"/>
    <x v="0"/>
    <x v="0"/>
    <x v="0"/>
    <n v="2"/>
    <n v="0.16703524208347056"/>
    <x v="3"/>
  </r>
  <r>
    <s v="INV102068"/>
    <d v="2026-01-15T00:00:00"/>
    <s v="CUST0474"/>
    <s v="PRD131"/>
    <s v="STR055"/>
    <s v="EMP0068"/>
    <n v="2"/>
    <n v="93.47"/>
    <n v="15"/>
    <n v="28.04"/>
    <n v="158.9"/>
    <n v="144.58000000000001"/>
    <n v="14.32"/>
    <x v="3"/>
    <x v="0"/>
    <x v="0"/>
    <n v="0.87916666666666665"/>
    <s v="Weekday"/>
    <x v="143"/>
    <x v="0"/>
    <n v="93.47"/>
    <s v="Geetha Venkataraman"/>
    <s v="Bronze"/>
    <x v="5"/>
    <s v="Sales"/>
    <s v="FreshMart Madurai Circle"/>
    <x v="0"/>
    <x v="0"/>
    <x v="7"/>
    <n v="1"/>
    <n v="9.0119572057898042E-2"/>
    <x v="3"/>
  </r>
  <r>
    <s v="INV100467"/>
    <d v="2026-04-01T00:00:00"/>
    <s v="CUST0122"/>
    <s v="PRD095"/>
    <s v="STR085"/>
    <s v="EMP0086"/>
    <n v="2"/>
    <n v="75.680000000000007"/>
    <n v="20"/>
    <n v="30.27"/>
    <n v="139.25"/>
    <n v="124.28"/>
    <n v="14.97"/>
    <x v="2"/>
    <x v="0"/>
    <x v="0"/>
    <n v="0.85"/>
    <s v="Weekend"/>
    <x v="53"/>
    <x v="10"/>
    <n v="75.680000000000007"/>
    <s v="Sudha Prabhu"/>
    <s v="Bronze"/>
    <x v="28"/>
    <s v="Sales"/>
    <s v="FreshMart Mysuru Arcade"/>
    <x v="0"/>
    <x v="0"/>
    <x v="4"/>
    <n v="4"/>
    <n v="0.10750448833034111"/>
    <x v="2"/>
  </r>
  <r>
    <s v="INV102398"/>
    <d v="2025-12-26T00:00:00"/>
    <s v="CUST0132"/>
    <s v="PRD061"/>
    <s v="STR067"/>
    <s v="EMP0247"/>
    <n v="2"/>
    <n v="318.62"/>
    <n v="15"/>
    <n v="95.59"/>
    <n v="541.65"/>
    <n v="443.44"/>
    <n v="98.21"/>
    <x v="0"/>
    <x v="0"/>
    <x v="0"/>
    <n v="0.3923611111111111"/>
    <s v="Weekday"/>
    <x v="124"/>
    <x v="11"/>
    <n v="318.62"/>
    <s v="Suresh Balan"/>
    <s v="Bronze"/>
    <x v="31"/>
    <s v="Sales"/>
    <s v="FreshMart Salem Complex"/>
    <x v="0"/>
    <x v="1"/>
    <x v="2"/>
    <n v="12"/>
    <n v="0.18131634819532907"/>
    <x v="3"/>
  </r>
  <r>
    <s v="INV100394"/>
    <d v="2026-07-03T00:00:00"/>
    <s v="CUST0250"/>
    <s v="PRD141"/>
    <s v="STR075"/>
    <s v="EMP0033"/>
    <n v="2"/>
    <n v="46.76"/>
    <n v="5"/>
    <n v="4.68"/>
    <n v="102.17"/>
    <n v="73.3"/>
    <n v="28.87"/>
    <x v="0"/>
    <x v="0"/>
    <x v="0"/>
    <n v="0.84791666666666665"/>
    <s v="Weekend"/>
    <x v="103"/>
    <x v="5"/>
    <n v="46.76"/>
    <s v="Nirmala Mudaliar"/>
    <s v="Bronze"/>
    <x v="20"/>
    <s v="Sales"/>
    <s v="FreshMart Salem Main Road"/>
    <x v="0"/>
    <x v="0"/>
    <x v="1"/>
    <n v="7"/>
    <n v="0.28256826857198786"/>
    <x v="4"/>
  </r>
  <r>
    <s v="INV100595"/>
    <d v="2026-03-14T00:00:00"/>
    <s v="CUST0480"/>
    <s v="PRD086"/>
    <s v="STR063"/>
    <s v="EMP0143"/>
    <n v="3"/>
    <n v="327.08"/>
    <n v="15"/>
    <n v="147.19"/>
    <n v="959.16"/>
    <n v="823.83"/>
    <n v="135.33000000000001"/>
    <x v="0"/>
    <x v="0"/>
    <x v="0"/>
    <n v="0.54236111111111107"/>
    <s v="Weekend"/>
    <x v="100"/>
    <x v="9"/>
    <n v="327.08"/>
    <s v="Aishwarya Balan"/>
    <s v="Bronze"/>
    <x v="24"/>
    <s v="Sales"/>
    <s v="FreshMart Hyderabad Market"/>
    <x v="0"/>
    <x v="0"/>
    <x v="3"/>
    <n v="3"/>
    <n v="0.14109220567997"/>
    <x v="3"/>
  </r>
  <r>
    <s v="INV100803"/>
    <d v="2026-09-03T00:00:00"/>
    <s v="CUST0693"/>
    <s v="PRD025"/>
    <s v="STR050"/>
    <s v="EMP0305"/>
    <n v="3"/>
    <n v="383.51"/>
    <n v="5"/>
    <n v="57.53"/>
    <n v="1093"/>
    <n v="857.7"/>
    <n v="235.3"/>
    <x v="1"/>
    <x v="0"/>
    <x v="0"/>
    <n v="0.90138888888888891"/>
    <s v="Weekday"/>
    <x v="8"/>
    <x v="3"/>
    <n v="383.51"/>
    <s v="Dhanush Raj"/>
    <s v="Bronze"/>
    <x v="224"/>
    <s v="Sales"/>
    <s v="FreshMart Chennai Main Road"/>
    <x v="0"/>
    <x v="0"/>
    <x v="10"/>
    <n v="9"/>
    <n v="0.21527904849039342"/>
    <x v="4"/>
  </r>
  <r>
    <s v="INV100130"/>
    <d v="2026-07-03T00:00:00"/>
    <s v="CUST0573"/>
    <s v="PRD101"/>
    <s v="STR025"/>
    <s v="EMP0323"/>
    <n v="7"/>
    <n v="499.18"/>
    <n v="15"/>
    <n v="524.14"/>
    <n v="3415.64"/>
    <n v="2710.12"/>
    <n v="705.52"/>
    <x v="5"/>
    <x v="0"/>
    <x v="0"/>
    <n v="0.75347222222222221"/>
    <s v="Weekend"/>
    <x v="79"/>
    <x v="10"/>
    <n v="451.89"/>
    <s v="Padma Varma"/>
    <s v="Bronze"/>
    <x v="299"/>
    <s v="Sales"/>
    <s v="FreshMart Tiruppur Enclave"/>
    <x v="0"/>
    <x v="0"/>
    <x v="1"/>
    <n v="7"/>
    <n v="0.20655572601328009"/>
    <x v="3"/>
  </r>
  <r>
    <s v="INV101067"/>
    <d v="2025-12-14T00:00:00"/>
    <s v="CUST0404"/>
    <s v="PRD047"/>
    <s v="STR014"/>
    <s v="EMP0328"/>
    <n v="3"/>
    <n v="474.19"/>
    <n v="20"/>
    <n v="284.51"/>
    <n v="1308.77"/>
    <n v="1031.67"/>
    <n v="277.10000000000002"/>
    <x v="3"/>
    <x v="0"/>
    <x v="0"/>
    <n v="0.6"/>
    <s v="Weekend"/>
    <x v="91"/>
    <x v="2"/>
    <n v="474.19"/>
    <s v="Dhanush Velan"/>
    <s v="Bronze"/>
    <x v="47"/>
    <s v="Sales"/>
    <s v="FreshMart Coimbatore Circle"/>
    <x v="0"/>
    <x v="1"/>
    <x v="2"/>
    <n v="12"/>
    <n v="0.21172551326818312"/>
    <x v="2"/>
  </r>
  <r>
    <s v="INV102122"/>
    <d v="2026-12-02T00:00:00"/>
    <s v="CUST0424"/>
    <s v="PRD054"/>
    <s v="STR064"/>
    <s v="EMP0234"/>
    <n v="2"/>
    <n v="530.16"/>
    <n v="5"/>
    <n v="53.02"/>
    <n v="1007.3"/>
    <n v="758.38"/>
    <n v="248.92"/>
    <x v="3"/>
    <x v="0"/>
    <x v="0"/>
    <n v="0.41180555555555554"/>
    <s v="Weekday"/>
    <x v="3"/>
    <x v="2"/>
    <n v="530.16"/>
    <s v="Sanjay Varma"/>
    <s v="Bronze"/>
    <x v="300"/>
    <s v="Sales"/>
    <s v="FreshMart Kochi Extension"/>
    <x v="0"/>
    <x v="0"/>
    <x v="2"/>
    <n v="12"/>
    <n v="0.24711605281445448"/>
    <x v="4"/>
  </r>
  <r>
    <s v="INV100862"/>
    <d v="2026-05-03T00:00:00"/>
    <s v="CUST0456"/>
    <s v="PRD078"/>
    <s v="STR061"/>
    <s v="EMP0279"/>
    <n v="3"/>
    <n v="261.55"/>
    <n v="20"/>
    <n v="156.93"/>
    <n v="627.72"/>
    <n v="645.09"/>
    <n v="-17.37"/>
    <x v="2"/>
    <x v="0"/>
    <x v="0"/>
    <n v="0.58680555555555558"/>
    <s v="Weekday"/>
    <x v="139"/>
    <x v="1"/>
    <n v="261.55"/>
    <s v="Kamala Devi"/>
    <s v="Bronze"/>
    <x v="12"/>
    <s v="Sales"/>
    <s v="FreshMart Hyderabad Colony"/>
    <x v="0"/>
    <x v="0"/>
    <x v="6"/>
    <n v="5"/>
    <n v="-2.7671573312942076E-2"/>
    <x v="2"/>
  </r>
  <r>
    <s v="INV101955"/>
    <d v="2026-10-01T00:00:00"/>
    <s v="CUST0515"/>
    <s v="PRD050"/>
    <s v="STR002"/>
    <s v="EMP0060"/>
    <n v="3"/>
    <n v="51.33"/>
    <n v="20"/>
    <n v="30.8"/>
    <n v="141.66999999999999"/>
    <n v="112.44"/>
    <n v="29.23"/>
    <x v="0"/>
    <x v="0"/>
    <x v="0"/>
    <n v="0.53402777777777777"/>
    <s v="Weekend"/>
    <x v="2"/>
    <x v="2"/>
    <n v="51.33"/>
    <s v="Ovi Pillai"/>
    <s v="Bronze"/>
    <x v="32"/>
    <s v="Sales"/>
    <s v="FreshMart Tiruppur Bypass"/>
    <x v="0"/>
    <x v="0"/>
    <x v="8"/>
    <n v="10"/>
    <n v="0.20632455706924546"/>
    <x v="2"/>
  </r>
  <r>
    <s v="INV100720"/>
    <d v="2026-02-23T00:00:00"/>
    <s v="CUST0539"/>
    <s v="PRD053"/>
    <s v="STR048"/>
    <s v="EMP0312"/>
    <n v="3"/>
    <n v="262.77"/>
    <n v="20"/>
    <n v="157.66"/>
    <n v="630.65"/>
    <n v="583.91999999999996"/>
    <n v="46.73"/>
    <x v="5"/>
    <x v="0"/>
    <x v="0"/>
    <n v="0.88611111111111107"/>
    <s v="Weekday"/>
    <x v="23"/>
    <x v="2"/>
    <n v="262.77"/>
    <s v="Prasath Gupta"/>
    <s v="Bronze"/>
    <x v="19"/>
    <s v="Sales"/>
    <s v="FreshMart Bengaluru Square"/>
    <x v="0"/>
    <x v="0"/>
    <x v="0"/>
    <n v="2"/>
    <n v="7.409815269959566E-2"/>
    <x v="2"/>
  </r>
  <r>
    <s v="INV101601"/>
    <d v="2025-12-28T00:00:00"/>
    <s v="CUST0643"/>
    <s v="PRD011"/>
    <s v="STR017"/>
    <s v="EMP0092"/>
    <n v="3"/>
    <n v="168.36"/>
    <n v="15"/>
    <n v="75.760000000000005"/>
    <n v="493.72"/>
    <n v="306.69"/>
    <n v="187.03"/>
    <x v="4"/>
    <x v="0"/>
    <x v="0"/>
    <n v="0.6958333333333333"/>
    <s v="Weekend"/>
    <x v="52"/>
    <x v="6"/>
    <n v="168.36"/>
    <s v="Arun Gounder"/>
    <s v="Bronze"/>
    <x v="26"/>
    <s v="Sales"/>
    <s v="FreshMart Madurai Plaza"/>
    <x v="0"/>
    <x v="1"/>
    <x v="2"/>
    <n v="12"/>
    <n v="0.37881795349590858"/>
    <x v="3"/>
  </r>
  <r>
    <s v="INV101114"/>
    <d v="2025-06-12T00:00:00"/>
    <s v="CUST0421"/>
    <s v="PRD124"/>
    <s v="STR090"/>
    <s v="EMP0262"/>
    <n v="4"/>
    <n v="121.9"/>
    <n v="20"/>
    <n v="97.52"/>
    <n v="448.59"/>
    <n v="435.68"/>
    <n v="12.91"/>
    <x v="2"/>
    <x v="0"/>
    <x v="0"/>
    <n v="0.72777777777777775"/>
    <s v="Weekend"/>
    <x v="102"/>
    <x v="8"/>
    <n v="121.9"/>
    <s v="Karthik Devi"/>
    <s v="Bronze"/>
    <x v="234"/>
    <s v="Sales"/>
    <s v="FreshMart Mysuru Heights"/>
    <x v="0"/>
    <x v="1"/>
    <x v="9"/>
    <n v="6"/>
    <n v="2.8779063287188749E-2"/>
    <x v="2"/>
  </r>
  <r>
    <s v="INV102233"/>
    <d v="2025-04-12T00:00:00"/>
    <s v="CUST0574"/>
    <s v="PRD035"/>
    <s v="STR091"/>
    <s v="EMP0218"/>
    <n v="4"/>
    <n v="503.36"/>
    <n v="20"/>
    <n v="402.69"/>
    <n v="1610.75"/>
    <n v="1559.2"/>
    <n v="51.55"/>
    <x v="2"/>
    <x v="0"/>
    <x v="0"/>
    <n v="0.70694444444444449"/>
    <s v="Weekday"/>
    <x v="40"/>
    <x v="3"/>
    <n v="503.36"/>
    <s v="Dhanush Nathan"/>
    <s v="Bronze"/>
    <x v="49"/>
    <s v="Sales"/>
    <s v="FreshMart Tiruppur Plaza"/>
    <x v="0"/>
    <x v="1"/>
    <x v="4"/>
    <n v="4"/>
    <n v="3.2003724972838737E-2"/>
    <x v="2"/>
  </r>
  <r>
    <s v="INV100037"/>
    <d v="2025-11-19T00:00:00"/>
    <s v="CUST0212"/>
    <s v="PRD012"/>
    <s v="STR032"/>
    <s v="EMP0133"/>
    <n v="3"/>
    <n v="541.35"/>
    <n v="20"/>
    <n v="324.81"/>
    <n v="1299.24"/>
    <n v="1009.2"/>
    <n v="290.04000000000002"/>
    <x v="4"/>
    <x v="0"/>
    <x v="0"/>
    <n v="0.39513888888888887"/>
    <s v="Weekday"/>
    <x v="51"/>
    <x v="6"/>
    <n v="541.35"/>
    <s v="Vasanth Sekar"/>
    <s v="Bronze"/>
    <x v="2"/>
    <s v="Sales"/>
    <s v="FreshMart Kochi Main Road"/>
    <x v="0"/>
    <x v="1"/>
    <x v="5"/>
    <n v="11"/>
    <n v="0.22323820079431053"/>
    <x v="2"/>
  </r>
  <r>
    <s v="INV102103"/>
    <d v="2025-01-11T00:00:00"/>
    <s v="CUST0385"/>
    <s v="PRD037"/>
    <s v="STR051"/>
    <s v="EMP0297"/>
    <n v="4"/>
    <n v="245.32"/>
    <n v="5"/>
    <n v="49.06"/>
    <n v="1072.05"/>
    <n v="837.52"/>
    <n v="234.53"/>
    <x v="4"/>
    <x v="0"/>
    <x v="0"/>
    <n v="0.81944444444444442"/>
    <s v="Weekend"/>
    <x v="59"/>
    <x v="12"/>
    <n v="245.32"/>
    <s v="Bharath Krishnan"/>
    <s v="Bronze"/>
    <x v="296"/>
    <s v="Sales"/>
    <s v="FreshMart Madurai Arcade"/>
    <x v="0"/>
    <x v="1"/>
    <x v="7"/>
    <n v="1"/>
    <n v="0.21876778135348166"/>
    <x v="4"/>
  </r>
  <r>
    <s v="INV100289"/>
    <d v="2025-10-30T00:00:00"/>
    <s v="CUST0113"/>
    <s v="PRD072"/>
    <s v="STR055"/>
    <s v="EMP0068"/>
    <n v="3"/>
    <n v="340.25"/>
    <n v="15"/>
    <n v="153.11000000000001"/>
    <n v="867.64"/>
    <n v="791.55"/>
    <n v="76.09"/>
    <x v="5"/>
    <x v="0"/>
    <x v="0"/>
    <n v="0.78472222222222221"/>
    <s v="Weekday"/>
    <x v="57"/>
    <x v="1"/>
    <n v="340.25"/>
    <s v="Usha Kumar"/>
    <s v="Bronze"/>
    <x v="5"/>
    <s v="Sales"/>
    <s v="FreshMart Madurai Circle"/>
    <x v="0"/>
    <x v="1"/>
    <x v="8"/>
    <n v="10"/>
    <n v="8.7697662625051867E-2"/>
    <x v="3"/>
  </r>
  <r>
    <s v="INV102452"/>
    <d v="2025-10-29T00:00:00"/>
    <s v="CUST0545"/>
    <s v="PRD020"/>
    <s v="STR075"/>
    <s v="EMP0132"/>
    <n v="2"/>
    <n v="99.93"/>
    <n v="5"/>
    <n v="9.99"/>
    <n v="189.87"/>
    <n v="172.1"/>
    <n v="17.77"/>
    <x v="1"/>
    <x v="0"/>
    <x v="0"/>
    <n v="0.3840277777777778"/>
    <s v="Weekday"/>
    <x v="35"/>
    <x v="7"/>
    <n v="99.93"/>
    <s v="Prakash Mudaliar"/>
    <s v="Bronze"/>
    <x v="45"/>
    <s v="Sales"/>
    <s v="FreshMart Salem Main Road"/>
    <x v="0"/>
    <x v="1"/>
    <x v="8"/>
    <n v="10"/>
    <n v="9.359035129298994E-2"/>
    <x v="4"/>
  </r>
  <r>
    <s v="INV101219"/>
    <d v="2025-10-26T00:00:00"/>
    <s v="CUST0248"/>
    <s v="PRD024"/>
    <s v="STR005"/>
    <s v="EMP0127"/>
    <n v="3"/>
    <n v="313.47000000000003"/>
    <n v="15"/>
    <n v="141.06"/>
    <n v="919.25"/>
    <n v="738.36"/>
    <n v="180.89"/>
    <x v="4"/>
    <x v="0"/>
    <x v="0"/>
    <n v="0.65347222222222223"/>
    <s v="Weekend"/>
    <x v="88"/>
    <x v="7"/>
    <n v="313.47000000000003"/>
    <s v="Devi Prabhu"/>
    <s v="Bronze"/>
    <x v="15"/>
    <s v="Sales"/>
    <s v="FreshMart Chennai Crossing"/>
    <x v="0"/>
    <x v="1"/>
    <x v="8"/>
    <n v="10"/>
    <n v="0.19677998368234972"/>
    <x v="3"/>
  </r>
  <r>
    <s v="INV100292"/>
    <d v="2025-10-25T00:00:00"/>
    <s v="CUST0114"/>
    <s v="PRD004"/>
    <s v="STR056"/>
    <s v="EMP0315"/>
    <n v="1"/>
    <n v="398.25"/>
    <n v="5"/>
    <n v="19.91"/>
    <n v="435.09"/>
    <n v="236.54"/>
    <n v="198.55"/>
    <x v="4"/>
    <x v="0"/>
    <x v="0"/>
    <n v="0.61944444444444446"/>
    <s v="Weekend"/>
    <x v="127"/>
    <x v="6"/>
    <n v="398.25"/>
    <s v="Hariharan Menon"/>
    <s v="Bronze"/>
    <x v="11"/>
    <s v="Sales"/>
    <s v="FreshMart Bengaluru Junction"/>
    <x v="0"/>
    <x v="1"/>
    <x v="8"/>
    <n v="10"/>
    <n v="0.45634236594727534"/>
    <x v="4"/>
  </r>
  <r>
    <s v="INV100954"/>
    <d v="2025-10-23T00:00:00"/>
    <s v="CUST0207"/>
    <s v="PRD120"/>
    <s v="STR024"/>
    <s v="EMP0199"/>
    <n v="2"/>
    <n v="109.69"/>
    <n v="20"/>
    <n v="43.88"/>
    <n v="175.5"/>
    <n v="185.92"/>
    <n v="-10.42"/>
    <x v="4"/>
    <x v="0"/>
    <x v="0"/>
    <n v="0.51736111111111116"/>
    <s v="Weekday"/>
    <x v="26"/>
    <x v="8"/>
    <n v="109.69"/>
    <s v="Sangeetha Selvam"/>
    <s v="Bronze"/>
    <x v="9"/>
    <s v="Sales"/>
    <s v="FreshMart Bengaluru Plaza"/>
    <x v="0"/>
    <x v="1"/>
    <x v="8"/>
    <n v="10"/>
    <n v="-5.937321937321937E-2"/>
    <x v="2"/>
  </r>
  <r>
    <s v="INV101796"/>
    <d v="2025-10-18T00:00:00"/>
    <s v="CUST0678"/>
    <s v="PRD053"/>
    <s v="STR071"/>
    <s v="EMP0210"/>
    <n v="4"/>
    <n v="262.77"/>
    <n v="20"/>
    <n v="210.22"/>
    <n v="966.99"/>
    <n v="778.56"/>
    <n v="188.43"/>
    <x v="5"/>
    <x v="0"/>
    <x v="0"/>
    <n v="0.64027777777777772"/>
    <s v="Weekend"/>
    <x v="23"/>
    <x v="2"/>
    <n v="262.77"/>
    <s v="Poornima Krishnan"/>
    <s v="Bronze"/>
    <x v="314"/>
    <s v="Sales"/>
    <s v="FreshMart Salem Crossing"/>
    <x v="0"/>
    <x v="1"/>
    <x v="8"/>
    <n v="10"/>
    <n v="0.19486240809108679"/>
    <x v="2"/>
  </r>
  <r>
    <s v="INV101926"/>
    <d v="2025-10-18T00:00:00"/>
    <s v="CUST0107"/>
    <s v="PRD085"/>
    <s v="STR051"/>
    <s v="EMP0137"/>
    <n v="3"/>
    <n v="389.61"/>
    <n v="15"/>
    <n v="175.32"/>
    <n v="1142.54"/>
    <n v="1008.21"/>
    <n v="134.33000000000001"/>
    <x v="2"/>
    <x v="0"/>
    <x v="0"/>
    <n v="0.4861111111111111"/>
    <s v="Weekend"/>
    <x v="44"/>
    <x v="9"/>
    <n v="389.61"/>
    <s v="Naveen Sekar"/>
    <s v="Bronze"/>
    <x v="341"/>
    <s v="Sales"/>
    <s v="FreshMart Madurai Arcade"/>
    <x v="0"/>
    <x v="1"/>
    <x v="8"/>
    <n v="10"/>
    <n v="0.11757137605685579"/>
    <x v="3"/>
  </r>
  <r>
    <s v="INV100075"/>
    <d v="2025-12-10T00:00:00"/>
    <s v="CUST0197"/>
    <s v="PRD037"/>
    <s v="STR013"/>
    <s v="EMP0143"/>
    <n v="1"/>
    <n v="245.32"/>
    <n v="5"/>
    <n v="12.27"/>
    <n v="268.01"/>
    <n v="209.38"/>
    <n v="58.63"/>
    <x v="4"/>
    <x v="0"/>
    <x v="0"/>
    <n v="0.88472222222222219"/>
    <s v="Weekend"/>
    <x v="59"/>
    <x v="12"/>
    <n v="245.32"/>
    <s v="Ishwarya Pandian"/>
    <s v="Bronze"/>
    <x v="24"/>
    <s v="Sales"/>
    <s v="FreshMart Tiruppur Extension"/>
    <x v="0"/>
    <x v="1"/>
    <x v="2"/>
    <n v="12"/>
    <n v="0.21876049401141751"/>
    <x v="4"/>
  </r>
  <r>
    <s v="INV100462"/>
    <d v="2025-11-10T00:00:00"/>
    <s v="CUST0237"/>
    <s v="PRD088"/>
    <s v="STR035"/>
    <s v="EMP0297"/>
    <n v="2"/>
    <n v="404.97"/>
    <n v="5"/>
    <n v="40.5"/>
    <n v="884.86"/>
    <n v="682.48"/>
    <n v="202.38"/>
    <x v="2"/>
    <x v="0"/>
    <x v="0"/>
    <n v="0.84791666666666665"/>
    <s v="Weekend"/>
    <x v="16"/>
    <x v="9"/>
    <n v="404.97"/>
    <s v="Harini Varma"/>
    <s v="Bronze"/>
    <x v="296"/>
    <s v="Sales"/>
    <s v="FreshMart Kochi Circle"/>
    <x v="0"/>
    <x v="1"/>
    <x v="5"/>
    <n v="11"/>
    <n v="0.22871414687069139"/>
    <x v="4"/>
  </r>
  <r>
    <s v="INV101495"/>
    <d v="2025-11-10T00:00:00"/>
    <s v="CUST0158"/>
    <s v="PRD074"/>
    <s v="STR076"/>
    <s v="EMP0056"/>
    <n v="3"/>
    <n v="414.29"/>
    <n v="10"/>
    <n v="124.29"/>
    <n v="1286.3699999999999"/>
    <n v="942.78"/>
    <n v="343.59"/>
    <x v="3"/>
    <x v="0"/>
    <x v="0"/>
    <n v="0.75"/>
    <s v="Weekend"/>
    <x v="110"/>
    <x v="1"/>
    <n v="414.29"/>
    <s v="Hemalatha Murugan"/>
    <s v="Bronze"/>
    <x v="41"/>
    <s v="Sales"/>
    <s v="FreshMart Hyderabad Towers"/>
    <x v="0"/>
    <x v="1"/>
    <x v="5"/>
    <n v="11"/>
    <n v="0.26710044543949252"/>
    <x v="1"/>
  </r>
  <r>
    <s v="INV100183"/>
    <d v="2025-06-10T00:00:00"/>
    <s v="CUST0381"/>
    <s v="PRD090"/>
    <s v="STR016"/>
    <s v="EMP0166"/>
    <n v="2"/>
    <n v="438.7"/>
    <n v="10"/>
    <n v="87.74"/>
    <n v="789.66"/>
    <n v="740.36"/>
    <n v="49.3"/>
    <x v="4"/>
    <x v="0"/>
    <x v="0"/>
    <n v="0.37708333333333333"/>
    <s v="Weekday"/>
    <x v="49"/>
    <x v="9"/>
    <n v="438.7"/>
    <s v="Ovi Chandran"/>
    <s v="Bronze"/>
    <x v="338"/>
    <s v="Sales"/>
    <s v="FreshMart Kochi Bypass"/>
    <x v="0"/>
    <x v="1"/>
    <x v="9"/>
    <n v="6"/>
    <n v="6.2431932730542254E-2"/>
    <x v="1"/>
  </r>
  <r>
    <s v="INV102094"/>
    <d v="2025-05-10T00:00:00"/>
    <s v="CUST0410"/>
    <s v="PRD112"/>
    <s v="STR027"/>
    <s v="EMP0143"/>
    <n v="4"/>
    <n v="251.73"/>
    <n v="10"/>
    <n v="100.69"/>
    <n v="1042.1600000000001"/>
    <n v="842.08"/>
    <n v="200.08"/>
    <x v="2"/>
    <x v="0"/>
    <x v="0"/>
    <n v="0.51875000000000004"/>
    <s v="Weekend"/>
    <x v="80"/>
    <x v="4"/>
    <n v="251.73"/>
    <s v="Revathi Gounder"/>
    <s v="Bronze"/>
    <x v="24"/>
    <s v="Sales"/>
    <s v="FreshMart Coimbatore Heights"/>
    <x v="0"/>
    <x v="1"/>
    <x v="6"/>
    <n v="5"/>
    <n v="0.19198587548936824"/>
    <x v="1"/>
  </r>
  <r>
    <s v="INV100725"/>
    <d v="2025-09-28T00:00:00"/>
    <s v="CUST0169"/>
    <s v="PRD117"/>
    <s v="STR024"/>
    <s v="EMP0133"/>
    <n v="3"/>
    <n v="268.32"/>
    <n v="20"/>
    <n v="160.99"/>
    <n v="740.57"/>
    <n v="724.32"/>
    <n v="16.25"/>
    <x v="0"/>
    <x v="0"/>
    <x v="0"/>
    <n v="0.41388888888888886"/>
    <s v="Weekend"/>
    <x v="60"/>
    <x v="8"/>
    <n v="268.32"/>
    <s v="Thenmozhi Murugan"/>
    <s v="Bronze"/>
    <x v="2"/>
    <s v="Sales"/>
    <s v="FreshMart Bengaluru Plaza"/>
    <x v="0"/>
    <x v="1"/>
    <x v="10"/>
    <n v="9"/>
    <n v="2.1942557759563577E-2"/>
    <x v="2"/>
  </r>
  <r>
    <s v="INV100622"/>
    <d v="2025-09-27T00:00:00"/>
    <s v="CUST0660"/>
    <s v="PRD146"/>
    <s v="STR075"/>
    <s v="EMP0132"/>
    <n v="3"/>
    <n v="66.400000000000006"/>
    <n v="15"/>
    <n v="29.88"/>
    <n v="194.72"/>
    <n v="149.97"/>
    <n v="44.75"/>
    <x v="0"/>
    <x v="0"/>
    <x v="0"/>
    <n v="0.69791666666666663"/>
    <s v="Weekend"/>
    <x v="6"/>
    <x v="5"/>
    <n v="66.400000000000006"/>
    <s v="Hariharan Iyer"/>
    <s v="Bronze"/>
    <x v="45"/>
    <s v="Sales"/>
    <s v="FreshMart Salem Main Road"/>
    <x v="0"/>
    <x v="1"/>
    <x v="10"/>
    <n v="9"/>
    <n v="0.22981717337715696"/>
    <x v="3"/>
  </r>
  <r>
    <s v="INV101284"/>
    <d v="2025-09-15T00:00:00"/>
    <s v="CUST0085"/>
    <s v="PRD050"/>
    <s v="STR010"/>
    <s v="EMP0004"/>
    <n v="1"/>
    <n v="51.33"/>
    <n v="5"/>
    <n v="2.57"/>
    <n v="48.76"/>
    <n v="37.479999999999997"/>
    <n v="11.28"/>
    <x v="1"/>
    <x v="0"/>
    <x v="0"/>
    <n v="0.81805555555555554"/>
    <s v="Weekday"/>
    <x v="2"/>
    <x v="2"/>
    <n v="51.33"/>
    <s v="Sundar Prabhu"/>
    <s v="Bronze"/>
    <x v="37"/>
    <s v="Sales"/>
    <s v="FreshMart Kochi Colony"/>
    <x v="0"/>
    <x v="1"/>
    <x v="10"/>
    <n v="9"/>
    <n v="0.23133716160787529"/>
    <x v="4"/>
  </r>
  <r>
    <s v="INV100038"/>
    <d v="2025-09-14T00:00:00"/>
    <s v="CUST0574"/>
    <s v="PRD133"/>
    <s v="STR022"/>
    <s v="EMP0284"/>
    <n v="1"/>
    <n v="80.5"/>
    <n v="10"/>
    <n v="8.0500000000000007"/>
    <n v="83.32"/>
    <n v="62.25"/>
    <n v="21.07"/>
    <x v="0"/>
    <x v="0"/>
    <x v="0"/>
    <n v="0.58611111111111114"/>
    <s v="Weekend"/>
    <x v="55"/>
    <x v="0"/>
    <n v="80.5"/>
    <s v="Dhanush Nathan"/>
    <s v="Bronze"/>
    <x v="21"/>
    <s v="Sales"/>
    <s v="FreshMart Tiruppur Complex"/>
    <x v="0"/>
    <x v="1"/>
    <x v="10"/>
    <n v="9"/>
    <n v="0.25288046087373983"/>
    <x v="1"/>
  </r>
  <r>
    <s v="INV101372"/>
    <d v="2025-08-09T00:00:00"/>
    <s v="CUST0249"/>
    <s v="PRD081"/>
    <s v="STR013"/>
    <s v="EMP0346"/>
    <n v="4"/>
    <n v="55.81"/>
    <n v="5"/>
    <n v="11.16"/>
    <n v="212.08"/>
    <n v="179.84"/>
    <n v="32.24"/>
    <x v="2"/>
    <x v="0"/>
    <x v="0"/>
    <n v="0.65902777777777777"/>
    <s v="Weekday"/>
    <x v="70"/>
    <x v="1"/>
    <n v="55.81"/>
    <s v="Dhanush Menon"/>
    <s v="Bronze"/>
    <x v="271"/>
    <s v="Sales"/>
    <s v="FreshMart Tiruppur Extension"/>
    <x v="0"/>
    <x v="1"/>
    <x v="11"/>
    <n v="8"/>
    <n v="0.15201810637495286"/>
    <x v="4"/>
  </r>
  <r>
    <s v="INV102200"/>
    <d v="2025-06-09T00:00:00"/>
    <s v="CUST0424"/>
    <s v="PRD131"/>
    <s v="STR035"/>
    <s v="EMP0158"/>
    <n v="1"/>
    <n v="93.47"/>
    <n v="5"/>
    <n v="4.67"/>
    <n v="102.12"/>
    <n v="72.290000000000006"/>
    <n v="29.83"/>
    <x v="3"/>
    <x v="0"/>
    <x v="0"/>
    <n v="0.78819444444444442"/>
    <s v="Weekend"/>
    <x v="143"/>
    <x v="0"/>
    <n v="93.47"/>
    <s v="Sanjay Varma"/>
    <s v="Bronze"/>
    <x v="17"/>
    <s v="Sales"/>
    <s v="FreshMart Kochi Circle"/>
    <x v="0"/>
    <x v="1"/>
    <x v="9"/>
    <n v="6"/>
    <n v="0.29210732471602036"/>
    <x v="4"/>
  </r>
  <r>
    <s v="INV102300"/>
    <d v="2025-08-31T00:00:00"/>
    <s v="CUST0307"/>
    <s v="PRD032"/>
    <s v="STR001"/>
    <s v="EMP0261"/>
    <n v="2"/>
    <n v="141.11000000000001"/>
    <n v="15"/>
    <n v="42.33"/>
    <n v="275.87"/>
    <n v="231.82"/>
    <n v="44.05"/>
    <x v="5"/>
    <x v="0"/>
    <x v="0"/>
    <n v="0.61250000000000004"/>
    <s v="Weekend"/>
    <x v="28"/>
    <x v="3"/>
    <n v="141.11000000000001"/>
    <s v="Ashok Nathan"/>
    <s v="Bronze"/>
    <x v="13"/>
    <s v="Sales"/>
    <s v="FreshMart Madurai Crossing"/>
    <x v="0"/>
    <x v="1"/>
    <x v="11"/>
    <n v="8"/>
    <n v="0.15967665929604521"/>
    <x v="3"/>
  </r>
  <r>
    <s v="INV100347"/>
    <d v="2025-08-26T00:00:00"/>
    <s v="CUST0395"/>
    <s v="PRD032"/>
    <s v="STR009"/>
    <s v="EMP0133"/>
    <n v="4"/>
    <n v="141.11000000000001"/>
    <n v="5"/>
    <n v="28.22"/>
    <n v="536.22"/>
    <n v="463.64"/>
    <n v="72.58"/>
    <x v="2"/>
    <x v="0"/>
    <x v="0"/>
    <n v="0.7680555555555556"/>
    <s v="Weekday"/>
    <x v="28"/>
    <x v="3"/>
    <n v="141.11000000000001"/>
    <s v="Arun Pandian"/>
    <s v="Bronze"/>
    <x v="2"/>
    <s v="Sales"/>
    <s v="FreshMart Kochi Square"/>
    <x v="0"/>
    <x v="1"/>
    <x v="11"/>
    <n v="8"/>
    <n v="0.13535489164895004"/>
    <x v="4"/>
  </r>
  <r>
    <s v="INV102478"/>
    <d v="2025-08-17T00:00:00"/>
    <s v="CUST0158"/>
    <s v="PRD023"/>
    <s v="STR063"/>
    <s v="EMP0221"/>
    <n v="1"/>
    <n v="342.27"/>
    <n v="10"/>
    <n v="34.229999999999997"/>
    <n v="354.25"/>
    <n v="266.10000000000002"/>
    <n v="88.15"/>
    <x v="0"/>
    <x v="0"/>
    <x v="0"/>
    <n v="0.6791666666666667"/>
    <s v="Weekend"/>
    <x v="11"/>
    <x v="7"/>
    <n v="342.27"/>
    <s v="Hemalatha Murugan"/>
    <s v="Bronze"/>
    <x v="55"/>
    <s v="Sales"/>
    <s v="FreshMart Hyderabad Market"/>
    <x v="0"/>
    <x v="1"/>
    <x v="11"/>
    <n v="8"/>
    <n v="0.24883556810162316"/>
    <x v="1"/>
  </r>
  <r>
    <s v="INV101000"/>
    <d v="2025-08-16T00:00:00"/>
    <s v="CUST0616"/>
    <s v="PRD030"/>
    <s v="STR042"/>
    <s v="EMP0261"/>
    <n v="1"/>
    <n v="172.63"/>
    <n v="10"/>
    <n v="17.260000000000002"/>
    <n v="178.68"/>
    <n v="142"/>
    <n v="36.68"/>
    <x v="4"/>
    <x v="0"/>
    <x v="0"/>
    <n v="0.88402777777777775"/>
    <s v="Weekend"/>
    <x v="69"/>
    <x v="3"/>
    <n v="172.63"/>
    <s v="Chitra Balan"/>
    <s v="Bronze"/>
    <x v="13"/>
    <s v="Sales"/>
    <s v="FreshMart Erode Point"/>
    <x v="0"/>
    <x v="1"/>
    <x v="11"/>
    <n v="8"/>
    <n v="0.20528318782180432"/>
    <x v="1"/>
  </r>
  <r>
    <s v="INV102268"/>
    <d v="2025-08-08T00:00:00"/>
    <s v="CUST0338"/>
    <s v="PRD025"/>
    <s v="STR015"/>
    <s v="EMP0086"/>
    <n v="3"/>
    <n v="383.51"/>
    <n v="10"/>
    <n v="115.05"/>
    <n v="1035.48"/>
    <n v="857.7"/>
    <n v="-92.6"/>
    <x v="2"/>
    <x v="0"/>
    <x v="0"/>
    <n v="0.4236111111111111"/>
    <s v="Weekday"/>
    <x v="8"/>
    <x v="3"/>
    <n v="383.51"/>
    <s v="Mala Pillai"/>
    <s v="Bronze"/>
    <x v="28"/>
    <s v="Sales"/>
    <s v="FreshMart Salem Circle"/>
    <x v="0"/>
    <x v="1"/>
    <x v="11"/>
    <n v="8"/>
    <n v="-8.9427125584270087E-2"/>
    <x v="1"/>
  </r>
  <r>
    <s v="INV101615"/>
    <d v="2025-07-29T00:00:00"/>
    <s v="CUST0134"/>
    <s v="PRD007"/>
    <s v="STR048"/>
    <s v="EMP0312"/>
    <n v="4"/>
    <n v="437.49"/>
    <n v="20"/>
    <n v="349.99"/>
    <n v="1399.97"/>
    <n v="1061.76"/>
    <n v="338.21"/>
    <x v="5"/>
    <x v="0"/>
    <x v="0"/>
    <n v="0.76041666666666663"/>
    <s v="Weekday"/>
    <x v="7"/>
    <x v="6"/>
    <n v="437.49"/>
    <s v="Balaji Chettiar"/>
    <s v="Bronze"/>
    <x v="19"/>
    <s v="Sales"/>
    <s v="FreshMart Bengaluru Square"/>
    <x v="0"/>
    <x v="1"/>
    <x v="1"/>
    <n v="7"/>
    <n v="0.24158374822317619"/>
    <x v="2"/>
  </r>
  <r>
    <s v="INV102455"/>
    <d v="2025-07-25T00:00:00"/>
    <s v="CUST0350"/>
    <s v="PRD116"/>
    <s v="STR075"/>
    <s v="EMP0300"/>
    <n v="3"/>
    <n v="150.04"/>
    <n v="20"/>
    <n v="90.02"/>
    <n v="360.1"/>
    <n v="383.94"/>
    <n v="-23.84"/>
    <x v="4"/>
    <x v="0"/>
    <x v="0"/>
    <n v="0.82708333333333328"/>
    <s v="Weekday"/>
    <x v="125"/>
    <x v="4"/>
    <n v="150.04"/>
    <s v="Raghav Chettiar"/>
    <s v="Bronze"/>
    <x v="57"/>
    <s v="Sales"/>
    <s v="FreshMart Salem Main Road"/>
    <x v="0"/>
    <x v="1"/>
    <x v="1"/>
    <n v="7"/>
    <n v="-6.6203832268814211E-2"/>
    <x v="2"/>
  </r>
  <r>
    <s v="INV100614"/>
    <d v="2025-07-22T00:00:00"/>
    <s v="CUST0313"/>
    <s v="PRD039"/>
    <s v="STR031"/>
    <s v="EMP0153"/>
    <n v="2"/>
    <n v="392.79"/>
    <n v="10"/>
    <n v="78.56"/>
    <n v="707.02"/>
    <n v="696.66"/>
    <n v="10.36"/>
    <x v="1"/>
    <x v="0"/>
    <x v="0"/>
    <n v="0.88680555555555551"/>
    <s v="Weekday"/>
    <x v="129"/>
    <x v="12"/>
    <n v="392.79"/>
    <s v="Thiru Nair"/>
    <s v="Bronze"/>
    <x v="3"/>
    <s v="Sales"/>
    <s v="FreshMart Chennai Complex"/>
    <x v="0"/>
    <x v="1"/>
    <x v="1"/>
    <n v="7"/>
    <n v="1.4653050833074029E-2"/>
    <x v="1"/>
  </r>
  <r>
    <s v="INV100539"/>
    <d v="2025-07-21T00:00:00"/>
    <s v="CUST0697"/>
    <s v="PRD090"/>
    <s v="STR046"/>
    <s v="EMP0087"/>
    <n v="1"/>
    <n v="438.7"/>
    <n v="5"/>
    <n v="21.93"/>
    <n v="416.77"/>
    <n v="370.18"/>
    <n v="46.59"/>
    <x v="3"/>
    <x v="0"/>
    <x v="0"/>
    <n v="0.86527777777777781"/>
    <s v="Weekday"/>
    <x v="49"/>
    <x v="9"/>
    <n v="438.7"/>
    <s v="Radha Gounder"/>
    <s v="Bronze"/>
    <x v="203"/>
    <s v="Sales"/>
    <s v="FreshMart Mysuru Colony"/>
    <x v="0"/>
    <x v="1"/>
    <x v="1"/>
    <n v="7"/>
    <n v="0.11178827650742618"/>
    <x v="4"/>
  </r>
  <r>
    <s v="INV101528"/>
    <d v="2025-07-19T00:00:00"/>
    <s v="CUST0549"/>
    <s v="PRD105"/>
    <s v="STR042"/>
    <s v="EMP0261"/>
    <n v="4"/>
    <n v="131.03"/>
    <n v="20"/>
    <n v="104.82"/>
    <n v="482.19"/>
    <n v="469.08"/>
    <n v="13.11"/>
    <x v="0"/>
    <x v="0"/>
    <x v="0"/>
    <n v="0.53333333333333333"/>
    <s v="Weekend"/>
    <x v="39"/>
    <x v="4"/>
    <n v="131.03"/>
    <s v="Chandrasekar Varma"/>
    <s v="Bronze"/>
    <x v="13"/>
    <s v="Sales"/>
    <s v="FreshMart Erode Point"/>
    <x v="0"/>
    <x v="1"/>
    <x v="1"/>
    <n v="7"/>
    <n v="2.7188452684626392E-2"/>
    <x v="2"/>
  </r>
  <r>
    <s v="INV101019"/>
    <d v="2025-12-07T00:00:00"/>
    <s v="CUST0440"/>
    <s v="PRD142"/>
    <s v="STR090"/>
    <s v="EMP0262"/>
    <n v="4"/>
    <n v="522.78"/>
    <n v="5"/>
    <n v="104.56"/>
    <n v="2284.54"/>
    <n v="1583.48"/>
    <n v="701.06"/>
    <x v="4"/>
    <x v="0"/>
    <x v="0"/>
    <n v="0.85069444444444442"/>
    <s v="Weekend"/>
    <x v="62"/>
    <x v="5"/>
    <n v="522.78"/>
    <s v="Yazhini Reddy"/>
    <s v="Bronze"/>
    <x v="234"/>
    <s v="Sales"/>
    <s v="FreshMart Mysuru Heights"/>
    <x v="0"/>
    <x v="1"/>
    <x v="2"/>
    <n v="12"/>
    <n v="0.30687140518441347"/>
    <x v="4"/>
  </r>
  <r>
    <s v="INV101164"/>
    <d v="2025-06-07T00:00:00"/>
    <s v="CUST0443"/>
    <s v="PRD013"/>
    <s v="STR058"/>
    <s v="EMP0199"/>
    <n v="4"/>
    <n v="161.03"/>
    <n v="20"/>
    <n v="128.82"/>
    <n v="592.59"/>
    <n v="496.96"/>
    <n v="95.63"/>
    <x v="3"/>
    <x v="0"/>
    <x v="0"/>
    <n v="0.53263888888888888"/>
    <s v="Weekend"/>
    <x v="24"/>
    <x v="7"/>
    <n v="161.03"/>
    <s v="Suresh Naicker"/>
    <s v="Bronze"/>
    <x v="9"/>
    <s v="Sales"/>
    <s v="FreshMart Erode Central"/>
    <x v="0"/>
    <x v="1"/>
    <x v="9"/>
    <n v="6"/>
    <n v="0.16137633102144822"/>
    <x v="2"/>
  </r>
  <r>
    <s v="INV101879"/>
    <d v="2025-04-07T00:00:00"/>
    <s v="CUST0429"/>
    <s v="PRD009"/>
    <s v="STR025"/>
    <s v="EMP0323"/>
    <n v="2"/>
    <n v="661.91"/>
    <n v="5"/>
    <n v="66.19"/>
    <n v="1257.6300000000001"/>
    <n v="797.44"/>
    <n v="460.19"/>
    <x v="2"/>
    <x v="0"/>
    <x v="0"/>
    <n v="0.52222222222222225"/>
    <s v="Weekday"/>
    <x v="108"/>
    <x v="6"/>
    <n v="661.91"/>
    <s v="Banu Naicker"/>
    <s v="Bronze"/>
    <x v="299"/>
    <s v="Sales"/>
    <s v="FreshMart Tiruppur Enclave"/>
    <x v="0"/>
    <x v="1"/>
    <x v="4"/>
    <n v="4"/>
    <n v="0.36591843387959888"/>
    <x v="4"/>
  </r>
  <r>
    <s v="INV100237"/>
    <d v="2025-06-22T00:00:00"/>
    <s v="CUST0545"/>
    <s v="PRD092"/>
    <s v="STR035"/>
    <s v="EMP0158"/>
    <n v="3"/>
    <n v="224.28"/>
    <n v="10"/>
    <n v="67.28"/>
    <n v="696.39"/>
    <n v="577.16999999999996"/>
    <n v="119.22"/>
    <x v="2"/>
    <x v="0"/>
    <x v="0"/>
    <n v="0.65833333333333333"/>
    <s v="Weekend"/>
    <x v="22"/>
    <x v="9"/>
    <n v="224.28"/>
    <s v="Prakash Mudaliar"/>
    <s v="Bronze"/>
    <x v="17"/>
    <s v="Sales"/>
    <s v="FreshMart Kochi Circle"/>
    <x v="0"/>
    <x v="1"/>
    <x v="9"/>
    <n v="6"/>
    <n v="0.17119717399732909"/>
    <x v="1"/>
  </r>
  <r>
    <s v="INV101550"/>
    <d v="2025-12-06T00:00:00"/>
    <s v="CUST0124"/>
    <s v="PRD121"/>
    <s v="STR035"/>
    <s v="EMP0158"/>
    <n v="3"/>
    <n v="317.72000000000003"/>
    <n v="10"/>
    <n v="95.32"/>
    <n v="857.84"/>
    <n v="814.59"/>
    <n v="43.25"/>
    <x v="5"/>
    <x v="0"/>
    <x v="0"/>
    <n v="0.56944444444444442"/>
    <s v="Weekday"/>
    <x v="112"/>
    <x v="8"/>
    <n v="223.15"/>
    <s v="Manoj Iyer"/>
    <s v="Bronze"/>
    <x v="17"/>
    <s v="Sales"/>
    <s v="FreshMart Kochi Circle"/>
    <x v="0"/>
    <x v="1"/>
    <x v="2"/>
    <n v="12"/>
    <n v="5.0417327240511046E-2"/>
    <x v="1"/>
  </r>
  <r>
    <s v="INV100897"/>
    <d v="2025-11-06T00:00:00"/>
    <s v="CUST0390"/>
    <s v="PRD048"/>
    <s v="STR068"/>
    <s v="EMP0233"/>
    <n v="2"/>
    <n v="147.72"/>
    <n v="15"/>
    <n v="44.32"/>
    <n v="251.12"/>
    <n v="218.42"/>
    <n v="32.700000000000003"/>
    <x v="1"/>
    <x v="0"/>
    <x v="0"/>
    <n v="0.51527777777777772"/>
    <s v="Weekday"/>
    <x v="122"/>
    <x v="2"/>
    <n v="147.72"/>
    <s v="Jaya Varma"/>
    <s v="Bronze"/>
    <x v="40"/>
    <s v="Sales"/>
    <s v="FreshMart Coimbatore Main Road"/>
    <x v="0"/>
    <x v="1"/>
    <x v="5"/>
    <n v="11"/>
    <n v="0.13021662949984072"/>
    <x v="3"/>
  </r>
  <r>
    <s v="INV100580"/>
    <d v="2025-08-06T00:00:00"/>
    <s v="CUST0300"/>
    <s v="PRD037"/>
    <s v="STR027"/>
    <s v="EMP0143"/>
    <n v="3"/>
    <n v="245.32"/>
    <n v="15"/>
    <n v="110.39"/>
    <n v="719.41"/>
    <n v="628.14"/>
    <n v="91.27"/>
    <x v="3"/>
    <x v="0"/>
    <x v="0"/>
    <n v="0.77222222222222225"/>
    <s v="Weekend"/>
    <x v="59"/>
    <x v="12"/>
    <n v="245.32"/>
    <s v="Indira Prabhu"/>
    <s v="Bronze"/>
    <x v="24"/>
    <s v="Sales"/>
    <s v="FreshMart Coimbatore Heights"/>
    <x v="0"/>
    <x v="1"/>
    <x v="11"/>
    <n v="8"/>
    <n v="0.12686785004378587"/>
    <x v="3"/>
  </r>
  <r>
    <s v="INV100015"/>
    <d v="2025-07-06T00:00:00"/>
    <s v="CUST0191"/>
    <s v="PRD128"/>
    <s v="STR005"/>
    <s v="EMP0127"/>
    <n v="1"/>
    <n v="253.11"/>
    <n v="20"/>
    <n v="50.62"/>
    <n v="232.86"/>
    <n v="190.74"/>
    <n v="42.12"/>
    <x v="4"/>
    <x v="0"/>
    <x v="0"/>
    <n v="0.65"/>
    <s v="Weekend"/>
    <x v="46"/>
    <x v="0"/>
    <n v="253.11"/>
    <s v="Elango Balan"/>
    <s v="Bronze"/>
    <x v="15"/>
    <s v="Sales"/>
    <s v="FreshMart Chennai Crossing"/>
    <x v="0"/>
    <x v="1"/>
    <x v="1"/>
    <n v="7"/>
    <n v="0.18088121618139652"/>
    <x v="2"/>
  </r>
  <r>
    <s v="INV100766"/>
    <d v="2025-05-26T00:00:00"/>
    <s v="CUST0034"/>
    <s v="PRD025"/>
    <s v="STR002"/>
    <s v="EMP0060"/>
    <n v="3"/>
    <n v="383.51"/>
    <n v="5"/>
    <n v="57.53"/>
    <n v="1093"/>
    <n v="857.7"/>
    <n v="235.3"/>
    <x v="5"/>
    <x v="0"/>
    <x v="0"/>
    <n v="0.58194444444444449"/>
    <s v="Weekday"/>
    <x v="8"/>
    <x v="3"/>
    <n v="383.51"/>
    <s v="Dhanush Varma"/>
    <s v="Bronze"/>
    <x v="32"/>
    <s v="Sales"/>
    <s v="FreshMart Tiruppur Bypass"/>
    <x v="0"/>
    <x v="1"/>
    <x v="6"/>
    <n v="5"/>
    <n v="0.21527904849039342"/>
    <x v="4"/>
  </r>
  <r>
    <s v="INV102456"/>
    <d v="2025-05-25T00:00:00"/>
    <s v="CUST0421"/>
    <s v="PRD058"/>
    <s v="STR051"/>
    <s v="EMP0126"/>
    <n v="2"/>
    <n v="339.13"/>
    <n v="5"/>
    <n v="33.909999999999997"/>
    <n v="741"/>
    <n v="501.36"/>
    <n v="239.64"/>
    <x v="2"/>
    <x v="0"/>
    <x v="0"/>
    <n v="0.59722222222222221"/>
    <s v="Weekend"/>
    <x v="38"/>
    <x v="11"/>
    <n v="339.13"/>
    <s v="Karthik Devi"/>
    <s v="Bronze"/>
    <x v="237"/>
    <s v="Sales"/>
    <s v="FreshMart Madurai Arcade"/>
    <x v="0"/>
    <x v="1"/>
    <x v="6"/>
    <n v="5"/>
    <n v="0.32340080971659918"/>
    <x v="4"/>
  </r>
  <r>
    <s v="INV102433"/>
    <d v="2025-10-05T00:00:00"/>
    <s v="CUST0265"/>
    <s v="PRD057"/>
    <s v="STR022"/>
    <s v="EMP0283"/>
    <n v="1"/>
    <n v="317.99"/>
    <n v="10"/>
    <n v="31.8"/>
    <n v="329.12"/>
    <n v="235.05"/>
    <n v="94.07"/>
    <x v="4"/>
    <x v="0"/>
    <x v="0"/>
    <n v="0.70416666666666672"/>
    <s v="Weekend"/>
    <x v="117"/>
    <x v="2"/>
    <n v="317.99"/>
    <s v="Karthik Raj"/>
    <s v="Bronze"/>
    <x v="16"/>
    <s v="Sales"/>
    <s v="FreshMart Tiruppur Complex"/>
    <x v="0"/>
    <x v="1"/>
    <x v="8"/>
    <n v="10"/>
    <n v="0.28582280019445794"/>
    <x v="1"/>
  </r>
  <r>
    <s v="INV100097"/>
    <d v="2025-03-05T00:00:00"/>
    <s v="CUST0028"/>
    <s v="PRD079"/>
    <s v="STR039"/>
    <s v="EMP0214"/>
    <n v="2"/>
    <n v="260.93"/>
    <n v="20"/>
    <n v="104.37"/>
    <n v="480.11"/>
    <n v="388.12"/>
    <n v="91.99"/>
    <x v="2"/>
    <x v="0"/>
    <x v="0"/>
    <n v="0.4777777777777778"/>
    <s v="Weekend"/>
    <x v="64"/>
    <x v="1"/>
    <n v="260.93"/>
    <s v="Nithya Pillai"/>
    <s v="Bronze"/>
    <x v="35"/>
    <s v="Sales"/>
    <s v="FreshMart Mysuru Market"/>
    <x v="0"/>
    <x v="1"/>
    <x v="3"/>
    <n v="3"/>
    <n v="0.19160192455895522"/>
    <x v="2"/>
  </r>
  <r>
    <s v="INV102356"/>
    <d v="2025-04-27T00:00:00"/>
    <s v="CUST0364"/>
    <s v="PRD006"/>
    <s v="STR083"/>
    <s v="EMP0074"/>
    <n v="4"/>
    <n v="343.56"/>
    <n v="5"/>
    <n v="68.709999999999994"/>
    <n v="1501.36"/>
    <n v="865.28"/>
    <n v="636.08000000000004"/>
    <x v="5"/>
    <x v="0"/>
    <x v="0"/>
    <n v="0.54097222222222219"/>
    <s v="Weekend"/>
    <x v="81"/>
    <x v="6"/>
    <n v="343.56"/>
    <s v="Suresh Sekar"/>
    <s v="Bronze"/>
    <x v="33"/>
    <s v="Sales"/>
    <s v="FreshMart Salem Colony"/>
    <x v="0"/>
    <x v="1"/>
    <x v="4"/>
    <n v="4"/>
    <n v="0.42366920658602875"/>
    <x v="4"/>
  </r>
  <r>
    <s v="INV101837"/>
    <d v="2025-04-26T00:00:00"/>
    <s v="CUST0097"/>
    <s v="PRD055"/>
    <s v="STR035"/>
    <s v="EMP0158"/>
    <n v="3"/>
    <n v="125.15"/>
    <n v="20"/>
    <n v="75.09"/>
    <n v="345.41"/>
    <n v="287.10000000000002"/>
    <n v="58.31"/>
    <x v="5"/>
    <x v="0"/>
    <x v="0"/>
    <n v="0.60763888888888884"/>
    <s v="Weekend"/>
    <x v="101"/>
    <x v="2"/>
    <n v="125.15"/>
    <s v="Deepak Prabhu"/>
    <s v="Bronze"/>
    <x v="17"/>
    <s v="Sales"/>
    <s v="FreshMart Kochi Circle"/>
    <x v="0"/>
    <x v="1"/>
    <x v="4"/>
    <n v="4"/>
    <n v="0.16881387336788164"/>
    <x v="2"/>
  </r>
  <r>
    <s v="INV100945"/>
    <d v="2025-04-19T00:00:00"/>
    <s v="CUST0288"/>
    <s v="PRD030"/>
    <s v="STR017"/>
    <s v="EMP0092"/>
    <n v="1"/>
    <n v="172.63"/>
    <n v="15"/>
    <n v="25.89"/>
    <n v="168.75"/>
    <n v="142"/>
    <n v="26.75"/>
    <x v="5"/>
    <x v="0"/>
    <x v="0"/>
    <n v="0.38194444444444442"/>
    <s v="Weekend"/>
    <x v="69"/>
    <x v="3"/>
    <n v="172.63"/>
    <s v="Jagan Iyer"/>
    <s v="Bronze"/>
    <x v="26"/>
    <s v="Sales"/>
    <s v="FreshMart Madurai Plaza"/>
    <x v="0"/>
    <x v="1"/>
    <x v="4"/>
    <n v="4"/>
    <n v="0.15851851851851853"/>
    <x v="3"/>
  </r>
  <r>
    <s v="INV102003"/>
    <d v="2025-07-04T00:00:00"/>
    <s v="CUST0458"/>
    <s v="PRD011"/>
    <s v="STR072"/>
    <s v="EMP0124"/>
    <n v="2"/>
    <n v="168.36"/>
    <n v="20"/>
    <n v="67.34"/>
    <n v="269.38"/>
    <n v="204.46"/>
    <n v="64.92"/>
    <x v="2"/>
    <x v="0"/>
    <x v="0"/>
    <n v="0.6118055555555556"/>
    <s v="Weekday"/>
    <x v="52"/>
    <x v="6"/>
    <n v="168.36"/>
    <s v="Prasath Rao"/>
    <s v="Bronze"/>
    <x v="27"/>
    <s v="Sales"/>
    <s v="FreshMart Salem Point"/>
    <x v="0"/>
    <x v="1"/>
    <x v="1"/>
    <n v="7"/>
    <n v="0.24099784690771403"/>
    <x v="2"/>
  </r>
  <r>
    <s v="INV100079"/>
    <d v="2026-01-25T00:00:00"/>
    <s v="CUST0206"/>
    <s v="PRD097"/>
    <s v="STR027"/>
    <s v="EMP0046"/>
    <n v="3"/>
    <n v="374.82"/>
    <n v="15"/>
    <n v="168.67"/>
    <n v="1099.1600000000001"/>
    <n v="931.14"/>
    <n v="168.02"/>
    <x v="0"/>
    <x v="0"/>
    <x v="0"/>
    <n v="0.41805555555555557"/>
    <s v="Weekend"/>
    <x v="41"/>
    <x v="10"/>
    <n v="365.92"/>
    <s v="Devi Venkataraman"/>
    <s v="Gold"/>
    <x v="39"/>
    <s v="Sales"/>
    <s v="FreshMart Coimbatore Heights"/>
    <x v="0"/>
    <x v="0"/>
    <x v="7"/>
    <n v="1"/>
    <n v="0.15286218566905638"/>
    <x v="3"/>
  </r>
  <r>
    <s v="INV100194"/>
    <d v="2026-03-25T00:00:00"/>
    <s v="CUST0686"/>
    <s v="PRD054"/>
    <s v="STR035"/>
    <s v="EMP0096"/>
    <n v="8"/>
    <n v="537.83000000000004"/>
    <n v="20"/>
    <n v="860.53"/>
    <n v="3442.11"/>
    <n v="3033.52"/>
    <n v="408.59"/>
    <x v="1"/>
    <x v="0"/>
    <x v="0"/>
    <n v="0.89097222222222228"/>
    <s v="Weekday"/>
    <x v="3"/>
    <x v="2"/>
    <n v="530.16"/>
    <s v="Hemalatha Balan"/>
    <s v="Gold"/>
    <x v="236"/>
    <s v="Sales"/>
    <s v="FreshMart Kochi Circle"/>
    <x v="0"/>
    <x v="0"/>
    <x v="3"/>
    <n v="3"/>
    <n v="0.11870335346633314"/>
    <x v="2"/>
  </r>
  <r>
    <s v="INV102243"/>
    <d v="2026-01-02T00:00:00"/>
    <s v="CUST0676"/>
    <s v="PRD013"/>
    <s v="STR046"/>
    <s v="EMP0087"/>
    <n v="6"/>
    <n v="168.56"/>
    <n v="15"/>
    <n v="151.69999999999999"/>
    <n v="988.61"/>
    <n v="745.44"/>
    <n v="243.17"/>
    <x v="0"/>
    <x v="0"/>
    <x v="0"/>
    <n v="0.76180555555555551"/>
    <s v="Weekend"/>
    <x v="24"/>
    <x v="7"/>
    <n v="161.03"/>
    <s v="Dhanush Mudaliar"/>
    <s v="Gold"/>
    <x v="203"/>
    <s v="Sales"/>
    <s v="FreshMart Mysuru Colony"/>
    <x v="0"/>
    <x v="0"/>
    <x v="7"/>
    <n v="1"/>
    <n v="0.24597161671437673"/>
    <x v="3"/>
  </r>
  <r>
    <s v="INV100696"/>
    <d v="2025-12-27T00:00:00"/>
    <s v="CUST0477"/>
    <s v="PRD015"/>
    <s v="STR069"/>
    <s v="EMP0248"/>
    <n v="8"/>
    <n v="483.26"/>
    <n v="15"/>
    <n v="579.91"/>
    <n v="3779.1"/>
    <n v="3095.12"/>
    <n v="683.98"/>
    <x v="2"/>
    <x v="0"/>
    <x v="0"/>
    <n v="0.46250000000000002"/>
    <s v="Weekend"/>
    <x v="19"/>
    <x v="7"/>
    <n v="459.58"/>
    <s v="Malathi Gupta"/>
    <s v="Gold"/>
    <x v="322"/>
    <s v="Sales"/>
    <s v="FreshMart Madurai Gardens"/>
    <x v="0"/>
    <x v="1"/>
    <x v="2"/>
    <n v="12"/>
    <n v="0.18099018284776799"/>
    <x v="3"/>
  </r>
  <r>
    <s v="INV101079"/>
    <d v="2025-12-20T00:00:00"/>
    <s v="CUST0165"/>
    <s v="PRD026"/>
    <s v="STR053"/>
    <s v="EMP0133"/>
    <n v="5"/>
    <n v="338.07"/>
    <n v="10"/>
    <n v="169.03"/>
    <n v="1749.52"/>
    <n v="1236.25"/>
    <n v="513.27"/>
    <x v="1"/>
    <x v="0"/>
    <x v="0"/>
    <n v="0.86944444444444446"/>
    <s v="Weekend"/>
    <x v="15"/>
    <x v="3"/>
    <n v="329.69"/>
    <s v="Meena Reddy"/>
    <s v="Gold"/>
    <x v="2"/>
    <s v="Sales"/>
    <s v="FreshMart Tiruppur Heights"/>
    <x v="0"/>
    <x v="1"/>
    <x v="2"/>
    <n v="12"/>
    <n v="0.29337761214504549"/>
    <x v="1"/>
  </r>
  <r>
    <s v="INV101320"/>
    <d v="2026-07-02T00:00:00"/>
    <s v="CUST0035"/>
    <s v="PRD008"/>
    <s v="STR057"/>
    <s v="EMP0119"/>
    <n v="4"/>
    <n v="490.61"/>
    <n v="20"/>
    <n v="392.49"/>
    <n v="1805.44"/>
    <n v="1131.52"/>
    <n v="673.92"/>
    <x v="5"/>
    <x v="0"/>
    <x v="0"/>
    <n v="0.8354166666666667"/>
    <s v="Weekend"/>
    <x v="68"/>
    <x v="6"/>
    <n v="455.79"/>
    <s v="Balamurugan Sharma"/>
    <s v="Gold"/>
    <x v="36"/>
    <s v="Sales"/>
    <s v="FreshMart Madurai Point"/>
    <x v="0"/>
    <x v="0"/>
    <x v="1"/>
    <n v="7"/>
    <n v="0.37327188940092165"/>
    <x v="2"/>
  </r>
  <r>
    <s v="INV101112"/>
    <d v="2026-02-19T00:00:00"/>
    <s v="CUST0540"/>
    <s v="PRD124"/>
    <s v="STR027"/>
    <s v="EMP0143"/>
    <n v="5"/>
    <n v="123.19"/>
    <n v="20"/>
    <n v="123.19"/>
    <n v="492.76"/>
    <n v="544.6"/>
    <n v="-51.84"/>
    <x v="5"/>
    <x v="0"/>
    <x v="0"/>
    <n v="0.52569444444444446"/>
    <s v="Weekday"/>
    <x v="102"/>
    <x v="8"/>
    <n v="121.9"/>
    <s v="Thenmozhi Naicker"/>
    <s v="Gold"/>
    <x v="24"/>
    <s v="Sales"/>
    <s v="FreshMart Coimbatore Heights"/>
    <x v="0"/>
    <x v="0"/>
    <x v="0"/>
    <n v="2"/>
    <n v="-0.10520334442730742"/>
    <x v="2"/>
  </r>
  <r>
    <s v="INV100764"/>
    <d v="2026-11-03T00:00:00"/>
    <s v="CUST0206"/>
    <s v="PRD082"/>
    <s v="STR027"/>
    <s v="EMP0143"/>
    <n v="6"/>
    <n v="236.62"/>
    <n v="20"/>
    <n v="283.94"/>
    <n v="1135.78"/>
    <n v="1154.46"/>
    <n v="-18.68"/>
    <x v="2"/>
    <x v="0"/>
    <x v="0"/>
    <n v="0.54374999999999996"/>
    <s v="Weekday"/>
    <x v="31"/>
    <x v="9"/>
    <n v="232.92"/>
    <s v="Devi Venkataraman"/>
    <s v="Gold"/>
    <x v="24"/>
    <s v="Sales"/>
    <s v="FreshMart Coimbatore Heights"/>
    <x v="0"/>
    <x v="0"/>
    <x v="5"/>
    <n v="11"/>
    <n v="-1.6446847100670906E-2"/>
    <x v="2"/>
  </r>
  <r>
    <s v="INV101267"/>
    <d v="2026-03-30T00:00:00"/>
    <s v="CUST0219"/>
    <s v="PRD074"/>
    <s v="STR024"/>
    <s v="EMP0199"/>
    <n v="6"/>
    <n v="467.95"/>
    <n v="20"/>
    <n v="561.54"/>
    <n v="2246.16"/>
    <n v="1885.56"/>
    <n v="360.6"/>
    <x v="4"/>
    <x v="0"/>
    <x v="0"/>
    <n v="0.73958333333333337"/>
    <s v="Weekday"/>
    <x v="110"/>
    <x v="1"/>
    <n v="414.29"/>
    <s v="Pandi Naidu"/>
    <s v="Gold"/>
    <x v="9"/>
    <s v="Sales"/>
    <s v="FreshMart Bengaluru Plaza"/>
    <x v="0"/>
    <x v="0"/>
    <x v="3"/>
    <n v="3"/>
    <n v="0.16054065605299714"/>
    <x v="2"/>
  </r>
  <r>
    <s v="INV101571"/>
    <d v="2026-03-13T00:00:00"/>
    <s v="CUST0189"/>
    <s v="PRD054"/>
    <s v="STR057"/>
    <s v="EMP0225"/>
    <n v="4"/>
    <n v="571.54999999999995"/>
    <n v="5"/>
    <n v="114.31"/>
    <n v="2171.89"/>
    <n v="1516.76"/>
    <n v="655.13"/>
    <x v="4"/>
    <x v="0"/>
    <x v="0"/>
    <n v="0.5"/>
    <s v="Weekday"/>
    <x v="3"/>
    <x v="2"/>
    <n v="530.16"/>
    <s v="Unknown"/>
    <s v="Gold"/>
    <x v="23"/>
    <s v="Sales"/>
    <s v="FreshMart Madurai Point"/>
    <x v="0"/>
    <x v="0"/>
    <x v="3"/>
    <n v="3"/>
    <n v="0.30164050665549363"/>
    <x v="4"/>
  </r>
  <r>
    <s v="INV100208"/>
    <d v="2025-12-20T00:00:00"/>
    <s v="CUST0353"/>
    <s v="PRD038"/>
    <s v="STR029"/>
    <s v="EMP0250"/>
    <n v="7"/>
    <n v="147.07"/>
    <n v="15"/>
    <n v="154.41999999999999"/>
    <n v="1006.33"/>
    <n v="788.34"/>
    <n v="217.99"/>
    <x v="5"/>
    <x v="0"/>
    <x v="0"/>
    <n v="0.90347222222222223"/>
    <s v="Weekend"/>
    <x v="145"/>
    <x v="12"/>
    <n v="130.09"/>
    <s v="Mala Nair"/>
    <s v="Gold"/>
    <x v="221"/>
    <s v="Sales"/>
    <s v="FreshMart Bengaluru Colony"/>
    <x v="0"/>
    <x v="1"/>
    <x v="2"/>
    <n v="12"/>
    <n v="0.21661880297715461"/>
    <x v="3"/>
  </r>
  <r>
    <s v="INV102055"/>
    <d v="2026-02-21T00:00:00"/>
    <s v="CUST0188"/>
    <s v="PRD039"/>
    <s v="STR034"/>
    <s v="EMP0252"/>
    <n v="8"/>
    <n v="404.08"/>
    <n v="20"/>
    <n v="646.53"/>
    <n v="2974.03"/>
    <n v="2786.64"/>
    <n v="187.39"/>
    <x v="0"/>
    <x v="0"/>
    <x v="0"/>
    <n v="0.70486111111111116"/>
    <s v="Weekend"/>
    <x v="129"/>
    <x v="12"/>
    <n v="392.79"/>
    <s v="Gopal Raj"/>
    <s v="Gold"/>
    <x v="30"/>
    <s v="Sales"/>
    <s v="FreshMart Tiruppur Circle"/>
    <x v="0"/>
    <x v="0"/>
    <x v="0"/>
    <n v="2"/>
    <n v="6.300877933309347E-2"/>
    <x v="2"/>
  </r>
  <r>
    <s v="INV102002"/>
    <d v="2025-12-21T00:00:00"/>
    <s v="CUST0676"/>
    <s v="PRD019"/>
    <s v="STR084"/>
    <s v="EMP0288"/>
    <n v="7"/>
    <n v="457.23"/>
    <n v="5"/>
    <n v="160.03"/>
    <n v="3496.67"/>
    <n v="2660.56"/>
    <n v="836.11"/>
    <x v="5"/>
    <x v="0"/>
    <x v="0"/>
    <n v="0.65069444444444446"/>
    <s v="Weekend"/>
    <x v="85"/>
    <x v="7"/>
    <n v="448.94"/>
    <s v="Dhanush Mudaliar"/>
    <s v="Gold"/>
    <x v="25"/>
    <s v="Sales"/>
    <s v="FreshMart Tiruppur Market"/>
    <x v="0"/>
    <x v="1"/>
    <x v="2"/>
    <n v="12"/>
    <n v="0.2391160732925898"/>
    <x v="4"/>
  </r>
  <r>
    <s v="INV101302"/>
    <d v="2026-03-15T00:00:00"/>
    <s v="CUST0353"/>
    <s v="PRD115"/>
    <s v="STR035"/>
    <s v="EMP0297"/>
    <n v="4"/>
    <n v="423.73"/>
    <n v="5"/>
    <n v="84.75"/>
    <n v="1851.7"/>
    <n v="1279.6400000000001"/>
    <n v="572.05999999999995"/>
    <x v="4"/>
    <x v="0"/>
    <x v="0"/>
    <n v="0.56944444444444442"/>
    <s v="Weekend"/>
    <x v="5"/>
    <x v="4"/>
    <n v="372.61"/>
    <s v="Mala Nair"/>
    <s v="Gold"/>
    <x v="296"/>
    <s v="Sales"/>
    <s v="FreshMart Kochi Circle"/>
    <x v="0"/>
    <x v="0"/>
    <x v="3"/>
    <n v="3"/>
    <n v="0.30893773289409726"/>
    <x v="4"/>
  </r>
  <r>
    <s v="INV101785"/>
    <d v="2026-01-29T00:00:00"/>
    <s v="CUST0392"/>
    <s v="PRD068"/>
    <s v="STR039"/>
    <s v="EMP0025"/>
    <n v="5"/>
    <n v="254.39"/>
    <n v="15"/>
    <n v="190.79"/>
    <n v="1081.1600000000001"/>
    <n v="804.9"/>
    <n v="276.26"/>
    <x v="5"/>
    <x v="0"/>
    <x v="0"/>
    <n v="0.73263888888888884"/>
    <s v="Weekday"/>
    <x v="105"/>
    <x v="11"/>
    <n v="232.2"/>
    <s v="Indira Chettiar"/>
    <s v="Gold"/>
    <x v="326"/>
    <s v="Sales"/>
    <s v="FreshMart Mysuru Market"/>
    <x v="0"/>
    <x v="0"/>
    <x v="7"/>
    <n v="1"/>
    <n v="0.25552184690517588"/>
    <x v="3"/>
  </r>
  <r>
    <s v="INV100575"/>
    <d v="2026-02-03T00:00:00"/>
    <s v="CUST0499"/>
    <s v="PRD014"/>
    <s v="STR042"/>
    <s v="EMP0261"/>
    <n v="5"/>
    <n v="476.81"/>
    <n v="10"/>
    <n v="238.41"/>
    <n v="2145.64"/>
    <n v="1758.15"/>
    <n v="387.49"/>
    <x v="5"/>
    <x v="0"/>
    <x v="0"/>
    <n v="0.7729166666666667"/>
    <s v="Weekday"/>
    <x v="54"/>
    <x v="7"/>
    <n v="434.65"/>
    <s v="Rajesh Rao"/>
    <s v="Gold"/>
    <x v="13"/>
    <s v="Sales"/>
    <s v="FreshMart Erode Point"/>
    <x v="0"/>
    <x v="0"/>
    <x v="0"/>
    <n v="2"/>
    <n v="0.18059413508323857"/>
    <x v="1"/>
  </r>
  <r>
    <s v="INV101852"/>
    <d v="2026-02-03T00:00:00"/>
    <s v="CUST0509"/>
    <s v="PRD114"/>
    <s v="STR084"/>
    <s v="EMP0288"/>
    <n v="4"/>
    <n v="208.23"/>
    <n v="5"/>
    <n v="41.65"/>
    <n v="791.27"/>
    <n v="633.12"/>
    <n v="158.15"/>
    <x v="1"/>
    <x v="0"/>
    <x v="0"/>
    <n v="0.71805555555555556"/>
    <s v="Weekday"/>
    <x v="98"/>
    <x v="4"/>
    <n v="188.64"/>
    <s v="Harini Chandran"/>
    <s v="Gold"/>
    <x v="25"/>
    <s v="Sales"/>
    <s v="FreshMart Tiruppur Market"/>
    <x v="0"/>
    <x v="0"/>
    <x v="0"/>
    <n v="2"/>
    <n v="0.19986856572345724"/>
    <x v="4"/>
  </r>
  <r>
    <s v="INV100492"/>
    <d v="2025-12-21T00:00:00"/>
    <s v="CUST0485"/>
    <s v="PRD033"/>
    <s v="STR055"/>
    <s v="EMP0068"/>
    <n v="7"/>
    <n v="223.81"/>
    <n v="10"/>
    <n v="156.66999999999999"/>
    <n v="1621.5"/>
    <n v="1239.21"/>
    <n v="382.29"/>
    <x v="5"/>
    <x v="0"/>
    <x v="0"/>
    <n v="0.40694444444444444"/>
    <s v="Weekend"/>
    <x v="66"/>
    <x v="3"/>
    <n v="217.42"/>
    <s v="Dhanush Venkataraman"/>
    <s v="Gold"/>
    <x v="5"/>
    <s v="Sales"/>
    <s v="FreshMart Madurai Circle"/>
    <x v="0"/>
    <x v="1"/>
    <x v="2"/>
    <n v="12"/>
    <n v="0.23576318223866791"/>
    <x v="1"/>
  </r>
  <r>
    <s v="INV100102"/>
    <d v="2026-02-27T00:00:00"/>
    <s v="CUST0684"/>
    <s v="PRD098"/>
    <s v="STR088"/>
    <s v="EMP0229"/>
    <n v="4"/>
    <n v="83.59"/>
    <n v="20"/>
    <n v="66.87"/>
    <n v="267.49"/>
    <n v="276.36"/>
    <n v="-8.8699999999999992"/>
    <x v="2"/>
    <x v="0"/>
    <x v="0"/>
    <n v="0.53055555555555556"/>
    <s v="Weekday"/>
    <x v="32"/>
    <x v="10"/>
    <n v="83.13"/>
    <s v="Unknown"/>
    <s v="Gold"/>
    <x v="18"/>
    <s v="Sales"/>
    <s v="FreshMart Salem Extension"/>
    <x v="0"/>
    <x v="0"/>
    <x v="0"/>
    <n v="2"/>
    <n v="-3.3160118135257391E-2"/>
    <x v="2"/>
  </r>
  <r>
    <s v="INV101171"/>
    <d v="2025-12-27T00:00:00"/>
    <s v="CUST0684"/>
    <s v="PRD010"/>
    <s v="STR046"/>
    <s v="EMP0133"/>
    <n v="7"/>
    <n v="189.47"/>
    <n v="20"/>
    <n v="265.26"/>
    <n v="1220.18"/>
    <n v="753.2"/>
    <n v="466.98"/>
    <x v="3"/>
    <x v="0"/>
    <x v="0"/>
    <n v="0.48680555555555555"/>
    <s v="Weekend"/>
    <x v="113"/>
    <x v="6"/>
    <n v="182.3"/>
    <s v="Unknown"/>
    <s v="Gold"/>
    <x v="2"/>
    <s v="Sales"/>
    <s v="FreshMart Mysuru Colony"/>
    <x v="0"/>
    <x v="1"/>
    <x v="2"/>
    <n v="12"/>
    <n v="0.38271402579947222"/>
    <x v="2"/>
  </r>
  <r>
    <s v="INV101287"/>
    <d v="2026-04-02T00:00:00"/>
    <s v="CUST0579"/>
    <s v="PRD114"/>
    <s v="STR055"/>
    <s v="EMP0068"/>
    <n v="6"/>
    <n v="197.97"/>
    <n v="10"/>
    <n v="118.78"/>
    <n v="1069.04"/>
    <n v="949.68"/>
    <n v="119.36"/>
    <x v="2"/>
    <x v="0"/>
    <x v="0"/>
    <n v="0.48402777777777778"/>
    <s v="Weekday"/>
    <x v="98"/>
    <x v="4"/>
    <n v="188.64"/>
    <s v="Pandi Nair"/>
    <s v="Gold"/>
    <x v="5"/>
    <s v="Sales"/>
    <s v="FreshMart Madurai Circle"/>
    <x v="0"/>
    <x v="0"/>
    <x v="4"/>
    <n v="4"/>
    <n v="0.1116515752450797"/>
    <x v="1"/>
  </r>
  <r>
    <s v="INV100824"/>
    <d v="2026-04-02T00:00:00"/>
    <s v="CUST0677"/>
    <s v="PRD025"/>
    <s v="STR075"/>
    <s v="EMP0033"/>
    <n v="5"/>
    <n v="423.91"/>
    <n v="10"/>
    <n v="211.96"/>
    <n v="1907.59"/>
    <n v="1429.5"/>
    <n v="478.09"/>
    <x v="5"/>
    <x v="0"/>
    <x v="0"/>
    <n v="0.75902777777777775"/>
    <s v="Weekday"/>
    <x v="8"/>
    <x v="3"/>
    <n v="383.51"/>
    <s v="Kamala Naidu"/>
    <s v="Gold"/>
    <x v="20"/>
    <s v="Sales"/>
    <s v="FreshMart Salem Main Road"/>
    <x v="0"/>
    <x v="0"/>
    <x v="4"/>
    <n v="4"/>
    <n v="0.25062513433180084"/>
    <x v="1"/>
  </r>
  <r>
    <s v="INV101521"/>
    <d v="2025-12-13T00:00:00"/>
    <s v="CUST0621"/>
    <s v="PRD030"/>
    <s v="STR102"/>
    <s v="EMP0302"/>
    <n v="5"/>
    <n v="186.35"/>
    <n v="10"/>
    <n v="93.17"/>
    <n v="964.37"/>
    <n v="710"/>
    <n v="254.37"/>
    <x v="4"/>
    <x v="0"/>
    <x v="0"/>
    <n v="0.41319444444444442"/>
    <s v="Weekend"/>
    <x v="69"/>
    <x v="3"/>
    <n v="172.63"/>
    <s v="Priya Iyer"/>
    <s v="Gold"/>
    <x v="297"/>
    <s v="Sales"/>
    <s v="FreshMart Nagpur Towers"/>
    <x v="0"/>
    <x v="1"/>
    <x v="2"/>
    <n v="12"/>
    <n v="0.26376805582919421"/>
    <x v="1"/>
  </r>
  <r>
    <s v="INV100642"/>
    <d v="2025-06-12T00:00:00"/>
    <s v="CUST0069"/>
    <s v="PRD107"/>
    <s v="STR049"/>
    <s v="EMP0017"/>
    <n v="4"/>
    <n v="413.66"/>
    <n v="5"/>
    <n v="82.73"/>
    <n v="1807.7"/>
    <n v="1393.64"/>
    <n v="414.06"/>
    <x v="1"/>
    <x v="0"/>
    <x v="0"/>
    <n v="0.41041666666666665"/>
    <s v="Weekend"/>
    <x v="94"/>
    <x v="4"/>
    <n v="405.1"/>
    <s v="Aishwarya Prabhu"/>
    <s v="Gold"/>
    <x v="0"/>
    <s v="Sales"/>
    <s v="FreshMart Mysuru Circle"/>
    <x v="0"/>
    <x v="1"/>
    <x v="9"/>
    <n v="6"/>
    <n v="0.22905349338938982"/>
    <x v="4"/>
  </r>
  <r>
    <s v="INV100234"/>
    <d v="2025-11-30T00:00:00"/>
    <s v="CUST0045"/>
    <s v="PRD066"/>
    <s v="STR067"/>
    <s v="EMP0247"/>
    <n v="5"/>
    <n v="499.76"/>
    <n v="15"/>
    <n v="374.82"/>
    <n v="2442.58"/>
    <n v="1827.85"/>
    <n v="614.73"/>
    <x v="4"/>
    <x v="0"/>
    <x v="0"/>
    <n v="0.43819444444444444"/>
    <s v="Weekend"/>
    <x v="126"/>
    <x v="11"/>
    <n v="491.81"/>
    <s v="Thenmozhi Pandian"/>
    <s v="Gold"/>
    <x v="31"/>
    <s v="Sales"/>
    <s v="FreshMart Salem Complex"/>
    <x v="0"/>
    <x v="1"/>
    <x v="5"/>
    <n v="11"/>
    <n v="0.25167241195784784"/>
    <x v="3"/>
  </r>
  <r>
    <s v="INV100290"/>
    <d v="2025-11-26T00:00:00"/>
    <s v="CUST0666"/>
    <s v="PRD119"/>
    <s v="STR025"/>
    <s v="EMP0079"/>
    <n v="4"/>
    <n v="259.81"/>
    <n v="10"/>
    <n v="103.92"/>
    <n v="935.32"/>
    <n v="852.92"/>
    <n v="82.4"/>
    <x v="4"/>
    <x v="0"/>
    <x v="0"/>
    <n v="0.77083333333333337"/>
    <s v="Weekday"/>
    <x v="96"/>
    <x v="8"/>
    <n v="234.86"/>
    <s v="Anand Reddy"/>
    <s v="Gold"/>
    <x v="340"/>
    <s v="Sales"/>
    <s v="FreshMart Tiruppur Enclave"/>
    <x v="0"/>
    <x v="1"/>
    <x v="5"/>
    <n v="11"/>
    <n v="8.8098190993456782E-2"/>
    <x v="1"/>
  </r>
  <r>
    <s v="INV102037"/>
    <d v="2025-11-23T00:00:00"/>
    <s v="CUST0685"/>
    <s v="PRD136"/>
    <s v="STR027"/>
    <s v="EMP0046"/>
    <n v="4"/>
    <n v="127.16"/>
    <n v="15"/>
    <n v="76.3"/>
    <n v="497.19"/>
    <n v="364.72"/>
    <n v="132.47"/>
    <x v="0"/>
    <x v="0"/>
    <x v="0"/>
    <n v="0.73333333333333328"/>
    <s v="Weekend"/>
    <x v="72"/>
    <x v="0"/>
    <n v="123.11"/>
    <s v="Naveen Achari"/>
    <s v="Gold"/>
    <x v="39"/>
    <s v="Sales"/>
    <s v="FreshMart Coimbatore Heights"/>
    <x v="0"/>
    <x v="1"/>
    <x v="5"/>
    <n v="11"/>
    <n v="0.26643737806472373"/>
    <x v="3"/>
  </r>
  <r>
    <s v="INV100047"/>
    <d v="2025-11-18T00:00:00"/>
    <s v="CUST0676"/>
    <s v="PRD143"/>
    <s v="STR050"/>
    <s v="EMP0210"/>
    <n v="5"/>
    <n v="230.98"/>
    <n v="10"/>
    <n v="115.49"/>
    <n v="1039.4100000000001"/>
    <n v="778.25"/>
    <n v="261.16000000000003"/>
    <x v="4"/>
    <x v="0"/>
    <x v="0"/>
    <n v="0.78611111111111109"/>
    <s v="Weekday"/>
    <x v="120"/>
    <x v="5"/>
    <n v="210.36"/>
    <s v="Dhanush Mudaliar"/>
    <s v="Gold"/>
    <x v="314"/>
    <s v="Sales"/>
    <s v="FreshMart Chennai Main Road"/>
    <x v="0"/>
    <x v="1"/>
    <x v="5"/>
    <n v="11"/>
    <n v="0.25125792516908629"/>
    <x v="1"/>
  </r>
  <r>
    <s v="INV100537"/>
    <d v="2025-11-16T00:00:00"/>
    <s v="CUST0621"/>
    <s v="PRD068"/>
    <s v="STR032"/>
    <s v="EMP0091"/>
    <n v="6"/>
    <n v="243.38"/>
    <n v="15"/>
    <n v="219.04"/>
    <n v="1427.43"/>
    <n v="965.88"/>
    <n v="461.55"/>
    <x v="1"/>
    <x v="0"/>
    <x v="0"/>
    <n v="0.47499999999999998"/>
    <s v="Weekend"/>
    <x v="105"/>
    <x v="11"/>
    <n v="232.2"/>
    <s v="Priya Iyer"/>
    <s v="Gold"/>
    <x v="288"/>
    <s v="Sales"/>
    <s v="FreshMart Kochi Main Road"/>
    <x v="0"/>
    <x v="1"/>
    <x v="5"/>
    <n v="11"/>
    <n v="0.32334335133771885"/>
    <x v="3"/>
  </r>
  <r>
    <s v="INV100235"/>
    <d v="2025-11-15T00:00:00"/>
    <s v="CUST0051"/>
    <s v="PRD017"/>
    <s v="STR046"/>
    <s v="EMP0087"/>
    <n v="8"/>
    <n v="502.58"/>
    <n v="5"/>
    <n v="201.03"/>
    <n v="4392.55"/>
    <n v="3181.52"/>
    <n v="1211.03"/>
    <x v="5"/>
    <x v="0"/>
    <x v="0"/>
    <n v="0.43125000000000002"/>
    <s v="Weekend"/>
    <x v="34"/>
    <x v="7"/>
    <n v="464.41"/>
    <s v="Ovi Devi"/>
    <s v="Gold"/>
    <x v="203"/>
    <s v="Sales"/>
    <s v="FreshMart Mysuru Colony"/>
    <x v="0"/>
    <x v="1"/>
    <x v="5"/>
    <n v="11"/>
    <n v="0.27570090266473912"/>
    <x v="4"/>
  </r>
  <r>
    <s v="INV100775"/>
    <d v="2025-11-15T00:00:00"/>
    <s v="CUST0584"/>
    <s v="PRD031"/>
    <s v="STR084"/>
    <s v="EMP0288"/>
    <n v="6"/>
    <n v="366.82"/>
    <n v="20"/>
    <n v="440.18"/>
    <n v="2024.85"/>
    <n v="1630.68"/>
    <n v="394.17"/>
    <x v="4"/>
    <x v="0"/>
    <x v="0"/>
    <n v="0.45902777777777776"/>
    <s v="Weekend"/>
    <x v="50"/>
    <x v="3"/>
    <n v="342.46"/>
    <s v="Esha Krishnan"/>
    <s v="Gold"/>
    <x v="25"/>
    <s v="Sales"/>
    <s v="FreshMart Tiruppur Market"/>
    <x v="0"/>
    <x v="1"/>
    <x v="5"/>
    <n v="11"/>
    <n v="0.19466627157567229"/>
    <x v="2"/>
  </r>
  <r>
    <s v="INV101288"/>
    <d v="2025-11-15T00:00:00"/>
    <s v="CUST0189"/>
    <s v="PRD040"/>
    <s v="STR084"/>
    <s v="EMP0288"/>
    <n v="3"/>
    <n v="158.04"/>
    <n v="20"/>
    <n v="94.82"/>
    <n v="436.19"/>
    <n v="382.44"/>
    <n v="53.75"/>
    <x v="1"/>
    <x v="0"/>
    <x v="0"/>
    <n v="0.80763888888888891"/>
    <s v="Weekend"/>
    <x v="118"/>
    <x v="12"/>
    <n v="144.03"/>
    <s v="Unknown"/>
    <s v="Gold"/>
    <x v="25"/>
    <s v="Sales"/>
    <s v="FreshMart Tiruppur Market"/>
    <x v="0"/>
    <x v="1"/>
    <x v="5"/>
    <n v="11"/>
    <n v="0.12322611705907976"/>
    <x v="2"/>
  </r>
  <r>
    <s v="INV100605"/>
    <d v="2025-11-11T00:00:00"/>
    <s v="CUST0061"/>
    <s v="PRD004"/>
    <s v="STR036"/>
    <s v="EMP0133"/>
    <n v="5"/>
    <n v="427.52"/>
    <n v="5"/>
    <n v="106.88"/>
    <n v="2030.72"/>
    <n v="1182.7"/>
    <n v="848.02"/>
    <x v="1"/>
    <x v="0"/>
    <x v="0"/>
    <n v="0.70138888888888884"/>
    <s v="Weekday"/>
    <x v="127"/>
    <x v="6"/>
    <n v="398.25"/>
    <s v="Deepa Sekar"/>
    <s v="Gold"/>
    <x v="2"/>
    <s v="Sales"/>
    <s v="FreshMart Chennai Central"/>
    <x v="0"/>
    <x v="1"/>
    <x v="5"/>
    <n v="11"/>
    <n v="0.41759572959344465"/>
    <x v="4"/>
  </r>
  <r>
    <s v="INV101696"/>
    <d v="2025-11-11T00:00:00"/>
    <s v="CUST0051"/>
    <s v="PRD103"/>
    <s v="STR070"/>
    <s v="EMP0003"/>
    <n v="3"/>
    <n v="398.76"/>
    <n v="5"/>
    <n v="59.81"/>
    <n v="1136.47"/>
    <n v="910.23"/>
    <n v="226.24"/>
    <x v="1"/>
    <x v="0"/>
    <x v="0"/>
    <n v="0.60624999999999996"/>
    <s v="Weekday"/>
    <x v="93"/>
    <x v="10"/>
    <n v="355.64"/>
    <s v="Ovi Devi"/>
    <s v="Gold"/>
    <x v="272"/>
    <s v="Sales"/>
    <s v="FreshMart Bengaluru Nagar"/>
    <x v="0"/>
    <x v="1"/>
    <x v="5"/>
    <n v="11"/>
    <n v="0.19907256680774679"/>
    <x v="4"/>
  </r>
  <r>
    <s v="INV102376"/>
    <d v="2025-09-11T00:00:00"/>
    <s v="CUST0205"/>
    <s v="PRD011"/>
    <s v="STR067"/>
    <s v="EMP0247"/>
    <n v="8"/>
    <n v="180.72"/>
    <n v="15"/>
    <n v="216.86"/>
    <n v="1413.23"/>
    <n v="817.84"/>
    <n v="595.39"/>
    <x v="3"/>
    <x v="0"/>
    <x v="0"/>
    <n v="0.57499999999999996"/>
    <s v="Weekend"/>
    <x v="52"/>
    <x v="6"/>
    <n v="168.36"/>
    <s v="Lalitha Nathan"/>
    <s v="Gold"/>
    <x v="31"/>
    <s v="Sales"/>
    <s v="FreshMart Salem Complex"/>
    <x v="0"/>
    <x v="1"/>
    <x v="10"/>
    <n v="9"/>
    <n v="0.42129731183176128"/>
    <x v="3"/>
  </r>
  <r>
    <s v="INV100631"/>
    <d v="2025-02-11T00:00:00"/>
    <s v="CUST0571"/>
    <s v="PRD048"/>
    <s v="STR014"/>
    <s v="EMP0282"/>
    <n v="6"/>
    <n v="153.84"/>
    <n v="20"/>
    <n v="184.61"/>
    <n v="849.19"/>
    <n v="655.26"/>
    <n v="193.93"/>
    <x v="2"/>
    <x v="0"/>
    <x v="0"/>
    <n v="0.55972222222222223"/>
    <s v="Weekend"/>
    <x v="122"/>
    <x v="2"/>
    <n v="147.72"/>
    <s v="Nirmala Iyer"/>
    <s v="Gold"/>
    <x v="339"/>
    <s v="Sales"/>
    <s v="FreshMart Coimbatore Circle"/>
    <x v="0"/>
    <x v="1"/>
    <x v="0"/>
    <n v="2"/>
    <n v="0.22837056489124929"/>
    <x v="2"/>
  </r>
  <r>
    <s v="INV100279"/>
    <d v="2025-01-11T00:00:00"/>
    <s v="CUST0647"/>
    <s v="PRD050"/>
    <s v="STR069"/>
    <s v="EMP0248"/>
    <n v="8"/>
    <n v="58.19"/>
    <n v="15"/>
    <n v="69.83"/>
    <n v="455.04"/>
    <n v="299.83999999999997"/>
    <n v="155.19999999999999"/>
    <x v="1"/>
    <x v="0"/>
    <x v="0"/>
    <n v="0.37777777777777777"/>
    <s v="Weekend"/>
    <x v="2"/>
    <x v="2"/>
    <n v="51.33"/>
    <s v="Kalpana Nathan"/>
    <s v="Gold"/>
    <x v="322"/>
    <s v="Sales"/>
    <s v="FreshMart Madurai Gardens"/>
    <x v="0"/>
    <x v="1"/>
    <x v="7"/>
    <n v="1"/>
    <n v="0.34106891701828407"/>
    <x v="3"/>
  </r>
  <r>
    <s v="INV100895"/>
    <d v="2025-10-31T00:00:00"/>
    <s v="CUST0246"/>
    <s v="PRD042"/>
    <s v="STR002"/>
    <s v="EMP0060"/>
    <n v="5"/>
    <n v="445.26"/>
    <n v="15"/>
    <n v="333.94"/>
    <n v="1892.36"/>
    <n v="1872.4"/>
    <n v="19.96"/>
    <x v="5"/>
    <x v="0"/>
    <x v="0"/>
    <n v="0.9145833333333333"/>
    <s v="Weekday"/>
    <x v="47"/>
    <x v="12"/>
    <n v="444.49"/>
    <s v="Udhay Varma"/>
    <s v="Gold"/>
    <x v="32"/>
    <s v="Sales"/>
    <s v="FreshMart Tiruppur Bypass"/>
    <x v="0"/>
    <x v="1"/>
    <x v="8"/>
    <n v="10"/>
    <n v="1.0547675917901457E-2"/>
    <x v="3"/>
  </r>
  <r>
    <s v="INV100604"/>
    <d v="2025-10-26T00:00:00"/>
    <s v="CUST0548"/>
    <s v="PRD089"/>
    <s v="STR014"/>
    <s v="EMP0241"/>
    <n v="8"/>
    <n v="345.17"/>
    <n v="10"/>
    <n v="276.14"/>
    <n v="2858"/>
    <n v="2011.36"/>
    <n v="846.64"/>
    <x v="5"/>
    <x v="0"/>
    <x v="0"/>
    <n v="0.61805555555555558"/>
    <s v="Weekend"/>
    <x v="92"/>
    <x v="9"/>
    <n v="305.67"/>
    <s v="Charulatha Gupta"/>
    <s v="Gold"/>
    <x v="50"/>
    <s v="Sales"/>
    <s v="FreshMart Coimbatore Circle"/>
    <x v="0"/>
    <x v="1"/>
    <x v="8"/>
    <n v="10"/>
    <n v="0.29623512946116165"/>
    <x v="1"/>
  </r>
  <r>
    <s v="INV101241"/>
    <d v="2025-10-25T00:00:00"/>
    <s v="CUST0658"/>
    <s v="PRD114"/>
    <s v="STR047"/>
    <s v="EMP0166"/>
    <n v="7"/>
    <n v="194.4"/>
    <n v="20"/>
    <n v="272.16000000000003"/>
    <n v="1251.94"/>
    <n v="1107.96"/>
    <n v="143.97999999999999"/>
    <x v="4"/>
    <x v="0"/>
    <x v="0"/>
    <n v="0.76666666666666672"/>
    <s v="Weekend"/>
    <x v="98"/>
    <x v="4"/>
    <n v="188.64"/>
    <s v="Udhay Subramaniam"/>
    <s v="Gold"/>
    <x v="338"/>
    <s v="Sales"/>
    <s v="FreshMart Hyderabad Enclave"/>
    <x v="0"/>
    <x v="1"/>
    <x v="8"/>
    <n v="10"/>
    <n v="0.11500551144623543"/>
    <x v="2"/>
  </r>
  <r>
    <s v="INV102026"/>
    <d v="2025-10-23T00:00:00"/>
    <s v="CUST0398"/>
    <s v="PRD032"/>
    <s v="STR005"/>
    <s v="EMP0127"/>
    <n v="7"/>
    <n v="161.85"/>
    <n v="10"/>
    <n v="113.3"/>
    <n v="1019.65"/>
    <n v="811.37"/>
    <n v="208.28"/>
    <x v="2"/>
    <x v="0"/>
    <x v="0"/>
    <n v="0.56527777777777777"/>
    <s v="Weekday"/>
    <x v="28"/>
    <x v="3"/>
    <n v="141.11000000000001"/>
    <s v="Balamurugan Menon"/>
    <s v="Gold"/>
    <x v="15"/>
    <s v="Sales"/>
    <s v="FreshMart Chennai Crossing"/>
    <x v="0"/>
    <x v="1"/>
    <x v="8"/>
    <n v="10"/>
    <n v="0.20426616976413475"/>
    <x v="1"/>
  </r>
  <r>
    <s v="INV101605"/>
    <d v="2025-10-22T00:00:00"/>
    <s v="CUST0551"/>
    <s v="PRD062"/>
    <s v="STR002"/>
    <s v="EMP0133"/>
    <n v="8"/>
    <n v="468.1"/>
    <n v="5"/>
    <n v="187.24"/>
    <n v="3557.56"/>
    <n v="2604.88"/>
    <n v="952.68"/>
    <x v="0"/>
    <x v="0"/>
    <x v="0"/>
    <n v="0.84375"/>
    <s v="Weekday"/>
    <x v="42"/>
    <x v="11"/>
    <n v="298.81"/>
    <s v="Jagan Pandian"/>
    <s v="Gold"/>
    <x v="2"/>
    <s v="Sales"/>
    <s v="FreshMart Tiruppur Bypass"/>
    <x v="0"/>
    <x v="1"/>
    <x v="8"/>
    <n v="10"/>
    <n v="0.26779028322783033"/>
    <x v="4"/>
  </r>
  <r>
    <s v="INV101971"/>
    <d v="2025-10-19T00:00:00"/>
    <s v="CUST0509"/>
    <s v="PRD132"/>
    <s v="STR056"/>
    <s v="EMP0315"/>
    <n v="6"/>
    <n v="370.87"/>
    <n v="10"/>
    <n v="222.52"/>
    <n v="2303.11"/>
    <n v="1522.98"/>
    <n v="780.13"/>
    <x v="0"/>
    <x v="0"/>
    <x v="0"/>
    <n v="0.40625"/>
    <s v="Weekend"/>
    <x v="77"/>
    <x v="0"/>
    <n v="351.78"/>
    <s v="Harini Chandran"/>
    <s v="Gold"/>
    <x v="11"/>
    <s v="Sales"/>
    <s v="FreshMart Bengaluru Junction"/>
    <x v="0"/>
    <x v="1"/>
    <x v="8"/>
    <n v="10"/>
    <n v="0.33872893609076421"/>
    <x v="1"/>
  </r>
  <r>
    <s v="INV100445"/>
    <d v="2025-10-18T00:00:00"/>
    <s v="CUST0684"/>
    <s v="PRD150"/>
    <s v="STR031"/>
    <s v="EMP0153"/>
    <n v="3"/>
    <n v="221.79"/>
    <n v="10"/>
    <n v="66.540000000000006"/>
    <n v="688.65"/>
    <n v="474.18"/>
    <n v="214.47"/>
    <x v="0"/>
    <x v="0"/>
    <x v="0"/>
    <n v="0.55277777777777781"/>
    <s v="Weekend"/>
    <x v="86"/>
    <x v="5"/>
    <n v="214.04"/>
    <s v="Unknown"/>
    <s v="Gold"/>
    <x v="3"/>
    <s v="Sales"/>
    <s v="FreshMart Chennai Complex"/>
    <x v="0"/>
    <x v="1"/>
    <x v="8"/>
    <n v="10"/>
    <n v="0.31143541712045308"/>
    <x v="1"/>
  </r>
  <r>
    <s v="INV101389"/>
    <d v="2025-10-13T00:00:00"/>
    <s v="CUST0179"/>
    <s v="PRD047"/>
    <s v="STR084"/>
    <s v="EMP0288"/>
    <n v="7"/>
    <n v="501.04"/>
    <n v="15"/>
    <n v="526.09"/>
    <n v="2981.19"/>
    <n v="2407.23"/>
    <n v="573.96"/>
    <x v="3"/>
    <x v="0"/>
    <x v="0"/>
    <n v="0.4465277777777778"/>
    <s v="Weekday"/>
    <x v="91"/>
    <x v="2"/>
    <n v="474.19"/>
    <s v="Chitra Mudaliar"/>
    <s v="Gold"/>
    <x v="25"/>
    <s v="Sales"/>
    <s v="FreshMart Tiruppur Market"/>
    <x v="0"/>
    <x v="1"/>
    <x v="8"/>
    <n v="10"/>
    <n v="0.19252714520040656"/>
    <x v="3"/>
  </r>
  <r>
    <s v="INV100983"/>
    <d v="2025-12-10T00:00:00"/>
    <s v="CUST0270"/>
    <s v="PRD061"/>
    <s v="STR071"/>
    <s v="EMP0210"/>
    <n v="6"/>
    <n v="355.94"/>
    <n v="20"/>
    <n v="427.13"/>
    <n v="1964.79"/>
    <n v="1330.32"/>
    <n v="634.47"/>
    <x v="4"/>
    <x v="0"/>
    <x v="0"/>
    <n v="0.56111111111111112"/>
    <s v="Weekend"/>
    <x v="124"/>
    <x v="11"/>
    <n v="318.62"/>
    <s v="Banu Venkataraman"/>
    <s v="Gold"/>
    <x v="314"/>
    <s v="Sales"/>
    <s v="FreshMart Salem Crossing"/>
    <x v="0"/>
    <x v="1"/>
    <x v="2"/>
    <n v="12"/>
    <n v="0.32292000671827525"/>
    <x v="2"/>
  </r>
  <r>
    <s v="INV100651"/>
    <d v="2025-08-10T00:00:00"/>
    <s v="CUST0436"/>
    <s v="PRD025"/>
    <s v="STR013"/>
    <s v="EMP0288"/>
    <n v="4"/>
    <n v="429.38"/>
    <n v="10"/>
    <n v="171.75"/>
    <n v="1545.77"/>
    <n v="1143.5999999999999"/>
    <n v="402.17"/>
    <x v="5"/>
    <x v="0"/>
    <x v="0"/>
    <n v="0.53819444444444442"/>
    <s v="Weekday"/>
    <x v="8"/>
    <x v="3"/>
    <n v="383.51"/>
    <s v="Hari Pillai"/>
    <s v="Gold"/>
    <x v="25"/>
    <s v="Sales"/>
    <s v="FreshMart Tiruppur Extension"/>
    <x v="0"/>
    <x v="1"/>
    <x v="11"/>
    <n v="8"/>
    <n v="0.26017454084372194"/>
    <x v="1"/>
  </r>
  <r>
    <s v="INV100850"/>
    <d v="2025-02-10T00:00:00"/>
    <s v="CUST0052"/>
    <s v="PRD049"/>
    <s v="STR056"/>
    <s v="EMP0315"/>
    <n v="3"/>
    <n v="421.14"/>
    <n v="15"/>
    <n v="189.51"/>
    <n v="1073.9100000000001"/>
    <n v="926.82"/>
    <n v="147.09"/>
    <x v="2"/>
    <x v="0"/>
    <x v="0"/>
    <n v="0.5"/>
    <s v="Weekday"/>
    <x v="48"/>
    <x v="2"/>
    <n v="418.79"/>
    <s v="Janani Selvam"/>
    <s v="Gold"/>
    <x v="11"/>
    <s v="Sales"/>
    <s v="FreshMart Bengaluru Junction"/>
    <x v="0"/>
    <x v="1"/>
    <x v="0"/>
    <n v="2"/>
    <n v="0.13696678492611111"/>
    <x v="3"/>
  </r>
  <r>
    <s v="INV100509"/>
    <d v="2025-09-22T00:00:00"/>
    <s v="CUST0209"/>
    <s v="PRD028"/>
    <s v="STR067"/>
    <s v="EMP0247"/>
    <n v="6"/>
    <n v="435.71"/>
    <n v="10"/>
    <n v="261.43"/>
    <n v="2352.83"/>
    <n v="1859.88"/>
    <n v="492.95"/>
    <x v="3"/>
    <x v="0"/>
    <x v="0"/>
    <n v="0.57013888888888886"/>
    <s v="Weekday"/>
    <x v="58"/>
    <x v="3"/>
    <n v="380.12"/>
    <s v="Udhay Pandian"/>
    <s v="Gold"/>
    <x v="31"/>
    <s v="Sales"/>
    <s v="FreshMart Salem Complex"/>
    <x v="0"/>
    <x v="1"/>
    <x v="10"/>
    <n v="9"/>
    <n v="0.20951364951993981"/>
    <x v="1"/>
  </r>
  <r>
    <s v="INV102321"/>
    <d v="2025-09-19T00:00:00"/>
    <s v="CUST0671"/>
    <s v="PRD048"/>
    <s v="STR073"/>
    <s v="EMP0133"/>
    <n v="6"/>
    <n v="159.91"/>
    <n v="10"/>
    <n v="95.95"/>
    <n v="863.51"/>
    <n v="655.26"/>
    <n v="208.25"/>
    <x v="5"/>
    <x v="0"/>
    <x v="0"/>
    <n v="0.8"/>
    <s v="Weekday"/>
    <x v="122"/>
    <x v="2"/>
    <n v="147.72"/>
    <s v="Nagarajan Raj"/>
    <s v="Gold"/>
    <x v="2"/>
    <s v="Sales"/>
    <s v="FreshMart Bengaluru Market"/>
    <x v="0"/>
    <x v="1"/>
    <x v="10"/>
    <n v="9"/>
    <n v="0.24116686546768423"/>
    <x v="1"/>
  </r>
  <r>
    <s v="INV100377"/>
    <d v="2025-09-15T00:00:00"/>
    <s v="CUST0518"/>
    <s v="PRD028"/>
    <s v="STR051"/>
    <s v="EMP0248"/>
    <n v="4"/>
    <n v="432.85"/>
    <n v="5"/>
    <n v="86.57"/>
    <n v="1644.83"/>
    <n v="1239.92"/>
    <n v="404.91"/>
    <x v="0"/>
    <x v="0"/>
    <x v="0"/>
    <n v="0.61041666666666672"/>
    <s v="Weekday"/>
    <x v="58"/>
    <x v="3"/>
    <n v="380.12"/>
    <s v="Raghav Kumar"/>
    <s v="Gold"/>
    <x v="322"/>
    <s v="Sales"/>
    <s v="FreshMart Madurai Arcade"/>
    <x v="0"/>
    <x v="1"/>
    <x v="10"/>
    <n v="9"/>
    <n v="0.24617133685548054"/>
    <x v="4"/>
  </r>
  <r>
    <s v="INV101713"/>
    <d v="2025-08-26T00:00:00"/>
    <s v="CUST0495"/>
    <s v="PRD012"/>
    <s v="STR083"/>
    <s v="EMP0074"/>
    <n v="8"/>
    <n v="599.45000000000005"/>
    <n v="5"/>
    <n v="239.78"/>
    <n v="4555.82"/>
    <n v="2691.2"/>
    <n v="1864.62"/>
    <x v="0"/>
    <x v="0"/>
    <x v="0"/>
    <n v="0.47083333333333333"/>
    <s v="Weekday"/>
    <x v="51"/>
    <x v="6"/>
    <n v="541.35"/>
    <s v="Bhuvana Pillai"/>
    <s v="Gold"/>
    <x v="33"/>
    <s v="Sales"/>
    <s v="FreshMart Salem Colony"/>
    <x v="0"/>
    <x v="1"/>
    <x v="11"/>
    <n v="8"/>
    <n v="0.40928307088515348"/>
    <x v="4"/>
  </r>
  <r>
    <s v="INV101238"/>
    <d v="2025-08-23T00:00:00"/>
    <s v="CUST0455"/>
    <s v="PRD095"/>
    <s v="STR102"/>
    <s v="EMP0302"/>
    <n v="3"/>
    <n v="86.2"/>
    <n v="15"/>
    <n v="38.79"/>
    <n v="252.78"/>
    <n v="186.42"/>
    <n v="66.36"/>
    <x v="3"/>
    <x v="0"/>
    <x v="0"/>
    <n v="0.64652777777777781"/>
    <s v="Weekend"/>
    <x v="53"/>
    <x v="10"/>
    <n v="75.680000000000007"/>
    <s v="Nithya Venkataraman"/>
    <s v="Gold"/>
    <x v="297"/>
    <s v="Sales"/>
    <s v="FreshMart Nagpur Towers"/>
    <x v="0"/>
    <x v="1"/>
    <x v="11"/>
    <n v="8"/>
    <n v="0.26252076904818417"/>
    <x v="3"/>
  </r>
  <r>
    <s v="INV101170"/>
    <d v="2025-08-13T00:00:00"/>
    <s v="CUST0051"/>
    <s v="PRD116"/>
    <s v="STR064"/>
    <s v="EMP0228"/>
    <n v="5"/>
    <n v="157.79"/>
    <n v="5"/>
    <n v="39.450000000000003"/>
    <n v="749.5"/>
    <n v="639.9"/>
    <n v="109.6"/>
    <x v="4"/>
    <x v="0"/>
    <x v="0"/>
    <n v="0.43680555555555556"/>
    <s v="Weekday"/>
    <x v="125"/>
    <x v="4"/>
    <n v="150.04"/>
    <s v="Ovi Devi"/>
    <s v="Gold"/>
    <x v="7"/>
    <s v="Sales"/>
    <s v="FreshMart Kochi Extension"/>
    <x v="0"/>
    <x v="1"/>
    <x v="11"/>
    <n v="8"/>
    <n v="0.14623082054703135"/>
    <x v="4"/>
  </r>
  <r>
    <s v="INV100863"/>
    <d v="2025-10-08T00:00:00"/>
    <s v="CUST0179"/>
    <s v="PRD092"/>
    <s v="STR010"/>
    <s v="EMP0153"/>
    <n v="3"/>
    <n v="233.2"/>
    <n v="15"/>
    <n v="104.94"/>
    <n v="683.86"/>
    <n v="577.16999999999996"/>
    <n v="106.69"/>
    <x v="3"/>
    <x v="0"/>
    <x v="0"/>
    <n v="0.42083333333333334"/>
    <s v="Weekend"/>
    <x v="22"/>
    <x v="9"/>
    <n v="224.28"/>
    <s v="Chitra Mudaliar"/>
    <s v="Gold"/>
    <x v="3"/>
    <s v="Sales"/>
    <s v="FreshMart Kochi Colony"/>
    <x v="0"/>
    <x v="1"/>
    <x v="8"/>
    <n v="10"/>
    <n v="0.15601146433480537"/>
    <x v="3"/>
  </r>
  <r>
    <s v="INV101314"/>
    <d v="2025-07-30T00:00:00"/>
    <s v="CUST0635"/>
    <s v="PRD102"/>
    <s v="STR057"/>
    <s v="EMP0119"/>
    <n v="4"/>
    <n v="400.33"/>
    <n v="5"/>
    <n v="80.069999999999993"/>
    <n v="1521.25"/>
    <n v="1363.6"/>
    <n v="157.65"/>
    <x v="4"/>
    <x v="0"/>
    <x v="0"/>
    <n v="0.49166666666666664"/>
    <s v="Weekday"/>
    <x v="63"/>
    <x v="10"/>
    <n v="400.33"/>
    <s v="Thenmozhi Rao"/>
    <s v="Gold"/>
    <x v="36"/>
    <s v="Sales"/>
    <s v="FreshMart Madurai Point"/>
    <x v="0"/>
    <x v="1"/>
    <x v="1"/>
    <n v="7"/>
    <n v="0.10363188167625309"/>
    <x v="4"/>
  </r>
  <r>
    <s v="INV101200"/>
    <d v="2025-07-18T00:00:00"/>
    <s v="CUST0482"/>
    <s v="PRD039"/>
    <s v="STR076"/>
    <s v="EMP0218"/>
    <n v="7"/>
    <n v="405.94"/>
    <n v="5"/>
    <n v="142.08000000000001"/>
    <n v="2699.5"/>
    <n v="2438.31"/>
    <n v="261.19"/>
    <x v="4"/>
    <x v="0"/>
    <x v="0"/>
    <n v="0.7368055555555556"/>
    <s v="Weekday"/>
    <x v="129"/>
    <x v="12"/>
    <n v="392.79"/>
    <s v="Prakash Naicker"/>
    <s v="Gold"/>
    <x v="49"/>
    <s v="Sales"/>
    <s v="FreshMart Hyderabad Towers"/>
    <x v="0"/>
    <x v="1"/>
    <x v="1"/>
    <n v="7"/>
    <n v="9.6754954621226158E-2"/>
    <x v="4"/>
  </r>
  <r>
    <s v="INV100513"/>
    <d v="2025-11-07T00:00:00"/>
    <s v="CUST0137"/>
    <s v="PRD092"/>
    <s v="STR025"/>
    <s v="EMP0079"/>
    <n v="4"/>
    <n v="240.9"/>
    <n v="15"/>
    <n v="144.54"/>
    <n v="819.06"/>
    <n v="769.56"/>
    <n v="49.5"/>
    <x v="0"/>
    <x v="0"/>
    <x v="0"/>
    <n v="0.81458333333333333"/>
    <s v="Weekday"/>
    <x v="22"/>
    <x v="9"/>
    <n v="224.28"/>
    <s v="Raghav Selvam"/>
    <s v="Gold"/>
    <x v="340"/>
    <s v="Sales"/>
    <s v="FreshMart Tiruppur Enclave"/>
    <x v="0"/>
    <x v="1"/>
    <x v="5"/>
    <n v="11"/>
    <n v="6.0435132957292512E-2"/>
    <x v="3"/>
  </r>
  <r>
    <s v="INV100933"/>
    <d v="2025-07-07T00:00:00"/>
    <s v="CUST0686"/>
    <s v="PRD084"/>
    <s v="STR010"/>
    <s v="EMP0004"/>
    <n v="6"/>
    <n v="245.61"/>
    <n v="20"/>
    <n v="294.73"/>
    <n v="1178.93"/>
    <n v="1093.02"/>
    <n v="85.91"/>
    <x v="5"/>
    <x v="0"/>
    <x v="0"/>
    <n v="0.82222222222222219"/>
    <s v="Weekday"/>
    <x v="36"/>
    <x v="9"/>
    <n v="221.61"/>
    <s v="Hemalatha Balan"/>
    <s v="Gold"/>
    <x v="37"/>
    <s v="Sales"/>
    <s v="FreshMart Kochi Colony"/>
    <x v="0"/>
    <x v="1"/>
    <x v="1"/>
    <n v="7"/>
    <n v="7.2871162834095324E-2"/>
    <x v="2"/>
  </r>
  <r>
    <s v="INV102306"/>
    <d v="2025-01-07T00:00:00"/>
    <s v="CUST0645"/>
    <s v="PRD043"/>
    <s v="STR024"/>
    <s v="EMP0133"/>
    <n v="4"/>
    <n v="48.94"/>
    <n v="15"/>
    <n v="29.36"/>
    <n v="166.4"/>
    <n v="146.36000000000001"/>
    <n v="20.04"/>
    <x v="4"/>
    <x v="0"/>
    <x v="0"/>
    <n v="0.4236111111111111"/>
    <s v="Weekday"/>
    <x v="131"/>
    <x v="12"/>
    <n v="42.97"/>
    <s v="Kamala Velan"/>
    <s v="Gold"/>
    <x v="2"/>
    <s v="Sales"/>
    <s v="FreshMart Bengaluru Plaza"/>
    <x v="0"/>
    <x v="1"/>
    <x v="7"/>
    <n v="1"/>
    <n v="0.1204326923076923"/>
    <x v="3"/>
  </r>
  <r>
    <s v="INV100963"/>
    <d v="2025-06-28T00:00:00"/>
    <s v="CUST0576"/>
    <s v="PRD049"/>
    <s v="STR070"/>
    <s v="EMP0072"/>
    <n v="6"/>
    <n v="449.26"/>
    <n v="10"/>
    <n v="269.56"/>
    <n v="2789.9"/>
    <n v="1853.64"/>
    <n v="936.26"/>
    <x v="5"/>
    <x v="0"/>
    <x v="0"/>
    <n v="0.75555555555555554"/>
    <s v="Weekend"/>
    <x v="48"/>
    <x v="2"/>
    <n v="418.79"/>
    <s v="Vasanthi Chandran"/>
    <s v="Gold"/>
    <x v="289"/>
    <s v="Sales"/>
    <s v="FreshMart Bengaluru Nagar"/>
    <x v="0"/>
    <x v="1"/>
    <x v="9"/>
    <n v="6"/>
    <n v="0.33558908921466718"/>
    <x v="1"/>
  </r>
  <r>
    <s v="INV102416"/>
    <d v="2025-06-23T00:00:00"/>
    <s v="CUST0611"/>
    <s v="PRD090"/>
    <s v="STR007"/>
    <s v="EMP0284"/>
    <n v="3"/>
    <n v="461.01"/>
    <n v="15"/>
    <n v="207.45"/>
    <n v="1175.58"/>
    <n v="1110.54"/>
    <n v="65.040000000000006"/>
    <x v="4"/>
    <x v="0"/>
    <x v="0"/>
    <n v="0.86944444444444446"/>
    <s v="Weekday"/>
    <x v="49"/>
    <x v="9"/>
    <n v="438.7"/>
    <s v="Vasanth Iyer"/>
    <s v="Gold"/>
    <x v="21"/>
    <s v="Sales"/>
    <s v="FreshMart Mysuru Towers"/>
    <x v="0"/>
    <x v="1"/>
    <x v="9"/>
    <n v="6"/>
    <n v="5.5325881692441188E-2"/>
    <x v="3"/>
  </r>
  <r>
    <s v="INV100006"/>
    <d v="2025-06-19T00:00:00"/>
    <s v="CUST0384"/>
    <s v="PRD031"/>
    <s v="STR025"/>
    <s v="EMP0281"/>
    <n v="8"/>
    <n v="356.6"/>
    <n v="5"/>
    <n v="142.63999999999999"/>
    <n v="2710.16"/>
    <n v="2174.2399999999998"/>
    <n v="535.91999999999996"/>
    <x v="3"/>
    <x v="0"/>
    <x v="0"/>
    <n v="0.63124999999999998"/>
    <s v="Weekday"/>
    <x v="50"/>
    <x v="3"/>
    <n v="342.46"/>
    <s v="Anand Kumar"/>
    <s v="Gold"/>
    <x v="43"/>
    <s v="Sales"/>
    <s v="FreshMart Tiruppur Enclave"/>
    <x v="0"/>
    <x v="1"/>
    <x v="9"/>
    <n v="6"/>
    <n v="0.19774478259586151"/>
    <x v="4"/>
  </r>
  <r>
    <s v="INV102059"/>
    <d v="2025-06-16T00:00:00"/>
    <s v="CUST0409"/>
    <s v="PRD065"/>
    <s v="STR071"/>
    <s v="EMP0210"/>
    <n v="3"/>
    <n v="307"/>
    <n v="20"/>
    <n v="184.2"/>
    <n v="736.8"/>
    <n v="597.48"/>
    <n v="139.32"/>
    <x v="2"/>
    <x v="0"/>
    <x v="0"/>
    <n v="0.77430555555555558"/>
    <s v="Weekday"/>
    <x v="114"/>
    <x v="11"/>
    <n v="159.5"/>
    <s v="Banu Subramaniam"/>
    <s v="Gold"/>
    <x v="314"/>
    <s v="Sales"/>
    <s v="FreshMart Salem Crossing"/>
    <x v="0"/>
    <x v="1"/>
    <x v="9"/>
    <n v="6"/>
    <n v="0.18908794788273617"/>
    <x v="2"/>
  </r>
  <r>
    <s v="INV102414"/>
    <d v="2025-06-16T00:00:00"/>
    <s v="CUST0639"/>
    <s v="PRD111"/>
    <s v="STR059"/>
    <s v="EMP0070"/>
    <n v="7"/>
    <n v="233.9"/>
    <n v="15"/>
    <n v="245.59"/>
    <n v="1391.71"/>
    <n v="1336.3"/>
    <n v="55.41"/>
    <x v="0"/>
    <x v="0"/>
    <x v="0"/>
    <n v="0.7319444444444444"/>
    <s v="Weekday"/>
    <x v="29"/>
    <x v="4"/>
    <n v="225.45"/>
    <s v="Hari Raj"/>
    <s v="Gold"/>
    <x v="51"/>
    <s v="Sales"/>
    <s v="FreshMart Coimbatore Plaza"/>
    <x v="0"/>
    <x v="1"/>
    <x v="9"/>
    <n v="6"/>
    <n v="3.9814329134661673E-2"/>
    <x v="3"/>
  </r>
  <r>
    <s v="INV102110"/>
    <d v="2025-06-15T00:00:00"/>
    <s v="CUST0045"/>
    <s v="PRD055"/>
    <s v="STR056"/>
    <s v="EMP0315"/>
    <n v="5"/>
    <n v="133.51"/>
    <n v="10"/>
    <n v="66.75"/>
    <n v="690.92"/>
    <n v="478.5"/>
    <n v="212.42"/>
    <x v="0"/>
    <x v="0"/>
    <x v="0"/>
    <n v="0.73124999999999996"/>
    <s v="Weekend"/>
    <x v="101"/>
    <x v="2"/>
    <n v="125.15"/>
    <s v="Thenmozhi Pandian"/>
    <s v="Gold"/>
    <x v="11"/>
    <s v="Sales"/>
    <s v="FreshMart Bengaluru Junction"/>
    <x v="0"/>
    <x v="1"/>
    <x v="9"/>
    <n v="6"/>
    <n v="0.30744514560296415"/>
    <x v="1"/>
  </r>
  <r>
    <s v="INV100786"/>
    <d v="2025-10-06T00:00:00"/>
    <s v="CUST0052"/>
    <s v="PRD127"/>
    <s v="STR017"/>
    <s v="EMP0092"/>
    <n v="7"/>
    <n v="376.93"/>
    <n v="10"/>
    <n v="263.85000000000002"/>
    <n v="2374.66"/>
    <n v="2032.31"/>
    <n v="342.35"/>
    <x v="3"/>
    <x v="0"/>
    <x v="0"/>
    <n v="0.76944444444444449"/>
    <s v="Weekday"/>
    <x v="65"/>
    <x v="8"/>
    <n v="331.35"/>
    <s v="Janani Selvam"/>
    <s v="Gold"/>
    <x v="26"/>
    <s v="Sales"/>
    <s v="FreshMart Madurai Plaza"/>
    <x v="0"/>
    <x v="1"/>
    <x v="8"/>
    <n v="10"/>
    <n v="0.14416800720945316"/>
    <x v="1"/>
  </r>
  <r>
    <s v="INV101419"/>
    <d v="2025-05-06T00:00:00"/>
    <s v="CUST0699"/>
    <s v="PRD089"/>
    <s v="STR022"/>
    <s v="EMP0283"/>
    <n v="7"/>
    <n v="345"/>
    <n v="10"/>
    <n v="241.5"/>
    <n v="2173.5"/>
    <n v="1759.94"/>
    <n v="413.56"/>
    <x v="1"/>
    <x v="0"/>
    <x v="0"/>
    <n v="0.57152777777777775"/>
    <s v="Weekday"/>
    <x v="92"/>
    <x v="9"/>
    <n v="305.67"/>
    <s v="Karthik Iyer"/>
    <s v="Gold"/>
    <x v="16"/>
    <s v="Sales"/>
    <s v="FreshMart Tiruppur Complex"/>
    <x v="0"/>
    <x v="1"/>
    <x v="6"/>
    <n v="5"/>
    <n v="0.19027375201288244"/>
    <x v="1"/>
  </r>
  <r>
    <s v="INV101011"/>
    <d v="2025-03-06T00:00:00"/>
    <s v="CUST0540"/>
    <s v="PRD050"/>
    <s v="STR027"/>
    <s v="EMP0143"/>
    <n v="3"/>
    <n v="54.59"/>
    <n v="10"/>
    <n v="16.38"/>
    <n v="147.38999999999999"/>
    <n v="112.44"/>
    <n v="34.950000000000003"/>
    <x v="3"/>
    <x v="0"/>
    <x v="0"/>
    <n v="0.66249999999999998"/>
    <s v="Weekday"/>
    <x v="2"/>
    <x v="2"/>
    <n v="51.33"/>
    <s v="Thenmozhi Naicker"/>
    <s v="Gold"/>
    <x v="24"/>
    <s v="Sales"/>
    <s v="FreshMart Coimbatore Heights"/>
    <x v="0"/>
    <x v="1"/>
    <x v="3"/>
    <n v="3"/>
    <n v="0.23712599226541831"/>
    <x v="1"/>
  </r>
  <r>
    <s v="INV100294"/>
    <d v="2025-05-24T00:00:00"/>
    <s v="CUST0490"/>
    <s v="PRD026"/>
    <s v="STR031"/>
    <s v="EMP0153"/>
    <n v="4"/>
    <n v="355.58"/>
    <n v="10"/>
    <n v="142.22999999999999"/>
    <n v="1472.1"/>
    <n v="989"/>
    <n v="483.1"/>
    <x v="1"/>
    <x v="0"/>
    <x v="0"/>
    <n v="0.86944444444444446"/>
    <s v="Weekend"/>
    <x v="15"/>
    <x v="3"/>
    <n v="329.69"/>
    <s v="Hema Gounder"/>
    <s v="Gold"/>
    <x v="3"/>
    <s v="Sales"/>
    <s v="FreshMart Chennai Complex"/>
    <x v="0"/>
    <x v="1"/>
    <x v="6"/>
    <n v="5"/>
    <n v="0.32817064058148226"/>
    <x v="1"/>
  </r>
  <r>
    <s v="INV100860"/>
    <d v="2025-05-23T00:00:00"/>
    <s v="CUST0472"/>
    <s v="PRD035"/>
    <s v="STR083"/>
    <s v="EMP0074"/>
    <n v="8"/>
    <n v="548.03"/>
    <n v="15"/>
    <n v="657.64"/>
    <n v="3726.6"/>
    <n v="3118.4"/>
    <n v="608.20000000000005"/>
    <x v="1"/>
    <x v="0"/>
    <x v="0"/>
    <n v="0.55763888888888891"/>
    <s v="Weekday"/>
    <x v="40"/>
    <x v="3"/>
    <n v="503.36"/>
    <s v="Banu Chandran"/>
    <s v="Gold"/>
    <x v="33"/>
    <s v="Sales"/>
    <s v="FreshMart Salem Colony"/>
    <x v="0"/>
    <x v="1"/>
    <x v="6"/>
    <n v="5"/>
    <n v="0.16320506628025547"/>
    <x v="3"/>
  </r>
  <r>
    <s v="INV100859"/>
    <d v="2025-05-21T00:00:00"/>
    <s v="CUST0686"/>
    <s v="PRD086"/>
    <s v="STR031"/>
    <s v="EMP0153"/>
    <n v="4"/>
    <n v="370.96"/>
    <n v="10"/>
    <n v="148.38"/>
    <n v="1335.46"/>
    <n v="1098.44"/>
    <n v="237.02"/>
    <x v="0"/>
    <x v="0"/>
    <x v="0"/>
    <n v="0.67222222222222228"/>
    <s v="Weekday"/>
    <x v="100"/>
    <x v="9"/>
    <n v="327.08"/>
    <s v="Hemalatha Balan"/>
    <s v="Gold"/>
    <x v="3"/>
    <s v="Sales"/>
    <s v="FreshMart Chennai Complex"/>
    <x v="0"/>
    <x v="1"/>
    <x v="6"/>
    <n v="5"/>
    <n v="0.17748191634343222"/>
    <x v="1"/>
  </r>
  <r>
    <s v="INV100510"/>
    <d v="2025-05-18T00:00:00"/>
    <s v="CUST0394"/>
    <s v="PRD108"/>
    <s v="STR042"/>
    <s v="EMP0261"/>
    <n v="7"/>
    <n v="327.68"/>
    <n v="20"/>
    <n v="458.75"/>
    <n v="2110.2600000000002"/>
    <n v="1819.51"/>
    <n v="290.75"/>
    <x v="0"/>
    <x v="0"/>
    <x v="0"/>
    <n v="0.62430555555555556"/>
    <s v="Weekend"/>
    <x v="140"/>
    <x v="4"/>
    <n v="306.62"/>
    <s v="Sudha Mudaliar"/>
    <s v="Gold"/>
    <x v="13"/>
    <s v="Sales"/>
    <s v="FreshMart Erode Point"/>
    <x v="0"/>
    <x v="1"/>
    <x v="6"/>
    <n v="5"/>
    <n v="0.13777923099523279"/>
    <x v="2"/>
  </r>
  <r>
    <s v="INV101220"/>
    <d v="2025-10-05T00:00:00"/>
    <s v="CUST0645"/>
    <s v="PRD083"/>
    <s v="STR071"/>
    <s v="EMP0210"/>
    <n v="5"/>
    <n v="449.95"/>
    <n v="5"/>
    <n v="112.49"/>
    <n v="2457.85"/>
    <n v="1787.35"/>
    <n v="670.5"/>
    <x v="3"/>
    <x v="0"/>
    <x v="0"/>
    <n v="0.40972222222222221"/>
    <s v="Weekend"/>
    <x v="111"/>
    <x v="9"/>
    <n v="425.88"/>
    <s v="Kamala Velan"/>
    <s v="Gold"/>
    <x v="314"/>
    <s v="Sales"/>
    <s v="FreshMart Salem Crossing"/>
    <x v="0"/>
    <x v="1"/>
    <x v="8"/>
    <n v="10"/>
    <n v="0.27279939784771245"/>
    <x v="4"/>
  </r>
  <r>
    <s v="INV101864"/>
    <d v="2025-09-05T00:00:00"/>
    <s v="CUST0384"/>
    <s v="PRD032"/>
    <s v="STR088"/>
    <s v="EMP0229"/>
    <n v="7"/>
    <n v="160.72"/>
    <n v="5"/>
    <n v="56.25"/>
    <n v="1068.79"/>
    <n v="811.37"/>
    <n v="257.42"/>
    <x v="2"/>
    <x v="0"/>
    <x v="0"/>
    <n v="0.91249999999999998"/>
    <s v="Weekday"/>
    <x v="28"/>
    <x v="3"/>
    <n v="141.11000000000001"/>
    <s v="Anand Kumar"/>
    <s v="Gold"/>
    <x v="18"/>
    <s v="Sales"/>
    <s v="FreshMart Salem Extension"/>
    <x v="0"/>
    <x v="1"/>
    <x v="10"/>
    <n v="9"/>
    <n v="0.24085180437691223"/>
    <x v="4"/>
  </r>
  <r>
    <s v="INV100576"/>
    <d v="2025-07-05T00:00:00"/>
    <s v="CUST0699"/>
    <s v="PRD061"/>
    <s v="STR009"/>
    <s v="EMP0328"/>
    <n v="6"/>
    <n v="351.37"/>
    <n v="20"/>
    <n v="421.64"/>
    <n v="1686.58"/>
    <n v="1330.32"/>
    <n v="356.26"/>
    <x v="5"/>
    <x v="0"/>
    <x v="0"/>
    <n v="0.54583333333333328"/>
    <s v="Weekday"/>
    <x v="124"/>
    <x v="11"/>
    <n v="318.62"/>
    <s v="Karthik Iyer"/>
    <s v="Gold"/>
    <x v="47"/>
    <s v="Sales"/>
    <s v="FreshMart Kochi Square"/>
    <x v="0"/>
    <x v="1"/>
    <x v="1"/>
    <n v="7"/>
    <n v="0.21123219770185819"/>
    <x v="2"/>
  </r>
  <r>
    <s v="INV100957"/>
    <d v="2025-04-05T00:00:00"/>
    <s v="CUST0633"/>
    <s v="PRD035"/>
    <s v="STR039"/>
    <s v="EMP0315"/>
    <n v="4"/>
    <n v="521.69000000000005"/>
    <n v="5"/>
    <n v="104.34"/>
    <n v="2279.7800000000002"/>
    <n v="1559.2"/>
    <n v="720.58"/>
    <x v="5"/>
    <x v="0"/>
    <x v="0"/>
    <n v="0.56736111111111109"/>
    <s v="Weekend"/>
    <x v="40"/>
    <x v="3"/>
    <n v="503.36"/>
    <s v="Devi Mudaliar"/>
    <s v="Gold"/>
    <x v="11"/>
    <s v="Sales"/>
    <s v="FreshMart Mysuru Market"/>
    <x v="0"/>
    <x v="1"/>
    <x v="4"/>
    <n v="4"/>
    <n v="0.31607435805209272"/>
    <x v="4"/>
  </r>
  <r>
    <s v="INV102020"/>
    <d v="2025-04-30T00:00:00"/>
    <s v="CUST0592"/>
    <s v="PRD116"/>
    <s v="STR068"/>
    <s v="EMP0233"/>
    <n v="6"/>
    <n v="151.56"/>
    <n v="10"/>
    <n v="90.94"/>
    <n v="818.42"/>
    <n v="767.88"/>
    <n v="50.54"/>
    <x v="0"/>
    <x v="0"/>
    <x v="0"/>
    <n v="0.5708333333333333"/>
    <s v="Weekday"/>
    <x v="125"/>
    <x v="4"/>
    <n v="150.04"/>
    <s v="Anjali Menon"/>
    <s v="Gold"/>
    <x v="40"/>
    <s v="Sales"/>
    <s v="FreshMart Coimbatore Main Road"/>
    <x v="0"/>
    <x v="1"/>
    <x v="4"/>
    <n v="4"/>
    <n v="6.1753134087632271E-2"/>
    <x v="1"/>
  </r>
  <r>
    <s v="INV101091"/>
    <d v="2025-04-28T00:00:00"/>
    <s v="CUST0518"/>
    <s v="PRD002"/>
    <s v="STR035"/>
    <s v="EMP0297"/>
    <n v="6"/>
    <n v="450.69"/>
    <n v="5"/>
    <n v="135.21"/>
    <n v="2568.9299999999998"/>
    <n v="1524.3"/>
    <n v="1044.6300000000001"/>
    <x v="0"/>
    <x v="0"/>
    <x v="0"/>
    <n v="0.78888888888888886"/>
    <s v="Weekday"/>
    <x v="83"/>
    <x v="6"/>
    <n v="440.5"/>
    <s v="Raghav Kumar"/>
    <s v="Gold"/>
    <x v="296"/>
    <s v="Sales"/>
    <s v="FreshMart Kochi Circle"/>
    <x v="0"/>
    <x v="1"/>
    <x v="4"/>
    <n v="4"/>
    <n v="0.40664011864862032"/>
    <x v="4"/>
  </r>
  <r>
    <s v="INV101009"/>
    <d v="2025-04-17T00:00:00"/>
    <s v="CUST0666"/>
    <s v="PRD040"/>
    <s v="STR008"/>
    <s v="EMP0025"/>
    <n v="3"/>
    <n v="153.84"/>
    <n v="5"/>
    <n v="23.08"/>
    <n v="438.44"/>
    <n v="382.44"/>
    <n v="56"/>
    <x v="4"/>
    <x v="0"/>
    <x v="0"/>
    <n v="0.64930555555555558"/>
    <s v="Weekday"/>
    <x v="118"/>
    <x v="12"/>
    <n v="144.03"/>
    <s v="Anand Reddy"/>
    <s v="Gold"/>
    <x v="326"/>
    <s v="Sales"/>
    <s v="FreshMart Kochi Plaza"/>
    <x v="0"/>
    <x v="1"/>
    <x v="4"/>
    <n v="4"/>
    <n v="0.12772557248426239"/>
    <x v="4"/>
  </r>
  <r>
    <s v="INV101246"/>
    <d v="2025-10-04T00:00:00"/>
    <s v="CUST0540"/>
    <s v="PRD089"/>
    <s v="STR064"/>
    <s v="EMP0334"/>
    <n v="4"/>
    <n v="308.60000000000002"/>
    <n v="5"/>
    <n v="61.72"/>
    <n v="1172.68"/>
    <n v="1005.68"/>
    <n v="167"/>
    <x v="5"/>
    <x v="0"/>
    <x v="0"/>
    <n v="0.80069444444444449"/>
    <s v="Weekday"/>
    <x v="92"/>
    <x v="9"/>
    <n v="305.67"/>
    <s v="Thenmozhi Naicker"/>
    <s v="Gold"/>
    <x v="38"/>
    <s v="Sales"/>
    <s v="FreshMart Kochi Extension"/>
    <x v="0"/>
    <x v="1"/>
    <x v="8"/>
    <n v="10"/>
    <n v="0.14240884128662551"/>
    <x v="4"/>
  </r>
  <r>
    <s v="INV101735"/>
    <d v="2025-05-04T00:00:00"/>
    <s v="CUST0685"/>
    <s v="PRD096"/>
    <s v="STR088"/>
    <s v="EMP0229"/>
    <n v="8"/>
    <n v="226.19"/>
    <n v="5"/>
    <n v="90.48"/>
    <n v="1976.9"/>
    <n v="1361.6"/>
    <n v="615.29999999999995"/>
    <x v="4"/>
    <x v="0"/>
    <x v="0"/>
    <n v="0.62430555555555556"/>
    <s v="Weekend"/>
    <x v="27"/>
    <x v="10"/>
    <n v="205.93"/>
    <s v="Naveen Achari"/>
    <s v="Gold"/>
    <x v="18"/>
    <s v="Sales"/>
    <s v="FreshMart Salem Extension"/>
    <x v="0"/>
    <x v="1"/>
    <x v="6"/>
    <n v="5"/>
    <n v="0.31124487834488335"/>
    <x v="4"/>
  </r>
  <r>
    <s v="INV101609"/>
    <d v="2025-02-04T00:00:00"/>
    <s v="CUST0499"/>
    <s v="PRD020"/>
    <s v="STR075"/>
    <s v="EMP0033"/>
    <n v="7"/>
    <n v="107.6"/>
    <n v="15"/>
    <n v="112.98"/>
    <n v="640.22"/>
    <n v="602.35"/>
    <n v="37.869999999999997"/>
    <x v="4"/>
    <x v="0"/>
    <x v="0"/>
    <n v="0.66180555555555554"/>
    <s v="Weekday"/>
    <x v="35"/>
    <x v="7"/>
    <n v="99.93"/>
    <s v="Rajesh Rao"/>
    <s v="Gold"/>
    <x v="20"/>
    <s v="Sales"/>
    <s v="FreshMart Salem Main Road"/>
    <x v="0"/>
    <x v="1"/>
    <x v="0"/>
    <n v="2"/>
    <n v="5.9151541657555207E-2"/>
    <x v="3"/>
  </r>
  <r>
    <s v="INV100903"/>
    <d v="2025-06-11T00:00:00"/>
    <s v="CUST0017"/>
    <s v="PRD028"/>
    <s v="STR017"/>
    <s v="EMP0092"/>
    <n v="5"/>
    <n v="380.12"/>
    <n v="20"/>
    <n v="380.12"/>
    <n v="1520.48"/>
    <n v="1549.9"/>
    <n v="-29.42"/>
    <x v="4"/>
    <x v="1"/>
    <x v="0"/>
    <n v="0.84513888888888888"/>
    <s v="Weekday"/>
    <x v="58"/>
    <x v="3"/>
    <n v="380.12"/>
    <s v="Ashok Nair"/>
    <s v="Silver"/>
    <x v="26"/>
    <s v="Sales"/>
    <s v="FreshMart Madurai Plaza"/>
    <x v="0"/>
    <x v="1"/>
    <x v="9"/>
    <n v="6"/>
    <n v="-1.9349152899084499E-2"/>
    <x v="2"/>
  </r>
  <r>
    <s v="INV100409"/>
    <d v="2025-07-09T00:00:00"/>
    <s v="CUST0288"/>
    <s v="PRD086"/>
    <s v="STR057"/>
    <s v="EMP0119"/>
    <n v="1"/>
    <n v="327.08"/>
    <n v="10"/>
    <n v="32.71"/>
    <n v="338.53"/>
    <n v="274.61"/>
    <n v="63.92"/>
    <x v="1"/>
    <x v="1"/>
    <x v="0"/>
    <n v="0.6118055555555556"/>
    <s v="Weekend"/>
    <x v="100"/>
    <x v="9"/>
    <n v="327.08"/>
    <s v="Jagan Iyer"/>
    <s v="Bronze"/>
    <x v="36"/>
    <s v="Sales"/>
    <s v="FreshMart Madurai Point"/>
    <x v="0"/>
    <x v="1"/>
    <x v="1"/>
    <n v="7"/>
    <n v="0.18881635305585917"/>
    <x v="1"/>
  </r>
  <r>
    <s v="INV100310"/>
    <d v="2025-04-09T00:00:00"/>
    <s v="CUST0190"/>
    <s v="PRD085"/>
    <s v="STR075"/>
    <s v="EMP0132"/>
    <n v="1"/>
    <n v="389.61"/>
    <n v="5"/>
    <n v="19.48"/>
    <n v="370.13"/>
    <n v="336.07"/>
    <n v="34.06"/>
    <x v="4"/>
    <x v="1"/>
    <x v="0"/>
    <n v="0.52013888888888893"/>
    <s v="Weekday"/>
    <x v="44"/>
    <x v="9"/>
    <n v="389.61"/>
    <s v="Jaya Kumar"/>
    <s v="Bronze"/>
    <x v="45"/>
    <s v="Sales"/>
    <s v="FreshMart Salem Main Road"/>
    <x v="0"/>
    <x v="1"/>
    <x v="4"/>
    <n v="4"/>
    <n v="9.2021722097641381E-2"/>
    <x v="4"/>
  </r>
  <r>
    <s v="INV101312"/>
    <d v="2025-07-17T00:00:00"/>
    <s v="CUST0399"/>
    <s v="PRD031"/>
    <s v="STR031"/>
    <s v="EMP0153"/>
    <n v="4"/>
    <n v="342.46"/>
    <n v="5"/>
    <n v="68.489999999999995"/>
    <n v="1301.3499999999999"/>
    <n v="1087.1199999999999"/>
    <n v="214.23"/>
    <x v="4"/>
    <x v="1"/>
    <x v="0"/>
    <n v="0.39374999999999999"/>
    <s v="Weekday"/>
    <x v="50"/>
    <x v="3"/>
    <n v="342.46"/>
    <s v="Karthik Kumar"/>
    <s v="Silver"/>
    <x v="3"/>
    <s v="Sales"/>
    <s v="FreshMart Chennai Complex"/>
    <x v="0"/>
    <x v="1"/>
    <x v="1"/>
    <n v="7"/>
    <n v="0.16462135474699352"/>
    <x v="4"/>
  </r>
  <r>
    <s v="INV101874"/>
    <d v="2025-09-06T00:00:00"/>
    <s v="CUST0645"/>
    <s v="PRD014"/>
    <s v="STR027"/>
    <s v="EMP0143"/>
    <n v="5"/>
    <n v="448.98"/>
    <n v="15"/>
    <n v="336.74"/>
    <n v="1908.16"/>
    <n v="1758.15"/>
    <n v="150.01"/>
    <x v="0"/>
    <x v="1"/>
    <x v="0"/>
    <n v="0.58263888888888893"/>
    <s v="Weekday"/>
    <x v="54"/>
    <x v="7"/>
    <n v="434.65"/>
    <s v="Kamala Velan"/>
    <s v="Gold"/>
    <x v="24"/>
    <s v="Sales"/>
    <s v="FreshMart Coimbatore Heights"/>
    <x v="0"/>
    <x v="1"/>
    <x v="10"/>
    <n v="9"/>
    <n v="7.8615000838504104E-2"/>
    <x v="3"/>
  </r>
  <r>
    <s v="INV101431"/>
    <d v="2025-04-26T00:00:00"/>
    <s v="CUST0412"/>
    <s v="PRD012"/>
    <s v="STR075"/>
    <s v="EMP0033"/>
    <n v="8"/>
    <n v="611.84"/>
    <n v="10"/>
    <n v="489.47"/>
    <n v="5066.04"/>
    <n v="2691.2"/>
    <n v="2374.84"/>
    <x v="5"/>
    <x v="1"/>
    <x v="0"/>
    <n v="0.76180555555555551"/>
    <s v="Weekend"/>
    <x v="51"/>
    <x v="6"/>
    <n v="541.35"/>
    <s v="Kalpana Gounder"/>
    <s v="Gold"/>
    <x v="20"/>
    <s v="Sales"/>
    <s v="FreshMart Salem Main Road"/>
    <x v="0"/>
    <x v="1"/>
    <x v="4"/>
    <n v="4"/>
    <n v="0.46877640129173875"/>
    <x v="1"/>
  </r>
  <r>
    <s v="INV100801"/>
    <d v="2025-04-25T00:00:00"/>
    <s v="CUST0297"/>
    <s v="PRD011"/>
    <s v="STR047"/>
    <s v="EMP0166"/>
    <n v="5"/>
    <n v="190.75"/>
    <n v="10"/>
    <n v="95.38"/>
    <n v="858.37"/>
    <n v="511.15"/>
    <n v="347.22"/>
    <x v="2"/>
    <x v="1"/>
    <x v="0"/>
    <n v="0.67291666666666672"/>
    <s v="Weekday"/>
    <x v="52"/>
    <x v="6"/>
    <n v="168.36"/>
    <s v="Nithya Sharma"/>
    <s v="Gold"/>
    <x v="338"/>
    <s v="Sales"/>
    <s v="FreshMart Hyderabad Enclave"/>
    <x v="0"/>
    <x v="1"/>
    <x v="4"/>
    <n v="4"/>
    <n v="0.40451087526358098"/>
    <x v="1"/>
  </r>
  <r>
    <s v="INV101488"/>
    <d v="2025-04-13T00:00:00"/>
    <s v="CUST0099"/>
    <s v="PRD150"/>
    <s v="STR072"/>
    <s v="EMP0124"/>
    <n v="3"/>
    <n v="214.04"/>
    <n v="20"/>
    <n v="128.41999999999999"/>
    <n v="590.75"/>
    <n v="474.18"/>
    <n v="116.57"/>
    <x v="2"/>
    <x v="1"/>
    <x v="0"/>
    <n v="0.8666666666666667"/>
    <s v="Weekend"/>
    <x v="86"/>
    <x v="5"/>
    <n v="214.04"/>
    <s v="Lakshmi Krishnan"/>
    <s v="Silver"/>
    <x v="27"/>
    <s v="Sales"/>
    <s v="FreshMart Salem Point"/>
    <x v="0"/>
    <x v="1"/>
    <x v="4"/>
    <n v="4"/>
    <n v="0.19732543377063055"/>
    <x v="2"/>
  </r>
  <r>
    <s v="INV101775"/>
    <d v="2025-08-04T00:00:00"/>
    <s v="CUST0046"/>
    <s v="PRD150"/>
    <s v="STR055"/>
    <s v="EMP0068"/>
    <n v="4"/>
    <n v="242.02"/>
    <n v="5"/>
    <n v="48.4"/>
    <n v="919.68"/>
    <n v="632.24"/>
    <n v="287.44"/>
    <x v="5"/>
    <x v="1"/>
    <x v="0"/>
    <n v="0.49375000000000002"/>
    <s v="Weekday"/>
    <x v="86"/>
    <x v="5"/>
    <n v="214.04"/>
    <s v="Kishore Murugan"/>
    <s v="Gold"/>
    <x v="5"/>
    <s v="Sales"/>
    <s v="FreshMart Madurai Circle"/>
    <x v="0"/>
    <x v="1"/>
    <x v="11"/>
    <n v="8"/>
    <n v="0.3125434933890048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E9C9C8-0273-48A8-A7FE-B1E6447D4A8C}" name="PivotTable5"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6:J49" firstHeaderRow="0" firstDataRow="1" firstDataCol="1"/>
  <pivotFields count="32">
    <pivotField showAll="0"/>
    <pivotField numFmtId="22"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axis="axisRow" showAll="0">
      <items count="3">
        <item x="0"/>
        <item x="1"/>
        <item t="default"/>
      </items>
    </pivotField>
    <pivotField showAll="0"/>
    <pivotField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pivotField showAll="0"/>
    <pivotField showAll="0"/>
    <pivotField numFmtId="10" showAll="0"/>
    <pivotField showAll="0"/>
  </pivotFields>
  <rowFields count="1">
    <field x="14"/>
  </rowFields>
  <rowItems count="3">
    <i>
      <x/>
    </i>
    <i>
      <x v="1"/>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ECDF75-1503-4A95-B402-79D8517ADD5B}" name="PivotTable4"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5:J41" firstHeaderRow="0" firstDataRow="1" firstDataCol="1"/>
  <pivotFields count="32">
    <pivotField showAll="0"/>
    <pivotField numFmtId="22"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3"/>
        <item x="4"/>
        <item x="1"/>
        <item t="default"/>
      </items>
    </pivotField>
  </pivotFields>
  <rowFields count="1">
    <field x="31"/>
  </rowFields>
  <rowItems count="6">
    <i>
      <x/>
    </i>
    <i>
      <x v="1"/>
    </i>
    <i>
      <x v="2"/>
    </i>
    <i>
      <x v="3"/>
    </i>
    <i>
      <x v="4"/>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E1DA76-8967-4776-80DA-95520FB243CE}" name="Top 10 Products"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9:C100" firstHeaderRow="0"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x="2"/>
        <item x="1"/>
        <item t="default"/>
      </items>
    </pivotField>
    <pivotField numFmtId="165" showAll="0"/>
    <pivotField showAll="0"/>
    <pivotField axis="axisRow" showAll="0" measureFilter="1" sortType="descending">
      <items count="148">
        <item x="125"/>
        <item x="144"/>
        <item x="29"/>
        <item x="94"/>
        <item x="18"/>
        <item x="146"/>
        <item x="98"/>
        <item x="80"/>
        <item x="5"/>
        <item x="55"/>
        <item x="73"/>
        <item x="46"/>
        <item x="121"/>
        <item x="72"/>
        <item x="21"/>
        <item x="35"/>
        <item x="25"/>
        <item x="88"/>
        <item x="11"/>
        <item x="116"/>
        <item x="47"/>
        <item x="118"/>
        <item x="145"/>
        <item x="85"/>
        <item x="24"/>
        <item x="66"/>
        <item x="127"/>
        <item x="7"/>
        <item x="83"/>
        <item x="68"/>
        <item x="52"/>
        <item x="136"/>
        <item x="101"/>
        <item x="48"/>
        <item x="133"/>
        <item x="23"/>
        <item x="123"/>
        <item x="103"/>
        <item x="56"/>
        <item x="139"/>
        <item x="109"/>
        <item x="89"/>
        <item x="128"/>
        <item x="134"/>
        <item x="40"/>
        <item x="28"/>
        <item x="4"/>
        <item x="124"/>
        <item x="119"/>
        <item x="140"/>
        <item x="126"/>
        <item x="30"/>
        <item x="114"/>
        <item x="70"/>
        <item x="37"/>
        <item x="57"/>
        <item x="64"/>
        <item x="77"/>
        <item x="106"/>
        <item x="112"/>
        <item x="78"/>
        <item x="137"/>
        <item x="12"/>
        <item x="102"/>
        <item x="82"/>
        <item x="96"/>
        <item x="138"/>
        <item x="14"/>
        <item x="120"/>
        <item x="108"/>
        <item x="104"/>
        <item x="81"/>
        <item x="113"/>
        <item x="51"/>
        <item x="38"/>
        <item x="42"/>
        <item x="87"/>
        <item x="65"/>
        <item x="60"/>
        <item x="26"/>
        <item x="39"/>
        <item x="141"/>
        <item x="59"/>
        <item x="129"/>
        <item x="132"/>
        <item x="71"/>
        <item x="45"/>
        <item x="122"/>
        <item x="91"/>
        <item x="10"/>
        <item x="3"/>
        <item x="62"/>
        <item x="6"/>
        <item x="115"/>
        <item x="86"/>
        <item x="107"/>
        <item x="76"/>
        <item x="44"/>
        <item x="74"/>
        <item x="36"/>
        <item x="100"/>
        <item x="16"/>
        <item x="27"/>
        <item x="20"/>
        <item x="63"/>
        <item x="61"/>
        <item x="41"/>
        <item x="95"/>
        <item x="131"/>
        <item x="84"/>
        <item x="0"/>
        <item x="43"/>
        <item x="99"/>
        <item x="67"/>
        <item x="54"/>
        <item x="17"/>
        <item x="15"/>
        <item x="13"/>
        <item x="50"/>
        <item x="8"/>
        <item x="69"/>
        <item x="19"/>
        <item x="34"/>
        <item x="22"/>
        <item x="111"/>
        <item x="92"/>
        <item x="97"/>
        <item x="31"/>
        <item x="49"/>
        <item x="53"/>
        <item x="90"/>
        <item x="32"/>
        <item x="130"/>
        <item x="79"/>
        <item x="93"/>
        <item x="117"/>
        <item x="2"/>
        <item x="142"/>
        <item x="105"/>
        <item x="75"/>
        <item x="135"/>
        <item x="9"/>
        <item x="143"/>
        <item x="1"/>
        <item x="110"/>
        <item x="33"/>
        <item x="58"/>
        <item t="default"/>
      </items>
      <autoSortScope>
        <pivotArea dataOnly="0" outline="0" fieldPosition="0">
          <references count="1">
            <reference field="4294967294" count="1" selected="0">
              <x v="1"/>
            </reference>
          </references>
        </pivotArea>
      </autoSortScope>
    </pivotField>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18"/>
  </rowFields>
  <rowItems count="11">
    <i>
      <x v="73"/>
    </i>
    <i>
      <x v="44"/>
    </i>
    <i>
      <x v="116"/>
    </i>
    <i>
      <x v="90"/>
    </i>
    <i>
      <x v="119"/>
    </i>
    <i>
      <x v="118"/>
    </i>
    <i>
      <x v="122"/>
    </i>
    <i>
      <x v="141"/>
    </i>
    <i>
      <x v="146"/>
    </i>
    <i>
      <x v="103"/>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939D9E-FBED-4218-9A72-BEE8DEFDB545}"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9">
    <pivotField dataField="1"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Count of Invoice_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D7EF86-D68E-4AAF-854B-64C867EBC379}" name="Return Status"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11:I114" firstHeaderRow="1"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0"/>
        <item x="1"/>
        <item t="default"/>
      </items>
    </pivotField>
    <pivotField showAll="0">
      <items count="4">
        <item x="0"/>
        <item x="2"/>
        <item x="1"/>
        <item t="default"/>
      </items>
    </pivotField>
    <pivotField numFmtId="165"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14"/>
  </rowFields>
  <rowItems count="3">
    <i>
      <x/>
    </i>
    <i>
      <x v="1"/>
    </i>
    <i t="grand">
      <x/>
    </i>
  </rowItems>
  <colItems count="1">
    <i/>
  </colItems>
  <dataFields count="1">
    <dataField name="Sum of Sales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E3BAB3-3F8A-433B-AA3D-AEEC92E1A597}" name="Monthly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7:C31" firstHeaderRow="0" firstDataRow="1" firstDataCol="1"/>
  <pivotFields count="29">
    <pivotField showAll="0"/>
    <pivotField numFmtId="14" showAll="0">
      <items count="364">
        <item h="1" x="362"/>
        <item h="1" x="332"/>
        <item h="1" x="302"/>
        <item h="1" x="273"/>
        <item h="1" x="242"/>
        <item h="1" x="211"/>
        <item h="1" x="183"/>
        <item h="1" x="154"/>
        <item h="1" x="124"/>
        <item h="1" x="361"/>
        <item h="1" x="331"/>
        <item h="1" x="301"/>
        <item h="1" x="272"/>
        <item h="1" x="241"/>
        <item h="1" x="210"/>
        <item h="1" x="182"/>
        <item h="1" x="153"/>
        <item h="1" x="123"/>
        <item h="1" x="360"/>
        <item h="1" x="330"/>
        <item h="1" x="300"/>
        <item h="1" x="271"/>
        <item h="1" x="240"/>
        <item h="1" x="209"/>
        <item h="1" x="109"/>
        <item h="1" x="152"/>
        <item h="1" x="122"/>
        <item h="1" x="359"/>
        <item h="1" x="329"/>
        <item h="1" x="7"/>
        <item h="1" x="270"/>
        <item h="1" x="239"/>
        <item h="1" x="208"/>
        <item h="1" x="181"/>
        <item h="1" x="151"/>
        <item h="1" x="121"/>
        <item h="1" x="350"/>
        <item h="1" x="349"/>
        <item h="1" x="348"/>
        <item h="1" x="347"/>
        <item h="1" x="346"/>
        <item h="1" x="345"/>
        <item h="1" x="344"/>
        <item h="1" x="343"/>
        <item h="1" x="342"/>
        <item h="1" x="341"/>
        <item h="1" x="340"/>
        <item h="1" x="339"/>
        <item h="1" x="338"/>
        <item h="1" x="337"/>
        <item h="1" x="336"/>
        <item h="1" x="335"/>
        <item h="1" x="334"/>
        <item h="1" x="333"/>
        <item h="1" x="358"/>
        <item h="1" x="299"/>
        <item h="1" x="269"/>
        <item h="1" x="238"/>
        <item h="1" x="207"/>
        <item h="1" x="180"/>
        <item h="1" x="150"/>
        <item h="1" x="120"/>
        <item h="1" x="321"/>
        <item h="1" x="320"/>
        <item h="1" x="319"/>
        <item h="1" x="318"/>
        <item h="1" x="317"/>
        <item h="1" x="316"/>
        <item h="1" x="315"/>
        <item h="1" x="314"/>
        <item h="1" x="313"/>
        <item h="1" x="312"/>
        <item h="1" x="311"/>
        <item h="1" x="310"/>
        <item h="1" x="309"/>
        <item h="1" x="308"/>
        <item h="1" x="307"/>
        <item h="1" x="306"/>
        <item h="1" x="305"/>
        <item h="1" x="304"/>
        <item h="1" x="303"/>
        <item h="1" x="357"/>
        <item h="1" x="328"/>
        <item h="1" x="298"/>
        <item h="1" x="268"/>
        <item h="1" x="237"/>
        <item h="1" x="206"/>
        <item h="1" x="179"/>
        <item h="1" x="149"/>
        <item h="1" x="119"/>
        <item h="1" x="291"/>
        <item h="1" x="290"/>
        <item h="1" x="289"/>
        <item h="1" x="288"/>
        <item h="1" x="287"/>
        <item h="1" x="286"/>
        <item h="1" x="285"/>
        <item h="1" x="284"/>
        <item h="1" x="283"/>
        <item h="1" x="282"/>
        <item h="1" x="281"/>
        <item h="1" x="280"/>
        <item h="1" x="279"/>
        <item h="1" x="278"/>
        <item h="1" x="277"/>
        <item h="1" x="276"/>
        <item h="1" x="275"/>
        <item h="1" x="274"/>
        <item h="1" x="356"/>
        <item h="1" x="327"/>
        <item h="1" x="297"/>
        <item h="1" x="267"/>
        <item h="1" x="236"/>
        <item h="1" x="205"/>
        <item h="1" x="178"/>
        <item h="1" x="148"/>
        <item h="1" x="51"/>
        <item h="1" x="261"/>
        <item h="1" x="260"/>
        <item h="1" x="259"/>
        <item h="1" x="258"/>
        <item h="1" x="257"/>
        <item h="1" x="256"/>
        <item h="1" x="255"/>
        <item h="1" x="254"/>
        <item h="1" x="253"/>
        <item h="1" x="252"/>
        <item h="1" x="251"/>
        <item h="1" x="250"/>
        <item h="1" x="249"/>
        <item h="1" x="248"/>
        <item h="1" x="247"/>
        <item h="1" x="246"/>
        <item h="1" x="245"/>
        <item h="1" x="244"/>
        <item h="1" x="243"/>
        <item h="1" x="355"/>
        <item h="1" x="326"/>
        <item h="1" x="296"/>
        <item h="1" x="266"/>
        <item h="1" x="235"/>
        <item h="1" x="204"/>
        <item h="1" x="177"/>
        <item h="1" x="147"/>
        <item h="1" x="74"/>
        <item h="1" x="230"/>
        <item h="1" x="229"/>
        <item h="1" x="228"/>
        <item h="1" x="227"/>
        <item h="1" x="226"/>
        <item h="1" x="225"/>
        <item h="1" x="224"/>
        <item h="1" x="223"/>
        <item h="1" x="222"/>
        <item h="1" x="221"/>
        <item h="1" x="220"/>
        <item h="1" x="219"/>
        <item h="1" x="218"/>
        <item h="1" x="217"/>
        <item h="1" x="216"/>
        <item h="1" x="215"/>
        <item h="1" x="214"/>
        <item h="1" x="213"/>
        <item h="1" x="212"/>
        <item h="1" x="354"/>
        <item h="1" x="325"/>
        <item h="1" x="295"/>
        <item h="1" x="265"/>
        <item h="1" x="234"/>
        <item h="1" x="110"/>
        <item h="1" x="176"/>
        <item h="1" x="146"/>
        <item h="1" x="86"/>
        <item h="1" x="52"/>
        <item h="1" x="200"/>
        <item h="1" x="199"/>
        <item h="1" x="198"/>
        <item h="1" x="197"/>
        <item h="1" x="196"/>
        <item h="1" x="195"/>
        <item h="1" x="194"/>
        <item h="1" x="193"/>
        <item h="1" x="192"/>
        <item h="1" x="191"/>
        <item h="1" x="190"/>
        <item h="1" x="189"/>
        <item h="1" x="188"/>
        <item h="1" x="187"/>
        <item h="1" x="186"/>
        <item h="1" x="185"/>
        <item h="1" x="184"/>
        <item h="1" x="353"/>
        <item h="1" x="324"/>
        <item h="1" x="294"/>
        <item h="1" x="264"/>
        <item h="1" x="233"/>
        <item h="1" x="203"/>
        <item h="1" x="175"/>
        <item h="1" x="145"/>
        <item h="1" x="89"/>
        <item h="1" x="172"/>
        <item h="1" x="171"/>
        <item h="1" x="170"/>
        <item h="1" x="169"/>
        <item h="1" x="168"/>
        <item h="1" x="167"/>
        <item h="1" x="166"/>
        <item h="1" x="165"/>
        <item h="1" x="164"/>
        <item h="1" x="163"/>
        <item h="1" x="162"/>
        <item h="1" x="161"/>
        <item h="1" x="59"/>
        <item h="1" x="160"/>
        <item h="1" x="159"/>
        <item h="1" x="158"/>
        <item h="1" x="157"/>
        <item h="1" x="156"/>
        <item h="1" x="155"/>
        <item h="1" x="95"/>
        <item h="1" x="352"/>
        <item h="1" x="323"/>
        <item h="1" x="293"/>
        <item h="1" x="263"/>
        <item h="1" x="232"/>
        <item h="1" x="202"/>
        <item h="1" x="174"/>
        <item h="1" x="144"/>
        <item h="1" x="72"/>
        <item h="1" x="142"/>
        <item h="1" x="141"/>
        <item h="1" x="140"/>
        <item h="1" x="139"/>
        <item h="1" x="138"/>
        <item h="1" x="137"/>
        <item h="1" x="136"/>
        <item h="1" x="135"/>
        <item h="1" x="134"/>
        <item h="1" x="133"/>
        <item h="1" x="132"/>
        <item h="1" x="131"/>
        <item h="1" x="130"/>
        <item h="1" x="129"/>
        <item h="1" x="128"/>
        <item h="1" x="127"/>
        <item h="1" x="126"/>
        <item h="1" x="125"/>
        <item h="1" x="351"/>
        <item h="1" x="322"/>
        <item h="1" x="292"/>
        <item h="1" x="262"/>
        <item h="1" x="231"/>
        <item h="1" x="201"/>
        <item h="1" x="173"/>
        <item h="1" x="143"/>
        <item h="1" x="71"/>
        <item h="1" x="15"/>
        <item h="1" x="28"/>
        <item h="1" x="2"/>
        <item h="1" x="82"/>
        <item h="1" x="39"/>
        <item h="1" x="83"/>
        <item h="1" x="30"/>
        <item h="1" x="24"/>
        <item h="1" x="42"/>
        <item h="1" x="29"/>
        <item h="1" x="81"/>
        <item h="1" x="43"/>
        <item h="1" x="5"/>
        <item h="1" x="88"/>
        <item h="1" x="22"/>
        <item h="1" x="26"/>
        <item h="1" x="17"/>
        <item h="1" x="34"/>
        <item h="1" x="69"/>
        <item h="1" x="116"/>
        <item x="58"/>
        <item h="1" x="94"/>
        <item h="1" x="16"/>
        <item h="1" x="65"/>
        <item h="1" x="54"/>
        <item h="1" x="45"/>
        <item h="1" x="11"/>
        <item h="1" x="96"/>
        <item h="1" x="6"/>
        <item h="1" x="20"/>
        <item h="1" x="114"/>
        <item h="1" x="99"/>
        <item h="1" x="38"/>
        <item h="1" x="35"/>
        <item h="1" x="61"/>
        <item h="1" x="106"/>
        <item h="1" x="115"/>
        <item h="1" x="76"/>
        <item h="1" x="117"/>
        <item h="1" x="90"/>
        <item h="1" x="85"/>
        <item h="1" x="36"/>
        <item h="1" x="64"/>
        <item h="1" x="84"/>
        <item h="1" x="63"/>
        <item h="1" x="33"/>
        <item h="1" x="104"/>
        <item h="1" x="103"/>
        <item h="1" x="78"/>
        <item h="1" x="77"/>
        <item h="1" x="107"/>
        <item h="1" x="13"/>
        <item h="1" x="1"/>
        <item h="1" x="44"/>
        <item h="1" x="12"/>
        <item h="1" x="118"/>
        <item h="1" x="98"/>
        <item h="1" x="112"/>
        <item h="1" x="73"/>
        <item h="1" x="8"/>
        <item h="1" x="113"/>
        <item h="1" x="111"/>
        <item h="1" x="32"/>
        <item h="1" x="87"/>
        <item h="1" x="27"/>
        <item h="1" x="41"/>
        <item h="1" x="70"/>
        <item h="1" x="25"/>
        <item h="1" x="3"/>
        <item h="1" x="18"/>
        <item h="1" x="57"/>
        <item h="1" x="4"/>
        <item h="1" x="105"/>
        <item h="1" x="60"/>
        <item h="1" x="46"/>
        <item h="1" x="47"/>
        <item h="1" x="21"/>
        <item h="1" x="10"/>
        <item h="1" x="0"/>
        <item h="1" x="100"/>
        <item h="1" x="56"/>
        <item h="1" x="79"/>
        <item h="1" x="92"/>
        <item h="1" x="66"/>
        <item h="1" x="108"/>
        <item h="1" x="48"/>
        <item h="1" x="19"/>
        <item h="1" x="101"/>
        <item h="1" x="102"/>
        <item h="1" x="68"/>
        <item h="1" x="9"/>
        <item h="1" x="37"/>
        <item h="1" x="62"/>
        <item h="1" x="23"/>
        <item h="1" x="91"/>
        <item h="1" x="31"/>
        <item h="1" x="93"/>
        <item h="1" x="75"/>
        <item h="1" x="67"/>
        <item h="1" x="97"/>
        <item h="1" x="40"/>
        <item h="1" x="50"/>
        <item h="1" x="80"/>
        <item h="1" x="14"/>
        <item h="1" x="53"/>
        <item h="1" x="49"/>
        <item h="1" x="55"/>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axis="axisRow" showAll="0">
      <items count="15">
        <item x="0"/>
        <item x="1"/>
        <item x="2"/>
        <item x="3"/>
        <item x="4"/>
        <item x="5"/>
        <item x="6"/>
        <item x="7"/>
        <item x="8"/>
        <item x="9"/>
        <item x="10"/>
        <item x="11"/>
        <item x="12"/>
        <item x="13"/>
        <item t="default"/>
      </items>
    </pivotField>
    <pivotField axis="axisRow" showAll="0">
      <items count="5">
        <item h="1" x="0"/>
        <item h="1" x="1"/>
        <item x="2"/>
        <item h="1" x="3"/>
        <item t="default"/>
      </items>
    </pivotField>
  </pivotFields>
  <rowFields count="2">
    <field x="28"/>
    <field x="27"/>
  </rowFields>
  <rowItems count="14">
    <i>
      <x v="2"/>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9FF19A-4A1E-41A7-9DE3-F50411DFCA00}" name="Regional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5:C70" firstHeaderRow="0" firstDataRow="1" firstDataCol="1"/>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axis="axisRow" showAll="0">
      <items count="6">
        <item x="3"/>
        <item h="1" x="1"/>
        <item x="0"/>
        <item x="2"/>
        <item x="4"/>
        <item t="default"/>
      </items>
    </pivotField>
    <pivotField showAll="0" defaultSubtotal="0"/>
    <pivotField showAll="0" defaultSubtotal="0">
      <items count="4">
        <item h="1" x="0"/>
        <item h="1" x="1"/>
        <item x="2"/>
        <item h="1" x="3"/>
      </items>
    </pivotField>
  </pivotFields>
  <rowFields count="1">
    <field x="26"/>
  </rowFields>
  <rowItems count="5">
    <i>
      <x/>
    </i>
    <i>
      <x v="2"/>
    </i>
    <i>
      <x v="3"/>
    </i>
    <i>
      <x v="4"/>
    </i>
    <i t="grand">
      <x/>
    </i>
  </rowItems>
  <colFields count="1">
    <field x="-2"/>
  </colFields>
  <colItems count="2">
    <i>
      <x/>
    </i>
    <i i="1">
      <x v="1"/>
    </i>
  </colItems>
  <dataFields count="2">
    <dataField name="Sum of Profit" fld="12" baseField="0" baseItem="0"/>
    <dataField name="Sum of Sales_Amount"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8041C8-8BB2-4A30-84A4-4A1CC170F66D}" name="Top Employees"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1:C122" firstHeaderRow="0"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x="2"/>
        <item x="1"/>
        <item t="default"/>
      </items>
    </pivotField>
    <pivotField numFmtId="165"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axis="axisRow" showAll="0" measureFilter="1">
      <items count="343">
        <item x="49"/>
        <item x="82"/>
        <item x="325"/>
        <item x="161"/>
        <item x="98"/>
        <item x="231"/>
        <item x="293"/>
        <item x="205"/>
        <item x="27"/>
        <item x="128"/>
        <item x="247"/>
        <item x="254"/>
        <item x="209"/>
        <item x="32"/>
        <item x="229"/>
        <item x="101"/>
        <item x="77"/>
        <item x="265"/>
        <item x="19"/>
        <item x="69"/>
        <item x="140"/>
        <item x="99"/>
        <item x="238"/>
        <item x="216"/>
        <item x="167"/>
        <item x="190"/>
        <item x="180"/>
        <item x="51"/>
        <item x="78"/>
        <item x="295"/>
        <item x="201"/>
        <item x="234"/>
        <item x="225"/>
        <item x="56"/>
        <item x="94"/>
        <item x="75"/>
        <item x="315"/>
        <item x="305"/>
        <item x="157"/>
        <item x="131"/>
        <item x="18"/>
        <item x="340"/>
        <item x="68"/>
        <item x="136"/>
        <item x="141"/>
        <item x="57"/>
        <item x="54"/>
        <item x="42"/>
        <item x="80"/>
        <item x="188"/>
        <item x="150"/>
        <item x="179"/>
        <item x="306"/>
        <item x="160"/>
        <item x="26"/>
        <item x="84"/>
        <item x="129"/>
        <item x="198"/>
        <item x="193"/>
        <item x="16"/>
        <item x="172"/>
        <item x="204"/>
        <item x="111"/>
        <item x="230"/>
        <item x="206"/>
        <item x="318"/>
        <item x="280"/>
        <item x="35"/>
        <item x="333"/>
        <item x="31"/>
        <item x="85"/>
        <item x="241"/>
        <item x="119"/>
        <item x="70"/>
        <item x="207"/>
        <item x="118"/>
        <item x="281"/>
        <item x="174"/>
        <item x="114"/>
        <item x="185"/>
        <item x="303"/>
        <item x="249"/>
        <item x="243"/>
        <item x="262"/>
        <item x="40"/>
        <item x="259"/>
        <item x="268"/>
        <item x="165"/>
        <item x="74"/>
        <item x="283"/>
        <item x="338"/>
        <item x="334"/>
        <item x="116"/>
        <item x="196"/>
        <item x="337"/>
        <item x="324"/>
        <item x="92"/>
        <item x="64"/>
        <item x="215"/>
        <item x="275"/>
        <item x="102"/>
        <item x="227"/>
        <item x="123"/>
        <item x="45"/>
        <item x="135"/>
        <item x="192"/>
        <item x="100"/>
        <item x="149"/>
        <item x="66"/>
        <item x="335"/>
        <item x="96"/>
        <item x="7"/>
        <item x="267"/>
        <item x="233"/>
        <item x="177"/>
        <item x="39"/>
        <item x="6"/>
        <item x="81"/>
        <item x="9"/>
        <item x="320"/>
        <item x="294"/>
        <item x="124"/>
        <item x="213"/>
        <item x="48"/>
        <item x="302"/>
        <item x="44"/>
        <item x="291"/>
        <item x="0"/>
        <item x="270"/>
        <item x="307"/>
        <item x="113"/>
        <item x="36"/>
        <item x="245"/>
        <item x="130"/>
        <item x="311"/>
        <item x="189"/>
        <item x="14"/>
        <item x="143"/>
        <item x="21"/>
        <item x="276"/>
        <item x="212"/>
        <item x="251"/>
        <item x="171"/>
        <item x="178"/>
        <item x="203"/>
        <item x="63"/>
        <item x="125"/>
        <item x="79"/>
        <item x="34"/>
        <item x="285"/>
        <item x="5"/>
        <item x="261"/>
        <item x="236"/>
        <item x="272"/>
        <item x="253"/>
        <item x="11"/>
        <item x="71"/>
        <item x="219"/>
        <item x="144"/>
        <item x="43"/>
        <item x="46"/>
        <item x="147"/>
        <item x="194"/>
        <item x="289"/>
        <item x="309"/>
        <item x="292"/>
        <item x="312"/>
        <item x="264"/>
        <item x="199"/>
        <item x="10"/>
        <item x="341"/>
        <item x="242"/>
        <item x="59"/>
        <item x="246"/>
        <item x="62"/>
        <item x="300"/>
        <item x="50"/>
        <item x="248"/>
        <item x="326"/>
        <item x="145"/>
        <item x="138"/>
        <item x="260"/>
        <item x="296"/>
        <item x="163"/>
        <item x="310"/>
        <item x="169"/>
        <item x="17"/>
        <item x="53"/>
        <item x="197"/>
        <item x="186"/>
        <item x="122"/>
        <item x="299"/>
        <item x="314"/>
        <item x="235"/>
        <item x="290"/>
        <item x="226"/>
        <item x="15"/>
        <item x="274"/>
        <item x="308"/>
        <item x="112"/>
        <item x="146"/>
        <item x="211"/>
        <item x="228"/>
        <item x="273"/>
        <item x="239"/>
        <item x="87"/>
        <item x="240"/>
        <item x="256"/>
        <item x="202"/>
        <item x="331"/>
        <item x="89"/>
        <item x="313"/>
        <item x="168"/>
        <item x="93"/>
        <item x="137"/>
        <item x="166"/>
        <item x="332"/>
        <item x="33"/>
        <item x="73"/>
        <item x="255"/>
        <item x="330"/>
        <item x="109"/>
        <item x="127"/>
        <item x="195"/>
        <item x="176"/>
        <item x="134"/>
        <item x="266"/>
        <item x="104"/>
        <item x="288"/>
        <item x="61"/>
        <item x="37"/>
        <item x="117"/>
        <item x="22"/>
        <item x="158"/>
        <item x="244"/>
        <item x="97"/>
        <item x="76"/>
        <item x="154"/>
        <item x="148"/>
        <item x="110"/>
        <item x="252"/>
        <item x="133"/>
        <item x="284"/>
        <item x="105"/>
        <item x="13"/>
        <item x="224"/>
        <item x="218"/>
        <item x="108"/>
        <item x="339"/>
        <item x="153"/>
        <item x="278"/>
        <item x="20"/>
        <item x="151"/>
        <item x="83"/>
        <item x="106"/>
        <item x="329"/>
        <item x="3"/>
        <item x="121"/>
        <item x="142"/>
        <item x="162"/>
        <item x="38"/>
        <item x="336"/>
        <item x="210"/>
        <item x="170"/>
        <item x="67"/>
        <item x="279"/>
        <item x="91"/>
        <item x="277"/>
        <item x="250"/>
        <item x="103"/>
        <item x="1"/>
        <item x="221"/>
        <item x="164"/>
        <item x="90"/>
        <item x="271"/>
        <item x="58"/>
        <item x="115"/>
        <item x="319"/>
        <item x="220"/>
        <item x="187"/>
        <item x="232"/>
        <item x="95"/>
        <item x="182"/>
        <item x="316"/>
        <item x="175"/>
        <item x="88"/>
        <item x="282"/>
        <item x="126"/>
        <item x="269"/>
        <item x="257"/>
        <item x="321"/>
        <item x="2"/>
        <item x="30"/>
        <item x="287"/>
        <item x="72"/>
        <item x="263"/>
        <item x="25"/>
        <item x="47"/>
        <item x="24"/>
        <item x="120"/>
        <item x="29"/>
        <item x="322"/>
        <item x="28"/>
        <item x="222"/>
        <item x="132"/>
        <item x="223"/>
        <item x="4"/>
        <item x="298"/>
        <item x="155"/>
        <item x="304"/>
        <item x="258"/>
        <item x="156"/>
        <item x="8"/>
        <item x="52"/>
        <item x="55"/>
        <item x="217"/>
        <item x="191"/>
        <item x="323"/>
        <item x="23"/>
        <item x="139"/>
        <item x="159"/>
        <item x="65"/>
        <item x="200"/>
        <item x="301"/>
        <item x="208"/>
        <item x="107"/>
        <item x="60"/>
        <item x="181"/>
        <item x="317"/>
        <item x="152"/>
        <item x="286"/>
        <item x="12"/>
        <item x="86"/>
        <item x="183"/>
        <item x="173"/>
        <item x="184"/>
        <item x="327"/>
        <item x="237"/>
        <item x="41"/>
        <item x="297"/>
        <item x="328"/>
        <item x="214"/>
        <item t="default"/>
      </items>
    </pivotField>
    <pivotField showAll="0"/>
    <pivotField showAll="0"/>
    <pivotField showAll="0"/>
    <pivotField showAll="0">
      <items count="3">
        <item x="1"/>
        <item x="0"/>
        <item t="default"/>
      </items>
    </pivotField>
    <pivotField showAll="0"/>
    <pivotField showAll="0"/>
    <pivotField showAll="0"/>
    <pivotField showAll="0"/>
  </pivotFields>
  <rowFields count="1">
    <field x="23"/>
  </rowFields>
  <rowItems count="11">
    <i>
      <x v="16"/>
    </i>
    <i>
      <x v="19"/>
    </i>
    <i>
      <x v="21"/>
    </i>
    <i>
      <x v="48"/>
    </i>
    <i>
      <x v="69"/>
    </i>
    <i>
      <x v="174"/>
    </i>
    <i>
      <x v="239"/>
    </i>
    <i>
      <x v="275"/>
    </i>
    <i>
      <x v="291"/>
    </i>
    <i>
      <x v="296"/>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filters count="1">
    <filter fld="2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1CD325-8CF3-49EA-959F-CC42DA23E590}" name="Average_Order_Val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Average of Sales_Amount"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AF5E5C-B8C8-4FFE-B1D8-3E8CE70583F9}"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Sum of Sales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73B06B3-CF2C-49A4-BE47-C859983AAED4}" name="Sales Channel Performance"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7:C81" firstHeaderRow="0"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axis="axisRow" showAll="0">
      <items count="4">
        <item x="0"/>
        <item x="2"/>
        <item x="1"/>
        <item t="default"/>
      </items>
    </pivotField>
    <pivotField numFmtId="165"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15"/>
  </rowFields>
  <rowItems count="4">
    <i>
      <x/>
    </i>
    <i>
      <x v="1"/>
    </i>
    <i>
      <x v="2"/>
    </i>
    <i t="grand">
      <x/>
    </i>
  </rowItems>
  <colFields count="1">
    <field x="-2"/>
  </colFields>
  <colItems count="2">
    <i>
      <x/>
    </i>
    <i i="1">
      <x v="1"/>
    </i>
  </colItems>
  <dataFields count="2">
    <dataField name="Sum of Sales_Amount" fld="10" baseField="0" baseItem="0"/>
    <dataField name="Sum of Profit" fld="1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8" format="10">
      <pivotArea type="data" outline="0" fieldPosition="0">
        <references count="2">
          <reference field="4294967294" count="1" selected="0">
            <x v="0"/>
          </reference>
          <reference field="15" count="1" selected="0">
            <x v="0"/>
          </reference>
        </references>
      </pivotArea>
    </chartFormat>
    <chartFormat chart="8" format="11">
      <pivotArea type="data" outline="0" fieldPosition="0">
        <references count="2">
          <reference field="4294967294" count="1" selected="0">
            <x v="1"/>
          </reference>
          <reference field="15" count="1" selected="0">
            <x v="0"/>
          </reference>
        </references>
      </pivotArea>
    </chartFormat>
    <chartFormat chart="8" format="12">
      <pivotArea type="data" outline="0" fieldPosition="0">
        <references count="2">
          <reference field="4294967294" count="1" selected="0">
            <x v="1"/>
          </reference>
          <reference field="15" count="1" selected="0">
            <x v="1"/>
          </reference>
        </references>
      </pivotArea>
    </chartFormat>
    <chartFormat chart="8" format="13">
      <pivotArea type="data" outline="0" fieldPosition="0">
        <references count="2">
          <reference field="4294967294" count="1" selected="0">
            <x v="1"/>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1A82A13-7F77-44E7-B032-99EA90D4EF9D}" name="Total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8EE85E7-09A3-4742-9DD5-ED01B6CD7761}" name="PivotTable15"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17:G30" firstHeaderRow="0" firstDataRow="1" firstDataCol="1" rowPageCount="1" colPageCount="1"/>
  <pivotFields count="32">
    <pivotField showAll="0"/>
    <pivotField numFmtId="22"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x="2"/>
        <item x="1"/>
        <item t="default"/>
      </items>
    </pivotField>
    <pivotField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items count="5">
        <item x="3"/>
        <item x="2"/>
        <item x="0"/>
        <item x="1"/>
        <item t="default"/>
      </items>
    </pivotField>
    <pivotField axis="axisPage" showAll="0">
      <items count="3">
        <item x="1"/>
        <item x="0"/>
        <item t="default"/>
      </items>
    </pivotField>
    <pivotField axis="axisRow" showAll="0">
      <items count="13">
        <item x="7"/>
        <item x="0"/>
        <item x="3"/>
        <item x="4"/>
        <item x="6"/>
        <item x="9"/>
        <item x="1"/>
        <item x="11"/>
        <item x="10"/>
        <item x="8"/>
        <item x="5"/>
        <item x="2"/>
        <item t="default"/>
      </items>
    </pivotField>
    <pivotField showAll="0"/>
    <pivotField showAll="0"/>
    <pivotField showAll="0"/>
  </pivotFields>
  <rowFields count="1">
    <field x="28"/>
  </rowFields>
  <rowItems count="13">
    <i>
      <x/>
    </i>
    <i>
      <x v="1"/>
    </i>
    <i>
      <x v="2"/>
    </i>
    <i>
      <x v="3"/>
    </i>
    <i>
      <x v="4"/>
    </i>
    <i>
      <x v="5"/>
    </i>
    <i>
      <x v="6"/>
    </i>
    <i>
      <x v="7"/>
    </i>
    <i>
      <x v="8"/>
    </i>
    <i>
      <x v="9"/>
    </i>
    <i>
      <x v="10"/>
    </i>
    <i>
      <x v="11"/>
    </i>
    <i t="grand">
      <x/>
    </i>
  </rowItems>
  <colFields count="1">
    <field x="-2"/>
  </colFields>
  <colItems count="2">
    <i>
      <x/>
    </i>
    <i i="1">
      <x v="1"/>
    </i>
  </colItems>
  <pageFields count="1">
    <pageField fld="27" hier="-1"/>
  </pageFields>
  <dataFields count="2">
    <dataField name="Sum of Sales_Amount" fld="10" baseField="0" baseItem="0"/>
    <dataField name="Sum of Profit" fld="12" baseField="0" baseItem="0"/>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3421EF6-8EAD-455A-B75E-64782826BBBA}" name="Category Performance"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7:C61" firstHeaderRow="0"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x="2"/>
        <item x="1"/>
        <item t="default"/>
      </items>
    </pivotField>
    <pivotField numFmtId="165" showAll="0"/>
    <pivotField showAll="0"/>
    <pivotField showAll="0"/>
    <pivotField axis="axisRow" showAll="0" sortType="ascending">
      <items count="15">
        <item x="6"/>
        <item x="3"/>
        <item x="5"/>
        <item x="7"/>
        <item x="12"/>
        <item x="9"/>
        <item x="1"/>
        <item x="0"/>
        <item x="8"/>
        <item x="11"/>
        <item x="4"/>
        <item x="2"/>
        <item x="10"/>
        <item m="1"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19"/>
  </rowFields>
  <rowItems count="14">
    <i>
      <x v="4"/>
    </i>
    <i>
      <x v="2"/>
    </i>
    <i>
      <x v="8"/>
    </i>
    <i>
      <x v="6"/>
    </i>
    <i>
      <x v="7"/>
    </i>
    <i>
      <x v="10"/>
    </i>
    <i>
      <x v="9"/>
    </i>
    <i>
      <x v="12"/>
    </i>
    <i>
      <x v="5"/>
    </i>
    <i>
      <x v="11"/>
    </i>
    <i>
      <x v="3"/>
    </i>
    <i>
      <x/>
    </i>
    <i>
      <x v="1"/>
    </i>
    <i t="grand">
      <x/>
    </i>
  </rowItems>
  <colFields count="1">
    <field x="-2"/>
  </colFields>
  <colItems count="2">
    <i>
      <x/>
    </i>
    <i i="1">
      <x v="1"/>
    </i>
  </colItems>
  <dataFields count="2">
    <dataField name="Sum of Sales_Amount" fld="10" baseField="0" baseItem="0"/>
    <dataField name="Sum of Profit" fld="12" baseField="0" baseItem="0"/>
  </dataFields>
  <chartFormats count="6">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E144D07-52A1-49BE-BF27-FF0CAA1C0DF2}" name="Customer Membershi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3:C108" firstHeaderRow="0" firstDataRow="1" firstDataCol="1"/>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axis="axisRow" showAll="0">
      <items count="5">
        <item x="1"/>
        <item x="0"/>
        <item x="2"/>
        <item x="3"/>
        <item t="default"/>
      </items>
    </pivotField>
    <pivotField showAll="0"/>
    <pivotField showAll="0"/>
    <pivotField showAll="0"/>
    <pivotField showAll="0">
      <items count="6">
        <item x="3"/>
        <item h="1" x="1"/>
        <item x="0"/>
        <item x="2"/>
        <item x="4"/>
        <item t="default"/>
      </items>
    </pivotField>
    <pivotField showAll="0" defaultSubtotal="0"/>
    <pivotField showAll="0" defaultSubtotal="0">
      <items count="4">
        <item h="1" x="0"/>
        <item h="1" x="1"/>
        <item x="2"/>
        <item h="1" x="3"/>
      </items>
    </pivotField>
  </pivotFields>
  <rowFields count="1">
    <field x="22"/>
  </rowFields>
  <rowItems count="5">
    <i>
      <x/>
    </i>
    <i>
      <x v="1"/>
    </i>
    <i>
      <x v="2"/>
    </i>
    <i>
      <x v="3"/>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9756FA8-CAC5-4213-B02F-CBDA3316F1C6}" name="Payment Method"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1:F119" firstHeaderRow="1"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8">
        <item x="0"/>
        <item x="4"/>
        <item x="1"/>
        <item x="2"/>
        <item x="6"/>
        <item x="5"/>
        <item x="3"/>
        <item t="default"/>
      </items>
    </pivotField>
    <pivotField showAll="0"/>
    <pivotField showAll="0">
      <items count="4">
        <item x="0"/>
        <item x="2"/>
        <item x="1"/>
        <item t="default"/>
      </items>
    </pivotField>
    <pivotField numFmtId="165"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13"/>
  </rowFields>
  <rowItems count="8">
    <i>
      <x/>
    </i>
    <i>
      <x v="1"/>
    </i>
    <i>
      <x v="2"/>
    </i>
    <i>
      <x v="3"/>
    </i>
    <i>
      <x v="4"/>
    </i>
    <i>
      <x v="5"/>
    </i>
    <i>
      <x v="6"/>
    </i>
    <i t="grand">
      <x/>
    </i>
  </rowItems>
  <colItems count="1">
    <i/>
  </colItems>
  <dataFields count="1">
    <dataField name="Sum of Sales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12" xr16:uid="{230007DE-49DA-446C-AB87-0D62246CE9C5}" autoFormatId="16" applyNumberFormats="0" applyBorderFormats="0" applyFontFormats="0" applyPatternFormats="0" applyAlignmentFormats="0" applyWidthHeightFormats="0">
  <queryTableRefresh nextId="11">
    <queryTableFields count="10">
      <queryTableField id="1" name="Store_ID" tableColumnId="1"/>
      <queryTableField id="2" name="Store_Name" tableColumnId="2"/>
      <queryTableField id="3" name="Manager" tableColumnId="3"/>
      <queryTableField id="4" name="Region" tableColumnId="4"/>
      <queryTableField id="5" name="City" tableColumnId="5"/>
      <queryTableField id="6" name="State" tableColumnId="6"/>
      <queryTableField id="7" name="Store_Type" tableColumnId="7"/>
      <queryTableField id="8" name="Opening_Date" tableColumnId="8"/>
      <queryTableField id="9" name="Monthly_Target" tableColumnId="9"/>
      <queryTableField id="10" name="Statu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8" xr16:uid="{31B6E827-3093-4D58-99D1-EE17E0BC3BEA}" autoFormatId="16" applyNumberFormats="0" applyBorderFormats="0" applyFontFormats="0" applyPatternFormats="0" applyAlignmentFormats="0" applyWidthHeightFormats="0">
  <queryTableRefresh nextId="9">
    <queryTableFields count="8">
      <queryTableField id="1" name="Employee_ID" tableColumnId="1"/>
      <queryTableField id="2" name="Employee_Name" tableColumnId="2"/>
      <queryTableField id="3" name="Gender" tableColumnId="3"/>
      <queryTableField id="4" name="Department" tableColumnId="4"/>
      <queryTableField id="5" name="Salary" tableColumnId="5"/>
      <queryTableField id="6" name="Joining_Date" tableColumnId="6"/>
      <queryTableField id="7" name="Store_ID" tableColumnId="7"/>
      <queryTableField id="8" name="Employment_Status"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7" xr16:uid="{8E1892D2-042F-43A4-B1BA-9D83FF1332D7}" autoFormatId="16" applyNumberFormats="0" applyBorderFormats="0" applyFontFormats="0" applyPatternFormats="0" applyAlignmentFormats="0" applyWidthHeightFormats="0">
  <queryTableRefresh nextId="12">
    <queryTableFields count="11">
      <queryTableField id="1" name="Customer_ID" tableColumnId="1"/>
      <queryTableField id="2" name="Customer_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_Date"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9" xr16:uid="{F695BF9E-2374-4EFB-BF8D-D4C0B6240F0A}" autoFormatId="16" applyNumberFormats="0" applyBorderFormats="0" applyFontFormats="0" applyPatternFormats="0" applyAlignmentFormats="0" applyWidthHeightFormats="0">
  <queryTableRefresh nextId="11">
    <queryTableFields count="10">
      <queryTableField id="1" name="Product_ID" tableColumnId="1"/>
      <queryTableField id="2" name="Product_Name" tableColumnId="2"/>
      <queryTableField id="3" name="Category" tableColumnId="3"/>
      <queryTableField id="4" name="Subcategory" tableColumnId="4"/>
      <queryTableField id="5" name="Brand" tableColumnId="5"/>
      <queryTableField id="6" name="Cost_Price" tableColumnId="6"/>
      <queryTableField id="7" name="Selling_Price" tableColumnId="7"/>
      <queryTableField id="8" name="Supplier_ID" tableColumnId="8"/>
      <queryTableField id="9" name="Season" tableColumnId="9"/>
      <queryTableField id="10" name="Status"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0" xr16:uid="{D339E66C-F699-4EA0-A9A5-03291449DDCC}" autoFormatId="16" applyNumberFormats="0" applyBorderFormats="0" applyFontFormats="0" applyPatternFormats="0" applyAlignmentFormats="0" applyWidthHeightFormats="0">
  <queryTableRefresh nextId="28">
    <queryTableFields count="27">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 id="19" name="Product.Product_Name" tableColumnId="19"/>
      <queryTableField id="20" name="Product.Category" tableColumnId="20"/>
      <queryTableField id="21" name="Product.Selling_Price" tableColumnId="21"/>
      <queryTableField id="22" name="Customer.Customer_Name" tableColumnId="22"/>
      <queryTableField id="23" name="Customer.Membership" tableColumnId="23"/>
      <queryTableField id="24" name="Employee.Employee_Name" tableColumnId="24"/>
      <queryTableField id="25" name="Employee.Department" tableColumnId="25"/>
      <queryTableField id="26" name="Store.Store_Name" tableColumnId="26"/>
      <queryTableField id="27" name="Store.Region" tableColumnId="2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6" xr16:uid="{BE1CF529-5DC1-4DEA-960E-CEB43DF9A419}" autoFormatId="16" applyNumberFormats="0" applyBorderFormats="0" applyFontFormats="0" applyPatternFormats="0" applyAlignmentFormats="0" applyWidthHeightFormats="0">
  <queryTableRefresh nextId="33" unboundColumnsRight="5">
    <queryTableFields count="32">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 id="19" name="Product.Product_Name" tableColumnId="19"/>
      <queryTableField id="20" name="Product.Category" tableColumnId="20"/>
      <queryTableField id="21" name="Product.Selling_Price" tableColumnId="21"/>
      <queryTableField id="22" name="Customer.Customer_Name" tableColumnId="22"/>
      <queryTableField id="23" name="Customer.Membership" tableColumnId="23"/>
      <queryTableField id="24" name="Employee.Employee_Name" tableColumnId="24"/>
      <queryTableField id="25" name="Employee.Department" tableColumnId="25"/>
      <queryTableField id="26" name="Store.Store_Name" tableColumnId="26"/>
      <queryTableField id="27" name="Store.Region" tableColumnId="27"/>
      <queryTableField id="28" dataBound="0" tableColumnId="28"/>
      <queryTableField id="29" dataBound="0" tableColumnId="29"/>
      <queryTableField id="30" dataBound="0" tableColumnId="30"/>
      <queryTableField id="31" dataBound="0" tableColumnId="31"/>
      <queryTableField id="32" dataBound="0" tableColumnId="32"/>
    </queryTableFields>
  </queryTableRefresh>
  <extLst>
    <ext xmlns:x15="http://schemas.microsoft.com/office/spreadsheetml/2010/11/main" uri="{883FBD77-0823-4a55-B5E3-86C4891E6966}">
      <x15:queryTable sourceDataName="Query - Sales_Trans_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8EF47CAB-C672-445B-A405-6C5BB57E789A}" sourceName="Sales_Channel">
  <pivotTables>
    <pivotTable tabId="18" name="PivotTable15"/>
    <pivotTable tabId="18" name="Category Performance"/>
    <pivotTable tabId="18" name="Payment Method"/>
    <pivotTable tabId="18" name="Return Status"/>
    <pivotTable tabId="18" name="Sales Channel Performance"/>
    <pivotTable tabId="18" name="Top 10 Products"/>
    <pivotTable tabId="18" name="Top Employees"/>
  </pivotTables>
  <data>
    <tabular pivotCacheId="2082674604">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Region" xr10:uid="{62FFD12F-5874-4202-B3E6-8C3A453435DE}" sourceName="Store.Region">
  <pivotTables>
    <pivotTable tabId="18" name="PivotTable15"/>
  </pivotTables>
  <data>
    <tabular pivotCacheId="2082674604">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40AA29A-A9E3-408E-B3CD-7924C50663F5}" sourceName="Year">
  <pivotTables>
    <pivotTable tabId="18" name="PivotTable15"/>
    <pivotTable tabId="18" name="Category Performance"/>
    <pivotTable tabId="18" name="Payment Method"/>
    <pivotTable tabId="18" name="Return Status"/>
    <pivotTable tabId="18" name="Sales Channel Performance"/>
    <pivotTable tabId="18" name="Top 10 Products"/>
    <pivotTable tabId="18" name="Top Employees"/>
  </pivotTables>
  <data>
    <tabular pivotCacheId="208267460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A4D5F2CE-DBE3-4772-A473-A156E16EF047}" sourceName="Product.Category">
  <pivotTables>
    <pivotTable tabId="18" name="Category Performance"/>
    <pivotTable tabId="18" name="Payment Method"/>
    <pivotTable tabId="18" name="PivotTable15"/>
    <pivotTable tabId="18" name="PivotTable4"/>
    <pivotTable tabId="18" name="PivotTable5"/>
    <pivotTable tabId="18" name="Return Status"/>
    <pivotTable tabId="18" name="Sales Channel Performance"/>
    <pivotTable tabId="18" name="Top 10 Products"/>
    <pivotTable tabId="18" name="Top Employees"/>
  </pivotTables>
  <data>
    <tabular pivotCacheId="2082674604">
      <items count="14">
        <i x="6" s="1"/>
        <i x="3" s="1"/>
        <i x="5" s="1"/>
        <i x="7" s="1"/>
        <i x="12" s="1"/>
        <i x="9" s="1"/>
        <i x="1" s="1"/>
        <i x="0" s="1"/>
        <i x="8" s="1"/>
        <i x="11" s="1"/>
        <i x="4" s="1"/>
        <i x="2" s="1"/>
        <i x="10" s="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xr10:uid="{CA8415B6-935C-4B13-AF83-7DF1852117C0}" cache="Slicer_Sales_Channel1" caption="Sales_Channel" style="Slicer_Freshmart" rowHeight="241300"/>
  <slicer name="Store.Region" xr10:uid="{F37E51A7-47B3-4D2A-A16E-F245C9EC3DC7}" cache="Slicer_Store.Region" caption="Store.Region" style="Slicer_Freshmart" rowHeight="241300"/>
  <slicer name="Year" xr10:uid="{FA4374E1-E3BF-42E3-8DEB-8B652E404ABF}" cache="Slicer_Year" caption="Year" style="Slicer_Freshmart" rowHeight="241300"/>
  <slicer name="Product.Category" xr10:uid="{9288A70F-B5F4-4788-BC45-D62C914AF053}" cache="Slicer_Product.Category" caption="Product.Category" style="Slicer_Freshmar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1" xr10:uid="{2C8F699B-AC4E-4CFE-9ED9-65D417E281EB}" cache="Slicer_Sales_Channel1" caption="Sales_Channel" style="Slicer_Freshmart" rowHeight="241300"/>
  <slicer name="Year 1" xr10:uid="{C56BB622-14DE-44EE-B7DC-4A5943E3C25E}" cache="Slicer_Year" caption="Year" style="Slicer_Freshmart" rowHeight="241300"/>
  <slicer name="Product.Category 1" xr10:uid="{41B1E336-395D-41D5-A60E-6977C3E62D28}" cache="Slicer_Product.Category" caption="Product.Category" style="Slicer_Freshmar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8E596D-AF2F-4BB8-8494-BC00EABABB32}" name="Store" displayName="Store" ref="A1:J181" tableType="queryTable" totalsRowShown="0">
  <autoFilter ref="A1:J181" xr:uid="{7B8E596D-AF2F-4BB8-8494-BC00EABABB32}"/>
  <tableColumns count="10">
    <tableColumn id="1" xr3:uid="{0C680DF7-60BF-4D78-BA47-63BD0C9CB5BE}" uniqueName="1" name="Store_ID" queryTableFieldId="1" dataDxfId="108"/>
    <tableColumn id="2" xr3:uid="{0363A855-31B9-43D6-B8CE-C1418ED60C6E}" uniqueName="2" name="Store_Name" queryTableFieldId="2" dataDxfId="107"/>
    <tableColumn id="3" xr3:uid="{DD58B645-C107-4DB5-9FFF-65908DB4BFAF}" uniqueName="3" name="Manager" queryTableFieldId="3" dataDxfId="106"/>
    <tableColumn id="4" xr3:uid="{0CC6F4BE-FD15-456A-9AC3-19492D426058}" uniqueName="4" name="Region" queryTableFieldId="4" dataDxfId="105"/>
    <tableColumn id="5" xr3:uid="{BACC3636-3FDA-45F4-A77A-598F93D6E2C9}" uniqueName="5" name="City" queryTableFieldId="5" dataDxfId="104"/>
    <tableColumn id="6" xr3:uid="{1192B919-6765-4DE6-957C-0931DE6397CD}" uniqueName="6" name="State" queryTableFieldId="6" dataDxfId="103"/>
    <tableColumn id="7" xr3:uid="{360F4F2C-B69E-4B7E-9ADE-BD1EEC2BC04D}" uniqueName="7" name="Store_Type" queryTableFieldId="7" dataDxfId="102"/>
    <tableColumn id="8" xr3:uid="{EEC1E418-EBC2-46FA-AB2F-2D707EDA6A60}" uniqueName="8" name="Opening_Date" queryTableFieldId="8" dataDxfId="101"/>
    <tableColumn id="9" xr3:uid="{60BDDC4D-A781-42EB-B1B7-57B24A103241}" uniqueName="9" name="Monthly_Target" queryTableFieldId="9"/>
    <tableColumn id="10" xr3:uid="{6254079E-B60F-42CB-A58E-CDF45F5DED5E}" uniqueName="10" name="Status" queryTableFieldId="10" dataDxfId="10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F87E81-D09F-4408-9036-425BB9A3AA9D}" name="Employee" displayName="Employee" ref="A1:H351" tableType="queryTable" totalsRowShown="0">
  <autoFilter ref="A1:H351" xr:uid="{62F87E81-D09F-4408-9036-425BB9A3AA9D}"/>
  <tableColumns count="8">
    <tableColumn id="1" xr3:uid="{05F4DDE3-46EE-463A-9F14-9C3ECFAD7F52}" uniqueName="1" name="Employee_ID" queryTableFieldId="1" dataDxfId="99"/>
    <tableColumn id="2" xr3:uid="{16D28314-B8D7-41EF-88AA-CD09BF7D1A9F}" uniqueName="2" name="Employee_Name" queryTableFieldId="2" dataDxfId="98"/>
    <tableColumn id="3" xr3:uid="{DB945ECB-117A-414C-B832-E3BB4A620830}" uniqueName="3" name="Gender" queryTableFieldId="3" dataDxfId="97"/>
    <tableColumn id="4" xr3:uid="{788AAFAA-4450-4C73-AEFF-1D6F1504BD40}" uniqueName="4" name="Department" queryTableFieldId="4" dataDxfId="96"/>
    <tableColumn id="5" xr3:uid="{ABF8D424-2C4E-4A0B-966C-EF9E0776B5DF}" uniqueName="5" name="Salary" queryTableFieldId="5" dataDxfId="95"/>
    <tableColumn id="6" xr3:uid="{E1116D84-955A-4D60-982B-EE8FA8BDF88E}" uniqueName="6" name="Joining_Date" queryTableFieldId="6" dataDxfId="94"/>
    <tableColumn id="7" xr3:uid="{1479AEEF-9A14-4EC7-8FED-9F49B68805B4}" uniqueName="7" name="Store_ID" queryTableFieldId="7" dataDxfId="93"/>
    <tableColumn id="8" xr3:uid="{4D1F6DA9-D277-41AD-8E3F-828506E4EC32}" uniqueName="8" name="Employment_Status" queryTableFieldId="8" dataDxfId="9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988231-CC6E-4B1A-9ABA-726B05380F70}" name="Customer" displayName="Customer" ref="A1:K701" tableType="queryTable" totalsRowShown="0">
  <autoFilter ref="A1:K701" xr:uid="{8D988231-CC6E-4B1A-9ABA-726B05380F70}"/>
  <tableColumns count="11">
    <tableColumn id="1" xr3:uid="{96679024-2DBB-492D-9BFD-D7B28D1AF519}" uniqueName="1" name="Customer_ID" queryTableFieldId="1" dataDxfId="91"/>
    <tableColumn id="2" xr3:uid="{D3CDEB11-02E4-4B61-8FB7-345B9611A000}" uniqueName="2" name="Customer_Name" queryTableFieldId="2" dataDxfId="90"/>
    <tableColumn id="3" xr3:uid="{90DA656C-1A4E-4248-9345-2355DC8F72D6}" uniqueName="3" name="Gender" queryTableFieldId="3" dataDxfId="89"/>
    <tableColumn id="4" xr3:uid="{0CBFE2D3-3D1B-412C-B541-A78ECAB8EA56}" uniqueName="4" name="DOB" queryTableFieldId="4" dataDxfId="88"/>
    <tableColumn id="5" xr3:uid="{FB3CE8DD-1385-40B8-A698-98A8B8F776D6}" uniqueName="5" name="Phone" queryTableFieldId="5"/>
    <tableColumn id="6" xr3:uid="{E03CBC96-988F-40CE-B0B9-9EC95DCE1C6B}" uniqueName="6" name="Email" queryTableFieldId="6" dataDxfId="87"/>
    <tableColumn id="7" xr3:uid="{F61F4863-A7BC-447B-9C33-8AB689BA2ACE}" uniqueName="7" name="City" queryTableFieldId="7" dataDxfId="86"/>
    <tableColumn id="8" xr3:uid="{4DA6D0E9-F9B8-43A6-B6A9-504F06979E8E}" uniqueName="8" name="State" queryTableFieldId="8" dataDxfId="85"/>
    <tableColumn id="9" xr3:uid="{B4928524-6E24-4C8E-B657-67F436BCF551}" uniqueName="9" name="Region" queryTableFieldId="9" dataDxfId="84"/>
    <tableColumn id="10" xr3:uid="{956AA939-7788-46E7-ADAA-C07F8B200659}" uniqueName="10" name="Membership" queryTableFieldId="10" dataDxfId="83"/>
    <tableColumn id="11" xr3:uid="{EA26EAF4-6A56-41E9-BEAE-4B8AF0670FB7}" uniqueName="11" name="Registration_Date" queryTableFieldId="11" dataDxfId="8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278839-939C-420E-AD38-D690854644C5}" name="Product" displayName="Product" ref="A1:J151" tableType="queryTable" totalsRowShown="0">
  <autoFilter ref="A1:J151" xr:uid="{74278839-939C-420E-AD38-D690854644C5}"/>
  <tableColumns count="10">
    <tableColumn id="1" xr3:uid="{FC7496FE-6B7C-4079-B9F4-CF41FA50CABD}" uniqueName="1" name="Product_ID" queryTableFieldId="1" dataDxfId="81"/>
    <tableColumn id="2" xr3:uid="{11E3449D-E602-4EFB-BC8D-43F8E8B38B6B}" uniqueName="2" name="Product_Name" queryTableFieldId="2" dataDxfId="80"/>
    <tableColumn id="3" xr3:uid="{A805D61A-B121-4E6A-AC5D-1CEE795F21B8}" uniqueName="3" name="Category" queryTableFieldId="3" dataDxfId="79"/>
    <tableColumn id="4" xr3:uid="{36FBEC96-0FA9-4B6D-A9A5-A679A888B6F5}" uniqueName="4" name="Subcategory" queryTableFieldId="4" dataDxfId="78"/>
    <tableColumn id="5" xr3:uid="{EB055D8A-F0A2-4692-A225-3A1A3C7222E2}" uniqueName="5" name="Brand" queryTableFieldId="5" dataDxfId="77"/>
    <tableColumn id="6" xr3:uid="{8943FFBA-7CA3-40E0-B93F-2A643C2A60E7}" uniqueName="6" name="Cost_Price" queryTableFieldId="6"/>
    <tableColumn id="7" xr3:uid="{79391C33-1FAA-45D5-B3F8-BCA829659AAC}" uniqueName="7" name="Selling_Price" queryTableFieldId="7"/>
    <tableColumn id="8" xr3:uid="{8691F8B7-9603-4073-8841-D4164028C23F}" uniqueName="8" name="Supplier_ID" queryTableFieldId="8" dataDxfId="76"/>
    <tableColumn id="9" xr3:uid="{E6B97DE8-BEE3-419F-9093-09A4D089BC25}" uniqueName="9" name="Season" queryTableFieldId="9" dataDxfId="75"/>
    <tableColumn id="10" xr3:uid="{D80C1D55-8AEB-4E20-A36B-47DD90CC90C1}" uniqueName="10" name="Status" queryTableFieldId="10" dataDxfId="7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628104-C916-4049-B5C6-6E80072549EA}" name="Sales_Trans_1" displayName="Sales_Trans_1" ref="A1:AA2501" tableType="queryTable" totalsRowShown="0">
  <autoFilter ref="A1:AA2501" xr:uid="{17628104-C916-4049-B5C6-6E80072549EA}"/>
  <tableColumns count="27">
    <tableColumn id="1" xr3:uid="{7C238ADF-0724-4E4E-AB63-D1024F87C289}" uniqueName="1" name="Invoice_Number" queryTableFieldId="1" dataDxfId="73"/>
    <tableColumn id="2" xr3:uid="{3C0E0EBB-1AF7-4422-B630-FC105B702CE1}" uniqueName="2" name="Transaction_Date" queryTableFieldId="2" dataDxfId="72"/>
    <tableColumn id="3" xr3:uid="{E4CD1FD0-B5D7-4A67-B730-F28066E076F5}" uniqueName="3" name="Customer_ID" queryTableFieldId="3" dataDxfId="71"/>
    <tableColumn id="4" xr3:uid="{F0826BBD-EE85-4AF9-8971-B1475281AABB}" uniqueName="4" name="Product_ID" queryTableFieldId="4" dataDxfId="70"/>
    <tableColumn id="5" xr3:uid="{15730D76-4419-4DB6-809B-13B54C658636}" uniqueName="5" name="Store_ID" queryTableFieldId="5" dataDxfId="69"/>
    <tableColumn id="6" xr3:uid="{42F56786-9822-484A-950E-394F43D4D266}" uniqueName="6" name="Employee_ID" queryTableFieldId="6" dataDxfId="68"/>
    <tableColumn id="7" xr3:uid="{D10E5142-1C8A-49E8-90B8-FED6760F10B4}" uniqueName="7" name="Quantity" queryTableFieldId="7"/>
    <tableColumn id="8" xr3:uid="{A2A8A15D-1D3A-408F-B4CE-574016DDCD46}" uniqueName="8" name="Unit_Price" queryTableFieldId="8"/>
    <tableColumn id="9" xr3:uid="{BDD1CF3F-DDF1-4BD5-90AE-C064B5A82D0C}" uniqueName="9" name="Discount_Pct" queryTableFieldId="9"/>
    <tableColumn id="10" xr3:uid="{2DC75A8F-9937-4F0C-A221-BBB8F2BD0A32}" uniqueName="10" name="Discount_Amount" queryTableFieldId="10"/>
    <tableColumn id="11" xr3:uid="{7CFE0E46-C1C6-446D-865E-A0233634BD89}" uniqueName="11" name="Sales_Amount" queryTableFieldId="11"/>
    <tableColumn id="12" xr3:uid="{628AEF2C-9F32-47C3-B0C2-4DB77E6A7C18}" uniqueName="12" name="Cost_Amount" queryTableFieldId="12"/>
    <tableColumn id="13" xr3:uid="{F357E381-F15A-4319-A7FB-4991FD53B455}" uniqueName="13" name="Profit" queryTableFieldId="13"/>
    <tableColumn id="14" xr3:uid="{33E5C84D-B8C6-49AB-869B-7E1ED9158BA8}" uniqueName="14" name="Payment_Mode" queryTableFieldId="14" dataDxfId="67"/>
    <tableColumn id="15" xr3:uid="{2B57DF57-B591-4788-A1E5-BF747D298FA6}" uniqueName="15" name="Return_Status" queryTableFieldId="15" dataDxfId="66"/>
    <tableColumn id="16" xr3:uid="{44B32346-3E97-41CB-B9CF-D806568FE5D9}" uniqueName="16" name="Sales_Channel" queryTableFieldId="16" dataDxfId="65"/>
    <tableColumn id="17" xr3:uid="{9D92B31E-A88F-4D7D-8763-9FD373DB2DE3}" uniqueName="17" name="Order_Time" queryTableFieldId="17" dataDxfId="64"/>
    <tableColumn id="18" xr3:uid="{0E113593-A2B7-41D6-B86D-935826BE6744}" uniqueName="18" name="Day_Type" queryTableFieldId="18" dataDxfId="63"/>
    <tableColumn id="19" xr3:uid="{0C62843E-63B2-43B0-BD5B-8D5132A28CD4}" uniqueName="19" name="Product.Product_Name" queryTableFieldId="19" dataDxfId="62"/>
    <tableColumn id="20" xr3:uid="{A22C6113-6EF1-4B29-89F5-54B13016018A}" uniqueName="20" name="Product.Category" queryTableFieldId="20" dataDxfId="61"/>
    <tableColumn id="21" xr3:uid="{F00BA2F2-84AD-40C0-A73D-499392E782C9}" uniqueName="21" name="Product.Selling_Price" queryTableFieldId="21"/>
    <tableColumn id="22" xr3:uid="{A9F0FB5A-525A-474E-8DC9-A2ED382079EB}" uniqueName="22" name="Customer.Customer_Name" queryTableFieldId="22" dataDxfId="60"/>
    <tableColumn id="23" xr3:uid="{867905CF-F7CB-4314-A3F4-2C3F260ABD9A}" uniqueName="23" name="Customer.Membership" queryTableFieldId="23" dataDxfId="59"/>
    <tableColumn id="24" xr3:uid="{2D02BC71-6ED0-41CB-B0D9-907CA43E015E}" uniqueName="24" name="Employee.Employee_Name" queryTableFieldId="24" dataDxfId="58"/>
    <tableColumn id="25" xr3:uid="{391AF37E-8FDA-482C-A10D-3C1509C2DA8D}" uniqueName="25" name="Employee.Department" queryTableFieldId="25" dataDxfId="57"/>
    <tableColumn id="26" xr3:uid="{FBE343D5-67A8-45FA-9962-A75D63497890}" uniqueName="26" name="Store.Store_Name" queryTableFieldId="26" dataDxfId="56"/>
    <tableColumn id="27" xr3:uid="{5D38D827-BC6A-4BEA-99DA-C80D420F0AF1}" uniqueName="27" name="Store.Region" queryTableFieldId="27" dataDxfId="5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78F3727-B69F-4077-9E83-B6D80316FBBD}" name="Sales_Trans_2" displayName="Sales_Trans_2" ref="A1:AF2502" tableType="queryTable" totalsRowCount="1">
  <autoFilter ref="A1:AF2501" xr:uid="{A78F3727-B69F-4077-9E83-B6D80316FBBD}"/>
  <tableColumns count="32">
    <tableColumn id="1" xr3:uid="{6A3FDED7-DFA0-46BF-9FB4-8F4AAB69EB0C}" uniqueName="1" name="Invoice_Number" queryTableFieldId="1" dataDxfId="54"/>
    <tableColumn id="2" xr3:uid="{E4CD18D8-3021-41DD-A5FF-C9FFC4D84BB2}" uniqueName="2" name="Transaction_Date" queryTableFieldId="2" dataDxfId="6" totalsRowDxfId="9"/>
    <tableColumn id="3" xr3:uid="{905293BB-2915-44ED-BDFF-5D68798D3D06}" uniqueName="3" name="Customer_ID" queryTableFieldId="3" dataDxfId="53"/>
    <tableColumn id="4" xr3:uid="{DD40EDD9-6789-4F0F-AC01-F2D4C0768D4C}" uniqueName="4" name="Product_ID" queryTableFieldId="4" dataDxfId="52"/>
    <tableColumn id="5" xr3:uid="{12C192C1-B3CF-4962-8F59-DF5DB64BB641}" uniqueName="5" name="Store_ID" queryTableFieldId="5" dataDxfId="51"/>
    <tableColumn id="6" xr3:uid="{3A8AD15C-B68B-492B-8EC2-9109E4CD61F1}" uniqueName="6" name="Employee_ID" queryTableFieldId="6" dataDxfId="50"/>
    <tableColumn id="7" xr3:uid="{BCA267C7-216B-4B6D-9298-30C24280A672}" uniqueName="7" name="Quantity" queryTableFieldId="7"/>
    <tableColumn id="8" xr3:uid="{4AA505AE-F4F8-4651-AC08-E8EBD0C12449}" uniqueName="8" name="Unit_Price" queryTableFieldId="8"/>
    <tableColumn id="9" xr3:uid="{5D5868C0-8364-4C52-8A3E-780F9C60FCF4}" uniqueName="9" name="Discount_Pct" queryTableFieldId="9"/>
    <tableColumn id="10" xr3:uid="{EDC0F285-642C-4122-A319-71DD84BB2619}" uniqueName="10" name="Discount_Amount" queryTableFieldId="10"/>
    <tableColumn id="11" xr3:uid="{D132A3C3-F024-437C-A7BE-95B8B24CB137}" uniqueName="11" name="Sales_Amount" queryTableFieldId="11"/>
    <tableColumn id="12" xr3:uid="{F2E767B4-FC35-42AC-9160-C70EE3EFB78F}" uniqueName="12" name="Cost_Amount" queryTableFieldId="12"/>
    <tableColumn id="13" xr3:uid="{7BD34BE8-1B88-48E6-8028-452FD2C415A6}" uniqueName="13" name="Profit" queryTableFieldId="13"/>
    <tableColumn id="14" xr3:uid="{0BD822D5-6D6B-4E8B-B608-318CCE4066F4}" uniqueName="14" name="Payment_Mode" queryTableFieldId="14" dataDxfId="49"/>
    <tableColumn id="15" xr3:uid="{94FABEFF-C1AA-4FEB-BBE3-92C994F947EB}" uniqueName="15" name="Return_Status" queryTableFieldId="15" dataDxfId="48"/>
    <tableColumn id="16" xr3:uid="{F747BDF7-B3B0-4F59-80FF-2B56DD90ABD5}" uniqueName="16" name="Sales_Channel" queryTableFieldId="16" dataDxfId="47"/>
    <tableColumn id="17" xr3:uid="{DA1CCF19-C874-44F8-8DAA-A1F1B020D54B}" uniqueName="17" name="Order_Time" queryTableFieldId="17"/>
    <tableColumn id="18" xr3:uid="{35F1051C-7E62-40D3-9569-A06E661699E6}" uniqueName="18" name="Day_Type" queryTableFieldId="18" dataDxfId="46"/>
    <tableColumn id="19" xr3:uid="{5FDC4AA4-0E1A-44D8-83EE-BDB0E15A4DEA}" uniqueName="19" name="Product.Product_Name" queryTableFieldId="19" dataDxfId="45"/>
    <tableColumn id="20" xr3:uid="{40692F28-4007-425F-BE79-036BE05D9328}" uniqueName="20" name="Product.Category" totalsRowFunction="custom" queryTableFieldId="20" dataDxfId="44">
      <totalsRowFormula array="1">_xlfn.LET(_xlpm.r,_xlfn._xlws.FILTER(T2:T2501,T2:T2501&lt;&gt;""),INDEX(_xlpm.r,MODE(MATCH(_xlpm.r,_xlpm.r,0))))</totalsRowFormula>
    </tableColumn>
    <tableColumn id="21" xr3:uid="{8DDBAA8E-D334-45C6-9221-C7CFE4FAB48E}" uniqueName="21" name="Product.Selling_Price" queryTableFieldId="21"/>
    <tableColumn id="22" xr3:uid="{2E0CA9B5-C047-4CCB-936D-BC96F4026AFA}" uniqueName="22" name="Customer.Customer_Name" queryTableFieldId="22" dataDxfId="43"/>
    <tableColumn id="23" xr3:uid="{0320E977-2757-4C4C-9635-05B37E255EC8}" uniqueName="23" name="Customer.Membership" queryTableFieldId="23" dataDxfId="42"/>
    <tableColumn id="24" xr3:uid="{60AB2EE8-79E7-4BF2-903E-563A31737BF2}" uniqueName="24" name="Employee.Employee_Name" queryTableFieldId="24" dataDxfId="41"/>
    <tableColumn id="25" xr3:uid="{68FF4B6F-AC7F-4115-9F33-D8C1E0CCFC61}" uniqueName="25" name="Employee.Department" queryTableFieldId="25" dataDxfId="40"/>
    <tableColumn id="26" xr3:uid="{6910AE2F-A3C6-46B9-BB3E-5BC8C20517D5}" uniqueName="26" name="Store.Store_Name" queryTableFieldId="26" dataDxfId="39"/>
    <tableColumn id="27" xr3:uid="{B05C1891-942C-424D-BACD-8B1F2DD37B9A}" uniqueName="27" name="Store.Region" totalsRowFunction="custom" queryTableFieldId="27" dataDxfId="38">
      <totalsRowFormula array="1">_xlfn.LET(_xlpm.r,_xlfn._xlws.FILTER(AA2:AA2501,AA2:AA2501&lt;&gt;""),INDEX(_xlpm.r,MODE(MATCH(_xlpm.r,_xlpm.r,0))))</totalsRowFormula>
    </tableColumn>
    <tableColumn id="28" xr3:uid="{1579EE3E-1094-41D0-AB39-B82E736F8E9B}" uniqueName="28" name="Year" queryTableFieldId="28" dataDxfId="37">
      <calculatedColumnFormula>YEAR(Sales_Trans_2[[#This Row],[Transaction_Date]])</calculatedColumnFormula>
    </tableColumn>
    <tableColumn id="29" xr3:uid="{21C5D63B-47C9-43C9-87A3-11A9A32D9F9A}" uniqueName="29" name="Month" queryTableFieldId="29" dataDxfId="36">
      <calculatedColumnFormula>TEXT(Sales_Trans_2[[#This Row],[Transaction_Date]],"mmm")</calculatedColumnFormula>
    </tableColumn>
    <tableColumn id="30" xr3:uid="{936D8B6F-A285-45CB-BF01-FE433D2FEBC5}" uniqueName="30" name="Month_No" queryTableFieldId="30" dataDxfId="8">
      <calculatedColumnFormula>MONTH(Sales_Trans_2[[#This Row],[Transaction_Date]])</calculatedColumnFormula>
    </tableColumn>
    <tableColumn id="31" xr3:uid="{E2303B77-3FCB-4512-87B0-0DC5C154C37D}" uniqueName="31" name="Profit_margin" queryTableFieldId="31" dataDxfId="5" totalsRowDxfId="7">
      <calculatedColumnFormula>IFERROR(Sales_Trans_2[[#This Row],[Profit]]/Sales_Trans_2[[#This Row],[Sales_Amount]],0)</calculatedColumnFormula>
    </tableColumn>
    <tableColumn id="32" xr3:uid="{CB03D153-7592-4B99-98B2-D89764EF374B}" uniqueName="32" name="Discount band" queryTableFieldId="32" dataDxfId="4">
      <calculatedColumnFormula>IF(Sales_Trans_2[[#This Row],[Discount_Pct]]=0,"0%",
IF(Sales_Trans_2[[#This Row],[Discount_Pct]]&lt;=5,"1-5%",
IF(Sales_Trans_2[[#This Row],[Discount_Pct]]&lt;=10,"6-10%",
IF(Sales_Trans_2[[#This Row],[Discount_Pct]]&lt;=15,"11-15%","&gt;15%"))))</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E85758-C120-4FCE-8AA8-BFB975C98ECE}" name="Sales_Trans" displayName="Sales_Trans" ref="A1:R2501" totalsRowShown="0" headerRowDxfId="35" dataDxfId="34">
  <autoFilter ref="A1:R2501" xr:uid="{00000000-0009-0000-0000-000000000000}"/>
  <sortState xmlns:xlrd2="http://schemas.microsoft.com/office/spreadsheetml/2017/richdata2" ref="A2:R2501">
    <sortCondition descending="1" ref="B1:B2501"/>
  </sortState>
  <tableColumns count="18">
    <tableColumn id="1" xr3:uid="{33ECBDD1-2A6C-4404-BCB5-A3C708A46A09}" name="Invoice_Number" dataDxfId="33"/>
    <tableColumn id="2" xr3:uid="{B1CB909A-D9EC-40CC-A480-5FD9488FA8B2}" name="Transaction_Date" dataDxfId="32"/>
    <tableColumn id="3" xr3:uid="{8F2A1A36-F983-4392-8B51-C0CCF3661A93}" name="Customer_ID" dataDxfId="31"/>
    <tableColumn id="4" xr3:uid="{7510896B-387C-4963-8334-5A497D6F3CA3}" name="Product_ID" dataDxfId="30"/>
    <tableColumn id="5" xr3:uid="{FE563559-AD29-46AE-9AFF-6D4EFA70BBA8}" name="Store_ID" dataDxfId="29"/>
    <tableColumn id="6" xr3:uid="{FA01EED3-ABAF-4E32-81CE-09FAA59910B1}" name="Employee_ID" dataDxfId="28"/>
    <tableColumn id="7" xr3:uid="{F99D4FA8-F7F6-4B1C-9E9D-226971EC7E4F}" name="Quantity" dataDxfId="27"/>
    <tableColumn id="8" xr3:uid="{DC1F0CF4-D916-4C6A-BD6F-510009B41D29}" name="Unit_Price" dataDxfId="26"/>
    <tableColumn id="9" xr3:uid="{F4C858D0-7CC8-42D1-904F-3BE9E275A5BA}" name="Discount_Pct" dataDxfId="25"/>
    <tableColumn id="10" xr3:uid="{9A970AAF-01B0-4901-80BE-456F30F173E7}" name="Discount_Amount" dataDxfId="24"/>
    <tableColumn id="11" xr3:uid="{462D4C9B-FE42-4864-936B-8F8FE712D5CB}" name="Sales_Amount" dataDxfId="23"/>
    <tableColumn id="12" xr3:uid="{140EAF49-471C-4C3A-8D8D-E8FA4F3833B9}" name="Cost_Amount" dataDxfId="22"/>
    <tableColumn id="13" xr3:uid="{F2779511-CF59-4E51-9C40-62D841835A89}" name="Profit" dataDxfId="21"/>
    <tableColumn id="14" xr3:uid="{4979FC8A-2A17-4A9F-9F12-91C50758CDA7}" name="Payment_Mode" dataDxfId="20"/>
    <tableColumn id="15" xr3:uid="{40E963CF-C41C-4B5E-9A4B-BFF1E01CEF20}" name="Return_Status" dataDxfId="19"/>
    <tableColumn id="16" xr3:uid="{FA7F176E-5DCA-4CA9-948A-088B47D7A23F}" name="Sales_Channel" dataDxfId="18"/>
    <tableColumn id="17" xr3:uid="{D50723B1-A95A-4D04-96F5-2252AD57E36E}" name="Order_Time" dataDxfId="17"/>
    <tableColumn id="18" xr3:uid="{F9E9F0EB-DABA-4B2B-BA6F-C1B77494E84F}" name="Day_Type" dataDxfId="16"/>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8DDC5E5-8735-415F-9C6F-67736BB9C6CA}" name="Table8" displayName="Table8" ref="A1:D11" totalsRowShown="0" headerRowDxfId="15" dataDxfId="14">
  <autoFilter ref="A1:D11" xr:uid="{28DDC5E5-8735-415F-9C6F-67736BB9C6CA}"/>
  <tableColumns count="4">
    <tableColumn id="1" xr3:uid="{B5B9994E-7FD0-4C1B-96D6-2449326CBC76}" name="Column_name" dataDxfId="13"/>
    <tableColumn id="2" xr3:uid="{16034C62-9C55-4876-AFC2-80CD91CA9F89}" name="Issue_Description" dataDxfId="12"/>
    <tableColumn id="3" xr3:uid="{67CA8D0D-4060-466C-8351-6F0A4B9168A9}" name="Estimated_row_count" dataDxfId="11"/>
    <tableColumn id="4" xr3:uid="{A6C3031B-E724-4BB9-8F11-3A68B1449861}" name="Changes_applied" dataDxfId="1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A4A6-D666-43F2-B6AC-8EAE2E37D13D}">
  <dimension ref="A1:J181"/>
  <sheetViews>
    <sheetView topLeftCell="A6" workbookViewId="0"/>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0" x14ac:dyDescent="0.25">
      <c r="A1" t="s">
        <v>4</v>
      </c>
      <c r="B1" t="s">
        <v>6929</v>
      </c>
      <c r="C1" t="s">
        <v>6930</v>
      </c>
      <c r="D1" t="s">
        <v>6072</v>
      </c>
      <c r="E1" t="s">
        <v>6070</v>
      </c>
      <c r="F1" t="s">
        <v>6071</v>
      </c>
      <c r="G1" t="s">
        <v>6931</v>
      </c>
      <c r="H1" t="s">
        <v>6932</v>
      </c>
      <c r="I1" t="s">
        <v>6933</v>
      </c>
      <c r="J1" t="s">
        <v>4634</v>
      </c>
    </row>
    <row r="2" spans="1:10" x14ac:dyDescent="0.25">
      <c r="A2" t="s">
        <v>171</v>
      </c>
      <c r="B2" t="s">
        <v>4974</v>
      </c>
      <c r="C2" t="s">
        <v>6248</v>
      </c>
      <c r="D2" t="s">
        <v>4962</v>
      </c>
      <c r="E2" t="s">
        <v>6151</v>
      </c>
      <c r="F2" t="s">
        <v>6078</v>
      </c>
      <c r="G2" t="s">
        <v>6934</v>
      </c>
      <c r="H2" s="8">
        <v>42147</v>
      </c>
      <c r="I2">
        <v>1921769</v>
      </c>
      <c r="J2" t="s">
        <v>4641</v>
      </c>
    </row>
    <row r="3" spans="1:10" x14ac:dyDescent="0.25">
      <c r="A3" t="s">
        <v>771</v>
      </c>
      <c r="B3" t="s">
        <v>4978</v>
      </c>
      <c r="C3" t="s">
        <v>6935</v>
      </c>
      <c r="D3" t="s">
        <v>4962</v>
      </c>
      <c r="E3" t="s">
        <v>6080</v>
      </c>
      <c r="F3" t="s">
        <v>6078</v>
      </c>
      <c r="G3" t="s">
        <v>6936</v>
      </c>
      <c r="H3" s="8">
        <v>42633</v>
      </c>
      <c r="I3">
        <v>591044</v>
      </c>
      <c r="J3" t="s">
        <v>4641</v>
      </c>
    </row>
    <row r="4" spans="1:10" x14ac:dyDescent="0.25">
      <c r="A4" t="s">
        <v>350</v>
      </c>
      <c r="B4" t="s">
        <v>4981</v>
      </c>
      <c r="C4" t="s">
        <v>5096</v>
      </c>
      <c r="D4" t="s">
        <v>4962</v>
      </c>
      <c r="E4" t="s">
        <v>6080</v>
      </c>
      <c r="F4" t="s">
        <v>6078</v>
      </c>
      <c r="G4" t="s">
        <v>6937</v>
      </c>
      <c r="H4" s="8">
        <v>44173</v>
      </c>
      <c r="I4">
        <v>890380</v>
      </c>
      <c r="J4" t="s">
        <v>4641</v>
      </c>
    </row>
    <row r="5" spans="1:10" x14ac:dyDescent="0.25">
      <c r="A5" t="s">
        <v>460</v>
      </c>
      <c r="B5" t="s">
        <v>5405</v>
      </c>
      <c r="C5" t="s">
        <v>5992</v>
      </c>
      <c r="D5" t="s">
        <v>4962</v>
      </c>
      <c r="E5" t="s">
        <v>6084</v>
      </c>
      <c r="F5" t="s">
        <v>6078</v>
      </c>
      <c r="G5" t="s">
        <v>6936</v>
      </c>
      <c r="H5" s="8">
        <v>44049</v>
      </c>
      <c r="I5">
        <v>584869</v>
      </c>
      <c r="J5" t="s">
        <v>4641</v>
      </c>
    </row>
    <row r="6" spans="1:10" x14ac:dyDescent="0.25">
      <c r="A6" t="s">
        <v>114</v>
      </c>
      <c r="B6" t="s">
        <v>5524</v>
      </c>
      <c r="C6" t="s">
        <v>6938</v>
      </c>
      <c r="D6" t="s">
        <v>4962</v>
      </c>
      <c r="E6" t="s">
        <v>6097</v>
      </c>
      <c r="F6" t="s">
        <v>6078</v>
      </c>
      <c r="G6" t="s">
        <v>6937</v>
      </c>
      <c r="H6" s="8">
        <v>42883</v>
      </c>
      <c r="I6">
        <v>983603</v>
      </c>
      <c r="J6" t="s">
        <v>4641</v>
      </c>
    </row>
    <row r="7" spans="1:10" x14ac:dyDescent="0.25">
      <c r="A7" t="s">
        <v>343</v>
      </c>
      <c r="B7" t="s">
        <v>5446</v>
      </c>
      <c r="C7" t="s">
        <v>5940</v>
      </c>
      <c r="D7" t="s">
        <v>4962</v>
      </c>
      <c r="E7" t="s">
        <v>6108</v>
      </c>
      <c r="F7" t="s">
        <v>6109</v>
      </c>
      <c r="G7" t="s">
        <v>6934</v>
      </c>
      <c r="H7" s="8">
        <v>43856</v>
      </c>
      <c r="I7">
        <v>2561982</v>
      </c>
      <c r="J7" t="s">
        <v>4641</v>
      </c>
    </row>
    <row r="8" spans="1:10" x14ac:dyDescent="0.25">
      <c r="A8" t="s">
        <v>808</v>
      </c>
      <c r="B8" t="s">
        <v>5703</v>
      </c>
      <c r="C8" t="s">
        <v>5346</v>
      </c>
      <c r="D8" t="s">
        <v>4962</v>
      </c>
      <c r="E8" t="s">
        <v>6108</v>
      </c>
      <c r="F8" t="s">
        <v>6109</v>
      </c>
      <c r="G8" t="s">
        <v>6937</v>
      </c>
      <c r="H8" s="8">
        <v>44740</v>
      </c>
      <c r="I8">
        <v>988505</v>
      </c>
      <c r="J8" t="s">
        <v>4641</v>
      </c>
    </row>
    <row r="9" spans="1:10" x14ac:dyDescent="0.25">
      <c r="A9" t="s">
        <v>38</v>
      </c>
      <c r="B9" t="s">
        <v>4989</v>
      </c>
      <c r="C9" t="s">
        <v>6939</v>
      </c>
      <c r="D9" t="s">
        <v>4962</v>
      </c>
      <c r="E9" t="s">
        <v>6105</v>
      </c>
      <c r="F9" t="s">
        <v>6106</v>
      </c>
      <c r="G9" t="s">
        <v>6934</v>
      </c>
      <c r="H9" s="8">
        <v>44920</v>
      </c>
      <c r="I9">
        <v>2481146</v>
      </c>
      <c r="J9" t="s">
        <v>4641</v>
      </c>
    </row>
    <row r="10" spans="1:10" x14ac:dyDescent="0.25">
      <c r="A10" t="s">
        <v>1413</v>
      </c>
      <c r="B10" t="s">
        <v>5310</v>
      </c>
      <c r="C10" t="s">
        <v>6940</v>
      </c>
      <c r="D10" t="s">
        <v>4962</v>
      </c>
      <c r="E10" t="s">
        <v>6105</v>
      </c>
      <c r="F10" t="s">
        <v>6106</v>
      </c>
      <c r="G10" t="s">
        <v>6936</v>
      </c>
      <c r="H10" s="8">
        <v>42974</v>
      </c>
      <c r="I10">
        <v>429599</v>
      </c>
      <c r="J10" t="s">
        <v>4641</v>
      </c>
    </row>
    <row r="11" spans="1:10" x14ac:dyDescent="0.25">
      <c r="A11" t="s">
        <v>634</v>
      </c>
      <c r="B11" t="s">
        <v>4995</v>
      </c>
      <c r="C11" t="s">
        <v>6941</v>
      </c>
      <c r="D11" t="s">
        <v>4962</v>
      </c>
      <c r="E11" t="s">
        <v>6105</v>
      </c>
      <c r="F11" t="s">
        <v>6106</v>
      </c>
      <c r="G11" t="s">
        <v>6942</v>
      </c>
      <c r="H11" s="8">
        <v>42536</v>
      </c>
      <c r="I11">
        <v>3928553</v>
      </c>
      <c r="J11" t="s">
        <v>4641</v>
      </c>
    </row>
    <row r="12" spans="1:10" x14ac:dyDescent="0.25">
      <c r="A12" t="s">
        <v>1031</v>
      </c>
      <c r="B12" t="s">
        <v>5000</v>
      </c>
      <c r="C12" t="s">
        <v>5641</v>
      </c>
      <c r="D12" t="s">
        <v>4962</v>
      </c>
      <c r="E12" t="s">
        <v>6125</v>
      </c>
      <c r="F12" t="s">
        <v>6109</v>
      </c>
      <c r="G12" t="s">
        <v>6936</v>
      </c>
      <c r="H12" s="8">
        <v>43687</v>
      </c>
      <c r="I12">
        <v>569084</v>
      </c>
      <c r="J12" t="s">
        <v>4641</v>
      </c>
    </row>
    <row r="13" spans="1:10" x14ac:dyDescent="0.25">
      <c r="A13" t="s">
        <v>400</v>
      </c>
      <c r="B13" t="s">
        <v>5003</v>
      </c>
      <c r="C13" t="s">
        <v>6943</v>
      </c>
      <c r="D13" t="s">
        <v>4962</v>
      </c>
      <c r="E13" t="s">
        <v>6097</v>
      </c>
      <c r="F13" t="s">
        <v>6078</v>
      </c>
      <c r="G13" t="s">
        <v>6936</v>
      </c>
      <c r="H13" s="8">
        <v>43848</v>
      </c>
      <c r="I13">
        <v>544019</v>
      </c>
      <c r="J13" t="s">
        <v>4641</v>
      </c>
    </row>
    <row r="14" spans="1:10" x14ac:dyDescent="0.25">
      <c r="A14" t="s">
        <v>438</v>
      </c>
      <c r="B14" t="s">
        <v>4961</v>
      </c>
      <c r="C14" t="s">
        <v>5181</v>
      </c>
      <c r="D14" t="s">
        <v>4962</v>
      </c>
      <c r="E14" t="s">
        <v>6080</v>
      </c>
      <c r="F14" t="s">
        <v>6078</v>
      </c>
      <c r="G14" t="s">
        <v>6934</v>
      </c>
      <c r="H14" s="8">
        <v>42750</v>
      </c>
      <c r="I14">
        <v>2203116</v>
      </c>
      <c r="J14" t="s">
        <v>4641</v>
      </c>
    </row>
    <row r="15" spans="1:10" x14ac:dyDescent="0.25">
      <c r="A15" t="s">
        <v>612</v>
      </c>
      <c r="B15" t="s">
        <v>5008</v>
      </c>
      <c r="C15" t="s">
        <v>5934</v>
      </c>
      <c r="D15" t="s">
        <v>4962</v>
      </c>
      <c r="E15" t="s">
        <v>6077</v>
      </c>
      <c r="F15" t="s">
        <v>6078</v>
      </c>
      <c r="G15" t="s">
        <v>6934</v>
      </c>
      <c r="H15" s="8">
        <v>42679</v>
      </c>
      <c r="I15">
        <v>2118448</v>
      </c>
      <c r="J15" t="s">
        <v>4641</v>
      </c>
    </row>
    <row r="16" spans="1:10" x14ac:dyDescent="0.25">
      <c r="A16" t="s">
        <v>221</v>
      </c>
      <c r="B16" t="s">
        <v>5019</v>
      </c>
      <c r="C16" t="s">
        <v>6944</v>
      </c>
      <c r="D16" t="s">
        <v>4962</v>
      </c>
      <c r="E16" t="s">
        <v>6094</v>
      </c>
      <c r="F16" t="s">
        <v>6078</v>
      </c>
      <c r="G16" t="s">
        <v>6942</v>
      </c>
      <c r="H16" s="8">
        <v>45469</v>
      </c>
      <c r="I16">
        <v>4219703</v>
      </c>
      <c r="J16" t="s">
        <v>4641</v>
      </c>
    </row>
    <row r="17" spans="1:10" x14ac:dyDescent="0.25">
      <c r="A17" t="s">
        <v>600</v>
      </c>
      <c r="B17" t="s">
        <v>5536</v>
      </c>
      <c r="C17" t="s">
        <v>5951</v>
      </c>
      <c r="D17" t="s">
        <v>4962</v>
      </c>
      <c r="E17" t="s">
        <v>6105</v>
      </c>
      <c r="F17" t="s">
        <v>6106</v>
      </c>
      <c r="G17" t="s">
        <v>6942</v>
      </c>
      <c r="H17" s="8">
        <v>44190</v>
      </c>
      <c r="I17">
        <v>4616552</v>
      </c>
      <c r="J17" t="s">
        <v>4641</v>
      </c>
    </row>
    <row r="18" spans="1:10" x14ac:dyDescent="0.25">
      <c r="A18" t="s">
        <v>204</v>
      </c>
      <c r="B18" t="s">
        <v>5022</v>
      </c>
      <c r="C18" t="s">
        <v>5040</v>
      </c>
      <c r="D18" t="s">
        <v>4962</v>
      </c>
      <c r="E18" t="s">
        <v>6151</v>
      </c>
      <c r="F18" t="s">
        <v>6078</v>
      </c>
      <c r="G18" t="s">
        <v>6937</v>
      </c>
      <c r="H18" s="8">
        <v>44703</v>
      </c>
      <c r="I18">
        <v>1030396</v>
      </c>
      <c r="J18" t="s">
        <v>4641</v>
      </c>
    </row>
    <row r="19" spans="1:10" x14ac:dyDescent="0.25">
      <c r="A19" t="s">
        <v>544</v>
      </c>
      <c r="B19" t="s">
        <v>5407</v>
      </c>
      <c r="C19" t="s">
        <v>6945</v>
      </c>
      <c r="D19" t="s">
        <v>4962</v>
      </c>
      <c r="E19" t="s">
        <v>6121</v>
      </c>
      <c r="F19" t="s">
        <v>6122</v>
      </c>
      <c r="G19" t="s">
        <v>6937</v>
      </c>
      <c r="H19" s="8">
        <v>44632</v>
      </c>
      <c r="I19">
        <v>970105</v>
      </c>
      <c r="J19" t="s">
        <v>4641</v>
      </c>
    </row>
    <row r="20" spans="1:10" x14ac:dyDescent="0.25">
      <c r="A20" t="s">
        <v>72</v>
      </c>
      <c r="B20" t="s">
        <v>5031</v>
      </c>
      <c r="C20" t="s">
        <v>5492</v>
      </c>
      <c r="D20" t="s">
        <v>4962</v>
      </c>
      <c r="E20" t="s">
        <v>6121</v>
      </c>
      <c r="F20" t="s">
        <v>6122</v>
      </c>
      <c r="G20" t="s">
        <v>6937</v>
      </c>
      <c r="H20" s="8">
        <v>45646</v>
      </c>
      <c r="I20">
        <v>967200</v>
      </c>
      <c r="J20" t="s">
        <v>4641</v>
      </c>
    </row>
    <row r="21" spans="1:10" x14ac:dyDescent="0.25">
      <c r="A21" t="s">
        <v>159</v>
      </c>
      <c r="B21" t="s">
        <v>5034</v>
      </c>
      <c r="C21" t="s">
        <v>5583</v>
      </c>
      <c r="D21" t="s">
        <v>4962</v>
      </c>
      <c r="E21" t="s">
        <v>6084</v>
      </c>
      <c r="F21" t="s">
        <v>6078</v>
      </c>
      <c r="G21" t="s">
        <v>6942</v>
      </c>
      <c r="H21" s="8">
        <v>43862</v>
      </c>
      <c r="I21">
        <v>4909566</v>
      </c>
      <c r="J21" t="s">
        <v>4641</v>
      </c>
    </row>
    <row r="22" spans="1:10" x14ac:dyDescent="0.25">
      <c r="A22" t="s">
        <v>857</v>
      </c>
      <c r="B22" t="s">
        <v>5037</v>
      </c>
      <c r="C22" t="s">
        <v>5555</v>
      </c>
      <c r="D22" t="s">
        <v>4962</v>
      </c>
      <c r="E22" t="s">
        <v>6151</v>
      </c>
      <c r="F22" t="s">
        <v>6078</v>
      </c>
      <c r="G22" t="s">
        <v>6934</v>
      </c>
      <c r="H22" s="8">
        <v>43398</v>
      </c>
      <c r="I22">
        <v>2110688</v>
      </c>
      <c r="J22" t="s">
        <v>4641</v>
      </c>
    </row>
    <row r="23" spans="1:10" x14ac:dyDescent="0.25">
      <c r="A23" t="s">
        <v>243</v>
      </c>
      <c r="B23" t="s">
        <v>5046</v>
      </c>
      <c r="C23" t="s">
        <v>6946</v>
      </c>
      <c r="D23" t="s">
        <v>4962</v>
      </c>
      <c r="E23" t="s">
        <v>6080</v>
      </c>
      <c r="F23" t="s">
        <v>6078</v>
      </c>
      <c r="G23" t="s">
        <v>6942</v>
      </c>
      <c r="H23" s="8">
        <v>44114</v>
      </c>
      <c r="I23">
        <v>4327607</v>
      </c>
      <c r="J23" t="s">
        <v>4641</v>
      </c>
    </row>
    <row r="24" spans="1:10" x14ac:dyDescent="0.25">
      <c r="A24" t="s">
        <v>950</v>
      </c>
      <c r="B24" t="s">
        <v>5049</v>
      </c>
      <c r="C24" t="s">
        <v>6947</v>
      </c>
      <c r="D24" t="s">
        <v>4962</v>
      </c>
      <c r="E24" t="s">
        <v>6108</v>
      </c>
      <c r="F24" t="s">
        <v>6109</v>
      </c>
      <c r="G24" t="s">
        <v>6942</v>
      </c>
      <c r="H24" s="8">
        <v>42401</v>
      </c>
      <c r="I24">
        <v>4282083</v>
      </c>
      <c r="J24" t="s">
        <v>4641</v>
      </c>
    </row>
    <row r="25" spans="1:10" x14ac:dyDescent="0.25">
      <c r="A25" t="s">
        <v>617</v>
      </c>
      <c r="B25" t="s">
        <v>5012</v>
      </c>
      <c r="C25" t="s">
        <v>5272</v>
      </c>
      <c r="D25" t="s">
        <v>4962</v>
      </c>
      <c r="E25" t="s">
        <v>6125</v>
      </c>
      <c r="F25" t="s">
        <v>6109</v>
      </c>
      <c r="G25" t="s">
        <v>6937</v>
      </c>
      <c r="H25" s="8">
        <v>45337</v>
      </c>
      <c r="I25">
        <v>1059131</v>
      </c>
      <c r="J25" t="s">
        <v>4641</v>
      </c>
    </row>
    <row r="26" spans="1:10" x14ac:dyDescent="0.25">
      <c r="A26" t="s">
        <v>60</v>
      </c>
      <c r="B26" t="s">
        <v>5051</v>
      </c>
      <c r="C26" t="s">
        <v>6448</v>
      </c>
      <c r="D26" t="s">
        <v>4962</v>
      </c>
      <c r="E26" t="s">
        <v>6080</v>
      </c>
      <c r="F26" t="s">
        <v>6078</v>
      </c>
      <c r="G26" t="s">
        <v>6936</v>
      </c>
      <c r="H26" s="8">
        <v>43917</v>
      </c>
      <c r="I26">
        <v>578838</v>
      </c>
      <c r="J26" t="s">
        <v>4641</v>
      </c>
    </row>
    <row r="27" spans="1:10" x14ac:dyDescent="0.25">
      <c r="A27" t="s">
        <v>254</v>
      </c>
      <c r="B27" t="s">
        <v>5436</v>
      </c>
      <c r="C27" t="s">
        <v>6948</v>
      </c>
      <c r="D27" t="s">
        <v>4962</v>
      </c>
      <c r="E27" t="s">
        <v>6108</v>
      </c>
      <c r="F27" t="s">
        <v>6109</v>
      </c>
      <c r="G27" t="s">
        <v>6934</v>
      </c>
      <c r="H27" s="8">
        <v>42991</v>
      </c>
      <c r="I27">
        <v>2319174</v>
      </c>
      <c r="J27" t="s">
        <v>4641</v>
      </c>
    </row>
    <row r="28" spans="1:10" x14ac:dyDescent="0.25">
      <c r="A28" t="s">
        <v>142</v>
      </c>
      <c r="B28" t="s">
        <v>5057</v>
      </c>
      <c r="C28" t="s">
        <v>6038</v>
      </c>
      <c r="D28" t="s">
        <v>4962</v>
      </c>
      <c r="E28" t="s">
        <v>6077</v>
      </c>
      <c r="F28" t="s">
        <v>6078</v>
      </c>
      <c r="G28" t="s">
        <v>6942</v>
      </c>
      <c r="H28" s="8">
        <v>43175</v>
      </c>
      <c r="I28">
        <v>5159296</v>
      </c>
      <c r="J28" t="s">
        <v>4641</v>
      </c>
    </row>
    <row r="29" spans="1:10" x14ac:dyDescent="0.25">
      <c r="A29" t="s">
        <v>957</v>
      </c>
      <c r="B29" t="s">
        <v>5280</v>
      </c>
      <c r="C29" t="s">
        <v>6949</v>
      </c>
      <c r="D29" t="s">
        <v>4962</v>
      </c>
      <c r="E29" t="s">
        <v>6125</v>
      </c>
      <c r="F29" t="s">
        <v>6109</v>
      </c>
      <c r="G29" t="s">
        <v>6936</v>
      </c>
      <c r="H29" s="8">
        <v>45133</v>
      </c>
      <c r="I29">
        <v>489039</v>
      </c>
      <c r="J29" t="s">
        <v>4641</v>
      </c>
    </row>
    <row r="30" spans="1:10" x14ac:dyDescent="0.25">
      <c r="A30" t="s">
        <v>913</v>
      </c>
      <c r="B30" t="s">
        <v>5063</v>
      </c>
      <c r="C30" t="s">
        <v>6950</v>
      </c>
      <c r="D30" t="s">
        <v>4962</v>
      </c>
      <c r="E30" t="s">
        <v>6125</v>
      </c>
      <c r="F30" t="s">
        <v>6109</v>
      </c>
      <c r="G30" t="s">
        <v>6942</v>
      </c>
      <c r="H30" s="8">
        <v>43187</v>
      </c>
      <c r="I30">
        <v>4433499</v>
      </c>
      <c r="J30" t="s">
        <v>4641</v>
      </c>
    </row>
    <row r="31" spans="1:10" x14ac:dyDescent="0.25">
      <c r="A31" t="s">
        <v>550</v>
      </c>
      <c r="B31" t="s">
        <v>4983</v>
      </c>
      <c r="C31" t="s">
        <v>6386</v>
      </c>
      <c r="D31" t="s">
        <v>4962</v>
      </c>
      <c r="E31" t="s">
        <v>6108</v>
      </c>
      <c r="F31" t="s">
        <v>6109</v>
      </c>
      <c r="G31" t="s">
        <v>6942</v>
      </c>
      <c r="H31" s="8">
        <v>44791</v>
      </c>
      <c r="I31">
        <v>4027644</v>
      </c>
      <c r="J31" t="s">
        <v>4641</v>
      </c>
    </row>
    <row r="32" spans="1:10" x14ac:dyDescent="0.25">
      <c r="A32" t="s">
        <v>421</v>
      </c>
      <c r="B32" t="s">
        <v>5069</v>
      </c>
      <c r="C32" t="s">
        <v>6951</v>
      </c>
      <c r="D32" t="s">
        <v>4962</v>
      </c>
      <c r="E32" t="s">
        <v>6097</v>
      </c>
      <c r="F32" t="s">
        <v>6078</v>
      </c>
      <c r="G32" t="s">
        <v>6934</v>
      </c>
      <c r="H32" s="8">
        <v>45097</v>
      </c>
      <c r="I32">
        <v>2023274</v>
      </c>
      <c r="J32" t="s">
        <v>4641</v>
      </c>
    </row>
    <row r="33" spans="1:10" x14ac:dyDescent="0.25">
      <c r="A33" t="s">
        <v>238</v>
      </c>
      <c r="B33" t="s">
        <v>5073</v>
      </c>
      <c r="C33" t="s">
        <v>6952</v>
      </c>
      <c r="D33" t="s">
        <v>4962</v>
      </c>
      <c r="E33" t="s">
        <v>6105</v>
      </c>
      <c r="F33" t="s">
        <v>6106</v>
      </c>
      <c r="G33" t="s">
        <v>6937</v>
      </c>
      <c r="H33" s="8">
        <v>42566</v>
      </c>
      <c r="I33">
        <v>1018249</v>
      </c>
      <c r="J33" t="s">
        <v>4641</v>
      </c>
    </row>
    <row r="34" spans="1:10" x14ac:dyDescent="0.25">
      <c r="A34" t="s">
        <v>380</v>
      </c>
      <c r="B34" t="s">
        <v>5076</v>
      </c>
      <c r="C34" t="s">
        <v>6953</v>
      </c>
      <c r="D34" t="s">
        <v>4962</v>
      </c>
      <c r="E34" t="s">
        <v>6105</v>
      </c>
      <c r="F34" t="s">
        <v>6106</v>
      </c>
      <c r="G34" t="s">
        <v>6937</v>
      </c>
      <c r="H34" s="8">
        <v>42577</v>
      </c>
      <c r="I34">
        <v>1058381</v>
      </c>
      <c r="J34" t="s">
        <v>4641</v>
      </c>
    </row>
    <row r="35" spans="1:10" x14ac:dyDescent="0.25">
      <c r="A35" t="s">
        <v>232</v>
      </c>
      <c r="B35" t="s">
        <v>5079</v>
      </c>
      <c r="C35" t="s">
        <v>5232</v>
      </c>
      <c r="D35" t="s">
        <v>4962</v>
      </c>
      <c r="E35" t="s">
        <v>6080</v>
      </c>
      <c r="F35" t="s">
        <v>6078</v>
      </c>
      <c r="G35" t="s">
        <v>6937</v>
      </c>
      <c r="H35" s="8">
        <v>44436</v>
      </c>
      <c r="I35">
        <v>924804</v>
      </c>
      <c r="J35" t="s">
        <v>4641</v>
      </c>
    </row>
    <row r="36" spans="1:10" x14ac:dyDescent="0.25">
      <c r="A36" t="s">
        <v>297</v>
      </c>
      <c r="B36" t="s">
        <v>5084</v>
      </c>
      <c r="C36" t="s">
        <v>6954</v>
      </c>
      <c r="D36" t="s">
        <v>4962</v>
      </c>
      <c r="E36" t="s">
        <v>6105</v>
      </c>
      <c r="F36" t="s">
        <v>6106</v>
      </c>
      <c r="G36" t="s">
        <v>6942</v>
      </c>
      <c r="H36" s="8">
        <v>43950</v>
      </c>
      <c r="I36">
        <v>4405163</v>
      </c>
      <c r="J36" t="s">
        <v>4641</v>
      </c>
    </row>
    <row r="37" spans="1:10" x14ac:dyDescent="0.25">
      <c r="A37" t="s">
        <v>1347</v>
      </c>
      <c r="B37" t="s">
        <v>5089</v>
      </c>
      <c r="C37" t="s">
        <v>6050</v>
      </c>
      <c r="D37" t="s">
        <v>4962</v>
      </c>
      <c r="E37" t="s">
        <v>6097</v>
      </c>
      <c r="F37" t="s">
        <v>6078</v>
      </c>
      <c r="G37" t="s">
        <v>6936</v>
      </c>
      <c r="H37" s="8">
        <v>44449</v>
      </c>
      <c r="I37">
        <v>471467</v>
      </c>
      <c r="J37" t="s">
        <v>4641</v>
      </c>
    </row>
    <row r="38" spans="1:10" x14ac:dyDescent="0.25">
      <c r="A38" t="s">
        <v>567</v>
      </c>
      <c r="B38" t="s">
        <v>5353</v>
      </c>
      <c r="C38" t="s">
        <v>6955</v>
      </c>
      <c r="D38" t="s">
        <v>4962</v>
      </c>
      <c r="E38" t="s">
        <v>6121</v>
      </c>
      <c r="F38" t="s">
        <v>6122</v>
      </c>
      <c r="G38" t="s">
        <v>6934</v>
      </c>
      <c r="H38" s="8">
        <v>43972</v>
      </c>
      <c r="I38">
        <v>2273658</v>
      </c>
      <c r="J38" t="s">
        <v>4641</v>
      </c>
    </row>
    <row r="39" spans="1:10" x14ac:dyDescent="0.25">
      <c r="A39" t="s">
        <v>816</v>
      </c>
      <c r="B39" t="s">
        <v>5094</v>
      </c>
      <c r="C39" t="s">
        <v>6956</v>
      </c>
      <c r="D39" t="s">
        <v>4962</v>
      </c>
      <c r="E39" t="s">
        <v>6121</v>
      </c>
      <c r="F39" t="s">
        <v>6122</v>
      </c>
      <c r="G39" t="s">
        <v>6942</v>
      </c>
      <c r="H39" s="8">
        <v>42134</v>
      </c>
      <c r="I39">
        <v>4125485</v>
      </c>
      <c r="J39" t="s">
        <v>4641</v>
      </c>
    </row>
    <row r="40" spans="1:10" x14ac:dyDescent="0.25">
      <c r="A40" t="s">
        <v>303</v>
      </c>
      <c r="B40" t="s">
        <v>5351</v>
      </c>
      <c r="C40" t="s">
        <v>6957</v>
      </c>
      <c r="D40" t="s">
        <v>4962</v>
      </c>
      <c r="E40" t="s">
        <v>6108</v>
      </c>
      <c r="F40" t="s">
        <v>6109</v>
      </c>
      <c r="G40" t="s">
        <v>6936</v>
      </c>
      <c r="H40" s="8">
        <v>43685</v>
      </c>
      <c r="I40">
        <v>577743</v>
      </c>
      <c r="J40" t="s">
        <v>4641</v>
      </c>
    </row>
    <row r="41" spans="1:10" x14ac:dyDescent="0.25">
      <c r="A41" t="s">
        <v>1059</v>
      </c>
      <c r="B41" t="s">
        <v>5099</v>
      </c>
      <c r="C41" t="s">
        <v>6958</v>
      </c>
      <c r="D41" t="s">
        <v>5060</v>
      </c>
      <c r="E41" t="s">
        <v>6077</v>
      </c>
      <c r="F41" t="s">
        <v>6078</v>
      </c>
      <c r="G41" t="s">
        <v>6936</v>
      </c>
      <c r="H41" s="8">
        <v>43336</v>
      </c>
      <c r="I41">
        <v>516958</v>
      </c>
      <c r="J41" t="s">
        <v>4641</v>
      </c>
    </row>
    <row r="42" spans="1:10" x14ac:dyDescent="0.25">
      <c r="A42" t="s">
        <v>1109</v>
      </c>
      <c r="B42" t="s">
        <v>5105</v>
      </c>
      <c r="C42" t="s">
        <v>6959</v>
      </c>
      <c r="D42" t="s">
        <v>4962</v>
      </c>
      <c r="E42" t="s">
        <v>6080</v>
      </c>
      <c r="F42" t="s">
        <v>6078</v>
      </c>
      <c r="G42" t="s">
        <v>6937</v>
      </c>
      <c r="H42" s="8">
        <v>43407</v>
      </c>
      <c r="I42">
        <v>977898</v>
      </c>
      <c r="J42" t="s">
        <v>4641</v>
      </c>
    </row>
    <row r="43" spans="1:10" x14ac:dyDescent="0.25">
      <c r="A43" t="s">
        <v>102</v>
      </c>
      <c r="B43" t="s">
        <v>5511</v>
      </c>
      <c r="C43" t="s">
        <v>6960</v>
      </c>
      <c r="D43" t="s">
        <v>4962</v>
      </c>
      <c r="E43" t="s">
        <v>6084</v>
      </c>
      <c r="F43" t="s">
        <v>6078</v>
      </c>
      <c r="G43" t="s">
        <v>6937</v>
      </c>
      <c r="H43" s="8">
        <v>44290</v>
      </c>
      <c r="I43">
        <v>835833</v>
      </c>
      <c r="J43" t="s">
        <v>4641</v>
      </c>
    </row>
    <row r="44" spans="1:10" x14ac:dyDescent="0.25">
      <c r="A44" t="s">
        <v>192</v>
      </c>
      <c r="B44" t="s">
        <v>5284</v>
      </c>
      <c r="C44" t="s">
        <v>6961</v>
      </c>
      <c r="D44" t="s">
        <v>4962</v>
      </c>
      <c r="E44" t="s">
        <v>6084</v>
      </c>
      <c r="F44" t="s">
        <v>6078</v>
      </c>
      <c r="G44" t="s">
        <v>6936</v>
      </c>
      <c r="H44" s="8">
        <v>43303</v>
      </c>
      <c r="I44">
        <v>486040</v>
      </c>
      <c r="J44" t="s">
        <v>4641</v>
      </c>
    </row>
    <row r="45" spans="1:10" x14ac:dyDescent="0.25">
      <c r="A45" t="s">
        <v>285</v>
      </c>
      <c r="B45" t="s">
        <v>5112</v>
      </c>
      <c r="C45" t="s">
        <v>5569</v>
      </c>
      <c r="D45" t="s">
        <v>4962</v>
      </c>
      <c r="E45" t="s">
        <v>6084</v>
      </c>
      <c r="F45" t="s">
        <v>6078</v>
      </c>
      <c r="G45" t="s">
        <v>6936</v>
      </c>
      <c r="H45" s="8">
        <v>43560</v>
      </c>
      <c r="I45">
        <v>568216</v>
      </c>
      <c r="J45" t="s">
        <v>4641</v>
      </c>
    </row>
    <row r="46" spans="1:10" x14ac:dyDescent="0.25">
      <c r="A46" t="s">
        <v>427</v>
      </c>
      <c r="B46" t="s">
        <v>5117</v>
      </c>
      <c r="C46" t="s">
        <v>6962</v>
      </c>
      <c r="D46" t="s">
        <v>4962</v>
      </c>
      <c r="E46" t="s">
        <v>6151</v>
      </c>
      <c r="F46" t="s">
        <v>6078</v>
      </c>
      <c r="G46" t="s">
        <v>6936</v>
      </c>
      <c r="H46" s="8">
        <v>43423</v>
      </c>
      <c r="I46">
        <v>539795</v>
      </c>
      <c r="J46" t="s">
        <v>4641</v>
      </c>
    </row>
    <row r="47" spans="1:10" x14ac:dyDescent="0.25">
      <c r="A47" t="s">
        <v>1066</v>
      </c>
      <c r="B47" t="s">
        <v>5120</v>
      </c>
      <c r="C47" t="s">
        <v>6963</v>
      </c>
      <c r="D47" t="s">
        <v>4962</v>
      </c>
      <c r="E47" t="s">
        <v>6108</v>
      </c>
      <c r="F47" t="s">
        <v>6109</v>
      </c>
      <c r="G47" t="s">
        <v>6937</v>
      </c>
      <c r="H47" s="8">
        <v>44856</v>
      </c>
      <c r="I47">
        <v>808240</v>
      </c>
      <c r="J47" t="s">
        <v>4641</v>
      </c>
    </row>
    <row r="48" spans="1:10" x14ac:dyDescent="0.25">
      <c r="A48" t="s">
        <v>366</v>
      </c>
      <c r="B48" t="s">
        <v>5334</v>
      </c>
      <c r="C48" t="s">
        <v>6157</v>
      </c>
      <c r="D48" t="s">
        <v>4962</v>
      </c>
      <c r="E48" t="s">
        <v>6121</v>
      </c>
      <c r="F48" t="s">
        <v>6122</v>
      </c>
      <c r="G48" t="s">
        <v>6934</v>
      </c>
      <c r="H48" s="8">
        <v>42929</v>
      </c>
      <c r="I48">
        <v>1910418</v>
      </c>
      <c r="J48" t="s">
        <v>4641</v>
      </c>
    </row>
    <row r="49" spans="1:10" x14ac:dyDescent="0.25">
      <c r="A49" t="s">
        <v>390</v>
      </c>
      <c r="B49" t="s">
        <v>5323</v>
      </c>
      <c r="C49" t="s">
        <v>6964</v>
      </c>
      <c r="D49" t="s">
        <v>4962</v>
      </c>
      <c r="E49" t="s">
        <v>6125</v>
      </c>
      <c r="F49" t="s">
        <v>6109</v>
      </c>
      <c r="G49" t="s">
        <v>6934</v>
      </c>
      <c r="H49" s="8">
        <v>42026</v>
      </c>
      <c r="I49">
        <v>2183318</v>
      </c>
      <c r="J49" t="s">
        <v>4641</v>
      </c>
    </row>
    <row r="50" spans="1:10" x14ac:dyDescent="0.25">
      <c r="A50" t="s">
        <v>153</v>
      </c>
      <c r="B50" t="s">
        <v>5126</v>
      </c>
      <c r="C50" t="s">
        <v>5401</v>
      </c>
      <c r="D50" t="s">
        <v>4962</v>
      </c>
      <c r="E50" t="s">
        <v>6108</v>
      </c>
      <c r="F50" t="s">
        <v>6109</v>
      </c>
      <c r="G50" t="s">
        <v>6937</v>
      </c>
      <c r="H50" s="8">
        <v>43320</v>
      </c>
      <c r="I50">
        <v>968457</v>
      </c>
      <c r="J50" t="s">
        <v>4641</v>
      </c>
    </row>
    <row r="51" spans="1:10" x14ac:dyDescent="0.25">
      <c r="A51" t="s">
        <v>291</v>
      </c>
      <c r="B51" t="s">
        <v>5131</v>
      </c>
      <c r="C51" t="s">
        <v>6965</v>
      </c>
      <c r="D51" t="s">
        <v>4962</v>
      </c>
      <c r="E51" t="s">
        <v>6097</v>
      </c>
      <c r="F51" t="s">
        <v>6078</v>
      </c>
      <c r="G51" t="s">
        <v>6936</v>
      </c>
      <c r="H51" s="8">
        <v>42722</v>
      </c>
      <c r="I51">
        <v>579392</v>
      </c>
      <c r="J51" t="s">
        <v>4641</v>
      </c>
    </row>
    <row r="52" spans="1:10" x14ac:dyDescent="0.25">
      <c r="A52" t="s">
        <v>21</v>
      </c>
      <c r="B52" t="s">
        <v>5133</v>
      </c>
      <c r="C52" t="s">
        <v>5594</v>
      </c>
      <c r="D52" t="s">
        <v>4962</v>
      </c>
      <c r="E52" t="s">
        <v>6151</v>
      </c>
      <c r="F52" t="s">
        <v>6078</v>
      </c>
      <c r="G52" t="s">
        <v>6936</v>
      </c>
      <c r="H52" s="8">
        <v>45232</v>
      </c>
      <c r="I52">
        <v>457604</v>
      </c>
      <c r="J52" t="s">
        <v>4641</v>
      </c>
    </row>
    <row r="53" spans="1:10" x14ac:dyDescent="0.25">
      <c r="A53" t="s">
        <v>852</v>
      </c>
      <c r="B53" t="s">
        <v>5043</v>
      </c>
      <c r="C53" t="s">
        <v>6966</v>
      </c>
      <c r="D53" t="s">
        <v>4962</v>
      </c>
      <c r="E53" t="s">
        <v>6084</v>
      </c>
      <c r="F53" t="s">
        <v>6078</v>
      </c>
      <c r="G53" t="s">
        <v>6942</v>
      </c>
      <c r="H53" s="8">
        <v>44473</v>
      </c>
      <c r="I53">
        <v>5287316</v>
      </c>
      <c r="J53" t="s">
        <v>4641</v>
      </c>
    </row>
    <row r="54" spans="1:10" x14ac:dyDescent="0.25">
      <c r="A54" t="s">
        <v>148</v>
      </c>
      <c r="B54" t="s">
        <v>5135</v>
      </c>
      <c r="C54" t="s">
        <v>6967</v>
      </c>
      <c r="D54" t="s">
        <v>4962</v>
      </c>
      <c r="E54" t="s">
        <v>6080</v>
      </c>
      <c r="F54" t="s">
        <v>6078</v>
      </c>
      <c r="G54" t="s">
        <v>6934</v>
      </c>
      <c r="H54" s="8">
        <v>45647</v>
      </c>
      <c r="I54">
        <v>2525315</v>
      </c>
      <c r="J54" t="s">
        <v>4641</v>
      </c>
    </row>
    <row r="55" spans="1:10" x14ac:dyDescent="0.25">
      <c r="A55" t="s">
        <v>1621</v>
      </c>
      <c r="B55" t="s">
        <v>5138</v>
      </c>
      <c r="C55" t="s">
        <v>6968</v>
      </c>
      <c r="D55" t="s">
        <v>4962</v>
      </c>
      <c r="E55" t="s">
        <v>6108</v>
      </c>
      <c r="F55" t="s">
        <v>6109</v>
      </c>
      <c r="G55" t="s">
        <v>6936</v>
      </c>
      <c r="H55" s="8">
        <v>44999</v>
      </c>
      <c r="I55">
        <v>538449</v>
      </c>
      <c r="J55" t="s">
        <v>4641</v>
      </c>
    </row>
    <row r="56" spans="1:10" x14ac:dyDescent="0.25">
      <c r="A56" t="s">
        <v>906</v>
      </c>
      <c r="B56" t="s">
        <v>5142</v>
      </c>
      <c r="C56" t="s">
        <v>6969</v>
      </c>
      <c r="D56" t="s">
        <v>4962</v>
      </c>
      <c r="E56" t="s">
        <v>6151</v>
      </c>
      <c r="F56" t="s">
        <v>6078</v>
      </c>
      <c r="G56" t="s">
        <v>6934</v>
      </c>
      <c r="H56" s="8">
        <v>44330</v>
      </c>
      <c r="I56">
        <v>2005131</v>
      </c>
      <c r="J56" t="s">
        <v>4641</v>
      </c>
    </row>
    <row r="57" spans="1:10" x14ac:dyDescent="0.25">
      <c r="A57" t="s">
        <v>1247</v>
      </c>
      <c r="B57" t="s">
        <v>5336</v>
      </c>
      <c r="C57" t="s">
        <v>6970</v>
      </c>
      <c r="D57" t="s">
        <v>4962</v>
      </c>
      <c r="E57" t="s">
        <v>6125</v>
      </c>
      <c r="F57" t="s">
        <v>6109</v>
      </c>
      <c r="G57" t="s">
        <v>6942</v>
      </c>
      <c r="H57" s="8">
        <v>43646</v>
      </c>
      <c r="I57">
        <v>4116030</v>
      </c>
      <c r="J57" t="s">
        <v>4641</v>
      </c>
    </row>
    <row r="58" spans="1:10" x14ac:dyDescent="0.25">
      <c r="A58" t="s">
        <v>1323</v>
      </c>
      <c r="B58" t="s">
        <v>5147</v>
      </c>
      <c r="C58" t="s">
        <v>5962</v>
      </c>
      <c r="D58" t="s">
        <v>4962</v>
      </c>
      <c r="E58" t="s">
        <v>6151</v>
      </c>
      <c r="F58" t="s">
        <v>6078</v>
      </c>
      <c r="G58" t="s">
        <v>6934</v>
      </c>
      <c r="H58" s="8">
        <v>43576</v>
      </c>
      <c r="I58">
        <v>2213986</v>
      </c>
      <c r="J58" t="s">
        <v>4641</v>
      </c>
    </row>
    <row r="59" spans="1:10" x14ac:dyDescent="0.25">
      <c r="A59" t="s">
        <v>1180</v>
      </c>
      <c r="B59" t="s">
        <v>5087</v>
      </c>
      <c r="C59" t="s">
        <v>5884</v>
      </c>
      <c r="D59" t="s">
        <v>4962</v>
      </c>
      <c r="E59" t="s">
        <v>6084</v>
      </c>
      <c r="F59" t="s">
        <v>6078</v>
      </c>
      <c r="G59" t="s">
        <v>6937</v>
      </c>
      <c r="H59" s="8">
        <v>43076</v>
      </c>
      <c r="I59">
        <v>983222</v>
      </c>
      <c r="J59" t="s">
        <v>4641</v>
      </c>
    </row>
    <row r="60" spans="1:10" x14ac:dyDescent="0.25">
      <c r="A60" t="s">
        <v>66</v>
      </c>
      <c r="B60" t="s">
        <v>5155</v>
      </c>
      <c r="C60" t="s">
        <v>6971</v>
      </c>
      <c r="D60" t="s">
        <v>4962</v>
      </c>
      <c r="E60" t="s">
        <v>6077</v>
      </c>
      <c r="F60" t="s">
        <v>6078</v>
      </c>
      <c r="G60" t="s">
        <v>6937</v>
      </c>
      <c r="H60" s="8">
        <v>43665</v>
      </c>
      <c r="I60">
        <v>982441</v>
      </c>
      <c r="J60" t="s">
        <v>4641</v>
      </c>
    </row>
    <row r="61" spans="1:10" x14ac:dyDescent="0.25">
      <c r="A61" t="s">
        <v>108</v>
      </c>
      <c r="B61" t="s">
        <v>5303</v>
      </c>
      <c r="C61" t="s">
        <v>5785</v>
      </c>
      <c r="D61" t="s">
        <v>4992</v>
      </c>
      <c r="E61" t="s">
        <v>6084</v>
      </c>
      <c r="F61" t="s">
        <v>6078</v>
      </c>
      <c r="G61" t="s">
        <v>6934</v>
      </c>
      <c r="H61" s="8">
        <v>43963</v>
      </c>
      <c r="I61">
        <v>2220333</v>
      </c>
      <c r="J61" t="s">
        <v>4641</v>
      </c>
    </row>
    <row r="62" spans="1:10" x14ac:dyDescent="0.25">
      <c r="A62" t="s">
        <v>1372</v>
      </c>
      <c r="B62" t="s">
        <v>5356</v>
      </c>
      <c r="C62" t="s">
        <v>6972</v>
      </c>
      <c r="D62" t="s">
        <v>4962</v>
      </c>
      <c r="E62" t="s">
        <v>6121</v>
      </c>
      <c r="F62" t="s">
        <v>6122</v>
      </c>
      <c r="G62" t="s">
        <v>6934</v>
      </c>
      <c r="H62" s="8">
        <v>45289</v>
      </c>
      <c r="I62">
        <v>2456631</v>
      </c>
      <c r="J62" t="s">
        <v>4641</v>
      </c>
    </row>
    <row r="63" spans="1:10" x14ac:dyDescent="0.25">
      <c r="A63" t="s">
        <v>78</v>
      </c>
      <c r="B63" t="s">
        <v>5360</v>
      </c>
      <c r="C63" t="s">
        <v>6973</v>
      </c>
      <c r="D63" t="s">
        <v>4962</v>
      </c>
      <c r="E63" t="s">
        <v>6121</v>
      </c>
      <c r="F63" t="s">
        <v>6122</v>
      </c>
      <c r="G63" t="s">
        <v>6937</v>
      </c>
      <c r="H63" s="8">
        <v>44168</v>
      </c>
      <c r="I63">
        <v>789602</v>
      </c>
      <c r="J63" t="s">
        <v>4641</v>
      </c>
    </row>
    <row r="64" spans="1:10" x14ac:dyDescent="0.25">
      <c r="A64" t="s">
        <v>1682</v>
      </c>
      <c r="B64" t="s">
        <v>5160</v>
      </c>
      <c r="C64" t="s">
        <v>5469</v>
      </c>
      <c r="D64" t="s">
        <v>4962</v>
      </c>
      <c r="E64" t="s">
        <v>6121</v>
      </c>
      <c r="F64" t="s">
        <v>6122</v>
      </c>
      <c r="G64" t="s">
        <v>6934</v>
      </c>
      <c r="H64" s="8">
        <v>44350</v>
      </c>
      <c r="I64">
        <v>1996693</v>
      </c>
      <c r="J64" t="s">
        <v>4641</v>
      </c>
    </row>
    <row r="65" spans="1:10" x14ac:dyDescent="0.25">
      <c r="A65" t="s">
        <v>864</v>
      </c>
      <c r="B65" t="s">
        <v>5166</v>
      </c>
      <c r="C65" t="s">
        <v>6974</v>
      </c>
      <c r="D65" t="s">
        <v>4962</v>
      </c>
      <c r="E65" t="s">
        <v>6105</v>
      </c>
      <c r="F65" t="s">
        <v>6106</v>
      </c>
      <c r="G65" t="s">
        <v>6942</v>
      </c>
      <c r="H65" s="8">
        <v>44007</v>
      </c>
      <c r="I65">
        <v>5240750</v>
      </c>
      <c r="J65" t="s">
        <v>4641</v>
      </c>
    </row>
    <row r="66" spans="1:10" x14ac:dyDescent="0.25">
      <c r="A66" t="s">
        <v>1339</v>
      </c>
      <c r="B66" t="s">
        <v>5792</v>
      </c>
      <c r="D66" t="s">
        <v>4962</v>
      </c>
      <c r="E66" t="s">
        <v>6108</v>
      </c>
      <c r="F66" t="s">
        <v>6109</v>
      </c>
      <c r="G66" t="s">
        <v>6936</v>
      </c>
      <c r="H66" s="8">
        <v>43706</v>
      </c>
      <c r="I66">
        <v>523684</v>
      </c>
      <c r="J66" t="s">
        <v>4641</v>
      </c>
    </row>
    <row r="67" spans="1:10" x14ac:dyDescent="0.25">
      <c r="A67" t="s">
        <v>6915</v>
      </c>
      <c r="B67" t="s">
        <v>6975</v>
      </c>
      <c r="C67" t="s">
        <v>5967</v>
      </c>
      <c r="D67" t="s">
        <v>4962</v>
      </c>
      <c r="E67" t="s">
        <v>6105</v>
      </c>
      <c r="F67" t="s">
        <v>6106</v>
      </c>
      <c r="G67" t="s">
        <v>6937</v>
      </c>
      <c r="H67" s="8">
        <v>43626</v>
      </c>
      <c r="I67">
        <v>1022182</v>
      </c>
      <c r="J67" t="s">
        <v>4641</v>
      </c>
    </row>
    <row r="68" spans="1:10" x14ac:dyDescent="0.25">
      <c r="A68" t="s">
        <v>1063</v>
      </c>
      <c r="B68" t="s">
        <v>5330</v>
      </c>
      <c r="D68" t="s">
        <v>4962</v>
      </c>
      <c r="E68" t="s">
        <v>6094</v>
      </c>
      <c r="F68" t="s">
        <v>6078</v>
      </c>
      <c r="G68" t="s">
        <v>6942</v>
      </c>
      <c r="H68" s="8">
        <v>44873</v>
      </c>
      <c r="I68">
        <v>4677332</v>
      </c>
      <c r="J68" t="s">
        <v>4641</v>
      </c>
    </row>
    <row r="69" spans="1:10" x14ac:dyDescent="0.25">
      <c r="A69" t="s">
        <v>321</v>
      </c>
      <c r="B69" t="s">
        <v>5507</v>
      </c>
      <c r="C69" t="s">
        <v>6976</v>
      </c>
      <c r="D69" t="s">
        <v>4962</v>
      </c>
      <c r="E69" t="s">
        <v>6077</v>
      </c>
      <c r="F69" t="s">
        <v>6078</v>
      </c>
      <c r="G69" t="s">
        <v>6936</v>
      </c>
      <c r="H69" s="8">
        <v>43180</v>
      </c>
      <c r="I69">
        <v>456496</v>
      </c>
      <c r="J69" t="s">
        <v>4641</v>
      </c>
    </row>
    <row r="70" spans="1:10" x14ac:dyDescent="0.25">
      <c r="A70" t="s">
        <v>309</v>
      </c>
      <c r="B70" t="s">
        <v>5122</v>
      </c>
      <c r="C70" t="s">
        <v>6977</v>
      </c>
      <c r="D70" t="s">
        <v>4962</v>
      </c>
      <c r="E70" t="s">
        <v>6151</v>
      </c>
      <c r="F70" t="s">
        <v>6078</v>
      </c>
      <c r="G70" t="s">
        <v>6936</v>
      </c>
      <c r="H70" s="8">
        <v>43538</v>
      </c>
      <c r="I70">
        <v>503493</v>
      </c>
      <c r="J70" t="s">
        <v>4641</v>
      </c>
    </row>
    <row r="71" spans="1:10" x14ac:dyDescent="0.25">
      <c r="A71" t="s">
        <v>704</v>
      </c>
      <c r="B71" t="s">
        <v>4997</v>
      </c>
      <c r="C71" t="s">
        <v>6978</v>
      </c>
      <c r="D71" t="s">
        <v>4962</v>
      </c>
      <c r="E71" t="s">
        <v>6125</v>
      </c>
      <c r="F71" t="s">
        <v>6109</v>
      </c>
      <c r="G71" t="s">
        <v>6936</v>
      </c>
      <c r="H71" s="8">
        <v>42736</v>
      </c>
      <c r="I71">
        <v>517547</v>
      </c>
      <c r="J71" t="s">
        <v>4641</v>
      </c>
    </row>
    <row r="72" spans="1:10" x14ac:dyDescent="0.25">
      <c r="A72" t="s">
        <v>85</v>
      </c>
      <c r="B72" t="s">
        <v>5312</v>
      </c>
      <c r="C72" t="s">
        <v>6979</v>
      </c>
      <c r="D72" t="s">
        <v>4962</v>
      </c>
      <c r="E72" t="s">
        <v>6094</v>
      </c>
      <c r="F72" t="s">
        <v>6078</v>
      </c>
      <c r="G72" t="s">
        <v>6936</v>
      </c>
      <c r="H72" s="8">
        <v>44763</v>
      </c>
      <c r="I72">
        <v>518088</v>
      </c>
      <c r="J72" t="s">
        <v>4641</v>
      </c>
    </row>
    <row r="73" spans="1:10" x14ac:dyDescent="0.25">
      <c r="A73" t="s">
        <v>215</v>
      </c>
      <c r="B73" t="s">
        <v>5169</v>
      </c>
      <c r="C73" t="s">
        <v>6980</v>
      </c>
      <c r="D73" t="s">
        <v>4962</v>
      </c>
      <c r="E73" t="s">
        <v>6094</v>
      </c>
      <c r="F73" t="s">
        <v>6078</v>
      </c>
      <c r="G73" t="s">
        <v>6942</v>
      </c>
      <c r="H73" s="8">
        <v>42777</v>
      </c>
      <c r="I73">
        <v>3875742</v>
      </c>
      <c r="J73" t="s">
        <v>4641</v>
      </c>
    </row>
    <row r="74" spans="1:10" x14ac:dyDescent="0.25">
      <c r="A74" t="s">
        <v>795</v>
      </c>
      <c r="B74" t="s">
        <v>5454</v>
      </c>
      <c r="C74" t="s">
        <v>5580</v>
      </c>
      <c r="D74" t="s">
        <v>4962</v>
      </c>
      <c r="E74" t="s">
        <v>6125</v>
      </c>
      <c r="F74" t="s">
        <v>6109</v>
      </c>
      <c r="G74" t="s">
        <v>6942</v>
      </c>
      <c r="H74" s="8">
        <v>42280</v>
      </c>
      <c r="I74">
        <v>4760462</v>
      </c>
      <c r="J74" t="s">
        <v>4641</v>
      </c>
    </row>
    <row r="75" spans="1:10" x14ac:dyDescent="0.25">
      <c r="A75" t="s">
        <v>830</v>
      </c>
      <c r="B75" t="s">
        <v>5403</v>
      </c>
      <c r="C75" t="s">
        <v>6981</v>
      </c>
      <c r="D75" t="s">
        <v>4962</v>
      </c>
      <c r="E75" t="s">
        <v>6108</v>
      </c>
      <c r="F75" t="s">
        <v>6109</v>
      </c>
      <c r="G75" t="s">
        <v>6942</v>
      </c>
      <c r="H75" s="8">
        <v>43007</v>
      </c>
      <c r="I75">
        <v>4458567</v>
      </c>
      <c r="J75" t="s">
        <v>4641</v>
      </c>
    </row>
    <row r="76" spans="1:10" x14ac:dyDescent="0.25">
      <c r="A76" t="s">
        <v>125</v>
      </c>
      <c r="B76" t="s">
        <v>5173</v>
      </c>
      <c r="C76" t="s">
        <v>6982</v>
      </c>
      <c r="D76" t="s">
        <v>4962</v>
      </c>
      <c r="E76" t="s">
        <v>6094</v>
      </c>
      <c r="F76" t="s">
        <v>6078</v>
      </c>
      <c r="G76" t="s">
        <v>6937</v>
      </c>
      <c r="H76" s="8">
        <v>42578</v>
      </c>
      <c r="I76">
        <v>838760</v>
      </c>
      <c r="J76" t="s">
        <v>4641</v>
      </c>
    </row>
    <row r="77" spans="1:10" x14ac:dyDescent="0.25">
      <c r="A77" t="s">
        <v>415</v>
      </c>
      <c r="B77" t="s">
        <v>5175</v>
      </c>
      <c r="C77" t="s">
        <v>6983</v>
      </c>
      <c r="D77" t="s">
        <v>4962</v>
      </c>
      <c r="E77" t="s">
        <v>6121</v>
      </c>
      <c r="F77" t="s">
        <v>6122</v>
      </c>
      <c r="G77" t="s">
        <v>6937</v>
      </c>
      <c r="H77" s="8">
        <v>42975</v>
      </c>
      <c r="I77">
        <v>1041021</v>
      </c>
      <c r="J77" t="s">
        <v>4641</v>
      </c>
    </row>
    <row r="78" spans="1:10" x14ac:dyDescent="0.25">
      <c r="A78" t="s">
        <v>209</v>
      </c>
      <c r="B78" t="s">
        <v>5067</v>
      </c>
      <c r="C78" t="s">
        <v>6984</v>
      </c>
      <c r="D78" t="s">
        <v>4962</v>
      </c>
      <c r="E78" t="s">
        <v>6105</v>
      </c>
      <c r="F78" t="s">
        <v>6106</v>
      </c>
      <c r="G78" t="s">
        <v>6936</v>
      </c>
      <c r="H78" s="8">
        <v>44281</v>
      </c>
      <c r="I78">
        <v>433204</v>
      </c>
      <c r="J78" t="s">
        <v>4641</v>
      </c>
    </row>
    <row r="79" spans="1:10" x14ac:dyDescent="0.25">
      <c r="A79" t="s">
        <v>1233</v>
      </c>
      <c r="B79" t="s">
        <v>5290</v>
      </c>
      <c r="C79" t="s">
        <v>6985</v>
      </c>
      <c r="D79" t="s">
        <v>4962</v>
      </c>
      <c r="E79" t="s">
        <v>6080</v>
      </c>
      <c r="F79" t="s">
        <v>6078</v>
      </c>
      <c r="G79" t="s">
        <v>6936</v>
      </c>
      <c r="H79" s="8">
        <v>44857</v>
      </c>
      <c r="I79">
        <v>496445</v>
      </c>
      <c r="J79" t="s">
        <v>4641</v>
      </c>
    </row>
    <row r="80" spans="1:10" x14ac:dyDescent="0.25">
      <c r="A80" t="s">
        <v>488</v>
      </c>
      <c r="B80" t="s">
        <v>5339</v>
      </c>
      <c r="C80" t="s">
        <v>6986</v>
      </c>
      <c r="D80" t="s">
        <v>4962</v>
      </c>
      <c r="E80" t="s">
        <v>6084</v>
      </c>
      <c r="F80" t="s">
        <v>6078</v>
      </c>
      <c r="G80" t="s">
        <v>6934</v>
      </c>
      <c r="H80" s="8">
        <v>45483</v>
      </c>
      <c r="I80">
        <v>2101567</v>
      </c>
      <c r="J80" t="s">
        <v>4641</v>
      </c>
    </row>
    <row r="81" spans="1:10" x14ac:dyDescent="0.25">
      <c r="A81" t="s">
        <v>1157</v>
      </c>
      <c r="B81" t="s">
        <v>5180</v>
      </c>
      <c r="C81" t="s">
        <v>5857</v>
      </c>
      <c r="D81" t="s">
        <v>4962</v>
      </c>
      <c r="E81" t="s">
        <v>6151</v>
      </c>
      <c r="F81" t="s">
        <v>6078</v>
      </c>
      <c r="G81" t="s">
        <v>6934</v>
      </c>
      <c r="H81" s="8">
        <v>44175</v>
      </c>
      <c r="I81">
        <v>2169082</v>
      </c>
      <c r="J81" t="s">
        <v>4641</v>
      </c>
    </row>
    <row r="82" spans="1:10" x14ac:dyDescent="0.25">
      <c r="A82" t="s">
        <v>639</v>
      </c>
      <c r="B82" t="s">
        <v>4986</v>
      </c>
      <c r="C82" t="s">
        <v>6987</v>
      </c>
      <c r="D82" t="s">
        <v>4962</v>
      </c>
      <c r="E82" t="s">
        <v>6084</v>
      </c>
      <c r="F82" t="s">
        <v>6078</v>
      </c>
      <c r="G82" t="s">
        <v>6937</v>
      </c>
      <c r="H82" s="8">
        <v>45474</v>
      </c>
      <c r="I82">
        <v>794126</v>
      </c>
      <c r="J82" t="s">
        <v>4641</v>
      </c>
    </row>
    <row r="83" spans="1:10" x14ac:dyDescent="0.25">
      <c r="A83" t="s">
        <v>31</v>
      </c>
      <c r="B83" t="s">
        <v>5188</v>
      </c>
      <c r="C83" t="s">
        <v>6988</v>
      </c>
      <c r="D83" t="s">
        <v>4962</v>
      </c>
      <c r="E83" t="s">
        <v>6094</v>
      </c>
      <c r="F83" t="s">
        <v>6078</v>
      </c>
      <c r="G83" t="s">
        <v>6942</v>
      </c>
      <c r="H83" s="8">
        <v>44474</v>
      </c>
      <c r="I83">
        <v>5200952</v>
      </c>
      <c r="J83" t="s">
        <v>4641</v>
      </c>
    </row>
    <row r="84" spans="1:10" x14ac:dyDescent="0.25">
      <c r="A84" t="s">
        <v>1799</v>
      </c>
      <c r="B84" t="s">
        <v>5193</v>
      </c>
      <c r="C84" t="s">
        <v>5500</v>
      </c>
      <c r="D84" t="s">
        <v>4962</v>
      </c>
      <c r="E84" t="s">
        <v>6094</v>
      </c>
      <c r="F84" t="s">
        <v>6078</v>
      </c>
      <c r="G84" t="s">
        <v>6936</v>
      </c>
      <c r="H84" s="8">
        <v>42893</v>
      </c>
      <c r="I84">
        <v>461555</v>
      </c>
      <c r="J84" t="s">
        <v>4641</v>
      </c>
    </row>
    <row r="85" spans="1:10" x14ac:dyDescent="0.25">
      <c r="A85" t="s">
        <v>90</v>
      </c>
      <c r="B85" t="s">
        <v>5468</v>
      </c>
      <c r="D85" t="s">
        <v>4962</v>
      </c>
      <c r="E85" t="s">
        <v>6080</v>
      </c>
      <c r="F85" t="s">
        <v>6078</v>
      </c>
      <c r="G85" t="s">
        <v>6942</v>
      </c>
      <c r="H85" s="8">
        <v>45042</v>
      </c>
      <c r="I85">
        <v>5001334</v>
      </c>
      <c r="J85" t="s">
        <v>4641</v>
      </c>
    </row>
    <row r="86" spans="1:10" x14ac:dyDescent="0.25">
      <c r="A86" t="s">
        <v>623</v>
      </c>
      <c r="B86" t="s">
        <v>5196</v>
      </c>
      <c r="C86" t="s">
        <v>5742</v>
      </c>
      <c r="D86" t="s">
        <v>4962</v>
      </c>
      <c r="E86" t="s">
        <v>6108</v>
      </c>
      <c r="F86" t="s">
        <v>6109</v>
      </c>
      <c r="G86" t="s">
        <v>6937</v>
      </c>
      <c r="H86" s="8">
        <v>42985</v>
      </c>
      <c r="I86">
        <v>1009286</v>
      </c>
      <c r="J86" t="s">
        <v>4641</v>
      </c>
    </row>
    <row r="87" spans="1:10" x14ac:dyDescent="0.25">
      <c r="A87" t="s">
        <v>187</v>
      </c>
      <c r="B87" t="s">
        <v>5200</v>
      </c>
      <c r="C87" t="s">
        <v>5827</v>
      </c>
      <c r="D87" t="s">
        <v>4962</v>
      </c>
      <c r="E87" t="s">
        <v>6125</v>
      </c>
      <c r="F87" t="s">
        <v>6109</v>
      </c>
      <c r="G87" t="s">
        <v>6937</v>
      </c>
      <c r="H87" s="8">
        <v>43076</v>
      </c>
      <c r="I87">
        <v>926537</v>
      </c>
      <c r="J87" t="s">
        <v>4641</v>
      </c>
    </row>
    <row r="88" spans="1:10" x14ac:dyDescent="0.25">
      <c r="A88" t="s">
        <v>248</v>
      </c>
      <c r="B88" t="s">
        <v>5317</v>
      </c>
      <c r="C88" t="s">
        <v>6989</v>
      </c>
      <c r="D88" t="s">
        <v>4962</v>
      </c>
      <c r="E88" t="s">
        <v>6108</v>
      </c>
      <c r="F88" t="s">
        <v>6109</v>
      </c>
      <c r="G88" t="s">
        <v>6936</v>
      </c>
      <c r="H88" s="8">
        <v>43286</v>
      </c>
      <c r="I88">
        <v>433000</v>
      </c>
      <c r="J88" t="s">
        <v>4641</v>
      </c>
    </row>
    <row r="89" spans="1:10" x14ac:dyDescent="0.25">
      <c r="A89" t="s">
        <v>198</v>
      </c>
      <c r="B89" t="s">
        <v>5097</v>
      </c>
      <c r="C89" t="s">
        <v>6990</v>
      </c>
      <c r="D89" t="s">
        <v>4962</v>
      </c>
      <c r="E89" t="s">
        <v>6094</v>
      </c>
      <c r="F89" t="s">
        <v>6078</v>
      </c>
      <c r="G89" t="s">
        <v>6936</v>
      </c>
      <c r="H89" s="8">
        <v>44377</v>
      </c>
      <c r="I89">
        <v>476658</v>
      </c>
      <c r="J89" t="s">
        <v>4641</v>
      </c>
    </row>
    <row r="90" spans="1:10" x14ac:dyDescent="0.25">
      <c r="A90" t="s">
        <v>355</v>
      </c>
      <c r="B90" t="s">
        <v>5204</v>
      </c>
      <c r="C90" t="s">
        <v>6991</v>
      </c>
      <c r="D90" t="s">
        <v>4962</v>
      </c>
      <c r="E90" t="s">
        <v>6094</v>
      </c>
      <c r="F90" t="s">
        <v>6078</v>
      </c>
      <c r="G90" t="s">
        <v>6937</v>
      </c>
      <c r="H90" s="8">
        <v>44050</v>
      </c>
      <c r="I90">
        <v>846057</v>
      </c>
      <c r="J90" t="s">
        <v>4641</v>
      </c>
    </row>
    <row r="91" spans="1:10" x14ac:dyDescent="0.25">
      <c r="A91" t="s">
        <v>1309</v>
      </c>
      <c r="B91" t="s">
        <v>5212</v>
      </c>
      <c r="C91" t="s">
        <v>6992</v>
      </c>
      <c r="D91" t="s">
        <v>4962</v>
      </c>
      <c r="E91" t="s">
        <v>6108</v>
      </c>
      <c r="F91" t="s">
        <v>6109</v>
      </c>
      <c r="G91" t="s">
        <v>6934</v>
      </c>
      <c r="H91" s="8">
        <v>43892</v>
      </c>
      <c r="I91">
        <v>2434234</v>
      </c>
      <c r="J91" t="s">
        <v>4641</v>
      </c>
    </row>
    <row r="92" spans="1:10" x14ac:dyDescent="0.25">
      <c r="A92" t="s">
        <v>120</v>
      </c>
      <c r="B92" t="s">
        <v>5207</v>
      </c>
      <c r="C92" t="s">
        <v>6993</v>
      </c>
      <c r="D92" t="s">
        <v>4962</v>
      </c>
      <c r="E92" t="s">
        <v>6080</v>
      </c>
      <c r="F92" t="s">
        <v>6078</v>
      </c>
      <c r="G92" t="s">
        <v>6942</v>
      </c>
      <c r="H92" s="8">
        <v>45647</v>
      </c>
      <c r="I92">
        <v>4650212</v>
      </c>
      <c r="J92" t="s">
        <v>4641</v>
      </c>
    </row>
    <row r="93" spans="1:10" x14ac:dyDescent="0.25">
      <c r="A93" t="s">
        <v>327</v>
      </c>
      <c r="B93" t="s">
        <v>5216</v>
      </c>
      <c r="C93" t="s">
        <v>6994</v>
      </c>
      <c r="D93" t="s">
        <v>4962</v>
      </c>
      <c r="E93" t="s">
        <v>6097</v>
      </c>
      <c r="F93" t="s">
        <v>6078</v>
      </c>
      <c r="G93" t="s">
        <v>6934</v>
      </c>
      <c r="H93" s="8">
        <v>42568</v>
      </c>
      <c r="I93">
        <v>1922335</v>
      </c>
      <c r="J93" t="s">
        <v>4641</v>
      </c>
    </row>
    <row r="94" spans="1:10" x14ac:dyDescent="0.25">
      <c r="A94" t="s">
        <v>2611</v>
      </c>
      <c r="B94" t="s">
        <v>5305</v>
      </c>
      <c r="C94" t="s">
        <v>5102</v>
      </c>
      <c r="D94" t="s">
        <v>5060</v>
      </c>
      <c r="E94" t="s">
        <v>6252</v>
      </c>
      <c r="F94" t="s">
        <v>6199</v>
      </c>
      <c r="G94" t="s">
        <v>6936</v>
      </c>
      <c r="H94" s="8">
        <v>42252</v>
      </c>
      <c r="I94">
        <v>540374</v>
      </c>
      <c r="J94" t="s">
        <v>4641</v>
      </c>
    </row>
    <row r="95" spans="1:10" x14ac:dyDescent="0.25">
      <c r="A95" t="s">
        <v>1448</v>
      </c>
      <c r="B95" t="s">
        <v>5603</v>
      </c>
      <c r="C95" t="s">
        <v>5113</v>
      </c>
      <c r="D95" t="s">
        <v>5060</v>
      </c>
      <c r="E95" t="s">
        <v>6198</v>
      </c>
      <c r="F95" t="s">
        <v>6199</v>
      </c>
      <c r="G95" t="s">
        <v>6937</v>
      </c>
      <c r="H95" s="8">
        <v>42073</v>
      </c>
      <c r="I95">
        <v>933757</v>
      </c>
      <c r="J95" t="s">
        <v>4641</v>
      </c>
    </row>
    <row r="96" spans="1:10" x14ac:dyDescent="0.25">
      <c r="A96" t="s">
        <v>835</v>
      </c>
      <c r="B96" t="s">
        <v>5567</v>
      </c>
      <c r="C96" t="s">
        <v>6995</v>
      </c>
      <c r="D96" t="s">
        <v>5060</v>
      </c>
      <c r="E96" t="s">
        <v>6129</v>
      </c>
      <c r="F96" t="s">
        <v>6130</v>
      </c>
      <c r="G96" t="s">
        <v>6934</v>
      </c>
      <c r="H96" s="8">
        <v>45307</v>
      </c>
      <c r="I96">
        <v>1952402</v>
      </c>
      <c r="J96" t="s">
        <v>4641</v>
      </c>
    </row>
    <row r="97" spans="1:10" x14ac:dyDescent="0.25">
      <c r="A97" t="s">
        <v>962</v>
      </c>
      <c r="B97" t="s">
        <v>5480</v>
      </c>
      <c r="C97" t="s">
        <v>6996</v>
      </c>
      <c r="D97" t="s">
        <v>5060</v>
      </c>
      <c r="E97" t="s">
        <v>6198</v>
      </c>
      <c r="F97" t="s">
        <v>6199</v>
      </c>
      <c r="G97" t="s">
        <v>6937</v>
      </c>
      <c r="H97" s="8">
        <v>44161</v>
      </c>
      <c r="I97">
        <v>1021792</v>
      </c>
      <c r="J97" t="s">
        <v>4641</v>
      </c>
    </row>
    <row r="98" spans="1:10" x14ac:dyDescent="0.25">
      <c r="A98" t="s">
        <v>576</v>
      </c>
      <c r="B98" t="s">
        <v>5220</v>
      </c>
      <c r="C98" t="s">
        <v>5634</v>
      </c>
      <c r="D98" t="s">
        <v>5060</v>
      </c>
      <c r="E98" t="s">
        <v>6129</v>
      </c>
      <c r="F98" t="s">
        <v>6130</v>
      </c>
      <c r="G98" t="s">
        <v>6934</v>
      </c>
      <c r="H98" s="8">
        <v>43885</v>
      </c>
      <c r="I98">
        <v>2632479</v>
      </c>
      <c r="J98" t="s">
        <v>4641</v>
      </c>
    </row>
    <row r="99" spans="1:10" x14ac:dyDescent="0.25">
      <c r="A99" t="s">
        <v>675</v>
      </c>
      <c r="B99" t="s">
        <v>5486</v>
      </c>
      <c r="C99" t="s">
        <v>6997</v>
      </c>
      <c r="D99" t="s">
        <v>4992</v>
      </c>
      <c r="E99" t="s">
        <v>6252</v>
      </c>
      <c r="F99" t="s">
        <v>6199</v>
      </c>
      <c r="G99" t="s">
        <v>6936</v>
      </c>
      <c r="H99" s="8">
        <v>42387</v>
      </c>
      <c r="I99">
        <v>491371</v>
      </c>
      <c r="J99" t="s">
        <v>4641</v>
      </c>
    </row>
    <row r="100" spans="1:10" x14ac:dyDescent="0.25">
      <c r="A100" t="s">
        <v>504</v>
      </c>
      <c r="B100" t="s">
        <v>5349</v>
      </c>
      <c r="C100" t="s">
        <v>5492</v>
      </c>
      <c r="D100" t="s">
        <v>5060</v>
      </c>
      <c r="E100" t="s">
        <v>6236</v>
      </c>
      <c r="F100" t="s">
        <v>6199</v>
      </c>
      <c r="G100" t="s">
        <v>6936</v>
      </c>
      <c r="H100" s="8">
        <v>42343</v>
      </c>
      <c r="I100">
        <v>572932</v>
      </c>
      <c r="J100" t="s">
        <v>4641</v>
      </c>
    </row>
    <row r="101" spans="1:10" x14ac:dyDescent="0.25">
      <c r="A101" t="s">
        <v>45</v>
      </c>
      <c r="B101" t="s">
        <v>5423</v>
      </c>
      <c r="C101" t="s">
        <v>6998</v>
      </c>
      <c r="D101" t="s">
        <v>5060</v>
      </c>
      <c r="E101" t="s">
        <v>6129</v>
      </c>
      <c r="F101" t="s">
        <v>6130</v>
      </c>
      <c r="G101" t="s">
        <v>6934</v>
      </c>
      <c r="H101" s="8">
        <v>42179</v>
      </c>
      <c r="I101">
        <v>2032791</v>
      </c>
      <c r="J101" t="s">
        <v>4641</v>
      </c>
    </row>
    <row r="102" spans="1:10" x14ac:dyDescent="0.25">
      <c r="A102" t="s">
        <v>584</v>
      </c>
      <c r="B102" t="s">
        <v>5226</v>
      </c>
      <c r="C102" t="s">
        <v>6064</v>
      </c>
      <c r="D102" t="s">
        <v>5060</v>
      </c>
      <c r="E102" t="s">
        <v>6236</v>
      </c>
      <c r="F102" t="s">
        <v>6199</v>
      </c>
      <c r="G102" t="s">
        <v>6937</v>
      </c>
      <c r="H102" s="8">
        <v>44808</v>
      </c>
      <c r="I102">
        <v>1048283</v>
      </c>
      <c r="J102" t="s">
        <v>4641</v>
      </c>
    </row>
    <row r="103" spans="1:10" x14ac:dyDescent="0.25">
      <c r="A103" t="s">
        <v>1252</v>
      </c>
      <c r="B103" t="s">
        <v>5498</v>
      </c>
      <c r="C103" t="s">
        <v>6999</v>
      </c>
      <c r="D103" t="s">
        <v>4962</v>
      </c>
      <c r="E103" t="s">
        <v>6236</v>
      </c>
      <c r="F103" t="s">
        <v>6199</v>
      </c>
      <c r="G103" t="s">
        <v>6934</v>
      </c>
      <c r="H103" s="8">
        <v>42069</v>
      </c>
      <c r="I103">
        <v>2322017</v>
      </c>
      <c r="J103" t="s">
        <v>4641</v>
      </c>
    </row>
    <row r="104" spans="1:10" x14ac:dyDescent="0.25">
      <c r="A104" t="s">
        <v>1145</v>
      </c>
      <c r="B104" t="s">
        <v>5908</v>
      </c>
      <c r="C104" t="s">
        <v>7000</v>
      </c>
      <c r="D104" t="s">
        <v>5060</v>
      </c>
      <c r="E104" t="s">
        <v>6196</v>
      </c>
      <c r="F104" t="s">
        <v>6130</v>
      </c>
      <c r="G104" t="s">
        <v>6936</v>
      </c>
      <c r="H104" s="8">
        <v>42989</v>
      </c>
      <c r="I104">
        <v>543481</v>
      </c>
      <c r="J104" t="s">
        <v>4641</v>
      </c>
    </row>
    <row r="105" spans="1:10" x14ac:dyDescent="0.25">
      <c r="A105" t="s">
        <v>177</v>
      </c>
      <c r="B105" t="s">
        <v>5227</v>
      </c>
      <c r="C105" t="s">
        <v>5916</v>
      </c>
      <c r="D105" t="s">
        <v>5060</v>
      </c>
      <c r="E105" t="s">
        <v>6236</v>
      </c>
      <c r="F105" t="s">
        <v>6199</v>
      </c>
      <c r="G105" t="s">
        <v>6942</v>
      </c>
      <c r="H105" s="8">
        <v>45242</v>
      </c>
      <c r="I105">
        <v>4613748</v>
      </c>
      <c r="J105" t="s">
        <v>4641</v>
      </c>
    </row>
    <row r="106" spans="1:10" x14ac:dyDescent="0.25">
      <c r="A106" t="s">
        <v>1343</v>
      </c>
      <c r="B106" t="s">
        <v>5229</v>
      </c>
      <c r="D106" t="s">
        <v>5060</v>
      </c>
      <c r="E106" t="s">
        <v>6129</v>
      </c>
      <c r="F106" t="s">
        <v>6130</v>
      </c>
      <c r="G106" t="s">
        <v>6936</v>
      </c>
      <c r="H106" s="8">
        <v>43400</v>
      </c>
      <c r="I106">
        <v>594561</v>
      </c>
      <c r="J106" t="s">
        <v>4641</v>
      </c>
    </row>
    <row r="107" spans="1:10" x14ac:dyDescent="0.25">
      <c r="A107" t="s">
        <v>681</v>
      </c>
      <c r="B107" t="s">
        <v>5380</v>
      </c>
      <c r="C107" t="s">
        <v>7001</v>
      </c>
      <c r="D107" t="s">
        <v>5060</v>
      </c>
      <c r="E107" t="s">
        <v>6129</v>
      </c>
      <c r="F107" t="s">
        <v>6130</v>
      </c>
      <c r="G107" t="s">
        <v>6934</v>
      </c>
      <c r="H107" s="8">
        <v>44014</v>
      </c>
      <c r="I107">
        <v>2143974</v>
      </c>
      <c r="J107" t="s">
        <v>4641</v>
      </c>
    </row>
    <row r="108" spans="1:10" x14ac:dyDescent="0.25">
      <c r="A108" t="s">
        <v>1092</v>
      </c>
      <c r="B108" t="s">
        <v>5150</v>
      </c>
      <c r="C108" t="s">
        <v>7002</v>
      </c>
      <c r="D108" t="s">
        <v>5060</v>
      </c>
      <c r="E108" t="s">
        <v>6196</v>
      </c>
      <c r="F108" t="s">
        <v>6130</v>
      </c>
      <c r="G108" t="s">
        <v>6937</v>
      </c>
      <c r="H108" s="8">
        <v>42356</v>
      </c>
      <c r="I108">
        <v>1016387</v>
      </c>
      <c r="J108" t="s">
        <v>4641</v>
      </c>
    </row>
    <row r="109" spans="1:10" x14ac:dyDescent="0.25">
      <c r="A109" t="s">
        <v>778</v>
      </c>
      <c r="B109" t="s">
        <v>5432</v>
      </c>
      <c r="C109" t="s">
        <v>5751</v>
      </c>
      <c r="D109" t="s">
        <v>5060</v>
      </c>
      <c r="E109" t="s">
        <v>6198</v>
      </c>
      <c r="F109" t="s">
        <v>6199</v>
      </c>
      <c r="G109" t="s">
        <v>6936</v>
      </c>
      <c r="H109" s="8">
        <v>45034</v>
      </c>
      <c r="I109">
        <v>480418</v>
      </c>
      <c r="J109" t="s">
        <v>4641</v>
      </c>
    </row>
    <row r="110" spans="1:10" x14ac:dyDescent="0.25">
      <c r="A110" t="s">
        <v>760</v>
      </c>
      <c r="B110" t="s">
        <v>5364</v>
      </c>
      <c r="C110" t="s">
        <v>5737</v>
      </c>
      <c r="D110" t="s">
        <v>5060</v>
      </c>
      <c r="E110" t="s">
        <v>6198</v>
      </c>
      <c r="F110" t="s">
        <v>6199</v>
      </c>
      <c r="G110" t="s">
        <v>6937</v>
      </c>
      <c r="H110" s="8">
        <v>45123</v>
      </c>
      <c r="I110">
        <v>797202</v>
      </c>
      <c r="J110" t="s">
        <v>4641</v>
      </c>
    </row>
    <row r="111" spans="1:10" x14ac:dyDescent="0.25">
      <c r="A111" t="s">
        <v>700</v>
      </c>
      <c r="B111" t="s">
        <v>5231</v>
      </c>
      <c r="C111" t="s">
        <v>5047</v>
      </c>
      <c r="D111" t="s">
        <v>5060</v>
      </c>
      <c r="E111" t="s">
        <v>6198</v>
      </c>
      <c r="F111" t="s">
        <v>6199</v>
      </c>
      <c r="G111" t="s">
        <v>6936</v>
      </c>
      <c r="H111" s="8">
        <v>44103</v>
      </c>
      <c r="I111">
        <v>443076</v>
      </c>
      <c r="J111" t="s">
        <v>4641</v>
      </c>
    </row>
    <row r="112" spans="1:10" x14ac:dyDescent="0.25">
      <c r="A112" t="s">
        <v>1289</v>
      </c>
      <c r="B112" t="s">
        <v>5234</v>
      </c>
      <c r="C112" t="s">
        <v>7003</v>
      </c>
      <c r="D112" t="s">
        <v>5060</v>
      </c>
      <c r="E112" t="s">
        <v>6198</v>
      </c>
      <c r="F112" t="s">
        <v>6199</v>
      </c>
      <c r="G112" t="s">
        <v>6936</v>
      </c>
      <c r="H112" s="8">
        <v>45542</v>
      </c>
      <c r="I112">
        <v>427159</v>
      </c>
      <c r="J112" t="s">
        <v>4641</v>
      </c>
    </row>
    <row r="113" spans="1:10" x14ac:dyDescent="0.25">
      <c r="A113" t="s">
        <v>1431</v>
      </c>
      <c r="B113" t="s">
        <v>5386</v>
      </c>
      <c r="C113" t="s">
        <v>7004</v>
      </c>
      <c r="D113" t="s">
        <v>5060</v>
      </c>
      <c r="E113" t="s">
        <v>6196</v>
      </c>
      <c r="F113" t="s">
        <v>6130</v>
      </c>
      <c r="G113" t="s">
        <v>6934</v>
      </c>
      <c r="H113" s="8">
        <v>42999</v>
      </c>
      <c r="I113">
        <v>2397693</v>
      </c>
      <c r="J113" t="s">
        <v>4641</v>
      </c>
    </row>
    <row r="114" spans="1:10" x14ac:dyDescent="0.25">
      <c r="A114" t="s">
        <v>877</v>
      </c>
      <c r="B114" t="s">
        <v>5392</v>
      </c>
      <c r="C114" t="s">
        <v>6984</v>
      </c>
      <c r="D114" t="s">
        <v>5060</v>
      </c>
      <c r="E114" t="s">
        <v>6252</v>
      </c>
      <c r="F114" t="s">
        <v>6199</v>
      </c>
      <c r="G114" t="s">
        <v>6942</v>
      </c>
      <c r="H114" s="8">
        <v>42602</v>
      </c>
      <c r="I114">
        <v>4088351</v>
      </c>
      <c r="J114" t="s">
        <v>4641</v>
      </c>
    </row>
    <row r="115" spans="1:10" x14ac:dyDescent="0.25">
      <c r="A115" t="s">
        <v>131</v>
      </c>
      <c r="B115" t="s">
        <v>5076</v>
      </c>
      <c r="C115" t="s">
        <v>5015</v>
      </c>
      <c r="D115" t="s">
        <v>5060</v>
      </c>
      <c r="E115" t="s">
        <v>6129</v>
      </c>
      <c r="F115" t="s">
        <v>6130</v>
      </c>
      <c r="G115" t="s">
        <v>6934</v>
      </c>
      <c r="H115" s="8">
        <v>43035</v>
      </c>
      <c r="I115">
        <v>2425092</v>
      </c>
      <c r="J115" t="s">
        <v>4641</v>
      </c>
    </row>
    <row r="116" spans="1:10" x14ac:dyDescent="0.25">
      <c r="A116" t="s">
        <v>1471</v>
      </c>
      <c r="B116" t="s">
        <v>5295</v>
      </c>
      <c r="C116" t="s">
        <v>7005</v>
      </c>
      <c r="D116" t="s">
        <v>5060</v>
      </c>
      <c r="E116" t="s">
        <v>6196</v>
      </c>
      <c r="F116" t="s">
        <v>6130</v>
      </c>
      <c r="G116" t="s">
        <v>6937</v>
      </c>
      <c r="H116" s="8">
        <v>42559</v>
      </c>
      <c r="I116">
        <v>767131</v>
      </c>
      <c r="J116" t="s">
        <v>4641</v>
      </c>
    </row>
    <row r="117" spans="1:10" x14ac:dyDescent="0.25">
      <c r="A117" t="s">
        <v>2594</v>
      </c>
      <c r="B117" t="s">
        <v>5223</v>
      </c>
      <c r="C117" t="s">
        <v>7006</v>
      </c>
      <c r="D117" t="s">
        <v>5060</v>
      </c>
      <c r="E117" t="s">
        <v>6196</v>
      </c>
      <c r="F117" t="s">
        <v>6130</v>
      </c>
      <c r="G117" t="s">
        <v>6937</v>
      </c>
      <c r="H117" s="8">
        <v>43808</v>
      </c>
      <c r="I117">
        <v>900644</v>
      </c>
      <c r="J117" t="s">
        <v>4641</v>
      </c>
    </row>
    <row r="118" spans="1:10" x14ac:dyDescent="0.25">
      <c r="A118" t="s">
        <v>1453</v>
      </c>
      <c r="B118" t="s">
        <v>5054</v>
      </c>
      <c r="C118" t="s">
        <v>5733</v>
      </c>
      <c r="D118" t="s">
        <v>4962</v>
      </c>
      <c r="E118" t="s">
        <v>6236</v>
      </c>
      <c r="F118" t="s">
        <v>6199</v>
      </c>
      <c r="G118" t="s">
        <v>6937</v>
      </c>
      <c r="H118" s="8">
        <v>43967</v>
      </c>
      <c r="I118">
        <v>820955</v>
      </c>
      <c r="J118" t="s">
        <v>4641</v>
      </c>
    </row>
    <row r="119" spans="1:10" x14ac:dyDescent="0.25">
      <c r="A119" t="s">
        <v>728</v>
      </c>
      <c r="B119" t="s">
        <v>5236</v>
      </c>
      <c r="C119" t="s">
        <v>7007</v>
      </c>
      <c r="D119" t="s">
        <v>5060</v>
      </c>
      <c r="E119" t="s">
        <v>6196</v>
      </c>
      <c r="F119" t="s">
        <v>6130</v>
      </c>
      <c r="G119" t="s">
        <v>6934</v>
      </c>
      <c r="H119" s="8">
        <v>44363</v>
      </c>
      <c r="I119">
        <v>2120932</v>
      </c>
      <c r="J119" t="s">
        <v>4641</v>
      </c>
    </row>
    <row r="120" spans="1:10" x14ac:dyDescent="0.25">
      <c r="A120" t="s">
        <v>523</v>
      </c>
      <c r="B120" t="s">
        <v>5239</v>
      </c>
      <c r="C120" t="s">
        <v>7008</v>
      </c>
      <c r="D120" t="s">
        <v>5060</v>
      </c>
      <c r="E120" t="s">
        <v>6129</v>
      </c>
      <c r="F120" t="s">
        <v>6130</v>
      </c>
      <c r="G120" t="s">
        <v>6934</v>
      </c>
      <c r="H120" s="8">
        <v>44314</v>
      </c>
      <c r="I120">
        <v>2326014</v>
      </c>
      <c r="J120" t="s">
        <v>4641</v>
      </c>
    </row>
    <row r="121" spans="1:10" x14ac:dyDescent="0.25">
      <c r="A121" t="s">
        <v>519</v>
      </c>
      <c r="B121" t="s">
        <v>5242</v>
      </c>
      <c r="C121" t="s">
        <v>5181</v>
      </c>
      <c r="D121" t="s">
        <v>5060</v>
      </c>
      <c r="E121" t="s">
        <v>6236</v>
      </c>
      <c r="F121" t="s">
        <v>6199</v>
      </c>
      <c r="G121" t="s">
        <v>6936</v>
      </c>
      <c r="H121" s="8">
        <v>44983</v>
      </c>
      <c r="I121">
        <v>590020</v>
      </c>
      <c r="J121" t="s">
        <v>4641</v>
      </c>
    </row>
    <row r="122" spans="1:10" x14ac:dyDescent="0.25">
      <c r="A122" t="s">
        <v>973</v>
      </c>
      <c r="B122" t="s">
        <v>5474</v>
      </c>
      <c r="C122" t="s">
        <v>7009</v>
      </c>
      <c r="D122" t="s">
        <v>5060</v>
      </c>
      <c r="E122" t="s">
        <v>6252</v>
      </c>
      <c r="F122" t="s">
        <v>6199</v>
      </c>
      <c r="G122" t="s">
        <v>6936</v>
      </c>
      <c r="H122" s="8">
        <v>45359</v>
      </c>
      <c r="I122">
        <v>542771</v>
      </c>
      <c r="J122" t="s">
        <v>4641</v>
      </c>
    </row>
    <row r="123" spans="1:10" x14ac:dyDescent="0.25">
      <c r="A123" t="s">
        <v>259</v>
      </c>
      <c r="B123" t="s">
        <v>5190</v>
      </c>
      <c r="C123" t="s">
        <v>7010</v>
      </c>
      <c r="D123" t="s">
        <v>5060</v>
      </c>
      <c r="E123" t="s">
        <v>6252</v>
      </c>
      <c r="F123" t="s">
        <v>6199</v>
      </c>
      <c r="G123" t="s">
        <v>6936</v>
      </c>
      <c r="H123" s="8">
        <v>44934</v>
      </c>
      <c r="I123">
        <v>563088</v>
      </c>
      <c r="J123" t="s">
        <v>4641</v>
      </c>
    </row>
    <row r="124" spans="1:10" x14ac:dyDescent="0.25">
      <c r="A124" t="s">
        <v>671</v>
      </c>
      <c r="B124" t="s">
        <v>5529</v>
      </c>
      <c r="C124" t="s">
        <v>7011</v>
      </c>
      <c r="D124" t="s">
        <v>5060</v>
      </c>
      <c r="E124" t="s">
        <v>6198</v>
      </c>
      <c r="F124" t="s">
        <v>6199</v>
      </c>
      <c r="G124" t="s">
        <v>6936</v>
      </c>
      <c r="H124" s="8">
        <v>43646</v>
      </c>
      <c r="I124">
        <v>520137</v>
      </c>
      <c r="J124" t="s">
        <v>4641</v>
      </c>
    </row>
    <row r="125" spans="1:10" x14ac:dyDescent="0.25">
      <c r="A125" t="s">
        <v>270</v>
      </c>
      <c r="B125" t="s">
        <v>5280</v>
      </c>
      <c r="C125" t="s">
        <v>7012</v>
      </c>
      <c r="D125" t="s">
        <v>5060</v>
      </c>
      <c r="E125" t="s">
        <v>6129</v>
      </c>
      <c r="F125" t="s">
        <v>6130</v>
      </c>
      <c r="G125" t="s">
        <v>6937</v>
      </c>
      <c r="H125" s="8">
        <v>44698</v>
      </c>
      <c r="I125">
        <v>817396</v>
      </c>
      <c r="J125" t="s">
        <v>4641</v>
      </c>
    </row>
    <row r="126" spans="1:10" x14ac:dyDescent="0.25">
      <c r="A126" t="s">
        <v>840</v>
      </c>
      <c r="B126" t="s">
        <v>5300</v>
      </c>
      <c r="C126" t="s">
        <v>5674</v>
      </c>
      <c r="D126" t="s">
        <v>5060</v>
      </c>
      <c r="E126" t="s">
        <v>6236</v>
      </c>
      <c r="F126" t="s">
        <v>6199</v>
      </c>
      <c r="G126" t="s">
        <v>6937</v>
      </c>
      <c r="H126" s="8">
        <v>45087</v>
      </c>
      <c r="I126">
        <v>1069200</v>
      </c>
      <c r="J126" t="s">
        <v>4641</v>
      </c>
    </row>
    <row r="127" spans="1:10" x14ac:dyDescent="0.25">
      <c r="A127" t="s">
        <v>1403</v>
      </c>
      <c r="B127" t="s">
        <v>5560</v>
      </c>
      <c r="C127" t="s">
        <v>7013</v>
      </c>
      <c r="D127" t="s">
        <v>5060</v>
      </c>
      <c r="E127" t="s">
        <v>6196</v>
      </c>
      <c r="F127" t="s">
        <v>6130</v>
      </c>
      <c r="G127" t="s">
        <v>6934</v>
      </c>
      <c r="H127" s="8">
        <v>44096</v>
      </c>
      <c r="I127">
        <v>2213249</v>
      </c>
      <c r="J127" t="s">
        <v>4641</v>
      </c>
    </row>
    <row r="128" spans="1:10" x14ac:dyDescent="0.25">
      <c r="A128" t="s">
        <v>53</v>
      </c>
      <c r="B128" t="s">
        <v>5059</v>
      </c>
      <c r="C128" t="s">
        <v>7002</v>
      </c>
      <c r="D128" t="s">
        <v>5060</v>
      </c>
      <c r="E128" t="s">
        <v>6196</v>
      </c>
      <c r="F128" t="s">
        <v>6130</v>
      </c>
      <c r="G128" t="s">
        <v>6937</v>
      </c>
      <c r="H128" s="8">
        <v>42622</v>
      </c>
      <c r="I128">
        <v>1079276</v>
      </c>
      <c r="J128" t="s">
        <v>4641</v>
      </c>
    </row>
    <row r="129" spans="1:10" x14ac:dyDescent="0.25">
      <c r="A129" t="s">
        <v>2009</v>
      </c>
      <c r="B129" t="s">
        <v>5177</v>
      </c>
      <c r="C129" t="s">
        <v>6377</v>
      </c>
      <c r="D129" t="s">
        <v>5060</v>
      </c>
      <c r="E129" t="s">
        <v>6196</v>
      </c>
      <c r="F129" t="s">
        <v>6130</v>
      </c>
      <c r="G129" t="s">
        <v>6934</v>
      </c>
      <c r="H129" s="8">
        <v>42480</v>
      </c>
      <c r="I129">
        <v>2138213</v>
      </c>
      <c r="J129" t="s">
        <v>4641</v>
      </c>
    </row>
    <row r="130" spans="1:10" x14ac:dyDescent="0.25">
      <c r="A130" t="s">
        <v>1905</v>
      </c>
      <c r="B130" t="s">
        <v>5249</v>
      </c>
      <c r="C130" t="s">
        <v>5886</v>
      </c>
      <c r="D130" t="s">
        <v>5060</v>
      </c>
      <c r="E130" t="s">
        <v>6129</v>
      </c>
      <c r="F130" t="s">
        <v>6130</v>
      </c>
      <c r="G130" t="s">
        <v>6936</v>
      </c>
      <c r="H130" s="8">
        <v>43431</v>
      </c>
      <c r="I130">
        <v>442084</v>
      </c>
      <c r="J130" t="s">
        <v>4641</v>
      </c>
    </row>
    <row r="131" spans="1:10" x14ac:dyDescent="0.25">
      <c r="A131" t="s">
        <v>433</v>
      </c>
      <c r="B131" t="s">
        <v>5544</v>
      </c>
      <c r="C131" t="s">
        <v>7014</v>
      </c>
      <c r="D131" t="s">
        <v>5060</v>
      </c>
      <c r="E131" t="s">
        <v>6196</v>
      </c>
      <c r="F131" t="s">
        <v>6130</v>
      </c>
      <c r="G131" t="s">
        <v>6937</v>
      </c>
      <c r="H131" s="8">
        <v>45483</v>
      </c>
      <c r="I131">
        <v>969110</v>
      </c>
      <c r="J131" t="s">
        <v>4641</v>
      </c>
    </row>
    <row r="132" spans="1:10" x14ac:dyDescent="0.25">
      <c r="A132" t="s">
        <v>478</v>
      </c>
      <c r="B132" t="s">
        <v>5252</v>
      </c>
      <c r="C132" t="s">
        <v>7015</v>
      </c>
      <c r="D132" t="s">
        <v>5060</v>
      </c>
      <c r="E132" t="s">
        <v>6252</v>
      </c>
      <c r="F132" t="s">
        <v>6199</v>
      </c>
      <c r="G132" t="s">
        <v>6934</v>
      </c>
      <c r="H132" s="8">
        <v>42719</v>
      </c>
      <c r="I132">
        <v>2124862</v>
      </c>
      <c r="J132" t="s">
        <v>4641</v>
      </c>
    </row>
    <row r="133" spans="1:10" x14ac:dyDescent="0.25">
      <c r="A133" t="s">
        <v>606</v>
      </c>
      <c r="B133" t="s">
        <v>5696</v>
      </c>
      <c r="C133" t="s">
        <v>7016</v>
      </c>
      <c r="D133" t="s">
        <v>5060</v>
      </c>
      <c r="E133" t="s">
        <v>6196</v>
      </c>
      <c r="F133" t="s">
        <v>6130</v>
      </c>
      <c r="G133" t="s">
        <v>6936</v>
      </c>
      <c r="H133" s="8">
        <v>42768</v>
      </c>
      <c r="I133">
        <v>494226</v>
      </c>
      <c r="J133" t="s">
        <v>4641</v>
      </c>
    </row>
    <row r="134" spans="1:10" x14ac:dyDescent="0.25">
      <c r="A134" t="s">
        <v>1398</v>
      </c>
      <c r="B134" t="s">
        <v>5256</v>
      </c>
      <c r="C134" t="s">
        <v>7017</v>
      </c>
      <c r="D134" t="s">
        <v>5060</v>
      </c>
      <c r="E134" t="s">
        <v>6236</v>
      </c>
      <c r="F134" t="s">
        <v>6199</v>
      </c>
      <c r="G134" t="s">
        <v>6942</v>
      </c>
      <c r="H134" s="8">
        <v>43597</v>
      </c>
      <c r="I134">
        <v>4934958</v>
      </c>
      <c r="J134" t="s">
        <v>4641</v>
      </c>
    </row>
    <row r="135" spans="1:10" x14ac:dyDescent="0.25">
      <c r="A135" t="s">
        <v>847</v>
      </c>
      <c r="B135" t="s">
        <v>5108</v>
      </c>
      <c r="C135" t="s">
        <v>7018</v>
      </c>
      <c r="D135" t="s">
        <v>5060</v>
      </c>
      <c r="E135" t="s">
        <v>6252</v>
      </c>
      <c r="F135" t="s">
        <v>6199</v>
      </c>
      <c r="G135" t="s">
        <v>6934</v>
      </c>
      <c r="H135" s="8">
        <v>42421</v>
      </c>
      <c r="I135">
        <v>2151660</v>
      </c>
      <c r="J135" t="s">
        <v>4641</v>
      </c>
    </row>
    <row r="136" spans="1:10" x14ac:dyDescent="0.25">
      <c r="A136" t="s">
        <v>1169</v>
      </c>
      <c r="B136" t="s">
        <v>5628</v>
      </c>
      <c r="C136" t="s">
        <v>7019</v>
      </c>
      <c r="D136" t="s">
        <v>5060</v>
      </c>
      <c r="E136" t="s">
        <v>6252</v>
      </c>
      <c r="F136" t="s">
        <v>6199</v>
      </c>
      <c r="G136" t="s">
        <v>6936</v>
      </c>
      <c r="H136" s="8">
        <v>44450</v>
      </c>
      <c r="I136">
        <v>531978</v>
      </c>
      <c r="J136" t="s">
        <v>4641</v>
      </c>
    </row>
    <row r="137" spans="1:10" x14ac:dyDescent="0.25">
      <c r="A137" t="s">
        <v>372</v>
      </c>
      <c r="B137" t="s">
        <v>5259</v>
      </c>
      <c r="C137" t="s">
        <v>7020</v>
      </c>
      <c r="D137" t="s">
        <v>5060</v>
      </c>
      <c r="E137" t="s">
        <v>6236</v>
      </c>
      <c r="F137" t="s">
        <v>6199</v>
      </c>
      <c r="G137" t="s">
        <v>6934</v>
      </c>
      <c r="H137" s="8">
        <v>44533</v>
      </c>
      <c r="I137">
        <v>2496578</v>
      </c>
      <c r="J137" t="s">
        <v>4641</v>
      </c>
    </row>
    <row r="138" spans="1:10" x14ac:dyDescent="0.25">
      <c r="A138" t="s">
        <v>2478</v>
      </c>
      <c r="B138" t="s">
        <v>5245</v>
      </c>
      <c r="C138" t="s">
        <v>5670</v>
      </c>
      <c r="D138" t="s">
        <v>5060</v>
      </c>
      <c r="E138" t="s">
        <v>6129</v>
      </c>
      <c r="F138" t="s">
        <v>6130</v>
      </c>
      <c r="G138" t="s">
        <v>6942</v>
      </c>
      <c r="H138" s="8">
        <v>43287</v>
      </c>
      <c r="I138">
        <v>4200752</v>
      </c>
      <c r="J138" t="s">
        <v>4641</v>
      </c>
    </row>
    <row r="139" spans="1:10" x14ac:dyDescent="0.25">
      <c r="A139" t="s">
        <v>395</v>
      </c>
      <c r="B139" t="s">
        <v>5262</v>
      </c>
      <c r="C139" t="s">
        <v>5746</v>
      </c>
      <c r="D139" t="s">
        <v>5060</v>
      </c>
      <c r="E139" t="s">
        <v>6198</v>
      </c>
      <c r="F139" t="s">
        <v>6199</v>
      </c>
      <c r="G139" t="s">
        <v>6936</v>
      </c>
      <c r="H139" s="8">
        <v>43596</v>
      </c>
      <c r="I139">
        <v>529374</v>
      </c>
      <c r="J139" t="s">
        <v>4641</v>
      </c>
    </row>
    <row r="140" spans="1:10" x14ac:dyDescent="0.25">
      <c r="A140" t="s">
        <v>445</v>
      </c>
      <c r="B140" t="s">
        <v>5925</v>
      </c>
      <c r="C140" t="s">
        <v>6054</v>
      </c>
      <c r="D140" t="s">
        <v>5060</v>
      </c>
      <c r="E140" t="s">
        <v>6236</v>
      </c>
      <c r="F140" t="s">
        <v>6199</v>
      </c>
      <c r="G140" t="s">
        <v>6934</v>
      </c>
      <c r="H140" s="8">
        <v>44845</v>
      </c>
      <c r="I140">
        <v>2297282</v>
      </c>
      <c r="J140" t="s">
        <v>4641</v>
      </c>
    </row>
    <row r="141" spans="1:10" x14ac:dyDescent="0.25">
      <c r="A141" t="s">
        <v>709</v>
      </c>
      <c r="B141" t="s">
        <v>5314</v>
      </c>
      <c r="C141" t="s">
        <v>5684</v>
      </c>
      <c r="D141" t="s">
        <v>5060</v>
      </c>
      <c r="E141" t="s">
        <v>6196</v>
      </c>
      <c r="F141" t="s">
        <v>6130</v>
      </c>
      <c r="G141" t="s">
        <v>6942</v>
      </c>
      <c r="H141" s="8">
        <v>44542</v>
      </c>
      <c r="I141">
        <v>5188197</v>
      </c>
      <c r="J141" t="s">
        <v>4641</v>
      </c>
    </row>
    <row r="142" spans="1:10" x14ac:dyDescent="0.25">
      <c r="A142" t="s">
        <v>385</v>
      </c>
      <c r="B142" t="s">
        <v>5514</v>
      </c>
      <c r="C142" t="s">
        <v>5104</v>
      </c>
      <c r="D142" t="s">
        <v>4992</v>
      </c>
      <c r="E142" t="s">
        <v>6142</v>
      </c>
      <c r="F142" t="s">
        <v>6142</v>
      </c>
      <c r="G142" t="s">
        <v>6936</v>
      </c>
      <c r="H142" s="8">
        <v>44305</v>
      </c>
      <c r="I142">
        <v>496598</v>
      </c>
      <c r="J142" t="s">
        <v>4641</v>
      </c>
    </row>
    <row r="143" spans="1:10" x14ac:dyDescent="0.25">
      <c r="A143" t="s">
        <v>2307</v>
      </c>
      <c r="B143" t="s">
        <v>5185</v>
      </c>
      <c r="C143" t="s">
        <v>7021</v>
      </c>
      <c r="D143" t="s">
        <v>4992</v>
      </c>
      <c r="E143" t="s">
        <v>6230</v>
      </c>
      <c r="F143" t="s">
        <v>6231</v>
      </c>
      <c r="G143" t="s">
        <v>6942</v>
      </c>
      <c r="H143" s="8">
        <v>42343</v>
      </c>
      <c r="I143">
        <v>5078512</v>
      </c>
      <c r="J143" t="s">
        <v>4641</v>
      </c>
    </row>
    <row r="144" spans="1:10" x14ac:dyDescent="0.25">
      <c r="A144" t="s">
        <v>715</v>
      </c>
      <c r="B144" t="s">
        <v>5438</v>
      </c>
      <c r="C144" t="s">
        <v>7022</v>
      </c>
      <c r="D144" t="s">
        <v>4992</v>
      </c>
      <c r="E144" t="s">
        <v>6165</v>
      </c>
      <c r="F144" t="s">
        <v>6166</v>
      </c>
      <c r="G144" t="s">
        <v>6934</v>
      </c>
      <c r="H144" s="8">
        <v>43187</v>
      </c>
      <c r="I144">
        <v>2471169</v>
      </c>
      <c r="J144" t="s">
        <v>4641</v>
      </c>
    </row>
    <row r="145" spans="1:10" x14ac:dyDescent="0.25">
      <c r="A145" t="s">
        <v>315</v>
      </c>
      <c r="B145" t="s">
        <v>5257</v>
      </c>
      <c r="C145" t="s">
        <v>5023</v>
      </c>
      <c r="D145" t="s">
        <v>4992</v>
      </c>
      <c r="E145" t="s">
        <v>6091</v>
      </c>
      <c r="F145" t="s">
        <v>6092</v>
      </c>
      <c r="G145" t="s">
        <v>6942</v>
      </c>
      <c r="H145" s="8">
        <v>44097</v>
      </c>
      <c r="I145">
        <v>4727024</v>
      </c>
      <c r="J145" t="s">
        <v>4641</v>
      </c>
    </row>
    <row r="146" spans="1:10" x14ac:dyDescent="0.25">
      <c r="A146" t="s">
        <v>514</v>
      </c>
      <c r="B146" t="s">
        <v>5265</v>
      </c>
      <c r="C146" t="s">
        <v>5910</v>
      </c>
      <c r="D146" t="s">
        <v>4992</v>
      </c>
      <c r="E146" t="s">
        <v>6240</v>
      </c>
      <c r="F146" t="s">
        <v>6092</v>
      </c>
      <c r="G146" t="s">
        <v>6936</v>
      </c>
      <c r="H146" s="8">
        <v>45117</v>
      </c>
      <c r="I146">
        <v>520611</v>
      </c>
      <c r="J146" t="s">
        <v>4641</v>
      </c>
    </row>
    <row r="147" spans="1:10" x14ac:dyDescent="0.25">
      <c r="A147" t="s">
        <v>2224</v>
      </c>
      <c r="B147" t="s">
        <v>5470</v>
      </c>
      <c r="C147" t="s">
        <v>7023</v>
      </c>
      <c r="D147" t="s">
        <v>4992</v>
      </c>
      <c r="E147" t="s">
        <v>6230</v>
      </c>
      <c r="F147" t="s">
        <v>6231</v>
      </c>
      <c r="G147" t="s">
        <v>6942</v>
      </c>
      <c r="H147" s="8">
        <v>43224</v>
      </c>
      <c r="I147">
        <v>4533328</v>
      </c>
      <c r="J147" t="s">
        <v>4641</v>
      </c>
    </row>
    <row r="148" spans="1:10" x14ac:dyDescent="0.25">
      <c r="A148" t="s">
        <v>1368</v>
      </c>
      <c r="B148" t="s">
        <v>5591</v>
      </c>
      <c r="C148" t="s">
        <v>7024</v>
      </c>
      <c r="D148" t="s">
        <v>4992</v>
      </c>
      <c r="E148" t="s">
        <v>6240</v>
      </c>
      <c r="F148" t="s">
        <v>6092</v>
      </c>
      <c r="G148" t="s">
        <v>6934</v>
      </c>
      <c r="H148" s="8">
        <v>45181</v>
      </c>
      <c r="I148">
        <v>2031606</v>
      </c>
      <c r="J148" t="s">
        <v>4641</v>
      </c>
    </row>
    <row r="149" spans="1:10" x14ac:dyDescent="0.25">
      <c r="A149" t="s">
        <v>968</v>
      </c>
      <c r="B149" t="s">
        <v>5411</v>
      </c>
      <c r="C149" t="s">
        <v>7025</v>
      </c>
      <c r="D149" t="s">
        <v>4992</v>
      </c>
      <c r="E149" t="s">
        <v>6091</v>
      </c>
      <c r="F149" t="s">
        <v>6092</v>
      </c>
      <c r="G149" t="s">
        <v>6934</v>
      </c>
      <c r="H149" s="8">
        <v>42684</v>
      </c>
      <c r="I149">
        <v>2474333</v>
      </c>
      <c r="J149" t="s">
        <v>4641</v>
      </c>
    </row>
    <row r="150" spans="1:10" x14ac:dyDescent="0.25">
      <c r="A150" t="s">
        <v>1936</v>
      </c>
      <c r="B150" t="s">
        <v>5950</v>
      </c>
      <c r="C150" t="s">
        <v>7026</v>
      </c>
      <c r="D150" t="s">
        <v>4992</v>
      </c>
      <c r="E150" t="s">
        <v>6165</v>
      </c>
      <c r="F150" t="s">
        <v>6166</v>
      </c>
      <c r="G150" t="s">
        <v>6934</v>
      </c>
      <c r="H150" s="8">
        <v>44449</v>
      </c>
      <c r="I150">
        <v>2119213</v>
      </c>
      <c r="J150" t="s">
        <v>4641</v>
      </c>
    </row>
    <row r="151" spans="1:10" x14ac:dyDescent="0.25">
      <c r="A151" t="s">
        <v>1185</v>
      </c>
      <c r="B151" t="s">
        <v>5983</v>
      </c>
      <c r="C151" t="s">
        <v>7027</v>
      </c>
      <c r="D151" t="s">
        <v>4992</v>
      </c>
      <c r="E151" t="s">
        <v>6240</v>
      </c>
      <c r="F151" t="s">
        <v>6092</v>
      </c>
      <c r="G151" t="s">
        <v>6942</v>
      </c>
      <c r="H151" s="8">
        <v>44787</v>
      </c>
      <c r="I151">
        <v>4038552</v>
      </c>
      <c r="J151" t="s">
        <v>4641</v>
      </c>
    </row>
    <row r="152" spans="1:10" x14ac:dyDescent="0.25">
      <c r="A152" t="s">
        <v>1044</v>
      </c>
      <c r="B152" t="s">
        <v>5517</v>
      </c>
      <c r="C152" t="s">
        <v>6523</v>
      </c>
      <c r="D152" t="s">
        <v>4992</v>
      </c>
      <c r="E152" t="s">
        <v>6230</v>
      </c>
      <c r="F152" t="s">
        <v>6231</v>
      </c>
      <c r="G152" t="s">
        <v>6934</v>
      </c>
      <c r="H152" s="8">
        <v>44878</v>
      </c>
      <c r="I152">
        <v>2062251</v>
      </c>
      <c r="J152" t="s">
        <v>4641</v>
      </c>
    </row>
    <row r="153" spans="1:10" x14ac:dyDescent="0.25">
      <c r="A153" t="s">
        <v>1744</v>
      </c>
      <c r="B153" t="s">
        <v>5472</v>
      </c>
      <c r="C153" t="s">
        <v>5776</v>
      </c>
      <c r="D153" t="s">
        <v>4992</v>
      </c>
      <c r="E153" t="s">
        <v>6240</v>
      </c>
      <c r="F153" t="s">
        <v>6092</v>
      </c>
      <c r="G153" t="s">
        <v>6934</v>
      </c>
      <c r="H153" s="8">
        <v>44009</v>
      </c>
      <c r="I153">
        <v>2314617</v>
      </c>
      <c r="J153" t="s">
        <v>4641</v>
      </c>
    </row>
    <row r="154" spans="1:10" x14ac:dyDescent="0.25">
      <c r="A154" t="s">
        <v>1820</v>
      </c>
      <c r="B154" t="s">
        <v>5347</v>
      </c>
      <c r="C154" t="s">
        <v>7028</v>
      </c>
      <c r="D154" t="s">
        <v>4992</v>
      </c>
      <c r="E154" t="s">
        <v>6240</v>
      </c>
      <c r="F154" t="s">
        <v>6092</v>
      </c>
      <c r="G154" t="s">
        <v>6942</v>
      </c>
      <c r="H154" s="8">
        <v>44600</v>
      </c>
      <c r="I154">
        <v>4459489</v>
      </c>
      <c r="J154" t="s">
        <v>4641</v>
      </c>
    </row>
    <row r="155" spans="1:10" x14ac:dyDescent="0.25">
      <c r="A155" t="s">
        <v>1086</v>
      </c>
      <c r="B155" t="s">
        <v>5343</v>
      </c>
      <c r="C155" t="s">
        <v>5078</v>
      </c>
      <c r="D155" t="s">
        <v>4992</v>
      </c>
      <c r="E155" t="s">
        <v>6240</v>
      </c>
      <c r="F155" t="s">
        <v>6092</v>
      </c>
      <c r="G155" t="s">
        <v>6942</v>
      </c>
      <c r="H155" s="8">
        <v>43345</v>
      </c>
      <c r="I155">
        <v>5193529</v>
      </c>
      <c r="J155" t="s">
        <v>4641</v>
      </c>
    </row>
    <row r="156" spans="1:10" x14ac:dyDescent="0.25">
      <c r="A156" t="s">
        <v>465</v>
      </c>
      <c r="B156" t="s">
        <v>4991</v>
      </c>
      <c r="C156" t="s">
        <v>7029</v>
      </c>
      <c r="D156" t="s">
        <v>4992</v>
      </c>
      <c r="E156" t="s">
        <v>6142</v>
      </c>
      <c r="F156" t="s">
        <v>6142</v>
      </c>
      <c r="G156" t="s">
        <v>6942</v>
      </c>
      <c r="H156" s="8">
        <v>45487</v>
      </c>
      <c r="I156">
        <v>5078192</v>
      </c>
      <c r="J156" t="s">
        <v>4641</v>
      </c>
    </row>
    <row r="157" spans="1:10" x14ac:dyDescent="0.25">
      <c r="A157" t="s">
        <v>2642</v>
      </c>
      <c r="B157" t="s">
        <v>6017</v>
      </c>
      <c r="C157" t="s">
        <v>5332</v>
      </c>
      <c r="D157" t="s">
        <v>4992</v>
      </c>
      <c r="E157" t="s">
        <v>6230</v>
      </c>
      <c r="F157" t="s">
        <v>6231</v>
      </c>
      <c r="G157" t="s">
        <v>6937</v>
      </c>
      <c r="H157" s="8">
        <v>44031</v>
      </c>
      <c r="I157">
        <v>866702</v>
      </c>
      <c r="J157" t="s">
        <v>4641</v>
      </c>
    </row>
    <row r="158" spans="1:10" x14ac:dyDescent="0.25">
      <c r="A158" t="s">
        <v>1162</v>
      </c>
      <c r="B158" t="s">
        <v>5267</v>
      </c>
      <c r="C158" t="s">
        <v>6031</v>
      </c>
      <c r="D158" t="s">
        <v>4992</v>
      </c>
      <c r="E158" t="s">
        <v>6240</v>
      </c>
      <c r="F158" t="s">
        <v>6092</v>
      </c>
      <c r="G158" t="s">
        <v>6936</v>
      </c>
      <c r="H158" s="8">
        <v>45496</v>
      </c>
      <c r="I158">
        <v>562953</v>
      </c>
      <c r="J158" t="s">
        <v>4641</v>
      </c>
    </row>
    <row r="159" spans="1:10" x14ac:dyDescent="0.25">
      <c r="A159" t="s">
        <v>96</v>
      </c>
      <c r="B159" t="s">
        <v>5534</v>
      </c>
      <c r="C159" t="s">
        <v>5478</v>
      </c>
      <c r="D159" t="s">
        <v>4992</v>
      </c>
      <c r="E159" t="s">
        <v>6142</v>
      </c>
      <c r="F159" t="s">
        <v>6142</v>
      </c>
      <c r="G159" t="s">
        <v>6942</v>
      </c>
      <c r="H159" s="8">
        <v>42071</v>
      </c>
      <c r="I159">
        <v>5288856</v>
      </c>
      <c r="J159" t="s">
        <v>4641</v>
      </c>
    </row>
    <row r="160" spans="1:10" x14ac:dyDescent="0.25">
      <c r="A160" t="s">
        <v>887</v>
      </c>
      <c r="B160" t="s">
        <v>5844</v>
      </c>
      <c r="C160" t="s">
        <v>5841</v>
      </c>
      <c r="D160" t="s">
        <v>4992</v>
      </c>
      <c r="E160" t="s">
        <v>6165</v>
      </c>
      <c r="F160" t="s">
        <v>6166</v>
      </c>
      <c r="G160" t="s">
        <v>6934</v>
      </c>
      <c r="H160" s="8">
        <v>44825</v>
      </c>
      <c r="I160">
        <v>2549253</v>
      </c>
      <c r="J160" t="s">
        <v>4641</v>
      </c>
    </row>
    <row r="161" spans="1:10" x14ac:dyDescent="0.25">
      <c r="A161" t="s">
        <v>589</v>
      </c>
      <c r="B161" t="s">
        <v>5821</v>
      </c>
      <c r="C161" t="s">
        <v>7030</v>
      </c>
      <c r="D161" t="s">
        <v>4992</v>
      </c>
      <c r="E161" t="s">
        <v>6240</v>
      </c>
      <c r="F161" t="s">
        <v>6092</v>
      </c>
      <c r="G161" t="s">
        <v>6942</v>
      </c>
      <c r="H161" s="8">
        <v>43030</v>
      </c>
      <c r="I161">
        <v>4410653</v>
      </c>
      <c r="J161" t="s">
        <v>4641</v>
      </c>
    </row>
    <row r="162" spans="1:10" x14ac:dyDescent="0.25">
      <c r="A162" t="s">
        <v>1893</v>
      </c>
      <c r="B162" t="s">
        <v>5269</v>
      </c>
      <c r="C162" t="s">
        <v>5951</v>
      </c>
      <c r="D162" t="s">
        <v>4992</v>
      </c>
      <c r="E162" t="s">
        <v>6165</v>
      </c>
      <c r="F162" t="s">
        <v>6166</v>
      </c>
      <c r="G162" t="s">
        <v>6942</v>
      </c>
      <c r="H162" s="8">
        <v>43763</v>
      </c>
      <c r="I162">
        <v>4933324</v>
      </c>
      <c r="J162" t="s">
        <v>4641</v>
      </c>
    </row>
    <row r="163" spans="1:10" x14ac:dyDescent="0.25">
      <c r="A163" t="s">
        <v>653</v>
      </c>
      <c r="B163" t="s">
        <v>5451</v>
      </c>
      <c r="C163" t="s">
        <v>7031</v>
      </c>
      <c r="D163" t="s">
        <v>4992</v>
      </c>
      <c r="E163" t="s">
        <v>6142</v>
      </c>
      <c r="F163" t="s">
        <v>6142</v>
      </c>
      <c r="G163" t="s">
        <v>6936</v>
      </c>
      <c r="H163" s="8">
        <v>42931</v>
      </c>
      <c r="I163">
        <v>426625</v>
      </c>
      <c r="J163" t="s">
        <v>4641</v>
      </c>
    </row>
    <row r="164" spans="1:10" x14ac:dyDescent="0.25">
      <c r="A164" t="s">
        <v>1081</v>
      </c>
      <c r="B164" t="s">
        <v>5598</v>
      </c>
      <c r="C164" t="s">
        <v>5781</v>
      </c>
      <c r="D164" t="s">
        <v>4992</v>
      </c>
      <c r="E164" t="s">
        <v>6240</v>
      </c>
      <c r="F164" t="s">
        <v>6092</v>
      </c>
      <c r="G164" t="s">
        <v>6942</v>
      </c>
      <c r="H164" s="8">
        <v>43961</v>
      </c>
      <c r="I164">
        <v>4185591</v>
      </c>
      <c r="J164" t="s">
        <v>4641</v>
      </c>
    </row>
    <row r="165" spans="1:10" x14ac:dyDescent="0.25">
      <c r="A165" t="s">
        <v>1476</v>
      </c>
      <c r="B165" t="s">
        <v>5025</v>
      </c>
      <c r="C165" t="s">
        <v>5382</v>
      </c>
      <c r="D165" t="s">
        <v>4992</v>
      </c>
      <c r="E165" t="s">
        <v>6142</v>
      </c>
      <c r="F165" t="s">
        <v>6142</v>
      </c>
      <c r="G165" t="s">
        <v>6937</v>
      </c>
      <c r="H165" s="8">
        <v>43510</v>
      </c>
      <c r="I165">
        <v>808195</v>
      </c>
      <c r="J165" t="s">
        <v>4641</v>
      </c>
    </row>
    <row r="166" spans="1:10" x14ac:dyDescent="0.25">
      <c r="A166" t="s">
        <v>791</v>
      </c>
      <c r="B166" t="s">
        <v>5587</v>
      </c>
      <c r="C166" t="s">
        <v>5955</v>
      </c>
      <c r="D166" t="s">
        <v>4992</v>
      </c>
      <c r="E166" t="s">
        <v>6165</v>
      </c>
      <c r="F166" t="s">
        <v>6166</v>
      </c>
      <c r="G166" t="s">
        <v>6942</v>
      </c>
      <c r="H166" s="8">
        <v>44177</v>
      </c>
      <c r="I166">
        <v>4786252</v>
      </c>
      <c r="J166" t="s">
        <v>4641</v>
      </c>
    </row>
    <row r="167" spans="1:10" x14ac:dyDescent="0.25">
      <c r="A167" t="s">
        <v>6916</v>
      </c>
      <c r="B167" t="s">
        <v>7032</v>
      </c>
      <c r="C167" t="s">
        <v>7033</v>
      </c>
      <c r="D167" t="s">
        <v>5163</v>
      </c>
      <c r="E167" t="s">
        <v>6118</v>
      </c>
      <c r="F167" t="s">
        <v>6119</v>
      </c>
      <c r="G167" t="s">
        <v>6936</v>
      </c>
      <c r="H167" s="8">
        <v>43691</v>
      </c>
      <c r="I167">
        <v>575493</v>
      </c>
      <c r="J167" t="s">
        <v>4641</v>
      </c>
    </row>
    <row r="168" spans="1:10" x14ac:dyDescent="0.25">
      <c r="A168" t="s">
        <v>825</v>
      </c>
      <c r="B168" t="s">
        <v>5271</v>
      </c>
      <c r="C168" t="s">
        <v>7034</v>
      </c>
      <c r="D168" t="s">
        <v>5163</v>
      </c>
      <c r="E168" t="s">
        <v>6113</v>
      </c>
      <c r="F168" t="s">
        <v>6114</v>
      </c>
      <c r="G168" t="s">
        <v>6936</v>
      </c>
      <c r="H168" s="8">
        <v>44419</v>
      </c>
      <c r="I168">
        <v>486518</v>
      </c>
      <c r="J168" t="s">
        <v>4641</v>
      </c>
    </row>
    <row r="169" spans="1:10" x14ac:dyDescent="0.25">
      <c r="A169" t="s">
        <v>2645</v>
      </c>
      <c r="B169" t="s">
        <v>5400</v>
      </c>
      <c r="C169" t="s">
        <v>7035</v>
      </c>
      <c r="D169" t="s">
        <v>5163</v>
      </c>
      <c r="E169" t="s">
        <v>6088</v>
      </c>
      <c r="F169" t="s">
        <v>6089</v>
      </c>
      <c r="G169" t="s">
        <v>6942</v>
      </c>
      <c r="H169" s="8">
        <v>44645</v>
      </c>
      <c r="I169">
        <v>4215863</v>
      </c>
      <c r="J169" t="s">
        <v>4641</v>
      </c>
    </row>
    <row r="170" spans="1:10" x14ac:dyDescent="0.25">
      <c r="A170" t="s">
        <v>4056</v>
      </c>
      <c r="B170" t="s">
        <v>5988</v>
      </c>
      <c r="C170" t="s">
        <v>7036</v>
      </c>
      <c r="D170" t="s">
        <v>5163</v>
      </c>
      <c r="E170" t="s">
        <v>6661</v>
      </c>
      <c r="F170" t="s">
        <v>6662</v>
      </c>
      <c r="G170" t="s">
        <v>6934</v>
      </c>
      <c r="H170" s="8">
        <v>42846</v>
      </c>
      <c r="I170">
        <v>2445839</v>
      </c>
      <c r="J170" t="s">
        <v>4641</v>
      </c>
    </row>
    <row r="171" spans="1:10" x14ac:dyDescent="0.25">
      <c r="A171" t="s">
        <v>2051</v>
      </c>
      <c r="B171" t="s">
        <v>5396</v>
      </c>
      <c r="C171" t="s">
        <v>5350</v>
      </c>
      <c r="D171" t="s">
        <v>5163</v>
      </c>
      <c r="E171" t="s">
        <v>6661</v>
      </c>
      <c r="F171" t="s">
        <v>6662</v>
      </c>
      <c r="G171" t="s">
        <v>6934</v>
      </c>
      <c r="H171" s="8">
        <v>42466</v>
      </c>
      <c r="I171">
        <v>2254678</v>
      </c>
      <c r="J171" t="s">
        <v>4641</v>
      </c>
    </row>
    <row r="172" spans="1:10" x14ac:dyDescent="0.25">
      <c r="A172" t="s">
        <v>1035</v>
      </c>
      <c r="B172" t="s">
        <v>5915</v>
      </c>
      <c r="C172" t="s">
        <v>7037</v>
      </c>
      <c r="D172" t="s">
        <v>5163</v>
      </c>
      <c r="E172" t="s">
        <v>6113</v>
      </c>
      <c r="F172" t="s">
        <v>6114</v>
      </c>
      <c r="G172" t="s">
        <v>6936</v>
      </c>
      <c r="H172" s="8">
        <v>42545</v>
      </c>
      <c r="I172">
        <v>575642</v>
      </c>
      <c r="J172" t="s">
        <v>4641</v>
      </c>
    </row>
    <row r="173" spans="1:10" x14ac:dyDescent="0.25">
      <c r="A173" t="s">
        <v>1190</v>
      </c>
      <c r="B173" t="s">
        <v>5274</v>
      </c>
      <c r="C173" t="s">
        <v>7038</v>
      </c>
      <c r="D173" t="s">
        <v>5163</v>
      </c>
      <c r="E173" t="s">
        <v>6088</v>
      </c>
      <c r="F173" t="s">
        <v>6089</v>
      </c>
      <c r="G173" t="s">
        <v>6942</v>
      </c>
      <c r="H173" s="8">
        <v>45160</v>
      </c>
      <c r="I173">
        <v>3851285</v>
      </c>
      <c r="J173" t="s">
        <v>4641</v>
      </c>
    </row>
    <row r="174" spans="1:10" x14ac:dyDescent="0.25">
      <c r="A174" t="s">
        <v>165</v>
      </c>
      <c r="B174" t="s">
        <v>5162</v>
      </c>
      <c r="C174" t="s">
        <v>7039</v>
      </c>
      <c r="D174" t="s">
        <v>5163</v>
      </c>
      <c r="E174" t="s">
        <v>6113</v>
      </c>
      <c r="F174" t="s">
        <v>6114</v>
      </c>
      <c r="G174" t="s">
        <v>6936</v>
      </c>
      <c r="H174" s="8">
        <v>45237</v>
      </c>
      <c r="I174">
        <v>513656</v>
      </c>
      <c r="J174" t="s">
        <v>4641</v>
      </c>
    </row>
    <row r="175" spans="1:10" x14ac:dyDescent="0.25">
      <c r="A175" t="s">
        <v>1385</v>
      </c>
      <c r="B175" t="s">
        <v>5358</v>
      </c>
      <c r="C175" t="s">
        <v>6019</v>
      </c>
      <c r="D175" t="s">
        <v>5163</v>
      </c>
      <c r="E175" t="s">
        <v>6088</v>
      </c>
      <c r="F175" t="s">
        <v>6089</v>
      </c>
      <c r="G175" t="s">
        <v>6934</v>
      </c>
      <c r="H175" s="8">
        <v>44207</v>
      </c>
      <c r="I175">
        <v>2083650</v>
      </c>
      <c r="J175" t="s">
        <v>4641</v>
      </c>
    </row>
    <row r="176" spans="1:10" x14ac:dyDescent="0.25">
      <c r="A176" t="s">
        <v>494</v>
      </c>
      <c r="B176" t="s">
        <v>5254</v>
      </c>
      <c r="C176" t="s">
        <v>6361</v>
      </c>
      <c r="D176" t="s">
        <v>5163</v>
      </c>
      <c r="E176" t="s">
        <v>6661</v>
      </c>
      <c r="F176" t="s">
        <v>6662</v>
      </c>
      <c r="G176" t="s">
        <v>6937</v>
      </c>
      <c r="H176" s="8">
        <v>44202</v>
      </c>
      <c r="I176">
        <v>888080</v>
      </c>
      <c r="J176" t="s">
        <v>4641</v>
      </c>
    </row>
    <row r="177" spans="1:10" x14ac:dyDescent="0.25">
      <c r="A177" t="s">
        <v>1903</v>
      </c>
      <c r="B177" t="s">
        <v>5276</v>
      </c>
      <c r="C177" t="s">
        <v>5383</v>
      </c>
      <c r="D177" t="s">
        <v>5163</v>
      </c>
      <c r="E177" t="s">
        <v>6113</v>
      </c>
      <c r="F177" t="s">
        <v>6114</v>
      </c>
      <c r="G177" t="s">
        <v>6934</v>
      </c>
      <c r="H177" s="8">
        <v>42242</v>
      </c>
      <c r="I177">
        <v>1936383</v>
      </c>
      <c r="J177" t="s">
        <v>4641</v>
      </c>
    </row>
    <row r="178" spans="1:10" x14ac:dyDescent="0.25">
      <c r="A178" t="s">
        <v>2449</v>
      </c>
      <c r="B178" t="s">
        <v>5944</v>
      </c>
      <c r="C178" t="s">
        <v>5968</v>
      </c>
      <c r="D178" t="s">
        <v>5163</v>
      </c>
      <c r="E178" t="s">
        <v>6088</v>
      </c>
      <c r="F178" t="s">
        <v>6089</v>
      </c>
      <c r="G178" t="s">
        <v>6934</v>
      </c>
      <c r="H178" s="8">
        <v>43271</v>
      </c>
      <c r="I178">
        <v>1961971</v>
      </c>
      <c r="J178" t="s">
        <v>4641</v>
      </c>
    </row>
    <row r="179" spans="1:10" x14ac:dyDescent="0.25">
      <c r="A179" t="s">
        <v>1479</v>
      </c>
      <c r="B179" t="s">
        <v>5482</v>
      </c>
      <c r="C179" t="s">
        <v>5793</v>
      </c>
      <c r="D179" t="s">
        <v>5163</v>
      </c>
      <c r="E179" t="s">
        <v>6118</v>
      </c>
      <c r="F179" t="s">
        <v>6119</v>
      </c>
      <c r="G179" t="s">
        <v>6937</v>
      </c>
      <c r="H179" s="8">
        <v>44147</v>
      </c>
      <c r="I179">
        <v>817593</v>
      </c>
      <c r="J179" t="s">
        <v>4641</v>
      </c>
    </row>
    <row r="180" spans="1:10" x14ac:dyDescent="0.25">
      <c r="A180" t="s">
        <v>1573</v>
      </c>
      <c r="B180" t="s">
        <v>5897</v>
      </c>
      <c r="C180" t="s">
        <v>7040</v>
      </c>
      <c r="D180" t="s">
        <v>5163</v>
      </c>
      <c r="E180" t="s">
        <v>6118</v>
      </c>
      <c r="F180" t="s">
        <v>6119</v>
      </c>
      <c r="G180" t="s">
        <v>6942</v>
      </c>
      <c r="H180" s="8">
        <v>45164</v>
      </c>
      <c r="I180">
        <v>4352642</v>
      </c>
      <c r="J180" t="s">
        <v>4641</v>
      </c>
    </row>
    <row r="181" spans="1:10" x14ac:dyDescent="0.25">
      <c r="A181" t="s">
        <v>872</v>
      </c>
      <c r="B181" t="s">
        <v>5278</v>
      </c>
      <c r="C181" t="s">
        <v>5191</v>
      </c>
      <c r="D181" t="s">
        <v>5163</v>
      </c>
      <c r="E181" t="s">
        <v>6088</v>
      </c>
      <c r="F181" t="s">
        <v>6089</v>
      </c>
      <c r="G181" t="s">
        <v>6942</v>
      </c>
      <c r="H181" s="8">
        <v>44575</v>
      </c>
      <c r="I181">
        <v>4606432</v>
      </c>
      <c r="J181" t="s">
        <v>4641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CEEE4-1286-4D82-9158-A5160A291EEE}">
  <dimension ref="A1:H351"/>
  <sheetViews>
    <sheetView workbookViewId="0"/>
  </sheetViews>
  <sheetFormatPr defaultRowHeight="15" x14ac:dyDescent="0.25"/>
  <cols>
    <col min="1" max="1" width="15" bestFit="1" customWidth="1"/>
    <col min="2" max="2" width="25.7109375" bestFit="1" customWidth="1"/>
    <col min="3" max="3" width="10" bestFit="1" customWidth="1"/>
    <col min="4" max="4" width="14" bestFit="1" customWidth="1"/>
    <col min="5" max="5" width="8.5703125" bestFit="1" customWidth="1"/>
    <col min="6" max="6" width="14.7109375" bestFit="1" customWidth="1"/>
    <col min="7" max="7" width="10.85546875" bestFit="1" customWidth="1"/>
    <col min="8" max="8" width="21.28515625" bestFit="1" customWidth="1"/>
  </cols>
  <sheetData>
    <row r="1" spans="1:8" x14ac:dyDescent="0.25">
      <c r="A1" t="s">
        <v>5</v>
      </c>
      <c r="B1" t="s">
        <v>6910</v>
      </c>
      <c r="C1" t="s">
        <v>6066</v>
      </c>
      <c r="D1" t="s">
        <v>6911</v>
      </c>
      <c r="E1" t="s">
        <v>6912</v>
      </c>
      <c r="F1" t="s">
        <v>6913</v>
      </c>
      <c r="G1" t="s">
        <v>4</v>
      </c>
      <c r="H1" t="s">
        <v>6914</v>
      </c>
    </row>
    <row r="2" spans="1:8" x14ac:dyDescent="0.25">
      <c r="A2" t="s">
        <v>1369</v>
      </c>
      <c r="B2" t="s">
        <v>5590</v>
      </c>
      <c r="C2" t="s">
        <v>6085</v>
      </c>
      <c r="D2" t="s">
        <v>4966</v>
      </c>
      <c r="E2">
        <v>25521</v>
      </c>
      <c r="F2" s="8">
        <v>44189</v>
      </c>
      <c r="G2" t="s">
        <v>1368</v>
      </c>
      <c r="H2" t="s">
        <v>4641</v>
      </c>
    </row>
    <row r="3" spans="1:8" x14ac:dyDescent="0.25">
      <c r="A3" t="s">
        <v>1365</v>
      </c>
      <c r="B3" t="s">
        <v>4985</v>
      </c>
      <c r="C3" t="s">
        <v>6085</v>
      </c>
      <c r="D3" t="s">
        <v>4970</v>
      </c>
      <c r="E3">
        <v>24166</v>
      </c>
      <c r="F3" s="8">
        <v>44201</v>
      </c>
      <c r="G3" t="s">
        <v>639</v>
      </c>
      <c r="H3" t="s">
        <v>4641</v>
      </c>
    </row>
    <row r="4" spans="1:8" x14ac:dyDescent="0.25">
      <c r="A4" t="s">
        <v>3655</v>
      </c>
      <c r="B4" t="s">
        <v>5569</v>
      </c>
      <c r="C4" t="s">
        <v>6085</v>
      </c>
      <c r="D4" t="s">
        <v>4966</v>
      </c>
      <c r="E4">
        <v>26148</v>
      </c>
      <c r="F4" s="8">
        <v>45422</v>
      </c>
      <c r="G4" t="s">
        <v>2645</v>
      </c>
      <c r="H4" t="s">
        <v>4641</v>
      </c>
    </row>
    <row r="5" spans="1:8" x14ac:dyDescent="0.25">
      <c r="A5" t="s">
        <v>1859</v>
      </c>
      <c r="B5" t="s">
        <v>4994</v>
      </c>
      <c r="C5" t="s">
        <v>6075</v>
      </c>
      <c r="D5" t="s">
        <v>4966</v>
      </c>
      <c r="E5">
        <v>24609</v>
      </c>
      <c r="F5" s="8">
        <v>44058</v>
      </c>
      <c r="G5" t="s">
        <v>634</v>
      </c>
      <c r="H5" t="s">
        <v>4641</v>
      </c>
    </row>
    <row r="6" spans="1:8" x14ac:dyDescent="0.25">
      <c r="A6" t="s">
        <v>618</v>
      </c>
      <c r="B6" t="s">
        <v>5010</v>
      </c>
      <c r="C6" t="s">
        <v>6075</v>
      </c>
      <c r="D6" t="s">
        <v>5011</v>
      </c>
      <c r="E6">
        <v>17002</v>
      </c>
      <c r="F6" s="8">
        <v>45752</v>
      </c>
      <c r="G6" t="s">
        <v>617</v>
      </c>
      <c r="H6" t="s">
        <v>4641</v>
      </c>
    </row>
    <row r="7" spans="1:8" x14ac:dyDescent="0.25">
      <c r="A7" t="s">
        <v>1375</v>
      </c>
      <c r="B7" t="s">
        <v>5024</v>
      </c>
      <c r="C7" t="s">
        <v>6075</v>
      </c>
      <c r="D7" t="s">
        <v>4960</v>
      </c>
      <c r="E7">
        <v>21890</v>
      </c>
      <c r="F7" s="8">
        <v>44905</v>
      </c>
      <c r="G7" t="s">
        <v>1476</v>
      </c>
      <c r="H7" t="s">
        <v>4641</v>
      </c>
    </row>
    <row r="8" spans="1:8" x14ac:dyDescent="0.25">
      <c r="A8" t="s">
        <v>149</v>
      </c>
      <c r="B8" t="s">
        <v>5666</v>
      </c>
      <c r="C8" t="s">
        <v>6085</v>
      </c>
      <c r="D8" t="s">
        <v>4970</v>
      </c>
      <c r="E8">
        <v>24328</v>
      </c>
      <c r="F8" s="8">
        <v>44673</v>
      </c>
      <c r="G8" t="s">
        <v>148</v>
      </c>
      <c r="H8" t="s">
        <v>4641</v>
      </c>
    </row>
    <row r="9" spans="1:8" x14ac:dyDescent="0.25">
      <c r="A9" t="s">
        <v>3086</v>
      </c>
      <c r="B9" t="s">
        <v>5768</v>
      </c>
      <c r="C9" t="s">
        <v>6085</v>
      </c>
      <c r="D9" t="s">
        <v>5007</v>
      </c>
      <c r="E9">
        <v>59949</v>
      </c>
      <c r="F9" s="8">
        <v>43766</v>
      </c>
      <c r="G9" t="s">
        <v>1448</v>
      </c>
      <c r="H9" t="s">
        <v>4641</v>
      </c>
    </row>
    <row r="10" spans="1:8" x14ac:dyDescent="0.25">
      <c r="A10" t="s">
        <v>1454</v>
      </c>
      <c r="B10" t="s">
        <v>5053</v>
      </c>
      <c r="C10" t="s">
        <v>6075</v>
      </c>
      <c r="D10" t="s">
        <v>4960</v>
      </c>
      <c r="E10">
        <v>20689</v>
      </c>
      <c r="F10" s="8">
        <v>43283</v>
      </c>
      <c r="G10" t="s">
        <v>1453</v>
      </c>
      <c r="H10" t="s">
        <v>4641</v>
      </c>
    </row>
    <row r="11" spans="1:8" x14ac:dyDescent="0.25">
      <c r="A11" t="s">
        <v>1244</v>
      </c>
      <c r="B11" t="s">
        <v>5658</v>
      </c>
      <c r="C11" t="s">
        <v>6075</v>
      </c>
      <c r="D11" t="s">
        <v>4970</v>
      </c>
      <c r="E11">
        <v>25829</v>
      </c>
      <c r="F11" s="8">
        <v>44307</v>
      </c>
      <c r="G11" t="s">
        <v>4056</v>
      </c>
      <c r="H11" t="s">
        <v>4641</v>
      </c>
    </row>
    <row r="12" spans="1:8" x14ac:dyDescent="0.25">
      <c r="A12" t="s">
        <v>1262</v>
      </c>
      <c r="B12" t="s">
        <v>5044</v>
      </c>
      <c r="C12" t="s">
        <v>6085</v>
      </c>
      <c r="D12" t="s">
        <v>4970</v>
      </c>
      <c r="E12">
        <v>23414</v>
      </c>
      <c r="F12" s="8">
        <v>42837</v>
      </c>
      <c r="G12" t="s">
        <v>60</v>
      </c>
      <c r="H12" t="s">
        <v>4641</v>
      </c>
    </row>
    <row r="13" spans="1:8" x14ac:dyDescent="0.25">
      <c r="A13" t="s">
        <v>694</v>
      </c>
      <c r="B13" t="s">
        <v>5096</v>
      </c>
      <c r="C13" t="s">
        <v>6085</v>
      </c>
      <c r="D13" t="s">
        <v>4960</v>
      </c>
      <c r="E13">
        <v>15816</v>
      </c>
      <c r="F13" s="8">
        <v>42378</v>
      </c>
      <c r="G13" t="s">
        <v>198</v>
      </c>
      <c r="H13" t="s">
        <v>4641</v>
      </c>
    </row>
    <row r="14" spans="1:8" x14ac:dyDescent="0.25">
      <c r="A14" t="s">
        <v>848</v>
      </c>
      <c r="B14" t="s">
        <v>5107</v>
      </c>
      <c r="C14" t="s">
        <v>6085</v>
      </c>
      <c r="D14" t="s">
        <v>4970</v>
      </c>
      <c r="E14">
        <v>20783</v>
      </c>
      <c r="F14" s="8">
        <v>44613</v>
      </c>
      <c r="G14" t="s">
        <v>847</v>
      </c>
      <c r="H14" t="s">
        <v>4641</v>
      </c>
    </row>
    <row r="15" spans="1:8" x14ac:dyDescent="0.25">
      <c r="A15" t="s">
        <v>2922</v>
      </c>
      <c r="B15" t="s">
        <v>5789</v>
      </c>
      <c r="C15" t="s">
        <v>6075</v>
      </c>
      <c r="D15" t="s">
        <v>4970</v>
      </c>
      <c r="E15">
        <v>17741</v>
      </c>
      <c r="F15" s="8">
        <v>42557</v>
      </c>
      <c r="G15" t="s">
        <v>192</v>
      </c>
      <c r="H15" t="s">
        <v>4641</v>
      </c>
    </row>
    <row r="16" spans="1:8" x14ac:dyDescent="0.25">
      <c r="A16" t="s">
        <v>67</v>
      </c>
      <c r="B16" t="s">
        <v>6014</v>
      </c>
      <c r="C16" t="s">
        <v>6075</v>
      </c>
      <c r="D16" t="s">
        <v>5011</v>
      </c>
      <c r="E16">
        <v>23704</v>
      </c>
      <c r="F16" s="8">
        <v>42808</v>
      </c>
      <c r="G16" t="s">
        <v>6915</v>
      </c>
      <c r="H16" t="s">
        <v>4641</v>
      </c>
    </row>
    <row r="17" spans="1:8" x14ac:dyDescent="0.25">
      <c r="A17" t="s">
        <v>585</v>
      </c>
      <c r="B17" t="s">
        <v>5752</v>
      </c>
      <c r="C17" t="s">
        <v>6085</v>
      </c>
      <c r="D17" t="s">
        <v>5007</v>
      </c>
      <c r="E17">
        <v>51145</v>
      </c>
      <c r="F17" s="8">
        <v>42864</v>
      </c>
      <c r="G17" t="s">
        <v>584</v>
      </c>
      <c r="H17" t="s">
        <v>4641</v>
      </c>
    </row>
    <row r="18" spans="1:8" x14ac:dyDescent="0.25">
      <c r="A18" t="s">
        <v>154</v>
      </c>
      <c r="B18" t="s">
        <v>4965</v>
      </c>
      <c r="C18" t="s">
        <v>6085</v>
      </c>
      <c r="D18" t="s">
        <v>4966</v>
      </c>
      <c r="E18">
        <v>31509</v>
      </c>
      <c r="F18" s="8">
        <v>45570</v>
      </c>
      <c r="G18" t="s">
        <v>153</v>
      </c>
      <c r="H18" t="s">
        <v>4641</v>
      </c>
    </row>
    <row r="19" spans="1:8" x14ac:dyDescent="0.25">
      <c r="A19" t="s">
        <v>1685</v>
      </c>
      <c r="B19" t="s">
        <v>5149</v>
      </c>
      <c r="C19" t="s">
        <v>6085</v>
      </c>
      <c r="D19" t="s">
        <v>4960</v>
      </c>
      <c r="E19">
        <v>14882</v>
      </c>
      <c r="F19" s="8">
        <v>45471</v>
      </c>
      <c r="G19" t="s">
        <v>1092</v>
      </c>
      <c r="H19" t="s">
        <v>4641</v>
      </c>
    </row>
    <row r="20" spans="1:8" x14ac:dyDescent="0.25">
      <c r="A20" t="s">
        <v>166</v>
      </c>
      <c r="C20" t="s">
        <v>6085</v>
      </c>
      <c r="D20" t="s">
        <v>4966</v>
      </c>
      <c r="E20">
        <v>28375</v>
      </c>
      <c r="F20" s="8">
        <v>45800</v>
      </c>
      <c r="G20" t="s">
        <v>165</v>
      </c>
      <c r="H20" t="s">
        <v>4641</v>
      </c>
    </row>
    <row r="21" spans="1:8" x14ac:dyDescent="0.25">
      <c r="A21" t="s">
        <v>2462</v>
      </c>
      <c r="B21" t="s">
        <v>5426</v>
      </c>
      <c r="C21" t="s">
        <v>6075</v>
      </c>
      <c r="D21" t="s">
        <v>5011</v>
      </c>
      <c r="E21">
        <v>24381</v>
      </c>
      <c r="F21" s="8">
        <v>44243</v>
      </c>
      <c r="G21" t="s">
        <v>4056</v>
      </c>
      <c r="H21" t="s">
        <v>4641</v>
      </c>
    </row>
    <row r="22" spans="1:8" x14ac:dyDescent="0.25">
      <c r="A22" t="s">
        <v>1170</v>
      </c>
      <c r="B22" t="s">
        <v>5176</v>
      </c>
      <c r="C22" t="s">
        <v>6085</v>
      </c>
      <c r="D22" t="s">
        <v>5011</v>
      </c>
      <c r="E22">
        <v>25260</v>
      </c>
      <c r="F22" s="8">
        <v>42921</v>
      </c>
      <c r="G22" t="s">
        <v>2009</v>
      </c>
      <c r="H22" t="s">
        <v>4641</v>
      </c>
    </row>
    <row r="23" spans="1:8" x14ac:dyDescent="0.25">
      <c r="A23" t="s">
        <v>1420</v>
      </c>
      <c r="B23" t="s">
        <v>5184</v>
      </c>
      <c r="C23" t="s">
        <v>6075</v>
      </c>
      <c r="D23" t="s">
        <v>4966</v>
      </c>
      <c r="E23">
        <v>30062</v>
      </c>
      <c r="F23" s="8">
        <v>42568</v>
      </c>
      <c r="G23" t="s">
        <v>2307</v>
      </c>
      <c r="H23" t="s">
        <v>4641</v>
      </c>
    </row>
    <row r="24" spans="1:8" x14ac:dyDescent="0.25">
      <c r="A24" t="s">
        <v>1201</v>
      </c>
      <c r="B24" t="s">
        <v>5551</v>
      </c>
      <c r="C24" t="s">
        <v>6085</v>
      </c>
      <c r="D24" t="s">
        <v>4977</v>
      </c>
      <c r="E24">
        <v>35824</v>
      </c>
      <c r="F24" s="8">
        <v>44452</v>
      </c>
      <c r="G24" t="s">
        <v>1066</v>
      </c>
      <c r="H24" t="s">
        <v>4641</v>
      </c>
    </row>
    <row r="25" spans="1:8" x14ac:dyDescent="0.25">
      <c r="A25" t="s">
        <v>381</v>
      </c>
      <c r="B25" t="s">
        <v>5075</v>
      </c>
      <c r="C25" t="s">
        <v>6075</v>
      </c>
      <c r="D25" t="s">
        <v>4960</v>
      </c>
      <c r="E25">
        <v>15422</v>
      </c>
      <c r="F25" s="8">
        <v>45362</v>
      </c>
      <c r="G25" t="s">
        <v>380</v>
      </c>
      <c r="H25" t="s">
        <v>4641</v>
      </c>
    </row>
    <row r="26" spans="1:8" x14ac:dyDescent="0.25">
      <c r="A26" t="s">
        <v>2643</v>
      </c>
      <c r="B26" t="s">
        <v>5580</v>
      </c>
      <c r="C26" t="s">
        <v>6075</v>
      </c>
      <c r="D26" t="s">
        <v>4966</v>
      </c>
      <c r="E26">
        <v>28772</v>
      </c>
      <c r="F26" s="8">
        <v>44829</v>
      </c>
      <c r="G26" t="s">
        <v>2642</v>
      </c>
      <c r="H26" t="s">
        <v>4641</v>
      </c>
    </row>
    <row r="27" spans="1:8" x14ac:dyDescent="0.25">
      <c r="A27" t="s">
        <v>1390</v>
      </c>
      <c r="B27" t="s">
        <v>5526</v>
      </c>
      <c r="C27" t="s">
        <v>6075</v>
      </c>
      <c r="D27" t="s">
        <v>4977</v>
      </c>
      <c r="E27">
        <v>36518</v>
      </c>
      <c r="F27" s="8">
        <v>45980</v>
      </c>
      <c r="G27" t="s">
        <v>504</v>
      </c>
      <c r="H27" t="s">
        <v>4641</v>
      </c>
    </row>
    <row r="28" spans="1:8" x14ac:dyDescent="0.25">
      <c r="A28" t="s">
        <v>3275</v>
      </c>
      <c r="B28" t="s">
        <v>5165</v>
      </c>
      <c r="C28" t="s">
        <v>6075</v>
      </c>
      <c r="D28" t="s">
        <v>4970</v>
      </c>
      <c r="E28">
        <v>25977</v>
      </c>
      <c r="F28" s="8">
        <v>45206</v>
      </c>
      <c r="G28" t="s">
        <v>864</v>
      </c>
      <c r="H28" t="s">
        <v>4641</v>
      </c>
    </row>
    <row r="29" spans="1:8" x14ac:dyDescent="0.25">
      <c r="A29" t="s">
        <v>1039</v>
      </c>
      <c r="B29" t="s">
        <v>5222</v>
      </c>
      <c r="C29" t="s">
        <v>6085</v>
      </c>
      <c r="D29" t="s">
        <v>4966</v>
      </c>
      <c r="E29">
        <v>23617</v>
      </c>
      <c r="F29" s="8">
        <v>43574</v>
      </c>
      <c r="G29" t="s">
        <v>2594</v>
      </c>
      <c r="H29" t="s">
        <v>4641</v>
      </c>
    </row>
    <row r="30" spans="1:8" x14ac:dyDescent="0.25">
      <c r="A30" t="s">
        <v>160</v>
      </c>
      <c r="B30" t="s">
        <v>5744</v>
      </c>
      <c r="C30" t="s">
        <v>6075</v>
      </c>
      <c r="D30" t="s">
        <v>4960</v>
      </c>
      <c r="E30">
        <v>15131</v>
      </c>
      <c r="F30" s="8">
        <v>44060</v>
      </c>
      <c r="G30" t="s">
        <v>465</v>
      </c>
      <c r="H30" t="s">
        <v>4641</v>
      </c>
    </row>
    <row r="31" spans="1:8" x14ac:dyDescent="0.25">
      <c r="A31" t="s">
        <v>210</v>
      </c>
      <c r="B31" t="s">
        <v>4973</v>
      </c>
      <c r="C31" t="s">
        <v>6085</v>
      </c>
      <c r="D31" t="s">
        <v>4960</v>
      </c>
      <c r="E31">
        <v>20131</v>
      </c>
      <c r="F31" s="8">
        <v>44468</v>
      </c>
      <c r="G31" t="s">
        <v>209</v>
      </c>
      <c r="H31" t="s">
        <v>4641</v>
      </c>
    </row>
    <row r="32" spans="1:8" x14ac:dyDescent="0.25">
      <c r="A32" t="s">
        <v>1052</v>
      </c>
      <c r="B32" t="s">
        <v>5939</v>
      </c>
      <c r="C32" t="s">
        <v>6085</v>
      </c>
      <c r="D32" t="s">
        <v>4960</v>
      </c>
      <c r="E32">
        <v>18487</v>
      </c>
      <c r="F32" s="8">
        <v>45895</v>
      </c>
      <c r="G32" t="s">
        <v>639</v>
      </c>
      <c r="H32" t="s">
        <v>4641</v>
      </c>
    </row>
    <row r="33" spans="1:8" x14ac:dyDescent="0.25">
      <c r="A33" t="s">
        <v>654</v>
      </c>
      <c r="B33" t="s">
        <v>5028</v>
      </c>
      <c r="C33" t="s">
        <v>6075</v>
      </c>
      <c r="D33" t="s">
        <v>4960</v>
      </c>
      <c r="E33">
        <v>21663</v>
      </c>
      <c r="F33" s="8">
        <v>44637</v>
      </c>
      <c r="G33" t="s">
        <v>653</v>
      </c>
      <c r="H33" t="s">
        <v>4641</v>
      </c>
    </row>
    <row r="34" spans="1:8" x14ac:dyDescent="0.25">
      <c r="A34" t="s">
        <v>410</v>
      </c>
      <c r="B34" t="s">
        <v>5172</v>
      </c>
      <c r="C34" t="s">
        <v>6075</v>
      </c>
      <c r="D34" t="s">
        <v>4966</v>
      </c>
      <c r="E34">
        <v>21435</v>
      </c>
      <c r="F34" s="8">
        <v>44926</v>
      </c>
      <c r="G34" t="s">
        <v>125</v>
      </c>
      <c r="H34" t="s">
        <v>4641</v>
      </c>
    </row>
    <row r="35" spans="1:8" x14ac:dyDescent="0.25">
      <c r="A35" t="s">
        <v>1132</v>
      </c>
      <c r="B35" t="s">
        <v>5078</v>
      </c>
      <c r="C35" t="s">
        <v>6075</v>
      </c>
      <c r="D35" t="s">
        <v>4960</v>
      </c>
      <c r="E35">
        <v>21546</v>
      </c>
      <c r="F35" s="8">
        <v>45124</v>
      </c>
      <c r="G35" t="s">
        <v>232</v>
      </c>
      <c r="H35" t="s">
        <v>4641</v>
      </c>
    </row>
    <row r="36" spans="1:8" x14ac:dyDescent="0.25">
      <c r="A36" t="s">
        <v>2276</v>
      </c>
      <c r="B36" t="s">
        <v>5065</v>
      </c>
      <c r="C36" t="s">
        <v>6075</v>
      </c>
      <c r="D36" t="s">
        <v>5018</v>
      </c>
      <c r="E36">
        <v>30826</v>
      </c>
      <c r="F36" s="8">
        <v>44433</v>
      </c>
      <c r="G36" t="s">
        <v>445</v>
      </c>
      <c r="H36" t="s">
        <v>4641</v>
      </c>
    </row>
    <row r="37" spans="1:8" x14ac:dyDescent="0.25">
      <c r="A37" t="s">
        <v>551</v>
      </c>
      <c r="B37" t="s">
        <v>4959</v>
      </c>
      <c r="C37" t="s">
        <v>6085</v>
      </c>
      <c r="D37" t="s">
        <v>4960</v>
      </c>
      <c r="E37">
        <v>16640</v>
      </c>
      <c r="F37" s="8">
        <v>45279</v>
      </c>
      <c r="G37" t="s">
        <v>550</v>
      </c>
      <c r="H37" t="s">
        <v>4641</v>
      </c>
    </row>
    <row r="38" spans="1:8" x14ac:dyDescent="0.25">
      <c r="A38" t="s">
        <v>2654</v>
      </c>
      <c r="B38" t="s">
        <v>5982</v>
      </c>
      <c r="C38" t="s">
        <v>6075</v>
      </c>
      <c r="D38" t="s">
        <v>4960</v>
      </c>
      <c r="E38">
        <v>18606</v>
      </c>
      <c r="F38" s="8">
        <v>44337</v>
      </c>
      <c r="G38" t="s">
        <v>1185</v>
      </c>
      <c r="H38" t="s">
        <v>4641</v>
      </c>
    </row>
    <row r="39" spans="1:8" x14ac:dyDescent="0.25">
      <c r="A39" t="s">
        <v>1093</v>
      </c>
      <c r="B39" t="s">
        <v>5152</v>
      </c>
      <c r="C39" t="s">
        <v>6075</v>
      </c>
      <c r="D39" t="s">
        <v>5011</v>
      </c>
      <c r="E39">
        <v>27930</v>
      </c>
      <c r="F39" s="8">
        <v>45278</v>
      </c>
      <c r="G39" t="s">
        <v>1092</v>
      </c>
      <c r="H39" t="s">
        <v>4641</v>
      </c>
    </row>
    <row r="40" spans="1:8" x14ac:dyDescent="0.25">
      <c r="A40" t="s">
        <v>3537</v>
      </c>
      <c r="B40" t="s">
        <v>5244</v>
      </c>
      <c r="C40" t="s">
        <v>6075</v>
      </c>
      <c r="D40" t="s">
        <v>5007</v>
      </c>
      <c r="E40">
        <v>74290</v>
      </c>
      <c r="F40" s="8">
        <v>45816</v>
      </c>
      <c r="G40" t="s">
        <v>2478</v>
      </c>
      <c r="H40" t="s">
        <v>4641</v>
      </c>
    </row>
    <row r="41" spans="1:8" x14ac:dyDescent="0.25">
      <c r="A41" t="s">
        <v>1423</v>
      </c>
      <c r="B41" t="s">
        <v>5154</v>
      </c>
      <c r="C41" t="s">
        <v>6085</v>
      </c>
      <c r="D41" t="s">
        <v>4966</v>
      </c>
      <c r="E41">
        <v>31882</v>
      </c>
      <c r="F41" s="8">
        <v>44100</v>
      </c>
      <c r="G41" t="s">
        <v>460</v>
      </c>
      <c r="H41" t="s">
        <v>4641</v>
      </c>
    </row>
    <row r="42" spans="1:8" x14ac:dyDescent="0.25">
      <c r="A42" t="s">
        <v>1589</v>
      </c>
      <c r="B42" t="s">
        <v>5093</v>
      </c>
      <c r="C42" t="s">
        <v>6075</v>
      </c>
      <c r="D42" t="s">
        <v>5011</v>
      </c>
      <c r="E42">
        <v>17414</v>
      </c>
      <c r="F42" s="8">
        <v>43930</v>
      </c>
      <c r="G42" t="s">
        <v>816</v>
      </c>
      <c r="H42" t="s">
        <v>4641</v>
      </c>
    </row>
    <row r="43" spans="1:8" x14ac:dyDescent="0.25">
      <c r="A43" t="s">
        <v>450</v>
      </c>
      <c r="B43" t="s">
        <v>5137</v>
      </c>
      <c r="C43" t="s">
        <v>6075</v>
      </c>
      <c r="D43" t="s">
        <v>4966</v>
      </c>
      <c r="E43">
        <v>18927</v>
      </c>
      <c r="F43" s="8">
        <v>43188</v>
      </c>
      <c r="G43" t="s">
        <v>309</v>
      </c>
      <c r="H43" t="s">
        <v>4641</v>
      </c>
    </row>
    <row r="44" spans="1:8" x14ac:dyDescent="0.25">
      <c r="A44" t="s">
        <v>495</v>
      </c>
      <c r="B44" t="s">
        <v>5253</v>
      </c>
      <c r="C44" t="s">
        <v>6085</v>
      </c>
      <c r="D44" t="s">
        <v>4960</v>
      </c>
      <c r="E44">
        <v>15318</v>
      </c>
      <c r="F44" s="8">
        <v>43543</v>
      </c>
      <c r="G44" t="s">
        <v>494</v>
      </c>
      <c r="H44" t="s">
        <v>4641</v>
      </c>
    </row>
    <row r="45" spans="1:8" x14ac:dyDescent="0.25">
      <c r="A45" t="s">
        <v>2450</v>
      </c>
      <c r="B45" t="s">
        <v>5943</v>
      </c>
      <c r="C45" t="s">
        <v>6075</v>
      </c>
      <c r="D45" t="s">
        <v>4966</v>
      </c>
      <c r="E45">
        <v>31752</v>
      </c>
      <c r="F45" s="8">
        <v>42624</v>
      </c>
      <c r="G45" t="s">
        <v>2449</v>
      </c>
      <c r="H45" t="s">
        <v>4641</v>
      </c>
    </row>
    <row r="46" spans="1:8" x14ac:dyDescent="0.25">
      <c r="A46" t="s">
        <v>2327</v>
      </c>
      <c r="B46" t="s">
        <v>5924</v>
      </c>
      <c r="C46" t="s">
        <v>6085</v>
      </c>
      <c r="D46" t="s">
        <v>4960</v>
      </c>
      <c r="E46">
        <v>15671</v>
      </c>
      <c r="F46" s="8">
        <v>45456</v>
      </c>
      <c r="G46" t="s">
        <v>445</v>
      </c>
      <c r="H46" t="s">
        <v>4641</v>
      </c>
    </row>
    <row r="47" spans="1:8" x14ac:dyDescent="0.25">
      <c r="A47" t="s">
        <v>455</v>
      </c>
      <c r="B47" t="s">
        <v>5056</v>
      </c>
      <c r="C47" t="s">
        <v>6085</v>
      </c>
      <c r="D47" t="s">
        <v>4966</v>
      </c>
      <c r="E47">
        <v>31337</v>
      </c>
      <c r="F47" s="8">
        <v>44223</v>
      </c>
      <c r="G47" t="s">
        <v>142</v>
      </c>
      <c r="H47" t="s">
        <v>4641</v>
      </c>
    </row>
    <row r="48" spans="1:8" x14ac:dyDescent="0.25">
      <c r="A48" t="s">
        <v>316</v>
      </c>
      <c r="B48" t="s">
        <v>5233</v>
      </c>
      <c r="C48" t="s">
        <v>6085</v>
      </c>
      <c r="D48" t="s">
        <v>5007</v>
      </c>
      <c r="E48">
        <v>67135</v>
      </c>
      <c r="F48" s="8">
        <v>45398</v>
      </c>
      <c r="G48" t="s">
        <v>315</v>
      </c>
      <c r="H48" t="s">
        <v>4641</v>
      </c>
    </row>
    <row r="49" spans="1:8" x14ac:dyDescent="0.25">
      <c r="A49" t="s">
        <v>172</v>
      </c>
      <c r="B49" t="s">
        <v>5737</v>
      </c>
      <c r="C49" t="s">
        <v>6085</v>
      </c>
      <c r="D49" t="s">
        <v>4960</v>
      </c>
      <c r="E49">
        <v>20081</v>
      </c>
      <c r="F49" s="8">
        <v>45020</v>
      </c>
      <c r="G49" t="s">
        <v>315</v>
      </c>
      <c r="H49" t="s">
        <v>4641</v>
      </c>
    </row>
    <row r="50" spans="1:8" x14ac:dyDescent="0.25">
      <c r="A50" t="s">
        <v>1574</v>
      </c>
      <c r="C50" t="s">
        <v>6085</v>
      </c>
      <c r="D50" t="s">
        <v>4970</v>
      </c>
      <c r="E50">
        <v>24370</v>
      </c>
      <c r="F50" s="8">
        <v>45582</v>
      </c>
      <c r="G50" t="s">
        <v>1573</v>
      </c>
      <c r="H50" t="s">
        <v>4641</v>
      </c>
    </row>
    <row r="51" spans="1:8" x14ac:dyDescent="0.25">
      <c r="A51" t="s">
        <v>601</v>
      </c>
      <c r="B51" t="s">
        <v>5209</v>
      </c>
      <c r="C51" t="s">
        <v>6085</v>
      </c>
      <c r="D51" t="s">
        <v>4966</v>
      </c>
      <c r="E51">
        <v>28887</v>
      </c>
      <c r="F51" s="8">
        <v>42562</v>
      </c>
      <c r="G51" t="s">
        <v>675</v>
      </c>
      <c r="H51" t="s">
        <v>4641</v>
      </c>
    </row>
    <row r="52" spans="1:8" x14ac:dyDescent="0.25">
      <c r="A52" t="s">
        <v>2256</v>
      </c>
      <c r="B52" t="s">
        <v>5742</v>
      </c>
      <c r="C52" t="s">
        <v>6075</v>
      </c>
      <c r="D52" t="s">
        <v>4970</v>
      </c>
      <c r="E52">
        <v>21122</v>
      </c>
      <c r="F52" s="8">
        <v>44631</v>
      </c>
      <c r="G52" t="s">
        <v>612</v>
      </c>
      <c r="H52" t="s">
        <v>4641</v>
      </c>
    </row>
    <row r="53" spans="1:8" x14ac:dyDescent="0.25">
      <c r="A53" t="s">
        <v>888</v>
      </c>
      <c r="B53" t="s">
        <v>5159</v>
      </c>
      <c r="C53" t="s">
        <v>6085</v>
      </c>
      <c r="D53" t="s">
        <v>4966</v>
      </c>
      <c r="E53">
        <v>22117</v>
      </c>
      <c r="F53" s="8">
        <v>43201</v>
      </c>
      <c r="G53" t="s">
        <v>887</v>
      </c>
      <c r="H53" t="s">
        <v>4641</v>
      </c>
    </row>
    <row r="54" spans="1:8" x14ac:dyDescent="0.25">
      <c r="A54" t="s">
        <v>766</v>
      </c>
      <c r="B54" t="s">
        <v>5563</v>
      </c>
      <c r="C54" t="s">
        <v>6085</v>
      </c>
      <c r="D54" t="s">
        <v>4960</v>
      </c>
      <c r="E54">
        <v>21048</v>
      </c>
      <c r="F54" s="8">
        <v>45934</v>
      </c>
      <c r="G54" t="s">
        <v>131</v>
      </c>
      <c r="H54" t="s">
        <v>4641</v>
      </c>
    </row>
    <row r="55" spans="1:8" x14ac:dyDescent="0.25">
      <c r="A55" t="s">
        <v>3874</v>
      </c>
      <c r="B55" t="s">
        <v>5605</v>
      </c>
      <c r="C55" t="s">
        <v>6085</v>
      </c>
      <c r="D55" t="s">
        <v>4960</v>
      </c>
      <c r="E55">
        <v>21466</v>
      </c>
      <c r="F55" s="8">
        <v>44965</v>
      </c>
      <c r="G55" t="s">
        <v>6916</v>
      </c>
      <c r="H55" t="s">
        <v>4641</v>
      </c>
    </row>
    <row r="56" spans="1:8" x14ac:dyDescent="0.25">
      <c r="A56" t="s">
        <v>4066</v>
      </c>
      <c r="B56" t="s">
        <v>5504</v>
      </c>
      <c r="C56" t="s">
        <v>6085</v>
      </c>
      <c r="D56" t="s">
        <v>4970</v>
      </c>
      <c r="E56">
        <v>25640</v>
      </c>
      <c r="F56" s="8">
        <v>44608</v>
      </c>
      <c r="G56" t="s">
        <v>465</v>
      </c>
      <c r="H56" t="s">
        <v>4641</v>
      </c>
    </row>
    <row r="57" spans="1:8" x14ac:dyDescent="0.25">
      <c r="A57" t="s">
        <v>1917</v>
      </c>
      <c r="B57" t="s">
        <v>5145</v>
      </c>
      <c r="C57" t="s">
        <v>6075</v>
      </c>
      <c r="D57" t="s">
        <v>4966</v>
      </c>
      <c r="E57">
        <v>29876</v>
      </c>
      <c r="F57" s="8">
        <v>43162</v>
      </c>
      <c r="G57" t="s">
        <v>415</v>
      </c>
      <c r="H57" t="s">
        <v>4641</v>
      </c>
    </row>
    <row r="58" spans="1:8" x14ac:dyDescent="0.25">
      <c r="A58" t="s">
        <v>428</v>
      </c>
      <c r="B58" t="s">
        <v>5116</v>
      </c>
      <c r="C58" t="s">
        <v>6075</v>
      </c>
      <c r="D58" t="s">
        <v>4970</v>
      </c>
      <c r="E58">
        <v>17220</v>
      </c>
      <c r="F58" s="8">
        <v>43135</v>
      </c>
      <c r="G58" t="s">
        <v>427</v>
      </c>
      <c r="H58" t="s">
        <v>4641</v>
      </c>
    </row>
    <row r="59" spans="1:8" x14ac:dyDescent="0.25">
      <c r="A59" t="s">
        <v>1795</v>
      </c>
      <c r="B59" t="s">
        <v>4999</v>
      </c>
      <c r="C59" t="s">
        <v>6085</v>
      </c>
      <c r="D59" t="s">
        <v>4960</v>
      </c>
      <c r="E59">
        <v>14977</v>
      </c>
      <c r="F59" s="8">
        <v>43915</v>
      </c>
      <c r="G59" t="s">
        <v>1031</v>
      </c>
      <c r="H59" t="s">
        <v>4641</v>
      </c>
    </row>
    <row r="60" spans="1:8" x14ac:dyDescent="0.25">
      <c r="A60" t="s">
        <v>233</v>
      </c>
      <c r="B60" t="s">
        <v>5081</v>
      </c>
      <c r="C60" t="s">
        <v>6085</v>
      </c>
      <c r="D60" t="s">
        <v>4970</v>
      </c>
      <c r="E60">
        <v>25119</v>
      </c>
      <c r="F60" s="8">
        <v>43452</v>
      </c>
      <c r="G60" t="s">
        <v>232</v>
      </c>
      <c r="H60" t="s">
        <v>4641</v>
      </c>
    </row>
    <row r="61" spans="1:8" x14ac:dyDescent="0.25">
      <c r="A61" t="s">
        <v>568</v>
      </c>
      <c r="B61" t="s">
        <v>5707</v>
      </c>
      <c r="C61" t="s">
        <v>6085</v>
      </c>
      <c r="D61" t="s">
        <v>4966</v>
      </c>
      <c r="E61">
        <v>31861</v>
      </c>
      <c r="F61" s="8">
        <v>43414</v>
      </c>
      <c r="G61" t="s">
        <v>771</v>
      </c>
      <c r="H61" t="s">
        <v>4641</v>
      </c>
    </row>
    <row r="62" spans="1:8" x14ac:dyDescent="0.25">
      <c r="A62" t="s">
        <v>304</v>
      </c>
      <c r="B62" t="s">
        <v>5101</v>
      </c>
      <c r="C62" t="s">
        <v>6075</v>
      </c>
      <c r="D62" t="s">
        <v>4970</v>
      </c>
      <c r="E62">
        <v>18536</v>
      </c>
      <c r="F62" s="8">
        <v>42533</v>
      </c>
      <c r="G62" t="s">
        <v>1059</v>
      </c>
      <c r="H62" t="s">
        <v>4641</v>
      </c>
    </row>
    <row r="63" spans="1:8" x14ac:dyDescent="0.25">
      <c r="A63" t="s">
        <v>528</v>
      </c>
      <c r="B63" t="s">
        <v>5268</v>
      </c>
      <c r="C63" t="s">
        <v>6075</v>
      </c>
      <c r="D63" t="s">
        <v>4977</v>
      </c>
      <c r="E63">
        <v>21666</v>
      </c>
      <c r="F63" s="8">
        <v>45538</v>
      </c>
      <c r="G63" t="s">
        <v>1893</v>
      </c>
      <c r="H63" t="s">
        <v>4641</v>
      </c>
    </row>
    <row r="64" spans="1:8" x14ac:dyDescent="0.25">
      <c r="A64" t="s">
        <v>1404</v>
      </c>
      <c r="B64" t="s">
        <v>5559</v>
      </c>
      <c r="C64" t="s">
        <v>6075</v>
      </c>
      <c r="D64" t="s">
        <v>5007</v>
      </c>
      <c r="E64">
        <v>66688</v>
      </c>
      <c r="F64" s="8">
        <v>43603</v>
      </c>
      <c r="G64" t="s">
        <v>1403</v>
      </c>
      <c r="H64" t="s">
        <v>4641</v>
      </c>
    </row>
    <row r="65" spans="1:8" x14ac:dyDescent="0.25">
      <c r="A65" t="s">
        <v>1986</v>
      </c>
      <c r="B65" t="s">
        <v>5030</v>
      </c>
      <c r="C65" t="s">
        <v>6085</v>
      </c>
      <c r="D65" t="s">
        <v>4960</v>
      </c>
      <c r="E65">
        <v>18506</v>
      </c>
      <c r="F65" s="8">
        <v>43836</v>
      </c>
      <c r="G65" t="s">
        <v>72</v>
      </c>
      <c r="H65" t="s">
        <v>4641</v>
      </c>
    </row>
    <row r="66" spans="1:8" x14ac:dyDescent="0.25">
      <c r="A66" t="s">
        <v>2870</v>
      </c>
      <c r="B66" t="s">
        <v>5146</v>
      </c>
      <c r="C66" t="s">
        <v>6075</v>
      </c>
      <c r="D66" t="s">
        <v>4960</v>
      </c>
      <c r="E66">
        <v>16603</v>
      </c>
      <c r="F66" s="8">
        <v>44522</v>
      </c>
      <c r="G66" t="s">
        <v>1323</v>
      </c>
      <c r="H66" t="s">
        <v>4641</v>
      </c>
    </row>
    <row r="67" spans="1:8" x14ac:dyDescent="0.25">
      <c r="A67" t="s">
        <v>1140</v>
      </c>
      <c r="B67" t="s">
        <v>5543</v>
      </c>
      <c r="C67" t="s">
        <v>6075</v>
      </c>
      <c r="D67" t="s">
        <v>4977</v>
      </c>
      <c r="E67">
        <v>37059</v>
      </c>
      <c r="F67" s="8">
        <v>42649</v>
      </c>
      <c r="G67" t="s">
        <v>433</v>
      </c>
      <c r="H67" t="s">
        <v>4641</v>
      </c>
    </row>
    <row r="68" spans="1:8" x14ac:dyDescent="0.25">
      <c r="A68" t="s">
        <v>178</v>
      </c>
      <c r="B68" t="s">
        <v>5130</v>
      </c>
      <c r="C68" t="s">
        <v>6085</v>
      </c>
      <c r="D68" t="s">
        <v>4966</v>
      </c>
      <c r="E68">
        <v>26897</v>
      </c>
      <c r="F68" s="8">
        <v>44569</v>
      </c>
      <c r="G68" t="s">
        <v>177</v>
      </c>
      <c r="H68" t="s">
        <v>4641</v>
      </c>
    </row>
    <row r="69" spans="1:8" x14ac:dyDescent="0.25">
      <c r="A69" t="s">
        <v>907</v>
      </c>
      <c r="B69" t="s">
        <v>5141</v>
      </c>
      <c r="C69" t="s">
        <v>6085</v>
      </c>
      <c r="D69" t="s">
        <v>4966</v>
      </c>
      <c r="E69">
        <v>21624</v>
      </c>
      <c r="F69" s="8">
        <v>45988</v>
      </c>
      <c r="G69" t="s">
        <v>906</v>
      </c>
      <c r="H69" t="s">
        <v>4641</v>
      </c>
    </row>
    <row r="70" spans="1:8" x14ac:dyDescent="0.25">
      <c r="A70" t="s">
        <v>901</v>
      </c>
      <c r="B70" t="s">
        <v>5554</v>
      </c>
      <c r="C70" t="s">
        <v>6075</v>
      </c>
      <c r="D70" t="s">
        <v>5007</v>
      </c>
      <c r="E70">
        <v>55848</v>
      </c>
      <c r="F70" s="8">
        <v>43847</v>
      </c>
      <c r="G70" t="s">
        <v>415</v>
      </c>
      <c r="H70" t="s">
        <v>4641</v>
      </c>
    </row>
    <row r="71" spans="1:8" x14ac:dyDescent="0.25">
      <c r="A71" t="s">
        <v>373</v>
      </c>
      <c r="B71" t="s">
        <v>5258</v>
      </c>
      <c r="C71" t="s">
        <v>6085</v>
      </c>
      <c r="D71" t="s">
        <v>4966</v>
      </c>
      <c r="E71">
        <v>30331</v>
      </c>
      <c r="F71" s="8">
        <v>44902</v>
      </c>
      <c r="G71" t="s">
        <v>372</v>
      </c>
      <c r="H71" t="s">
        <v>4641</v>
      </c>
    </row>
    <row r="72" spans="1:8" x14ac:dyDescent="0.25">
      <c r="A72" t="s">
        <v>1959</v>
      </c>
      <c r="B72" t="s">
        <v>5270</v>
      </c>
      <c r="C72" t="s">
        <v>6085</v>
      </c>
      <c r="D72" t="s">
        <v>5011</v>
      </c>
      <c r="E72">
        <v>26196</v>
      </c>
      <c r="F72" s="8">
        <v>45743</v>
      </c>
      <c r="G72" t="s">
        <v>825</v>
      </c>
      <c r="H72" t="s">
        <v>4641</v>
      </c>
    </row>
    <row r="73" spans="1:8" x14ac:dyDescent="0.25">
      <c r="A73" t="s">
        <v>1628</v>
      </c>
      <c r="B73" t="s">
        <v>5918</v>
      </c>
      <c r="C73" t="s">
        <v>6085</v>
      </c>
      <c r="D73" t="s">
        <v>4966</v>
      </c>
      <c r="E73">
        <v>28959</v>
      </c>
      <c r="F73" s="8">
        <v>43787</v>
      </c>
      <c r="G73" t="s">
        <v>1471</v>
      </c>
      <c r="H73" t="s">
        <v>4641</v>
      </c>
    </row>
    <row r="74" spans="1:8" x14ac:dyDescent="0.25">
      <c r="A74" t="s">
        <v>590</v>
      </c>
      <c r="B74" t="s">
        <v>5638</v>
      </c>
      <c r="C74" t="s">
        <v>6075</v>
      </c>
      <c r="D74" t="s">
        <v>4966</v>
      </c>
      <c r="E74">
        <v>28522</v>
      </c>
      <c r="F74" s="8">
        <v>44883</v>
      </c>
      <c r="G74" t="s">
        <v>589</v>
      </c>
      <c r="H74" t="s">
        <v>4641</v>
      </c>
    </row>
    <row r="75" spans="1:8" x14ac:dyDescent="0.25">
      <c r="A75" t="s">
        <v>1800</v>
      </c>
      <c r="B75" t="s">
        <v>5192</v>
      </c>
      <c r="C75" t="s">
        <v>6075</v>
      </c>
      <c r="D75" t="s">
        <v>4966</v>
      </c>
      <c r="E75">
        <v>18653</v>
      </c>
      <c r="F75" s="8">
        <v>45165</v>
      </c>
      <c r="G75" t="s">
        <v>1799</v>
      </c>
      <c r="H75" t="s">
        <v>4641</v>
      </c>
    </row>
    <row r="76" spans="1:8" x14ac:dyDescent="0.25">
      <c r="A76" t="s">
        <v>1772</v>
      </c>
      <c r="B76" t="s">
        <v>5839</v>
      </c>
      <c r="C76" t="s">
        <v>6085</v>
      </c>
      <c r="D76" t="s">
        <v>4970</v>
      </c>
      <c r="E76">
        <v>17857</v>
      </c>
      <c r="F76" s="8">
        <v>43950</v>
      </c>
      <c r="G76" t="s">
        <v>6915</v>
      </c>
      <c r="H76" t="s">
        <v>4641</v>
      </c>
    </row>
    <row r="77" spans="1:8" x14ac:dyDescent="0.25">
      <c r="A77" t="s">
        <v>1598</v>
      </c>
      <c r="B77" t="s">
        <v>5255</v>
      </c>
      <c r="C77" t="s">
        <v>6075</v>
      </c>
      <c r="D77" t="s">
        <v>5011</v>
      </c>
      <c r="E77">
        <v>21633</v>
      </c>
      <c r="F77" s="8">
        <v>42471</v>
      </c>
      <c r="G77" t="s">
        <v>1398</v>
      </c>
      <c r="H77" t="s">
        <v>4641</v>
      </c>
    </row>
    <row r="78" spans="1:8" x14ac:dyDescent="0.25">
      <c r="A78" t="s">
        <v>479</v>
      </c>
      <c r="B78" t="s">
        <v>5251</v>
      </c>
      <c r="C78" t="s">
        <v>6085</v>
      </c>
      <c r="D78" t="s">
        <v>4960</v>
      </c>
      <c r="E78">
        <v>17071</v>
      </c>
      <c r="F78" s="8">
        <v>44476</v>
      </c>
      <c r="G78" t="s">
        <v>478</v>
      </c>
      <c r="H78" t="s">
        <v>4641</v>
      </c>
    </row>
    <row r="79" spans="1:8" x14ac:dyDescent="0.25">
      <c r="A79" t="s">
        <v>826</v>
      </c>
      <c r="B79" t="s">
        <v>4969</v>
      </c>
      <c r="C79" t="s">
        <v>6075</v>
      </c>
      <c r="D79" t="s">
        <v>4970</v>
      </c>
      <c r="E79">
        <v>16718</v>
      </c>
      <c r="F79" s="8">
        <v>43584</v>
      </c>
      <c r="G79" t="s">
        <v>825</v>
      </c>
      <c r="H79" t="s">
        <v>4641</v>
      </c>
    </row>
    <row r="80" spans="1:8" x14ac:dyDescent="0.25">
      <c r="A80" t="s">
        <v>1241</v>
      </c>
      <c r="B80" t="s">
        <v>5816</v>
      </c>
      <c r="C80" t="s">
        <v>6085</v>
      </c>
      <c r="D80" t="s">
        <v>4966</v>
      </c>
      <c r="E80">
        <v>26419</v>
      </c>
      <c r="F80" s="8">
        <v>42707</v>
      </c>
      <c r="G80" t="s">
        <v>60</v>
      </c>
      <c r="H80" t="s">
        <v>4641</v>
      </c>
    </row>
    <row r="81" spans="1:8" x14ac:dyDescent="0.25">
      <c r="A81" t="s">
        <v>1881</v>
      </c>
      <c r="B81" t="s">
        <v>5247</v>
      </c>
      <c r="C81" t="s">
        <v>6075</v>
      </c>
      <c r="D81" t="s">
        <v>4966</v>
      </c>
      <c r="E81">
        <v>30670</v>
      </c>
      <c r="F81" s="8">
        <v>44573</v>
      </c>
      <c r="H81" t="s">
        <v>4641</v>
      </c>
    </row>
    <row r="82" spans="1:8" x14ac:dyDescent="0.25">
      <c r="A82" t="s">
        <v>3780</v>
      </c>
      <c r="B82" t="s">
        <v>5273</v>
      </c>
      <c r="C82" t="s">
        <v>6075</v>
      </c>
      <c r="D82" t="s">
        <v>4966</v>
      </c>
      <c r="E82">
        <v>19072</v>
      </c>
      <c r="F82" s="8">
        <v>43233</v>
      </c>
      <c r="G82" t="s">
        <v>1190</v>
      </c>
      <c r="H82" t="s">
        <v>4641</v>
      </c>
    </row>
    <row r="83" spans="1:8" x14ac:dyDescent="0.25">
      <c r="A83" t="s">
        <v>2603</v>
      </c>
      <c r="B83" t="s">
        <v>5275</v>
      </c>
      <c r="C83" t="s">
        <v>6075</v>
      </c>
      <c r="D83" t="s">
        <v>5007</v>
      </c>
      <c r="E83">
        <v>51985</v>
      </c>
      <c r="F83" s="8">
        <v>45912</v>
      </c>
      <c r="G83" t="s">
        <v>1903</v>
      </c>
      <c r="H83" t="s">
        <v>4641</v>
      </c>
    </row>
    <row r="84" spans="1:8" x14ac:dyDescent="0.25">
      <c r="A84" t="s">
        <v>951</v>
      </c>
      <c r="B84" t="s">
        <v>5261</v>
      </c>
      <c r="C84" t="s">
        <v>6085</v>
      </c>
      <c r="D84" t="s">
        <v>4970</v>
      </c>
      <c r="E84">
        <v>17702</v>
      </c>
      <c r="F84" s="8">
        <v>43212</v>
      </c>
      <c r="G84" t="s">
        <v>395</v>
      </c>
      <c r="H84" t="s">
        <v>4641</v>
      </c>
    </row>
    <row r="85" spans="1:8" x14ac:dyDescent="0.25">
      <c r="A85" t="s">
        <v>1432</v>
      </c>
      <c r="B85" t="s">
        <v>5642</v>
      </c>
      <c r="C85" t="s">
        <v>6075</v>
      </c>
      <c r="D85" t="s">
        <v>4960</v>
      </c>
      <c r="E85">
        <v>21197</v>
      </c>
      <c r="F85" s="8">
        <v>45406</v>
      </c>
      <c r="G85" t="s">
        <v>1431</v>
      </c>
      <c r="H85" t="s">
        <v>4641</v>
      </c>
    </row>
    <row r="86" spans="1:8" x14ac:dyDescent="0.25">
      <c r="A86" t="s">
        <v>3260</v>
      </c>
      <c r="B86" t="s">
        <v>5909</v>
      </c>
      <c r="C86" t="s">
        <v>6075</v>
      </c>
      <c r="D86" t="s">
        <v>5007</v>
      </c>
      <c r="E86">
        <v>47363</v>
      </c>
      <c r="F86" s="8">
        <v>45429</v>
      </c>
      <c r="G86" t="s">
        <v>1903</v>
      </c>
      <c r="H86" t="s">
        <v>4641</v>
      </c>
    </row>
    <row r="87" spans="1:8" x14ac:dyDescent="0.25">
      <c r="A87" t="s">
        <v>1125</v>
      </c>
      <c r="B87" t="s">
        <v>5195</v>
      </c>
      <c r="C87" t="s">
        <v>6075</v>
      </c>
      <c r="D87" t="s">
        <v>4966</v>
      </c>
      <c r="E87">
        <v>25523</v>
      </c>
      <c r="F87" s="8">
        <v>45306</v>
      </c>
      <c r="G87" t="s">
        <v>623</v>
      </c>
      <c r="H87" t="s">
        <v>4641</v>
      </c>
    </row>
    <row r="88" spans="1:8" x14ac:dyDescent="0.25">
      <c r="A88" t="s">
        <v>1067</v>
      </c>
      <c r="B88" t="s">
        <v>5119</v>
      </c>
      <c r="C88" t="s">
        <v>6085</v>
      </c>
      <c r="D88" t="s">
        <v>4966</v>
      </c>
      <c r="E88">
        <v>19200</v>
      </c>
      <c r="F88" s="8">
        <v>42592</v>
      </c>
      <c r="G88" t="s">
        <v>1066</v>
      </c>
      <c r="H88" t="s">
        <v>4641</v>
      </c>
    </row>
    <row r="89" spans="1:8" x14ac:dyDescent="0.25">
      <c r="A89" t="s">
        <v>969</v>
      </c>
      <c r="B89" t="s">
        <v>5820</v>
      </c>
      <c r="C89" t="s">
        <v>6075</v>
      </c>
      <c r="D89" t="s">
        <v>4960</v>
      </c>
      <c r="E89">
        <v>18571</v>
      </c>
      <c r="F89" s="8">
        <v>42658</v>
      </c>
      <c r="G89" t="s">
        <v>968</v>
      </c>
      <c r="H89" t="s">
        <v>4641</v>
      </c>
    </row>
    <row r="90" spans="1:8" x14ac:dyDescent="0.25">
      <c r="A90" t="s">
        <v>1344</v>
      </c>
      <c r="B90" t="s">
        <v>5228</v>
      </c>
      <c r="C90" t="s">
        <v>6075</v>
      </c>
      <c r="D90" t="s">
        <v>4960</v>
      </c>
      <c r="E90">
        <v>21462</v>
      </c>
      <c r="F90" s="8">
        <v>43429</v>
      </c>
      <c r="G90" t="s">
        <v>1343</v>
      </c>
      <c r="H90" t="s">
        <v>4641</v>
      </c>
    </row>
    <row r="91" spans="1:8" x14ac:dyDescent="0.25">
      <c r="A91" t="s">
        <v>2112</v>
      </c>
      <c r="B91" t="s">
        <v>5158</v>
      </c>
      <c r="C91" t="s">
        <v>6075</v>
      </c>
      <c r="D91" t="s">
        <v>4970</v>
      </c>
      <c r="E91">
        <v>22626</v>
      </c>
      <c r="F91" s="8">
        <v>44143</v>
      </c>
      <c r="G91" t="s">
        <v>639</v>
      </c>
      <c r="H91" t="s">
        <v>4641</v>
      </c>
    </row>
    <row r="92" spans="1:8" x14ac:dyDescent="0.25">
      <c r="A92" t="s">
        <v>1878</v>
      </c>
      <c r="B92" t="s">
        <v>5689</v>
      </c>
      <c r="C92" t="s">
        <v>6075</v>
      </c>
      <c r="D92" t="s">
        <v>4966</v>
      </c>
      <c r="E92">
        <v>29031</v>
      </c>
      <c r="F92" s="8">
        <v>42854</v>
      </c>
      <c r="G92" t="s">
        <v>2478</v>
      </c>
      <c r="H92" t="s">
        <v>4641</v>
      </c>
    </row>
    <row r="93" spans="1:8" x14ac:dyDescent="0.25">
      <c r="A93" t="s">
        <v>205</v>
      </c>
      <c r="B93" t="s">
        <v>5021</v>
      </c>
      <c r="C93" t="s">
        <v>6075</v>
      </c>
      <c r="D93" t="s">
        <v>4966</v>
      </c>
      <c r="E93">
        <v>29801</v>
      </c>
      <c r="F93" s="8">
        <v>44902</v>
      </c>
      <c r="G93" t="s">
        <v>204</v>
      </c>
      <c r="H93" t="s">
        <v>4641</v>
      </c>
    </row>
    <row r="94" spans="1:8" x14ac:dyDescent="0.25">
      <c r="A94" t="s">
        <v>873</v>
      </c>
      <c r="B94" t="s">
        <v>5277</v>
      </c>
      <c r="C94" t="s">
        <v>6075</v>
      </c>
      <c r="D94" t="s">
        <v>4960</v>
      </c>
      <c r="E94">
        <v>18797</v>
      </c>
      <c r="F94" s="8">
        <v>42556</v>
      </c>
      <c r="G94" t="s">
        <v>872</v>
      </c>
      <c r="H94" t="s">
        <v>4641</v>
      </c>
    </row>
    <row r="95" spans="1:8" x14ac:dyDescent="0.25">
      <c r="A95" t="s">
        <v>1358</v>
      </c>
      <c r="B95" t="s">
        <v>5623</v>
      </c>
      <c r="C95" t="s">
        <v>6085</v>
      </c>
      <c r="D95" t="s">
        <v>4960</v>
      </c>
      <c r="E95">
        <v>16930</v>
      </c>
      <c r="F95" s="8">
        <v>44429</v>
      </c>
      <c r="G95" t="s">
        <v>957</v>
      </c>
      <c r="H95" t="s">
        <v>4641</v>
      </c>
    </row>
    <row r="96" spans="1:8" x14ac:dyDescent="0.25">
      <c r="A96" t="s">
        <v>6917</v>
      </c>
      <c r="B96" t="s">
        <v>6918</v>
      </c>
      <c r="C96" t="s">
        <v>6075</v>
      </c>
      <c r="D96" t="s">
        <v>4966</v>
      </c>
      <c r="E96">
        <v>29237</v>
      </c>
      <c r="F96" s="8">
        <v>43604</v>
      </c>
      <c r="G96" t="s">
        <v>2642</v>
      </c>
      <c r="H96" t="s">
        <v>4641</v>
      </c>
    </row>
    <row r="97" spans="1:8" x14ac:dyDescent="0.25">
      <c r="A97" t="s">
        <v>676</v>
      </c>
      <c r="B97" t="s">
        <v>5085</v>
      </c>
      <c r="C97" t="s">
        <v>6085</v>
      </c>
      <c r="D97" t="s">
        <v>4966</v>
      </c>
      <c r="E97">
        <v>30538</v>
      </c>
      <c r="F97" s="8">
        <v>44162</v>
      </c>
      <c r="G97" t="s">
        <v>675</v>
      </c>
      <c r="H97" t="s">
        <v>4641</v>
      </c>
    </row>
    <row r="98" spans="1:8" x14ac:dyDescent="0.25">
      <c r="A98" t="s">
        <v>1110</v>
      </c>
      <c r="B98" t="s">
        <v>5104</v>
      </c>
      <c r="C98" t="s">
        <v>6085</v>
      </c>
      <c r="D98" t="s">
        <v>4970</v>
      </c>
      <c r="E98">
        <v>16504</v>
      </c>
      <c r="F98" s="8">
        <v>44311</v>
      </c>
      <c r="G98" t="s">
        <v>1109</v>
      </c>
      <c r="H98" t="s">
        <v>4641</v>
      </c>
    </row>
    <row r="99" spans="1:8" x14ac:dyDescent="0.25">
      <c r="A99" t="s">
        <v>2318</v>
      </c>
      <c r="B99" t="s">
        <v>5225</v>
      </c>
      <c r="C99" t="s">
        <v>6075</v>
      </c>
      <c r="D99" t="s">
        <v>5011</v>
      </c>
      <c r="E99">
        <v>19234</v>
      </c>
      <c r="F99" s="8">
        <v>45428</v>
      </c>
      <c r="G99" t="s">
        <v>584</v>
      </c>
      <c r="H99" t="s">
        <v>4641</v>
      </c>
    </row>
    <row r="100" spans="1:8" x14ac:dyDescent="0.25">
      <c r="A100" t="s">
        <v>416</v>
      </c>
      <c r="B100" t="s">
        <v>5174</v>
      </c>
      <c r="C100" t="s">
        <v>6085</v>
      </c>
      <c r="D100" t="s">
        <v>4960</v>
      </c>
      <c r="E100">
        <v>20958</v>
      </c>
      <c r="F100" s="8">
        <v>44605</v>
      </c>
      <c r="G100" t="s">
        <v>415</v>
      </c>
      <c r="H100" t="s">
        <v>4641</v>
      </c>
    </row>
    <row r="101" spans="1:8" x14ac:dyDescent="0.25">
      <c r="A101" t="s">
        <v>1386</v>
      </c>
      <c r="B101" t="s">
        <v>5663</v>
      </c>
      <c r="C101" t="s">
        <v>6085</v>
      </c>
      <c r="D101" t="s">
        <v>5018</v>
      </c>
      <c r="E101">
        <v>29721</v>
      </c>
      <c r="F101" s="8">
        <v>43590</v>
      </c>
      <c r="G101" t="s">
        <v>1385</v>
      </c>
      <c r="H101" t="s">
        <v>4641</v>
      </c>
    </row>
    <row r="102" spans="1:8" x14ac:dyDescent="0.25">
      <c r="A102" t="s">
        <v>3216</v>
      </c>
      <c r="B102" t="s">
        <v>6034</v>
      </c>
      <c r="C102" t="s">
        <v>6085</v>
      </c>
      <c r="D102" t="s">
        <v>4977</v>
      </c>
      <c r="E102">
        <v>32226</v>
      </c>
      <c r="F102" s="8">
        <v>42415</v>
      </c>
      <c r="G102" t="s">
        <v>2307</v>
      </c>
      <c r="H102" t="s">
        <v>4641</v>
      </c>
    </row>
    <row r="103" spans="1:8" x14ac:dyDescent="0.25">
      <c r="A103" t="s">
        <v>2312</v>
      </c>
      <c r="B103" t="s">
        <v>5645</v>
      </c>
      <c r="C103" t="s">
        <v>6085</v>
      </c>
      <c r="D103" t="s">
        <v>4960</v>
      </c>
      <c r="E103">
        <v>15158</v>
      </c>
      <c r="F103" s="8">
        <v>42874</v>
      </c>
      <c r="G103" t="s">
        <v>1031</v>
      </c>
      <c r="H103" t="s">
        <v>4641</v>
      </c>
    </row>
    <row r="104" spans="1:8" x14ac:dyDescent="0.25">
      <c r="A104" t="s">
        <v>4561</v>
      </c>
      <c r="B104" t="s">
        <v>6009</v>
      </c>
      <c r="C104" t="s">
        <v>6075</v>
      </c>
      <c r="D104" t="s">
        <v>4966</v>
      </c>
      <c r="E104">
        <v>27775</v>
      </c>
      <c r="F104" s="8">
        <v>43984</v>
      </c>
      <c r="G104" t="s">
        <v>395</v>
      </c>
      <c r="H104" t="s">
        <v>4641</v>
      </c>
    </row>
    <row r="105" spans="1:8" x14ac:dyDescent="0.25">
      <c r="A105" t="s">
        <v>1622</v>
      </c>
      <c r="B105" t="s">
        <v>5048</v>
      </c>
      <c r="C105" t="s">
        <v>6085</v>
      </c>
      <c r="D105" t="s">
        <v>5011</v>
      </c>
      <c r="E105">
        <v>18394</v>
      </c>
      <c r="F105" s="8">
        <v>43618</v>
      </c>
      <c r="G105" t="s">
        <v>1621</v>
      </c>
      <c r="H105" t="s">
        <v>4641</v>
      </c>
    </row>
    <row r="106" spans="1:8" x14ac:dyDescent="0.25">
      <c r="A106" t="s">
        <v>356</v>
      </c>
      <c r="B106" t="s">
        <v>5205</v>
      </c>
      <c r="C106" t="s">
        <v>6085</v>
      </c>
      <c r="D106" t="s">
        <v>4960</v>
      </c>
      <c r="E106">
        <v>21401</v>
      </c>
      <c r="F106" s="8">
        <v>45343</v>
      </c>
      <c r="G106" t="s">
        <v>355</v>
      </c>
      <c r="H106" t="s">
        <v>4641</v>
      </c>
    </row>
    <row r="107" spans="1:8" x14ac:dyDescent="0.25">
      <c r="A107" t="s">
        <v>630</v>
      </c>
      <c r="B107" t="s">
        <v>5695</v>
      </c>
      <c r="C107" t="s">
        <v>6075</v>
      </c>
      <c r="D107" t="s">
        <v>4966</v>
      </c>
      <c r="E107">
        <v>28582</v>
      </c>
      <c r="F107" s="8">
        <v>45857</v>
      </c>
      <c r="G107" t="s">
        <v>606</v>
      </c>
      <c r="H107" t="s">
        <v>4641</v>
      </c>
    </row>
    <row r="108" spans="1:8" x14ac:dyDescent="0.25">
      <c r="A108" t="s">
        <v>97</v>
      </c>
      <c r="B108" t="s">
        <v>5533</v>
      </c>
      <c r="C108" t="s">
        <v>6075</v>
      </c>
      <c r="D108" t="s">
        <v>4966</v>
      </c>
      <c r="E108">
        <v>21014</v>
      </c>
      <c r="F108" s="8">
        <v>43274</v>
      </c>
      <c r="G108" t="s">
        <v>96</v>
      </c>
      <c r="H108" t="s">
        <v>4641</v>
      </c>
    </row>
    <row r="109" spans="1:8" x14ac:dyDescent="0.25">
      <c r="A109" t="s">
        <v>367</v>
      </c>
      <c r="B109" t="s">
        <v>5868</v>
      </c>
      <c r="C109" t="s">
        <v>6075</v>
      </c>
      <c r="D109" t="s">
        <v>4960</v>
      </c>
      <c r="E109">
        <v>15591</v>
      </c>
      <c r="F109" s="8">
        <v>42839</v>
      </c>
      <c r="G109" t="s">
        <v>366</v>
      </c>
      <c r="H109" t="s">
        <v>4641</v>
      </c>
    </row>
    <row r="110" spans="1:8" x14ac:dyDescent="0.25">
      <c r="A110" t="s">
        <v>1266</v>
      </c>
      <c r="B110" t="s">
        <v>5006</v>
      </c>
      <c r="C110" t="s">
        <v>6085</v>
      </c>
      <c r="D110" t="s">
        <v>5007</v>
      </c>
      <c r="E110">
        <v>63589</v>
      </c>
      <c r="F110" s="8">
        <v>45860</v>
      </c>
      <c r="G110" t="s">
        <v>612</v>
      </c>
      <c r="H110" t="s">
        <v>4641</v>
      </c>
    </row>
    <row r="111" spans="1:8" x14ac:dyDescent="0.25">
      <c r="A111" t="s">
        <v>524</v>
      </c>
      <c r="B111" t="s">
        <v>5238</v>
      </c>
      <c r="C111" t="s">
        <v>6075</v>
      </c>
      <c r="D111" t="s">
        <v>4960</v>
      </c>
      <c r="E111">
        <v>21637</v>
      </c>
      <c r="F111" s="8">
        <v>44618</v>
      </c>
      <c r="G111" t="s">
        <v>523</v>
      </c>
      <c r="H111" t="s">
        <v>4641</v>
      </c>
    </row>
    <row r="112" spans="1:8" x14ac:dyDescent="0.25">
      <c r="A112" t="s">
        <v>1191</v>
      </c>
      <c r="B112" t="s">
        <v>5649</v>
      </c>
      <c r="C112" t="s">
        <v>6075</v>
      </c>
      <c r="D112" t="s">
        <v>5007</v>
      </c>
      <c r="E112">
        <v>47396</v>
      </c>
      <c r="F112" s="8">
        <v>43560</v>
      </c>
      <c r="G112" t="s">
        <v>1190</v>
      </c>
      <c r="H112" t="s">
        <v>4641</v>
      </c>
    </row>
    <row r="113" spans="1:8" x14ac:dyDescent="0.25">
      <c r="A113" t="s">
        <v>1885</v>
      </c>
      <c r="B113" t="s">
        <v>5977</v>
      </c>
      <c r="C113" t="s">
        <v>6075</v>
      </c>
      <c r="D113" t="s">
        <v>4966</v>
      </c>
      <c r="E113">
        <v>19608</v>
      </c>
      <c r="F113" s="8">
        <v>43178</v>
      </c>
      <c r="G113" t="s">
        <v>1936</v>
      </c>
      <c r="H113" t="s">
        <v>4641</v>
      </c>
    </row>
    <row r="114" spans="1:8" x14ac:dyDescent="0.25">
      <c r="A114" t="s">
        <v>2212</v>
      </c>
      <c r="B114" t="s">
        <v>5211</v>
      </c>
      <c r="C114" t="s">
        <v>6075</v>
      </c>
      <c r="D114" t="s">
        <v>5011</v>
      </c>
      <c r="E114">
        <v>22420</v>
      </c>
      <c r="F114" s="8">
        <v>43832</v>
      </c>
      <c r="G114" t="s">
        <v>380</v>
      </c>
      <c r="H114" t="s">
        <v>4641</v>
      </c>
    </row>
    <row r="115" spans="1:8" x14ac:dyDescent="0.25">
      <c r="A115" t="s">
        <v>796</v>
      </c>
      <c r="B115" t="s">
        <v>5574</v>
      </c>
      <c r="C115" t="s">
        <v>6075</v>
      </c>
      <c r="D115" t="s">
        <v>5007</v>
      </c>
      <c r="E115">
        <v>52685</v>
      </c>
      <c r="F115" s="8">
        <v>42779</v>
      </c>
      <c r="G115" t="s">
        <v>795</v>
      </c>
      <c r="H115" t="s">
        <v>4641</v>
      </c>
    </row>
    <row r="116" spans="1:8" x14ac:dyDescent="0.25">
      <c r="A116" t="s">
        <v>32</v>
      </c>
      <c r="B116" t="s">
        <v>5187</v>
      </c>
      <c r="C116" t="s">
        <v>6085</v>
      </c>
      <c r="D116" t="s">
        <v>5007</v>
      </c>
      <c r="E116">
        <v>74495</v>
      </c>
      <c r="F116" s="8">
        <v>43162</v>
      </c>
      <c r="G116" t="s">
        <v>31</v>
      </c>
      <c r="H116" t="s">
        <v>4641</v>
      </c>
    </row>
    <row r="117" spans="1:8" x14ac:dyDescent="0.25">
      <c r="A117" t="s">
        <v>1014</v>
      </c>
      <c r="B117" t="s">
        <v>5958</v>
      </c>
      <c r="C117" t="s">
        <v>6085</v>
      </c>
      <c r="D117" t="s">
        <v>5011</v>
      </c>
      <c r="E117">
        <v>22379</v>
      </c>
      <c r="F117" s="8">
        <v>44894</v>
      </c>
      <c r="G117" t="s">
        <v>4056</v>
      </c>
      <c r="H117" t="s">
        <v>4641</v>
      </c>
    </row>
    <row r="118" spans="1:8" x14ac:dyDescent="0.25">
      <c r="A118" t="s">
        <v>2950</v>
      </c>
      <c r="B118" t="s">
        <v>5264</v>
      </c>
      <c r="C118" t="s">
        <v>6075</v>
      </c>
      <c r="D118" t="s">
        <v>4970</v>
      </c>
      <c r="E118">
        <v>25571</v>
      </c>
      <c r="F118" s="8">
        <v>42994</v>
      </c>
      <c r="G118" t="s">
        <v>514</v>
      </c>
      <c r="H118" t="s">
        <v>4641</v>
      </c>
    </row>
    <row r="119" spans="1:8" x14ac:dyDescent="0.25">
      <c r="A119" t="s">
        <v>2070</v>
      </c>
      <c r="B119" t="s">
        <v>5114</v>
      </c>
      <c r="C119" t="s">
        <v>6075</v>
      </c>
      <c r="D119" t="s">
        <v>5011</v>
      </c>
      <c r="E119">
        <v>22182</v>
      </c>
      <c r="F119" s="8">
        <v>44124</v>
      </c>
      <c r="G119" t="s">
        <v>285</v>
      </c>
      <c r="H119" t="s">
        <v>4641</v>
      </c>
    </row>
    <row r="120" spans="1:8" x14ac:dyDescent="0.25">
      <c r="A120" t="s">
        <v>1586</v>
      </c>
      <c r="B120" t="s">
        <v>5148</v>
      </c>
      <c r="C120" t="s">
        <v>6085</v>
      </c>
      <c r="D120" t="s">
        <v>4966</v>
      </c>
      <c r="E120">
        <v>22033</v>
      </c>
      <c r="F120" s="8">
        <v>45588</v>
      </c>
      <c r="G120" t="s">
        <v>1323</v>
      </c>
      <c r="H120" t="s">
        <v>4641</v>
      </c>
    </row>
    <row r="121" spans="1:8" x14ac:dyDescent="0.25">
      <c r="A121" t="s">
        <v>2200</v>
      </c>
      <c r="B121" t="s">
        <v>5851</v>
      </c>
      <c r="C121" t="s">
        <v>6075</v>
      </c>
      <c r="D121" t="s">
        <v>4960</v>
      </c>
      <c r="E121">
        <v>19249</v>
      </c>
      <c r="F121" s="8">
        <v>44156</v>
      </c>
      <c r="G121" t="s">
        <v>85</v>
      </c>
      <c r="H121" t="s">
        <v>4641</v>
      </c>
    </row>
    <row r="122" spans="1:8" x14ac:dyDescent="0.25">
      <c r="A122" t="s">
        <v>742</v>
      </c>
      <c r="B122" t="s">
        <v>5198</v>
      </c>
      <c r="C122" t="s">
        <v>6075</v>
      </c>
      <c r="D122" t="s">
        <v>4960</v>
      </c>
      <c r="E122">
        <v>15100</v>
      </c>
      <c r="F122" s="8">
        <v>45153</v>
      </c>
      <c r="G122" t="s">
        <v>623</v>
      </c>
      <c r="H122" t="s">
        <v>4641</v>
      </c>
    </row>
    <row r="123" spans="1:8" x14ac:dyDescent="0.25">
      <c r="A123" t="s">
        <v>328</v>
      </c>
      <c r="B123" t="s">
        <v>5215</v>
      </c>
      <c r="C123" t="s">
        <v>6085</v>
      </c>
      <c r="D123" t="s">
        <v>4960</v>
      </c>
      <c r="E123">
        <v>17791</v>
      </c>
      <c r="F123" s="8">
        <v>44194</v>
      </c>
      <c r="G123" t="s">
        <v>327</v>
      </c>
      <c r="H123" t="s">
        <v>4641</v>
      </c>
    </row>
    <row r="124" spans="1:8" x14ac:dyDescent="0.25">
      <c r="A124" t="s">
        <v>1735</v>
      </c>
      <c r="B124" t="s">
        <v>5279</v>
      </c>
      <c r="C124" t="s">
        <v>6085</v>
      </c>
      <c r="D124" t="s">
        <v>4960</v>
      </c>
      <c r="E124">
        <v>17989</v>
      </c>
      <c r="F124" s="8">
        <v>44629</v>
      </c>
      <c r="G124" t="s">
        <v>957</v>
      </c>
      <c r="H124" t="s">
        <v>4641</v>
      </c>
    </row>
    <row r="125" spans="1:8" x14ac:dyDescent="0.25">
      <c r="A125" t="s">
        <v>216</v>
      </c>
      <c r="B125" t="s">
        <v>5168</v>
      </c>
      <c r="C125" t="s">
        <v>6085</v>
      </c>
      <c r="D125" t="s">
        <v>4966</v>
      </c>
      <c r="E125">
        <v>27938</v>
      </c>
      <c r="F125" s="8">
        <v>42705</v>
      </c>
      <c r="G125" t="s">
        <v>215</v>
      </c>
      <c r="H125" t="s">
        <v>4641</v>
      </c>
    </row>
    <row r="126" spans="1:8" x14ac:dyDescent="0.25">
      <c r="A126" t="s">
        <v>396</v>
      </c>
      <c r="B126" t="s">
        <v>5702</v>
      </c>
      <c r="C126" t="s">
        <v>6075</v>
      </c>
      <c r="D126" t="s">
        <v>4960</v>
      </c>
      <c r="E126">
        <v>15146</v>
      </c>
      <c r="F126" s="8">
        <v>46020</v>
      </c>
      <c r="G126" t="s">
        <v>395</v>
      </c>
      <c r="H126" t="s">
        <v>4641</v>
      </c>
    </row>
    <row r="127" spans="1:8" x14ac:dyDescent="0.25">
      <c r="A127" t="s">
        <v>2601</v>
      </c>
      <c r="B127" t="s">
        <v>5286</v>
      </c>
      <c r="C127" t="s">
        <v>6075</v>
      </c>
      <c r="D127" t="s">
        <v>4966</v>
      </c>
      <c r="E127">
        <v>30018</v>
      </c>
      <c r="F127" s="8">
        <v>46000</v>
      </c>
      <c r="G127" t="s">
        <v>1893</v>
      </c>
      <c r="H127" t="s">
        <v>4641</v>
      </c>
    </row>
    <row r="128" spans="1:8" x14ac:dyDescent="0.25">
      <c r="A128" t="s">
        <v>115</v>
      </c>
      <c r="B128" t="s">
        <v>5523</v>
      </c>
      <c r="C128" t="s">
        <v>6085</v>
      </c>
      <c r="D128" t="s">
        <v>4966</v>
      </c>
      <c r="E128">
        <v>19235</v>
      </c>
      <c r="F128" s="8">
        <v>46024</v>
      </c>
      <c r="G128" t="s">
        <v>114</v>
      </c>
      <c r="H128" t="s">
        <v>4641</v>
      </c>
    </row>
    <row r="129" spans="1:8" x14ac:dyDescent="0.25">
      <c r="A129" t="s">
        <v>1937</v>
      </c>
      <c r="B129" t="s">
        <v>5288</v>
      </c>
      <c r="C129" t="s">
        <v>6085</v>
      </c>
      <c r="D129" t="s">
        <v>4960</v>
      </c>
      <c r="E129">
        <v>19174</v>
      </c>
      <c r="F129" s="8">
        <v>42497</v>
      </c>
      <c r="G129" t="s">
        <v>1936</v>
      </c>
      <c r="H129" t="s">
        <v>4641</v>
      </c>
    </row>
    <row r="130" spans="1:8" x14ac:dyDescent="0.25">
      <c r="A130" t="s">
        <v>635</v>
      </c>
      <c r="B130" t="s">
        <v>5616</v>
      </c>
      <c r="C130" t="s">
        <v>6085</v>
      </c>
      <c r="D130" t="s">
        <v>5011</v>
      </c>
      <c r="E130">
        <v>26667</v>
      </c>
      <c r="F130" s="8">
        <v>43241</v>
      </c>
      <c r="G130" t="s">
        <v>634</v>
      </c>
      <c r="H130" t="s">
        <v>4641</v>
      </c>
    </row>
    <row r="131" spans="1:8" x14ac:dyDescent="0.25">
      <c r="A131" t="s">
        <v>1004</v>
      </c>
      <c r="B131" t="s">
        <v>5881</v>
      </c>
      <c r="C131" t="s">
        <v>6085</v>
      </c>
      <c r="D131" t="s">
        <v>5011</v>
      </c>
      <c r="E131">
        <v>25904</v>
      </c>
      <c r="F131" s="8">
        <v>46031</v>
      </c>
      <c r="G131" t="s">
        <v>445</v>
      </c>
      <c r="H131" t="s">
        <v>4641</v>
      </c>
    </row>
    <row r="132" spans="1:8" x14ac:dyDescent="0.25">
      <c r="A132" t="s">
        <v>988</v>
      </c>
      <c r="B132" t="s">
        <v>5606</v>
      </c>
      <c r="C132" t="s">
        <v>6075</v>
      </c>
      <c r="D132" t="s">
        <v>5011</v>
      </c>
      <c r="E132">
        <v>19435</v>
      </c>
      <c r="F132" s="8">
        <v>43868</v>
      </c>
      <c r="G132" t="s">
        <v>584</v>
      </c>
      <c r="H132" t="s">
        <v>4641</v>
      </c>
    </row>
    <row r="133" spans="1:8" x14ac:dyDescent="0.25">
      <c r="A133" t="s">
        <v>648</v>
      </c>
      <c r="B133" t="s">
        <v>5856</v>
      </c>
      <c r="C133" t="s">
        <v>6075</v>
      </c>
      <c r="D133" t="s">
        <v>4966</v>
      </c>
      <c r="E133">
        <v>30650</v>
      </c>
      <c r="F133" s="8">
        <v>44785</v>
      </c>
      <c r="G133" t="s">
        <v>125</v>
      </c>
      <c r="H133" t="s">
        <v>4641</v>
      </c>
    </row>
    <row r="134" spans="1:8" x14ac:dyDescent="0.25">
      <c r="A134" t="s">
        <v>239</v>
      </c>
      <c r="B134" t="s">
        <v>5015</v>
      </c>
      <c r="C134" t="s">
        <v>6085</v>
      </c>
      <c r="D134" t="s">
        <v>4966</v>
      </c>
      <c r="E134">
        <v>26210</v>
      </c>
      <c r="F134" s="8">
        <v>44460</v>
      </c>
      <c r="G134" t="s">
        <v>617</v>
      </c>
      <c r="H134" t="s">
        <v>4641</v>
      </c>
    </row>
    <row r="135" spans="1:8" x14ac:dyDescent="0.25">
      <c r="A135" t="s">
        <v>1526</v>
      </c>
      <c r="B135" t="s">
        <v>6030</v>
      </c>
      <c r="C135" t="s">
        <v>6075</v>
      </c>
      <c r="D135" t="s">
        <v>4970</v>
      </c>
      <c r="E135">
        <v>24227</v>
      </c>
      <c r="F135" s="8">
        <v>42413</v>
      </c>
      <c r="G135" t="s">
        <v>2051</v>
      </c>
      <c r="H135" t="s">
        <v>4641</v>
      </c>
    </row>
    <row r="136" spans="1:8" x14ac:dyDescent="0.25">
      <c r="A136" t="s">
        <v>6919</v>
      </c>
      <c r="B136" t="s">
        <v>6920</v>
      </c>
      <c r="C136" t="s">
        <v>6075</v>
      </c>
      <c r="D136" t="s">
        <v>4966</v>
      </c>
      <c r="E136">
        <v>31214</v>
      </c>
      <c r="F136" s="8">
        <v>44885</v>
      </c>
      <c r="G136" t="s">
        <v>1903</v>
      </c>
      <c r="H136" t="s">
        <v>4641</v>
      </c>
    </row>
    <row r="137" spans="1:8" x14ac:dyDescent="0.25">
      <c r="A137" t="s">
        <v>1472</v>
      </c>
      <c r="B137" t="s">
        <v>5294</v>
      </c>
      <c r="C137" t="s">
        <v>6085</v>
      </c>
      <c r="D137" t="s">
        <v>4966</v>
      </c>
      <c r="E137">
        <v>26423</v>
      </c>
      <c r="F137" s="8">
        <v>42944</v>
      </c>
      <c r="G137" t="s">
        <v>1471</v>
      </c>
      <c r="H137" t="s">
        <v>4641</v>
      </c>
    </row>
    <row r="138" spans="1:8" x14ac:dyDescent="0.25">
      <c r="A138" t="s">
        <v>3965</v>
      </c>
      <c r="B138" t="s">
        <v>5920</v>
      </c>
      <c r="C138" t="s">
        <v>6085</v>
      </c>
      <c r="D138" t="s">
        <v>4966</v>
      </c>
      <c r="E138">
        <v>27279</v>
      </c>
      <c r="F138" s="8">
        <v>44687</v>
      </c>
      <c r="G138" t="s">
        <v>4056</v>
      </c>
      <c r="H138" t="s">
        <v>4641</v>
      </c>
    </row>
    <row r="139" spans="1:8" x14ac:dyDescent="0.25">
      <c r="A139" t="s">
        <v>3117</v>
      </c>
      <c r="B139" t="s">
        <v>5297</v>
      </c>
      <c r="C139" t="s">
        <v>6085</v>
      </c>
      <c r="D139" t="s">
        <v>4960</v>
      </c>
      <c r="E139">
        <v>15197</v>
      </c>
      <c r="F139" s="8">
        <v>45384</v>
      </c>
      <c r="G139" t="s">
        <v>270</v>
      </c>
      <c r="H139" t="s">
        <v>4641</v>
      </c>
    </row>
    <row r="140" spans="1:8" x14ac:dyDescent="0.25">
      <c r="A140" t="s">
        <v>841</v>
      </c>
      <c r="B140" t="s">
        <v>5299</v>
      </c>
      <c r="C140" t="s">
        <v>6085</v>
      </c>
      <c r="D140" t="s">
        <v>4977</v>
      </c>
      <c r="E140">
        <v>21324</v>
      </c>
      <c r="F140" s="8">
        <v>43266</v>
      </c>
      <c r="G140" t="s">
        <v>840</v>
      </c>
      <c r="H140" t="s">
        <v>4641</v>
      </c>
    </row>
    <row r="141" spans="1:8" x14ac:dyDescent="0.25">
      <c r="A141" t="s">
        <v>1950</v>
      </c>
      <c r="B141" t="s">
        <v>5302</v>
      </c>
      <c r="C141" t="s">
        <v>6075</v>
      </c>
      <c r="D141" t="s">
        <v>4966</v>
      </c>
      <c r="E141">
        <v>22331</v>
      </c>
      <c r="F141" s="8">
        <v>43883</v>
      </c>
      <c r="G141" t="s">
        <v>108</v>
      </c>
      <c r="H141" t="s">
        <v>4641</v>
      </c>
    </row>
    <row r="142" spans="1:8" x14ac:dyDescent="0.25">
      <c r="A142" t="s">
        <v>2612</v>
      </c>
      <c r="B142" t="s">
        <v>5304</v>
      </c>
      <c r="C142" t="s">
        <v>6075</v>
      </c>
      <c r="D142" t="s">
        <v>4966</v>
      </c>
      <c r="E142">
        <v>21387</v>
      </c>
      <c r="F142" s="8">
        <v>44491</v>
      </c>
      <c r="G142" t="s">
        <v>2611</v>
      </c>
      <c r="H142" t="s">
        <v>4641</v>
      </c>
    </row>
    <row r="143" spans="1:8" x14ac:dyDescent="0.25">
      <c r="A143" t="s">
        <v>401</v>
      </c>
      <c r="B143" t="s">
        <v>5002</v>
      </c>
      <c r="C143" t="s">
        <v>6085</v>
      </c>
      <c r="D143" t="s">
        <v>4970</v>
      </c>
      <c r="E143">
        <v>23448</v>
      </c>
      <c r="F143" s="8">
        <v>45980</v>
      </c>
      <c r="G143" t="s">
        <v>400</v>
      </c>
      <c r="H143" t="s">
        <v>4641</v>
      </c>
    </row>
    <row r="144" spans="1:8" x14ac:dyDescent="0.25">
      <c r="A144" t="s">
        <v>143</v>
      </c>
      <c r="B144" t="s">
        <v>5308</v>
      </c>
      <c r="C144" t="s">
        <v>6075</v>
      </c>
      <c r="D144" t="s">
        <v>4966</v>
      </c>
      <c r="E144">
        <v>28625</v>
      </c>
      <c r="F144" s="8">
        <v>43697</v>
      </c>
      <c r="G144" t="s">
        <v>142</v>
      </c>
      <c r="H144" t="s">
        <v>4641</v>
      </c>
    </row>
    <row r="145" spans="1:8" x14ac:dyDescent="0.25">
      <c r="A145" t="s">
        <v>1711</v>
      </c>
      <c r="B145" t="s">
        <v>5311</v>
      </c>
      <c r="C145" t="s">
        <v>6075</v>
      </c>
      <c r="D145" t="s">
        <v>4960</v>
      </c>
      <c r="E145">
        <v>18271</v>
      </c>
      <c r="F145" s="8">
        <v>44965</v>
      </c>
      <c r="G145" t="s">
        <v>85</v>
      </c>
      <c r="H145" t="s">
        <v>4641</v>
      </c>
    </row>
    <row r="146" spans="1:8" x14ac:dyDescent="0.25">
      <c r="A146" t="s">
        <v>710</v>
      </c>
      <c r="B146" t="s">
        <v>5313</v>
      </c>
      <c r="C146" t="s">
        <v>6085</v>
      </c>
      <c r="D146" t="s">
        <v>4960</v>
      </c>
      <c r="E146">
        <v>16157</v>
      </c>
      <c r="F146" s="8">
        <v>44740</v>
      </c>
      <c r="G146" t="s">
        <v>709</v>
      </c>
      <c r="H146" t="s">
        <v>4641</v>
      </c>
    </row>
    <row r="147" spans="1:8" x14ac:dyDescent="0.25">
      <c r="A147" t="s">
        <v>577</v>
      </c>
      <c r="B147" t="s">
        <v>5219</v>
      </c>
      <c r="C147" t="s">
        <v>6085</v>
      </c>
      <c r="D147" t="s">
        <v>5011</v>
      </c>
      <c r="E147">
        <v>23171</v>
      </c>
      <c r="F147" s="8">
        <v>45047</v>
      </c>
      <c r="G147" t="s">
        <v>576</v>
      </c>
      <c r="H147" t="s">
        <v>4641</v>
      </c>
    </row>
    <row r="148" spans="1:8" x14ac:dyDescent="0.25">
      <c r="A148" t="s">
        <v>2001</v>
      </c>
      <c r="B148" t="s">
        <v>5791</v>
      </c>
      <c r="C148" t="s">
        <v>6075</v>
      </c>
      <c r="D148" t="s">
        <v>4970</v>
      </c>
      <c r="E148">
        <v>17275</v>
      </c>
      <c r="F148" s="8">
        <v>44486</v>
      </c>
      <c r="G148" t="s">
        <v>1339</v>
      </c>
      <c r="H148" t="s">
        <v>4641</v>
      </c>
    </row>
    <row r="149" spans="1:8" x14ac:dyDescent="0.25">
      <c r="A149" t="s">
        <v>333</v>
      </c>
      <c r="B149" t="s">
        <v>5319</v>
      </c>
      <c r="C149" t="s">
        <v>6075</v>
      </c>
      <c r="D149" t="s">
        <v>4970</v>
      </c>
      <c r="E149">
        <v>19651</v>
      </c>
      <c r="F149" s="8">
        <v>44485</v>
      </c>
      <c r="G149" t="s">
        <v>177</v>
      </c>
      <c r="H149" t="s">
        <v>4641</v>
      </c>
    </row>
    <row r="150" spans="1:8" x14ac:dyDescent="0.25">
      <c r="A150" t="s">
        <v>3905</v>
      </c>
      <c r="B150" t="s">
        <v>5321</v>
      </c>
      <c r="C150" t="s">
        <v>6085</v>
      </c>
      <c r="D150" t="s">
        <v>4970</v>
      </c>
      <c r="E150">
        <v>21653</v>
      </c>
      <c r="F150" s="8">
        <v>44364</v>
      </c>
      <c r="G150" t="s">
        <v>270</v>
      </c>
      <c r="H150" t="s">
        <v>4641</v>
      </c>
    </row>
    <row r="151" spans="1:8" x14ac:dyDescent="0.25">
      <c r="A151" t="s">
        <v>1313</v>
      </c>
      <c r="B151" t="s">
        <v>4976</v>
      </c>
      <c r="C151" t="s">
        <v>6075</v>
      </c>
      <c r="D151" t="s">
        <v>4977</v>
      </c>
      <c r="E151">
        <v>20216</v>
      </c>
      <c r="F151" s="8">
        <v>44425</v>
      </c>
      <c r="G151" t="s">
        <v>1347</v>
      </c>
      <c r="H151" t="s">
        <v>4641</v>
      </c>
    </row>
    <row r="152" spans="1:8" x14ac:dyDescent="0.25">
      <c r="A152" t="s">
        <v>607</v>
      </c>
      <c r="B152" t="s">
        <v>5841</v>
      </c>
      <c r="C152" t="s">
        <v>6085</v>
      </c>
      <c r="D152" t="s">
        <v>4970</v>
      </c>
      <c r="E152">
        <v>19768</v>
      </c>
      <c r="F152" s="8">
        <v>42685</v>
      </c>
      <c r="G152" t="s">
        <v>606</v>
      </c>
      <c r="H152" t="s">
        <v>4641</v>
      </c>
    </row>
    <row r="153" spans="1:8" x14ac:dyDescent="0.25">
      <c r="A153" t="s">
        <v>821</v>
      </c>
      <c r="B153" t="s">
        <v>5322</v>
      </c>
      <c r="C153" t="s">
        <v>6085</v>
      </c>
      <c r="D153" t="s">
        <v>5007</v>
      </c>
      <c r="E153">
        <v>51930</v>
      </c>
      <c r="F153" s="8">
        <v>42985</v>
      </c>
      <c r="G153" t="s">
        <v>390</v>
      </c>
      <c r="H153" t="s">
        <v>4641</v>
      </c>
    </row>
    <row r="154" spans="1:8" x14ac:dyDescent="0.25">
      <c r="A154" t="s">
        <v>787</v>
      </c>
      <c r="B154" t="s">
        <v>5045</v>
      </c>
      <c r="C154" t="s">
        <v>6075</v>
      </c>
      <c r="D154" t="s">
        <v>4966</v>
      </c>
      <c r="E154">
        <v>27863</v>
      </c>
      <c r="F154" s="8">
        <v>45308</v>
      </c>
      <c r="G154" t="s">
        <v>421</v>
      </c>
      <c r="H154" t="s">
        <v>4641</v>
      </c>
    </row>
    <row r="155" spans="1:8" x14ac:dyDescent="0.25">
      <c r="A155" t="s">
        <v>624</v>
      </c>
      <c r="B155" t="s">
        <v>5324</v>
      </c>
      <c r="C155" t="s">
        <v>6085</v>
      </c>
      <c r="D155" t="s">
        <v>5007</v>
      </c>
      <c r="E155">
        <v>58586</v>
      </c>
      <c r="F155" s="8">
        <v>45692</v>
      </c>
      <c r="G155" t="s">
        <v>623</v>
      </c>
      <c r="H155" t="s">
        <v>4641</v>
      </c>
    </row>
    <row r="156" spans="1:8" x14ac:dyDescent="0.25">
      <c r="A156" t="s">
        <v>662</v>
      </c>
      <c r="B156" t="s">
        <v>5528</v>
      </c>
      <c r="C156" t="s">
        <v>6085</v>
      </c>
      <c r="D156" t="s">
        <v>4960</v>
      </c>
      <c r="E156">
        <v>17944</v>
      </c>
      <c r="F156" s="8">
        <v>45135</v>
      </c>
      <c r="G156" t="s">
        <v>671</v>
      </c>
      <c r="H156" t="s">
        <v>4641</v>
      </c>
    </row>
    <row r="157" spans="1:8" x14ac:dyDescent="0.25">
      <c r="A157" t="s">
        <v>3453</v>
      </c>
      <c r="B157" t="s">
        <v>5325</v>
      </c>
      <c r="C157" t="s">
        <v>6075</v>
      </c>
      <c r="D157" t="s">
        <v>5011</v>
      </c>
      <c r="E157">
        <v>26679</v>
      </c>
      <c r="F157" s="8">
        <v>43030</v>
      </c>
      <c r="G157" t="s">
        <v>6916</v>
      </c>
      <c r="H157" t="s">
        <v>4641</v>
      </c>
    </row>
    <row r="158" spans="1:8" x14ac:dyDescent="0.25">
      <c r="A158" t="s">
        <v>1223</v>
      </c>
      <c r="B158" t="s">
        <v>5326</v>
      </c>
      <c r="C158" t="s">
        <v>6085</v>
      </c>
      <c r="D158" t="s">
        <v>4960</v>
      </c>
      <c r="E158">
        <v>14183</v>
      </c>
      <c r="F158" s="8">
        <v>43368</v>
      </c>
      <c r="G158" t="s">
        <v>400</v>
      </c>
      <c r="H158" t="s">
        <v>4641</v>
      </c>
    </row>
    <row r="159" spans="1:8" x14ac:dyDescent="0.25">
      <c r="A159" t="s">
        <v>298</v>
      </c>
      <c r="B159" t="s">
        <v>5327</v>
      </c>
      <c r="C159" t="s">
        <v>6075</v>
      </c>
      <c r="D159" t="s">
        <v>4966</v>
      </c>
      <c r="E159">
        <v>27705</v>
      </c>
      <c r="F159" s="8">
        <v>43029</v>
      </c>
      <c r="G159" t="s">
        <v>297</v>
      </c>
      <c r="H159" t="s">
        <v>4641</v>
      </c>
    </row>
    <row r="160" spans="1:8" x14ac:dyDescent="0.25">
      <c r="A160" t="s">
        <v>2067</v>
      </c>
      <c r="B160" t="s">
        <v>5903</v>
      </c>
      <c r="C160" t="s">
        <v>6075</v>
      </c>
      <c r="D160" t="s">
        <v>5007</v>
      </c>
      <c r="E160">
        <v>46284</v>
      </c>
      <c r="F160" s="8">
        <v>46018</v>
      </c>
      <c r="G160" t="s">
        <v>1368</v>
      </c>
      <c r="H160" t="s">
        <v>4641</v>
      </c>
    </row>
    <row r="161" spans="1:8" x14ac:dyDescent="0.25">
      <c r="A161" t="s">
        <v>1932</v>
      </c>
      <c r="B161" t="s">
        <v>5333</v>
      </c>
      <c r="C161" t="s">
        <v>6075</v>
      </c>
      <c r="D161" t="s">
        <v>4966</v>
      </c>
      <c r="E161">
        <v>20725</v>
      </c>
      <c r="F161" s="8">
        <v>43427</v>
      </c>
      <c r="G161" t="s">
        <v>366</v>
      </c>
      <c r="H161" t="s">
        <v>6921</v>
      </c>
    </row>
    <row r="162" spans="1:8" x14ac:dyDescent="0.25">
      <c r="A162" t="s">
        <v>515</v>
      </c>
      <c r="B162" t="s">
        <v>5501</v>
      </c>
      <c r="C162" t="s">
        <v>6085</v>
      </c>
      <c r="D162" t="s">
        <v>5011</v>
      </c>
      <c r="E162">
        <v>23642</v>
      </c>
      <c r="F162" s="8">
        <v>44824</v>
      </c>
      <c r="G162" t="s">
        <v>514</v>
      </c>
      <c r="H162" t="s">
        <v>4641</v>
      </c>
    </row>
    <row r="163" spans="1:8" x14ac:dyDescent="0.25">
      <c r="A163" t="s">
        <v>556</v>
      </c>
      <c r="B163" t="s">
        <v>5723</v>
      </c>
      <c r="C163" t="s">
        <v>6085</v>
      </c>
      <c r="D163" t="s">
        <v>5007</v>
      </c>
      <c r="E163">
        <v>73786</v>
      </c>
      <c r="F163" s="8">
        <v>45317</v>
      </c>
      <c r="G163" t="s">
        <v>2051</v>
      </c>
      <c r="H163" t="s">
        <v>4641</v>
      </c>
    </row>
    <row r="164" spans="1:8" x14ac:dyDescent="0.25">
      <c r="A164" t="s">
        <v>474</v>
      </c>
      <c r="B164" t="s">
        <v>5335</v>
      </c>
      <c r="C164" t="s">
        <v>6075</v>
      </c>
      <c r="D164" t="s">
        <v>4960</v>
      </c>
      <c r="E164">
        <v>21759</v>
      </c>
      <c r="F164" s="8">
        <v>42721</v>
      </c>
      <c r="G164" t="s">
        <v>1247</v>
      </c>
      <c r="H164" t="s">
        <v>4641</v>
      </c>
    </row>
    <row r="165" spans="1:8" x14ac:dyDescent="0.25">
      <c r="A165" t="s">
        <v>271</v>
      </c>
      <c r="B165" t="s">
        <v>5600</v>
      </c>
      <c r="C165" t="s">
        <v>6085</v>
      </c>
      <c r="D165" t="s">
        <v>4970</v>
      </c>
      <c r="E165">
        <v>23723</v>
      </c>
      <c r="F165" s="8">
        <v>45922</v>
      </c>
      <c r="G165" t="s">
        <v>270</v>
      </c>
      <c r="H165" t="s">
        <v>4641</v>
      </c>
    </row>
    <row r="166" spans="1:8" x14ac:dyDescent="0.25">
      <c r="A166" t="s">
        <v>1087</v>
      </c>
      <c r="B166" t="s">
        <v>5342</v>
      </c>
      <c r="C166" t="s">
        <v>6075</v>
      </c>
      <c r="D166" t="s">
        <v>4966</v>
      </c>
      <c r="E166">
        <v>31604</v>
      </c>
      <c r="F166" s="8">
        <v>44052</v>
      </c>
      <c r="G166" t="s">
        <v>1086</v>
      </c>
      <c r="H166" t="s">
        <v>4641</v>
      </c>
    </row>
    <row r="167" spans="1:8" x14ac:dyDescent="0.25">
      <c r="A167" t="s">
        <v>896</v>
      </c>
      <c r="B167" t="s">
        <v>5577</v>
      </c>
      <c r="C167" t="s">
        <v>6085</v>
      </c>
      <c r="D167" t="s">
        <v>4966</v>
      </c>
      <c r="E167">
        <v>27546</v>
      </c>
      <c r="F167" s="8">
        <v>45730</v>
      </c>
      <c r="G167" t="s">
        <v>366</v>
      </c>
      <c r="H167" t="s">
        <v>4641</v>
      </c>
    </row>
    <row r="168" spans="1:8" x14ac:dyDescent="0.25">
      <c r="A168" t="s">
        <v>193</v>
      </c>
      <c r="B168" t="s">
        <v>5717</v>
      </c>
      <c r="C168" t="s">
        <v>6085</v>
      </c>
      <c r="D168" t="s">
        <v>5007</v>
      </c>
      <c r="E168">
        <v>61738</v>
      </c>
      <c r="F168" s="8">
        <v>43453</v>
      </c>
      <c r="G168" t="s">
        <v>192</v>
      </c>
      <c r="H168" t="s">
        <v>4641</v>
      </c>
    </row>
    <row r="169" spans="1:8" x14ac:dyDescent="0.25">
      <c r="A169" t="s">
        <v>1290</v>
      </c>
      <c r="B169" t="s">
        <v>5346</v>
      </c>
      <c r="C169" t="s">
        <v>6075</v>
      </c>
      <c r="D169" t="s">
        <v>4960</v>
      </c>
      <c r="E169">
        <v>16807</v>
      </c>
      <c r="F169" s="8">
        <v>44227</v>
      </c>
      <c r="G169" t="s">
        <v>1820</v>
      </c>
      <c r="H169" t="s">
        <v>4641</v>
      </c>
    </row>
    <row r="170" spans="1:8" x14ac:dyDescent="0.25">
      <c r="A170" t="s">
        <v>505</v>
      </c>
      <c r="B170" t="s">
        <v>5348</v>
      </c>
      <c r="C170" t="s">
        <v>6075</v>
      </c>
      <c r="D170" t="s">
        <v>5011</v>
      </c>
      <c r="E170">
        <v>20765</v>
      </c>
      <c r="F170" s="8">
        <v>43919</v>
      </c>
      <c r="G170" t="s">
        <v>504</v>
      </c>
      <c r="H170" t="s">
        <v>4641</v>
      </c>
    </row>
    <row r="171" spans="1:8" x14ac:dyDescent="0.25">
      <c r="A171" t="s">
        <v>1691</v>
      </c>
      <c r="B171" t="s">
        <v>5110</v>
      </c>
      <c r="C171" t="s">
        <v>6085</v>
      </c>
      <c r="D171" t="s">
        <v>4966</v>
      </c>
      <c r="E171">
        <v>18271</v>
      </c>
      <c r="F171" s="8">
        <v>43198</v>
      </c>
      <c r="G171" t="s">
        <v>847</v>
      </c>
      <c r="H171" t="s">
        <v>4641</v>
      </c>
    </row>
    <row r="172" spans="1:8" x14ac:dyDescent="0.25">
      <c r="A172" t="s">
        <v>779</v>
      </c>
      <c r="B172" t="s">
        <v>4996</v>
      </c>
      <c r="C172" t="s">
        <v>6085</v>
      </c>
      <c r="D172" t="s">
        <v>4960</v>
      </c>
      <c r="E172">
        <v>18131</v>
      </c>
      <c r="F172" s="8">
        <v>45173</v>
      </c>
      <c r="G172" t="s">
        <v>778</v>
      </c>
      <c r="H172" t="s">
        <v>4641</v>
      </c>
    </row>
    <row r="173" spans="1:8" x14ac:dyDescent="0.25">
      <c r="A173" t="s">
        <v>2141</v>
      </c>
      <c r="B173" t="s">
        <v>5630</v>
      </c>
      <c r="C173" t="s">
        <v>6075</v>
      </c>
      <c r="D173" t="s">
        <v>4960</v>
      </c>
      <c r="E173">
        <v>18960</v>
      </c>
      <c r="F173" s="8">
        <v>42764</v>
      </c>
      <c r="G173" t="s">
        <v>1066</v>
      </c>
      <c r="H173" t="s">
        <v>4641</v>
      </c>
    </row>
    <row r="174" spans="1:8" x14ac:dyDescent="0.25">
      <c r="A174" t="s">
        <v>2016</v>
      </c>
      <c r="B174" t="s">
        <v>5861</v>
      </c>
      <c r="C174" t="s">
        <v>6075</v>
      </c>
      <c r="D174" t="s">
        <v>5011</v>
      </c>
      <c r="E174">
        <v>27072</v>
      </c>
      <c r="F174" s="8">
        <v>44826</v>
      </c>
      <c r="G174" t="s">
        <v>634</v>
      </c>
      <c r="H174" t="s">
        <v>4641</v>
      </c>
    </row>
    <row r="175" spans="1:8" x14ac:dyDescent="0.25">
      <c r="A175" t="s">
        <v>422</v>
      </c>
      <c r="B175" t="s">
        <v>5691</v>
      </c>
      <c r="C175" t="s">
        <v>6085</v>
      </c>
      <c r="D175" t="s">
        <v>4960</v>
      </c>
      <c r="E175">
        <v>18353</v>
      </c>
      <c r="F175" s="8">
        <v>44431</v>
      </c>
      <c r="G175" t="s">
        <v>421</v>
      </c>
      <c r="H175" t="s">
        <v>4641</v>
      </c>
    </row>
    <row r="176" spans="1:8" x14ac:dyDescent="0.25">
      <c r="A176" t="s">
        <v>466</v>
      </c>
      <c r="B176" t="s">
        <v>4988</v>
      </c>
      <c r="C176" t="s">
        <v>6085</v>
      </c>
      <c r="D176" t="s">
        <v>4966</v>
      </c>
      <c r="E176">
        <v>28803</v>
      </c>
      <c r="F176" s="8">
        <v>42903</v>
      </c>
      <c r="G176" t="s">
        <v>465</v>
      </c>
      <c r="H176" t="s">
        <v>4641</v>
      </c>
    </row>
    <row r="177" spans="1:8" x14ac:dyDescent="0.25">
      <c r="A177" t="s">
        <v>4209</v>
      </c>
      <c r="B177" t="s">
        <v>5357</v>
      </c>
      <c r="C177" t="s">
        <v>6075</v>
      </c>
      <c r="D177" t="s">
        <v>5011</v>
      </c>
      <c r="E177">
        <v>17019</v>
      </c>
      <c r="F177" s="8">
        <v>46043</v>
      </c>
      <c r="G177" t="s">
        <v>1385</v>
      </c>
      <c r="H177" t="s">
        <v>4641</v>
      </c>
    </row>
    <row r="178" spans="1:8" x14ac:dyDescent="0.25">
      <c r="A178" t="s">
        <v>836</v>
      </c>
      <c r="B178" t="s">
        <v>5170</v>
      </c>
      <c r="C178" t="s">
        <v>6085</v>
      </c>
      <c r="D178" t="s">
        <v>5007</v>
      </c>
      <c r="E178">
        <v>62106</v>
      </c>
      <c r="F178" s="8">
        <v>44093</v>
      </c>
      <c r="G178" t="s">
        <v>835</v>
      </c>
      <c r="H178" t="s">
        <v>4641</v>
      </c>
    </row>
    <row r="179" spans="1:8" x14ac:dyDescent="0.25">
      <c r="A179" t="s">
        <v>1481</v>
      </c>
      <c r="B179" t="s">
        <v>5230</v>
      </c>
      <c r="C179" t="s">
        <v>6075</v>
      </c>
      <c r="D179" t="s">
        <v>4960</v>
      </c>
      <c r="E179">
        <v>19715</v>
      </c>
      <c r="F179" s="8">
        <v>44540</v>
      </c>
      <c r="G179" t="s">
        <v>700</v>
      </c>
      <c r="H179" t="s">
        <v>4641</v>
      </c>
    </row>
    <row r="180" spans="1:8" x14ac:dyDescent="0.25">
      <c r="A180" t="s">
        <v>1394</v>
      </c>
      <c r="B180" t="s">
        <v>5799</v>
      </c>
      <c r="C180" t="s">
        <v>6075</v>
      </c>
      <c r="D180" t="s">
        <v>4966</v>
      </c>
      <c r="E180">
        <v>31144</v>
      </c>
      <c r="F180" s="8">
        <v>44344</v>
      </c>
      <c r="G180" t="s">
        <v>675</v>
      </c>
      <c r="H180" t="s">
        <v>4641</v>
      </c>
    </row>
    <row r="181" spans="1:8" x14ac:dyDescent="0.25">
      <c r="A181" t="s">
        <v>761</v>
      </c>
      <c r="B181" t="s">
        <v>5363</v>
      </c>
      <c r="C181" t="s">
        <v>6085</v>
      </c>
      <c r="D181" t="s">
        <v>4970</v>
      </c>
      <c r="E181">
        <v>25439</v>
      </c>
      <c r="F181" s="8">
        <v>42770</v>
      </c>
      <c r="G181" t="s">
        <v>760</v>
      </c>
      <c r="H181" t="s">
        <v>4641</v>
      </c>
    </row>
    <row r="182" spans="1:8" x14ac:dyDescent="0.25">
      <c r="A182" t="s">
        <v>736</v>
      </c>
      <c r="B182" t="s">
        <v>5367</v>
      </c>
      <c r="C182" t="s">
        <v>6085</v>
      </c>
      <c r="D182" t="s">
        <v>4966</v>
      </c>
      <c r="E182">
        <v>25817</v>
      </c>
      <c r="F182" s="8">
        <v>45506</v>
      </c>
      <c r="G182" t="s">
        <v>108</v>
      </c>
      <c r="H182" t="s">
        <v>4641</v>
      </c>
    </row>
    <row r="183" spans="1:8" x14ac:dyDescent="0.25">
      <c r="A183" t="s">
        <v>1181</v>
      </c>
      <c r="B183" t="s">
        <v>5683</v>
      </c>
      <c r="C183" t="s">
        <v>6085</v>
      </c>
      <c r="D183" t="s">
        <v>4977</v>
      </c>
      <c r="E183">
        <v>22746</v>
      </c>
      <c r="F183" s="8">
        <v>43530</v>
      </c>
      <c r="G183" t="s">
        <v>1086</v>
      </c>
      <c r="H183" t="s">
        <v>4641</v>
      </c>
    </row>
    <row r="184" spans="1:8" x14ac:dyDescent="0.25">
      <c r="A184" t="s">
        <v>182</v>
      </c>
      <c r="B184" t="s">
        <v>5615</v>
      </c>
      <c r="C184" t="s">
        <v>6075</v>
      </c>
      <c r="D184" t="s">
        <v>4960</v>
      </c>
      <c r="E184">
        <v>17347</v>
      </c>
      <c r="F184" s="8">
        <v>43425</v>
      </c>
      <c r="G184" t="s">
        <v>153</v>
      </c>
      <c r="H184" t="s">
        <v>4641</v>
      </c>
    </row>
    <row r="185" spans="1:8" x14ac:dyDescent="0.25">
      <c r="A185" t="s">
        <v>1216</v>
      </c>
      <c r="B185" t="s">
        <v>5369</v>
      </c>
      <c r="C185" t="s">
        <v>6075</v>
      </c>
      <c r="D185" t="s">
        <v>4966</v>
      </c>
      <c r="E185">
        <v>30183</v>
      </c>
      <c r="F185" s="8">
        <v>45603</v>
      </c>
      <c r="G185" t="s">
        <v>771</v>
      </c>
      <c r="H185" t="s">
        <v>4641</v>
      </c>
    </row>
    <row r="186" spans="1:8" x14ac:dyDescent="0.25">
      <c r="A186" t="s">
        <v>772</v>
      </c>
      <c r="B186" t="s">
        <v>5618</v>
      </c>
      <c r="C186" t="s">
        <v>6085</v>
      </c>
      <c r="D186" t="s">
        <v>5011</v>
      </c>
      <c r="E186">
        <v>18930</v>
      </c>
      <c r="F186" s="8">
        <v>44498</v>
      </c>
      <c r="G186" t="s">
        <v>771</v>
      </c>
      <c r="H186" t="s">
        <v>4641</v>
      </c>
    </row>
    <row r="187" spans="1:8" x14ac:dyDescent="0.25">
      <c r="A187" t="s">
        <v>1198</v>
      </c>
      <c r="B187" t="s">
        <v>5370</v>
      </c>
      <c r="C187" t="s">
        <v>6075</v>
      </c>
      <c r="D187" t="s">
        <v>4970</v>
      </c>
      <c r="E187">
        <v>19365</v>
      </c>
      <c r="F187" s="8">
        <v>45187</v>
      </c>
      <c r="G187" t="s">
        <v>639</v>
      </c>
      <c r="H187" t="s">
        <v>4641</v>
      </c>
    </row>
    <row r="188" spans="1:8" x14ac:dyDescent="0.25">
      <c r="A188" t="s">
        <v>701</v>
      </c>
      <c r="B188" t="s">
        <v>5371</v>
      </c>
      <c r="C188" t="s">
        <v>6085</v>
      </c>
      <c r="D188" t="s">
        <v>4970</v>
      </c>
      <c r="E188">
        <v>17746</v>
      </c>
      <c r="F188" s="8">
        <v>43003</v>
      </c>
      <c r="G188" t="s">
        <v>700</v>
      </c>
      <c r="H188" t="s">
        <v>4641</v>
      </c>
    </row>
    <row r="189" spans="1:8" x14ac:dyDescent="0.25">
      <c r="A189" t="s">
        <v>4203</v>
      </c>
      <c r="B189" t="s">
        <v>5372</v>
      </c>
      <c r="C189" t="s">
        <v>6085</v>
      </c>
      <c r="D189" t="s">
        <v>5007</v>
      </c>
      <c r="E189">
        <v>53311</v>
      </c>
      <c r="F189" s="8">
        <v>43440</v>
      </c>
      <c r="G189" t="s">
        <v>395</v>
      </c>
      <c r="H189" t="s">
        <v>4641</v>
      </c>
    </row>
    <row r="190" spans="1:8" x14ac:dyDescent="0.25">
      <c r="A190" t="s">
        <v>86</v>
      </c>
      <c r="B190" t="s">
        <v>5374</v>
      </c>
      <c r="C190" t="s">
        <v>6075</v>
      </c>
      <c r="D190" t="s">
        <v>4970</v>
      </c>
      <c r="E190">
        <v>21990</v>
      </c>
      <c r="F190" s="8">
        <v>44876</v>
      </c>
      <c r="G190" t="s">
        <v>85</v>
      </c>
      <c r="H190" t="s">
        <v>4641</v>
      </c>
    </row>
    <row r="191" spans="1:8" x14ac:dyDescent="0.25">
      <c r="A191" t="s">
        <v>361</v>
      </c>
      <c r="B191" t="s">
        <v>5017</v>
      </c>
      <c r="C191" t="s">
        <v>6085</v>
      </c>
      <c r="D191" t="s">
        <v>5018</v>
      </c>
      <c r="E191">
        <v>38023</v>
      </c>
      <c r="F191" s="8">
        <v>45462</v>
      </c>
      <c r="G191" t="s">
        <v>148</v>
      </c>
      <c r="H191" t="s">
        <v>4641</v>
      </c>
    </row>
    <row r="192" spans="1:8" x14ac:dyDescent="0.25">
      <c r="A192" t="s">
        <v>471</v>
      </c>
      <c r="B192" t="s">
        <v>5376</v>
      </c>
      <c r="C192" t="s">
        <v>6075</v>
      </c>
      <c r="D192" t="s">
        <v>4970</v>
      </c>
      <c r="E192">
        <v>25135</v>
      </c>
      <c r="F192" s="8">
        <v>44346</v>
      </c>
      <c r="G192" t="s">
        <v>1066</v>
      </c>
      <c r="H192" t="s">
        <v>4641</v>
      </c>
    </row>
    <row r="193" spans="1:8" x14ac:dyDescent="0.25">
      <c r="A193" t="s">
        <v>1310</v>
      </c>
      <c r="B193" t="s">
        <v>5377</v>
      </c>
      <c r="C193" t="s">
        <v>6085</v>
      </c>
      <c r="D193" t="s">
        <v>4970</v>
      </c>
      <c r="E193">
        <v>25091</v>
      </c>
      <c r="F193" s="8">
        <v>44351</v>
      </c>
      <c r="G193" t="s">
        <v>1339</v>
      </c>
      <c r="H193" t="s">
        <v>4641</v>
      </c>
    </row>
    <row r="194" spans="1:8" x14ac:dyDescent="0.25">
      <c r="A194" t="s">
        <v>1335</v>
      </c>
      <c r="B194" t="s">
        <v>5627</v>
      </c>
      <c r="C194" t="s">
        <v>6085</v>
      </c>
      <c r="D194" t="s">
        <v>5018</v>
      </c>
      <c r="E194">
        <v>43928</v>
      </c>
      <c r="F194" s="8">
        <v>43780</v>
      </c>
      <c r="G194" t="s">
        <v>1252</v>
      </c>
      <c r="H194" t="s">
        <v>4641</v>
      </c>
    </row>
    <row r="195" spans="1:8" x14ac:dyDescent="0.25">
      <c r="A195" t="s">
        <v>1438</v>
      </c>
      <c r="B195" t="s">
        <v>5379</v>
      </c>
      <c r="C195" t="s">
        <v>6075</v>
      </c>
      <c r="D195" t="s">
        <v>4960</v>
      </c>
      <c r="E195">
        <v>21004</v>
      </c>
      <c r="F195" s="8">
        <v>45908</v>
      </c>
      <c r="G195" t="s">
        <v>4056</v>
      </c>
      <c r="H195" t="s">
        <v>4641</v>
      </c>
    </row>
    <row r="196" spans="1:8" x14ac:dyDescent="0.25">
      <c r="A196" t="s">
        <v>1776</v>
      </c>
      <c r="B196" t="s">
        <v>5552</v>
      </c>
      <c r="C196" t="s">
        <v>6085</v>
      </c>
      <c r="D196" t="s">
        <v>4966</v>
      </c>
      <c r="E196">
        <v>21764</v>
      </c>
      <c r="F196" s="8">
        <v>44199</v>
      </c>
      <c r="G196" t="s">
        <v>872</v>
      </c>
      <c r="H196" t="s">
        <v>4641</v>
      </c>
    </row>
    <row r="197" spans="1:8" x14ac:dyDescent="0.25">
      <c r="A197" t="s">
        <v>1834</v>
      </c>
      <c r="B197" t="s">
        <v>5136</v>
      </c>
      <c r="C197" t="s">
        <v>6085</v>
      </c>
      <c r="D197" t="s">
        <v>4977</v>
      </c>
      <c r="E197">
        <v>23285</v>
      </c>
      <c r="F197" s="8">
        <v>43248</v>
      </c>
      <c r="G197" t="s">
        <v>478</v>
      </c>
      <c r="H197" t="s">
        <v>4641</v>
      </c>
    </row>
    <row r="198" spans="1:8" x14ac:dyDescent="0.25">
      <c r="A198" t="s">
        <v>4384</v>
      </c>
      <c r="B198" t="s">
        <v>5980</v>
      </c>
      <c r="C198" t="s">
        <v>6075</v>
      </c>
      <c r="D198" t="s">
        <v>4970</v>
      </c>
      <c r="E198">
        <v>21544</v>
      </c>
      <c r="F198" s="8">
        <v>45650</v>
      </c>
      <c r="G198" t="s">
        <v>385</v>
      </c>
      <c r="H198" t="s">
        <v>4641</v>
      </c>
    </row>
    <row r="199" spans="1:8" x14ac:dyDescent="0.25">
      <c r="A199" t="s">
        <v>613</v>
      </c>
      <c r="B199" t="s">
        <v>5967</v>
      </c>
      <c r="C199" t="s">
        <v>6085</v>
      </c>
      <c r="D199" t="s">
        <v>5007</v>
      </c>
      <c r="E199">
        <v>67431</v>
      </c>
      <c r="F199" s="8">
        <v>45265</v>
      </c>
      <c r="G199" t="s">
        <v>612</v>
      </c>
      <c r="H199" t="s">
        <v>4641</v>
      </c>
    </row>
    <row r="200" spans="1:8" x14ac:dyDescent="0.25">
      <c r="A200" t="s">
        <v>947</v>
      </c>
      <c r="B200" t="s">
        <v>5092</v>
      </c>
      <c r="C200" t="s">
        <v>6085</v>
      </c>
      <c r="D200" t="s">
        <v>4966</v>
      </c>
      <c r="E200">
        <v>28418</v>
      </c>
      <c r="F200" s="8">
        <v>42391</v>
      </c>
      <c r="G200" t="s">
        <v>617</v>
      </c>
      <c r="H200" t="s">
        <v>4641</v>
      </c>
    </row>
    <row r="201" spans="1:8" x14ac:dyDescent="0.25">
      <c r="A201" t="s">
        <v>1436</v>
      </c>
      <c r="B201" t="s">
        <v>5385</v>
      </c>
      <c r="C201" t="s">
        <v>6075</v>
      </c>
      <c r="D201" t="s">
        <v>4960</v>
      </c>
      <c r="E201">
        <v>17863</v>
      </c>
      <c r="F201" s="8">
        <v>44828</v>
      </c>
      <c r="G201" t="s">
        <v>1431</v>
      </c>
      <c r="H201" t="s">
        <v>4641</v>
      </c>
    </row>
    <row r="202" spans="1:8" x14ac:dyDescent="0.25">
      <c r="A202" t="s">
        <v>705</v>
      </c>
      <c r="B202" t="s">
        <v>5388</v>
      </c>
      <c r="C202" t="s">
        <v>6085</v>
      </c>
      <c r="D202" t="s">
        <v>4966</v>
      </c>
      <c r="E202">
        <v>22310</v>
      </c>
      <c r="F202" s="8">
        <v>43278</v>
      </c>
      <c r="G202" t="s">
        <v>835</v>
      </c>
      <c r="H202" t="s">
        <v>4641</v>
      </c>
    </row>
    <row r="203" spans="1:8" x14ac:dyDescent="0.25">
      <c r="A203" t="s">
        <v>1635</v>
      </c>
      <c r="B203" t="s">
        <v>5390</v>
      </c>
      <c r="C203" t="s">
        <v>6075</v>
      </c>
      <c r="D203" t="s">
        <v>4966</v>
      </c>
      <c r="E203">
        <v>18618</v>
      </c>
      <c r="F203" s="8">
        <v>45337</v>
      </c>
      <c r="G203" t="s">
        <v>504</v>
      </c>
      <c r="H203" t="s">
        <v>4641</v>
      </c>
    </row>
    <row r="204" spans="1:8" x14ac:dyDescent="0.25">
      <c r="A204" t="s">
        <v>2800</v>
      </c>
      <c r="B204" t="s">
        <v>5394</v>
      </c>
      <c r="C204" t="s">
        <v>6085</v>
      </c>
      <c r="D204" t="s">
        <v>4977</v>
      </c>
      <c r="E204">
        <v>33128</v>
      </c>
      <c r="F204" s="8">
        <v>44884</v>
      </c>
      <c r="G204" t="s">
        <v>2645</v>
      </c>
      <c r="H204" t="s">
        <v>4641</v>
      </c>
    </row>
    <row r="205" spans="1:8" x14ac:dyDescent="0.25">
      <c r="A205" t="s">
        <v>724</v>
      </c>
      <c r="B205" t="s">
        <v>5398</v>
      </c>
      <c r="C205" t="s">
        <v>6085</v>
      </c>
      <c r="D205" t="s">
        <v>5011</v>
      </c>
      <c r="E205">
        <v>26788</v>
      </c>
      <c r="F205" s="8">
        <v>42605</v>
      </c>
      <c r="G205" t="s">
        <v>427</v>
      </c>
      <c r="H205" t="s">
        <v>4641</v>
      </c>
    </row>
    <row r="206" spans="1:8" x14ac:dyDescent="0.25">
      <c r="A206" t="s">
        <v>997</v>
      </c>
      <c r="B206" t="s">
        <v>5042</v>
      </c>
      <c r="C206" t="s">
        <v>6075</v>
      </c>
      <c r="D206" t="s">
        <v>5007</v>
      </c>
      <c r="E206">
        <v>59384</v>
      </c>
      <c r="F206" s="8">
        <v>42413</v>
      </c>
      <c r="G206" t="s">
        <v>852</v>
      </c>
      <c r="H206" t="s">
        <v>4641</v>
      </c>
    </row>
    <row r="207" spans="1:8" x14ac:dyDescent="0.25">
      <c r="A207" t="s">
        <v>1497</v>
      </c>
      <c r="B207" t="s">
        <v>5735</v>
      </c>
      <c r="C207" t="s">
        <v>6075</v>
      </c>
      <c r="D207" t="s">
        <v>4960</v>
      </c>
      <c r="E207">
        <v>21624</v>
      </c>
      <c r="F207" s="8">
        <v>45662</v>
      </c>
      <c r="G207" t="s">
        <v>1398</v>
      </c>
      <c r="H207" t="s">
        <v>4641</v>
      </c>
    </row>
    <row r="208" spans="1:8" x14ac:dyDescent="0.25">
      <c r="A208" t="s">
        <v>1552</v>
      </c>
      <c r="B208" t="s">
        <v>5971</v>
      </c>
      <c r="C208" t="s">
        <v>6075</v>
      </c>
      <c r="D208" t="s">
        <v>4966</v>
      </c>
      <c r="E208">
        <v>18550</v>
      </c>
      <c r="F208" s="8">
        <v>45581</v>
      </c>
      <c r="G208" t="s">
        <v>1086</v>
      </c>
      <c r="H208" t="s">
        <v>4641</v>
      </c>
    </row>
    <row r="209" spans="1:8" x14ac:dyDescent="0.25">
      <c r="A209" t="s">
        <v>286</v>
      </c>
      <c r="B209" t="s">
        <v>5732</v>
      </c>
      <c r="C209" t="s">
        <v>6075</v>
      </c>
      <c r="D209" t="s">
        <v>5011</v>
      </c>
      <c r="E209">
        <v>20795</v>
      </c>
      <c r="F209" s="8">
        <v>44889</v>
      </c>
      <c r="G209" t="s">
        <v>285</v>
      </c>
      <c r="H209" t="s">
        <v>4641</v>
      </c>
    </row>
    <row r="210" spans="1:8" x14ac:dyDescent="0.25">
      <c r="A210" t="s">
        <v>783</v>
      </c>
      <c r="B210" t="s">
        <v>5399</v>
      </c>
      <c r="C210" t="s">
        <v>6075</v>
      </c>
      <c r="D210" t="s">
        <v>5007</v>
      </c>
      <c r="E210">
        <v>56787</v>
      </c>
      <c r="F210" s="8">
        <v>43349</v>
      </c>
      <c r="G210" t="s">
        <v>2645</v>
      </c>
      <c r="H210" t="s">
        <v>4641</v>
      </c>
    </row>
    <row r="211" spans="1:8" x14ac:dyDescent="0.25">
      <c r="A211" t="s">
        <v>292</v>
      </c>
      <c r="B211" t="s">
        <v>5836</v>
      </c>
      <c r="C211" t="s">
        <v>6085</v>
      </c>
      <c r="D211" t="s">
        <v>4966</v>
      </c>
      <c r="E211">
        <v>20579</v>
      </c>
      <c r="F211" s="8">
        <v>42725</v>
      </c>
      <c r="G211" t="s">
        <v>85</v>
      </c>
      <c r="H211" t="s">
        <v>4641</v>
      </c>
    </row>
    <row r="212" spans="1:8" x14ac:dyDescent="0.25">
      <c r="A212" t="s">
        <v>1655</v>
      </c>
      <c r="B212" t="s">
        <v>5801</v>
      </c>
      <c r="C212" t="s">
        <v>6085</v>
      </c>
      <c r="D212" t="s">
        <v>4960</v>
      </c>
      <c r="E212">
        <v>16892</v>
      </c>
      <c r="F212" s="8">
        <v>45112</v>
      </c>
      <c r="G212" t="s">
        <v>1252</v>
      </c>
      <c r="H212" t="s">
        <v>4641</v>
      </c>
    </row>
    <row r="213" spans="1:8" x14ac:dyDescent="0.25">
      <c r="A213" t="s">
        <v>461</v>
      </c>
      <c r="B213" t="s">
        <v>5404</v>
      </c>
      <c r="C213" t="s">
        <v>6085</v>
      </c>
      <c r="D213" t="s">
        <v>4970</v>
      </c>
      <c r="E213">
        <v>19281</v>
      </c>
      <c r="F213" s="8">
        <v>44490</v>
      </c>
      <c r="G213" t="s">
        <v>460</v>
      </c>
      <c r="H213" t="s">
        <v>4641</v>
      </c>
    </row>
    <row r="214" spans="1:8" x14ac:dyDescent="0.25">
      <c r="A214" t="s">
        <v>386</v>
      </c>
      <c r="B214" t="s">
        <v>5513</v>
      </c>
      <c r="C214" t="s">
        <v>6085</v>
      </c>
      <c r="D214" t="s">
        <v>4960</v>
      </c>
      <c r="E214">
        <v>14562</v>
      </c>
      <c r="F214" s="8">
        <v>42739</v>
      </c>
      <c r="G214" t="s">
        <v>385</v>
      </c>
      <c r="H214" t="s">
        <v>4641</v>
      </c>
    </row>
    <row r="215" spans="1:8" x14ac:dyDescent="0.25">
      <c r="A215" t="s">
        <v>535</v>
      </c>
      <c r="B215" t="s">
        <v>5911</v>
      </c>
      <c r="C215" t="s">
        <v>6075</v>
      </c>
      <c r="D215" t="s">
        <v>4966</v>
      </c>
      <c r="E215">
        <v>31594</v>
      </c>
      <c r="F215" s="8">
        <v>44660</v>
      </c>
      <c r="G215" t="s">
        <v>1185</v>
      </c>
      <c r="H215" t="s">
        <v>4641</v>
      </c>
    </row>
    <row r="216" spans="1:8" x14ac:dyDescent="0.25">
      <c r="A216" t="s">
        <v>4474</v>
      </c>
      <c r="B216" t="s">
        <v>6038</v>
      </c>
      <c r="C216" t="s">
        <v>6085</v>
      </c>
      <c r="D216" t="s">
        <v>4970</v>
      </c>
      <c r="E216">
        <v>20530</v>
      </c>
      <c r="F216" s="8">
        <v>43296</v>
      </c>
      <c r="G216" t="s">
        <v>2642</v>
      </c>
      <c r="H216" t="s">
        <v>4641</v>
      </c>
    </row>
    <row r="217" spans="1:8" x14ac:dyDescent="0.25">
      <c r="A217" t="s">
        <v>1607</v>
      </c>
      <c r="B217" t="s">
        <v>5410</v>
      </c>
      <c r="C217" t="s">
        <v>6085</v>
      </c>
      <c r="D217" t="s">
        <v>5018</v>
      </c>
      <c r="E217">
        <v>39901</v>
      </c>
      <c r="F217" s="8">
        <v>44024</v>
      </c>
      <c r="G217" t="s">
        <v>968</v>
      </c>
      <c r="H217" t="s">
        <v>4641</v>
      </c>
    </row>
    <row r="218" spans="1:8" x14ac:dyDescent="0.25">
      <c r="A218" t="s">
        <v>434</v>
      </c>
      <c r="B218" t="s">
        <v>5832</v>
      </c>
      <c r="C218" t="s">
        <v>6075</v>
      </c>
      <c r="D218" t="s">
        <v>4966</v>
      </c>
      <c r="E218">
        <v>20867</v>
      </c>
      <c r="F218" s="8">
        <v>44037</v>
      </c>
      <c r="G218" t="s">
        <v>433</v>
      </c>
      <c r="H218" t="s">
        <v>4641</v>
      </c>
    </row>
    <row r="219" spans="1:8" x14ac:dyDescent="0.25">
      <c r="A219" t="s">
        <v>1500</v>
      </c>
      <c r="C219" t="s">
        <v>6075</v>
      </c>
      <c r="D219" t="s">
        <v>4966</v>
      </c>
      <c r="E219">
        <v>19185</v>
      </c>
      <c r="F219" s="8">
        <v>44430</v>
      </c>
      <c r="G219" t="s">
        <v>415</v>
      </c>
      <c r="H219" t="s">
        <v>4641</v>
      </c>
    </row>
    <row r="220" spans="1:8" x14ac:dyDescent="0.25">
      <c r="A220" t="s">
        <v>1270</v>
      </c>
      <c r="B220" t="s">
        <v>5413</v>
      </c>
      <c r="C220" t="s">
        <v>6075</v>
      </c>
      <c r="D220" t="s">
        <v>4970</v>
      </c>
      <c r="E220">
        <v>17917</v>
      </c>
      <c r="F220" s="8">
        <v>45658</v>
      </c>
      <c r="G220" t="s">
        <v>606</v>
      </c>
      <c r="H220" t="s">
        <v>4641</v>
      </c>
    </row>
    <row r="221" spans="1:8" x14ac:dyDescent="0.25">
      <c r="A221" t="s">
        <v>1195</v>
      </c>
      <c r="B221" t="s">
        <v>5415</v>
      </c>
      <c r="C221" t="s">
        <v>6085</v>
      </c>
      <c r="D221" t="s">
        <v>4977</v>
      </c>
      <c r="E221">
        <v>37626</v>
      </c>
      <c r="F221" s="8">
        <v>45700</v>
      </c>
      <c r="G221" t="s">
        <v>968</v>
      </c>
      <c r="H221" t="s">
        <v>4641</v>
      </c>
    </row>
    <row r="222" spans="1:8" x14ac:dyDescent="0.25">
      <c r="A222" t="s">
        <v>1645</v>
      </c>
      <c r="B222" t="s">
        <v>5989</v>
      </c>
      <c r="C222" t="s">
        <v>6075</v>
      </c>
      <c r="D222" t="s">
        <v>4966</v>
      </c>
      <c r="E222">
        <v>25254</v>
      </c>
      <c r="F222" s="8">
        <v>43914</v>
      </c>
      <c r="G222" t="s">
        <v>514</v>
      </c>
      <c r="H222" t="s">
        <v>4641</v>
      </c>
    </row>
    <row r="223" spans="1:8" x14ac:dyDescent="0.25">
      <c r="A223" t="s">
        <v>249</v>
      </c>
      <c r="B223" t="s">
        <v>5316</v>
      </c>
      <c r="C223" t="s">
        <v>6075</v>
      </c>
      <c r="D223" t="s">
        <v>5011</v>
      </c>
      <c r="E223">
        <v>20985</v>
      </c>
      <c r="F223" s="8">
        <v>45472</v>
      </c>
      <c r="G223" t="s">
        <v>248</v>
      </c>
      <c r="H223" t="s">
        <v>4641</v>
      </c>
    </row>
    <row r="224" spans="1:8" x14ac:dyDescent="0.25">
      <c r="A224" t="s">
        <v>729</v>
      </c>
      <c r="B224" t="s">
        <v>5381</v>
      </c>
      <c r="C224" t="s">
        <v>6075</v>
      </c>
      <c r="D224" t="s">
        <v>5018</v>
      </c>
      <c r="E224">
        <v>40035</v>
      </c>
      <c r="F224" s="8">
        <v>45161</v>
      </c>
      <c r="G224" t="s">
        <v>728</v>
      </c>
      <c r="H224" t="s">
        <v>4641</v>
      </c>
    </row>
    <row r="225" spans="1:8" x14ac:dyDescent="0.25">
      <c r="A225" t="s">
        <v>1443</v>
      </c>
      <c r="B225" t="s">
        <v>5072</v>
      </c>
      <c r="C225" t="s">
        <v>6085</v>
      </c>
      <c r="D225" t="s">
        <v>4977</v>
      </c>
      <c r="E225">
        <v>20896</v>
      </c>
      <c r="F225" s="8">
        <v>44344</v>
      </c>
      <c r="G225" t="s">
        <v>550</v>
      </c>
      <c r="H225" t="s">
        <v>4641</v>
      </c>
    </row>
    <row r="226" spans="1:8" x14ac:dyDescent="0.25">
      <c r="A226" t="s">
        <v>54</v>
      </c>
      <c r="B226" t="s">
        <v>5416</v>
      </c>
      <c r="C226" t="s">
        <v>6075</v>
      </c>
      <c r="D226" t="s">
        <v>4966</v>
      </c>
      <c r="E226">
        <v>24269</v>
      </c>
      <c r="F226" s="8">
        <v>44965</v>
      </c>
      <c r="G226" t="s">
        <v>1323</v>
      </c>
      <c r="H226" t="s">
        <v>4641</v>
      </c>
    </row>
    <row r="227" spans="1:8" x14ac:dyDescent="0.25">
      <c r="A227" t="s">
        <v>640</v>
      </c>
      <c r="B227" t="s">
        <v>5655</v>
      </c>
      <c r="C227" t="s">
        <v>6085</v>
      </c>
      <c r="D227" t="s">
        <v>5007</v>
      </c>
      <c r="E227">
        <v>52534</v>
      </c>
      <c r="F227" s="8">
        <v>45647</v>
      </c>
      <c r="G227" t="s">
        <v>639</v>
      </c>
      <c r="H227" t="s">
        <v>4641</v>
      </c>
    </row>
    <row r="228" spans="1:8" x14ac:dyDescent="0.25">
      <c r="A228" t="s">
        <v>6922</v>
      </c>
      <c r="B228" t="s">
        <v>5722</v>
      </c>
      <c r="C228" t="s">
        <v>6085</v>
      </c>
      <c r="D228" t="s">
        <v>4970</v>
      </c>
      <c r="E228">
        <v>21785</v>
      </c>
      <c r="F228" s="8">
        <v>44485</v>
      </c>
      <c r="G228" t="s">
        <v>395</v>
      </c>
      <c r="H228" t="s">
        <v>4641</v>
      </c>
    </row>
    <row r="229" spans="1:8" x14ac:dyDescent="0.25">
      <c r="A229" t="s">
        <v>865</v>
      </c>
      <c r="B229" t="s">
        <v>5167</v>
      </c>
      <c r="C229" t="s">
        <v>6075</v>
      </c>
      <c r="D229" t="s">
        <v>4966</v>
      </c>
      <c r="E229">
        <v>31634</v>
      </c>
      <c r="F229" s="8">
        <v>43448</v>
      </c>
      <c r="G229" t="s">
        <v>864</v>
      </c>
      <c r="H229" t="s">
        <v>4641</v>
      </c>
    </row>
    <row r="230" spans="1:8" x14ac:dyDescent="0.25">
      <c r="A230" t="s">
        <v>199</v>
      </c>
      <c r="B230" t="s">
        <v>5418</v>
      </c>
      <c r="C230" t="s">
        <v>6085</v>
      </c>
      <c r="D230" t="s">
        <v>4966</v>
      </c>
      <c r="E230">
        <v>24536</v>
      </c>
      <c r="F230" s="8">
        <v>45129</v>
      </c>
      <c r="G230" t="s">
        <v>198</v>
      </c>
      <c r="H230" t="s">
        <v>4641</v>
      </c>
    </row>
    <row r="231" spans="1:8" x14ac:dyDescent="0.25">
      <c r="A231" t="s">
        <v>1026</v>
      </c>
      <c r="B231" t="s">
        <v>5419</v>
      </c>
      <c r="C231" t="s">
        <v>6085</v>
      </c>
      <c r="D231" t="s">
        <v>4966</v>
      </c>
      <c r="E231">
        <v>20924</v>
      </c>
      <c r="F231" s="8">
        <v>44321</v>
      </c>
      <c r="G231" t="s">
        <v>639</v>
      </c>
      <c r="H231" t="s">
        <v>4641</v>
      </c>
    </row>
    <row r="232" spans="1:8" x14ac:dyDescent="0.25">
      <c r="A232" t="s">
        <v>1137</v>
      </c>
      <c r="B232" t="s">
        <v>5421</v>
      </c>
      <c r="C232" t="s">
        <v>6085</v>
      </c>
      <c r="D232" t="s">
        <v>4970</v>
      </c>
      <c r="E232">
        <v>25399</v>
      </c>
      <c r="F232" s="8">
        <v>43472</v>
      </c>
      <c r="G232" t="s">
        <v>366</v>
      </c>
      <c r="H232" t="s">
        <v>4641</v>
      </c>
    </row>
    <row r="233" spans="1:8" x14ac:dyDescent="0.25">
      <c r="A233" t="s">
        <v>853</v>
      </c>
      <c r="B233" t="s">
        <v>5571</v>
      </c>
      <c r="C233" t="s">
        <v>6075</v>
      </c>
      <c r="D233" t="s">
        <v>4977</v>
      </c>
      <c r="E233">
        <v>26231</v>
      </c>
      <c r="F233" s="8">
        <v>44413</v>
      </c>
      <c r="G233" t="s">
        <v>852</v>
      </c>
      <c r="H233" t="s">
        <v>4641</v>
      </c>
    </row>
    <row r="234" spans="1:8" x14ac:dyDescent="0.25">
      <c r="A234" t="s">
        <v>322</v>
      </c>
      <c r="B234" t="s">
        <v>5910</v>
      </c>
      <c r="C234" t="s">
        <v>6075</v>
      </c>
      <c r="D234" t="s">
        <v>4966</v>
      </c>
      <c r="E234">
        <v>21965</v>
      </c>
      <c r="F234" s="8">
        <v>45944</v>
      </c>
      <c r="G234" t="s">
        <v>321</v>
      </c>
      <c r="H234" t="s">
        <v>4641</v>
      </c>
    </row>
    <row r="235" spans="1:8" x14ac:dyDescent="0.25">
      <c r="A235" t="s">
        <v>3634</v>
      </c>
      <c r="B235" t="s">
        <v>5661</v>
      </c>
      <c r="C235" t="s">
        <v>6075</v>
      </c>
      <c r="D235" t="s">
        <v>4966</v>
      </c>
      <c r="E235">
        <v>21322</v>
      </c>
      <c r="F235" s="8">
        <v>45789</v>
      </c>
      <c r="G235" t="s">
        <v>864</v>
      </c>
      <c r="H235" t="s">
        <v>4641</v>
      </c>
    </row>
    <row r="236" spans="1:8" x14ac:dyDescent="0.25">
      <c r="A236" t="s">
        <v>958</v>
      </c>
      <c r="B236" t="s">
        <v>5614</v>
      </c>
      <c r="C236" t="s">
        <v>6085</v>
      </c>
      <c r="D236" t="s">
        <v>4960</v>
      </c>
      <c r="E236">
        <v>16916</v>
      </c>
      <c r="F236" s="8">
        <v>43008</v>
      </c>
      <c r="G236" t="s">
        <v>957</v>
      </c>
      <c r="H236" t="s">
        <v>4641</v>
      </c>
    </row>
    <row r="237" spans="1:8" x14ac:dyDescent="0.25">
      <c r="A237" t="s">
        <v>1996</v>
      </c>
      <c r="B237" t="s">
        <v>5395</v>
      </c>
      <c r="C237" t="s">
        <v>6085</v>
      </c>
      <c r="D237" t="s">
        <v>4966</v>
      </c>
      <c r="E237">
        <v>19285</v>
      </c>
      <c r="F237" s="8">
        <v>45138</v>
      </c>
      <c r="G237" t="s">
        <v>2051</v>
      </c>
      <c r="H237" t="s">
        <v>4641</v>
      </c>
    </row>
    <row r="238" spans="1:8" x14ac:dyDescent="0.25">
      <c r="A238" t="s">
        <v>2863</v>
      </c>
      <c r="B238" t="s">
        <v>5629</v>
      </c>
      <c r="C238" t="s">
        <v>6085</v>
      </c>
      <c r="D238" t="s">
        <v>5011</v>
      </c>
      <c r="E238">
        <v>17108</v>
      </c>
      <c r="F238" s="8">
        <v>45500</v>
      </c>
      <c r="G238" t="s">
        <v>445</v>
      </c>
      <c r="H238" t="s">
        <v>4641</v>
      </c>
    </row>
    <row r="239" spans="1:8" x14ac:dyDescent="0.25">
      <c r="A239" t="s">
        <v>2847</v>
      </c>
      <c r="B239" t="s">
        <v>5852</v>
      </c>
      <c r="C239" t="s">
        <v>6075</v>
      </c>
      <c r="D239" t="s">
        <v>4977</v>
      </c>
      <c r="E239">
        <v>35803</v>
      </c>
      <c r="F239" s="8">
        <v>43890</v>
      </c>
      <c r="G239" t="s">
        <v>887</v>
      </c>
      <c r="H239" t="s">
        <v>4641</v>
      </c>
    </row>
    <row r="240" spans="1:8" x14ac:dyDescent="0.25">
      <c r="A240" t="s">
        <v>276</v>
      </c>
      <c r="B240" t="s">
        <v>5237</v>
      </c>
      <c r="C240" t="s">
        <v>6085</v>
      </c>
      <c r="D240" t="s">
        <v>4970</v>
      </c>
      <c r="E240">
        <v>25412</v>
      </c>
      <c r="F240" s="8">
        <v>45928</v>
      </c>
      <c r="G240" t="s">
        <v>85</v>
      </c>
      <c r="H240" t="s">
        <v>4641</v>
      </c>
    </row>
    <row r="241" spans="1:8" x14ac:dyDescent="0.25">
      <c r="A241" t="s">
        <v>2747</v>
      </c>
      <c r="B241" t="s">
        <v>5829</v>
      </c>
      <c r="C241" t="s">
        <v>6085</v>
      </c>
      <c r="D241" t="s">
        <v>5011</v>
      </c>
      <c r="E241">
        <v>25374</v>
      </c>
      <c r="F241" s="8">
        <v>43517</v>
      </c>
      <c r="G241" t="s">
        <v>1252</v>
      </c>
      <c r="H241" t="s">
        <v>4641</v>
      </c>
    </row>
    <row r="242" spans="1:8" x14ac:dyDescent="0.25">
      <c r="A242" t="s">
        <v>2034</v>
      </c>
      <c r="B242" t="s">
        <v>5892</v>
      </c>
      <c r="C242" t="s">
        <v>6075</v>
      </c>
      <c r="D242" t="s">
        <v>4966</v>
      </c>
      <c r="E242">
        <v>27448</v>
      </c>
      <c r="F242" s="8">
        <v>42895</v>
      </c>
      <c r="G242" t="s">
        <v>612</v>
      </c>
      <c r="H242" t="s">
        <v>4641</v>
      </c>
    </row>
    <row r="243" spans="1:8" x14ac:dyDescent="0.25">
      <c r="A243" t="s">
        <v>446</v>
      </c>
      <c r="B243" t="s">
        <v>5955</v>
      </c>
      <c r="C243" t="s">
        <v>6075</v>
      </c>
      <c r="D243" t="s">
        <v>5011</v>
      </c>
      <c r="E243">
        <v>23933</v>
      </c>
      <c r="F243" s="8">
        <v>44329</v>
      </c>
      <c r="G243" t="s">
        <v>445</v>
      </c>
      <c r="H243" t="s">
        <v>4641</v>
      </c>
    </row>
    <row r="244" spans="1:8" x14ac:dyDescent="0.25">
      <c r="A244" t="s">
        <v>6923</v>
      </c>
      <c r="B244" t="s">
        <v>6924</v>
      </c>
      <c r="C244" t="s">
        <v>6075</v>
      </c>
      <c r="D244" t="s">
        <v>4966</v>
      </c>
      <c r="E244">
        <v>23689</v>
      </c>
      <c r="F244" s="8">
        <v>43982</v>
      </c>
      <c r="G244" t="s">
        <v>1903</v>
      </c>
      <c r="H244" t="s">
        <v>4641</v>
      </c>
    </row>
    <row r="245" spans="1:8" x14ac:dyDescent="0.25">
      <c r="A245" t="s">
        <v>2489</v>
      </c>
      <c r="B245" t="s">
        <v>5783</v>
      </c>
      <c r="C245" t="s">
        <v>6085</v>
      </c>
      <c r="D245" t="s">
        <v>4960</v>
      </c>
      <c r="E245">
        <v>17745</v>
      </c>
      <c r="F245" s="8">
        <v>42863</v>
      </c>
      <c r="G245" t="s">
        <v>1573</v>
      </c>
      <c r="H245" t="s">
        <v>4641</v>
      </c>
    </row>
    <row r="246" spans="1:8" x14ac:dyDescent="0.25">
      <c r="A246" t="s">
        <v>351</v>
      </c>
      <c r="B246" t="s">
        <v>5285</v>
      </c>
      <c r="C246" t="s">
        <v>6085</v>
      </c>
      <c r="D246" t="s">
        <v>5011</v>
      </c>
      <c r="E246">
        <v>22171</v>
      </c>
      <c r="F246" s="8">
        <v>45193</v>
      </c>
      <c r="G246" t="s">
        <v>350</v>
      </c>
      <c r="H246" t="s">
        <v>4641</v>
      </c>
    </row>
    <row r="247" spans="1:8" x14ac:dyDescent="0.25">
      <c r="A247" t="s">
        <v>1379</v>
      </c>
      <c r="B247" t="s">
        <v>5949</v>
      </c>
      <c r="C247" t="s">
        <v>6075</v>
      </c>
      <c r="D247" t="s">
        <v>4966</v>
      </c>
      <c r="E247">
        <v>21452</v>
      </c>
      <c r="F247" s="8">
        <v>43924</v>
      </c>
      <c r="G247" t="s">
        <v>1936</v>
      </c>
      <c r="H247" t="s">
        <v>4641</v>
      </c>
    </row>
    <row r="248" spans="1:8" x14ac:dyDescent="0.25">
      <c r="A248" t="s">
        <v>1064</v>
      </c>
      <c r="B248" t="s">
        <v>5329</v>
      </c>
      <c r="C248" t="s">
        <v>6075</v>
      </c>
      <c r="D248" t="s">
        <v>4966</v>
      </c>
      <c r="E248">
        <v>23924</v>
      </c>
      <c r="F248" s="8">
        <v>44879</v>
      </c>
      <c r="G248" t="s">
        <v>1063</v>
      </c>
      <c r="H248" t="s">
        <v>4641</v>
      </c>
    </row>
    <row r="249" spans="1:8" x14ac:dyDescent="0.25">
      <c r="A249" t="s">
        <v>310</v>
      </c>
      <c r="B249" t="s">
        <v>5121</v>
      </c>
      <c r="C249" t="s">
        <v>6075</v>
      </c>
      <c r="D249" t="s">
        <v>4966</v>
      </c>
      <c r="E249">
        <v>22306</v>
      </c>
      <c r="F249" s="8">
        <v>43341</v>
      </c>
      <c r="G249" t="s">
        <v>309</v>
      </c>
      <c r="H249" t="s">
        <v>4641</v>
      </c>
    </row>
    <row r="250" spans="1:8" x14ac:dyDescent="0.25">
      <c r="A250" t="s">
        <v>39</v>
      </c>
      <c r="B250" t="s">
        <v>5430</v>
      </c>
      <c r="C250" t="s">
        <v>6075</v>
      </c>
      <c r="D250" t="s">
        <v>5011</v>
      </c>
      <c r="E250">
        <v>27044</v>
      </c>
      <c r="F250" s="8">
        <v>43775</v>
      </c>
      <c r="G250" t="s">
        <v>1448</v>
      </c>
      <c r="H250" t="s">
        <v>4641</v>
      </c>
    </row>
    <row r="251" spans="1:8" x14ac:dyDescent="0.25">
      <c r="A251" t="s">
        <v>979</v>
      </c>
      <c r="B251" t="s">
        <v>5431</v>
      </c>
      <c r="C251" t="s">
        <v>6085</v>
      </c>
      <c r="D251" t="s">
        <v>4966</v>
      </c>
      <c r="E251">
        <v>24945</v>
      </c>
      <c r="F251" s="8">
        <v>43232</v>
      </c>
      <c r="G251" t="s">
        <v>778</v>
      </c>
      <c r="H251" t="s">
        <v>4641</v>
      </c>
    </row>
    <row r="252" spans="1:8" x14ac:dyDescent="0.25">
      <c r="A252" t="s">
        <v>1146</v>
      </c>
      <c r="B252" t="s">
        <v>5907</v>
      </c>
      <c r="C252" t="s">
        <v>6075</v>
      </c>
      <c r="D252" t="s">
        <v>4960</v>
      </c>
      <c r="E252">
        <v>17049</v>
      </c>
      <c r="F252" s="8">
        <v>43865</v>
      </c>
      <c r="G252" t="s">
        <v>1145</v>
      </c>
      <c r="H252" t="s">
        <v>4641</v>
      </c>
    </row>
    <row r="253" spans="1:8" x14ac:dyDescent="0.25">
      <c r="A253" t="s">
        <v>1666</v>
      </c>
      <c r="B253" t="s">
        <v>5433</v>
      </c>
      <c r="C253" t="s">
        <v>6085</v>
      </c>
      <c r="D253" t="s">
        <v>4966</v>
      </c>
      <c r="E253">
        <v>20947</v>
      </c>
      <c r="F253" s="8">
        <v>44710</v>
      </c>
      <c r="G253" t="s">
        <v>232</v>
      </c>
      <c r="H253" t="s">
        <v>4641</v>
      </c>
    </row>
    <row r="254" spans="1:8" x14ac:dyDescent="0.25">
      <c r="A254" t="s">
        <v>255</v>
      </c>
      <c r="B254" t="s">
        <v>5435</v>
      </c>
      <c r="C254" t="s">
        <v>6075</v>
      </c>
      <c r="D254" t="s">
        <v>5018</v>
      </c>
      <c r="E254">
        <v>32489</v>
      </c>
      <c r="F254" s="8">
        <v>45704</v>
      </c>
      <c r="G254" t="s">
        <v>254</v>
      </c>
      <c r="H254" t="s">
        <v>4641</v>
      </c>
    </row>
    <row r="255" spans="1:8" x14ac:dyDescent="0.25">
      <c r="A255" t="s">
        <v>716</v>
      </c>
      <c r="B255" t="s">
        <v>5437</v>
      </c>
      <c r="C255" t="s">
        <v>6075</v>
      </c>
      <c r="D255" t="s">
        <v>4960</v>
      </c>
      <c r="E255">
        <v>20587</v>
      </c>
      <c r="F255" s="8">
        <v>43335</v>
      </c>
      <c r="G255" t="s">
        <v>715</v>
      </c>
      <c r="H255" t="s">
        <v>4641</v>
      </c>
    </row>
    <row r="256" spans="1:8" x14ac:dyDescent="0.25">
      <c r="A256" t="s">
        <v>817</v>
      </c>
      <c r="B256" t="s">
        <v>5730</v>
      </c>
      <c r="C256" t="s">
        <v>6085</v>
      </c>
      <c r="D256" t="s">
        <v>4970</v>
      </c>
      <c r="E256">
        <v>22240</v>
      </c>
      <c r="F256" s="8">
        <v>43173</v>
      </c>
      <c r="G256" t="s">
        <v>816</v>
      </c>
      <c r="H256" t="s">
        <v>4641</v>
      </c>
    </row>
    <row r="257" spans="1:8" x14ac:dyDescent="0.25">
      <c r="A257" t="s">
        <v>510</v>
      </c>
      <c r="B257" t="s">
        <v>5189</v>
      </c>
      <c r="C257" t="s">
        <v>6075</v>
      </c>
      <c r="D257" t="s">
        <v>4960</v>
      </c>
      <c r="E257">
        <v>20050</v>
      </c>
      <c r="F257" s="8">
        <v>42982</v>
      </c>
      <c r="G257" t="s">
        <v>259</v>
      </c>
      <c r="H257" t="s">
        <v>4641</v>
      </c>
    </row>
    <row r="258" spans="1:8" x14ac:dyDescent="0.25">
      <c r="A258" t="s">
        <v>2136</v>
      </c>
      <c r="B258" t="s">
        <v>5440</v>
      </c>
      <c r="C258" t="s">
        <v>6075</v>
      </c>
      <c r="D258" t="s">
        <v>4960</v>
      </c>
      <c r="E258">
        <v>15446</v>
      </c>
      <c r="F258" s="8">
        <v>44096</v>
      </c>
      <c r="G258" t="s">
        <v>2009</v>
      </c>
      <c r="H258" t="s">
        <v>4641</v>
      </c>
    </row>
    <row r="259" spans="1:8" x14ac:dyDescent="0.25">
      <c r="A259" t="s">
        <v>1399</v>
      </c>
      <c r="B259" t="s">
        <v>5840</v>
      </c>
      <c r="C259" t="s">
        <v>6075</v>
      </c>
      <c r="D259" t="s">
        <v>4966</v>
      </c>
      <c r="E259">
        <v>31916</v>
      </c>
      <c r="F259" s="8">
        <v>44953</v>
      </c>
      <c r="G259" t="s">
        <v>1398</v>
      </c>
      <c r="H259" t="s">
        <v>4641</v>
      </c>
    </row>
    <row r="260" spans="1:8" x14ac:dyDescent="0.25">
      <c r="A260" t="s">
        <v>1463</v>
      </c>
      <c r="B260" t="s">
        <v>5442</v>
      </c>
      <c r="C260" t="s">
        <v>6085</v>
      </c>
      <c r="D260" t="s">
        <v>5011</v>
      </c>
      <c r="E260">
        <v>22172</v>
      </c>
      <c r="F260" s="8">
        <v>45586</v>
      </c>
      <c r="G260" t="s">
        <v>840</v>
      </c>
      <c r="H260" t="s">
        <v>4641</v>
      </c>
    </row>
    <row r="261" spans="1:8" x14ac:dyDescent="0.25">
      <c r="A261" t="s">
        <v>1983</v>
      </c>
      <c r="B261" t="s">
        <v>5931</v>
      </c>
      <c r="C261" t="s">
        <v>6075</v>
      </c>
      <c r="D261" t="s">
        <v>4970</v>
      </c>
      <c r="E261">
        <v>25210</v>
      </c>
      <c r="F261" s="8">
        <v>45886</v>
      </c>
      <c r="G261" t="s">
        <v>2224</v>
      </c>
      <c r="H261" t="s">
        <v>4641</v>
      </c>
    </row>
    <row r="262" spans="1:8" x14ac:dyDescent="0.25">
      <c r="A262" t="s">
        <v>103</v>
      </c>
      <c r="B262" t="s">
        <v>5510</v>
      </c>
      <c r="C262" t="s">
        <v>6085</v>
      </c>
      <c r="D262" t="s">
        <v>4966</v>
      </c>
      <c r="E262">
        <v>19621</v>
      </c>
      <c r="F262" s="8">
        <v>45198</v>
      </c>
      <c r="G262" t="s">
        <v>102</v>
      </c>
      <c r="H262" t="s">
        <v>4641</v>
      </c>
    </row>
    <row r="263" spans="1:8" x14ac:dyDescent="0.25">
      <c r="A263" t="s">
        <v>260</v>
      </c>
      <c r="B263" t="s">
        <v>5583</v>
      </c>
      <c r="C263" t="s">
        <v>6085</v>
      </c>
      <c r="D263" t="s">
        <v>4966</v>
      </c>
      <c r="E263">
        <v>31333</v>
      </c>
      <c r="F263" s="8">
        <v>43411</v>
      </c>
      <c r="G263" t="s">
        <v>259</v>
      </c>
      <c r="H263" t="s">
        <v>4641</v>
      </c>
    </row>
    <row r="264" spans="1:8" x14ac:dyDescent="0.25">
      <c r="A264" t="s">
        <v>188</v>
      </c>
      <c r="B264" t="s">
        <v>5199</v>
      </c>
      <c r="C264" t="s">
        <v>6075</v>
      </c>
      <c r="D264" t="s">
        <v>4960</v>
      </c>
      <c r="E264">
        <v>14788</v>
      </c>
      <c r="F264" s="8">
        <v>44212</v>
      </c>
      <c r="G264" t="s">
        <v>187</v>
      </c>
      <c r="H264" t="s">
        <v>4641</v>
      </c>
    </row>
    <row r="265" spans="1:8" x14ac:dyDescent="0.25">
      <c r="A265" t="s">
        <v>1908</v>
      </c>
      <c r="B265" t="s">
        <v>5206</v>
      </c>
      <c r="C265" t="s">
        <v>6075</v>
      </c>
      <c r="D265" t="s">
        <v>4966</v>
      </c>
      <c r="E265">
        <v>23903</v>
      </c>
      <c r="F265" s="8">
        <v>44665</v>
      </c>
      <c r="G265" t="s">
        <v>715</v>
      </c>
      <c r="H265" t="s">
        <v>4641</v>
      </c>
    </row>
    <row r="266" spans="1:8" x14ac:dyDescent="0.25">
      <c r="A266" t="s">
        <v>344</v>
      </c>
      <c r="B266" t="s">
        <v>5445</v>
      </c>
      <c r="C266" t="s">
        <v>6075</v>
      </c>
      <c r="D266" t="s">
        <v>4977</v>
      </c>
      <c r="E266">
        <v>28444</v>
      </c>
      <c r="F266" s="8">
        <v>43779</v>
      </c>
      <c r="G266" t="s">
        <v>343</v>
      </c>
      <c r="H266" t="s">
        <v>4641</v>
      </c>
    </row>
    <row r="267" spans="1:8" x14ac:dyDescent="0.25">
      <c r="A267" t="s">
        <v>1865</v>
      </c>
      <c r="B267" t="s">
        <v>5448</v>
      </c>
      <c r="C267" t="s">
        <v>6075</v>
      </c>
      <c r="D267" t="s">
        <v>4970</v>
      </c>
      <c r="E267">
        <v>21752</v>
      </c>
      <c r="F267" s="8">
        <v>45922</v>
      </c>
      <c r="G267" t="s">
        <v>1385</v>
      </c>
      <c r="H267" t="s">
        <v>4641</v>
      </c>
    </row>
    <row r="268" spans="1:8" x14ac:dyDescent="0.25">
      <c r="A268" t="s">
        <v>1738</v>
      </c>
      <c r="B268" t="s">
        <v>5825</v>
      </c>
      <c r="C268" t="s">
        <v>6085</v>
      </c>
      <c r="D268" t="s">
        <v>5018</v>
      </c>
      <c r="E268">
        <v>31519</v>
      </c>
      <c r="F268" s="8">
        <v>44732</v>
      </c>
      <c r="G268" t="s">
        <v>968</v>
      </c>
      <c r="H268" t="s">
        <v>4641</v>
      </c>
    </row>
    <row r="269" spans="1:8" x14ac:dyDescent="0.25">
      <c r="A269" t="s">
        <v>991</v>
      </c>
      <c r="B269" t="s">
        <v>5453</v>
      </c>
      <c r="C269" t="s">
        <v>6075</v>
      </c>
      <c r="D269" t="s">
        <v>5007</v>
      </c>
      <c r="E269">
        <v>62643</v>
      </c>
      <c r="F269" s="8">
        <v>43084</v>
      </c>
      <c r="G269" t="s">
        <v>795</v>
      </c>
      <c r="H269" t="s">
        <v>4641</v>
      </c>
    </row>
    <row r="270" spans="1:8" x14ac:dyDescent="0.25">
      <c r="A270" t="s">
        <v>2194</v>
      </c>
      <c r="B270" t="s">
        <v>5455</v>
      </c>
      <c r="C270" t="s">
        <v>6075</v>
      </c>
      <c r="D270" t="s">
        <v>4970</v>
      </c>
      <c r="E270">
        <v>24363</v>
      </c>
      <c r="F270" s="8">
        <v>44366</v>
      </c>
      <c r="G270" t="s">
        <v>1471</v>
      </c>
      <c r="H270" t="s">
        <v>4641</v>
      </c>
    </row>
    <row r="271" spans="1:8" x14ac:dyDescent="0.25">
      <c r="A271" t="s">
        <v>831</v>
      </c>
      <c r="B271" t="s">
        <v>5402</v>
      </c>
      <c r="C271" t="s">
        <v>6075</v>
      </c>
      <c r="D271" t="s">
        <v>4977</v>
      </c>
      <c r="E271">
        <v>32486</v>
      </c>
      <c r="F271" s="8">
        <v>44883</v>
      </c>
      <c r="G271" t="s">
        <v>830</v>
      </c>
      <c r="H271" t="s">
        <v>4641</v>
      </c>
    </row>
    <row r="272" spans="1:8" x14ac:dyDescent="0.25">
      <c r="A272" t="s">
        <v>2538</v>
      </c>
      <c r="B272" t="s">
        <v>5428</v>
      </c>
      <c r="C272" t="s">
        <v>6085</v>
      </c>
      <c r="D272" t="s">
        <v>5011</v>
      </c>
      <c r="E272">
        <v>19373</v>
      </c>
      <c r="F272" s="8">
        <v>45926</v>
      </c>
      <c r="G272" t="s">
        <v>192</v>
      </c>
      <c r="H272" t="s">
        <v>4641</v>
      </c>
    </row>
    <row r="273" spans="1:8" x14ac:dyDescent="0.25">
      <c r="A273" t="s">
        <v>1220</v>
      </c>
      <c r="B273" t="s">
        <v>5450</v>
      </c>
      <c r="C273" t="s">
        <v>6085</v>
      </c>
      <c r="D273" t="s">
        <v>5007</v>
      </c>
      <c r="E273">
        <v>56055</v>
      </c>
      <c r="F273" s="8">
        <v>44097</v>
      </c>
      <c r="G273" t="s">
        <v>653</v>
      </c>
      <c r="H273" t="s">
        <v>4641</v>
      </c>
    </row>
    <row r="274" spans="1:8" x14ac:dyDescent="0.25">
      <c r="A274" t="s">
        <v>73</v>
      </c>
      <c r="B274" t="s">
        <v>5458</v>
      </c>
      <c r="C274" t="s">
        <v>6085</v>
      </c>
      <c r="D274" t="s">
        <v>5007</v>
      </c>
      <c r="E274">
        <v>58263</v>
      </c>
      <c r="F274" s="8">
        <v>45847</v>
      </c>
      <c r="G274" t="s">
        <v>72</v>
      </c>
      <c r="H274" t="s">
        <v>4641</v>
      </c>
    </row>
    <row r="275" spans="1:8" x14ac:dyDescent="0.25">
      <c r="A275" t="s">
        <v>4213</v>
      </c>
      <c r="B275" t="s">
        <v>6060</v>
      </c>
      <c r="C275" t="s">
        <v>6075</v>
      </c>
      <c r="D275" t="s">
        <v>4966</v>
      </c>
      <c r="E275">
        <v>23629</v>
      </c>
      <c r="F275" s="8">
        <v>43304</v>
      </c>
      <c r="G275" t="s">
        <v>639</v>
      </c>
      <c r="H275" t="s">
        <v>4641</v>
      </c>
    </row>
    <row r="276" spans="1:8" x14ac:dyDescent="0.25">
      <c r="A276" t="s">
        <v>1504</v>
      </c>
      <c r="B276" t="s">
        <v>5345</v>
      </c>
      <c r="C276" t="s">
        <v>6075</v>
      </c>
      <c r="D276" t="s">
        <v>4970</v>
      </c>
      <c r="E276">
        <v>20773</v>
      </c>
      <c r="F276" s="8">
        <v>45279</v>
      </c>
      <c r="H276" t="s">
        <v>4641</v>
      </c>
    </row>
    <row r="277" spans="1:8" x14ac:dyDescent="0.25">
      <c r="A277" t="s">
        <v>132</v>
      </c>
      <c r="B277" t="s">
        <v>5593</v>
      </c>
      <c r="C277" t="s">
        <v>6085</v>
      </c>
      <c r="D277" t="s">
        <v>5007</v>
      </c>
      <c r="E277">
        <v>57958</v>
      </c>
      <c r="F277" s="8">
        <v>43481</v>
      </c>
      <c r="G277" t="s">
        <v>131</v>
      </c>
      <c r="H277" t="s">
        <v>4641</v>
      </c>
    </row>
    <row r="278" spans="1:8" x14ac:dyDescent="0.25">
      <c r="A278" t="s">
        <v>1045</v>
      </c>
      <c r="B278" t="s">
        <v>5516</v>
      </c>
      <c r="C278" t="s">
        <v>6085</v>
      </c>
      <c r="D278" t="s">
        <v>4960</v>
      </c>
      <c r="E278">
        <v>21690</v>
      </c>
      <c r="F278" s="8">
        <v>43857</v>
      </c>
      <c r="G278" t="s">
        <v>1044</v>
      </c>
      <c r="H278" t="s">
        <v>4641</v>
      </c>
    </row>
    <row r="279" spans="1:8" x14ac:dyDescent="0.25">
      <c r="A279" t="s">
        <v>227</v>
      </c>
      <c r="B279" t="s">
        <v>5283</v>
      </c>
      <c r="C279" t="s">
        <v>6085</v>
      </c>
      <c r="D279" t="s">
        <v>5011</v>
      </c>
      <c r="E279">
        <v>24377</v>
      </c>
      <c r="F279" s="8">
        <v>44065</v>
      </c>
      <c r="G279" t="s">
        <v>192</v>
      </c>
      <c r="H279" t="s">
        <v>4641</v>
      </c>
    </row>
    <row r="280" spans="1:8" x14ac:dyDescent="0.25">
      <c r="A280" t="s">
        <v>1373</v>
      </c>
      <c r="B280" t="s">
        <v>5461</v>
      </c>
      <c r="C280" t="s">
        <v>6085</v>
      </c>
      <c r="D280" t="s">
        <v>4966</v>
      </c>
      <c r="E280">
        <v>18378</v>
      </c>
      <c r="F280" s="8">
        <v>42882</v>
      </c>
      <c r="G280" t="s">
        <v>1372</v>
      </c>
      <c r="H280" t="s">
        <v>4641</v>
      </c>
    </row>
    <row r="281" spans="1:8" x14ac:dyDescent="0.25">
      <c r="A281" t="s">
        <v>121</v>
      </c>
      <c r="B281" t="s">
        <v>5036</v>
      </c>
      <c r="C281" t="s">
        <v>6075</v>
      </c>
      <c r="D281" t="s">
        <v>5007</v>
      </c>
      <c r="E281">
        <v>69375</v>
      </c>
      <c r="F281" s="8">
        <v>45240</v>
      </c>
      <c r="G281" t="s">
        <v>857</v>
      </c>
      <c r="H281" t="s">
        <v>4641</v>
      </c>
    </row>
    <row r="282" spans="1:8" x14ac:dyDescent="0.25">
      <c r="A282" t="s">
        <v>61</v>
      </c>
      <c r="B282" t="s">
        <v>5420</v>
      </c>
      <c r="C282" t="s">
        <v>6075</v>
      </c>
      <c r="D282" t="s">
        <v>4966</v>
      </c>
      <c r="E282">
        <v>24505</v>
      </c>
      <c r="F282" s="8">
        <v>42791</v>
      </c>
      <c r="G282" t="s">
        <v>60</v>
      </c>
      <c r="H282" t="s">
        <v>4641</v>
      </c>
    </row>
    <row r="283" spans="1:8" x14ac:dyDescent="0.25">
      <c r="A283" t="s">
        <v>2091</v>
      </c>
      <c r="B283" t="s">
        <v>5870</v>
      </c>
      <c r="C283" t="s">
        <v>6085</v>
      </c>
      <c r="D283" t="s">
        <v>4966</v>
      </c>
      <c r="E283">
        <v>25752</v>
      </c>
      <c r="F283" s="8">
        <v>44616</v>
      </c>
      <c r="G283" t="s">
        <v>612</v>
      </c>
      <c r="H283" t="s">
        <v>4641</v>
      </c>
    </row>
    <row r="284" spans="1:8" x14ac:dyDescent="0.25">
      <c r="A284" t="s">
        <v>1165</v>
      </c>
      <c r="B284" t="s">
        <v>5464</v>
      </c>
      <c r="C284" t="s">
        <v>6085</v>
      </c>
      <c r="D284" t="s">
        <v>4966</v>
      </c>
      <c r="E284">
        <v>24504</v>
      </c>
      <c r="F284" s="8">
        <v>44516</v>
      </c>
      <c r="G284" t="s">
        <v>243</v>
      </c>
      <c r="H284" t="s">
        <v>4641</v>
      </c>
    </row>
    <row r="285" spans="1:8" x14ac:dyDescent="0.25">
      <c r="A285" t="s">
        <v>222</v>
      </c>
      <c r="B285" t="s">
        <v>5424</v>
      </c>
      <c r="C285" t="s">
        <v>6085</v>
      </c>
      <c r="D285" t="s">
        <v>4966</v>
      </c>
      <c r="E285">
        <v>28126</v>
      </c>
      <c r="F285" s="8">
        <v>43006</v>
      </c>
      <c r="G285" t="s">
        <v>243</v>
      </c>
      <c r="H285" t="s">
        <v>4641</v>
      </c>
    </row>
    <row r="286" spans="1:8" x14ac:dyDescent="0.25">
      <c r="A286" t="s">
        <v>1158</v>
      </c>
      <c r="B286" t="s">
        <v>5179</v>
      </c>
      <c r="C286" t="s">
        <v>6075</v>
      </c>
      <c r="D286" t="s">
        <v>5007</v>
      </c>
      <c r="E286">
        <v>74015</v>
      </c>
      <c r="F286" s="8">
        <v>43966</v>
      </c>
      <c r="G286" t="s">
        <v>1157</v>
      </c>
      <c r="H286" t="s">
        <v>4641</v>
      </c>
    </row>
    <row r="287" spans="1:8" x14ac:dyDescent="0.25">
      <c r="A287" t="s">
        <v>1718</v>
      </c>
      <c r="B287" t="s">
        <v>5899</v>
      </c>
      <c r="C287" t="s">
        <v>6085</v>
      </c>
      <c r="D287" t="s">
        <v>4966</v>
      </c>
      <c r="E287">
        <v>30084</v>
      </c>
      <c r="F287" s="8">
        <v>43533</v>
      </c>
      <c r="G287" t="s">
        <v>131</v>
      </c>
      <c r="H287" t="s">
        <v>4641</v>
      </c>
    </row>
    <row r="288" spans="1:8" x14ac:dyDescent="0.25">
      <c r="A288" t="s">
        <v>667</v>
      </c>
      <c r="B288" t="s">
        <v>5466</v>
      </c>
      <c r="C288" t="s">
        <v>6085</v>
      </c>
      <c r="D288" t="s">
        <v>5007</v>
      </c>
      <c r="E288">
        <v>49301</v>
      </c>
      <c r="F288" s="8">
        <v>44527</v>
      </c>
      <c r="G288" t="s">
        <v>285</v>
      </c>
      <c r="H288" t="s">
        <v>4641</v>
      </c>
    </row>
    <row r="289" spans="1:8" x14ac:dyDescent="0.25">
      <c r="A289" t="s">
        <v>91</v>
      </c>
      <c r="B289" t="s">
        <v>5467</v>
      </c>
      <c r="C289" t="s">
        <v>6075</v>
      </c>
      <c r="D289" t="s">
        <v>4966</v>
      </c>
      <c r="E289">
        <v>28871</v>
      </c>
      <c r="F289" s="8">
        <v>43831</v>
      </c>
      <c r="G289" t="s">
        <v>90</v>
      </c>
      <c r="H289" t="s">
        <v>4641</v>
      </c>
    </row>
    <row r="290" spans="1:8" x14ac:dyDescent="0.25">
      <c r="A290" t="s">
        <v>813</v>
      </c>
      <c r="B290" t="s">
        <v>5957</v>
      </c>
      <c r="C290" t="s">
        <v>6075</v>
      </c>
      <c r="D290" t="s">
        <v>4960</v>
      </c>
      <c r="E290">
        <v>17827</v>
      </c>
      <c r="F290" s="8">
        <v>45937</v>
      </c>
      <c r="G290" t="s">
        <v>445</v>
      </c>
      <c r="H290" t="s">
        <v>4641</v>
      </c>
    </row>
    <row r="291" spans="1:8" x14ac:dyDescent="0.25">
      <c r="A291" t="s">
        <v>3482</v>
      </c>
      <c r="B291" t="s">
        <v>5846</v>
      </c>
      <c r="C291" t="s">
        <v>6085</v>
      </c>
      <c r="D291" t="s">
        <v>4977</v>
      </c>
      <c r="E291">
        <v>37974</v>
      </c>
      <c r="F291" s="8">
        <v>44192</v>
      </c>
      <c r="G291" t="s">
        <v>297</v>
      </c>
      <c r="H291" t="s">
        <v>4641</v>
      </c>
    </row>
    <row r="292" spans="1:8" x14ac:dyDescent="0.25">
      <c r="A292" t="s">
        <v>1745</v>
      </c>
      <c r="B292" t="s">
        <v>5471</v>
      </c>
      <c r="C292" t="s">
        <v>6085</v>
      </c>
      <c r="D292" t="s">
        <v>5018</v>
      </c>
      <c r="E292">
        <v>42671</v>
      </c>
      <c r="F292" s="8">
        <v>43095</v>
      </c>
      <c r="G292" t="s">
        <v>1744</v>
      </c>
      <c r="H292" t="s">
        <v>4641</v>
      </c>
    </row>
    <row r="293" spans="1:8" x14ac:dyDescent="0.25">
      <c r="A293" t="s">
        <v>1082</v>
      </c>
      <c r="B293" t="s">
        <v>5597</v>
      </c>
      <c r="C293" t="s">
        <v>6075</v>
      </c>
      <c r="D293" t="s">
        <v>5011</v>
      </c>
      <c r="E293">
        <v>27339</v>
      </c>
      <c r="F293" s="8">
        <v>45437</v>
      </c>
      <c r="G293" t="s">
        <v>1081</v>
      </c>
      <c r="H293" t="s">
        <v>4641</v>
      </c>
    </row>
    <row r="294" spans="1:8" x14ac:dyDescent="0.25">
      <c r="A294" t="s">
        <v>2744</v>
      </c>
      <c r="B294" t="s">
        <v>5643</v>
      </c>
      <c r="C294" t="s">
        <v>6075</v>
      </c>
      <c r="D294" t="s">
        <v>4960</v>
      </c>
      <c r="E294">
        <v>17563</v>
      </c>
      <c r="F294" s="8">
        <v>44514</v>
      </c>
      <c r="G294" t="s">
        <v>1476</v>
      </c>
      <c r="H294" t="s">
        <v>4641</v>
      </c>
    </row>
    <row r="295" spans="1:8" x14ac:dyDescent="0.25">
      <c r="A295" t="s">
        <v>109</v>
      </c>
      <c r="B295" t="s">
        <v>5427</v>
      </c>
      <c r="C295" t="s">
        <v>6075</v>
      </c>
      <c r="D295" t="s">
        <v>5007</v>
      </c>
      <c r="E295">
        <v>55146</v>
      </c>
      <c r="F295" s="8">
        <v>43792</v>
      </c>
      <c r="G295" t="s">
        <v>270</v>
      </c>
      <c r="H295" t="s">
        <v>4641</v>
      </c>
    </row>
    <row r="296" spans="1:8" x14ac:dyDescent="0.25">
      <c r="A296" t="s">
        <v>489</v>
      </c>
      <c r="B296" t="s">
        <v>5338</v>
      </c>
      <c r="C296" t="s">
        <v>6075</v>
      </c>
      <c r="D296" t="s">
        <v>5011</v>
      </c>
      <c r="E296">
        <v>18467</v>
      </c>
      <c r="F296" s="8">
        <v>44179</v>
      </c>
      <c r="G296" t="s">
        <v>488</v>
      </c>
      <c r="H296" t="s">
        <v>4641</v>
      </c>
    </row>
    <row r="297" spans="1:8" x14ac:dyDescent="0.25">
      <c r="A297" t="s">
        <v>929</v>
      </c>
      <c r="B297" t="s">
        <v>5289</v>
      </c>
      <c r="C297" t="s">
        <v>6075</v>
      </c>
      <c r="D297" t="s">
        <v>4970</v>
      </c>
      <c r="E297">
        <v>20256</v>
      </c>
      <c r="F297" s="8">
        <v>43007</v>
      </c>
      <c r="G297" t="s">
        <v>1233</v>
      </c>
      <c r="H297" t="s">
        <v>4641</v>
      </c>
    </row>
    <row r="298" spans="1:8" x14ac:dyDescent="0.25">
      <c r="A298" t="s">
        <v>1716</v>
      </c>
      <c r="B298" t="s">
        <v>5476</v>
      </c>
      <c r="C298" t="s">
        <v>6085</v>
      </c>
      <c r="D298" t="s">
        <v>4966</v>
      </c>
      <c r="E298">
        <v>26574</v>
      </c>
      <c r="F298" s="8">
        <v>45709</v>
      </c>
      <c r="G298" t="s">
        <v>297</v>
      </c>
      <c r="H298" t="s">
        <v>4641</v>
      </c>
    </row>
    <row r="299" spans="1:8" x14ac:dyDescent="0.25">
      <c r="A299" t="s">
        <v>1259</v>
      </c>
      <c r="B299" t="s">
        <v>4980</v>
      </c>
      <c r="C299" t="s">
        <v>6085</v>
      </c>
      <c r="D299" t="s">
        <v>4970</v>
      </c>
      <c r="E299">
        <v>23687</v>
      </c>
      <c r="F299" s="8">
        <v>44561</v>
      </c>
      <c r="G299" t="s">
        <v>350</v>
      </c>
      <c r="H299" t="s">
        <v>4641</v>
      </c>
    </row>
    <row r="300" spans="1:8" x14ac:dyDescent="0.25">
      <c r="A300" t="s">
        <v>756</v>
      </c>
      <c r="B300" t="s">
        <v>5794</v>
      </c>
      <c r="C300" t="s">
        <v>6075</v>
      </c>
      <c r="D300" t="s">
        <v>4960</v>
      </c>
      <c r="E300">
        <v>18029</v>
      </c>
      <c r="F300" s="8">
        <v>45464</v>
      </c>
      <c r="G300" t="s">
        <v>671</v>
      </c>
      <c r="H300" t="s">
        <v>4641</v>
      </c>
    </row>
    <row r="301" spans="1:8" x14ac:dyDescent="0.25">
      <c r="A301" t="s">
        <v>126</v>
      </c>
      <c r="B301" t="s">
        <v>5952</v>
      </c>
      <c r="C301" t="s">
        <v>6085</v>
      </c>
      <c r="D301" t="s">
        <v>4966</v>
      </c>
      <c r="E301">
        <v>30548</v>
      </c>
      <c r="F301" s="8">
        <v>44133</v>
      </c>
      <c r="G301" t="s">
        <v>125</v>
      </c>
      <c r="H301" t="s">
        <v>4641</v>
      </c>
    </row>
    <row r="302" spans="1:8" x14ac:dyDescent="0.25">
      <c r="A302" t="s">
        <v>963</v>
      </c>
      <c r="B302" t="s">
        <v>5479</v>
      </c>
      <c r="C302" t="s">
        <v>6075</v>
      </c>
      <c r="D302" t="s">
        <v>5011</v>
      </c>
      <c r="E302">
        <v>17118</v>
      </c>
      <c r="F302" s="8">
        <v>44615</v>
      </c>
      <c r="G302" t="s">
        <v>962</v>
      </c>
      <c r="H302" t="s">
        <v>4641</v>
      </c>
    </row>
    <row r="303" spans="1:8" x14ac:dyDescent="0.25">
      <c r="A303" t="s">
        <v>2556</v>
      </c>
      <c r="B303" t="s">
        <v>5497</v>
      </c>
      <c r="C303" t="s">
        <v>6075</v>
      </c>
      <c r="D303" t="s">
        <v>4966</v>
      </c>
      <c r="E303">
        <v>27184</v>
      </c>
      <c r="F303" s="8">
        <v>44160</v>
      </c>
      <c r="G303" t="s">
        <v>1252</v>
      </c>
      <c r="H303" t="s">
        <v>4641</v>
      </c>
    </row>
    <row r="304" spans="1:8" x14ac:dyDescent="0.25">
      <c r="A304" t="s">
        <v>6925</v>
      </c>
      <c r="B304" t="s">
        <v>6926</v>
      </c>
      <c r="C304" t="s">
        <v>6075</v>
      </c>
      <c r="D304" t="s">
        <v>4966</v>
      </c>
      <c r="E304">
        <v>29713</v>
      </c>
      <c r="F304" s="8">
        <v>45389</v>
      </c>
      <c r="G304" t="s">
        <v>6916</v>
      </c>
      <c r="H304" t="s">
        <v>4641</v>
      </c>
    </row>
    <row r="305" spans="1:8" x14ac:dyDescent="0.25">
      <c r="A305" t="s">
        <v>1509</v>
      </c>
      <c r="B305" t="s">
        <v>5506</v>
      </c>
      <c r="C305" t="s">
        <v>6075</v>
      </c>
      <c r="D305" t="s">
        <v>4970</v>
      </c>
      <c r="E305">
        <v>22199</v>
      </c>
      <c r="F305" s="8">
        <v>43273</v>
      </c>
      <c r="G305" t="s">
        <v>321</v>
      </c>
      <c r="H305" t="s">
        <v>4641</v>
      </c>
    </row>
    <row r="306" spans="1:8" x14ac:dyDescent="0.25">
      <c r="A306" t="s">
        <v>2418</v>
      </c>
      <c r="B306" t="s">
        <v>5401</v>
      </c>
      <c r="C306" t="s">
        <v>6085</v>
      </c>
      <c r="D306" t="s">
        <v>4966</v>
      </c>
      <c r="E306">
        <v>28245</v>
      </c>
      <c r="F306" s="8">
        <v>43351</v>
      </c>
      <c r="G306" t="s">
        <v>1398</v>
      </c>
      <c r="H306" t="s">
        <v>4641</v>
      </c>
    </row>
    <row r="307" spans="1:8" x14ac:dyDescent="0.25">
      <c r="A307" t="s">
        <v>1113</v>
      </c>
      <c r="B307" t="s">
        <v>5481</v>
      </c>
      <c r="C307" t="s">
        <v>6085</v>
      </c>
      <c r="D307" t="s">
        <v>4960</v>
      </c>
      <c r="E307">
        <v>21454</v>
      </c>
      <c r="F307" s="8">
        <v>44881</v>
      </c>
      <c r="G307" t="s">
        <v>1479</v>
      </c>
      <c r="H307" t="s">
        <v>4641</v>
      </c>
    </row>
    <row r="308" spans="1:8" x14ac:dyDescent="0.25">
      <c r="A308" t="s">
        <v>1319</v>
      </c>
      <c r="B308" t="s">
        <v>5806</v>
      </c>
      <c r="C308" t="s">
        <v>6085</v>
      </c>
      <c r="D308" t="s">
        <v>4960</v>
      </c>
      <c r="E308">
        <v>16332</v>
      </c>
      <c r="F308" s="8">
        <v>45026</v>
      </c>
      <c r="G308" t="s">
        <v>2478</v>
      </c>
      <c r="H308" t="s">
        <v>4641</v>
      </c>
    </row>
    <row r="309" spans="1:8" x14ac:dyDescent="0.25">
      <c r="A309" t="s">
        <v>545</v>
      </c>
      <c r="B309" t="s">
        <v>5406</v>
      </c>
      <c r="C309" t="s">
        <v>6075</v>
      </c>
      <c r="D309" t="s">
        <v>4960</v>
      </c>
      <c r="E309">
        <v>17382</v>
      </c>
      <c r="F309" s="8">
        <v>43140</v>
      </c>
      <c r="G309" t="s">
        <v>544</v>
      </c>
      <c r="H309" t="s">
        <v>4641</v>
      </c>
    </row>
    <row r="310" spans="1:8" x14ac:dyDescent="0.25">
      <c r="A310" t="s">
        <v>2038</v>
      </c>
      <c r="B310" t="s">
        <v>5962</v>
      </c>
      <c r="C310" t="s">
        <v>6085</v>
      </c>
      <c r="D310" t="s">
        <v>4966</v>
      </c>
      <c r="E310">
        <v>22744</v>
      </c>
      <c r="F310" s="8">
        <v>42822</v>
      </c>
      <c r="G310" t="s">
        <v>1476</v>
      </c>
      <c r="H310" t="s">
        <v>4641</v>
      </c>
    </row>
    <row r="311" spans="1:8" x14ac:dyDescent="0.25">
      <c r="A311" t="s">
        <v>6927</v>
      </c>
      <c r="B311" t="s">
        <v>6928</v>
      </c>
      <c r="C311" t="s">
        <v>6085</v>
      </c>
      <c r="D311" t="s">
        <v>5011</v>
      </c>
      <c r="E311">
        <v>24418</v>
      </c>
      <c r="F311" s="8">
        <v>43484</v>
      </c>
      <c r="G311" t="s">
        <v>872</v>
      </c>
      <c r="H311" t="s">
        <v>4641</v>
      </c>
    </row>
    <row r="312" spans="1:8" x14ac:dyDescent="0.25">
      <c r="A312" t="s">
        <v>531</v>
      </c>
      <c r="B312" t="s">
        <v>5575</v>
      </c>
      <c r="C312" t="s">
        <v>6085</v>
      </c>
      <c r="D312" t="s">
        <v>5007</v>
      </c>
      <c r="E312">
        <v>51153</v>
      </c>
      <c r="F312" s="8">
        <v>43683</v>
      </c>
      <c r="G312" t="s">
        <v>114</v>
      </c>
      <c r="H312" t="s">
        <v>4641</v>
      </c>
    </row>
    <row r="313" spans="1:8" x14ac:dyDescent="0.25">
      <c r="A313" t="s">
        <v>391</v>
      </c>
      <c r="B313" t="s">
        <v>5373</v>
      </c>
      <c r="C313" t="s">
        <v>6075</v>
      </c>
      <c r="D313" t="s">
        <v>4966</v>
      </c>
      <c r="E313">
        <v>26764</v>
      </c>
      <c r="F313" s="8">
        <v>42460</v>
      </c>
      <c r="G313" t="s">
        <v>390</v>
      </c>
      <c r="H313" t="s">
        <v>4641</v>
      </c>
    </row>
    <row r="314" spans="1:8" x14ac:dyDescent="0.25">
      <c r="A314" t="s">
        <v>936</v>
      </c>
      <c r="B314" t="s">
        <v>5366</v>
      </c>
      <c r="C314" t="s">
        <v>6085</v>
      </c>
      <c r="D314" t="s">
        <v>5018</v>
      </c>
      <c r="E314">
        <v>34244</v>
      </c>
      <c r="F314" s="8">
        <v>43472</v>
      </c>
      <c r="G314" t="s">
        <v>380</v>
      </c>
      <c r="H314" t="s">
        <v>4641</v>
      </c>
    </row>
    <row r="315" spans="1:8" x14ac:dyDescent="0.25">
      <c r="A315" t="s">
        <v>682</v>
      </c>
      <c r="B315" t="s">
        <v>5483</v>
      </c>
      <c r="C315" t="s">
        <v>6085</v>
      </c>
      <c r="D315" t="s">
        <v>4960</v>
      </c>
      <c r="E315">
        <v>19956</v>
      </c>
      <c r="F315" s="8">
        <v>42403</v>
      </c>
      <c r="G315" t="s">
        <v>108</v>
      </c>
      <c r="H315" t="s">
        <v>4641</v>
      </c>
    </row>
    <row r="316" spans="1:8" x14ac:dyDescent="0.25">
      <c r="A316" t="s">
        <v>1248</v>
      </c>
      <c r="B316" t="s">
        <v>5439</v>
      </c>
      <c r="C316" t="s">
        <v>6085</v>
      </c>
      <c r="D316" t="s">
        <v>4966</v>
      </c>
      <c r="E316">
        <v>18241</v>
      </c>
      <c r="F316" s="8">
        <v>44391</v>
      </c>
      <c r="G316" t="s">
        <v>1247</v>
      </c>
      <c r="H316" t="s">
        <v>4641</v>
      </c>
    </row>
    <row r="317" spans="1:8" x14ac:dyDescent="0.25">
      <c r="A317" t="s">
        <v>1856</v>
      </c>
      <c r="B317" t="s">
        <v>5923</v>
      </c>
      <c r="C317" t="s">
        <v>6085</v>
      </c>
      <c r="D317" t="s">
        <v>4970</v>
      </c>
      <c r="E317">
        <v>21104</v>
      </c>
      <c r="F317" s="8">
        <v>45588</v>
      </c>
      <c r="G317" t="s">
        <v>2009</v>
      </c>
      <c r="H317" t="s">
        <v>4641</v>
      </c>
    </row>
    <row r="318" spans="1:8" x14ac:dyDescent="0.25">
      <c r="A318" t="s">
        <v>2803</v>
      </c>
      <c r="B318" t="s">
        <v>5309</v>
      </c>
      <c r="C318" t="s">
        <v>6085</v>
      </c>
      <c r="D318" t="s">
        <v>5018</v>
      </c>
      <c r="E318">
        <v>40194</v>
      </c>
      <c r="F318" s="8">
        <v>45224</v>
      </c>
      <c r="G318" t="s">
        <v>1413</v>
      </c>
      <c r="H318" t="s">
        <v>4641</v>
      </c>
    </row>
    <row r="319" spans="1:8" x14ac:dyDescent="0.25">
      <c r="A319" t="s">
        <v>1350</v>
      </c>
      <c r="B319" t="s">
        <v>5508</v>
      </c>
      <c r="C319" t="s">
        <v>6085</v>
      </c>
      <c r="D319" t="s">
        <v>4970</v>
      </c>
      <c r="E319">
        <v>18393</v>
      </c>
      <c r="F319" s="8">
        <v>42599</v>
      </c>
      <c r="G319" t="s">
        <v>309</v>
      </c>
      <c r="H319" t="s">
        <v>4641</v>
      </c>
    </row>
    <row r="320" spans="1:8" x14ac:dyDescent="0.25">
      <c r="A320" t="s">
        <v>974</v>
      </c>
      <c r="B320" t="s">
        <v>5473</v>
      </c>
      <c r="C320" t="s">
        <v>6075</v>
      </c>
      <c r="D320" t="s">
        <v>4960</v>
      </c>
      <c r="E320">
        <v>14584</v>
      </c>
      <c r="F320" s="8">
        <v>44594</v>
      </c>
      <c r="G320" t="s">
        <v>973</v>
      </c>
      <c r="H320" t="s">
        <v>4641</v>
      </c>
    </row>
    <row r="321" spans="1:8" x14ac:dyDescent="0.25">
      <c r="A321" t="s">
        <v>1173</v>
      </c>
      <c r="B321" t="s">
        <v>5485</v>
      </c>
      <c r="C321" t="s">
        <v>6075</v>
      </c>
      <c r="D321" t="s">
        <v>4966</v>
      </c>
      <c r="E321">
        <v>31787</v>
      </c>
      <c r="F321" s="8">
        <v>43394</v>
      </c>
      <c r="G321" t="s">
        <v>675</v>
      </c>
      <c r="H321" t="s">
        <v>4641</v>
      </c>
    </row>
    <row r="322" spans="1:8" x14ac:dyDescent="0.25">
      <c r="A322" t="s">
        <v>1889</v>
      </c>
      <c r="B322" t="s">
        <v>5945</v>
      </c>
      <c r="C322" t="s">
        <v>6085</v>
      </c>
      <c r="D322" t="s">
        <v>4960</v>
      </c>
      <c r="E322">
        <v>14999</v>
      </c>
      <c r="F322" s="8">
        <v>45516</v>
      </c>
      <c r="G322" t="s">
        <v>864</v>
      </c>
      <c r="H322" t="s">
        <v>4641</v>
      </c>
    </row>
    <row r="323" spans="1:8" x14ac:dyDescent="0.25">
      <c r="A323" t="s">
        <v>1829</v>
      </c>
      <c r="B323" t="s">
        <v>5463</v>
      </c>
      <c r="C323" t="s">
        <v>6085</v>
      </c>
      <c r="D323" t="s">
        <v>4970</v>
      </c>
      <c r="E323">
        <v>23257</v>
      </c>
      <c r="F323" s="8">
        <v>43382</v>
      </c>
      <c r="G323" t="s">
        <v>1413</v>
      </c>
      <c r="H323" t="s">
        <v>4641</v>
      </c>
    </row>
    <row r="324" spans="1:8" x14ac:dyDescent="0.25">
      <c r="A324" t="s">
        <v>687</v>
      </c>
      <c r="B324" t="s">
        <v>5634</v>
      </c>
      <c r="C324" t="s">
        <v>6075</v>
      </c>
      <c r="D324" t="s">
        <v>4966</v>
      </c>
      <c r="E324">
        <v>30047</v>
      </c>
      <c r="F324" s="8">
        <v>45527</v>
      </c>
      <c r="G324" t="s">
        <v>60</v>
      </c>
      <c r="H324" t="s">
        <v>4641</v>
      </c>
    </row>
    <row r="325" spans="1:8" x14ac:dyDescent="0.25">
      <c r="A325" t="s">
        <v>46</v>
      </c>
      <c r="B325" t="s">
        <v>5422</v>
      </c>
      <c r="C325" t="s">
        <v>6075</v>
      </c>
      <c r="D325" t="s">
        <v>5011</v>
      </c>
      <c r="E325">
        <v>20415</v>
      </c>
      <c r="F325" s="8">
        <v>44306</v>
      </c>
      <c r="G325" t="s">
        <v>45</v>
      </c>
      <c r="H325" t="s">
        <v>4641</v>
      </c>
    </row>
    <row r="326" spans="1:8" x14ac:dyDescent="0.25">
      <c r="A326" t="s">
        <v>2027</v>
      </c>
      <c r="B326" t="s">
        <v>5487</v>
      </c>
      <c r="C326" t="s">
        <v>6085</v>
      </c>
      <c r="D326" t="s">
        <v>4960</v>
      </c>
      <c r="E326">
        <v>16556</v>
      </c>
      <c r="F326" s="8">
        <v>43693</v>
      </c>
      <c r="G326" t="s">
        <v>1109</v>
      </c>
      <c r="H326" t="s">
        <v>4641</v>
      </c>
    </row>
    <row r="327" spans="1:8" x14ac:dyDescent="0.25">
      <c r="A327" t="s">
        <v>3640</v>
      </c>
      <c r="B327" t="s">
        <v>5626</v>
      </c>
      <c r="C327" t="s">
        <v>6075</v>
      </c>
      <c r="D327" t="s">
        <v>5007</v>
      </c>
      <c r="E327">
        <v>46382</v>
      </c>
      <c r="F327" s="8">
        <v>45420</v>
      </c>
      <c r="G327" t="s">
        <v>385</v>
      </c>
      <c r="H327" t="s">
        <v>4641</v>
      </c>
    </row>
    <row r="328" spans="1:8" x14ac:dyDescent="0.25">
      <c r="A328" t="s">
        <v>3048</v>
      </c>
      <c r="B328" t="s">
        <v>5676</v>
      </c>
      <c r="C328" t="s">
        <v>6085</v>
      </c>
      <c r="D328" t="s">
        <v>5011</v>
      </c>
      <c r="E328">
        <v>21150</v>
      </c>
      <c r="F328" s="8">
        <v>44341</v>
      </c>
      <c r="G328" t="s">
        <v>1476</v>
      </c>
      <c r="H328" t="s">
        <v>4641</v>
      </c>
    </row>
    <row r="329" spans="1:8" x14ac:dyDescent="0.25">
      <c r="A329" t="s">
        <v>1968</v>
      </c>
      <c r="B329" t="s">
        <v>5647</v>
      </c>
      <c r="C329" t="s">
        <v>6075</v>
      </c>
      <c r="D329" t="s">
        <v>4966</v>
      </c>
      <c r="E329">
        <v>23905</v>
      </c>
      <c r="F329" s="8">
        <v>46005</v>
      </c>
      <c r="G329" t="s">
        <v>612</v>
      </c>
      <c r="H329" t="s">
        <v>4641</v>
      </c>
    </row>
    <row r="330" spans="1:8" x14ac:dyDescent="0.25">
      <c r="A330" t="s">
        <v>2629</v>
      </c>
      <c r="B330" t="s">
        <v>5355</v>
      </c>
      <c r="C330" t="s">
        <v>6085</v>
      </c>
      <c r="D330" t="s">
        <v>4960</v>
      </c>
      <c r="E330">
        <v>15784</v>
      </c>
      <c r="F330" s="8">
        <v>42832</v>
      </c>
      <c r="G330" t="s">
        <v>1372</v>
      </c>
      <c r="H330" t="s">
        <v>4641</v>
      </c>
    </row>
    <row r="331" spans="1:8" x14ac:dyDescent="0.25">
      <c r="A331" t="s">
        <v>1651</v>
      </c>
      <c r="B331" t="s">
        <v>5488</v>
      </c>
      <c r="C331" t="s">
        <v>6085</v>
      </c>
      <c r="D331" t="s">
        <v>5007</v>
      </c>
      <c r="E331">
        <v>55633</v>
      </c>
      <c r="F331" s="8">
        <v>42431</v>
      </c>
      <c r="G331" t="s">
        <v>192</v>
      </c>
      <c r="H331" t="s">
        <v>4641</v>
      </c>
    </row>
    <row r="332" spans="1:8" x14ac:dyDescent="0.25">
      <c r="A332" t="s">
        <v>1253</v>
      </c>
      <c r="B332" t="s">
        <v>5777</v>
      </c>
      <c r="C332" t="s">
        <v>6075</v>
      </c>
      <c r="D332" t="s">
        <v>4960</v>
      </c>
      <c r="E332">
        <v>18789</v>
      </c>
      <c r="F332" s="8">
        <v>42860</v>
      </c>
      <c r="G332" t="s">
        <v>1252</v>
      </c>
      <c r="H332" t="s">
        <v>4641</v>
      </c>
    </row>
    <row r="333" spans="1:8" x14ac:dyDescent="0.25">
      <c r="A333" t="s">
        <v>3426</v>
      </c>
      <c r="B333" t="s">
        <v>5531</v>
      </c>
      <c r="C333" t="s">
        <v>6085</v>
      </c>
      <c r="D333" t="s">
        <v>4960</v>
      </c>
      <c r="E333">
        <v>14073</v>
      </c>
      <c r="F333" s="8">
        <v>42542</v>
      </c>
      <c r="G333" t="s">
        <v>1936</v>
      </c>
      <c r="H333" t="s">
        <v>4641</v>
      </c>
    </row>
    <row r="334" spans="1:8" x14ac:dyDescent="0.25">
      <c r="A334" t="s">
        <v>22</v>
      </c>
      <c r="B334" t="s">
        <v>5444</v>
      </c>
      <c r="C334" t="s">
        <v>6075</v>
      </c>
      <c r="D334" t="s">
        <v>4960</v>
      </c>
      <c r="E334">
        <v>17893</v>
      </c>
      <c r="F334" s="8">
        <v>45189</v>
      </c>
      <c r="G334" t="s">
        <v>1820</v>
      </c>
      <c r="H334" t="s">
        <v>4641</v>
      </c>
    </row>
    <row r="335" spans="1:8" x14ac:dyDescent="0.25">
      <c r="A335" t="s">
        <v>2877</v>
      </c>
      <c r="B335" t="s">
        <v>5489</v>
      </c>
      <c r="C335" t="s">
        <v>6085</v>
      </c>
      <c r="D335" t="s">
        <v>4966</v>
      </c>
      <c r="E335">
        <v>30628</v>
      </c>
      <c r="F335" s="8">
        <v>42736</v>
      </c>
      <c r="G335" t="s">
        <v>864</v>
      </c>
      <c r="H335" t="s">
        <v>4641</v>
      </c>
    </row>
    <row r="336" spans="1:8" x14ac:dyDescent="0.25">
      <c r="A336" t="s">
        <v>4014</v>
      </c>
      <c r="B336" t="s">
        <v>6053</v>
      </c>
      <c r="C336" t="s">
        <v>6075</v>
      </c>
      <c r="D336" t="s">
        <v>4966</v>
      </c>
      <c r="E336">
        <v>19497</v>
      </c>
      <c r="F336" s="8">
        <v>45179</v>
      </c>
      <c r="G336" t="s">
        <v>887</v>
      </c>
      <c r="H336" t="s">
        <v>4641</v>
      </c>
    </row>
    <row r="337" spans="1:8" x14ac:dyDescent="0.25">
      <c r="A337" t="s">
        <v>892</v>
      </c>
      <c r="B337" t="s">
        <v>5669</v>
      </c>
      <c r="C337" t="s">
        <v>6085</v>
      </c>
      <c r="D337" t="s">
        <v>4970</v>
      </c>
      <c r="E337">
        <v>16983</v>
      </c>
      <c r="F337" s="8">
        <v>42614</v>
      </c>
      <c r="G337" t="s">
        <v>327</v>
      </c>
      <c r="H337" t="s">
        <v>4641</v>
      </c>
    </row>
    <row r="338" spans="1:8" x14ac:dyDescent="0.25">
      <c r="A338" t="s">
        <v>1896</v>
      </c>
      <c r="B338" t="s">
        <v>5434</v>
      </c>
      <c r="C338" t="s">
        <v>6075</v>
      </c>
      <c r="D338" t="s">
        <v>5007</v>
      </c>
      <c r="E338">
        <v>67981</v>
      </c>
      <c r="F338" s="8">
        <v>44566</v>
      </c>
      <c r="G338" t="s">
        <v>957</v>
      </c>
      <c r="H338" t="s">
        <v>4641</v>
      </c>
    </row>
    <row r="339" spans="1:8" x14ac:dyDescent="0.25">
      <c r="A339" t="s">
        <v>2511</v>
      </c>
      <c r="B339" t="s">
        <v>5782</v>
      </c>
      <c r="C339" t="s">
        <v>6075</v>
      </c>
      <c r="D339" t="s">
        <v>4966</v>
      </c>
      <c r="E339">
        <v>21812</v>
      </c>
      <c r="F339" s="8">
        <v>43667</v>
      </c>
      <c r="G339" t="s">
        <v>715</v>
      </c>
      <c r="H339" t="s">
        <v>4641</v>
      </c>
    </row>
    <row r="340" spans="1:8" x14ac:dyDescent="0.25">
      <c r="A340" t="s">
        <v>878</v>
      </c>
      <c r="B340" t="s">
        <v>5391</v>
      </c>
      <c r="C340" t="s">
        <v>6085</v>
      </c>
      <c r="D340" t="s">
        <v>4960</v>
      </c>
      <c r="E340">
        <v>20198</v>
      </c>
      <c r="F340" s="8">
        <v>43792</v>
      </c>
      <c r="G340" t="s">
        <v>877</v>
      </c>
      <c r="H340" t="s">
        <v>4641</v>
      </c>
    </row>
    <row r="341" spans="1:8" x14ac:dyDescent="0.25">
      <c r="A341" t="s">
        <v>1151</v>
      </c>
      <c r="B341" t="s">
        <v>5490</v>
      </c>
      <c r="C341" t="s">
        <v>6075</v>
      </c>
      <c r="D341" t="s">
        <v>4960</v>
      </c>
      <c r="E341">
        <v>14174</v>
      </c>
      <c r="F341" s="8">
        <v>45193</v>
      </c>
      <c r="G341" t="s">
        <v>576</v>
      </c>
      <c r="H341" t="s">
        <v>4641</v>
      </c>
    </row>
    <row r="342" spans="1:8" x14ac:dyDescent="0.25">
      <c r="A342" t="s">
        <v>1032</v>
      </c>
      <c r="B342" t="s">
        <v>5350</v>
      </c>
      <c r="C342" t="s">
        <v>6075</v>
      </c>
      <c r="D342" t="s">
        <v>4970</v>
      </c>
      <c r="E342">
        <v>18207</v>
      </c>
      <c r="F342" s="8">
        <v>43396</v>
      </c>
      <c r="G342" t="s">
        <v>1031</v>
      </c>
      <c r="H342" t="s">
        <v>4641</v>
      </c>
    </row>
    <row r="343" spans="1:8" x14ac:dyDescent="0.25">
      <c r="A343" t="s">
        <v>3475</v>
      </c>
      <c r="B343" t="s">
        <v>5877</v>
      </c>
      <c r="C343" t="s">
        <v>6085</v>
      </c>
      <c r="D343" t="s">
        <v>5011</v>
      </c>
      <c r="E343">
        <v>24168</v>
      </c>
      <c r="F343" s="8">
        <v>44659</v>
      </c>
      <c r="G343" t="s">
        <v>415</v>
      </c>
      <c r="H343" t="s">
        <v>4641</v>
      </c>
    </row>
    <row r="344" spans="1:8" x14ac:dyDescent="0.25">
      <c r="A344" t="s">
        <v>1100</v>
      </c>
      <c r="B344" t="s">
        <v>5469</v>
      </c>
      <c r="C344" t="s">
        <v>6085</v>
      </c>
      <c r="D344" t="s">
        <v>5011</v>
      </c>
      <c r="E344">
        <v>25029</v>
      </c>
      <c r="F344" s="8">
        <v>43147</v>
      </c>
      <c r="H344" t="s">
        <v>4641</v>
      </c>
    </row>
    <row r="345" spans="1:8" x14ac:dyDescent="0.25">
      <c r="A345" t="s">
        <v>520</v>
      </c>
      <c r="B345" t="s">
        <v>5214</v>
      </c>
      <c r="C345" t="s">
        <v>6075</v>
      </c>
      <c r="D345" t="s">
        <v>4966</v>
      </c>
      <c r="E345">
        <v>23696</v>
      </c>
      <c r="F345" s="8">
        <v>43695</v>
      </c>
      <c r="G345" t="s">
        <v>519</v>
      </c>
      <c r="H345" t="s">
        <v>4641</v>
      </c>
    </row>
    <row r="346" spans="1:8" x14ac:dyDescent="0.25">
      <c r="A346" t="s">
        <v>2308</v>
      </c>
      <c r="B346" t="s">
        <v>5493</v>
      </c>
      <c r="C346" t="s">
        <v>6075</v>
      </c>
      <c r="D346" t="s">
        <v>4966</v>
      </c>
      <c r="E346">
        <v>31620</v>
      </c>
      <c r="F346" s="8">
        <v>44822</v>
      </c>
      <c r="G346" t="s">
        <v>2307</v>
      </c>
      <c r="H346" t="s">
        <v>4641</v>
      </c>
    </row>
    <row r="347" spans="1:8" x14ac:dyDescent="0.25">
      <c r="A347" t="s">
        <v>861</v>
      </c>
      <c r="B347" t="s">
        <v>5484</v>
      </c>
      <c r="C347" t="s">
        <v>6075</v>
      </c>
      <c r="D347" t="s">
        <v>4966</v>
      </c>
      <c r="E347">
        <v>26702</v>
      </c>
      <c r="F347" s="8">
        <v>43004</v>
      </c>
      <c r="G347" t="s">
        <v>2594</v>
      </c>
      <c r="H347" t="s">
        <v>4641</v>
      </c>
    </row>
    <row r="348" spans="1:8" x14ac:dyDescent="0.25">
      <c r="A348" t="s">
        <v>1449</v>
      </c>
      <c r="B348" t="s">
        <v>5602</v>
      </c>
      <c r="C348" t="s">
        <v>6085</v>
      </c>
      <c r="D348" t="s">
        <v>4966</v>
      </c>
      <c r="E348">
        <v>22314</v>
      </c>
      <c r="F348" s="8">
        <v>44588</v>
      </c>
      <c r="G348" t="s">
        <v>1448</v>
      </c>
      <c r="H348" t="s">
        <v>4641</v>
      </c>
    </row>
    <row r="349" spans="1:8" x14ac:dyDescent="0.25">
      <c r="A349" t="s">
        <v>1759</v>
      </c>
      <c r="B349" t="s">
        <v>5611</v>
      </c>
      <c r="C349" t="s">
        <v>6085</v>
      </c>
      <c r="D349" t="s">
        <v>5011</v>
      </c>
      <c r="E349">
        <v>27453</v>
      </c>
      <c r="F349" s="8">
        <v>44442</v>
      </c>
      <c r="G349" t="s">
        <v>675</v>
      </c>
      <c r="H349" t="s">
        <v>4641</v>
      </c>
    </row>
    <row r="350" spans="1:8" x14ac:dyDescent="0.25">
      <c r="A350" t="s">
        <v>265</v>
      </c>
      <c r="B350" t="s">
        <v>5565</v>
      </c>
      <c r="C350" t="s">
        <v>6085</v>
      </c>
      <c r="D350" t="s">
        <v>4960</v>
      </c>
      <c r="E350">
        <v>21232</v>
      </c>
      <c r="F350" s="8">
        <v>42446</v>
      </c>
      <c r="G350" t="s">
        <v>887</v>
      </c>
      <c r="H350" t="s">
        <v>4641</v>
      </c>
    </row>
    <row r="351" spans="1:8" x14ac:dyDescent="0.25">
      <c r="A351" t="s">
        <v>79</v>
      </c>
      <c r="B351" t="s">
        <v>5359</v>
      </c>
      <c r="C351" t="s">
        <v>6075</v>
      </c>
      <c r="D351" t="s">
        <v>4960</v>
      </c>
      <c r="E351">
        <v>20357</v>
      </c>
      <c r="F351" s="8">
        <v>44910</v>
      </c>
      <c r="G351" t="s">
        <v>78</v>
      </c>
      <c r="H351" t="s">
        <v>4641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3F755-7697-4381-A2C4-0C42F5030459}">
  <dimension ref="A1:K701"/>
  <sheetViews>
    <sheetView workbookViewId="0"/>
  </sheetViews>
  <sheetFormatPr defaultRowHeight="15" x14ac:dyDescent="0.25"/>
  <cols>
    <col min="1" max="1" width="14.7109375" bestFit="1" customWidth="1"/>
    <col min="2" max="2" width="26.85546875" bestFit="1" customWidth="1"/>
    <col min="3" max="3" width="10" bestFit="1" customWidth="1"/>
    <col min="4" max="4" width="10.4257812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t="s">
        <v>2</v>
      </c>
      <c r="B1" t="s">
        <v>6065</v>
      </c>
      <c r="C1" t="s">
        <v>6066</v>
      </c>
      <c r="D1" t="s">
        <v>6067</v>
      </c>
      <c r="E1" t="s">
        <v>6068</v>
      </c>
      <c r="F1" t="s">
        <v>6069</v>
      </c>
      <c r="G1" t="s">
        <v>6070</v>
      </c>
      <c r="H1" t="s">
        <v>6071</v>
      </c>
      <c r="I1" t="s">
        <v>6072</v>
      </c>
      <c r="J1" t="s">
        <v>6073</v>
      </c>
      <c r="K1" t="s">
        <v>6074</v>
      </c>
    </row>
    <row r="2" spans="1:11" x14ac:dyDescent="0.25">
      <c r="A2" t="s">
        <v>3056</v>
      </c>
      <c r="B2" t="s">
        <v>5041</v>
      </c>
      <c r="C2" t="s">
        <v>6075</v>
      </c>
      <c r="D2" s="8">
        <v>31272</v>
      </c>
      <c r="E2">
        <v>9204528821</v>
      </c>
      <c r="F2" t="s">
        <v>6076</v>
      </c>
      <c r="G2" t="s">
        <v>6077</v>
      </c>
      <c r="H2" t="s">
        <v>6078</v>
      </c>
      <c r="I2" t="s">
        <v>4962</v>
      </c>
      <c r="J2" t="s">
        <v>4964</v>
      </c>
      <c r="K2" s="8">
        <v>44659</v>
      </c>
    </row>
    <row r="3" spans="1:11" x14ac:dyDescent="0.25">
      <c r="A3" t="s">
        <v>2366</v>
      </c>
      <c r="B3" t="s">
        <v>5973</v>
      </c>
      <c r="C3" t="s">
        <v>6075</v>
      </c>
      <c r="D3" s="8">
        <v>21939</v>
      </c>
      <c r="E3">
        <v>9362238769</v>
      </c>
      <c r="F3" t="s">
        <v>6079</v>
      </c>
      <c r="G3" t="s">
        <v>6080</v>
      </c>
      <c r="H3" t="s">
        <v>6078</v>
      </c>
      <c r="I3" t="s">
        <v>4962</v>
      </c>
      <c r="J3" t="s">
        <v>4968</v>
      </c>
      <c r="K3" s="8">
        <v>45809</v>
      </c>
    </row>
    <row r="4" spans="1:11" x14ac:dyDescent="0.25">
      <c r="A4" t="s">
        <v>6081</v>
      </c>
      <c r="B4" t="s">
        <v>6082</v>
      </c>
      <c r="C4" t="s">
        <v>6075</v>
      </c>
      <c r="D4" s="8">
        <v>22236</v>
      </c>
      <c r="E4">
        <v>9222912620</v>
      </c>
      <c r="F4" t="s">
        <v>6083</v>
      </c>
      <c r="G4" t="s">
        <v>6084</v>
      </c>
      <c r="H4" t="s">
        <v>6078</v>
      </c>
      <c r="I4" t="s">
        <v>4962</v>
      </c>
      <c r="J4" t="s">
        <v>4964</v>
      </c>
      <c r="K4" s="8">
        <v>44349</v>
      </c>
    </row>
    <row r="5" spans="1:11" x14ac:dyDescent="0.25">
      <c r="A5" t="s">
        <v>4101</v>
      </c>
      <c r="B5" t="s">
        <v>4990</v>
      </c>
      <c r="C5" t="s">
        <v>6085</v>
      </c>
      <c r="D5" s="8">
        <v>21314</v>
      </c>
      <c r="E5">
        <v>9806272779</v>
      </c>
      <c r="F5" t="s">
        <v>6086</v>
      </c>
      <c r="G5" t="s">
        <v>6077</v>
      </c>
      <c r="H5" t="s">
        <v>6078</v>
      </c>
      <c r="I5" t="s">
        <v>4962</v>
      </c>
      <c r="J5" t="s">
        <v>4968</v>
      </c>
      <c r="K5" s="8">
        <v>44988</v>
      </c>
    </row>
    <row r="6" spans="1:11" x14ac:dyDescent="0.25">
      <c r="A6" t="s">
        <v>1200</v>
      </c>
      <c r="B6" t="s">
        <v>5052</v>
      </c>
      <c r="C6" t="s">
        <v>6085</v>
      </c>
      <c r="D6" s="8">
        <v>35481</v>
      </c>
      <c r="E6">
        <v>9123876200</v>
      </c>
      <c r="F6" t="s">
        <v>6087</v>
      </c>
      <c r="G6" t="s">
        <v>6088</v>
      </c>
      <c r="H6" t="s">
        <v>6089</v>
      </c>
      <c r="I6" t="s">
        <v>5163</v>
      </c>
      <c r="J6" t="s">
        <v>4968</v>
      </c>
      <c r="K6" s="8">
        <v>45509</v>
      </c>
    </row>
    <row r="7" spans="1:11" x14ac:dyDescent="0.25">
      <c r="A7" t="s">
        <v>268</v>
      </c>
      <c r="B7" t="s">
        <v>5984</v>
      </c>
      <c r="C7" t="s">
        <v>6085</v>
      </c>
      <c r="D7" s="8">
        <v>38850</v>
      </c>
      <c r="E7">
        <v>9967934041</v>
      </c>
      <c r="F7" t="s">
        <v>6090</v>
      </c>
      <c r="G7" t="s">
        <v>6091</v>
      </c>
      <c r="H7" t="s">
        <v>6092</v>
      </c>
      <c r="I7" t="s">
        <v>4992</v>
      </c>
      <c r="J7" t="s">
        <v>4968</v>
      </c>
      <c r="K7" s="8">
        <v>43501</v>
      </c>
    </row>
    <row r="8" spans="1:11" x14ac:dyDescent="0.25">
      <c r="A8" t="s">
        <v>2799</v>
      </c>
      <c r="B8" t="s">
        <v>6058</v>
      </c>
      <c r="C8" t="s">
        <v>6085</v>
      </c>
      <c r="D8" s="8">
        <v>36564</v>
      </c>
      <c r="E8">
        <v>9464577685</v>
      </c>
      <c r="F8" t="s">
        <v>6093</v>
      </c>
      <c r="G8" t="s">
        <v>6094</v>
      </c>
      <c r="H8" t="s">
        <v>6078</v>
      </c>
      <c r="I8" t="s">
        <v>4962</v>
      </c>
      <c r="J8" t="s">
        <v>4968</v>
      </c>
      <c r="K8" s="8">
        <v>45834</v>
      </c>
    </row>
    <row r="9" spans="1:11" x14ac:dyDescent="0.25">
      <c r="A9" t="s">
        <v>1634</v>
      </c>
      <c r="B9" t="s">
        <v>5045</v>
      </c>
      <c r="C9" t="s">
        <v>6075</v>
      </c>
      <c r="D9" s="8">
        <v>34376</v>
      </c>
      <c r="E9">
        <v>9633597839</v>
      </c>
      <c r="F9" t="s">
        <v>6095</v>
      </c>
      <c r="G9" t="s">
        <v>6084</v>
      </c>
      <c r="H9" t="s">
        <v>6078</v>
      </c>
      <c r="I9" t="s">
        <v>4962</v>
      </c>
      <c r="J9" t="s">
        <v>4968</v>
      </c>
      <c r="K9" s="8">
        <v>43927</v>
      </c>
    </row>
    <row r="10" spans="1:11" x14ac:dyDescent="0.25">
      <c r="A10" t="s">
        <v>3098</v>
      </c>
      <c r="B10" t="s">
        <v>4998</v>
      </c>
      <c r="C10" t="s">
        <v>6085</v>
      </c>
      <c r="D10" s="8">
        <v>37648</v>
      </c>
      <c r="E10">
        <v>9408545686</v>
      </c>
      <c r="F10" t="s">
        <v>6096</v>
      </c>
      <c r="G10" t="s">
        <v>6097</v>
      </c>
      <c r="H10" t="s">
        <v>6078</v>
      </c>
      <c r="I10" t="s">
        <v>4962</v>
      </c>
      <c r="J10" t="s">
        <v>4964</v>
      </c>
      <c r="K10" s="8">
        <v>43977</v>
      </c>
    </row>
    <row r="11" spans="1:11" x14ac:dyDescent="0.25">
      <c r="A11" t="s">
        <v>707</v>
      </c>
      <c r="B11" t="s">
        <v>5140</v>
      </c>
      <c r="C11" t="s">
        <v>6075</v>
      </c>
      <c r="D11" s="8">
        <v>33263</v>
      </c>
      <c r="E11">
        <v>9770629385</v>
      </c>
      <c r="F11" t="s">
        <v>6098</v>
      </c>
      <c r="G11" t="s">
        <v>6084</v>
      </c>
      <c r="H11" t="s">
        <v>6078</v>
      </c>
      <c r="I11" t="s">
        <v>4962</v>
      </c>
      <c r="J11" t="s">
        <v>4964</v>
      </c>
      <c r="K11" s="8">
        <v>44026</v>
      </c>
    </row>
    <row r="12" spans="1:11" x14ac:dyDescent="0.25">
      <c r="A12" t="s">
        <v>786</v>
      </c>
      <c r="B12" t="s">
        <v>5068</v>
      </c>
      <c r="C12" t="s">
        <v>6085</v>
      </c>
      <c r="D12" s="8">
        <v>39036</v>
      </c>
      <c r="E12">
        <v>9735509839</v>
      </c>
      <c r="F12" t="s">
        <v>6099</v>
      </c>
      <c r="G12" t="s">
        <v>6097</v>
      </c>
      <c r="H12" t="s">
        <v>6078</v>
      </c>
      <c r="I12" t="s">
        <v>4962</v>
      </c>
      <c r="J12" t="s">
        <v>4964</v>
      </c>
      <c r="K12" s="8">
        <v>43489</v>
      </c>
    </row>
    <row r="13" spans="1:11" x14ac:dyDescent="0.25">
      <c r="A13" t="s">
        <v>4047</v>
      </c>
      <c r="B13" t="s">
        <v>5879</v>
      </c>
      <c r="C13" t="s">
        <v>6075</v>
      </c>
      <c r="D13" s="8">
        <v>37491</v>
      </c>
      <c r="E13">
        <v>9558601461</v>
      </c>
      <c r="F13" t="s">
        <v>6100</v>
      </c>
      <c r="G13" t="s">
        <v>6097</v>
      </c>
      <c r="H13" t="s">
        <v>6078</v>
      </c>
      <c r="I13" t="s">
        <v>4962</v>
      </c>
      <c r="J13" t="s">
        <v>4964</v>
      </c>
      <c r="K13" s="8">
        <v>45047</v>
      </c>
    </row>
    <row r="14" spans="1:11" x14ac:dyDescent="0.25">
      <c r="A14" t="s">
        <v>6101</v>
      </c>
      <c r="B14" t="s">
        <v>6102</v>
      </c>
      <c r="C14" t="s">
        <v>6085</v>
      </c>
      <c r="D14" s="8">
        <v>29980</v>
      </c>
      <c r="E14">
        <v>9963424487</v>
      </c>
      <c r="F14" t="s">
        <v>6103</v>
      </c>
      <c r="G14" t="s">
        <v>6097</v>
      </c>
      <c r="H14" t="s">
        <v>6078</v>
      </c>
      <c r="I14" t="s">
        <v>4962</v>
      </c>
      <c r="J14" t="s">
        <v>4964</v>
      </c>
      <c r="K14" s="8">
        <v>45168</v>
      </c>
    </row>
    <row r="15" spans="1:11" x14ac:dyDescent="0.25">
      <c r="A15" t="s">
        <v>596</v>
      </c>
      <c r="B15" t="s">
        <v>5125</v>
      </c>
      <c r="C15" t="s">
        <v>6085</v>
      </c>
      <c r="D15" s="8">
        <v>33666</v>
      </c>
      <c r="E15">
        <v>9369793513</v>
      </c>
      <c r="F15" t="s">
        <v>6104</v>
      </c>
      <c r="G15" t="s">
        <v>6105</v>
      </c>
      <c r="H15" t="s">
        <v>6106</v>
      </c>
      <c r="I15" t="s">
        <v>4962</v>
      </c>
      <c r="J15" t="s">
        <v>4968</v>
      </c>
      <c r="K15" s="8">
        <v>44748</v>
      </c>
    </row>
    <row r="16" spans="1:11" x14ac:dyDescent="0.25">
      <c r="A16" t="s">
        <v>3256</v>
      </c>
      <c r="B16" t="s">
        <v>6048</v>
      </c>
      <c r="C16" t="s">
        <v>6085</v>
      </c>
      <c r="D16" s="8">
        <v>38032</v>
      </c>
      <c r="E16">
        <v>9119975163</v>
      </c>
      <c r="F16" t="s">
        <v>6107</v>
      </c>
      <c r="G16" t="s">
        <v>6108</v>
      </c>
      <c r="H16" t="s">
        <v>6109</v>
      </c>
      <c r="I16" t="s">
        <v>4962</v>
      </c>
      <c r="J16" t="s">
        <v>4964</v>
      </c>
      <c r="K16" s="8">
        <v>43840</v>
      </c>
    </row>
    <row r="17" spans="1:11" x14ac:dyDescent="0.25">
      <c r="A17" t="s">
        <v>3992</v>
      </c>
      <c r="B17" t="s">
        <v>5033</v>
      </c>
      <c r="C17" t="s">
        <v>6075</v>
      </c>
      <c r="D17" s="8">
        <v>38992</v>
      </c>
      <c r="E17">
        <v>9328656334</v>
      </c>
      <c r="F17" t="s">
        <v>6110</v>
      </c>
      <c r="G17" t="s">
        <v>6105</v>
      </c>
      <c r="H17" t="s">
        <v>6106</v>
      </c>
      <c r="I17" t="s">
        <v>4962</v>
      </c>
      <c r="J17" t="s">
        <v>4964</v>
      </c>
      <c r="K17" s="8">
        <v>45145</v>
      </c>
    </row>
    <row r="18" spans="1:11" x14ac:dyDescent="0.25">
      <c r="A18" t="s">
        <v>657</v>
      </c>
      <c r="B18" t="s">
        <v>4996</v>
      </c>
      <c r="C18" t="s">
        <v>6085</v>
      </c>
      <c r="D18" s="8">
        <v>37546</v>
      </c>
      <c r="E18">
        <v>9925835412</v>
      </c>
      <c r="F18" t="s">
        <v>6111</v>
      </c>
      <c r="G18" t="s">
        <v>6108</v>
      </c>
      <c r="H18" t="s">
        <v>6109</v>
      </c>
      <c r="I18" t="s">
        <v>4962</v>
      </c>
      <c r="J18" t="s">
        <v>4968</v>
      </c>
      <c r="K18" s="8">
        <v>45617</v>
      </c>
    </row>
    <row r="19" spans="1:11" x14ac:dyDescent="0.25">
      <c r="A19" t="s">
        <v>2481</v>
      </c>
      <c r="B19" t="s">
        <v>5201</v>
      </c>
      <c r="C19" t="s">
        <v>6075</v>
      </c>
      <c r="D19" s="8">
        <v>32026</v>
      </c>
      <c r="E19">
        <v>9258638580</v>
      </c>
      <c r="F19" t="s">
        <v>6112</v>
      </c>
      <c r="G19" t="s">
        <v>6113</v>
      </c>
      <c r="H19" t="s">
        <v>6114</v>
      </c>
      <c r="I19" t="s">
        <v>5163</v>
      </c>
      <c r="J19" t="s">
        <v>4968</v>
      </c>
      <c r="K19" s="8">
        <v>44995</v>
      </c>
    </row>
    <row r="20" spans="1:11" x14ac:dyDescent="0.25">
      <c r="A20" t="s">
        <v>6115</v>
      </c>
      <c r="B20" t="s">
        <v>5464</v>
      </c>
      <c r="C20" t="s">
        <v>6085</v>
      </c>
      <c r="D20" s="8">
        <v>33533</v>
      </c>
      <c r="E20">
        <v>9991435903</v>
      </c>
      <c r="F20" t="s">
        <v>6116</v>
      </c>
      <c r="G20" t="s">
        <v>6084</v>
      </c>
      <c r="H20" t="s">
        <v>6078</v>
      </c>
      <c r="I20" t="s">
        <v>4962</v>
      </c>
      <c r="J20" t="s">
        <v>4958</v>
      </c>
      <c r="K20" s="8">
        <v>44406</v>
      </c>
    </row>
    <row r="21" spans="1:11" x14ac:dyDescent="0.25">
      <c r="A21" t="s">
        <v>1422</v>
      </c>
      <c r="B21" t="s">
        <v>5886</v>
      </c>
      <c r="C21" t="s">
        <v>6085</v>
      </c>
      <c r="D21" s="8">
        <v>28836</v>
      </c>
      <c r="E21">
        <v>9793683022</v>
      </c>
      <c r="F21" t="s">
        <v>6117</v>
      </c>
      <c r="G21" t="s">
        <v>6118</v>
      </c>
      <c r="H21" t="s">
        <v>6119</v>
      </c>
      <c r="I21" t="s">
        <v>5163</v>
      </c>
      <c r="J21" t="s">
        <v>4964</v>
      </c>
      <c r="K21" s="8">
        <v>44276</v>
      </c>
    </row>
    <row r="22" spans="1:11" x14ac:dyDescent="0.25">
      <c r="A22" t="s">
        <v>1567</v>
      </c>
      <c r="B22" t="s">
        <v>5098</v>
      </c>
      <c r="C22" t="s">
        <v>6085</v>
      </c>
      <c r="D22" s="8">
        <v>27904</v>
      </c>
      <c r="E22">
        <v>9261020740</v>
      </c>
      <c r="F22" t="s">
        <v>6120</v>
      </c>
      <c r="G22" t="s">
        <v>6121</v>
      </c>
      <c r="H22" t="s">
        <v>6122</v>
      </c>
      <c r="I22" t="s">
        <v>4962</v>
      </c>
      <c r="J22" t="s">
        <v>4968</v>
      </c>
      <c r="K22" s="8">
        <v>43566</v>
      </c>
    </row>
    <row r="23" spans="1:11" x14ac:dyDescent="0.25">
      <c r="A23" t="s">
        <v>665</v>
      </c>
      <c r="B23" t="s">
        <v>5912</v>
      </c>
      <c r="C23" t="s">
        <v>6075</v>
      </c>
      <c r="D23" s="8">
        <v>30265</v>
      </c>
      <c r="E23">
        <v>9621175333</v>
      </c>
      <c r="F23" t="s">
        <v>6123</v>
      </c>
      <c r="G23" t="s">
        <v>6094</v>
      </c>
      <c r="H23" t="s">
        <v>6078</v>
      </c>
      <c r="I23" t="s">
        <v>4962</v>
      </c>
      <c r="J23" t="s">
        <v>4964</v>
      </c>
      <c r="K23" s="8">
        <v>45002</v>
      </c>
    </row>
    <row r="24" spans="1:11" x14ac:dyDescent="0.25">
      <c r="A24" t="s">
        <v>213</v>
      </c>
      <c r="B24" t="s">
        <v>5088</v>
      </c>
      <c r="C24" t="s">
        <v>6075</v>
      </c>
      <c r="D24" s="8">
        <v>21302</v>
      </c>
      <c r="E24">
        <v>9271109874</v>
      </c>
      <c r="F24" t="s">
        <v>6124</v>
      </c>
      <c r="G24" t="s">
        <v>6125</v>
      </c>
      <c r="H24" t="s">
        <v>6109</v>
      </c>
      <c r="I24" t="s">
        <v>4962</v>
      </c>
      <c r="J24" t="s">
        <v>4968</v>
      </c>
      <c r="K24" s="8">
        <v>43928</v>
      </c>
    </row>
    <row r="25" spans="1:11" x14ac:dyDescent="0.25">
      <c r="A25" t="s">
        <v>633</v>
      </c>
      <c r="B25" t="s">
        <v>5990</v>
      </c>
      <c r="C25" t="s">
        <v>6075</v>
      </c>
      <c r="D25" s="8">
        <v>29192</v>
      </c>
      <c r="E25">
        <v>9691316191</v>
      </c>
      <c r="F25" t="s">
        <v>6126</v>
      </c>
      <c r="G25" t="s">
        <v>6077</v>
      </c>
      <c r="H25" t="s">
        <v>6078</v>
      </c>
      <c r="I25" t="s">
        <v>4962</v>
      </c>
      <c r="J25" t="s">
        <v>4968</v>
      </c>
      <c r="K25" s="8">
        <v>45798</v>
      </c>
    </row>
    <row r="26" spans="1:11" x14ac:dyDescent="0.25">
      <c r="A26" t="s">
        <v>1251</v>
      </c>
      <c r="B26" t="s">
        <v>5390</v>
      </c>
      <c r="C26" t="s">
        <v>6075</v>
      </c>
      <c r="D26" s="8">
        <v>36010</v>
      </c>
      <c r="E26">
        <v>9159407206</v>
      </c>
      <c r="F26" t="s">
        <v>6127</v>
      </c>
      <c r="G26" t="s">
        <v>6077</v>
      </c>
      <c r="H26" t="s">
        <v>6078</v>
      </c>
      <c r="I26" t="s">
        <v>4962</v>
      </c>
      <c r="J26" t="s">
        <v>4964</v>
      </c>
      <c r="K26" s="8">
        <v>43182</v>
      </c>
    </row>
    <row r="27" spans="1:11" x14ac:dyDescent="0.25">
      <c r="A27" t="s">
        <v>3963</v>
      </c>
      <c r="B27" t="s">
        <v>5942</v>
      </c>
      <c r="C27" t="s">
        <v>6085</v>
      </c>
      <c r="D27" s="8">
        <v>22173</v>
      </c>
      <c r="E27">
        <v>9490234548</v>
      </c>
      <c r="F27" t="s">
        <v>6128</v>
      </c>
      <c r="G27" t="s">
        <v>6129</v>
      </c>
      <c r="H27" t="s">
        <v>6130</v>
      </c>
      <c r="I27" t="s">
        <v>5060</v>
      </c>
      <c r="J27" t="s">
        <v>4964</v>
      </c>
      <c r="K27" s="8">
        <v>44768</v>
      </c>
    </row>
    <row r="28" spans="1:11" x14ac:dyDescent="0.25">
      <c r="A28" t="s">
        <v>904</v>
      </c>
      <c r="B28" t="s">
        <v>5143</v>
      </c>
      <c r="C28" t="s">
        <v>6085</v>
      </c>
      <c r="D28" s="8">
        <v>24695</v>
      </c>
      <c r="E28">
        <v>9220186460</v>
      </c>
      <c r="F28" t="s">
        <v>6131</v>
      </c>
      <c r="G28" t="s">
        <v>6097</v>
      </c>
      <c r="H28" t="s">
        <v>6078</v>
      </c>
      <c r="I28" t="s">
        <v>4962</v>
      </c>
      <c r="J28" t="s">
        <v>4968</v>
      </c>
      <c r="K28" s="8">
        <v>44067</v>
      </c>
    </row>
    <row r="29" spans="1:11" x14ac:dyDescent="0.25">
      <c r="A29" t="s">
        <v>534</v>
      </c>
      <c r="B29" t="s">
        <v>5993</v>
      </c>
      <c r="C29" t="s">
        <v>6075</v>
      </c>
      <c r="D29" s="8">
        <v>37193</v>
      </c>
      <c r="E29">
        <v>9990112199</v>
      </c>
      <c r="F29" t="s">
        <v>6132</v>
      </c>
      <c r="G29" t="s">
        <v>6105</v>
      </c>
      <c r="H29" t="s">
        <v>6106</v>
      </c>
      <c r="I29" t="s">
        <v>4962</v>
      </c>
      <c r="J29" t="s">
        <v>4964</v>
      </c>
      <c r="K29" s="8">
        <v>45821</v>
      </c>
    </row>
    <row r="30" spans="1:11" x14ac:dyDescent="0.25">
      <c r="A30" t="s">
        <v>1342</v>
      </c>
      <c r="B30" t="s">
        <v>5784</v>
      </c>
      <c r="C30" t="s">
        <v>6075</v>
      </c>
      <c r="D30" s="8">
        <v>23047</v>
      </c>
      <c r="E30">
        <v>9744053238</v>
      </c>
      <c r="F30" t="s">
        <v>6133</v>
      </c>
      <c r="G30" t="s">
        <v>6105</v>
      </c>
      <c r="H30" t="s">
        <v>6106</v>
      </c>
      <c r="I30" t="s">
        <v>4962</v>
      </c>
      <c r="J30" t="s">
        <v>4968</v>
      </c>
      <c r="K30" s="8">
        <v>44076</v>
      </c>
    </row>
    <row r="31" spans="1:11" x14ac:dyDescent="0.25">
      <c r="A31" t="s">
        <v>1605</v>
      </c>
      <c r="B31" t="s">
        <v>5282</v>
      </c>
      <c r="C31" t="s">
        <v>6075</v>
      </c>
      <c r="D31" s="8">
        <v>39237</v>
      </c>
      <c r="E31">
        <v>9965265838</v>
      </c>
      <c r="F31" t="s">
        <v>6134</v>
      </c>
      <c r="G31" t="s">
        <v>6080</v>
      </c>
      <c r="H31" t="s">
        <v>6078</v>
      </c>
      <c r="I31" t="s">
        <v>4962</v>
      </c>
      <c r="J31" t="s">
        <v>4968</v>
      </c>
      <c r="K31" s="8">
        <v>44698</v>
      </c>
    </row>
    <row r="32" spans="1:11" x14ac:dyDescent="0.25">
      <c r="A32" t="s">
        <v>1131</v>
      </c>
      <c r="B32" t="s">
        <v>5077</v>
      </c>
      <c r="C32" t="s">
        <v>6075</v>
      </c>
      <c r="D32" s="8">
        <v>27233</v>
      </c>
      <c r="E32">
        <v>9214690674</v>
      </c>
      <c r="F32" t="s">
        <v>6135</v>
      </c>
      <c r="G32" t="s">
        <v>6094</v>
      </c>
      <c r="H32" t="s">
        <v>6078</v>
      </c>
      <c r="I32" t="s">
        <v>4962</v>
      </c>
      <c r="J32" t="s">
        <v>4964</v>
      </c>
      <c r="K32" s="8">
        <v>43691</v>
      </c>
    </row>
    <row r="33" spans="1:11" x14ac:dyDescent="0.25">
      <c r="A33" t="s">
        <v>3233</v>
      </c>
      <c r="B33" t="s">
        <v>6021</v>
      </c>
      <c r="C33" t="s">
        <v>6075</v>
      </c>
      <c r="D33" s="8">
        <v>28423</v>
      </c>
      <c r="E33">
        <v>9160049440</v>
      </c>
      <c r="F33" t="s">
        <v>6136</v>
      </c>
      <c r="G33" t="s">
        <v>6084</v>
      </c>
      <c r="H33" t="s">
        <v>6078</v>
      </c>
      <c r="I33" t="s">
        <v>4962</v>
      </c>
      <c r="J33" t="s">
        <v>4968</v>
      </c>
      <c r="K33" s="8">
        <v>45515</v>
      </c>
    </row>
    <row r="34" spans="1:11" x14ac:dyDescent="0.25">
      <c r="A34" t="s">
        <v>2681</v>
      </c>
      <c r="B34" t="s">
        <v>6035</v>
      </c>
      <c r="C34" t="s">
        <v>6075</v>
      </c>
      <c r="D34" s="8">
        <v>23791</v>
      </c>
      <c r="E34">
        <v>9685989264</v>
      </c>
      <c r="F34" t="s">
        <v>6137</v>
      </c>
      <c r="G34" t="s">
        <v>6080</v>
      </c>
      <c r="H34" t="s">
        <v>6078</v>
      </c>
      <c r="I34" t="s">
        <v>4962</v>
      </c>
      <c r="J34" t="s">
        <v>4964</v>
      </c>
      <c r="K34" s="8">
        <v>44397</v>
      </c>
    </row>
    <row r="35" spans="1:11" x14ac:dyDescent="0.25">
      <c r="A35" t="s">
        <v>2349</v>
      </c>
      <c r="B35" t="s">
        <v>6040</v>
      </c>
      <c r="C35" t="s">
        <v>6085</v>
      </c>
      <c r="D35" s="8">
        <v>24838</v>
      </c>
      <c r="E35">
        <v>9610265498</v>
      </c>
      <c r="F35" t="s">
        <v>6138</v>
      </c>
      <c r="G35" t="s">
        <v>6094</v>
      </c>
      <c r="H35" t="s">
        <v>6078</v>
      </c>
      <c r="I35" t="s">
        <v>4962</v>
      </c>
      <c r="J35" t="s">
        <v>4964</v>
      </c>
      <c r="K35" s="8">
        <v>44587</v>
      </c>
    </row>
    <row r="36" spans="1:11" x14ac:dyDescent="0.25">
      <c r="A36" t="s">
        <v>1384</v>
      </c>
      <c r="B36" t="s">
        <v>5044</v>
      </c>
      <c r="C36" t="s">
        <v>6085</v>
      </c>
      <c r="D36" s="8">
        <v>21230</v>
      </c>
      <c r="E36">
        <v>9957856711</v>
      </c>
      <c r="F36" t="s">
        <v>6139</v>
      </c>
      <c r="G36" t="s">
        <v>6084</v>
      </c>
      <c r="H36" t="s">
        <v>6078</v>
      </c>
      <c r="I36" t="s">
        <v>4962</v>
      </c>
      <c r="J36" t="s">
        <v>4958</v>
      </c>
      <c r="K36" s="8">
        <v>45813</v>
      </c>
    </row>
    <row r="37" spans="1:11" x14ac:dyDescent="0.25">
      <c r="A37" t="s">
        <v>599</v>
      </c>
      <c r="B37" t="s">
        <v>5817</v>
      </c>
      <c r="C37" t="s">
        <v>6075</v>
      </c>
      <c r="D37" s="8">
        <v>32695</v>
      </c>
      <c r="E37">
        <v>9786066323</v>
      </c>
      <c r="F37" t="s">
        <v>6140</v>
      </c>
      <c r="G37" t="s">
        <v>6118</v>
      </c>
      <c r="H37" t="s">
        <v>6119</v>
      </c>
      <c r="I37" t="s">
        <v>5163</v>
      </c>
      <c r="J37" t="s">
        <v>4968</v>
      </c>
      <c r="K37" s="8">
        <v>44367</v>
      </c>
    </row>
    <row r="38" spans="1:11" x14ac:dyDescent="0.25">
      <c r="A38" t="s">
        <v>2044</v>
      </c>
      <c r="B38" t="s">
        <v>5181</v>
      </c>
      <c r="C38" t="s">
        <v>6085</v>
      </c>
      <c r="D38" s="8">
        <v>27835</v>
      </c>
      <c r="E38">
        <v>9517117581</v>
      </c>
      <c r="F38" t="s">
        <v>6141</v>
      </c>
      <c r="G38" t="s">
        <v>6142</v>
      </c>
      <c r="H38" t="s">
        <v>6142</v>
      </c>
      <c r="I38" t="s">
        <v>4992</v>
      </c>
      <c r="J38" t="s">
        <v>4958</v>
      </c>
      <c r="K38" s="8">
        <v>44913</v>
      </c>
    </row>
    <row r="39" spans="1:11" x14ac:dyDescent="0.25">
      <c r="A39" t="s">
        <v>4455</v>
      </c>
      <c r="B39" t="s">
        <v>6022</v>
      </c>
      <c r="C39" t="s">
        <v>6075</v>
      </c>
      <c r="D39" s="8">
        <v>28463</v>
      </c>
      <c r="E39">
        <v>9196905548</v>
      </c>
      <c r="F39" t="s">
        <v>6143</v>
      </c>
      <c r="G39" t="s">
        <v>6125</v>
      </c>
      <c r="H39" t="s">
        <v>6109</v>
      </c>
      <c r="I39" t="s">
        <v>4962</v>
      </c>
      <c r="J39" t="s">
        <v>4964</v>
      </c>
      <c r="K39" s="8">
        <v>44333</v>
      </c>
    </row>
    <row r="40" spans="1:11" x14ac:dyDescent="0.25">
      <c r="A40" t="s">
        <v>2666</v>
      </c>
      <c r="B40" t="s">
        <v>5963</v>
      </c>
      <c r="C40" t="s">
        <v>6075</v>
      </c>
      <c r="D40" s="8">
        <v>25340</v>
      </c>
      <c r="E40">
        <v>9777909802</v>
      </c>
      <c r="F40" t="s">
        <v>6144</v>
      </c>
      <c r="G40" t="s">
        <v>6129</v>
      </c>
      <c r="H40" t="s">
        <v>6130</v>
      </c>
      <c r="I40" t="s">
        <v>5060</v>
      </c>
      <c r="J40" t="s">
        <v>4968</v>
      </c>
      <c r="K40" s="8">
        <v>44898</v>
      </c>
    </row>
    <row r="41" spans="1:11" x14ac:dyDescent="0.25">
      <c r="A41" t="s">
        <v>621</v>
      </c>
      <c r="B41" t="s">
        <v>5294</v>
      </c>
      <c r="C41" t="s">
        <v>6085</v>
      </c>
      <c r="D41" s="8">
        <v>29069</v>
      </c>
      <c r="E41">
        <v>9983901883</v>
      </c>
      <c r="F41" t="s">
        <v>6145</v>
      </c>
      <c r="G41" t="s">
        <v>6125</v>
      </c>
      <c r="H41" t="s">
        <v>6109</v>
      </c>
      <c r="I41" t="s">
        <v>4962</v>
      </c>
      <c r="J41" t="s">
        <v>4964</v>
      </c>
      <c r="K41" s="8">
        <v>43429</v>
      </c>
    </row>
    <row r="42" spans="1:11" x14ac:dyDescent="0.25">
      <c r="A42" t="s">
        <v>83</v>
      </c>
      <c r="B42" t="s">
        <v>5934</v>
      </c>
      <c r="C42" t="s">
        <v>6075</v>
      </c>
      <c r="D42" s="8">
        <v>33621</v>
      </c>
      <c r="E42">
        <v>9870287372</v>
      </c>
      <c r="F42" t="s">
        <v>6146</v>
      </c>
      <c r="G42" t="s">
        <v>6108</v>
      </c>
      <c r="H42" t="s">
        <v>6109</v>
      </c>
      <c r="I42" t="s">
        <v>4962</v>
      </c>
      <c r="J42" t="s">
        <v>4968</v>
      </c>
      <c r="K42" s="8">
        <v>44463</v>
      </c>
    </row>
    <row r="43" spans="1:11" x14ac:dyDescent="0.25">
      <c r="A43" t="s">
        <v>2305</v>
      </c>
      <c r="B43" t="s">
        <v>5850</v>
      </c>
      <c r="C43" t="s">
        <v>6075</v>
      </c>
      <c r="D43" s="8">
        <v>28641</v>
      </c>
      <c r="E43">
        <v>9171261273</v>
      </c>
      <c r="F43" t="s">
        <v>6147</v>
      </c>
      <c r="G43" t="s">
        <v>6097</v>
      </c>
      <c r="H43" t="s">
        <v>6078</v>
      </c>
      <c r="I43" t="s">
        <v>4962</v>
      </c>
      <c r="J43" t="s">
        <v>4968</v>
      </c>
      <c r="K43" s="8">
        <v>45174</v>
      </c>
    </row>
    <row r="44" spans="1:11" x14ac:dyDescent="0.25">
      <c r="A44" t="s">
        <v>3904</v>
      </c>
      <c r="B44" t="s">
        <v>5320</v>
      </c>
      <c r="C44" t="s">
        <v>6085</v>
      </c>
      <c r="D44" s="8">
        <v>38037</v>
      </c>
      <c r="E44">
        <v>9586686097</v>
      </c>
      <c r="F44" t="s">
        <v>6148</v>
      </c>
      <c r="G44" t="s">
        <v>6121</v>
      </c>
      <c r="H44" t="s">
        <v>6122</v>
      </c>
      <c r="I44" t="s">
        <v>4962</v>
      </c>
      <c r="J44" t="s">
        <v>4964</v>
      </c>
      <c r="K44" s="8">
        <v>44439</v>
      </c>
    </row>
    <row r="45" spans="1:11" x14ac:dyDescent="0.25">
      <c r="A45" t="s">
        <v>2628</v>
      </c>
      <c r="B45" t="s">
        <v>5354</v>
      </c>
      <c r="C45" t="s">
        <v>6075</v>
      </c>
      <c r="D45" s="8">
        <v>26110</v>
      </c>
      <c r="E45">
        <v>9576102460</v>
      </c>
      <c r="F45" t="s">
        <v>6149</v>
      </c>
      <c r="G45" t="s">
        <v>6077</v>
      </c>
      <c r="H45" t="s">
        <v>6078</v>
      </c>
      <c r="I45" t="s">
        <v>4962</v>
      </c>
      <c r="J45" t="s">
        <v>4964</v>
      </c>
      <c r="K45" s="8">
        <v>45682</v>
      </c>
    </row>
    <row r="46" spans="1:11" x14ac:dyDescent="0.25">
      <c r="A46" t="s">
        <v>1062</v>
      </c>
      <c r="B46" t="s">
        <v>5093</v>
      </c>
      <c r="C46" t="s">
        <v>6075</v>
      </c>
      <c r="D46" s="8">
        <v>26646</v>
      </c>
      <c r="E46">
        <v>9428079168</v>
      </c>
      <c r="F46" t="s">
        <v>6150</v>
      </c>
      <c r="G46" t="s">
        <v>6151</v>
      </c>
      <c r="H46" t="s">
        <v>6078</v>
      </c>
      <c r="I46" t="s">
        <v>4962</v>
      </c>
      <c r="J46" t="s">
        <v>4958</v>
      </c>
      <c r="K46" s="8">
        <v>45674</v>
      </c>
    </row>
    <row r="47" spans="1:11" x14ac:dyDescent="0.25">
      <c r="A47" t="s">
        <v>1197</v>
      </c>
      <c r="B47" t="s">
        <v>5224</v>
      </c>
      <c r="C47" t="s">
        <v>6085</v>
      </c>
      <c r="D47" s="8">
        <v>28269</v>
      </c>
      <c r="E47">
        <v>9866183442</v>
      </c>
      <c r="F47" t="s">
        <v>6152</v>
      </c>
      <c r="G47" t="s">
        <v>6097</v>
      </c>
      <c r="H47" t="s">
        <v>6078</v>
      </c>
      <c r="I47" t="s">
        <v>4962</v>
      </c>
      <c r="J47" t="s">
        <v>4958</v>
      </c>
      <c r="K47" s="8">
        <v>45216</v>
      </c>
    </row>
    <row r="48" spans="1:11" x14ac:dyDescent="0.25">
      <c r="A48" t="s">
        <v>770</v>
      </c>
      <c r="B48" t="s">
        <v>5842</v>
      </c>
      <c r="C48" t="s">
        <v>6075</v>
      </c>
      <c r="D48" s="8">
        <v>33535</v>
      </c>
      <c r="E48">
        <v>9584783589</v>
      </c>
      <c r="F48" t="s">
        <v>6153</v>
      </c>
      <c r="G48" t="s">
        <v>6118</v>
      </c>
      <c r="H48" t="s">
        <v>6119</v>
      </c>
      <c r="I48" t="s">
        <v>5163</v>
      </c>
      <c r="J48" t="s">
        <v>4964</v>
      </c>
      <c r="K48" s="8">
        <v>44409</v>
      </c>
    </row>
    <row r="49" spans="1:11" x14ac:dyDescent="0.25">
      <c r="A49" t="s">
        <v>3752</v>
      </c>
      <c r="B49" t="s">
        <v>5888</v>
      </c>
      <c r="C49" t="s">
        <v>6085</v>
      </c>
      <c r="D49" s="8">
        <v>30824</v>
      </c>
      <c r="E49">
        <v>9313313546</v>
      </c>
      <c r="F49" t="s">
        <v>6154</v>
      </c>
      <c r="G49" t="s">
        <v>6151</v>
      </c>
      <c r="H49" t="s">
        <v>6078</v>
      </c>
      <c r="I49" t="s">
        <v>4962</v>
      </c>
      <c r="J49" t="s">
        <v>4968</v>
      </c>
      <c r="K49" s="8">
        <v>44255</v>
      </c>
    </row>
    <row r="50" spans="1:11" x14ac:dyDescent="0.25">
      <c r="A50" t="s">
        <v>1470</v>
      </c>
      <c r="B50" t="s">
        <v>5293</v>
      </c>
      <c r="C50" t="s">
        <v>6085</v>
      </c>
      <c r="D50" s="8">
        <v>32454</v>
      </c>
      <c r="E50">
        <v>9341041227</v>
      </c>
      <c r="F50" t="s">
        <v>6155</v>
      </c>
      <c r="G50" t="s">
        <v>6080</v>
      </c>
      <c r="H50" t="s">
        <v>6078</v>
      </c>
      <c r="I50" t="s">
        <v>4962</v>
      </c>
      <c r="J50" t="s">
        <v>4958</v>
      </c>
      <c r="K50" s="8">
        <v>45437</v>
      </c>
    </row>
    <row r="51" spans="1:11" x14ac:dyDescent="0.25">
      <c r="A51" t="s">
        <v>6156</v>
      </c>
      <c r="B51" t="s">
        <v>6157</v>
      </c>
      <c r="C51" t="s">
        <v>6075</v>
      </c>
      <c r="D51" s="8">
        <v>27584</v>
      </c>
      <c r="E51">
        <v>9596524942</v>
      </c>
      <c r="F51" t="s">
        <v>6158</v>
      </c>
      <c r="G51" t="s">
        <v>6077</v>
      </c>
      <c r="H51" t="s">
        <v>6078</v>
      </c>
      <c r="I51" t="s">
        <v>4962</v>
      </c>
      <c r="J51" t="s">
        <v>4964</v>
      </c>
      <c r="K51" s="8">
        <v>43465</v>
      </c>
    </row>
    <row r="52" spans="1:11" x14ac:dyDescent="0.25">
      <c r="A52" t="s">
        <v>185</v>
      </c>
      <c r="B52" t="s">
        <v>5110</v>
      </c>
      <c r="C52" t="s">
        <v>6085</v>
      </c>
      <c r="D52" s="8">
        <v>34144</v>
      </c>
      <c r="E52">
        <v>9379342292</v>
      </c>
      <c r="F52" t="s">
        <v>6159</v>
      </c>
      <c r="G52" t="s">
        <v>6151</v>
      </c>
      <c r="H52" t="s">
        <v>6078</v>
      </c>
      <c r="I52" t="s">
        <v>4962</v>
      </c>
      <c r="J52" t="s">
        <v>4958</v>
      </c>
      <c r="K52" s="8">
        <v>45560</v>
      </c>
    </row>
    <row r="53" spans="1:11" x14ac:dyDescent="0.25">
      <c r="A53" t="s">
        <v>1085</v>
      </c>
      <c r="B53" t="s">
        <v>5341</v>
      </c>
      <c r="C53" t="s">
        <v>6075</v>
      </c>
      <c r="D53" s="8">
        <v>38677</v>
      </c>
      <c r="E53">
        <v>9115155764</v>
      </c>
      <c r="F53" t="s">
        <v>6160</v>
      </c>
      <c r="G53" t="s">
        <v>6080</v>
      </c>
      <c r="H53" t="s">
        <v>6078</v>
      </c>
      <c r="I53" t="s">
        <v>4962</v>
      </c>
      <c r="J53" t="s">
        <v>4958</v>
      </c>
      <c r="K53" s="8">
        <v>43581</v>
      </c>
    </row>
    <row r="54" spans="1:11" x14ac:dyDescent="0.25">
      <c r="A54" t="s">
        <v>1555</v>
      </c>
      <c r="B54" t="s">
        <v>5157</v>
      </c>
      <c r="C54" t="s">
        <v>6085</v>
      </c>
      <c r="D54" s="8">
        <v>34957</v>
      </c>
      <c r="E54">
        <v>9630588481</v>
      </c>
      <c r="F54" t="s">
        <v>6161</v>
      </c>
      <c r="G54" t="s">
        <v>6125</v>
      </c>
      <c r="H54" t="s">
        <v>6109</v>
      </c>
      <c r="I54" t="s">
        <v>4962</v>
      </c>
      <c r="J54" t="s">
        <v>4964</v>
      </c>
      <c r="K54" s="8">
        <v>45860</v>
      </c>
    </row>
    <row r="55" spans="1:11" x14ac:dyDescent="0.25">
      <c r="A55" t="s">
        <v>1551</v>
      </c>
      <c r="B55" t="s">
        <v>5291</v>
      </c>
      <c r="C55" t="s">
        <v>6085</v>
      </c>
      <c r="D55" s="8">
        <v>28812</v>
      </c>
      <c r="E55">
        <v>9901487098</v>
      </c>
      <c r="F55" t="s">
        <v>6162</v>
      </c>
      <c r="G55" t="s">
        <v>6094</v>
      </c>
      <c r="H55" t="s">
        <v>6078</v>
      </c>
      <c r="I55" t="s">
        <v>4962</v>
      </c>
      <c r="J55" t="s">
        <v>4958</v>
      </c>
      <c r="K55" s="8">
        <v>44280</v>
      </c>
    </row>
    <row r="56" spans="1:11" x14ac:dyDescent="0.25">
      <c r="A56" t="s">
        <v>660</v>
      </c>
      <c r="B56" t="s">
        <v>5412</v>
      </c>
      <c r="C56" t="s">
        <v>6085</v>
      </c>
      <c r="D56" s="8">
        <v>26860</v>
      </c>
      <c r="E56">
        <v>9331462865</v>
      </c>
      <c r="F56" t="s">
        <v>6163</v>
      </c>
      <c r="G56" t="s">
        <v>6151</v>
      </c>
      <c r="H56" t="s">
        <v>6078</v>
      </c>
      <c r="I56" t="s">
        <v>4962</v>
      </c>
      <c r="J56" t="s">
        <v>4968</v>
      </c>
      <c r="K56" s="8">
        <v>45558</v>
      </c>
    </row>
    <row r="57" spans="1:11" x14ac:dyDescent="0.25">
      <c r="A57" t="s">
        <v>1618</v>
      </c>
      <c r="B57" t="s">
        <v>5029</v>
      </c>
      <c r="C57" t="s">
        <v>6075</v>
      </c>
      <c r="D57" s="8">
        <v>33476</v>
      </c>
      <c r="E57">
        <v>9130894901</v>
      </c>
      <c r="F57" t="s">
        <v>6164</v>
      </c>
      <c r="G57" t="s">
        <v>6165</v>
      </c>
      <c r="H57" t="s">
        <v>6166</v>
      </c>
      <c r="I57" t="s">
        <v>4992</v>
      </c>
      <c r="J57" t="s">
        <v>4968</v>
      </c>
      <c r="K57" s="8">
        <v>43698</v>
      </c>
    </row>
    <row r="58" spans="1:11" x14ac:dyDescent="0.25">
      <c r="A58" t="s">
        <v>175</v>
      </c>
      <c r="B58" t="s">
        <v>5132</v>
      </c>
      <c r="C58" t="s">
        <v>6075</v>
      </c>
      <c r="D58" s="8">
        <v>34867</v>
      </c>
      <c r="E58">
        <v>9496895499</v>
      </c>
      <c r="F58" t="s">
        <v>6167</v>
      </c>
      <c r="G58" t="s">
        <v>6084</v>
      </c>
      <c r="H58" t="s">
        <v>6078</v>
      </c>
      <c r="I58" t="s">
        <v>4962</v>
      </c>
      <c r="J58" t="s">
        <v>4968</v>
      </c>
      <c r="K58" s="8">
        <v>44118</v>
      </c>
    </row>
    <row r="59" spans="1:11" x14ac:dyDescent="0.25">
      <c r="A59" t="s">
        <v>157</v>
      </c>
      <c r="B59" t="s">
        <v>5863</v>
      </c>
      <c r="C59" t="s">
        <v>6075</v>
      </c>
      <c r="D59" s="8">
        <v>35454</v>
      </c>
      <c r="E59">
        <v>9447082726</v>
      </c>
      <c r="F59" t="s">
        <v>6168</v>
      </c>
      <c r="G59" t="s">
        <v>6108</v>
      </c>
      <c r="H59" t="s">
        <v>6109</v>
      </c>
      <c r="I59" t="s">
        <v>4962</v>
      </c>
      <c r="J59" t="s">
        <v>4958</v>
      </c>
      <c r="K59" s="8">
        <v>43646</v>
      </c>
    </row>
    <row r="60" spans="1:11" x14ac:dyDescent="0.25">
      <c r="A60" t="s">
        <v>820</v>
      </c>
      <c r="B60" t="s">
        <v>5855</v>
      </c>
      <c r="C60" t="s">
        <v>6075</v>
      </c>
      <c r="D60" s="8">
        <v>33960</v>
      </c>
      <c r="E60">
        <v>9375120138</v>
      </c>
      <c r="F60" t="s">
        <v>6169</v>
      </c>
      <c r="G60" t="s">
        <v>6165</v>
      </c>
      <c r="H60" t="s">
        <v>6166</v>
      </c>
      <c r="I60" t="s">
        <v>4992</v>
      </c>
      <c r="J60" t="s">
        <v>4964</v>
      </c>
      <c r="K60" s="8">
        <v>45547</v>
      </c>
    </row>
    <row r="61" spans="1:11" x14ac:dyDescent="0.25">
      <c r="A61" t="s">
        <v>565</v>
      </c>
      <c r="B61" t="s">
        <v>4972</v>
      </c>
      <c r="C61" t="s">
        <v>6085</v>
      </c>
      <c r="D61" s="8">
        <v>30997</v>
      </c>
      <c r="E61">
        <v>9605659835</v>
      </c>
      <c r="F61" t="s">
        <v>6170</v>
      </c>
      <c r="G61" t="s">
        <v>6105</v>
      </c>
      <c r="H61" t="s">
        <v>6106</v>
      </c>
      <c r="I61" t="s">
        <v>4962</v>
      </c>
      <c r="J61" t="s">
        <v>4958</v>
      </c>
      <c r="K61" s="8">
        <v>44062</v>
      </c>
    </row>
    <row r="62" spans="1:11" x14ac:dyDescent="0.25">
      <c r="A62" t="s">
        <v>1928</v>
      </c>
      <c r="B62" t="s">
        <v>5164</v>
      </c>
      <c r="C62" t="s">
        <v>6075</v>
      </c>
      <c r="D62" s="8">
        <v>36622</v>
      </c>
      <c r="E62">
        <v>9509028714</v>
      </c>
      <c r="F62" t="s">
        <v>6171</v>
      </c>
      <c r="G62" t="s">
        <v>6113</v>
      </c>
      <c r="H62" t="s">
        <v>6114</v>
      </c>
      <c r="I62" t="s">
        <v>5163</v>
      </c>
      <c r="J62" t="s">
        <v>4958</v>
      </c>
      <c r="K62" s="8">
        <v>45639</v>
      </c>
    </row>
    <row r="63" spans="1:11" x14ac:dyDescent="0.25">
      <c r="A63" t="s">
        <v>741</v>
      </c>
      <c r="B63" t="s">
        <v>5197</v>
      </c>
      <c r="C63" t="s">
        <v>6075</v>
      </c>
      <c r="D63" s="8">
        <v>24423</v>
      </c>
      <c r="E63">
        <v>9144157616</v>
      </c>
      <c r="F63" t="s">
        <v>6172</v>
      </c>
      <c r="G63" t="s">
        <v>6125</v>
      </c>
      <c r="H63" t="s">
        <v>6109</v>
      </c>
      <c r="I63" t="s">
        <v>4962</v>
      </c>
      <c r="J63" t="s">
        <v>4964</v>
      </c>
      <c r="K63" s="8">
        <v>45392</v>
      </c>
    </row>
    <row r="64" spans="1:11" x14ac:dyDescent="0.25">
      <c r="A64" t="s">
        <v>548</v>
      </c>
      <c r="B64" t="s">
        <v>4979</v>
      </c>
      <c r="C64" t="s">
        <v>6075</v>
      </c>
      <c r="D64" s="8">
        <v>36239</v>
      </c>
      <c r="E64">
        <v>9602602298</v>
      </c>
      <c r="F64" t="s">
        <v>6173</v>
      </c>
      <c r="G64" t="s">
        <v>6084</v>
      </c>
      <c r="H64" t="s">
        <v>6078</v>
      </c>
      <c r="I64" t="s">
        <v>4962</v>
      </c>
      <c r="J64" t="s">
        <v>4958</v>
      </c>
      <c r="K64" s="8">
        <v>44490</v>
      </c>
    </row>
    <row r="65" spans="1:11" x14ac:dyDescent="0.25">
      <c r="A65" t="s">
        <v>2354</v>
      </c>
      <c r="B65" t="s">
        <v>6052</v>
      </c>
      <c r="C65" t="s">
        <v>6075</v>
      </c>
      <c r="D65" s="8">
        <v>34276</v>
      </c>
      <c r="E65">
        <v>9379608825</v>
      </c>
      <c r="F65" t="s">
        <v>6174</v>
      </c>
      <c r="G65" t="s">
        <v>6080</v>
      </c>
      <c r="H65" t="s">
        <v>6078</v>
      </c>
      <c r="I65" t="s">
        <v>4962</v>
      </c>
      <c r="J65" t="s">
        <v>4964</v>
      </c>
      <c r="K65" s="8">
        <v>43681</v>
      </c>
    </row>
    <row r="66" spans="1:11" x14ac:dyDescent="0.25">
      <c r="A66" t="s">
        <v>136</v>
      </c>
      <c r="B66" t="s">
        <v>5186</v>
      </c>
      <c r="C66" t="s">
        <v>6085</v>
      </c>
      <c r="D66" s="8">
        <v>36448</v>
      </c>
      <c r="E66">
        <v>9902969226</v>
      </c>
      <c r="F66" t="s">
        <v>6175</v>
      </c>
      <c r="G66" t="s">
        <v>6077</v>
      </c>
      <c r="H66" t="s">
        <v>6078</v>
      </c>
      <c r="I66" t="s">
        <v>4962</v>
      </c>
      <c r="J66" t="s">
        <v>4964</v>
      </c>
      <c r="K66" s="8">
        <v>44251</v>
      </c>
    </row>
    <row r="67" spans="1:11" x14ac:dyDescent="0.25">
      <c r="A67" t="s">
        <v>3622</v>
      </c>
      <c r="B67" t="s">
        <v>5393</v>
      </c>
      <c r="C67" t="s">
        <v>6075</v>
      </c>
      <c r="D67" s="8">
        <v>28715</v>
      </c>
      <c r="E67">
        <v>9990764598</v>
      </c>
      <c r="F67" t="s">
        <v>6176</v>
      </c>
      <c r="G67" t="s">
        <v>6125</v>
      </c>
      <c r="H67" t="s">
        <v>6109</v>
      </c>
      <c r="I67" t="s">
        <v>4962</v>
      </c>
      <c r="J67" t="s">
        <v>4968</v>
      </c>
      <c r="K67" s="8">
        <v>45611</v>
      </c>
    </row>
    <row r="68" spans="1:11" x14ac:dyDescent="0.25">
      <c r="A68" t="s">
        <v>336</v>
      </c>
      <c r="B68" t="s">
        <v>5016</v>
      </c>
      <c r="C68" t="s">
        <v>6075</v>
      </c>
      <c r="D68" s="8">
        <v>34369</v>
      </c>
      <c r="E68">
        <v>9438811626</v>
      </c>
      <c r="F68" t="s">
        <v>6177</v>
      </c>
      <c r="G68" t="s">
        <v>6084</v>
      </c>
      <c r="H68" t="s">
        <v>6078</v>
      </c>
      <c r="I68" t="s">
        <v>4962</v>
      </c>
      <c r="J68" t="s">
        <v>4968</v>
      </c>
      <c r="K68" s="8">
        <v>43776</v>
      </c>
    </row>
    <row r="69" spans="1:11" x14ac:dyDescent="0.25">
      <c r="A69" t="s">
        <v>1364</v>
      </c>
      <c r="B69" t="s">
        <v>4984</v>
      </c>
      <c r="C69" t="s">
        <v>6085</v>
      </c>
      <c r="D69" s="8">
        <v>25046</v>
      </c>
      <c r="E69">
        <v>9805898786</v>
      </c>
      <c r="F69" t="s">
        <v>6178</v>
      </c>
      <c r="G69" t="s">
        <v>6108</v>
      </c>
      <c r="H69" t="s">
        <v>6109</v>
      </c>
      <c r="I69" t="s">
        <v>4962</v>
      </c>
      <c r="J69" t="s">
        <v>4964</v>
      </c>
      <c r="K69" s="8">
        <v>45377</v>
      </c>
    </row>
    <row r="70" spans="1:11" x14ac:dyDescent="0.25">
      <c r="A70" t="s">
        <v>2110</v>
      </c>
      <c r="B70" t="s">
        <v>5775</v>
      </c>
      <c r="C70" t="s">
        <v>6075</v>
      </c>
      <c r="D70" s="8">
        <v>24960</v>
      </c>
      <c r="E70">
        <v>9346810881</v>
      </c>
      <c r="F70" t="s">
        <v>6179</v>
      </c>
      <c r="G70" t="s">
        <v>6108</v>
      </c>
      <c r="H70" t="s">
        <v>6109</v>
      </c>
      <c r="I70" t="s">
        <v>4962</v>
      </c>
      <c r="J70" t="s">
        <v>4958</v>
      </c>
      <c r="K70" s="8">
        <v>43324</v>
      </c>
    </row>
    <row r="71" spans="1:11" x14ac:dyDescent="0.25">
      <c r="A71" t="s">
        <v>3221</v>
      </c>
      <c r="B71" t="s">
        <v>5296</v>
      </c>
      <c r="C71" t="s">
        <v>6075</v>
      </c>
      <c r="D71" s="8">
        <v>35397</v>
      </c>
      <c r="E71">
        <v>9224579869</v>
      </c>
      <c r="F71" t="s">
        <v>6180</v>
      </c>
      <c r="G71" t="s">
        <v>6108</v>
      </c>
      <c r="H71" t="s">
        <v>6109</v>
      </c>
      <c r="I71" t="s">
        <v>4962</v>
      </c>
      <c r="J71" t="s">
        <v>4968</v>
      </c>
      <c r="K71" s="8">
        <v>44888</v>
      </c>
    </row>
    <row r="72" spans="1:11" x14ac:dyDescent="0.25">
      <c r="A72" t="s">
        <v>1895</v>
      </c>
      <c r="B72" t="s">
        <v>4967</v>
      </c>
      <c r="C72" t="s">
        <v>6085</v>
      </c>
      <c r="D72" s="8">
        <v>38468</v>
      </c>
      <c r="E72">
        <v>9591515743</v>
      </c>
      <c r="F72" t="s">
        <v>6181</v>
      </c>
      <c r="G72" t="s">
        <v>6142</v>
      </c>
      <c r="H72" t="s">
        <v>6142</v>
      </c>
      <c r="I72" t="s">
        <v>4992</v>
      </c>
      <c r="J72" t="s">
        <v>4968</v>
      </c>
      <c r="K72" s="8">
        <v>45088</v>
      </c>
    </row>
    <row r="73" spans="1:11" x14ac:dyDescent="0.25">
      <c r="A73" t="s">
        <v>3202</v>
      </c>
      <c r="B73" t="s">
        <v>5528</v>
      </c>
      <c r="C73" t="s">
        <v>6085</v>
      </c>
      <c r="D73" s="8">
        <v>23156</v>
      </c>
      <c r="E73">
        <v>9405067716</v>
      </c>
      <c r="F73" t="s">
        <v>6182</v>
      </c>
      <c r="G73" t="s">
        <v>6151</v>
      </c>
      <c r="H73" t="s">
        <v>6078</v>
      </c>
      <c r="I73" t="s">
        <v>4962</v>
      </c>
      <c r="J73" t="s">
        <v>4958</v>
      </c>
      <c r="K73" s="8">
        <v>43935</v>
      </c>
    </row>
    <row r="74" spans="1:11" x14ac:dyDescent="0.25">
      <c r="A74" t="s">
        <v>4062</v>
      </c>
      <c r="B74" t="s">
        <v>5857</v>
      </c>
      <c r="C74" t="s">
        <v>6075</v>
      </c>
      <c r="D74" s="8">
        <v>29028</v>
      </c>
      <c r="E74">
        <v>9812038659</v>
      </c>
      <c r="F74" t="s">
        <v>6183</v>
      </c>
      <c r="G74" t="s">
        <v>6151</v>
      </c>
      <c r="H74" t="s">
        <v>6078</v>
      </c>
      <c r="I74" t="s">
        <v>4962</v>
      </c>
      <c r="J74" t="s">
        <v>4964</v>
      </c>
      <c r="K74" s="8">
        <v>45408</v>
      </c>
    </row>
    <row r="75" spans="1:11" x14ac:dyDescent="0.25">
      <c r="A75" t="s">
        <v>404</v>
      </c>
      <c r="B75" t="s">
        <v>5151</v>
      </c>
      <c r="C75" t="s">
        <v>6085</v>
      </c>
      <c r="D75" s="8">
        <v>20225</v>
      </c>
      <c r="E75">
        <v>9923396372</v>
      </c>
      <c r="F75" t="s">
        <v>6184</v>
      </c>
      <c r="G75" t="s">
        <v>6121</v>
      </c>
      <c r="H75" t="s">
        <v>6122</v>
      </c>
      <c r="I75" t="s">
        <v>4962</v>
      </c>
      <c r="J75" t="s">
        <v>4964</v>
      </c>
      <c r="K75" s="8">
        <v>45255</v>
      </c>
    </row>
    <row r="76" spans="1:11" x14ac:dyDescent="0.25">
      <c r="A76" t="s">
        <v>1548</v>
      </c>
      <c r="B76" t="s">
        <v>6002</v>
      </c>
      <c r="C76" t="s">
        <v>6075</v>
      </c>
      <c r="D76" s="8">
        <v>28156</v>
      </c>
      <c r="E76">
        <v>9826824988</v>
      </c>
      <c r="F76" t="s">
        <v>6185</v>
      </c>
      <c r="G76" t="s">
        <v>6125</v>
      </c>
      <c r="H76" t="s">
        <v>6109</v>
      </c>
      <c r="I76" t="s">
        <v>4962</v>
      </c>
      <c r="J76" t="s">
        <v>4964</v>
      </c>
      <c r="K76" s="8">
        <v>45141</v>
      </c>
    </row>
    <row r="77" spans="1:11" x14ac:dyDescent="0.25">
      <c r="A77" t="s">
        <v>2332</v>
      </c>
      <c r="B77" t="s">
        <v>5208</v>
      </c>
      <c r="C77" t="s">
        <v>6085</v>
      </c>
      <c r="D77" s="8">
        <v>24087</v>
      </c>
      <c r="E77">
        <v>9501105178</v>
      </c>
      <c r="F77" t="s">
        <v>6186</v>
      </c>
      <c r="G77" t="s">
        <v>6080</v>
      </c>
      <c r="H77" t="s">
        <v>6078</v>
      </c>
      <c r="I77" t="s">
        <v>4962</v>
      </c>
      <c r="J77" t="s">
        <v>4958</v>
      </c>
      <c r="K77" s="8">
        <v>44715</v>
      </c>
    </row>
    <row r="78" spans="1:11" x14ac:dyDescent="0.25">
      <c r="A78" t="s">
        <v>2787</v>
      </c>
      <c r="B78" t="s">
        <v>5906</v>
      </c>
      <c r="C78" t="s">
        <v>6075</v>
      </c>
      <c r="D78" s="8">
        <v>25128</v>
      </c>
      <c r="E78">
        <v>9187040987</v>
      </c>
      <c r="F78" t="s">
        <v>6187</v>
      </c>
      <c r="G78" t="s">
        <v>6097</v>
      </c>
      <c r="H78" t="s">
        <v>6078</v>
      </c>
      <c r="I78" t="s">
        <v>4962</v>
      </c>
      <c r="J78" t="s">
        <v>4964</v>
      </c>
      <c r="K78" s="8">
        <v>43219</v>
      </c>
    </row>
    <row r="79" spans="1:11" x14ac:dyDescent="0.25">
      <c r="A79" t="s">
        <v>1832</v>
      </c>
      <c r="B79" t="s">
        <v>5930</v>
      </c>
      <c r="C79" t="s">
        <v>6075</v>
      </c>
      <c r="D79" s="8">
        <v>28915</v>
      </c>
      <c r="E79">
        <v>9806528895</v>
      </c>
      <c r="F79" t="s">
        <v>6188</v>
      </c>
      <c r="G79" t="s">
        <v>6108</v>
      </c>
      <c r="H79" t="s">
        <v>6109</v>
      </c>
      <c r="I79" t="s">
        <v>4962</v>
      </c>
      <c r="J79" t="s">
        <v>4968</v>
      </c>
      <c r="K79" s="8">
        <v>45534</v>
      </c>
    </row>
    <row r="80" spans="1:11" x14ac:dyDescent="0.25">
      <c r="A80" t="s">
        <v>6189</v>
      </c>
      <c r="B80" t="s">
        <v>6190</v>
      </c>
      <c r="C80" t="s">
        <v>6075</v>
      </c>
      <c r="D80" s="8">
        <v>34937</v>
      </c>
      <c r="E80">
        <v>9885490692</v>
      </c>
      <c r="F80" t="s">
        <v>6191</v>
      </c>
      <c r="G80" t="s">
        <v>6077</v>
      </c>
      <c r="H80" t="s">
        <v>6078</v>
      </c>
      <c r="I80" t="s">
        <v>4962</v>
      </c>
      <c r="J80" t="s">
        <v>4964</v>
      </c>
      <c r="K80" s="8">
        <v>44431</v>
      </c>
    </row>
    <row r="81" spans="1:11" x14ac:dyDescent="0.25">
      <c r="A81" t="s">
        <v>3503</v>
      </c>
      <c r="B81" t="s">
        <v>5191</v>
      </c>
      <c r="C81" t="s">
        <v>6085</v>
      </c>
      <c r="D81" s="8">
        <v>21685</v>
      </c>
      <c r="E81">
        <v>9403819555</v>
      </c>
      <c r="F81" t="s">
        <v>6192</v>
      </c>
      <c r="G81" t="s">
        <v>6118</v>
      </c>
      <c r="H81" t="s">
        <v>6119</v>
      </c>
      <c r="I81" t="s">
        <v>5163</v>
      </c>
      <c r="J81" t="s">
        <v>4968</v>
      </c>
      <c r="K81" s="8">
        <v>45737</v>
      </c>
    </row>
    <row r="82" spans="1:11" x14ac:dyDescent="0.25">
      <c r="A82" t="s">
        <v>1136</v>
      </c>
      <c r="B82" t="s">
        <v>5378</v>
      </c>
      <c r="C82" t="s">
        <v>6075</v>
      </c>
      <c r="D82" s="8">
        <v>38019</v>
      </c>
      <c r="E82">
        <v>9509515396</v>
      </c>
      <c r="F82" t="s">
        <v>6193</v>
      </c>
      <c r="G82" t="s">
        <v>6077</v>
      </c>
      <c r="H82" t="s">
        <v>6078</v>
      </c>
      <c r="I82" t="s">
        <v>4962</v>
      </c>
      <c r="J82" t="s">
        <v>4964</v>
      </c>
      <c r="K82" s="8">
        <v>45567</v>
      </c>
    </row>
    <row r="83" spans="1:11" x14ac:dyDescent="0.25">
      <c r="A83" t="s">
        <v>1184</v>
      </c>
      <c r="B83" t="s">
        <v>5443</v>
      </c>
      <c r="C83" t="s">
        <v>6075</v>
      </c>
      <c r="D83" s="8">
        <v>33161</v>
      </c>
      <c r="E83">
        <v>9122024627</v>
      </c>
      <c r="F83" t="s">
        <v>6194</v>
      </c>
      <c r="G83" t="s">
        <v>6084</v>
      </c>
      <c r="H83" t="s">
        <v>6078</v>
      </c>
      <c r="I83" t="s">
        <v>4962</v>
      </c>
      <c r="J83" t="s">
        <v>4958</v>
      </c>
      <c r="K83" s="8">
        <v>43466</v>
      </c>
    </row>
    <row r="84" spans="1:11" x14ac:dyDescent="0.25">
      <c r="A84" t="s">
        <v>2185</v>
      </c>
      <c r="B84" t="s">
        <v>6000</v>
      </c>
      <c r="C84" t="s">
        <v>6075</v>
      </c>
      <c r="D84" s="8">
        <v>29426</v>
      </c>
      <c r="E84">
        <v>9908053607</v>
      </c>
      <c r="F84" t="s">
        <v>6195</v>
      </c>
      <c r="G84" t="s">
        <v>6196</v>
      </c>
      <c r="H84" t="s">
        <v>6130</v>
      </c>
      <c r="I84" t="s">
        <v>5060</v>
      </c>
      <c r="J84" t="s">
        <v>4964</v>
      </c>
      <c r="K84" s="8">
        <v>45751</v>
      </c>
    </row>
    <row r="85" spans="1:11" x14ac:dyDescent="0.25">
      <c r="A85" t="s">
        <v>2317</v>
      </c>
      <c r="B85" t="s">
        <v>5292</v>
      </c>
      <c r="C85" t="s">
        <v>6085</v>
      </c>
      <c r="D85" s="8">
        <v>34257</v>
      </c>
      <c r="E85">
        <v>9835472281</v>
      </c>
      <c r="F85" t="s">
        <v>6197</v>
      </c>
      <c r="G85" t="s">
        <v>6198</v>
      </c>
      <c r="H85" t="s">
        <v>6199</v>
      </c>
      <c r="I85" t="s">
        <v>5060</v>
      </c>
      <c r="J85" t="s">
        <v>4968</v>
      </c>
      <c r="K85" s="8">
        <v>44371</v>
      </c>
    </row>
    <row r="86" spans="1:11" x14ac:dyDescent="0.25">
      <c r="A86" t="s">
        <v>2429</v>
      </c>
      <c r="B86" t="s">
        <v>5969</v>
      </c>
      <c r="C86" t="s">
        <v>6085</v>
      </c>
      <c r="D86" s="8">
        <v>32130</v>
      </c>
      <c r="E86">
        <v>9314610134</v>
      </c>
      <c r="F86" t="s">
        <v>6200</v>
      </c>
      <c r="G86" t="s">
        <v>6080</v>
      </c>
      <c r="H86" t="s">
        <v>6078</v>
      </c>
      <c r="I86" t="s">
        <v>4962</v>
      </c>
      <c r="J86" t="s">
        <v>4964</v>
      </c>
      <c r="K86" s="8">
        <v>45200</v>
      </c>
    </row>
    <row r="87" spans="1:11" x14ac:dyDescent="0.25">
      <c r="A87" t="s">
        <v>670</v>
      </c>
      <c r="B87" t="s">
        <v>5221</v>
      </c>
      <c r="C87" t="s">
        <v>6075</v>
      </c>
      <c r="D87" s="8">
        <v>38540</v>
      </c>
      <c r="E87">
        <v>9554268579</v>
      </c>
      <c r="F87" t="s">
        <v>6201</v>
      </c>
      <c r="G87" t="s">
        <v>6125</v>
      </c>
      <c r="H87" t="s">
        <v>6109</v>
      </c>
      <c r="I87" t="s">
        <v>4962</v>
      </c>
      <c r="J87" t="s">
        <v>4968</v>
      </c>
      <c r="K87" s="8">
        <v>45559</v>
      </c>
    </row>
    <row r="88" spans="1:11" x14ac:dyDescent="0.25">
      <c r="A88" t="s">
        <v>3137</v>
      </c>
      <c r="B88" t="s">
        <v>6064</v>
      </c>
      <c r="C88" t="s">
        <v>6085</v>
      </c>
      <c r="D88" s="8">
        <v>26196</v>
      </c>
      <c r="E88">
        <v>9777194209</v>
      </c>
      <c r="F88" t="s">
        <v>6202</v>
      </c>
      <c r="G88" t="s">
        <v>6125</v>
      </c>
      <c r="H88" t="s">
        <v>6109</v>
      </c>
      <c r="I88" t="s">
        <v>4962</v>
      </c>
      <c r="J88" t="s">
        <v>4964</v>
      </c>
      <c r="K88" s="8">
        <v>44879</v>
      </c>
    </row>
    <row r="89" spans="1:11" x14ac:dyDescent="0.25">
      <c r="A89" t="s">
        <v>1000</v>
      </c>
      <c r="B89" t="s">
        <v>5153</v>
      </c>
      <c r="C89" t="s">
        <v>6075</v>
      </c>
      <c r="D89" s="8">
        <v>35278</v>
      </c>
      <c r="E89">
        <v>9340765354</v>
      </c>
      <c r="F89" t="s">
        <v>6203</v>
      </c>
      <c r="G89" t="s">
        <v>6077</v>
      </c>
      <c r="H89" t="s">
        <v>6078</v>
      </c>
      <c r="I89" t="s">
        <v>4962</v>
      </c>
      <c r="J89" t="s">
        <v>4968</v>
      </c>
      <c r="K89" s="8">
        <v>45871</v>
      </c>
    </row>
    <row r="90" spans="1:11" x14ac:dyDescent="0.25">
      <c r="A90" t="s">
        <v>1963</v>
      </c>
      <c r="B90" t="s">
        <v>5916</v>
      </c>
      <c r="C90" t="s">
        <v>6085</v>
      </c>
      <c r="D90" s="8">
        <v>37367</v>
      </c>
      <c r="E90">
        <v>9794952969</v>
      </c>
      <c r="F90" t="s">
        <v>6204</v>
      </c>
      <c r="G90" t="s">
        <v>6151</v>
      </c>
      <c r="H90" t="s">
        <v>6078</v>
      </c>
      <c r="I90" t="s">
        <v>4962</v>
      </c>
      <c r="J90" t="s">
        <v>4964</v>
      </c>
      <c r="K90" s="8">
        <v>45679</v>
      </c>
    </row>
    <row r="91" spans="1:11" x14ac:dyDescent="0.25">
      <c r="A91" t="s">
        <v>1828</v>
      </c>
      <c r="B91" t="s">
        <v>5462</v>
      </c>
      <c r="C91" t="s">
        <v>6075</v>
      </c>
      <c r="D91" s="8">
        <v>22684</v>
      </c>
      <c r="E91">
        <v>9422544807</v>
      </c>
      <c r="F91" t="s">
        <v>6205</v>
      </c>
      <c r="G91" t="s">
        <v>6084</v>
      </c>
      <c r="H91" t="s">
        <v>6078</v>
      </c>
      <c r="I91" t="s">
        <v>4962</v>
      </c>
      <c r="J91" t="s">
        <v>4968</v>
      </c>
      <c r="K91" s="8">
        <v>45057</v>
      </c>
    </row>
    <row r="92" spans="1:11" x14ac:dyDescent="0.25">
      <c r="A92" t="s">
        <v>2387</v>
      </c>
      <c r="B92" t="s">
        <v>5182</v>
      </c>
      <c r="C92" t="s">
        <v>6085</v>
      </c>
      <c r="D92" s="8">
        <v>29933</v>
      </c>
      <c r="E92">
        <v>9661665819</v>
      </c>
      <c r="F92" t="s">
        <v>6206</v>
      </c>
      <c r="G92" t="s">
        <v>6151</v>
      </c>
      <c r="H92" t="s">
        <v>6078</v>
      </c>
      <c r="I92" t="s">
        <v>4962</v>
      </c>
      <c r="J92" t="s">
        <v>4964</v>
      </c>
      <c r="K92" s="8">
        <v>44119</v>
      </c>
    </row>
    <row r="93" spans="1:11" x14ac:dyDescent="0.25">
      <c r="A93" t="s">
        <v>1188</v>
      </c>
      <c r="B93" t="s">
        <v>5202</v>
      </c>
      <c r="C93" t="s">
        <v>6085</v>
      </c>
      <c r="D93" s="8">
        <v>22597</v>
      </c>
      <c r="E93">
        <v>9651274642</v>
      </c>
      <c r="F93" t="s">
        <v>6207</v>
      </c>
      <c r="G93" t="s">
        <v>6121</v>
      </c>
      <c r="H93" t="s">
        <v>6122</v>
      </c>
      <c r="I93" t="s">
        <v>4962</v>
      </c>
      <c r="J93" t="s">
        <v>4958</v>
      </c>
      <c r="K93" s="8">
        <v>43285</v>
      </c>
    </row>
    <row r="94" spans="1:11" x14ac:dyDescent="0.25">
      <c r="A94" t="s">
        <v>4069</v>
      </c>
      <c r="B94" t="s">
        <v>5111</v>
      </c>
      <c r="C94" t="s">
        <v>6085</v>
      </c>
      <c r="D94" s="8">
        <v>35315</v>
      </c>
      <c r="E94">
        <v>9873426975</v>
      </c>
      <c r="F94" t="s">
        <v>6208</v>
      </c>
      <c r="G94" t="s">
        <v>6125</v>
      </c>
      <c r="H94" t="s">
        <v>6109</v>
      </c>
      <c r="I94" t="s">
        <v>4962</v>
      </c>
      <c r="J94" t="s">
        <v>4968</v>
      </c>
      <c r="K94" s="8">
        <v>45807</v>
      </c>
    </row>
    <row r="95" spans="1:11" x14ac:dyDescent="0.25">
      <c r="A95" t="s">
        <v>935</v>
      </c>
      <c r="B95" t="s">
        <v>5261</v>
      </c>
      <c r="C95" t="s">
        <v>6085</v>
      </c>
      <c r="D95" s="8">
        <v>39277</v>
      </c>
      <c r="E95">
        <v>9925328186</v>
      </c>
      <c r="F95" t="s">
        <v>6209</v>
      </c>
      <c r="G95" t="s">
        <v>6084</v>
      </c>
      <c r="H95" t="s">
        <v>6078</v>
      </c>
      <c r="I95" t="s">
        <v>4962</v>
      </c>
      <c r="J95" t="s">
        <v>4968</v>
      </c>
      <c r="K95" s="8">
        <v>43435</v>
      </c>
    </row>
    <row r="96" spans="1:11" x14ac:dyDescent="0.25">
      <c r="A96" t="s">
        <v>881</v>
      </c>
      <c r="B96" t="s">
        <v>5080</v>
      </c>
      <c r="C96" t="s">
        <v>6085</v>
      </c>
      <c r="D96" s="8">
        <v>35257</v>
      </c>
      <c r="E96">
        <v>9944151226</v>
      </c>
      <c r="F96" t="s">
        <v>6210</v>
      </c>
      <c r="G96" t="s">
        <v>6097</v>
      </c>
      <c r="H96" t="s">
        <v>6078</v>
      </c>
      <c r="I96" t="s">
        <v>4962</v>
      </c>
      <c r="J96" t="s">
        <v>4964</v>
      </c>
      <c r="K96" s="8">
        <v>43836</v>
      </c>
    </row>
    <row r="97" spans="1:11" x14ac:dyDescent="0.25">
      <c r="A97" t="s">
        <v>1564</v>
      </c>
      <c r="B97" t="s">
        <v>5237</v>
      </c>
      <c r="C97" t="s">
        <v>6085</v>
      </c>
      <c r="D97" s="8">
        <v>33729</v>
      </c>
      <c r="E97">
        <v>9419596584</v>
      </c>
      <c r="F97" t="s">
        <v>6211</v>
      </c>
      <c r="G97" t="s">
        <v>6125</v>
      </c>
      <c r="H97" t="s">
        <v>6109</v>
      </c>
      <c r="I97" t="s">
        <v>4962</v>
      </c>
      <c r="J97" t="s">
        <v>4958</v>
      </c>
      <c r="K97" s="8">
        <v>45986</v>
      </c>
    </row>
    <row r="98" spans="1:11" x14ac:dyDescent="0.25">
      <c r="A98" t="s">
        <v>3310</v>
      </c>
      <c r="B98" t="s">
        <v>5100</v>
      </c>
      <c r="C98" t="s">
        <v>6085</v>
      </c>
      <c r="D98" s="8">
        <v>34833</v>
      </c>
      <c r="E98">
        <v>9967405227</v>
      </c>
      <c r="F98" t="s">
        <v>6212</v>
      </c>
      <c r="G98" t="s">
        <v>6108</v>
      </c>
      <c r="H98" t="s">
        <v>6109</v>
      </c>
      <c r="I98" t="s">
        <v>4962</v>
      </c>
      <c r="J98" t="s">
        <v>4964</v>
      </c>
      <c r="K98" s="8">
        <v>45656</v>
      </c>
    </row>
    <row r="99" spans="1:11" x14ac:dyDescent="0.25">
      <c r="A99" t="s">
        <v>4582</v>
      </c>
      <c r="B99" t="s">
        <v>5417</v>
      </c>
      <c r="C99" t="s">
        <v>6075</v>
      </c>
      <c r="D99" s="8">
        <v>22653</v>
      </c>
      <c r="E99">
        <v>9378440227</v>
      </c>
      <c r="F99" t="s">
        <v>6213</v>
      </c>
      <c r="G99" t="s">
        <v>6151</v>
      </c>
      <c r="H99" t="s">
        <v>6078</v>
      </c>
      <c r="I99" t="s">
        <v>4962</v>
      </c>
      <c r="J99" t="s">
        <v>4968</v>
      </c>
      <c r="K99" s="8">
        <v>45575</v>
      </c>
    </row>
    <row r="100" spans="1:11" x14ac:dyDescent="0.25">
      <c r="A100" t="s">
        <v>1943</v>
      </c>
      <c r="B100" t="s">
        <v>4993</v>
      </c>
      <c r="C100" t="s">
        <v>6075</v>
      </c>
      <c r="D100" s="8">
        <v>20281</v>
      </c>
      <c r="E100">
        <v>9225282335</v>
      </c>
      <c r="F100" t="s">
        <v>6214</v>
      </c>
      <c r="G100" t="s">
        <v>6196</v>
      </c>
      <c r="H100" t="s">
        <v>6130</v>
      </c>
      <c r="I100" t="s">
        <v>5060</v>
      </c>
      <c r="J100" t="s">
        <v>4968</v>
      </c>
      <c r="K100" s="8">
        <v>44718</v>
      </c>
    </row>
    <row r="101" spans="1:11" x14ac:dyDescent="0.25">
      <c r="A101" t="s">
        <v>359</v>
      </c>
      <c r="B101" t="s">
        <v>5241</v>
      </c>
      <c r="C101" t="s">
        <v>6075</v>
      </c>
      <c r="D101" s="8">
        <v>33364</v>
      </c>
      <c r="E101">
        <v>9899128948</v>
      </c>
      <c r="F101" t="s">
        <v>6215</v>
      </c>
      <c r="G101" t="s">
        <v>6108</v>
      </c>
      <c r="H101" t="s">
        <v>6109</v>
      </c>
      <c r="I101" t="s">
        <v>4962</v>
      </c>
      <c r="J101" t="s">
        <v>4968</v>
      </c>
      <c r="K101" s="8">
        <v>45795</v>
      </c>
    </row>
    <row r="102" spans="1:11" x14ac:dyDescent="0.25">
      <c r="A102" t="s">
        <v>938</v>
      </c>
      <c r="B102" t="s">
        <v>5460</v>
      </c>
      <c r="C102" t="s">
        <v>6085</v>
      </c>
      <c r="D102" s="8">
        <v>31910</v>
      </c>
      <c r="E102">
        <v>9823490609</v>
      </c>
      <c r="F102" t="s">
        <v>6216</v>
      </c>
      <c r="G102" t="s">
        <v>6108</v>
      </c>
      <c r="H102" t="s">
        <v>6109</v>
      </c>
      <c r="I102" t="s">
        <v>4962</v>
      </c>
      <c r="J102" t="s">
        <v>4968</v>
      </c>
      <c r="K102" s="8">
        <v>45929</v>
      </c>
    </row>
    <row r="103" spans="1:11" x14ac:dyDescent="0.25">
      <c r="A103" t="s">
        <v>3819</v>
      </c>
      <c r="B103" t="s">
        <v>5894</v>
      </c>
      <c r="C103" t="s">
        <v>6085</v>
      </c>
      <c r="D103" s="8">
        <v>22961</v>
      </c>
      <c r="E103">
        <v>9245077501</v>
      </c>
      <c r="F103" t="s">
        <v>6217</v>
      </c>
      <c r="G103" t="s">
        <v>6088</v>
      </c>
      <c r="H103" t="s">
        <v>6089</v>
      </c>
      <c r="I103" t="s">
        <v>5163</v>
      </c>
      <c r="J103" t="s">
        <v>4964</v>
      </c>
      <c r="K103" s="8">
        <v>43613</v>
      </c>
    </row>
    <row r="104" spans="1:11" x14ac:dyDescent="0.25">
      <c r="A104" t="s">
        <v>2420</v>
      </c>
      <c r="B104" t="s">
        <v>5361</v>
      </c>
      <c r="C104" t="s">
        <v>6085</v>
      </c>
      <c r="D104" s="8">
        <v>26257</v>
      </c>
      <c r="E104">
        <v>9324658446</v>
      </c>
      <c r="F104" t="s">
        <v>6218</v>
      </c>
      <c r="G104" t="s">
        <v>6097</v>
      </c>
      <c r="H104" t="s">
        <v>6078</v>
      </c>
      <c r="I104" t="s">
        <v>4962</v>
      </c>
      <c r="J104" t="s">
        <v>4964</v>
      </c>
      <c r="K104" s="8">
        <v>43210</v>
      </c>
    </row>
    <row r="105" spans="1:11" x14ac:dyDescent="0.25">
      <c r="A105" t="s">
        <v>3601</v>
      </c>
      <c r="B105" t="s">
        <v>5814</v>
      </c>
      <c r="C105" t="s">
        <v>6075</v>
      </c>
      <c r="D105" s="8">
        <v>34369</v>
      </c>
      <c r="E105">
        <v>9948268430</v>
      </c>
      <c r="F105" t="s">
        <v>6219</v>
      </c>
      <c r="G105" t="s">
        <v>6151</v>
      </c>
      <c r="H105" t="s">
        <v>6078</v>
      </c>
      <c r="I105" t="s">
        <v>4962</v>
      </c>
      <c r="J105" t="s">
        <v>4964</v>
      </c>
      <c r="K105" s="8">
        <v>45665</v>
      </c>
    </row>
    <row r="106" spans="1:11" x14ac:dyDescent="0.25">
      <c r="A106" t="s">
        <v>2255</v>
      </c>
      <c r="B106" t="s">
        <v>5782</v>
      </c>
      <c r="C106" t="s">
        <v>6075</v>
      </c>
      <c r="D106" s="8">
        <v>35275</v>
      </c>
      <c r="E106">
        <v>9608941911</v>
      </c>
      <c r="F106" t="s">
        <v>6220</v>
      </c>
      <c r="G106" t="s">
        <v>6097</v>
      </c>
      <c r="H106" t="s">
        <v>6078</v>
      </c>
      <c r="I106" t="s">
        <v>4962</v>
      </c>
      <c r="J106" t="s">
        <v>4968</v>
      </c>
      <c r="K106" s="8">
        <v>43707</v>
      </c>
    </row>
    <row r="107" spans="1:11" x14ac:dyDescent="0.25">
      <c r="A107" t="s">
        <v>313</v>
      </c>
      <c r="B107" t="s">
        <v>5066</v>
      </c>
      <c r="C107" t="s">
        <v>6075</v>
      </c>
      <c r="D107" s="8">
        <v>25084</v>
      </c>
      <c r="E107">
        <v>9578100665</v>
      </c>
      <c r="F107" t="s">
        <v>6221</v>
      </c>
      <c r="G107" t="s">
        <v>6097</v>
      </c>
      <c r="H107" t="s">
        <v>6078</v>
      </c>
      <c r="I107" t="s">
        <v>4962</v>
      </c>
      <c r="J107" t="s">
        <v>4958</v>
      </c>
      <c r="K107" s="8">
        <v>45978</v>
      </c>
    </row>
    <row r="108" spans="1:11" x14ac:dyDescent="0.25">
      <c r="A108" t="s">
        <v>3182</v>
      </c>
      <c r="B108" t="s">
        <v>5203</v>
      </c>
      <c r="C108" t="s">
        <v>6085</v>
      </c>
      <c r="D108" s="8">
        <v>39266</v>
      </c>
      <c r="E108">
        <v>9316185483</v>
      </c>
      <c r="F108" t="s">
        <v>6222</v>
      </c>
      <c r="G108" t="s">
        <v>6142</v>
      </c>
      <c r="H108" t="s">
        <v>6142</v>
      </c>
      <c r="I108" t="s">
        <v>4992</v>
      </c>
      <c r="J108" t="s">
        <v>4964</v>
      </c>
      <c r="K108" s="8">
        <v>44094</v>
      </c>
    </row>
    <row r="109" spans="1:11" x14ac:dyDescent="0.25">
      <c r="A109" t="s">
        <v>2465</v>
      </c>
      <c r="B109" t="s">
        <v>5352</v>
      </c>
      <c r="C109" t="s">
        <v>6075</v>
      </c>
      <c r="D109" s="8">
        <v>20348</v>
      </c>
      <c r="E109">
        <v>9776897455</v>
      </c>
      <c r="F109" t="s">
        <v>6223</v>
      </c>
      <c r="G109" t="s">
        <v>6125</v>
      </c>
      <c r="H109" t="s">
        <v>6109</v>
      </c>
      <c r="I109" t="s">
        <v>4962</v>
      </c>
      <c r="J109" t="s">
        <v>4958</v>
      </c>
      <c r="K109" s="8">
        <v>43521</v>
      </c>
    </row>
    <row r="110" spans="1:11" x14ac:dyDescent="0.25">
      <c r="A110" t="s">
        <v>3230</v>
      </c>
      <c r="B110" t="s">
        <v>5917</v>
      </c>
      <c r="C110" t="s">
        <v>6075</v>
      </c>
      <c r="D110" s="8">
        <v>36333</v>
      </c>
      <c r="E110">
        <v>9739777846</v>
      </c>
      <c r="F110" t="s">
        <v>6224</v>
      </c>
      <c r="G110" t="s">
        <v>6125</v>
      </c>
      <c r="H110" t="s">
        <v>6109</v>
      </c>
      <c r="I110" t="s">
        <v>4962</v>
      </c>
      <c r="J110" t="s">
        <v>4964</v>
      </c>
      <c r="K110" s="8">
        <v>45471</v>
      </c>
    </row>
    <row r="111" spans="1:11" x14ac:dyDescent="0.25">
      <c r="A111" t="s">
        <v>1901</v>
      </c>
      <c r="B111" t="s">
        <v>5397</v>
      </c>
      <c r="C111" t="s">
        <v>6085</v>
      </c>
      <c r="D111" s="8">
        <v>33186</v>
      </c>
      <c r="E111">
        <v>9651211504</v>
      </c>
      <c r="F111" t="s">
        <v>6225</v>
      </c>
      <c r="G111" t="s">
        <v>6084</v>
      </c>
      <c r="H111" t="s">
        <v>6078</v>
      </c>
      <c r="I111" t="s">
        <v>4962</v>
      </c>
      <c r="J111" t="s">
        <v>4958</v>
      </c>
      <c r="K111" s="8">
        <v>45092</v>
      </c>
    </row>
    <row r="112" spans="1:11" x14ac:dyDescent="0.25">
      <c r="A112" t="s">
        <v>1021</v>
      </c>
      <c r="B112" t="s">
        <v>5365</v>
      </c>
      <c r="C112" t="s">
        <v>6075</v>
      </c>
      <c r="D112" s="8">
        <v>36077</v>
      </c>
      <c r="E112">
        <v>9866963403</v>
      </c>
      <c r="F112" t="s">
        <v>6226</v>
      </c>
      <c r="G112" t="s">
        <v>6121</v>
      </c>
      <c r="H112" t="s">
        <v>6122</v>
      </c>
      <c r="I112" t="s">
        <v>4962</v>
      </c>
      <c r="J112" t="s">
        <v>4964</v>
      </c>
      <c r="K112" s="8">
        <v>44050</v>
      </c>
    </row>
    <row r="113" spans="1:11" x14ac:dyDescent="0.25">
      <c r="A113" t="s">
        <v>1058</v>
      </c>
      <c r="B113" t="s">
        <v>5102</v>
      </c>
      <c r="C113" t="s">
        <v>6085</v>
      </c>
      <c r="D113" s="8">
        <v>30439</v>
      </c>
      <c r="E113">
        <v>9168193955</v>
      </c>
      <c r="F113" t="s">
        <v>6227</v>
      </c>
      <c r="G113" t="s">
        <v>6077</v>
      </c>
      <c r="H113" t="s">
        <v>6078</v>
      </c>
      <c r="I113" t="s">
        <v>4962</v>
      </c>
      <c r="J113" t="s">
        <v>4968</v>
      </c>
      <c r="K113" s="8">
        <v>45367</v>
      </c>
    </row>
    <row r="114" spans="1:11" x14ac:dyDescent="0.25">
      <c r="A114" t="s">
        <v>1237</v>
      </c>
      <c r="B114" t="s">
        <v>5883</v>
      </c>
      <c r="C114" t="s">
        <v>6075</v>
      </c>
      <c r="D114" s="8">
        <v>23921</v>
      </c>
      <c r="E114">
        <v>9768615479</v>
      </c>
      <c r="F114" t="s">
        <v>6228</v>
      </c>
      <c r="G114" t="s">
        <v>6125</v>
      </c>
      <c r="H114" t="s">
        <v>6109</v>
      </c>
      <c r="I114" t="s">
        <v>4962</v>
      </c>
      <c r="J114" t="s">
        <v>4964</v>
      </c>
      <c r="K114" s="8">
        <v>45127</v>
      </c>
    </row>
    <row r="115" spans="1:11" x14ac:dyDescent="0.25">
      <c r="A115" t="s">
        <v>29</v>
      </c>
      <c r="B115" t="s">
        <v>5139</v>
      </c>
      <c r="C115" t="s">
        <v>6085</v>
      </c>
      <c r="D115" s="8">
        <v>20771</v>
      </c>
      <c r="E115">
        <v>9409249220</v>
      </c>
      <c r="F115" t="s">
        <v>6229</v>
      </c>
      <c r="G115" t="s">
        <v>6230</v>
      </c>
      <c r="H115" t="s">
        <v>6231</v>
      </c>
      <c r="I115" t="s">
        <v>4992</v>
      </c>
      <c r="J115" t="s">
        <v>4964</v>
      </c>
      <c r="K115" s="8">
        <v>43761</v>
      </c>
    </row>
    <row r="116" spans="1:11" x14ac:dyDescent="0.25">
      <c r="A116" t="s">
        <v>2223</v>
      </c>
      <c r="B116" t="s">
        <v>5090</v>
      </c>
      <c r="C116" t="s">
        <v>6085</v>
      </c>
      <c r="D116" s="8">
        <v>27695</v>
      </c>
      <c r="E116">
        <v>9335903593</v>
      </c>
      <c r="F116" t="s">
        <v>6232</v>
      </c>
      <c r="G116" t="s">
        <v>6108</v>
      </c>
      <c r="H116" t="s">
        <v>6109</v>
      </c>
      <c r="I116" t="s">
        <v>4962</v>
      </c>
      <c r="J116" t="s">
        <v>4968</v>
      </c>
      <c r="K116" s="8">
        <v>45180</v>
      </c>
    </row>
    <row r="117" spans="1:11" x14ac:dyDescent="0.25">
      <c r="A117" t="s">
        <v>2154</v>
      </c>
      <c r="B117" t="s">
        <v>5956</v>
      </c>
      <c r="C117" t="s">
        <v>6085</v>
      </c>
      <c r="D117" s="8">
        <v>35440</v>
      </c>
      <c r="E117">
        <v>9415029454</v>
      </c>
      <c r="F117" t="s">
        <v>6233</v>
      </c>
      <c r="G117" t="s">
        <v>6080</v>
      </c>
      <c r="H117" t="s">
        <v>6078</v>
      </c>
      <c r="I117" t="s">
        <v>4962</v>
      </c>
      <c r="J117" t="s">
        <v>4964</v>
      </c>
      <c r="K117" s="8">
        <v>43638</v>
      </c>
    </row>
    <row r="118" spans="1:11" x14ac:dyDescent="0.25">
      <c r="A118" t="s">
        <v>4033</v>
      </c>
      <c r="B118" t="s">
        <v>5951</v>
      </c>
      <c r="C118" t="s">
        <v>6085</v>
      </c>
      <c r="D118" s="8">
        <v>31894</v>
      </c>
      <c r="E118">
        <v>9958730450</v>
      </c>
      <c r="F118" t="s">
        <v>6234</v>
      </c>
      <c r="G118" t="s">
        <v>6125</v>
      </c>
      <c r="H118" t="s">
        <v>6109</v>
      </c>
      <c r="I118" t="s">
        <v>4962</v>
      </c>
      <c r="J118" t="s">
        <v>4964</v>
      </c>
      <c r="K118" s="8">
        <v>45035</v>
      </c>
    </row>
    <row r="119" spans="1:11" x14ac:dyDescent="0.25">
      <c r="A119" t="s">
        <v>408</v>
      </c>
      <c r="B119" t="s">
        <v>5091</v>
      </c>
      <c r="C119" t="s">
        <v>6085</v>
      </c>
      <c r="D119" s="8">
        <v>22914</v>
      </c>
      <c r="E119">
        <v>9618498938</v>
      </c>
      <c r="F119" t="s">
        <v>6235</v>
      </c>
      <c r="G119" t="s">
        <v>6236</v>
      </c>
      <c r="H119" t="s">
        <v>6199</v>
      </c>
      <c r="I119" t="s">
        <v>5060</v>
      </c>
      <c r="J119" t="s">
        <v>4968</v>
      </c>
      <c r="K119" s="8">
        <v>45833</v>
      </c>
    </row>
    <row r="120" spans="1:11" x14ac:dyDescent="0.25">
      <c r="A120" t="s">
        <v>629</v>
      </c>
      <c r="B120" t="s">
        <v>5061</v>
      </c>
      <c r="C120" t="s">
        <v>6075</v>
      </c>
      <c r="D120" s="8">
        <v>36217</v>
      </c>
      <c r="E120">
        <v>9951995296</v>
      </c>
      <c r="F120" t="s">
        <v>6237</v>
      </c>
      <c r="G120" t="s">
        <v>6094</v>
      </c>
      <c r="H120" t="s">
        <v>6078</v>
      </c>
      <c r="I120" t="s">
        <v>4962</v>
      </c>
      <c r="J120" t="s">
        <v>4958</v>
      </c>
      <c r="K120" s="8">
        <v>43514</v>
      </c>
    </row>
    <row r="121" spans="1:11" x14ac:dyDescent="0.25">
      <c r="A121" t="s">
        <v>3578</v>
      </c>
      <c r="B121" t="s">
        <v>5103</v>
      </c>
      <c r="C121" t="s">
        <v>6075</v>
      </c>
      <c r="D121" s="8">
        <v>26952</v>
      </c>
      <c r="E121">
        <v>9150518836</v>
      </c>
      <c r="F121" t="s">
        <v>6238</v>
      </c>
      <c r="G121" t="s">
        <v>6108</v>
      </c>
      <c r="H121" t="s">
        <v>6109</v>
      </c>
      <c r="I121" t="s">
        <v>4962</v>
      </c>
      <c r="J121" t="s">
        <v>4968</v>
      </c>
      <c r="K121" s="8">
        <v>45381</v>
      </c>
    </row>
    <row r="122" spans="1:11" x14ac:dyDescent="0.25">
      <c r="A122" t="s">
        <v>2626</v>
      </c>
      <c r="B122" t="s">
        <v>5001</v>
      </c>
      <c r="C122" t="s">
        <v>6085</v>
      </c>
      <c r="D122" s="8">
        <v>25287</v>
      </c>
      <c r="E122">
        <v>9989003129</v>
      </c>
      <c r="F122" t="s">
        <v>6239</v>
      </c>
      <c r="G122" t="s">
        <v>6240</v>
      </c>
      <c r="H122" t="s">
        <v>6092</v>
      </c>
      <c r="I122" t="s">
        <v>4992</v>
      </c>
      <c r="J122" t="s">
        <v>4968</v>
      </c>
      <c r="K122" s="8">
        <v>43816</v>
      </c>
    </row>
    <row r="123" spans="1:11" x14ac:dyDescent="0.25">
      <c r="A123" t="s">
        <v>1726</v>
      </c>
      <c r="B123" t="s">
        <v>5194</v>
      </c>
      <c r="C123" t="s">
        <v>6075</v>
      </c>
      <c r="D123" s="8">
        <v>31156</v>
      </c>
      <c r="E123">
        <v>9222373596</v>
      </c>
      <c r="F123" t="s">
        <v>6241</v>
      </c>
      <c r="G123" t="s">
        <v>6113</v>
      </c>
      <c r="H123" t="s">
        <v>6114</v>
      </c>
      <c r="I123" t="s">
        <v>5163</v>
      </c>
      <c r="J123" t="s">
        <v>4964</v>
      </c>
      <c r="K123" s="8">
        <v>44864</v>
      </c>
    </row>
    <row r="124" spans="1:11" x14ac:dyDescent="0.25">
      <c r="A124" t="s">
        <v>1853</v>
      </c>
      <c r="B124" t="s">
        <v>5880</v>
      </c>
      <c r="C124" t="s">
        <v>6075</v>
      </c>
      <c r="D124" s="8">
        <v>36027</v>
      </c>
      <c r="E124">
        <v>9465420342</v>
      </c>
      <c r="F124" t="s">
        <v>6242</v>
      </c>
      <c r="G124" t="s">
        <v>6097</v>
      </c>
      <c r="H124" t="s">
        <v>6078</v>
      </c>
      <c r="I124" t="s">
        <v>4962</v>
      </c>
      <c r="J124" t="s">
        <v>4964</v>
      </c>
      <c r="K124" s="8">
        <v>44157</v>
      </c>
    </row>
    <row r="125" spans="1:11" x14ac:dyDescent="0.25">
      <c r="A125" t="s">
        <v>3517</v>
      </c>
      <c r="B125" t="s">
        <v>6031</v>
      </c>
      <c r="C125" t="s">
        <v>6085</v>
      </c>
      <c r="D125" s="8">
        <v>38342</v>
      </c>
      <c r="E125">
        <v>9262326542</v>
      </c>
      <c r="F125" t="s">
        <v>6243</v>
      </c>
      <c r="G125" t="s">
        <v>6077</v>
      </c>
      <c r="H125" t="s">
        <v>6078</v>
      </c>
      <c r="I125" t="s">
        <v>4962</v>
      </c>
      <c r="J125" t="s">
        <v>4964</v>
      </c>
      <c r="K125" s="8">
        <v>44196</v>
      </c>
    </row>
    <row r="126" spans="1:11" x14ac:dyDescent="0.25">
      <c r="A126" t="s">
        <v>482</v>
      </c>
      <c r="B126" t="s">
        <v>5999</v>
      </c>
      <c r="C126" t="s">
        <v>6085</v>
      </c>
      <c r="D126" s="8">
        <v>34436</v>
      </c>
      <c r="E126">
        <v>9911495781</v>
      </c>
      <c r="F126" t="s">
        <v>6244</v>
      </c>
      <c r="G126" t="s">
        <v>6113</v>
      </c>
      <c r="H126" t="s">
        <v>6114</v>
      </c>
      <c r="I126" t="s">
        <v>5163</v>
      </c>
      <c r="J126" t="s">
        <v>4964</v>
      </c>
      <c r="K126" s="8">
        <v>44973</v>
      </c>
    </row>
    <row r="127" spans="1:11" x14ac:dyDescent="0.25">
      <c r="A127" t="s">
        <v>3071</v>
      </c>
      <c r="B127" t="s">
        <v>5145</v>
      </c>
      <c r="C127" t="s">
        <v>6075</v>
      </c>
      <c r="D127" s="8">
        <v>23428</v>
      </c>
      <c r="E127">
        <v>9145064341</v>
      </c>
      <c r="F127" t="s">
        <v>6245</v>
      </c>
      <c r="G127" t="s">
        <v>6097</v>
      </c>
      <c r="H127" t="s">
        <v>6078</v>
      </c>
      <c r="I127" t="s">
        <v>4962</v>
      </c>
      <c r="J127" t="s">
        <v>4964</v>
      </c>
      <c r="K127" s="8">
        <v>45404</v>
      </c>
    </row>
    <row r="128" spans="1:11" x14ac:dyDescent="0.25">
      <c r="A128" t="s">
        <v>2872</v>
      </c>
      <c r="B128" t="s">
        <v>6047</v>
      </c>
      <c r="C128" t="s">
        <v>6085</v>
      </c>
      <c r="D128" s="8">
        <v>26820</v>
      </c>
      <c r="E128">
        <v>9268612410</v>
      </c>
      <c r="F128" t="s">
        <v>6246</v>
      </c>
      <c r="G128" t="s">
        <v>6151</v>
      </c>
      <c r="H128" t="s">
        <v>6078</v>
      </c>
      <c r="I128" t="s">
        <v>4962</v>
      </c>
      <c r="J128" t="s">
        <v>4964</v>
      </c>
      <c r="K128" s="8">
        <v>44582</v>
      </c>
    </row>
    <row r="129" spans="1:11" x14ac:dyDescent="0.25">
      <c r="A129" t="s">
        <v>6247</v>
      </c>
      <c r="B129" t="s">
        <v>6248</v>
      </c>
      <c r="C129" t="s">
        <v>6075</v>
      </c>
      <c r="D129" s="8">
        <v>36421</v>
      </c>
      <c r="E129">
        <v>9265673777</v>
      </c>
      <c r="F129" t="s">
        <v>6249</v>
      </c>
      <c r="G129" t="s">
        <v>6108</v>
      </c>
      <c r="H129" t="s">
        <v>6109</v>
      </c>
      <c r="I129" t="s">
        <v>4962</v>
      </c>
      <c r="J129" t="s">
        <v>4964</v>
      </c>
      <c r="K129" s="8">
        <v>43507</v>
      </c>
    </row>
    <row r="130" spans="1:11" x14ac:dyDescent="0.25">
      <c r="A130" t="s">
        <v>575</v>
      </c>
      <c r="B130" t="s">
        <v>5981</v>
      </c>
      <c r="C130" t="s">
        <v>6085</v>
      </c>
      <c r="D130" s="8">
        <v>24119</v>
      </c>
      <c r="E130">
        <v>9571489117</v>
      </c>
      <c r="F130" t="s">
        <v>6250</v>
      </c>
      <c r="G130" t="s">
        <v>6080</v>
      </c>
      <c r="H130" t="s">
        <v>6078</v>
      </c>
      <c r="I130" t="s">
        <v>4962</v>
      </c>
      <c r="J130" t="s">
        <v>4964</v>
      </c>
      <c r="K130" s="8">
        <v>43927</v>
      </c>
    </row>
    <row r="131" spans="1:11" x14ac:dyDescent="0.25">
      <c r="A131" t="s">
        <v>2030</v>
      </c>
      <c r="B131" t="s">
        <v>5263</v>
      </c>
      <c r="C131" t="s">
        <v>6075</v>
      </c>
      <c r="D131" s="8">
        <v>35611</v>
      </c>
      <c r="E131">
        <v>9407904380</v>
      </c>
      <c r="F131" t="s">
        <v>6251</v>
      </c>
      <c r="G131" t="s">
        <v>6252</v>
      </c>
      <c r="H131" t="s">
        <v>6199</v>
      </c>
      <c r="I131" t="s">
        <v>5060</v>
      </c>
      <c r="J131" t="s">
        <v>4964</v>
      </c>
      <c r="K131" s="8">
        <v>44499</v>
      </c>
    </row>
    <row r="132" spans="1:11" x14ac:dyDescent="0.25">
      <c r="A132" t="s">
        <v>3277</v>
      </c>
      <c r="B132" t="s">
        <v>6004</v>
      </c>
      <c r="C132" t="s">
        <v>6085</v>
      </c>
      <c r="D132" s="8">
        <v>33689</v>
      </c>
      <c r="E132">
        <v>9775856484</v>
      </c>
      <c r="F132" t="s">
        <v>6253</v>
      </c>
      <c r="G132" t="s">
        <v>6097</v>
      </c>
      <c r="H132" t="s">
        <v>6078</v>
      </c>
      <c r="I132" t="s">
        <v>4962</v>
      </c>
      <c r="J132" t="s">
        <v>4968</v>
      </c>
      <c r="K132" s="8">
        <v>44578</v>
      </c>
    </row>
    <row r="133" spans="1:11" x14ac:dyDescent="0.25">
      <c r="A133" t="s">
        <v>1210</v>
      </c>
      <c r="B133" t="s">
        <v>5331</v>
      </c>
      <c r="C133" t="s">
        <v>6085</v>
      </c>
      <c r="D133" s="8">
        <v>37445</v>
      </c>
      <c r="E133">
        <v>9945266468</v>
      </c>
      <c r="F133" t="s">
        <v>6254</v>
      </c>
      <c r="G133" t="s">
        <v>6151</v>
      </c>
      <c r="H133" t="s">
        <v>6078</v>
      </c>
      <c r="I133" t="s">
        <v>4962</v>
      </c>
      <c r="J133" t="s">
        <v>4964</v>
      </c>
      <c r="K133" s="8">
        <v>44828</v>
      </c>
    </row>
    <row r="134" spans="1:11" x14ac:dyDescent="0.25">
      <c r="A134" t="s">
        <v>458</v>
      </c>
      <c r="B134" t="s">
        <v>5368</v>
      </c>
      <c r="C134" t="s">
        <v>6075</v>
      </c>
      <c r="D134" s="8">
        <v>33502</v>
      </c>
      <c r="E134">
        <v>9654217523</v>
      </c>
      <c r="F134" t="s">
        <v>6255</v>
      </c>
      <c r="G134" t="s">
        <v>6125</v>
      </c>
      <c r="H134" t="s">
        <v>6109</v>
      </c>
      <c r="I134" t="s">
        <v>4962</v>
      </c>
      <c r="J134" t="s">
        <v>4968</v>
      </c>
      <c r="K134" s="8">
        <v>44980</v>
      </c>
    </row>
    <row r="135" spans="1:11" x14ac:dyDescent="0.25">
      <c r="A135" t="s">
        <v>3599</v>
      </c>
      <c r="B135" t="s">
        <v>5834</v>
      </c>
      <c r="C135" t="s">
        <v>6085</v>
      </c>
      <c r="D135" s="8">
        <v>34592</v>
      </c>
      <c r="E135">
        <v>9926944269</v>
      </c>
      <c r="F135" t="s">
        <v>6256</v>
      </c>
      <c r="G135" t="s">
        <v>6080</v>
      </c>
      <c r="H135" t="s">
        <v>6078</v>
      </c>
      <c r="I135" t="s">
        <v>4962</v>
      </c>
      <c r="J135" t="s">
        <v>4964</v>
      </c>
      <c r="K135" s="8">
        <v>43697</v>
      </c>
    </row>
    <row r="136" spans="1:11" x14ac:dyDescent="0.25">
      <c r="A136" t="s">
        <v>2746</v>
      </c>
      <c r="B136" t="s">
        <v>5447</v>
      </c>
      <c r="C136" t="s">
        <v>6085</v>
      </c>
      <c r="D136" s="8">
        <v>22868</v>
      </c>
      <c r="E136">
        <v>9438018832</v>
      </c>
      <c r="F136" t="s">
        <v>6257</v>
      </c>
      <c r="G136" t="s">
        <v>6105</v>
      </c>
      <c r="H136" t="s">
        <v>6106</v>
      </c>
      <c r="I136" t="s">
        <v>4962</v>
      </c>
      <c r="J136" t="s">
        <v>4964</v>
      </c>
      <c r="K136" s="8">
        <v>44486</v>
      </c>
    </row>
    <row r="137" spans="1:11" x14ac:dyDescent="0.25">
      <c r="A137" t="s">
        <v>1389</v>
      </c>
      <c r="B137" t="s">
        <v>5994</v>
      </c>
      <c r="C137" t="s">
        <v>6075</v>
      </c>
      <c r="D137" s="8">
        <v>32976</v>
      </c>
      <c r="E137">
        <v>9808858764</v>
      </c>
      <c r="F137" t="s">
        <v>6258</v>
      </c>
      <c r="G137" t="s">
        <v>6151</v>
      </c>
      <c r="H137" t="s">
        <v>6078</v>
      </c>
      <c r="I137" t="s">
        <v>4962</v>
      </c>
      <c r="J137" t="s">
        <v>4968</v>
      </c>
      <c r="K137" s="8">
        <v>43252</v>
      </c>
    </row>
    <row r="138" spans="1:11" x14ac:dyDescent="0.25">
      <c r="A138" t="s">
        <v>51</v>
      </c>
      <c r="B138" t="s">
        <v>5235</v>
      </c>
      <c r="C138" t="s">
        <v>6085</v>
      </c>
      <c r="D138" s="8">
        <v>37122</v>
      </c>
      <c r="E138">
        <v>9550225634</v>
      </c>
      <c r="F138" t="s">
        <v>6259</v>
      </c>
      <c r="G138" t="s">
        <v>6236</v>
      </c>
      <c r="H138" t="s">
        <v>6199</v>
      </c>
      <c r="I138" t="s">
        <v>5060</v>
      </c>
      <c r="J138" t="s">
        <v>4958</v>
      </c>
      <c r="K138" s="8">
        <v>44312</v>
      </c>
    </row>
    <row r="139" spans="1:11" x14ac:dyDescent="0.25">
      <c r="A139" t="s">
        <v>972</v>
      </c>
      <c r="B139" t="s">
        <v>5475</v>
      </c>
      <c r="C139" t="s">
        <v>6075</v>
      </c>
      <c r="D139" s="8">
        <v>30369</v>
      </c>
      <c r="E139">
        <v>9108484954</v>
      </c>
      <c r="F139" t="s">
        <v>6260</v>
      </c>
      <c r="G139" t="s">
        <v>6105</v>
      </c>
      <c r="H139" t="s">
        <v>6106</v>
      </c>
      <c r="I139" t="s">
        <v>4962</v>
      </c>
      <c r="J139" t="s">
        <v>4964</v>
      </c>
      <c r="K139" s="8">
        <v>44510</v>
      </c>
    </row>
    <row r="140" spans="1:11" x14ac:dyDescent="0.25">
      <c r="A140" t="s">
        <v>2310</v>
      </c>
      <c r="B140" t="s">
        <v>5968</v>
      </c>
      <c r="C140" t="s">
        <v>6085</v>
      </c>
      <c r="D140" s="8">
        <v>24902</v>
      </c>
      <c r="E140">
        <v>9533725200</v>
      </c>
      <c r="F140" t="s">
        <v>6261</v>
      </c>
      <c r="G140" t="s">
        <v>6105</v>
      </c>
      <c r="H140" t="s">
        <v>6106</v>
      </c>
      <c r="I140" t="s">
        <v>4962</v>
      </c>
      <c r="J140" t="s">
        <v>4964</v>
      </c>
      <c r="K140" s="8">
        <v>45969</v>
      </c>
    </row>
    <row r="141" spans="1:11" x14ac:dyDescent="0.25">
      <c r="A141" t="s">
        <v>340</v>
      </c>
      <c r="B141" t="s">
        <v>5014</v>
      </c>
      <c r="C141" t="s">
        <v>6085</v>
      </c>
      <c r="D141" s="8">
        <v>34578</v>
      </c>
      <c r="E141">
        <v>9470710020</v>
      </c>
      <c r="F141" t="s">
        <v>6262</v>
      </c>
      <c r="G141" t="s">
        <v>6094</v>
      </c>
      <c r="H141" t="s">
        <v>6078</v>
      </c>
      <c r="I141" t="s">
        <v>4962</v>
      </c>
      <c r="J141" t="s">
        <v>4964</v>
      </c>
      <c r="K141" s="8">
        <v>45957</v>
      </c>
    </row>
    <row r="142" spans="1:11" x14ac:dyDescent="0.25">
      <c r="A142" t="s">
        <v>1048</v>
      </c>
      <c r="B142" t="s">
        <v>5785</v>
      </c>
      <c r="C142" t="s">
        <v>6085</v>
      </c>
      <c r="D142" s="8">
        <v>29970</v>
      </c>
      <c r="E142">
        <v>9139696423</v>
      </c>
      <c r="F142" t="s">
        <v>6263</v>
      </c>
      <c r="G142" t="s">
        <v>6088</v>
      </c>
      <c r="H142" t="s">
        <v>6089</v>
      </c>
      <c r="I142" t="s">
        <v>5163</v>
      </c>
      <c r="J142" t="s">
        <v>4964</v>
      </c>
      <c r="K142" s="8">
        <v>43446</v>
      </c>
    </row>
    <row r="143" spans="1:11" x14ac:dyDescent="0.25">
      <c r="A143" t="s">
        <v>2939</v>
      </c>
      <c r="B143" t="s">
        <v>5815</v>
      </c>
      <c r="C143" t="s">
        <v>6075</v>
      </c>
      <c r="D143" s="8">
        <v>24218</v>
      </c>
      <c r="E143">
        <v>9680669084</v>
      </c>
      <c r="F143" t="s">
        <v>6264</v>
      </c>
      <c r="G143" t="s">
        <v>6125</v>
      </c>
      <c r="H143" t="s">
        <v>6109</v>
      </c>
      <c r="I143" t="s">
        <v>4962</v>
      </c>
      <c r="J143" t="s">
        <v>4964</v>
      </c>
      <c r="K143" s="8">
        <v>45232</v>
      </c>
    </row>
    <row r="144" spans="1:11" x14ac:dyDescent="0.25">
      <c r="A144" t="s">
        <v>3521</v>
      </c>
      <c r="B144" t="s">
        <v>5826</v>
      </c>
      <c r="C144" t="s">
        <v>6075</v>
      </c>
      <c r="D144" s="8">
        <v>30321</v>
      </c>
      <c r="E144">
        <v>9465833373</v>
      </c>
      <c r="F144" t="s">
        <v>6265</v>
      </c>
      <c r="G144" t="s">
        <v>6097</v>
      </c>
      <c r="H144" t="s">
        <v>6078</v>
      </c>
      <c r="I144" t="s">
        <v>4962</v>
      </c>
      <c r="J144" t="s">
        <v>4968</v>
      </c>
      <c r="K144" s="8">
        <v>45236</v>
      </c>
    </row>
    <row r="145" spans="1:11" x14ac:dyDescent="0.25">
      <c r="A145" t="s">
        <v>2677</v>
      </c>
      <c r="B145" t="s">
        <v>5807</v>
      </c>
      <c r="C145" t="s">
        <v>6075</v>
      </c>
      <c r="D145" s="8">
        <v>37782</v>
      </c>
      <c r="E145">
        <v>9377766466</v>
      </c>
      <c r="F145" t="s">
        <v>6266</v>
      </c>
      <c r="G145" t="s">
        <v>6151</v>
      </c>
      <c r="H145" t="s">
        <v>6078</v>
      </c>
      <c r="I145" t="s">
        <v>4962</v>
      </c>
      <c r="J145" t="s">
        <v>4958</v>
      </c>
      <c r="K145" s="8">
        <v>45527</v>
      </c>
    </row>
    <row r="146" spans="1:11" x14ac:dyDescent="0.25">
      <c r="A146" t="s">
        <v>3771</v>
      </c>
      <c r="B146" t="s">
        <v>5333</v>
      </c>
      <c r="C146" t="s">
        <v>6075</v>
      </c>
      <c r="D146" s="8">
        <v>36646</v>
      </c>
      <c r="E146">
        <v>9885964167</v>
      </c>
      <c r="F146" t="s">
        <v>6267</v>
      </c>
      <c r="G146" t="s">
        <v>6084</v>
      </c>
      <c r="H146" t="s">
        <v>6078</v>
      </c>
      <c r="I146" t="s">
        <v>4962</v>
      </c>
      <c r="J146" t="s">
        <v>4964</v>
      </c>
      <c r="K146" s="8">
        <v>43553</v>
      </c>
    </row>
    <row r="147" spans="1:11" x14ac:dyDescent="0.25">
      <c r="A147" t="s">
        <v>2441</v>
      </c>
      <c r="B147" t="s">
        <v>5389</v>
      </c>
      <c r="C147" t="s">
        <v>6075</v>
      </c>
      <c r="D147" s="8">
        <v>36719</v>
      </c>
      <c r="E147">
        <v>9232943217</v>
      </c>
      <c r="F147" t="s">
        <v>6268</v>
      </c>
      <c r="G147" t="s">
        <v>6080</v>
      </c>
      <c r="H147" t="s">
        <v>6078</v>
      </c>
      <c r="I147" t="s">
        <v>4962</v>
      </c>
      <c r="J147" t="s">
        <v>4968</v>
      </c>
      <c r="K147" s="8">
        <v>44552</v>
      </c>
    </row>
    <row r="148" spans="1:11" x14ac:dyDescent="0.25">
      <c r="A148" t="s">
        <v>651</v>
      </c>
      <c r="B148" t="s">
        <v>5441</v>
      </c>
      <c r="C148" t="s">
        <v>6085</v>
      </c>
      <c r="D148" s="8">
        <v>38847</v>
      </c>
      <c r="E148">
        <v>9586563056</v>
      </c>
      <c r="F148" t="s">
        <v>6269</v>
      </c>
      <c r="G148" t="s">
        <v>6097</v>
      </c>
      <c r="H148" t="s">
        <v>6078</v>
      </c>
      <c r="I148" t="s">
        <v>4962</v>
      </c>
      <c r="J148" t="s">
        <v>4968</v>
      </c>
      <c r="K148" s="8">
        <v>43122</v>
      </c>
    </row>
    <row r="149" spans="1:11" x14ac:dyDescent="0.25">
      <c r="A149" t="s">
        <v>6270</v>
      </c>
      <c r="B149" t="s">
        <v>6271</v>
      </c>
      <c r="C149" t="s">
        <v>6085</v>
      </c>
      <c r="D149" s="8">
        <v>39147</v>
      </c>
      <c r="E149">
        <v>9867346496</v>
      </c>
      <c r="F149" t="s">
        <v>6272</v>
      </c>
      <c r="G149" t="s">
        <v>6094</v>
      </c>
      <c r="H149" t="s">
        <v>6078</v>
      </c>
      <c r="I149" t="s">
        <v>4962</v>
      </c>
      <c r="J149" t="s">
        <v>4964</v>
      </c>
      <c r="K149" s="8">
        <v>45417</v>
      </c>
    </row>
    <row r="150" spans="1:11" x14ac:dyDescent="0.25">
      <c r="A150" t="s">
        <v>2062</v>
      </c>
      <c r="B150" t="s">
        <v>5272</v>
      </c>
      <c r="C150" t="s">
        <v>6075</v>
      </c>
      <c r="D150" s="8">
        <v>29413</v>
      </c>
      <c r="E150">
        <v>9942661053</v>
      </c>
      <c r="F150" t="s">
        <v>6273</v>
      </c>
      <c r="G150" t="s">
        <v>6118</v>
      </c>
      <c r="H150" t="s">
        <v>6119</v>
      </c>
      <c r="I150" t="s">
        <v>5163</v>
      </c>
      <c r="J150" t="s">
        <v>4968</v>
      </c>
      <c r="K150" s="8">
        <v>45832</v>
      </c>
    </row>
    <row r="151" spans="1:11" x14ac:dyDescent="0.25">
      <c r="A151" t="s">
        <v>163</v>
      </c>
      <c r="B151" t="s">
        <v>6023</v>
      </c>
      <c r="C151" t="s">
        <v>6075</v>
      </c>
      <c r="D151" s="8">
        <v>32465</v>
      </c>
      <c r="E151">
        <v>9891897827</v>
      </c>
      <c r="F151" t="s">
        <v>6274</v>
      </c>
      <c r="G151" t="s">
        <v>6121</v>
      </c>
      <c r="H151" t="s">
        <v>6122</v>
      </c>
      <c r="I151" t="s">
        <v>4962</v>
      </c>
      <c r="J151" t="s">
        <v>4964</v>
      </c>
      <c r="K151" s="8">
        <v>45229</v>
      </c>
    </row>
    <row r="152" spans="1:11" x14ac:dyDescent="0.25">
      <c r="A152" t="s">
        <v>76</v>
      </c>
      <c r="B152" t="s">
        <v>5929</v>
      </c>
      <c r="C152" t="s">
        <v>6085</v>
      </c>
      <c r="D152" s="8">
        <v>26399</v>
      </c>
      <c r="E152">
        <v>9587811213</v>
      </c>
      <c r="F152" t="s">
        <v>6275</v>
      </c>
      <c r="G152" t="s">
        <v>6080</v>
      </c>
      <c r="H152" t="s">
        <v>6078</v>
      </c>
      <c r="I152" t="s">
        <v>4962</v>
      </c>
      <c r="J152" t="s">
        <v>4968</v>
      </c>
      <c r="K152" s="8">
        <v>44580</v>
      </c>
    </row>
    <row r="153" spans="1:11" x14ac:dyDescent="0.25">
      <c r="A153" t="s">
        <v>2203</v>
      </c>
      <c r="B153" t="s">
        <v>5071</v>
      </c>
      <c r="C153" t="s">
        <v>6075</v>
      </c>
      <c r="D153" s="8">
        <v>22775</v>
      </c>
      <c r="E153">
        <v>9166779947</v>
      </c>
      <c r="F153" t="s">
        <v>6276</v>
      </c>
      <c r="G153" t="s">
        <v>6125</v>
      </c>
      <c r="H153" t="s">
        <v>6109</v>
      </c>
      <c r="I153" t="s">
        <v>4962</v>
      </c>
      <c r="J153" t="s">
        <v>4964</v>
      </c>
      <c r="K153" s="8">
        <v>43478</v>
      </c>
    </row>
    <row r="154" spans="1:11" x14ac:dyDescent="0.25">
      <c r="A154" t="s">
        <v>1095</v>
      </c>
      <c r="B154" t="s">
        <v>5459</v>
      </c>
      <c r="C154" t="s">
        <v>6075</v>
      </c>
      <c r="D154" s="8">
        <v>34709</v>
      </c>
      <c r="E154">
        <v>9496526646</v>
      </c>
      <c r="F154" t="s">
        <v>6277</v>
      </c>
      <c r="G154" t="s">
        <v>6151</v>
      </c>
      <c r="H154" t="s">
        <v>6078</v>
      </c>
      <c r="I154" t="s">
        <v>4962</v>
      </c>
      <c r="J154" t="s">
        <v>4968</v>
      </c>
      <c r="K154" s="8">
        <v>43420</v>
      </c>
    </row>
    <row r="155" spans="1:11" x14ac:dyDescent="0.25">
      <c r="A155" t="s">
        <v>3727</v>
      </c>
      <c r="B155" t="s">
        <v>6051</v>
      </c>
      <c r="C155" t="s">
        <v>6075</v>
      </c>
      <c r="D155" s="8">
        <v>37094</v>
      </c>
      <c r="E155">
        <v>9383138961</v>
      </c>
      <c r="F155" t="s">
        <v>6278</v>
      </c>
      <c r="G155" t="s">
        <v>6125</v>
      </c>
      <c r="H155" t="s">
        <v>6109</v>
      </c>
      <c r="I155" t="s">
        <v>4962</v>
      </c>
      <c r="J155" t="s">
        <v>4964</v>
      </c>
      <c r="K155" s="8">
        <v>44718</v>
      </c>
    </row>
    <row r="156" spans="1:11" x14ac:dyDescent="0.25">
      <c r="A156" t="s">
        <v>2880</v>
      </c>
      <c r="B156" t="s">
        <v>5941</v>
      </c>
      <c r="C156" t="s">
        <v>6085</v>
      </c>
      <c r="D156" s="8">
        <v>36131</v>
      </c>
      <c r="E156">
        <v>9984561220</v>
      </c>
      <c r="F156" t="s">
        <v>6279</v>
      </c>
      <c r="G156" t="s">
        <v>6125</v>
      </c>
      <c r="H156" t="s">
        <v>6109</v>
      </c>
      <c r="I156" t="s">
        <v>4962</v>
      </c>
      <c r="J156" t="s">
        <v>4964</v>
      </c>
      <c r="K156" s="8">
        <v>44808</v>
      </c>
    </row>
    <row r="157" spans="1:11" x14ac:dyDescent="0.25">
      <c r="A157" t="s">
        <v>1228</v>
      </c>
      <c r="B157" t="s">
        <v>5062</v>
      </c>
      <c r="C157" t="s">
        <v>6075</v>
      </c>
      <c r="D157" s="8">
        <v>35088</v>
      </c>
      <c r="E157">
        <v>9856477620</v>
      </c>
      <c r="F157" t="s">
        <v>6280</v>
      </c>
      <c r="G157" t="s">
        <v>6105</v>
      </c>
      <c r="H157" t="s">
        <v>6106</v>
      </c>
      <c r="I157" t="s">
        <v>4962</v>
      </c>
      <c r="J157" t="s">
        <v>4958</v>
      </c>
      <c r="K157" s="8">
        <v>43630</v>
      </c>
    </row>
    <row r="158" spans="1:11" x14ac:dyDescent="0.25">
      <c r="A158" t="s">
        <v>3151</v>
      </c>
      <c r="B158" t="s">
        <v>5232</v>
      </c>
      <c r="C158" t="s">
        <v>6085</v>
      </c>
      <c r="D158" s="8">
        <v>27057</v>
      </c>
      <c r="E158">
        <v>9608261670</v>
      </c>
      <c r="F158" t="s">
        <v>6281</v>
      </c>
      <c r="G158" t="s">
        <v>6105</v>
      </c>
      <c r="H158" t="s">
        <v>6106</v>
      </c>
      <c r="I158" t="s">
        <v>4962</v>
      </c>
      <c r="J158" t="s">
        <v>4958</v>
      </c>
      <c r="K158" s="8">
        <v>44966</v>
      </c>
    </row>
    <row r="159" spans="1:11" x14ac:dyDescent="0.25">
      <c r="A159" t="s">
        <v>1696</v>
      </c>
      <c r="B159" t="s">
        <v>5873</v>
      </c>
      <c r="C159" t="s">
        <v>6075</v>
      </c>
      <c r="D159" s="8">
        <v>32192</v>
      </c>
      <c r="E159">
        <v>9745963305</v>
      </c>
      <c r="F159" t="s">
        <v>6282</v>
      </c>
      <c r="G159" t="s">
        <v>6151</v>
      </c>
      <c r="H159" t="s">
        <v>6078</v>
      </c>
      <c r="I159" t="s">
        <v>4962</v>
      </c>
      <c r="J159" t="s">
        <v>4964</v>
      </c>
      <c r="K159" s="8">
        <v>43587</v>
      </c>
    </row>
    <row r="160" spans="1:11" x14ac:dyDescent="0.25">
      <c r="A160" t="s">
        <v>3668</v>
      </c>
      <c r="B160" t="s">
        <v>5425</v>
      </c>
      <c r="C160" t="s">
        <v>6075</v>
      </c>
      <c r="D160" s="8">
        <v>29579</v>
      </c>
      <c r="E160">
        <v>9661328067</v>
      </c>
      <c r="F160" t="s">
        <v>6283</v>
      </c>
      <c r="G160" t="s">
        <v>6198</v>
      </c>
      <c r="H160" t="s">
        <v>6199</v>
      </c>
      <c r="I160" t="s">
        <v>5060</v>
      </c>
      <c r="J160" t="s">
        <v>4968</v>
      </c>
      <c r="K160" s="8">
        <v>43265</v>
      </c>
    </row>
    <row r="161" spans="1:11" x14ac:dyDescent="0.25">
      <c r="A161" t="s">
        <v>1592</v>
      </c>
      <c r="B161" t="s">
        <v>5318</v>
      </c>
      <c r="C161" t="s">
        <v>6085</v>
      </c>
      <c r="D161" s="8">
        <v>32360</v>
      </c>
      <c r="E161">
        <v>9415660014</v>
      </c>
      <c r="F161" t="s">
        <v>6284</v>
      </c>
      <c r="G161" t="s">
        <v>6080</v>
      </c>
      <c r="H161" t="s">
        <v>6078</v>
      </c>
      <c r="I161" t="s">
        <v>4962</v>
      </c>
      <c r="J161" t="s">
        <v>4968</v>
      </c>
      <c r="K161" s="8">
        <v>44343</v>
      </c>
    </row>
    <row r="162" spans="1:11" x14ac:dyDescent="0.25">
      <c r="A162" t="s">
        <v>1985</v>
      </c>
      <c r="B162" t="s">
        <v>5032</v>
      </c>
      <c r="C162" t="s">
        <v>6085</v>
      </c>
      <c r="D162" s="8">
        <v>39410</v>
      </c>
      <c r="E162">
        <v>9152238662</v>
      </c>
      <c r="F162" t="s">
        <v>6285</v>
      </c>
      <c r="G162" t="s">
        <v>6151</v>
      </c>
      <c r="H162" t="s">
        <v>6078</v>
      </c>
      <c r="I162" t="s">
        <v>4962</v>
      </c>
      <c r="J162" t="s">
        <v>4958</v>
      </c>
      <c r="K162" s="8">
        <v>44828</v>
      </c>
    </row>
    <row r="163" spans="1:11" x14ac:dyDescent="0.25">
      <c r="A163" t="s">
        <v>1855</v>
      </c>
      <c r="B163" t="s">
        <v>6011</v>
      </c>
      <c r="C163" t="s">
        <v>6075</v>
      </c>
      <c r="D163" s="8">
        <v>36106</v>
      </c>
      <c r="E163">
        <v>9231348586</v>
      </c>
      <c r="F163" t="s">
        <v>6286</v>
      </c>
      <c r="G163" t="s">
        <v>6240</v>
      </c>
      <c r="H163" t="s">
        <v>6092</v>
      </c>
      <c r="I163" t="s">
        <v>4992</v>
      </c>
      <c r="J163" t="s">
        <v>4968</v>
      </c>
      <c r="K163" s="8">
        <v>43109</v>
      </c>
    </row>
    <row r="164" spans="1:11" x14ac:dyDescent="0.25">
      <c r="A164" t="s">
        <v>2907</v>
      </c>
      <c r="B164" t="s">
        <v>6006</v>
      </c>
      <c r="C164" t="s">
        <v>6085</v>
      </c>
      <c r="D164" s="8">
        <v>33773</v>
      </c>
      <c r="E164">
        <v>9715317515</v>
      </c>
      <c r="F164" t="s">
        <v>6287</v>
      </c>
      <c r="G164" t="s">
        <v>6097</v>
      </c>
      <c r="H164" t="s">
        <v>6078</v>
      </c>
      <c r="I164" t="s">
        <v>4962</v>
      </c>
      <c r="J164" t="s">
        <v>4964</v>
      </c>
      <c r="K164" s="8">
        <v>45071</v>
      </c>
    </row>
    <row r="165" spans="1:11" x14ac:dyDescent="0.25">
      <c r="A165" t="s">
        <v>6288</v>
      </c>
      <c r="B165" t="s">
        <v>6289</v>
      </c>
      <c r="C165" t="s">
        <v>6075</v>
      </c>
      <c r="D165" s="8">
        <v>32453</v>
      </c>
      <c r="E165">
        <v>9995994586</v>
      </c>
      <c r="F165" t="s">
        <v>6290</v>
      </c>
      <c r="G165" t="s">
        <v>6108</v>
      </c>
      <c r="H165" t="s">
        <v>6109</v>
      </c>
      <c r="I165" t="s">
        <v>4962</v>
      </c>
      <c r="J165" t="s">
        <v>4964</v>
      </c>
      <c r="K165" s="8">
        <v>45047</v>
      </c>
    </row>
    <row r="166" spans="1:11" x14ac:dyDescent="0.25">
      <c r="A166" t="s">
        <v>274</v>
      </c>
      <c r="B166" t="s">
        <v>5134</v>
      </c>
      <c r="C166" t="s">
        <v>6075</v>
      </c>
      <c r="D166" s="8">
        <v>24629</v>
      </c>
      <c r="E166">
        <v>9783394004</v>
      </c>
      <c r="F166" t="s">
        <v>6291</v>
      </c>
      <c r="G166" t="s">
        <v>6121</v>
      </c>
      <c r="H166" t="s">
        <v>6122</v>
      </c>
      <c r="I166" t="s">
        <v>4962</v>
      </c>
      <c r="J166" t="s">
        <v>4958</v>
      </c>
      <c r="K166" s="8">
        <v>45168</v>
      </c>
    </row>
    <row r="167" spans="1:11" x14ac:dyDescent="0.25">
      <c r="A167" t="s">
        <v>6292</v>
      </c>
      <c r="B167" t="s">
        <v>6293</v>
      </c>
      <c r="C167" t="s">
        <v>6085</v>
      </c>
      <c r="D167" s="8">
        <v>24971</v>
      </c>
      <c r="E167">
        <v>9449198328</v>
      </c>
      <c r="F167" t="s">
        <v>6294</v>
      </c>
      <c r="G167" t="s">
        <v>6108</v>
      </c>
      <c r="H167" t="s">
        <v>6109</v>
      </c>
      <c r="I167" t="s">
        <v>4962</v>
      </c>
      <c r="J167" t="s">
        <v>4964</v>
      </c>
      <c r="K167" s="8">
        <v>46082</v>
      </c>
    </row>
    <row r="168" spans="1:11" x14ac:dyDescent="0.25">
      <c r="A168" t="s">
        <v>1483</v>
      </c>
      <c r="B168" t="s">
        <v>5424</v>
      </c>
      <c r="C168" t="s">
        <v>6085</v>
      </c>
      <c r="D168" s="8">
        <v>33512</v>
      </c>
      <c r="E168">
        <v>9349991019</v>
      </c>
      <c r="F168" t="s">
        <v>6295</v>
      </c>
      <c r="G168" t="s">
        <v>6121</v>
      </c>
      <c r="H168" t="s">
        <v>6122</v>
      </c>
      <c r="I168" t="s">
        <v>4962</v>
      </c>
      <c r="J168" t="s">
        <v>4964</v>
      </c>
      <c r="K168" s="8">
        <v>44687</v>
      </c>
    </row>
    <row r="169" spans="1:11" x14ac:dyDescent="0.25">
      <c r="A169" t="s">
        <v>348</v>
      </c>
      <c r="B169" t="s">
        <v>5491</v>
      </c>
      <c r="C169" t="s">
        <v>6085</v>
      </c>
      <c r="D169" s="8">
        <v>34609</v>
      </c>
      <c r="E169">
        <v>9793547595</v>
      </c>
      <c r="F169" t="s">
        <v>6296</v>
      </c>
      <c r="G169" t="s">
        <v>6091</v>
      </c>
      <c r="H169" t="s">
        <v>6092</v>
      </c>
      <c r="I169" t="s">
        <v>4992</v>
      </c>
      <c r="J169" t="s">
        <v>4958</v>
      </c>
      <c r="K169" s="8">
        <v>44237</v>
      </c>
    </row>
    <row r="170" spans="1:11" x14ac:dyDescent="0.25">
      <c r="A170" t="s">
        <v>2271</v>
      </c>
      <c r="B170" t="s">
        <v>5901</v>
      </c>
      <c r="C170" t="s">
        <v>6075</v>
      </c>
      <c r="D170" s="8">
        <v>38833</v>
      </c>
      <c r="E170">
        <v>9954868983</v>
      </c>
      <c r="F170" t="s">
        <v>6297</v>
      </c>
      <c r="G170" t="s">
        <v>6151</v>
      </c>
      <c r="H170" t="s">
        <v>6078</v>
      </c>
      <c r="I170" t="s">
        <v>4962</v>
      </c>
      <c r="J170" t="s">
        <v>4964</v>
      </c>
      <c r="K170" s="8">
        <v>45681</v>
      </c>
    </row>
    <row r="171" spans="1:11" x14ac:dyDescent="0.25">
      <c r="A171" t="s">
        <v>4488</v>
      </c>
      <c r="B171" t="s">
        <v>5456</v>
      </c>
      <c r="C171" t="s">
        <v>6075</v>
      </c>
      <c r="D171" s="8">
        <v>24146</v>
      </c>
      <c r="E171">
        <v>9700600523</v>
      </c>
      <c r="F171" t="s">
        <v>6298</v>
      </c>
      <c r="G171" t="s">
        <v>6084</v>
      </c>
      <c r="H171" t="s">
        <v>6078</v>
      </c>
      <c r="I171" t="s">
        <v>4962</v>
      </c>
      <c r="J171" t="s">
        <v>4964</v>
      </c>
      <c r="K171" s="8">
        <v>45738</v>
      </c>
    </row>
    <row r="172" spans="1:11" x14ac:dyDescent="0.25">
      <c r="A172" t="s">
        <v>885</v>
      </c>
      <c r="B172" t="s">
        <v>5240</v>
      </c>
      <c r="C172" t="s">
        <v>6075</v>
      </c>
      <c r="D172" s="8">
        <v>21822</v>
      </c>
      <c r="E172">
        <v>9660228870</v>
      </c>
      <c r="F172" t="s">
        <v>6299</v>
      </c>
      <c r="G172" t="s">
        <v>6121</v>
      </c>
      <c r="H172" t="s">
        <v>6122</v>
      </c>
      <c r="I172" t="s">
        <v>4962</v>
      </c>
      <c r="J172" t="s">
        <v>4968</v>
      </c>
      <c r="K172" s="8">
        <v>45436</v>
      </c>
    </row>
    <row r="173" spans="1:11" x14ac:dyDescent="0.25">
      <c r="A173" t="s">
        <v>1466</v>
      </c>
      <c r="B173" t="s">
        <v>5315</v>
      </c>
      <c r="C173" t="s">
        <v>6075</v>
      </c>
      <c r="D173" s="8">
        <v>20701</v>
      </c>
      <c r="E173">
        <v>9806795289</v>
      </c>
      <c r="F173" t="s">
        <v>6300</v>
      </c>
      <c r="G173" t="s">
        <v>6108</v>
      </c>
      <c r="H173" t="s">
        <v>6109</v>
      </c>
      <c r="I173" t="s">
        <v>4962</v>
      </c>
      <c r="J173" t="s">
        <v>4968</v>
      </c>
      <c r="K173" s="8">
        <v>43593</v>
      </c>
    </row>
    <row r="174" spans="1:11" x14ac:dyDescent="0.25">
      <c r="A174" t="s">
        <v>1861</v>
      </c>
      <c r="B174" t="s">
        <v>5813</v>
      </c>
      <c r="C174" t="s">
        <v>6075</v>
      </c>
      <c r="D174" s="8">
        <v>26833</v>
      </c>
      <c r="E174">
        <v>9990873441</v>
      </c>
      <c r="F174" t="s">
        <v>6301</v>
      </c>
      <c r="G174" t="s">
        <v>6198</v>
      </c>
      <c r="H174" t="s">
        <v>6199</v>
      </c>
      <c r="I174" t="s">
        <v>5060</v>
      </c>
      <c r="J174" t="s">
        <v>4968</v>
      </c>
      <c r="K174" s="8">
        <v>44105</v>
      </c>
    </row>
    <row r="175" spans="1:11" x14ac:dyDescent="0.25">
      <c r="A175" t="s">
        <v>1419</v>
      </c>
      <c r="B175" t="s">
        <v>5301</v>
      </c>
      <c r="C175" t="s">
        <v>6085</v>
      </c>
      <c r="D175" s="8">
        <v>37573</v>
      </c>
      <c r="E175">
        <v>9444060339</v>
      </c>
      <c r="F175" t="s">
        <v>6302</v>
      </c>
      <c r="G175" t="s">
        <v>6121</v>
      </c>
      <c r="H175" t="s">
        <v>6122</v>
      </c>
      <c r="I175" t="s">
        <v>4962</v>
      </c>
      <c r="J175" t="s">
        <v>4968</v>
      </c>
      <c r="K175" s="8">
        <v>45586</v>
      </c>
    </row>
    <row r="176" spans="1:11" x14ac:dyDescent="0.25">
      <c r="A176" t="s">
        <v>2739</v>
      </c>
      <c r="B176" t="s">
        <v>5414</v>
      </c>
      <c r="C176" t="s">
        <v>6085</v>
      </c>
      <c r="D176" s="8">
        <v>20852</v>
      </c>
      <c r="E176">
        <v>9569243880</v>
      </c>
      <c r="F176" t="s">
        <v>6303</v>
      </c>
      <c r="G176" t="s">
        <v>6077</v>
      </c>
      <c r="H176" t="s">
        <v>6078</v>
      </c>
      <c r="I176" t="s">
        <v>4962</v>
      </c>
      <c r="J176" t="s">
        <v>4968</v>
      </c>
      <c r="K176" s="8">
        <v>44493</v>
      </c>
    </row>
    <row r="177" spans="1:11" x14ac:dyDescent="0.25">
      <c r="A177" t="s">
        <v>4065</v>
      </c>
      <c r="B177" t="s">
        <v>6043</v>
      </c>
      <c r="C177" t="s">
        <v>6075</v>
      </c>
      <c r="D177" s="8">
        <v>30489</v>
      </c>
      <c r="E177">
        <v>9376142554</v>
      </c>
      <c r="F177" t="s">
        <v>6304</v>
      </c>
      <c r="G177" t="s">
        <v>6077</v>
      </c>
      <c r="H177" t="s">
        <v>6078</v>
      </c>
      <c r="I177" t="s">
        <v>4962</v>
      </c>
      <c r="J177" t="s">
        <v>4964</v>
      </c>
      <c r="K177" s="8">
        <v>44665</v>
      </c>
    </row>
    <row r="178" spans="1:11" x14ac:dyDescent="0.25">
      <c r="A178" t="s">
        <v>420</v>
      </c>
      <c r="B178" t="s">
        <v>5947</v>
      </c>
      <c r="C178" t="s">
        <v>6085</v>
      </c>
      <c r="D178" s="8">
        <v>29440</v>
      </c>
      <c r="E178">
        <v>9296139268</v>
      </c>
      <c r="F178" t="s">
        <v>6305</v>
      </c>
      <c r="G178" t="s">
        <v>6097</v>
      </c>
      <c r="H178" t="s">
        <v>6078</v>
      </c>
      <c r="I178" t="s">
        <v>4962</v>
      </c>
      <c r="J178" t="s">
        <v>4968</v>
      </c>
      <c r="K178" s="8">
        <v>43690</v>
      </c>
    </row>
    <row r="179" spans="1:11" x14ac:dyDescent="0.25">
      <c r="A179" t="s">
        <v>325</v>
      </c>
      <c r="B179" t="s">
        <v>5050</v>
      </c>
      <c r="C179" t="s">
        <v>6085</v>
      </c>
      <c r="D179" s="8">
        <v>33435</v>
      </c>
      <c r="E179">
        <v>9281667509</v>
      </c>
      <c r="F179" t="s">
        <v>6306</v>
      </c>
      <c r="G179" t="s">
        <v>6097</v>
      </c>
      <c r="H179" t="s">
        <v>6078</v>
      </c>
      <c r="I179" t="s">
        <v>4962</v>
      </c>
      <c r="J179" t="s">
        <v>4958</v>
      </c>
      <c r="K179" s="8">
        <v>45880</v>
      </c>
    </row>
    <row r="180" spans="1:11" x14ac:dyDescent="0.25">
      <c r="A180" t="s">
        <v>319</v>
      </c>
      <c r="B180" t="s">
        <v>5858</v>
      </c>
      <c r="C180" t="s">
        <v>6075</v>
      </c>
      <c r="D180" s="8">
        <v>22006</v>
      </c>
      <c r="E180">
        <v>9518694576</v>
      </c>
      <c r="F180" t="s">
        <v>6307</v>
      </c>
      <c r="G180" t="s">
        <v>6080</v>
      </c>
      <c r="H180" t="s">
        <v>6078</v>
      </c>
      <c r="I180" t="s">
        <v>4962</v>
      </c>
      <c r="J180" t="s">
        <v>4958</v>
      </c>
      <c r="K180" s="8">
        <v>44321</v>
      </c>
    </row>
    <row r="181" spans="1:11" x14ac:dyDescent="0.25">
      <c r="A181" t="s">
        <v>2944</v>
      </c>
      <c r="B181" t="s">
        <v>5161</v>
      </c>
      <c r="C181" t="s">
        <v>6075</v>
      </c>
      <c r="D181" s="8">
        <v>30713</v>
      </c>
      <c r="E181">
        <v>9503204182</v>
      </c>
      <c r="F181" t="s">
        <v>6308</v>
      </c>
      <c r="G181" t="s">
        <v>6151</v>
      </c>
      <c r="H181" t="s">
        <v>6078</v>
      </c>
      <c r="I181" t="s">
        <v>4962</v>
      </c>
      <c r="J181" t="s">
        <v>4968</v>
      </c>
      <c r="K181" s="8">
        <v>44157</v>
      </c>
    </row>
    <row r="182" spans="1:11" x14ac:dyDescent="0.25">
      <c r="A182" t="s">
        <v>1328</v>
      </c>
      <c r="B182" t="s">
        <v>5013</v>
      </c>
      <c r="C182" t="s">
        <v>6085</v>
      </c>
      <c r="D182" s="8">
        <v>39293</v>
      </c>
      <c r="E182">
        <v>9629332643</v>
      </c>
      <c r="F182" t="s">
        <v>6309</v>
      </c>
      <c r="G182" t="s">
        <v>6198</v>
      </c>
      <c r="H182" t="s">
        <v>6199</v>
      </c>
      <c r="I182" t="s">
        <v>5060</v>
      </c>
      <c r="J182" t="s">
        <v>4968</v>
      </c>
      <c r="K182" s="8">
        <v>44069</v>
      </c>
    </row>
    <row r="183" spans="1:11" x14ac:dyDescent="0.25">
      <c r="A183" t="s">
        <v>3111</v>
      </c>
      <c r="B183" t="s">
        <v>5452</v>
      </c>
      <c r="C183" t="s">
        <v>6075</v>
      </c>
      <c r="D183" s="8">
        <v>23860</v>
      </c>
      <c r="E183">
        <v>9165103088</v>
      </c>
      <c r="F183" t="s">
        <v>6310</v>
      </c>
      <c r="G183" t="s">
        <v>6105</v>
      </c>
      <c r="H183" t="s">
        <v>6106</v>
      </c>
      <c r="I183" t="s">
        <v>4962</v>
      </c>
      <c r="J183" t="s">
        <v>4968</v>
      </c>
      <c r="K183" s="8">
        <v>44204</v>
      </c>
    </row>
    <row r="184" spans="1:11" x14ac:dyDescent="0.25">
      <c r="A184" t="s">
        <v>593</v>
      </c>
      <c r="B184" t="s">
        <v>5900</v>
      </c>
      <c r="C184" t="s">
        <v>6075</v>
      </c>
      <c r="D184" s="8">
        <v>35955</v>
      </c>
      <c r="E184">
        <v>9537543120</v>
      </c>
      <c r="F184" t="s">
        <v>6311</v>
      </c>
      <c r="G184" t="s">
        <v>6105</v>
      </c>
      <c r="H184" t="s">
        <v>6106</v>
      </c>
      <c r="I184" t="s">
        <v>4962</v>
      </c>
      <c r="J184" t="s">
        <v>4968</v>
      </c>
      <c r="K184" s="8">
        <v>43219</v>
      </c>
    </row>
    <row r="185" spans="1:11" x14ac:dyDescent="0.25">
      <c r="A185" t="s">
        <v>1724</v>
      </c>
      <c r="B185" t="s">
        <v>5848</v>
      </c>
      <c r="C185" t="s">
        <v>6085</v>
      </c>
      <c r="D185" s="8">
        <v>39297</v>
      </c>
      <c r="E185">
        <v>9208994910</v>
      </c>
      <c r="F185" t="s">
        <v>6312</v>
      </c>
      <c r="G185" t="s">
        <v>6077</v>
      </c>
      <c r="H185" t="s">
        <v>6078</v>
      </c>
      <c r="I185" t="s">
        <v>4962</v>
      </c>
      <c r="J185" t="s">
        <v>4968</v>
      </c>
      <c r="K185" s="8">
        <v>45866</v>
      </c>
    </row>
    <row r="186" spans="1:11" x14ac:dyDescent="0.25">
      <c r="A186" t="s">
        <v>2164</v>
      </c>
      <c r="B186" t="s">
        <v>5871</v>
      </c>
      <c r="C186" t="s">
        <v>6075</v>
      </c>
      <c r="D186" s="8">
        <v>24204</v>
      </c>
      <c r="E186">
        <v>9710149111</v>
      </c>
      <c r="F186" t="s">
        <v>6313</v>
      </c>
      <c r="G186" t="s">
        <v>6105</v>
      </c>
      <c r="H186" t="s">
        <v>6106</v>
      </c>
      <c r="I186" t="s">
        <v>4962</v>
      </c>
      <c r="J186" t="s">
        <v>4964</v>
      </c>
      <c r="K186" s="8">
        <v>44348</v>
      </c>
    </row>
    <row r="187" spans="1:11" x14ac:dyDescent="0.25">
      <c r="A187" t="s">
        <v>2187</v>
      </c>
      <c r="B187" t="s">
        <v>5039</v>
      </c>
      <c r="C187" t="s">
        <v>6075</v>
      </c>
      <c r="D187" s="8">
        <v>36488</v>
      </c>
      <c r="E187">
        <v>9940612700</v>
      </c>
      <c r="F187" t="s">
        <v>6314</v>
      </c>
      <c r="G187" t="s">
        <v>6097</v>
      </c>
      <c r="H187" t="s">
        <v>6078</v>
      </c>
      <c r="I187" t="s">
        <v>4962</v>
      </c>
      <c r="J187" t="s">
        <v>4964</v>
      </c>
      <c r="K187" s="8">
        <v>43934</v>
      </c>
    </row>
    <row r="188" spans="1:11" x14ac:dyDescent="0.25">
      <c r="A188" t="s">
        <v>1149</v>
      </c>
      <c r="B188" t="s">
        <v>6010</v>
      </c>
      <c r="C188" t="s">
        <v>6085</v>
      </c>
      <c r="D188" s="8">
        <v>28123</v>
      </c>
      <c r="E188">
        <v>9555000733</v>
      </c>
      <c r="F188" t="s">
        <v>6315</v>
      </c>
      <c r="G188" t="s">
        <v>6091</v>
      </c>
      <c r="H188" t="s">
        <v>6092</v>
      </c>
      <c r="I188" t="s">
        <v>4992</v>
      </c>
      <c r="J188" t="s">
        <v>4964</v>
      </c>
      <c r="K188" s="8">
        <v>45302</v>
      </c>
    </row>
    <row r="189" spans="1:11" x14ac:dyDescent="0.25">
      <c r="A189" t="s">
        <v>985</v>
      </c>
      <c r="B189" t="s">
        <v>4982</v>
      </c>
      <c r="C189" t="s">
        <v>6085</v>
      </c>
      <c r="D189" s="8">
        <v>35315</v>
      </c>
      <c r="E189">
        <v>9410579235</v>
      </c>
      <c r="F189" t="s">
        <v>6316</v>
      </c>
      <c r="G189" t="s">
        <v>6088</v>
      </c>
      <c r="H189" t="s">
        <v>6089</v>
      </c>
      <c r="I189" t="s">
        <v>5163</v>
      </c>
      <c r="J189" t="s">
        <v>4958</v>
      </c>
      <c r="K189" s="8">
        <v>45643</v>
      </c>
    </row>
    <row r="190" spans="1:11" x14ac:dyDescent="0.25">
      <c r="A190" t="s">
        <v>3010</v>
      </c>
      <c r="B190" t="s">
        <v>5016</v>
      </c>
      <c r="C190" t="s">
        <v>6075</v>
      </c>
      <c r="D190" s="8">
        <v>35890</v>
      </c>
      <c r="E190">
        <v>9741955612</v>
      </c>
      <c r="F190" t="s">
        <v>6317</v>
      </c>
      <c r="G190" t="s">
        <v>6151</v>
      </c>
      <c r="H190" t="s">
        <v>6078</v>
      </c>
      <c r="I190" t="s">
        <v>4962</v>
      </c>
      <c r="J190" t="s">
        <v>4958</v>
      </c>
      <c r="K190" s="8">
        <v>44220</v>
      </c>
    </row>
    <row r="191" spans="1:11" x14ac:dyDescent="0.25">
      <c r="A191" t="s">
        <v>1297</v>
      </c>
      <c r="B191" t="s">
        <v>5095</v>
      </c>
      <c r="C191" t="s">
        <v>6075</v>
      </c>
      <c r="D191" s="8">
        <v>27061</v>
      </c>
      <c r="E191">
        <v>9647960971</v>
      </c>
      <c r="F191" t="s">
        <v>6318</v>
      </c>
      <c r="G191" t="s">
        <v>6125</v>
      </c>
      <c r="H191" t="s">
        <v>6109</v>
      </c>
      <c r="I191" t="s">
        <v>4962</v>
      </c>
      <c r="J191" t="s">
        <v>4964</v>
      </c>
      <c r="K191" s="8">
        <v>45497</v>
      </c>
    </row>
    <row r="192" spans="1:11" x14ac:dyDescent="0.25">
      <c r="A192" t="s">
        <v>112</v>
      </c>
      <c r="B192" t="s">
        <v>4963</v>
      </c>
      <c r="C192" t="s">
        <v>6085</v>
      </c>
      <c r="D192" s="8">
        <v>38541</v>
      </c>
      <c r="E192">
        <v>9422807973</v>
      </c>
      <c r="F192" t="s">
        <v>6319</v>
      </c>
      <c r="G192" t="s">
        <v>6151</v>
      </c>
      <c r="H192" t="s">
        <v>6078</v>
      </c>
      <c r="I192" t="s">
        <v>4962</v>
      </c>
      <c r="J192" t="s">
        <v>4964</v>
      </c>
      <c r="K192" s="8">
        <v>43387</v>
      </c>
    </row>
    <row r="193" spans="1:11" x14ac:dyDescent="0.25">
      <c r="A193" t="s">
        <v>1281</v>
      </c>
      <c r="B193" t="s">
        <v>5156</v>
      </c>
      <c r="C193" t="s">
        <v>6075</v>
      </c>
      <c r="D193" s="8">
        <v>38324</v>
      </c>
      <c r="E193">
        <v>9563816134</v>
      </c>
      <c r="F193" t="s">
        <v>6320</v>
      </c>
      <c r="G193" t="s">
        <v>6097</v>
      </c>
      <c r="H193" t="s">
        <v>6078</v>
      </c>
      <c r="I193" t="s">
        <v>4962</v>
      </c>
      <c r="J193" t="s">
        <v>4964</v>
      </c>
      <c r="K193" s="8">
        <v>44245</v>
      </c>
    </row>
    <row r="194" spans="1:11" x14ac:dyDescent="0.25">
      <c r="A194" t="s">
        <v>3104</v>
      </c>
      <c r="B194" t="s">
        <v>6005</v>
      </c>
      <c r="C194" t="s">
        <v>6085</v>
      </c>
      <c r="D194" s="8">
        <v>30520</v>
      </c>
      <c r="E194">
        <v>9467901802</v>
      </c>
      <c r="F194" t="s">
        <v>6321</v>
      </c>
      <c r="G194" t="s">
        <v>6105</v>
      </c>
      <c r="H194" t="s">
        <v>6106</v>
      </c>
      <c r="I194" t="s">
        <v>4962</v>
      </c>
      <c r="J194" t="s">
        <v>4964</v>
      </c>
      <c r="K194" s="8">
        <v>45894</v>
      </c>
    </row>
    <row r="195" spans="1:11" x14ac:dyDescent="0.25">
      <c r="A195" t="s">
        <v>2161</v>
      </c>
      <c r="B195" t="s">
        <v>5948</v>
      </c>
      <c r="C195" t="s">
        <v>6075</v>
      </c>
      <c r="D195" s="8">
        <v>30629</v>
      </c>
      <c r="E195">
        <v>9326155683</v>
      </c>
      <c r="F195" t="s">
        <v>6322</v>
      </c>
      <c r="G195" t="s">
        <v>6108</v>
      </c>
      <c r="H195" t="s">
        <v>6109</v>
      </c>
      <c r="I195" t="s">
        <v>4962</v>
      </c>
      <c r="J195" t="s">
        <v>4968</v>
      </c>
      <c r="K195" s="8">
        <v>44500</v>
      </c>
    </row>
    <row r="196" spans="1:11" x14ac:dyDescent="0.25">
      <c r="A196" t="s">
        <v>1912</v>
      </c>
      <c r="B196" t="s">
        <v>6013</v>
      </c>
      <c r="C196" t="s">
        <v>6085</v>
      </c>
      <c r="D196" s="8">
        <v>24471</v>
      </c>
      <c r="E196">
        <v>9102198503</v>
      </c>
      <c r="F196" t="s">
        <v>6323</v>
      </c>
      <c r="G196" t="s">
        <v>6121</v>
      </c>
      <c r="H196" t="s">
        <v>6122</v>
      </c>
      <c r="I196" t="s">
        <v>4962</v>
      </c>
      <c r="J196" t="s">
        <v>4968</v>
      </c>
      <c r="K196" s="8">
        <v>45748</v>
      </c>
    </row>
    <row r="197" spans="1:11" x14ac:dyDescent="0.25">
      <c r="A197" t="s">
        <v>6324</v>
      </c>
      <c r="B197" t="s">
        <v>5476</v>
      </c>
      <c r="C197" t="s">
        <v>6085</v>
      </c>
      <c r="D197" s="8">
        <v>25776</v>
      </c>
      <c r="E197">
        <v>9696775664</v>
      </c>
      <c r="F197" t="s">
        <v>6325</v>
      </c>
      <c r="G197" t="s">
        <v>6077</v>
      </c>
      <c r="H197" t="s">
        <v>6078</v>
      </c>
      <c r="I197" t="s">
        <v>4962</v>
      </c>
      <c r="J197" t="s">
        <v>4964</v>
      </c>
      <c r="K197" s="8">
        <v>44793</v>
      </c>
    </row>
    <row r="198" spans="1:11" x14ac:dyDescent="0.25">
      <c r="A198" t="s">
        <v>437</v>
      </c>
      <c r="B198" t="s">
        <v>5927</v>
      </c>
      <c r="C198" t="s">
        <v>6075</v>
      </c>
      <c r="D198" s="8">
        <v>37723</v>
      </c>
      <c r="E198">
        <v>9945362558</v>
      </c>
      <c r="F198" t="s">
        <v>6326</v>
      </c>
      <c r="G198" t="s">
        <v>6088</v>
      </c>
      <c r="H198" t="s">
        <v>6089</v>
      </c>
      <c r="I198" t="s">
        <v>5163</v>
      </c>
      <c r="J198" t="s">
        <v>4964</v>
      </c>
      <c r="K198" s="8">
        <v>43433</v>
      </c>
    </row>
    <row r="199" spans="1:11" x14ac:dyDescent="0.25">
      <c r="A199" t="s">
        <v>1489</v>
      </c>
      <c r="B199" t="s">
        <v>5083</v>
      </c>
      <c r="C199" t="s">
        <v>6075</v>
      </c>
      <c r="D199" s="8">
        <v>34677</v>
      </c>
      <c r="E199">
        <v>9232516483</v>
      </c>
      <c r="F199" t="s">
        <v>6327</v>
      </c>
      <c r="G199" t="s">
        <v>6113</v>
      </c>
      <c r="H199" t="s">
        <v>6114</v>
      </c>
      <c r="I199" t="s">
        <v>5163</v>
      </c>
      <c r="J199" t="s">
        <v>4968</v>
      </c>
      <c r="K199" s="8">
        <v>45854</v>
      </c>
    </row>
    <row r="200" spans="1:11" x14ac:dyDescent="0.25">
      <c r="A200" t="s">
        <v>2781</v>
      </c>
      <c r="B200" t="s">
        <v>5827</v>
      </c>
      <c r="C200" t="s">
        <v>6085</v>
      </c>
      <c r="D200" s="8">
        <v>31819</v>
      </c>
      <c r="E200">
        <v>9290252696</v>
      </c>
      <c r="F200" t="s">
        <v>6328</v>
      </c>
      <c r="G200" t="s">
        <v>6125</v>
      </c>
      <c r="H200" t="s">
        <v>6109</v>
      </c>
      <c r="I200" t="s">
        <v>4962</v>
      </c>
      <c r="J200" t="s">
        <v>4964</v>
      </c>
      <c r="K200" s="8">
        <v>44685</v>
      </c>
    </row>
    <row r="201" spans="1:11" x14ac:dyDescent="0.25">
      <c r="A201" t="s">
        <v>993</v>
      </c>
      <c r="B201" t="s">
        <v>5281</v>
      </c>
      <c r="C201" t="s">
        <v>6085</v>
      </c>
      <c r="D201" s="8">
        <v>32229</v>
      </c>
      <c r="E201">
        <v>9577361628</v>
      </c>
      <c r="F201" t="s">
        <v>6329</v>
      </c>
      <c r="G201" t="s">
        <v>6077</v>
      </c>
      <c r="H201" t="s">
        <v>6078</v>
      </c>
      <c r="I201" t="s">
        <v>4962</v>
      </c>
      <c r="J201" t="s">
        <v>4958</v>
      </c>
      <c r="K201" s="8">
        <v>43891</v>
      </c>
    </row>
    <row r="202" spans="1:11" x14ac:dyDescent="0.25">
      <c r="A202" t="s">
        <v>3244</v>
      </c>
      <c r="B202" t="s">
        <v>5661</v>
      </c>
      <c r="C202" t="s">
        <v>6075</v>
      </c>
      <c r="D202" s="8">
        <v>31815</v>
      </c>
      <c r="E202">
        <v>9196600815</v>
      </c>
      <c r="F202" t="s">
        <v>6330</v>
      </c>
      <c r="G202" t="s">
        <v>6077</v>
      </c>
      <c r="H202" t="s">
        <v>6078</v>
      </c>
      <c r="I202" t="s">
        <v>4962</v>
      </c>
      <c r="J202" t="s">
        <v>4964</v>
      </c>
      <c r="K202" s="8">
        <v>43885</v>
      </c>
    </row>
    <row r="203" spans="1:11" x14ac:dyDescent="0.25">
      <c r="A203" t="s">
        <v>1361</v>
      </c>
      <c r="B203" t="s">
        <v>5243</v>
      </c>
      <c r="C203" t="s">
        <v>6085</v>
      </c>
      <c r="D203" s="8">
        <v>27336</v>
      </c>
      <c r="E203">
        <v>9630223017</v>
      </c>
      <c r="F203" t="s">
        <v>6331</v>
      </c>
      <c r="G203" t="s">
        <v>6084</v>
      </c>
      <c r="H203" t="s">
        <v>6078</v>
      </c>
      <c r="I203" t="s">
        <v>4962</v>
      </c>
      <c r="J203" t="s">
        <v>4964</v>
      </c>
      <c r="K203" s="8">
        <v>44060</v>
      </c>
    </row>
    <row r="204" spans="1:11" x14ac:dyDescent="0.25">
      <c r="A204" t="s">
        <v>863</v>
      </c>
      <c r="B204" t="s">
        <v>5937</v>
      </c>
      <c r="C204" t="s">
        <v>6085</v>
      </c>
      <c r="D204" s="8">
        <v>26941</v>
      </c>
      <c r="E204">
        <v>9310546588</v>
      </c>
      <c r="F204" t="s">
        <v>6332</v>
      </c>
      <c r="G204" t="s">
        <v>6129</v>
      </c>
      <c r="H204" t="s">
        <v>6130</v>
      </c>
      <c r="I204" t="s">
        <v>5060</v>
      </c>
      <c r="J204" t="s">
        <v>4968</v>
      </c>
      <c r="K204" s="8">
        <v>43130</v>
      </c>
    </row>
    <row r="205" spans="1:11" x14ac:dyDescent="0.25">
      <c r="A205" t="s">
        <v>2394</v>
      </c>
      <c r="B205" t="s">
        <v>5115</v>
      </c>
      <c r="C205" t="s">
        <v>6075</v>
      </c>
      <c r="D205" s="8">
        <v>29178</v>
      </c>
      <c r="E205">
        <v>9637220565</v>
      </c>
      <c r="F205" t="s">
        <v>6333</v>
      </c>
      <c r="G205" t="s">
        <v>6088</v>
      </c>
      <c r="H205" t="s">
        <v>6089</v>
      </c>
      <c r="I205" t="s">
        <v>5163</v>
      </c>
      <c r="J205" t="s">
        <v>4958</v>
      </c>
      <c r="K205" s="8">
        <v>45432</v>
      </c>
    </row>
    <row r="206" spans="1:11" x14ac:dyDescent="0.25">
      <c r="A206" t="s">
        <v>307</v>
      </c>
      <c r="B206" t="s">
        <v>5035</v>
      </c>
      <c r="C206" t="s">
        <v>6075</v>
      </c>
      <c r="D206" s="8">
        <v>38627</v>
      </c>
      <c r="E206">
        <v>9832703812</v>
      </c>
      <c r="F206" t="s">
        <v>6334</v>
      </c>
      <c r="G206" t="s">
        <v>6105</v>
      </c>
      <c r="H206" t="s">
        <v>6106</v>
      </c>
      <c r="I206" t="s">
        <v>4962</v>
      </c>
      <c r="J206" t="s">
        <v>4958</v>
      </c>
      <c r="K206" s="8">
        <v>45854</v>
      </c>
    </row>
    <row r="207" spans="1:11" x14ac:dyDescent="0.25">
      <c r="A207" t="s">
        <v>453</v>
      </c>
      <c r="B207" t="s">
        <v>5055</v>
      </c>
      <c r="C207" t="s">
        <v>6075</v>
      </c>
      <c r="D207" s="8">
        <v>24292</v>
      </c>
      <c r="E207">
        <v>9236827900</v>
      </c>
      <c r="F207" t="s">
        <v>6335</v>
      </c>
      <c r="G207" t="s">
        <v>6151</v>
      </c>
      <c r="H207" t="s">
        <v>6078</v>
      </c>
      <c r="I207" t="s">
        <v>4962</v>
      </c>
      <c r="J207" t="s">
        <v>4958</v>
      </c>
      <c r="K207" s="8">
        <v>43367</v>
      </c>
    </row>
    <row r="208" spans="1:11" x14ac:dyDescent="0.25">
      <c r="A208" t="s">
        <v>679</v>
      </c>
      <c r="B208" t="s">
        <v>5260</v>
      </c>
      <c r="C208" t="s">
        <v>6075</v>
      </c>
      <c r="D208" s="8">
        <v>37230</v>
      </c>
      <c r="E208">
        <v>9305999029</v>
      </c>
      <c r="F208" t="s">
        <v>6336</v>
      </c>
      <c r="G208" t="s">
        <v>6121</v>
      </c>
      <c r="H208" t="s">
        <v>6122</v>
      </c>
      <c r="I208" t="s">
        <v>4962</v>
      </c>
      <c r="J208" t="s">
        <v>4964</v>
      </c>
      <c r="K208" s="8">
        <v>44224</v>
      </c>
    </row>
    <row r="209" spans="1:11" x14ac:dyDescent="0.25">
      <c r="A209" t="s">
        <v>4467</v>
      </c>
      <c r="B209" t="s">
        <v>5465</v>
      </c>
      <c r="C209" t="s">
        <v>6085</v>
      </c>
      <c r="D209" s="8">
        <v>37553</v>
      </c>
      <c r="E209">
        <v>9371571930</v>
      </c>
      <c r="F209" t="s">
        <v>6337</v>
      </c>
      <c r="G209" t="s">
        <v>6077</v>
      </c>
      <c r="H209" t="s">
        <v>6078</v>
      </c>
      <c r="I209" t="s">
        <v>4962</v>
      </c>
      <c r="J209" t="s">
        <v>4964</v>
      </c>
      <c r="K209" s="8">
        <v>45617</v>
      </c>
    </row>
    <row r="210" spans="1:11" x14ac:dyDescent="0.25">
      <c r="A210" t="s">
        <v>1013</v>
      </c>
      <c r="B210" t="s">
        <v>5210</v>
      </c>
      <c r="C210" t="s">
        <v>6085</v>
      </c>
      <c r="D210" s="8">
        <v>34085</v>
      </c>
      <c r="E210">
        <v>9822735389</v>
      </c>
      <c r="F210" t="s">
        <v>6338</v>
      </c>
      <c r="G210" t="s">
        <v>6108</v>
      </c>
      <c r="H210" t="s">
        <v>6109</v>
      </c>
      <c r="I210" t="s">
        <v>4962</v>
      </c>
      <c r="J210" t="s">
        <v>4958</v>
      </c>
      <c r="K210" s="8">
        <v>45726</v>
      </c>
    </row>
    <row r="211" spans="1:11" x14ac:dyDescent="0.25">
      <c r="A211" t="s">
        <v>1535</v>
      </c>
      <c r="B211" t="s">
        <v>5332</v>
      </c>
      <c r="C211" t="s">
        <v>6085</v>
      </c>
      <c r="D211" s="8">
        <v>33422</v>
      </c>
      <c r="E211">
        <v>9230693381</v>
      </c>
      <c r="F211" t="s">
        <v>6339</v>
      </c>
      <c r="G211" t="s">
        <v>6129</v>
      </c>
      <c r="H211" t="s">
        <v>6130</v>
      </c>
      <c r="I211" t="s">
        <v>5060</v>
      </c>
      <c r="J211" t="s">
        <v>4968</v>
      </c>
      <c r="K211" s="8">
        <v>44223</v>
      </c>
    </row>
    <row r="212" spans="1:11" x14ac:dyDescent="0.25">
      <c r="A212" t="s">
        <v>2758</v>
      </c>
      <c r="B212" t="s">
        <v>4987</v>
      </c>
      <c r="C212" t="s">
        <v>6075</v>
      </c>
      <c r="D212" s="8">
        <v>37039</v>
      </c>
      <c r="E212">
        <v>9874404381</v>
      </c>
      <c r="F212" t="s">
        <v>6340</v>
      </c>
      <c r="G212" t="s">
        <v>6108</v>
      </c>
      <c r="H212" t="s">
        <v>6109</v>
      </c>
      <c r="I212" t="s">
        <v>4962</v>
      </c>
      <c r="J212" t="s">
        <v>4968</v>
      </c>
      <c r="K212" s="8">
        <v>43279</v>
      </c>
    </row>
    <row r="213" spans="1:11" x14ac:dyDescent="0.25">
      <c r="A213" t="s">
        <v>236</v>
      </c>
      <c r="B213" t="s">
        <v>5171</v>
      </c>
      <c r="C213" t="s">
        <v>6085</v>
      </c>
      <c r="D213" s="8">
        <v>37536</v>
      </c>
      <c r="E213">
        <v>9439562230</v>
      </c>
      <c r="F213" t="s">
        <v>6341</v>
      </c>
      <c r="G213" t="s">
        <v>6084</v>
      </c>
      <c r="H213" t="s">
        <v>6078</v>
      </c>
      <c r="I213" t="s">
        <v>4962</v>
      </c>
      <c r="J213" t="s">
        <v>4964</v>
      </c>
      <c r="K213" s="8">
        <v>44939</v>
      </c>
    </row>
    <row r="214" spans="1:11" x14ac:dyDescent="0.25">
      <c r="A214" t="s">
        <v>6342</v>
      </c>
      <c r="B214" t="s">
        <v>5717</v>
      </c>
      <c r="C214" t="s">
        <v>6085</v>
      </c>
      <c r="D214" s="8">
        <v>38827</v>
      </c>
      <c r="E214">
        <v>9891824663</v>
      </c>
      <c r="F214" t="s">
        <v>6343</v>
      </c>
      <c r="G214" t="s">
        <v>6094</v>
      </c>
      <c r="H214" t="s">
        <v>6078</v>
      </c>
      <c r="I214" t="s">
        <v>4962</v>
      </c>
      <c r="J214" t="s">
        <v>4968</v>
      </c>
      <c r="K214" s="8">
        <v>43204</v>
      </c>
    </row>
    <row r="215" spans="1:11" x14ac:dyDescent="0.25">
      <c r="A215" t="s">
        <v>3063</v>
      </c>
      <c r="B215" t="s">
        <v>5953</v>
      </c>
      <c r="C215" t="s">
        <v>6075</v>
      </c>
      <c r="D215" s="8">
        <v>28281</v>
      </c>
      <c r="E215">
        <v>9276610744</v>
      </c>
      <c r="F215" t="s">
        <v>6344</v>
      </c>
      <c r="G215" t="s">
        <v>6125</v>
      </c>
      <c r="H215" t="s">
        <v>6109</v>
      </c>
      <c r="I215" t="s">
        <v>4962</v>
      </c>
      <c r="J215" t="s">
        <v>4964</v>
      </c>
      <c r="K215" s="8">
        <v>43907</v>
      </c>
    </row>
    <row r="216" spans="1:11" x14ac:dyDescent="0.25">
      <c r="A216" t="s">
        <v>2047</v>
      </c>
      <c r="B216" t="s">
        <v>5026</v>
      </c>
      <c r="C216" t="s">
        <v>6075</v>
      </c>
      <c r="D216" s="8">
        <v>23259</v>
      </c>
      <c r="E216">
        <v>9615360022</v>
      </c>
      <c r="F216" t="s">
        <v>6345</v>
      </c>
      <c r="G216" t="s">
        <v>6097</v>
      </c>
      <c r="H216" t="s">
        <v>6078</v>
      </c>
      <c r="I216" t="s">
        <v>4962</v>
      </c>
      <c r="J216" t="s">
        <v>4964</v>
      </c>
      <c r="K216" s="8">
        <v>43215</v>
      </c>
    </row>
    <row r="217" spans="1:11" x14ac:dyDescent="0.25">
      <c r="A217" t="s">
        <v>502</v>
      </c>
      <c r="B217" t="s">
        <v>5217</v>
      </c>
      <c r="C217" t="s">
        <v>6075</v>
      </c>
      <c r="D217" s="8">
        <v>31044</v>
      </c>
      <c r="E217">
        <v>9365379125</v>
      </c>
      <c r="F217" t="s">
        <v>6346</v>
      </c>
      <c r="G217" t="s">
        <v>6077</v>
      </c>
      <c r="H217" t="s">
        <v>6078</v>
      </c>
      <c r="I217" t="s">
        <v>4962</v>
      </c>
      <c r="J217" t="s">
        <v>4964</v>
      </c>
      <c r="K217" s="8">
        <v>44126</v>
      </c>
    </row>
    <row r="218" spans="1:11" x14ac:dyDescent="0.25">
      <c r="A218" t="s">
        <v>6347</v>
      </c>
      <c r="B218" t="s">
        <v>6348</v>
      </c>
      <c r="C218" t="s">
        <v>6075</v>
      </c>
      <c r="D218" s="8">
        <v>21873</v>
      </c>
      <c r="E218">
        <v>9657996830</v>
      </c>
      <c r="F218" t="s">
        <v>6349</v>
      </c>
      <c r="G218" t="s">
        <v>6094</v>
      </c>
      <c r="H218" t="s">
        <v>6078</v>
      </c>
      <c r="I218" t="s">
        <v>4962</v>
      </c>
      <c r="J218" t="s">
        <v>4964</v>
      </c>
      <c r="K218" s="8">
        <v>44467</v>
      </c>
    </row>
    <row r="219" spans="1:11" x14ac:dyDescent="0.25">
      <c r="A219" t="s">
        <v>6350</v>
      </c>
      <c r="B219" t="s">
        <v>6351</v>
      </c>
      <c r="C219" t="s">
        <v>6075</v>
      </c>
      <c r="D219" s="8">
        <v>34459</v>
      </c>
      <c r="E219">
        <v>9771463117</v>
      </c>
      <c r="F219" t="s">
        <v>6352</v>
      </c>
      <c r="G219" t="s">
        <v>6097</v>
      </c>
      <c r="H219" t="s">
        <v>6078</v>
      </c>
      <c r="I219" t="s">
        <v>4962</v>
      </c>
      <c r="J219" t="s">
        <v>4964</v>
      </c>
      <c r="K219" s="8">
        <v>43492</v>
      </c>
    </row>
    <row r="220" spans="1:11" x14ac:dyDescent="0.25">
      <c r="A220" t="s">
        <v>1441</v>
      </c>
      <c r="B220" t="s">
        <v>5092</v>
      </c>
      <c r="C220" t="s">
        <v>6085</v>
      </c>
      <c r="D220" s="8">
        <v>22078</v>
      </c>
      <c r="E220">
        <v>9505224939</v>
      </c>
      <c r="F220" t="s">
        <v>6353</v>
      </c>
      <c r="G220" t="s">
        <v>6097</v>
      </c>
      <c r="H220" t="s">
        <v>6078</v>
      </c>
      <c r="I220" t="s">
        <v>4962</v>
      </c>
      <c r="J220" t="s">
        <v>4958</v>
      </c>
      <c r="K220" s="8">
        <v>43237</v>
      </c>
    </row>
    <row r="221" spans="1:11" x14ac:dyDescent="0.25">
      <c r="A221" t="s">
        <v>4237</v>
      </c>
      <c r="B221" t="s">
        <v>6037</v>
      </c>
      <c r="C221" t="s">
        <v>6075</v>
      </c>
      <c r="D221" s="8">
        <v>22121</v>
      </c>
      <c r="E221">
        <v>9158829061</v>
      </c>
      <c r="F221" t="s">
        <v>6354</v>
      </c>
      <c r="G221" t="s">
        <v>6097</v>
      </c>
      <c r="H221" t="s">
        <v>6078</v>
      </c>
      <c r="I221" t="s">
        <v>4962</v>
      </c>
      <c r="J221" t="s">
        <v>4964</v>
      </c>
      <c r="K221" s="8">
        <v>44911</v>
      </c>
    </row>
    <row r="222" spans="1:11" x14ac:dyDescent="0.25">
      <c r="A222" t="s">
        <v>295</v>
      </c>
      <c r="B222" t="s">
        <v>5795</v>
      </c>
      <c r="C222" t="s">
        <v>6075</v>
      </c>
      <c r="D222" s="8">
        <v>21918</v>
      </c>
      <c r="E222">
        <v>9156052697</v>
      </c>
      <c r="F222" t="s">
        <v>6355</v>
      </c>
      <c r="G222" t="s">
        <v>6125</v>
      </c>
      <c r="H222" t="s">
        <v>6109</v>
      </c>
      <c r="I222" t="s">
        <v>4962</v>
      </c>
      <c r="J222" t="s">
        <v>4958</v>
      </c>
      <c r="K222" s="8">
        <v>45391</v>
      </c>
    </row>
    <row r="223" spans="1:11" x14ac:dyDescent="0.25">
      <c r="A223" t="s">
        <v>3016</v>
      </c>
      <c r="B223" t="s">
        <v>5004</v>
      </c>
      <c r="C223" t="s">
        <v>6085</v>
      </c>
      <c r="D223" s="8">
        <v>33561</v>
      </c>
      <c r="E223">
        <v>9743789670</v>
      </c>
      <c r="F223" t="s">
        <v>6356</v>
      </c>
      <c r="G223" t="s">
        <v>6125</v>
      </c>
      <c r="H223" t="s">
        <v>6109</v>
      </c>
      <c r="I223" t="s">
        <v>4962</v>
      </c>
      <c r="J223" t="s">
        <v>4968</v>
      </c>
      <c r="K223" s="8">
        <v>44055</v>
      </c>
    </row>
    <row r="224" spans="1:11" x14ac:dyDescent="0.25">
      <c r="A224" t="s">
        <v>2103</v>
      </c>
      <c r="B224" t="s">
        <v>5064</v>
      </c>
      <c r="C224" t="s">
        <v>6085</v>
      </c>
      <c r="D224" s="8">
        <v>32670</v>
      </c>
      <c r="E224">
        <v>9953801568</v>
      </c>
      <c r="F224" t="s">
        <v>6357</v>
      </c>
      <c r="G224" t="s">
        <v>6121</v>
      </c>
      <c r="H224" t="s">
        <v>6122</v>
      </c>
      <c r="I224" t="s">
        <v>4962</v>
      </c>
      <c r="J224" t="s">
        <v>4958</v>
      </c>
      <c r="K224" s="8">
        <v>45002</v>
      </c>
    </row>
    <row r="225" spans="1:11" x14ac:dyDescent="0.25">
      <c r="A225" t="s">
        <v>1971</v>
      </c>
      <c r="B225" t="s">
        <v>6020</v>
      </c>
      <c r="C225" t="s">
        <v>6075</v>
      </c>
      <c r="D225" s="8">
        <v>31218</v>
      </c>
      <c r="E225">
        <v>9825609063</v>
      </c>
      <c r="F225" t="s">
        <v>6358</v>
      </c>
      <c r="G225" t="s">
        <v>6121</v>
      </c>
      <c r="H225" t="s">
        <v>6122</v>
      </c>
      <c r="I225" t="s">
        <v>4962</v>
      </c>
      <c r="J225" t="s">
        <v>4964</v>
      </c>
      <c r="K225" s="8">
        <v>45767</v>
      </c>
    </row>
    <row r="226" spans="1:11" x14ac:dyDescent="0.25">
      <c r="A226" t="s">
        <v>1756</v>
      </c>
      <c r="B226" t="s">
        <v>5478</v>
      </c>
      <c r="C226" t="s">
        <v>6085</v>
      </c>
      <c r="D226" s="8">
        <v>39351</v>
      </c>
      <c r="E226">
        <v>9215971195</v>
      </c>
      <c r="F226" t="s">
        <v>6359</v>
      </c>
      <c r="G226" t="s">
        <v>6108</v>
      </c>
      <c r="H226" t="s">
        <v>6109</v>
      </c>
      <c r="I226" t="s">
        <v>4962</v>
      </c>
      <c r="J226" t="s">
        <v>4968</v>
      </c>
      <c r="K226" s="8">
        <v>43889</v>
      </c>
    </row>
    <row r="227" spans="1:11" x14ac:dyDescent="0.25">
      <c r="A227" t="s">
        <v>6360</v>
      </c>
      <c r="B227" t="s">
        <v>6361</v>
      </c>
      <c r="C227" t="s">
        <v>6085</v>
      </c>
      <c r="D227" s="8">
        <v>26434</v>
      </c>
      <c r="E227">
        <v>9235271742</v>
      </c>
      <c r="F227" t="s">
        <v>6362</v>
      </c>
      <c r="G227" t="s">
        <v>6121</v>
      </c>
      <c r="H227" t="s">
        <v>6122</v>
      </c>
      <c r="I227" t="s">
        <v>4962</v>
      </c>
      <c r="J227" t="s">
        <v>4964</v>
      </c>
      <c r="K227" s="8">
        <v>45448</v>
      </c>
    </row>
    <row r="228" spans="1:11" x14ac:dyDescent="0.25">
      <c r="A228" t="s">
        <v>1615</v>
      </c>
      <c r="B228" t="s">
        <v>5016</v>
      </c>
      <c r="C228" t="s">
        <v>6075</v>
      </c>
      <c r="D228" s="8">
        <v>35864</v>
      </c>
      <c r="E228">
        <v>9766633565</v>
      </c>
      <c r="F228" t="s">
        <v>6363</v>
      </c>
      <c r="G228" t="s">
        <v>6084</v>
      </c>
      <c r="H228" t="s">
        <v>6078</v>
      </c>
      <c r="I228" t="s">
        <v>4962</v>
      </c>
      <c r="J228" t="s">
        <v>4968</v>
      </c>
      <c r="K228" s="8">
        <v>46069</v>
      </c>
    </row>
    <row r="229" spans="1:11" x14ac:dyDescent="0.25">
      <c r="A229" t="s">
        <v>1128</v>
      </c>
      <c r="B229" t="s">
        <v>5128</v>
      </c>
      <c r="C229" t="s">
        <v>6085</v>
      </c>
      <c r="D229" s="8">
        <v>21534</v>
      </c>
      <c r="E229">
        <v>9237096167</v>
      </c>
      <c r="F229" t="s">
        <v>6364</v>
      </c>
      <c r="G229" t="s">
        <v>6094</v>
      </c>
      <c r="H229" t="s">
        <v>6078</v>
      </c>
      <c r="I229" t="s">
        <v>4962</v>
      </c>
      <c r="J229" t="s">
        <v>4958</v>
      </c>
      <c r="K229" s="8">
        <v>43348</v>
      </c>
    </row>
    <row r="230" spans="1:11" x14ac:dyDescent="0.25">
      <c r="A230" t="s">
        <v>3121</v>
      </c>
      <c r="B230" t="s">
        <v>6003</v>
      </c>
      <c r="C230" t="s">
        <v>6075</v>
      </c>
      <c r="D230" s="8">
        <v>31812</v>
      </c>
      <c r="E230">
        <v>9726706507</v>
      </c>
      <c r="F230" t="s">
        <v>6365</v>
      </c>
      <c r="G230" t="s">
        <v>6125</v>
      </c>
      <c r="H230" t="s">
        <v>6109</v>
      </c>
      <c r="I230" t="s">
        <v>4962</v>
      </c>
      <c r="J230" t="s">
        <v>4968</v>
      </c>
      <c r="K230" s="8">
        <v>44375</v>
      </c>
    </row>
    <row r="231" spans="1:11" x14ac:dyDescent="0.25">
      <c r="A231" t="s">
        <v>2005</v>
      </c>
      <c r="B231" t="s">
        <v>5266</v>
      </c>
      <c r="C231" t="s">
        <v>6075</v>
      </c>
      <c r="D231" s="8">
        <v>31326</v>
      </c>
      <c r="E231">
        <v>9496028184</v>
      </c>
      <c r="F231" t="s">
        <v>6366</v>
      </c>
      <c r="G231" t="s">
        <v>6252</v>
      </c>
      <c r="H231" t="s">
        <v>6199</v>
      </c>
      <c r="I231" t="s">
        <v>5060</v>
      </c>
      <c r="J231" t="s">
        <v>4968</v>
      </c>
      <c r="K231" s="8">
        <v>44293</v>
      </c>
    </row>
    <row r="232" spans="1:11" x14ac:dyDescent="0.25">
      <c r="A232" t="s">
        <v>258</v>
      </c>
      <c r="B232" t="s">
        <v>5298</v>
      </c>
      <c r="C232" t="s">
        <v>6085</v>
      </c>
      <c r="D232" s="8">
        <v>36706</v>
      </c>
      <c r="E232">
        <v>9158634129</v>
      </c>
      <c r="F232" t="s">
        <v>6367</v>
      </c>
      <c r="G232" t="s">
        <v>6118</v>
      </c>
      <c r="H232" t="s">
        <v>6119</v>
      </c>
      <c r="I232" t="s">
        <v>5163</v>
      </c>
      <c r="J232" t="s">
        <v>4958</v>
      </c>
      <c r="K232" s="8">
        <v>45392</v>
      </c>
    </row>
    <row r="233" spans="1:11" x14ac:dyDescent="0.25">
      <c r="A233" t="s">
        <v>713</v>
      </c>
      <c r="B233" t="s">
        <v>5384</v>
      </c>
      <c r="C233" t="s">
        <v>6085</v>
      </c>
      <c r="D233" s="8">
        <v>26684</v>
      </c>
      <c r="E233">
        <v>9466738585</v>
      </c>
      <c r="F233" t="s">
        <v>6368</v>
      </c>
      <c r="G233" t="s">
        <v>6094</v>
      </c>
      <c r="H233" t="s">
        <v>6078</v>
      </c>
      <c r="I233" t="s">
        <v>4962</v>
      </c>
      <c r="J233" t="s">
        <v>4964</v>
      </c>
      <c r="K233" s="8">
        <v>43381</v>
      </c>
    </row>
    <row r="234" spans="1:11" x14ac:dyDescent="0.25">
      <c r="A234" t="s">
        <v>703</v>
      </c>
      <c r="B234" t="s">
        <v>5387</v>
      </c>
      <c r="C234" t="s">
        <v>6075</v>
      </c>
      <c r="D234" s="8">
        <v>35405</v>
      </c>
      <c r="E234">
        <v>9843473702</v>
      </c>
      <c r="F234" t="s">
        <v>6369</v>
      </c>
      <c r="G234" t="s">
        <v>6108</v>
      </c>
      <c r="H234" t="s">
        <v>6109</v>
      </c>
      <c r="I234" t="s">
        <v>4962</v>
      </c>
      <c r="J234" t="s">
        <v>4964</v>
      </c>
      <c r="K234" s="8">
        <v>45557</v>
      </c>
    </row>
    <row r="235" spans="1:11" x14ac:dyDescent="0.25">
      <c r="A235" t="s">
        <v>3544</v>
      </c>
      <c r="B235" t="s">
        <v>5027</v>
      </c>
      <c r="C235" t="s">
        <v>6075</v>
      </c>
      <c r="D235" s="8">
        <v>31088</v>
      </c>
      <c r="E235">
        <v>9421726973</v>
      </c>
      <c r="F235" t="s">
        <v>6370</v>
      </c>
      <c r="G235" t="s">
        <v>6121</v>
      </c>
      <c r="H235" t="s">
        <v>6122</v>
      </c>
      <c r="I235" t="s">
        <v>4962</v>
      </c>
      <c r="J235" t="s">
        <v>4964</v>
      </c>
      <c r="K235" s="8">
        <v>45624</v>
      </c>
    </row>
    <row r="236" spans="1:11" x14ac:dyDescent="0.25">
      <c r="A236" t="s">
        <v>996</v>
      </c>
      <c r="B236" t="s">
        <v>5797</v>
      </c>
      <c r="C236" t="s">
        <v>6085</v>
      </c>
      <c r="D236" s="8">
        <v>21472</v>
      </c>
      <c r="E236">
        <v>9335585271</v>
      </c>
      <c r="F236" t="s">
        <v>6371</v>
      </c>
      <c r="G236" t="s">
        <v>6151</v>
      </c>
      <c r="H236" t="s">
        <v>6078</v>
      </c>
      <c r="I236" t="s">
        <v>4962</v>
      </c>
      <c r="J236" t="s">
        <v>4958</v>
      </c>
      <c r="K236" s="8">
        <v>45132</v>
      </c>
    </row>
    <row r="237" spans="1:11" x14ac:dyDescent="0.25">
      <c r="A237" t="s">
        <v>1788</v>
      </c>
      <c r="B237" t="s">
        <v>5306</v>
      </c>
      <c r="C237" t="s">
        <v>6085</v>
      </c>
      <c r="D237" s="8">
        <v>35377</v>
      </c>
      <c r="E237">
        <v>9328855734</v>
      </c>
      <c r="F237" t="s">
        <v>6372</v>
      </c>
      <c r="G237" t="s">
        <v>6118</v>
      </c>
      <c r="H237" t="s">
        <v>6119</v>
      </c>
      <c r="I237" t="s">
        <v>5163</v>
      </c>
      <c r="J237" t="s">
        <v>4964</v>
      </c>
      <c r="K237" s="8">
        <v>45656</v>
      </c>
    </row>
    <row r="238" spans="1:11" x14ac:dyDescent="0.25">
      <c r="A238" t="s">
        <v>140</v>
      </c>
      <c r="B238" t="s">
        <v>5495</v>
      </c>
      <c r="C238" t="s">
        <v>6075</v>
      </c>
      <c r="D238" s="8">
        <v>32407</v>
      </c>
      <c r="E238">
        <v>9529832349</v>
      </c>
      <c r="F238" t="s">
        <v>6373</v>
      </c>
      <c r="G238" t="s">
        <v>6080</v>
      </c>
      <c r="H238" t="s">
        <v>6078</v>
      </c>
      <c r="I238" t="s">
        <v>4962</v>
      </c>
      <c r="J238" t="s">
        <v>4964</v>
      </c>
      <c r="K238" s="8">
        <v>43941</v>
      </c>
    </row>
    <row r="239" spans="1:11" x14ac:dyDescent="0.25">
      <c r="A239" t="s">
        <v>3307</v>
      </c>
      <c r="B239" t="s">
        <v>5499</v>
      </c>
      <c r="C239" t="s">
        <v>6085</v>
      </c>
      <c r="D239" s="8">
        <v>22506</v>
      </c>
      <c r="E239">
        <v>9132231138</v>
      </c>
      <c r="F239" t="s">
        <v>6374</v>
      </c>
      <c r="G239" t="s">
        <v>6077</v>
      </c>
      <c r="H239" t="s">
        <v>6078</v>
      </c>
      <c r="I239" t="s">
        <v>4962</v>
      </c>
      <c r="J239" t="s">
        <v>4968</v>
      </c>
      <c r="K239" s="8">
        <v>44566</v>
      </c>
    </row>
    <row r="240" spans="1:11" x14ac:dyDescent="0.25">
      <c r="A240" t="s">
        <v>3629</v>
      </c>
      <c r="B240" t="s">
        <v>5904</v>
      </c>
      <c r="C240" t="s">
        <v>6085</v>
      </c>
      <c r="D240" s="8">
        <v>26460</v>
      </c>
      <c r="E240">
        <v>9728875974</v>
      </c>
      <c r="F240" t="s">
        <v>6375</v>
      </c>
      <c r="G240" t="s">
        <v>6151</v>
      </c>
      <c r="H240" t="s">
        <v>6078</v>
      </c>
      <c r="I240" t="s">
        <v>4962</v>
      </c>
      <c r="J240" t="s">
        <v>4968</v>
      </c>
      <c r="K240" s="8">
        <v>45686</v>
      </c>
    </row>
    <row r="241" spans="1:11" x14ac:dyDescent="0.25">
      <c r="A241" t="s">
        <v>6376</v>
      </c>
      <c r="B241" t="s">
        <v>6377</v>
      </c>
      <c r="C241" t="s">
        <v>6085</v>
      </c>
      <c r="D241" s="8">
        <v>26614</v>
      </c>
      <c r="E241">
        <v>9405051006</v>
      </c>
      <c r="F241" t="s">
        <v>6378</v>
      </c>
      <c r="G241" t="s">
        <v>6142</v>
      </c>
      <c r="H241" t="s">
        <v>6142</v>
      </c>
      <c r="I241" t="s">
        <v>4992</v>
      </c>
      <c r="J241" t="s">
        <v>4964</v>
      </c>
      <c r="K241" s="8">
        <v>43911</v>
      </c>
    </row>
    <row r="242" spans="1:11" x14ac:dyDescent="0.25">
      <c r="A242" t="s">
        <v>6379</v>
      </c>
      <c r="B242" t="s">
        <v>6380</v>
      </c>
      <c r="C242" t="s">
        <v>6075</v>
      </c>
      <c r="D242" s="8">
        <v>31225</v>
      </c>
      <c r="E242">
        <v>9364102119</v>
      </c>
      <c r="F242" t="s">
        <v>6381</v>
      </c>
      <c r="G242" t="s">
        <v>6084</v>
      </c>
      <c r="H242" t="s">
        <v>6078</v>
      </c>
      <c r="I242" t="s">
        <v>4962</v>
      </c>
      <c r="J242" t="s">
        <v>4964</v>
      </c>
      <c r="K242" s="8">
        <v>45372</v>
      </c>
    </row>
    <row r="243" spans="1:11" x14ac:dyDescent="0.25">
      <c r="A243" t="s">
        <v>2206</v>
      </c>
      <c r="B243" t="s">
        <v>5016</v>
      </c>
      <c r="C243" t="s">
        <v>6075</v>
      </c>
      <c r="D243" s="8">
        <v>28668</v>
      </c>
      <c r="E243">
        <v>9122541876</v>
      </c>
      <c r="F243" t="s">
        <v>6382</v>
      </c>
      <c r="G243" t="s">
        <v>6077</v>
      </c>
      <c r="H243" t="s">
        <v>6078</v>
      </c>
      <c r="I243" t="s">
        <v>4962</v>
      </c>
      <c r="J243" t="s">
        <v>4958</v>
      </c>
      <c r="K243" s="8">
        <v>43515</v>
      </c>
    </row>
    <row r="244" spans="1:11" x14ac:dyDescent="0.25">
      <c r="A244" t="s">
        <v>2889</v>
      </c>
      <c r="B244" t="s">
        <v>5502</v>
      </c>
      <c r="C244" t="s">
        <v>6075</v>
      </c>
      <c r="D244" s="8">
        <v>23726</v>
      </c>
      <c r="E244">
        <v>9325740666</v>
      </c>
      <c r="F244" t="s">
        <v>6383</v>
      </c>
      <c r="G244" t="s">
        <v>6151</v>
      </c>
      <c r="H244" t="s">
        <v>6078</v>
      </c>
      <c r="I244" t="s">
        <v>4962</v>
      </c>
      <c r="J244" t="s">
        <v>4968</v>
      </c>
      <c r="K244" s="8">
        <v>44487</v>
      </c>
    </row>
    <row r="245" spans="1:11" x14ac:dyDescent="0.25">
      <c r="A245" t="s">
        <v>1349</v>
      </c>
      <c r="B245" t="s">
        <v>5505</v>
      </c>
      <c r="C245" t="s">
        <v>6075</v>
      </c>
      <c r="D245" s="8">
        <v>32291</v>
      </c>
      <c r="E245">
        <v>9283996190</v>
      </c>
      <c r="F245" t="s">
        <v>6384</v>
      </c>
      <c r="G245" t="s">
        <v>6094</v>
      </c>
      <c r="H245" t="s">
        <v>6078</v>
      </c>
      <c r="I245" t="s">
        <v>4962</v>
      </c>
      <c r="J245" t="s">
        <v>4968</v>
      </c>
      <c r="K245" s="8">
        <v>45808</v>
      </c>
    </row>
    <row r="246" spans="1:11" x14ac:dyDescent="0.25">
      <c r="A246" t="s">
        <v>6385</v>
      </c>
      <c r="B246" t="s">
        <v>6386</v>
      </c>
      <c r="C246" t="s">
        <v>6075</v>
      </c>
      <c r="D246" s="8">
        <v>22232</v>
      </c>
      <c r="E246">
        <v>9255082939</v>
      </c>
      <c r="F246" t="s">
        <v>6387</v>
      </c>
      <c r="G246" t="s">
        <v>6088</v>
      </c>
      <c r="H246" t="s">
        <v>6089</v>
      </c>
      <c r="I246" t="s">
        <v>5163</v>
      </c>
      <c r="J246" t="s">
        <v>4964</v>
      </c>
      <c r="K246" s="8">
        <v>43586</v>
      </c>
    </row>
    <row r="247" spans="1:11" x14ac:dyDescent="0.25">
      <c r="A247" t="s">
        <v>383</v>
      </c>
      <c r="B247" t="s">
        <v>5512</v>
      </c>
      <c r="C247" t="s">
        <v>6085</v>
      </c>
      <c r="D247" s="8">
        <v>32482</v>
      </c>
      <c r="E247">
        <v>9501853574</v>
      </c>
      <c r="F247" t="s">
        <v>6388</v>
      </c>
      <c r="G247" t="s">
        <v>6252</v>
      </c>
      <c r="H247" t="s">
        <v>6199</v>
      </c>
      <c r="I247" t="s">
        <v>5060</v>
      </c>
      <c r="J247" t="s">
        <v>4958</v>
      </c>
      <c r="K247" s="8">
        <v>45945</v>
      </c>
    </row>
    <row r="248" spans="1:11" x14ac:dyDescent="0.25">
      <c r="A248" t="s">
        <v>3101</v>
      </c>
      <c r="B248" t="s">
        <v>5972</v>
      </c>
      <c r="C248" t="s">
        <v>6075</v>
      </c>
      <c r="D248" s="8">
        <v>28103</v>
      </c>
      <c r="E248">
        <v>9919353456</v>
      </c>
      <c r="F248" t="s">
        <v>6389</v>
      </c>
      <c r="G248" t="s">
        <v>6125</v>
      </c>
      <c r="H248" t="s">
        <v>6109</v>
      </c>
      <c r="I248" t="s">
        <v>4962</v>
      </c>
      <c r="J248" t="s">
        <v>4964</v>
      </c>
      <c r="K248" s="8">
        <v>43290</v>
      </c>
    </row>
    <row r="249" spans="1:11" x14ac:dyDescent="0.25">
      <c r="A249" t="s">
        <v>3073</v>
      </c>
      <c r="B249" t="s">
        <v>5893</v>
      </c>
      <c r="C249" t="s">
        <v>6075</v>
      </c>
      <c r="D249" s="8">
        <v>29729</v>
      </c>
      <c r="E249">
        <v>9451844369</v>
      </c>
      <c r="F249" t="s">
        <v>6390</v>
      </c>
      <c r="G249" t="s">
        <v>6094</v>
      </c>
      <c r="H249" t="s">
        <v>6078</v>
      </c>
      <c r="I249" t="s">
        <v>4962</v>
      </c>
      <c r="J249" t="s">
        <v>4964</v>
      </c>
      <c r="K249" s="8">
        <v>43709</v>
      </c>
    </row>
    <row r="250" spans="1:11" x14ac:dyDescent="0.25">
      <c r="A250" t="s">
        <v>3271</v>
      </c>
      <c r="B250" t="s">
        <v>5796</v>
      </c>
      <c r="C250" t="s">
        <v>6085</v>
      </c>
      <c r="D250" s="8">
        <v>36744</v>
      </c>
      <c r="E250">
        <v>9625049703</v>
      </c>
      <c r="F250" t="s">
        <v>6391</v>
      </c>
      <c r="G250" t="s">
        <v>6084</v>
      </c>
      <c r="H250" t="s">
        <v>6078</v>
      </c>
      <c r="I250" t="s">
        <v>4962</v>
      </c>
      <c r="J250" t="s">
        <v>4964</v>
      </c>
      <c r="K250" s="8">
        <v>45493</v>
      </c>
    </row>
    <row r="251" spans="1:11" x14ac:dyDescent="0.25">
      <c r="A251" t="s">
        <v>1545</v>
      </c>
      <c r="B251" t="s">
        <v>5515</v>
      </c>
      <c r="C251" t="s">
        <v>6075</v>
      </c>
      <c r="D251" s="8">
        <v>22215</v>
      </c>
      <c r="E251">
        <v>9646119914</v>
      </c>
      <c r="F251" t="s">
        <v>6392</v>
      </c>
      <c r="G251" t="s">
        <v>6097</v>
      </c>
      <c r="H251" t="s">
        <v>6078</v>
      </c>
      <c r="I251" t="s">
        <v>4962</v>
      </c>
      <c r="J251" t="s">
        <v>4964</v>
      </c>
      <c r="K251" s="8">
        <v>43786</v>
      </c>
    </row>
    <row r="252" spans="1:11" x14ac:dyDescent="0.25">
      <c r="A252" t="s">
        <v>3617</v>
      </c>
      <c r="B252" t="s">
        <v>5837</v>
      </c>
      <c r="C252" t="s">
        <v>6085</v>
      </c>
      <c r="D252" s="8">
        <v>37093</v>
      </c>
      <c r="E252">
        <v>9292198192</v>
      </c>
      <c r="F252" t="s">
        <v>6393</v>
      </c>
      <c r="G252" t="s">
        <v>6105</v>
      </c>
      <c r="H252" t="s">
        <v>6106</v>
      </c>
      <c r="I252" t="s">
        <v>4962</v>
      </c>
      <c r="J252" t="s">
        <v>4968</v>
      </c>
      <c r="K252" s="8">
        <v>45002</v>
      </c>
    </row>
    <row r="253" spans="1:11" x14ac:dyDescent="0.25">
      <c r="A253" t="s">
        <v>2356</v>
      </c>
      <c r="B253" t="s">
        <v>5563</v>
      </c>
      <c r="C253" t="s">
        <v>6085</v>
      </c>
      <c r="D253" s="8">
        <v>35926</v>
      </c>
      <c r="E253">
        <v>9631278888</v>
      </c>
      <c r="F253" t="s">
        <v>6394</v>
      </c>
      <c r="G253" t="s">
        <v>6080</v>
      </c>
      <c r="H253" t="s">
        <v>6078</v>
      </c>
      <c r="I253" t="s">
        <v>4962</v>
      </c>
      <c r="J253" t="s">
        <v>4968</v>
      </c>
      <c r="K253" s="8">
        <v>46032</v>
      </c>
    </row>
    <row r="254" spans="1:11" x14ac:dyDescent="0.25">
      <c r="A254" t="s">
        <v>940</v>
      </c>
      <c r="B254" t="s">
        <v>5905</v>
      </c>
      <c r="C254" t="s">
        <v>6085</v>
      </c>
      <c r="D254" s="8">
        <v>39225</v>
      </c>
      <c r="E254">
        <v>9139303775</v>
      </c>
      <c r="F254" t="s">
        <v>6395</v>
      </c>
      <c r="G254" t="s">
        <v>6121</v>
      </c>
      <c r="H254" t="s">
        <v>6122</v>
      </c>
      <c r="I254" t="s">
        <v>4962</v>
      </c>
      <c r="J254" t="s">
        <v>4968</v>
      </c>
      <c r="K254" s="8">
        <v>45762</v>
      </c>
    </row>
    <row r="255" spans="1:11" x14ac:dyDescent="0.25">
      <c r="A255" t="s">
        <v>1206</v>
      </c>
      <c r="B255" t="s">
        <v>5422</v>
      </c>
      <c r="C255" t="s">
        <v>6075</v>
      </c>
      <c r="D255" s="8">
        <v>27770</v>
      </c>
      <c r="E255">
        <v>9334713230</v>
      </c>
      <c r="F255" t="s">
        <v>6396</v>
      </c>
      <c r="G255" t="s">
        <v>6094</v>
      </c>
      <c r="H255" t="s">
        <v>6078</v>
      </c>
      <c r="I255" t="s">
        <v>4962</v>
      </c>
      <c r="J255" t="s">
        <v>4968</v>
      </c>
      <c r="K255" s="8">
        <v>44722</v>
      </c>
    </row>
    <row r="256" spans="1:11" x14ac:dyDescent="0.25">
      <c r="A256" t="s">
        <v>919</v>
      </c>
      <c r="B256" t="s">
        <v>5932</v>
      </c>
      <c r="C256" t="s">
        <v>6085</v>
      </c>
      <c r="D256" s="8">
        <v>32348</v>
      </c>
      <c r="E256">
        <v>9691150686</v>
      </c>
      <c r="F256" t="s">
        <v>6397</v>
      </c>
      <c r="G256" t="s">
        <v>6125</v>
      </c>
      <c r="H256" t="s">
        <v>6109</v>
      </c>
      <c r="I256" t="s">
        <v>4962</v>
      </c>
      <c r="J256" t="s">
        <v>4964</v>
      </c>
      <c r="K256" s="8">
        <v>44143</v>
      </c>
    </row>
    <row r="257" spans="1:11" x14ac:dyDescent="0.25">
      <c r="A257" t="s">
        <v>3423</v>
      </c>
      <c r="B257" t="s">
        <v>5518</v>
      </c>
      <c r="C257" t="s">
        <v>6075</v>
      </c>
      <c r="D257" s="8">
        <v>37090</v>
      </c>
      <c r="E257">
        <v>9347151294</v>
      </c>
      <c r="F257" t="s">
        <v>6398</v>
      </c>
      <c r="G257" t="s">
        <v>6097</v>
      </c>
      <c r="H257" t="s">
        <v>6078</v>
      </c>
      <c r="I257" t="s">
        <v>4962</v>
      </c>
      <c r="J257" t="s">
        <v>4968</v>
      </c>
      <c r="K257" s="8">
        <v>44541</v>
      </c>
    </row>
    <row r="258" spans="1:11" x14ac:dyDescent="0.25">
      <c r="A258" t="s">
        <v>735</v>
      </c>
      <c r="B258" t="s">
        <v>5960</v>
      </c>
      <c r="C258" t="s">
        <v>6075</v>
      </c>
      <c r="D258" s="8">
        <v>31112</v>
      </c>
      <c r="E258">
        <v>9584419915</v>
      </c>
      <c r="F258" t="s">
        <v>6399</v>
      </c>
      <c r="G258" t="s">
        <v>6108</v>
      </c>
      <c r="H258" t="s">
        <v>6109</v>
      </c>
      <c r="I258" t="s">
        <v>4962</v>
      </c>
      <c r="J258" t="s">
        <v>4968</v>
      </c>
      <c r="K258" s="8">
        <v>44846</v>
      </c>
    </row>
    <row r="259" spans="1:11" x14ac:dyDescent="0.25">
      <c r="A259" t="s">
        <v>2262</v>
      </c>
      <c r="B259" t="s">
        <v>5503</v>
      </c>
      <c r="C259" t="s">
        <v>6085</v>
      </c>
      <c r="D259" s="8">
        <v>36393</v>
      </c>
      <c r="E259">
        <v>9393152423</v>
      </c>
      <c r="F259" t="s">
        <v>6400</v>
      </c>
      <c r="G259" t="s">
        <v>6125</v>
      </c>
      <c r="H259" t="s">
        <v>6109</v>
      </c>
      <c r="I259" t="s">
        <v>4962</v>
      </c>
      <c r="J259" t="s">
        <v>4968</v>
      </c>
      <c r="K259" s="8">
        <v>44399</v>
      </c>
    </row>
    <row r="260" spans="1:11" x14ac:dyDescent="0.25">
      <c r="A260" t="s">
        <v>2024</v>
      </c>
      <c r="B260" t="s">
        <v>5439</v>
      </c>
      <c r="C260" t="s">
        <v>6085</v>
      </c>
      <c r="D260" s="8">
        <v>28793</v>
      </c>
      <c r="E260">
        <v>9181484595</v>
      </c>
      <c r="F260" t="s">
        <v>6401</v>
      </c>
      <c r="G260" t="s">
        <v>6151</v>
      </c>
      <c r="H260" t="s">
        <v>6078</v>
      </c>
      <c r="I260" t="s">
        <v>4962</v>
      </c>
      <c r="J260" t="s">
        <v>4968</v>
      </c>
      <c r="K260" s="8">
        <v>45744</v>
      </c>
    </row>
    <row r="261" spans="1:11" x14ac:dyDescent="0.25">
      <c r="A261" t="s">
        <v>1332</v>
      </c>
      <c r="B261" t="s">
        <v>5519</v>
      </c>
      <c r="C261" t="s">
        <v>6075</v>
      </c>
      <c r="D261" s="8">
        <v>36531</v>
      </c>
      <c r="E261">
        <v>9686962999</v>
      </c>
      <c r="F261" t="s">
        <v>6402</v>
      </c>
      <c r="G261" t="s">
        <v>6097</v>
      </c>
      <c r="H261" t="s">
        <v>6078</v>
      </c>
      <c r="I261" t="s">
        <v>4962</v>
      </c>
      <c r="J261" t="s">
        <v>4968</v>
      </c>
      <c r="K261" s="8">
        <v>45201</v>
      </c>
    </row>
    <row r="262" spans="1:11" x14ac:dyDescent="0.25">
      <c r="A262" t="s">
        <v>6403</v>
      </c>
      <c r="B262" t="s">
        <v>6404</v>
      </c>
      <c r="C262" t="s">
        <v>6075</v>
      </c>
      <c r="D262" s="8">
        <v>23314</v>
      </c>
      <c r="E262">
        <v>9176610062</v>
      </c>
      <c r="F262" t="s">
        <v>6405</v>
      </c>
      <c r="G262" t="s">
        <v>6084</v>
      </c>
      <c r="H262" t="s">
        <v>6078</v>
      </c>
      <c r="I262" t="s">
        <v>4962</v>
      </c>
      <c r="J262" t="s">
        <v>4964</v>
      </c>
      <c r="K262" s="8">
        <v>43586</v>
      </c>
    </row>
    <row r="263" spans="1:11" x14ac:dyDescent="0.25">
      <c r="A263" t="s">
        <v>2249</v>
      </c>
      <c r="B263" t="s">
        <v>5787</v>
      </c>
      <c r="C263" t="s">
        <v>6085</v>
      </c>
      <c r="D263" s="8">
        <v>26533</v>
      </c>
      <c r="E263">
        <v>9453520145</v>
      </c>
      <c r="F263" t="s">
        <v>6406</v>
      </c>
      <c r="G263" t="s">
        <v>6105</v>
      </c>
      <c r="H263" t="s">
        <v>6106</v>
      </c>
      <c r="I263" t="s">
        <v>4962</v>
      </c>
      <c r="J263" t="s">
        <v>4968</v>
      </c>
      <c r="K263" s="8">
        <v>45866</v>
      </c>
    </row>
    <row r="264" spans="1:11" x14ac:dyDescent="0.25">
      <c r="A264" t="s">
        <v>538</v>
      </c>
      <c r="B264" t="s">
        <v>5521</v>
      </c>
      <c r="C264" t="s">
        <v>6075</v>
      </c>
      <c r="D264" s="8">
        <v>24607</v>
      </c>
      <c r="E264">
        <v>9894376757</v>
      </c>
      <c r="F264" t="s">
        <v>6407</v>
      </c>
      <c r="G264" t="s">
        <v>6084</v>
      </c>
      <c r="H264" t="s">
        <v>6078</v>
      </c>
      <c r="I264" t="s">
        <v>4962</v>
      </c>
      <c r="J264" t="s">
        <v>4958</v>
      </c>
      <c r="K264" s="8">
        <v>46034</v>
      </c>
    </row>
    <row r="265" spans="1:11" x14ac:dyDescent="0.25">
      <c r="A265" t="s">
        <v>2138</v>
      </c>
      <c r="B265" t="s">
        <v>5302</v>
      </c>
      <c r="C265" t="s">
        <v>6075</v>
      </c>
      <c r="D265" s="8">
        <v>29903</v>
      </c>
      <c r="E265">
        <v>9982947411</v>
      </c>
      <c r="F265" t="s">
        <v>6408</v>
      </c>
      <c r="G265" t="s">
        <v>6084</v>
      </c>
      <c r="H265" t="s">
        <v>6078</v>
      </c>
      <c r="I265" t="s">
        <v>4962</v>
      </c>
      <c r="J265" t="s">
        <v>4958</v>
      </c>
      <c r="K265" s="8">
        <v>44255</v>
      </c>
    </row>
    <row r="266" spans="1:11" x14ac:dyDescent="0.25">
      <c r="A266" t="s">
        <v>4530</v>
      </c>
      <c r="B266" t="s">
        <v>6049</v>
      </c>
      <c r="C266" t="s">
        <v>6085</v>
      </c>
      <c r="D266" s="8">
        <v>39093</v>
      </c>
      <c r="E266">
        <v>9112767564</v>
      </c>
      <c r="F266" t="s">
        <v>6409</v>
      </c>
      <c r="G266" t="s">
        <v>6125</v>
      </c>
      <c r="H266" t="s">
        <v>6109</v>
      </c>
      <c r="I266" t="s">
        <v>4962</v>
      </c>
      <c r="J266" t="s">
        <v>4964</v>
      </c>
      <c r="K266" s="8">
        <v>45785</v>
      </c>
    </row>
    <row r="267" spans="1:11" x14ac:dyDescent="0.25">
      <c r="A267" t="s">
        <v>3332</v>
      </c>
      <c r="B267" t="s">
        <v>5038</v>
      </c>
      <c r="C267" t="s">
        <v>6075</v>
      </c>
      <c r="D267" s="8">
        <v>24981</v>
      </c>
      <c r="E267">
        <v>9344360546</v>
      </c>
      <c r="F267" t="s">
        <v>6410</v>
      </c>
      <c r="G267" t="s">
        <v>6105</v>
      </c>
      <c r="H267" t="s">
        <v>6106</v>
      </c>
      <c r="I267" t="s">
        <v>4962</v>
      </c>
      <c r="J267" t="s">
        <v>4964</v>
      </c>
      <c r="K267" s="8">
        <v>44729</v>
      </c>
    </row>
    <row r="268" spans="1:11" x14ac:dyDescent="0.25">
      <c r="A268" t="s">
        <v>71</v>
      </c>
      <c r="B268" t="s">
        <v>5457</v>
      </c>
      <c r="C268" t="s">
        <v>6085</v>
      </c>
      <c r="D268" s="8">
        <v>36992</v>
      </c>
      <c r="E268">
        <v>9943933854</v>
      </c>
      <c r="F268" t="s">
        <v>6411</v>
      </c>
      <c r="G268" t="s">
        <v>6094</v>
      </c>
      <c r="H268" t="s">
        <v>6078</v>
      </c>
      <c r="I268" t="s">
        <v>4962</v>
      </c>
      <c r="J268" t="s">
        <v>4968</v>
      </c>
      <c r="K268" s="8">
        <v>45505</v>
      </c>
    </row>
    <row r="269" spans="1:11" x14ac:dyDescent="0.25">
      <c r="A269" t="s">
        <v>3843</v>
      </c>
      <c r="B269" t="s">
        <v>5525</v>
      </c>
      <c r="C269" t="s">
        <v>6085</v>
      </c>
      <c r="D269" s="8">
        <v>35209</v>
      </c>
      <c r="E269">
        <v>9950312143</v>
      </c>
      <c r="F269" t="s">
        <v>6412</v>
      </c>
      <c r="G269" t="s">
        <v>6108</v>
      </c>
      <c r="H269" t="s">
        <v>6109</v>
      </c>
      <c r="I269" t="s">
        <v>4962</v>
      </c>
      <c r="J269" t="s">
        <v>4964</v>
      </c>
      <c r="K269" s="8">
        <v>44496</v>
      </c>
    </row>
    <row r="270" spans="1:11" x14ac:dyDescent="0.25">
      <c r="A270" t="s">
        <v>1594</v>
      </c>
      <c r="B270" t="s">
        <v>5483</v>
      </c>
      <c r="C270" t="s">
        <v>6085</v>
      </c>
      <c r="D270" s="8">
        <v>33776</v>
      </c>
      <c r="E270">
        <v>9571029923</v>
      </c>
      <c r="F270" t="s">
        <v>6413</v>
      </c>
      <c r="G270" t="s">
        <v>6094</v>
      </c>
      <c r="H270" t="s">
        <v>6078</v>
      </c>
      <c r="I270" t="s">
        <v>4962</v>
      </c>
      <c r="J270" t="s">
        <v>4968</v>
      </c>
      <c r="K270" s="8">
        <v>43959</v>
      </c>
    </row>
    <row r="271" spans="1:11" x14ac:dyDescent="0.25">
      <c r="A271" t="s">
        <v>750</v>
      </c>
      <c r="B271" t="s">
        <v>5527</v>
      </c>
      <c r="C271" t="s">
        <v>6075</v>
      </c>
      <c r="D271" s="8">
        <v>24643</v>
      </c>
      <c r="E271">
        <v>9237810085</v>
      </c>
      <c r="F271" t="s">
        <v>6414</v>
      </c>
      <c r="G271" t="s">
        <v>6105</v>
      </c>
      <c r="H271" t="s">
        <v>6106</v>
      </c>
      <c r="I271" t="s">
        <v>4962</v>
      </c>
      <c r="J271" t="s">
        <v>4958</v>
      </c>
      <c r="K271" s="8">
        <v>45466</v>
      </c>
    </row>
    <row r="272" spans="1:11" x14ac:dyDescent="0.25">
      <c r="A272" t="s">
        <v>690</v>
      </c>
      <c r="B272" t="s">
        <v>5218</v>
      </c>
      <c r="C272" t="s">
        <v>6085</v>
      </c>
      <c r="D272" s="8">
        <v>31711</v>
      </c>
      <c r="E272">
        <v>9342118734</v>
      </c>
      <c r="F272" t="s">
        <v>6415</v>
      </c>
      <c r="G272" t="s">
        <v>6077</v>
      </c>
      <c r="H272" t="s">
        <v>6078</v>
      </c>
      <c r="I272" t="s">
        <v>4962</v>
      </c>
      <c r="J272" t="s">
        <v>4968</v>
      </c>
      <c r="K272" s="8">
        <v>44492</v>
      </c>
    </row>
    <row r="273" spans="1:11" x14ac:dyDescent="0.25">
      <c r="A273" t="s">
        <v>4137</v>
      </c>
      <c r="B273" t="s">
        <v>5992</v>
      </c>
      <c r="C273" t="s">
        <v>6085</v>
      </c>
      <c r="D273" s="8">
        <v>37706</v>
      </c>
      <c r="E273">
        <v>9450125214</v>
      </c>
      <c r="F273" t="s">
        <v>6416</v>
      </c>
      <c r="G273" t="s">
        <v>6125</v>
      </c>
      <c r="H273" t="s">
        <v>6109</v>
      </c>
      <c r="I273" t="s">
        <v>4962</v>
      </c>
      <c r="J273" t="s">
        <v>4964</v>
      </c>
      <c r="K273" s="8">
        <v>44328</v>
      </c>
    </row>
    <row r="274" spans="1:11" x14ac:dyDescent="0.25">
      <c r="A274" t="s">
        <v>6417</v>
      </c>
      <c r="B274" t="s">
        <v>6418</v>
      </c>
      <c r="C274" t="s">
        <v>6075</v>
      </c>
      <c r="D274" s="8">
        <v>24649</v>
      </c>
      <c r="E274">
        <v>9454603800</v>
      </c>
      <c r="F274" t="s">
        <v>6419</v>
      </c>
      <c r="G274" t="s">
        <v>6121</v>
      </c>
      <c r="H274" t="s">
        <v>6122</v>
      </c>
      <c r="I274" t="s">
        <v>4962</v>
      </c>
      <c r="J274" t="s">
        <v>4964</v>
      </c>
      <c r="K274" s="8">
        <v>43730</v>
      </c>
    </row>
    <row r="275" spans="1:11" x14ac:dyDescent="0.25">
      <c r="A275" t="s">
        <v>2405</v>
      </c>
      <c r="B275" t="s">
        <v>5887</v>
      </c>
      <c r="C275" t="s">
        <v>6085</v>
      </c>
      <c r="D275" s="8">
        <v>38894</v>
      </c>
      <c r="E275">
        <v>9509437695</v>
      </c>
      <c r="F275" t="s">
        <v>6420</v>
      </c>
      <c r="G275" t="s">
        <v>6121</v>
      </c>
      <c r="H275" t="s">
        <v>6122</v>
      </c>
      <c r="I275" t="s">
        <v>4962</v>
      </c>
      <c r="J275" t="s">
        <v>4964</v>
      </c>
      <c r="K275" s="8">
        <v>44702</v>
      </c>
    </row>
    <row r="276" spans="1:11" x14ac:dyDescent="0.25">
      <c r="A276" t="s">
        <v>2541</v>
      </c>
      <c r="B276" t="s">
        <v>5936</v>
      </c>
      <c r="C276" t="s">
        <v>6075</v>
      </c>
      <c r="D276" s="8">
        <v>32752</v>
      </c>
      <c r="E276">
        <v>9609788629</v>
      </c>
      <c r="F276" t="s">
        <v>6421</v>
      </c>
      <c r="G276" t="s">
        <v>6125</v>
      </c>
      <c r="H276" t="s">
        <v>6109</v>
      </c>
      <c r="I276" t="s">
        <v>4962</v>
      </c>
      <c r="J276" t="s">
        <v>4958</v>
      </c>
      <c r="K276" s="8">
        <v>43872</v>
      </c>
    </row>
    <row r="277" spans="1:11" x14ac:dyDescent="0.25">
      <c r="A277" t="s">
        <v>3976</v>
      </c>
      <c r="B277" t="s">
        <v>5530</v>
      </c>
      <c r="C277" t="s">
        <v>6075</v>
      </c>
      <c r="D277" s="8">
        <v>30072</v>
      </c>
      <c r="E277">
        <v>9284064756</v>
      </c>
      <c r="F277" t="s">
        <v>6422</v>
      </c>
      <c r="G277" t="s">
        <v>6121</v>
      </c>
      <c r="H277" t="s">
        <v>6122</v>
      </c>
      <c r="I277" t="s">
        <v>4962</v>
      </c>
      <c r="J277" t="s">
        <v>4964</v>
      </c>
      <c r="K277" s="8">
        <v>43482</v>
      </c>
    </row>
    <row r="278" spans="1:11" x14ac:dyDescent="0.25">
      <c r="A278" t="s">
        <v>855</v>
      </c>
      <c r="B278" t="s">
        <v>5535</v>
      </c>
      <c r="C278" t="s">
        <v>6085</v>
      </c>
      <c r="D278" s="8">
        <v>36100</v>
      </c>
      <c r="E278">
        <v>9300459123</v>
      </c>
      <c r="F278" t="s">
        <v>6423</v>
      </c>
      <c r="G278" t="s">
        <v>6105</v>
      </c>
      <c r="H278" t="s">
        <v>6106</v>
      </c>
      <c r="I278" t="s">
        <v>4962</v>
      </c>
      <c r="J278" t="s">
        <v>4958</v>
      </c>
      <c r="K278" s="8">
        <v>43210</v>
      </c>
    </row>
    <row r="279" spans="1:11" x14ac:dyDescent="0.25">
      <c r="A279" t="s">
        <v>3394</v>
      </c>
      <c r="B279" t="s">
        <v>5938</v>
      </c>
      <c r="C279" t="s">
        <v>6085</v>
      </c>
      <c r="D279" s="8">
        <v>27726</v>
      </c>
      <c r="E279">
        <v>9808207780</v>
      </c>
      <c r="F279" t="s">
        <v>6424</v>
      </c>
      <c r="G279" t="s">
        <v>6125</v>
      </c>
      <c r="H279" t="s">
        <v>6109</v>
      </c>
      <c r="I279" t="s">
        <v>4962</v>
      </c>
      <c r="J279" t="s">
        <v>4968</v>
      </c>
      <c r="K279" s="8">
        <v>44293</v>
      </c>
    </row>
    <row r="280" spans="1:11" x14ac:dyDescent="0.25">
      <c r="A280" t="s">
        <v>477</v>
      </c>
      <c r="B280" t="s">
        <v>5537</v>
      </c>
      <c r="C280" t="s">
        <v>6085</v>
      </c>
      <c r="D280" s="8">
        <v>37081</v>
      </c>
      <c r="E280">
        <v>9284496457</v>
      </c>
      <c r="F280" t="s">
        <v>6425</v>
      </c>
      <c r="G280" t="s">
        <v>6108</v>
      </c>
      <c r="H280" t="s">
        <v>6109</v>
      </c>
      <c r="I280" t="s">
        <v>4962</v>
      </c>
      <c r="J280" t="s">
        <v>4958</v>
      </c>
      <c r="K280" s="8">
        <v>43146</v>
      </c>
    </row>
    <row r="281" spans="1:11" x14ac:dyDescent="0.25">
      <c r="A281" t="s">
        <v>646</v>
      </c>
      <c r="B281" t="s">
        <v>6057</v>
      </c>
      <c r="C281" t="s">
        <v>6085</v>
      </c>
      <c r="D281" s="8">
        <v>23718</v>
      </c>
      <c r="E281">
        <v>9676012047</v>
      </c>
      <c r="F281" t="s">
        <v>6426</v>
      </c>
      <c r="G281" t="s">
        <v>6125</v>
      </c>
      <c r="H281" t="s">
        <v>6109</v>
      </c>
      <c r="I281" t="s">
        <v>4962</v>
      </c>
      <c r="J281" t="s">
        <v>4968</v>
      </c>
      <c r="K281" s="8">
        <v>43629</v>
      </c>
    </row>
    <row r="282" spans="1:11" x14ac:dyDescent="0.25">
      <c r="A282" t="s">
        <v>2609</v>
      </c>
      <c r="B282" t="s">
        <v>5854</v>
      </c>
      <c r="C282" t="s">
        <v>6075</v>
      </c>
      <c r="D282" s="8">
        <v>26855</v>
      </c>
      <c r="E282">
        <v>9320844007</v>
      </c>
      <c r="F282" t="s">
        <v>6427</v>
      </c>
      <c r="G282" t="s">
        <v>6097</v>
      </c>
      <c r="H282" t="s">
        <v>6078</v>
      </c>
      <c r="I282" t="s">
        <v>4962</v>
      </c>
      <c r="J282" t="s">
        <v>4968</v>
      </c>
      <c r="K282" s="8">
        <v>43633</v>
      </c>
    </row>
    <row r="283" spans="1:11" x14ac:dyDescent="0.25">
      <c r="A283" t="s">
        <v>2435</v>
      </c>
      <c r="B283" t="s">
        <v>6061</v>
      </c>
      <c r="C283" t="s">
        <v>6075</v>
      </c>
      <c r="D283" s="8">
        <v>38934</v>
      </c>
      <c r="E283">
        <v>9730814687</v>
      </c>
      <c r="F283" t="s">
        <v>6428</v>
      </c>
      <c r="G283" t="s">
        <v>6108</v>
      </c>
      <c r="H283" t="s">
        <v>6109</v>
      </c>
      <c r="I283" t="s">
        <v>4962</v>
      </c>
      <c r="J283" t="s">
        <v>4958</v>
      </c>
      <c r="K283" s="8">
        <v>44372</v>
      </c>
    </row>
    <row r="284" spans="1:11" x14ac:dyDescent="0.25">
      <c r="A284" t="s">
        <v>916</v>
      </c>
      <c r="B284" t="s">
        <v>5539</v>
      </c>
      <c r="C284" t="s">
        <v>6075</v>
      </c>
      <c r="D284" s="8">
        <v>20333</v>
      </c>
      <c r="E284">
        <v>9578600641</v>
      </c>
      <c r="F284" t="s">
        <v>6429</v>
      </c>
      <c r="G284" t="s">
        <v>6108</v>
      </c>
      <c r="H284" t="s">
        <v>6109</v>
      </c>
      <c r="I284" t="s">
        <v>4962</v>
      </c>
      <c r="J284" t="s">
        <v>4968</v>
      </c>
      <c r="K284" s="8">
        <v>43685</v>
      </c>
    </row>
    <row r="285" spans="1:11" x14ac:dyDescent="0.25">
      <c r="A285" t="s">
        <v>441</v>
      </c>
      <c r="B285" t="s">
        <v>5540</v>
      </c>
      <c r="C285" t="s">
        <v>6075</v>
      </c>
      <c r="D285" s="8">
        <v>28178</v>
      </c>
      <c r="E285">
        <v>9453144519</v>
      </c>
      <c r="F285" t="s">
        <v>6430</v>
      </c>
      <c r="G285" t="s">
        <v>6125</v>
      </c>
      <c r="H285" t="s">
        <v>6109</v>
      </c>
      <c r="I285" t="s">
        <v>4962</v>
      </c>
      <c r="J285" t="s">
        <v>4964</v>
      </c>
      <c r="K285" s="8">
        <v>45254</v>
      </c>
    </row>
    <row r="286" spans="1:11" x14ac:dyDescent="0.25">
      <c r="A286" t="s">
        <v>1769</v>
      </c>
      <c r="B286" t="s">
        <v>5532</v>
      </c>
      <c r="C286" t="s">
        <v>6075</v>
      </c>
      <c r="D286" s="8">
        <v>21370</v>
      </c>
      <c r="E286">
        <v>9409142921</v>
      </c>
      <c r="F286" t="s">
        <v>6431</v>
      </c>
      <c r="G286" t="s">
        <v>6230</v>
      </c>
      <c r="H286" t="s">
        <v>6231</v>
      </c>
      <c r="I286" t="s">
        <v>4992</v>
      </c>
      <c r="J286" t="s">
        <v>4968</v>
      </c>
      <c r="K286" s="8">
        <v>43474</v>
      </c>
    </row>
    <row r="287" spans="1:11" x14ac:dyDescent="0.25">
      <c r="A287" t="s">
        <v>2221</v>
      </c>
      <c r="B287" t="s">
        <v>5541</v>
      </c>
      <c r="C287" t="s">
        <v>6085</v>
      </c>
      <c r="D287" s="8">
        <v>29836</v>
      </c>
      <c r="E287">
        <v>9758233277</v>
      </c>
      <c r="F287" t="s">
        <v>6432</v>
      </c>
      <c r="G287" t="s">
        <v>6108</v>
      </c>
      <c r="H287" t="s">
        <v>6109</v>
      </c>
      <c r="I287" t="s">
        <v>4962</v>
      </c>
      <c r="J287" t="s">
        <v>4968</v>
      </c>
      <c r="K287" s="8">
        <v>44702</v>
      </c>
    </row>
    <row r="288" spans="1:11" x14ac:dyDescent="0.25">
      <c r="A288" t="s">
        <v>922</v>
      </c>
      <c r="B288" t="s">
        <v>5542</v>
      </c>
      <c r="C288" t="s">
        <v>6085</v>
      </c>
      <c r="D288" s="8">
        <v>25974</v>
      </c>
      <c r="E288">
        <v>9887314701</v>
      </c>
      <c r="F288" t="s">
        <v>6433</v>
      </c>
      <c r="G288" t="s">
        <v>6151</v>
      </c>
      <c r="H288" t="s">
        <v>6078</v>
      </c>
      <c r="I288" t="s">
        <v>4962</v>
      </c>
      <c r="J288" t="s">
        <v>4968</v>
      </c>
      <c r="K288" s="8">
        <v>45631</v>
      </c>
    </row>
    <row r="289" spans="1:11" x14ac:dyDescent="0.25">
      <c r="A289" t="s">
        <v>1034</v>
      </c>
      <c r="B289" t="s">
        <v>5914</v>
      </c>
      <c r="C289" t="s">
        <v>6085</v>
      </c>
      <c r="D289" s="8">
        <v>26101</v>
      </c>
      <c r="E289">
        <v>9710545999</v>
      </c>
      <c r="F289" t="s">
        <v>6434</v>
      </c>
      <c r="G289" t="s">
        <v>6125</v>
      </c>
      <c r="H289" t="s">
        <v>6109</v>
      </c>
      <c r="I289" t="s">
        <v>4962</v>
      </c>
      <c r="J289" t="s">
        <v>4964</v>
      </c>
      <c r="K289" s="8">
        <v>45962</v>
      </c>
    </row>
    <row r="290" spans="1:11" x14ac:dyDescent="0.25">
      <c r="A290" t="s">
        <v>616</v>
      </c>
      <c r="B290" t="s">
        <v>5546</v>
      </c>
      <c r="C290" t="s">
        <v>6075</v>
      </c>
      <c r="D290" s="8">
        <v>25265</v>
      </c>
      <c r="E290">
        <v>9774399203</v>
      </c>
      <c r="F290" t="s">
        <v>6435</v>
      </c>
      <c r="G290" t="s">
        <v>6077</v>
      </c>
      <c r="H290" t="s">
        <v>6078</v>
      </c>
      <c r="I290" t="s">
        <v>4962</v>
      </c>
      <c r="J290" t="s">
        <v>4968</v>
      </c>
      <c r="K290" s="8">
        <v>44222</v>
      </c>
    </row>
    <row r="291" spans="1:11" x14ac:dyDescent="0.25">
      <c r="A291" t="s">
        <v>3469</v>
      </c>
      <c r="B291" t="s">
        <v>5548</v>
      </c>
      <c r="C291" t="s">
        <v>6075</v>
      </c>
      <c r="D291" s="8">
        <v>27209</v>
      </c>
      <c r="E291">
        <v>9541606556</v>
      </c>
      <c r="F291" t="s">
        <v>6436</v>
      </c>
      <c r="G291" t="s">
        <v>6097</v>
      </c>
      <c r="H291" t="s">
        <v>6078</v>
      </c>
      <c r="I291" t="s">
        <v>4962</v>
      </c>
      <c r="J291" t="s">
        <v>4964</v>
      </c>
      <c r="K291" s="8">
        <v>45122</v>
      </c>
    </row>
    <row r="292" spans="1:11" x14ac:dyDescent="0.25">
      <c r="A292" t="s">
        <v>3346</v>
      </c>
      <c r="B292" t="s">
        <v>5549</v>
      </c>
      <c r="C292" t="s">
        <v>6075</v>
      </c>
      <c r="D292" s="8">
        <v>22597</v>
      </c>
      <c r="E292">
        <v>9641589839</v>
      </c>
      <c r="F292" t="s">
        <v>6437</v>
      </c>
      <c r="G292" t="s">
        <v>6113</v>
      </c>
      <c r="H292" t="s">
        <v>6114</v>
      </c>
      <c r="I292" t="s">
        <v>5163</v>
      </c>
      <c r="J292" t="s">
        <v>4964</v>
      </c>
      <c r="K292" s="8">
        <v>43531</v>
      </c>
    </row>
    <row r="293" spans="1:11" x14ac:dyDescent="0.25">
      <c r="A293" t="s">
        <v>2447</v>
      </c>
      <c r="B293" t="s">
        <v>5137</v>
      </c>
      <c r="C293" t="s">
        <v>6075</v>
      </c>
      <c r="D293" s="8">
        <v>25491</v>
      </c>
      <c r="E293">
        <v>9322664095</v>
      </c>
      <c r="F293" t="s">
        <v>6438</v>
      </c>
      <c r="G293" t="s">
        <v>6080</v>
      </c>
      <c r="H293" t="s">
        <v>6078</v>
      </c>
      <c r="I293" t="s">
        <v>4962</v>
      </c>
      <c r="J293" t="s">
        <v>4968</v>
      </c>
      <c r="K293" s="8">
        <v>44136</v>
      </c>
    </row>
    <row r="294" spans="1:11" x14ac:dyDescent="0.25">
      <c r="A294" t="s">
        <v>2506</v>
      </c>
      <c r="B294" t="s">
        <v>5550</v>
      </c>
      <c r="C294" t="s">
        <v>6085</v>
      </c>
      <c r="D294" s="8">
        <v>35225</v>
      </c>
      <c r="E294">
        <v>9468999657</v>
      </c>
      <c r="F294" t="s">
        <v>6439</v>
      </c>
      <c r="G294" t="s">
        <v>6108</v>
      </c>
      <c r="H294" t="s">
        <v>6109</v>
      </c>
      <c r="I294" t="s">
        <v>5016</v>
      </c>
      <c r="J294" t="s">
        <v>4958</v>
      </c>
      <c r="K294" s="8">
        <v>44662</v>
      </c>
    </row>
    <row r="295" spans="1:11" x14ac:dyDescent="0.25">
      <c r="A295" t="s">
        <v>3033</v>
      </c>
      <c r="B295" t="s">
        <v>5555</v>
      </c>
      <c r="C295" t="s">
        <v>6085</v>
      </c>
      <c r="D295" s="8">
        <v>20441</v>
      </c>
      <c r="E295">
        <v>9223139628</v>
      </c>
      <c r="F295" t="s">
        <v>6440</v>
      </c>
      <c r="G295" t="s">
        <v>6094</v>
      </c>
      <c r="H295" t="s">
        <v>6078</v>
      </c>
      <c r="I295" t="s">
        <v>4962</v>
      </c>
      <c r="J295" t="s">
        <v>4968</v>
      </c>
      <c r="K295" s="8">
        <v>44127</v>
      </c>
    </row>
    <row r="296" spans="1:11" x14ac:dyDescent="0.25">
      <c r="A296" t="s">
        <v>2792</v>
      </c>
      <c r="B296" t="s">
        <v>5922</v>
      </c>
      <c r="C296" t="s">
        <v>6075</v>
      </c>
      <c r="D296" s="8">
        <v>35302</v>
      </c>
      <c r="E296">
        <v>9595378308</v>
      </c>
      <c r="F296" t="s">
        <v>6441</v>
      </c>
      <c r="G296" t="s">
        <v>6151</v>
      </c>
      <c r="H296" t="s">
        <v>6078</v>
      </c>
      <c r="I296" t="s">
        <v>4962</v>
      </c>
      <c r="J296" t="s">
        <v>4968</v>
      </c>
      <c r="K296" s="8">
        <v>45086</v>
      </c>
    </row>
    <row r="297" spans="1:11" x14ac:dyDescent="0.25">
      <c r="A297" t="s">
        <v>1499</v>
      </c>
      <c r="B297" t="s">
        <v>5359</v>
      </c>
      <c r="C297" t="s">
        <v>6075</v>
      </c>
      <c r="D297" s="8">
        <v>34433</v>
      </c>
      <c r="E297">
        <v>9605504475</v>
      </c>
      <c r="F297" t="s">
        <v>6442</v>
      </c>
      <c r="G297" t="s">
        <v>6105</v>
      </c>
      <c r="H297" t="s">
        <v>6106</v>
      </c>
      <c r="I297" t="s">
        <v>4962</v>
      </c>
      <c r="J297" t="s">
        <v>4964</v>
      </c>
      <c r="K297" s="8">
        <v>43675</v>
      </c>
    </row>
    <row r="298" spans="1:11" x14ac:dyDescent="0.25">
      <c r="A298" t="s">
        <v>1029</v>
      </c>
      <c r="B298" t="s">
        <v>5509</v>
      </c>
      <c r="C298" t="s">
        <v>6075</v>
      </c>
      <c r="D298" s="8">
        <v>20681</v>
      </c>
      <c r="E298">
        <v>9207927292</v>
      </c>
      <c r="F298" t="s">
        <v>6443</v>
      </c>
      <c r="G298" t="s">
        <v>6151</v>
      </c>
      <c r="H298" t="s">
        <v>6078</v>
      </c>
      <c r="I298" t="s">
        <v>4962</v>
      </c>
      <c r="J298" t="s">
        <v>4958</v>
      </c>
      <c r="K298" s="8">
        <v>45587</v>
      </c>
    </row>
    <row r="299" spans="1:11" x14ac:dyDescent="0.25">
      <c r="A299" t="s">
        <v>1074</v>
      </c>
      <c r="B299" t="s">
        <v>5996</v>
      </c>
      <c r="C299" t="s">
        <v>6075</v>
      </c>
      <c r="D299" s="8">
        <v>32897</v>
      </c>
      <c r="E299">
        <v>9183306581</v>
      </c>
      <c r="F299" t="s">
        <v>6444</v>
      </c>
      <c r="G299" t="s">
        <v>6097</v>
      </c>
      <c r="H299" t="s">
        <v>6078</v>
      </c>
      <c r="I299" t="s">
        <v>4962</v>
      </c>
      <c r="J299" t="s">
        <v>4968</v>
      </c>
      <c r="K299" s="8">
        <v>43790</v>
      </c>
    </row>
    <row r="300" spans="1:11" x14ac:dyDescent="0.25">
      <c r="A300" t="s">
        <v>2574</v>
      </c>
      <c r="B300" t="s">
        <v>6039</v>
      </c>
      <c r="C300" t="s">
        <v>6085</v>
      </c>
      <c r="D300" s="8">
        <v>25119</v>
      </c>
      <c r="E300">
        <v>9484492979</v>
      </c>
      <c r="F300" t="s">
        <v>6445</v>
      </c>
      <c r="G300" t="s">
        <v>6077</v>
      </c>
      <c r="H300" t="s">
        <v>6078</v>
      </c>
      <c r="I300" t="s">
        <v>4962</v>
      </c>
      <c r="J300" t="s">
        <v>4964</v>
      </c>
      <c r="K300" s="8">
        <v>44905</v>
      </c>
    </row>
    <row r="301" spans="1:11" x14ac:dyDescent="0.25">
      <c r="A301" t="s">
        <v>1219</v>
      </c>
      <c r="B301" t="s">
        <v>5449</v>
      </c>
      <c r="C301" t="s">
        <v>6075</v>
      </c>
      <c r="D301" s="8">
        <v>37532</v>
      </c>
      <c r="E301">
        <v>9574656314</v>
      </c>
      <c r="F301" t="s">
        <v>6446</v>
      </c>
      <c r="G301" t="s">
        <v>6077</v>
      </c>
      <c r="H301" t="s">
        <v>6078</v>
      </c>
      <c r="I301" t="s">
        <v>4962</v>
      </c>
      <c r="J301" t="s">
        <v>4964</v>
      </c>
      <c r="K301" s="8">
        <v>43986</v>
      </c>
    </row>
    <row r="302" spans="1:11" x14ac:dyDescent="0.25">
      <c r="A302" t="s">
        <v>6447</v>
      </c>
      <c r="B302" t="s">
        <v>6448</v>
      </c>
      <c r="C302" t="s">
        <v>6085</v>
      </c>
      <c r="D302" s="8">
        <v>23458</v>
      </c>
      <c r="E302">
        <v>9841254136</v>
      </c>
      <c r="F302" t="s">
        <v>6449</v>
      </c>
      <c r="G302" t="s">
        <v>6105</v>
      </c>
      <c r="H302" t="s">
        <v>6106</v>
      </c>
      <c r="I302" t="s">
        <v>4962</v>
      </c>
      <c r="J302" t="s">
        <v>4964</v>
      </c>
      <c r="K302" s="8">
        <v>44700</v>
      </c>
    </row>
    <row r="303" spans="1:11" x14ac:dyDescent="0.25">
      <c r="A303" t="s">
        <v>2702</v>
      </c>
      <c r="B303" t="s">
        <v>5557</v>
      </c>
      <c r="C303" t="s">
        <v>6085</v>
      </c>
      <c r="D303" s="8">
        <v>21684</v>
      </c>
      <c r="E303">
        <v>9923682643</v>
      </c>
      <c r="F303" t="s">
        <v>6450</v>
      </c>
      <c r="G303" t="s">
        <v>6077</v>
      </c>
      <c r="H303" t="s">
        <v>6078</v>
      </c>
      <c r="I303" t="s">
        <v>4962</v>
      </c>
      <c r="J303" t="s">
        <v>4964</v>
      </c>
      <c r="K303" s="8">
        <v>44646</v>
      </c>
    </row>
    <row r="304" spans="1:11" x14ac:dyDescent="0.25">
      <c r="A304" t="s">
        <v>1452</v>
      </c>
      <c r="B304" t="s">
        <v>5803</v>
      </c>
      <c r="C304" t="s">
        <v>6075</v>
      </c>
      <c r="D304" s="8">
        <v>27906</v>
      </c>
      <c r="E304">
        <v>9198125433</v>
      </c>
      <c r="F304" t="s">
        <v>6451</v>
      </c>
      <c r="G304" t="s">
        <v>6094</v>
      </c>
      <c r="H304" t="s">
        <v>6078</v>
      </c>
      <c r="I304" t="s">
        <v>4962</v>
      </c>
      <c r="J304" t="s">
        <v>4968</v>
      </c>
      <c r="K304" s="8">
        <v>43920</v>
      </c>
    </row>
    <row r="305" spans="1:11" x14ac:dyDescent="0.25">
      <c r="A305" t="s">
        <v>2178</v>
      </c>
      <c r="B305" t="s">
        <v>5016</v>
      </c>
      <c r="C305" t="s">
        <v>6075</v>
      </c>
      <c r="D305" s="8">
        <v>31136</v>
      </c>
      <c r="E305">
        <v>9830100976</v>
      </c>
      <c r="F305" t="s">
        <v>6452</v>
      </c>
      <c r="G305" t="s">
        <v>6077</v>
      </c>
      <c r="H305" t="s">
        <v>6078</v>
      </c>
      <c r="I305" t="s">
        <v>4962</v>
      </c>
      <c r="J305" t="s">
        <v>4964</v>
      </c>
      <c r="K305" s="8">
        <v>43888</v>
      </c>
    </row>
    <row r="306" spans="1:11" x14ac:dyDescent="0.25">
      <c r="A306" t="s">
        <v>2372</v>
      </c>
      <c r="B306" t="s">
        <v>5885</v>
      </c>
      <c r="C306" t="s">
        <v>6075</v>
      </c>
      <c r="D306" s="8">
        <v>23255</v>
      </c>
      <c r="E306">
        <v>9280262874</v>
      </c>
      <c r="F306" t="s">
        <v>6453</v>
      </c>
      <c r="G306" t="s">
        <v>6094</v>
      </c>
      <c r="H306" t="s">
        <v>6078</v>
      </c>
      <c r="I306" t="s">
        <v>4962</v>
      </c>
      <c r="J306" t="s">
        <v>4964</v>
      </c>
      <c r="K306" s="8">
        <v>45821</v>
      </c>
    </row>
    <row r="307" spans="1:11" x14ac:dyDescent="0.25">
      <c r="A307" t="s">
        <v>4265</v>
      </c>
      <c r="B307" t="s">
        <v>5921</v>
      </c>
      <c r="C307" t="s">
        <v>6085</v>
      </c>
      <c r="D307" s="8">
        <v>23618</v>
      </c>
      <c r="E307">
        <v>9446474552</v>
      </c>
      <c r="F307" t="s">
        <v>6454</v>
      </c>
      <c r="G307" t="s">
        <v>6077</v>
      </c>
      <c r="H307" t="s">
        <v>6078</v>
      </c>
      <c r="I307" t="s">
        <v>4962</v>
      </c>
      <c r="J307" t="s">
        <v>4968</v>
      </c>
      <c r="K307" s="8">
        <v>44440</v>
      </c>
    </row>
    <row r="308" spans="1:11" x14ac:dyDescent="0.25">
      <c r="A308" t="s">
        <v>1435</v>
      </c>
      <c r="B308" t="s">
        <v>5285</v>
      </c>
      <c r="C308" t="s">
        <v>6085</v>
      </c>
      <c r="D308" s="8">
        <v>37840</v>
      </c>
      <c r="E308">
        <v>9559432973</v>
      </c>
      <c r="F308" t="s">
        <v>6455</v>
      </c>
      <c r="G308" t="s">
        <v>6094</v>
      </c>
      <c r="H308" t="s">
        <v>6078</v>
      </c>
      <c r="I308" t="s">
        <v>4962</v>
      </c>
      <c r="J308" t="s">
        <v>4964</v>
      </c>
      <c r="K308" s="8">
        <v>44719</v>
      </c>
    </row>
    <row r="309" spans="1:11" x14ac:dyDescent="0.25">
      <c r="A309" t="s">
        <v>764</v>
      </c>
      <c r="B309" t="s">
        <v>5562</v>
      </c>
      <c r="C309" t="s">
        <v>6075</v>
      </c>
      <c r="D309" s="8">
        <v>30686</v>
      </c>
      <c r="E309">
        <v>9116100303</v>
      </c>
      <c r="F309" t="s">
        <v>6456</v>
      </c>
      <c r="G309" t="s">
        <v>6094</v>
      </c>
      <c r="H309" t="s">
        <v>6078</v>
      </c>
      <c r="I309" t="s">
        <v>4962</v>
      </c>
      <c r="J309" t="s">
        <v>4958</v>
      </c>
      <c r="K309" s="8">
        <v>43812</v>
      </c>
    </row>
    <row r="310" spans="1:11" x14ac:dyDescent="0.25">
      <c r="A310" t="s">
        <v>263</v>
      </c>
      <c r="B310" t="s">
        <v>5564</v>
      </c>
      <c r="C310" t="s">
        <v>6085</v>
      </c>
      <c r="D310" s="8">
        <v>27061</v>
      </c>
      <c r="E310">
        <v>9336326489</v>
      </c>
      <c r="F310" t="s">
        <v>6457</v>
      </c>
      <c r="G310" t="s">
        <v>6080</v>
      </c>
      <c r="H310" t="s">
        <v>6078</v>
      </c>
      <c r="I310" t="s">
        <v>4962</v>
      </c>
      <c r="J310" t="s">
        <v>4958</v>
      </c>
      <c r="K310" s="8">
        <v>44980</v>
      </c>
    </row>
    <row r="311" spans="1:11" x14ac:dyDescent="0.25">
      <c r="A311" t="s">
        <v>2237</v>
      </c>
      <c r="B311" t="s">
        <v>6019</v>
      </c>
      <c r="C311" t="s">
        <v>6085</v>
      </c>
      <c r="D311" s="8">
        <v>32180</v>
      </c>
      <c r="E311">
        <v>9172296393</v>
      </c>
      <c r="F311" t="s">
        <v>6458</v>
      </c>
      <c r="G311" t="s">
        <v>6084</v>
      </c>
      <c r="H311" t="s">
        <v>6078</v>
      </c>
      <c r="I311" t="s">
        <v>4962</v>
      </c>
      <c r="J311" t="s">
        <v>4964</v>
      </c>
      <c r="K311" s="8">
        <v>43280</v>
      </c>
    </row>
    <row r="312" spans="1:11" x14ac:dyDescent="0.25">
      <c r="A312" t="s">
        <v>2659</v>
      </c>
      <c r="B312" t="s">
        <v>5566</v>
      </c>
      <c r="C312" t="s">
        <v>6075</v>
      </c>
      <c r="D312" s="8">
        <v>36460</v>
      </c>
      <c r="E312">
        <v>9865074455</v>
      </c>
      <c r="F312" t="s">
        <v>6459</v>
      </c>
      <c r="G312" t="s">
        <v>6240</v>
      </c>
      <c r="H312" t="s">
        <v>6092</v>
      </c>
      <c r="I312" t="s">
        <v>4992</v>
      </c>
      <c r="J312" t="s">
        <v>4964</v>
      </c>
      <c r="K312" s="8">
        <v>43518</v>
      </c>
    </row>
    <row r="313" spans="1:11" x14ac:dyDescent="0.25">
      <c r="A313" t="s">
        <v>3068</v>
      </c>
      <c r="B313" t="s">
        <v>5568</v>
      </c>
      <c r="C313" t="s">
        <v>6075</v>
      </c>
      <c r="D313" s="8">
        <v>23194</v>
      </c>
      <c r="E313">
        <v>9448272764</v>
      </c>
      <c r="F313" t="s">
        <v>6460</v>
      </c>
      <c r="G313" t="s">
        <v>6121</v>
      </c>
      <c r="H313" t="s">
        <v>6122</v>
      </c>
      <c r="I313" t="s">
        <v>4962</v>
      </c>
      <c r="J313" t="s">
        <v>4958</v>
      </c>
      <c r="K313" s="8">
        <v>45558</v>
      </c>
    </row>
    <row r="314" spans="1:11" x14ac:dyDescent="0.25">
      <c r="A314" t="s">
        <v>2057</v>
      </c>
      <c r="B314" t="s">
        <v>5824</v>
      </c>
      <c r="C314" t="s">
        <v>6085</v>
      </c>
      <c r="D314" s="8">
        <v>24445</v>
      </c>
      <c r="E314">
        <v>9288260274</v>
      </c>
      <c r="F314" t="s">
        <v>6461</v>
      </c>
      <c r="G314" t="s">
        <v>6088</v>
      </c>
      <c r="H314" t="s">
        <v>6089</v>
      </c>
      <c r="I314" t="s">
        <v>5163</v>
      </c>
      <c r="J314" t="s">
        <v>4964</v>
      </c>
      <c r="K314" s="8">
        <v>44461</v>
      </c>
    </row>
    <row r="315" spans="1:11" x14ac:dyDescent="0.25">
      <c r="A315" t="s">
        <v>6462</v>
      </c>
      <c r="B315" t="s">
        <v>6463</v>
      </c>
      <c r="C315" t="s">
        <v>6085</v>
      </c>
      <c r="D315" s="8">
        <v>35888</v>
      </c>
      <c r="E315">
        <v>9459816489</v>
      </c>
      <c r="F315" t="s">
        <v>6464</v>
      </c>
      <c r="G315" t="s">
        <v>6080</v>
      </c>
      <c r="H315" t="s">
        <v>6078</v>
      </c>
      <c r="I315" t="s">
        <v>4962</v>
      </c>
      <c r="J315" t="s">
        <v>4964</v>
      </c>
      <c r="K315" s="8">
        <v>43377</v>
      </c>
    </row>
    <row r="316" spans="1:11" x14ac:dyDescent="0.25">
      <c r="A316" t="s">
        <v>2125</v>
      </c>
      <c r="B316" t="s">
        <v>5570</v>
      </c>
      <c r="C316" t="s">
        <v>6075</v>
      </c>
      <c r="D316" s="8">
        <v>36835</v>
      </c>
      <c r="E316">
        <v>9896516636</v>
      </c>
      <c r="F316" t="s">
        <v>6465</v>
      </c>
      <c r="G316" t="s">
        <v>6121</v>
      </c>
      <c r="H316" t="s">
        <v>6122</v>
      </c>
      <c r="I316" t="s">
        <v>4962</v>
      </c>
      <c r="J316" t="s">
        <v>4968</v>
      </c>
      <c r="K316" s="8">
        <v>45724</v>
      </c>
    </row>
    <row r="317" spans="1:11" x14ac:dyDescent="0.25">
      <c r="A317" t="s">
        <v>3546</v>
      </c>
      <c r="B317" t="s">
        <v>5572</v>
      </c>
      <c r="C317" t="s">
        <v>6075</v>
      </c>
      <c r="D317" s="8">
        <v>20525</v>
      </c>
      <c r="E317">
        <v>9122777694</v>
      </c>
      <c r="F317" t="s">
        <v>6466</v>
      </c>
      <c r="G317" t="s">
        <v>6121</v>
      </c>
      <c r="H317" t="s">
        <v>6122</v>
      </c>
      <c r="I317" t="s">
        <v>4962</v>
      </c>
      <c r="J317" t="s">
        <v>4964</v>
      </c>
      <c r="K317" s="8">
        <v>44053</v>
      </c>
    </row>
    <row r="318" spans="1:11" x14ac:dyDescent="0.25">
      <c r="A318" t="s">
        <v>2151</v>
      </c>
      <c r="B318" t="s">
        <v>5882</v>
      </c>
      <c r="C318" t="s">
        <v>6085</v>
      </c>
      <c r="D318" s="8">
        <v>34131</v>
      </c>
      <c r="E318">
        <v>9765468920</v>
      </c>
      <c r="F318" t="s">
        <v>6467</v>
      </c>
      <c r="G318" t="s">
        <v>6097</v>
      </c>
      <c r="H318" t="s">
        <v>6078</v>
      </c>
      <c r="I318" t="s">
        <v>4962</v>
      </c>
      <c r="J318" t="s">
        <v>4968</v>
      </c>
      <c r="K318" s="8">
        <v>44098</v>
      </c>
    </row>
    <row r="319" spans="1:11" x14ac:dyDescent="0.25">
      <c r="A319" t="s">
        <v>1690</v>
      </c>
      <c r="B319" t="s">
        <v>5522</v>
      </c>
      <c r="C319" t="s">
        <v>6085</v>
      </c>
      <c r="D319" s="8">
        <v>29809</v>
      </c>
      <c r="E319">
        <v>9262855048</v>
      </c>
      <c r="F319" t="s">
        <v>6468</v>
      </c>
      <c r="G319" t="s">
        <v>6151</v>
      </c>
      <c r="H319" t="s">
        <v>6078</v>
      </c>
      <c r="I319" t="s">
        <v>4962</v>
      </c>
      <c r="J319" t="s">
        <v>4968</v>
      </c>
      <c r="K319" s="8">
        <v>43928</v>
      </c>
    </row>
    <row r="320" spans="1:11" x14ac:dyDescent="0.25">
      <c r="A320" t="s">
        <v>2475</v>
      </c>
      <c r="B320" t="s">
        <v>5884</v>
      </c>
      <c r="C320" t="s">
        <v>6075</v>
      </c>
      <c r="D320" s="8">
        <v>34630</v>
      </c>
      <c r="E320">
        <v>9244168106</v>
      </c>
      <c r="F320" t="s">
        <v>6469</v>
      </c>
      <c r="G320" t="s">
        <v>6077</v>
      </c>
      <c r="H320" t="s">
        <v>6078</v>
      </c>
      <c r="I320" t="s">
        <v>4962</v>
      </c>
      <c r="J320" t="s">
        <v>4968</v>
      </c>
      <c r="K320" s="8">
        <v>44447</v>
      </c>
    </row>
    <row r="321" spans="1:11" x14ac:dyDescent="0.25">
      <c r="A321" t="s">
        <v>1235</v>
      </c>
      <c r="B321" t="s">
        <v>5576</v>
      </c>
      <c r="C321" t="s">
        <v>6075</v>
      </c>
      <c r="D321" s="8">
        <v>33685</v>
      </c>
      <c r="E321">
        <v>9972641299</v>
      </c>
      <c r="F321" t="s">
        <v>6470</v>
      </c>
      <c r="G321" t="s">
        <v>6077</v>
      </c>
      <c r="H321" t="s">
        <v>6078</v>
      </c>
      <c r="I321" t="s">
        <v>4962</v>
      </c>
      <c r="J321" t="s">
        <v>4968</v>
      </c>
      <c r="K321" s="8">
        <v>45755</v>
      </c>
    </row>
    <row r="322" spans="1:11" x14ac:dyDescent="0.25">
      <c r="A322" t="s">
        <v>3225</v>
      </c>
      <c r="B322" t="s">
        <v>5781</v>
      </c>
      <c r="C322" t="s">
        <v>6075</v>
      </c>
      <c r="D322" s="8">
        <v>30945</v>
      </c>
      <c r="E322">
        <v>9360112864</v>
      </c>
      <c r="F322" t="s">
        <v>6471</v>
      </c>
      <c r="G322" t="s">
        <v>6077</v>
      </c>
      <c r="H322" t="s">
        <v>6078</v>
      </c>
      <c r="I322" t="s">
        <v>4962</v>
      </c>
      <c r="J322" t="s">
        <v>4968</v>
      </c>
      <c r="K322" s="8">
        <v>44504</v>
      </c>
    </row>
    <row r="323" spans="1:11" x14ac:dyDescent="0.25">
      <c r="A323" t="s">
        <v>4167</v>
      </c>
      <c r="B323" t="s">
        <v>5578</v>
      </c>
      <c r="C323" t="s">
        <v>6075</v>
      </c>
      <c r="D323" s="8">
        <v>28227</v>
      </c>
      <c r="E323">
        <v>9847622862</v>
      </c>
      <c r="F323" t="s">
        <v>6472</v>
      </c>
      <c r="G323" t="s">
        <v>6077</v>
      </c>
      <c r="H323" t="s">
        <v>6078</v>
      </c>
      <c r="I323" t="s">
        <v>4962</v>
      </c>
      <c r="J323" t="s">
        <v>4964</v>
      </c>
      <c r="K323" s="8">
        <v>45916</v>
      </c>
    </row>
    <row r="324" spans="1:11" x14ac:dyDescent="0.25">
      <c r="A324" t="s">
        <v>2445</v>
      </c>
      <c r="B324" t="s">
        <v>5940</v>
      </c>
      <c r="C324" t="s">
        <v>6085</v>
      </c>
      <c r="D324" s="8">
        <v>37177</v>
      </c>
      <c r="E324">
        <v>9297080451</v>
      </c>
      <c r="F324" t="s">
        <v>6473</v>
      </c>
      <c r="G324" t="s">
        <v>6121</v>
      </c>
      <c r="H324" t="s">
        <v>6122</v>
      </c>
      <c r="I324" t="s">
        <v>4962</v>
      </c>
      <c r="J324" t="s">
        <v>4964</v>
      </c>
      <c r="K324" s="8">
        <v>44418</v>
      </c>
    </row>
    <row r="325" spans="1:11" x14ac:dyDescent="0.25">
      <c r="A325" t="s">
        <v>1708</v>
      </c>
      <c r="B325" t="s">
        <v>5545</v>
      </c>
      <c r="C325" t="s">
        <v>6085</v>
      </c>
      <c r="D325" s="8">
        <v>36200</v>
      </c>
      <c r="E325">
        <v>9306658203</v>
      </c>
      <c r="F325" t="s">
        <v>6474</v>
      </c>
      <c r="G325" t="s">
        <v>6077</v>
      </c>
      <c r="H325" t="s">
        <v>6078</v>
      </c>
      <c r="I325" t="s">
        <v>4962</v>
      </c>
      <c r="J325" t="s">
        <v>4958</v>
      </c>
      <c r="K325" s="8">
        <v>43387</v>
      </c>
    </row>
    <row r="326" spans="1:11" x14ac:dyDescent="0.25">
      <c r="A326" t="s">
        <v>990</v>
      </c>
      <c r="B326" t="s">
        <v>5214</v>
      </c>
      <c r="C326" t="s">
        <v>6075</v>
      </c>
      <c r="D326" s="8">
        <v>24204</v>
      </c>
      <c r="E326">
        <v>9286482992</v>
      </c>
      <c r="F326" t="s">
        <v>6475</v>
      </c>
      <c r="G326" t="s">
        <v>6151</v>
      </c>
      <c r="H326" t="s">
        <v>6078</v>
      </c>
      <c r="I326" t="s">
        <v>4962</v>
      </c>
      <c r="J326" t="s">
        <v>4964</v>
      </c>
      <c r="K326" s="8">
        <v>43476</v>
      </c>
    </row>
    <row r="327" spans="1:11" x14ac:dyDescent="0.25">
      <c r="A327" t="s">
        <v>4434</v>
      </c>
      <c r="B327" t="s">
        <v>5579</v>
      </c>
      <c r="C327" t="s">
        <v>6075</v>
      </c>
      <c r="D327" s="8">
        <v>22651</v>
      </c>
      <c r="E327">
        <v>9878451124</v>
      </c>
      <c r="F327" t="s">
        <v>6476</v>
      </c>
      <c r="G327" t="s">
        <v>6094</v>
      </c>
      <c r="H327" t="s">
        <v>6078</v>
      </c>
      <c r="I327" t="s">
        <v>4962</v>
      </c>
      <c r="J327" t="s">
        <v>4968</v>
      </c>
      <c r="K327" s="8">
        <v>44846</v>
      </c>
    </row>
    <row r="328" spans="1:11" x14ac:dyDescent="0.25">
      <c r="A328" t="s">
        <v>1976</v>
      </c>
      <c r="B328" t="s">
        <v>5580</v>
      </c>
      <c r="C328" t="s">
        <v>6075</v>
      </c>
      <c r="D328" s="8">
        <v>28115</v>
      </c>
      <c r="E328">
        <v>9289446179</v>
      </c>
      <c r="F328" t="s">
        <v>6477</v>
      </c>
      <c r="G328" t="s">
        <v>6151</v>
      </c>
      <c r="H328" t="s">
        <v>6078</v>
      </c>
      <c r="I328" t="s">
        <v>4962</v>
      </c>
      <c r="J328" t="s">
        <v>4964</v>
      </c>
      <c r="K328" s="8">
        <v>44837</v>
      </c>
    </row>
    <row r="329" spans="1:11" x14ac:dyDescent="0.25">
      <c r="A329" t="s">
        <v>1572</v>
      </c>
      <c r="B329" t="s">
        <v>5896</v>
      </c>
      <c r="C329" t="s">
        <v>6085</v>
      </c>
      <c r="D329" s="8">
        <v>34778</v>
      </c>
      <c r="E329">
        <v>9316252684</v>
      </c>
      <c r="F329" t="s">
        <v>6478</v>
      </c>
      <c r="G329" t="s">
        <v>6084</v>
      </c>
      <c r="H329" t="s">
        <v>6078</v>
      </c>
      <c r="I329" t="s">
        <v>4962</v>
      </c>
      <c r="J329" t="s">
        <v>4968</v>
      </c>
      <c r="K329" s="8">
        <v>45704</v>
      </c>
    </row>
    <row r="330" spans="1:11" x14ac:dyDescent="0.25">
      <c r="A330" t="s">
        <v>1741</v>
      </c>
      <c r="B330" t="s">
        <v>5494</v>
      </c>
      <c r="C330" t="s">
        <v>6075</v>
      </c>
      <c r="D330" s="8">
        <v>31872</v>
      </c>
      <c r="E330">
        <v>9505571070</v>
      </c>
      <c r="F330" t="s">
        <v>6479</v>
      </c>
      <c r="G330" t="s">
        <v>6108</v>
      </c>
      <c r="H330" t="s">
        <v>6109</v>
      </c>
      <c r="I330" t="s">
        <v>4962</v>
      </c>
      <c r="J330" t="s">
        <v>4958</v>
      </c>
      <c r="K330" s="8">
        <v>44732</v>
      </c>
    </row>
    <row r="331" spans="1:11" x14ac:dyDescent="0.25">
      <c r="A331" t="s">
        <v>801</v>
      </c>
      <c r="B331" t="s">
        <v>5581</v>
      </c>
      <c r="C331" t="s">
        <v>6085</v>
      </c>
      <c r="D331" s="8">
        <v>34292</v>
      </c>
      <c r="E331">
        <v>9980042882</v>
      </c>
      <c r="F331" t="s">
        <v>6480</v>
      </c>
      <c r="G331" t="s">
        <v>6108</v>
      </c>
      <c r="H331" t="s">
        <v>6109</v>
      </c>
      <c r="I331" t="s">
        <v>4962</v>
      </c>
      <c r="J331" t="s">
        <v>4968</v>
      </c>
      <c r="K331" s="8">
        <v>43739</v>
      </c>
    </row>
    <row r="332" spans="1:11" x14ac:dyDescent="0.25">
      <c r="A332" t="s">
        <v>2370</v>
      </c>
      <c r="B332" t="s">
        <v>6054</v>
      </c>
      <c r="C332" t="s">
        <v>6085</v>
      </c>
      <c r="D332" s="8">
        <v>34094</v>
      </c>
      <c r="E332">
        <v>9914817912</v>
      </c>
      <c r="F332" t="s">
        <v>6481</v>
      </c>
      <c r="G332" t="s">
        <v>6142</v>
      </c>
      <c r="H332" t="s">
        <v>6142</v>
      </c>
      <c r="I332" t="s">
        <v>4992</v>
      </c>
      <c r="J332" t="s">
        <v>4964</v>
      </c>
      <c r="K332" s="8">
        <v>43441</v>
      </c>
    </row>
    <row r="333" spans="1:11" x14ac:dyDescent="0.25">
      <c r="A333" t="s">
        <v>6482</v>
      </c>
      <c r="B333" t="s">
        <v>6483</v>
      </c>
      <c r="C333" t="s">
        <v>6085</v>
      </c>
      <c r="D333" s="8">
        <v>38205</v>
      </c>
      <c r="E333">
        <v>9288655709</v>
      </c>
      <c r="F333" t="s">
        <v>6484</v>
      </c>
      <c r="G333" t="s">
        <v>6091</v>
      </c>
      <c r="H333" t="s">
        <v>6092</v>
      </c>
      <c r="I333" t="s">
        <v>4992</v>
      </c>
      <c r="J333" t="s">
        <v>4968</v>
      </c>
      <c r="K333" s="8">
        <v>46077</v>
      </c>
    </row>
    <row r="334" spans="1:11" x14ac:dyDescent="0.25">
      <c r="A334" t="s">
        <v>643</v>
      </c>
      <c r="B334" t="s">
        <v>5828</v>
      </c>
      <c r="C334" t="s">
        <v>6075</v>
      </c>
      <c r="D334" s="8">
        <v>29370</v>
      </c>
      <c r="E334">
        <v>9703595485</v>
      </c>
      <c r="F334" t="s">
        <v>6485</v>
      </c>
      <c r="G334" t="s">
        <v>6108</v>
      </c>
      <c r="H334" t="s">
        <v>6109</v>
      </c>
      <c r="I334" t="s">
        <v>4962</v>
      </c>
      <c r="J334" t="s">
        <v>4968</v>
      </c>
      <c r="K334" s="8">
        <v>44637</v>
      </c>
    </row>
    <row r="335" spans="1:11" x14ac:dyDescent="0.25">
      <c r="A335" t="s">
        <v>3898</v>
      </c>
      <c r="B335" t="s">
        <v>5584</v>
      </c>
      <c r="C335" t="s">
        <v>6075</v>
      </c>
      <c r="D335" s="8">
        <v>35466</v>
      </c>
      <c r="E335">
        <v>9266134114</v>
      </c>
      <c r="F335" t="s">
        <v>6486</v>
      </c>
      <c r="G335" t="s">
        <v>6097</v>
      </c>
      <c r="H335" t="s">
        <v>6078</v>
      </c>
      <c r="I335" t="s">
        <v>4962</v>
      </c>
      <c r="J335" t="s">
        <v>4968</v>
      </c>
      <c r="K335" s="8">
        <v>43902</v>
      </c>
    </row>
    <row r="336" spans="1:11" x14ac:dyDescent="0.25">
      <c r="A336" t="s">
        <v>954</v>
      </c>
      <c r="B336" t="s">
        <v>5786</v>
      </c>
      <c r="C336" t="s">
        <v>6085</v>
      </c>
      <c r="D336" s="8">
        <v>32353</v>
      </c>
      <c r="E336">
        <v>9534387896</v>
      </c>
      <c r="F336" t="s">
        <v>6487</v>
      </c>
      <c r="G336" t="s">
        <v>6198</v>
      </c>
      <c r="H336" t="s">
        <v>6199</v>
      </c>
      <c r="I336" t="s">
        <v>5060</v>
      </c>
      <c r="J336" t="s">
        <v>4964</v>
      </c>
      <c r="K336" s="8">
        <v>45113</v>
      </c>
    </row>
    <row r="337" spans="1:11" x14ac:dyDescent="0.25">
      <c r="A337" t="s">
        <v>982</v>
      </c>
      <c r="B337" t="s">
        <v>5928</v>
      </c>
      <c r="C337" t="s">
        <v>6075</v>
      </c>
      <c r="D337" s="8">
        <v>30176</v>
      </c>
      <c r="E337">
        <v>9731691986</v>
      </c>
      <c r="F337" t="s">
        <v>6488</v>
      </c>
      <c r="G337" t="s">
        <v>6240</v>
      </c>
      <c r="H337" t="s">
        <v>6092</v>
      </c>
      <c r="I337" t="s">
        <v>4992</v>
      </c>
      <c r="J337" t="s">
        <v>4968</v>
      </c>
      <c r="K337" s="8">
        <v>45726</v>
      </c>
    </row>
    <row r="338" spans="1:11" x14ac:dyDescent="0.25">
      <c r="A338" t="s">
        <v>815</v>
      </c>
      <c r="B338" t="s">
        <v>6042</v>
      </c>
      <c r="C338" t="s">
        <v>6085</v>
      </c>
      <c r="D338" s="8">
        <v>24168</v>
      </c>
      <c r="E338">
        <v>9707317600</v>
      </c>
      <c r="F338" t="s">
        <v>6489</v>
      </c>
      <c r="G338" t="s">
        <v>6077</v>
      </c>
      <c r="H338" t="s">
        <v>6078</v>
      </c>
      <c r="I338" t="s">
        <v>4962</v>
      </c>
      <c r="J338" t="s">
        <v>4964</v>
      </c>
      <c r="K338" s="8">
        <v>44677</v>
      </c>
    </row>
    <row r="339" spans="1:11" x14ac:dyDescent="0.25">
      <c r="A339" t="s">
        <v>2578</v>
      </c>
      <c r="B339" t="s">
        <v>5585</v>
      </c>
      <c r="C339" t="s">
        <v>6075</v>
      </c>
      <c r="D339" s="8">
        <v>31512</v>
      </c>
      <c r="E339">
        <v>9861420895</v>
      </c>
      <c r="F339" t="s">
        <v>6490</v>
      </c>
      <c r="G339" t="s">
        <v>6125</v>
      </c>
      <c r="H339" t="s">
        <v>6109</v>
      </c>
      <c r="I339" t="s">
        <v>4962</v>
      </c>
      <c r="J339" t="s">
        <v>4964</v>
      </c>
      <c r="K339" s="8">
        <v>45188</v>
      </c>
    </row>
    <row r="340" spans="1:11" x14ac:dyDescent="0.25">
      <c r="A340" t="s">
        <v>6491</v>
      </c>
      <c r="B340" t="s">
        <v>5021</v>
      </c>
      <c r="C340" t="s">
        <v>6075</v>
      </c>
      <c r="D340" s="8">
        <v>32716</v>
      </c>
      <c r="E340">
        <v>9889913429</v>
      </c>
      <c r="F340" t="s">
        <v>6492</v>
      </c>
      <c r="G340" t="s">
        <v>6080</v>
      </c>
      <c r="H340" t="s">
        <v>6078</v>
      </c>
      <c r="I340" t="s">
        <v>4962</v>
      </c>
      <c r="J340" t="s">
        <v>4964</v>
      </c>
      <c r="K340" s="8">
        <v>44837</v>
      </c>
    </row>
    <row r="341" spans="1:11" x14ac:dyDescent="0.25">
      <c r="A341" t="s">
        <v>1457</v>
      </c>
      <c r="B341" t="s">
        <v>5588</v>
      </c>
      <c r="C341" t="s">
        <v>6085</v>
      </c>
      <c r="D341" s="8">
        <v>31932</v>
      </c>
      <c r="E341">
        <v>9858661900</v>
      </c>
      <c r="F341" t="s">
        <v>6493</v>
      </c>
      <c r="G341" t="s">
        <v>6108</v>
      </c>
      <c r="H341" t="s">
        <v>6109</v>
      </c>
      <c r="I341" t="s">
        <v>4962</v>
      </c>
      <c r="J341" t="s">
        <v>4958</v>
      </c>
      <c r="K341" s="8">
        <v>45685</v>
      </c>
    </row>
    <row r="342" spans="1:11" x14ac:dyDescent="0.25">
      <c r="A342" t="s">
        <v>2302</v>
      </c>
      <c r="B342" t="s">
        <v>5136</v>
      </c>
      <c r="C342" t="s">
        <v>6085</v>
      </c>
      <c r="D342" s="8">
        <v>35014</v>
      </c>
      <c r="E342">
        <v>9258234528</v>
      </c>
      <c r="F342" t="s">
        <v>6494</v>
      </c>
      <c r="G342" t="s">
        <v>6151</v>
      </c>
      <c r="H342" t="s">
        <v>6078</v>
      </c>
      <c r="I342" t="s">
        <v>4962</v>
      </c>
      <c r="J342" t="s">
        <v>4968</v>
      </c>
      <c r="K342" s="8">
        <v>45890</v>
      </c>
    </row>
    <row r="343" spans="1:11" x14ac:dyDescent="0.25">
      <c r="A343" t="s">
        <v>2614</v>
      </c>
      <c r="B343" t="s">
        <v>5589</v>
      </c>
      <c r="C343" t="s">
        <v>6075</v>
      </c>
      <c r="D343" s="8">
        <v>25379</v>
      </c>
      <c r="E343">
        <v>9225338571</v>
      </c>
      <c r="F343" t="s">
        <v>6495</v>
      </c>
      <c r="G343" t="s">
        <v>6121</v>
      </c>
      <c r="H343" t="s">
        <v>6122</v>
      </c>
      <c r="I343" t="s">
        <v>4962</v>
      </c>
      <c r="J343" t="s">
        <v>4964</v>
      </c>
      <c r="K343" s="8">
        <v>43151</v>
      </c>
    </row>
    <row r="344" spans="1:11" x14ac:dyDescent="0.25">
      <c r="A344" t="s">
        <v>2246</v>
      </c>
      <c r="B344" t="s">
        <v>5809</v>
      </c>
      <c r="C344" t="s">
        <v>6085</v>
      </c>
      <c r="D344" s="8">
        <v>39297</v>
      </c>
      <c r="E344">
        <v>9656774907</v>
      </c>
      <c r="F344" t="s">
        <v>6496</v>
      </c>
      <c r="G344" t="s">
        <v>6125</v>
      </c>
      <c r="H344" t="s">
        <v>6109</v>
      </c>
      <c r="I344" t="s">
        <v>4962</v>
      </c>
      <c r="J344" t="s">
        <v>4968</v>
      </c>
      <c r="K344" s="8">
        <v>43430</v>
      </c>
    </row>
    <row r="345" spans="1:11" x14ac:dyDescent="0.25">
      <c r="A345" t="s">
        <v>196</v>
      </c>
      <c r="B345" t="s">
        <v>5874</v>
      </c>
      <c r="C345" t="s">
        <v>6085</v>
      </c>
      <c r="D345" s="8">
        <v>28376</v>
      </c>
      <c r="E345">
        <v>9424505786</v>
      </c>
      <c r="F345" t="s">
        <v>6497</v>
      </c>
      <c r="G345" t="s">
        <v>6165</v>
      </c>
      <c r="H345" t="s">
        <v>6166</v>
      </c>
      <c r="I345" t="s">
        <v>4992</v>
      </c>
      <c r="J345" t="s">
        <v>4964</v>
      </c>
      <c r="K345" s="8">
        <v>45934</v>
      </c>
    </row>
    <row r="346" spans="1:11" x14ac:dyDescent="0.25">
      <c r="A346" t="s">
        <v>610</v>
      </c>
      <c r="B346" t="s">
        <v>6056</v>
      </c>
      <c r="C346" t="s">
        <v>6085</v>
      </c>
      <c r="D346" s="8">
        <v>32633</v>
      </c>
      <c r="E346">
        <v>9430689788</v>
      </c>
      <c r="F346" t="s">
        <v>6498</v>
      </c>
      <c r="G346" t="s">
        <v>6105</v>
      </c>
      <c r="H346" t="s">
        <v>6106</v>
      </c>
      <c r="I346" t="s">
        <v>4962</v>
      </c>
      <c r="J346" t="s">
        <v>4964</v>
      </c>
      <c r="K346" s="8">
        <v>45501</v>
      </c>
    </row>
    <row r="347" spans="1:11" x14ac:dyDescent="0.25">
      <c r="A347" t="s">
        <v>604</v>
      </c>
      <c r="B347" t="s">
        <v>5362</v>
      </c>
      <c r="C347" t="s">
        <v>6075</v>
      </c>
      <c r="D347" s="8">
        <v>38853</v>
      </c>
      <c r="E347">
        <v>9974270684</v>
      </c>
      <c r="F347" t="s">
        <v>6499</v>
      </c>
      <c r="G347" t="s">
        <v>6097</v>
      </c>
      <c r="H347" t="s">
        <v>6078</v>
      </c>
      <c r="I347" t="s">
        <v>4962</v>
      </c>
      <c r="J347" t="s">
        <v>4958</v>
      </c>
      <c r="K347" s="8">
        <v>44511</v>
      </c>
    </row>
    <row r="348" spans="1:11" x14ac:dyDescent="0.25">
      <c r="A348" t="s">
        <v>2510</v>
      </c>
      <c r="B348" t="s">
        <v>5595</v>
      </c>
      <c r="C348" t="s">
        <v>6085</v>
      </c>
      <c r="D348" s="8">
        <v>33130</v>
      </c>
      <c r="E348">
        <v>9430820228</v>
      </c>
      <c r="F348" t="s">
        <v>6500</v>
      </c>
      <c r="G348" t="s">
        <v>6094</v>
      </c>
      <c r="H348" t="s">
        <v>6078</v>
      </c>
      <c r="I348" t="s">
        <v>4962</v>
      </c>
      <c r="J348" t="s">
        <v>4964</v>
      </c>
      <c r="K348" s="8">
        <v>45964</v>
      </c>
    </row>
    <row r="349" spans="1:11" x14ac:dyDescent="0.25">
      <c r="A349" t="s">
        <v>6501</v>
      </c>
      <c r="B349" t="s">
        <v>6502</v>
      </c>
      <c r="C349" t="s">
        <v>6085</v>
      </c>
      <c r="D349" s="8">
        <v>20141</v>
      </c>
      <c r="E349">
        <v>9174991729</v>
      </c>
      <c r="F349" t="s">
        <v>6503</v>
      </c>
      <c r="G349" t="s">
        <v>6151</v>
      </c>
      <c r="H349" t="s">
        <v>6078</v>
      </c>
      <c r="I349" t="s">
        <v>4962</v>
      </c>
      <c r="J349" t="s">
        <v>4964</v>
      </c>
      <c r="K349" s="8">
        <v>43497</v>
      </c>
    </row>
    <row r="350" spans="1:11" x14ac:dyDescent="0.25">
      <c r="A350" t="s">
        <v>3321</v>
      </c>
      <c r="B350" t="s">
        <v>5596</v>
      </c>
      <c r="C350" t="s">
        <v>6075</v>
      </c>
      <c r="D350" s="8">
        <v>29538</v>
      </c>
      <c r="E350">
        <v>9283217137</v>
      </c>
      <c r="F350" t="s">
        <v>6504</v>
      </c>
      <c r="G350" t="s">
        <v>6125</v>
      </c>
      <c r="H350" t="s">
        <v>6109</v>
      </c>
      <c r="I350" t="s">
        <v>4962</v>
      </c>
      <c r="J350" t="s">
        <v>4968</v>
      </c>
      <c r="K350" s="8">
        <v>44866</v>
      </c>
    </row>
    <row r="351" spans="1:11" x14ac:dyDescent="0.25">
      <c r="A351" t="s">
        <v>1430</v>
      </c>
      <c r="B351" t="s">
        <v>5970</v>
      </c>
      <c r="C351" t="s">
        <v>6085</v>
      </c>
      <c r="D351" s="8">
        <v>26578</v>
      </c>
      <c r="E351">
        <v>9295404184</v>
      </c>
      <c r="F351" t="s">
        <v>6505</v>
      </c>
      <c r="G351" t="s">
        <v>6151</v>
      </c>
      <c r="H351" t="s">
        <v>6078</v>
      </c>
      <c r="I351" t="s">
        <v>4962</v>
      </c>
      <c r="J351" t="s">
        <v>4964</v>
      </c>
      <c r="K351" s="8">
        <v>45093</v>
      </c>
    </row>
    <row r="352" spans="1:11" x14ac:dyDescent="0.25">
      <c r="A352" t="s">
        <v>1627</v>
      </c>
      <c r="B352" t="s">
        <v>5774</v>
      </c>
      <c r="C352" t="s">
        <v>6075</v>
      </c>
      <c r="D352" s="8">
        <v>27055</v>
      </c>
      <c r="E352">
        <v>9315758599</v>
      </c>
      <c r="F352" t="s">
        <v>6506</v>
      </c>
      <c r="G352" t="s">
        <v>6097</v>
      </c>
      <c r="H352" t="s">
        <v>6078</v>
      </c>
      <c r="I352" t="s">
        <v>4962</v>
      </c>
      <c r="J352" t="s">
        <v>4968</v>
      </c>
      <c r="K352" s="8">
        <v>43861</v>
      </c>
    </row>
    <row r="353" spans="1:11" x14ac:dyDescent="0.25">
      <c r="A353" t="s">
        <v>2342</v>
      </c>
      <c r="B353" t="s">
        <v>4969</v>
      </c>
      <c r="C353" t="s">
        <v>6075</v>
      </c>
      <c r="D353" s="8">
        <v>26377</v>
      </c>
      <c r="E353">
        <v>9538937500</v>
      </c>
      <c r="F353" t="s">
        <v>6507</v>
      </c>
      <c r="G353" t="s">
        <v>6151</v>
      </c>
      <c r="H353" t="s">
        <v>6078</v>
      </c>
      <c r="I353" t="s">
        <v>4962</v>
      </c>
      <c r="J353" t="s">
        <v>4964</v>
      </c>
      <c r="K353" s="8">
        <v>44163</v>
      </c>
    </row>
    <row r="354" spans="1:11" x14ac:dyDescent="0.25">
      <c r="A354" t="s">
        <v>977</v>
      </c>
      <c r="B354" t="s">
        <v>5070</v>
      </c>
      <c r="C354" t="s">
        <v>6075</v>
      </c>
      <c r="D354" s="8">
        <v>25533</v>
      </c>
      <c r="E354">
        <v>9414741200</v>
      </c>
      <c r="F354" t="s">
        <v>6508</v>
      </c>
      <c r="G354" t="s">
        <v>6121</v>
      </c>
      <c r="H354" t="s">
        <v>6122</v>
      </c>
      <c r="I354" t="s">
        <v>4962</v>
      </c>
      <c r="J354" t="s">
        <v>4958</v>
      </c>
      <c r="K354" s="8">
        <v>43427</v>
      </c>
    </row>
    <row r="355" spans="1:11" x14ac:dyDescent="0.25">
      <c r="A355" t="s">
        <v>2385</v>
      </c>
      <c r="B355" t="s">
        <v>5086</v>
      </c>
      <c r="C355" t="s">
        <v>6075</v>
      </c>
      <c r="D355" s="8">
        <v>31301</v>
      </c>
      <c r="E355">
        <v>9728833035</v>
      </c>
      <c r="F355" t="s">
        <v>6509</v>
      </c>
      <c r="G355" t="s">
        <v>6097</v>
      </c>
      <c r="H355" t="s">
        <v>6078</v>
      </c>
      <c r="I355" t="s">
        <v>4962</v>
      </c>
      <c r="J355" t="s">
        <v>4968</v>
      </c>
      <c r="K355" s="8">
        <v>43222</v>
      </c>
    </row>
    <row r="356" spans="1:11" x14ac:dyDescent="0.25">
      <c r="A356" t="s">
        <v>4439</v>
      </c>
      <c r="B356" t="s">
        <v>6029</v>
      </c>
      <c r="C356" t="s">
        <v>6085</v>
      </c>
      <c r="D356" s="8">
        <v>23393</v>
      </c>
      <c r="E356">
        <v>9165558887</v>
      </c>
      <c r="F356" t="s">
        <v>6510</v>
      </c>
      <c r="G356" t="s">
        <v>6108</v>
      </c>
      <c r="H356" t="s">
        <v>6109</v>
      </c>
      <c r="I356" t="s">
        <v>4962</v>
      </c>
      <c r="J356" t="s">
        <v>4964</v>
      </c>
      <c r="K356" s="8">
        <v>43139</v>
      </c>
    </row>
    <row r="357" spans="1:11" x14ac:dyDescent="0.25">
      <c r="A357" t="s">
        <v>1990</v>
      </c>
      <c r="B357" t="s">
        <v>5434</v>
      </c>
      <c r="C357" t="s">
        <v>6075</v>
      </c>
      <c r="D357" s="8">
        <v>21461</v>
      </c>
      <c r="E357">
        <v>9326632925</v>
      </c>
      <c r="F357" t="s">
        <v>6511</v>
      </c>
      <c r="G357" t="s">
        <v>6077</v>
      </c>
      <c r="H357" t="s">
        <v>6078</v>
      </c>
      <c r="I357" t="s">
        <v>4962</v>
      </c>
      <c r="J357" t="s">
        <v>4964</v>
      </c>
      <c r="K357" s="8">
        <v>43497</v>
      </c>
    </row>
    <row r="358" spans="1:11" x14ac:dyDescent="0.25">
      <c r="A358" t="s">
        <v>3412</v>
      </c>
      <c r="B358" t="s">
        <v>5600</v>
      </c>
      <c r="C358" t="s">
        <v>6085</v>
      </c>
      <c r="D358" s="8">
        <v>37131</v>
      </c>
      <c r="E358">
        <v>9621759233</v>
      </c>
      <c r="F358" t="s">
        <v>6512</v>
      </c>
      <c r="G358" t="s">
        <v>6077</v>
      </c>
      <c r="H358" t="s">
        <v>6078</v>
      </c>
      <c r="I358" t="s">
        <v>4962</v>
      </c>
      <c r="J358" t="s">
        <v>4968</v>
      </c>
      <c r="K358" s="8">
        <v>44189</v>
      </c>
    </row>
    <row r="359" spans="1:11" x14ac:dyDescent="0.25">
      <c r="A359" t="s">
        <v>6513</v>
      </c>
      <c r="B359" t="s">
        <v>5016</v>
      </c>
      <c r="C359" t="s">
        <v>6075</v>
      </c>
      <c r="D359" s="8">
        <v>31118</v>
      </c>
      <c r="E359">
        <v>9832141597</v>
      </c>
      <c r="F359" t="s">
        <v>6514</v>
      </c>
      <c r="G359" t="s">
        <v>6080</v>
      </c>
      <c r="H359" t="s">
        <v>6078</v>
      </c>
      <c r="I359" t="s">
        <v>4962</v>
      </c>
      <c r="J359" t="s">
        <v>4964</v>
      </c>
      <c r="K359" s="8">
        <v>44619</v>
      </c>
    </row>
    <row r="360" spans="1:11" x14ac:dyDescent="0.25">
      <c r="A360" t="s">
        <v>4234</v>
      </c>
      <c r="B360" t="s">
        <v>5872</v>
      </c>
      <c r="C360" t="s">
        <v>6085</v>
      </c>
      <c r="D360" s="8">
        <v>33147</v>
      </c>
      <c r="E360">
        <v>9755851235</v>
      </c>
      <c r="F360" t="s">
        <v>6515</v>
      </c>
      <c r="G360" t="s">
        <v>6165</v>
      </c>
      <c r="H360" t="s">
        <v>6166</v>
      </c>
      <c r="I360" t="s">
        <v>4992</v>
      </c>
      <c r="J360" t="s">
        <v>4964</v>
      </c>
      <c r="K360" s="8">
        <v>44651</v>
      </c>
    </row>
    <row r="361" spans="1:11" x14ac:dyDescent="0.25">
      <c r="A361" t="s">
        <v>927</v>
      </c>
      <c r="B361" t="s">
        <v>5410</v>
      </c>
      <c r="C361" t="s">
        <v>6085</v>
      </c>
      <c r="D361" s="8">
        <v>23372</v>
      </c>
      <c r="E361">
        <v>9590613316</v>
      </c>
      <c r="F361" t="s">
        <v>6516</v>
      </c>
      <c r="G361" t="s">
        <v>6080</v>
      </c>
      <c r="H361" t="s">
        <v>6078</v>
      </c>
      <c r="I361" t="s">
        <v>4962</v>
      </c>
      <c r="J361" t="s">
        <v>4964</v>
      </c>
      <c r="K361" s="8">
        <v>43113</v>
      </c>
    </row>
    <row r="362" spans="1:11" x14ac:dyDescent="0.25">
      <c r="A362" t="s">
        <v>208</v>
      </c>
      <c r="B362" t="s">
        <v>5605</v>
      </c>
      <c r="C362" t="s">
        <v>6085</v>
      </c>
      <c r="D362" s="8">
        <v>24117</v>
      </c>
      <c r="E362">
        <v>9400075968</v>
      </c>
      <c r="F362" t="s">
        <v>6517</v>
      </c>
      <c r="G362" t="s">
        <v>6165</v>
      </c>
      <c r="H362" t="s">
        <v>6166</v>
      </c>
      <c r="I362" t="s">
        <v>4992</v>
      </c>
      <c r="J362" t="s">
        <v>4958</v>
      </c>
      <c r="K362" s="8">
        <v>45274</v>
      </c>
    </row>
    <row r="363" spans="1:11" x14ac:dyDescent="0.25">
      <c r="A363" t="s">
        <v>106</v>
      </c>
      <c r="B363" t="s">
        <v>5426</v>
      </c>
      <c r="C363" t="s">
        <v>6075</v>
      </c>
      <c r="D363" s="8">
        <v>35661</v>
      </c>
      <c r="E363">
        <v>9543591301</v>
      </c>
      <c r="F363" t="s">
        <v>6518</v>
      </c>
      <c r="G363" t="s">
        <v>6129</v>
      </c>
      <c r="H363" t="s">
        <v>6130</v>
      </c>
      <c r="I363" t="s">
        <v>5060</v>
      </c>
      <c r="J363" t="s">
        <v>4968</v>
      </c>
      <c r="K363" s="8">
        <v>45210</v>
      </c>
    </row>
    <row r="364" spans="1:11" x14ac:dyDescent="0.25">
      <c r="A364" t="s">
        <v>1863</v>
      </c>
      <c r="B364" t="s">
        <v>5835</v>
      </c>
      <c r="C364" t="s">
        <v>6085</v>
      </c>
      <c r="D364" s="8">
        <v>30647</v>
      </c>
      <c r="E364">
        <v>9780513199</v>
      </c>
      <c r="F364" t="s">
        <v>6519</v>
      </c>
      <c r="G364" t="s">
        <v>6077</v>
      </c>
      <c r="H364" t="s">
        <v>6078</v>
      </c>
      <c r="I364" t="s">
        <v>4962</v>
      </c>
      <c r="J364" t="s">
        <v>4964</v>
      </c>
      <c r="K364" s="8">
        <v>43169</v>
      </c>
    </row>
    <row r="365" spans="1:11" x14ac:dyDescent="0.25">
      <c r="A365" t="s">
        <v>2691</v>
      </c>
      <c r="B365" t="s">
        <v>5788</v>
      </c>
      <c r="C365" t="s">
        <v>6085</v>
      </c>
      <c r="D365" s="8">
        <v>30756</v>
      </c>
      <c r="E365">
        <v>9577070108</v>
      </c>
      <c r="F365" t="s">
        <v>6520</v>
      </c>
      <c r="G365" t="s">
        <v>6077</v>
      </c>
      <c r="H365" t="s">
        <v>6078</v>
      </c>
      <c r="I365" t="s">
        <v>4962</v>
      </c>
      <c r="J365" t="s">
        <v>4964</v>
      </c>
      <c r="K365" s="8">
        <v>45877</v>
      </c>
    </row>
    <row r="366" spans="1:11" x14ac:dyDescent="0.25">
      <c r="A366" t="s">
        <v>2651</v>
      </c>
      <c r="B366" t="s">
        <v>5609</v>
      </c>
      <c r="C366" t="s">
        <v>6075</v>
      </c>
      <c r="D366" s="8">
        <v>22756</v>
      </c>
      <c r="E366">
        <v>9559471600</v>
      </c>
      <c r="F366" t="s">
        <v>6521</v>
      </c>
      <c r="G366" t="s">
        <v>6108</v>
      </c>
      <c r="H366" t="s">
        <v>6109</v>
      </c>
      <c r="I366" t="s">
        <v>4962</v>
      </c>
      <c r="J366" t="s">
        <v>4968</v>
      </c>
      <c r="K366" s="8">
        <v>44527</v>
      </c>
    </row>
    <row r="367" spans="1:11" x14ac:dyDescent="0.25">
      <c r="A367" t="s">
        <v>6522</v>
      </c>
      <c r="B367" t="s">
        <v>6523</v>
      </c>
      <c r="C367" t="s">
        <v>6075</v>
      </c>
      <c r="D367" s="8">
        <v>29719</v>
      </c>
      <c r="E367">
        <v>9309462280</v>
      </c>
      <c r="F367" t="s">
        <v>6524</v>
      </c>
      <c r="G367" t="s">
        <v>6142</v>
      </c>
      <c r="H367" t="s">
        <v>6142</v>
      </c>
      <c r="I367" t="s">
        <v>4992</v>
      </c>
      <c r="J367" t="s">
        <v>4964</v>
      </c>
      <c r="K367" s="8">
        <v>45587</v>
      </c>
    </row>
    <row r="368" spans="1:11" x14ac:dyDescent="0.25">
      <c r="A368" t="s">
        <v>2621</v>
      </c>
      <c r="B368" t="s">
        <v>5612</v>
      </c>
      <c r="C368" t="s">
        <v>6085</v>
      </c>
      <c r="D368" s="8">
        <v>36625</v>
      </c>
      <c r="E368">
        <v>9237290086</v>
      </c>
      <c r="F368" t="s">
        <v>6525</v>
      </c>
      <c r="G368" t="s">
        <v>6105</v>
      </c>
      <c r="H368" t="s">
        <v>6106</v>
      </c>
      <c r="I368" t="s">
        <v>4962</v>
      </c>
      <c r="J368" t="s">
        <v>4964</v>
      </c>
      <c r="K368" s="8">
        <v>43231</v>
      </c>
    </row>
    <row r="369" spans="1:11" x14ac:dyDescent="0.25">
      <c r="A369" t="s">
        <v>513</v>
      </c>
      <c r="B369" t="s">
        <v>5500</v>
      </c>
      <c r="C369" t="s">
        <v>6075</v>
      </c>
      <c r="D369" s="8">
        <v>38071</v>
      </c>
      <c r="E369">
        <v>9280445368</v>
      </c>
      <c r="F369" t="s">
        <v>6526</v>
      </c>
      <c r="G369" t="s">
        <v>6097</v>
      </c>
      <c r="H369" t="s">
        <v>6078</v>
      </c>
      <c r="I369" t="s">
        <v>4962</v>
      </c>
      <c r="J369" t="s">
        <v>4968</v>
      </c>
      <c r="K369" s="8">
        <v>45013</v>
      </c>
    </row>
    <row r="370" spans="1:11" x14ac:dyDescent="0.25">
      <c r="A370" t="s">
        <v>627</v>
      </c>
      <c r="B370" t="s">
        <v>5613</v>
      </c>
      <c r="C370" t="s">
        <v>6085</v>
      </c>
      <c r="D370" s="8">
        <v>27983</v>
      </c>
      <c r="E370">
        <v>9327247605</v>
      </c>
      <c r="F370" t="s">
        <v>6527</v>
      </c>
      <c r="G370" t="s">
        <v>6196</v>
      </c>
      <c r="H370" t="s">
        <v>6130</v>
      </c>
      <c r="I370" t="s">
        <v>5060</v>
      </c>
      <c r="J370" t="s">
        <v>4964</v>
      </c>
      <c r="K370" s="8">
        <v>44097</v>
      </c>
    </row>
    <row r="371" spans="1:11" x14ac:dyDescent="0.25">
      <c r="A371" t="s">
        <v>1948</v>
      </c>
      <c r="B371" t="s">
        <v>5340</v>
      </c>
      <c r="C371" t="s">
        <v>6075</v>
      </c>
      <c r="D371" s="8">
        <v>21047</v>
      </c>
      <c r="E371">
        <v>9450577559</v>
      </c>
      <c r="F371" t="s">
        <v>6528</v>
      </c>
      <c r="G371" t="s">
        <v>6097</v>
      </c>
      <c r="H371" t="s">
        <v>6078</v>
      </c>
      <c r="I371" t="s">
        <v>4962</v>
      </c>
      <c r="J371" t="s">
        <v>4958</v>
      </c>
      <c r="K371" s="8">
        <v>43757</v>
      </c>
    </row>
    <row r="372" spans="1:11" x14ac:dyDescent="0.25">
      <c r="A372" t="s">
        <v>2925</v>
      </c>
      <c r="B372" t="s">
        <v>6025</v>
      </c>
      <c r="C372" t="s">
        <v>6075</v>
      </c>
      <c r="D372" s="8">
        <v>35697</v>
      </c>
      <c r="E372">
        <v>9232175587</v>
      </c>
      <c r="F372" t="s">
        <v>6529</v>
      </c>
      <c r="G372" t="s">
        <v>6165</v>
      </c>
      <c r="H372" t="s">
        <v>6166</v>
      </c>
      <c r="I372" t="s">
        <v>4992</v>
      </c>
      <c r="J372" t="s">
        <v>4964</v>
      </c>
      <c r="K372" s="8">
        <v>45847</v>
      </c>
    </row>
    <row r="373" spans="1:11" x14ac:dyDescent="0.25">
      <c r="A373" t="s">
        <v>1051</v>
      </c>
      <c r="B373" t="s">
        <v>5831</v>
      </c>
      <c r="C373" t="s">
        <v>6075</v>
      </c>
      <c r="D373" s="8">
        <v>36210</v>
      </c>
      <c r="E373">
        <v>9954205066</v>
      </c>
      <c r="F373" t="s">
        <v>6530</v>
      </c>
      <c r="G373" t="s">
        <v>6105</v>
      </c>
      <c r="H373" t="s">
        <v>6106</v>
      </c>
      <c r="I373" t="s">
        <v>4962</v>
      </c>
      <c r="J373" t="s">
        <v>4964</v>
      </c>
      <c r="K373" s="8">
        <v>43471</v>
      </c>
    </row>
    <row r="374" spans="1:11" x14ac:dyDescent="0.25">
      <c r="A374" t="s">
        <v>2083</v>
      </c>
      <c r="B374" t="s">
        <v>5995</v>
      </c>
      <c r="C374" t="s">
        <v>6075</v>
      </c>
      <c r="D374" s="8">
        <v>22209</v>
      </c>
      <c r="E374">
        <v>9468535879</v>
      </c>
      <c r="F374" t="s">
        <v>6531</v>
      </c>
      <c r="G374" t="s">
        <v>6094</v>
      </c>
      <c r="H374" t="s">
        <v>6078</v>
      </c>
      <c r="I374" t="s">
        <v>4962</v>
      </c>
      <c r="J374" t="s">
        <v>4964</v>
      </c>
      <c r="K374" s="8">
        <v>45738</v>
      </c>
    </row>
    <row r="375" spans="1:11" x14ac:dyDescent="0.25">
      <c r="A375" t="s">
        <v>6532</v>
      </c>
      <c r="B375" t="s">
        <v>6533</v>
      </c>
      <c r="C375" t="s">
        <v>6075</v>
      </c>
      <c r="D375" s="8">
        <v>38502</v>
      </c>
      <c r="E375">
        <v>9968063877</v>
      </c>
      <c r="F375" t="s">
        <v>6534</v>
      </c>
      <c r="G375" t="s">
        <v>6125</v>
      </c>
      <c r="H375" t="s">
        <v>6109</v>
      </c>
      <c r="I375" t="s">
        <v>4962</v>
      </c>
      <c r="J375" t="s">
        <v>4964</v>
      </c>
      <c r="K375" s="8">
        <v>44890</v>
      </c>
    </row>
    <row r="376" spans="1:11" x14ac:dyDescent="0.25">
      <c r="A376" t="s">
        <v>987</v>
      </c>
      <c r="B376" t="s">
        <v>5248</v>
      </c>
      <c r="C376" t="s">
        <v>6085</v>
      </c>
      <c r="D376" s="8">
        <v>22963</v>
      </c>
      <c r="E376">
        <v>9195712730</v>
      </c>
      <c r="F376" t="s">
        <v>6535</v>
      </c>
      <c r="G376" t="s">
        <v>6084</v>
      </c>
      <c r="H376" t="s">
        <v>6078</v>
      </c>
      <c r="I376" t="s">
        <v>4962</v>
      </c>
      <c r="J376" t="s">
        <v>4964</v>
      </c>
      <c r="K376" s="8">
        <v>43557</v>
      </c>
    </row>
    <row r="377" spans="1:11" x14ac:dyDescent="0.25">
      <c r="A377" t="s">
        <v>6536</v>
      </c>
      <c r="B377" t="s">
        <v>6537</v>
      </c>
      <c r="C377" t="s">
        <v>6085</v>
      </c>
      <c r="D377" s="8">
        <v>23894</v>
      </c>
      <c r="E377">
        <v>9494854627</v>
      </c>
      <c r="F377" t="s">
        <v>6538</v>
      </c>
      <c r="G377" t="s">
        <v>6121</v>
      </c>
      <c r="H377" t="s">
        <v>6122</v>
      </c>
      <c r="I377" t="s">
        <v>4962</v>
      </c>
      <c r="J377" t="s">
        <v>4964</v>
      </c>
      <c r="K377" s="8">
        <v>45447</v>
      </c>
    </row>
    <row r="378" spans="1:11" x14ac:dyDescent="0.25">
      <c r="A378" t="s">
        <v>4074</v>
      </c>
      <c r="B378" t="s">
        <v>5998</v>
      </c>
      <c r="C378" t="s">
        <v>6075</v>
      </c>
      <c r="D378" s="8">
        <v>38994</v>
      </c>
      <c r="E378">
        <v>9433717796</v>
      </c>
      <c r="F378" t="s">
        <v>6539</v>
      </c>
      <c r="G378" t="s">
        <v>6080</v>
      </c>
      <c r="H378" t="s">
        <v>6078</v>
      </c>
      <c r="I378" t="s">
        <v>4962</v>
      </c>
      <c r="J378" t="s">
        <v>4964</v>
      </c>
      <c r="K378" s="8">
        <v>43107</v>
      </c>
    </row>
    <row r="379" spans="1:11" x14ac:dyDescent="0.25">
      <c r="A379" t="s">
        <v>1920</v>
      </c>
      <c r="B379" t="s">
        <v>5619</v>
      </c>
      <c r="C379" t="s">
        <v>6075</v>
      </c>
      <c r="D379" s="8">
        <v>32808</v>
      </c>
      <c r="E379">
        <v>9443214044</v>
      </c>
      <c r="F379" t="s">
        <v>6540</v>
      </c>
      <c r="G379" t="s">
        <v>6105</v>
      </c>
      <c r="H379" t="s">
        <v>6106</v>
      </c>
      <c r="I379" t="s">
        <v>4962</v>
      </c>
      <c r="J379" t="s">
        <v>4958</v>
      </c>
      <c r="K379" s="8">
        <v>44836</v>
      </c>
    </row>
    <row r="380" spans="1:11" x14ac:dyDescent="0.25">
      <c r="A380" t="s">
        <v>2143</v>
      </c>
      <c r="B380" t="s">
        <v>5776</v>
      </c>
      <c r="C380" t="s">
        <v>6075</v>
      </c>
      <c r="D380" s="8">
        <v>27369</v>
      </c>
      <c r="E380">
        <v>9524463440</v>
      </c>
      <c r="F380" t="s">
        <v>6541</v>
      </c>
      <c r="G380" t="s">
        <v>6151</v>
      </c>
      <c r="H380" t="s">
        <v>6078</v>
      </c>
      <c r="I380" t="s">
        <v>4962</v>
      </c>
      <c r="J380" t="s">
        <v>4968</v>
      </c>
      <c r="K380" s="8">
        <v>43537</v>
      </c>
    </row>
    <row r="381" spans="1:11" x14ac:dyDescent="0.25">
      <c r="A381" t="s">
        <v>492</v>
      </c>
      <c r="B381" t="s">
        <v>5620</v>
      </c>
      <c r="C381" t="s">
        <v>6085</v>
      </c>
      <c r="D381" s="8">
        <v>29816</v>
      </c>
      <c r="E381">
        <v>9636691235</v>
      </c>
      <c r="F381" t="s">
        <v>6542</v>
      </c>
      <c r="G381" t="s">
        <v>6108</v>
      </c>
      <c r="H381" t="s">
        <v>6109</v>
      </c>
      <c r="I381" t="s">
        <v>4962</v>
      </c>
      <c r="J381" t="s">
        <v>4968</v>
      </c>
      <c r="K381" s="8">
        <v>43997</v>
      </c>
    </row>
    <row r="382" spans="1:11" x14ac:dyDescent="0.25">
      <c r="A382" t="s">
        <v>118</v>
      </c>
      <c r="B382" t="s">
        <v>5865</v>
      </c>
      <c r="C382" t="s">
        <v>6085</v>
      </c>
      <c r="D382" s="8">
        <v>24869</v>
      </c>
      <c r="E382">
        <v>9960380468</v>
      </c>
      <c r="F382" t="s">
        <v>6543</v>
      </c>
      <c r="G382" t="s">
        <v>6151</v>
      </c>
      <c r="H382" t="s">
        <v>6078</v>
      </c>
      <c r="I382" t="s">
        <v>4962</v>
      </c>
      <c r="J382" t="s">
        <v>4964</v>
      </c>
      <c r="K382" s="8">
        <v>45826</v>
      </c>
    </row>
    <row r="383" spans="1:11" x14ac:dyDescent="0.25">
      <c r="A383" t="s">
        <v>6544</v>
      </c>
      <c r="B383" t="s">
        <v>6545</v>
      </c>
      <c r="C383" t="s">
        <v>6075</v>
      </c>
      <c r="D383" s="8">
        <v>30211</v>
      </c>
      <c r="E383">
        <v>9839378623</v>
      </c>
      <c r="F383" t="s">
        <v>6546</v>
      </c>
      <c r="G383" t="s">
        <v>6077</v>
      </c>
      <c r="H383" t="s">
        <v>6078</v>
      </c>
      <c r="I383" t="s">
        <v>4962</v>
      </c>
      <c r="J383" t="s">
        <v>4964</v>
      </c>
      <c r="K383" s="8">
        <v>45158</v>
      </c>
    </row>
    <row r="384" spans="1:11" x14ac:dyDescent="0.25">
      <c r="A384" t="s">
        <v>2641</v>
      </c>
      <c r="B384" t="s">
        <v>6016</v>
      </c>
      <c r="C384" t="s">
        <v>6075</v>
      </c>
      <c r="D384" s="8">
        <v>27158</v>
      </c>
      <c r="E384">
        <v>9412990487</v>
      </c>
      <c r="F384" t="s">
        <v>6547</v>
      </c>
      <c r="G384" t="s">
        <v>6121</v>
      </c>
      <c r="H384" t="s">
        <v>6122</v>
      </c>
      <c r="I384" t="s">
        <v>4962</v>
      </c>
      <c r="J384" t="s">
        <v>4968</v>
      </c>
      <c r="K384" s="8">
        <v>45128</v>
      </c>
    </row>
    <row r="385" spans="1:11" x14ac:dyDescent="0.25">
      <c r="A385" t="s">
        <v>58</v>
      </c>
      <c r="B385" t="s">
        <v>5624</v>
      </c>
      <c r="C385" t="s">
        <v>6085</v>
      </c>
      <c r="D385" s="8">
        <v>31006</v>
      </c>
      <c r="E385">
        <v>9988934422</v>
      </c>
      <c r="F385" t="s">
        <v>6548</v>
      </c>
      <c r="G385" t="s">
        <v>6125</v>
      </c>
      <c r="H385" t="s">
        <v>6109</v>
      </c>
      <c r="I385" t="s">
        <v>4962</v>
      </c>
      <c r="J385" t="s">
        <v>4958</v>
      </c>
      <c r="K385" s="8">
        <v>43726</v>
      </c>
    </row>
    <row r="386" spans="1:11" x14ac:dyDescent="0.25">
      <c r="A386" t="s">
        <v>4169</v>
      </c>
      <c r="B386" t="s">
        <v>5878</v>
      </c>
      <c r="C386" t="s">
        <v>6085</v>
      </c>
      <c r="D386" s="8">
        <v>21812</v>
      </c>
      <c r="E386">
        <v>9623454129</v>
      </c>
      <c r="F386" t="s">
        <v>6549</v>
      </c>
      <c r="G386" t="s">
        <v>6094</v>
      </c>
      <c r="H386" t="s">
        <v>6078</v>
      </c>
      <c r="I386" t="s">
        <v>4962</v>
      </c>
      <c r="J386" t="s">
        <v>4964</v>
      </c>
      <c r="K386" s="8">
        <v>43834</v>
      </c>
    </row>
    <row r="387" spans="1:11" x14ac:dyDescent="0.25">
      <c r="A387" t="s">
        <v>1660</v>
      </c>
      <c r="B387" t="s">
        <v>5198</v>
      </c>
      <c r="C387" t="s">
        <v>6075</v>
      </c>
      <c r="D387" s="8">
        <v>25306</v>
      </c>
      <c r="E387">
        <v>9688349223</v>
      </c>
      <c r="F387" t="s">
        <v>6550</v>
      </c>
      <c r="G387" t="s">
        <v>6084</v>
      </c>
      <c r="H387" t="s">
        <v>6078</v>
      </c>
      <c r="I387" t="s">
        <v>4962</v>
      </c>
      <c r="J387" t="s">
        <v>4964</v>
      </c>
      <c r="K387" s="8">
        <v>43189</v>
      </c>
    </row>
    <row r="388" spans="1:11" x14ac:dyDescent="0.25">
      <c r="A388" t="s">
        <v>4558</v>
      </c>
      <c r="B388" t="s">
        <v>5954</v>
      </c>
      <c r="C388" t="s">
        <v>6075</v>
      </c>
      <c r="D388" s="8">
        <v>31503</v>
      </c>
      <c r="E388">
        <v>9519900806</v>
      </c>
      <c r="F388" t="s">
        <v>6551</v>
      </c>
      <c r="G388" t="s">
        <v>6125</v>
      </c>
      <c r="H388" t="s">
        <v>6109</v>
      </c>
      <c r="I388" t="s">
        <v>4962</v>
      </c>
      <c r="J388" t="s">
        <v>4964</v>
      </c>
      <c r="K388" s="8">
        <v>44704</v>
      </c>
    </row>
    <row r="389" spans="1:11" x14ac:dyDescent="0.25">
      <c r="A389" t="s">
        <v>6552</v>
      </c>
      <c r="B389" t="s">
        <v>6553</v>
      </c>
      <c r="C389" t="s">
        <v>6085</v>
      </c>
      <c r="D389" s="8">
        <v>26482</v>
      </c>
      <c r="E389">
        <v>9688421294</v>
      </c>
      <c r="F389" t="s">
        <v>6554</v>
      </c>
      <c r="G389" t="s">
        <v>6084</v>
      </c>
      <c r="H389" t="s">
        <v>6078</v>
      </c>
      <c r="I389" t="s">
        <v>4962</v>
      </c>
      <c r="J389" t="s">
        <v>4968</v>
      </c>
      <c r="K389" s="8">
        <v>45972</v>
      </c>
    </row>
    <row r="390" spans="1:11" x14ac:dyDescent="0.25">
      <c r="A390" t="s">
        <v>376</v>
      </c>
      <c r="B390" t="s">
        <v>5629</v>
      </c>
      <c r="C390" t="s">
        <v>6085</v>
      </c>
      <c r="D390" s="8">
        <v>39108</v>
      </c>
      <c r="E390">
        <v>9861913813</v>
      </c>
      <c r="F390" t="s">
        <v>6555</v>
      </c>
      <c r="G390" t="s">
        <v>6151</v>
      </c>
      <c r="H390" t="s">
        <v>6078</v>
      </c>
      <c r="I390" t="s">
        <v>4962</v>
      </c>
      <c r="J390" t="s">
        <v>4968</v>
      </c>
      <c r="K390" s="8">
        <v>43322</v>
      </c>
    </row>
    <row r="391" spans="1:11" x14ac:dyDescent="0.25">
      <c r="A391" t="s">
        <v>2576</v>
      </c>
      <c r="B391" t="s">
        <v>6032</v>
      </c>
      <c r="C391" t="s">
        <v>6075</v>
      </c>
      <c r="D391" s="8">
        <v>34569</v>
      </c>
      <c r="E391">
        <v>9618017848</v>
      </c>
      <c r="F391" t="s">
        <v>6556</v>
      </c>
      <c r="G391" t="s">
        <v>6151</v>
      </c>
      <c r="H391" t="s">
        <v>6078</v>
      </c>
      <c r="I391" t="s">
        <v>4962</v>
      </c>
      <c r="J391" t="s">
        <v>4964</v>
      </c>
      <c r="K391" s="8">
        <v>45951</v>
      </c>
    </row>
    <row r="392" spans="1:11" x14ac:dyDescent="0.25">
      <c r="A392" t="s">
        <v>6557</v>
      </c>
      <c r="B392" t="s">
        <v>6558</v>
      </c>
      <c r="C392" t="s">
        <v>6075</v>
      </c>
      <c r="D392" s="8">
        <v>26501</v>
      </c>
      <c r="E392">
        <v>9109805961</v>
      </c>
      <c r="F392" t="s">
        <v>6559</v>
      </c>
      <c r="G392" t="s">
        <v>6151</v>
      </c>
      <c r="H392" t="s">
        <v>6078</v>
      </c>
      <c r="I392" t="s">
        <v>4962</v>
      </c>
      <c r="J392" t="s">
        <v>4968</v>
      </c>
      <c r="K392" s="8">
        <v>45768</v>
      </c>
    </row>
    <row r="393" spans="1:11" x14ac:dyDescent="0.25">
      <c r="A393" t="s">
        <v>2458</v>
      </c>
      <c r="B393" t="s">
        <v>5632</v>
      </c>
      <c r="C393" t="s">
        <v>6075</v>
      </c>
      <c r="D393" s="8">
        <v>24926</v>
      </c>
      <c r="E393">
        <v>9558607012</v>
      </c>
      <c r="F393" t="s">
        <v>6560</v>
      </c>
      <c r="G393" t="s">
        <v>6121</v>
      </c>
      <c r="H393" t="s">
        <v>6122</v>
      </c>
      <c r="I393" t="s">
        <v>4962</v>
      </c>
      <c r="J393" t="s">
        <v>4958</v>
      </c>
      <c r="K393" s="8">
        <v>44643</v>
      </c>
    </row>
    <row r="394" spans="1:11" x14ac:dyDescent="0.25">
      <c r="A394" t="s">
        <v>6561</v>
      </c>
      <c r="B394" t="s">
        <v>5989</v>
      </c>
      <c r="C394" t="s">
        <v>6075</v>
      </c>
      <c r="D394" s="8">
        <v>23237</v>
      </c>
      <c r="E394">
        <v>9608820219</v>
      </c>
      <c r="F394" t="s">
        <v>6562</v>
      </c>
      <c r="G394" t="s">
        <v>6151</v>
      </c>
      <c r="H394" t="s">
        <v>6078</v>
      </c>
      <c r="I394" t="s">
        <v>4962</v>
      </c>
      <c r="J394" t="s">
        <v>4964</v>
      </c>
      <c r="K394" s="8">
        <v>44557</v>
      </c>
    </row>
    <row r="395" spans="1:11" x14ac:dyDescent="0.25">
      <c r="A395" t="s">
        <v>252</v>
      </c>
      <c r="B395" t="s">
        <v>5635</v>
      </c>
      <c r="C395" t="s">
        <v>6075</v>
      </c>
      <c r="D395" s="8">
        <v>36979</v>
      </c>
      <c r="E395">
        <v>9463446378</v>
      </c>
      <c r="F395" t="s">
        <v>6563</v>
      </c>
      <c r="G395" t="s">
        <v>6077</v>
      </c>
      <c r="H395" t="s">
        <v>6078</v>
      </c>
      <c r="I395" t="s">
        <v>4962</v>
      </c>
      <c r="J395" t="s">
        <v>4958</v>
      </c>
      <c r="K395" s="8">
        <v>45763</v>
      </c>
    </row>
    <row r="396" spans="1:11" x14ac:dyDescent="0.25">
      <c r="A396" t="s">
        <v>1412</v>
      </c>
      <c r="B396" t="s">
        <v>5553</v>
      </c>
      <c r="C396" t="s">
        <v>6085</v>
      </c>
      <c r="D396" s="8">
        <v>33328</v>
      </c>
      <c r="E396">
        <v>9136499524</v>
      </c>
      <c r="F396" t="s">
        <v>6564</v>
      </c>
      <c r="G396" t="s">
        <v>6151</v>
      </c>
      <c r="H396" t="s">
        <v>6078</v>
      </c>
      <c r="I396" t="s">
        <v>4962</v>
      </c>
      <c r="J396" t="s">
        <v>4964</v>
      </c>
      <c r="K396" s="8">
        <v>44104</v>
      </c>
    </row>
    <row r="397" spans="1:11" x14ac:dyDescent="0.25">
      <c r="A397" t="s">
        <v>554</v>
      </c>
      <c r="B397" t="s">
        <v>5636</v>
      </c>
      <c r="C397" t="s">
        <v>6085</v>
      </c>
      <c r="D397" s="8">
        <v>25742</v>
      </c>
      <c r="E397">
        <v>9900152663</v>
      </c>
      <c r="F397" t="s">
        <v>6565</v>
      </c>
      <c r="G397" t="s">
        <v>6125</v>
      </c>
      <c r="H397" t="s">
        <v>6109</v>
      </c>
      <c r="I397" t="s">
        <v>4962</v>
      </c>
      <c r="J397" t="s">
        <v>4968</v>
      </c>
      <c r="K397" s="8">
        <v>45774</v>
      </c>
    </row>
    <row r="398" spans="1:11" x14ac:dyDescent="0.25">
      <c r="A398" t="s">
        <v>1371</v>
      </c>
      <c r="B398" t="s">
        <v>5777</v>
      </c>
      <c r="C398" t="s">
        <v>6075</v>
      </c>
      <c r="D398" s="8">
        <v>32610</v>
      </c>
      <c r="E398">
        <v>9778962940</v>
      </c>
      <c r="F398" t="s">
        <v>6566</v>
      </c>
      <c r="G398" t="s">
        <v>6097</v>
      </c>
      <c r="H398" t="s">
        <v>6078</v>
      </c>
      <c r="I398" t="s">
        <v>4962</v>
      </c>
      <c r="J398" t="s">
        <v>4964</v>
      </c>
      <c r="K398" s="8">
        <v>44228</v>
      </c>
    </row>
    <row r="399" spans="1:11" x14ac:dyDescent="0.25">
      <c r="A399" t="s">
        <v>152</v>
      </c>
      <c r="B399" t="s">
        <v>5127</v>
      </c>
      <c r="C399" t="s">
        <v>6085</v>
      </c>
      <c r="D399" s="8">
        <v>23911</v>
      </c>
      <c r="E399">
        <v>9231051868</v>
      </c>
      <c r="F399" t="s">
        <v>6567</v>
      </c>
      <c r="G399" t="s">
        <v>6080</v>
      </c>
      <c r="H399" t="s">
        <v>6078</v>
      </c>
      <c r="I399" t="s">
        <v>4962</v>
      </c>
      <c r="J399" t="s">
        <v>4958</v>
      </c>
      <c r="K399" s="8">
        <v>43439</v>
      </c>
    </row>
    <row r="400" spans="1:11" x14ac:dyDescent="0.25">
      <c r="A400" t="s">
        <v>2742</v>
      </c>
      <c r="B400" t="s">
        <v>5639</v>
      </c>
      <c r="C400" t="s">
        <v>6085</v>
      </c>
      <c r="D400" s="8">
        <v>39319</v>
      </c>
      <c r="E400">
        <v>9714857387</v>
      </c>
      <c r="F400" t="s">
        <v>6568</v>
      </c>
      <c r="G400" t="s">
        <v>6105</v>
      </c>
      <c r="H400" t="s">
        <v>6106</v>
      </c>
      <c r="I400" t="s">
        <v>4962</v>
      </c>
      <c r="J400" t="s">
        <v>4968</v>
      </c>
      <c r="K400" s="8">
        <v>45447</v>
      </c>
    </row>
    <row r="401" spans="1:11" x14ac:dyDescent="0.25">
      <c r="A401" t="s">
        <v>2285</v>
      </c>
      <c r="B401" t="s">
        <v>5427</v>
      </c>
      <c r="C401" t="s">
        <v>6075</v>
      </c>
      <c r="D401" s="8">
        <v>26024</v>
      </c>
      <c r="E401">
        <v>9619896637</v>
      </c>
      <c r="F401" t="s">
        <v>6569</v>
      </c>
      <c r="G401" t="s">
        <v>6097</v>
      </c>
      <c r="H401" t="s">
        <v>6078</v>
      </c>
      <c r="I401" t="s">
        <v>4962</v>
      </c>
      <c r="J401" t="s">
        <v>4964</v>
      </c>
      <c r="K401" s="8">
        <v>44673</v>
      </c>
    </row>
    <row r="402" spans="1:11" x14ac:dyDescent="0.25">
      <c r="A402" t="s">
        <v>2910</v>
      </c>
      <c r="B402" t="s">
        <v>5640</v>
      </c>
      <c r="C402" t="s">
        <v>6075</v>
      </c>
      <c r="D402" s="8">
        <v>24193</v>
      </c>
      <c r="E402">
        <v>9449211955</v>
      </c>
      <c r="F402" t="s">
        <v>6570</v>
      </c>
      <c r="G402" t="s">
        <v>6088</v>
      </c>
      <c r="H402" t="s">
        <v>6089</v>
      </c>
      <c r="I402" t="s">
        <v>5163</v>
      </c>
      <c r="J402" t="s">
        <v>4968</v>
      </c>
      <c r="K402" s="8">
        <v>43508</v>
      </c>
    </row>
    <row r="403" spans="1:11" x14ac:dyDescent="0.25">
      <c r="A403" t="s">
        <v>580</v>
      </c>
      <c r="B403" t="s">
        <v>5644</v>
      </c>
      <c r="C403" t="s">
        <v>6075</v>
      </c>
      <c r="D403" s="8">
        <v>20737</v>
      </c>
      <c r="E403">
        <v>9697065054</v>
      </c>
      <c r="F403" t="s">
        <v>6571</v>
      </c>
      <c r="G403" t="s">
        <v>6105</v>
      </c>
      <c r="H403" t="s">
        <v>6106</v>
      </c>
      <c r="I403" t="s">
        <v>4962</v>
      </c>
      <c r="J403" t="s">
        <v>4958</v>
      </c>
      <c r="K403" s="8">
        <v>44713</v>
      </c>
    </row>
    <row r="404" spans="1:11" x14ac:dyDescent="0.25">
      <c r="A404" t="s">
        <v>1284</v>
      </c>
      <c r="B404" t="s">
        <v>5328</v>
      </c>
      <c r="C404" t="s">
        <v>6085</v>
      </c>
      <c r="D404" s="8">
        <v>37093</v>
      </c>
      <c r="E404">
        <v>9678727283</v>
      </c>
      <c r="F404" t="s">
        <v>6572</v>
      </c>
      <c r="G404" t="s">
        <v>6105</v>
      </c>
      <c r="H404" t="s">
        <v>6106</v>
      </c>
      <c r="I404" t="s">
        <v>4962</v>
      </c>
      <c r="J404" t="s">
        <v>4968</v>
      </c>
      <c r="K404" s="8">
        <v>45496</v>
      </c>
    </row>
    <row r="405" spans="1:11" x14ac:dyDescent="0.25">
      <c r="A405" t="s">
        <v>2852</v>
      </c>
      <c r="B405" t="s">
        <v>5646</v>
      </c>
      <c r="C405" t="s">
        <v>6085</v>
      </c>
      <c r="D405" s="8">
        <v>26888</v>
      </c>
      <c r="E405">
        <v>9225977908</v>
      </c>
      <c r="F405" t="s">
        <v>6573</v>
      </c>
      <c r="G405" t="s">
        <v>6097</v>
      </c>
      <c r="H405" t="s">
        <v>6078</v>
      </c>
      <c r="I405" t="s">
        <v>4962</v>
      </c>
      <c r="J405" t="s">
        <v>4964</v>
      </c>
      <c r="K405" s="8">
        <v>45798</v>
      </c>
    </row>
    <row r="406" spans="1:11" x14ac:dyDescent="0.25">
      <c r="A406" t="s">
        <v>588</v>
      </c>
      <c r="B406" t="s">
        <v>6007</v>
      </c>
      <c r="C406" t="s">
        <v>6075</v>
      </c>
      <c r="D406" s="8">
        <v>20264</v>
      </c>
      <c r="E406">
        <v>9580212641</v>
      </c>
      <c r="F406" t="s">
        <v>6574</v>
      </c>
      <c r="G406" t="s">
        <v>6121</v>
      </c>
      <c r="H406" t="s">
        <v>6122</v>
      </c>
      <c r="I406" t="s">
        <v>4962</v>
      </c>
      <c r="J406" t="s">
        <v>4964</v>
      </c>
      <c r="K406" s="8">
        <v>45373</v>
      </c>
    </row>
    <row r="407" spans="1:11" x14ac:dyDescent="0.25">
      <c r="A407" t="s">
        <v>870</v>
      </c>
      <c r="B407" t="s">
        <v>5129</v>
      </c>
      <c r="C407" t="s">
        <v>6085</v>
      </c>
      <c r="D407" s="8">
        <v>38934</v>
      </c>
      <c r="E407">
        <v>9800767402</v>
      </c>
      <c r="F407" t="s">
        <v>6575</v>
      </c>
      <c r="G407" t="s">
        <v>6097</v>
      </c>
      <c r="H407" t="s">
        <v>6078</v>
      </c>
      <c r="I407" t="s">
        <v>4962</v>
      </c>
      <c r="J407" t="s">
        <v>4958</v>
      </c>
      <c r="K407" s="8">
        <v>43945</v>
      </c>
    </row>
    <row r="408" spans="1:11" x14ac:dyDescent="0.25">
      <c r="A408" t="s">
        <v>3399</v>
      </c>
      <c r="B408" t="s">
        <v>5808</v>
      </c>
      <c r="C408" t="s">
        <v>6085</v>
      </c>
      <c r="D408" s="8">
        <v>21237</v>
      </c>
      <c r="E408">
        <v>9233913984</v>
      </c>
      <c r="F408" t="s">
        <v>6576</v>
      </c>
      <c r="G408" t="s">
        <v>6105</v>
      </c>
      <c r="H408" t="s">
        <v>6106</v>
      </c>
      <c r="I408" t="s">
        <v>4962</v>
      </c>
      <c r="J408" t="s">
        <v>4968</v>
      </c>
      <c r="K408" s="8">
        <v>43447</v>
      </c>
    </row>
    <row r="409" spans="1:11" x14ac:dyDescent="0.25">
      <c r="A409" t="s">
        <v>2901</v>
      </c>
      <c r="B409" t="s">
        <v>5961</v>
      </c>
      <c r="C409" t="s">
        <v>6085</v>
      </c>
      <c r="D409" s="8">
        <v>25713</v>
      </c>
      <c r="E409">
        <v>9806693247</v>
      </c>
      <c r="F409" t="s">
        <v>6577</v>
      </c>
      <c r="G409" t="s">
        <v>6080</v>
      </c>
      <c r="H409" t="s">
        <v>6078</v>
      </c>
      <c r="I409" t="s">
        <v>4962</v>
      </c>
      <c r="J409" t="s">
        <v>4964</v>
      </c>
      <c r="K409" s="8">
        <v>44833</v>
      </c>
    </row>
    <row r="410" spans="1:11" x14ac:dyDescent="0.25">
      <c r="A410" t="s">
        <v>2115</v>
      </c>
      <c r="B410" t="s">
        <v>5650</v>
      </c>
      <c r="C410" t="s">
        <v>6075</v>
      </c>
      <c r="D410" s="8">
        <v>37111</v>
      </c>
      <c r="E410">
        <v>9807765063</v>
      </c>
      <c r="F410" t="s">
        <v>6578</v>
      </c>
      <c r="G410" t="s">
        <v>6084</v>
      </c>
      <c r="H410" t="s">
        <v>6078</v>
      </c>
      <c r="I410" t="s">
        <v>4962</v>
      </c>
      <c r="J410" t="s">
        <v>4958</v>
      </c>
      <c r="K410" s="8">
        <v>44302</v>
      </c>
    </row>
    <row r="411" spans="1:11" x14ac:dyDescent="0.25">
      <c r="A411" t="s">
        <v>1888</v>
      </c>
      <c r="B411" t="s">
        <v>5946</v>
      </c>
      <c r="C411" t="s">
        <v>6075</v>
      </c>
      <c r="D411" s="8">
        <v>30344</v>
      </c>
      <c r="E411">
        <v>9478082887</v>
      </c>
      <c r="F411" t="s">
        <v>6579</v>
      </c>
      <c r="G411" t="s">
        <v>6151</v>
      </c>
      <c r="H411" t="s">
        <v>6078</v>
      </c>
      <c r="I411" t="s">
        <v>4962</v>
      </c>
      <c r="J411" t="s">
        <v>4964</v>
      </c>
      <c r="K411" s="8">
        <v>45241</v>
      </c>
    </row>
    <row r="412" spans="1:11" x14ac:dyDescent="0.25">
      <c r="A412" t="s">
        <v>6580</v>
      </c>
      <c r="B412" t="s">
        <v>6581</v>
      </c>
      <c r="C412" t="s">
        <v>6075</v>
      </c>
      <c r="D412" s="8">
        <v>23334</v>
      </c>
      <c r="E412">
        <v>9980214137</v>
      </c>
      <c r="F412" t="s">
        <v>6582</v>
      </c>
      <c r="G412" t="s">
        <v>6105</v>
      </c>
      <c r="H412" t="s">
        <v>6106</v>
      </c>
      <c r="I412" t="s">
        <v>4962</v>
      </c>
      <c r="J412" t="s">
        <v>4968</v>
      </c>
      <c r="K412" s="8">
        <v>45815</v>
      </c>
    </row>
    <row r="413" spans="1:11" x14ac:dyDescent="0.25">
      <c r="A413" t="s">
        <v>1168</v>
      </c>
      <c r="B413" t="s">
        <v>5625</v>
      </c>
      <c r="C413" t="s">
        <v>6075</v>
      </c>
      <c r="D413" s="8">
        <v>29910</v>
      </c>
      <c r="E413">
        <v>9244104747</v>
      </c>
      <c r="F413" t="s">
        <v>6583</v>
      </c>
      <c r="G413" t="s">
        <v>6077</v>
      </c>
      <c r="H413" t="s">
        <v>6078</v>
      </c>
      <c r="I413" t="s">
        <v>4962</v>
      </c>
      <c r="J413" t="s">
        <v>4958</v>
      </c>
      <c r="K413" s="8">
        <v>43982</v>
      </c>
    </row>
    <row r="414" spans="1:11" x14ac:dyDescent="0.25">
      <c r="A414" t="s">
        <v>1641</v>
      </c>
      <c r="B414" t="s">
        <v>5651</v>
      </c>
      <c r="C414" t="s">
        <v>6085</v>
      </c>
      <c r="D414" s="8">
        <v>29179</v>
      </c>
      <c r="E414">
        <v>9882869895</v>
      </c>
      <c r="F414" t="s">
        <v>6584</v>
      </c>
      <c r="G414" t="s">
        <v>6094</v>
      </c>
      <c r="H414" t="s">
        <v>6078</v>
      </c>
      <c r="I414" t="s">
        <v>4962</v>
      </c>
      <c r="J414" t="s">
        <v>4964</v>
      </c>
      <c r="K414" s="8">
        <v>43627</v>
      </c>
    </row>
    <row r="415" spans="1:11" x14ac:dyDescent="0.25">
      <c r="A415" t="s">
        <v>431</v>
      </c>
      <c r="B415" t="s">
        <v>5652</v>
      </c>
      <c r="C415" t="s">
        <v>6075</v>
      </c>
      <c r="D415" s="8">
        <v>28631</v>
      </c>
      <c r="E415">
        <v>9797684086</v>
      </c>
      <c r="F415" t="s">
        <v>6585</v>
      </c>
      <c r="G415" t="s">
        <v>6097</v>
      </c>
      <c r="H415" t="s">
        <v>6078</v>
      </c>
      <c r="I415" t="s">
        <v>4962</v>
      </c>
      <c r="J415" t="s">
        <v>4968</v>
      </c>
      <c r="K415" s="8">
        <v>44664</v>
      </c>
    </row>
    <row r="416" spans="1:11" x14ac:dyDescent="0.25">
      <c r="A416" t="s">
        <v>1016</v>
      </c>
      <c r="B416" t="s">
        <v>5653</v>
      </c>
      <c r="C416" t="s">
        <v>6085</v>
      </c>
      <c r="D416" s="8">
        <v>28418</v>
      </c>
      <c r="E416">
        <v>9556708953</v>
      </c>
      <c r="F416" t="s">
        <v>6586</v>
      </c>
      <c r="G416" t="s">
        <v>6230</v>
      </c>
      <c r="H416" t="s">
        <v>6231</v>
      </c>
      <c r="I416" t="s">
        <v>4992</v>
      </c>
      <c r="J416" t="s">
        <v>4958</v>
      </c>
      <c r="K416" s="8">
        <v>45872</v>
      </c>
    </row>
    <row r="417" spans="1:11" x14ac:dyDescent="0.25">
      <c r="A417" t="s">
        <v>718</v>
      </c>
      <c r="B417" t="s">
        <v>5654</v>
      </c>
      <c r="C417" t="s">
        <v>6085</v>
      </c>
      <c r="D417" s="8">
        <v>28917</v>
      </c>
      <c r="E417">
        <v>9848186455</v>
      </c>
      <c r="F417" t="s">
        <v>6587</v>
      </c>
      <c r="G417" t="s">
        <v>6236</v>
      </c>
      <c r="H417" t="s">
        <v>6199</v>
      </c>
      <c r="I417" t="s">
        <v>5060</v>
      </c>
      <c r="J417" t="s">
        <v>4968</v>
      </c>
      <c r="K417" s="8">
        <v>45694</v>
      </c>
    </row>
    <row r="418" spans="1:11" x14ac:dyDescent="0.25">
      <c r="A418" t="s">
        <v>3023</v>
      </c>
      <c r="B418" t="s">
        <v>5849</v>
      </c>
      <c r="C418" t="s">
        <v>6085</v>
      </c>
      <c r="D418" s="8">
        <v>36848</v>
      </c>
      <c r="E418">
        <v>9276139909</v>
      </c>
      <c r="F418" t="s">
        <v>6588</v>
      </c>
      <c r="G418" t="s">
        <v>6080</v>
      </c>
      <c r="H418" t="s">
        <v>6078</v>
      </c>
      <c r="I418" t="s">
        <v>4962</v>
      </c>
      <c r="J418" t="s">
        <v>4964</v>
      </c>
      <c r="K418" s="8">
        <v>45578</v>
      </c>
    </row>
    <row r="419" spans="1:11" x14ac:dyDescent="0.25">
      <c r="A419" t="s">
        <v>638</v>
      </c>
      <c r="B419" t="s">
        <v>5551</v>
      </c>
      <c r="C419" t="s">
        <v>6075</v>
      </c>
      <c r="D419" s="8">
        <v>34299</v>
      </c>
      <c r="E419">
        <v>9127820499</v>
      </c>
      <c r="F419" t="s">
        <v>6589</v>
      </c>
      <c r="G419" t="s">
        <v>6151</v>
      </c>
      <c r="H419" t="s">
        <v>6078</v>
      </c>
      <c r="I419" t="s">
        <v>4962</v>
      </c>
      <c r="J419" t="s">
        <v>4968</v>
      </c>
      <c r="K419" s="8">
        <v>44653</v>
      </c>
    </row>
    <row r="420" spans="1:11" x14ac:dyDescent="0.25">
      <c r="A420" t="s">
        <v>3281</v>
      </c>
      <c r="B420" t="s">
        <v>5966</v>
      </c>
      <c r="C420" t="s">
        <v>6085</v>
      </c>
      <c r="D420" s="8">
        <v>37505</v>
      </c>
      <c r="E420">
        <v>9834417124</v>
      </c>
      <c r="F420" t="s">
        <v>6590</v>
      </c>
      <c r="G420" t="s">
        <v>6198</v>
      </c>
      <c r="H420" t="s">
        <v>6199</v>
      </c>
      <c r="I420" t="s">
        <v>5060</v>
      </c>
      <c r="J420" t="s">
        <v>4968</v>
      </c>
      <c r="K420" s="8">
        <v>43551</v>
      </c>
    </row>
    <row r="421" spans="1:11" x14ac:dyDescent="0.25">
      <c r="A421" t="s">
        <v>527</v>
      </c>
      <c r="B421" t="s">
        <v>5656</v>
      </c>
      <c r="C421" t="s">
        <v>6085</v>
      </c>
      <c r="D421" s="8">
        <v>23005</v>
      </c>
      <c r="E421">
        <v>9458111525</v>
      </c>
      <c r="F421" t="s">
        <v>6591</v>
      </c>
      <c r="G421" t="s">
        <v>6097</v>
      </c>
      <c r="H421" t="s">
        <v>6078</v>
      </c>
      <c r="I421" t="s">
        <v>4962</v>
      </c>
      <c r="J421" t="s">
        <v>4968</v>
      </c>
      <c r="K421" s="8">
        <v>44587</v>
      </c>
    </row>
    <row r="422" spans="1:11" x14ac:dyDescent="0.25">
      <c r="A422" t="s">
        <v>2918</v>
      </c>
      <c r="B422" t="s">
        <v>5778</v>
      </c>
      <c r="C422" t="s">
        <v>6085</v>
      </c>
      <c r="D422" s="8">
        <v>27487</v>
      </c>
      <c r="E422">
        <v>9110590679</v>
      </c>
      <c r="F422" t="s">
        <v>6592</v>
      </c>
      <c r="G422" t="s">
        <v>6151</v>
      </c>
      <c r="H422" t="s">
        <v>6078</v>
      </c>
      <c r="I422" t="s">
        <v>4962</v>
      </c>
      <c r="J422" t="s">
        <v>4964</v>
      </c>
      <c r="K422" s="8">
        <v>44221</v>
      </c>
    </row>
    <row r="423" spans="1:11" x14ac:dyDescent="0.25">
      <c r="A423" t="s">
        <v>1486</v>
      </c>
      <c r="B423" t="s">
        <v>5659</v>
      </c>
      <c r="C423" t="s">
        <v>6085</v>
      </c>
      <c r="D423" s="8">
        <v>23530</v>
      </c>
      <c r="E423">
        <v>9288690127</v>
      </c>
      <c r="F423" t="s">
        <v>6593</v>
      </c>
      <c r="G423" t="s">
        <v>6094</v>
      </c>
      <c r="H423" t="s">
        <v>6078</v>
      </c>
      <c r="I423" t="s">
        <v>4962</v>
      </c>
      <c r="J423" t="s">
        <v>4968</v>
      </c>
      <c r="K423" s="8">
        <v>43606</v>
      </c>
    </row>
    <row r="424" spans="1:11" x14ac:dyDescent="0.25">
      <c r="A424" t="s">
        <v>6594</v>
      </c>
      <c r="B424" t="s">
        <v>5642</v>
      </c>
      <c r="C424" t="s">
        <v>6085</v>
      </c>
      <c r="D424" s="8">
        <v>36133</v>
      </c>
      <c r="E424">
        <v>9667966601</v>
      </c>
      <c r="F424" t="s">
        <v>6595</v>
      </c>
      <c r="G424" t="s">
        <v>6084</v>
      </c>
      <c r="H424" t="s">
        <v>6078</v>
      </c>
      <c r="I424" t="s">
        <v>4962</v>
      </c>
      <c r="J424" t="s">
        <v>4964</v>
      </c>
      <c r="K424" s="8">
        <v>43492</v>
      </c>
    </row>
    <row r="425" spans="1:11" x14ac:dyDescent="0.25">
      <c r="A425" t="s">
        <v>1613</v>
      </c>
      <c r="B425" t="s">
        <v>5660</v>
      </c>
      <c r="C425" t="s">
        <v>6085</v>
      </c>
      <c r="D425" s="8">
        <v>38162</v>
      </c>
      <c r="E425">
        <v>9752262668</v>
      </c>
      <c r="F425" t="s">
        <v>6596</v>
      </c>
      <c r="G425" t="s">
        <v>6121</v>
      </c>
      <c r="H425" t="s">
        <v>6122</v>
      </c>
      <c r="I425" t="s">
        <v>4962</v>
      </c>
      <c r="J425" t="s">
        <v>4964</v>
      </c>
      <c r="K425" s="8">
        <v>44211</v>
      </c>
    </row>
    <row r="426" spans="1:11" x14ac:dyDescent="0.25">
      <c r="A426" t="s">
        <v>2050</v>
      </c>
      <c r="B426" t="s">
        <v>5538</v>
      </c>
      <c r="C426" t="s">
        <v>6085</v>
      </c>
      <c r="D426" s="8">
        <v>32855</v>
      </c>
      <c r="E426">
        <v>9470626564</v>
      </c>
      <c r="F426" t="s">
        <v>6597</v>
      </c>
      <c r="G426" t="s">
        <v>6077</v>
      </c>
      <c r="H426" t="s">
        <v>6078</v>
      </c>
      <c r="I426" t="s">
        <v>4962</v>
      </c>
      <c r="J426" t="s">
        <v>4958</v>
      </c>
      <c r="K426" s="8">
        <v>43841</v>
      </c>
    </row>
    <row r="427" spans="1:11" x14ac:dyDescent="0.25">
      <c r="A427" t="s">
        <v>3325</v>
      </c>
      <c r="B427" t="s">
        <v>5321</v>
      </c>
      <c r="C427" t="s">
        <v>6085</v>
      </c>
      <c r="D427" s="8">
        <v>33284</v>
      </c>
      <c r="E427">
        <v>9735988157</v>
      </c>
      <c r="F427" t="s">
        <v>6598</v>
      </c>
      <c r="G427" t="s">
        <v>6105</v>
      </c>
      <c r="H427" t="s">
        <v>6106</v>
      </c>
      <c r="I427" t="s">
        <v>4962</v>
      </c>
      <c r="J427" t="s">
        <v>4964</v>
      </c>
      <c r="K427" s="8">
        <v>45054</v>
      </c>
    </row>
    <row r="428" spans="1:11" x14ac:dyDescent="0.25">
      <c r="A428" t="s">
        <v>1161</v>
      </c>
      <c r="B428" t="s">
        <v>5802</v>
      </c>
      <c r="C428" t="s">
        <v>6085</v>
      </c>
      <c r="D428" s="8">
        <v>25185</v>
      </c>
      <c r="E428">
        <v>9235686993</v>
      </c>
      <c r="F428" t="s">
        <v>6599</v>
      </c>
      <c r="G428" t="s">
        <v>6077</v>
      </c>
      <c r="H428" t="s">
        <v>6078</v>
      </c>
      <c r="I428" t="s">
        <v>4962</v>
      </c>
      <c r="J428" t="s">
        <v>4964</v>
      </c>
      <c r="K428" s="8">
        <v>45794</v>
      </c>
    </row>
    <row r="429" spans="1:11" x14ac:dyDescent="0.25">
      <c r="A429" t="s">
        <v>2790</v>
      </c>
      <c r="B429" t="s">
        <v>5246</v>
      </c>
      <c r="C429" t="s">
        <v>6085</v>
      </c>
      <c r="D429" s="8">
        <v>21822</v>
      </c>
      <c r="E429">
        <v>9786328781</v>
      </c>
      <c r="F429" t="s">
        <v>6600</v>
      </c>
      <c r="G429" t="s">
        <v>6121</v>
      </c>
      <c r="H429" t="s">
        <v>6122</v>
      </c>
      <c r="I429" t="s">
        <v>4962</v>
      </c>
      <c r="J429" t="s">
        <v>4964</v>
      </c>
      <c r="K429" s="8">
        <v>46072</v>
      </c>
    </row>
    <row r="430" spans="1:11" x14ac:dyDescent="0.25">
      <c r="A430" t="s">
        <v>3212</v>
      </c>
      <c r="B430" t="s">
        <v>5845</v>
      </c>
      <c r="C430" t="s">
        <v>6075</v>
      </c>
      <c r="D430" s="8">
        <v>33795</v>
      </c>
      <c r="E430">
        <v>9591544608</v>
      </c>
      <c r="F430" t="s">
        <v>6601</v>
      </c>
      <c r="G430" t="s">
        <v>6118</v>
      </c>
      <c r="H430" t="s">
        <v>6119</v>
      </c>
      <c r="I430" t="s">
        <v>5163</v>
      </c>
      <c r="J430" t="s">
        <v>4964</v>
      </c>
      <c r="K430" s="8">
        <v>45995</v>
      </c>
    </row>
    <row r="431" spans="1:11" x14ac:dyDescent="0.25">
      <c r="A431" t="s">
        <v>6602</v>
      </c>
      <c r="B431" t="s">
        <v>6603</v>
      </c>
      <c r="C431" t="s">
        <v>6075</v>
      </c>
      <c r="D431" s="8">
        <v>36547</v>
      </c>
      <c r="E431">
        <v>9396162658</v>
      </c>
      <c r="F431" t="s">
        <v>6604</v>
      </c>
      <c r="G431" t="s">
        <v>6080</v>
      </c>
      <c r="H431" t="s">
        <v>6078</v>
      </c>
      <c r="I431" t="s">
        <v>4962</v>
      </c>
      <c r="J431" t="s">
        <v>4964</v>
      </c>
      <c r="K431" s="8">
        <v>44275</v>
      </c>
    </row>
    <row r="432" spans="1:11" x14ac:dyDescent="0.25">
      <c r="A432" t="s">
        <v>2715</v>
      </c>
      <c r="B432" t="s">
        <v>5859</v>
      </c>
      <c r="C432" t="s">
        <v>6085</v>
      </c>
      <c r="D432" s="8">
        <v>22938</v>
      </c>
      <c r="E432">
        <v>9536491927</v>
      </c>
      <c r="F432" t="s">
        <v>6605</v>
      </c>
      <c r="G432" t="s">
        <v>6118</v>
      </c>
      <c r="H432" t="s">
        <v>6119</v>
      </c>
      <c r="I432" t="s">
        <v>5163</v>
      </c>
      <c r="J432" t="s">
        <v>4968</v>
      </c>
      <c r="K432" s="8">
        <v>44352</v>
      </c>
    </row>
    <row r="433" spans="1:11" x14ac:dyDescent="0.25">
      <c r="A433" t="s">
        <v>6606</v>
      </c>
      <c r="B433" t="s">
        <v>6607</v>
      </c>
      <c r="C433" t="s">
        <v>6075</v>
      </c>
      <c r="D433" s="8">
        <v>22603</v>
      </c>
      <c r="E433">
        <v>9200538326</v>
      </c>
      <c r="F433" t="s">
        <v>6608</v>
      </c>
      <c r="G433" t="s">
        <v>6097</v>
      </c>
      <c r="H433" t="s">
        <v>6078</v>
      </c>
      <c r="I433" t="s">
        <v>4962</v>
      </c>
      <c r="J433" t="s">
        <v>4964</v>
      </c>
      <c r="K433" s="8">
        <v>44084</v>
      </c>
    </row>
    <row r="434" spans="1:11" x14ac:dyDescent="0.25">
      <c r="A434" t="s">
        <v>1508</v>
      </c>
      <c r="B434" t="s">
        <v>5664</v>
      </c>
      <c r="C434" t="s">
        <v>6075</v>
      </c>
      <c r="D434" s="8">
        <v>29456</v>
      </c>
      <c r="E434">
        <v>9629194227</v>
      </c>
      <c r="F434" t="s">
        <v>6609</v>
      </c>
      <c r="G434" t="s">
        <v>6077</v>
      </c>
      <c r="H434" t="s">
        <v>6078</v>
      </c>
      <c r="I434" t="s">
        <v>4962</v>
      </c>
      <c r="J434" t="s">
        <v>4958</v>
      </c>
      <c r="K434" s="8">
        <v>45370</v>
      </c>
    </row>
    <row r="435" spans="1:11" x14ac:dyDescent="0.25">
      <c r="A435" t="s">
        <v>2935</v>
      </c>
      <c r="B435" t="s">
        <v>5101</v>
      </c>
      <c r="C435" t="s">
        <v>6075</v>
      </c>
      <c r="D435" s="8">
        <v>33983</v>
      </c>
      <c r="E435">
        <v>9646193521</v>
      </c>
      <c r="F435" t="s">
        <v>6610</v>
      </c>
      <c r="G435" t="s">
        <v>6077</v>
      </c>
      <c r="H435" t="s">
        <v>6078</v>
      </c>
      <c r="I435" t="s">
        <v>4962</v>
      </c>
      <c r="J435" t="s">
        <v>4964</v>
      </c>
      <c r="K435" s="8">
        <v>45874</v>
      </c>
    </row>
    <row r="436" spans="1:11" x14ac:dyDescent="0.25">
      <c r="A436" t="s">
        <v>1402</v>
      </c>
      <c r="B436" t="s">
        <v>5558</v>
      </c>
      <c r="C436" t="s">
        <v>6085</v>
      </c>
      <c r="D436" s="8">
        <v>37535</v>
      </c>
      <c r="E436">
        <v>9233886571</v>
      </c>
      <c r="F436" t="s">
        <v>6611</v>
      </c>
      <c r="G436" t="s">
        <v>6196</v>
      </c>
      <c r="H436" t="s">
        <v>6130</v>
      </c>
      <c r="I436" t="s">
        <v>5060</v>
      </c>
      <c r="J436" t="s">
        <v>4968</v>
      </c>
      <c r="K436" s="8">
        <v>45959</v>
      </c>
    </row>
    <row r="437" spans="1:11" x14ac:dyDescent="0.25">
      <c r="A437" t="s">
        <v>2128</v>
      </c>
      <c r="B437" t="s">
        <v>5665</v>
      </c>
      <c r="C437" t="s">
        <v>6085</v>
      </c>
      <c r="D437" s="8">
        <v>20328</v>
      </c>
      <c r="E437">
        <v>9556317624</v>
      </c>
      <c r="F437" t="s">
        <v>6612</v>
      </c>
      <c r="G437" t="s">
        <v>6121</v>
      </c>
      <c r="H437" t="s">
        <v>6122</v>
      </c>
      <c r="I437" t="s">
        <v>4962</v>
      </c>
      <c r="J437" t="s">
        <v>4958</v>
      </c>
      <c r="K437" s="8">
        <v>46026</v>
      </c>
    </row>
    <row r="438" spans="1:11" x14ac:dyDescent="0.25">
      <c r="A438" t="s">
        <v>1316</v>
      </c>
      <c r="B438" t="s">
        <v>5667</v>
      </c>
      <c r="C438" t="s">
        <v>6085</v>
      </c>
      <c r="D438" s="8">
        <v>37395</v>
      </c>
      <c r="E438">
        <v>9754116657</v>
      </c>
      <c r="F438" t="s">
        <v>6613</v>
      </c>
      <c r="G438" t="s">
        <v>6080</v>
      </c>
      <c r="H438" t="s">
        <v>6078</v>
      </c>
      <c r="I438" t="s">
        <v>4962</v>
      </c>
      <c r="J438" t="s">
        <v>4968</v>
      </c>
      <c r="K438" s="8">
        <v>45902</v>
      </c>
    </row>
    <row r="439" spans="1:11" x14ac:dyDescent="0.25">
      <c r="A439" t="s">
        <v>36</v>
      </c>
      <c r="B439" t="s">
        <v>5965</v>
      </c>
      <c r="C439" t="s">
        <v>6075</v>
      </c>
      <c r="D439" s="8">
        <v>37244</v>
      </c>
      <c r="E439">
        <v>9287705313</v>
      </c>
      <c r="F439" t="s">
        <v>6614</v>
      </c>
      <c r="G439" t="s">
        <v>6108</v>
      </c>
      <c r="H439" t="s">
        <v>6109</v>
      </c>
      <c r="I439" t="s">
        <v>4962</v>
      </c>
      <c r="J439" t="s">
        <v>4964</v>
      </c>
      <c r="K439" s="8">
        <v>44022</v>
      </c>
    </row>
    <row r="440" spans="1:11" x14ac:dyDescent="0.25">
      <c r="A440" t="s">
        <v>2325</v>
      </c>
      <c r="B440" t="s">
        <v>5668</v>
      </c>
      <c r="C440" t="s">
        <v>6085</v>
      </c>
      <c r="D440" s="8">
        <v>21758</v>
      </c>
      <c r="E440">
        <v>9632047514</v>
      </c>
      <c r="F440" t="s">
        <v>6615</v>
      </c>
      <c r="G440" t="s">
        <v>6151</v>
      </c>
      <c r="H440" t="s">
        <v>6078</v>
      </c>
      <c r="I440" t="s">
        <v>4962</v>
      </c>
      <c r="J440" t="s">
        <v>4968</v>
      </c>
      <c r="K440" s="8">
        <v>44832</v>
      </c>
    </row>
    <row r="441" spans="1:11" x14ac:dyDescent="0.25">
      <c r="A441" t="s">
        <v>2777</v>
      </c>
      <c r="B441" t="s">
        <v>5671</v>
      </c>
      <c r="C441" t="s">
        <v>6075</v>
      </c>
      <c r="D441" s="8">
        <v>31164</v>
      </c>
      <c r="E441">
        <v>9368183364</v>
      </c>
      <c r="F441" t="s">
        <v>6616</v>
      </c>
      <c r="G441" t="s">
        <v>6080</v>
      </c>
      <c r="H441" t="s">
        <v>6078</v>
      </c>
      <c r="I441" t="s">
        <v>4962</v>
      </c>
      <c r="J441" t="s">
        <v>4964</v>
      </c>
      <c r="K441" s="8">
        <v>45882</v>
      </c>
    </row>
    <row r="442" spans="1:11" x14ac:dyDescent="0.25">
      <c r="A442" t="s">
        <v>3386</v>
      </c>
      <c r="B442" t="s">
        <v>5496</v>
      </c>
      <c r="C442" t="s">
        <v>6085</v>
      </c>
      <c r="D442" s="8">
        <v>35921</v>
      </c>
      <c r="E442">
        <v>9384273996</v>
      </c>
      <c r="F442" t="s">
        <v>6617</v>
      </c>
      <c r="G442" t="s">
        <v>6097</v>
      </c>
      <c r="H442" t="s">
        <v>6078</v>
      </c>
      <c r="I442" t="s">
        <v>4962</v>
      </c>
      <c r="J442" t="s">
        <v>4968</v>
      </c>
      <c r="K442" s="8">
        <v>44303</v>
      </c>
    </row>
    <row r="443" spans="1:11" x14ac:dyDescent="0.25">
      <c r="A443" t="s">
        <v>1019</v>
      </c>
      <c r="B443" t="s">
        <v>5933</v>
      </c>
      <c r="C443" t="s">
        <v>6075</v>
      </c>
      <c r="D443" s="8">
        <v>30078</v>
      </c>
      <c r="E443">
        <v>9653545056</v>
      </c>
      <c r="F443" t="s">
        <v>6618</v>
      </c>
      <c r="G443" t="s">
        <v>6121</v>
      </c>
      <c r="H443" t="s">
        <v>6122</v>
      </c>
      <c r="I443" t="s">
        <v>4962</v>
      </c>
      <c r="J443" t="s">
        <v>4968</v>
      </c>
      <c r="K443" s="8">
        <v>45734</v>
      </c>
    </row>
    <row r="444" spans="1:11" x14ac:dyDescent="0.25">
      <c r="A444" t="s">
        <v>1176</v>
      </c>
      <c r="B444" t="s">
        <v>5867</v>
      </c>
      <c r="C444" t="s">
        <v>6085</v>
      </c>
      <c r="D444" s="8">
        <v>36089</v>
      </c>
      <c r="E444">
        <v>9481977286</v>
      </c>
      <c r="F444" t="s">
        <v>6619</v>
      </c>
      <c r="G444" t="s">
        <v>6077</v>
      </c>
      <c r="H444" t="s">
        <v>6078</v>
      </c>
      <c r="I444" t="s">
        <v>4962</v>
      </c>
      <c r="J444" t="s">
        <v>4964</v>
      </c>
      <c r="K444" s="8">
        <v>43336</v>
      </c>
    </row>
    <row r="445" spans="1:11" x14ac:dyDescent="0.25">
      <c r="A445" t="s">
        <v>1810</v>
      </c>
      <c r="B445" t="s">
        <v>5987</v>
      </c>
      <c r="C445" t="s">
        <v>6075</v>
      </c>
      <c r="D445" s="8">
        <v>31686</v>
      </c>
      <c r="E445">
        <v>9105534508</v>
      </c>
      <c r="F445" t="s">
        <v>6620</v>
      </c>
      <c r="G445" t="s">
        <v>6108</v>
      </c>
      <c r="H445" t="s">
        <v>6109</v>
      </c>
      <c r="I445" t="s">
        <v>4962</v>
      </c>
      <c r="J445" t="s">
        <v>4968</v>
      </c>
      <c r="K445" s="8">
        <v>43539</v>
      </c>
    </row>
    <row r="446" spans="1:11" x14ac:dyDescent="0.25">
      <c r="A446" t="s">
        <v>301</v>
      </c>
      <c r="B446" t="s">
        <v>5286</v>
      </c>
      <c r="C446" t="s">
        <v>6075</v>
      </c>
      <c r="D446" s="8">
        <v>20380</v>
      </c>
      <c r="E446">
        <v>9562572075</v>
      </c>
      <c r="F446" t="s">
        <v>6621</v>
      </c>
      <c r="G446" t="s">
        <v>6151</v>
      </c>
      <c r="H446" t="s">
        <v>6078</v>
      </c>
      <c r="I446" t="s">
        <v>4962</v>
      </c>
      <c r="J446" t="s">
        <v>4968</v>
      </c>
      <c r="K446" s="8">
        <v>43516</v>
      </c>
    </row>
    <row r="447" spans="1:11" x14ac:dyDescent="0.25">
      <c r="A447" t="s">
        <v>1055</v>
      </c>
      <c r="B447" t="s">
        <v>5673</v>
      </c>
      <c r="C447" t="s">
        <v>6085</v>
      </c>
      <c r="D447" s="8">
        <v>25126</v>
      </c>
      <c r="E447">
        <v>9232975024</v>
      </c>
      <c r="F447" t="s">
        <v>6622</v>
      </c>
      <c r="G447" t="s">
        <v>6097</v>
      </c>
      <c r="H447" t="s">
        <v>6078</v>
      </c>
      <c r="I447" t="s">
        <v>5016</v>
      </c>
      <c r="J447" t="s">
        <v>4968</v>
      </c>
      <c r="K447" s="8">
        <v>44783</v>
      </c>
    </row>
    <row r="448" spans="1:11" x14ac:dyDescent="0.25">
      <c r="A448" t="s">
        <v>64</v>
      </c>
      <c r="B448" t="s">
        <v>6014</v>
      </c>
      <c r="C448" t="s">
        <v>6075</v>
      </c>
      <c r="D448" s="8">
        <v>28286</v>
      </c>
      <c r="E448">
        <v>9605408862</v>
      </c>
      <c r="F448" t="s">
        <v>6623</v>
      </c>
      <c r="G448" t="s">
        <v>6252</v>
      </c>
      <c r="H448" t="s">
        <v>6199</v>
      </c>
      <c r="I448" t="s">
        <v>5060</v>
      </c>
      <c r="J448" t="s">
        <v>4964</v>
      </c>
      <c r="K448" s="8">
        <v>44027</v>
      </c>
    </row>
    <row r="449" spans="1:11" x14ac:dyDescent="0.25">
      <c r="A449" t="s">
        <v>2496</v>
      </c>
      <c r="B449" t="s">
        <v>5674</v>
      </c>
      <c r="C449" t="s">
        <v>6085</v>
      </c>
      <c r="D449" s="8">
        <v>26059</v>
      </c>
      <c r="E449">
        <v>9971388578</v>
      </c>
      <c r="F449" t="s">
        <v>6624</v>
      </c>
      <c r="G449" t="s">
        <v>6084</v>
      </c>
      <c r="H449" t="s">
        <v>6078</v>
      </c>
      <c r="I449" t="s">
        <v>4962</v>
      </c>
      <c r="J449" t="s">
        <v>4968</v>
      </c>
      <c r="K449" s="8">
        <v>45298</v>
      </c>
    </row>
    <row r="450" spans="1:11" x14ac:dyDescent="0.25">
      <c r="A450" t="s">
        <v>2014</v>
      </c>
      <c r="B450" t="s">
        <v>5346</v>
      </c>
      <c r="C450" t="s">
        <v>6075</v>
      </c>
      <c r="D450" s="8">
        <v>34486</v>
      </c>
      <c r="E450">
        <v>9250188999</v>
      </c>
      <c r="F450" t="s">
        <v>6625</v>
      </c>
      <c r="G450" t="s">
        <v>6108</v>
      </c>
      <c r="H450" t="s">
        <v>6109</v>
      </c>
      <c r="I450" t="s">
        <v>4962</v>
      </c>
      <c r="J450" t="s">
        <v>4964</v>
      </c>
      <c r="K450" s="8">
        <v>43763</v>
      </c>
    </row>
    <row r="451" spans="1:11" x14ac:dyDescent="0.25">
      <c r="A451" t="s">
        <v>487</v>
      </c>
      <c r="B451" t="s">
        <v>5337</v>
      </c>
      <c r="C451" t="s">
        <v>6075</v>
      </c>
      <c r="D451" s="8">
        <v>26593</v>
      </c>
      <c r="E451">
        <v>9303546093</v>
      </c>
      <c r="F451" t="s">
        <v>6626</v>
      </c>
      <c r="G451" t="s">
        <v>6125</v>
      </c>
      <c r="H451" t="s">
        <v>6109</v>
      </c>
      <c r="I451" t="s">
        <v>4962</v>
      </c>
      <c r="J451" t="s">
        <v>4958</v>
      </c>
      <c r="K451" s="8">
        <v>43554</v>
      </c>
    </row>
    <row r="452" spans="1:11" x14ac:dyDescent="0.25">
      <c r="A452" t="s">
        <v>1520</v>
      </c>
      <c r="B452" t="s">
        <v>5677</v>
      </c>
      <c r="C452" t="s">
        <v>6075</v>
      </c>
      <c r="D452" s="8">
        <v>30943</v>
      </c>
      <c r="E452">
        <v>9272134233</v>
      </c>
      <c r="F452" t="s">
        <v>6627</v>
      </c>
      <c r="G452" t="s">
        <v>6151</v>
      </c>
      <c r="H452" t="s">
        <v>6078</v>
      </c>
      <c r="I452" t="s">
        <v>4962</v>
      </c>
      <c r="J452" t="s">
        <v>4968</v>
      </c>
      <c r="K452" s="8">
        <v>43230</v>
      </c>
    </row>
    <row r="453" spans="1:11" x14ac:dyDescent="0.25">
      <c r="A453" t="s">
        <v>1798</v>
      </c>
      <c r="B453" t="s">
        <v>5678</v>
      </c>
      <c r="C453" t="s">
        <v>6075</v>
      </c>
      <c r="D453" s="8">
        <v>28799</v>
      </c>
      <c r="E453">
        <v>9552147658</v>
      </c>
      <c r="F453" t="s">
        <v>6628</v>
      </c>
      <c r="G453" t="s">
        <v>6108</v>
      </c>
      <c r="H453" t="s">
        <v>6109</v>
      </c>
      <c r="I453" t="s">
        <v>4962</v>
      </c>
      <c r="J453" t="s">
        <v>4964</v>
      </c>
      <c r="K453" s="8">
        <v>43587</v>
      </c>
    </row>
    <row r="454" spans="1:11" x14ac:dyDescent="0.25">
      <c r="A454" t="s">
        <v>811</v>
      </c>
      <c r="B454" t="s">
        <v>5679</v>
      </c>
      <c r="C454" t="s">
        <v>6085</v>
      </c>
      <c r="D454" s="8">
        <v>24265</v>
      </c>
      <c r="E454">
        <v>9906476640</v>
      </c>
      <c r="F454" t="s">
        <v>6629</v>
      </c>
      <c r="G454" t="s">
        <v>6108</v>
      </c>
      <c r="H454" t="s">
        <v>6109</v>
      </c>
      <c r="I454" t="s">
        <v>4962</v>
      </c>
      <c r="J454" t="s">
        <v>4964</v>
      </c>
      <c r="K454" s="8">
        <v>44431</v>
      </c>
    </row>
    <row r="455" spans="1:11" x14ac:dyDescent="0.25">
      <c r="A455" t="s">
        <v>1558</v>
      </c>
      <c r="B455" t="s">
        <v>5889</v>
      </c>
      <c r="C455" t="s">
        <v>6085</v>
      </c>
      <c r="D455" s="8">
        <v>32831</v>
      </c>
      <c r="E455">
        <v>9217824679</v>
      </c>
      <c r="F455" t="s">
        <v>6630</v>
      </c>
      <c r="G455" t="s">
        <v>6125</v>
      </c>
      <c r="H455" t="s">
        <v>6109</v>
      </c>
      <c r="I455" t="s">
        <v>4962</v>
      </c>
      <c r="J455" t="s">
        <v>4968</v>
      </c>
      <c r="K455" s="8">
        <v>43639</v>
      </c>
    </row>
    <row r="456" spans="1:11" x14ac:dyDescent="0.25">
      <c r="A456" t="s">
        <v>1116</v>
      </c>
      <c r="B456" t="s">
        <v>5344</v>
      </c>
      <c r="C456" t="s">
        <v>6075</v>
      </c>
      <c r="D456" s="8">
        <v>36474</v>
      </c>
      <c r="E456">
        <v>9923973312</v>
      </c>
      <c r="F456" t="s">
        <v>6631</v>
      </c>
      <c r="G456" t="s">
        <v>6252</v>
      </c>
      <c r="H456" t="s">
        <v>6199</v>
      </c>
      <c r="I456" t="s">
        <v>5060</v>
      </c>
      <c r="J456" t="s">
        <v>4958</v>
      </c>
      <c r="K456" s="8">
        <v>43156</v>
      </c>
    </row>
    <row r="457" spans="1:11" x14ac:dyDescent="0.25">
      <c r="A457" t="s">
        <v>2519</v>
      </c>
      <c r="B457" t="s">
        <v>5670</v>
      </c>
      <c r="C457" t="s">
        <v>6075</v>
      </c>
      <c r="D457" s="8">
        <v>31301</v>
      </c>
      <c r="E457">
        <v>9741117091</v>
      </c>
      <c r="F457" t="s">
        <v>6632</v>
      </c>
      <c r="G457" t="s">
        <v>6077</v>
      </c>
      <c r="H457" t="s">
        <v>6078</v>
      </c>
      <c r="I457" t="s">
        <v>4962</v>
      </c>
      <c r="J457" t="s">
        <v>4964</v>
      </c>
      <c r="K457" s="8">
        <v>44860</v>
      </c>
    </row>
    <row r="458" spans="1:11" x14ac:dyDescent="0.25">
      <c r="A458" t="s">
        <v>1416</v>
      </c>
      <c r="B458" t="s">
        <v>5382</v>
      </c>
      <c r="C458" t="s">
        <v>6075</v>
      </c>
      <c r="D458" s="8">
        <v>29337</v>
      </c>
      <c r="E458">
        <v>9188707067</v>
      </c>
      <c r="F458" t="s">
        <v>6633</v>
      </c>
      <c r="G458" t="s">
        <v>6125</v>
      </c>
      <c r="H458" t="s">
        <v>6109</v>
      </c>
      <c r="I458" t="s">
        <v>4962</v>
      </c>
      <c r="J458" t="s">
        <v>4968</v>
      </c>
      <c r="K458" s="8">
        <v>45091</v>
      </c>
    </row>
    <row r="459" spans="1:11" x14ac:dyDescent="0.25">
      <c r="A459" t="s">
        <v>3058</v>
      </c>
      <c r="B459" t="s">
        <v>6059</v>
      </c>
      <c r="C459" t="s">
        <v>6085</v>
      </c>
      <c r="D459" s="8">
        <v>36842</v>
      </c>
      <c r="E459">
        <v>9367862922</v>
      </c>
      <c r="F459" t="s">
        <v>6634</v>
      </c>
      <c r="G459" t="s">
        <v>6094</v>
      </c>
      <c r="H459" t="s">
        <v>6078</v>
      </c>
      <c r="I459" t="s">
        <v>4962</v>
      </c>
      <c r="J459" t="s">
        <v>4964</v>
      </c>
      <c r="K459" s="8">
        <v>43866</v>
      </c>
    </row>
    <row r="460" spans="1:11" x14ac:dyDescent="0.25">
      <c r="A460" t="s">
        <v>1119</v>
      </c>
      <c r="B460" t="s">
        <v>6045</v>
      </c>
      <c r="C460" t="s">
        <v>6085</v>
      </c>
      <c r="D460" s="8">
        <v>28195</v>
      </c>
      <c r="E460">
        <v>9981122649</v>
      </c>
      <c r="F460" t="s">
        <v>6635</v>
      </c>
      <c r="G460" t="s">
        <v>6097</v>
      </c>
      <c r="H460" t="s">
        <v>6078</v>
      </c>
      <c r="I460" t="s">
        <v>4962</v>
      </c>
      <c r="J460" t="s">
        <v>4964</v>
      </c>
      <c r="K460" s="8">
        <v>45830</v>
      </c>
    </row>
    <row r="461" spans="1:11" x14ac:dyDescent="0.25">
      <c r="A461" t="s">
        <v>6636</v>
      </c>
      <c r="B461" t="s">
        <v>6637</v>
      </c>
      <c r="C461" t="s">
        <v>6085</v>
      </c>
      <c r="D461" s="8">
        <v>23467</v>
      </c>
      <c r="E461">
        <v>9884321926</v>
      </c>
      <c r="F461" t="s">
        <v>6638</v>
      </c>
      <c r="G461" t="s">
        <v>6108</v>
      </c>
      <c r="H461" t="s">
        <v>6109</v>
      </c>
      <c r="I461" t="s">
        <v>4962</v>
      </c>
      <c r="J461" t="s">
        <v>4964</v>
      </c>
      <c r="K461" s="8">
        <v>45972</v>
      </c>
    </row>
    <row r="462" spans="1:11" x14ac:dyDescent="0.25">
      <c r="A462" t="s">
        <v>1538</v>
      </c>
      <c r="B462" t="s">
        <v>5681</v>
      </c>
      <c r="C462" t="s">
        <v>6085</v>
      </c>
      <c r="D462" s="8">
        <v>24963</v>
      </c>
      <c r="E462">
        <v>9229344220</v>
      </c>
      <c r="F462" t="s">
        <v>6639</v>
      </c>
      <c r="G462" t="s">
        <v>6151</v>
      </c>
      <c r="H462" t="s">
        <v>6078</v>
      </c>
      <c r="I462" t="s">
        <v>4962</v>
      </c>
      <c r="J462" t="s">
        <v>4958</v>
      </c>
      <c r="K462" s="8">
        <v>44040</v>
      </c>
    </row>
    <row r="463" spans="1:11" x14ac:dyDescent="0.25">
      <c r="A463" t="s">
        <v>331</v>
      </c>
      <c r="B463" t="s">
        <v>5818</v>
      </c>
      <c r="C463" t="s">
        <v>6075</v>
      </c>
      <c r="D463" s="8">
        <v>26387</v>
      </c>
      <c r="E463">
        <v>9557739343</v>
      </c>
      <c r="F463" t="s">
        <v>6640</v>
      </c>
      <c r="G463" t="s">
        <v>6077</v>
      </c>
      <c r="H463" t="s">
        <v>6078</v>
      </c>
      <c r="I463" t="s">
        <v>4962</v>
      </c>
      <c r="J463" t="s">
        <v>4968</v>
      </c>
      <c r="K463" s="8">
        <v>43699</v>
      </c>
    </row>
    <row r="464" spans="1:11" x14ac:dyDescent="0.25">
      <c r="A464" t="s">
        <v>2235</v>
      </c>
      <c r="B464" t="s">
        <v>5648</v>
      </c>
      <c r="C464" t="s">
        <v>6075</v>
      </c>
      <c r="D464" s="8">
        <v>21759</v>
      </c>
      <c r="E464">
        <v>9537332024</v>
      </c>
      <c r="F464" t="s">
        <v>6641</v>
      </c>
      <c r="G464" t="s">
        <v>6094</v>
      </c>
      <c r="H464" t="s">
        <v>6078</v>
      </c>
      <c r="I464" t="s">
        <v>4962</v>
      </c>
      <c r="J464" t="s">
        <v>4958</v>
      </c>
      <c r="K464" s="8">
        <v>44658</v>
      </c>
    </row>
    <row r="465" spans="1:11" x14ac:dyDescent="0.25">
      <c r="A465" t="s">
        <v>219</v>
      </c>
      <c r="B465" t="s">
        <v>5684</v>
      </c>
      <c r="C465" t="s">
        <v>6085</v>
      </c>
      <c r="D465" s="8">
        <v>34051</v>
      </c>
      <c r="E465">
        <v>9165873766</v>
      </c>
      <c r="F465" t="s">
        <v>6642</v>
      </c>
      <c r="G465" t="s">
        <v>6094</v>
      </c>
      <c r="H465" t="s">
        <v>6078</v>
      </c>
      <c r="I465" t="s">
        <v>4962</v>
      </c>
      <c r="J465" t="s">
        <v>4968</v>
      </c>
      <c r="K465" s="8">
        <v>45063</v>
      </c>
    </row>
    <row r="466" spans="1:11" x14ac:dyDescent="0.25">
      <c r="A466" t="s">
        <v>2807</v>
      </c>
      <c r="B466" t="s">
        <v>5685</v>
      </c>
      <c r="C466" t="s">
        <v>6085</v>
      </c>
      <c r="D466" s="8">
        <v>28912</v>
      </c>
      <c r="E466">
        <v>9401244644</v>
      </c>
      <c r="F466" t="s">
        <v>6643</v>
      </c>
      <c r="G466" t="s">
        <v>6077</v>
      </c>
      <c r="H466" t="s">
        <v>6078</v>
      </c>
      <c r="I466" t="s">
        <v>4962</v>
      </c>
      <c r="J466" t="s">
        <v>4968</v>
      </c>
      <c r="K466" s="8">
        <v>44590</v>
      </c>
    </row>
    <row r="467" spans="1:11" x14ac:dyDescent="0.25">
      <c r="A467" t="s">
        <v>6644</v>
      </c>
      <c r="B467" t="s">
        <v>6645</v>
      </c>
      <c r="C467" t="s">
        <v>6085</v>
      </c>
      <c r="D467" s="8">
        <v>21648</v>
      </c>
      <c r="E467">
        <v>9143904371</v>
      </c>
      <c r="F467" t="s">
        <v>6646</v>
      </c>
      <c r="G467" t="s">
        <v>6088</v>
      </c>
      <c r="H467" t="s">
        <v>6089</v>
      </c>
      <c r="I467" t="s">
        <v>5163</v>
      </c>
      <c r="J467" t="s">
        <v>4968</v>
      </c>
      <c r="K467" s="8">
        <v>43845</v>
      </c>
    </row>
    <row r="468" spans="1:11" x14ac:dyDescent="0.25">
      <c r="A468" t="s">
        <v>1144</v>
      </c>
      <c r="B468" t="s">
        <v>5250</v>
      </c>
      <c r="C468" t="s">
        <v>6085</v>
      </c>
      <c r="D468" s="8">
        <v>35558</v>
      </c>
      <c r="E468">
        <v>9751247855</v>
      </c>
      <c r="F468" t="s">
        <v>6647</v>
      </c>
      <c r="G468" t="s">
        <v>6080</v>
      </c>
      <c r="H468" t="s">
        <v>6078</v>
      </c>
      <c r="I468" t="s">
        <v>4962</v>
      </c>
      <c r="J468" t="s">
        <v>4968</v>
      </c>
      <c r="K468" s="8">
        <v>44248</v>
      </c>
    </row>
    <row r="469" spans="1:11" x14ac:dyDescent="0.25">
      <c r="A469" t="s">
        <v>394</v>
      </c>
      <c r="B469" t="s">
        <v>5686</v>
      </c>
      <c r="C469" t="s">
        <v>6085</v>
      </c>
      <c r="D469" s="8">
        <v>36188</v>
      </c>
      <c r="E469">
        <v>9458932723</v>
      </c>
      <c r="F469" t="s">
        <v>6648</v>
      </c>
      <c r="G469" t="s">
        <v>6151</v>
      </c>
      <c r="H469" t="s">
        <v>6078</v>
      </c>
      <c r="I469" t="s">
        <v>4962</v>
      </c>
      <c r="J469" t="s">
        <v>4968</v>
      </c>
      <c r="K469" s="8">
        <v>44590</v>
      </c>
    </row>
    <row r="470" spans="1:11" x14ac:dyDescent="0.25">
      <c r="A470" t="s">
        <v>6649</v>
      </c>
      <c r="B470" t="s">
        <v>6650</v>
      </c>
      <c r="C470" t="s">
        <v>6075</v>
      </c>
      <c r="D470" s="8">
        <v>38170</v>
      </c>
      <c r="E470">
        <v>9455635895</v>
      </c>
      <c r="F470" t="s">
        <v>6651</v>
      </c>
      <c r="G470" t="s">
        <v>6097</v>
      </c>
      <c r="H470" t="s">
        <v>6078</v>
      </c>
      <c r="I470" t="s">
        <v>4962</v>
      </c>
      <c r="J470" t="s">
        <v>4964</v>
      </c>
      <c r="K470" s="8">
        <v>43634</v>
      </c>
    </row>
    <row r="471" spans="1:11" x14ac:dyDescent="0.25">
      <c r="A471" t="s">
        <v>1243</v>
      </c>
      <c r="B471" t="s">
        <v>5864</v>
      </c>
      <c r="C471" t="s">
        <v>6085</v>
      </c>
      <c r="D471" s="8">
        <v>39387</v>
      </c>
      <c r="E471">
        <v>9749306508</v>
      </c>
      <c r="F471" t="s">
        <v>6652</v>
      </c>
      <c r="G471" t="s">
        <v>6080</v>
      </c>
      <c r="H471" t="s">
        <v>6078</v>
      </c>
      <c r="I471" t="s">
        <v>4962</v>
      </c>
      <c r="J471" t="s">
        <v>4964</v>
      </c>
      <c r="K471" s="8">
        <v>45267</v>
      </c>
    </row>
    <row r="472" spans="1:11" x14ac:dyDescent="0.25">
      <c r="A472" t="s">
        <v>3494</v>
      </c>
      <c r="B472" t="s">
        <v>5429</v>
      </c>
      <c r="C472" t="s">
        <v>6075</v>
      </c>
      <c r="D472" s="8">
        <v>32674</v>
      </c>
      <c r="E472">
        <v>9214209107</v>
      </c>
      <c r="F472" t="s">
        <v>6653</v>
      </c>
      <c r="G472" t="s">
        <v>6084</v>
      </c>
      <c r="H472" t="s">
        <v>6078</v>
      </c>
      <c r="I472" t="s">
        <v>4962</v>
      </c>
      <c r="J472" t="s">
        <v>4968</v>
      </c>
      <c r="K472" s="8">
        <v>43458</v>
      </c>
    </row>
    <row r="473" spans="1:11" x14ac:dyDescent="0.25">
      <c r="A473" t="s">
        <v>2514</v>
      </c>
      <c r="B473" t="s">
        <v>5023</v>
      </c>
      <c r="C473" t="s">
        <v>6075</v>
      </c>
      <c r="D473" s="8">
        <v>39310</v>
      </c>
      <c r="E473">
        <v>9977686393</v>
      </c>
      <c r="F473" t="s">
        <v>6654</v>
      </c>
      <c r="G473" t="s">
        <v>6121</v>
      </c>
      <c r="H473" t="s">
        <v>6122</v>
      </c>
      <c r="I473" t="s">
        <v>4962</v>
      </c>
      <c r="J473" t="s">
        <v>4958</v>
      </c>
      <c r="K473" s="8">
        <v>45781</v>
      </c>
    </row>
    <row r="474" spans="1:11" x14ac:dyDescent="0.25">
      <c r="A474" t="s">
        <v>425</v>
      </c>
      <c r="B474" t="s">
        <v>5688</v>
      </c>
      <c r="C474" t="s">
        <v>6075</v>
      </c>
      <c r="D474" s="8">
        <v>22543</v>
      </c>
      <c r="E474">
        <v>9764657323</v>
      </c>
      <c r="F474" t="s">
        <v>6655</v>
      </c>
      <c r="G474" t="s">
        <v>6108</v>
      </c>
      <c r="H474" t="s">
        <v>6109</v>
      </c>
      <c r="I474" t="s">
        <v>4962</v>
      </c>
      <c r="J474" t="s">
        <v>4964</v>
      </c>
      <c r="K474" s="8">
        <v>45339</v>
      </c>
    </row>
    <row r="475" spans="1:11" x14ac:dyDescent="0.25">
      <c r="A475" t="s">
        <v>1953</v>
      </c>
      <c r="B475" t="s">
        <v>5058</v>
      </c>
      <c r="C475" t="s">
        <v>6075</v>
      </c>
      <c r="D475" s="8">
        <v>26709</v>
      </c>
      <c r="E475">
        <v>9873920320</v>
      </c>
      <c r="F475" t="s">
        <v>6656</v>
      </c>
      <c r="G475" t="s">
        <v>6108</v>
      </c>
      <c r="H475" t="s">
        <v>6109</v>
      </c>
      <c r="I475" t="s">
        <v>4962</v>
      </c>
      <c r="J475" t="s">
        <v>4964</v>
      </c>
      <c r="K475" s="8">
        <v>45286</v>
      </c>
    </row>
    <row r="476" spans="1:11" x14ac:dyDescent="0.25">
      <c r="A476" t="s">
        <v>413</v>
      </c>
      <c r="B476" t="s">
        <v>5812</v>
      </c>
      <c r="C476" t="s">
        <v>6085</v>
      </c>
      <c r="D476" s="8">
        <v>38128</v>
      </c>
      <c r="E476">
        <v>9371147197</v>
      </c>
      <c r="F476" t="s">
        <v>6657</v>
      </c>
      <c r="G476" t="s">
        <v>6151</v>
      </c>
      <c r="H476" t="s">
        <v>6078</v>
      </c>
      <c r="I476" t="s">
        <v>4962</v>
      </c>
      <c r="J476" t="s">
        <v>4958</v>
      </c>
      <c r="K476" s="8">
        <v>46015</v>
      </c>
    </row>
    <row r="477" spans="1:11" x14ac:dyDescent="0.25">
      <c r="A477" t="s">
        <v>6658</v>
      </c>
      <c r="B477" t="s">
        <v>6659</v>
      </c>
      <c r="C477" t="s">
        <v>6075</v>
      </c>
      <c r="D477" s="8">
        <v>34785</v>
      </c>
      <c r="E477">
        <v>9870222796</v>
      </c>
      <c r="F477" t="s">
        <v>6660</v>
      </c>
      <c r="G477" t="s">
        <v>6661</v>
      </c>
      <c r="H477" t="s">
        <v>6662</v>
      </c>
      <c r="I477" t="s">
        <v>5163</v>
      </c>
      <c r="J477" t="s">
        <v>4964</v>
      </c>
      <c r="K477" s="8">
        <v>45680</v>
      </c>
    </row>
    <row r="478" spans="1:11" x14ac:dyDescent="0.25">
      <c r="A478" t="s">
        <v>1496</v>
      </c>
      <c r="B478" t="s">
        <v>5123</v>
      </c>
      <c r="C478" t="s">
        <v>6075</v>
      </c>
      <c r="D478" s="8">
        <v>33819</v>
      </c>
      <c r="E478">
        <v>9641025679</v>
      </c>
      <c r="F478" t="s">
        <v>6663</v>
      </c>
      <c r="G478" t="s">
        <v>6125</v>
      </c>
      <c r="H478" t="s">
        <v>6109</v>
      </c>
      <c r="I478" t="s">
        <v>4962</v>
      </c>
      <c r="J478" t="s">
        <v>4958</v>
      </c>
      <c r="K478" s="8">
        <v>45246</v>
      </c>
    </row>
    <row r="479" spans="1:11" x14ac:dyDescent="0.25">
      <c r="A479" t="s">
        <v>6664</v>
      </c>
      <c r="B479" t="s">
        <v>6665</v>
      </c>
      <c r="C479" t="s">
        <v>6085</v>
      </c>
      <c r="D479" s="8">
        <v>24314</v>
      </c>
      <c r="E479">
        <v>9148796435</v>
      </c>
      <c r="F479" t="s">
        <v>6666</v>
      </c>
      <c r="G479" t="s">
        <v>6151</v>
      </c>
      <c r="H479" t="s">
        <v>6078</v>
      </c>
      <c r="I479" t="s">
        <v>4962</v>
      </c>
      <c r="J479" t="s">
        <v>4964</v>
      </c>
      <c r="K479" s="8">
        <v>44287</v>
      </c>
    </row>
    <row r="480" spans="1:11" x14ac:dyDescent="0.25">
      <c r="A480" t="s">
        <v>1771</v>
      </c>
      <c r="B480" t="s">
        <v>5838</v>
      </c>
      <c r="C480" t="s">
        <v>6085</v>
      </c>
      <c r="D480" s="8">
        <v>33115</v>
      </c>
      <c r="E480">
        <v>9835184880</v>
      </c>
      <c r="F480" t="s">
        <v>6667</v>
      </c>
      <c r="G480" t="s">
        <v>6252</v>
      </c>
      <c r="H480" t="s">
        <v>6199</v>
      </c>
      <c r="I480" t="s">
        <v>5060</v>
      </c>
      <c r="J480" t="s">
        <v>4964</v>
      </c>
      <c r="K480" s="8">
        <v>45128</v>
      </c>
    </row>
    <row r="481" spans="1:11" x14ac:dyDescent="0.25">
      <c r="A481" t="s">
        <v>1671</v>
      </c>
      <c r="B481" t="s">
        <v>5556</v>
      </c>
      <c r="C481" t="s">
        <v>6075</v>
      </c>
      <c r="D481" s="8">
        <v>25513</v>
      </c>
      <c r="E481">
        <v>9906087827</v>
      </c>
      <c r="F481" t="s">
        <v>6668</v>
      </c>
      <c r="G481" t="s">
        <v>6105</v>
      </c>
      <c r="H481" t="s">
        <v>6106</v>
      </c>
      <c r="I481" t="s">
        <v>4962</v>
      </c>
      <c r="J481" t="s">
        <v>4964</v>
      </c>
      <c r="K481" s="8">
        <v>44894</v>
      </c>
    </row>
    <row r="482" spans="1:11" x14ac:dyDescent="0.25">
      <c r="A482" t="s">
        <v>370</v>
      </c>
      <c r="B482" t="s">
        <v>5690</v>
      </c>
      <c r="C482" t="s">
        <v>6075</v>
      </c>
      <c r="D482" s="8">
        <v>33225</v>
      </c>
      <c r="E482">
        <v>9391514667</v>
      </c>
      <c r="F482" t="s">
        <v>6669</v>
      </c>
      <c r="G482" t="s">
        <v>6105</v>
      </c>
      <c r="H482" t="s">
        <v>6106</v>
      </c>
      <c r="I482" t="s">
        <v>4962</v>
      </c>
      <c r="J482" t="s">
        <v>4964</v>
      </c>
      <c r="K482" s="8">
        <v>45588</v>
      </c>
    </row>
    <row r="483" spans="1:11" x14ac:dyDescent="0.25">
      <c r="A483" t="s">
        <v>2662</v>
      </c>
      <c r="B483" t="s">
        <v>5876</v>
      </c>
      <c r="C483" t="s">
        <v>6085</v>
      </c>
      <c r="D483" s="8">
        <v>27227</v>
      </c>
      <c r="E483">
        <v>9848099284</v>
      </c>
      <c r="F483" t="s">
        <v>6670</v>
      </c>
      <c r="G483" t="s">
        <v>6077</v>
      </c>
      <c r="H483" t="s">
        <v>6078</v>
      </c>
      <c r="I483" t="s">
        <v>4962</v>
      </c>
      <c r="J483" t="s">
        <v>4958</v>
      </c>
      <c r="K483" s="8">
        <v>45526</v>
      </c>
    </row>
    <row r="484" spans="1:11" x14ac:dyDescent="0.25">
      <c r="A484" t="s">
        <v>2837</v>
      </c>
      <c r="B484" t="s">
        <v>5935</v>
      </c>
      <c r="C484" t="s">
        <v>6085</v>
      </c>
      <c r="D484" s="8">
        <v>37295</v>
      </c>
      <c r="E484">
        <v>9425784189</v>
      </c>
      <c r="F484" t="s">
        <v>6671</v>
      </c>
      <c r="G484" t="s">
        <v>6105</v>
      </c>
      <c r="H484" t="s">
        <v>6106</v>
      </c>
      <c r="I484" t="s">
        <v>4962</v>
      </c>
      <c r="J484" t="s">
        <v>4968</v>
      </c>
      <c r="K484" s="8">
        <v>44161</v>
      </c>
    </row>
    <row r="485" spans="1:11" x14ac:dyDescent="0.25">
      <c r="A485" t="s">
        <v>2280</v>
      </c>
      <c r="B485" t="s">
        <v>5991</v>
      </c>
      <c r="C485" t="s">
        <v>6085</v>
      </c>
      <c r="D485" s="8">
        <v>25696</v>
      </c>
      <c r="E485">
        <v>9148976013</v>
      </c>
      <c r="F485" t="s">
        <v>6672</v>
      </c>
      <c r="G485" t="s">
        <v>6240</v>
      </c>
      <c r="H485" t="s">
        <v>6092</v>
      </c>
      <c r="I485" t="s">
        <v>4992</v>
      </c>
      <c r="J485" t="s">
        <v>4964</v>
      </c>
      <c r="K485" s="8">
        <v>44018</v>
      </c>
    </row>
    <row r="486" spans="1:11" x14ac:dyDescent="0.25">
      <c r="A486" t="s">
        <v>943</v>
      </c>
      <c r="B486" t="s">
        <v>5691</v>
      </c>
      <c r="C486" t="s">
        <v>6085</v>
      </c>
      <c r="D486" s="8">
        <v>24944</v>
      </c>
      <c r="E486">
        <v>9242776948</v>
      </c>
      <c r="F486" t="s">
        <v>6673</v>
      </c>
      <c r="G486" t="s">
        <v>6084</v>
      </c>
      <c r="H486" t="s">
        <v>6078</v>
      </c>
      <c r="I486" t="s">
        <v>4962</v>
      </c>
      <c r="J486" t="s">
        <v>4958</v>
      </c>
      <c r="K486" s="8">
        <v>44238</v>
      </c>
    </row>
    <row r="487" spans="1:11" x14ac:dyDescent="0.25">
      <c r="A487" t="s">
        <v>1041</v>
      </c>
      <c r="B487" t="s">
        <v>5277</v>
      </c>
      <c r="C487" t="s">
        <v>6075</v>
      </c>
      <c r="D487" s="8">
        <v>28249</v>
      </c>
      <c r="E487">
        <v>9674016932</v>
      </c>
      <c r="F487" t="s">
        <v>6674</v>
      </c>
      <c r="G487" t="s">
        <v>6077</v>
      </c>
      <c r="H487" t="s">
        <v>6078</v>
      </c>
      <c r="I487" t="s">
        <v>4962</v>
      </c>
      <c r="J487" t="s">
        <v>4964</v>
      </c>
      <c r="K487" s="8">
        <v>43961</v>
      </c>
    </row>
    <row r="488" spans="1:11" x14ac:dyDescent="0.25">
      <c r="A488" t="s">
        <v>2320</v>
      </c>
      <c r="B488" t="s">
        <v>5811</v>
      </c>
      <c r="C488" t="s">
        <v>6075</v>
      </c>
      <c r="D488" s="8">
        <v>32185</v>
      </c>
      <c r="E488">
        <v>9189384877</v>
      </c>
      <c r="F488" t="s">
        <v>6675</v>
      </c>
      <c r="G488" t="s">
        <v>6080</v>
      </c>
      <c r="H488" t="s">
        <v>6078</v>
      </c>
      <c r="I488" t="s">
        <v>4962</v>
      </c>
      <c r="J488" t="s">
        <v>4964</v>
      </c>
      <c r="K488" s="8">
        <v>44430</v>
      </c>
    </row>
    <row r="489" spans="1:11" x14ac:dyDescent="0.25">
      <c r="A489" t="s">
        <v>3410</v>
      </c>
      <c r="B489" t="s">
        <v>5692</v>
      </c>
      <c r="C489" t="s">
        <v>6085</v>
      </c>
      <c r="D489" s="8">
        <v>33470</v>
      </c>
      <c r="E489">
        <v>9416641463</v>
      </c>
      <c r="F489" t="s">
        <v>6676</v>
      </c>
      <c r="G489" t="s">
        <v>6661</v>
      </c>
      <c r="H489" t="s">
        <v>6662</v>
      </c>
      <c r="I489" t="s">
        <v>5163</v>
      </c>
      <c r="J489" t="s">
        <v>4964</v>
      </c>
      <c r="K489" s="8">
        <v>45605</v>
      </c>
    </row>
    <row r="490" spans="1:11" x14ac:dyDescent="0.25">
      <c r="A490" t="s">
        <v>2282</v>
      </c>
      <c r="B490" t="s">
        <v>5693</v>
      </c>
      <c r="C490" t="s">
        <v>6085</v>
      </c>
      <c r="D490" s="8">
        <v>20431</v>
      </c>
      <c r="E490">
        <v>9335449670</v>
      </c>
      <c r="F490" t="s">
        <v>6677</v>
      </c>
      <c r="G490" t="s">
        <v>6077</v>
      </c>
      <c r="H490" t="s">
        <v>6078</v>
      </c>
      <c r="I490" t="s">
        <v>4962</v>
      </c>
      <c r="J490" t="s">
        <v>4964</v>
      </c>
      <c r="K490" s="8">
        <v>44557</v>
      </c>
    </row>
    <row r="491" spans="1:11" x14ac:dyDescent="0.25">
      <c r="A491" t="s">
        <v>1256</v>
      </c>
      <c r="B491" t="s">
        <v>5610</v>
      </c>
      <c r="C491" t="s">
        <v>6075</v>
      </c>
      <c r="D491" s="8">
        <v>20602</v>
      </c>
      <c r="E491">
        <v>9805789384</v>
      </c>
      <c r="F491" t="s">
        <v>6678</v>
      </c>
      <c r="G491" t="s">
        <v>6084</v>
      </c>
      <c r="H491" t="s">
        <v>6078</v>
      </c>
      <c r="I491" t="s">
        <v>4962</v>
      </c>
      <c r="J491" t="s">
        <v>4958</v>
      </c>
      <c r="K491" s="8">
        <v>45302</v>
      </c>
    </row>
    <row r="492" spans="1:11" x14ac:dyDescent="0.25">
      <c r="A492" t="s">
        <v>3484</v>
      </c>
      <c r="B492" t="s">
        <v>5694</v>
      </c>
      <c r="C492" t="s">
        <v>6085</v>
      </c>
      <c r="D492" s="8">
        <v>32606</v>
      </c>
      <c r="E492">
        <v>9376322265</v>
      </c>
      <c r="F492" t="s">
        <v>6679</v>
      </c>
      <c r="G492" t="s">
        <v>6113</v>
      </c>
      <c r="H492" t="s">
        <v>6114</v>
      </c>
      <c r="I492" t="s">
        <v>5163</v>
      </c>
      <c r="J492" t="s">
        <v>4964</v>
      </c>
      <c r="K492" s="8">
        <v>45779</v>
      </c>
    </row>
    <row r="493" spans="1:11" x14ac:dyDescent="0.25">
      <c r="A493" t="s">
        <v>3916</v>
      </c>
      <c r="B493" t="s">
        <v>6024</v>
      </c>
      <c r="C493" t="s">
        <v>6085</v>
      </c>
      <c r="D493" s="8">
        <v>27319</v>
      </c>
      <c r="E493">
        <v>9388614830</v>
      </c>
      <c r="F493" t="s">
        <v>6680</v>
      </c>
      <c r="G493" t="s">
        <v>6118</v>
      </c>
      <c r="H493" t="s">
        <v>6119</v>
      </c>
      <c r="I493" t="s">
        <v>5163</v>
      </c>
      <c r="J493" t="s">
        <v>4964</v>
      </c>
      <c r="K493" s="8">
        <v>44429</v>
      </c>
    </row>
    <row r="494" spans="1:11" x14ac:dyDescent="0.25">
      <c r="A494" t="s">
        <v>342</v>
      </c>
      <c r="B494" t="s">
        <v>5174</v>
      </c>
      <c r="C494" t="s">
        <v>6085</v>
      </c>
      <c r="D494" s="8">
        <v>27683</v>
      </c>
      <c r="E494">
        <v>9565900401</v>
      </c>
      <c r="F494" t="s">
        <v>6681</v>
      </c>
      <c r="G494" t="s">
        <v>6125</v>
      </c>
      <c r="H494" t="s">
        <v>6109</v>
      </c>
      <c r="I494" t="s">
        <v>4962</v>
      </c>
      <c r="J494" t="s">
        <v>4958</v>
      </c>
      <c r="K494" s="8">
        <v>46075</v>
      </c>
    </row>
    <row r="495" spans="1:11" x14ac:dyDescent="0.25">
      <c r="A495" t="s">
        <v>1003</v>
      </c>
      <c r="B495" t="s">
        <v>5697</v>
      </c>
      <c r="C495" t="s">
        <v>6075</v>
      </c>
      <c r="D495" s="8">
        <v>26037</v>
      </c>
      <c r="E495">
        <v>9298672324</v>
      </c>
      <c r="F495" t="s">
        <v>6682</v>
      </c>
      <c r="G495" t="s">
        <v>6108</v>
      </c>
      <c r="H495" t="s">
        <v>6109</v>
      </c>
      <c r="I495" t="s">
        <v>4962</v>
      </c>
      <c r="J495" t="s">
        <v>4958</v>
      </c>
      <c r="K495" s="8">
        <v>44982</v>
      </c>
    </row>
    <row r="496" spans="1:11" x14ac:dyDescent="0.25">
      <c r="A496" t="s">
        <v>3158</v>
      </c>
      <c r="B496" t="s">
        <v>5520</v>
      </c>
      <c r="C496" t="s">
        <v>6075</v>
      </c>
      <c r="D496" s="8">
        <v>36163</v>
      </c>
      <c r="E496">
        <v>9795316843</v>
      </c>
      <c r="F496" t="s">
        <v>6683</v>
      </c>
      <c r="G496" t="s">
        <v>6151</v>
      </c>
      <c r="H496" t="s">
        <v>6078</v>
      </c>
      <c r="I496" t="s">
        <v>4962</v>
      </c>
      <c r="J496" t="s">
        <v>4958</v>
      </c>
      <c r="K496" s="8">
        <v>43839</v>
      </c>
    </row>
    <row r="497" spans="1:11" x14ac:dyDescent="0.25">
      <c r="A497" t="s">
        <v>100</v>
      </c>
      <c r="B497" t="s">
        <v>5805</v>
      </c>
      <c r="C497" t="s">
        <v>6085</v>
      </c>
      <c r="D497" s="8">
        <v>25913</v>
      </c>
      <c r="E497">
        <v>9838054504</v>
      </c>
      <c r="F497" t="s">
        <v>6684</v>
      </c>
      <c r="G497" t="s">
        <v>6084</v>
      </c>
      <c r="H497" t="s">
        <v>6078</v>
      </c>
      <c r="I497" t="s">
        <v>4962</v>
      </c>
      <c r="J497" t="s">
        <v>4958</v>
      </c>
      <c r="K497" s="8">
        <v>44715</v>
      </c>
    </row>
    <row r="498" spans="1:11" x14ac:dyDescent="0.25">
      <c r="A498" t="s">
        <v>1354</v>
      </c>
      <c r="B498" t="s">
        <v>5621</v>
      </c>
      <c r="C498" t="s">
        <v>6085</v>
      </c>
      <c r="D498" s="8">
        <v>34062</v>
      </c>
      <c r="E498">
        <v>9588578468</v>
      </c>
      <c r="F498" t="s">
        <v>6685</v>
      </c>
      <c r="G498" t="s">
        <v>6097</v>
      </c>
      <c r="H498" t="s">
        <v>6078</v>
      </c>
      <c r="I498" t="s">
        <v>4962</v>
      </c>
      <c r="J498" t="s">
        <v>4958</v>
      </c>
      <c r="K498" s="8">
        <v>44105</v>
      </c>
    </row>
    <row r="499" spans="1:11" x14ac:dyDescent="0.25">
      <c r="A499" t="s">
        <v>1892</v>
      </c>
      <c r="B499" t="s">
        <v>4999</v>
      </c>
      <c r="C499" t="s">
        <v>6085</v>
      </c>
      <c r="D499" s="8">
        <v>24588</v>
      </c>
      <c r="E499">
        <v>9905783320</v>
      </c>
      <c r="F499" t="s">
        <v>6686</v>
      </c>
      <c r="G499" t="s">
        <v>6142</v>
      </c>
      <c r="H499" t="s">
        <v>6142</v>
      </c>
      <c r="I499" t="s">
        <v>4992</v>
      </c>
      <c r="J499" t="s">
        <v>4964</v>
      </c>
      <c r="K499" s="8">
        <v>46077</v>
      </c>
    </row>
    <row r="500" spans="1:11" x14ac:dyDescent="0.25">
      <c r="A500" t="s">
        <v>354</v>
      </c>
      <c r="B500" t="s">
        <v>5675</v>
      </c>
      <c r="C500" t="s">
        <v>6085</v>
      </c>
      <c r="D500" s="8">
        <v>32672</v>
      </c>
      <c r="E500">
        <v>9218149731</v>
      </c>
      <c r="F500" t="s">
        <v>6687</v>
      </c>
      <c r="G500" t="s">
        <v>6121</v>
      </c>
      <c r="H500" t="s">
        <v>6122</v>
      </c>
      <c r="I500" t="s">
        <v>4962</v>
      </c>
      <c r="J500" t="s">
        <v>4958</v>
      </c>
      <c r="K500" s="8">
        <v>43185</v>
      </c>
    </row>
    <row r="501" spans="1:11" x14ac:dyDescent="0.25">
      <c r="A501" t="s">
        <v>1577</v>
      </c>
      <c r="B501" t="s">
        <v>5662</v>
      </c>
      <c r="C501" t="s">
        <v>6075</v>
      </c>
      <c r="D501" s="8">
        <v>22829</v>
      </c>
      <c r="E501">
        <v>9253153814</v>
      </c>
      <c r="F501" t="s">
        <v>6688</v>
      </c>
      <c r="G501" t="s">
        <v>6077</v>
      </c>
      <c r="H501" t="s">
        <v>6078</v>
      </c>
      <c r="I501" t="s">
        <v>4962</v>
      </c>
      <c r="J501" t="s">
        <v>4958</v>
      </c>
      <c r="K501" s="8">
        <v>44197</v>
      </c>
    </row>
    <row r="502" spans="1:11" x14ac:dyDescent="0.25">
      <c r="A502" t="s">
        <v>484</v>
      </c>
      <c r="B502" t="s">
        <v>5699</v>
      </c>
      <c r="C502" t="s">
        <v>6075</v>
      </c>
      <c r="D502" s="8">
        <v>20397</v>
      </c>
      <c r="E502">
        <v>9682365530</v>
      </c>
      <c r="F502" t="s">
        <v>6689</v>
      </c>
      <c r="G502" t="s">
        <v>6113</v>
      </c>
      <c r="H502" t="s">
        <v>6114</v>
      </c>
      <c r="I502" t="s">
        <v>5163</v>
      </c>
      <c r="J502" t="s">
        <v>4964</v>
      </c>
      <c r="K502" s="8">
        <v>43536</v>
      </c>
    </row>
    <row r="503" spans="1:11" x14ac:dyDescent="0.25">
      <c r="A503" t="s">
        <v>498</v>
      </c>
      <c r="B503" t="s">
        <v>5484</v>
      </c>
      <c r="C503" t="s">
        <v>6075</v>
      </c>
      <c r="D503" s="8">
        <v>22874</v>
      </c>
      <c r="E503">
        <v>9249497180</v>
      </c>
      <c r="F503" t="s">
        <v>6690</v>
      </c>
      <c r="G503" t="s">
        <v>6080</v>
      </c>
      <c r="H503" t="s">
        <v>6078</v>
      </c>
      <c r="I503" t="s">
        <v>4962</v>
      </c>
      <c r="J503" t="s">
        <v>4964</v>
      </c>
      <c r="K503" s="8">
        <v>43929</v>
      </c>
    </row>
    <row r="504" spans="1:11" x14ac:dyDescent="0.25">
      <c r="A504" t="s">
        <v>824</v>
      </c>
      <c r="B504" t="s">
        <v>6015</v>
      </c>
      <c r="C504" t="s">
        <v>6075</v>
      </c>
      <c r="D504" s="8">
        <v>25435</v>
      </c>
      <c r="E504">
        <v>9456220636</v>
      </c>
      <c r="F504" t="s">
        <v>6691</v>
      </c>
      <c r="G504" t="s">
        <v>6121</v>
      </c>
      <c r="H504" t="s">
        <v>6122</v>
      </c>
      <c r="I504" t="s">
        <v>4962</v>
      </c>
      <c r="J504" t="s">
        <v>4964</v>
      </c>
      <c r="K504" s="8">
        <v>44360</v>
      </c>
    </row>
    <row r="505" spans="1:11" x14ac:dyDescent="0.25">
      <c r="A505" t="s">
        <v>2982</v>
      </c>
      <c r="B505" t="s">
        <v>5547</v>
      </c>
      <c r="C505" t="s">
        <v>6075</v>
      </c>
      <c r="D505" s="8">
        <v>28854</v>
      </c>
      <c r="E505">
        <v>9683699916</v>
      </c>
      <c r="F505" t="s">
        <v>6692</v>
      </c>
      <c r="G505" t="s">
        <v>6094</v>
      </c>
      <c r="H505" t="s">
        <v>6078</v>
      </c>
      <c r="I505" t="s">
        <v>4962</v>
      </c>
      <c r="J505" t="s">
        <v>4958</v>
      </c>
      <c r="K505" s="8">
        <v>45671</v>
      </c>
    </row>
    <row r="506" spans="1:11" x14ac:dyDescent="0.25">
      <c r="A506" t="s">
        <v>283</v>
      </c>
      <c r="B506" t="s">
        <v>5891</v>
      </c>
      <c r="C506" t="s">
        <v>6075</v>
      </c>
      <c r="D506" s="8">
        <v>29813</v>
      </c>
      <c r="E506">
        <v>9649264485</v>
      </c>
      <c r="F506" t="s">
        <v>6693</v>
      </c>
      <c r="G506" t="s">
        <v>6077</v>
      </c>
      <c r="H506" t="s">
        <v>6078</v>
      </c>
      <c r="I506" t="s">
        <v>4962</v>
      </c>
      <c r="J506" t="s">
        <v>4958</v>
      </c>
      <c r="K506" s="8">
        <v>43521</v>
      </c>
    </row>
    <row r="507" spans="1:11" x14ac:dyDescent="0.25">
      <c r="A507" t="s">
        <v>910</v>
      </c>
      <c r="B507" t="s">
        <v>5056</v>
      </c>
      <c r="C507" t="s">
        <v>6085</v>
      </c>
      <c r="D507" s="8">
        <v>27440</v>
      </c>
      <c r="E507">
        <v>9343390582</v>
      </c>
      <c r="F507" t="s">
        <v>6694</v>
      </c>
      <c r="G507" t="s">
        <v>6165</v>
      </c>
      <c r="H507" t="s">
        <v>6166</v>
      </c>
      <c r="I507" t="s">
        <v>4992</v>
      </c>
      <c r="J507" t="s">
        <v>4958</v>
      </c>
      <c r="K507" s="8">
        <v>43199</v>
      </c>
    </row>
    <row r="508" spans="1:11" x14ac:dyDescent="0.25">
      <c r="A508" t="s">
        <v>169</v>
      </c>
      <c r="B508" t="s">
        <v>5040</v>
      </c>
      <c r="C508" t="s">
        <v>6075</v>
      </c>
      <c r="D508" s="8">
        <v>29489</v>
      </c>
      <c r="E508">
        <v>9834887664</v>
      </c>
      <c r="F508" t="s">
        <v>6695</v>
      </c>
      <c r="G508" t="s">
        <v>6151</v>
      </c>
      <c r="H508" t="s">
        <v>6078</v>
      </c>
      <c r="I508" t="s">
        <v>4962</v>
      </c>
      <c r="J508" t="s">
        <v>4968</v>
      </c>
      <c r="K508" s="8">
        <v>44026</v>
      </c>
    </row>
    <row r="509" spans="1:11" x14ac:dyDescent="0.25">
      <c r="A509" t="s">
        <v>1649</v>
      </c>
      <c r="B509" t="s">
        <v>5287</v>
      </c>
      <c r="C509" t="s">
        <v>6075</v>
      </c>
      <c r="D509" s="8">
        <v>23698</v>
      </c>
      <c r="E509">
        <v>9209238468</v>
      </c>
      <c r="F509" t="s">
        <v>6696</v>
      </c>
      <c r="G509" t="s">
        <v>6097</v>
      </c>
      <c r="H509" t="s">
        <v>6078</v>
      </c>
      <c r="I509" t="s">
        <v>4962</v>
      </c>
      <c r="J509" t="s">
        <v>4968</v>
      </c>
      <c r="K509" s="8">
        <v>44020</v>
      </c>
    </row>
    <row r="510" spans="1:11" x14ac:dyDescent="0.25">
      <c r="A510" t="s">
        <v>3778</v>
      </c>
      <c r="B510" t="s">
        <v>5680</v>
      </c>
      <c r="C510" t="s">
        <v>6075</v>
      </c>
      <c r="D510" s="8">
        <v>31025</v>
      </c>
      <c r="E510">
        <v>9487076952</v>
      </c>
      <c r="F510" t="s">
        <v>6697</v>
      </c>
      <c r="G510" t="s">
        <v>6240</v>
      </c>
      <c r="H510" t="s">
        <v>6092</v>
      </c>
      <c r="I510" t="s">
        <v>4992</v>
      </c>
      <c r="J510" t="s">
        <v>4958</v>
      </c>
      <c r="K510" s="8">
        <v>43585</v>
      </c>
    </row>
    <row r="511" spans="1:11" x14ac:dyDescent="0.25">
      <c r="A511" t="s">
        <v>2711</v>
      </c>
      <c r="B511" t="s">
        <v>5869</v>
      </c>
      <c r="C511" t="s">
        <v>6075</v>
      </c>
      <c r="D511" s="8">
        <v>25924</v>
      </c>
      <c r="E511">
        <v>9669599249</v>
      </c>
      <c r="F511" t="s">
        <v>6698</v>
      </c>
      <c r="G511" t="s">
        <v>6198</v>
      </c>
      <c r="H511" t="s">
        <v>6199</v>
      </c>
      <c r="I511" t="s">
        <v>5060</v>
      </c>
      <c r="J511" t="s">
        <v>4964</v>
      </c>
      <c r="K511" s="8">
        <v>44856</v>
      </c>
    </row>
    <row r="512" spans="1:11" x14ac:dyDescent="0.25">
      <c r="A512" t="s">
        <v>2565</v>
      </c>
      <c r="B512" t="s">
        <v>5704</v>
      </c>
      <c r="C512" t="s">
        <v>6085</v>
      </c>
      <c r="D512" s="8">
        <v>25012</v>
      </c>
      <c r="E512">
        <v>9837833207</v>
      </c>
      <c r="F512" t="s">
        <v>6699</v>
      </c>
      <c r="G512" t="s">
        <v>6151</v>
      </c>
      <c r="H512" t="s">
        <v>6078</v>
      </c>
      <c r="I512" t="s">
        <v>4962</v>
      </c>
      <c r="J512" t="s">
        <v>4964</v>
      </c>
      <c r="K512" s="8">
        <v>45834</v>
      </c>
    </row>
    <row r="513" spans="1:11" x14ac:dyDescent="0.25">
      <c r="A513" t="s">
        <v>2362</v>
      </c>
      <c r="B513" t="s">
        <v>5779</v>
      </c>
      <c r="C513" t="s">
        <v>6085</v>
      </c>
      <c r="D513" s="8">
        <v>23495</v>
      </c>
      <c r="E513">
        <v>9636066442</v>
      </c>
      <c r="F513" t="s">
        <v>6700</v>
      </c>
      <c r="G513" t="s">
        <v>6084</v>
      </c>
      <c r="H513" t="s">
        <v>6078</v>
      </c>
      <c r="I513" t="s">
        <v>4962</v>
      </c>
      <c r="J513" t="s">
        <v>4968</v>
      </c>
      <c r="K513" s="8">
        <v>44211</v>
      </c>
    </row>
    <row r="514" spans="1:11" x14ac:dyDescent="0.25">
      <c r="A514" t="s">
        <v>3649</v>
      </c>
      <c r="B514" t="s">
        <v>5604</v>
      </c>
      <c r="C514" t="s">
        <v>6075</v>
      </c>
      <c r="D514" s="8">
        <v>22592</v>
      </c>
      <c r="E514">
        <v>9259604146</v>
      </c>
      <c r="F514" t="s">
        <v>6701</v>
      </c>
      <c r="G514" t="s">
        <v>6084</v>
      </c>
      <c r="H514" t="s">
        <v>6078</v>
      </c>
      <c r="I514" t="s">
        <v>4962</v>
      </c>
      <c r="J514" t="s">
        <v>4964</v>
      </c>
      <c r="K514" s="8">
        <v>43109</v>
      </c>
    </row>
    <row r="515" spans="1:11" x14ac:dyDescent="0.25">
      <c r="A515" t="s">
        <v>1826</v>
      </c>
      <c r="B515" t="s">
        <v>5705</v>
      </c>
      <c r="C515" t="s">
        <v>6085</v>
      </c>
      <c r="D515" s="8">
        <v>32889</v>
      </c>
      <c r="E515">
        <v>9874536641</v>
      </c>
      <c r="F515" t="s">
        <v>6702</v>
      </c>
      <c r="G515" t="s">
        <v>6151</v>
      </c>
      <c r="H515" t="s">
        <v>6078</v>
      </c>
      <c r="I515" t="s">
        <v>4962</v>
      </c>
      <c r="J515" t="s">
        <v>4968</v>
      </c>
      <c r="K515" s="8">
        <v>44930</v>
      </c>
    </row>
    <row r="516" spans="1:11" x14ac:dyDescent="0.25">
      <c r="A516" t="s">
        <v>1813</v>
      </c>
      <c r="B516" t="s">
        <v>5706</v>
      </c>
      <c r="C516" t="s">
        <v>6085</v>
      </c>
      <c r="D516" s="8">
        <v>23798</v>
      </c>
      <c r="E516">
        <v>9558974328</v>
      </c>
      <c r="F516" t="s">
        <v>6703</v>
      </c>
      <c r="G516" t="s">
        <v>6108</v>
      </c>
      <c r="H516" t="s">
        <v>6109</v>
      </c>
      <c r="I516" t="s">
        <v>4962</v>
      </c>
      <c r="J516" t="s">
        <v>4964</v>
      </c>
      <c r="K516" s="8">
        <v>45467</v>
      </c>
    </row>
    <row r="517" spans="1:11" x14ac:dyDescent="0.25">
      <c r="A517" t="s">
        <v>1673</v>
      </c>
      <c r="B517" t="s">
        <v>5860</v>
      </c>
      <c r="C517" t="s">
        <v>6075</v>
      </c>
      <c r="D517" s="8">
        <v>24269</v>
      </c>
      <c r="E517">
        <v>9924134875</v>
      </c>
      <c r="F517" t="s">
        <v>6704</v>
      </c>
      <c r="G517" t="s">
        <v>6165</v>
      </c>
      <c r="H517" t="s">
        <v>6166</v>
      </c>
      <c r="I517" t="s">
        <v>4992</v>
      </c>
      <c r="J517" t="s">
        <v>4958</v>
      </c>
      <c r="K517" s="8">
        <v>43845</v>
      </c>
    </row>
    <row r="518" spans="1:11" x14ac:dyDescent="0.25">
      <c r="A518" t="s">
        <v>1265</v>
      </c>
      <c r="B518" t="s">
        <v>5657</v>
      </c>
      <c r="C518" t="s">
        <v>6085</v>
      </c>
      <c r="D518" s="8">
        <v>35860</v>
      </c>
      <c r="E518">
        <v>9544469356</v>
      </c>
      <c r="F518" t="s">
        <v>6705</v>
      </c>
      <c r="G518" t="s">
        <v>6080</v>
      </c>
      <c r="H518" t="s">
        <v>6078</v>
      </c>
      <c r="I518" t="s">
        <v>4962</v>
      </c>
      <c r="J518" t="s">
        <v>4968</v>
      </c>
      <c r="K518" s="8">
        <v>45941</v>
      </c>
    </row>
    <row r="519" spans="1:11" x14ac:dyDescent="0.25">
      <c r="A519" t="s">
        <v>1409</v>
      </c>
      <c r="B519" t="s">
        <v>5492</v>
      </c>
      <c r="C519" t="s">
        <v>6085</v>
      </c>
      <c r="D519" s="8">
        <v>28147</v>
      </c>
      <c r="E519">
        <v>9549532354</v>
      </c>
      <c r="F519" t="s">
        <v>6706</v>
      </c>
      <c r="G519" t="s">
        <v>6080</v>
      </c>
      <c r="H519" t="s">
        <v>6078</v>
      </c>
      <c r="I519" t="s">
        <v>4962</v>
      </c>
      <c r="J519" t="s">
        <v>4958</v>
      </c>
      <c r="K519" s="8">
        <v>44670</v>
      </c>
    </row>
    <row r="520" spans="1:11" x14ac:dyDescent="0.25">
      <c r="A520" t="s">
        <v>839</v>
      </c>
      <c r="B520" t="s">
        <v>5710</v>
      </c>
      <c r="C520" t="s">
        <v>6075</v>
      </c>
      <c r="D520" s="8">
        <v>37538</v>
      </c>
      <c r="E520">
        <v>9981976044</v>
      </c>
      <c r="F520" t="s">
        <v>6707</v>
      </c>
      <c r="G520" t="s">
        <v>6105</v>
      </c>
      <c r="H520" t="s">
        <v>6106</v>
      </c>
      <c r="I520" t="s">
        <v>4962</v>
      </c>
      <c r="J520" t="s">
        <v>4968</v>
      </c>
      <c r="K520" s="8">
        <v>45297</v>
      </c>
    </row>
    <row r="521" spans="1:11" x14ac:dyDescent="0.25">
      <c r="A521" t="s">
        <v>1681</v>
      </c>
      <c r="B521" t="s">
        <v>5631</v>
      </c>
      <c r="C521" t="s">
        <v>6085</v>
      </c>
      <c r="D521" s="8">
        <v>33912</v>
      </c>
      <c r="E521">
        <v>9720490097</v>
      </c>
      <c r="F521" t="s">
        <v>6708</v>
      </c>
      <c r="G521" t="s">
        <v>6097</v>
      </c>
      <c r="H521" t="s">
        <v>6078</v>
      </c>
      <c r="I521" t="s">
        <v>4962</v>
      </c>
      <c r="J521" t="s">
        <v>4964</v>
      </c>
      <c r="K521" s="8">
        <v>45259</v>
      </c>
    </row>
    <row r="522" spans="1:11" x14ac:dyDescent="0.25">
      <c r="A522" t="s">
        <v>6709</v>
      </c>
      <c r="B522" t="s">
        <v>6710</v>
      </c>
      <c r="C522" t="s">
        <v>6085</v>
      </c>
      <c r="D522" s="8">
        <v>27796</v>
      </c>
      <c r="E522">
        <v>9103077456</v>
      </c>
      <c r="F522" t="s">
        <v>6711</v>
      </c>
      <c r="G522" t="s">
        <v>6094</v>
      </c>
      <c r="H522" t="s">
        <v>6078</v>
      </c>
      <c r="I522" t="s">
        <v>4962</v>
      </c>
      <c r="J522" t="s">
        <v>4964</v>
      </c>
      <c r="K522" s="8">
        <v>44582</v>
      </c>
    </row>
    <row r="523" spans="1:11" x14ac:dyDescent="0.25">
      <c r="A523" t="s">
        <v>2069</v>
      </c>
      <c r="B523" t="s">
        <v>5711</v>
      </c>
      <c r="C523" t="s">
        <v>6075</v>
      </c>
      <c r="D523" s="8">
        <v>35619</v>
      </c>
      <c r="E523">
        <v>9218279447</v>
      </c>
      <c r="F523" t="s">
        <v>6712</v>
      </c>
      <c r="G523" t="s">
        <v>6077</v>
      </c>
      <c r="H523" t="s">
        <v>6078</v>
      </c>
      <c r="I523" t="s">
        <v>4962</v>
      </c>
      <c r="J523" t="s">
        <v>4968</v>
      </c>
      <c r="K523" s="8">
        <v>43648</v>
      </c>
    </row>
    <row r="524" spans="1:11" x14ac:dyDescent="0.25">
      <c r="A524" t="s">
        <v>191</v>
      </c>
      <c r="B524" t="s">
        <v>5304</v>
      </c>
      <c r="C524" t="s">
        <v>6075</v>
      </c>
      <c r="D524" s="8">
        <v>24656</v>
      </c>
      <c r="E524">
        <v>9594338271</v>
      </c>
      <c r="F524" t="s">
        <v>6713</v>
      </c>
      <c r="G524" t="s">
        <v>6080</v>
      </c>
      <c r="H524" t="s">
        <v>6078</v>
      </c>
      <c r="I524" t="s">
        <v>4962</v>
      </c>
      <c r="J524" t="s">
        <v>4968</v>
      </c>
      <c r="K524" s="8">
        <v>44308</v>
      </c>
    </row>
    <row r="525" spans="1:11" x14ac:dyDescent="0.25">
      <c r="A525" t="s">
        <v>1080</v>
      </c>
      <c r="B525" t="s">
        <v>5398</v>
      </c>
      <c r="C525" t="s">
        <v>6085</v>
      </c>
      <c r="D525" s="8">
        <v>33887</v>
      </c>
      <c r="E525">
        <v>9326277525</v>
      </c>
      <c r="F525" t="s">
        <v>6714</v>
      </c>
      <c r="G525" t="s">
        <v>6105</v>
      </c>
      <c r="H525" t="s">
        <v>6106</v>
      </c>
      <c r="I525" t="s">
        <v>4962</v>
      </c>
      <c r="J525" t="s">
        <v>4964</v>
      </c>
      <c r="K525" s="8">
        <v>44094</v>
      </c>
    </row>
    <row r="526" spans="1:11" x14ac:dyDescent="0.25">
      <c r="A526" t="s">
        <v>19</v>
      </c>
      <c r="B526" t="s">
        <v>6027</v>
      </c>
      <c r="C526" t="s">
        <v>6075</v>
      </c>
      <c r="D526" s="8">
        <v>23931</v>
      </c>
      <c r="E526">
        <v>9855874366</v>
      </c>
      <c r="F526" t="s">
        <v>6715</v>
      </c>
      <c r="G526" t="s">
        <v>6077</v>
      </c>
      <c r="H526" t="s">
        <v>6078</v>
      </c>
      <c r="I526" t="s">
        <v>4962</v>
      </c>
      <c r="J526" t="s">
        <v>4964</v>
      </c>
      <c r="K526" s="8">
        <v>45950</v>
      </c>
    </row>
    <row r="527" spans="1:11" x14ac:dyDescent="0.25">
      <c r="A527" t="s">
        <v>1699</v>
      </c>
      <c r="B527" t="s">
        <v>5477</v>
      </c>
      <c r="C527" t="s">
        <v>6075</v>
      </c>
      <c r="D527" s="8">
        <v>34006</v>
      </c>
      <c r="E527">
        <v>9158071545</v>
      </c>
      <c r="F527" t="s">
        <v>6716</v>
      </c>
      <c r="G527" t="s">
        <v>6077</v>
      </c>
      <c r="H527" t="s">
        <v>6078</v>
      </c>
      <c r="I527" t="s">
        <v>5016</v>
      </c>
      <c r="J527" t="s">
        <v>4964</v>
      </c>
      <c r="K527" s="8">
        <v>44623</v>
      </c>
    </row>
    <row r="528" spans="1:11" x14ac:dyDescent="0.25">
      <c r="A528" t="s">
        <v>3126</v>
      </c>
      <c r="B528" t="s">
        <v>5714</v>
      </c>
      <c r="C528" t="s">
        <v>6085</v>
      </c>
      <c r="D528" s="8">
        <v>25273</v>
      </c>
      <c r="E528">
        <v>9257718363</v>
      </c>
      <c r="F528" t="s">
        <v>6717</v>
      </c>
      <c r="G528" t="s">
        <v>6121</v>
      </c>
      <c r="H528" t="s">
        <v>6122</v>
      </c>
      <c r="I528" t="s">
        <v>4962</v>
      </c>
      <c r="J528" t="s">
        <v>4958</v>
      </c>
      <c r="K528" s="8">
        <v>43224</v>
      </c>
    </row>
    <row r="529" spans="1:11" x14ac:dyDescent="0.25">
      <c r="A529" t="s">
        <v>1729</v>
      </c>
      <c r="B529" t="s">
        <v>5009</v>
      </c>
      <c r="C529" t="s">
        <v>6075</v>
      </c>
      <c r="D529" s="8">
        <v>20498</v>
      </c>
      <c r="E529">
        <v>9992352458</v>
      </c>
      <c r="F529" t="s">
        <v>6718</v>
      </c>
      <c r="G529" t="s">
        <v>6097</v>
      </c>
      <c r="H529" t="s">
        <v>6078</v>
      </c>
      <c r="I529" t="s">
        <v>4962</v>
      </c>
      <c r="J529" t="s">
        <v>4968</v>
      </c>
      <c r="K529" s="8">
        <v>45432</v>
      </c>
    </row>
    <row r="530" spans="1:11" x14ac:dyDescent="0.25">
      <c r="A530" t="s">
        <v>1326</v>
      </c>
      <c r="B530" t="s">
        <v>5716</v>
      </c>
      <c r="C530" t="s">
        <v>6075</v>
      </c>
      <c r="D530" s="8">
        <v>35483</v>
      </c>
      <c r="E530">
        <v>9903273909</v>
      </c>
      <c r="F530" t="s">
        <v>6719</v>
      </c>
      <c r="G530" t="s">
        <v>6151</v>
      </c>
      <c r="H530" t="s">
        <v>6078</v>
      </c>
      <c r="I530" t="s">
        <v>4962</v>
      </c>
      <c r="J530" t="s">
        <v>4964</v>
      </c>
      <c r="K530" s="8">
        <v>43674</v>
      </c>
    </row>
    <row r="531" spans="1:11" x14ac:dyDescent="0.25">
      <c r="A531" t="s">
        <v>2811</v>
      </c>
      <c r="B531" t="s">
        <v>5715</v>
      </c>
      <c r="C531" t="s">
        <v>6085</v>
      </c>
      <c r="D531" s="8">
        <v>31143</v>
      </c>
      <c r="E531">
        <v>9939018541</v>
      </c>
      <c r="F531" t="s">
        <v>6720</v>
      </c>
      <c r="G531" t="s">
        <v>6084</v>
      </c>
      <c r="H531" t="s">
        <v>6078</v>
      </c>
      <c r="I531" t="s">
        <v>4962</v>
      </c>
      <c r="J531" t="s">
        <v>4968</v>
      </c>
      <c r="K531" s="8">
        <v>44919</v>
      </c>
    </row>
    <row r="532" spans="1:11" x14ac:dyDescent="0.25">
      <c r="A532" t="s">
        <v>2288</v>
      </c>
      <c r="B532" t="s">
        <v>5772</v>
      </c>
      <c r="C532" t="s">
        <v>6075</v>
      </c>
      <c r="D532" s="8">
        <v>25198</v>
      </c>
      <c r="E532">
        <v>9789830038</v>
      </c>
      <c r="F532" t="s">
        <v>6721</v>
      </c>
      <c r="G532" t="s">
        <v>6077</v>
      </c>
      <c r="H532" t="s">
        <v>6078</v>
      </c>
      <c r="I532" t="s">
        <v>4962</v>
      </c>
      <c r="J532" t="s">
        <v>4968</v>
      </c>
      <c r="K532" s="8">
        <v>43346</v>
      </c>
    </row>
    <row r="533" spans="1:11" x14ac:dyDescent="0.25">
      <c r="A533" t="s">
        <v>3030</v>
      </c>
      <c r="B533" t="s">
        <v>5658</v>
      </c>
      <c r="C533" t="s">
        <v>6075</v>
      </c>
      <c r="D533" s="8">
        <v>20446</v>
      </c>
      <c r="E533">
        <v>9994083442</v>
      </c>
      <c r="F533" t="s">
        <v>6722</v>
      </c>
      <c r="G533" t="s">
        <v>6151</v>
      </c>
      <c r="H533" t="s">
        <v>6078</v>
      </c>
      <c r="I533" t="s">
        <v>4962</v>
      </c>
      <c r="J533" t="s">
        <v>4968</v>
      </c>
      <c r="K533" s="8">
        <v>44724</v>
      </c>
    </row>
    <row r="534" spans="1:11" x14ac:dyDescent="0.25">
      <c r="A534" t="s">
        <v>6723</v>
      </c>
      <c r="B534" t="s">
        <v>5367</v>
      </c>
      <c r="C534" t="s">
        <v>6085</v>
      </c>
      <c r="D534" s="8">
        <v>28545</v>
      </c>
      <c r="E534">
        <v>9638881430</v>
      </c>
      <c r="F534" t="s">
        <v>6724</v>
      </c>
      <c r="G534" t="s">
        <v>6108</v>
      </c>
      <c r="H534" t="s">
        <v>6109</v>
      </c>
      <c r="I534" t="s">
        <v>4962</v>
      </c>
      <c r="J534" t="s">
        <v>4964</v>
      </c>
      <c r="K534" s="8">
        <v>45444</v>
      </c>
    </row>
    <row r="535" spans="1:11" x14ac:dyDescent="0.25">
      <c r="A535" t="s">
        <v>1529</v>
      </c>
      <c r="B535" t="s">
        <v>5909</v>
      </c>
      <c r="C535" t="s">
        <v>6075</v>
      </c>
      <c r="D535" s="8">
        <v>25228</v>
      </c>
      <c r="E535">
        <v>9198716092</v>
      </c>
      <c r="F535" t="s">
        <v>6725</v>
      </c>
      <c r="G535" t="s">
        <v>6094</v>
      </c>
      <c r="H535" t="s">
        <v>6078</v>
      </c>
      <c r="I535" t="s">
        <v>4962</v>
      </c>
      <c r="J535" t="s">
        <v>4968</v>
      </c>
      <c r="K535" s="8">
        <v>44214</v>
      </c>
    </row>
    <row r="536" spans="1:11" x14ac:dyDescent="0.25">
      <c r="A536" t="s">
        <v>1009</v>
      </c>
      <c r="B536" t="s">
        <v>5720</v>
      </c>
      <c r="C536" t="s">
        <v>6085</v>
      </c>
      <c r="D536" s="8">
        <v>33210</v>
      </c>
      <c r="E536">
        <v>9160126132</v>
      </c>
      <c r="F536" t="s">
        <v>6726</v>
      </c>
      <c r="G536" t="s">
        <v>6151</v>
      </c>
      <c r="H536" t="s">
        <v>6078</v>
      </c>
      <c r="I536" t="s">
        <v>4962</v>
      </c>
      <c r="J536" t="s">
        <v>4964</v>
      </c>
      <c r="K536" s="8">
        <v>45636</v>
      </c>
    </row>
    <row r="537" spans="1:11" x14ac:dyDescent="0.25">
      <c r="A537" t="s">
        <v>2099</v>
      </c>
      <c r="B537" t="s">
        <v>5866</v>
      </c>
      <c r="C537" t="s">
        <v>6085</v>
      </c>
      <c r="D537" s="8">
        <v>38416</v>
      </c>
      <c r="E537">
        <v>9182902790</v>
      </c>
      <c r="F537" t="s">
        <v>6727</v>
      </c>
      <c r="G537" t="s">
        <v>6151</v>
      </c>
      <c r="H537" t="s">
        <v>6078</v>
      </c>
      <c r="I537" t="s">
        <v>4962</v>
      </c>
      <c r="J537" t="s">
        <v>4964</v>
      </c>
      <c r="K537" s="8">
        <v>45579</v>
      </c>
    </row>
    <row r="538" spans="1:11" x14ac:dyDescent="0.25">
      <c r="A538" t="s">
        <v>3923</v>
      </c>
      <c r="B538" t="s">
        <v>5800</v>
      </c>
      <c r="C538" t="s">
        <v>6085</v>
      </c>
      <c r="D538" s="8">
        <v>33364</v>
      </c>
      <c r="E538">
        <v>9276978815</v>
      </c>
      <c r="F538" t="s">
        <v>6728</v>
      </c>
      <c r="G538" t="s">
        <v>6108</v>
      </c>
      <c r="H538" t="s">
        <v>6109</v>
      </c>
      <c r="I538" t="s">
        <v>4962</v>
      </c>
      <c r="J538" t="s">
        <v>4968</v>
      </c>
      <c r="K538" s="8">
        <v>44659</v>
      </c>
    </row>
    <row r="539" spans="1:11" x14ac:dyDescent="0.25">
      <c r="A539" t="s">
        <v>2802</v>
      </c>
      <c r="B539" t="s">
        <v>5370</v>
      </c>
      <c r="C539" t="s">
        <v>6075</v>
      </c>
      <c r="D539" s="8">
        <v>26470</v>
      </c>
      <c r="E539">
        <v>9216394564</v>
      </c>
      <c r="F539" t="s">
        <v>6729</v>
      </c>
      <c r="G539" t="s">
        <v>6080</v>
      </c>
      <c r="H539" t="s">
        <v>6078</v>
      </c>
      <c r="I539" t="s">
        <v>4962</v>
      </c>
      <c r="J539" t="s">
        <v>4964</v>
      </c>
      <c r="K539" s="8">
        <v>44206</v>
      </c>
    </row>
    <row r="540" spans="1:11" x14ac:dyDescent="0.25">
      <c r="A540" t="s">
        <v>2259</v>
      </c>
      <c r="B540" t="s">
        <v>5708</v>
      </c>
      <c r="C540" t="s">
        <v>6085</v>
      </c>
      <c r="D540" s="8">
        <v>31082</v>
      </c>
      <c r="E540">
        <v>9357193290</v>
      </c>
      <c r="F540" t="s">
        <v>6730</v>
      </c>
      <c r="G540" t="s">
        <v>6080</v>
      </c>
      <c r="H540" t="s">
        <v>6078</v>
      </c>
      <c r="I540" t="s">
        <v>4962</v>
      </c>
      <c r="J540" t="s">
        <v>4964</v>
      </c>
      <c r="K540" s="8">
        <v>43215</v>
      </c>
    </row>
    <row r="541" spans="1:11" x14ac:dyDescent="0.25">
      <c r="A541" t="s">
        <v>696</v>
      </c>
      <c r="B541" t="s">
        <v>5307</v>
      </c>
      <c r="C541" t="s">
        <v>6075</v>
      </c>
      <c r="D541" s="8">
        <v>27033</v>
      </c>
      <c r="E541">
        <v>9111786474</v>
      </c>
      <c r="F541" t="s">
        <v>6731</v>
      </c>
      <c r="G541" t="s">
        <v>6105</v>
      </c>
      <c r="H541" t="s">
        <v>6106</v>
      </c>
      <c r="I541" t="s">
        <v>4962</v>
      </c>
      <c r="J541" t="s">
        <v>4958</v>
      </c>
      <c r="K541" s="8">
        <v>45546</v>
      </c>
    </row>
    <row r="542" spans="1:11" x14ac:dyDescent="0.25">
      <c r="A542" t="s">
        <v>722</v>
      </c>
      <c r="B542" t="s">
        <v>5822</v>
      </c>
      <c r="C542" t="s">
        <v>6075</v>
      </c>
      <c r="D542" s="8">
        <v>26700</v>
      </c>
      <c r="E542">
        <v>9134753576</v>
      </c>
      <c r="F542" t="s">
        <v>6732</v>
      </c>
      <c r="G542" t="s">
        <v>6084</v>
      </c>
      <c r="H542" t="s">
        <v>6078</v>
      </c>
      <c r="I542" t="s">
        <v>4962</v>
      </c>
      <c r="J542" t="s">
        <v>4958</v>
      </c>
      <c r="K542" s="8">
        <v>45715</v>
      </c>
    </row>
    <row r="543" spans="1:11" x14ac:dyDescent="0.25">
      <c r="A543" t="s">
        <v>230</v>
      </c>
      <c r="B543" t="s">
        <v>5976</v>
      </c>
      <c r="C543" t="s">
        <v>6075</v>
      </c>
      <c r="D543" s="8">
        <v>38597</v>
      </c>
      <c r="E543">
        <v>9705310487</v>
      </c>
      <c r="F543" t="s">
        <v>6733</v>
      </c>
      <c r="G543" t="s">
        <v>6097</v>
      </c>
      <c r="H543" t="s">
        <v>6078</v>
      </c>
      <c r="I543" t="s">
        <v>4962</v>
      </c>
      <c r="J543" t="s">
        <v>4964</v>
      </c>
      <c r="K543" s="8">
        <v>43284</v>
      </c>
    </row>
    <row r="544" spans="1:11" x14ac:dyDescent="0.25">
      <c r="A544" t="s">
        <v>3747</v>
      </c>
      <c r="B544" t="s">
        <v>5687</v>
      </c>
      <c r="C544" t="s">
        <v>6085</v>
      </c>
      <c r="D544" s="8">
        <v>23144</v>
      </c>
      <c r="E544">
        <v>9109103960</v>
      </c>
      <c r="F544" t="s">
        <v>6734</v>
      </c>
      <c r="G544" t="s">
        <v>6142</v>
      </c>
      <c r="H544" t="s">
        <v>6142</v>
      </c>
      <c r="I544" t="s">
        <v>4992</v>
      </c>
      <c r="J544" t="s">
        <v>4958</v>
      </c>
      <c r="K544" s="8">
        <v>44365</v>
      </c>
    </row>
    <row r="545" spans="1:11" x14ac:dyDescent="0.25">
      <c r="A545" t="s">
        <v>2686</v>
      </c>
      <c r="B545" t="s">
        <v>6036</v>
      </c>
      <c r="C545" t="s">
        <v>6075</v>
      </c>
      <c r="D545" s="8">
        <v>30394</v>
      </c>
      <c r="E545">
        <v>9879201690</v>
      </c>
      <c r="F545" t="s">
        <v>6735</v>
      </c>
      <c r="G545" t="s">
        <v>6230</v>
      </c>
      <c r="H545" t="s">
        <v>6231</v>
      </c>
      <c r="I545" t="s">
        <v>4992</v>
      </c>
      <c r="J545" t="s">
        <v>4968</v>
      </c>
      <c r="K545" s="8">
        <v>44701</v>
      </c>
    </row>
    <row r="546" spans="1:11" x14ac:dyDescent="0.25">
      <c r="A546" t="s">
        <v>202</v>
      </c>
      <c r="B546" t="s">
        <v>5721</v>
      </c>
      <c r="C546" t="s">
        <v>6085</v>
      </c>
      <c r="D546" s="8">
        <v>23280</v>
      </c>
      <c r="E546">
        <v>9537320614</v>
      </c>
      <c r="F546" t="s">
        <v>6736</v>
      </c>
      <c r="G546" t="s">
        <v>6151</v>
      </c>
      <c r="H546" t="s">
        <v>6078</v>
      </c>
      <c r="I546" t="s">
        <v>4962</v>
      </c>
      <c r="J546" t="s">
        <v>4964</v>
      </c>
      <c r="K546" s="8">
        <v>44458</v>
      </c>
    </row>
    <row r="547" spans="1:11" x14ac:dyDescent="0.25">
      <c r="A547" t="s">
        <v>739</v>
      </c>
      <c r="B547" t="s">
        <v>5637</v>
      </c>
      <c r="C547" t="s">
        <v>6085</v>
      </c>
      <c r="D547" s="8">
        <v>25011</v>
      </c>
      <c r="E547">
        <v>9730474896</v>
      </c>
      <c r="F547" t="s">
        <v>6737</v>
      </c>
      <c r="G547" t="s">
        <v>6113</v>
      </c>
      <c r="H547" t="s">
        <v>6114</v>
      </c>
      <c r="I547" t="s">
        <v>5163</v>
      </c>
      <c r="J547" t="s">
        <v>4968</v>
      </c>
      <c r="K547" s="8">
        <v>43198</v>
      </c>
    </row>
    <row r="548" spans="1:11" x14ac:dyDescent="0.25">
      <c r="A548" t="s">
        <v>2961</v>
      </c>
      <c r="B548" t="s">
        <v>5830</v>
      </c>
      <c r="C548" t="s">
        <v>6085</v>
      </c>
      <c r="D548" s="8">
        <v>21315</v>
      </c>
      <c r="E548">
        <v>9273111886</v>
      </c>
      <c r="F548" t="s">
        <v>6738</v>
      </c>
      <c r="G548" t="s">
        <v>6108</v>
      </c>
      <c r="H548" t="s">
        <v>6109</v>
      </c>
      <c r="I548" t="s">
        <v>4962</v>
      </c>
      <c r="J548" t="s">
        <v>4964</v>
      </c>
      <c r="K548" s="8">
        <v>44289</v>
      </c>
    </row>
    <row r="549" spans="1:11" x14ac:dyDescent="0.25">
      <c r="A549" t="s">
        <v>2033</v>
      </c>
      <c r="B549" t="s">
        <v>5709</v>
      </c>
      <c r="C549" t="s">
        <v>6075</v>
      </c>
      <c r="D549" s="8">
        <v>23146</v>
      </c>
      <c r="E549">
        <v>9348646474</v>
      </c>
      <c r="F549" t="s">
        <v>6739</v>
      </c>
      <c r="G549" t="s">
        <v>6108</v>
      </c>
      <c r="H549" t="s">
        <v>6109</v>
      </c>
      <c r="I549" t="s">
        <v>4962</v>
      </c>
      <c r="J549" t="s">
        <v>4958</v>
      </c>
      <c r="K549" s="8">
        <v>46043</v>
      </c>
    </row>
    <row r="550" spans="1:11" x14ac:dyDescent="0.25">
      <c r="A550" t="s">
        <v>3489</v>
      </c>
      <c r="B550" t="s">
        <v>5853</v>
      </c>
      <c r="C550" t="s">
        <v>6085</v>
      </c>
      <c r="D550" s="8">
        <v>25367</v>
      </c>
      <c r="E550">
        <v>9654373758</v>
      </c>
      <c r="F550" t="s">
        <v>6740</v>
      </c>
      <c r="G550" t="s">
        <v>6118</v>
      </c>
      <c r="H550" t="s">
        <v>6119</v>
      </c>
      <c r="I550" t="s">
        <v>5163</v>
      </c>
      <c r="J550" t="s">
        <v>4964</v>
      </c>
      <c r="K550" s="8">
        <v>45155</v>
      </c>
    </row>
    <row r="551" spans="1:11" x14ac:dyDescent="0.25">
      <c r="A551" t="s">
        <v>2555</v>
      </c>
      <c r="B551" t="s">
        <v>5974</v>
      </c>
      <c r="C551" t="s">
        <v>6085</v>
      </c>
      <c r="D551" s="8">
        <v>24389</v>
      </c>
      <c r="E551">
        <v>9412288779</v>
      </c>
      <c r="F551" t="s">
        <v>6741</v>
      </c>
      <c r="G551" t="s">
        <v>6661</v>
      </c>
      <c r="H551" t="s">
        <v>6662</v>
      </c>
      <c r="I551" t="s">
        <v>5163</v>
      </c>
      <c r="J551" t="s">
        <v>4968</v>
      </c>
      <c r="K551" s="8">
        <v>44489</v>
      </c>
    </row>
    <row r="552" spans="1:11" x14ac:dyDescent="0.25">
      <c r="A552" t="s">
        <v>542</v>
      </c>
      <c r="B552" t="s">
        <v>5723</v>
      </c>
      <c r="C552" t="s">
        <v>6085</v>
      </c>
      <c r="D552" s="8">
        <v>32791</v>
      </c>
      <c r="E552">
        <v>9324219451</v>
      </c>
      <c r="F552" t="s">
        <v>6742</v>
      </c>
      <c r="G552" t="s">
        <v>6125</v>
      </c>
      <c r="H552" t="s">
        <v>6109</v>
      </c>
      <c r="I552" t="s">
        <v>4962</v>
      </c>
      <c r="J552" t="s">
        <v>4958</v>
      </c>
      <c r="K552" s="8">
        <v>44080</v>
      </c>
    </row>
    <row r="553" spans="1:11" x14ac:dyDescent="0.25">
      <c r="A553" t="s">
        <v>4243</v>
      </c>
      <c r="B553" t="s">
        <v>6062</v>
      </c>
      <c r="C553" t="s">
        <v>6075</v>
      </c>
      <c r="D553" s="8">
        <v>38666</v>
      </c>
      <c r="E553">
        <v>9634211070</v>
      </c>
      <c r="F553" t="s">
        <v>6743</v>
      </c>
      <c r="G553" t="s">
        <v>6113</v>
      </c>
      <c r="H553" t="s">
        <v>6114</v>
      </c>
      <c r="I553" t="s">
        <v>5163</v>
      </c>
      <c r="J553" t="s">
        <v>4964</v>
      </c>
      <c r="K553" s="8">
        <v>45672</v>
      </c>
    </row>
    <row r="554" spans="1:11" x14ac:dyDescent="0.25">
      <c r="A554" t="s">
        <v>2582</v>
      </c>
      <c r="B554" t="s">
        <v>5719</v>
      </c>
      <c r="C554" t="s">
        <v>6085</v>
      </c>
      <c r="D554" s="8">
        <v>30233</v>
      </c>
      <c r="E554">
        <v>9956183507</v>
      </c>
      <c r="F554" t="s">
        <v>6744</v>
      </c>
      <c r="G554" t="s">
        <v>6077</v>
      </c>
      <c r="H554" t="s">
        <v>6078</v>
      </c>
      <c r="I554" t="s">
        <v>4962</v>
      </c>
      <c r="J554" t="s">
        <v>4958</v>
      </c>
      <c r="K554" s="8">
        <v>45342</v>
      </c>
    </row>
    <row r="555" spans="1:11" x14ac:dyDescent="0.25">
      <c r="A555" t="s">
        <v>1232</v>
      </c>
      <c r="B555" t="s">
        <v>5020</v>
      </c>
      <c r="C555" t="s">
        <v>6075</v>
      </c>
      <c r="D555" s="8">
        <v>34993</v>
      </c>
      <c r="E555">
        <v>9282232921</v>
      </c>
      <c r="F555" t="s">
        <v>6745</v>
      </c>
      <c r="G555" t="s">
        <v>6097</v>
      </c>
      <c r="H555" t="s">
        <v>6078</v>
      </c>
      <c r="I555" t="s">
        <v>4962</v>
      </c>
      <c r="J555" t="s">
        <v>4968</v>
      </c>
      <c r="K555" s="8">
        <v>44385</v>
      </c>
    </row>
    <row r="556" spans="1:11" x14ac:dyDescent="0.25">
      <c r="A556" t="s">
        <v>1601</v>
      </c>
      <c r="B556" t="s">
        <v>5724</v>
      </c>
      <c r="C556" t="s">
        <v>6075</v>
      </c>
      <c r="D556" s="8">
        <v>31995</v>
      </c>
      <c r="E556">
        <v>9195809173</v>
      </c>
      <c r="F556" t="s">
        <v>6746</v>
      </c>
      <c r="G556" t="s">
        <v>6198</v>
      </c>
      <c r="H556" t="s">
        <v>6199</v>
      </c>
      <c r="I556" t="s">
        <v>5060</v>
      </c>
      <c r="J556" t="s">
        <v>4968</v>
      </c>
      <c r="K556" s="8">
        <v>44548</v>
      </c>
    </row>
    <row r="557" spans="1:11" x14ac:dyDescent="0.25">
      <c r="A557" t="s">
        <v>3560</v>
      </c>
      <c r="B557" t="s">
        <v>5109</v>
      </c>
      <c r="C557" t="s">
        <v>6075</v>
      </c>
      <c r="D557" s="8">
        <v>35597</v>
      </c>
      <c r="E557">
        <v>9919422169</v>
      </c>
      <c r="F557" t="s">
        <v>6747</v>
      </c>
      <c r="G557" t="s">
        <v>6108</v>
      </c>
      <c r="H557" t="s">
        <v>6109</v>
      </c>
      <c r="I557" t="s">
        <v>4962</v>
      </c>
      <c r="J557" t="s">
        <v>4968</v>
      </c>
      <c r="K557" s="8">
        <v>44149</v>
      </c>
    </row>
    <row r="558" spans="1:11" x14ac:dyDescent="0.25">
      <c r="A558" t="s">
        <v>6748</v>
      </c>
      <c r="B558" t="s">
        <v>6749</v>
      </c>
      <c r="C558" t="s">
        <v>6085</v>
      </c>
      <c r="D558" s="8">
        <v>38726</v>
      </c>
      <c r="E558">
        <v>9142512277</v>
      </c>
      <c r="F558" t="s">
        <v>6750</v>
      </c>
      <c r="G558" t="s">
        <v>6118</v>
      </c>
      <c r="H558" t="s">
        <v>6119</v>
      </c>
      <c r="I558" t="s">
        <v>5163</v>
      </c>
      <c r="J558" t="s">
        <v>4964</v>
      </c>
      <c r="K558" s="8">
        <v>45100</v>
      </c>
    </row>
    <row r="559" spans="1:11" x14ac:dyDescent="0.25">
      <c r="A559" t="s">
        <v>1848</v>
      </c>
      <c r="B559" t="s">
        <v>5408</v>
      </c>
      <c r="C559" t="s">
        <v>6075</v>
      </c>
      <c r="D559" s="8">
        <v>24316</v>
      </c>
      <c r="E559">
        <v>9493775775</v>
      </c>
      <c r="F559" t="s">
        <v>6751</v>
      </c>
      <c r="G559" t="s">
        <v>6084</v>
      </c>
      <c r="H559" t="s">
        <v>6078</v>
      </c>
      <c r="I559" t="s">
        <v>4962</v>
      </c>
      <c r="J559" t="s">
        <v>4968</v>
      </c>
      <c r="K559" s="8">
        <v>44906</v>
      </c>
    </row>
    <row r="560" spans="1:11" x14ac:dyDescent="0.25">
      <c r="A560" t="s">
        <v>1955</v>
      </c>
      <c r="B560" t="s">
        <v>5725</v>
      </c>
      <c r="C560" t="s">
        <v>6085</v>
      </c>
      <c r="D560" s="8">
        <v>32334</v>
      </c>
      <c r="E560">
        <v>9832507637</v>
      </c>
      <c r="F560" t="s">
        <v>6752</v>
      </c>
      <c r="G560" t="s">
        <v>6121</v>
      </c>
      <c r="H560" t="s">
        <v>6122</v>
      </c>
      <c r="I560" t="s">
        <v>4962</v>
      </c>
      <c r="J560" t="s">
        <v>4964</v>
      </c>
      <c r="K560" s="8">
        <v>43442</v>
      </c>
    </row>
    <row r="561" spans="1:11" x14ac:dyDescent="0.25">
      <c r="A561" t="s">
        <v>1778</v>
      </c>
      <c r="B561" t="s">
        <v>5790</v>
      </c>
      <c r="C561" t="s">
        <v>6085</v>
      </c>
      <c r="D561" s="8">
        <v>21488</v>
      </c>
      <c r="E561">
        <v>9791346700</v>
      </c>
      <c r="F561" t="s">
        <v>6753</v>
      </c>
      <c r="G561" t="s">
        <v>6108</v>
      </c>
      <c r="H561" t="s">
        <v>6109</v>
      </c>
      <c r="I561" t="s">
        <v>4962</v>
      </c>
      <c r="J561" t="s">
        <v>4968</v>
      </c>
      <c r="K561" s="8">
        <v>45643</v>
      </c>
    </row>
    <row r="562" spans="1:11" x14ac:dyDescent="0.25">
      <c r="A562" t="s">
        <v>3497</v>
      </c>
      <c r="B562" t="s">
        <v>5726</v>
      </c>
      <c r="C562" t="s">
        <v>6075</v>
      </c>
      <c r="D562" s="8">
        <v>38466</v>
      </c>
      <c r="E562">
        <v>9265959933</v>
      </c>
      <c r="F562" t="s">
        <v>6754</v>
      </c>
      <c r="G562" t="s">
        <v>6094</v>
      </c>
      <c r="H562" t="s">
        <v>6078</v>
      </c>
      <c r="I562" t="s">
        <v>4962</v>
      </c>
      <c r="J562" t="s">
        <v>4964</v>
      </c>
      <c r="K562" s="8">
        <v>43133</v>
      </c>
    </row>
    <row r="563" spans="1:11" x14ac:dyDescent="0.25">
      <c r="A563" t="s">
        <v>2600</v>
      </c>
      <c r="B563" t="s">
        <v>5561</v>
      </c>
      <c r="C563" t="s">
        <v>6085</v>
      </c>
      <c r="D563" s="8">
        <v>33173</v>
      </c>
      <c r="E563">
        <v>9339499503</v>
      </c>
      <c r="F563" t="s">
        <v>6755</v>
      </c>
      <c r="G563" t="s">
        <v>6230</v>
      </c>
      <c r="H563" t="s">
        <v>6231</v>
      </c>
      <c r="I563" t="s">
        <v>4992</v>
      </c>
      <c r="J563" t="s">
        <v>4958</v>
      </c>
      <c r="K563" s="8">
        <v>43399</v>
      </c>
    </row>
    <row r="564" spans="1:11" x14ac:dyDescent="0.25">
      <c r="A564" t="s">
        <v>4103</v>
      </c>
      <c r="B564" t="s">
        <v>5771</v>
      </c>
      <c r="C564" t="s">
        <v>6075</v>
      </c>
      <c r="D564" s="8">
        <v>31523</v>
      </c>
      <c r="E564">
        <v>9603035907</v>
      </c>
      <c r="F564" t="s">
        <v>6756</v>
      </c>
      <c r="G564" t="s">
        <v>6108</v>
      </c>
      <c r="H564" t="s">
        <v>6109</v>
      </c>
      <c r="I564" t="s">
        <v>4962</v>
      </c>
      <c r="J564" t="s">
        <v>4964</v>
      </c>
      <c r="K564" s="8">
        <v>45009</v>
      </c>
    </row>
    <row r="565" spans="1:11" x14ac:dyDescent="0.25">
      <c r="A565" t="s">
        <v>2672</v>
      </c>
      <c r="B565" t="s">
        <v>5178</v>
      </c>
      <c r="C565" t="s">
        <v>6085</v>
      </c>
      <c r="D565" s="8">
        <v>25997</v>
      </c>
      <c r="E565">
        <v>9526216314</v>
      </c>
      <c r="F565" t="s">
        <v>6757</v>
      </c>
      <c r="G565" t="s">
        <v>6108</v>
      </c>
      <c r="H565" t="s">
        <v>6109</v>
      </c>
      <c r="I565" t="s">
        <v>4962</v>
      </c>
      <c r="J565" t="s">
        <v>4958</v>
      </c>
      <c r="K565" s="8">
        <v>43544</v>
      </c>
    </row>
    <row r="566" spans="1:11" x14ac:dyDescent="0.25">
      <c r="A566" t="s">
        <v>2461</v>
      </c>
      <c r="B566" t="s">
        <v>5979</v>
      </c>
      <c r="C566" t="s">
        <v>6085</v>
      </c>
      <c r="D566" s="8">
        <v>22202</v>
      </c>
      <c r="E566">
        <v>9467674476</v>
      </c>
      <c r="F566" t="s">
        <v>6758</v>
      </c>
      <c r="G566" t="s">
        <v>6094</v>
      </c>
      <c r="H566" t="s">
        <v>6078</v>
      </c>
      <c r="I566" t="s">
        <v>4962</v>
      </c>
      <c r="J566" t="s">
        <v>4968</v>
      </c>
      <c r="K566" s="8">
        <v>44400</v>
      </c>
    </row>
    <row r="567" spans="1:11" x14ac:dyDescent="0.25">
      <c r="A567" t="s">
        <v>3288</v>
      </c>
      <c r="B567" t="s">
        <v>5727</v>
      </c>
      <c r="C567" t="s">
        <v>6085</v>
      </c>
      <c r="D567" s="8">
        <v>35694</v>
      </c>
      <c r="E567">
        <v>9398902947</v>
      </c>
      <c r="F567" t="s">
        <v>6759</v>
      </c>
      <c r="G567" t="s">
        <v>6165</v>
      </c>
      <c r="H567" t="s">
        <v>6166</v>
      </c>
      <c r="I567" t="s">
        <v>4992</v>
      </c>
      <c r="J567" t="s">
        <v>4964</v>
      </c>
      <c r="K567" s="8">
        <v>43569</v>
      </c>
    </row>
    <row r="568" spans="1:11" x14ac:dyDescent="0.25">
      <c r="A568" t="s">
        <v>444</v>
      </c>
      <c r="B568" t="s">
        <v>5047</v>
      </c>
      <c r="C568" t="s">
        <v>6085</v>
      </c>
      <c r="D568" s="8">
        <v>35489</v>
      </c>
      <c r="E568">
        <v>9787427108</v>
      </c>
      <c r="F568" t="s">
        <v>6760</v>
      </c>
      <c r="G568" t="s">
        <v>6105</v>
      </c>
      <c r="H568" t="s">
        <v>6106</v>
      </c>
      <c r="I568" t="s">
        <v>4962</v>
      </c>
      <c r="J568" t="s">
        <v>4958</v>
      </c>
      <c r="K568" s="8">
        <v>43697</v>
      </c>
    </row>
    <row r="569" spans="1:11" x14ac:dyDescent="0.25">
      <c r="A569" t="s">
        <v>562</v>
      </c>
      <c r="B569" t="s">
        <v>5375</v>
      </c>
      <c r="C569" t="s">
        <v>6075</v>
      </c>
      <c r="D569" s="8">
        <v>32551</v>
      </c>
      <c r="E569">
        <v>9968156321</v>
      </c>
      <c r="F569" t="s">
        <v>6761</v>
      </c>
      <c r="G569" t="s">
        <v>6121</v>
      </c>
      <c r="H569" t="s">
        <v>6122</v>
      </c>
      <c r="I569" t="s">
        <v>4962</v>
      </c>
      <c r="J569" t="s">
        <v>4958</v>
      </c>
      <c r="K569" s="8">
        <v>43356</v>
      </c>
    </row>
    <row r="570" spans="1:11" x14ac:dyDescent="0.25">
      <c r="A570" t="s">
        <v>1783</v>
      </c>
      <c r="B570" t="s">
        <v>5582</v>
      </c>
      <c r="C570" t="s">
        <v>6085</v>
      </c>
      <c r="D570" s="8">
        <v>27083</v>
      </c>
      <c r="E570">
        <v>9327088752</v>
      </c>
      <c r="F570" t="s">
        <v>6762</v>
      </c>
      <c r="G570" t="s">
        <v>6125</v>
      </c>
      <c r="H570" t="s">
        <v>6109</v>
      </c>
      <c r="I570" t="s">
        <v>4962</v>
      </c>
      <c r="J570" t="s">
        <v>4964</v>
      </c>
      <c r="K570" s="8">
        <v>43322</v>
      </c>
    </row>
    <row r="571" spans="1:11" x14ac:dyDescent="0.25">
      <c r="A571" t="s">
        <v>961</v>
      </c>
      <c r="B571" t="s">
        <v>6044</v>
      </c>
      <c r="C571" t="s">
        <v>6075</v>
      </c>
      <c r="D571" s="8">
        <v>25860</v>
      </c>
      <c r="E571">
        <v>9252189904</v>
      </c>
      <c r="F571" t="s">
        <v>6763</v>
      </c>
      <c r="G571" t="s">
        <v>6088</v>
      </c>
      <c r="H571" t="s">
        <v>6089</v>
      </c>
      <c r="I571" t="s">
        <v>5163</v>
      </c>
      <c r="J571" t="s">
        <v>4968</v>
      </c>
      <c r="K571" s="8">
        <v>43443</v>
      </c>
    </row>
    <row r="572" spans="1:11" x14ac:dyDescent="0.25">
      <c r="A572" t="s">
        <v>1258</v>
      </c>
      <c r="B572" t="s">
        <v>5833</v>
      </c>
      <c r="C572" t="s">
        <v>6075</v>
      </c>
      <c r="D572" s="8">
        <v>34882</v>
      </c>
      <c r="E572">
        <v>9663476031</v>
      </c>
      <c r="F572" t="s">
        <v>6764</v>
      </c>
      <c r="G572" t="s">
        <v>6125</v>
      </c>
      <c r="H572" t="s">
        <v>6109</v>
      </c>
      <c r="I572" t="s">
        <v>4962</v>
      </c>
      <c r="J572" t="s">
        <v>4958</v>
      </c>
      <c r="K572" s="8">
        <v>44820</v>
      </c>
    </row>
    <row r="573" spans="1:11" x14ac:dyDescent="0.25">
      <c r="A573" t="s">
        <v>246</v>
      </c>
      <c r="B573" t="s">
        <v>5183</v>
      </c>
      <c r="C573" t="s">
        <v>6085</v>
      </c>
      <c r="D573" s="8">
        <v>21851</v>
      </c>
      <c r="E573">
        <v>9560135199</v>
      </c>
      <c r="F573" t="s">
        <v>6765</v>
      </c>
      <c r="G573" t="s">
        <v>6084</v>
      </c>
      <c r="H573" t="s">
        <v>6078</v>
      </c>
      <c r="I573" t="s">
        <v>4962</v>
      </c>
      <c r="J573" t="s">
        <v>4958</v>
      </c>
      <c r="K573" s="8">
        <v>43479</v>
      </c>
    </row>
    <row r="574" spans="1:11" x14ac:dyDescent="0.25">
      <c r="A574" t="s">
        <v>685</v>
      </c>
      <c r="B574" t="s">
        <v>5633</v>
      </c>
      <c r="C574" t="s">
        <v>6075</v>
      </c>
      <c r="D574" s="8">
        <v>31535</v>
      </c>
      <c r="E574">
        <v>9617141182</v>
      </c>
      <c r="F574" t="s">
        <v>6766</v>
      </c>
      <c r="G574" t="s">
        <v>6084</v>
      </c>
      <c r="H574" t="s">
        <v>6078</v>
      </c>
      <c r="I574" t="s">
        <v>4962</v>
      </c>
      <c r="J574" t="s">
        <v>4964</v>
      </c>
      <c r="K574" s="8">
        <v>44817</v>
      </c>
    </row>
    <row r="575" spans="1:11" x14ac:dyDescent="0.25">
      <c r="A575" t="s">
        <v>94</v>
      </c>
      <c r="B575" t="s">
        <v>5607</v>
      </c>
      <c r="C575" t="s">
        <v>6085</v>
      </c>
      <c r="D575" s="8">
        <v>34402</v>
      </c>
      <c r="E575">
        <v>9843997253</v>
      </c>
      <c r="F575" t="s">
        <v>6767</v>
      </c>
      <c r="G575" t="s">
        <v>6151</v>
      </c>
      <c r="H575" t="s">
        <v>6078</v>
      </c>
      <c r="I575" t="s">
        <v>4962</v>
      </c>
      <c r="J575" t="s">
        <v>4964</v>
      </c>
      <c r="K575" s="8">
        <v>44553</v>
      </c>
    </row>
    <row r="576" spans="1:11" x14ac:dyDescent="0.25">
      <c r="A576" t="s">
        <v>6768</v>
      </c>
      <c r="B576" t="s">
        <v>6769</v>
      </c>
      <c r="C576" t="s">
        <v>6075</v>
      </c>
      <c r="D576" s="8">
        <v>26596</v>
      </c>
      <c r="E576">
        <v>9876018644</v>
      </c>
      <c r="F576" t="s">
        <v>6770</v>
      </c>
      <c r="G576" t="s">
        <v>6077</v>
      </c>
      <c r="H576" t="s">
        <v>6078</v>
      </c>
      <c r="I576" t="s">
        <v>4962</v>
      </c>
      <c r="J576" t="s">
        <v>4964</v>
      </c>
      <c r="K576" s="8">
        <v>43419</v>
      </c>
    </row>
    <row r="577" spans="1:11" x14ac:dyDescent="0.25">
      <c r="A577" t="s">
        <v>1069</v>
      </c>
      <c r="B577" t="s">
        <v>5641</v>
      </c>
      <c r="C577" t="s">
        <v>6075</v>
      </c>
      <c r="D577" s="8">
        <v>30461</v>
      </c>
      <c r="E577">
        <v>9261604880</v>
      </c>
      <c r="F577" t="s">
        <v>6771</v>
      </c>
      <c r="G577" t="s">
        <v>6121</v>
      </c>
      <c r="H577" t="s">
        <v>6122</v>
      </c>
      <c r="I577" t="s">
        <v>5016</v>
      </c>
      <c r="J577" t="s">
        <v>4958</v>
      </c>
      <c r="K577" s="8">
        <v>43159</v>
      </c>
    </row>
    <row r="578" spans="1:11" x14ac:dyDescent="0.25">
      <c r="A578" t="s">
        <v>868</v>
      </c>
      <c r="B578" t="s">
        <v>5975</v>
      </c>
      <c r="C578" t="s">
        <v>6075</v>
      </c>
      <c r="D578" s="8">
        <v>23812</v>
      </c>
      <c r="E578">
        <v>9536354332</v>
      </c>
      <c r="F578" t="s">
        <v>6772</v>
      </c>
      <c r="G578" t="s">
        <v>6196</v>
      </c>
      <c r="H578" t="s">
        <v>6130</v>
      </c>
      <c r="I578" t="s">
        <v>5060</v>
      </c>
      <c r="J578" t="s">
        <v>4964</v>
      </c>
      <c r="K578" s="8">
        <v>45861</v>
      </c>
    </row>
    <row r="579" spans="1:11" x14ac:dyDescent="0.25">
      <c r="A579" t="s">
        <v>829</v>
      </c>
      <c r="B579" t="s">
        <v>5895</v>
      </c>
      <c r="C579" t="s">
        <v>6085</v>
      </c>
      <c r="D579" s="8">
        <v>24209</v>
      </c>
      <c r="E579">
        <v>9582462965</v>
      </c>
      <c r="F579" t="s">
        <v>6773</v>
      </c>
      <c r="G579" t="s">
        <v>6077</v>
      </c>
      <c r="H579" t="s">
        <v>6078</v>
      </c>
      <c r="I579" t="s">
        <v>4962</v>
      </c>
      <c r="J579" t="s">
        <v>4964</v>
      </c>
      <c r="K579" s="8">
        <v>45699</v>
      </c>
    </row>
    <row r="580" spans="1:11" x14ac:dyDescent="0.25">
      <c r="A580" t="s">
        <v>1099</v>
      </c>
      <c r="B580" t="s">
        <v>5048</v>
      </c>
      <c r="C580" t="s">
        <v>6085</v>
      </c>
      <c r="D580" s="8">
        <v>27253</v>
      </c>
      <c r="E580">
        <v>9551160662</v>
      </c>
      <c r="F580" t="s">
        <v>6774</v>
      </c>
      <c r="G580" t="s">
        <v>6121</v>
      </c>
      <c r="H580" t="s">
        <v>6122</v>
      </c>
      <c r="I580" t="s">
        <v>4962</v>
      </c>
      <c r="J580" t="s">
        <v>4958</v>
      </c>
      <c r="K580" s="8">
        <v>43869</v>
      </c>
    </row>
    <row r="581" spans="1:11" x14ac:dyDescent="0.25">
      <c r="A581" t="s">
        <v>1038</v>
      </c>
      <c r="B581" t="s">
        <v>5586</v>
      </c>
      <c r="C581" t="s">
        <v>6075</v>
      </c>
      <c r="D581" s="8">
        <v>27172</v>
      </c>
      <c r="E581">
        <v>9325231389</v>
      </c>
      <c r="F581" t="s">
        <v>6775</v>
      </c>
      <c r="G581" t="s">
        <v>6151</v>
      </c>
      <c r="H581" t="s">
        <v>6078</v>
      </c>
      <c r="I581" t="s">
        <v>4962</v>
      </c>
      <c r="J581" t="s">
        <v>4964</v>
      </c>
      <c r="K581" s="8">
        <v>44526</v>
      </c>
    </row>
    <row r="582" spans="1:11" x14ac:dyDescent="0.25">
      <c r="A582" t="s">
        <v>1357</v>
      </c>
      <c r="B582" t="s">
        <v>5622</v>
      </c>
      <c r="C582" t="s">
        <v>6075</v>
      </c>
      <c r="D582" s="8">
        <v>32010</v>
      </c>
      <c r="E582">
        <v>9424210400</v>
      </c>
      <c r="F582" t="s">
        <v>6776</v>
      </c>
      <c r="G582" t="s">
        <v>6113</v>
      </c>
      <c r="H582" t="s">
        <v>6114</v>
      </c>
      <c r="I582" t="s">
        <v>5163</v>
      </c>
      <c r="J582" t="s">
        <v>4968</v>
      </c>
      <c r="K582" s="8">
        <v>43167</v>
      </c>
    </row>
    <row r="583" spans="1:11" x14ac:dyDescent="0.25">
      <c r="A583" t="s">
        <v>3588</v>
      </c>
      <c r="B583" t="s">
        <v>6028</v>
      </c>
      <c r="C583" t="s">
        <v>6085</v>
      </c>
      <c r="D583" s="8">
        <v>35032</v>
      </c>
      <c r="E583">
        <v>9540649487</v>
      </c>
      <c r="F583" t="s">
        <v>6777</v>
      </c>
      <c r="G583" t="s">
        <v>6113</v>
      </c>
      <c r="H583" t="s">
        <v>6114</v>
      </c>
      <c r="I583" t="s">
        <v>5163</v>
      </c>
      <c r="J583" t="s">
        <v>4964</v>
      </c>
      <c r="K583" s="8">
        <v>44796</v>
      </c>
    </row>
    <row r="584" spans="1:11" x14ac:dyDescent="0.25">
      <c r="A584" t="s">
        <v>2887</v>
      </c>
      <c r="B584" t="s">
        <v>5599</v>
      </c>
      <c r="C584" t="s">
        <v>6075</v>
      </c>
      <c r="D584" s="8">
        <v>31094</v>
      </c>
      <c r="E584">
        <v>9288778639</v>
      </c>
      <c r="F584" t="s">
        <v>6778</v>
      </c>
      <c r="G584" t="s">
        <v>6105</v>
      </c>
      <c r="H584" t="s">
        <v>6106</v>
      </c>
      <c r="I584" t="s">
        <v>5016</v>
      </c>
      <c r="J584" t="s">
        <v>4968</v>
      </c>
      <c r="K584" s="8">
        <v>43565</v>
      </c>
    </row>
    <row r="585" spans="1:11" x14ac:dyDescent="0.25">
      <c r="A585" t="s">
        <v>2364</v>
      </c>
      <c r="B585" t="s">
        <v>5718</v>
      </c>
      <c r="C585" t="s">
        <v>6075</v>
      </c>
      <c r="D585" s="8">
        <v>25419</v>
      </c>
      <c r="E585">
        <v>9568018466</v>
      </c>
      <c r="F585" t="s">
        <v>6779</v>
      </c>
      <c r="G585" t="s">
        <v>6080</v>
      </c>
      <c r="H585" t="s">
        <v>6078</v>
      </c>
      <c r="I585" t="s">
        <v>4962</v>
      </c>
      <c r="J585" t="s">
        <v>4958</v>
      </c>
      <c r="K585" s="8">
        <v>45324</v>
      </c>
    </row>
    <row r="586" spans="1:11" x14ac:dyDescent="0.25">
      <c r="A586" t="s">
        <v>2829</v>
      </c>
      <c r="B586" t="s">
        <v>5733</v>
      </c>
      <c r="C586" t="s">
        <v>6085</v>
      </c>
      <c r="D586" s="8">
        <v>23341</v>
      </c>
      <c r="E586">
        <v>9965371229</v>
      </c>
      <c r="F586" t="s">
        <v>6780</v>
      </c>
      <c r="G586" t="s">
        <v>6125</v>
      </c>
      <c r="H586" t="s">
        <v>6109</v>
      </c>
      <c r="I586" t="s">
        <v>4962</v>
      </c>
      <c r="J586" t="s">
        <v>4964</v>
      </c>
      <c r="K586" s="8">
        <v>43459</v>
      </c>
    </row>
    <row r="587" spans="1:11" x14ac:dyDescent="0.25">
      <c r="A587" t="s">
        <v>1525</v>
      </c>
      <c r="B587" t="s">
        <v>5804</v>
      </c>
      <c r="C587" t="s">
        <v>6075</v>
      </c>
      <c r="D587" s="8">
        <v>33566</v>
      </c>
      <c r="E587">
        <v>9633010732</v>
      </c>
      <c r="F587" t="s">
        <v>6781</v>
      </c>
      <c r="G587" t="s">
        <v>6097</v>
      </c>
      <c r="H587" t="s">
        <v>6078</v>
      </c>
      <c r="I587" t="s">
        <v>4962</v>
      </c>
      <c r="J587" t="s">
        <v>4964</v>
      </c>
      <c r="K587" s="8">
        <v>43525</v>
      </c>
    </row>
    <row r="588" spans="1:11" x14ac:dyDescent="0.25">
      <c r="A588" t="s">
        <v>2252</v>
      </c>
      <c r="B588" t="s">
        <v>5735</v>
      </c>
      <c r="C588" t="s">
        <v>6075</v>
      </c>
      <c r="D588" s="8">
        <v>23357</v>
      </c>
      <c r="E588">
        <v>9576852350</v>
      </c>
      <c r="F588" t="s">
        <v>6782</v>
      </c>
      <c r="G588" t="s">
        <v>6121</v>
      </c>
      <c r="H588" t="s">
        <v>6122</v>
      </c>
      <c r="I588" t="s">
        <v>4962</v>
      </c>
      <c r="J588" t="s">
        <v>4964</v>
      </c>
      <c r="K588" s="8">
        <v>45695</v>
      </c>
    </row>
    <row r="589" spans="1:11" x14ac:dyDescent="0.25">
      <c r="A589" t="s">
        <v>3569</v>
      </c>
      <c r="B589" t="s">
        <v>5736</v>
      </c>
      <c r="C589" t="s">
        <v>6085</v>
      </c>
      <c r="D589" s="8">
        <v>33873</v>
      </c>
      <c r="E589">
        <v>9339314901</v>
      </c>
      <c r="F589" t="s">
        <v>6783</v>
      </c>
      <c r="G589" t="s">
        <v>6077</v>
      </c>
      <c r="H589" t="s">
        <v>6078</v>
      </c>
      <c r="I589" t="s">
        <v>4962</v>
      </c>
      <c r="J589" t="s">
        <v>4964</v>
      </c>
      <c r="K589" s="8">
        <v>43968</v>
      </c>
    </row>
    <row r="590" spans="1:11" x14ac:dyDescent="0.25">
      <c r="A590" t="s">
        <v>146</v>
      </c>
      <c r="B590" t="s">
        <v>5737</v>
      </c>
      <c r="C590" t="s">
        <v>6085</v>
      </c>
      <c r="D590" s="8">
        <v>26498</v>
      </c>
      <c r="E590">
        <v>9233617038</v>
      </c>
      <c r="F590" t="s">
        <v>6784</v>
      </c>
      <c r="G590" t="s">
        <v>6105</v>
      </c>
      <c r="H590" t="s">
        <v>6106</v>
      </c>
      <c r="I590" t="s">
        <v>4962</v>
      </c>
      <c r="J590" t="s">
        <v>4968</v>
      </c>
      <c r="K590" s="8">
        <v>45024</v>
      </c>
    </row>
    <row r="591" spans="1:11" x14ac:dyDescent="0.25">
      <c r="A591" t="s">
        <v>2295</v>
      </c>
      <c r="B591" t="s">
        <v>5738</v>
      </c>
      <c r="C591" t="s">
        <v>6075</v>
      </c>
      <c r="D591" s="8">
        <v>33059</v>
      </c>
      <c r="E591">
        <v>9502270717</v>
      </c>
      <c r="F591" t="s">
        <v>6785</v>
      </c>
      <c r="G591" t="s">
        <v>6108</v>
      </c>
      <c r="H591" t="s">
        <v>6109</v>
      </c>
      <c r="I591" t="s">
        <v>4962</v>
      </c>
      <c r="J591" t="s">
        <v>4968</v>
      </c>
      <c r="K591" s="8">
        <v>43132</v>
      </c>
    </row>
    <row r="592" spans="1:11" x14ac:dyDescent="0.25">
      <c r="A592" t="s">
        <v>1077</v>
      </c>
      <c r="B592" t="s">
        <v>5739</v>
      </c>
      <c r="C592" t="s">
        <v>6075</v>
      </c>
      <c r="D592" s="8">
        <v>28757</v>
      </c>
      <c r="E592">
        <v>9953773144</v>
      </c>
      <c r="F592" t="s">
        <v>6786</v>
      </c>
      <c r="G592" t="s">
        <v>6105</v>
      </c>
      <c r="H592" t="s">
        <v>6106</v>
      </c>
      <c r="I592" t="s">
        <v>4962</v>
      </c>
      <c r="J592" t="s">
        <v>4968</v>
      </c>
      <c r="K592" s="8">
        <v>44360</v>
      </c>
    </row>
    <row r="593" spans="1:11" x14ac:dyDescent="0.25">
      <c r="A593" t="s">
        <v>1532</v>
      </c>
      <c r="B593" t="s">
        <v>5780</v>
      </c>
      <c r="C593" t="s">
        <v>6075</v>
      </c>
      <c r="D593" s="8">
        <v>33674</v>
      </c>
      <c r="E593">
        <v>9116675283</v>
      </c>
      <c r="F593" t="s">
        <v>6787</v>
      </c>
      <c r="G593" t="s">
        <v>6118</v>
      </c>
      <c r="H593" t="s">
        <v>6119</v>
      </c>
      <c r="I593" t="s">
        <v>5163</v>
      </c>
      <c r="J593" t="s">
        <v>4958</v>
      </c>
      <c r="K593" s="8">
        <v>43234</v>
      </c>
    </row>
    <row r="594" spans="1:11" x14ac:dyDescent="0.25">
      <c r="A594" t="s">
        <v>4415</v>
      </c>
      <c r="B594" t="s">
        <v>5847</v>
      </c>
      <c r="C594" t="s">
        <v>6085</v>
      </c>
      <c r="D594" s="8">
        <v>37095</v>
      </c>
      <c r="E594">
        <v>9440881854</v>
      </c>
      <c r="F594" t="s">
        <v>6788</v>
      </c>
      <c r="G594" t="s">
        <v>6080</v>
      </c>
      <c r="H594" t="s">
        <v>6078</v>
      </c>
      <c r="I594" t="s">
        <v>4962</v>
      </c>
      <c r="J594" t="s">
        <v>4964</v>
      </c>
      <c r="K594" s="8">
        <v>45558</v>
      </c>
    </row>
    <row r="595" spans="1:11" x14ac:dyDescent="0.25">
      <c r="A595" t="s">
        <v>571</v>
      </c>
      <c r="B595" t="s">
        <v>6018</v>
      </c>
      <c r="C595" t="s">
        <v>6085</v>
      </c>
      <c r="D595" s="8">
        <v>28014</v>
      </c>
      <c r="E595">
        <v>9520222172</v>
      </c>
      <c r="F595" t="s">
        <v>6789</v>
      </c>
      <c r="G595" t="s">
        <v>6121</v>
      </c>
      <c r="H595" t="s">
        <v>6122</v>
      </c>
      <c r="I595" t="s">
        <v>4962</v>
      </c>
      <c r="J595" t="s">
        <v>4964</v>
      </c>
      <c r="K595" s="8">
        <v>45377</v>
      </c>
    </row>
    <row r="596" spans="1:11" x14ac:dyDescent="0.25">
      <c r="A596" t="s">
        <v>1517</v>
      </c>
      <c r="B596" t="s">
        <v>5106</v>
      </c>
      <c r="C596" t="s">
        <v>6075</v>
      </c>
      <c r="D596" s="8">
        <v>39025</v>
      </c>
      <c r="E596">
        <v>9238373601</v>
      </c>
      <c r="F596" t="s">
        <v>6790</v>
      </c>
      <c r="G596" t="s">
        <v>6125</v>
      </c>
      <c r="H596" t="s">
        <v>6109</v>
      </c>
      <c r="I596" t="s">
        <v>4962</v>
      </c>
      <c r="J596" t="s">
        <v>4964</v>
      </c>
      <c r="K596" s="8">
        <v>44858</v>
      </c>
    </row>
    <row r="597" spans="1:11" x14ac:dyDescent="0.25">
      <c r="A597" t="s">
        <v>860</v>
      </c>
      <c r="B597" t="s">
        <v>5712</v>
      </c>
      <c r="C597" t="s">
        <v>6075</v>
      </c>
      <c r="D597" s="8">
        <v>30514</v>
      </c>
      <c r="E597">
        <v>9270127578</v>
      </c>
      <c r="F597" t="s">
        <v>6791</v>
      </c>
      <c r="G597" t="s">
        <v>6165</v>
      </c>
      <c r="H597" t="s">
        <v>6166</v>
      </c>
      <c r="I597" t="s">
        <v>4992</v>
      </c>
      <c r="J597" t="s">
        <v>4968</v>
      </c>
      <c r="K597" s="8">
        <v>45219</v>
      </c>
    </row>
    <row r="598" spans="1:11" x14ac:dyDescent="0.25">
      <c r="A598" t="s">
        <v>3525</v>
      </c>
      <c r="B598" t="s">
        <v>5082</v>
      </c>
      <c r="C598" t="s">
        <v>6085</v>
      </c>
      <c r="D598" s="8">
        <v>24229</v>
      </c>
      <c r="E598">
        <v>9227101749</v>
      </c>
      <c r="F598" t="s">
        <v>6792</v>
      </c>
      <c r="G598" t="s">
        <v>6097</v>
      </c>
      <c r="H598" t="s">
        <v>6078</v>
      </c>
      <c r="I598" t="s">
        <v>4962</v>
      </c>
      <c r="J598" t="s">
        <v>4964</v>
      </c>
      <c r="K598" s="8">
        <v>45166</v>
      </c>
    </row>
    <row r="599" spans="1:11" x14ac:dyDescent="0.25">
      <c r="A599" t="s">
        <v>3027</v>
      </c>
      <c r="B599" t="s">
        <v>5841</v>
      </c>
      <c r="C599" t="s">
        <v>6085</v>
      </c>
      <c r="D599" s="8">
        <v>28617</v>
      </c>
      <c r="E599">
        <v>9270782032</v>
      </c>
      <c r="F599" t="s">
        <v>6793</v>
      </c>
      <c r="G599" t="s">
        <v>6125</v>
      </c>
      <c r="H599" t="s">
        <v>6109</v>
      </c>
      <c r="I599" t="s">
        <v>4962</v>
      </c>
      <c r="J599" t="s">
        <v>4964</v>
      </c>
      <c r="K599" s="8">
        <v>45365</v>
      </c>
    </row>
    <row r="600" spans="1:11" x14ac:dyDescent="0.25">
      <c r="A600" t="s">
        <v>1090</v>
      </c>
      <c r="B600" t="s">
        <v>5700</v>
      </c>
      <c r="C600" t="s">
        <v>6075</v>
      </c>
      <c r="D600" s="8">
        <v>34423</v>
      </c>
      <c r="E600">
        <v>9775269926</v>
      </c>
      <c r="F600" t="s">
        <v>6794</v>
      </c>
      <c r="G600" t="s">
        <v>6198</v>
      </c>
      <c r="H600" t="s">
        <v>6199</v>
      </c>
      <c r="I600" t="s">
        <v>5060</v>
      </c>
      <c r="J600" t="s">
        <v>4958</v>
      </c>
      <c r="K600" s="8">
        <v>43148</v>
      </c>
    </row>
    <row r="601" spans="1:11" x14ac:dyDescent="0.25">
      <c r="A601" t="s">
        <v>1731</v>
      </c>
      <c r="B601" t="s">
        <v>5701</v>
      </c>
      <c r="C601" t="s">
        <v>6075</v>
      </c>
      <c r="D601" s="8">
        <v>37905</v>
      </c>
      <c r="E601">
        <v>9713958957</v>
      </c>
      <c r="F601" t="s">
        <v>6795</v>
      </c>
      <c r="G601" t="s">
        <v>6151</v>
      </c>
      <c r="H601" t="s">
        <v>6078</v>
      </c>
      <c r="I601" t="s">
        <v>4962</v>
      </c>
      <c r="J601" t="s">
        <v>4958</v>
      </c>
      <c r="K601" s="8">
        <v>43423</v>
      </c>
    </row>
    <row r="602" spans="1:11" x14ac:dyDescent="0.25">
      <c r="A602" t="s">
        <v>6796</v>
      </c>
      <c r="B602" t="s">
        <v>6797</v>
      </c>
      <c r="C602" t="s">
        <v>6085</v>
      </c>
      <c r="D602" s="8">
        <v>31824</v>
      </c>
      <c r="E602">
        <v>9357399415</v>
      </c>
      <c r="F602" t="s">
        <v>6798</v>
      </c>
      <c r="G602" t="s">
        <v>6151</v>
      </c>
      <c r="H602" t="s">
        <v>6078</v>
      </c>
      <c r="I602" t="s">
        <v>4962</v>
      </c>
      <c r="J602" t="s">
        <v>4964</v>
      </c>
      <c r="K602" s="8">
        <v>43865</v>
      </c>
    </row>
    <row r="603" spans="1:11" x14ac:dyDescent="0.25">
      <c r="A603" t="s">
        <v>2065</v>
      </c>
      <c r="B603" t="s">
        <v>5594</v>
      </c>
      <c r="C603" t="s">
        <v>6075</v>
      </c>
      <c r="D603" s="8">
        <v>37634</v>
      </c>
      <c r="E603">
        <v>9879872234</v>
      </c>
      <c r="F603" t="s">
        <v>6799</v>
      </c>
      <c r="G603" t="s">
        <v>6094</v>
      </c>
      <c r="H603" t="s">
        <v>6078</v>
      </c>
      <c r="I603" t="s">
        <v>4962</v>
      </c>
      <c r="J603" t="s">
        <v>4968</v>
      </c>
      <c r="K603" s="8">
        <v>44105</v>
      </c>
    </row>
    <row r="604" spans="1:11" x14ac:dyDescent="0.25">
      <c r="A604" t="s">
        <v>2656</v>
      </c>
      <c r="B604" t="s">
        <v>6050</v>
      </c>
      <c r="C604" t="s">
        <v>6075</v>
      </c>
      <c r="D604" s="8">
        <v>21785</v>
      </c>
      <c r="E604">
        <v>9189081236</v>
      </c>
      <c r="F604" t="s">
        <v>6800</v>
      </c>
      <c r="G604" t="s">
        <v>6125</v>
      </c>
      <c r="H604" t="s">
        <v>6109</v>
      </c>
      <c r="I604" t="s">
        <v>4962</v>
      </c>
      <c r="J604" t="s">
        <v>4964</v>
      </c>
      <c r="K604" s="8">
        <v>44227</v>
      </c>
    </row>
    <row r="605" spans="1:11" x14ac:dyDescent="0.25">
      <c r="A605" t="s">
        <v>1378</v>
      </c>
      <c r="B605" t="s">
        <v>5985</v>
      </c>
      <c r="C605" t="s">
        <v>6085</v>
      </c>
      <c r="D605" s="8">
        <v>39074</v>
      </c>
      <c r="E605">
        <v>9219111815</v>
      </c>
      <c r="F605" t="s">
        <v>6801</v>
      </c>
      <c r="G605" t="s">
        <v>6113</v>
      </c>
      <c r="H605" t="s">
        <v>6114</v>
      </c>
      <c r="I605" t="s">
        <v>5163</v>
      </c>
      <c r="J605" t="s">
        <v>4964</v>
      </c>
      <c r="K605" s="8">
        <v>43524</v>
      </c>
    </row>
    <row r="606" spans="1:11" x14ac:dyDescent="0.25">
      <c r="A606" t="s">
        <v>876</v>
      </c>
      <c r="B606" t="s">
        <v>5745</v>
      </c>
      <c r="C606" t="s">
        <v>6085</v>
      </c>
      <c r="D606" s="8">
        <v>24737</v>
      </c>
      <c r="E606">
        <v>9381314639</v>
      </c>
      <c r="F606" t="s">
        <v>6802</v>
      </c>
      <c r="G606" t="s">
        <v>6121</v>
      </c>
      <c r="H606" t="s">
        <v>6122</v>
      </c>
      <c r="I606" t="s">
        <v>4962</v>
      </c>
      <c r="J606" t="s">
        <v>4958</v>
      </c>
      <c r="K606" s="8">
        <v>44257</v>
      </c>
    </row>
    <row r="607" spans="1:11" x14ac:dyDescent="0.25">
      <c r="A607" t="s">
        <v>4513</v>
      </c>
      <c r="B607" t="s">
        <v>6055</v>
      </c>
      <c r="C607" t="s">
        <v>6085</v>
      </c>
      <c r="D607" s="8">
        <v>31932</v>
      </c>
      <c r="E607">
        <v>9519618529</v>
      </c>
      <c r="F607" t="s">
        <v>6803</v>
      </c>
      <c r="G607" t="s">
        <v>6198</v>
      </c>
      <c r="H607" t="s">
        <v>6199</v>
      </c>
      <c r="I607" t="s">
        <v>5060</v>
      </c>
      <c r="J607" t="s">
        <v>4968</v>
      </c>
      <c r="K607" s="8">
        <v>43952</v>
      </c>
    </row>
    <row r="608" spans="1:11" x14ac:dyDescent="0.25">
      <c r="A608" t="s">
        <v>3585</v>
      </c>
      <c r="B608" t="s">
        <v>5978</v>
      </c>
      <c r="C608" t="s">
        <v>6075</v>
      </c>
      <c r="D608" s="8">
        <v>36032</v>
      </c>
      <c r="E608">
        <v>9181940124</v>
      </c>
      <c r="F608" t="s">
        <v>6804</v>
      </c>
      <c r="G608" t="s">
        <v>6077</v>
      </c>
      <c r="H608" t="s">
        <v>6078</v>
      </c>
      <c r="I608" t="s">
        <v>4962</v>
      </c>
      <c r="J608" t="s">
        <v>4968</v>
      </c>
      <c r="K608" s="8">
        <v>45663</v>
      </c>
    </row>
    <row r="609" spans="1:11" x14ac:dyDescent="0.25">
      <c r="A609" t="s">
        <v>6805</v>
      </c>
      <c r="B609" t="s">
        <v>6806</v>
      </c>
      <c r="C609" t="s">
        <v>6085</v>
      </c>
      <c r="D609" s="8">
        <v>30365</v>
      </c>
      <c r="E609">
        <v>9584127135</v>
      </c>
      <c r="F609" t="s">
        <v>6807</v>
      </c>
      <c r="G609" t="s">
        <v>6125</v>
      </c>
      <c r="H609" t="s">
        <v>6109</v>
      </c>
      <c r="I609" t="s">
        <v>4962</v>
      </c>
      <c r="J609" t="s">
        <v>4968</v>
      </c>
      <c r="K609" s="8">
        <v>45696</v>
      </c>
    </row>
    <row r="610" spans="1:11" x14ac:dyDescent="0.25">
      <c r="A610" t="s">
        <v>2399</v>
      </c>
      <c r="B610" t="s">
        <v>5959</v>
      </c>
      <c r="C610" t="s">
        <v>6085</v>
      </c>
      <c r="D610" s="8">
        <v>25944</v>
      </c>
      <c r="E610">
        <v>9709127131</v>
      </c>
      <c r="F610" t="s">
        <v>6808</v>
      </c>
      <c r="G610" t="s">
        <v>6151</v>
      </c>
      <c r="H610" t="s">
        <v>6078</v>
      </c>
      <c r="I610" t="s">
        <v>4962</v>
      </c>
      <c r="J610" t="s">
        <v>4968</v>
      </c>
      <c r="K610" s="8">
        <v>45802</v>
      </c>
    </row>
    <row r="611" spans="1:11" x14ac:dyDescent="0.25">
      <c r="A611" t="s">
        <v>1624</v>
      </c>
      <c r="B611" t="s">
        <v>5902</v>
      </c>
      <c r="C611" t="s">
        <v>6085</v>
      </c>
      <c r="D611" s="8">
        <v>31323</v>
      </c>
      <c r="E611">
        <v>9619595468</v>
      </c>
      <c r="F611" t="s">
        <v>6809</v>
      </c>
      <c r="G611" t="s">
        <v>6077</v>
      </c>
      <c r="H611" t="s">
        <v>6078</v>
      </c>
      <c r="I611" t="s">
        <v>4962</v>
      </c>
      <c r="J611" t="s">
        <v>4958</v>
      </c>
      <c r="K611" s="8">
        <v>44521</v>
      </c>
    </row>
    <row r="612" spans="1:11" x14ac:dyDescent="0.25">
      <c r="A612" t="s">
        <v>181</v>
      </c>
      <c r="B612" t="s">
        <v>5746</v>
      </c>
      <c r="C612" t="s">
        <v>6085</v>
      </c>
      <c r="D612" s="8">
        <v>28429</v>
      </c>
      <c r="E612">
        <v>9307066016</v>
      </c>
      <c r="F612" t="s">
        <v>6810</v>
      </c>
      <c r="G612" t="s">
        <v>6113</v>
      </c>
      <c r="H612" t="s">
        <v>6114</v>
      </c>
      <c r="I612" t="s">
        <v>5163</v>
      </c>
      <c r="J612" t="s">
        <v>4958</v>
      </c>
      <c r="K612" s="8">
        <v>43599</v>
      </c>
    </row>
    <row r="613" spans="1:11" x14ac:dyDescent="0.25">
      <c r="A613" t="s">
        <v>1803</v>
      </c>
      <c r="B613" t="s">
        <v>5875</v>
      </c>
      <c r="C613" t="s">
        <v>6085</v>
      </c>
      <c r="D613" s="8">
        <v>36858</v>
      </c>
      <c r="E613">
        <v>9332257365</v>
      </c>
      <c r="F613" t="s">
        <v>6811</v>
      </c>
      <c r="G613" t="s">
        <v>6105</v>
      </c>
      <c r="H613" t="s">
        <v>6106</v>
      </c>
      <c r="I613" t="s">
        <v>4962</v>
      </c>
      <c r="J613" t="s">
        <v>4958</v>
      </c>
      <c r="K613" s="8">
        <v>43725</v>
      </c>
    </row>
    <row r="614" spans="1:11" x14ac:dyDescent="0.25">
      <c r="A614" t="s">
        <v>508</v>
      </c>
      <c r="B614" t="s">
        <v>5748</v>
      </c>
      <c r="C614" t="s">
        <v>6075</v>
      </c>
      <c r="D614" s="8">
        <v>24630</v>
      </c>
      <c r="E614">
        <v>9189595982</v>
      </c>
      <c r="F614" t="s">
        <v>6812</v>
      </c>
      <c r="G614" t="s">
        <v>6252</v>
      </c>
      <c r="H614" t="s">
        <v>6199</v>
      </c>
      <c r="I614" t="s">
        <v>5060</v>
      </c>
      <c r="J614" t="s">
        <v>4958</v>
      </c>
      <c r="K614" s="8">
        <v>44001</v>
      </c>
    </row>
    <row r="615" spans="1:11" x14ac:dyDescent="0.25">
      <c r="A615" t="s">
        <v>782</v>
      </c>
      <c r="B615" t="s">
        <v>5401</v>
      </c>
      <c r="C615" t="s">
        <v>6085</v>
      </c>
      <c r="D615" s="8">
        <v>35870</v>
      </c>
      <c r="E615">
        <v>9198751865</v>
      </c>
      <c r="F615" t="s">
        <v>6813</v>
      </c>
      <c r="G615" t="s">
        <v>6151</v>
      </c>
      <c r="H615" t="s">
        <v>6078</v>
      </c>
      <c r="I615" t="s">
        <v>4962</v>
      </c>
      <c r="J615" t="s">
        <v>4968</v>
      </c>
      <c r="K615" s="8">
        <v>43917</v>
      </c>
    </row>
    <row r="616" spans="1:11" x14ac:dyDescent="0.25">
      <c r="A616" t="s">
        <v>2209</v>
      </c>
      <c r="B616" t="s">
        <v>5124</v>
      </c>
      <c r="C616" t="s">
        <v>6075</v>
      </c>
      <c r="D616" s="8">
        <v>35394</v>
      </c>
      <c r="E616">
        <v>9568217996</v>
      </c>
      <c r="F616" t="s">
        <v>6814</v>
      </c>
      <c r="G616" t="s">
        <v>6105</v>
      </c>
      <c r="H616" t="s">
        <v>6106</v>
      </c>
      <c r="I616" t="s">
        <v>4962</v>
      </c>
      <c r="J616" t="s">
        <v>4964</v>
      </c>
      <c r="K616" s="8">
        <v>45131</v>
      </c>
    </row>
    <row r="617" spans="1:11" x14ac:dyDescent="0.25">
      <c r="A617" t="s">
        <v>2278</v>
      </c>
      <c r="B617" t="s">
        <v>5213</v>
      </c>
      <c r="C617" t="s">
        <v>6075</v>
      </c>
      <c r="D617" s="8">
        <v>28285</v>
      </c>
      <c r="E617">
        <v>9312468211</v>
      </c>
      <c r="F617" t="s">
        <v>6815</v>
      </c>
      <c r="G617" t="s">
        <v>6125</v>
      </c>
      <c r="H617" t="s">
        <v>6109</v>
      </c>
      <c r="I617" t="s">
        <v>4962</v>
      </c>
      <c r="J617" t="s">
        <v>4964</v>
      </c>
      <c r="K617" s="8">
        <v>43809</v>
      </c>
    </row>
    <row r="618" spans="1:11" x14ac:dyDescent="0.25">
      <c r="A618" t="s">
        <v>1665</v>
      </c>
      <c r="B618" t="s">
        <v>5749</v>
      </c>
      <c r="C618" t="s">
        <v>6085</v>
      </c>
      <c r="D618" s="8">
        <v>23461</v>
      </c>
      <c r="E618">
        <v>9951641794</v>
      </c>
      <c r="F618" t="s">
        <v>6816</v>
      </c>
      <c r="G618" t="s">
        <v>6084</v>
      </c>
      <c r="H618" t="s">
        <v>6078</v>
      </c>
      <c r="I618" t="s">
        <v>4962</v>
      </c>
      <c r="J618" t="s">
        <v>4968</v>
      </c>
      <c r="K618" s="8">
        <v>45491</v>
      </c>
    </row>
    <row r="619" spans="1:11" x14ac:dyDescent="0.25">
      <c r="A619" t="s">
        <v>966</v>
      </c>
      <c r="B619" t="s">
        <v>4957</v>
      </c>
      <c r="C619" t="s">
        <v>6075</v>
      </c>
      <c r="D619" s="8">
        <v>26834</v>
      </c>
      <c r="E619">
        <v>9623805398</v>
      </c>
      <c r="F619" t="s">
        <v>6817</v>
      </c>
      <c r="G619" t="s">
        <v>6084</v>
      </c>
      <c r="H619" t="s">
        <v>6078</v>
      </c>
      <c r="I619" t="s">
        <v>4962</v>
      </c>
      <c r="J619" t="s">
        <v>4958</v>
      </c>
      <c r="K619" s="8">
        <v>46058</v>
      </c>
    </row>
    <row r="620" spans="1:11" x14ac:dyDescent="0.25">
      <c r="A620" t="s">
        <v>2849</v>
      </c>
      <c r="B620" t="s">
        <v>5747</v>
      </c>
      <c r="C620" t="s">
        <v>6075</v>
      </c>
      <c r="D620" s="8">
        <v>28992</v>
      </c>
      <c r="E620">
        <v>9768845554</v>
      </c>
      <c r="F620" t="s">
        <v>6818</v>
      </c>
      <c r="G620" t="s">
        <v>6108</v>
      </c>
      <c r="H620" t="s">
        <v>6109</v>
      </c>
      <c r="I620" t="s">
        <v>4962</v>
      </c>
      <c r="J620" t="s">
        <v>4968</v>
      </c>
      <c r="K620" s="8">
        <v>44406</v>
      </c>
    </row>
    <row r="621" spans="1:11" x14ac:dyDescent="0.25">
      <c r="A621" t="s">
        <v>674</v>
      </c>
      <c r="B621" t="s">
        <v>5713</v>
      </c>
      <c r="C621" t="s">
        <v>6085</v>
      </c>
      <c r="D621" s="8">
        <v>38674</v>
      </c>
      <c r="E621">
        <v>9501537013</v>
      </c>
      <c r="F621" t="s">
        <v>6819</v>
      </c>
      <c r="G621" t="s">
        <v>6125</v>
      </c>
      <c r="H621" t="s">
        <v>6109</v>
      </c>
      <c r="I621" t="s">
        <v>4962</v>
      </c>
      <c r="J621" t="s">
        <v>4968</v>
      </c>
      <c r="K621" s="8">
        <v>44546</v>
      </c>
    </row>
    <row r="622" spans="1:11" x14ac:dyDescent="0.25">
      <c r="A622" t="s">
        <v>1513</v>
      </c>
      <c r="B622" t="s">
        <v>5750</v>
      </c>
      <c r="C622" t="s">
        <v>6075</v>
      </c>
      <c r="D622" s="8">
        <v>21196</v>
      </c>
      <c r="E622">
        <v>9371725032</v>
      </c>
      <c r="F622" t="s">
        <v>6820</v>
      </c>
      <c r="G622" t="s">
        <v>6196</v>
      </c>
      <c r="H622" t="s">
        <v>6130</v>
      </c>
      <c r="I622" t="s">
        <v>5060</v>
      </c>
      <c r="J622" t="s">
        <v>4958</v>
      </c>
      <c r="K622" s="8">
        <v>45195</v>
      </c>
    </row>
    <row r="623" spans="1:11" x14ac:dyDescent="0.25">
      <c r="A623" t="s">
        <v>1523</v>
      </c>
      <c r="B623" t="s">
        <v>5913</v>
      </c>
      <c r="C623" t="s">
        <v>6075</v>
      </c>
      <c r="D623" s="8">
        <v>37473</v>
      </c>
      <c r="E623">
        <v>9527678529</v>
      </c>
      <c r="F623" t="s">
        <v>6821</v>
      </c>
      <c r="G623" t="s">
        <v>6084</v>
      </c>
      <c r="H623" t="s">
        <v>6078</v>
      </c>
      <c r="I623" t="s">
        <v>4962</v>
      </c>
      <c r="J623" t="s">
        <v>4964</v>
      </c>
      <c r="K623" s="8">
        <v>44543</v>
      </c>
    </row>
    <row r="624" spans="1:11" x14ac:dyDescent="0.25">
      <c r="A624" t="s">
        <v>6822</v>
      </c>
      <c r="B624" t="s">
        <v>6823</v>
      </c>
      <c r="C624" t="s">
        <v>6085</v>
      </c>
      <c r="D624" s="8">
        <v>34160</v>
      </c>
      <c r="E624">
        <v>9484125249</v>
      </c>
      <c r="F624" t="s">
        <v>6824</v>
      </c>
      <c r="G624" t="s">
        <v>6151</v>
      </c>
      <c r="H624" t="s">
        <v>6078</v>
      </c>
      <c r="I624" t="s">
        <v>4962</v>
      </c>
      <c r="J624" t="s">
        <v>4964</v>
      </c>
      <c r="K624" s="8">
        <v>43862</v>
      </c>
    </row>
    <row r="625" spans="1:11" x14ac:dyDescent="0.25">
      <c r="A625" t="s">
        <v>4200</v>
      </c>
      <c r="B625" t="s">
        <v>6001</v>
      </c>
      <c r="C625" t="s">
        <v>6075</v>
      </c>
      <c r="D625" s="8">
        <v>32278</v>
      </c>
      <c r="E625">
        <v>9936997381</v>
      </c>
      <c r="F625" t="s">
        <v>6825</v>
      </c>
      <c r="G625" t="s">
        <v>6094</v>
      </c>
      <c r="H625" t="s">
        <v>6078</v>
      </c>
      <c r="I625" t="s">
        <v>4962</v>
      </c>
      <c r="J625" t="s">
        <v>4964</v>
      </c>
      <c r="K625" s="8">
        <v>43695</v>
      </c>
    </row>
    <row r="626" spans="1:11" x14ac:dyDescent="0.25">
      <c r="A626" t="s">
        <v>1841</v>
      </c>
      <c r="B626" t="s">
        <v>5753</v>
      </c>
      <c r="C626" t="s">
        <v>6085</v>
      </c>
      <c r="D626" s="8">
        <v>20447</v>
      </c>
      <c r="E626">
        <v>9453120816</v>
      </c>
      <c r="F626" t="s">
        <v>6826</v>
      </c>
      <c r="G626" t="s">
        <v>6077</v>
      </c>
      <c r="H626" t="s">
        <v>6078</v>
      </c>
      <c r="I626" t="s">
        <v>4962</v>
      </c>
      <c r="J626" t="s">
        <v>4968</v>
      </c>
      <c r="K626" s="8">
        <v>46037</v>
      </c>
    </row>
    <row r="627" spans="1:11" x14ac:dyDescent="0.25">
      <c r="A627" t="s">
        <v>6827</v>
      </c>
      <c r="B627" t="s">
        <v>6828</v>
      </c>
      <c r="C627" t="s">
        <v>6075</v>
      </c>
      <c r="D627" s="8">
        <v>27713</v>
      </c>
      <c r="E627">
        <v>9171119440</v>
      </c>
      <c r="F627" t="s">
        <v>6829</v>
      </c>
      <c r="G627" t="s">
        <v>6121</v>
      </c>
      <c r="H627" t="s">
        <v>6122</v>
      </c>
      <c r="I627" t="s">
        <v>4962</v>
      </c>
      <c r="J627" t="s">
        <v>4964</v>
      </c>
      <c r="K627" s="8">
        <v>45401</v>
      </c>
    </row>
    <row r="628" spans="1:11" x14ac:dyDescent="0.25">
      <c r="A628" t="s">
        <v>2106</v>
      </c>
      <c r="B628" t="s">
        <v>5592</v>
      </c>
      <c r="C628" t="s">
        <v>6075</v>
      </c>
      <c r="D628" s="8">
        <v>27215</v>
      </c>
      <c r="E628">
        <v>9702324820</v>
      </c>
      <c r="F628" t="s">
        <v>6830</v>
      </c>
      <c r="G628" t="s">
        <v>6121</v>
      </c>
      <c r="H628" t="s">
        <v>6122</v>
      </c>
      <c r="I628" t="s">
        <v>4962</v>
      </c>
      <c r="J628" t="s">
        <v>4968</v>
      </c>
      <c r="K628" s="8">
        <v>43522</v>
      </c>
    </row>
    <row r="629" spans="1:11" x14ac:dyDescent="0.25">
      <c r="A629" t="s">
        <v>3606</v>
      </c>
      <c r="B629" t="s">
        <v>5369</v>
      </c>
      <c r="C629" t="s">
        <v>6075</v>
      </c>
      <c r="D629" s="8">
        <v>22541</v>
      </c>
      <c r="E629">
        <v>9793927248</v>
      </c>
      <c r="F629" t="s">
        <v>6831</v>
      </c>
      <c r="G629" t="s">
        <v>6121</v>
      </c>
      <c r="H629" t="s">
        <v>6122</v>
      </c>
      <c r="I629" t="s">
        <v>4962</v>
      </c>
      <c r="J629" t="s">
        <v>4964</v>
      </c>
      <c r="K629" s="8">
        <v>45451</v>
      </c>
    </row>
    <row r="630" spans="1:11" x14ac:dyDescent="0.25">
      <c r="A630" t="s">
        <v>2431</v>
      </c>
      <c r="B630" t="s">
        <v>5731</v>
      </c>
      <c r="C630" t="s">
        <v>6085</v>
      </c>
      <c r="D630" s="8">
        <v>30579</v>
      </c>
      <c r="E630">
        <v>9311659485</v>
      </c>
      <c r="F630" t="s">
        <v>6832</v>
      </c>
      <c r="G630" t="s">
        <v>6125</v>
      </c>
      <c r="H630" t="s">
        <v>6109</v>
      </c>
      <c r="I630" t="s">
        <v>4962</v>
      </c>
      <c r="J630" t="s">
        <v>4968</v>
      </c>
      <c r="K630" s="8">
        <v>43912</v>
      </c>
    </row>
    <row r="631" spans="1:11" x14ac:dyDescent="0.25">
      <c r="A631" t="s">
        <v>2241</v>
      </c>
      <c r="B631" t="s">
        <v>5823</v>
      </c>
      <c r="C631" t="s">
        <v>6075</v>
      </c>
      <c r="D631" s="8">
        <v>29082</v>
      </c>
      <c r="E631">
        <v>9228053407</v>
      </c>
      <c r="F631" t="s">
        <v>6833</v>
      </c>
      <c r="G631" t="s">
        <v>6108</v>
      </c>
      <c r="H631" t="s">
        <v>6109</v>
      </c>
      <c r="I631" t="s">
        <v>4962</v>
      </c>
      <c r="J631" t="s">
        <v>4968</v>
      </c>
      <c r="K631" s="8">
        <v>44826</v>
      </c>
    </row>
    <row r="632" spans="1:11" x14ac:dyDescent="0.25">
      <c r="A632" t="s">
        <v>790</v>
      </c>
      <c r="B632" t="s">
        <v>6041</v>
      </c>
      <c r="C632" t="s">
        <v>6085</v>
      </c>
      <c r="D632" s="8">
        <v>32635</v>
      </c>
      <c r="E632">
        <v>9718919629</v>
      </c>
      <c r="F632" t="s">
        <v>6834</v>
      </c>
      <c r="G632" t="s">
        <v>6151</v>
      </c>
      <c r="H632" t="s">
        <v>6078</v>
      </c>
      <c r="I632" t="s">
        <v>4962</v>
      </c>
      <c r="J632" t="s">
        <v>4964</v>
      </c>
      <c r="K632" s="8">
        <v>44069</v>
      </c>
    </row>
    <row r="633" spans="1:11" x14ac:dyDescent="0.25">
      <c r="A633" t="s">
        <v>2003</v>
      </c>
      <c r="B633" t="s">
        <v>5755</v>
      </c>
      <c r="C633" t="s">
        <v>6085</v>
      </c>
      <c r="D633" s="8">
        <v>38956</v>
      </c>
      <c r="E633">
        <v>9595823751</v>
      </c>
      <c r="F633" t="s">
        <v>6835</v>
      </c>
      <c r="G633" t="s">
        <v>6077</v>
      </c>
      <c r="H633" t="s">
        <v>6078</v>
      </c>
      <c r="I633" t="s">
        <v>4962</v>
      </c>
      <c r="J633" t="s">
        <v>4964</v>
      </c>
      <c r="K633" s="8">
        <v>43120</v>
      </c>
    </row>
    <row r="634" spans="1:11" x14ac:dyDescent="0.25">
      <c r="A634" t="s">
        <v>129</v>
      </c>
      <c r="B634" t="s">
        <v>5649</v>
      </c>
      <c r="C634" t="s">
        <v>6075</v>
      </c>
      <c r="D634" s="8">
        <v>37570</v>
      </c>
      <c r="E634">
        <v>9142005043</v>
      </c>
      <c r="F634" t="s">
        <v>6836</v>
      </c>
      <c r="G634" t="s">
        <v>6125</v>
      </c>
      <c r="H634" t="s">
        <v>6109</v>
      </c>
      <c r="I634" t="s">
        <v>4962</v>
      </c>
      <c r="J634" t="s">
        <v>4958</v>
      </c>
      <c r="K634" s="8">
        <v>45261</v>
      </c>
    </row>
    <row r="635" spans="1:11" x14ac:dyDescent="0.25">
      <c r="A635" t="s">
        <v>379</v>
      </c>
      <c r="B635" t="s">
        <v>5074</v>
      </c>
      <c r="C635" t="s">
        <v>6085</v>
      </c>
      <c r="D635" s="8">
        <v>23206</v>
      </c>
      <c r="E635">
        <v>9876587717</v>
      </c>
      <c r="F635" t="s">
        <v>6837</v>
      </c>
      <c r="G635" t="s">
        <v>6077</v>
      </c>
      <c r="H635" t="s">
        <v>6078</v>
      </c>
      <c r="I635" t="s">
        <v>4962</v>
      </c>
      <c r="J635" t="s">
        <v>4958</v>
      </c>
      <c r="K635" s="8">
        <v>44801</v>
      </c>
    </row>
    <row r="636" spans="1:11" x14ac:dyDescent="0.25">
      <c r="A636" t="s">
        <v>1816</v>
      </c>
      <c r="B636" t="s">
        <v>5756</v>
      </c>
      <c r="C636" t="s">
        <v>6075</v>
      </c>
      <c r="D636" s="8">
        <v>33208</v>
      </c>
      <c r="E636">
        <v>9697483848</v>
      </c>
      <c r="F636" t="s">
        <v>6838</v>
      </c>
      <c r="G636" t="s">
        <v>6080</v>
      </c>
      <c r="H636" t="s">
        <v>6078</v>
      </c>
      <c r="I636" t="s">
        <v>4962</v>
      </c>
      <c r="J636" t="s">
        <v>4958</v>
      </c>
      <c r="K636" s="8">
        <v>43427</v>
      </c>
    </row>
    <row r="637" spans="1:11" x14ac:dyDescent="0.25">
      <c r="A637" t="s">
        <v>398</v>
      </c>
      <c r="B637" t="s">
        <v>5757</v>
      </c>
      <c r="C637" t="s">
        <v>6085</v>
      </c>
      <c r="D637" s="8">
        <v>32978</v>
      </c>
      <c r="E637">
        <v>9847814942</v>
      </c>
      <c r="F637" t="s">
        <v>6839</v>
      </c>
      <c r="G637" t="s">
        <v>6108</v>
      </c>
      <c r="H637" t="s">
        <v>6109</v>
      </c>
      <c r="I637" t="s">
        <v>4962</v>
      </c>
      <c r="J637" t="s">
        <v>4964</v>
      </c>
      <c r="K637" s="8">
        <v>44323</v>
      </c>
    </row>
    <row r="638" spans="1:11" x14ac:dyDescent="0.25">
      <c r="A638" t="s">
        <v>1312</v>
      </c>
      <c r="B638" t="s">
        <v>4975</v>
      </c>
      <c r="C638" t="s">
        <v>6075</v>
      </c>
      <c r="D638" s="8">
        <v>23456</v>
      </c>
      <c r="E638">
        <v>9340533586</v>
      </c>
      <c r="F638" t="s">
        <v>6840</v>
      </c>
      <c r="G638" t="s">
        <v>6142</v>
      </c>
      <c r="H638" t="s">
        <v>6142</v>
      </c>
      <c r="I638" t="s">
        <v>4992</v>
      </c>
      <c r="J638" t="s">
        <v>4964</v>
      </c>
      <c r="K638" s="8">
        <v>43220</v>
      </c>
    </row>
    <row r="639" spans="1:11" x14ac:dyDescent="0.25">
      <c r="A639" t="s">
        <v>699</v>
      </c>
      <c r="B639" t="s">
        <v>5758</v>
      </c>
      <c r="C639" t="s">
        <v>6085</v>
      </c>
      <c r="D639" s="8">
        <v>30669</v>
      </c>
      <c r="E639">
        <v>9877661121</v>
      </c>
      <c r="F639" t="s">
        <v>6841</v>
      </c>
      <c r="G639" t="s">
        <v>6077</v>
      </c>
      <c r="H639" t="s">
        <v>6078</v>
      </c>
      <c r="I639" t="s">
        <v>4962</v>
      </c>
      <c r="J639" t="s">
        <v>4958</v>
      </c>
      <c r="K639" s="8">
        <v>45917</v>
      </c>
    </row>
    <row r="640" spans="1:11" x14ac:dyDescent="0.25">
      <c r="A640" t="s">
        <v>3115</v>
      </c>
      <c r="B640" t="s">
        <v>5698</v>
      </c>
      <c r="C640" t="s">
        <v>6085</v>
      </c>
      <c r="D640" s="8">
        <v>32177</v>
      </c>
      <c r="E640">
        <v>9105305741</v>
      </c>
      <c r="F640" t="s">
        <v>6842</v>
      </c>
      <c r="G640" t="s">
        <v>6151</v>
      </c>
      <c r="H640" t="s">
        <v>6078</v>
      </c>
      <c r="I640" t="s">
        <v>4962</v>
      </c>
      <c r="J640" t="s">
        <v>4958</v>
      </c>
      <c r="K640" s="8">
        <v>45302</v>
      </c>
    </row>
    <row r="641" spans="1:11" x14ac:dyDescent="0.25">
      <c r="A641" t="s">
        <v>2171</v>
      </c>
      <c r="B641" t="s">
        <v>6063</v>
      </c>
      <c r="C641" t="s">
        <v>6085</v>
      </c>
      <c r="D641" s="8">
        <v>21501</v>
      </c>
      <c r="E641">
        <v>9151543246</v>
      </c>
      <c r="F641" t="s">
        <v>6843</v>
      </c>
      <c r="G641" t="s">
        <v>6129</v>
      </c>
      <c r="H641" t="s">
        <v>6130</v>
      </c>
      <c r="I641" t="s">
        <v>5060</v>
      </c>
      <c r="J641" t="s">
        <v>4964</v>
      </c>
      <c r="K641" s="8">
        <v>43554</v>
      </c>
    </row>
    <row r="642" spans="1:11" x14ac:dyDescent="0.25">
      <c r="A642" t="s">
        <v>225</v>
      </c>
      <c r="B642" t="s">
        <v>5760</v>
      </c>
      <c r="C642" t="s">
        <v>6075</v>
      </c>
      <c r="D642" s="8">
        <v>32527</v>
      </c>
      <c r="E642">
        <v>9850185649</v>
      </c>
      <c r="F642" t="s">
        <v>6844</v>
      </c>
      <c r="G642" t="s">
        <v>6129</v>
      </c>
      <c r="H642" t="s">
        <v>6130</v>
      </c>
      <c r="I642" t="s">
        <v>5060</v>
      </c>
      <c r="J642" t="s">
        <v>4968</v>
      </c>
      <c r="K642" s="8">
        <v>44206</v>
      </c>
    </row>
    <row r="643" spans="1:11" x14ac:dyDescent="0.25">
      <c r="A643" t="s">
        <v>1153</v>
      </c>
      <c r="B643" t="s">
        <v>5759</v>
      </c>
      <c r="C643" t="s">
        <v>6075</v>
      </c>
      <c r="D643" s="8">
        <v>24018</v>
      </c>
      <c r="E643">
        <v>9442880849</v>
      </c>
      <c r="F643" t="s">
        <v>6845</v>
      </c>
      <c r="G643" t="s">
        <v>6151</v>
      </c>
      <c r="H643" t="s">
        <v>6078</v>
      </c>
      <c r="I643" t="s">
        <v>4962</v>
      </c>
      <c r="J643" t="s">
        <v>4964</v>
      </c>
      <c r="K643" s="8">
        <v>43618</v>
      </c>
    </row>
    <row r="644" spans="1:11" x14ac:dyDescent="0.25">
      <c r="A644" t="s">
        <v>1702</v>
      </c>
      <c r="B644" t="s">
        <v>5761</v>
      </c>
      <c r="C644" t="s">
        <v>6085</v>
      </c>
      <c r="D644" s="8">
        <v>24099</v>
      </c>
      <c r="E644">
        <v>9666494300</v>
      </c>
      <c r="F644" t="s">
        <v>6846</v>
      </c>
      <c r="G644" t="s">
        <v>6088</v>
      </c>
      <c r="H644" t="s">
        <v>6089</v>
      </c>
      <c r="I644" t="s">
        <v>5163</v>
      </c>
      <c r="J644" t="s">
        <v>4964</v>
      </c>
      <c r="K644" s="8">
        <v>45238</v>
      </c>
    </row>
    <row r="645" spans="1:11" x14ac:dyDescent="0.25">
      <c r="A645" t="s">
        <v>3760</v>
      </c>
      <c r="B645" t="s">
        <v>5986</v>
      </c>
      <c r="C645" t="s">
        <v>6085</v>
      </c>
      <c r="D645" s="8">
        <v>29282</v>
      </c>
      <c r="E645">
        <v>9929620151</v>
      </c>
      <c r="F645" t="s">
        <v>6847</v>
      </c>
      <c r="G645" t="s">
        <v>6108</v>
      </c>
      <c r="H645" t="s">
        <v>6109</v>
      </c>
      <c r="I645" t="s">
        <v>4962</v>
      </c>
      <c r="J645" t="s">
        <v>4964</v>
      </c>
      <c r="K645" s="8">
        <v>44419</v>
      </c>
    </row>
    <row r="646" spans="1:11" x14ac:dyDescent="0.25">
      <c r="A646" t="s">
        <v>834</v>
      </c>
      <c r="B646" t="s">
        <v>5617</v>
      </c>
      <c r="C646" t="s">
        <v>6075</v>
      </c>
      <c r="D646" s="8">
        <v>29797</v>
      </c>
      <c r="E646">
        <v>9188899677</v>
      </c>
      <c r="F646" t="s">
        <v>6848</v>
      </c>
      <c r="G646" t="s">
        <v>6094</v>
      </c>
      <c r="H646" t="s">
        <v>6078</v>
      </c>
      <c r="I646" t="s">
        <v>4962</v>
      </c>
      <c r="J646" t="s">
        <v>4958</v>
      </c>
      <c r="K646" s="8">
        <v>46014</v>
      </c>
    </row>
    <row r="647" spans="1:11" x14ac:dyDescent="0.25">
      <c r="A647" t="s">
        <v>2845</v>
      </c>
      <c r="B647" t="s">
        <v>6033</v>
      </c>
      <c r="C647" t="s">
        <v>6085</v>
      </c>
      <c r="D647" s="8">
        <v>26836</v>
      </c>
      <c r="E647">
        <v>9183769826</v>
      </c>
      <c r="F647" t="s">
        <v>6849</v>
      </c>
      <c r="G647" t="s">
        <v>6094</v>
      </c>
      <c r="H647" t="s">
        <v>6078</v>
      </c>
      <c r="I647" t="s">
        <v>4962</v>
      </c>
      <c r="J647" t="s">
        <v>4964</v>
      </c>
      <c r="K647" s="8">
        <v>45947</v>
      </c>
    </row>
    <row r="648" spans="1:11" x14ac:dyDescent="0.25">
      <c r="A648" t="s">
        <v>464</v>
      </c>
      <c r="B648" t="s">
        <v>5762</v>
      </c>
      <c r="C648" t="s">
        <v>6075</v>
      </c>
      <c r="D648" s="8">
        <v>20520</v>
      </c>
      <c r="E648">
        <v>9332073692</v>
      </c>
      <c r="F648" t="s">
        <v>6850</v>
      </c>
      <c r="G648" t="s">
        <v>6108</v>
      </c>
      <c r="H648" t="s">
        <v>6109</v>
      </c>
      <c r="I648" t="s">
        <v>4962</v>
      </c>
      <c r="J648" t="s">
        <v>4958</v>
      </c>
      <c r="K648" s="8">
        <v>45847</v>
      </c>
    </row>
    <row r="649" spans="1:11" x14ac:dyDescent="0.25">
      <c r="A649" t="s">
        <v>4362</v>
      </c>
      <c r="B649" t="s">
        <v>6046</v>
      </c>
      <c r="C649" t="s">
        <v>6085</v>
      </c>
      <c r="D649" s="8">
        <v>23515</v>
      </c>
      <c r="E649">
        <v>9324048532</v>
      </c>
      <c r="F649" t="s">
        <v>6851</v>
      </c>
      <c r="G649" t="s">
        <v>6125</v>
      </c>
      <c r="H649" t="s">
        <v>6109</v>
      </c>
      <c r="I649" t="s">
        <v>4962</v>
      </c>
      <c r="J649" t="s">
        <v>4958</v>
      </c>
      <c r="K649" s="8">
        <v>44495</v>
      </c>
    </row>
    <row r="650" spans="1:11" x14ac:dyDescent="0.25">
      <c r="A650" t="s">
        <v>6852</v>
      </c>
      <c r="B650" t="s">
        <v>6853</v>
      </c>
      <c r="C650" t="s">
        <v>6075</v>
      </c>
      <c r="D650" s="8">
        <v>30358</v>
      </c>
      <c r="E650">
        <v>9860759357</v>
      </c>
      <c r="F650" t="s">
        <v>6854</v>
      </c>
      <c r="G650" t="s">
        <v>6105</v>
      </c>
      <c r="H650" t="s">
        <v>6106</v>
      </c>
      <c r="I650" t="s">
        <v>4962</v>
      </c>
      <c r="J650" t="s">
        <v>4968</v>
      </c>
      <c r="K650" s="8">
        <v>44378</v>
      </c>
    </row>
    <row r="651" spans="1:11" x14ac:dyDescent="0.25">
      <c r="A651" t="s">
        <v>2726</v>
      </c>
      <c r="B651" t="s">
        <v>5997</v>
      </c>
      <c r="C651" t="s">
        <v>6085</v>
      </c>
      <c r="D651" s="8">
        <v>23552</v>
      </c>
      <c r="E651">
        <v>9334918423</v>
      </c>
      <c r="F651" t="s">
        <v>6855</v>
      </c>
      <c r="G651" t="s">
        <v>6151</v>
      </c>
      <c r="H651" t="s">
        <v>6078</v>
      </c>
      <c r="I651" t="s">
        <v>4962</v>
      </c>
      <c r="J651" t="s">
        <v>4964</v>
      </c>
      <c r="K651" s="8">
        <v>43633</v>
      </c>
    </row>
    <row r="652" spans="1:11" x14ac:dyDescent="0.25">
      <c r="A652" t="s">
        <v>3420</v>
      </c>
      <c r="B652" t="s">
        <v>5926</v>
      </c>
      <c r="C652" t="s">
        <v>6085</v>
      </c>
      <c r="D652" s="8">
        <v>36915</v>
      </c>
      <c r="E652">
        <v>9937541239</v>
      </c>
      <c r="F652" t="s">
        <v>6856</v>
      </c>
      <c r="G652" t="s">
        <v>6230</v>
      </c>
      <c r="H652" t="s">
        <v>6231</v>
      </c>
      <c r="I652" t="s">
        <v>4992</v>
      </c>
      <c r="J652" t="s">
        <v>4964</v>
      </c>
      <c r="K652" s="8">
        <v>43932</v>
      </c>
    </row>
    <row r="653" spans="1:11" x14ac:dyDescent="0.25">
      <c r="A653" t="s">
        <v>3946</v>
      </c>
      <c r="B653" t="s">
        <v>5763</v>
      </c>
      <c r="C653" t="s">
        <v>6075</v>
      </c>
      <c r="D653" s="8">
        <v>25470</v>
      </c>
      <c r="E653">
        <v>9429796342</v>
      </c>
      <c r="F653" t="s">
        <v>6857</v>
      </c>
      <c r="G653" t="s">
        <v>6097</v>
      </c>
      <c r="H653" t="s">
        <v>6078</v>
      </c>
      <c r="I653" t="s">
        <v>4962</v>
      </c>
      <c r="J653" t="s">
        <v>4968</v>
      </c>
      <c r="K653" s="8">
        <v>45911</v>
      </c>
    </row>
    <row r="654" spans="1:11" x14ac:dyDescent="0.25">
      <c r="A654" t="s">
        <v>364</v>
      </c>
      <c r="B654" t="s">
        <v>5798</v>
      </c>
      <c r="C654" t="s">
        <v>6075</v>
      </c>
      <c r="D654" s="8">
        <v>23601</v>
      </c>
      <c r="E654">
        <v>9358301976</v>
      </c>
      <c r="F654" t="s">
        <v>6858</v>
      </c>
      <c r="G654" t="s">
        <v>6113</v>
      </c>
      <c r="H654" t="s">
        <v>6114</v>
      </c>
      <c r="I654" t="s">
        <v>5163</v>
      </c>
      <c r="J654" t="s">
        <v>4958</v>
      </c>
      <c r="K654" s="8">
        <v>43552</v>
      </c>
    </row>
    <row r="655" spans="1:11" x14ac:dyDescent="0.25">
      <c r="A655" t="s">
        <v>469</v>
      </c>
      <c r="B655" t="s">
        <v>5409</v>
      </c>
      <c r="C655" t="s">
        <v>6085</v>
      </c>
      <c r="D655" s="8">
        <v>21026</v>
      </c>
      <c r="E655">
        <v>9810694145</v>
      </c>
      <c r="F655" t="s">
        <v>6859</v>
      </c>
      <c r="G655" t="s">
        <v>6108</v>
      </c>
      <c r="H655" t="s">
        <v>6109</v>
      </c>
      <c r="I655" t="s">
        <v>4962</v>
      </c>
      <c r="J655" t="s">
        <v>4958</v>
      </c>
      <c r="K655" s="8">
        <v>45051</v>
      </c>
    </row>
    <row r="656" spans="1:11" x14ac:dyDescent="0.25">
      <c r="A656" t="s">
        <v>693</v>
      </c>
      <c r="B656" t="s">
        <v>5843</v>
      </c>
      <c r="C656" t="s">
        <v>6075</v>
      </c>
      <c r="D656" s="8">
        <v>38122</v>
      </c>
      <c r="E656">
        <v>9480562915</v>
      </c>
      <c r="F656" t="s">
        <v>6860</v>
      </c>
      <c r="G656" t="s">
        <v>6080</v>
      </c>
      <c r="H656" t="s">
        <v>6078</v>
      </c>
      <c r="I656" t="s">
        <v>4962</v>
      </c>
      <c r="J656" t="s">
        <v>4968</v>
      </c>
      <c r="K656" s="8">
        <v>43445</v>
      </c>
    </row>
    <row r="657" spans="1:11" x14ac:dyDescent="0.25">
      <c r="A657" t="s">
        <v>4360</v>
      </c>
      <c r="B657" t="s">
        <v>5764</v>
      </c>
      <c r="C657" t="s">
        <v>6075</v>
      </c>
      <c r="D657" s="8">
        <v>34208</v>
      </c>
      <c r="E657">
        <v>9458350064</v>
      </c>
      <c r="F657" t="s">
        <v>6861</v>
      </c>
      <c r="G657" t="s">
        <v>6151</v>
      </c>
      <c r="H657" t="s">
        <v>6078</v>
      </c>
      <c r="I657" t="s">
        <v>4962</v>
      </c>
      <c r="J657" t="s">
        <v>4968</v>
      </c>
      <c r="K657" s="8">
        <v>45181</v>
      </c>
    </row>
    <row r="658" spans="1:11" x14ac:dyDescent="0.25">
      <c r="A658" t="s">
        <v>844</v>
      </c>
      <c r="B658" t="s">
        <v>5741</v>
      </c>
      <c r="C658" t="s">
        <v>6075</v>
      </c>
      <c r="D658" s="8">
        <v>21700</v>
      </c>
      <c r="E658">
        <v>9510730433</v>
      </c>
      <c r="F658" t="s">
        <v>6862</v>
      </c>
      <c r="G658" t="s">
        <v>6084</v>
      </c>
      <c r="H658" t="s">
        <v>6078</v>
      </c>
      <c r="I658" t="s">
        <v>4962</v>
      </c>
      <c r="J658" t="s">
        <v>4968</v>
      </c>
      <c r="K658" s="8">
        <v>45757</v>
      </c>
    </row>
    <row r="659" spans="1:11" x14ac:dyDescent="0.25">
      <c r="A659" t="s">
        <v>1179</v>
      </c>
      <c r="B659" t="s">
        <v>5682</v>
      </c>
      <c r="C659" t="s">
        <v>6075</v>
      </c>
      <c r="D659" s="8">
        <v>26297</v>
      </c>
      <c r="E659">
        <v>9289671239</v>
      </c>
      <c r="F659" t="s">
        <v>6863</v>
      </c>
      <c r="G659" t="s">
        <v>6125</v>
      </c>
      <c r="H659" t="s">
        <v>6109</v>
      </c>
      <c r="I659" t="s">
        <v>4962</v>
      </c>
      <c r="J659" t="s">
        <v>4958</v>
      </c>
      <c r="K659" s="8">
        <v>44750</v>
      </c>
    </row>
    <row r="660" spans="1:11" x14ac:dyDescent="0.25">
      <c r="A660" t="s">
        <v>1338</v>
      </c>
      <c r="B660" t="s">
        <v>5016</v>
      </c>
      <c r="C660" t="s">
        <v>6085</v>
      </c>
      <c r="D660" s="8">
        <v>37084</v>
      </c>
      <c r="E660">
        <v>9217236027</v>
      </c>
      <c r="F660" t="s">
        <v>6864</v>
      </c>
      <c r="G660" t="s">
        <v>6105</v>
      </c>
      <c r="H660" t="s">
        <v>6106</v>
      </c>
      <c r="I660" t="s">
        <v>4962</v>
      </c>
      <c r="J660" t="s">
        <v>4964</v>
      </c>
      <c r="K660" s="8">
        <v>44876</v>
      </c>
    </row>
    <row r="661" spans="1:11" x14ac:dyDescent="0.25">
      <c r="A661" t="s">
        <v>2075</v>
      </c>
      <c r="B661" t="s">
        <v>5740</v>
      </c>
      <c r="C661" t="s">
        <v>6085</v>
      </c>
      <c r="D661" s="8">
        <v>27285</v>
      </c>
      <c r="E661">
        <v>9157056243</v>
      </c>
      <c r="F661" t="s">
        <v>6865</v>
      </c>
      <c r="G661" t="s">
        <v>6094</v>
      </c>
      <c r="H661" t="s">
        <v>6078</v>
      </c>
      <c r="I661" t="s">
        <v>4962</v>
      </c>
      <c r="J661" t="s">
        <v>4964</v>
      </c>
      <c r="K661" s="8">
        <v>43572</v>
      </c>
    </row>
    <row r="662" spans="1:11" x14ac:dyDescent="0.25">
      <c r="A662" t="s">
        <v>1425</v>
      </c>
      <c r="B662" t="s">
        <v>5801</v>
      </c>
      <c r="C662" t="s">
        <v>6085</v>
      </c>
      <c r="D662" s="8">
        <v>37526</v>
      </c>
      <c r="E662">
        <v>9395772367</v>
      </c>
      <c r="F662" t="s">
        <v>6866</v>
      </c>
      <c r="G662" t="s">
        <v>6661</v>
      </c>
      <c r="H662" t="s">
        <v>6662</v>
      </c>
      <c r="I662" t="s">
        <v>5163</v>
      </c>
      <c r="J662" t="s">
        <v>4968</v>
      </c>
      <c r="K662" s="8">
        <v>43514</v>
      </c>
    </row>
    <row r="663" spans="1:11" x14ac:dyDescent="0.25">
      <c r="A663" t="s">
        <v>3364</v>
      </c>
      <c r="B663" t="s">
        <v>5355</v>
      </c>
      <c r="C663" t="s">
        <v>6085</v>
      </c>
      <c r="D663" s="8">
        <v>33346</v>
      </c>
      <c r="E663">
        <v>9521857514</v>
      </c>
      <c r="F663" t="s">
        <v>6867</v>
      </c>
      <c r="G663" t="s">
        <v>6121</v>
      </c>
      <c r="H663" t="s">
        <v>6122</v>
      </c>
      <c r="I663" t="s">
        <v>4962</v>
      </c>
      <c r="J663" t="s">
        <v>4964</v>
      </c>
      <c r="K663" s="8">
        <v>44706</v>
      </c>
    </row>
    <row r="664" spans="1:11" x14ac:dyDescent="0.25">
      <c r="A664" t="s">
        <v>2695</v>
      </c>
      <c r="B664" t="s">
        <v>5489</v>
      </c>
      <c r="C664" t="s">
        <v>6085</v>
      </c>
      <c r="D664" s="8">
        <v>25694</v>
      </c>
      <c r="E664">
        <v>9473268212</v>
      </c>
      <c r="F664" t="s">
        <v>6868</v>
      </c>
      <c r="G664" t="s">
        <v>6084</v>
      </c>
      <c r="H664" t="s">
        <v>6078</v>
      </c>
      <c r="I664" t="s">
        <v>4962</v>
      </c>
      <c r="J664" t="s">
        <v>4968</v>
      </c>
      <c r="K664" s="8">
        <v>43934</v>
      </c>
    </row>
    <row r="665" spans="1:11" x14ac:dyDescent="0.25">
      <c r="A665" t="s">
        <v>279</v>
      </c>
      <c r="B665" t="s">
        <v>5754</v>
      </c>
      <c r="C665" t="s">
        <v>6085</v>
      </c>
      <c r="D665" s="8">
        <v>20191</v>
      </c>
      <c r="E665">
        <v>9298726872</v>
      </c>
      <c r="F665" t="s">
        <v>6869</v>
      </c>
      <c r="G665" t="s">
        <v>6121</v>
      </c>
      <c r="H665" t="s">
        <v>6122</v>
      </c>
      <c r="I665" t="s">
        <v>4962</v>
      </c>
      <c r="J665" t="s">
        <v>4968</v>
      </c>
      <c r="K665" s="8">
        <v>43487</v>
      </c>
    </row>
    <row r="666" spans="1:11" x14ac:dyDescent="0.25">
      <c r="A666" t="s">
        <v>1583</v>
      </c>
      <c r="B666" t="s">
        <v>5113</v>
      </c>
      <c r="C666" t="s">
        <v>6085</v>
      </c>
      <c r="D666" s="8">
        <v>30094</v>
      </c>
      <c r="E666">
        <v>9356215726</v>
      </c>
      <c r="F666" t="s">
        <v>6870</v>
      </c>
      <c r="G666" t="s">
        <v>6121</v>
      </c>
      <c r="H666" t="s">
        <v>6122</v>
      </c>
      <c r="I666" t="s">
        <v>4962</v>
      </c>
      <c r="J666" t="s">
        <v>4968</v>
      </c>
      <c r="K666" s="8">
        <v>45918</v>
      </c>
    </row>
    <row r="667" spans="1:11" x14ac:dyDescent="0.25">
      <c r="A667" t="s">
        <v>1240</v>
      </c>
      <c r="B667" t="s">
        <v>5810</v>
      </c>
      <c r="C667" t="s">
        <v>6085</v>
      </c>
      <c r="D667" s="8">
        <v>30974</v>
      </c>
      <c r="E667">
        <v>9252292721</v>
      </c>
      <c r="F667" t="s">
        <v>6871</v>
      </c>
      <c r="G667" t="s">
        <v>6097</v>
      </c>
      <c r="H667" t="s">
        <v>6078</v>
      </c>
      <c r="I667" t="s">
        <v>4962</v>
      </c>
      <c r="J667" t="s">
        <v>4958</v>
      </c>
      <c r="K667" s="8">
        <v>44965</v>
      </c>
    </row>
    <row r="668" spans="1:11" x14ac:dyDescent="0.25">
      <c r="A668" t="s">
        <v>3094</v>
      </c>
      <c r="B668" t="s">
        <v>6008</v>
      </c>
      <c r="C668" t="s">
        <v>6075</v>
      </c>
      <c r="D668" s="8">
        <v>20772</v>
      </c>
      <c r="E668">
        <v>9383287655</v>
      </c>
      <c r="F668" t="s">
        <v>6872</v>
      </c>
      <c r="G668" t="s">
        <v>6088</v>
      </c>
      <c r="H668" t="s">
        <v>6089</v>
      </c>
      <c r="I668" t="s">
        <v>5163</v>
      </c>
      <c r="J668" t="s">
        <v>4968</v>
      </c>
      <c r="K668" s="8">
        <v>43828</v>
      </c>
    </row>
    <row r="669" spans="1:11" x14ac:dyDescent="0.25">
      <c r="A669" t="s">
        <v>1286</v>
      </c>
      <c r="B669" t="s">
        <v>5862</v>
      </c>
      <c r="C669" t="s">
        <v>6085</v>
      </c>
      <c r="D669" s="8">
        <v>35616</v>
      </c>
      <c r="E669">
        <v>9101080693</v>
      </c>
      <c r="F669" t="s">
        <v>6873</v>
      </c>
      <c r="G669" t="s">
        <v>6198</v>
      </c>
      <c r="H669" t="s">
        <v>6199</v>
      </c>
      <c r="I669" t="s">
        <v>5060</v>
      </c>
      <c r="J669" t="s">
        <v>4964</v>
      </c>
      <c r="K669" s="8">
        <v>45489</v>
      </c>
    </row>
    <row r="670" spans="1:11" x14ac:dyDescent="0.25">
      <c r="A670" t="s">
        <v>807</v>
      </c>
      <c r="B670" t="s">
        <v>5819</v>
      </c>
      <c r="C670" t="s">
        <v>6085</v>
      </c>
      <c r="D670" s="8">
        <v>21570</v>
      </c>
      <c r="E670">
        <v>9709098013</v>
      </c>
      <c r="F670" t="s">
        <v>6874</v>
      </c>
      <c r="G670" t="s">
        <v>6094</v>
      </c>
      <c r="H670" t="s">
        <v>6078</v>
      </c>
      <c r="I670" t="s">
        <v>4962</v>
      </c>
      <c r="J670" t="s">
        <v>4968</v>
      </c>
      <c r="K670" s="8">
        <v>43172</v>
      </c>
    </row>
    <row r="671" spans="1:11" x14ac:dyDescent="0.25">
      <c r="A671" t="s">
        <v>1581</v>
      </c>
      <c r="B671" t="s">
        <v>5751</v>
      </c>
      <c r="C671" t="s">
        <v>6085</v>
      </c>
      <c r="D671" s="8">
        <v>37302</v>
      </c>
      <c r="E671">
        <v>9279642094</v>
      </c>
      <c r="F671" t="s">
        <v>6875</v>
      </c>
      <c r="G671" t="s">
        <v>6084</v>
      </c>
      <c r="H671" t="s">
        <v>6078</v>
      </c>
      <c r="I671" t="s">
        <v>4962</v>
      </c>
      <c r="J671" t="s">
        <v>4964</v>
      </c>
      <c r="K671" s="8">
        <v>45161</v>
      </c>
    </row>
    <row r="672" spans="1:11" x14ac:dyDescent="0.25">
      <c r="A672" t="s">
        <v>1749</v>
      </c>
      <c r="B672" t="s">
        <v>5729</v>
      </c>
      <c r="C672" t="s">
        <v>6085</v>
      </c>
      <c r="D672" s="8">
        <v>31089</v>
      </c>
      <c r="E672">
        <v>9626844145</v>
      </c>
      <c r="F672" t="s">
        <v>6876</v>
      </c>
      <c r="G672" t="s">
        <v>6097</v>
      </c>
      <c r="H672" t="s">
        <v>6078</v>
      </c>
      <c r="I672" t="s">
        <v>4962</v>
      </c>
      <c r="J672" t="s">
        <v>4958</v>
      </c>
      <c r="K672" s="8">
        <v>44954</v>
      </c>
    </row>
    <row r="673" spans="1:11" x14ac:dyDescent="0.25">
      <c r="A673" t="s">
        <v>2501</v>
      </c>
      <c r="B673" t="s">
        <v>5743</v>
      </c>
      <c r="C673" t="s">
        <v>6075</v>
      </c>
      <c r="D673" s="8">
        <v>36031</v>
      </c>
      <c r="E673">
        <v>9491152693</v>
      </c>
      <c r="F673" t="s">
        <v>6877</v>
      </c>
      <c r="G673" t="s">
        <v>6105</v>
      </c>
      <c r="H673" t="s">
        <v>6106</v>
      </c>
      <c r="I673" t="s">
        <v>4962</v>
      </c>
      <c r="J673" t="s">
        <v>4968</v>
      </c>
      <c r="K673" s="8">
        <v>44139</v>
      </c>
    </row>
    <row r="674" spans="1:11" x14ac:dyDescent="0.25">
      <c r="A674" t="s">
        <v>1493</v>
      </c>
      <c r="B674" t="s">
        <v>5767</v>
      </c>
      <c r="C674" t="s">
        <v>6085</v>
      </c>
      <c r="D674" s="8">
        <v>31025</v>
      </c>
      <c r="E674">
        <v>9931641272</v>
      </c>
      <c r="F674" t="s">
        <v>6878</v>
      </c>
      <c r="G674" t="s">
        <v>6080</v>
      </c>
      <c r="H674" t="s">
        <v>6078</v>
      </c>
      <c r="I674" t="s">
        <v>4962</v>
      </c>
      <c r="J674" t="s">
        <v>4968</v>
      </c>
      <c r="K674" s="8">
        <v>45222</v>
      </c>
    </row>
    <row r="675" spans="1:11" x14ac:dyDescent="0.25">
      <c r="A675" t="s">
        <v>2618</v>
      </c>
      <c r="B675" t="s">
        <v>5890</v>
      </c>
      <c r="C675" t="s">
        <v>6085</v>
      </c>
      <c r="D675" s="8">
        <v>28935</v>
      </c>
      <c r="E675">
        <v>9657603687</v>
      </c>
      <c r="F675" t="s">
        <v>6879</v>
      </c>
      <c r="G675" t="s">
        <v>6121</v>
      </c>
      <c r="H675" t="s">
        <v>6122</v>
      </c>
      <c r="I675" t="s">
        <v>4962</v>
      </c>
      <c r="J675" t="s">
        <v>4968</v>
      </c>
      <c r="K675" s="8">
        <v>45909</v>
      </c>
    </row>
    <row r="676" spans="1:11" x14ac:dyDescent="0.25">
      <c r="A676" t="s">
        <v>2632</v>
      </c>
      <c r="B676" t="s">
        <v>5383</v>
      </c>
      <c r="C676" t="s">
        <v>6085</v>
      </c>
      <c r="D676" s="8">
        <v>33535</v>
      </c>
      <c r="E676">
        <v>9807989829</v>
      </c>
      <c r="F676" t="s">
        <v>6880</v>
      </c>
      <c r="G676" t="s">
        <v>6077</v>
      </c>
      <c r="H676" t="s">
        <v>6078</v>
      </c>
      <c r="I676" t="s">
        <v>4962</v>
      </c>
      <c r="J676" t="s">
        <v>4958</v>
      </c>
      <c r="K676" s="8">
        <v>44003</v>
      </c>
    </row>
    <row r="677" spans="1:11" x14ac:dyDescent="0.25">
      <c r="A677" t="s">
        <v>289</v>
      </c>
      <c r="B677" t="s">
        <v>5118</v>
      </c>
      <c r="C677" t="s">
        <v>6085</v>
      </c>
      <c r="D677" s="8">
        <v>39016</v>
      </c>
      <c r="E677">
        <v>9562482630</v>
      </c>
      <c r="F677" t="s">
        <v>6881</v>
      </c>
      <c r="G677" t="s">
        <v>6230</v>
      </c>
      <c r="H677" t="s">
        <v>6231</v>
      </c>
      <c r="I677" t="s">
        <v>4992</v>
      </c>
      <c r="J677" t="s">
        <v>4958</v>
      </c>
      <c r="K677" s="8">
        <v>45951</v>
      </c>
    </row>
    <row r="678" spans="1:11" x14ac:dyDescent="0.25">
      <c r="A678" t="s">
        <v>1945</v>
      </c>
      <c r="B678" t="s">
        <v>5734</v>
      </c>
      <c r="C678" t="s">
        <v>6075</v>
      </c>
      <c r="D678" s="8">
        <v>32469</v>
      </c>
      <c r="E678">
        <v>9215890734</v>
      </c>
      <c r="F678" t="s">
        <v>6882</v>
      </c>
      <c r="G678" t="s">
        <v>6097</v>
      </c>
      <c r="H678" t="s">
        <v>6078</v>
      </c>
      <c r="I678" t="s">
        <v>4962</v>
      </c>
      <c r="J678" t="s">
        <v>4958</v>
      </c>
      <c r="K678" s="8">
        <v>45717</v>
      </c>
    </row>
    <row r="679" spans="1:11" x14ac:dyDescent="0.25">
      <c r="A679" t="s">
        <v>3817</v>
      </c>
      <c r="B679" t="s">
        <v>5919</v>
      </c>
      <c r="C679" t="s">
        <v>6075</v>
      </c>
      <c r="D679" s="8">
        <v>37355</v>
      </c>
      <c r="E679">
        <v>9384873724</v>
      </c>
      <c r="F679" t="s">
        <v>6883</v>
      </c>
      <c r="G679" t="s">
        <v>6088</v>
      </c>
      <c r="H679" t="s">
        <v>6089</v>
      </c>
      <c r="I679" t="s">
        <v>5163</v>
      </c>
      <c r="J679" t="s">
        <v>4964</v>
      </c>
      <c r="K679" s="8">
        <v>43817</v>
      </c>
    </row>
    <row r="680" spans="1:11" x14ac:dyDescent="0.25">
      <c r="A680" t="s">
        <v>1597</v>
      </c>
      <c r="B680" t="s">
        <v>5765</v>
      </c>
      <c r="C680" t="s">
        <v>6085</v>
      </c>
      <c r="D680" s="8">
        <v>33763</v>
      </c>
      <c r="E680">
        <v>9432133365</v>
      </c>
      <c r="F680" t="s">
        <v>6884</v>
      </c>
      <c r="G680" t="s">
        <v>6240</v>
      </c>
      <c r="H680" t="s">
        <v>6092</v>
      </c>
      <c r="I680" t="s">
        <v>4992</v>
      </c>
      <c r="J680" t="s">
        <v>4968</v>
      </c>
      <c r="K680" s="8">
        <v>44232</v>
      </c>
    </row>
    <row r="681" spans="1:11" x14ac:dyDescent="0.25">
      <c r="A681" t="s">
        <v>43</v>
      </c>
      <c r="B681" t="s">
        <v>5898</v>
      </c>
      <c r="C681" t="s">
        <v>6085</v>
      </c>
      <c r="D681" s="8">
        <v>31338</v>
      </c>
      <c r="E681">
        <v>9232028651</v>
      </c>
      <c r="F681" t="s">
        <v>6885</v>
      </c>
      <c r="G681" t="s">
        <v>6121</v>
      </c>
      <c r="H681" t="s">
        <v>6122</v>
      </c>
      <c r="I681" t="s">
        <v>4962</v>
      </c>
      <c r="J681" t="s">
        <v>4968</v>
      </c>
      <c r="K681" s="8">
        <v>45609</v>
      </c>
    </row>
    <row r="682" spans="1:11" x14ac:dyDescent="0.25">
      <c r="A682" t="s">
        <v>2771</v>
      </c>
      <c r="B682" t="s">
        <v>5170</v>
      </c>
      <c r="C682" t="s">
        <v>6085</v>
      </c>
      <c r="D682" s="8">
        <v>31460</v>
      </c>
      <c r="E682">
        <v>9218316226</v>
      </c>
      <c r="F682" t="s">
        <v>6886</v>
      </c>
      <c r="G682" t="s">
        <v>6108</v>
      </c>
      <c r="H682" t="s">
        <v>6109</v>
      </c>
      <c r="I682" t="s">
        <v>4962</v>
      </c>
      <c r="J682" t="s">
        <v>4964</v>
      </c>
      <c r="K682" s="8">
        <v>44282</v>
      </c>
    </row>
    <row r="683" spans="1:11" x14ac:dyDescent="0.25">
      <c r="A683" t="s">
        <v>1704</v>
      </c>
      <c r="B683" t="s">
        <v>6026</v>
      </c>
      <c r="C683" t="s">
        <v>6085</v>
      </c>
      <c r="D683" s="8">
        <v>25012</v>
      </c>
      <c r="E683">
        <v>9411150812</v>
      </c>
      <c r="F683" t="s">
        <v>6887</v>
      </c>
      <c r="G683" t="s">
        <v>6165</v>
      </c>
      <c r="H683" t="s">
        <v>6166</v>
      </c>
      <c r="I683" t="s">
        <v>4992</v>
      </c>
      <c r="J683" t="s">
        <v>4968</v>
      </c>
      <c r="K683" s="8">
        <v>45243</v>
      </c>
    </row>
    <row r="684" spans="1:11" x14ac:dyDescent="0.25">
      <c r="A684" t="s">
        <v>1561</v>
      </c>
      <c r="B684" t="s">
        <v>5728</v>
      </c>
      <c r="C684" t="s">
        <v>6085</v>
      </c>
      <c r="D684" s="8">
        <v>29535</v>
      </c>
      <c r="E684">
        <v>9958762678</v>
      </c>
      <c r="F684" t="s">
        <v>6888</v>
      </c>
      <c r="G684" t="s">
        <v>6151</v>
      </c>
      <c r="H684" t="s">
        <v>6078</v>
      </c>
      <c r="I684" t="s">
        <v>4962</v>
      </c>
      <c r="J684" t="s">
        <v>4968</v>
      </c>
      <c r="K684" s="8">
        <v>43365</v>
      </c>
    </row>
    <row r="685" spans="1:11" x14ac:dyDescent="0.25">
      <c r="A685" t="s">
        <v>559</v>
      </c>
      <c r="B685" t="s">
        <v>5016</v>
      </c>
      <c r="C685" t="s">
        <v>6075</v>
      </c>
      <c r="D685" s="8">
        <v>29363</v>
      </c>
      <c r="E685">
        <v>9232538144</v>
      </c>
      <c r="F685" t="s">
        <v>6889</v>
      </c>
      <c r="G685" t="s">
        <v>6108</v>
      </c>
      <c r="H685" t="s">
        <v>6109</v>
      </c>
      <c r="I685" t="s">
        <v>4962</v>
      </c>
      <c r="J685" t="s">
        <v>4958</v>
      </c>
      <c r="K685" s="8">
        <v>45530</v>
      </c>
    </row>
    <row r="686" spans="1:11" x14ac:dyDescent="0.25">
      <c r="A686" t="s">
        <v>1775</v>
      </c>
      <c r="B686" t="s">
        <v>5144</v>
      </c>
      <c r="C686" t="s">
        <v>6085</v>
      </c>
      <c r="D686" s="8">
        <v>31632</v>
      </c>
      <c r="E686">
        <v>9995618851</v>
      </c>
      <c r="F686" t="s">
        <v>6890</v>
      </c>
      <c r="G686" t="s">
        <v>6084</v>
      </c>
      <c r="H686" t="s">
        <v>6078</v>
      </c>
      <c r="I686" t="s">
        <v>4962</v>
      </c>
      <c r="J686" t="s">
        <v>4958</v>
      </c>
      <c r="K686" s="8">
        <v>45805</v>
      </c>
    </row>
    <row r="687" spans="1:11" x14ac:dyDescent="0.25">
      <c r="A687" t="s">
        <v>931</v>
      </c>
      <c r="B687" t="s">
        <v>5005</v>
      </c>
      <c r="C687" t="s">
        <v>6075</v>
      </c>
      <c r="D687" s="8">
        <v>29372</v>
      </c>
      <c r="E687">
        <v>9814388348</v>
      </c>
      <c r="F687" t="s">
        <v>6891</v>
      </c>
      <c r="G687" t="s">
        <v>6084</v>
      </c>
      <c r="H687" t="s">
        <v>6078</v>
      </c>
      <c r="I687" t="s">
        <v>4962</v>
      </c>
      <c r="J687" t="s">
        <v>4958</v>
      </c>
      <c r="K687" s="8">
        <v>45157</v>
      </c>
    </row>
    <row r="688" spans="1:11" x14ac:dyDescent="0.25">
      <c r="A688" t="s">
        <v>6892</v>
      </c>
      <c r="B688" t="s">
        <v>6893</v>
      </c>
      <c r="C688" t="s">
        <v>6085</v>
      </c>
      <c r="D688" s="8">
        <v>28959</v>
      </c>
      <c r="E688">
        <v>9887109809</v>
      </c>
      <c r="F688" t="s">
        <v>6894</v>
      </c>
      <c r="G688" t="s">
        <v>6118</v>
      </c>
      <c r="H688" t="s">
        <v>6119</v>
      </c>
      <c r="I688" t="s">
        <v>5163</v>
      </c>
      <c r="J688" t="s">
        <v>4964</v>
      </c>
      <c r="K688" s="8">
        <v>43685</v>
      </c>
    </row>
    <row r="689" spans="1:11" x14ac:dyDescent="0.25">
      <c r="A689" t="s">
        <v>3741</v>
      </c>
      <c r="B689" t="s">
        <v>5769</v>
      </c>
      <c r="C689" t="s">
        <v>6085</v>
      </c>
      <c r="D689" s="8">
        <v>29619</v>
      </c>
      <c r="E689">
        <v>9134506505</v>
      </c>
      <c r="F689" t="s">
        <v>6895</v>
      </c>
      <c r="G689" t="s">
        <v>6121</v>
      </c>
      <c r="H689" t="s">
        <v>6122</v>
      </c>
      <c r="I689" t="s">
        <v>4962</v>
      </c>
      <c r="J689" t="s">
        <v>4964</v>
      </c>
      <c r="K689" s="8">
        <v>43997</v>
      </c>
    </row>
    <row r="690" spans="1:11" x14ac:dyDescent="0.25">
      <c r="A690" t="s">
        <v>1300</v>
      </c>
      <c r="B690" t="s">
        <v>5672</v>
      </c>
      <c r="C690" t="s">
        <v>6085</v>
      </c>
      <c r="D690" s="8">
        <v>32746</v>
      </c>
      <c r="E690">
        <v>9528544960</v>
      </c>
      <c r="F690" t="s">
        <v>6896</v>
      </c>
      <c r="G690" t="s">
        <v>6080</v>
      </c>
      <c r="H690" t="s">
        <v>6078</v>
      </c>
      <c r="I690" t="s">
        <v>4962</v>
      </c>
      <c r="J690" t="s">
        <v>4968</v>
      </c>
      <c r="K690" s="8">
        <v>44831</v>
      </c>
    </row>
    <row r="691" spans="1:11" x14ac:dyDescent="0.25">
      <c r="A691" t="s">
        <v>2211</v>
      </c>
      <c r="B691" t="s">
        <v>5770</v>
      </c>
      <c r="C691" t="s">
        <v>6075</v>
      </c>
      <c r="D691" s="8">
        <v>30272</v>
      </c>
      <c r="E691">
        <v>9705491190</v>
      </c>
      <c r="F691" t="s">
        <v>6897</v>
      </c>
      <c r="G691" t="s">
        <v>6129</v>
      </c>
      <c r="H691" t="s">
        <v>6130</v>
      </c>
      <c r="I691" t="s">
        <v>5060</v>
      </c>
      <c r="J691" t="s">
        <v>4964</v>
      </c>
      <c r="K691" s="8">
        <v>43810</v>
      </c>
    </row>
    <row r="692" spans="1:11" x14ac:dyDescent="0.25">
      <c r="A692" t="s">
        <v>754</v>
      </c>
      <c r="B692" t="s">
        <v>5793</v>
      </c>
      <c r="C692" t="s">
        <v>6075</v>
      </c>
      <c r="D692" s="8">
        <v>24650</v>
      </c>
      <c r="E692">
        <v>9924269032</v>
      </c>
      <c r="F692" t="s">
        <v>6898</v>
      </c>
      <c r="G692" t="s">
        <v>6080</v>
      </c>
      <c r="H692" t="s">
        <v>6078</v>
      </c>
      <c r="I692" t="s">
        <v>4962</v>
      </c>
      <c r="J692" t="s">
        <v>4964</v>
      </c>
      <c r="K692" s="8">
        <v>45899</v>
      </c>
    </row>
    <row r="693" spans="1:11" x14ac:dyDescent="0.25">
      <c r="A693" t="s">
        <v>851</v>
      </c>
      <c r="B693" t="s">
        <v>5722</v>
      </c>
      <c r="C693" t="s">
        <v>6085</v>
      </c>
      <c r="D693" s="8">
        <v>26627</v>
      </c>
      <c r="E693">
        <v>9427487069</v>
      </c>
      <c r="F693" t="s">
        <v>6899</v>
      </c>
      <c r="G693" t="s">
        <v>6151</v>
      </c>
      <c r="H693" t="s">
        <v>6078</v>
      </c>
      <c r="I693" t="s">
        <v>4962</v>
      </c>
      <c r="J693" t="s">
        <v>4968</v>
      </c>
      <c r="K693" s="8">
        <v>44334</v>
      </c>
    </row>
    <row r="694" spans="1:11" x14ac:dyDescent="0.25">
      <c r="A694" t="s">
        <v>2417</v>
      </c>
      <c r="B694" t="s">
        <v>5608</v>
      </c>
      <c r="C694" t="s">
        <v>6085</v>
      </c>
      <c r="D694" s="8">
        <v>35201</v>
      </c>
      <c r="E694">
        <v>9296894372</v>
      </c>
      <c r="F694" t="s">
        <v>6900</v>
      </c>
      <c r="G694" t="s">
        <v>6121</v>
      </c>
      <c r="H694" t="s">
        <v>6122</v>
      </c>
      <c r="I694" t="s">
        <v>4962</v>
      </c>
      <c r="J694" t="s">
        <v>4964</v>
      </c>
      <c r="K694" s="8">
        <v>45336</v>
      </c>
    </row>
    <row r="695" spans="1:11" x14ac:dyDescent="0.25">
      <c r="A695" t="s">
        <v>1460</v>
      </c>
      <c r="B695" t="s">
        <v>5773</v>
      </c>
      <c r="C695" t="s">
        <v>6075</v>
      </c>
      <c r="D695" s="8">
        <v>37344</v>
      </c>
      <c r="E695">
        <v>9845320049</v>
      </c>
      <c r="F695" t="s">
        <v>6901</v>
      </c>
      <c r="G695" t="s">
        <v>6125</v>
      </c>
      <c r="H695" t="s">
        <v>6109</v>
      </c>
      <c r="I695" t="s">
        <v>4962</v>
      </c>
      <c r="J695" t="s">
        <v>4958</v>
      </c>
      <c r="K695" s="8">
        <v>44911</v>
      </c>
    </row>
    <row r="696" spans="1:11" x14ac:dyDescent="0.25">
      <c r="A696" t="s">
        <v>1922</v>
      </c>
      <c r="B696" t="s">
        <v>5766</v>
      </c>
      <c r="C696" t="s">
        <v>6085</v>
      </c>
      <c r="D696" s="8">
        <v>34103</v>
      </c>
      <c r="E696">
        <v>9551514516</v>
      </c>
      <c r="F696" t="s">
        <v>6902</v>
      </c>
      <c r="G696" t="s">
        <v>6080</v>
      </c>
      <c r="H696" t="s">
        <v>6078</v>
      </c>
      <c r="I696" t="s">
        <v>4962</v>
      </c>
      <c r="J696" t="s">
        <v>4968</v>
      </c>
      <c r="K696" s="8">
        <v>45011</v>
      </c>
    </row>
    <row r="697" spans="1:11" x14ac:dyDescent="0.25">
      <c r="A697" t="s">
        <v>6903</v>
      </c>
      <c r="B697" t="s">
        <v>6904</v>
      </c>
      <c r="C697" t="s">
        <v>6075</v>
      </c>
      <c r="D697" s="8">
        <v>20955</v>
      </c>
      <c r="E697">
        <v>9194949900</v>
      </c>
      <c r="F697" t="s">
        <v>6905</v>
      </c>
      <c r="G697" t="s">
        <v>6142</v>
      </c>
      <c r="H697" t="s">
        <v>6142</v>
      </c>
      <c r="I697" t="s">
        <v>4992</v>
      </c>
      <c r="J697" t="s">
        <v>4964</v>
      </c>
      <c r="K697" s="8">
        <v>44825</v>
      </c>
    </row>
    <row r="698" spans="1:11" x14ac:dyDescent="0.25">
      <c r="A698" t="s">
        <v>1883</v>
      </c>
      <c r="B698" t="s">
        <v>6012</v>
      </c>
      <c r="C698" t="s">
        <v>6075</v>
      </c>
      <c r="D698" s="8">
        <v>28041</v>
      </c>
      <c r="E698">
        <v>9649977856</v>
      </c>
      <c r="F698" t="s">
        <v>6906</v>
      </c>
      <c r="G698" t="s">
        <v>6121</v>
      </c>
      <c r="H698" t="s">
        <v>6122</v>
      </c>
      <c r="I698" t="s">
        <v>4962</v>
      </c>
      <c r="J698" t="s">
        <v>4964</v>
      </c>
      <c r="K698" s="8">
        <v>45478</v>
      </c>
    </row>
    <row r="699" spans="1:11" x14ac:dyDescent="0.25">
      <c r="A699" t="s">
        <v>1958</v>
      </c>
      <c r="B699" t="s">
        <v>5573</v>
      </c>
      <c r="C699" t="s">
        <v>6075</v>
      </c>
      <c r="D699" s="8">
        <v>38622</v>
      </c>
      <c r="E699">
        <v>9157483870</v>
      </c>
      <c r="F699" t="s">
        <v>6907</v>
      </c>
      <c r="G699" t="s">
        <v>6121</v>
      </c>
      <c r="H699" t="s">
        <v>6122</v>
      </c>
      <c r="I699" t="s">
        <v>4962</v>
      </c>
      <c r="J699" t="s">
        <v>4968</v>
      </c>
      <c r="K699" s="8">
        <v>44302</v>
      </c>
    </row>
    <row r="700" spans="1:11" x14ac:dyDescent="0.25">
      <c r="A700" t="s">
        <v>1967</v>
      </c>
      <c r="B700" t="s">
        <v>5601</v>
      </c>
      <c r="C700" t="s">
        <v>6085</v>
      </c>
      <c r="D700" s="8">
        <v>20285</v>
      </c>
      <c r="E700">
        <v>9967026146</v>
      </c>
      <c r="F700" t="s">
        <v>6908</v>
      </c>
      <c r="G700" t="s">
        <v>6125</v>
      </c>
      <c r="H700" t="s">
        <v>6109</v>
      </c>
      <c r="I700" t="s">
        <v>4962</v>
      </c>
      <c r="J700" t="s">
        <v>4958</v>
      </c>
      <c r="K700" s="8">
        <v>44996</v>
      </c>
    </row>
    <row r="701" spans="1:11" x14ac:dyDescent="0.25">
      <c r="A701" t="s">
        <v>4332</v>
      </c>
      <c r="B701" t="s">
        <v>5964</v>
      </c>
      <c r="C701" t="s">
        <v>6075</v>
      </c>
      <c r="D701" s="8">
        <v>21870</v>
      </c>
      <c r="E701">
        <v>9158725903</v>
      </c>
      <c r="F701" t="s">
        <v>6909</v>
      </c>
      <c r="G701" t="s">
        <v>6105</v>
      </c>
      <c r="H701" t="s">
        <v>6106</v>
      </c>
      <c r="I701" t="s">
        <v>4962</v>
      </c>
      <c r="J701" t="s">
        <v>4968</v>
      </c>
      <c r="K701" s="8">
        <v>43447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00D6B-E30D-436E-893F-C519E32AFA7D}">
  <dimension ref="A1:J151"/>
  <sheetViews>
    <sheetView workbookViewId="0"/>
  </sheetViews>
  <sheetFormatPr defaultRowHeight="15" x14ac:dyDescent="0.25"/>
  <cols>
    <col min="1" max="1" width="13" bestFit="1" customWidth="1"/>
    <col min="2" max="2" width="36.42578125" bestFit="1" customWidth="1"/>
    <col min="3" max="3" width="13.2851562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0.140625" bestFit="1" customWidth="1"/>
    <col min="10" max="10" width="8.7109375" bestFit="1" customWidth="1"/>
  </cols>
  <sheetData>
    <row r="1" spans="1:10" x14ac:dyDescent="0.25">
      <c r="A1" t="s">
        <v>3</v>
      </c>
      <c r="B1" t="s">
        <v>4626</v>
      </c>
      <c r="C1" t="s">
        <v>4627</v>
      </c>
      <c r="D1" t="s">
        <v>4628</v>
      </c>
      <c r="E1" t="s">
        <v>4629</v>
      </c>
      <c r="F1" t="s">
        <v>4630</v>
      </c>
      <c r="G1" t="s">
        <v>4631</v>
      </c>
      <c r="H1" t="s">
        <v>4632</v>
      </c>
      <c r="I1" t="s">
        <v>4633</v>
      </c>
      <c r="J1" t="s">
        <v>4634</v>
      </c>
    </row>
    <row r="2" spans="1:10" x14ac:dyDescent="0.25">
      <c r="A2" t="s">
        <v>409</v>
      </c>
      <c r="B2" t="s">
        <v>4635</v>
      </c>
      <c r="C2" t="s">
        <v>4636</v>
      </c>
      <c r="D2" t="s">
        <v>4637</v>
      </c>
      <c r="E2" t="s">
        <v>4638</v>
      </c>
      <c r="F2">
        <v>184.74</v>
      </c>
      <c r="G2">
        <v>299.73</v>
      </c>
      <c r="H2" t="s">
        <v>4639</v>
      </c>
      <c r="I2" t="s">
        <v>4640</v>
      </c>
      <c r="J2" t="s">
        <v>4641</v>
      </c>
    </row>
    <row r="3" spans="1:10" x14ac:dyDescent="0.25">
      <c r="A3" t="s">
        <v>389</v>
      </c>
      <c r="B3" t="s">
        <v>4854</v>
      </c>
      <c r="C3" t="s">
        <v>4847</v>
      </c>
      <c r="D3" t="s">
        <v>4848</v>
      </c>
      <c r="F3">
        <v>69.09</v>
      </c>
      <c r="G3">
        <v>83.13</v>
      </c>
      <c r="H3" t="s">
        <v>4855</v>
      </c>
      <c r="I3" t="s">
        <v>4669</v>
      </c>
      <c r="J3" t="s">
        <v>4641</v>
      </c>
    </row>
    <row r="4" spans="1:10" x14ac:dyDescent="0.25">
      <c r="A4" t="s">
        <v>499</v>
      </c>
      <c r="B4" t="s">
        <v>4816</v>
      </c>
      <c r="C4" t="s">
        <v>4847</v>
      </c>
      <c r="D4" t="s">
        <v>4848</v>
      </c>
      <c r="E4" t="s">
        <v>4833</v>
      </c>
      <c r="F4">
        <v>347.47</v>
      </c>
      <c r="G4">
        <v>401.06</v>
      </c>
      <c r="H4" t="s">
        <v>4659</v>
      </c>
      <c r="I4" t="s">
        <v>4645</v>
      </c>
      <c r="J4" t="s">
        <v>4641</v>
      </c>
    </row>
    <row r="5" spans="1:10" x14ac:dyDescent="0.25">
      <c r="A5" t="s">
        <v>426</v>
      </c>
      <c r="B5" t="s">
        <v>4856</v>
      </c>
      <c r="C5" t="s">
        <v>4847</v>
      </c>
      <c r="D5" t="s">
        <v>4848</v>
      </c>
      <c r="E5" t="s">
        <v>4830</v>
      </c>
      <c r="F5">
        <v>237.89</v>
      </c>
      <c r="G5">
        <v>290.45</v>
      </c>
      <c r="H5" t="s">
        <v>4687</v>
      </c>
      <c r="I5" t="s">
        <v>4649</v>
      </c>
      <c r="J5" t="s">
        <v>4641</v>
      </c>
    </row>
    <row r="6" spans="1:10" x14ac:dyDescent="0.25">
      <c r="A6" t="s">
        <v>686</v>
      </c>
      <c r="B6" t="s">
        <v>4857</v>
      </c>
      <c r="C6" t="s">
        <v>4847</v>
      </c>
      <c r="D6" t="s">
        <v>4848</v>
      </c>
      <c r="E6" t="s">
        <v>4830</v>
      </c>
      <c r="F6">
        <v>387.16</v>
      </c>
      <c r="G6">
        <v>451.89</v>
      </c>
      <c r="H6" t="s">
        <v>4858</v>
      </c>
      <c r="I6" t="s">
        <v>4645</v>
      </c>
      <c r="J6" t="s">
        <v>4641</v>
      </c>
    </row>
    <row r="7" spans="1:10" x14ac:dyDescent="0.25">
      <c r="A7" t="s">
        <v>326</v>
      </c>
      <c r="B7" t="s">
        <v>4859</v>
      </c>
      <c r="C7" t="s">
        <v>4847</v>
      </c>
      <c r="D7" t="s">
        <v>4848</v>
      </c>
      <c r="E7" t="s">
        <v>4833</v>
      </c>
      <c r="F7">
        <v>340.9</v>
      </c>
      <c r="G7">
        <v>400.33</v>
      </c>
      <c r="H7" t="s">
        <v>4668</v>
      </c>
      <c r="I7" t="s">
        <v>4645</v>
      </c>
      <c r="J7" t="s">
        <v>4641</v>
      </c>
    </row>
    <row r="8" spans="1:10" x14ac:dyDescent="0.25">
      <c r="A8" t="s">
        <v>176</v>
      </c>
      <c r="B8" t="s">
        <v>4860</v>
      </c>
      <c r="C8" t="s">
        <v>4847</v>
      </c>
      <c r="D8" t="s">
        <v>4848</v>
      </c>
      <c r="E8" t="s">
        <v>4830</v>
      </c>
      <c r="F8">
        <v>303.41000000000003</v>
      </c>
      <c r="G8">
        <v>355.64</v>
      </c>
      <c r="H8" t="s">
        <v>4788</v>
      </c>
      <c r="I8" t="s">
        <v>4652</v>
      </c>
      <c r="J8" t="s">
        <v>4641</v>
      </c>
    </row>
    <row r="9" spans="1:10" x14ac:dyDescent="0.25">
      <c r="A9" t="s">
        <v>454</v>
      </c>
      <c r="B9" t="s">
        <v>4853</v>
      </c>
      <c r="C9" t="s">
        <v>4847</v>
      </c>
      <c r="D9" t="s">
        <v>4848</v>
      </c>
      <c r="E9" t="s">
        <v>4833</v>
      </c>
      <c r="F9">
        <v>310.38</v>
      </c>
      <c r="G9">
        <v>365.92</v>
      </c>
      <c r="H9" t="s">
        <v>4810</v>
      </c>
      <c r="I9" t="s">
        <v>4652</v>
      </c>
      <c r="J9" t="s">
        <v>4641</v>
      </c>
    </row>
    <row r="10" spans="1:10" x14ac:dyDescent="0.25">
      <c r="A10" t="s">
        <v>164</v>
      </c>
      <c r="B10" t="s">
        <v>4861</v>
      </c>
      <c r="C10" t="s">
        <v>4847</v>
      </c>
      <c r="D10" t="s">
        <v>4848</v>
      </c>
      <c r="E10" t="s">
        <v>4833</v>
      </c>
      <c r="F10">
        <v>153.41999999999999</v>
      </c>
      <c r="G10">
        <v>191.13</v>
      </c>
      <c r="H10" t="s">
        <v>4862</v>
      </c>
      <c r="I10" t="s">
        <v>4640</v>
      </c>
      <c r="J10" t="s">
        <v>4641</v>
      </c>
    </row>
    <row r="11" spans="1:10" x14ac:dyDescent="0.25">
      <c r="A11" t="s">
        <v>727</v>
      </c>
      <c r="B11" t="s">
        <v>4867</v>
      </c>
      <c r="C11" t="s">
        <v>4864</v>
      </c>
      <c r="D11" t="s">
        <v>4865</v>
      </c>
      <c r="E11" t="s">
        <v>4868</v>
      </c>
      <c r="F11">
        <v>196.3</v>
      </c>
      <c r="G11">
        <v>227</v>
      </c>
      <c r="H11" t="s">
        <v>4661</v>
      </c>
      <c r="I11" t="s">
        <v>4645</v>
      </c>
      <c r="J11" t="s">
        <v>4641</v>
      </c>
    </row>
    <row r="12" spans="1:10" x14ac:dyDescent="0.25">
      <c r="A12" t="s">
        <v>1096</v>
      </c>
      <c r="B12" t="s">
        <v>4869</v>
      </c>
      <c r="C12" t="s">
        <v>4864</v>
      </c>
      <c r="D12" t="s">
        <v>4870</v>
      </c>
      <c r="E12" t="s">
        <v>4868</v>
      </c>
      <c r="F12">
        <v>348.41</v>
      </c>
      <c r="G12">
        <v>405.1</v>
      </c>
      <c r="H12" t="s">
        <v>4839</v>
      </c>
      <c r="I12" t="s">
        <v>4645</v>
      </c>
      <c r="J12" t="s">
        <v>4641</v>
      </c>
    </row>
    <row r="13" spans="1:10" x14ac:dyDescent="0.25">
      <c r="A13" t="s">
        <v>158</v>
      </c>
      <c r="B13" t="s">
        <v>4871</v>
      </c>
      <c r="C13" t="s">
        <v>4864</v>
      </c>
      <c r="D13" t="s">
        <v>4865</v>
      </c>
      <c r="E13" t="s">
        <v>4872</v>
      </c>
      <c r="F13">
        <v>259.93</v>
      </c>
      <c r="G13">
        <v>306.62</v>
      </c>
      <c r="H13" t="s">
        <v>4668</v>
      </c>
      <c r="I13" t="s">
        <v>4652</v>
      </c>
      <c r="J13" t="s">
        <v>4641</v>
      </c>
    </row>
    <row r="14" spans="1:10" x14ac:dyDescent="0.25">
      <c r="A14" t="s">
        <v>680</v>
      </c>
      <c r="B14" t="s">
        <v>4873</v>
      </c>
      <c r="C14" t="s">
        <v>4864</v>
      </c>
      <c r="D14" t="s">
        <v>4874</v>
      </c>
      <c r="E14" t="s">
        <v>4868</v>
      </c>
      <c r="F14">
        <v>137.94999999999999</v>
      </c>
      <c r="G14">
        <v>157.97999999999999</v>
      </c>
      <c r="H14" t="s">
        <v>4824</v>
      </c>
      <c r="I14" t="s">
        <v>4649</v>
      </c>
      <c r="J14" t="s">
        <v>4641</v>
      </c>
    </row>
    <row r="15" spans="1:10" x14ac:dyDescent="0.25">
      <c r="A15" t="s">
        <v>509</v>
      </c>
      <c r="B15" t="s">
        <v>4875</v>
      </c>
      <c r="C15" t="s">
        <v>4864</v>
      </c>
      <c r="D15" t="s">
        <v>4874</v>
      </c>
      <c r="E15" t="s">
        <v>4866</v>
      </c>
      <c r="F15">
        <v>253.7</v>
      </c>
      <c r="G15">
        <v>291.93</v>
      </c>
      <c r="H15" t="s">
        <v>4769</v>
      </c>
      <c r="I15" t="s">
        <v>4669</v>
      </c>
      <c r="J15" t="s">
        <v>4641</v>
      </c>
    </row>
    <row r="16" spans="1:10" x14ac:dyDescent="0.25">
      <c r="A16" t="s">
        <v>170</v>
      </c>
      <c r="B16" t="s">
        <v>4876</v>
      </c>
      <c r="C16" t="s">
        <v>4864</v>
      </c>
      <c r="D16" t="s">
        <v>4870</v>
      </c>
      <c r="E16" t="s">
        <v>4868</v>
      </c>
      <c r="F16">
        <v>190.9</v>
      </c>
      <c r="G16">
        <v>225.45</v>
      </c>
      <c r="H16" t="s">
        <v>4877</v>
      </c>
      <c r="I16" t="s">
        <v>4640</v>
      </c>
      <c r="J16" t="s">
        <v>4641</v>
      </c>
    </row>
    <row r="17" spans="1:10" x14ac:dyDescent="0.25">
      <c r="A17" t="s">
        <v>77</v>
      </c>
      <c r="B17" t="s">
        <v>4863</v>
      </c>
      <c r="C17" t="s">
        <v>4864</v>
      </c>
      <c r="D17" t="s">
        <v>4865</v>
      </c>
      <c r="E17" t="s">
        <v>4866</v>
      </c>
      <c r="F17">
        <v>117.27</v>
      </c>
      <c r="G17">
        <v>131.03</v>
      </c>
      <c r="H17" t="s">
        <v>4839</v>
      </c>
      <c r="I17" t="s">
        <v>4652</v>
      </c>
      <c r="J17" t="s">
        <v>4641</v>
      </c>
    </row>
    <row r="18" spans="1:10" x14ac:dyDescent="0.25">
      <c r="A18" t="s">
        <v>203</v>
      </c>
      <c r="B18" t="s">
        <v>4852</v>
      </c>
      <c r="C18" t="s">
        <v>4847</v>
      </c>
      <c r="D18" t="s">
        <v>4848</v>
      </c>
      <c r="E18" t="s">
        <v>4833</v>
      </c>
      <c r="F18">
        <v>170.2</v>
      </c>
      <c r="G18">
        <v>205.93</v>
      </c>
      <c r="H18" t="s">
        <v>4694</v>
      </c>
      <c r="I18" t="s">
        <v>4640</v>
      </c>
      <c r="J18" t="s">
        <v>4641</v>
      </c>
    </row>
    <row r="19" spans="1:10" x14ac:dyDescent="0.25">
      <c r="A19" t="s">
        <v>605</v>
      </c>
      <c r="B19" t="s">
        <v>4851</v>
      </c>
      <c r="C19" t="s">
        <v>4847</v>
      </c>
      <c r="D19" t="s">
        <v>4848</v>
      </c>
      <c r="E19" t="s">
        <v>4830</v>
      </c>
      <c r="F19">
        <v>62.14</v>
      </c>
      <c r="G19">
        <v>75.680000000000007</v>
      </c>
      <c r="H19" t="s">
        <v>4668</v>
      </c>
      <c r="I19" t="s">
        <v>4645</v>
      </c>
      <c r="J19" t="s">
        <v>4641</v>
      </c>
    </row>
    <row r="20" spans="1:10" x14ac:dyDescent="0.25">
      <c r="A20" t="s">
        <v>802</v>
      </c>
      <c r="B20" t="s">
        <v>4850</v>
      </c>
      <c r="C20" t="s">
        <v>4847</v>
      </c>
      <c r="D20" t="s">
        <v>4848</v>
      </c>
      <c r="F20">
        <v>250.69</v>
      </c>
      <c r="G20">
        <v>298.68</v>
      </c>
      <c r="H20" t="s">
        <v>4692</v>
      </c>
      <c r="I20" t="s">
        <v>4669</v>
      </c>
      <c r="J20" t="s">
        <v>4641</v>
      </c>
    </row>
    <row r="21" spans="1:10" x14ac:dyDescent="0.25">
      <c r="A21" t="s">
        <v>1010</v>
      </c>
      <c r="B21" t="s">
        <v>4821</v>
      </c>
      <c r="C21" t="s">
        <v>4805</v>
      </c>
      <c r="D21" t="s">
        <v>4822</v>
      </c>
      <c r="E21" t="s">
        <v>4819</v>
      </c>
      <c r="F21">
        <v>215.03</v>
      </c>
      <c r="G21">
        <v>261.55</v>
      </c>
      <c r="H21" t="s">
        <v>4706</v>
      </c>
      <c r="I21" t="s">
        <v>4640</v>
      </c>
      <c r="J21" t="s">
        <v>4641</v>
      </c>
    </row>
    <row r="22" spans="1:10" x14ac:dyDescent="0.25">
      <c r="A22" t="s">
        <v>84</v>
      </c>
      <c r="B22" t="s">
        <v>4823</v>
      </c>
      <c r="C22" t="s">
        <v>4805</v>
      </c>
      <c r="D22" t="s">
        <v>4812</v>
      </c>
      <c r="E22" t="s">
        <v>4809</v>
      </c>
      <c r="F22">
        <v>194.06</v>
      </c>
      <c r="G22">
        <v>260.93</v>
      </c>
      <c r="H22" t="s">
        <v>4824</v>
      </c>
      <c r="J22" t="s">
        <v>4641</v>
      </c>
    </row>
    <row r="23" spans="1:10" x14ac:dyDescent="0.25">
      <c r="A23" t="s">
        <v>856</v>
      </c>
      <c r="B23" t="s">
        <v>4825</v>
      </c>
      <c r="C23" t="s">
        <v>4805</v>
      </c>
      <c r="D23" t="s">
        <v>4822</v>
      </c>
      <c r="E23" t="s">
        <v>4819</v>
      </c>
      <c r="F23">
        <v>206.3</v>
      </c>
      <c r="G23">
        <v>275.70999999999998</v>
      </c>
      <c r="H23" t="s">
        <v>4790</v>
      </c>
      <c r="I23" t="s">
        <v>4652</v>
      </c>
      <c r="J23" t="s">
        <v>4641</v>
      </c>
    </row>
    <row r="24" spans="1:10" x14ac:dyDescent="0.25">
      <c r="A24" t="s">
        <v>1329</v>
      </c>
      <c r="B24" t="s">
        <v>4826</v>
      </c>
      <c r="C24" t="s">
        <v>4805</v>
      </c>
      <c r="D24" t="s">
        <v>4806</v>
      </c>
      <c r="E24" t="s">
        <v>4809</v>
      </c>
      <c r="F24">
        <v>44.96</v>
      </c>
      <c r="G24">
        <v>55.81</v>
      </c>
      <c r="H24" t="s">
        <v>4779</v>
      </c>
      <c r="I24" t="s">
        <v>4669</v>
      </c>
      <c r="J24" t="s">
        <v>4641</v>
      </c>
    </row>
    <row r="25" spans="1:10" x14ac:dyDescent="0.25">
      <c r="A25" t="s">
        <v>886</v>
      </c>
      <c r="B25" t="s">
        <v>4827</v>
      </c>
      <c r="C25" t="s">
        <v>4828</v>
      </c>
      <c r="D25" t="s">
        <v>4829</v>
      </c>
      <c r="E25" t="s">
        <v>4830</v>
      </c>
      <c r="F25">
        <v>192.41</v>
      </c>
      <c r="G25">
        <v>232.92</v>
      </c>
      <c r="H25" t="s">
        <v>4759</v>
      </c>
      <c r="I25" t="s">
        <v>4652</v>
      </c>
      <c r="J25" t="s">
        <v>4641</v>
      </c>
    </row>
    <row r="26" spans="1:10" x14ac:dyDescent="0.25">
      <c r="A26" t="s">
        <v>891</v>
      </c>
      <c r="B26" t="s">
        <v>4831</v>
      </c>
      <c r="C26" t="s">
        <v>4828</v>
      </c>
      <c r="D26" t="s">
        <v>4829</v>
      </c>
      <c r="E26" t="s">
        <v>4830</v>
      </c>
      <c r="F26">
        <v>357.47</v>
      </c>
      <c r="G26">
        <v>425.88</v>
      </c>
      <c r="H26" t="s">
        <v>4639</v>
      </c>
      <c r="I26" t="s">
        <v>4645</v>
      </c>
      <c r="J26" t="s">
        <v>4641</v>
      </c>
    </row>
    <row r="27" spans="1:10" x14ac:dyDescent="0.25">
      <c r="A27" t="s">
        <v>384</v>
      </c>
      <c r="B27" t="s">
        <v>4835</v>
      </c>
      <c r="C27" t="s">
        <v>4828</v>
      </c>
      <c r="D27" t="s">
        <v>4829</v>
      </c>
      <c r="E27" t="s">
        <v>4833</v>
      </c>
      <c r="F27">
        <v>336.07</v>
      </c>
      <c r="G27">
        <v>389.61</v>
      </c>
      <c r="H27" t="s">
        <v>4759</v>
      </c>
      <c r="I27" t="s">
        <v>4649</v>
      </c>
      <c r="J27" t="s">
        <v>4641</v>
      </c>
    </row>
    <row r="28" spans="1:10" x14ac:dyDescent="0.25">
      <c r="A28" t="s">
        <v>622</v>
      </c>
      <c r="B28" t="s">
        <v>4836</v>
      </c>
      <c r="C28" t="s">
        <v>4828</v>
      </c>
      <c r="D28" t="s">
        <v>4829</v>
      </c>
      <c r="E28" t="s">
        <v>4833</v>
      </c>
      <c r="F28">
        <v>274.61</v>
      </c>
      <c r="G28">
        <v>327.08</v>
      </c>
      <c r="H28" t="s">
        <v>4837</v>
      </c>
      <c r="I28" t="s">
        <v>4652</v>
      </c>
      <c r="J28" t="s">
        <v>4641</v>
      </c>
    </row>
    <row r="29" spans="1:10" x14ac:dyDescent="0.25">
      <c r="A29" t="s">
        <v>459</v>
      </c>
      <c r="B29" t="s">
        <v>4838</v>
      </c>
      <c r="C29" t="s">
        <v>4828</v>
      </c>
      <c r="D29" t="s">
        <v>4829</v>
      </c>
      <c r="E29" t="s">
        <v>4830</v>
      </c>
      <c r="F29">
        <v>59.37</v>
      </c>
      <c r="G29">
        <v>71.290000000000006</v>
      </c>
      <c r="H29" t="s">
        <v>4839</v>
      </c>
      <c r="I29" t="s">
        <v>4645</v>
      </c>
      <c r="J29" t="s">
        <v>4641</v>
      </c>
    </row>
    <row r="30" spans="1:10" x14ac:dyDescent="0.25">
      <c r="A30" t="s">
        <v>518</v>
      </c>
      <c r="B30" t="s">
        <v>4840</v>
      </c>
      <c r="C30" t="s">
        <v>4828</v>
      </c>
      <c r="D30" t="s">
        <v>4829</v>
      </c>
      <c r="E30" t="s">
        <v>4833</v>
      </c>
      <c r="F30">
        <v>341.24</v>
      </c>
      <c r="G30">
        <v>404.97</v>
      </c>
      <c r="H30" t="s">
        <v>4803</v>
      </c>
      <c r="I30" t="s">
        <v>4669</v>
      </c>
      <c r="J30" t="s">
        <v>4641</v>
      </c>
    </row>
    <row r="31" spans="1:10" x14ac:dyDescent="0.25">
      <c r="A31" t="s">
        <v>432</v>
      </c>
      <c r="B31" t="s">
        <v>4841</v>
      </c>
      <c r="C31" t="s">
        <v>4828</v>
      </c>
      <c r="D31" t="s">
        <v>4829</v>
      </c>
      <c r="E31" t="s">
        <v>4830</v>
      </c>
      <c r="F31">
        <v>251.42</v>
      </c>
      <c r="G31">
        <v>305.67</v>
      </c>
      <c r="H31" t="s">
        <v>4842</v>
      </c>
      <c r="I31" t="s">
        <v>4652</v>
      </c>
      <c r="J31" t="s">
        <v>4641</v>
      </c>
    </row>
    <row r="32" spans="1:10" x14ac:dyDescent="0.25">
      <c r="A32" t="s">
        <v>895</v>
      </c>
      <c r="B32" t="s">
        <v>4843</v>
      </c>
      <c r="C32" t="s">
        <v>4828</v>
      </c>
      <c r="D32" t="s">
        <v>4829</v>
      </c>
      <c r="E32" t="s">
        <v>4830</v>
      </c>
      <c r="F32">
        <v>370.18</v>
      </c>
      <c r="G32">
        <v>438.7</v>
      </c>
      <c r="H32" t="s">
        <v>4766</v>
      </c>
      <c r="I32" t="s">
        <v>4640</v>
      </c>
      <c r="J32" t="s">
        <v>4641</v>
      </c>
    </row>
    <row r="33" spans="1:10" x14ac:dyDescent="0.25">
      <c r="A33" t="s">
        <v>723</v>
      </c>
      <c r="B33" t="s">
        <v>4844</v>
      </c>
      <c r="C33" t="s">
        <v>4828</v>
      </c>
      <c r="D33" t="s">
        <v>4829</v>
      </c>
      <c r="E33" t="s">
        <v>4833</v>
      </c>
      <c r="F33">
        <v>301.57</v>
      </c>
      <c r="G33">
        <v>376.11</v>
      </c>
      <c r="H33" t="s">
        <v>4648</v>
      </c>
      <c r="I33" t="s">
        <v>4669</v>
      </c>
      <c r="J33" t="s">
        <v>4641</v>
      </c>
    </row>
    <row r="34" spans="1:10" x14ac:dyDescent="0.25">
      <c r="A34" t="s">
        <v>661</v>
      </c>
      <c r="B34" t="s">
        <v>4845</v>
      </c>
      <c r="C34" t="s">
        <v>4828</v>
      </c>
      <c r="D34" t="s">
        <v>4829</v>
      </c>
      <c r="E34" t="s">
        <v>4830</v>
      </c>
      <c r="F34">
        <v>192.39</v>
      </c>
      <c r="G34">
        <v>224.28</v>
      </c>
      <c r="H34" t="s">
        <v>4783</v>
      </c>
      <c r="I34" t="s">
        <v>4649</v>
      </c>
      <c r="J34" t="s">
        <v>4641</v>
      </c>
    </row>
    <row r="35" spans="1:10" x14ac:dyDescent="0.25">
      <c r="A35" t="s">
        <v>414</v>
      </c>
      <c r="B35" t="s">
        <v>4846</v>
      </c>
      <c r="C35" t="s">
        <v>4847</v>
      </c>
      <c r="D35" t="s">
        <v>4848</v>
      </c>
      <c r="E35" t="s">
        <v>4833</v>
      </c>
      <c r="F35">
        <v>79.819999999999993</v>
      </c>
      <c r="G35">
        <v>96.72</v>
      </c>
      <c r="H35" t="s">
        <v>4849</v>
      </c>
      <c r="I35" t="s">
        <v>4649</v>
      </c>
      <c r="J35" t="s">
        <v>4641</v>
      </c>
    </row>
    <row r="36" spans="1:10" x14ac:dyDescent="0.25">
      <c r="A36" t="s">
        <v>539</v>
      </c>
      <c r="B36" t="s">
        <v>4878</v>
      </c>
      <c r="C36" t="s">
        <v>4864</v>
      </c>
      <c r="D36" t="s">
        <v>4874</v>
      </c>
      <c r="F36">
        <v>210.52</v>
      </c>
      <c r="G36">
        <v>251.73</v>
      </c>
      <c r="H36" t="s">
        <v>4879</v>
      </c>
      <c r="I36" t="s">
        <v>4652</v>
      </c>
      <c r="J36" t="s">
        <v>4641</v>
      </c>
    </row>
    <row r="37" spans="1:10" x14ac:dyDescent="0.25">
      <c r="A37" t="s">
        <v>449</v>
      </c>
      <c r="B37" t="s">
        <v>4817</v>
      </c>
      <c r="C37" t="s">
        <v>4805</v>
      </c>
      <c r="D37" t="s">
        <v>4814</v>
      </c>
      <c r="E37" t="s">
        <v>4807</v>
      </c>
      <c r="F37">
        <v>320.19</v>
      </c>
      <c r="G37">
        <v>395.66</v>
      </c>
      <c r="H37" t="s">
        <v>4709</v>
      </c>
      <c r="I37" t="s">
        <v>4652</v>
      </c>
      <c r="J37" t="s">
        <v>4641</v>
      </c>
    </row>
    <row r="38" spans="1:10" x14ac:dyDescent="0.25">
      <c r="A38" t="s">
        <v>1269</v>
      </c>
      <c r="B38" t="s">
        <v>4880</v>
      </c>
      <c r="C38" t="s">
        <v>4864</v>
      </c>
      <c r="D38" t="s">
        <v>4874</v>
      </c>
      <c r="E38" t="s">
        <v>4868</v>
      </c>
      <c r="F38">
        <v>211.73</v>
      </c>
      <c r="G38">
        <v>236.56</v>
      </c>
      <c r="H38" t="s">
        <v>4881</v>
      </c>
      <c r="I38" t="s">
        <v>4645</v>
      </c>
      <c r="J38" t="s">
        <v>4641</v>
      </c>
    </row>
    <row r="39" spans="1:10" x14ac:dyDescent="0.25">
      <c r="A39" t="s">
        <v>666</v>
      </c>
      <c r="B39" t="s">
        <v>4883</v>
      </c>
      <c r="C39" t="s">
        <v>4864</v>
      </c>
      <c r="D39" t="s">
        <v>4874</v>
      </c>
      <c r="E39" t="s">
        <v>4868</v>
      </c>
      <c r="F39">
        <v>319.91000000000003</v>
      </c>
      <c r="G39">
        <v>372.61</v>
      </c>
      <c r="H39" t="s">
        <v>4884</v>
      </c>
      <c r="I39" t="s">
        <v>4649</v>
      </c>
      <c r="J39" t="s">
        <v>4641</v>
      </c>
    </row>
    <row r="40" spans="1:10" x14ac:dyDescent="0.25">
      <c r="A40" t="s">
        <v>130</v>
      </c>
      <c r="B40" t="s">
        <v>4923</v>
      </c>
      <c r="C40" t="s">
        <v>4908</v>
      </c>
      <c r="D40" t="s">
        <v>4915</v>
      </c>
      <c r="E40" t="s">
        <v>4924</v>
      </c>
      <c r="F40">
        <v>293.05</v>
      </c>
      <c r="G40">
        <v>379.12</v>
      </c>
      <c r="H40" t="s">
        <v>4694</v>
      </c>
      <c r="I40" t="s">
        <v>4669</v>
      </c>
      <c r="J40" t="s">
        <v>4641</v>
      </c>
    </row>
    <row r="41" spans="1:10" x14ac:dyDescent="0.25">
      <c r="A41" t="s">
        <v>647</v>
      </c>
      <c r="B41" t="s">
        <v>4925</v>
      </c>
      <c r="C41" t="s">
        <v>4908</v>
      </c>
      <c r="D41" t="s">
        <v>4915</v>
      </c>
      <c r="E41" t="s">
        <v>4868</v>
      </c>
      <c r="F41">
        <v>91.18</v>
      </c>
      <c r="G41">
        <v>123.11</v>
      </c>
      <c r="H41" t="s">
        <v>4926</v>
      </c>
      <c r="I41" t="s">
        <v>4649</v>
      </c>
      <c r="J41" t="s">
        <v>4641</v>
      </c>
    </row>
    <row r="42" spans="1:10" x14ac:dyDescent="0.25">
      <c r="A42" t="s">
        <v>755</v>
      </c>
      <c r="B42" t="s">
        <v>4927</v>
      </c>
      <c r="C42" t="s">
        <v>4908</v>
      </c>
      <c r="D42" t="s">
        <v>4909</v>
      </c>
      <c r="E42" t="s">
        <v>4924</v>
      </c>
      <c r="F42">
        <v>351.87</v>
      </c>
      <c r="G42">
        <v>442.14</v>
      </c>
      <c r="H42" t="s">
        <v>4737</v>
      </c>
      <c r="I42" t="s">
        <v>4649</v>
      </c>
      <c r="J42" t="s">
        <v>4641</v>
      </c>
    </row>
    <row r="43" spans="1:10" x14ac:dyDescent="0.25">
      <c r="A43" t="s">
        <v>20</v>
      </c>
      <c r="B43" t="s">
        <v>4928</v>
      </c>
      <c r="C43" t="s">
        <v>4908</v>
      </c>
      <c r="D43" t="s">
        <v>4915</v>
      </c>
      <c r="E43" t="s">
        <v>4924</v>
      </c>
      <c r="F43">
        <v>319.64</v>
      </c>
      <c r="G43">
        <v>416.08</v>
      </c>
      <c r="H43" t="s">
        <v>4698</v>
      </c>
      <c r="I43" t="s">
        <v>4652</v>
      </c>
      <c r="J43" t="s">
        <v>4641</v>
      </c>
    </row>
    <row r="44" spans="1:10" x14ac:dyDescent="0.25">
      <c r="A44" t="s">
        <v>2158</v>
      </c>
      <c r="B44" t="s">
        <v>4929</v>
      </c>
      <c r="C44" t="s">
        <v>4930</v>
      </c>
      <c r="D44" t="s">
        <v>4931</v>
      </c>
      <c r="E44" t="s">
        <v>4932</v>
      </c>
      <c r="F44">
        <v>70.7</v>
      </c>
      <c r="G44">
        <v>91.61</v>
      </c>
      <c r="H44" t="s">
        <v>4651</v>
      </c>
      <c r="I44" t="s">
        <v>4640</v>
      </c>
      <c r="J44" t="s">
        <v>4641</v>
      </c>
    </row>
    <row r="45" spans="1:10" x14ac:dyDescent="0.25">
      <c r="A45" t="s">
        <v>1991</v>
      </c>
      <c r="B45" t="s">
        <v>4933</v>
      </c>
      <c r="C45" t="s">
        <v>4930</v>
      </c>
      <c r="D45" t="s">
        <v>4931</v>
      </c>
      <c r="E45" t="s">
        <v>4819</v>
      </c>
      <c r="F45">
        <v>260.06</v>
      </c>
      <c r="G45">
        <v>352.51</v>
      </c>
      <c r="H45" t="s">
        <v>4884</v>
      </c>
      <c r="I45" t="s">
        <v>4645</v>
      </c>
      <c r="J45" t="s">
        <v>4641</v>
      </c>
    </row>
    <row r="46" spans="1:10" x14ac:dyDescent="0.25">
      <c r="A46" t="s">
        <v>360</v>
      </c>
      <c r="B46" t="s">
        <v>4922</v>
      </c>
      <c r="C46" t="s">
        <v>4908</v>
      </c>
      <c r="D46" t="s">
        <v>4909</v>
      </c>
      <c r="E46" t="s">
        <v>4868</v>
      </c>
      <c r="F46">
        <v>262.8</v>
      </c>
      <c r="G46">
        <v>353.05</v>
      </c>
      <c r="H46" t="s">
        <v>4884</v>
      </c>
      <c r="I46" t="s">
        <v>4652</v>
      </c>
      <c r="J46" t="s">
        <v>4641</v>
      </c>
    </row>
    <row r="47" spans="1:10" x14ac:dyDescent="0.25">
      <c r="A47" t="s">
        <v>572</v>
      </c>
      <c r="B47" t="s">
        <v>4934</v>
      </c>
      <c r="C47" t="s">
        <v>4930</v>
      </c>
      <c r="D47" t="s">
        <v>4935</v>
      </c>
      <c r="E47" t="s">
        <v>4819</v>
      </c>
      <c r="F47">
        <v>36.65</v>
      </c>
      <c r="G47">
        <v>46.76</v>
      </c>
      <c r="H47" t="s">
        <v>4936</v>
      </c>
      <c r="I47" t="s">
        <v>4649</v>
      </c>
      <c r="J47" t="s">
        <v>4641</v>
      </c>
    </row>
    <row r="48" spans="1:10" x14ac:dyDescent="0.25">
      <c r="A48" t="s">
        <v>290</v>
      </c>
      <c r="B48" t="s">
        <v>4939</v>
      </c>
      <c r="C48" t="s">
        <v>4930</v>
      </c>
      <c r="D48" t="s">
        <v>4931</v>
      </c>
      <c r="E48" t="s">
        <v>4940</v>
      </c>
      <c r="F48">
        <v>155.65</v>
      </c>
      <c r="G48">
        <v>210.36</v>
      </c>
      <c r="H48" t="s">
        <v>4877</v>
      </c>
      <c r="J48" t="s">
        <v>4641</v>
      </c>
    </row>
    <row r="49" spans="1:10" x14ac:dyDescent="0.25">
      <c r="A49" t="s">
        <v>1668</v>
      </c>
      <c r="B49" t="s">
        <v>4941</v>
      </c>
      <c r="C49" t="s">
        <v>4930</v>
      </c>
      <c r="D49" t="s">
        <v>4938</v>
      </c>
      <c r="E49" t="s">
        <v>4940</v>
      </c>
      <c r="F49">
        <v>186.04</v>
      </c>
      <c r="G49">
        <v>242.22</v>
      </c>
      <c r="H49" t="s">
        <v>4901</v>
      </c>
      <c r="I49" t="s">
        <v>4645</v>
      </c>
      <c r="J49" t="s">
        <v>4641</v>
      </c>
    </row>
    <row r="50" spans="1:10" x14ac:dyDescent="0.25">
      <c r="A50" t="s">
        <v>2768</v>
      </c>
      <c r="B50" t="s">
        <v>4942</v>
      </c>
      <c r="C50" t="s">
        <v>4930</v>
      </c>
      <c r="D50" t="s">
        <v>4938</v>
      </c>
      <c r="E50" t="s">
        <v>4940</v>
      </c>
      <c r="F50">
        <v>282.99</v>
      </c>
      <c r="G50">
        <v>367.25</v>
      </c>
      <c r="H50" t="s">
        <v>4716</v>
      </c>
      <c r="I50" t="s">
        <v>4649</v>
      </c>
      <c r="J50" t="s">
        <v>4641</v>
      </c>
    </row>
    <row r="51" spans="1:10" x14ac:dyDescent="0.25">
      <c r="A51" t="s">
        <v>1539</v>
      </c>
      <c r="B51" t="s">
        <v>4943</v>
      </c>
      <c r="C51" t="s">
        <v>4930</v>
      </c>
      <c r="D51" t="s">
        <v>4935</v>
      </c>
      <c r="E51" t="s">
        <v>4932</v>
      </c>
      <c r="F51">
        <v>49.99</v>
      </c>
      <c r="G51">
        <v>66.400000000000006</v>
      </c>
      <c r="H51" t="s">
        <v>4766</v>
      </c>
      <c r="I51" t="s">
        <v>4669</v>
      </c>
      <c r="J51" t="s">
        <v>4641</v>
      </c>
    </row>
    <row r="52" spans="1:10" x14ac:dyDescent="0.25">
      <c r="A52" t="s">
        <v>320</v>
      </c>
      <c r="B52" t="s">
        <v>4944</v>
      </c>
      <c r="C52" t="s">
        <v>4930</v>
      </c>
      <c r="D52" t="s">
        <v>4938</v>
      </c>
      <c r="E52" t="s">
        <v>4819</v>
      </c>
      <c r="F52">
        <v>50.43</v>
      </c>
      <c r="G52">
        <v>67.37</v>
      </c>
      <c r="H52" t="s">
        <v>4783</v>
      </c>
      <c r="I52" t="s">
        <v>4645</v>
      </c>
      <c r="J52" t="s">
        <v>4641</v>
      </c>
    </row>
    <row r="53" spans="1:10" x14ac:dyDescent="0.25">
      <c r="A53" t="s">
        <v>1869</v>
      </c>
      <c r="B53" t="s">
        <v>4945</v>
      </c>
      <c r="C53" t="s">
        <v>4930</v>
      </c>
      <c r="D53" t="s">
        <v>4931</v>
      </c>
      <c r="E53" t="s">
        <v>4932</v>
      </c>
      <c r="F53">
        <v>83.33</v>
      </c>
      <c r="G53">
        <v>108.97</v>
      </c>
      <c r="H53" t="s">
        <v>4879</v>
      </c>
      <c r="I53" t="s">
        <v>4652</v>
      </c>
      <c r="J53" t="s">
        <v>4641</v>
      </c>
    </row>
    <row r="54" spans="1:10" x14ac:dyDescent="0.25">
      <c r="A54" t="s">
        <v>95</v>
      </c>
      <c r="B54" t="s">
        <v>4937</v>
      </c>
      <c r="C54" t="s">
        <v>4930</v>
      </c>
      <c r="D54" t="s">
        <v>4938</v>
      </c>
      <c r="E54" t="s">
        <v>4932</v>
      </c>
      <c r="F54">
        <v>395.87</v>
      </c>
      <c r="G54">
        <v>522.78</v>
      </c>
      <c r="H54" t="s">
        <v>4905</v>
      </c>
      <c r="I54" t="s">
        <v>4652</v>
      </c>
      <c r="J54" t="s">
        <v>4641</v>
      </c>
    </row>
    <row r="55" spans="1:10" x14ac:dyDescent="0.25">
      <c r="A55" t="s">
        <v>242</v>
      </c>
      <c r="B55" t="s">
        <v>4921</v>
      </c>
      <c r="C55" t="s">
        <v>4908</v>
      </c>
      <c r="D55" t="s">
        <v>4909</v>
      </c>
      <c r="E55" t="s">
        <v>4868</v>
      </c>
      <c r="F55">
        <v>62.25</v>
      </c>
      <c r="G55">
        <v>80.5</v>
      </c>
      <c r="H55" t="s">
        <v>4771</v>
      </c>
      <c r="I55" t="s">
        <v>4652</v>
      </c>
      <c r="J55" t="s">
        <v>4641</v>
      </c>
    </row>
    <row r="56" spans="1:10" x14ac:dyDescent="0.25">
      <c r="A56" t="s">
        <v>928</v>
      </c>
      <c r="B56" t="s">
        <v>4919</v>
      </c>
      <c r="C56" t="s">
        <v>4908</v>
      </c>
      <c r="D56" t="s">
        <v>4920</v>
      </c>
      <c r="E56" t="s">
        <v>4912</v>
      </c>
      <c r="F56">
        <v>253.83</v>
      </c>
      <c r="G56">
        <v>351.78</v>
      </c>
      <c r="H56" t="s">
        <v>4659</v>
      </c>
      <c r="I56" t="s">
        <v>4649</v>
      </c>
      <c r="J56" t="s">
        <v>4641</v>
      </c>
    </row>
    <row r="57" spans="1:10" x14ac:dyDescent="0.25">
      <c r="A57" t="s">
        <v>137</v>
      </c>
      <c r="B57" t="s">
        <v>4917</v>
      </c>
      <c r="C57" t="s">
        <v>4908</v>
      </c>
      <c r="D57" t="s">
        <v>4909</v>
      </c>
      <c r="E57" t="s">
        <v>4918</v>
      </c>
      <c r="F57">
        <v>72.290000000000006</v>
      </c>
      <c r="G57">
        <v>93.47</v>
      </c>
      <c r="H57" t="s">
        <v>4679</v>
      </c>
      <c r="I57" t="s">
        <v>4640</v>
      </c>
      <c r="J57" t="s">
        <v>4641</v>
      </c>
    </row>
    <row r="58" spans="1:10" x14ac:dyDescent="0.25">
      <c r="A58" t="s">
        <v>2391</v>
      </c>
      <c r="B58" t="s">
        <v>4885</v>
      </c>
      <c r="C58" t="s">
        <v>4864</v>
      </c>
      <c r="D58" t="s">
        <v>4865</v>
      </c>
      <c r="E58" t="s">
        <v>4868</v>
      </c>
      <c r="F58">
        <v>127.98</v>
      </c>
      <c r="G58">
        <v>150.04</v>
      </c>
      <c r="H58" t="s">
        <v>4698</v>
      </c>
      <c r="I58" t="s">
        <v>4669</v>
      </c>
      <c r="J58" t="s">
        <v>4641</v>
      </c>
    </row>
    <row r="59" spans="1:10" x14ac:dyDescent="0.25">
      <c r="A59" t="s">
        <v>1706</v>
      </c>
      <c r="B59" t="s">
        <v>4886</v>
      </c>
      <c r="C59" t="s">
        <v>4887</v>
      </c>
      <c r="D59" t="s">
        <v>4888</v>
      </c>
      <c r="E59" t="s">
        <v>4889</v>
      </c>
      <c r="F59">
        <v>241.44</v>
      </c>
      <c r="G59">
        <v>268.32</v>
      </c>
      <c r="H59" t="s">
        <v>4890</v>
      </c>
      <c r="I59" t="s">
        <v>4649</v>
      </c>
      <c r="J59" t="s">
        <v>4641</v>
      </c>
    </row>
    <row r="60" spans="1:10" x14ac:dyDescent="0.25">
      <c r="A60" t="s">
        <v>269</v>
      </c>
      <c r="B60" t="s">
        <v>4835</v>
      </c>
      <c r="C60" t="s">
        <v>4887</v>
      </c>
      <c r="D60" t="s">
        <v>4891</v>
      </c>
      <c r="E60" t="s">
        <v>4892</v>
      </c>
      <c r="F60">
        <v>137.63999999999999</v>
      </c>
      <c r="G60">
        <v>155.55000000000001</v>
      </c>
      <c r="H60" t="s">
        <v>4742</v>
      </c>
      <c r="I60" t="s">
        <v>4640</v>
      </c>
      <c r="J60" t="s">
        <v>4641</v>
      </c>
    </row>
    <row r="61" spans="1:10" x14ac:dyDescent="0.25">
      <c r="A61" t="s">
        <v>37</v>
      </c>
      <c r="B61" t="s">
        <v>4893</v>
      </c>
      <c r="C61" t="s">
        <v>4887</v>
      </c>
      <c r="D61" t="s">
        <v>4894</v>
      </c>
      <c r="E61" t="s">
        <v>4895</v>
      </c>
      <c r="F61">
        <v>213.23</v>
      </c>
      <c r="G61">
        <v>234.86</v>
      </c>
      <c r="H61" t="s">
        <v>4783</v>
      </c>
      <c r="J61" t="s">
        <v>4641</v>
      </c>
    </row>
    <row r="62" spans="1:10" x14ac:dyDescent="0.25">
      <c r="A62" t="s">
        <v>1194</v>
      </c>
      <c r="B62" t="s">
        <v>4896</v>
      </c>
      <c r="C62" t="s">
        <v>4887</v>
      </c>
      <c r="D62" t="s">
        <v>4888</v>
      </c>
      <c r="E62" t="s">
        <v>4889</v>
      </c>
      <c r="F62">
        <v>92.96</v>
      </c>
      <c r="G62">
        <v>109.69</v>
      </c>
      <c r="H62" t="s">
        <v>4839</v>
      </c>
      <c r="I62" t="s">
        <v>4652</v>
      </c>
      <c r="J62" t="s">
        <v>4641</v>
      </c>
    </row>
    <row r="63" spans="1:10" x14ac:dyDescent="0.25">
      <c r="A63" t="s">
        <v>247</v>
      </c>
      <c r="B63" t="s">
        <v>4897</v>
      </c>
      <c r="C63" t="s">
        <v>4887</v>
      </c>
      <c r="D63" t="s">
        <v>4898</v>
      </c>
      <c r="E63" t="s">
        <v>4892</v>
      </c>
      <c r="F63">
        <v>271.52999999999997</v>
      </c>
      <c r="G63">
        <v>223.15</v>
      </c>
      <c r="H63" t="s">
        <v>4858</v>
      </c>
      <c r="I63" t="s">
        <v>4640</v>
      </c>
      <c r="J63" t="s">
        <v>4641</v>
      </c>
    </row>
    <row r="64" spans="1:10" x14ac:dyDescent="0.25">
      <c r="A64" t="s">
        <v>1490</v>
      </c>
      <c r="B64" t="s">
        <v>4899</v>
      </c>
      <c r="C64" t="s">
        <v>4887</v>
      </c>
      <c r="D64" t="s">
        <v>4891</v>
      </c>
      <c r="E64" t="s">
        <v>4892</v>
      </c>
      <c r="F64">
        <v>88.72</v>
      </c>
      <c r="G64">
        <v>102.51</v>
      </c>
      <c r="H64" t="s">
        <v>4858</v>
      </c>
      <c r="I64" t="s">
        <v>4640</v>
      </c>
      <c r="J64" t="s">
        <v>4641</v>
      </c>
    </row>
    <row r="65" spans="1:10" x14ac:dyDescent="0.25">
      <c r="A65" t="s">
        <v>1475</v>
      </c>
      <c r="B65" t="s">
        <v>4900</v>
      </c>
      <c r="C65" t="s">
        <v>4887</v>
      </c>
      <c r="D65" t="s">
        <v>4891</v>
      </c>
      <c r="E65" t="s">
        <v>4892</v>
      </c>
      <c r="F65">
        <v>158.43</v>
      </c>
      <c r="G65">
        <v>183.39</v>
      </c>
      <c r="H65" t="s">
        <v>4901</v>
      </c>
      <c r="J65" t="s">
        <v>4641</v>
      </c>
    </row>
    <row r="66" spans="1:10" x14ac:dyDescent="0.25">
      <c r="A66" t="s">
        <v>197</v>
      </c>
      <c r="B66" t="s">
        <v>4902</v>
      </c>
      <c r="C66" t="s">
        <v>4887</v>
      </c>
      <c r="D66" t="s">
        <v>4898</v>
      </c>
      <c r="E66" t="s">
        <v>4895</v>
      </c>
      <c r="F66">
        <v>108.92</v>
      </c>
      <c r="G66">
        <v>121.9</v>
      </c>
      <c r="H66" t="s">
        <v>4679</v>
      </c>
      <c r="I66" t="s">
        <v>4640</v>
      </c>
      <c r="J66" t="s">
        <v>4641</v>
      </c>
    </row>
    <row r="67" spans="1:10" x14ac:dyDescent="0.25">
      <c r="A67" t="s">
        <v>253</v>
      </c>
      <c r="B67" t="s">
        <v>4903</v>
      </c>
      <c r="C67" t="s">
        <v>4887</v>
      </c>
      <c r="D67" t="s">
        <v>4898</v>
      </c>
      <c r="E67" t="s">
        <v>4895</v>
      </c>
      <c r="F67">
        <v>195.44</v>
      </c>
      <c r="G67">
        <v>219.39</v>
      </c>
      <c r="H67" t="s">
        <v>4746</v>
      </c>
      <c r="I67" t="s">
        <v>4669</v>
      </c>
      <c r="J67" t="s">
        <v>4641</v>
      </c>
    </row>
    <row r="68" spans="1:10" x14ac:dyDescent="0.25">
      <c r="A68" t="s">
        <v>1112</v>
      </c>
      <c r="B68" t="s">
        <v>4904</v>
      </c>
      <c r="C68" t="s">
        <v>4887</v>
      </c>
      <c r="D68" t="s">
        <v>4891</v>
      </c>
      <c r="E68" t="s">
        <v>4892</v>
      </c>
      <c r="F68">
        <v>324.48</v>
      </c>
      <c r="G68">
        <v>360.52</v>
      </c>
      <c r="H68" t="s">
        <v>4905</v>
      </c>
      <c r="I68" t="s">
        <v>4652</v>
      </c>
      <c r="J68" t="s">
        <v>4641</v>
      </c>
    </row>
    <row r="69" spans="1:10" x14ac:dyDescent="0.25">
      <c r="A69" t="s">
        <v>652</v>
      </c>
      <c r="B69" t="s">
        <v>4906</v>
      </c>
      <c r="C69" t="s">
        <v>4887</v>
      </c>
      <c r="D69" t="s">
        <v>4891</v>
      </c>
      <c r="E69" t="s">
        <v>4889</v>
      </c>
      <c r="F69">
        <v>290.33</v>
      </c>
      <c r="G69">
        <v>331.35</v>
      </c>
      <c r="H69" t="s">
        <v>4810</v>
      </c>
      <c r="I69" t="s">
        <v>4649</v>
      </c>
      <c r="J69" t="s">
        <v>4641</v>
      </c>
    </row>
    <row r="70" spans="1:10" x14ac:dyDescent="0.25">
      <c r="A70" t="s">
        <v>113</v>
      </c>
      <c r="B70" t="s">
        <v>4907</v>
      </c>
      <c r="C70" t="s">
        <v>4908</v>
      </c>
      <c r="D70" t="s">
        <v>4909</v>
      </c>
      <c r="E70" t="s">
        <v>4868</v>
      </c>
      <c r="F70">
        <v>190.74</v>
      </c>
      <c r="G70">
        <v>253.11</v>
      </c>
      <c r="H70" t="s">
        <v>4910</v>
      </c>
      <c r="I70" t="s">
        <v>4652</v>
      </c>
      <c r="J70" t="s">
        <v>4641</v>
      </c>
    </row>
    <row r="71" spans="1:10" x14ac:dyDescent="0.25">
      <c r="A71" t="s">
        <v>1305</v>
      </c>
      <c r="B71" t="s">
        <v>4911</v>
      </c>
      <c r="C71" t="s">
        <v>4908</v>
      </c>
      <c r="D71" t="s">
        <v>4909</v>
      </c>
      <c r="E71" t="s">
        <v>4912</v>
      </c>
      <c r="F71">
        <v>373.58</v>
      </c>
      <c r="G71">
        <v>490.22</v>
      </c>
      <c r="H71" t="s">
        <v>4913</v>
      </c>
      <c r="I71" t="s">
        <v>4669</v>
      </c>
      <c r="J71" t="s">
        <v>4641</v>
      </c>
    </row>
    <row r="72" spans="1:10" x14ac:dyDescent="0.25">
      <c r="A72" t="s">
        <v>2670</v>
      </c>
      <c r="B72" t="s">
        <v>4914</v>
      </c>
      <c r="C72" t="s">
        <v>4908</v>
      </c>
      <c r="D72" t="s">
        <v>4915</v>
      </c>
      <c r="E72" t="s">
        <v>4868</v>
      </c>
      <c r="F72">
        <v>397.92</v>
      </c>
      <c r="G72">
        <v>519.78</v>
      </c>
      <c r="H72" t="s">
        <v>4916</v>
      </c>
      <c r="I72" t="s">
        <v>4649</v>
      </c>
      <c r="J72" t="s">
        <v>4641</v>
      </c>
    </row>
    <row r="73" spans="1:10" x14ac:dyDescent="0.25">
      <c r="A73" t="s">
        <v>1189</v>
      </c>
      <c r="B73" t="s">
        <v>4882</v>
      </c>
      <c r="C73" t="s">
        <v>4864</v>
      </c>
      <c r="D73" t="s">
        <v>4874</v>
      </c>
      <c r="E73" t="s">
        <v>4868</v>
      </c>
      <c r="F73">
        <v>158.28</v>
      </c>
      <c r="G73">
        <v>188.64</v>
      </c>
      <c r="H73" t="s">
        <v>4737</v>
      </c>
      <c r="I73" t="s">
        <v>4645</v>
      </c>
      <c r="J73" t="s">
        <v>4641</v>
      </c>
    </row>
    <row r="74" spans="1:10" x14ac:dyDescent="0.25">
      <c r="A74" t="s">
        <v>794</v>
      </c>
      <c r="B74" t="s">
        <v>4946</v>
      </c>
      <c r="C74" t="s">
        <v>4930</v>
      </c>
      <c r="D74" t="s">
        <v>4931</v>
      </c>
      <c r="E74" t="s">
        <v>4819</v>
      </c>
      <c r="F74">
        <v>124.33</v>
      </c>
      <c r="G74">
        <v>171.25</v>
      </c>
      <c r="H74" t="s">
        <v>4824</v>
      </c>
      <c r="I74" t="s">
        <v>4652</v>
      </c>
      <c r="J74" t="s">
        <v>4641</v>
      </c>
    </row>
    <row r="75" spans="1:10" x14ac:dyDescent="0.25">
      <c r="A75" t="s">
        <v>1091</v>
      </c>
      <c r="B75" t="s">
        <v>4816</v>
      </c>
      <c r="C75" t="s">
        <v>4805</v>
      </c>
      <c r="D75" t="s">
        <v>4806</v>
      </c>
      <c r="E75" t="s">
        <v>4807</v>
      </c>
      <c r="F75">
        <v>225.28</v>
      </c>
      <c r="G75">
        <v>297.32</v>
      </c>
      <c r="H75" t="s">
        <v>4732</v>
      </c>
      <c r="I75" t="s">
        <v>4652</v>
      </c>
      <c r="J75" t="s">
        <v>4641</v>
      </c>
    </row>
    <row r="76" spans="1:10" x14ac:dyDescent="0.25">
      <c r="A76" t="s">
        <v>2085</v>
      </c>
      <c r="B76" t="s">
        <v>4670</v>
      </c>
      <c r="C76" t="s">
        <v>4805</v>
      </c>
      <c r="D76" t="s">
        <v>4806</v>
      </c>
      <c r="E76" t="s">
        <v>4807</v>
      </c>
      <c r="F76">
        <v>319.05</v>
      </c>
      <c r="G76">
        <v>392.68</v>
      </c>
      <c r="H76" t="s">
        <v>4675</v>
      </c>
      <c r="I76" t="s">
        <v>4640</v>
      </c>
      <c r="J76" t="s">
        <v>4641</v>
      </c>
    </row>
    <row r="77" spans="1:10" x14ac:dyDescent="0.25">
      <c r="A77" t="s">
        <v>89</v>
      </c>
      <c r="B77" t="s">
        <v>4695</v>
      </c>
      <c r="C77" t="s">
        <v>4672</v>
      </c>
      <c r="D77" t="s">
        <v>4681</v>
      </c>
      <c r="E77" t="s">
        <v>4678</v>
      </c>
      <c r="F77">
        <v>32.4</v>
      </c>
      <c r="G77">
        <v>38.659999999999997</v>
      </c>
      <c r="H77" t="s">
        <v>4696</v>
      </c>
      <c r="I77" t="s">
        <v>4645</v>
      </c>
      <c r="J77" t="s">
        <v>4641</v>
      </c>
    </row>
    <row r="78" spans="1:10" x14ac:dyDescent="0.25">
      <c r="A78" t="s">
        <v>124</v>
      </c>
      <c r="B78" t="s">
        <v>4697</v>
      </c>
      <c r="C78" t="s">
        <v>4672</v>
      </c>
      <c r="D78" t="s">
        <v>4684</v>
      </c>
      <c r="E78" t="s">
        <v>4690</v>
      </c>
      <c r="F78">
        <v>319.37</v>
      </c>
      <c r="G78">
        <v>397.22</v>
      </c>
      <c r="H78" t="s">
        <v>4698</v>
      </c>
      <c r="I78" t="s">
        <v>4640</v>
      </c>
      <c r="J78" t="s">
        <v>4641</v>
      </c>
    </row>
    <row r="79" spans="1:10" x14ac:dyDescent="0.25">
      <c r="A79" t="s">
        <v>1678</v>
      </c>
      <c r="B79" t="s">
        <v>4699</v>
      </c>
      <c r="C79" t="s">
        <v>4672</v>
      </c>
      <c r="D79" t="s">
        <v>4681</v>
      </c>
      <c r="F79">
        <v>266.10000000000002</v>
      </c>
      <c r="G79">
        <v>342.27</v>
      </c>
      <c r="H79" t="s">
        <v>4700</v>
      </c>
      <c r="I79" t="s">
        <v>4652</v>
      </c>
      <c r="J79" t="s">
        <v>4641</v>
      </c>
    </row>
    <row r="80" spans="1:10" x14ac:dyDescent="0.25">
      <c r="A80" t="s">
        <v>52</v>
      </c>
      <c r="B80" t="s">
        <v>4701</v>
      </c>
      <c r="C80" t="s">
        <v>4672</v>
      </c>
      <c r="D80" t="s">
        <v>4684</v>
      </c>
      <c r="E80" t="s">
        <v>4690</v>
      </c>
      <c r="F80">
        <v>246.12</v>
      </c>
      <c r="G80">
        <v>313.47000000000003</v>
      </c>
      <c r="H80" t="s">
        <v>4696</v>
      </c>
      <c r="I80" t="s">
        <v>4645</v>
      </c>
      <c r="J80" t="s">
        <v>4641</v>
      </c>
    </row>
    <row r="81" spans="1:10" x14ac:dyDescent="0.25">
      <c r="A81" t="s">
        <v>264</v>
      </c>
      <c r="B81" t="s">
        <v>4702</v>
      </c>
      <c r="C81" t="s">
        <v>4703</v>
      </c>
      <c r="D81" t="s">
        <v>4704</v>
      </c>
      <c r="E81" t="s">
        <v>4705</v>
      </c>
      <c r="F81">
        <v>285.89999999999998</v>
      </c>
      <c r="G81">
        <v>383.51</v>
      </c>
      <c r="H81" t="s">
        <v>4706</v>
      </c>
      <c r="I81" t="s">
        <v>4669</v>
      </c>
      <c r="J81" t="s">
        <v>4641</v>
      </c>
    </row>
    <row r="82" spans="1:10" x14ac:dyDescent="0.25">
      <c r="A82" t="s">
        <v>314</v>
      </c>
      <c r="B82" t="s">
        <v>4707</v>
      </c>
      <c r="C82" t="s">
        <v>4703</v>
      </c>
      <c r="D82" t="s">
        <v>4708</v>
      </c>
      <c r="E82" t="s">
        <v>4705</v>
      </c>
      <c r="F82">
        <v>247.25</v>
      </c>
      <c r="G82">
        <v>329.69</v>
      </c>
      <c r="H82" t="s">
        <v>4709</v>
      </c>
      <c r="I82" t="s">
        <v>4669</v>
      </c>
      <c r="J82" t="s">
        <v>4641</v>
      </c>
    </row>
    <row r="83" spans="1:10" x14ac:dyDescent="0.25">
      <c r="A83" t="s">
        <v>581</v>
      </c>
      <c r="B83" t="s">
        <v>4710</v>
      </c>
      <c r="C83" t="s">
        <v>4703</v>
      </c>
      <c r="D83" t="s">
        <v>4711</v>
      </c>
      <c r="E83" t="s">
        <v>4712</v>
      </c>
      <c r="F83">
        <v>106.99</v>
      </c>
      <c r="G83">
        <v>139.21</v>
      </c>
      <c r="H83" t="s">
        <v>4713</v>
      </c>
      <c r="I83" t="s">
        <v>4669</v>
      </c>
      <c r="J83" t="s">
        <v>4641</v>
      </c>
    </row>
    <row r="84" spans="1:10" x14ac:dyDescent="0.25">
      <c r="A84" t="s">
        <v>371</v>
      </c>
      <c r="B84" t="s">
        <v>4714</v>
      </c>
      <c r="C84" t="s">
        <v>4703</v>
      </c>
      <c r="D84" t="s">
        <v>4704</v>
      </c>
      <c r="E84" t="s">
        <v>4715</v>
      </c>
      <c r="F84">
        <v>309.98</v>
      </c>
      <c r="G84">
        <v>380.12</v>
      </c>
      <c r="H84" t="s">
        <v>4716</v>
      </c>
      <c r="I84" t="s">
        <v>4645</v>
      </c>
      <c r="J84" t="s">
        <v>4641</v>
      </c>
    </row>
    <row r="85" spans="1:10" x14ac:dyDescent="0.25">
      <c r="A85" t="s">
        <v>147</v>
      </c>
      <c r="B85" t="s">
        <v>4717</v>
      </c>
      <c r="C85" t="s">
        <v>4703</v>
      </c>
      <c r="D85" t="s">
        <v>4711</v>
      </c>
      <c r="E85" t="s">
        <v>4718</v>
      </c>
      <c r="F85">
        <v>261.22000000000003</v>
      </c>
      <c r="G85">
        <v>332.73</v>
      </c>
      <c r="H85" t="s">
        <v>4648</v>
      </c>
      <c r="I85" t="s">
        <v>4645</v>
      </c>
      <c r="J85" t="s">
        <v>4641</v>
      </c>
    </row>
    <row r="86" spans="1:10" x14ac:dyDescent="0.25">
      <c r="A86" t="s">
        <v>65</v>
      </c>
      <c r="B86" t="s">
        <v>4719</v>
      </c>
      <c r="C86" t="s">
        <v>4703</v>
      </c>
      <c r="D86" t="s">
        <v>4711</v>
      </c>
      <c r="E86" t="s">
        <v>4705</v>
      </c>
      <c r="F86">
        <v>142</v>
      </c>
      <c r="G86">
        <v>172.63</v>
      </c>
      <c r="H86" t="s">
        <v>4720</v>
      </c>
      <c r="I86" t="s">
        <v>4649</v>
      </c>
      <c r="J86" t="s">
        <v>4641</v>
      </c>
    </row>
    <row r="87" spans="1:10" x14ac:dyDescent="0.25">
      <c r="A87" t="s">
        <v>59</v>
      </c>
      <c r="B87" t="s">
        <v>4721</v>
      </c>
      <c r="C87" t="s">
        <v>4703</v>
      </c>
      <c r="D87" t="s">
        <v>4708</v>
      </c>
      <c r="E87" t="s">
        <v>4705</v>
      </c>
      <c r="F87">
        <v>271.77999999999997</v>
      </c>
      <c r="G87">
        <v>342.46</v>
      </c>
      <c r="H87" t="s">
        <v>4675</v>
      </c>
      <c r="I87" t="s">
        <v>4652</v>
      </c>
      <c r="J87" t="s">
        <v>4641</v>
      </c>
    </row>
    <row r="88" spans="1:10" x14ac:dyDescent="0.25">
      <c r="A88" t="s">
        <v>119</v>
      </c>
      <c r="B88" t="s">
        <v>4722</v>
      </c>
      <c r="C88" t="s">
        <v>4703</v>
      </c>
      <c r="D88" t="s">
        <v>4708</v>
      </c>
      <c r="E88" t="s">
        <v>4712</v>
      </c>
      <c r="F88">
        <v>115.91</v>
      </c>
      <c r="G88">
        <v>141.11000000000001</v>
      </c>
      <c r="H88" t="s">
        <v>4723</v>
      </c>
      <c r="I88" t="s">
        <v>4669</v>
      </c>
      <c r="J88" t="s">
        <v>4641</v>
      </c>
    </row>
    <row r="89" spans="1:10" x14ac:dyDescent="0.25">
      <c r="A89" t="s">
        <v>186</v>
      </c>
      <c r="B89" t="s">
        <v>4724</v>
      </c>
      <c r="C89" t="s">
        <v>4703</v>
      </c>
      <c r="D89" t="s">
        <v>4704</v>
      </c>
      <c r="E89" t="s">
        <v>4725</v>
      </c>
      <c r="F89">
        <v>177.03</v>
      </c>
      <c r="G89">
        <v>217.42</v>
      </c>
      <c r="H89" t="s">
        <v>4671</v>
      </c>
      <c r="I89" t="s">
        <v>4669</v>
      </c>
      <c r="J89" t="s">
        <v>4641</v>
      </c>
    </row>
    <row r="90" spans="1:10" x14ac:dyDescent="0.25">
      <c r="A90" t="s">
        <v>280</v>
      </c>
      <c r="B90" t="s">
        <v>4726</v>
      </c>
      <c r="C90" t="s">
        <v>4703</v>
      </c>
      <c r="D90" t="s">
        <v>4708</v>
      </c>
      <c r="E90" t="s">
        <v>4705</v>
      </c>
      <c r="F90">
        <v>97.35</v>
      </c>
      <c r="G90">
        <v>124.84</v>
      </c>
      <c r="H90" t="s">
        <v>4696</v>
      </c>
      <c r="I90" t="s">
        <v>4645</v>
      </c>
      <c r="J90" t="s">
        <v>4641</v>
      </c>
    </row>
    <row r="91" spans="1:10" x14ac:dyDescent="0.25">
      <c r="A91" t="s">
        <v>503</v>
      </c>
      <c r="B91" t="s">
        <v>4727</v>
      </c>
      <c r="C91" t="s">
        <v>4703</v>
      </c>
      <c r="D91" t="s">
        <v>4708</v>
      </c>
      <c r="E91" t="s">
        <v>4712</v>
      </c>
      <c r="F91">
        <v>389.8</v>
      </c>
      <c r="G91">
        <v>503.36</v>
      </c>
      <c r="H91" t="s">
        <v>4657</v>
      </c>
      <c r="I91" t="s">
        <v>4640</v>
      </c>
      <c r="J91" t="s">
        <v>4641</v>
      </c>
    </row>
    <row r="92" spans="1:10" x14ac:dyDescent="0.25">
      <c r="A92" t="s">
        <v>399</v>
      </c>
      <c r="B92" t="s">
        <v>4693</v>
      </c>
      <c r="C92" t="s">
        <v>4672</v>
      </c>
      <c r="D92" t="s">
        <v>4684</v>
      </c>
      <c r="E92" t="s">
        <v>4690</v>
      </c>
      <c r="F92">
        <v>86.05</v>
      </c>
      <c r="G92">
        <v>99.93</v>
      </c>
      <c r="H92" t="s">
        <v>4694</v>
      </c>
      <c r="I92" t="s">
        <v>4645</v>
      </c>
      <c r="J92" t="s">
        <v>4641</v>
      </c>
    </row>
    <row r="93" spans="1:10" x14ac:dyDescent="0.25">
      <c r="A93" t="s">
        <v>2605</v>
      </c>
      <c r="B93" t="s">
        <v>4728</v>
      </c>
      <c r="C93" t="s">
        <v>4729</v>
      </c>
      <c r="D93" t="s">
        <v>4730</v>
      </c>
      <c r="E93" t="s">
        <v>4731</v>
      </c>
      <c r="F93">
        <v>229.86</v>
      </c>
      <c r="G93">
        <v>254.99</v>
      </c>
      <c r="H93" t="s">
        <v>4732</v>
      </c>
      <c r="I93" t="s">
        <v>4645</v>
      </c>
      <c r="J93" t="s">
        <v>4641</v>
      </c>
    </row>
    <row r="94" spans="1:10" x14ac:dyDescent="0.25">
      <c r="A94" t="s">
        <v>30</v>
      </c>
      <c r="B94" t="s">
        <v>4691</v>
      </c>
      <c r="C94" t="s">
        <v>4672</v>
      </c>
      <c r="D94" t="s">
        <v>4673</v>
      </c>
      <c r="E94" t="s">
        <v>4674</v>
      </c>
      <c r="F94">
        <v>380.08</v>
      </c>
      <c r="G94">
        <v>448.94</v>
      </c>
      <c r="H94" t="s">
        <v>4692</v>
      </c>
      <c r="I94" t="s">
        <v>4649</v>
      </c>
      <c r="J94" t="s">
        <v>4641</v>
      </c>
    </row>
    <row r="95" spans="1:10" x14ac:dyDescent="0.25">
      <c r="A95" t="s">
        <v>905</v>
      </c>
      <c r="B95" t="s">
        <v>4686</v>
      </c>
      <c r="C95" t="s">
        <v>4672</v>
      </c>
      <c r="D95" t="s">
        <v>4677</v>
      </c>
      <c r="E95" t="s">
        <v>4682</v>
      </c>
      <c r="F95">
        <v>397.69</v>
      </c>
      <c r="G95">
        <v>464.41</v>
      </c>
      <c r="H95" t="s">
        <v>4687</v>
      </c>
      <c r="I95" t="s">
        <v>4669</v>
      </c>
      <c r="J95" t="s">
        <v>4641</v>
      </c>
    </row>
    <row r="96" spans="1:10" x14ac:dyDescent="0.25">
      <c r="A96" t="s">
        <v>405</v>
      </c>
      <c r="B96" t="s">
        <v>4642</v>
      </c>
      <c r="C96" t="s">
        <v>4636</v>
      </c>
      <c r="D96" t="s">
        <v>4637</v>
      </c>
      <c r="E96" t="s">
        <v>4643</v>
      </c>
      <c r="F96">
        <v>254.05</v>
      </c>
      <c r="G96">
        <v>440.5</v>
      </c>
      <c r="H96" t="s">
        <v>4644</v>
      </c>
      <c r="I96" t="s">
        <v>4645</v>
      </c>
      <c r="J96" t="s">
        <v>4641</v>
      </c>
    </row>
    <row r="97" spans="1:10" x14ac:dyDescent="0.25">
      <c r="A97" t="s">
        <v>470</v>
      </c>
      <c r="B97" t="s">
        <v>4646</v>
      </c>
      <c r="C97" t="s">
        <v>4636</v>
      </c>
      <c r="D97" t="s">
        <v>4637</v>
      </c>
      <c r="E97" t="s">
        <v>4647</v>
      </c>
      <c r="F97">
        <v>343.65</v>
      </c>
      <c r="G97">
        <v>589.75</v>
      </c>
      <c r="H97" t="s">
        <v>4648</v>
      </c>
      <c r="I97" t="s">
        <v>4649</v>
      </c>
      <c r="J97" t="s">
        <v>4641</v>
      </c>
    </row>
    <row r="98" spans="1:10" x14ac:dyDescent="0.25">
      <c r="A98" t="s">
        <v>44</v>
      </c>
      <c r="B98" t="s">
        <v>4650</v>
      </c>
      <c r="C98" t="s">
        <v>4636</v>
      </c>
      <c r="D98" t="s">
        <v>4637</v>
      </c>
      <c r="E98" t="s">
        <v>4643</v>
      </c>
      <c r="F98">
        <v>236.54</v>
      </c>
      <c r="G98">
        <v>398.25</v>
      </c>
      <c r="H98" t="s">
        <v>4651</v>
      </c>
      <c r="I98" t="s">
        <v>4652</v>
      </c>
      <c r="J98" t="s">
        <v>4641</v>
      </c>
    </row>
    <row r="99" spans="1:10" x14ac:dyDescent="0.25">
      <c r="A99" t="s">
        <v>220</v>
      </c>
      <c r="B99" t="s">
        <v>4653</v>
      </c>
      <c r="C99" t="s">
        <v>4636</v>
      </c>
      <c r="D99" t="s">
        <v>4637</v>
      </c>
      <c r="E99" t="s">
        <v>4647</v>
      </c>
      <c r="F99">
        <v>205.27</v>
      </c>
      <c r="G99">
        <v>332.74</v>
      </c>
      <c r="H99" t="s">
        <v>4654</v>
      </c>
      <c r="I99" t="s">
        <v>4649</v>
      </c>
      <c r="J99" t="s">
        <v>4641</v>
      </c>
    </row>
    <row r="100" spans="1:10" x14ac:dyDescent="0.25">
      <c r="A100" t="s">
        <v>302</v>
      </c>
      <c r="B100" t="s">
        <v>4655</v>
      </c>
      <c r="C100" t="s">
        <v>4636</v>
      </c>
      <c r="D100" t="s">
        <v>4656</v>
      </c>
      <c r="E100" t="s">
        <v>4647</v>
      </c>
      <c r="F100">
        <v>216.32</v>
      </c>
      <c r="G100">
        <v>343.56</v>
      </c>
      <c r="H100" t="s">
        <v>4657</v>
      </c>
      <c r="I100" t="s">
        <v>4645</v>
      </c>
      <c r="J100" t="s">
        <v>4641</v>
      </c>
    </row>
    <row r="101" spans="1:10" x14ac:dyDescent="0.25">
      <c r="A101" t="s">
        <v>141</v>
      </c>
      <c r="B101" t="s">
        <v>4658</v>
      </c>
      <c r="C101" t="s">
        <v>4636</v>
      </c>
      <c r="D101" t="s">
        <v>4637</v>
      </c>
      <c r="E101" t="s">
        <v>4643</v>
      </c>
      <c r="F101">
        <v>265.44</v>
      </c>
      <c r="G101">
        <v>437.49</v>
      </c>
      <c r="H101" t="s">
        <v>4659</v>
      </c>
      <c r="I101" t="s">
        <v>4652</v>
      </c>
      <c r="J101" t="s">
        <v>4641</v>
      </c>
    </row>
    <row r="102" spans="1:10" x14ac:dyDescent="0.25">
      <c r="A102" t="s">
        <v>308</v>
      </c>
      <c r="B102" t="s">
        <v>4660</v>
      </c>
      <c r="C102" t="s">
        <v>4636</v>
      </c>
      <c r="D102" t="s">
        <v>4656</v>
      </c>
      <c r="E102" t="s">
        <v>4643</v>
      </c>
      <c r="F102">
        <v>282.88</v>
      </c>
      <c r="G102">
        <v>455.79</v>
      </c>
      <c r="H102" t="s">
        <v>4661</v>
      </c>
      <c r="I102" t="s">
        <v>4649</v>
      </c>
      <c r="J102" t="s">
        <v>4641</v>
      </c>
    </row>
    <row r="103" spans="1:10" x14ac:dyDescent="0.25">
      <c r="A103" t="s">
        <v>732</v>
      </c>
      <c r="B103" t="s">
        <v>4662</v>
      </c>
      <c r="C103" t="s">
        <v>4636</v>
      </c>
      <c r="D103" t="s">
        <v>4637</v>
      </c>
      <c r="E103" t="s">
        <v>4647</v>
      </c>
      <c r="F103">
        <v>398.72</v>
      </c>
      <c r="G103">
        <v>661.91</v>
      </c>
      <c r="H103" t="s">
        <v>4663</v>
      </c>
      <c r="I103" t="s">
        <v>4645</v>
      </c>
      <c r="J103" t="s">
        <v>4641</v>
      </c>
    </row>
    <row r="104" spans="1:10" x14ac:dyDescent="0.25">
      <c r="A104" t="s">
        <v>1225</v>
      </c>
      <c r="B104" t="s">
        <v>4664</v>
      </c>
      <c r="C104" t="s">
        <v>4636</v>
      </c>
      <c r="D104" t="s">
        <v>4656</v>
      </c>
      <c r="E104" t="s">
        <v>4647</v>
      </c>
      <c r="F104">
        <v>107.6</v>
      </c>
      <c r="G104">
        <v>182.3</v>
      </c>
      <c r="H104" t="s">
        <v>4665</v>
      </c>
      <c r="I104" t="s">
        <v>4652</v>
      </c>
      <c r="J104" t="s">
        <v>4641</v>
      </c>
    </row>
    <row r="105" spans="1:10" x14ac:dyDescent="0.25">
      <c r="A105" t="s">
        <v>745</v>
      </c>
      <c r="B105" t="s">
        <v>4666</v>
      </c>
      <c r="C105" t="s">
        <v>4636</v>
      </c>
      <c r="D105" t="s">
        <v>4667</v>
      </c>
      <c r="E105" t="s">
        <v>4643</v>
      </c>
      <c r="F105">
        <v>102.23</v>
      </c>
      <c r="G105">
        <v>168.36</v>
      </c>
      <c r="H105" t="s">
        <v>4668</v>
      </c>
      <c r="I105" t="s">
        <v>4669</v>
      </c>
      <c r="J105" t="s">
        <v>4641</v>
      </c>
    </row>
    <row r="106" spans="1:10" x14ac:dyDescent="0.25">
      <c r="A106" t="s">
        <v>237</v>
      </c>
      <c r="B106" t="s">
        <v>4670</v>
      </c>
      <c r="C106" t="s">
        <v>4636</v>
      </c>
      <c r="D106" t="s">
        <v>4667</v>
      </c>
      <c r="E106" t="s">
        <v>4647</v>
      </c>
      <c r="F106">
        <v>336.4</v>
      </c>
      <c r="G106">
        <v>541.35</v>
      </c>
      <c r="H106" t="s">
        <v>4671</v>
      </c>
      <c r="I106" t="s">
        <v>4640</v>
      </c>
      <c r="J106" t="s">
        <v>4641</v>
      </c>
    </row>
    <row r="107" spans="1:10" x14ac:dyDescent="0.25">
      <c r="A107" t="s">
        <v>714</v>
      </c>
      <c r="B107" t="s">
        <v>4653</v>
      </c>
      <c r="C107" t="s">
        <v>4672</v>
      </c>
      <c r="D107" t="s">
        <v>4673</v>
      </c>
      <c r="E107" t="s">
        <v>4674</v>
      </c>
      <c r="F107">
        <v>124.24</v>
      </c>
      <c r="G107">
        <v>161.03</v>
      </c>
      <c r="H107" t="s">
        <v>4675</v>
      </c>
      <c r="I107" t="s">
        <v>4649</v>
      </c>
      <c r="J107" t="s">
        <v>4641</v>
      </c>
    </row>
    <row r="108" spans="1:10" x14ac:dyDescent="0.25">
      <c r="A108" t="s">
        <v>101</v>
      </c>
      <c r="B108" t="s">
        <v>4676</v>
      </c>
      <c r="C108" t="s">
        <v>4672</v>
      </c>
      <c r="D108" t="s">
        <v>4677</v>
      </c>
      <c r="E108" t="s">
        <v>4678</v>
      </c>
      <c r="F108">
        <v>351.63</v>
      </c>
      <c r="G108">
        <v>434.65</v>
      </c>
      <c r="H108" t="s">
        <v>4679</v>
      </c>
      <c r="I108" t="s">
        <v>4645</v>
      </c>
      <c r="J108" t="s">
        <v>4641</v>
      </c>
    </row>
    <row r="109" spans="1:10" x14ac:dyDescent="0.25">
      <c r="A109" t="s">
        <v>365</v>
      </c>
      <c r="B109" t="s">
        <v>4680</v>
      </c>
      <c r="C109" t="s">
        <v>4672</v>
      </c>
      <c r="D109" t="s">
        <v>4681</v>
      </c>
      <c r="E109" t="s">
        <v>4682</v>
      </c>
      <c r="F109">
        <v>386.89</v>
      </c>
      <c r="G109">
        <v>459.58</v>
      </c>
      <c r="H109" t="s">
        <v>4644</v>
      </c>
      <c r="I109" t="s">
        <v>4652</v>
      </c>
      <c r="J109" t="s">
        <v>4641</v>
      </c>
    </row>
    <row r="110" spans="1:10" x14ac:dyDescent="0.25">
      <c r="A110" t="s">
        <v>107</v>
      </c>
      <c r="B110" t="s">
        <v>4683</v>
      </c>
      <c r="C110" t="s">
        <v>4672</v>
      </c>
      <c r="D110" t="s">
        <v>4684</v>
      </c>
      <c r="E110" t="s">
        <v>4678</v>
      </c>
      <c r="F110">
        <v>48.15</v>
      </c>
      <c r="G110">
        <v>59.92</v>
      </c>
      <c r="H110" t="s">
        <v>4685</v>
      </c>
      <c r="I110" t="s">
        <v>4640</v>
      </c>
      <c r="J110" t="s">
        <v>4641</v>
      </c>
    </row>
    <row r="111" spans="1:10" x14ac:dyDescent="0.25">
      <c r="A111" t="s">
        <v>493</v>
      </c>
      <c r="B111" t="s">
        <v>4688</v>
      </c>
      <c r="C111" t="s">
        <v>4672</v>
      </c>
      <c r="D111" t="s">
        <v>4689</v>
      </c>
      <c r="E111" t="s">
        <v>4690</v>
      </c>
      <c r="F111">
        <v>191.2</v>
      </c>
      <c r="G111">
        <v>232.58</v>
      </c>
      <c r="H111" t="s">
        <v>4668</v>
      </c>
      <c r="I111" t="s">
        <v>4645</v>
      </c>
      <c r="J111" t="s">
        <v>4641</v>
      </c>
    </row>
    <row r="112" spans="1:10" x14ac:dyDescent="0.25">
      <c r="A112" t="s">
        <v>332</v>
      </c>
      <c r="B112" t="s">
        <v>4733</v>
      </c>
      <c r="C112" t="s">
        <v>4729</v>
      </c>
      <c r="D112" t="s">
        <v>4734</v>
      </c>
      <c r="E112" t="s">
        <v>4731</v>
      </c>
      <c r="F112">
        <v>209.38</v>
      </c>
      <c r="G112">
        <v>245.32</v>
      </c>
      <c r="H112" t="s">
        <v>4735</v>
      </c>
      <c r="I112" t="s">
        <v>4649</v>
      </c>
      <c r="J112" t="s">
        <v>4641</v>
      </c>
    </row>
    <row r="113" spans="1:10" x14ac:dyDescent="0.25">
      <c r="A113" t="s">
        <v>978</v>
      </c>
      <c r="B113" t="s">
        <v>4736</v>
      </c>
      <c r="C113" t="s">
        <v>4729</v>
      </c>
      <c r="D113" t="s">
        <v>4730</v>
      </c>
      <c r="E113" t="s">
        <v>4674</v>
      </c>
      <c r="F113">
        <v>112.62</v>
      </c>
      <c r="G113">
        <v>130.09</v>
      </c>
      <c r="H113" t="s">
        <v>4737</v>
      </c>
      <c r="I113" t="s">
        <v>4640</v>
      </c>
      <c r="J113" t="s">
        <v>4641</v>
      </c>
    </row>
    <row r="114" spans="1:10" x14ac:dyDescent="0.25">
      <c r="A114" t="s">
        <v>2058</v>
      </c>
      <c r="B114" t="s">
        <v>4738</v>
      </c>
      <c r="C114" t="s">
        <v>4729</v>
      </c>
      <c r="D114" t="s">
        <v>4739</v>
      </c>
      <c r="E114" t="s">
        <v>4731</v>
      </c>
      <c r="F114">
        <v>348.33</v>
      </c>
      <c r="G114">
        <v>392.79</v>
      </c>
      <c r="H114" t="s">
        <v>4687</v>
      </c>
      <c r="I114" t="s">
        <v>4649</v>
      </c>
      <c r="J114" t="s">
        <v>4641</v>
      </c>
    </row>
    <row r="115" spans="1:10" x14ac:dyDescent="0.25">
      <c r="A115" t="s">
        <v>296</v>
      </c>
      <c r="B115" t="s">
        <v>4780</v>
      </c>
      <c r="C115" t="s">
        <v>4776</v>
      </c>
      <c r="D115" t="s">
        <v>4781</v>
      </c>
      <c r="E115" t="s">
        <v>4782</v>
      </c>
      <c r="F115">
        <v>363.29</v>
      </c>
      <c r="G115">
        <v>507.5</v>
      </c>
      <c r="H115" t="s">
        <v>4783</v>
      </c>
      <c r="I115" t="s">
        <v>4645</v>
      </c>
      <c r="J115" t="s">
        <v>4641</v>
      </c>
    </row>
    <row r="116" spans="1:10" x14ac:dyDescent="0.25">
      <c r="A116" t="s">
        <v>2552</v>
      </c>
      <c r="B116" t="s">
        <v>4784</v>
      </c>
      <c r="C116" t="s">
        <v>4776</v>
      </c>
      <c r="D116" t="s">
        <v>4785</v>
      </c>
      <c r="F116">
        <v>54.25</v>
      </c>
      <c r="G116">
        <v>72.930000000000007</v>
      </c>
      <c r="H116" t="s">
        <v>4687</v>
      </c>
      <c r="I116" t="s">
        <v>4640</v>
      </c>
      <c r="J116" t="s">
        <v>4641</v>
      </c>
    </row>
    <row r="117" spans="1:10" x14ac:dyDescent="0.25">
      <c r="A117" t="s">
        <v>226</v>
      </c>
      <c r="B117" t="s">
        <v>4786</v>
      </c>
      <c r="C117" t="s">
        <v>4776</v>
      </c>
      <c r="D117" t="s">
        <v>4787</v>
      </c>
      <c r="E117" t="s">
        <v>4782</v>
      </c>
      <c r="F117">
        <v>221.72</v>
      </c>
      <c r="G117">
        <v>318.62</v>
      </c>
      <c r="H117" t="s">
        <v>4788</v>
      </c>
      <c r="I117" t="s">
        <v>4649</v>
      </c>
      <c r="J117" t="s">
        <v>4641</v>
      </c>
    </row>
    <row r="118" spans="1:10" x14ac:dyDescent="0.25">
      <c r="A118" t="s">
        <v>349</v>
      </c>
      <c r="B118" t="s">
        <v>4789</v>
      </c>
      <c r="C118" t="s">
        <v>4776</v>
      </c>
      <c r="D118" t="s">
        <v>4777</v>
      </c>
      <c r="E118" t="s">
        <v>4778</v>
      </c>
      <c r="F118">
        <v>325.61</v>
      </c>
      <c r="G118">
        <v>298.81</v>
      </c>
      <c r="H118" t="s">
        <v>4790</v>
      </c>
      <c r="I118" t="s">
        <v>4640</v>
      </c>
      <c r="J118" t="s">
        <v>4641</v>
      </c>
    </row>
    <row r="119" spans="1:10" x14ac:dyDescent="0.25">
      <c r="A119" t="s">
        <v>284</v>
      </c>
      <c r="B119" t="s">
        <v>4791</v>
      </c>
      <c r="C119" t="s">
        <v>4776</v>
      </c>
      <c r="D119" t="s">
        <v>4787</v>
      </c>
      <c r="E119" t="s">
        <v>4792</v>
      </c>
      <c r="F119">
        <v>54.32</v>
      </c>
      <c r="G119">
        <v>42.16</v>
      </c>
      <c r="H119" t="s">
        <v>4654</v>
      </c>
      <c r="I119" t="s">
        <v>4669</v>
      </c>
      <c r="J119" t="s">
        <v>4641</v>
      </c>
    </row>
    <row r="120" spans="1:10" x14ac:dyDescent="0.25">
      <c r="A120" t="s">
        <v>543</v>
      </c>
      <c r="B120" t="s">
        <v>4793</v>
      </c>
      <c r="C120" t="s">
        <v>4776</v>
      </c>
      <c r="D120" t="s">
        <v>4785</v>
      </c>
      <c r="E120" t="s">
        <v>4792</v>
      </c>
      <c r="F120">
        <v>275.67</v>
      </c>
      <c r="G120">
        <v>386.17</v>
      </c>
      <c r="H120" t="s">
        <v>4661</v>
      </c>
      <c r="I120" t="s">
        <v>4645</v>
      </c>
      <c r="J120" t="s">
        <v>4641</v>
      </c>
    </row>
    <row r="121" spans="1:10" x14ac:dyDescent="0.25">
      <c r="A121" t="s">
        <v>611</v>
      </c>
      <c r="B121" t="s">
        <v>4775</v>
      </c>
      <c r="C121" t="s">
        <v>4776</v>
      </c>
      <c r="D121" t="s">
        <v>4777</v>
      </c>
      <c r="E121" t="s">
        <v>4778</v>
      </c>
      <c r="F121">
        <v>250.68</v>
      </c>
      <c r="G121">
        <v>339.13</v>
      </c>
      <c r="H121" t="s">
        <v>4779</v>
      </c>
      <c r="I121" t="s">
        <v>4640</v>
      </c>
      <c r="J121" t="s">
        <v>4641</v>
      </c>
    </row>
    <row r="122" spans="1:10" x14ac:dyDescent="0.25">
      <c r="A122" t="s">
        <v>1030</v>
      </c>
      <c r="B122" t="s">
        <v>4794</v>
      </c>
      <c r="C122" t="s">
        <v>4776</v>
      </c>
      <c r="D122" t="s">
        <v>4781</v>
      </c>
      <c r="E122" t="s">
        <v>4795</v>
      </c>
      <c r="F122">
        <v>199.16</v>
      </c>
      <c r="G122">
        <v>159.5</v>
      </c>
      <c r="H122" t="s">
        <v>4796</v>
      </c>
      <c r="I122" t="s">
        <v>4649</v>
      </c>
      <c r="J122" t="s">
        <v>4641</v>
      </c>
    </row>
    <row r="123" spans="1:10" x14ac:dyDescent="0.25">
      <c r="A123" t="s">
        <v>337</v>
      </c>
      <c r="B123" t="s">
        <v>4799</v>
      </c>
      <c r="C123" t="s">
        <v>4776</v>
      </c>
      <c r="D123" t="s">
        <v>4787</v>
      </c>
      <c r="E123" t="s">
        <v>4795</v>
      </c>
      <c r="F123">
        <v>135.66</v>
      </c>
      <c r="G123">
        <v>186.38</v>
      </c>
      <c r="H123" t="s">
        <v>4759</v>
      </c>
      <c r="I123" t="s">
        <v>4640</v>
      </c>
      <c r="J123" t="s">
        <v>4641</v>
      </c>
    </row>
    <row r="124" spans="1:10" x14ac:dyDescent="0.25">
      <c r="A124" t="s">
        <v>1650</v>
      </c>
      <c r="B124" t="s">
        <v>4800</v>
      </c>
      <c r="C124" t="s">
        <v>4776</v>
      </c>
      <c r="D124" t="s">
        <v>4787</v>
      </c>
      <c r="E124" t="s">
        <v>4792</v>
      </c>
      <c r="F124">
        <v>160.97999999999999</v>
      </c>
      <c r="G124">
        <v>232.2</v>
      </c>
      <c r="H124" t="s">
        <v>4801</v>
      </c>
      <c r="I124" t="s">
        <v>4645</v>
      </c>
      <c r="J124" t="s">
        <v>4641</v>
      </c>
    </row>
    <row r="125" spans="1:10" x14ac:dyDescent="0.25">
      <c r="A125" t="s">
        <v>1150</v>
      </c>
      <c r="B125" t="s">
        <v>4802</v>
      </c>
      <c r="C125" t="s">
        <v>4776</v>
      </c>
      <c r="D125" t="s">
        <v>4787</v>
      </c>
      <c r="E125" t="s">
        <v>4792</v>
      </c>
      <c r="F125">
        <v>336.8</v>
      </c>
      <c r="G125">
        <v>468.94</v>
      </c>
      <c r="H125" t="s">
        <v>4803</v>
      </c>
      <c r="I125" t="s">
        <v>4652</v>
      </c>
      <c r="J125" t="s">
        <v>4641</v>
      </c>
    </row>
    <row r="126" spans="1:10" x14ac:dyDescent="0.25">
      <c r="A126" t="s">
        <v>1658</v>
      </c>
      <c r="B126" t="s">
        <v>4804</v>
      </c>
      <c r="C126" t="s">
        <v>4805</v>
      </c>
      <c r="D126" t="s">
        <v>4806</v>
      </c>
      <c r="E126" t="s">
        <v>4807</v>
      </c>
      <c r="F126">
        <v>188.98</v>
      </c>
      <c r="G126">
        <v>233.47</v>
      </c>
      <c r="H126" t="s">
        <v>4671</v>
      </c>
      <c r="I126" t="s">
        <v>4652</v>
      </c>
      <c r="J126" t="s">
        <v>4641</v>
      </c>
    </row>
    <row r="127" spans="1:10" x14ac:dyDescent="0.25">
      <c r="A127" t="s">
        <v>377</v>
      </c>
      <c r="B127" t="s">
        <v>4808</v>
      </c>
      <c r="C127" t="s">
        <v>4805</v>
      </c>
      <c r="D127" t="s">
        <v>4806</v>
      </c>
      <c r="E127" t="s">
        <v>4809</v>
      </c>
      <c r="F127">
        <v>43.01</v>
      </c>
      <c r="G127">
        <v>53.39</v>
      </c>
      <c r="H127" t="s">
        <v>4810</v>
      </c>
      <c r="I127" t="s">
        <v>4645</v>
      </c>
      <c r="J127" t="s">
        <v>4641</v>
      </c>
    </row>
    <row r="128" spans="1:10" x14ac:dyDescent="0.25">
      <c r="A128" t="s">
        <v>765</v>
      </c>
      <c r="B128" t="s">
        <v>4811</v>
      </c>
      <c r="C128" t="s">
        <v>4805</v>
      </c>
      <c r="D128" t="s">
        <v>4812</v>
      </c>
      <c r="E128" t="s">
        <v>4809</v>
      </c>
      <c r="F128">
        <v>263.85000000000002</v>
      </c>
      <c r="G128">
        <v>340.25</v>
      </c>
      <c r="H128" t="s">
        <v>4659</v>
      </c>
      <c r="I128" t="s">
        <v>4652</v>
      </c>
      <c r="J128" t="s">
        <v>4641</v>
      </c>
    </row>
    <row r="129" spans="1:10" x14ac:dyDescent="0.25">
      <c r="A129" t="s">
        <v>555</v>
      </c>
      <c r="B129" t="s">
        <v>4797</v>
      </c>
      <c r="C129" t="s">
        <v>4776</v>
      </c>
      <c r="D129" t="s">
        <v>4787</v>
      </c>
      <c r="E129" t="s">
        <v>4795</v>
      </c>
      <c r="F129">
        <v>365.57</v>
      </c>
      <c r="G129">
        <v>491.81</v>
      </c>
      <c r="H129" t="s">
        <v>4798</v>
      </c>
      <c r="I129" t="s">
        <v>4652</v>
      </c>
      <c r="J129" t="s">
        <v>4641</v>
      </c>
    </row>
    <row r="130" spans="1:10" x14ac:dyDescent="0.25">
      <c r="A130" t="s">
        <v>2958</v>
      </c>
      <c r="B130" t="s">
        <v>4813</v>
      </c>
      <c r="C130" t="s">
        <v>4805</v>
      </c>
      <c r="D130" t="s">
        <v>4814</v>
      </c>
      <c r="E130" t="s">
        <v>4807</v>
      </c>
      <c r="F130">
        <v>314.26</v>
      </c>
      <c r="G130">
        <v>414.29</v>
      </c>
      <c r="H130" t="s">
        <v>4815</v>
      </c>
      <c r="I130" t="s">
        <v>4652</v>
      </c>
      <c r="J130" t="s">
        <v>4641</v>
      </c>
    </row>
    <row r="131" spans="1:10" x14ac:dyDescent="0.25">
      <c r="A131" t="s">
        <v>1382</v>
      </c>
      <c r="B131" t="s">
        <v>4774</v>
      </c>
      <c r="C131" t="s">
        <v>4752</v>
      </c>
      <c r="D131" t="s">
        <v>4753</v>
      </c>
      <c r="E131" t="s">
        <v>4762</v>
      </c>
      <c r="F131">
        <v>235.05</v>
      </c>
      <c r="G131">
        <v>317.99</v>
      </c>
      <c r="H131" t="s">
        <v>4685</v>
      </c>
      <c r="I131" t="s">
        <v>4669</v>
      </c>
      <c r="J131" t="s">
        <v>4641</v>
      </c>
    </row>
    <row r="132" spans="1:10" x14ac:dyDescent="0.25">
      <c r="A132" t="s">
        <v>530</v>
      </c>
      <c r="B132" t="s">
        <v>4772</v>
      </c>
      <c r="C132" t="s">
        <v>4752</v>
      </c>
      <c r="D132" t="s">
        <v>4765</v>
      </c>
      <c r="E132" t="s">
        <v>4758</v>
      </c>
      <c r="F132">
        <v>95.7</v>
      </c>
      <c r="G132">
        <v>125.15</v>
      </c>
      <c r="H132" t="s">
        <v>4644</v>
      </c>
      <c r="I132" t="s">
        <v>4652</v>
      </c>
      <c r="J132" t="s">
        <v>4641</v>
      </c>
    </row>
    <row r="133" spans="1:10" x14ac:dyDescent="0.25">
      <c r="A133" t="s">
        <v>751</v>
      </c>
      <c r="B133" t="s">
        <v>4740</v>
      </c>
      <c r="C133" t="s">
        <v>4729</v>
      </c>
      <c r="D133" t="s">
        <v>4739</v>
      </c>
      <c r="E133" t="s">
        <v>4674</v>
      </c>
      <c r="F133">
        <v>127.48</v>
      </c>
      <c r="G133">
        <v>144.03</v>
      </c>
      <c r="H133" t="s">
        <v>4668</v>
      </c>
      <c r="I133" t="s">
        <v>4669</v>
      </c>
      <c r="J133" t="s">
        <v>4641</v>
      </c>
    </row>
    <row r="134" spans="1:10" x14ac:dyDescent="0.25">
      <c r="A134" t="s">
        <v>759</v>
      </c>
      <c r="B134" t="s">
        <v>4741</v>
      </c>
      <c r="C134" t="s">
        <v>4729</v>
      </c>
      <c r="D134" t="s">
        <v>4739</v>
      </c>
      <c r="E134" t="s">
        <v>4674</v>
      </c>
      <c r="F134">
        <v>189.69</v>
      </c>
      <c r="G134">
        <v>217.85</v>
      </c>
      <c r="H134" t="s">
        <v>4742</v>
      </c>
      <c r="I134" t="s">
        <v>4669</v>
      </c>
      <c r="J134" t="s">
        <v>4641</v>
      </c>
    </row>
    <row r="135" spans="1:10" x14ac:dyDescent="0.25">
      <c r="A135" t="s">
        <v>2571</v>
      </c>
      <c r="B135" t="s">
        <v>4743</v>
      </c>
      <c r="C135" t="s">
        <v>4729</v>
      </c>
      <c r="D135" t="s">
        <v>4739</v>
      </c>
      <c r="E135" t="s">
        <v>4674</v>
      </c>
      <c r="F135">
        <v>374.48</v>
      </c>
      <c r="G135">
        <v>444.49</v>
      </c>
      <c r="H135" t="s">
        <v>4657</v>
      </c>
      <c r="I135" t="s">
        <v>4669</v>
      </c>
      <c r="J135" t="s">
        <v>4641</v>
      </c>
    </row>
    <row r="136" spans="1:10" x14ac:dyDescent="0.25">
      <c r="A136" t="s">
        <v>1804</v>
      </c>
      <c r="B136" t="s">
        <v>4744</v>
      </c>
      <c r="C136" t="s">
        <v>4729</v>
      </c>
      <c r="D136" t="s">
        <v>4730</v>
      </c>
      <c r="E136" t="s">
        <v>4745</v>
      </c>
      <c r="F136">
        <v>36.590000000000003</v>
      </c>
      <c r="G136">
        <v>42.97</v>
      </c>
      <c r="H136" t="s">
        <v>4746</v>
      </c>
      <c r="I136" t="s">
        <v>4645</v>
      </c>
      <c r="J136" t="s">
        <v>4641</v>
      </c>
    </row>
    <row r="137" spans="1:10" x14ac:dyDescent="0.25">
      <c r="A137" t="s">
        <v>1322</v>
      </c>
      <c r="B137" t="s">
        <v>4747</v>
      </c>
      <c r="C137" t="s">
        <v>4729</v>
      </c>
      <c r="D137" t="s">
        <v>4739</v>
      </c>
      <c r="E137" t="s">
        <v>4731</v>
      </c>
      <c r="F137">
        <v>208.22</v>
      </c>
      <c r="G137">
        <v>229.81</v>
      </c>
      <c r="H137" t="s">
        <v>4706</v>
      </c>
      <c r="I137" t="s">
        <v>4669</v>
      </c>
      <c r="J137" t="s">
        <v>4641</v>
      </c>
    </row>
    <row r="138" spans="1:10" x14ac:dyDescent="0.25">
      <c r="A138" t="s">
        <v>2135</v>
      </c>
      <c r="B138" t="s">
        <v>4748</v>
      </c>
      <c r="C138" t="s">
        <v>4729</v>
      </c>
      <c r="D138" t="s">
        <v>4730</v>
      </c>
      <c r="E138" t="s">
        <v>4745</v>
      </c>
      <c r="F138">
        <v>57.89</v>
      </c>
      <c r="G138">
        <v>68.95</v>
      </c>
      <c r="H138" t="s">
        <v>4749</v>
      </c>
      <c r="I138" t="s">
        <v>4640</v>
      </c>
      <c r="J138" t="s">
        <v>4641</v>
      </c>
    </row>
    <row r="139" spans="1:10" x14ac:dyDescent="0.25">
      <c r="A139" t="s">
        <v>2545</v>
      </c>
      <c r="B139" t="s">
        <v>4750</v>
      </c>
      <c r="C139" t="s">
        <v>4729</v>
      </c>
      <c r="D139" t="s">
        <v>4730</v>
      </c>
      <c r="E139" t="s">
        <v>4731</v>
      </c>
      <c r="F139">
        <v>48.43</v>
      </c>
      <c r="G139">
        <v>57.06</v>
      </c>
      <c r="H139" t="s">
        <v>4654</v>
      </c>
      <c r="I139" t="s">
        <v>4649</v>
      </c>
      <c r="J139" t="s">
        <v>4641</v>
      </c>
    </row>
    <row r="140" spans="1:10" x14ac:dyDescent="0.25">
      <c r="A140" t="s">
        <v>944</v>
      </c>
      <c r="B140" t="s">
        <v>4773</v>
      </c>
      <c r="C140" t="s">
        <v>4752</v>
      </c>
      <c r="D140" t="s">
        <v>4761</v>
      </c>
      <c r="E140" t="s">
        <v>4758</v>
      </c>
      <c r="F140">
        <v>238.43</v>
      </c>
      <c r="G140">
        <v>333.54</v>
      </c>
      <c r="H140" t="s">
        <v>4763</v>
      </c>
      <c r="I140" t="s">
        <v>4652</v>
      </c>
      <c r="J140" t="s">
        <v>4641</v>
      </c>
    </row>
    <row r="141" spans="1:10" x14ac:dyDescent="0.25">
      <c r="A141" t="s">
        <v>871</v>
      </c>
      <c r="B141" t="s">
        <v>4947</v>
      </c>
      <c r="C141" t="s">
        <v>4930</v>
      </c>
      <c r="D141" t="s">
        <v>4931</v>
      </c>
      <c r="E141" t="s">
        <v>4932</v>
      </c>
      <c r="F141">
        <v>158.06</v>
      </c>
      <c r="G141">
        <v>214.04</v>
      </c>
      <c r="H141" t="s">
        <v>4720</v>
      </c>
      <c r="I141" t="s">
        <v>4652</v>
      </c>
      <c r="J141" t="s">
        <v>4641</v>
      </c>
    </row>
    <row r="142" spans="1:10" x14ac:dyDescent="0.25">
      <c r="A142" t="s">
        <v>1156</v>
      </c>
      <c r="B142" t="s">
        <v>4755</v>
      </c>
      <c r="C142" t="s">
        <v>4752</v>
      </c>
      <c r="D142" t="s">
        <v>4753</v>
      </c>
      <c r="E142" t="s">
        <v>4754</v>
      </c>
      <c r="F142">
        <v>109.21</v>
      </c>
      <c r="G142">
        <v>147.72</v>
      </c>
      <c r="H142" t="s">
        <v>4696</v>
      </c>
      <c r="J142" t="s">
        <v>4641</v>
      </c>
    </row>
    <row r="143" spans="1:10" x14ac:dyDescent="0.25">
      <c r="A143" t="s">
        <v>231</v>
      </c>
      <c r="B143" t="s">
        <v>4756</v>
      </c>
      <c r="C143" t="s">
        <v>4752</v>
      </c>
      <c r="D143" t="s">
        <v>4757</v>
      </c>
      <c r="E143" t="s">
        <v>4758</v>
      </c>
      <c r="F143">
        <v>308.94</v>
      </c>
      <c r="G143">
        <v>418.79</v>
      </c>
      <c r="H143" t="s">
        <v>4759</v>
      </c>
      <c r="I143" t="s">
        <v>4645</v>
      </c>
      <c r="J143" t="s">
        <v>4641</v>
      </c>
    </row>
    <row r="144" spans="1:10" x14ac:dyDescent="0.25">
      <c r="A144" t="s">
        <v>275</v>
      </c>
      <c r="B144" t="s">
        <v>4760</v>
      </c>
      <c r="C144" t="s">
        <v>4752</v>
      </c>
      <c r="D144" t="s">
        <v>4761</v>
      </c>
      <c r="E144" t="s">
        <v>4762</v>
      </c>
      <c r="F144">
        <v>37.479999999999997</v>
      </c>
      <c r="G144">
        <v>51.33</v>
      </c>
      <c r="H144" t="s">
        <v>4763</v>
      </c>
      <c r="I144" t="s">
        <v>4649</v>
      </c>
      <c r="J144" t="s">
        <v>4641</v>
      </c>
    </row>
    <row r="145" spans="1:10" x14ac:dyDescent="0.25">
      <c r="A145" t="s">
        <v>214</v>
      </c>
      <c r="B145" t="s">
        <v>4764</v>
      </c>
      <c r="C145" t="s">
        <v>4752</v>
      </c>
      <c r="D145" t="s">
        <v>4765</v>
      </c>
      <c r="E145" t="s">
        <v>4758</v>
      </c>
      <c r="F145">
        <v>112.8</v>
      </c>
      <c r="G145">
        <v>147.97</v>
      </c>
      <c r="H145" t="s">
        <v>4766</v>
      </c>
      <c r="I145" t="s">
        <v>4640</v>
      </c>
      <c r="J145" t="s">
        <v>4641</v>
      </c>
    </row>
    <row r="146" spans="1:10" x14ac:dyDescent="0.25">
      <c r="A146" t="s">
        <v>566</v>
      </c>
      <c r="B146" t="s">
        <v>4767</v>
      </c>
      <c r="C146" t="s">
        <v>4752</v>
      </c>
      <c r="D146" t="s">
        <v>4761</v>
      </c>
      <c r="E146" t="s">
        <v>4754</v>
      </c>
      <c r="F146">
        <v>255.49</v>
      </c>
      <c r="G146">
        <v>328.59</v>
      </c>
      <c r="H146" t="s">
        <v>4661</v>
      </c>
      <c r="I146" t="s">
        <v>4640</v>
      </c>
      <c r="J146" t="s">
        <v>4641</v>
      </c>
    </row>
    <row r="147" spans="1:10" x14ac:dyDescent="0.25">
      <c r="A147" t="s">
        <v>882</v>
      </c>
      <c r="B147" t="s">
        <v>4768</v>
      </c>
      <c r="C147" t="s">
        <v>4752</v>
      </c>
      <c r="D147" t="s">
        <v>4761</v>
      </c>
      <c r="E147" t="s">
        <v>4758</v>
      </c>
      <c r="F147">
        <v>194.64</v>
      </c>
      <c r="G147">
        <v>262.77</v>
      </c>
      <c r="H147" t="s">
        <v>4769</v>
      </c>
      <c r="I147" t="s">
        <v>4649</v>
      </c>
      <c r="J147" t="s">
        <v>4641</v>
      </c>
    </row>
    <row r="148" spans="1:10" x14ac:dyDescent="0.25">
      <c r="A148" t="s">
        <v>812</v>
      </c>
      <c r="B148" t="s">
        <v>4770</v>
      </c>
      <c r="C148" t="s">
        <v>4752</v>
      </c>
      <c r="D148" t="s">
        <v>4761</v>
      </c>
      <c r="E148" t="s">
        <v>4754</v>
      </c>
      <c r="F148">
        <v>379.19</v>
      </c>
      <c r="G148">
        <v>530.16</v>
      </c>
      <c r="H148" t="s">
        <v>4771</v>
      </c>
      <c r="I148" t="s">
        <v>4645</v>
      </c>
      <c r="J148" t="s">
        <v>4641</v>
      </c>
    </row>
    <row r="149" spans="1:10" x14ac:dyDescent="0.25">
      <c r="A149" t="s">
        <v>708</v>
      </c>
      <c r="B149" t="s">
        <v>4751</v>
      </c>
      <c r="C149" t="s">
        <v>4752</v>
      </c>
      <c r="D149" t="s">
        <v>4753</v>
      </c>
      <c r="E149" t="s">
        <v>4754</v>
      </c>
      <c r="F149">
        <v>343.89</v>
      </c>
      <c r="G149">
        <v>474.19</v>
      </c>
      <c r="H149" t="s">
        <v>4746</v>
      </c>
      <c r="I149" t="s">
        <v>4649</v>
      </c>
      <c r="J149" t="s">
        <v>4641</v>
      </c>
    </row>
    <row r="150" spans="1:10" x14ac:dyDescent="0.25">
      <c r="A150" t="s">
        <v>777</v>
      </c>
      <c r="B150" t="s">
        <v>4818</v>
      </c>
      <c r="C150" t="s">
        <v>4805</v>
      </c>
      <c r="D150" t="s">
        <v>4814</v>
      </c>
      <c r="E150" t="s">
        <v>4819</v>
      </c>
      <c r="F150">
        <v>68.17</v>
      </c>
      <c r="G150">
        <v>86.11</v>
      </c>
      <c r="H150" t="s">
        <v>4732</v>
      </c>
      <c r="I150" t="s">
        <v>4652</v>
      </c>
      <c r="J150" t="s">
        <v>4820</v>
      </c>
    </row>
    <row r="151" spans="1:10" x14ac:dyDescent="0.25">
      <c r="A151" t="s">
        <v>549</v>
      </c>
      <c r="B151" t="s">
        <v>4832</v>
      </c>
      <c r="C151" t="s">
        <v>4828</v>
      </c>
      <c r="D151" t="s">
        <v>4829</v>
      </c>
      <c r="E151" t="s">
        <v>4833</v>
      </c>
      <c r="F151">
        <v>182.17</v>
      </c>
      <c r="G151">
        <v>221.61</v>
      </c>
      <c r="H151" t="s">
        <v>4834</v>
      </c>
      <c r="I151" t="s">
        <v>4640</v>
      </c>
      <c r="J151" t="s">
        <v>4820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09619-A125-4B32-89D1-94D11D33CDA1}">
  <dimension ref="A1:AA2501"/>
  <sheetViews>
    <sheetView topLeftCell="V2" workbookViewId="0"/>
  </sheetViews>
  <sheetFormatPr defaultRowHeight="15" x14ac:dyDescent="0.25"/>
  <cols>
    <col min="1" max="1" width="18.140625" bestFit="1" customWidth="1"/>
    <col min="2" max="2" width="18.7109375" bestFit="1" customWidth="1"/>
    <col min="3" max="3" width="14.7109375" bestFit="1" customWidth="1"/>
    <col min="4" max="4" width="13" bestFit="1" customWidth="1"/>
    <col min="5" max="5" width="10.85546875" bestFit="1" customWidth="1"/>
    <col min="6" max="6" width="15" bestFit="1" customWidth="1"/>
    <col min="7" max="7" width="11" bestFit="1" customWidth="1"/>
    <col min="8" max="8" width="12.5703125" bestFit="1" customWidth="1"/>
    <col min="9" max="9" width="14.7109375" bestFit="1" customWidth="1"/>
    <col min="10" max="10" width="19.28515625" bestFit="1" customWidth="1"/>
    <col min="11" max="11" width="16.140625" bestFit="1" customWidth="1"/>
    <col min="12" max="12" width="15.42578125" bestFit="1" customWidth="1"/>
    <col min="13" max="13" width="8.28515625" bestFit="1" customWidth="1"/>
    <col min="14" max="14" width="17.5703125" bestFit="1" customWidth="1"/>
    <col min="15" max="15" width="15.85546875" bestFit="1" customWidth="1"/>
    <col min="16" max="16" width="16.28515625" bestFit="1" customWidth="1"/>
    <col min="17" max="17" width="13.85546875" bestFit="1" customWidth="1"/>
    <col min="18" max="18" width="11.85546875" bestFit="1" customWidth="1"/>
    <col min="19" max="19" width="36.42578125" bestFit="1" customWidth="1"/>
    <col min="20" max="20" width="18.7109375" bestFit="1" customWidth="1"/>
    <col min="21" max="21" width="22.42578125" bestFit="1" customWidth="1"/>
    <col min="22" max="22" width="27.85546875" bestFit="1" customWidth="1"/>
    <col min="23" max="23" width="24.28515625" bestFit="1" customWidth="1"/>
    <col min="24" max="24" width="28.42578125" bestFit="1" customWidth="1"/>
    <col min="25" max="25" width="23.85546875" bestFit="1" customWidth="1"/>
    <col min="26" max="26" width="31.42578125" bestFit="1" customWidth="1"/>
    <col min="27" max="27" width="14.7109375"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4948</v>
      </c>
      <c r="T1" t="s">
        <v>4949</v>
      </c>
      <c r="U1" t="s">
        <v>4950</v>
      </c>
      <c r="V1" t="s">
        <v>4951</v>
      </c>
      <c r="W1" t="s">
        <v>4952</v>
      </c>
      <c r="X1" t="s">
        <v>4953</v>
      </c>
      <c r="Y1" t="s">
        <v>4954</v>
      </c>
      <c r="Z1" t="s">
        <v>4955</v>
      </c>
      <c r="AA1" t="s">
        <v>4956</v>
      </c>
    </row>
    <row r="2" spans="1:27" x14ac:dyDescent="0.25">
      <c r="A2" t="s">
        <v>4060</v>
      </c>
      <c r="B2" s="8">
        <v>46110</v>
      </c>
      <c r="C2" t="s">
        <v>966</v>
      </c>
      <c r="D2" t="s">
        <v>371</v>
      </c>
      <c r="E2" t="s">
        <v>438</v>
      </c>
      <c r="F2" t="s">
        <v>551</v>
      </c>
      <c r="G2">
        <v>6</v>
      </c>
      <c r="H2">
        <v>389.12</v>
      </c>
      <c r="I2">
        <v>10</v>
      </c>
      <c r="J2">
        <v>233.47</v>
      </c>
      <c r="K2">
        <v>2416.44</v>
      </c>
      <c r="L2">
        <v>1859.88</v>
      </c>
      <c r="M2">
        <v>556.55999999999995</v>
      </c>
      <c r="N2" t="s">
        <v>133</v>
      </c>
      <c r="O2" t="s">
        <v>24</v>
      </c>
      <c r="P2" t="s">
        <v>55</v>
      </c>
      <c r="Q2" s="9">
        <v>0.51666666666666672</v>
      </c>
      <c r="R2" t="s">
        <v>27</v>
      </c>
      <c r="S2" t="s">
        <v>4714</v>
      </c>
      <c r="T2" t="s">
        <v>4703</v>
      </c>
      <c r="U2">
        <v>380.12</v>
      </c>
      <c r="V2" t="s">
        <v>4957</v>
      </c>
      <c r="W2" t="s">
        <v>4958</v>
      </c>
      <c r="X2" t="s">
        <v>4959</v>
      </c>
      <c r="Y2" t="s">
        <v>4960</v>
      </c>
      <c r="Z2" t="s">
        <v>4961</v>
      </c>
      <c r="AA2" t="s">
        <v>4962</v>
      </c>
    </row>
    <row r="3" spans="1:27" x14ac:dyDescent="0.25">
      <c r="A3" t="s">
        <v>4131</v>
      </c>
      <c r="B3" s="8">
        <v>46075</v>
      </c>
      <c r="C3" t="s">
        <v>112</v>
      </c>
      <c r="D3" t="s">
        <v>755</v>
      </c>
      <c r="E3" t="s">
        <v>438</v>
      </c>
      <c r="F3" t="s">
        <v>154</v>
      </c>
      <c r="G3">
        <v>1</v>
      </c>
      <c r="H3">
        <v>442.14</v>
      </c>
      <c r="I3">
        <v>0</v>
      </c>
      <c r="J3">
        <v>0</v>
      </c>
      <c r="K3">
        <v>508.46</v>
      </c>
      <c r="L3">
        <v>351.87</v>
      </c>
      <c r="M3">
        <v>156.59</v>
      </c>
      <c r="N3" t="s">
        <v>40</v>
      </c>
      <c r="O3" t="s">
        <v>24</v>
      </c>
      <c r="P3" t="s">
        <v>25</v>
      </c>
      <c r="Q3" s="9">
        <v>0.7</v>
      </c>
      <c r="R3" t="s">
        <v>27</v>
      </c>
      <c r="S3" t="s">
        <v>4927</v>
      </c>
      <c r="T3" t="s">
        <v>4908</v>
      </c>
      <c r="U3">
        <v>442.14</v>
      </c>
      <c r="V3" t="s">
        <v>4963</v>
      </c>
      <c r="W3" t="s">
        <v>4964</v>
      </c>
      <c r="X3" t="s">
        <v>4965</v>
      </c>
      <c r="Y3" t="s">
        <v>4966</v>
      </c>
      <c r="Z3" t="s">
        <v>4961</v>
      </c>
      <c r="AA3" t="s">
        <v>4962</v>
      </c>
    </row>
    <row r="4" spans="1:27" x14ac:dyDescent="0.25">
      <c r="A4" t="s">
        <v>3303</v>
      </c>
      <c r="B4" s="8">
        <v>46006</v>
      </c>
      <c r="C4" t="s">
        <v>1895</v>
      </c>
      <c r="D4" t="s">
        <v>119</v>
      </c>
      <c r="E4" t="s">
        <v>438</v>
      </c>
      <c r="F4" t="s">
        <v>826</v>
      </c>
      <c r="G4">
        <v>1</v>
      </c>
      <c r="H4">
        <v>141.11000000000001</v>
      </c>
      <c r="I4">
        <v>5</v>
      </c>
      <c r="J4">
        <v>7.06</v>
      </c>
      <c r="K4">
        <v>134.05000000000001</v>
      </c>
      <c r="L4">
        <v>115.91</v>
      </c>
      <c r="M4">
        <v>18.14</v>
      </c>
      <c r="N4" t="s">
        <v>23</v>
      </c>
      <c r="O4" t="s">
        <v>24</v>
      </c>
      <c r="P4" t="s">
        <v>33</v>
      </c>
      <c r="Q4" s="9">
        <v>0.7055555555555556</v>
      </c>
      <c r="R4" t="s">
        <v>49</v>
      </c>
      <c r="S4" t="s">
        <v>4722</v>
      </c>
      <c r="T4" t="s">
        <v>4703</v>
      </c>
      <c r="U4">
        <v>141.11000000000001</v>
      </c>
      <c r="V4" t="s">
        <v>4967</v>
      </c>
      <c r="W4" t="s">
        <v>4968</v>
      </c>
      <c r="X4" t="s">
        <v>4969</v>
      </c>
      <c r="Y4" t="s">
        <v>4970</v>
      </c>
      <c r="Z4" t="s">
        <v>4961</v>
      </c>
      <c r="AA4" t="s">
        <v>4962</v>
      </c>
    </row>
    <row r="5" spans="1:27" x14ac:dyDescent="0.25">
      <c r="A5" t="s">
        <v>4518</v>
      </c>
      <c r="B5" s="8">
        <v>46100</v>
      </c>
      <c r="C5" t="s">
        <v>565</v>
      </c>
      <c r="D5" t="s">
        <v>680</v>
      </c>
      <c r="E5" t="s">
        <v>171</v>
      </c>
      <c r="F5" t="s">
        <v>210</v>
      </c>
      <c r="G5">
        <v>6</v>
      </c>
      <c r="H5">
        <v>164.87</v>
      </c>
      <c r="I5">
        <v>0</v>
      </c>
      <c r="J5">
        <v>0</v>
      </c>
      <c r="K5">
        <v>989.22</v>
      </c>
      <c r="L5">
        <v>827.7</v>
      </c>
      <c r="M5">
        <v>161.52000000000001</v>
      </c>
      <c r="N5" t="s">
        <v>4971</v>
      </c>
      <c r="O5" t="s">
        <v>24</v>
      </c>
      <c r="P5" t="s">
        <v>25</v>
      </c>
      <c r="Q5" s="9">
        <v>0.63124999999999998</v>
      </c>
      <c r="R5" t="s">
        <v>49</v>
      </c>
      <c r="S5" t="s">
        <v>4873</v>
      </c>
      <c r="T5" t="s">
        <v>4864</v>
      </c>
      <c r="U5">
        <v>157.97999999999999</v>
      </c>
      <c r="V5" t="s">
        <v>4972</v>
      </c>
      <c r="W5" t="s">
        <v>4958</v>
      </c>
      <c r="X5" t="s">
        <v>4973</v>
      </c>
      <c r="Y5" t="s">
        <v>4960</v>
      </c>
      <c r="Z5" t="s">
        <v>4974</v>
      </c>
      <c r="AA5" t="s">
        <v>4962</v>
      </c>
    </row>
    <row r="6" spans="1:27" x14ac:dyDescent="0.25">
      <c r="A6" t="s">
        <v>1311</v>
      </c>
      <c r="B6" s="8">
        <v>46103</v>
      </c>
      <c r="C6" t="s">
        <v>1312</v>
      </c>
      <c r="D6" t="s">
        <v>905</v>
      </c>
      <c r="E6" t="s">
        <v>771</v>
      </c>
      <c r="F6" t="s">
        <v>1313</v>
      </c>
      <c r="G6">
        <v>4</v>
      </c>
      <c r="H6">
        <v>464.41</v>
      </c>
      <c r="I6">
        <v>0</v>
      </c>
      <c r="J6">
        <v>0</v>
      </c>
      <c r="K6">
        <v>2136.29</v>
      </c>
      <c r="L6">
        <v>1590.76</v>
      </c>
      <c r="M6">
        <v>545.53</v>
      </c>
      <c r="N6" t="s">
        <v>4971</v>
      </c>
      <c r="O6" t="s">
        <v>24</v>
      </c>
      <c r="P6" t="s">
        <v>25</v>
      </c>
      <c r="Q6" s="9">
        <v>0.47291666666666665</v>
      </c>
      <c r="R6" t="s">
        <v>27</v>
      </c>
      <c r="S6" t="s">
        <v>4686</v>
      </c>
      <c r="T6" t="s">
        <v>4672</v>
      </c>
      <c r="U6">
        <v>464.41</v>
      </c>
      <c r="V6" t="s">
        <v>4975</v>
      </c>
      <c r="W6" t="s">
        <v>4964</v>
      </c>
      <c r="X6" t="s">
        <v>4976</v>
      </c>
      <c r="Y6" t="s">
        <v>4977</v>
      </c>
      <c r="Z6" t="s">
        <v>4978</v>
      </c>
      <c r="AA6" t="s">
        <v>4962</v>
      </c>
    </row>
    <row r="7" spans="1:27" x14ac:dyDescent="0.25">
      <c r="A7" t="s">
        <v>3373</v>
      </c>
      <c r="B7" s="8">
        <v>46016</v>
      </c>
      <c r="C7" t="s">
        <v>548</v>
      </c>
      <c r="D7" t="s">
        <v>1539</v>
      </c>
      <c r="E7" t="s">
        <v>350</v>
      </c>
      <c r="F7" t="s">
        <v>1259</v>
      </c>
      <c r="G7">
        <v>5</v>
      </c>
      <c r="H7">
        <v>75.23</v>
      </c>
      <c r="I7">
        <v>10</v>
      </c>
      <c r="J7">
        <v>37.619999999999997</v>
      </c>
      <c r="K7">
        <v>338.53</v>
      </c>
      <c r="L7">
        <v>249.95</v>
      </c>
      <c r="M7">
        <v>88.58</v>
      </c>
      <c r="N7" t="s">
        <v>4971</v>
      </c>
      <c r="O7" t="s">
        <v>24</v>
      </c>
      <c r="P7" t="s">
        <v>25</v>
      </c>
      <c r="Q7" s="9">
        <v>0.54097222222222219</v>
      </c>
      <c r="R7" t="s">
        <v>49</v>
      </c>
      <c r="S7" t="s">
        <v>4943</v>
      </c>
      <c r="T7" t="s">
        <v>4930</v>
      </c>
      <c r="U7">
        <v>66.400000000000006</v>
      </c>
      <c r="V7" t="s">
        <v>4979</v>
      </c>
      <c r="W7" t="s">
        <v>4958</v>
      </c>
      <c r="X7" t="s">
        <v>4980</v>
      </c>
      <c r="Y7" t="s">
        <v>4970</v>
      </c>
      <c r="Z7" t="s">
        <v>4981</v>
      </c>
      <c r="AA7" t="s">
        <v>4962</v>
      </c>
    </row>
    <row r="8" spans="1:27" x14ac:dyDescent="0.25">
      <c r="A8" t="s">
        <v>2793</v>
      </c>
      <c r="B8" s="8">
        <v>46042</v>
      </c>
      <c r="C8" t="s">
        <v>985</v>
      </c>
      <c r="D8" t="s">
        <v>777</v>
      </c>
      <c r="E8" t="s">
        <v>350</v>
      </c>
      <c r="F8" t="s">
        <v>1259</v>
      </c>
      <c r="G8">
        <v>3</v>
      </c>
      <c r="H8">
        <v>94.15</v>
      </c>
      <c r="I8">
        <v>0</v>
      </c>
      <c r="J8">
        <v>0</v>
      </c>
      <c r="K8">
        <v>282.45</v>
      </c>
      <c r="L8">
        <v>204.51</v>
      </c>
      <c r="M8">
        <v>77.94</v>
      </c>
      <c r="N8" t="s">
        <v>68</v>
      </c>
      <c r="O8" t="s">
        <v>24</v>
      </c>
      <c r="P8" t="s">
        <v>25</v>
      </c>
      <c r="Q8" s="9">
        <v>0.78611111111111109</v>
      </c>
      <c r="R8" t="s">
        <v>49</v>
      </c>
      <c r="S8" t="s">
        <v>4818</v>
      </c>
      <c r="T8" t="s">
        <v>4805</v>
      </c>
      <c r="U8">
        <v>86.11</v>
      </c>
      <c r="V8" t="s">
        <v>4982</v>
      </c>
      <c r="W8" t="s">
        <v>4958</v>
      </c>
      <c r="X8" t="s">
        <v>4980</v>
      </c>
      <c r="Y8" t="s">
        <v>4970</v>
      </c>
      <c r="Z8" t="s">
        <v>4981</v>
      </c>
      <c r="AA8" t="s">
        <v>4962</v>
      </c>
    </row>
    <row r="9" spans="1:27" x14ac:dyDescent="0.25">
      <c r="A9" t="s">
        <v>3053</v>
      </c>
      <c r="B9" s="8">
        <v>45753</v>
      </c>
      <c r="C9" t="s">
        <v>966</v>
      </c>
      <c r="D9" t="s">
        <v>264</v>
      </c>
      <c r="E9" t="s">
        <v>550</v>
      </c>
      <c r="F9" t="s">
        <v>551</v>
      </c>
      <c r="G9">
        <v>4</v>
      </c>
      <c r="H9">
        <v>426.31</v>
      </c>
      <c r="I9">
        <v>0</v>
      </c>
      <c r="J9">
        <v>0</v>
      </c>
      <c r="K9">
        <v>1961.03</v>
      </c>
      <c r="L9">
        <v>1143.5999999999999</v>
      </c>
      <c r="M9">
        <v>817.43</v>
      </c>
      <c r="N9" t="s">
        <v>47</v>
      </c>
      <c r="O9" t="s">
        <v>24</v>
      </c>
      <c r="P9" t="s">
        <v>25</v>
      </c>
      <c r="Q9" s="9">
        <v>0.87638888888888888</v>
      </c>
      <c r="R9" t="s">
        <v>27</v>
      </c>
      <c r="S9" t="s">
        <v>4702</v>
      </c>
      <c r="T9" t="s">
        <v>4703</v>
      </c>
      <c r="U9">
        <v>383.51</v>
      </c>
      <c r="V9" t="s">
        <v>4957</v>
      </c>
      <c r="W9" t="s">
        <v>4958</v>
      </c>
      <c r="X9" t="s">
        <v>4959</v>
      </c>
      <c r="Y9" t="s">
        <v>4960</v>
      </c>
      <c r="Z9" t="s">
        <v>4983</v>
      </c>
      <c r="AA9" t="s">
        <v>4962</v>
      </c>
    </row>
    <row r="10" spans="1:27" x14ac:dyDescent="0.25">
      <c r="A10" t="s">
        <v>1363</v>
      </c>
      <c r="B10" s="8">
        <v>46082</v>
      </c>
      <c r="C10" t="s">
        <v>1364</v>
      </c>
      <c r="D10" t="s">
        <v>503</v>
      </c>
      <c r="E10" t="s">
        <v>639</v>
      </c>
      <c r="F10" t="s">
        <v>1365</v>
      </c>
      <c r="G10">
        <v>1</v>
      </c>
      <c r="H10">
        <v>503.36</v>
      </c>
      <c r="I10">
        <v>0</v>
      </c>
      <c r="J10">
        <v>0</v>
      </c>
      <c r="K10">
        <v>578.86</v>
      </c>
      <c r="L10">
        <v>389.8</v>
      </c>
      <c r="M10">
        <v>189.06</v>
      </c>
      <c r="N10" t="s">
        <v>133</v>
      </c>
      <c r="O10" t="s">
        <v>24</v>
      </c>
      <c r="P10" t="s">
        <v>25</v>
      </c>
      <c r="Q10" s="9">
        <v>0.68402777777777779</v>
      </c>
      <c r="R10" t="s">
        <v>27</v>
      </c>
      <c r="S10" t="s">
        <v>4727</v>
      </c>
      <c r="T10" t="s">
        <v>4703</v>
      </c>
      <c r="U10">
        <v>503.36</v>
      </c>
      <c r="V10" t="s">
        <v>4984</v>
      </c>
      <c r="W10" t="s">
        <v>4964</v>
      </c>
      <c r="X10" t="s">
        <v>4985</v>
      </c>
      <c r="Y10" t="s">
        <v>4970</v>
      </c>
      <c r="Z10" t="s">
        <v>4986</v>
      </c>
      <c r="AA10" t="s">
        <v>4962</v>
      </c>
    </row>
    <row r="11" spans="1:27" x14ac:dyDescent="0.25">
      <c r="A11" t="s">
        <v>2757</v>
      </c>
      <c r="B11" s="8">
        <v>46205</v>
      </c>
      <c r="C11" t="s">
        <v>2758</v>
      </c>
      <c r="D11" t="s">
        <v>1658</v>
      </c>
      <c r="E11" t="s">
        <v>38</v>
      </c>
      <c r="F11" t="s">
        <v>466</v>
      </c>
      <c r="G11">
        <v>1</v>
      </c>
      <c r="H11">
        <v>233.47</v>
      </c>
      <c r="I11">
        <v>0</v>
      </c>
      <c r="J11">
        <v>0</v>
      </c>
      <c r="K11">
        <v>268.49</v>
      </c>
      <c r="L11">
        <v>188.98</v>
      </c>
      <c r="M11">
        <v>79.510000000000005</v>
      </c>
      <c r="N11" t="s">
        <v>133</v>
      </c>
      <c r="O11" t="s">
        <v>24</v>
      </c>
      <c r="P11" t="s">
        <v>25</v>
      </c>
      <c r="Q11" s="9">
        <v>0.55138888888888893</v>
      </c>
      <c r="R11" t="s">
        <v>27</v>
      </c>
      <c r="S11" t="s">
        <v>4804</v>
      </c>
      <c r="T11" t="s">
        <v>4805</v>
      </c>
      <c r="U11">
        <v>233.47</v>
      </c>
      <c r="V11" t="s">
        <v>4987</v>
      </c>
      <c r="W11" t="s">
        <v>4968</v>
      </c>
      <c r="X11" t="s">
        <v>4988</v>
      </c>
      <c r="Y11" t="s">
        <v>4966</v>
      </c>
      <c r="Z11" t="s">
        <v>4989</v>
      </c>
      <c r="AA11" t="s">
        <v>4962</v>
      </c>
    </row>
    <row r="12" spans="1:27" x14ac:dyDescent="0.25">
      <c r="A12" t="s">
        <v>4100</v>
      </c>
      <c r="B12" s="8">
        <v>46109</v>
      </c>
      <c r="C12" t="s">
        <v>4101</v>
      </c>
      <c r="D12" t="s">
        <v>365</v>
      </c>
      <c r="E12" t="s">
        <v>38</v>
      </c>
      <c r="F12" t="s">
        <v>210</v>
      </c>
      <c r="G12">
        <v>1</v>
      </c>
      <c r="H12">
        <v>459.58</v>
      </c>
      <c r="I12">
        <v>5</v>
      </c>
      <c r="J12">
        <v>22.98</v>
      </c>
      <c r="K12">
        <v>502.09</v>
      </c>
      <c r="L12">
        <v>386.89</v>
      </c>
      <c r="M12">
        <v>115.2</v>
      </c>
      <c r="N12" t="s">
        <v>4971</v>
      </c>
      <c r="O12" t="s">
        <v>24</v>
      </c>
      <c r="P12" t="s">
        <v>55</v>
      </c>
      <c r="Q12" s="9">
        <v>0.74861111111111112</v>
      </c>
      <c r="R12" t="s">
        <v>27</v>
      </c>
      <c r="S12" t="s">
        <v>4680</v>
      </c>
      <c r="T12" t="s">
        <v>4672</v>
      </c>
      <c r="U12">
        <v>459.58</v>
      </c>
      <c r="V12" t="s">
        <v>4990</v>
      </c>
      <c r="W12" t="s">
        <v>4968</v>
      </c>
      <c r="X12" t="s">
        <v>4973</v>
      </c>
      <c r="Y12" t="s">
        <v>4960</v>
      </c>
      <c r="Z12" t="s">
        <v>4989</v>
      </c>
      <c r="AA12" t="s">
        <v>4962</v>
      </c>
    </row>
    <row r="13" spans="1:27" x14ac:dyDescent="0.25">
      <c r="A13" t="s">
        <v>3368</v>
      </c>
      <c r="B13" s="8">
        <v>46040</v>
      </c>
      <c r="C13" t="s">
        <v>966</v>
      </c>
      <c r="D13" t="s">
        <v>107</v>
      </c>
      <c r="E13" t="s">
        <v>465</v>
      </c>
      <c r="F13" t="s">
        <v>466</v>
      </c>
      <c r="G13">
        <v>8</v>
      </c>
      <c r="H13">
        <v>62.6</v>
      </c>
      <c r="I13">
        <v>20</v>
      </c>
      <c r="J13">
        <v>100.16</v>
      </c>
      <c r="K13">
        <v>460.74</v>
      </c>
      <c r="L13">
        <v>385.2</v>
      </c>
      <c r="M13">
        <v>75.540000000000006</v>
      </c>
      <c r="N13" t="s">
        <v>4971</v>
      </c>
      <c r="O13" t="s">
        <v>24</v>
      </c>
      <c r="P13" t="s">
        <v>25</v>
      </c>
      <c r="Q13" s="9">
        <v>0.68888888888888888</v>
      </c>
      <c r="R13" t="s">
        <v>27</v>
      </c>
      <c r="S13" t="s">
        <v>4683</v>
      </c>
      <c r="T13" t="s">
        <v>4672</v>
      </c>
      <c r="U13">
        <v>59.92</v>
      </c>
      <c r="V13" t="s">
        <v>4957</v>
      </c>
      <c r="W13" t="s">
        <v>4958</v>
      </c>
      <c r="X13" t="s">
        <v>4988</v>
      </c>
      <c r="Y13" t="s">
        <v>4966</v>
      </c>
      <c r="Z13" t="s">
        <v>4991</v>
      </c>
      <c r="AA13" t="s">
        <v>4992</v>
      </c>
    </row>
    <row r="14" spans="1:27" x14ac:dyDescent="0.25">
      <c r="A14" t="s">
        <v>1942</v>
      </c>
      <c r="B14" s="8">
        <v>46040</v>
      </c>
      <c r="C14" t="s">
        <v>1943</v>
      </c>
      <c r="D14" t="s">
        <v>44</v>
      </c>
      <c r="E14" t="s">
        <v>634</v>
      </c>
      <c r="F14" t="s">
        <v>1859</v>
      </c>
      <c r="G14">
        <v>2</v>
      </c>
      <c r="H14">
        <v>398.25</v>
      </c>
      <c r="I14">
        <v>0</v>
      </c>
      <c r="J14">
        <v>0</v>
      </c>
      <c r="K14">
        <v>915.97</v>
      </c>
      <c r="L14">
        <v>473.08</v>
      </c>
      <c r="M14">
        <v>442.89</v>
      </c>
      <c r="N14" t="s">
        <v>4971</v>
      </c>
      <c r="O14" t="s">
        <v>24</v>
      </c>
      <c r="P14" t="s">
        <v>55</v>
      </c>
      <c r="Q14" s="9">
        <v>0.43819444444444444</v>
      </c>
      <c r="R14" t="s">
        <v>27</v>
      </c>
      <c r="S14" t="s">
        <v>4650</v>
      </c>
      <c r="T14" t="s">
        <v>4636</v>
      </c>
      <c r="U14">
        <v>398.25</v>
      </c>
      <c r="V14" t="s">
        <v>4993</v>
      </c>
      <c r="W14" t="s">
        <v>4968</v>
      </c>
      <c r="X14" t="s">
        <v>4994</v>
      </c>
      <c r="Y14" t="s">
        <v>4966</v>
      </c>
      <c r="Z14" t="s">
        <v>4995</v>
      </c>
      <c r="AA14" t="s">
        <v>4962</v>
      </c>
    </row>
    <row r="15" spans="1:27" x14ac:dyDescent="0.25">
      <c r="A15" t="s">
        <v>2882</v>
      </c>
      <c r="B15" s="8">
        <v>46077</v>
      </c>
      <c r="C15" t="s">
        <v>657</v>
      </c>
      <c r="D15" t="s">
        <v>275</v>
      </c>
      <c r="E15" t="s">
        <v>704</v>
      </c>
      <c r="F15" t="s">
        <v>466</v>
      </c>
      <c r="G15">
        <v>4</v>
      </c>
      <c r="H15">
        <v>51.33</v>
      </c>
      <c r="I15">
        <v>0</v>
      </c>
      <c r="J15">
        <v>0</v>
      </c>
      <c r="K15">
        <v>205.32</v>
      </c>
      <c r="L15">
        <v>149.91999999999999</v>
      </c>
      <c r="M15">
        <v>55.4</v>
      </c>
      <c r="N15" t="s">
        <v>68</v>
      </c>
      <c r="O15" t="s">
        <v>24</v>
      </c>
      <c r="P15" t="s">
        <v>25</v>
      </c>
      <c r="Q15" s="9">
        <v>0.46736111111111112</v>
      </c>
      <c r="R15" t="s">
        <v>49</v>
      </c>
      <c r="S15" t="s">
        <v>4760</v>
      </c>
      <c r="T15" t="s">
        <v>4752</v>
      </c>
      <c r="U15">
        <v>51.33</v>
      </c>
      <c r="V15" t="s">
        <v>4996</v>
      </c>
      <c r="W15" t="s">
        <v>4968</v>
      </c>
      <c r="X15" t="s">
        <v>4988</v>
      </c>
      <c r="Y15" t="s">
        <v>4966</v>
      </c>
      <c r="Z15" t="s">
        <v>4997</v>
      </c>
      <c r="AA15" t="s">
        <v>4962</v>
      </c>
    </row>
    <row r="16" spans="1:27" x14ac:dyDescent="0.25">
      <c r="A16" t="s">
        <v>4241</v>
      </c>
      <c r="B16" s="8">
        <v>46074</v>
      </c>
      <c r="C16" t="s">
        <v>3098</v>
      </c>
      <c r="D16" t="s">
        <v>944</v>
      </c>
      <c r="E16" t="s">
        <v>1031</v>
      </c>
      <c r="F16" t="s">
        <v>1795</v>
      </c>
      <c r="G16">
        <v>4</v>
      </c>
      <c r="H16">
        <v>333.54</v>
      </c>
      <c r="I16">
        <v>10</v>
      </c>
      <c r="J16">
        <v>133.41999999999999</v>
      </c>
      <c r="K16">
        <v>1380.85</v>
      </c>
      <c r="L16">
        <v>953.72</v>
      </c>
      <c r="M16">
        <v>427.13</v>
      </c>
      <c r="N16" t="s">
        <v>133</v>
      </c>
      <c r="O16" t="s">
        <v>24</v>
      </c>
      <c r="P16" t="s">
        <v>25</v>
      </c>
      <c r="Q16" s="9">
        <v>0.79027777777777775</v>
      </c>
      <c r="R16" t="s">
        <v>27</v>
      </c>
      <c r="S16" t="s">
        <v>4773</v>
      </c>
      <c r="T16" t="s">
        <v>4752</v>
      </c>
      <c r="U16">
        <v>333.54</v>
      </c>
      <c r="V16" t="s">
        <v>4998</v>
      </c>
      <c r="W16" t="s">
        <v>4964</v>
      </c>
      <c r="X16" t="s">
        <v>4999</v>
      </c>
      <c r="Y16" t="s">
        <v>4960</v>
      </c>
      <c r="Z16" t="s">
        <v>5000</v>
      </c>
      <c r="AA16" t="s">
        <v>4962</v>
      </c>
    </row>
    <row r="17" spans="1:27" x14ac:dyDescent="0.25">
      <c r="A17" t="s">
        <v>2861</v>
      </c>
      <c r="B17" s="8">
        <v>46329</v>
      </c>
      <c r="C17" t="s">
        <v>2626</v>
      </c>
      <c r="D17" t="s">
        <v>470</v>
      </c>
      <c r="E17" t="s">
        <v>400</v>
      </c>
      <c r="F17" t="s">
        <v>401</v>
      </c>
      <c r="G17">
        <v>1</v>
      </c>
      <c r="H17">
        <v>589.75</v>
      </c>
      <c r="I17">
        <v>0</v>
      </c>
      <c r="J17">
        <v>0</v>
      </c>
      <c r="K17">
        <v>589.75</v>
      </c>
      <c r="L17">
        <v>343.65</v>
      </c>
      <c r="M17">
        <v>246.1</v>
      </c>
      <c r="N17" t="s">
        <v>133</v>
      </c>
      <c r="O17" t="s">
        <v>24</v>
      </c>
      <c r="P17" t="s">
        <v>25</v>
      </c>
      <c r="Q17" s="9">
        <v>0.62708333333333333</v>
      </c>
      <c r="R17" t="s">
        <v>49</v>
      </c>
      <c r="S17" t="s">
        <v>4646</v>
      </c>
      <c r="T17" t="s">
        <v>4636</v>
      </c>
      <c r="U17">
        <v>589.75</v>
      </c>
      <c r="V17" t="s">
        <v>5001</v>
      </c>
      <c r="W17" t="s">
        <v>4968</v>
      </c>
      <c r="X17" t="s">
        <v>5002</v>
      </c>
      <c r="Y17" t="s">
        <v>4970</v>
      </c>
      <c r="Z17" t="s">
        <v>5003</v>
      </c>
      <c r="AA17" t="s">
        <v>4962</v>
      </c>
    </row>
    <row r="18" spans="1:27" x14ac:dyDescent="0.25">
      <c r="A18" t="s">
        <v>3015</v>
      </c>
      <c r="B18" s="8">
        <v>46109</v>
      </c>
      <c r="C18" t="s">
        <v>3016</v>
      </c>
      <c r="D18" t="s">
        <v>1382</v>
      </c>
      <c r="E18" t="s">
        <v>400</v>
      </c>
      <c r="F18" t="s">
        <v>401</v>
      </c>
      <c r="G18">
        <v>5</v>
      </c>
      <c r="H18">
        <v>317.99</v>
      </c>
      <c r="I18">
        <v>0</v>
      </c>
      <c r="J18">
        <v>0</v>
      </c>
      <c r="K18">
        <v>1828.44</v>
      </c>
      <c r="L18">
        <v>1175.25</v>
      </c>
      <c r="M18">
        <v>653.19000000000005</v>
      </c>
      <c r="N18" t="s">
        <v>4971</v>
      </c>
      <c r="O18" t="s">
        <v>24</v>
      </c>
      <c r="P18" t="s">
        <v>55</v>
      </c>
      <c r="Q18" s="9">
        <v>0.52638888888888891</v>
      </c>
      <c r="R18" t="s">
        <v>27</v>
      </c>
      <c r="S18" t="s">
        <v>4774</v>
      </c>
      <c r="T18" t="s">
        <v>4752</v>
      </c>
      <c r="U18">
        <v>317.99</v>
      </c>
      <c r="V18" t="s">
        <v>5004</v>
      </c>
      <c r="W18" t="s">
        <v>4968</v>
      </c>
      <c r="X18" t="s">
        <v>5002</v>
      </c>
      <c r="Y18" t="s">
        <v>4970</v>
      </c>
      <c r="Z18" t="s">
        <v>5003</v>
      </c>
      <c r="AA18" t="s">
        <v>4962</v>
      </c>
    </row>
    <row r="19" spans="1:27" x14ac:dyDescent="0.25">
      <c r="A19" t="s">
        <v>3262</v>
      </c>
      <c r="B19" s="8">
        <v>46004</v>
      </c>
      <c r="C19" t="s">
        <v>931</v>
      </c>
      <c r="D19" t="s">
        <v>107</v>
      </c>
      <c r="E19" t="s">
        <v>612</v>
      </c>
      <c r="F19" t="s">
        <v>1266</v>
      </c>
      <c r="G19">
        <v>4</v>
      </c>
      <c r="H19">
        <v>65.06</v>
      </c>
      <c r="I19">
        <v>0</v>
      </c>
      <c r="J19">
        <v>0</v>
      </c>
      <c r="K19">
        <v>299.27999999999997</v>
      </c>
      <c r="L19">
        <v>192.6</v>
      </c>
      <c r="M19">
        <v>-261.85000000000002</v>
      </c>
      <c r="N19" t="s">
        <v>133</v>
      </c>
      <c r="O19" t="s">
        <v>24</v>
      </c>
      <c r="P19" t="s">
        <v>55</v>
      </c>
      <c r="Q19" s="9">
        <v>0.86736111111111114</v>
      </c>
      <c r="R19" t="s">
        <v>27</v>
      </c>
      <c r="S19" t="s">
        <v>4683</v>
      </c>
      <c r="T19" t="s">
        <v>4672</v>
      </c>
      <c r="U19">
        <v>59.92</v>
      </c>
      <c r="V19" t="s">
        <v>5005</v>
      </c>
      <c r="W19" t="s">
        <v>4958</v>
      </c>
      <c r="X19" t="s">
        <v>5006</v>
      </c>
      <c r="Y19" t="s">
        <v>5007</v>
      </c>
      <c r="Z19" t="s">
        <v>5008</v>
      </c>
      <c r="AA19" t="s">
        <v>4962</v>
      </c>
    </row>
    <row r="20" spans="1:27" x14ac:dyDescent="0.25">
      <c r="A20" t="s">
        <v>3959</v>
      </c>
      <c r="B20" s="8">
        <v>46075</v>
      </c>
      <c r="C20" t="s">
        <v>1729</v>
      </c>
      <c r="D20" t="s">
        <v>247</v>
      </c>
      <c r="E20" t="s">
        <v>617</v>
      </c>
      <c r="F20" t="s">
        <v>618</v>
      </c>
      <c r="G20">
        <v>3</v>
      </c>
      <c r="H20">
        <v>317.72000000000003</v>
      </c>
      <c r="I20">
        <v>5</v>
      </c>
      <c r="J20">
        <v>47.66</v>
      </c>
      <c r="K20">
        <v>1041.33</v>
      </c>
      <c r="L20">
        <v>814.59</v>
      </c>
      <c r="M20">
        <v>226.74</v>
      </c>
      <c r="N20" t="s">
        <v>68</v>
      </c>
      <c r="O20" t="s">
        <v>24</v>
      </c>
      <c r="P20" t="s">
        <v>25</v>
      </c>
      <c r="Q20" s="9">
        <v>0.53541666666666665</v>
      </c>
      <c r="R20" t="s">
        <v>27</v>
      </c>
      <c r="S20" t="s">
        <v>4897</v>
      </c>
      <c r="T20" t="s">
        <v>4887</v>
      </c>
      <c r="U20">
        <v>223.15</v>
      </c>
      <c r="V20" t="s">
        <v>5009</v>
      </c>
      <c r="W20" t="s">
        <v>4968</v>
      </c>
      <c r="X20" t="s">
        <v>5010</v>
      </c>
      <c r="Y20" t="s">
        <v>5011</v>
      </c>
      <c r="Z20" t="s">
        <v>5012</v>
      </c>
      <c r="AA20" t="s">
        <v>4962</v>
      </c>
    </row>
    <row r="21" spans="1:27" x14ac:dyDescent="0.25">
      <c r="A21" t="s">
        <v>4022</v>
      </c>
      <c r="B21" s="8">
        <v>46036</v>
      </c>
      <c r="C21" t="s">
        <v>1328</v>
      </c>
      <c r="D21" t="s">
        <v>459</v>
      </c>
      <c r="E21" t="s">
        <v>617</v>
      </c>
      <c r="F21" t="s">
        <v>618</v>
      </c>
      <c r="G21">
        <v>1</v>
      </c>
      <c r="H21">
        <v>71.290000000000006</v>
      </c>
      <c r="I21">
        <v>0</v>
      </c>
      <c r="J21">
        <v>0</v>
      </c>
      <c r="K21">
        <v>71.290000000000006</v>
      </c>
      <c r="L21">
        <v>59.37</v>
      </c>
      <c r="M21">
        <v>11.92</v>
      </c>
      <c r="N21" t="s">
        <v>47</v>
      </c>
      <c r="O21" t="s">
        <v>24</v>
      </c>
      <c r="P21" t="s">
        <v>25</v>
      </c>
      <c r="Q21" s="9">
        <v>0.64027777777777772</v>
      </c>
      <c r="R21" t="s">
        <v>49</v>
      </c>
      <c r="S21" t="s">
        <v>4838</v>
      </c>
      <c r="T21" t="s">
        <v>4828</v>
      </c>
      <c r="U21">
        <v>71.290000000000006</v>
      </c>
      <c r="V21" t="s">
        <v>5013</v>
      </c>
      <c r="W21" t="s">
        <v>4968</v>
      </c>
      <c r="X21" t="s">
        <v>5010</v>
      </c>
      <c r="Y21" t="s">
        <v>5011</v>
      </c>
      <c r="Z21" t="s">
        <v>5012</v>
      </c>
      <c r="AA21" t="s">
        <v>4962</v>
      </c>
    </row>
    <row r="22" spans="1:27" x14ac:dyDescent="0.25">
      <c r="A22" t="s">
        <v>1468</v>
      </c>
      <c r="B22" s="8">
        <v>46020</v>
      </c>
      <c r="C22" t="s">
        <v>340</v>
      </c>
      <c r="D22" t="s">
        <v>264</v>
      </c>
      <c r="E22" t="s">
        <v>617</v>
      </c>
      <c r="F22" t="s">
        <v>239</v>
      </c>
      <c r="G22">
        <v>3</v>
      </c>
      <c r="H22">
        <v>383.51</v>
      </c>
      <c r="I22">
        <v>20</v>
      </c>
      <c r="J22">
        <v>230.11</v>
      </c>
      <c r="K22">
        <v>920.42</v>
      </c>
      <c r="L22">
        <v>857.7</v>
      </c>
      <c r="M22">
        <v>62.72</v>
      </c>
      <c r="N22" t="s">
        <v>68</v>
      </c>
      <c r="O22" t="s">
        <v>24</v>
      </c>
      <c r="P22" t="s">
        <v>55</v>
      </c>
      <c r="Q22" s="9">
        <v>0.65833333333333333</v>
      </c>
      <c r="R22" t="s">
        <v>49</v>
      </c>
      <c r="S22" t="s">
        <v>4702</v>
      </c>
      <c r="T22" t="s">
        <v>4703</v>
      </c>
      <c r="U22">
        <v>383.51</v>
      </c>
      <c r="V22" t="s">
        <v>5014</v>
      </c>
      <c r="W22" t="s">
        <v>4964</v>
      </c>
      <c r="X22" t="s">
        <v>5015</v>
      </c>
      <c r="Y22" t="s">
        <v>4966</v>
      </c>
      <c r="Z22" t="s">
        <v>5012</v>
      </c>
      <c r="AA22" t="s">
        <v>4962</v>
      </c>
    </row>
    <row r="23" spans="1:27" x14ac:dyDescent="0.25">
      <c r="A23" t="s">
        <v>2840</v>
      </c>
      <c r="B23" s="8">
        <v>46101</v>
      </c>
      <c r="C23" t="s">
        <v>1615</v>
      </c>
      <c r="D23" t="s">
        <v>65</v>
      </c>
      <c r="E23" t="s">
        <v>221</v>
      </c>
      <c r="F23" t="s">
        <v>361</v>
      </c>
      <c r="G23">
        <v>3</v>
      </c>
      <c r="H23">
        <v>172.63</v>
      </c>
      <c r="I23">
        <v>15</v>
      </c>
      <c r="J23">
        <v>77.680000000000007</v>
      </c>
      <c r="K23">
        <v>440.21</v>
      </c>
      <c r="L23">
        <v>426</v>
      </c>
      <c r="M23">
        <v>14.21</v>
      </c>
      <c r="N23" t="s">
        <v>4971</v>
      </c>
      <c r="O23" t="s">
        <v>24</v>
      </c>
      <c r="P23" t="s">
        <v>25</v>
      </c>
      <c r="Q23" s="9">
        <v>0.8930555555555556</v>
      </c>
      <c r="R23" t="s">
        <v>49</v>
      </c>
      <c r="S23" t="s">
        <v>4719</v>
      </c>
      <c r="T23" t="s">
        <v>4703</v>
      </c>
      <c r="U23">
        <v>172.63</v>
      </c>
      <c r="V23" t="s">
        <v>5016</v>
      </c>
      <c r="W23" t="s">
        <v>4968</v>
      </c>
      <c r="X23" t="s">
        <v>5017</v>
      </c>
      <c r="Y23" t="s">
        <v>5018</v>
      </c>
      <c r="Z23" t="s">
        <v>5019</v>
      </c>
      <c r="AA23" t="s">
        <v>4962</v>
      </c>
    </row>
    <row r="24" spans="1:27" x14ac:dyDescent="0.25">
      <c r="A24" t="s">
        <v>2041</v>
      </c>
      <c r="B24" s="8">
        <v>46174</v>
      </c>
      <c r="C24" t="s">
        <v>1232</v>
      </c>
      <c r="D24" t="s">
        <v>891</v>
      </c>
      <c r="E24" t="s">
        <v>204</v>
      </c>
      <c r="F24" t="s">
        <v>205</v>
      </c>
      <c r="G24">
        <v>1</v>
      </c>
      <c r="H24">
        <v>425.88</v>
      </c>
      <c r="I24">
        <v>0</v>
      </c>
      <c r="J24">
        <v>0</v>
      </c>
      <c r="K24">
        <v>425.88</v>
      </c>
      <c r="L24">
        <v>357.47</v>
      </c>
      <c r="M24">
        <v>68.41</v>
      </c>
      <c r="N24" t="s">
        <v>47</v>
      </c>
      <c r="O24" t="s">
        <v>24</v>
      </c>
      <c r="P24" t="s">
        <v>33</v>
      </c>
      <c r="Q24" s="9">
        <v>0.89444444444444449</v>
      </c>
      <c r="R24" t="s">
        <v>49</v>
      </c>
      <c r="S24" t="s">
        <v>4831</v>
      </c>
      <c r="T24" t="s">
        <v>4828</v>
      </c>
      <c r="U24">
        <v>425.88</v>
      </c>
      <c r="V24" t="s">
        <v>5020</v>
      </c>
      <c r="W24" t="s">
        <v>4968</v>
      </c>
      <c r="X24" t="s">
        <v>5021</v>
      </c>
      <c r="Y24" t="s">
        <v>4966</v>
      </c>
      <c r="Z24" t="s">
        <v>5022</v>
      </c>
      <c r="AA24" t="s">
        <v>4962</v>
      </c>
    </row>
    <row r="25" spans="1:27" x14ac:dyDescent="0.25">
      <c r="A25" t="s">
        <v>2896</v>
      </c>
      <c r="B25" s="8">
        <v>46043</v>
      </c>
      <c r="C25" t="s">
        <v>2514</v>
      </c>
      <c r="D25" t="s">
        <v>1225</v>
      </c>
      <c r="E25" t="s">
        <v>1476</v>
      </c>
      <c r="F25" t="s">
        <v>1375</v>
      </c>
      <c r="G25">
        <v>7</v>
      </c>
      <c r="H25">
        <v>206.3</v>
      </c>
      <c r="I25">
        <v>0</v>
      </c>
      <c r="J25">
        <v>0</v>
      </c>
      <c r="K25">
        <v>1444.1</v>
      </c>
      <c r="L25">
        <v>753.2</v>
      </c>
      <c r="M25">
        <v>690.9</v>
      </c>
      <c r="N25" t="s">
        <v>133</v>
      </c>
      <c r="O25" t="s">
        <v>24</v>
      </c>
      <c r="P25" t="s">
        <v>25</v>
      </c>
      <c r="Q25" s="9">
        <v>0.54652777777777772</v>
      </c>
      <c r="R25" t="s">
        <v>49</v>
      </c>
      <c r="S25" t="s">
        <v>4664</v>
      </c>
      <c r="T25" t="s">
        <v>4636</v>
      </c>
      <c r="U25">
        <v>182.3</v>
      </c>
      <c r="V25" t="s">
        <v>5023</v>
      </c>
      <c r="W25" t="s">
        <v>4958</v>
      </c>
      <c r="X25" t="s">
        <v>5024</v>
      </c>
      <c r="Y25" t="s">
        <v>4960</v>
      </c>
      <c r="Z25" t="s">
        <v>5025</v>
      </c>
      <c r="AA25" t="s">
        <v>4992</v>
      </c>
    </row>
    <row r="26" spans="1:27" x14ac:dyDescent="0.25">
      <c r="A26" t="s">
        <v>2046</v>
      </c>
      <c r="B26" s="8">
        <v>46108</v>
      </c>
      <c r="C26" t="s">
        <v>2047</v>
      </c>
      <c r="D26" t="s">
        <v>158</v>
      </c>
      <c r="E26" t="s">
        <v>1476</v>
      </c>
      <c r="F26" t="s">
        <v>1375</v>
      </c>
      <c r="G26">
        <v>4</v>
      </c>
      <c r="H26">
        <v>306.62</v>
      </c>
      <c r="I26">
        <v>0</v>
      </c>
      <c r="J26">
        <v>0</v>
      </c>
      <c r="K26">
        <v>1226.48</v>
      </c>
      <c r="L26">
        <v>1039.72</v>
      </c>
      <c r="M26">
        <v>186.76</v>
      </c>
      <c r="N26" t="s">
        <v>40</v>
      </c>
      <c r="O26" t="s">
        <v>24</v>
      </c>
      <c r="P26" t="s">
        <v>33</v>
      </c>
      <c r="Q26" s="9">
        <v>0.37916666666666665</v>
      </c>
      <c r="R26" t="s">
        <v>49</v>
      </c>
      <c r="S26" t="s">
        <v>4871</v>
      </c>
      <c r="T26" t="s">
        <v>4864</v>
      </c>
      <c r="U26">
        <v>306.62</v>
      </c>
      <c r="V26" t="s">
        <v>5026</v>
      </c>
      <c r="W26" t="s">
        <v>4964</v>
      </c>
      <c r="X26" t="s">
        <v>5024</v>
      </c>
      <c r="Y26" t="s">
        <v>4960</v>
      </c>
      <c r="Z26" t="s">
        <v>5025</v>
      </c>
      <c r="AA26" t="s">
        <v>4992</v>
      </c>
    </row>
    <row r="27" spans="1:27" x14ac:dyDescent="0.25">
      <c r="A27" t="s">
        <v>3825</v>
      </c>
      <c r="B27" s="8">
        <v>46018</v>
      </c>
      <c r="C27" t="s">
        <v>3544</v>
      </c>
      <c r="D27" t="s">
        <v>566</v>
      </c>
      <c r="E27" t="s">
        <v>1476</v>
      </c>
      <c r="F27" t="s">
        <v>654</v>
      </c>
      <c r="G27">
        <v>2</v>
      </c>
      <c r="H27">
        <v>328.59</v>
      </c>
      <c r="I27">
        <v>5</v>
      </c>
      <c r="J27">
        <v>32.86</v>
      </c>
      <c r="K27">
        <v>717.97</v>
      </c>
      <c r="L27">
        <v>510.98</v>
      </c>
      <c r="M27">
        <v>206.99</v>
      </c>
      <c r="N27" t="s">
        <v>23</v>
      </c>
      <c r="O27" t="s">
        <v>24</v>
      </c>
      <c r="P27" t="s">
        <v>25</v>
      </c>
      <c r="Q27" s="9">
        <v>0.5083333333333333</v>
      </c>
      <c r="R27" t="s">
        <v>27</v>
      </c>
      <c r="S27" t="s">
        <v>4767</v>
      </c>
      <c r="T27" t="s">
        <v>4752</v>
      </c>
      <c r="U27">
        <v>328.59</v>
      </c>
      <c r="V27" t="s">
        <v>5027</v>
      </c>
      <c r="W27" t="s">
        <v>4964</v>
      </c>
      <c r="X27" t="s">
        <v>5028</v>
      </c>
      <c r="Y27" t="s">
        <v>4960</v>
      </c>
      <c r="Z27" t="s">
        <v>5025</v>
      </c>
      <c r="AA27" t="s">
        <v>4992</v>
      </c>
    </row>
    <row r="28" spans="1:27" x14ac:dyDescent="0.25">
      <c r="A28" t="s">
        <v>3838</v>
      </c>
      <c r="B28" s="8">
        <v>46236</v>
      </c>
      <c r="C28" t="s">
        <v>1618</v>
      </c>
      <c r="D28" t="s">
        <v>20</v>
      </c>
      <c r="E28" t="s">
        <v>72</v>
      </c>
      <c r="F28" t="s">
        <v>1986</v>
      </c>
      <c r="G28">
        <v>3</v>
      </c>
      <c r="H28">
        <v>416.08</v>
      </c>
      <c r="I28">
        <v>5</v>
      </c>
      <c r="J28">
        <v>62.41</v>
      </c>
      <c r="K28">
        <v>1363.7</v>
      </c>
      <c r="L28">
        <v>958.92</v>
      </c>
      <c r="M28">
        <v>404.78</v>
      </c>
      <c r="N28" t="s">
        <v>4971</v>
      </c>
      <c r="O28" t="s">
        <v>24</v>
      </c>
      <c r="P28" t="s">
        <v>55</v>
      </c>
      <c r="Q28" s="9">
        <v>0.77500000000000002</v>
      </c>
      <c r="R28" t="s">
        <v>27</v>
      </c>
      <c r="S28" t="s">
        <v>4928</v>
      </c>
      <c r="T28" t="s">
        <v>4908</v>
      </c>
      <c r="U28">
        <v>416.08</v>
      </c>
      <c r="V28" t="s">
        <v>5029</v>
      </c>
      <c r="W28" t="s">
        <v>4968</v>
      </c>
      <c r="X28" t="s">
        <v>5030</v>
      </c>
      <c r="Y28" t="s">
        <v>4960</v>
      </c>
      <c r="Z28" t="s">
        <v>5031</v>
      </c>
      <c r="AA28" t="s">
        <v>4962</v>
      </c>
    </row>
    <row r="29" spans="1:27" x14ac:dyDescent="0.25">
      <c r="A29" t="s">
        <v>1984</v>
      </c>
      <c r="B29" s="8">
        <v>46011</v>
      </c>
      <c r="C29" t="s">
        <v>1985</v>
      </c>
      <c r="D29" t="s">
        <v>337</v>
      </c>
      <c r="E29" t="s">
        <v>72</v>
      </c>
      <c r="F29" t="s">
        <v>1986</v>
      </c>
      <c r="G29">
        <v>6</v>
      </c>
      <c r="H29">
        <v>188.94</v>
      </c>
      <c r="I29">
        <v>15</v>
      </c>
      <c r="J29">
        <v>170.05</v>
      </c>
      <c r="K29">
        <v>1108.1300000000001</v>
      </c>
      <c r="L29">
        <v>813.96</v>
      </c>
      <c r="M29">
        <v>294.17</v>
      </c>
      <c r="N29" t="s">
        <v>23</v>
      </c>
      <c r="O29" t="s">
        <v>24</v>
      </c>
      <c r="P29" t="s">
        <v>25</v>
      </c>
      <c r="Q29" s="9">
        <v>0.69652777777777775</v>
      </c>
      <c r="R29" t="s">
        <v>27</v>
      </c>
      <c r="S29" t="s">
        <v>4799</v>
      </c>
      <c r="T29" t="s">
        <v>4776</v>
      </c>
      <c r="U29">
        <v>186.38</v>
      </c>
      <c r="V29" t="s">
        <v>5032</v>
      </c>
      <c r="W29" t="s">
        <v>4958</v>
      </c>
      <c r="X29" t="s">
        <v>5030</v>
      </c>
      <c r="Y29" t="s">
        <v>4960</v>
      </c>
      <c r="Z29" t="s">
        <v>5031</v>
      </c>
      <c r="AA29" t="s">
        <v>4962</v>
      </c>
    </row>
    <row r="30" spans="1:27" x14ac:dyDescent="0.25">
      <c r="A30" t="s">
        <v>3991</v>
      </c>
      <c r="B30" s="8">
        <v>46099</v>
      </c>
      <c r="C30" t="s">
        <v>3992</v>
      </c>
      <c r="D30" t="s">
        <v>101</v>
      </c>
      <c r="E30" t="s">
        <v>159</v>
      </c>
      <c r="F30" t="s">
        <v>361</v>
      </c>
      <c r="G30">
        <v>2</v>
      </c>
      <c r="H30">
        <v>434.65</v>
      </c>
      <c r="I30">
        <v>0</v>
      </c>
      <c r="J30">
        <v>0</v>
      </c>
      <c r="K30">
        <v>869.3</v>
      </c>
      <c r="L30">
        <v>703.26</v>
      </c>
      <c r="M30">
        <v>166.04</v>
      </c>
      <c r="N30" t="s">
        <v>23</v>
      </c>
      <c r="O30" t="s">
        <v>24</v>
      </c>
      <c r="P30" t="s">
        <v>25</v>
      </c>
      <c r="Q30" s="9">
        <v>0.50972222222222219</v>
      </c>
      <c r="R30" t="s">
        <v>49</v>
      </c>
      <c r="S30" t="s">
        <v>4676</v>
      </c>
      <c r="T30" t="s">
        <v>4672</v>
      </c>
      <c r="U30">
        <v>434.65</v>
      </c>
      <c r="V30" t="s">
        <v>5033</v>
      </c>
      <c r="W30" t="s">
        <v>4964</v>
      </c>
      <c r="X30" t="s">
        <v>5017</v>
      </c>
      <c r="Y30" t="s">
        <v>5018</v>
      </c>
      <c r="Z30" t="s">
        <v>5034</v>
      </c>
      <c r="AA30" t="s">
        <v>4962</v>
      </c>
    </row>
    <row r="31" spans="1:27" x14ac:dyDescent="0.25">
      <c r="A31" t="s">
        <v>2986</v>
      </c>
      <c r="B31" s="8">
        <v>46019</v>
      </c>
      <c r="C31" t="s">
        <v>307</v>
      </c>
      <c r="D31" t="s">
        <v>1091</v>
      </c>
      <c r="E31" t="s">
        <v>857</v>
      </c>
      <c r="F31" t="s">
        <v>121</v>
      </c>
      <c r="G31">
        <v>8</v>
      </c>
      <c r="H31">
        <v>320.10000000000002</v>
      </c>
      <c r="I31">
        <v>10</v>
      </c>
      <c r="J31">
        <v>256.08</v>
      </c>
      <c r="K31">
        <v>2650.43</v>
      </c>
      <c r="L31">
        <v>1802.24</v>
      </c>
      <c r="M31">
        <v>848.19</v>
      </c>
      <c r="N31" t="s">
        <v>4971</v>
      </c>
      <c r="O31" t="s">
        <v>24</v>
      </c>
      <c r="P31" t="s">
        <v>25</v>
      </c>
      <c r="Q31" s="9">
        <v>0.70138888888888884</v>
      </c>
      <c r="R31" t="s">
        <v>27</v>
      </c>
      <c r="S31" t="s">
        <v>4816</v>
      </c>
      <c r="T31" t="s">
        <v>4805</v>
      </c>
      <c r="U31">
        <v>297.32</v>
      </c>
      <c r="V31" t="s">
        <v>5035</v>
      </c>
      <c r="W31" t="s">
        <v>4958</v>
      </c>
      <c r="X31" t="s">
        <v>5036</v>
      </c>
      <c r="Y31" t="s">
        <v>5007</v>
      </c>
      <c r="Z31" t="s">
        <v>5037</v>
      </c>
      <c r="AA31" t="s">
        <v>4962</v>
      </c>
    </row>
    <row r="32" spans="1:27" x14ac:dyDescent="0.25">
      <c r="A32" t="s">
        <v>4446</v>
      </c>
      <c r="B32" s="8">
        <v>46096</v>
      </c>
      <c r="C32" t="s">
        <v>3332</v>
      </c>
      <c r="D32" t="s">
        <v>124</v>
      </c>
      <c r="E32" t="s">
        <v>857</v>
      </c>
      <c r="F32" t="s">
        <v>121</v>
      </c>
      <c r="G32">
        <v>3</v>
      </c>
      <c r="H32">
        <v>397.22</v>
      </c>
      <c r="I32">
        <v>0</v>
      </c>
      <c r="J32">
        <v>0</v>
      </c>
      <c r="K32">
        <v>1370.41</v>
      </c>
      <c r="L32">
        <v>958.11</v>
      </c>
      <c r="M32">
        <v>412.3</v>
      </c>
      <c r="N32" t="s">
        <v>133</v>
      </c>
      <c r="O32" t="s">
        <v>24</v>
      </c>
      <c r="P32" t="s">
        <v>25</v>
      </c>
      <c r="Q32" s="9">
        <v>0.79027777777777775</v>
      </c>
      <c r="R32" t="s">
        <v>27</v>
      </c>
      <c r="S32" t="s">
        <v>4697</v>
      </c>
      <c r="T32" t="s">
        <v>4672</v>
      </c>
      <c r="U32">
        <v>397.22</v>
      </c>
      <c r="V32" t="s">
        <v>5038</v>
      </c>
      <c r="W32" t="s">
        <v>4964</v>
      </c>
      <c r="X32" t="s">
        <v>5036</v>
      </c>
      <c r="Y32" t="s">
        <v>5007</v>
      </c>
      <c r="Z32" t="s">
        <v>5037</v>
      </c>
      <c r="AA32" t="s">
        <v>4962</v>
      </c>
    </row>
    <row r="33" spans="1:27" x14ac:dyDescent="0.25">
      <c r="A33" t="s">
        <v>2186</v>
      </c>
      <c r="B33" s="8">
        <v>46005</v>
      </c>
      <c r="C33" t="s">
        <v>2187</v>
      </c>
      <c r="D33" t="s">
        <v>264</v>
      </c>
      <c r="E33" t="s">
        <v>857</v>
      </c>
      <c r="F33" t="s">
        <v>121</v>
      </c>
      <c r="G33">
        <v>2</v>
      </c>
      <c r="H33">
        <v>383.51</v>
      </c>
      <c r="I33">
        <v>10</v>
      </c>
      <c r="J33">
        <v>76.7</v>
      </c>
      <c r="K33">
        <v>793.87</v>
      </c>
      <c r="L33">
        <v>571.79999999999995</v>
      </c>
      <c r="M33">
        <v>222.07</v>
      </c>
      <c r="N33" t="s">
        <v>133</v>
      </c>
      <c r="O33" t="s">
        <v>24</v>
      </c>
      <c r="P33" t="s">
        <v>25</v>
      </c>
      <c r="Q33" s="9">
        <v>0.85902777777777772</v>
      </c>
      <c r="R33" t="s">
        <v>27</v>
      </c>
      <c r="S33" t="s">
        <v>4702</v>
      </c>
      <c r="T33" t="s">
        <v>4703</v>
      </c>
      <c r="U33">
        <v>383.51</v>
      </c>
      <c r="V33" t="s">
        <v>5039</v>
      </c>
      <c r="W33" t="s">
        <v>4964</v>
      </c>
      <c r="X33" t="s">
        <v>5036</v>
      </c>
      <c r="Y33" t="s">
        <v>5007</v>
      </c>
      <c r="Z33" t="s">
        <v>5037</v>
      </c>
      <c r="AA33" t="s">
        <v>4962</v>
      </c>
    </row>
    <row r="34" spans="1:27" x14ac:dyDescent="0.25">
      <c r="A34" t="s">
        <v>4138</v>
      </c>
      <c r="B34" s="8">
        <v>46013</v>
      </c>
      <c r="C34" t="s">
        <v>169</v>
      </c>
      <c r="D34" t="s">
        <v>158</v>
      </c>
      <c r="E34" t="s">
        <v>857</v>
      </c>
      <c r="F34" t="s">
        <v>121</v>
      </c>
      <c r="G34">
        <v>5</v>
      </c>
      <c r="H34">
        <v>306.62</v>
      </c>
      <c r="I34">
        <v>10</v>
      </c>
      <c r="J34">
        <v>153.31</v>
      </c>
      <c r="K34">
        <v>1379.79</v>
      </c>
      <c r="L34">
        <v>1299.6500000000001</v>
      </c>
      <c r="M34">
        <v>80.14</v>
      </c>
      <c r="N34" t="s">
        <v>68</v>
      </c>
      <c r="O34" t="s">
        <v>24</v>
      </c>
      <c r="P34" t="s">
        <v>25</v>
      </c>
      <c r="Q34" s="9">
        <v>0.56805555555555554</v>
      </c>
      <c r="R34" t="s">
        <v>49</v>
      </c>
      <c r="S34" t="s">
        <v>4871</v>
      </c>
      <c r="T34" t="s">
        <v>4864</v>
      </c>
      <c r="U34">
        <v>306.62</v>
      </c>
      <c r="V34" t="s">
        <v>5040</v>
      </c>
      <c r="W34" t="s">
        <v>4968</v>
      </c>
      <c r="X34" t="s">
        <v>5036</v>
      </c>
      <c r="Y34" t="s">
        <v>5007</v>
      </c>
      <c r="Z34" t="s">
        <v>5037</v>
      </c>
      <c r="AA34" t="s">
        <v>4962</v>
      </c>
    </row>
    <row r="35" spans="1:27" x14ac:dyDescent="0.25">
      <c r="A35" t="s">
        <v>4423</v>
      </c>
      <c r="B35" s="8">
        <v>46010</v>
      </c>
      <c r="C35" t="s">
        <v>3056</v>
      </c>
      <c r="D35" t="s">
        <v>337</v>
      </c>
      <c r="E35" t="s">
        <v>852</v>
      </c>
      <c r="F35" t="s">
        <v>997</v>
      </c>
      <c r="G35">
        <v>3</v>
      </c>
      <c r="H35">
        <v>186.38</v>
      </c>
      <c r="I35">
        <v>5</v>
      </c>
      <c r="J35">
        <v>27.96</v>
      </c>
      <c r="K35">
        <v>531.17999999999995</v>
      </c>
      <c r="L35">
        <v>406.98</v>
      </c>
      <c r="M35">
        <v>124.2</v>
      </c>
      <c r="N35" t="s">
        <v>4971</v>
      </c>
      <c r="O35" t="s">
        <v>24</v>
      </c>
      <c r="P35" t="s">
        <v>25</v>
      </c>
      <c r="Q35" s="9">
        <v>0.52777777777777779</v>
      </c>
      <c r="R35" t="s">
        <v>49</v>
      </c>
      <c r="S35" t="s">
        <v>4799</v>
      </c>
      <c r="T35" t="s">
        <v>4776</v>
      </c>
      <c r="U35">
        <v>186.38</v>
      </c>
      <c r="V35" t="s">
        <v>5041</v>
      </c>
      <c r="W35" t="s">
        <v>4964</v>
      </c>
      <c r="X35" t="s">
        <v>5042</v>
      </c>
      <c r="Y35" t="s">
        <v>5007</v>
      </c>
      <c r="Z35" t="s">
        <v>5043</v>
      </c>
      <c r="AA35" t="s">
        <v>4962</v>
      </c>
    </row>
    <row r="36" spans="1:27" x14ac:dyDescent="0.25">
      <c r="A36" t="s">
        <v>3595</v>
      </c>
      <c r="B36" s="8">
        <v>46266</v>
      </c>
      <c r="C36" t="s">
        <v>1384</v>
      </c>
      <c r="D36" t="s">
        <v>231</v>
      </c>
      <c r="E36" t="s">
        <v>852</v>
      </c>
      <c r="F36" t="s">
        <v>997</v>
      </c>
      <c r="G36">
        <v>8</v>
      </c>
      <c r="H36">
        <v>458.23</v>
      </c>
      <c r="I36">
        <v>10</v>
      </c>
      <c r="J36">
        <v>366.58</v>
      </c>
      <c r="K36">
        <v>3299.26</v>
      </c>
      <c r="L36">
        <v>2471.52</v>
      </c>
      <c r="M36">
        <v>827.74</v>
      </c>
      <c r="N36" t="s">
        <v>47</v>
      </c>
      <c r="O36" t="s">
        <v>24</v>
      </c>
      <c r="P36" t="s">
        <v>25</v>
      </c>
      <c r="Q36" s="9">
        <v>0.81874999999999998</v>
      </c>
      <c r="R36" t="s">
        <v>49</v>
      </c>
      <c r="S36" t="s">
        <v>4756</v>
      </c>
      <c r="T36" t="s">
        <v>4752</v>
      </c>
      <c r="U36">
        <v>418.79</v>
      </c>
      <c r="V36" t="s">
        <v>5044</v>
      </c>
      <c r="W36" t="s">
        <v>4958</v>
      </c>
      <c r="X36" t="s">
        <v>5042</v>
      </c>
      <c r="Y36" t="s">
        <v>5007</v>
      </c>
      <c r="Z36" t="s">
        <v>5043</v>
      </c>
      <c r="AA36" t="s">
        <v>4962</v>
      </c>
    </row>
    <row r="37" spans="1:27" x14ac:dyDescent="0.25">
      <c r="A37" t="s">
        <v>2088</v>
      </c>
      <c r="B37" s="8">
        <v>46006</v>
      </c>
      <c r="C37" t="s">
        <v>1634</v>
      </c>
      <c r="D37" t="s">
        <v>812</v>
      </c>
      <c r="E37" t="s">
        <v>243</v>
      </c>
      <c r="F37" t="s">
        <v>239</v>
      </c>
      <c r="G37">
        <v>1</v>
      </c>
      <c r="H37">
        <v>530.16</v>
      </c>
      <c r="I37">
        <v>0</v>
      </c>
      <c r="J37">
        <v>0</v>
      </c>
      <c r="K37">
        <v>530.16</v>
      </c>
      <c r="L37">
        <v>379.19</v>
      </c>
      <c r="M37">
        <v>150.97</v>
      </c>
      <c r="N37" t="s">
        <v>40</v>
      </c>
      <c r="O37" t="s">
        <v>24</v>
      </c>
      <c r="P37" t="s">
        <v>25</v>
      </c>
      <c r="Q37" s="9">
        <v>0.82986111111111116</v>
      </c>
      <c r="R37" t="s">
        <v>49</v>
      </c>
      <c r="S37" t="s">
        <v>4770</v>
      </c>
      <c r="T37" t="s">
        <v>4752</v>
      </c>
      <c r="U37">
        <v>530.16</v>
      </c>
      <c r="V37" t="s">
        <v>5045</v>
      </c>
      <c r="W37" t="s">
        <v>4968</v>
      </c>
      <c r="X37" t="s">
        <v>5015</v>
      </c>
      <c r="Y37" t="s">
        <v>4966</v>
      </c>
      <c r="Z37" t="s">
        <v>5046</v>
      </c>
      <c r="AA37" t="s">
        <v>4962</v>
      </c>
    </row>
    <row r="38" spans="1:27" x14ac:dyDescent="0.25">
      <c r="A38" t="s">
        <v>4334</v>
      </c>
      <c r="B38" s="8">
        <v>46094</v>
      </c>
      <c r="C38" t="s">
        <v>444</v>
      </c>
      <c r="D38" t="s">
        <v>65</v>
      </c>
      <c r="E38" t="s">
        <v>950</v>
      </c>
      <c r="F38" t="s">
        <v>1622</v>
      </c>
      <c r="G38">
        <v>5</v>
      </c>
      <c r="H38">
        <v>176.8</v>
      </c>
      <c r="I38">
        <v>0</v>
      </c>
      <c r="J38">
        <v>0</v>
      </c>
      <c r="K38">
        <v>884</v>
      </c>
      <c r="L38">
        <v>710</v>
      </c>
      <c r="M38">
        <v>174</v>
      </c>
      <c r="N38" t="s">
        <v>4971</v>
      </c>
      <c r="O38" t="s">
        <v>24</v>
      </c>
      <c r="P38" t="s">
        <v>25</v>
      </c>
      <c r="Q38" s="9">
        <v>0.65763888888888888</v>
      </c>
      <c r="R38" t="s">
        <v>49</v>
      </c>
      <c r="S38" t="s">
        <v>4719</v>
      </c>
      <c r="T38" t="s">
        <v>4703</v>
      </c>
      <c r="U38">
        <v>172.63</v>
      </c>
      <c r="V38" t="s">
        <v>5047</v>
      </c>
      <c r="W38" t="s">
        <v>4958</v>
      </c>
      <c r="X38" t="s">
        <v>5048</v>
      </c>
      <c r="Y38" t="s">
        <v>5011</v>
      </c>
      <c r="Z38" t="s">
        <v>5049</v>
      </c>
      <c r="AA38" t="s">
        <v>4962</v>
      </c>
    </row>
    <row r="39" spans="1:27" x14ac:dyDescent="0.25">
      <c r="A39" t="s">
        <v>1261</v>
      </c>
      <c r="B39" s="8">
        <v>46068</v>
      </c>
      <c r="C39" t="s">
        <v>325</v>
      </c>
      <c r="D39" t="s">
        <v>518</v>
      </c>
      <c r="E39" t="s">
        <v>60</v>
      </c>
      <c r="F39" t="s">
        <v>1262</v>
      </c>
      <c r="G39">
        <v>5</v>
      </c>
      <c r="H39">
        <v>414.87</v>
      </c>
      <c r="I39">
        <v>0</v>
      </c>
      <c r="J39">
        <v>0</v>
      </c>
      <c r="K39">
        <v>2385.5</v>
      </c>
      <c r="L39">
        <v>1706.2</v>
      </c>
      <c r="M39">
        <v>679.3</v>
      </c>
      <c r="N39" t="s">
        <v>133</v>
      </c>
      <c r="O39" t="s">
        <v>24</v>
      </c>
      <c r="P39" t="s">
        <v>25</v>
      </c>
      <c r="Q39" s="9">
        <v>0.60763888888888884</v>
      </c>
      <c r="R39" t="s">
        <v>27</v>
      </c>
      <c r="S39" t="s">
        <v>4840</v>
      </c>
      <c r="T39" t="s">
        <v>4828</v>
      </c>
      <c r="U39">
        <v>404.97</v>
      </c>
      <c r="V39" t="s">
        <v>5050</v>
      </c>
      <c r="W39" t="s">
        <v>4958</v>
      </c>
      <c r="X39" t="s">
        <v>5044</v>
      </c>
      <c r="Y39" t="s">
        <v>4970</v>
      </c>
      <c r="Z39" t="s">
        <v>5051</v>
      </c>
      <c r="AA39" t="s">
        <v>4962</v>
      </c>
    </row>
    <row r="40" spans="1:27" x14ac:dyDescent="0.25">
      <c r="A40" t="s">
        <v>2096</v>
      </c>
      <c r="B40" s="8">
        <v>46021</v>
      </c>
      <c r="C40" t="s">
        <v>1200</v>
      </c>
      <c r="D40" t="s">
        <v>377</v>
      </c>
      <c r="E40" t="s">
        <v>1453</v>
      </c>
      <c r="F40" t="s">
        <v>1454</v>
      </c>
      <c r="G40">
        <v>1</v>
      </c>
      <c r="H40">
        <v>53.39</v>
      </c>
      <c r="I40">
        <v>15</v>
      </c>
      <c r="J40">
        <v>8.01</v>
      </c>
      <c r="K40">
        <v>45.38</v>
      </c>
      <c r="L40">
        <v>43.01</v>
      </c>
      <c r="M40">
        <v>2.37</v>
      </c>
      <c r="N40" t="s">
        <v>40</v>
      </c>
      <c r="O40" t="s">
        <v>24</v>
      </c>
      <c r="P40" t="s">
        <v>55</v>
      </c>
      <c r="Q40" s="9">
        <v>0.51249999999999996</v>
      </c>
      <c r="R40" t="s">
        <v>49</v>
      </c>
      <c r="S40" t="s">
        <v>4808</v>
      </c>
      <c r="T40" t="s">
        <v>4805</v>
      </c>
      <c r="U40">
        <v>53.39</v>
      </c>
      <c r="V40" t="s">
        <v>5052</v>
      </c>
      <c r="W40" t="s">
        <v>4968</v>
      </c>
      <c r="X40" t="s">
        <v>5053</v>
      </c>
      <c r="Y40" t="s">
        <v>4960</v>
      </c>
      <c r="Z40" t="s">
        <v>5054</v>
      </c>
      <c r="AA40" t="s">
        <v>4962</v>
      </c>
    </row>
    <row r="41" spans="1:27" x14ac:dyDescent="0.25">
      <c r="A41" t="s">
        <v>452</v>
      </c>
      <c r="B41" s="8">
        <v>46047</v>
      </c>
      <c r="C41" t="s">
        <v>453</v>
      </c>
      <c r="D41" t="s">
        <v>454</v>
      </c>
      <c r="E41" t="s">
        <v>142</v>
      </c>
      <c r="F41" t="s">
        <v>455</v>
      </c>
      <c r="G41">
        <v>3</v>
      </c>
      <c r="H41">
        <v>374.82</v>
      </c>
      <c r="I41">
        <v>15</v>
      </c>
      <c r="J41">
        <v>168.67</v>
      </c>
      <c r="K41">
        <v>1099.1600000000001</v>
      </c>
      <c r="L41">
        <v>931.14</v>
      </c>
      <c r="M41">
        <v>168.02</v>
      </c>
      <c r="N41" t="s">
        <v>40</v>
      </c>
      <c r="O41" t="s">
        <v>24</v>
      </c>
      <c r="P41" t="s">
        <v>25</v>
      </c>
      <c r="Q41" s="9">
        <v>0.41805555555555557</v>
      </c>
      <c r="R41" t="s">
        <v>27</v>
      </c>
      <c r="S41" t="s">
        <v>4853</v>
      </c>
      <c r="T41" t="s">
        <v>4847</v>
      </c>
      <c r="U41">
        <v>365.92</v>
      </c>
      <c r="V41" t="s">
        <v>5055</v>
      </c>
      <c r="W41" t="s">
        <v>4958</v>
      </c>
      <c r="X41" t="s">
        <v>5056</v>
      </c>
      <c r="Y41" t="s">
        <v>4966</v>
      </c>
      <c r="Z41" t="s">
        <v>5057</v>
      </c>
      <c r="AA41" t="s">
        <v>4962</v>
      </c>
    </row>
    <row r="42" spans="1:27" x14ac:dyDescent="0.25">
      <c r="A42" t="s">
        <v>3295</v>
      </c>
      <c r="B42" s="8">
        <v>46005</v>
      </c>
      <c r="C42" t="s">
        <v>1953</v>
      </c>
      <c r="D42" t="s">
        <v>2670</v>
      </c>
      <c r="E42" t="s">
        <v>53</v>
      </c>
      <c r="F42" t="s">
        <v>1454</v>
      </c>
      <c r="G42">
        <v>2</v>
      </c>
      <c r="H42">
        <v>519.78</v>
      </c>
      <c r="I42">
        <v>5</v>
      </c>
      <c r="J42">
        <v>51.98</v>
      </c>
      <c r="K42">
        <v>1135.72</v>
      </c>
      <c r="L42">
        <v>795.84</v>
      </c>
      <c r="M42">
        <v>339.88</v>
      </c>
      <c r="N42" t="s">
        <v>133</v>
      </c>
      <c r="O42" t="s">
        <v>24</v>
      </c>
      <c r="P42" t="s">
        <v>25</v>
      </c>
      <c r="Q42" s="9">
        <v>0.86597222222222225</v>
      </c>
      <c r="R42" t="s">
        <v>27</v>
      </c>
      <c r="S42" t="s">
        <v>4914</v>
      </c>
      <c r="T42" t="s">
        <v>4908</v>
      </c>
      <c r="U42">
        <v>519.78</v>
      </c>
      <c r="V42" t="s">
        <v>5058</v>
      </c>
      <c r="W42" t="s">
        <v>4964</v>
      </c>
      <c r="X42" t="s">
        <v>5053</v>
      </c>
      <c r="Y42" t="s">
        <v>4960</v>
      </c>
      <c r="Z42" t="s">
        <v>5059</v>
      </c>
      <c r="AA42" t="s">
        <v>5060</v>
      </c>
    </row>
    <row r="43" spans="1:27" x14ac:dyDescent="0.25">
      <c r="A43" t="s">
        <v>3951</v>
      </c>
      <c r="B43" s="8">
        <v>46055</v>
      </c>
      <c r="C43" t="s">
        <v>629</v>
      </c>
      <c r="D43" t="s">
        <v>1869</v>
      </c>
      <c r="E43" t="s">
        <v>53</v>
      </c>
      <c r="F43" t="s">
        <v>205</v>
      </c>
      <c r="G43">
        <v>7</v>
      </c>
      <c r="H43">
        <v>110.77</v>
      </c>
      <c r="I43">
        <v>20</v>
      </c>
      <c r="J43">
        <v>155.08000000000001</v>
      </c>
      <c r="K43">
        <v>620.30999999999995</v>
      </c>
      <c r="L43">
        <v>583.30999999999995</v>
      </c>
      <c r="M43">
        <v>37</v>
      </c>
      <c r="N43" t="s">
        <v>68</v>
      </c>
      <c r="O43" t="s">
        <v>24</v>
      </c>
      <c r="P43" t="s">
        <v>25</v>
      </c>
      <c r="Q43" s="9">
        <v>0.71944444444444444</v>
      </c>
      <c r="R43" t="s">
        <v>49</v>
      </c>
      <c r="S43" t="s">
        <v>4945</v>
      </c>
      <c r="T43" t="s">
        <v>4930</v>
      </c>
      <c r="U43">
        <v>108.97</v>
      </c>
      <c r="V43" t="s">
        <v>5061</v>
      </c>
      <c r="W43" t="s">
        <v>4958</v>
      </c>
      <c r="X43" t="s">
        <v>5021</v>
      </c>
      <c r="Y43" t="s">
        <v>4966</v>
      </c>
      <c r="Z43" t="s">
        <v>5059</v>
      </c>
      <c r="AA43" t="s">
        <v>5060</v>
      </c>
    </row>
    <row r="44" spans="1:27" x14ac:dyDescent="0.25">
      <c r="A44" t="s">
        <v>1227</v>
      </c>
      <c r="B44" s="8">
        <v>46206</v>
      </c>
      <c r="C44" t="s">
        <v>1228</v>
      </c>
      <c r="D44" t="s">
        <v>1112</v>
      </c>
      <c r="E44" t="s">
        <v>913</v>
      </c>
      <c r="F44" t="s">
        <v>239</v>
      </c>
      <c r="G44">
        <v>3</v>
      </c>
      <c r="H44">
        <v>387.41</v>
      </c>
      <c r="I44">
        <v>0</v>
      </c>
      <c r="J44">
        <v>0</v>
      </c>
      <c r="K44">
        <v>1336.56</v>
      </c>
      <c r="L44">
        <v>973.44</v>
      </c>
      <c r="M44">
        <v>363.12</v>
      </c>
      <c r="N44" t="s">
        <v>133</v>
      </c>
      <c r="O44" t="s">
        <v>24</v>
      </c>
      <c r="P44" t="s">
        <v>55</v>
      </c>
      <c r="Q44" s="9">
        <v>0.55138888888888893</v>
      </c>
      <c r="R44" t="s">
        <v>27</v>
      </c>
      <c r="S44" t="s">
        <v>4904</v>
      </c>
      <c r="T44" t="s">
        <v>4887</v>
      </c>
      <c r="U44">
        <v>360.52</v>
      </c>
      <c r="V44" t="s">
        <v>5062</v>
      </c>
      <c r="W44" t="s">
        <v>4958</v>
      </c>
      <c r="X44" t="s">
        <v>5015</v>
      </c>
      <c r="Y44" t="s">
        <v>4966</v>
      </c>
      <c r="Z44" t="s">
        <v>5063</v>
      </c>
      <c r="AA44" t="s">
        <v>4962</v>
      </c>
    </row>
    <row r="45" spans="1:27" x14ac:dyDescent="0.25">
      <c r="A45" t="s">
        <v>2275</v>
      </c>
      <c r="B45" s="8">
        <v>46046</v>
      </c>
      <c r="C45" t="s">
        <v>2103</v>
      </c>
      <c r="D45" t="s">
        <v>220</v>
      </c>
      <c r="E45" t="s">
        <v>913</v>
      </c>
      <c r="F45" t="s">
        <v>2276</v>
      </c>
      <c r="G45">
        <v>5</v>
      </c>
      <c r="H45">
        <v>336.33</v>
      </c>
      <c r="I45">
        <v>10</v>
      </c>
      <c r="J45">
        <v>168.16</v>
      </c>
      <c r="K45">
        <v>1740.51</v>
      </c>
      <c r="L45">
        <v>1026.3499999999999</v>
      </c>
      <c r="M45">
        <v>714.16</v>
      </c>
      <c r="N45" t="s">
        <v>23</v>
      </c>
      <c r="O45" t="s">
        <v>24</v>
      </c>
      <c r="P45" t="s">
        <v>25</v>
      </c>
      <c r="Q45" s="9">
        <v>0.4</v>
      </c>
      <c r="R45" t="s">
        <v>27</v>
      </c>
      <c r="S45" t="s">
        <v>4653</v>
      </c>
      <c r="T45" t="s">
        <v>4636</v>
      </c>
      <c r="U45">
        <v>332.74</v>
      </c>
      <c r="V45" t="s">
        <v>5064</v>
      </c>
      <c r="W45" t="s">
        <v>4958</v>
      </c>
      <c r="X45" t="s">
        <v>5065</v>
      </c>
      <c r="Y45" t="s">
        <v>5018</v>
      </c>
      <c r="Z45" t="s">
        <v>5063</v>
      </c>
      <c r="AA45" t="s">
        <v>4962</v>
      </c>
    </row>
    <row r="46" spans="1:27" x14ac:dyDescent="0.25">
      <c r="A46" t="s">
        <v>4257</v>
      </c>
      <c r="B46" s="8">
        <v>46008</v>
      </c>
      <c r="C46" t="s">
        <v>313</v>
      </c>
      <c r="D46" t="s">
        <v>2552</v>
      </c>
      <c r="E46" t="s">
        <v>209</v>
      </c>
      <c r="F46" t="s">
        <v>210</v>
      </c>
      <c r="G46">
        <v>3</v>
      </c>
      <c r="H46">
        <v>78.72</v>
      </c>
      <c r="I46">
        <v>0</v>
      </c>
      <c r="J46">
        <v>0</v>
      </c>
      <c r="K46">
        <v>236.16</v>
      </c>
      <c r="L46">
        <v>162.75</v>
      </c>
      <c r="M46">
        <v>73.41</v>
      </c>
      <c r="N46" t="s">
        <v>68</v>
      </c>
      <c r="O46" t="s">
        <v>24</v>
      </c>
      <c r="P46" t="s">
        <v>55</v>
      </c>
      <c r="Q46" s="9">
        <v>0.63194444444444442</v>
      </c>
      <c r="R46" t="s">
        <v>49</v>
      </c>
      <c r="S46" t="s">
        <v>4784</v>
      </c>
      <c r="T46" t="s">
        <v>4776</v>
      </c>
      <c r="U46">
        <v>72.930000000000007</v>
      </c>
      <c r="V46" t="s">
        <v>5066</v>
      </c>
      <c r="W46" t="s">
        <v>4958</v>
      </c>
      <c r="X46" t="s">
        <v>4973</v>
      </c>
      <c r="Y46" t="s">
        <v>4960</v>
      </c>
      <c r="Z46" t="s">
        <v>5067</v>
      </c>
      <c r="AA46" t="s">
        <v>4962</v>
      </c>
    </row>
    <row r="47" spans="1:27" x14ac:dyDescent="0.25">
      <c r="A47" t="s">
        <v>785</v>
      </c>
      <c r="B47" s="8">
        <v>46298</v>
      </c>
      <c r="C47" t="s">
        <v>786</v>
      </c>
      <c r="D47" t="s">
        <v>572</v>
      </c>
      <c r="E47" t="s">
        <v>421</v>
      </c>
      <c r="F47" t="s">
        <v>787</v>
      </c>
      <c r="G47">
        <v>1</v>
      </c>
      <c r="H47">
        <v>46.76</v>
      </c>
      <c r="I47">
        <v>20</v>
      </c>
      <c r="J47">
        <v>9.35</v>
      </c>
      <c r="K47">
        <v>37.409999999999997</v>
      </c>
      <c r="L47">
        <v>36.65</v>
      </c>
      <c r="M47">
        <v>0.76</v>
      </c>
      <c r="N47" t="s">
        <v>47</v>
      </c>
      <c r="O47" t="s">
        <v>24</v>
      </c>
      <c r="P47" t="s">
        <v>25</v>
      </c>
      <c r="Q47" s="9">
        <v>0.72916666666666663</v>
      </c>
      <c r="R47" t="s">
        <v>49</v>
      </c>
      <c r="S47" t="s">
        <v>4934</v>
      </c>
      <c r="T47" t="s">
        <v>4930</v>
      </c>
      <c r="U47">
        <v>46.76</v>
      </c>
      <c r="V47" t="s">
        <v>5068</v>
      </c>
      <c r="W47" t="s">
        <v>4964</v>
      </c>
      <c r="X47" t="s">
        <v>5045</v>
      </c>
      <c r="Y47" t="s">
        <v>4966</v>
      </c>
      <c r="Z47" t="s">
        <v>5069</v>
      </c>
      <c r="AA47" t="s">
        <v>4962</v>
      </c>
    </row>
    <row r="48" spans="1:27" x14ac:dyDescent="0.25">
      <c r="A48" t="s">
        <v>2597</v>
      </c>
      <c r="B48" s="8">
        <v>46096</v>
      </c>
      <c r="C48" t="s">
        <v>977</v>
      </c>
      <c r="D48" t="s">
        <v>581</v>
      </c>
      <c r="E48" t="s">
        <v>421</v>
      </c>
      <c r="F48" t="s">
        <v>787</v>
      </c>
      <c r="G48">
        <v>8</v>
      </c>
      <c r="H48">
        <v>150.79</v>
      </c>
      <c r="I48">
        <v>0</v>
      </c>
      <c r="J48">
        <v>0</v>
      </c>
      <c r="K48">
        <v>1387.27</v>
      </c>
      <c r="L48">
        <v>855.92</v>
      </c>
      <c r="M48">
        <v>531.35</v>
      </c>
      <c r="N48" t="s">
        <v>23</v>
      </c>
      <c r="O48" t="s">
        <v>24</v>
      </c>
      <c r="P48" t="s">
        <v>25</v>
      </c>
      <c r="Q48" s="9">
        <v>0.66388888888888886</v>
      </c>
      <c r="R48" t="s">
        <v>27</v>
      </c>
      <c r="S48" t="s">
        <v>4710</v>
      </c>
      <c r="T48" t="s">
        <v>4703</v>
      </c>
      <c r="U48">
        <v>139.21</v>
      </c>
      <c r="V48" t="s">
        <v>5070</v>
      </c>
      <c r="W48" t="s">
        <v>4958</v>
      </c>
      <c r="X48" t="s">
        <v>5045</v>
      </c>
      <c r="Y48" t="s">
        <v>4966</v>
      </c>
      <c r="Z48" t="s">
        <v>5069</v>
      </c>
      <c r="AA48" t="s">
        <v>4962</v>
      </c>
    </row>
    <row r="49" spans="1:27" x14ac:dyDescent="0.25">
      <c r="A49" t="s">
        <v>4240</v>
      </c>
      <c r="B49" s="8">
        <v>46047</v>
      </c>
      <c r="C49" t="s">
        <v>2203</v>
      </c>
      <c r="D49" t="s">
        <v>77</v>
      </c>
      <c r="E49" t="s">
        <v>421</v>
      </c>
      <c r="F49" t="s">
        <v>787</v>
      </c>
      <c r="G49">
        <v>1</v>
      </c>
      <c r="H49">
        <v>131.03</v>
      </c>
      <c r="I49">
        <v>15</v>
      </c>
      <c r="J49">
        <v>19.649999999999999</v>
      </c>
      <c r="K49">
        <v>128.09</v>
      </c>
      <c r="L49">
        <v>117.27</v>
      </c>
      <c r="M49">
        <v>10.82</v>
      </c>
      <c r="N49" t="s">
        <v>40</v>
      </c>
      <c r="O49" t="s">
        <v>24</v>
      </c>
      <c r="P49" t="s">
        <v>25</v>
      </c>
      <c r="Q49" s="9">
        <v>0.68402777777777779</v>
      </c>
      <c r="R49" t="s">
        <v>27</v>
      </c>
      <c r="S49" t="s">
        <v>4863</v>
      </c>
      <c r="T49" t="s">
        <v>4864</v>
      </c>
      <c r="U49">
        <v>131.03</v>
      </c>
      <c r="V49" t="s">
        <v>5071</v>
      </c>
      <c r="W49" t="s">
        <v>4964</v>
      </c>
      <c r="X49" t="s">
        <v>5045</v>
      </c>
      <c r="Y49" t="s">
        <v>4966</v>
      </c>
      <c r="Z49" t="s">
        <v>5069</v>
      </c>
      <c r="AA49" t="s">
        <v>4962</v>
      </c>
    </row>
    <row r="50" spans="1:27" x14ac:dyDescent="0.25">
      <c r="A50" t="s">
        <v>1442</v>
      </c>
      <c r="B50" s="8">
        <v>46082</v>
      </c>
      <c r="C50" t="s">
        <v>657</v>
      </c>
      <c r="D50" t="s">
        <v>141</v>
      </c>
      <c r="E50" t="s">
        <v>238</v>
      </c>
      <c r="F50" t="s">
        <v>1443</v>
      </c>
      <c r="G50">
        <v>4</v>
      </c>
      <c r="H50">
        <v>437.49</v>
      </c>
      <c r="I50">
        <v>0</v>
      </c>
      <c r="J50">
        <v>0</v>
      </c>
      <c r="K50">
        <v>2012.45</v>
      </c>
      <c r="L50">
        <v>1061.76</v>
      </c>
      <c r="M50">
        <v>950.69</v>
      </c>
      <c r="N50" t="s">
        <v>133</v>
      </c>
      <c r="O50" t="s">
        <v>24</v>
      </c>
      <c r="P50" t="s">
        <v>25</v>
      </c>
      <c r="Q50" s="9">
        <v>0.5625</v>
      </c>
      <c r="R50" t="s">
        <v>27</v>
      </c>
      <c r="S50" t="s">
        <v>4658</v>
      </c>
      <c r="T50" t="s">
        <v>4636</v>
      </c>
      <c r="U50">
        <v>437.49</v>
      </c>
      <c r="V50" t="s">
        <v>4996</v>
      </c>
      <c r="W50" t="s">
        <v>4968</v>
      </c>
      <c r="X50" t="s">
        <v>5072</v>
      </c>
      <c r="Y50" t="s">
        <v>4977</v>
      </c>
      <c r="Z50" t="s">
        <v>5073</v>
      </c>
      <c r="AA50" t="s">
        <v>4962</v>
      </c>
    </row>
    <row r="51" spans="1:27" x14ac:dyDescent="0.25">
      <c r="A51" t="s">
        <v>378</v>
      </c>
      <c r="B51" s="8">
        <v>46097</v>
      </c>
      <c r="C51" t="s">
        <v>379</v>
      </c>
      <c r="D51" t="s">
        <v>101</v>
      </c>
      <c r="E51" t="s">
        <v>380</v>
      </c>
      <c r="F51" t="s">
        <v>381</v>
      </c>
      <c r="G51">
        <v>6</v>
      </c>
      <c r="H51">
        <v>473.63</v>
      </c>
      <c r="I51">
        <v>10</v>
      </c>
      <c r="J51">
        <v>284.18</v>
      </c>
      <c r="K51">
        <v>2557.6</v>
      </c>
      <c r="L51">
        <v>2109.7800000000002</v>
      </c>
      <c r="M51">
        <v>447.82</v>
      </c>
      <c r="N51" t="s">
        <v>4971</v>
      </c>
      <c r="O51" t="s">
        <v>24</v>
      </c>
      <c r="P51" t="s">
        <v>25</v>
      </c>
      <c r="Q51" s="9">
        <v>0.90833333333333333</v>
      </c>
      <c r="R51" t="s">
        <v>49</v>
      </c>
      <c r="S51" t="s">
        <v>4676</v>
      </c>
      <c r="T51" t="s">
        <v>4672</v>
      </c>
      <c r="U51">
        <v>434.65</v>
      </c>
      <c r="V51" t="s">
        <v>5074</v>
      </c>
      <c r="W51" t="s">
        <v>4958</v>
      </c>
      <c r="X51" t="s">
        <v>5075</v>
      </c>
      <c r="Y51" t="s">
        <v>4960</v>
      </c>
      <c r="Z51" t="s">
        <v>5076</v>
      </c>
      <c r="AA51" t="s">
        <v>4962</v>
      </c>
    </row>
    <row r="52" spans="1:27" x14ac:dyDescent="0.25">
      <c r="A52" t="s">
        <v>1130</v>
      </c>
      <c r="B52" s="8">
        <v>46012</v>
      </c>
      <c r="C52" t="s">
        <v>1131</v>
      </c>
      <c r="D52" t="s">
        <v>426</v>
      </c>
      <c r="E52" t="s">
        <v>232</v>
      </c>
      <c r="F52" t="s">
        <v>1132</v>
      </c>
      <c r="G52">
        <v>2</v>
      </c>
      <c r="H52">
        <v>290.45</v>
      </c>
      <c r="I52">
        <v>5</v>
      </c>
      <c r="J52">
        <v>29.05</v>
      </c>
      <c r="K52">
        <v>634.63</v>
      </c>
      <c r="L52">
        <v>475.78</v>
      </c>
      <c r="M52">
        <v>158.85</v>
      </c>
      <c r="N52" t="s">
        <v>133</v>
      </c>
      <c r="O52" t="s">
        <v>24</v>
      </c>
      <c r="P52" t="s">
        <v>25</v>
      </c>
      <c r="Q52" s="9">
        <v>0.39374999999999999</v>
      </c>
      <c r="R52" t="s">
        <v>27</v>
      </c>
      <c r="S52" t="s">
        <v>4856</v>
      </c>
      <c r="T52" t="s">
        <v>4847</v>
      </c>
      <c r="U52">
        <v>290.45</v>
      </c>
      <c r="V52" t="s">
        <v>5077</v>
      </c>
      <c r="W52" t="s">
        <v>4964</v>
      </c>
      <c r="X52" t="s">
        <v>5078</v>
      </c>
      <c r="Y52" t="s">
        <v>4960</v>
      </c>
      <c r="Z52" t="s">
        <v>5079</v>
      </c>
      <c r="AA52" t="s">
        <v>4962</v>
      </c>
    </row>
    <row r="53" spans="1:27" x14ac:dyDescent="0.25">
      <c r="A53" t="s">
        <v>3824</v>
      </c>
      <c r="B53" s="8">
        <v>46015</v>
      </c>
      <c r="C53" t="s">
        <v>379</v>
      </c>
      <c r="D53" t="s">
        <v>280</v>
      </c>
      <c r="E53" t="s">
        <v>232</v>
      </c>
      <c r="F53" t="s">
        <v>1132</v>
      </c>
      <c r="G53">
        <v>3</v>
      </c>
      <c r="H53">
        <v>127.18</v>
      </c>
      <c r="I53">
        <v>15</v>
      </c>
      <c r="J53">
        <v>57.23</v>
      </c>
      <c r="K53">
        <v>324.31</v>
      </c>
      <c r="L53">
        <v>292.05</v>
      </c>
      <c r="M53">
        <v>32.26</v>
      </c>
      <c r="N53" t="s">
        <v>68</v>
      </c>
      <c r="O53" t="s">
        <v>24</v>
      </c>
      <c r="P53" t="s">
        <v>55</v>
      </c>
      <c r="Q53" s="9">
        <v>0.77569444444444446</v>
      </c>
      <c r="R53" t="s">
        <v>49</v>
      </c>
      <c r="S53" t="s">
        <v>4726</v>
      </c>
      <c r="T53" t="s">
        <v>4703</v>
      </c>
      <c r="U53">
        <v>124.84</v>
      </c>
      <c r="V53" t="s">
        <v>5074</v>
      </c>
      <c r="W53" t="s">
        <v>4958</v>
      </c>
      <c r="X53" t="s">
        <v>5078</v>
      </c>
      <c r="Y53" t="s">
        <v>4960</v>
      </c>
      <c r="Z53" t="s">
        <v>5079</v>
      </c>
      <c r="AA53" t="s">
        <v>4962</v>
      </c>
    </row>
    <row r="54" spans="1:27" x14ac:dyDescent="0.25">
      <c r="A54" t="s">
        <v>880</v>
      </c>
      <c r="B54" s="8">
        <v>46015</v>
      </c>
      <c r="C54" t="s">
        <v>881</v>
      </c>
      <c r="D54" t="s">
        <v>882</v>
      </c>
      <c r="E54" t="s">
        <v>232</v>
      </c>
      <c r="F54" t="s">
        <v>233</v>
      </c>
      <c r="G54">
        <v>4</v>
      </c>
      <c r="H54">
        <v>262.77</v>
      </c>
      <c r="I54">
        <v>0</v>
      </c>
      <c r="J54">
        <v>0</v>
      </c>
      <c r="K54">
        <v>1051.08</v>
      </c>
      <c r="L54">
        <v>778.56</v>
      </c>
      <c r="M54">
        <v>272.52</v>
      </c>
      <c r="N54" t="s">
        <v>47</v>
      </c>
      <c r="O54" t="s">
        <v>24</v>
      </c>
      <c r="P54" t="s">
        <v>55</v>
      </c>
      <c r="Q54" s="9">
        <v>0.60416666666666663</v>
      </c>
      <c r="R54" t="s">
        <v>49</v>
      </c>
      <c r="S54" t="s">
        <v>4768</v>
      </c>
      <c r="T54" t="s">
        <v>4752</v>
      </c>
      <c r="U54">
        <v>262.77</v>
      </c>
      <c r="V54" t="s">
        <v>5080</v>
      </c>
      <c r="W54" t="s">
        <v>4964</v>
      </c>
      <c r="X54" t="s">
        <v>5081</v>
      </c>
      <c r="Y54" t="s">
        <v>4970</v>
      </c>
      <c r="Z54" t="s">
        <v>5079</v>
      </c>
      <c r="AA54" t="s">
        <v>4962</v>
      </c>
    </row>
    <row r="55" spans="1:27" x14ac:dyDescent="0.25">
      <c r="A55" t="s">
        <v>3900</v>
      </c>
      <c r="B55" s="8">
        <v>46096</v>
      </c>
      <c r="C55" t="s">
        <v>3525</v>
      </c>
      <c r="D55" t="s">
        <v>275</v>
      </c>
      <c r="E55" t="s">
        <v>232</v>
      </c>
      <c r="F55" t="s">
        <v>233</v>
      </c>
      <c r="G55">
        <v>1</v>
      </c>
      <c r="H55">
        <v>51.33</v>
      </c>
      <c r="I55">
        <v>15</v>
      </c>
      <c r="J55">
        <v>7.7</v>
      </c>
      <c r="K55">
        <v>50.17</v>
      </c>
      <c r="L55">
        <v>37.479999999999997</v>
      </c>
      <c r="M55">
        <v>12.69</v>
      </c>
      <c r="N55" t="s">
        <v>23</v>
      </c>
      <c r="O55" t="s">
        <v>24</v>
      </c>
      <c r="P55" t="s">
        <v>25</v>
      </c>
      <c r="Q55" s="9">
        <v>0.59236111111111112</v>
      </c>
      <c r="R55" t="s">
        <v>27</v>
      </c>
      <c r="S55" t="s">
        <v>4760</v>
      </c>
      <c r="T55" t="s">
        <v>4752</v>
      </c>
      <c r="U55">
        <v>51.33</v>
      </c>
      <c r="V55" t="s">
        <v>5082</v>
      </c>
      <c r="W55" t="s">
        <v>4964</v>
      </c>
      <c r="X55" t="s">
        <v>5081</v>
      </c>
      <c r="Y55" t="s">
        <v>4970</v>
      </c>
      <c r="Z55" t="s">
        <v>5079</v>
      </c>
      <c r="AA55" t="s">
        <v>4962</v>
      </c>
    </row>
    <row r="56" spans="1:27" x14ac:dyDescent="0.25">
      <c r="A56" t="s">
        <v>4538</v>
      </c>
      <c r="B56" s="8">
        <v>46100</v>
      </c>
      <c r="C56" t="s">
        <v>2342</v>
      </c>
      <c r="D56" t="s">
        <v>555</v>
      </c>
      <c r="E56" t="s">
        <v>232</v>
      </c>
      <c r="F56" t="s">
        <v>233</v>
      </c>
      <c r="G56">
        <v>4</v>
      </c>
      <c r="H56">
        <v>491.81</v>
      </c>
      <c r="I56">
        <v>15</v>
      </c>
      <c r="J56">
        <v>295.08999999999997</v>
      </c>
      <c r="K56">
        <v>1672.15</v>
      </c>
      <c r="L56">
        <v>1462.28</v>
      </c>
      <c r="M56">
        <v>209.87</v>
      </c>
      <c r="N56" t="s">
        <v>4971</v>
      </c>
      <c r="O56" t="s">
        <v>24</v>
      </c>
      <c r="P56" t="s">
        <v>25</v>
      </c>
      <c r="Q56" s="9">
        <v>0.87777777777777777</v>
      </c>
      <c r="R56" t="s">
        <v>49</v>
      </c>
      <c r="S56" t="s">
        <v>4797</v>
      </c>
      <c r="T56" t="s">
        <v>4776</v>
      </c>
      <c r="U56">
        <v>491.81</v>
      </c>
      <c r="V56" t="s">
        <v>4969</v>
      </c>
      <c r="W56" t="s">
        <v>4964</v>
      </c>
      <c r="X56" t="s">
        <v>5081</v>
      </c>
      <c r="Y56" t="s">
        <v>4970</v>
      </c>
      <c r="Z56" t="s">
        <v>5079</v>
      </c>
      <c r="AA56" t="s">
        <v>4962</v>
      </c>
    </row>
    <row r="57" spans="1:27" x14ac:dyDescent="0.25">
      <c r="A57" t="s">
        <v>4502</v>
      </c>
      <c r="B57" s="8">
        <v>46076</v>
      </c>
      <c r="C57" t="s">
        <v>3016</v>
      </c>
      <c r="D57" t="s">
        <v>905</v>
      </c>
      <c r="E57" t="s">
        <v>232</v>
      </c>
      <c r="F57" t="s">
        <v>233</v>
      </c>
      <c r="G57">
        <v>1</v>
      </c>
      <c r="H57">
        <v>464.41</v>
      </c>
      <c r="I57">
        <v>20</v>
      </c>
      <c r="J57">
        <v>92.88</v>
      </c>
      <c r="K57">
        <v>371.53</v>
      </c>
      <c r="L57">
        <v>397.69</v>
      </c>
      <c r="M57">
        <v>-26.16</v>
      </c>
      <c r="N57" t="s">
        <v>68</v>
      </c>
      <c r="O57" t="s">
        <v>24</v>
      </c>
      <c r="P57" t="s">
        <v>55</v>
      </c>
      <c r="Q57" s="9">
        <v>0.56736111111111109</v>
      </c>
      <c r="R57" t="s">
        <v>49</v>
      </c>
      <c r="S57" t="s">
        <v>4686</v>
      </c>
      <c r="T57" t="s">
        <v>4672</v>
      </c>
      <c r="U57">
        <v>464.41</v>
      </c>
      <c r="V57" t="s">
        <v>5004</v>
      </c>
      <c r="W57" t="s">
        <v>4968</v>
      </c>
      <c r="X57" t="s">
        <v>5081</v>
      </c>
      <c r="Y57" t="s">
        <v>4970</v>
      </c>
      <c r="Z57" t="s">
        <v>5079</v>
      </c>
      <c r="AA57" t="s">
        <v>4962</v>
      </c>
    </row>
    <row r="58" spans="1:27" x14ac:dyDescent="0.25">
      <c r="A58" t="s">
        <v>3936</v>
      </c>
      <c r="B58" s="8">
        <v>46039</v>
      </c>
      <c r="C58" t="s">
        <v>1489</v>
      </c>
      <c r="D58" t="s">
        <v>1305</v>
      </c>
      <c r="E58" t="s">
        <v>297</v>
      </c>
      <c r="F58" t="s">
        <v>239</v>
      </c>
      <c r="G58">
        <v>3</v>
      </c>
      <c r="H58">
        <v>490.22</v>
      </c>
      <c r="I58">
        <v>5</v>
      </c>
      <c r="J58">
        <v>73.53</v>
      </c>
      <c r="K58">
        <v>1606.7</v>
      </c>
      <c r="L58">
        <v>1120.74</v>
      </c>
      <c r="M58">
        <v>485.96</v>
      </c>
      <c r="N58" t="s">
        <v>68</v>
      </c>
      <c r="O58" t="s">
        <v>24</v>
      </c>
      <c r="P58" t="s">
        <v>25</v>
      </c>
      <c r="Q58" s="9">
        <v>0.82152777777777775</v>
      </c>
      <c r="R58" t="s">
        <v>27</v>
      </c>
      <c r="S58" t="s">
        <v>4911</v>
      </c>
      <c r="T58" t="s">
        <v>4908</v>
      </c>
      <c r="U58">
        <v>490.22</v>
      </c>
      <c r="V58" t="s">
        <v>5083</v>
      </c>
      <c r="W58" t="s">
        <v>4968</v>
      </c>
      <c r="X58" t="s">
        <v>5015</v>
      </c>
      <c r="Y58" t="s">
        <v>4966</v>
      </c>
      <c r="Z58" t="s">
        <v>5084</v>
      </c>
      <c r="AA58" t="s">
        <v>4962</v>
      </c>
    </row>
    <row r="59" spans="1:27" x14ac:dyDescent="0.25">
      <c r="A59" t="s">
        <v>930</v>
      </c>
      <c r="B59" s="8">
        <v>46106</v>
      </c>
      <c r="C59" t="s">
        <v>931</v>
      </c>
      <c r="D59" t="s">
        <v>812</v>
      </c>
      <c r="E59" t="s">
        <v>297</v>
      </c>
      <c r="F59" t="s">
        <v>676</v>
      </c>
      <c r="G59">
        <v>8</v>
      </c>
      <c r="H59">
        <v>537.83000000000004</v>
      </c>
      <c r="I59">
        <v>20</v>
      </c>
      <c r="J59">
        <v>860.53</v>
      </c>
      <c r="K59">
        <v>3442.11</v>
      </c>
      <c r="L59">
        <v>3033.52</v>
      </c>
      <c r="M59">
        <v>408.59</v>
      </c>
      <c r="N59" t="s">
        <v>133</v>
      </c>
      <c r="O59" t="s">
        <v>24</v>
      </c>
      <c r="P59" t="s">
        <v>25</v>
      </c>
      <c r="Q59" s="9">
        <v>0.89097222222222228</v>
      </c>
      <c r="R59" t="s">
        <v>49</v>
      </c>
      <c r="S59" t="s">
        <v>4770</v>
      </c>
      <c r="T59" t="s">
        <v>4752</v>
      </c>
      <c r="U59">
        <v>530.16</v>
      </c>
      <c r="V59" t="s">
        <v>5005</v>
      </c>
      <c r="W59" t="s">
        <v>4958</v>
      </c>
      <c r="X59" t="s">
        <v>5085</v>
      </c>
      <c r="Y59" t="s">
        <v>4966</v>
      </c>
      <c r="Z59" t="s">
        <v>5084</v>
      </c>
      <c r="AA59" t="s">
        <v>4962</v>
      </c>
    </row>
    <row r="60" spans="1:27" x14ac:dyDescent="0.25">
      <c r="A60" t="s">
        <v>2384</v>
      </c>
      <c r="B60" s="8">
        <v>46036</v>
      </c>
      <c r="C60" t="s">
        <v>2385</v>
      </c>
      <c r="D60" t="s">
        <v>65</v>
      </c>
      <c r="E60" t="s">
        <v>1180</v>
      </c>
      <c r="F60" t="s">
        <v>1262</v>
      </c>
      <c r="G60">
        <v>2</v>
      </c>
      <c r="H60">
        <v>172.63</v>
      </c>
      <c r="I60">
        <v>15</v>
      </c>
      <c r="J60">
        <v>51.79</v>
      </c>
      <c r="K60">
        <v>293.47000000000003</v>
      </c>
      <c r="L60">
        <v>284</v>
      </c>
      <c r="M60">
        <v>9.4700000000000006</v>
      </c>
      <c r="N60" t="s">
        <v>40</v>
      </c>
      <c r="O60" t="s">
        <v>24</v>
      </c>
      <c r="P60" t="s">
        <v>25</v>
      </c>
      <c r="Q60" s="9">
        <v>0.53263888888888888</v>
      </c>
      <c r="R60" t="s">
        <v>49</v>
      </c>
      <c r="S60" t="s">
        <v>4719</v>
      </c>
      <c r="T60" t="s">
        <v>4703</v>
      </c>
      <c r="U60">
        <v>172.63</v>
      </c>
      <c r="V60" t="s">
        <v>5086</v>
      </c>
      <c r="W60" t="s">
        <v>4968</v>
      </c>
      <c r="X60" t="s">
        <v>5044</v>
      </c>
      <c r="Y60" t="s">
        <v>4970</v>
      </c>
      <c r="Z60" t="s">
        <v>5087</v>
      </c>
      <c r="AA60" t="s">
        <v>4962</v>
      </c>
    </row>
    <row r="61" spans="1:27" x14ac:dyDescent="0.25">
      <c r="A61" t="s">
        <v>4564</v>
      </c>
      <c r="B61" s="8">
        <v>46006</v>
      </c>
      <c r="C61" t="s">
        <v>213</v>
      </c>
      <c r="D61" t="s">
        <v>518</v>
      </c>
      <c r="E61" t="s">
        <v>1180</v>
      </c>
      <c r="F61" t="s">
        <v>1259</v>
      </c>
      <c r="G61">
        <v>1</v>
      </c>
      <c r="H61">
        <v>404.97</v>
      </c>
      <c r="I61">
        <v>0</v>
      </c>
      <c r="J61">
        <v>0</v>
      </c>
      <c r="K61">
        <v>404.97</v>
      </c>
      <c r="L61">
        <v>341.24</v>
      </c>
      <c r="M61">
        <v>63.73</v>
      </c>
      <c r="N61" t="s">
        <v>133</v>
      </c>
      <c r="O61" t="s">
        <v>24</v>
      </c>
      <c r="P61" t="s">
        <v>25</v>
      </c>
      <c r="Q61" s="9">
        <v>0.86736111111111114</v>
      </c>
      <c r="R61" t="s">
        <v>49</v>
      </c>
      <c r="S61" t="s">
        <v>4840</v>
      </c>
      <c r="T61" t="s">
        <v>4828</v>
      </c>
      <c r="U61">
        <v>404.97</v>
      </c>
      <c r="V61" t="s">
        <v>5088</v>
      </c>
      <c r="W61" t="s">
        <v>4968</v>
      </c>
      <c r="X61" t="s">
        <v>4980</v>
      </c>
      <c r="Y61" t="s">
        <v>4970</v>
      </c>
      <c r="Z61" t="s">
        <v>5087</v>
      </c>
      <c r="AA61" t="s">
        <v>4962</v>
      </c>
    </row>
    <row r="62" spans="1:27" x14ac:dyDescent="0.25">
      <c r="A62" t="s">
        <v>3815</v>
      </c>
      <c r="B62" s="8">
        <v>46107</v>
      </c>
      <c r="C62" t="s">
        <v>2514</v>
      </c>
      <c r="D62" t="s">
        <v>405</v>
      </c>
      <c r="E62" t="s">
        <v>1347</v>
      </c>
      <c r="F62" t="s">
        <v>1313</v>
      </c>
      <c r="G62">
        <v>8</v>
      </c>
      <c r="H62">
        <v>442.82</v>
      </c>
      <c r="I62">
        <v>10</v>
      </c>
      <c r="J62">
        <v>354.26</v>
      </c>
      <c r="K62">
        <v>3188.3</v>
      </c>
      <c r="L62">
        <v>2032.4</v>
      </c>
      <c r="M62">
        <v>1155.9000000000001</v>
      </c>
      <c r="N62" t="s">
        <v>47</v>
      </c>
      <c r="O62" t="s">
        <v>24</v>
      </c>
      <c r="P62" t="s">
        <v>25</v>
      </c>
      <c r="Q62" s="9">
        <v>0.48819444444444443</v>
      </c>
      <c r="R62" t="s">
        <v>49</v>
      </c>
      <c r="S62" t="s">
        <v>4642</v>
      </c>
      <c r="T62" t="s">
        <v>4636</v>
      </c>
      <c r="U62">
        <v>440.5</v>
      </c>
      <c r="V62" t="s">
        <v>5023</v>
      </c>
      <c r="W62" t="s">
        <v>4958</v>
      </c>
      <c r="X62" t="s">
        <v>4976</v>
      </c>
      <c r="Y62" t="s">
        <v>4977</v>
      </c>
      <c r="Z62" t="s">
        <v>5089</v>
      </c>
      <c r="AA62" t="s">
        <v>4962</v>
      </c>
    </row>
    <row r="63" spans="1:27" x14ac:dyDescent="0.25">
      <c r="A63" t="s">
        <v>4210</v>
      </c>
      <c r="B63" s="8">
        <v>46145</v>
      </c>
      <c r="C63" t="s">
        <v>2223</v>
      </c>
      <c r="D63" t="s">
        <v>566</v>
      </c>
      <c r="E63" t="s">
        <v>1347</v>
      </c>
      <c r="F63" t="s">
        <v>1313</v>
      </c>
      <c r="G63">
        <v>4</v>
      </c>
      <c r="H63">
        <v>328.59</v>
      </c>
      <c r="I63">
        <v>0</v>
      </c>
      <c r="J63">
        <v>0</v>
      </c>
      <c r="K63">
        <v>1314.36</v>
      </c>
      <c r="L63">
        <v>1021.96</v>
      </c>
      <c r="M63">
        <v>292.39999999999998</v>
      </c>
      <c r="N63" t="s">
        <v>68</v>
      </c>
      <c r="O63" t="s">
        <v>345</v>
      </c>
      <c r="P63" t="s">
        <v>25</v>
      </c>
      <c r="Q63" s="9">
        <v>0.42777777777777776</v>
      </c>
      <c r="R63" t="s">
        <v>49</v>
      </c>
      <c r="S63" t="s">
        <v>4767</v>
      </c>
      <c r="T63" t="s">
        <v>4752</v>
      </c>
      <c r="U63">
        <v>328.59</v>
      </c>
      <c r="V63" t="s">
        <v>5090</v>
      </c>
      <c r="W63" t="s">
        <v>4968</v>
      </c>
      <c r="X63" t="s">
        <v>4976</v>
      </c>
      <c r="Y63" t="s">
        <v>4977</v>
      </c>
      <c r="Z63" t="s">
        <v>5089</v>
      </c>
      <c r="AA63" t="s">
        <v>4962</v>
      </c>
    </row>
    <row r="64" spans="1:27" x14ac:dyDescent="0.25">
      <c r="A64" t="s">
        <v>2835</v>
      </c>
      <c r="B64" s="8">
        <v>46358</v>
      </c>
      <c r="C64" t="s">
        <v>408</v>
      </c>
      <c r="D64" t="s">
        <v>399</v>
      </c>
      <c r="E64" t="s">
        <v>1347</v>
      </c>
      <c r="F64" t="s">
        <v>1313</v>
      </c>
      <c r="G64">
        <v>4</v>
      </c>
      <c r="H64">
        <v>99.93</v>
      </c>
      <c r="I64">
        <v>0</v>
      </c>
      <c r="J64">
        <v>0</v>
      </c>
      <c r="K64">
        <v>399.72</v>
      </c>
      <c r="L64">
        <v>344.2</v>
      </c>
      <c r="M64">
        <v>55.52</v>
      </c>
      <c r="N64" t="s">
        <v>23</v>
      </c>
      <c r="O64" t="s">
        <v>24</v>
      </c>
      <c r="P64" t="s">
        <v>55</v>
      </c>
      <c r="Q64" s="9">
        <v>0.81736111111111109</v>
      </c>
      <c r="R64" t="s">
        <v>49</v>
      </c>
      <c r="S64" t="s">
        <v>4693</v>
      </c>
      <c r="T64" t="s">
        <v>4672</v>
      </c>
      <c r="U64">
        <v>99.93</v>
      </c>
      <c r="V64" t="s">
        <v>5091</v>
      </c>
      <c r="W64" t="s">
        <v>4968</v>
      </c>
      <c r="X64" t="s">
        <v>4976</v>
      </c>
      <c r="Y64" t="s">
        <v>4977</v>
      </c>
      <c r="Z64" t="s">
        <v>5089</v>
      </c>
      <c r="AA64" t="s">
        <v>4962</v>
      </c>
    </row>
    <row r="65" spans="1:27" x14ac:dyDescent="0.25">
      <c r="A65" t="s">
        <v>2720</v>
      </c>
      <c r="B65" s="8">
        <v>46327</v>
      </c>
      <c r="C65" t="s">
        <v>1441</v>
      </c>
      <c r="D65" t="s">
        <v>1329</v>
      </c>
      <c r="E65" t="s">
        <v>1347</v>
      </c>
      <c r="F65" t="s">
        <v>1313</v>
      </c>
      <c r="G65">
        <v>5</v>
      </c>
      <c r="H65">
        <v>56.65</v>
      </c>
      <c r="I65">
        <v>10</v>
      </c>
      <c r="J65">
        <v>28.32</v>
      </c>
      <c r="K65">
        <v>293.17</v>
      </c>
      <c r="L65">
        <v>224.8</v>
      </c>
      <c r="M65">
        <v>68.37</v>
      </c>
      <c r="N65" t="s">
        <v>4971</v>
      </c>
      <c r="O65" t="s">
        <v>345</v>
      </c>
      <c r="P65" t="s">
        <v>25</v>
      </c>
      <c r="Q65" s="9">
        <v>0.69374999999999998</v>
      </c>
      <c r="R65" t="s">
        <v>27</v>
      </c>
      <c r="S65" t="s">
        <v>4826</v>
      </c>
      <c r="T65" t="s">
        <v>4805</v>
      </c>
      <c r="U65">
        <v>55.81</v>
      </c>
      <c r="V65" t="s">
        <v>5092</v>
      </c>
      <c r="W65" t="s">
        <v>4958</v>
      </c>
      <c r="X65" t="s">
        <v>4976</v>
      </c>
      <c r="Y65" t="s">
        <v>4977</v>
      </c>
      <c r="Z65" t="s">
        <v>5089</v>
      </c>
      <c r="AA65" t="s">
        <v>4962</v>
      </c>
    </row>
    <row r="66" spans="1:27" x14ac:dyDescent="0.25">
      <c r="A66" t="s">
        <v>1871</v>
      </c>
      <c r="B66" s="8">
        <v>46077</v>
      </c>
      <c r="C66" t="s">
        <v>548</v>
      </c>
      <c r="D66" t="s">
        <v>237</v>
      </c>
      <c r="E66" t="s">
        <v>816</v>
      </c>
      <c r="F66" t="s">
        <v>1589</v>
      </c>
      <c r="G66">
        <v>8</v>
      </c>
      <c r="H66">
        <v>574.91</v>
      </c>
      <c r="I66">
        <v>15</v>
      </c>
      <c r="J66">
        <v>689.89</v>
      </c>
      <c r="K66">
        <v>3909.39</v>
      </c>
      <c r="L66">
        <v>2691.2</v>
      </c>
      <c r="M66">
        <v>1218.19</v>
      </c>
      <c r="N66" t="s">
        <v>40</v>
      </c>
      <c r="O66" t="s">
        <v>24</v>
      </c>
      <c r="P66" t="s">
        <v>55</v>
      </c>
      <c r="Q66" s="9">
        <v>0.86458333333333337</v>
      </c>
      <c r="R66" t="s">
        <v>49</v>
      </c>
      <c r="S66" t="s">
        <v>4670</v>
      </c>
      <c r="T66" t="s">
        <v>4636</v>
      </c>
      <c r="U66">
        <v>541.35</v>
      </c>
      <c r="V66" t="s">
        <v>4979</v>
      </c>
      <c r="W66" t="s">
        <v>4958</v>
      </c>
      <c r="X66" t="s">
        <v>5093</v>
      </c>
      <c r="Y66" t="s">
        <v>5011</v>
      </c>
      <c r="Z66" t="s">
        <v>5094</v>
      </c>
      <c r="AA66" t="s">
        <v>4962</v>
      </c>
    </row>
    <row r="67" spans="1:27" x14ac:dyDescent="0.25">
      <c r="A67" t="s">
        <v>2367</v>
      </c>
      <c r="B67" s="8">
        <v>45850</v>
      </c>
      <c r="C67" t="s">
        <v>1297</v>
      </c>
      <c r="D67" t="s">
        <v>308</v>
      </c>
      <c r="E67" t="s">
        <v>198</v>
      </c>
      <c r="F67" t="s">
        <v>694</v>
      </c>
      <c r="G67">
        <v>1</v>
      </c>
      <c r="H67">
        <v>455.79</v>
      </c>
      <c r="I67">
        <v>0</v>
      </c>
      <c r="J67">
        <v>0</v>
      </c>
      <c r="K67">
        <v>524.16</v>
      </c>
      <c r="L67">
        <v>282.88</v>
      </c>
      <c r="M67">
        <v>241.28</v>
      </c>
      <c r="N67" t="s">
        <v>68</v>
      </c>
      <c r="O67" t="s">
        <v>24</v>
      </c>
      <c r="P67" t="s">
        <v>55</v>
      </c>
      <c r="Q67" s="9">
        <v>0.85902777777777772</v>
      </c>
      <c r="R67" t="s">
        <v>27</v>
      </c>
      <c r="S67" t="s">
        <v>4660</v>
      </c>
      <c r="T67" t="s">
        <v>4636</v>
      </c>
      <c r="U67">
        <v>455.79</v>
      </c>
      <c r="V67" t="s">
        <v>5095</v>
      </c>
      <c r="W67" t="s">
        <v>4964</v>
      </c>
      <c r="X67" t="s">
        <v>5096</v>
      </c>
      <c r="Y67" t="s">
        <v>4960</v>
      </c>
      <c r="Z67" t="s">
        <v>5097</v>
      </c>
      <c r="AA67" t="s">
        <v>4962</v>
      </c>
    </row>
    <row r="68" spans="1:27" x14ac:dyDescent="0.25">
      <c r="A68" t="s">
        <v>2830</v>
      </c>
      <c r="B68" s="8">
        <v>46008</v>
      </c>
      <c r="C68" t="s">
        <v>1567</v>
      </c>
      <c r="D68" t="s">
        <v>566</v>
      </c>
      <c r="E68" t="s">
        <v>1059</v>
      </c>
      <c r="F68" t="s">
        <v>239</v>
      </c>
      <c r="G68">
        <v>3</v>
      </c>
      <c r="H68">
        <v>328.59</v>
      </c>
      <c r="I68">
        <v>20</v>
      </c>
      <c r="J68">
        <v>197.15</v>
      </c>
      <c r="K68">
        <v>788.62</v>
      </c>
      <c r="L68">
        <v>766.47</v>
      </c>
      <c r="M68">
        <v>22.15</v>
      </c>
      <c r="N68" t="s">
        <v>40</v>
      </c>
      <c r="O68" t="s">
        <v>24</v>
      </c>
      <c r="P68" t="s">
        <v>25</v>
      </c>
      <c r="Q68" s="9">
        <v>0.63541666666666663</v>
      </c>
      <c r="R68" t="s">
        <v>49</v>
      </c>
      <c r="S68" t="s">
        <v>4767</v>
      </c>
      <c r="T68" t="s">
        <v>4752</v>
      </c>
      <c r="U68">
        <v>328.59</v>
      </c>
      <c r="V68" t="s">
        <v>5098</v>
      </c>
      <c r="W68" t="s">
        <v>4968</v>
      </c>
      <c r="X68" t="s">
        <v>5015</v>
      </c>
      <c r="Y68" t="s">
        <v>4966</v>
      </c>
      <c r="Z68" t="s">
        <v>5099</v>
      </c>
      <c r="AA68" t="s">
        <v>5060</v>
      </c>
    </row>
    <row r="69" spans="1:27" x14ac:dyDescent="0.25">
      <c r="A69" t="s">
        <v>3868</v>
      </c>
      <c r="B69" s="8">
        <v>45913</v>
      </c>
      <c r="C69" t="s">
        <v>3310</v>
      </c>
      <c r="D69" t="s">
        <v>1150</v>
      </c>
      <c r="E69" t="s">
        <v>1059</v>
      </c>
      <c r="F69" t="s">
        <v>304</v>
      </c>
      <c r="G69">
        <v>3</v>
      </c>
      <c r="H69">
        <v>468.94</v>
      </c>
      <c r="I69">
        <v>0</v>
      </c>
      <c r="J69">
        <v>0</v>
      </c>
      <c r="K69">
        <v>1617.84</v>
      </c>
      <c r="L69">
        <v>1010.4</v>
      </c>
      <c r="M69">
        <v>607.44000000000005</v>
      </c>
      <c r="N69" t="s">
        <v>4971</v>
      </c>
      <c r="O69" t="s">
        <v>24</v>
      </c>
      <c r="P69" t="s">
        <v>25</v>
      </c>
      <c r="Q69" s="9">
        <v>0.46319444444444446</v>
      </c>
      <c r="R69" t="s">
        <v>27</v>
      </c>
      <c r="S69" t="s">
        <v>4802</v>
      </c>
      <c r="T69" t="s">
        <v>4776</v>
      </c>
      <c r="U69">
        <v>468.94</v>
      </c>
      <c r="V69" t="s">
        <v>5100</v>
      </c>
      <c r="W69" t="s">
        <v>4964</v>
      </c>
      <c r="X69" t="s">
        <v>5101</v>
      </c>
      <c r="Y69" t="s">
        <v>4970</v>
      </c>
      <c r="Z69" t="s">
        <v>5099</v>
      </c>
      <c r="AA69" t="s">
        <v>5060</v>
      </c>
    </row>
    <row r="70" spans="1:27" x14ac:dyDescent="0.25">
      <c r="A70" t="s">
        <v>1057</v>
      </c>
      <c r="B70" s="8">
        <v>46076</v>
      </c>
      <c r="C70" t="s">
        <v>1058</v>
      </c>
      <c r="D70" t="s">
        <v>777</v>
      </c>
      <c r="E70" t="s">
        <v>1059</v>
      </c>
      <c r="F70" t="s">
        <v>304</v>
      </c>
      <c r="G70">
        <v>2</v>
      </c>
      <c r="H70">
        <v>86.11</v>
      </c>
      <c r="I70">
        <v>10</v>
      </c>
      <c r="J70">
        <v>17.22</v>
      </c>
      <c r="K70">
        <v>155</v>
      </c>
      <c r="L70">
        <v>136.34</v>
      </c>
      <c r="M70">
        <v>18.66</v>
      </c>
      <c r="N70" t="s">
        <v>47</v>
      </c>
      <c r="O70" t="s">
        <v>24</v>
      </c>
      <c r="P70" t="s">
        <v>25</v>
      </c>
      <c r="Q70" s="9">
        <v>0.75138888888888888</v>
      </c>
      <c r="R70" t="s">
        <v>49</v>
      </c>
      <c r="S70" t="s">
        <v>4818</v>
      </c>
      <c r="T70" t="s">
        <v>4805</v>
      </c>
      <c r="U70">
        <v>86.11</v>
      </c>
      <c r="V70" t="s">
        <v>5102</v>
      </c>
      <c r="W70" t="s">
        <v>4968</v>
      </c>
      <c r="X70" t="s">
        <v>5101</v>
      </c>
      <c r="Y70" t="s">
        <v>4970</v>
      </c>
      <c r="Z70" t="s">
        <v>5099</v>
      </c>
      <c r="AA70" t="s">
        <v>5060</v>
      </c>
    </row>
    <row r="71" spans="1:27" x14ac:dyDescent="0.25">
      <c r="A71" t="s">
        <v>3647</v>
      </c>
      <c r="B71" s="8">
        <v>46357</v>
      </c>
      <c r="C71" t="s">
        <v>977</v>
      </c>
      <c r="D71" t="s">
        <v>426</v>
      </c>
      <c r="E71" t="s">
        <v>1059</v>
      </c>
      <c r="F71" t="s">
        <v>304</v>
      </c>
      <c r="G71">
        <v>5</v>
      </c>
      <c r="H71">
        <v>310.07</v>
      </c>
      <c r="I71">
        <v>20</v>
      </c>
      <c r="J71">
        <v>310.07</v>
      </c>
      <c r="K71">
        <v>1240.28</v>
      </c>
      <c r="L71">
        <v>1189.45</v>
      </c>
      <c r="M71">
        <v>50.83</v>
      </c>
      <c r="N71" t="s">
        <v>47</v>
      </c>
      <c r="O71" t="s">
        <v>24</v>
      </c>
      <c r="P71" t="s">
        <v>25</v>
      </c>
      <c r="Q71" s="9">
        <v>0.65416666666666667</v>
      </c>
      <c r="R71" t="s">
        <v>49</v>
      </c>
      <c r="S71" t="s">
        <v>4856</v>
      </c>
      <c r="T71" t="s">
        <v>4847</v>
      </c>
      <c r="U71">
        <v>290.45</v>
      </c>
      <c r="V71" t="s">
        <v>5070</v>
      </c>
      <c r="W71" t="s">
        <v>4958</v>
      </c>
      <c r="X71" t="s">
        <v>5101</v>
      </c>
      <c r="Y71" t="s">
        <v>4970</v>
      </c>
      <c r="Z71" t="s">
        <v>5099</v>
      </c>
      <c r="AA71" t="s">
        <v>5060</v>
      </c>
    </row>
    <row r="72" spans="1:27" x14ac:dyDescent="0.25">
      <c r="A72" t="s">
        <v>3577</v>
      </c>
      <c r="B72" s="8">
        <v>46004</v>
      </c>
      <c r="C72" t="s">
        <v>3578</v>
      </c>
      <c r="D72" t="s">
        <v>119</v>
      </c>
      <c r="E72" t="s">
        <v>1109</v>
      </c>
      <c r="F72" t="s">
        <v>1110</v>
      </c>
      <c r="G72">
        <v>1</v>
      </c>
      <c r="H72">
        <v>141.11000000000001</v>
      </c>
      <c r="I72">
        <v>15</v>
      </c>
      <c r="J72">
        <v>21.17</v>
      </c>
      <c r="K72">
        <v>137.93</v>
      </c>
      <c r="L72">
        <v>115.91</v>
      </c>
      <c r="M72">
        <v>22.02</v>
      </c>
      <c r="N72" t="s">
        <v>68</v>
      </c>
      <c r="O72" t="s">
        <v>24</v>
      </c>
      <c r="P72" t="s">
        <v>55</v>
      </c>
      <c r="Q72" s="9">
        <v>0.50416666666666665</v>
      </c>
      <c r="R72" t="s">
        <v>27</v>
      </c>
      <c r="S72" t="s">
        <v>4722</v>
      </c>
      <c r="T72" t="s">
        <v>4703</v>
      </c>
      <c r="U72">
        <v>141.11000000000001</v>
      </c>
      <c r="V72" t="s">
        <v>5103</v>
      </c>
      <c r="W72" t="s">
        <v>4968</v>
      </c>
      <c r="X72" t="s">
        <v>5104</v>
      </c>
      <c r="Y72" t="s">
        <v>4970</v>
      </c>
      <c r="Z72" t="s">
        <v>5105</v>
      </c>
      <c r="AA72" t="s">
        <v>4962</v>
      </c>
    </row>
    <row r="73" spans="1:27" x14ac:dyDescent="0.25">
      <c r="A73" t="s">
        <v>1516</v>
      </c>
      <c r="B73" s="8">
        <v>46038</v>
      </c>
      <c r="C73" t="s">
        <v>1517</v>
      </c>
      <c r="D73" t="s">
        <v>605</v>
      </c>
      <c r="E73" t="s">
        <v>847</v>
      </c>
      <c r="F73" t="s">
        <v>848</v>
      </c>
      <c r="G73">
        <v>2</v>
      </c>
      <c r="H73">
        <v>75.680000000000007</v>
      </c>
      <c r="I73">
        <v>0</v>
      </c>
      <c r="J73">
        <v>0</v>
      </c>
      <c r="K73">
        <v>151.36000000000001</v>
      </c>
      <c r="L73">
        <v>124.28</v>
      </c>
      <c r="M73">
        <v>27.08</v>
      </c>
      <c r="N73" t="s">
        <v>40</v>
      </c>
      <c r="O73" t="s">
        <v>24</v>
      </c>
      <c r="P73" t="s">
        <v>25</v>
      </c>
      <c r="Q73" s="9">
        <v>0.57847222222222228</v>
      </c>
      <c r="R73" t="s">
        <v>49</v>
      </c>
      <c r="S73" t="s">
        <v>4851</v>
      </c>
      <c r="T73" t="s">
        <v>4847</v>
      </c>
      <c r="U73">
        <v>75.680000000000007</v>
      </c>
      <c r="V73" t="s">
        <v>5106</v>
      </c>
      <c r="W73" t="s">
        <v>4964</v>
      </c>
      <c r="X73" t="s">
        <v>5107</v>
      </c>
      <c r="Y73" t="s">
        <v>4970</v>
      </c>
      <c r="Z73" t="s">
        <v>5108</v>
      </c>
      <c r="AA73" t="s">
        <v>5060</v>
      </c>
    </row>
    <row r="74" spans="1:27" x14ac:dyDescent="0.25">
      <c r="A74" t="s">
        <v>3559</v>
      </c>
      <c r="B74" s="8">
        <v>46359</v>
      </c>
      <c r="C74" t="s">
        <v>3560</v>
      </c>
      <c r="D74" t="s">
        <v>405</v>
      </c>
      <c r="E74" t="s">
        <v>847</v>
      </c>
      <c r="F74" t="s">
        <v>1691</v>
      </c>
      <c r="G74">
        <v>5</v>
      </c>
      <c r="H74">
        <v>440.5</v>
      </c>
      <c r="I74">
        <v>15</v>
      </c>
      <c r="J74">
        <v>330.38</v>
      </c>
      <c r="K74">
        <v>1872.12</v>
      </c>
      <c r="L74">
        <v>1270.25</v>
      </c>
      <c r="M74">
        <v>601.87</v>
      </c>
      <c r="N74" t="s">
        <v>133</v>
      </c>
      <c r="O74" t="s">
        <v>24</v>
      </c>
      <c r="P74" t="s">
        <v>55</v>
      </c>
      <c r="Q74" s="9">
        <v>0.64513888888888893</v>
      </c>
      <c r="R74" t="s">
        <v>49</v>
      </c>
      <c r="S74" t="s">
        <v>4642</v>
      </c>
      <c r="T74" t="s">
        <v>4636</v>
      </c>
      <c r="U74">
        <v>440.5</v>
      </c>
      <c r="V74" t="s">
        <v>5109</v>
      </c>
      <c r="W74" t="s">
        <v>4968</v>
      </c>
      <c r="X74" t="s">
        <v>5110</v>
      </c>
      <c r="Y74" t="s">
        <v>4966</v>
      </c>
      <c r="Z74" t="s">
        <v>5108</v>
      </c>
      <c r="AA74" t="s">
        <v>5060</v>
      </c>
    </row>
    <row r="75" spans="1:27" x14ac:dyDescent="0.25">
      <c r="A75" t="s">
        <v>4094</v>
      </c>
      <c r="B75" s="8">
        <v>46112</v>
      </c>
      <c r="C75" t="s">
        <v>4069</v>
      </c>
      <c r="D75" t="s">
        <v>652</v>
      </c>
      <c r="E75" t="s">
        <v>285</v>
      </c>
      <c r="F75" t="s">
        <v>239</v>
      </c>
      <c r="G75">
        <v>3</v>
      </c>
      <c r="H75">
        <v>331.35</v>
      </c>
      <c r="I75">
        <v>20</v>
      </c>
      <c r="J75">
        <v>198.81</v>
      </c>
      <c r="K75">
        <v>795.24</v>
      </c>
      <c r="L75">
        <v>870.99</v>
      </c>
      <c r="M75">
        <v>-75.75</v>
      </c>
      <c r="N75" t="s">
        <v>4971</v>
      </c>
      <c r="O75" t="s">
        <v>24</v>
      </c>
      <c r="P75" t="s">
        <v>25</v>
      </c>
      <c r="Q75" s="9">
        <v>0.5493055555555556</v>
      </c>
      <c r="R75" t="s">
        <v>49</v>
      </c>
      <c r="S75" t="s">
        <v>4906</v>
      </c>
      <c r="T75" t="s">
        <v>4887</v>
      </c>
      <c r="U75">
        <v>331.35</v>
      </c>
      <c r="V75" t="s">
        <v>5111</v>
      </c>
      <c r="W75" t="s">
        <v>4968</v>
      </c>
      <c r="X75" t="s">
        <v>5015</v>
      </c>
      <c r="Y75" t="s">
        <v>4966</v>
      </c>
      <c r="Z75" t="s">
        <v>5112</v>
      </c>
      <c r="AA75" t="s">
        <v>4962</v>
      </c>
    </row>
    <row r="76" spans="1:27" x14ac:dyDescent="0.25">
      <c r="A76" t="s">
        <v>4379</v>
      </c>
      <c r="B76" s="8">
        <v>46102</v>
      </c>
      <c r="C76" t="s">
        <v>1583</v>
      </c>
      <c r="D76" t="s">
        <v>530</v>
      </c>
      <c r="E76" t="s">
        <v>285</v>
      </c>
      <c r="F76" t="s">
        <v>2070</v>
      </c>
      <c r="G76">
        <v>2</v>
      </c>
      <c r="H76">
        <v>125.15</v>
      </c>
      <c r="I76">
        <v>15</v>
      </c>
      <c r="J76">
        <v>37.549999999999997</v>
      </c>
      <c r="K76">
        <v>244.66</v>
      </c>
      <c r="L76">
        <v>191.4</v>
      </c>
      <c r="M76">
        <v>53.26</v>
      </c>
      <c r="N76" t="s">
        <v>23</v>
      </c>
      <c r="O76" t="s">
        <v>24</v>
      </c>
      <c r="P76" t="s">
        <v>25</v>
      </c>
      <c r="Q76" s="9">
        <v>0.84444444444444444</v>
      </c>
      <c r="R76" t="s">
        <v>27</v>
      </c>
      <c r="S76" t="s">
        <v>4772</v>
      </c>
      <c r="T76" t="s">
        <v>4752</v>
      </c>
      <c r="U76">
        <v>125.15</v>
      </c>
      <c r="V76" t="s">
        <v>5113</v>
      </c>
      <c r="W76" t="s">
        <v>4968</v>
      </c>
      <c r="X76" t="s">
        <v>5114</v>
      </c>
      <c r="Y76" t="s">
        <v>5011</v>
      </c>
      <c r="Z76" t="s">
        <v>5112</v>
      </c>
      <c r="AA76" t="s">
        <v>4962</v>
      </c>
    </row>
    <row r="77" spans="1:27" x14ac:dyDescent="0.25">
      <c r="A77" t="s">
        <v>4370</v>
      </c>
      <c r="B77" s="8">
        <v>46013</v>
      </c>
      <c r="C77" t="s">
        <v>2394</v>
      </c>
      <c r="D77" t="s">
        <v>384</v>
      </c>
      <c r="E77" t="s">
        <v>427</v>
      </c>
      <c r="F77" t="s">
        <v>428</v>
      </c>
      <c r="G77">
        <v>6</v>
      </c>
      <c r="H77">
        <v>389.87</v>
      </c>
      <c r="I77">
        <v>20</v>
      </c>
      <c r="J77">
        <v>467.84</v>
      </c>
      <c r="K77">
        <v>1871.38</v>
      </c>
      <c r="L77">
        <v>2016.42</v>
      </c>
      <c r="M77">
        <v>-145.04</v>
      </c>
      <c r="N77" t="s">
        <v>47</v>
      </c>
      <c r="O77" t="s">
        <v>24</v>
      </c>
      <c r="P77" t="s">
        <v>25</v>
      </c>
      <c r="Q77" s="9">
        <v>0.51527777777777772</v>
      </c>
      <c r="R77" t="s">
        <v>49</v>
      </c>
      <c r="S77" t="s">
        <v>4835</v>
      </c>
      <c r="T77" t="s">
        <v>4828</v>
      </c>
      <c r="U77">
        <v>389.61</v>
      </c>
      <c r="V77" t="s">
        <v>5115</v>
      </c>
      <c r="W77" t="s">
        <v>4958</v>
      </c>
      <c r="X77" t="s">
        <v>5116</v>
      </c>
      <c r="Y77" t="s">
        <v>4970</v>
      </c>
      <c r="Z77" t="s">
        <v>5117</v>
      </c>
      <c r="AA77" t="s">
        <v>4962</v>
      </c>
    </row>
    <row r="78" spans="1:27" x14ac:dyDescent="0.25">
      <c r="A78" t="s">
        <v>2102</v>
      </c>
      <c r="B78" s="8">
        <v>46040</v>
      </c>
      <c r="C78" t="s">
        <v>2103</v>
      </c>
      <c r="D78" t="s">
        <v>30</v>
      </c>
      <c r="E78" t="s">
        <v>427</v>
      </c>
      <c r="F78" t="s">
        <v>428</v>
      </c>
      <c r="G78">
        <v>0</v>
      </c>
      <c r="H78">
        <v>483.96</v>
      </c>
      <c r="I78">
        <v>15</v>
      </c>
      <c r="J78">
        <v>508.16</v>
      </c>
      <c r="K78">
        <v>3311.49</v>
      </c>
      <c r="L78">
        <v>2660.56</v>
      </c>
      <c r="M78">
        <v>650.92999999999995</v>
      </c>
      <c r="N78" t="s">
        <v>68</v>
      </c>
      <c r="O78" t="s">
        <v>24</v>
      </c>
      <c r="P78" t="s">
        <v>25</v>
      </c>
      <c r="Q78" s="9">
        <v>0.8208333333333333</v>
      </c>
      <c r="R78" t="s">
        <v>27</v>
      </c>
      <c r="S78" t="s">
        <v>4691</v>
      </c>
      <c r="T78" t="s">
        <v>4672</v>
      </c>
      <c r="U78">
        <v>448.94</v>
      </c>
      <c r="V78" t="s">
        <v>5064</v>
      </c>
      <c r="W78" t="s">
        <v>4958</v>
      </c>
      <c r="X78" t="s">
        <v>5116</v>
      </c>
      <c r="Y78" t="s">
        <v>4970</v>
      </c>
      <c r="Z78" t="s">
        <v>5117</v>
      </c>
      <c r="AA78" t="s">
        <v>4962</v>
      </c>
    </row>
    <row r="79" spans="1:27" x14ac:dyDescent="0.25">
      <c r="A79" t="s">
        <v>4320</v>
      </c>
      <c r="B79" s="8">
        <v>46024</v>
      </c>
      <c r="C79" t="s">
        <v>289</v>
      </c>
      <c r="D79" t="s">
        <v>714</v>
      </c>
      <c r="E79" t="s">
        <v>1066</v>
      </c>
      <c r="F79" t="s">
        <v>1067</v>
      </c>
      <c r="G79">
        <v>6</v>
      </c>
      <c r="H79">
        <v>168.56</v>
      </c>
      <c r="I79">
        <v>15</v>
      </c>
      <c r="J79">
        <v>151.69999999999999</v>
      </c>
      <c r="K79">
        <v>988.61</v>
      </c>
      <c r="L79">
        <v>745.44</v>
      </c>
      <c r="M79">
        <v>243.17</v>
      </c>
      <c r="N79" t="s">
        <v>40</v>
      </c>
      <c r="O79" t="s">
        <v>24</v>
      </c>
      <c r="P79" t="s">
        <v>25</v>
      </c>
      <c r="Q79" s="9">
        <v>0.76180555555555551</v>
      </c>
      <c r="R79" t="s">
        <v>27</v>
      </c>
      <c r="S79" t="s">
        <v>4653</v>
      </c>
      <c r="T79" t="s">
        <v>4672</v>
      </c>
      <c r="U79">
        <v>161.03</v>
      </c>
      <c r="V79" t="s">
        <v>5118</v>
      </c>
      <c r="W79" t="s">
        <v>4958</v>
      </c>
      <c r="X79" t="s">
        <v>5119</v>
      </c>
      <c r="Y79" t="s">
        <v>4966</v>
      </c>
      <c r="Z79" t="s">
        <v>5120</v>
      </c>
      <c r="AA79" t="s">
        <v>4962</v>
      </c>
    </row>
    <row r="80" spans="1:27" x14ac:dyDescent="0.25">
      <c r="A80" t="s">
        <v>306</v>
      </c>
      <c r="B80" s="8">
        <v>45955</v>
      </c>
      <c r="C80" t="s">
        <v>307</v>
      </c>
      <c r="D80" t="s">
        <v>308</v>
      </c>
      <c r="E80" t="s">
        <v>309</v>
      </c>
      <c r="F80" t="s">
        <v>310</v>
      </c>
      <c r="G80">
        <v>7</v>
      </c>
      <c r="H80">
        <v>504.43</v>
      </c>
      <c r="I80">
        <v>5</v>
      </c>
      <c r="J80">
        <v>176.55</v>
      </c>
      <c r="K80">
        <v>3857.63</v>
      </c>
      <c r="L80">
        <v>1980.16</v>
      </c>
      <c r="M80">
        <v>1877.47</v>
      </c>
      <c r="N80" t="s">
        <v>23</v>
      </c>
      <c r="O80" t="s">
        <v>24</v>
      </c>
      <c r="P80" t="s">
        <v>55</v>
      </c>
      <c r="Q80" s="9">
        <v>0.62569444444444444</v>
      </c>
      <c r="R80" t="s">
        <v>27</v>
      </c>
      <c r="S80" t="s">
        <v>4660</v>
      </c>
      <c r="T80" t="s">
        <v>4636</v>
      </c>
      <c r="U80">
        <v>455.79</v>
      </c>
      <c r="V80" t="s">
        <v>5035</v>
      </c>
      <c r="W80" t="s">
        <v>4958</v>
      </c>
      <c r="X80" t="s">
        <v>5121</v>
      </c>
      <c r="Y80" t="s">
        <v>4966</v>
      </c>
      <c r="Z80" t="s">
        <v>5122</v>
      </c>
      <c r="AA80" t="s">
        <v>4962</v>
      </c>
    </row>
    <row r="81" spans="1:27" x14ac:dyDescent="0.25">
      <c r="A81" t="s">
        <v>2215</v>
      </c>
      <c r="B81" s="8">
        <v>46018</v>
      </c>
      <c r="C81" t="s">
        <v>1496</v>
      </c>
      <c r="D81" t="s">
        <v>365</v>
      </c>
      <c r="E81" t="s">
        <v>309</v>
      </c>
      <c r="F81" t="s">
        <v>310</v>
      </c>
      <c r="G81">
        <v>8</v>
      </c>
      <c r="H81">
        <v>483.26</v>
      </c>
      <c r="I81">
        <v>15</v>
      </c>
      <c r="J81">
        <v>579.91</v>
      </c>
      <c r="K81">
        <v>3779.1</v>
      </c>
      <c r="L81">
        <v>3095.12</v>
      </c>
      <c r="M81">
        <v>683.98</v>
      </c>
      <c r="N81" t="s">
        <v>68</v>
      </c>
      <c r="O81" t="s">
        <v>24</v>
      </c>
      <c r="P81" t="s">
        <v>25</v>
      </c>
      <c r="Q81" s="9">
        <v>0.46250000000000002</v>
      </c>
      <c r="R81" t="s">
        <v>27</v>
      </c>
      <c r="S81" t="s">
        <v>4680</v>
      </c>
      <c r="T81" t="s">
        <v>4672</v>
      </c>
      <c r="U81">
        <v>459.58</v>
      </c>
      <c r="V81" t="s">
        <v>5123</v>
      </c>
      <c r="W81" t="s">
        <v>4958</v>
      </c>
      <c r="X81" t="s">
        <v>5121</v>
      </c>
      <c r="Y81" t="s">
        <v>4966</v>
      </c>
      <c r="Z81" t="s">
        <v>5122</v>
      </c>
      <c r="AA81" t="s">
        <v>4962</v>
      </c>
    </row>
    <row r="82" spans="1:27" x14ac:dyDescent="0.25">
      <c r="A82" t="s">
        <v>2873</v>
      </c>
      <c r="B82" s="8">
        <v>46105</v>
      </c>
      <c r="C82" t="s">
        <v>2209</v>
      </c>
      <c r="D82" t="s">
        <v>231</v>
      </c>
      <c r="E82" t="s">
        <v>309</v>
      </c>
      <c r="F82" t="s">
        <v>310</v>
      </c>
      <c r="G82">
        <v>3</v>
      </c>
      <c r="H82">
        <v>418.79</v>
      </c>
      <c r="I82">
        <v>20</v>
      </c>
      <c r="J82">
        <v>251.27</v>
      </c>
      <c r="K82">
        <v>1005.1</v>
      </c>
      <c r="L82">
        <v>926.82</v>
      </c>
      <c r="M82">
        <v>78.28</v>
      </c>
      <c r="N82" t="s">
        <v>68</v>
      </c>
      <c r="O82" t="s">
        <v>24</v>
      </c>
      <c r="P82" t="s">
        <v>25</v>
      </c>
      <c r="Q82" s="9">
        <v>0.85555555555555551</v>
      </c>
      <c r="R82" t="s">
        <v>49</v>
      </c>
      <c r="S82" t="s">
        <v>4756</v>
      </c>
      <c r="T82" t="s">
        <v>4752</v>
      </c>
      <c r="U82">
        <v>418.79</v>
      </c>
      <c r="V82" t="s">
        <v>5124</v>
      </c>
      <c r="W82" t="s">
        <v>4964</v>
      </c>
      <c r="X82" t="s">
        <v>5121</v>
      </c>
      <c r="Y82" t="s">
        <v>4966</v>
      </c>
      <c r="Z82" t="s">
        <v>5122</v>
      </c>
      <c r="AA82" t="s">
        <v>4962</v>
      </c>
    </row>
    <row r="83" spans="1:27" x14ac:dyDescent="0.25">
      <c r="A83" t="s">
        <v>595</v>
      </c>
      <c r="B83" s="8">
        <v>46099</v>
      </c>
      <c r="C83" t="s">
        <v>596</v>
      </c>
      <c r="D83" t="s">
        <v>326</v>
      </c>
      <c r="E83" t="s">
        <v>153</v>
      </c>
      <c r="F83" t="s">
        <v>154</v>
      </c>
      <c r="G83">
        <v>2</v>
      </c>
      <c r="H83">
        <v>400.33</v>
      </c>
      <c r="I83">
        <v>5</v>
      </c>
      <c r="J83">
        <v>40.03</v>
      </c>
      <c r="K83">
        <v>760.63</v>
      </c>
      <c r="L83">
        <v>681.8</v>
      </c>
      <c r="M83">
        <v>78.83</v>
      </c>
      <c r="N83" t="s">
        <v>23</v>
      </c>
      <c r="O83" t="s">
        <v>24</v>
      </c>
      <c r="P83" t="s">
        <v>25</v>
      </c>
      <c r="Q83" s="9">
        <v>0.53333333333333333</v>
      </c>
      <c r="R83" t="s">
        <v>49</v>
      </c>
      <c r="S83" t="s">
        <v>4859</v>
      </c>
      <c r="T83" t="s">
        <v>4847</v>
      </c>
      <c r="U83">
        <v>400.33</v>
      </c>
      <c r="V83" t="s">
        <v>5125</v>
      </c>
      <c r="W83" t="s">
        <v>4968</v>
      </c>
      <c r="X83" t="s">
        <v>4965</v>
      </c>
      <c r="Y83" t="s">
        <v>4966</v>
      </c>
      <c r="Z83" t="s">
        <v>5126</v>
      </c>
      <c r="AA83" t="s">
        <v>4962</v>
      </c>
    </row>
    <row r="84" spans="1:27" x14ac:dyDescent="0.25">
      <c r="A84" t="s">
        <v>3439</v>
      </c>
      <c r="B84" s="8">
        <v>46358</v>
      </c>
      <c r="C84" t="s">
        <v>977</v>
      </c>
      <c r="D84" t="s">
        <v>895</v>
      </c>
      <c r="E84" t="s">
        <v>153</v>
      </c>
      <c r="F84" t="s">
        <v>154</v>
      </c>
      <c r="G84">
        <v>7</v>
      </c>
      <c r="H84">
        <v>439.39</v>
      </c>
      <c r="I84">
        <v>20</v>
      </c>
      <c r="J84">
        <v>615.15</v>
      </c>
      <c r="K84">
        <v>2460.58</v>
      </c>
      <c r="L84">
        <v>2591.2600000000002</v>
      </c>
      <c r="M84">
        <v>-130.68</v>
      </c>
      <c r="N84" t="s">
        <v>68</v>
      </c>
      <c r="O84" t="s">
        <v>24</v>
      </c>
      <c r="P84" t="s">
        <v>55</v>
      </c>
      <c r="Q84" s="9">
        <v>0.6069444444444444</v>
      </c>
      <c r="R84" t="s">
        <v>49</v>
      </c>
      <c r="S84" t="s">
        <v>4843</v>
      </c>
      <c r="T84" t="s">
        <v>4828</v>
      </c>
      <c r="U84">
        <v>438.7</v>
      </c>
      <c r="V84" t="s">
        <v>5070</v>
      </c>
      <c r="W84" t="s">
        <v>4958</v>
      </c>
      <c r="X84" t="s">
        <v>4965</v>
      </c>
      <c r="Y84" t="s">
        <v>4966</v>
      </c>
      <c r="Z84" t="s">
        <v>5126</v>
      </c>
      <c r="AA84" t="s">
        <v>4962</v>
      </c>
    </row>
    <row r="85" spans="1:27" x14ac:dyDescent="0.25">
      <c r="A85" t="s">
        <v>151</v>
      </c>
      <c r="B85" s="8">
        <v>46112</v>
      </c>
      <c r="C85" t="s">
        <v>152</v>
      </c>
      <c r="D85" t="s">
        <v>147</v>
      </c>
      <c r="E85" t="s">
        <v>153</v>
      </c>
      <c r="F85" t="s">
        <v>154</v>
      </c>
      <c r="G85">
        <v>7</v>
      </c>
      <c r="H85">
        <v>343.97</v>
      </c>
      <c r="I85">
        <v>0</v>
      </c>
      <c r="J85">
        <v>0</v>
      </c>
      <c r="K85">
        <v>2407.79</v>
      </c>
      <c r="L85">
        <v>1828.54</v>
      </c>
      <c r="M85">
        <v>579.25</v>
      </c>
      <c r="N85" t="s">
        <v>4971</v>
      </c>
      <c r="O85" t="s">
        <v>24</v>
      </c>
      <c r="P85" t="s">
        <v>55</v>
      </c>
      <c r="Q85" s="9">
        <v>0.50069444444444444</v>
      </c>
      <c r="R85" t="s">
        <v>49</v>
      </c>
      <c r="S85" t="s">
        <v>4717</v>
      </c>
      <c r="T85" t="s">
        <v>4703</v>
      </c>
      <c r="U85">
        <v>332.73</v>
      </c>
      <c r="V85" t="s">
        <v>5127</v>
      </c>
      <c r="W85" t="s">
        <v>4958</v>
      </c>
      <c r="X85" t="s">
        <v>4965</v>
      </c>
      <c r="Y85" t="s">
        <v>4966</v>
      </c>
      <c r="Z85" t="s">
        <v>5126</v>
      </c>
      <c r="AA85" t="s">
        <v>4962</v>
      </c>
    </row>
    <row r="86" spans="1:27" x14ac:dyDescent="0.25">
      <c r="A86" t="s">
        <v>3849</v>
      </c>
      <c r="B86" s="8">
        <v>46048</v>
      </c>
      <c r="C86" t="s">
        <v>1128</v>
      </c>
      <c r="D86" t="s">
        <v>661</v>
      </c>
      <c r="E86" t="s">
        <v>153</v>
      </c>
      <c r="F86" t="s">
        <v>154</v>
      </c>
      <c r="G86">
        <v>4</v>
      </c>
      <c r="H86">
        <v>240.95</v>
      </c>
      <c r="I86">
        <v>5</v>
      </c>
      <c r="J86">
        <v>48.19</v>
      </c>
      <c r="K86">
        <v>915.61</v>
      </c>
      <c r="L86">
        <v>769.56</v>
      </c>
      <c r="M86">
        <v>146.05000000000001</v>
      </c>
      <c r="N86" t="s">
        <v>133</v>
      </c>
      <c r="O86" t="s">
        <v>24</v>
      </c>
      <c r="P86" t="s">
        <v>55</v>
      </c>
      <c r="Q86" s="9">
        <v>0.8208333333333333</v>
      </c>
      <c r="R86" t="s">
        <v>49</v>
      </c>
      <c r="S86" t="s">
        <v>4845</v>
      </c>
      <c r="T86" t="s">
        <v>4828</v>
      </c>
      <c r="U86">
        <v>224.28</v>
      </c>
      <c r="V86" t="s">
        <v>5128</v>
      </c>
      <c r="W86" t="s">
        <v>4958</v>
      </c>
      <c r="X86" t="s">
        <v>4965</v>
      </c>
      <c r="Y86" t="s">
        <v>4966</v>
      </c>
      <c r="Z86" t="s">
        <v>5126</v>
      </c>
      <c r="AA86" t="s">
        <v>4962</v>
      </c>
    </row>
    <row r="87" spans="1:27" x14ac:dyDescent="0.25">
      <c r="A87" t="s">
        <v>4251</v>
      </c>
      <c r="B87" s="8">
        <v>46005</v>
      </c>
      <c r="C87" t="s">
        <v>870</v>
      </c>
      <c r="D87" t="s">
        <v>666</v>
      </c>
      <c r="E87" t="s">
        <v>291</v>
      </c>
      <c r="F87" t="s">
        <v>178</v>
      </c>
      <c r="G87">
        <v>3</v>
      </c>
      <c r="H87">
        <v>387.87</v>
      </c>
      <c r="I87">
        <v>0</v>
      </c>
      <c r="J87">
        <v>0</v>
      </c>
      <c r="K87">
        <v>1338.15</v>
      </c>
      <c r="L87">
        <v>959.73</v>
      </c>
      <c r="M87">
        <v>378.42</v>
      </c>
      <c r="N87" t="s">
        <v>47</v>
      </c>
      <c r="O87" t="s">
        <v>24</v>
      </c>
      <c r="P87" t="s">
        <v>25</v>
      </c>
      <c r="Q87" s="9">
        <v>0.38263888888888886</v>
      </c>
      <c r="R87" t="s">
        <v>27</v>
      </c>
      <c r="S87" t="s">
        <v>4883</v>
      </c>
      <c r="T87" t="s">
        <v>4864</v>
      </c>
      <c r="U87">
        <v>372.61</v>
      </c>
      <c r="V87" t="s">
        <v>5129</v>
      </c>
      <c r="W87" t="s">
        <v>4958</v>
      </c>
      <c r="X87" t="s">
        <v>5130</v>
      </c>
      <c r="Y87" t="s">
        <v>4966</v>
      </c>
      <c r="Z87" t="s">
        <v>5131</v>
      </c>
      <c r="AA87" t="s">
        <v>4962</v>
      </c>
    </row>
    <row r="88" spans="1:27" x14ac:dyDescent="0.25">
      <c r="A88" t="s">
        <v>1794</v>
      </c>
      <c r="B88" s="8">
        <v>46235</v>
      </c>
      <c r="C88" t="s">
        <v>175</v>
      </c>
      <c r="D88" t="s">
        <v>264</v>
      </c>
      <c r="E88" t="s">
        <v>21</v>
      </c>
      <c r="F88" t="s">
        <v>1795</v>
      </c>
      <c r="G88">
        <v>3</v>
      </c>
      <c r="H88">
        <v>383.51</v>
      </c>
      <c r="I88">
        <v>0</v>
      </c>
      <c r="J88">
        <v>0</v>
      </c>
      <c r="K88">
        <v>1150.53</v>
      </c>
      <c r="L88">
        <v>857.7</v>
      </c>
      <c r="M88">
        <v>292.83</v>
      </c>
      <c r="N88" t="s">
        <v>4971</v>
      </c>
      <c r="O88" t="s">
        <v>24</v>
      </c>
      <c r="P88" t="s">
        <v>25</v>
      </c>
      <c r="Q88" s="9">
        <v>0.6</v>
      </c>
      <c r="R88" t="s">
        <v>49</v>
      </c>
      <c r="S88" t="s">
        <v>4702</v>
      </c>
      <c r="T88" t="s">
        <v>4703</v>
      </c>
      <c r="U88">
        <v>383.51</v>
      </c>
      <c r="V88" t="s">
        <v>5132</v>
      </c>
      <c r="W88" t="s">
        <v>4968</v>
      </c>
      <c r="X88" t="s">
        <v>4999</v>
      </c>
      <c r="Y88" t="s">
        <v>4960</v>
      </c>
      <c r="Z88" t="s">
        <v>5133</v>
      </c>
      <c r="AA88" t="s">
        <v>4962</v>
      </c>
    </row>
    <row r="89" spans="1:27" x14ac:dyDescent="0.25">
      <c r="A89" t="s">
        <v>2867</v>
      </c>
      <c r="B89" s="8">
        <v>46011</v>
      </c>
      <c r="C89" t="s">
        <v>274</v>
      </c>
      <c r="D89" t="s">
        <v>314</v>
      </c>
      <c r="E89" t="s">
        <v>148</v>
      </c>
      <c r="F89" t="s">
        <v>239</v>
      </c>
      <c r="G89">
        <v>5</v>
      </c>
      <c r="H89">
        <v>338.07</v>
      </c>
      <c r="I89">
        <v>10</v>
      </c>
      <c r="J89">
        <v>169.03</v>
      </c>
      <c r="K89">
        <v>1749.52</v>
      </c>
      <c r="L89">
        <v>1236.25</v>
      </c>
      <c r="M89">
        <v>513.27</v>
      </c>
      <c r="N89" t="s">
        <v>133</v>
      </c>
      <c r="O89" t="s">
        <v>24</v>
      </c>
      <c r="P89" t="s">
        <v>25</v>
      </c>
      <c r="Q89" s="9">
        <v>0.86944444444444446</v>
      </c>
      <c r="R89" t="s">
        <v>27</v>
      </c>
      <c r="S89" t="s">
        <v>4707</v>
      </c>
      <c r="T89" t="s">
        <v>4703</v>
      </c>
      <c r="U89">
        <v>329.69</v>
      </c>
      <c r="V89" t="s">
        <v>5134</v>
      </c>
      <c r="W89" t="s">
        <v>4958</v>
      </c>
      <c r="X89" t="s">
        <v>5015</v>
      </c>
      <c r="Y89" t="s">
        <v>4966</v>
      </c>
      <c r="Z89" t="s">
        <v>5135</v>
      </c>
      <c r="AA89" t="s">
        <v>4962</v>
      </c>
    </row>
    <row r="90" spans="1:27" x14ac:dyDescent="0.25">
      <c r="A90" t="s">
        <v>4575</v>
      </c>
      <c r="B90" s="8">
        <v>46107</v>
      </c>
      <c r="C90" t="s">
        <v>2302</v>
      </c>
      <c r="D90" t="s">
        <v>231</v>
      </c>
      <c r="E90" t="s">
        <v>148</v>
      </c>
      <c r="F90" t="s">
        <v>361</v>
      </c>
      <c r="G90">
        <v>3</v>
      </c>
      <c r="H90">
        <v>418.79</v>
      </c>
      <c r="I90">
        <v>5</v>
      </c>
      <c r="J90">
        <v>62.82</v>
      </c>
      <c r="K90">
        <v>1193.55</v>
      </c>
      <c r="L90">
        <v>926.82</v>
      </c>
      <c r="M90">
        <v>266.73</v>
      </c>
      <c r="N90" t="s">
        <v>4971</v>
      </c>
      <c r="O90" t="s">
        <v>24</v>
      </c>
      <c r="P90" t="s">
        <v>25</v>
      </c>
      <c r="Q90" s="9">
        <v>0.74375000000000002</v>
      </c>
      <c r="R90" t="s">
        <v>49</v>
      </c>
      <c r="S90" t="s">
        <v>4756</v>
      </c>
      <c r="T90" t="s">
        <v>4752</v>
      </c>
      <c r="U90">
        <v>418.79</v>
      </c>
      <c r="V90" t="s">
        <v>5136</v>
      </c>
      <c r="W90" t="s">
        <v>4968</v>
      </c>
      <c r="X90" t="s">
        <v>5017</v>
      </c>
      <c r="Y90" t="s">
        <v>5018</v>
      </c>
      <c r="Z90" t="s">
        <v>5135</v>
      </c>
      <c r="AA90" t="s">
        <v>4962</v>
      </c>
    </row>
    <row r="91" spans="1:27" x14ac:dyDescent="0.25">
      <c r="A91" t="s">
        <v>3643</v>
      </c>
      <c r="B91" s="8">
        <v>46094</v>
      </c>
      <c r="C91" t="s">
        <v>2447</v>
      </c>
      <c r="D91" t="s">
        <v>308</v>
      </c>
      <c r="E91" t="s">
        <v>1621</v>
      </c>
      <c r="F91" t="s">
        <v>1622</v>
      </c>
      <c r="G91">
        <v>1</v>
      </c>
      <c r="H91">
        <v>455.79</v>
      </c>
      <c r="I91">
        <v>15</v>
      </c>
      <c r="J91">
        <v>68.37</v>
      </c>
      <c r="K91">
        <v>387.42</v>
      </c>
      <c r="L91">
        <v>282.88</v>
      </c>
      <c r="M91">
        <v>104.54</v>
      </c>
      <c r="N91" t="s">
        <v>68</v>
      </c>
      <c r="O91" t="s">
        <v>345</v>
      </c>
      <c r="P91" t="s">
        <v>25</v>
      </c>
      <c r="Q91" s="9">
        <v>0.52152777777777781</v>
      </c>
      <c r="R91" t="s">
        <v>49</v>
      </c>
      <c r="S91" t="s">
        <v>4660</v>
      </c>
      <c r="T91" t="s">
        <v>4636</v>
      </c>
      <c r="U91">
        <v>455.79</v>
      </c>
      <c r="V91" t="s">
        <v>5137</v>
      </c>
      <c r="W91" t="s">
        <v>4968</v>
      </c>
      <c r="X91" t="s">
        <v>5048</v>
      </c>
      <c r="Y91" t="s">
        <v>5011</v>
      </c>
      <c r="Z91" t="s">
        <v>5138</v>
      </c>
      <c r="AA91" t="s">
        <v>4962</v>
      </c>
    </row>
    <row r="92" spans="1:27" x14ac:dyDescent="0.25">
      <c r="A92" t="s">
        <v>3416</v>
      </c>
      <c r="B92" s="8">
        <v>46005</v>
      </c>
      <c r="C92" t="s">
        <v>1895</v>
      </c>
      <c r="D92" t="s">
        <v>314</v>
      </c>
      <c r="E92" t="s">
        <v>1621</v>
      </c>
      <c r="F92" t="s">
        <v>1622</v>
      </c>
      <c r="G92">
        <v>5</v>
      </c>
      <c r="H92">
        <v>329.69</v>
      </c>
      <c r="I92">
        <v>0</v>
      </c>
      <c r="J92">
        <v>0</v>
      </c>
      <c r="K92">
        <v>1895.72</v>
      </c>
      <c r="L92">
        <v>1236.25</v>
      </c>
      <c r="M92">
        <v>659.47</v>
      </c>
      <c r="N92" t="s">
        <v>40</v>
      </c>
      <c r="O92" t="s">
        <v>24</v>
      </c>
      <c r="P92" t="s">
        <v>25</v>
      </c>
      <c r="Q92" s="9">
        <v>0.53472222222222221</v>
      </c>
      <c r="R92" t="s">
        <v>27</v>
      </c>
      <c r="S92" t="s">
        <v>4707</v>
      </c>
      <c r="T92" t="s">
        <v>4703</v>
      </c>
      <c r="U92">
        <v>329.69</v>
      </c>
      <c r="V92" t="s">
        <v>4967</v>
      </c>
      <c r="W92" t="s">
        <v>4968</v>
      </c>
      <c r="X92" t="s">
        <v>5048</v>
      </c>
      <c r="Y92" t="s">
        <v>5011</v>
      </c>
      <c r="Z92" t="s">
        <v>5138</v>
      </c>
      <c r="AA92" t="s">
        <v>4962</v>
      </c>
    </row>
    <row r="93" spans="1:27" x14ac:dyDescent="0.25">
      <c r="A93" t="s">
        <v>3171</v>
      </c>
      <c r="B93" s="8">
        <v>46018</v>
      </c>
      <c r="C93" t="s">
        <v>29</v>
      </c>
      <c r="D93" t="s">
        <v>124</v>
      </c>
      <c r="E93" t="s">
        <v>1621</v>
      </c>
      <c r="F93" t="s">
        <v>1622</v>
      </c>
      <c r="G93">
        <v>1</v>
      </c>
      <c r="H93">
        <v>397.22</v>
      </c>
      <c r="I93">
        <v>5</v>
      </c>
      <c r="J93">
        <v>19.86</v>
      </c>
      <c r="K93">
        <v>433.96</v>
      </c>
      <c r="L93">
        <v>319.37</v>
      </c>
      <c r="M93">
        <v>114.59</v>
      </c>
      <c r="N93" t="s">
        <v>133</v>
      </c>
      <c r="O93" t="s">
        <v>24</v>
      </c>
      <c r="P93" t="s">
        <v>55</v>
      </c>
      <c r="Q93" s="9">
        <v>0.3923611111111111</v>
      </c>
      <c r="R93" t="s">
        <v>27</v>
      </c>
      <c r="S93" t="s">
        <v>4697</v>
      </c>
      <c r="T93" t="s">
        <v>4672</v>
      </c>
      <c r="U93">
        <v>397.22</v>
      </c>
      <c r="V93" t="s">
        <v>5139</v>
      </c>
      <c r="W93" t="s">
        <v>4964</v>
      </c>
      <c r="X93" t="s">
        <v>5048</v>
      </c>
      <c r="Y93" t="s">
        <v>5011</v>
      </c>
      <c r="Z93" t="s">
        <v>5138</v>
      </c>
      <c r="AA93" t="s">
        <v>4962</v>
      </c>
    </row>
    <row r="94" spans="1:27" x14ac:dyDescent="0.25">
      <c r="A94" t="s">
        <v>3133</v>
      </c>
      <c r="B94" s="8">
        <v>46067</v>
      </c>
      <c r="C94" t="s">
        <v>707</v>
      </c>
      <c r="D94" t="s">
        <v>186</v>
      </c>
      <c r="E94" t="s">
        <v>906</v>
      </c>
      <c r="F94" t="s">
        <v>907</v>
      </c>
      <c r="G94">
        <v>1</v>
      </c>
      <c r="H94">
        <v>217.42</v>
      </c>
      <c r="I94">
        <v>15</v>
      </c>
      <c r="J94">
        <v>32.61</v>
      </c>
      <c r="K94">
        <v>212.53</v>
      </c>
      <c r="L94">
        <v>177.03</v>
      </c>
      <c r="M94">
        <v>35.5</v>
      </c>
      <c r="N94" t="s">
        <v>68</v>
      </c>
      <c r="O94" t="s">
        <v>24</v>
      </c>
      <c r="P94" t="s">
        <v>25</v>
      </c>
      <c r="Q94" s="9">
        <v>0.64097222222222228</v>
      </c>
      <c r="R94" t="s">
        <v>27</v>
      </c>
      <c r="S94" t="s">
        <v>4724</v>
      </c>
      <c r="T94" t="s">
        <v>4703</v>
      </c>
      <c r="U94">
        <v>217.42</v>
      </c>
      <c r="V94" t="s">
        <v>5140</v>
      </c>
      <c r="W94" t="s">
        <v>4964</v>
      </c>
      <c r="X94" t="s">
        <v>5141</v>
      </c>
      <c r="Y94" t="s">
        <v>4966</v>
      </c>
      <c r="Z94" t="s">
        <v>5142</v>
      </c>
      <c r="AA94" t="s">
        <v>4962</v>
      </c>
    </row>
    <row r="95" spans="1:27" x14ac:dyDescent="0.25">
      <c r="A95" t="s">
        <v>903</v>
      </c>
      <c r="B95" s="8">
        <v>46056</v>
      </c>
      <c r="C95" t="s">
        <v>904</v>
      </c>
      <c r="D95" t="s">
        <v>905</v>
      </c>
      <c r="E95" t="s">
        <v>906</v>
      </c>
      <c r="F95" t="s">
        <v>907</v>
      </c>
      <c r="G95">
        <v>2</v>
      </c>
      <c r="H95">
        <v>464.41</v>
      </c>
      <c r="I95">
        <v>5</v>
      </c>
      <c r="J95">
        <v>46.44</v>
      </c>
      <c r="K95">
        <v>882.38</v>
      </c>
      <c r="L95">
        <v>795.38</v>
      </c>
      <c r="M95">
        <v>87</v>
      </c>
      <c r="N95" t="s">
        <v>40</v>
      </c>
      <c r="O95" t="s">
        <v>24</v>
      </c>
      <c r="P95" t="s">
        <v>55</v>
      </c>
      <c r="Q95" s="9">
        <v>0.85624999999999996</v>
      </c>
      <c r="R95" t="s">
        <v>49</v>
      </c>
      <c r="S95" t="s">
        <v>4686</v>
      </c>
      <c r="T95" t="s">
        <v>4672</v>
      </c>
      <c r="U95">
        <v>464.41</v>
      </c>
      <c r="V95" t="s">
        <v>5143</v>
      </c>
      <c r="W95" t="s">
        <v>4968</v>
      </c>
      <c r="X95" t="s">
        <v>5141</v>
      </c>
      <c r="Y95" t="s">
        <v>4966</v>
      </c>
      <c r="Z95" t="s">
        <v>5142</v>
      </c>
      <c r="AA95" t="s">
        <v>4962</v>
      </c>
    </row>
    <row r="96" spans="1:27" x14ac:dyDescent="0.25">
      <c r="A96" t="s">
        <v>4130</v>
      </c>
      <c r="B96" s="8">
        <v>46037</v>
      </c>
      <c r="C96" t="s">
        <v>1953</v>
      </c>
      <c r="D96" t="s">
        <v>137</v>
      </c>
      <c r="E96" t="s">
        <v>906</v>
      </c>
      <c r="F96" t="s">
        <v>907</v>
      </c>
      <c r="G96">
        <v>2</v>
      </c>
      <c r="H96">
        <v>93.47</v>
      </c>
      <c r="I96">
        <v>15</v>
      </c>
      <c r="J96">
        <v>28.04</v>
      </c>
      <c r="K96">
        <v>158.9</v>
      </c>
      <c r="L96">
        <v>144.58000000000001</v>
      </c>
      <c r="M96">
        <v>14.32</v>
      </c>
      <c r="N96" t="s">
        <v>23</v>
      </c>
      <c r="O96" t="s">
        <v>24</v>
      </c>
      <c r="P96" t="s">
        <v>25</v>
      </c>
      <c r="Q96" s="9">
        <v>0.87916666666666665</v>
      </c>
      <c r="R96" t="s">
        <v>49</v>
      </c>
      <c r="S96" t="s">
        <v>4917</v>
      </c>
      <c r="T96" t="s">
        <v>4908</v>
      </c>
      <c r="U96">
        <v>93.47</v>
      </c>
      <c r="V96" t="s">
        <v>5058</v>
      </c>
      <c r="W96" t="s">
        <v>4964</v>
      </c>
      <c r="X96" t="s">
        <v>5141</v>
      </c>
      <c r="Y96" t="s">
        <v>4966</v>
      </c>
      <c r="Z96" t="s">
        <v>5142</v>
      </c>
      <c r="AA96" t="s">
        <v>4962</v>
      </c>
    </row>
    <row r="97" spans="1:27" x14ac:dyDescent="0.25">
      <c r="A97" t="s">
        <v>3806</v>
      </c>
      <c r="B97" s="8">
        <v>46110</v>
      </c>
      <c r="C97" t="s">
        <v>1775</v>
      </c>
      <c r="D97" t="s">
        <v>399</v>
      </c>
      <c r="E97" t="s">
        <v>906</v>
      </c>
      <c r="F97" t="s">
        <v>907</v>
      </c>
      <c r="G97">
        <v>7</v>
      </c>
      <c r="H97">
        <v>111.78</v>
      </c>
      <c r="I97">
        <v>0</v>
      </c>
      <c r="J97">
        <v>0</v>
      </c>
      <c r="K97">
        <v>899.83</v>
      </c>
      <c r="L97">
        <v>602.35</v>
      </c>
      <c r="M97">
        <v>297.48</v>
      </c>
      <c r="N97" t="s">
        <v>40</v>
      </c>
      <c r="O97" t="s">
        <v>24</v>
      </c>
      <c r="P97" t="s">
        <v>33</v>
      </c>
      <c r="Q97" s="9">
        <v>0.69861111111111107</v>
      </c>
      <c r="R97" t="s">
        <v>27</v>
      </c>
      <c r="S97" t="s">
        <v>4693</v>
      </c>
      <c r="T97" t="s">
        <v>4672</v>
      </c>
      <c r="U97">
        <v>99.93</v>
      </c>
      <c r="V97" t="s">
        <v>5144</v>
      </c>
      <c r="W97" t="s">
        <v>4958</v>
      </c>
      <c r="X97" t="s">
        <v>5141</v>
      </c>
      <c r="Y97" t="s">
        <v>4966</v>
      </c>
      <c r="Z97" t="s">
        <v>5142</v>
      </c>
      <c r="AA97" t="s">
        <v>4962</v>
      </c>
    </row>
    <row r="98" spans="1:27" x14ac:dyDescent="0.25">
      <c r="A98" t="s">
        <v>3934</v>
      </c>
      <c r="B98" s="8">
        <v>46115</v>
      </c>
      <c r="C98" t="s">
        <v>2047</v>
      </c>
      <c r="D98" t="s">
        <v>1539</v>
      </c>
      <c r="E98" t="s">
        <v>906</v>
      </c>
      <c r="F98" t="s">
        <v>907</v>
      </c>
      <c r="G98">
        <v>3</v>
      </c>
      <c r="H98">
        <v>66.400000000000006</v>
      </c>
      <c r="I98">
        <v>0</v>
      </c>
      <c r="J98">
        <v>0</v>
      </c>
      <c r="K98">
        <v>199.2</v>
      </c>
      <c r="L98">
        <v>149.97</v>
      </c>
      <c r="M98">
        <v>49.23</v>
      </c>
      <c r="N98" t="s">
        <v>23</v>
      </c>
      <c r="O98" t="s">
        <v>24</v>
      </c>
      <c r="P98" t="s">
        <v>25</v>
      </c>
      <c r="Q98" s="9">
        <v>0.91388888888888886</v>
      </c>
      <c r="R98" t="s">
        <v>49</v>
      </c>
      <c r="S98" t="s">
        <v>4943</v>
      </c>
      <c r="T98" t="s">
        <v>4930</v>
      </c>
      <c r="U98">
        <v>66.400000000000006</v>
      </c>
      <c r="V98" t="s">
        <v>5026</v>
      </c>
      <c r="W98" t="s">
        <v>4964</v>
      </c>
      <c r="X98" t="s">
        <v>5141</v>
      </c>
      <c r="Y98" t="s">
        <v>4966</v>
      </c>
      <c r="Z98" t="s">
        <v>5142</v>
      </c>
      <c r="AA98" t="s">
        <v>4962</v>
      </c>
    </row>
    <row r="99" spans="1:27" x14ac:dyDescent="0.25">
      <c r="A99" t="s">
        <v>3199</v>
      </c>
      <c r="B99" s="8">
        <v>46235</v>
      </c>
      <c r="C99" t="s">
        <v>3071</v>
      </c>
      <c r="D99" t="s">
        <v>399</v>
      </c>
      <c r="E99" t="s">
        <v>1323</v>
      </c>
      <c r="F99" t="s">
        <v>2870</v>
      </c>
      <c r="G99">
        <v>3</v>
      </c>
      <c r="H99">
        <v>99.93</v>
      </c>
      <c r="I99">
        <v>0</v>
      </c>
      <c r="J99">
        <v>0</v>
      </c>
      <c r="K99">
        <v>299.79000000000002</v>
      </c>
      <c r="L99">
        <v>258.14999999999998</v>
      </c>
      <c r="M99">
        <v>41.64</v>
      </c>
      <c r="N99" t="s">
        <v>4971</v>
      </c>
      <c r="O99" t="s">
        <v>24</v>
      </c>
      <c r="P99" t="s">
        <v>33</v>
      </c>
      <c r="Q99" s="9">
        <v>0.55625000000000002</v>
      </c>
      <c r="R99" t="s">
        <v>49</v>
      </c>
      <c r="S99" t="s">
        <v>4693</v>
      </c>
      <c r="T99" t="s">
        <v>4672</v>
      </c>
      <c r="U99">
        <v>99.93</v>
      </c>
      <c r="V99" t="s">
        <v>5145</v>
      </c>
      <c r="W99" t="s">
        <v>4964</v>
      </c>
      <c r="X99" t="s">
        <v>5146</v>
      </c>
      <c r="Y99" t="s">
        <v>4960</v>
      </c>
      <c r="Z99" t="s">
        <v>5147</v>
      </c>
      <c r="AA99" t="s">
        <v>4962</v>
      </c>
    </row>
    <row r="100" spans="1:27" x14ac:dyDescent="0.25">
      <c r="A100" t="s">
        <v>3207</v>
      </c>
      <c r="B100" s="8">
        <v>46205</v>
      </c>
      <c r="C100" t="s">
        <v>1384</v>
      </c>
      <c r="D100" t="s">
        <v>308</v>
      </c>
      <c r="E100" t="s">
        <v>1323</v>
      </c>
      <c r="F100" t="s">
        <v>1586</v>
      </c>
      <c r="G100">
        <v>4</v>
      </c>
      <c r="H100">
        <v>490.61</v>
      </c>
      <c r="I100">
        <v>20</v>
      </c>
      <c r="J100">
        <v>392.49</v>
      </c>
      <c r="K100">
        <v>1805.44</v>
      </c>
      <c r="L100">
        <v>1131.52</v>
      </c>
      <c r="M100">
        <v>673.92</v>
      </c>
      <c r="N100" t="s">
        <v>4971</v>
      </c>
      <c r="O100" t="s">
        <v>24</v>
      </c>
      <c r="P100" t="s">
        <v>25</v>
      </c>
      <c r="Q100" s="9">
        <v>0.8354166666666667</v>
      </c>
      <c r="R100" t="s">
        <v>27</v>
      </c>
      <c r="S100" t="s">
        <v>4660</v>
      </c>
      <c r="T100" t="s">
        <v>4636</v>
      </c>
      <c r="U100">
        <v>455.79</v>
      </c>
      <c r="V100" t="s">
        <v>5044</v>
      </c>
      <c r="W100" t="s">
        <v>4958</v>
      </c>
      <c r="X100" t="s">
        <v>5148</v>
      </c>
      <c r="Y100" t="s">
        <v>4966</v>
      </c>
      <c r="Z100" t="s">
        <v>5147</v>
      </c>
      <c r="AA100" t="s">
        <v>4962</v>
      </c>
    </row>
    <row r="101" spans="1:27" x14ac:dyDescent="0.25">
      <c r="A101" t="s">
        <v>4115</v>
      </c>
      <c r="B101" s="8">
        <v>46296</v>
      </c>
      <c r="C101" t="s">
        <v>1943</v>
      </c>
      <c r="D101" t="s">
        <v>454</v>
      </c>
      <c r="E101" t="s">
        <v>1092</v>
      </c>
      <c r="F101" t="s">
        <v>1685</v>
      </c>
      <c r="G101">
        <v>5</v>
      </c>
      <c r="H101">
        <v>365.92</v>
      </c>
      <c r="I101">
        <v>0</v>
      </c>
      <c r="J101">
        <v>0</v>
      </c>
      <c r="K101">
        <v>2104.04</v>
      </c>
      <c r="L101">
        <v>1551.9</v>
      </c>
      <c r="M101">
        <v>552.14</v>
      </c>
      <c r="N101" t="s">
        <v>23</v>
      </c>
      <c r="O101" t="s">
        <v>24</v>
      </c>
      <c r="P101" t="s">
        <v>25</v>
      </c>
      <c r="Q101" s="9">
        <v>0.38055555555555554</v>
      </c>
      <c r="R101" t="s">
        <v>27</v>
      </c>
      <c r="S101" t="s">
        <v>4853</v>
      </c>
      <c r="T101" t="s">
        <v>4847</v>
      </c>
      <c r="U101">
        <v>365.92</v>
      </c>
      <c r="V101" t="s">
        <v>4993</v>
      </c>
      <c r="W101" t="s">
        <v>4968</v>
      </c>
      <c r="X101" t="s">
        <v>5149</v>
      </c>
      <c r="Y101" t="s">
        <v>4960</v>
      </c>
      <c r="Z101" t="s">
        <v>5150</v>
      </c>
      <c r="AA101" t="s">
        <v>5060</v>
      </c>
    </row>
    <row r="102" spans="1:27" x14ac:dyDescent="0.25">
      <c r="A102" t="s">
        <v>2534</v>
      </c>
      <c r="B102" s="8">
        <v>46110</v>
      </c>
      <c r="C102" t="s">
        <v>404</v>
      </c>
      <c r="D102" t="s">
        <v>119</v>
      </c>
      <c r="E102" t="s">
        <v>1092</v>
      </c>
      <c r="F102" t="s">
        <v>1093</v>
      </c>
      <c r="G102">
        <v>2</v>
      </c>
      <c r="H102">
        <v>141.11000000000001</v>
      </c>
      <c r="I102">
        <v>5</v>
      </c>
      <c r="J102">
        <v>14.11</v>
      </c>
      <c r="K102">
        <v>308.33</v>
      </c>
      <c r="L102">
        <v>231.82</v>
      </c>
      <c r="M102">
        <v>76.510000000000005</v>
      </c>
      <c r="N102" t="s">
        <v>68</v>
      </c>
      <c r="O102" t="s">
        <v>345</v>
      </c>
      <c r="P102" t="s">
        <v>25</v>
      </c>
      <c r="Q102" s="9">
        <v>0.65347222222222223</v>
      </c>
      <c r="R102" t="s">
        <v>27</v>
      </c>
      <c r="S102" t="s">
        <v>4722</v>
      </c>
      <c r="T102" t="s">
        <v>4703</v>
      </c>
      <c r="U102">
        <v>141.11000000000001</v>
      </c>
      <c r="V102" t="s">
        <v>5151</v>
      </c>
      <c r="W102" t="s">
        <v>4964</v>
      </c>
      <c r="X102" t="s">
        <v>5152</v>
      </c>
      <c r="Y102" t="s">
        <v>5011</v>
      </c>
      <c r="Z102" t="s">
        <v>5150</v>
      </c>
      <c r="AA102" t="s">
        <v>5060</v>
      </c>
    </row>
    <row r="103" spans="1:27" x14ac:dyDescent="0.25">
      <c r="A103" t="s">
        <v>3550</v>
      </c>
      <c r="B103" s="8">
        <v>46005</v>
      </c>
      <c r="C103" t="s">
        <v>1000</v>
      </c>
      <c r="D103" t="s">
        <v>399</v>
      </c>
      <c r="E103" t="s">
        <v>1092</v>
      </c>
      <c r="F103" t="s">
        <v>1093</v>
      </c>
      <c r="G103">
        <v>1</v>
      </c>
      <c r="H103">
        <v>99.93</v>
      </c>
      <c r="I103">
        <v>15</v>
      </c>
      <c r="J103">
        <v>14.99</v>
      </c>
      <c r="K103">
        <v>97.68</v>
      </c>
      <c r="L103">
        <v>86.05</v>
      </c>
      <c r="M103">
        <v>11.63</v>
      </c>
      <c r="N103" t="s">
        <v>68</v>
      </c>
      <c r="O103" t="s">
        <v>24</v>
      </c>
      <c r="P103" t="s">
        <v>55</v>
      </c>
      <c r="Q103" s="9">
        <v>0.52569444444444446</v>
      </c>
      <c r="R103" t="s">
        <v>27</v>
      </c>
      <c r="S103" t="s">
        <v>4693</v>
      </c>
      <c r="T103" t="s">
        <v>4672</v>
      </c>
      <c r="U103">
        <v>99.93</v>
      </c>
      <c r="V103" t="s">
        <v>5153</v>
      </c>
      <c r="W103" t="s">
        <v>4968</v>
      </c>
      <c r="X103" t="s">
        <v>5152</v>
      </c>
      <c r="Y103" t="s">
        <v>5011</v>
      </c>
      <c r="Z103" t="s">
        <v>5150</v>
      </c>
      <c r="AA103" t="s">
        <v>5060</v>
      </c>
    </row>
    <row r="104" spans="1:27" x14ac:dyDescent="0.25">
      <c r="A104" t="s">
        <v>2625</v>
      </c>
      <c r="B104" s="8">
        <v>46329</v>
      </c>
      <c r="C104" t="s">
        <v>2626</v>
      </c>
      <c r="D104" t="s">
        <v>141</v>
      </c>
      <c r="E104" t="s">
        <v>66</v>
      </c>
      <c r="F104" t="s">
        <v>1423</v>
      </c>
      <c r="G104">
        <v>2</v>
      </c>
      <c r="H104">
        <v>437.49</v>
      </c>
      <c r="I104">
        <v>0</v>
      </c>
      <c r="J104">
        <v>0</v>
      </c>
      <c r="K104">
        <v>874.98</v>
      </c>
      <c r="L104">
        <v>530.88</v>
      </c>
      <c r="M104">
        <v>344.1</v>
      </c>
      <c r="N104" t="s">
        <v>68</v>
      </c>
      <c r="O104" t="s">
        <v>24</v>
      </c>
      <c r="P104" t="s">
        <v>25</v>
      </c>
      <c r="Q104" s="9">
        <v>0.71250000000000002</v>
      </c>
      <c r="R104" t="s">
        <v>49</v>
      </c>
      <c r="S104" t="s">
        <v>4658</v>
      </c>
      <c r="T104" t="s">
        <v>4636</v>
      </c>
      <c r="U104">
        <v>437.49</v>
      </c>
      <c r="V104" t="s">
        <v>5001</v>
      </c>
      <c r="W104" t="s">
        <v>4968</v>
      </c>
      <c r="X104" t="s">
        <v>5154</v>
      </c>
      <c r="Y104" t="s">
        <v>4966</v>
      </c>
      <c r="Z104" t="s">
        <v>5155</v>
      </c>
      <c r="AA104" t="s">
        <v>4962</v>
      </c>
    </row>
    <row r="105" spans="1:27" x14ac:dyDescent="0.25">
      <c r="A105" t="s">
        <v>2942</v>
      </c>
      <c r="B105" s="8">
        <v>46359</v>
      </c>
      <c r="C105" t="s">
        <v>1281</v>
      </c>
      <c r="D105" t="s">
        <v>220</v>
      </c>
      <c r="E105" t="s">
        <v>66</v>
      </c>
      <c r="F105" t="s">
        <v>304</v>
      </c>
      <c r="G105">
        <v>2</v>
      </c>
      <c r="H105">
        <v>332.74</v>
      </c>
      <c r="I105">
        <v>10</v>
      </c>
      <c r="J105">
        <v>66.55</v>
      </c>
      <c r="K105">
        <v>598.92999999999995</v>
      </c>
      <c r="L105">
        <v>410.54</v>
      </c>
      <c r="M105">
        <v>188.39</v>
      </c>
      <c r="N105" t="s">
        <v>23</v>
      </c>
      <c r="O105" t="s">
        <v>24</v>
      </c>
      <c r="P105" t="s">
        <v>25</v>
      </c>
      <c r="Q105" s="9">
        <v>0.50416666666666665</v>
      </c>
      <c r="R105" t="s">
        <v>49</v>
      </c>
      <c r="S105" t="s">
        <v>4653</v>
      </c>
      <c r="T105" t="s">
        <v>4636</v>
      </c>
      <c r="U105">
        <v>332.74</v>
      </c>
      <c r="V105" t="s">
        <v>5156</v>
      </c>
      <c r="W105" t="s">
        <v>4964</v>
      </c>
      <c r="X105" t="s">
        <v>5101</v>
      </c>
      <c r="Y105" t="s">
        <v>4970</v>
      </c>
      <c r="Z105" t="s">
        <v>5155</v>
      </c>
      <c r="AA105" t="s">
        <v>4962</v>
      </c>
    </row>
    <row r="106" spans="1:27" x14ac:dyDescent="0.25">
      <c r="A106" t="s">
        <v>2767</v>
      </c>
      <c r="B106" s="8">
        <v>46204</v>
      </c>
      <c r="C106" t="s">
        <v>1555</v>
      </c>
      <c r="D106" t="s">
        <v>2768</v>
      </c>
      <c r="E106" t="s">
        <v>66</v>
      </c>
      <c r="F106" t="s">
        <v>2112</v>
      </c>
      <c r="G106">
        <v>3</v>
      </c>
      <c r="H106">
        <v>367.25</v>
      </c>
      <c r="I106">
        <v>0</v>
      </c>
      <c r="J106">
        <v>0</v>
      </c>
      <c r="K106">
        <v>1101.75</v>
      </c>
      <c r="L106">
        <v>848.97</v>
      </c>
      <c r="M106">
        <v>252.78</v>
      </c>
      <c r="N106" t="s">
        <v>133</v>
      </c>
      <c r="O106" t="s">
        <v>24</v>
      </c>
      <c r="P106" t="s">
        <v>55</v>
      </c>
      <c r="Q106" s="9">
        <v>0.65277777777777779</v>
      </c>
      <c r="R106" t="s">
        <v>49</v>
      </c>
      <c r="S106" t="s">
        <v>4942</v>
      </c>
      <c r="T106" t="s">
        <v>4930</v>
      </c>
      <c r="U106">
        <v>367.25</v>
      </c>
      <c r="V106" t="s">
        <v>5157</v>
      </c>
      <c r="W106" t="s">
        <v>4964</v>
      </c>
      <c r="X106" t="s">
        <v>5158</v>
      </c>
      <c r="Y106" t="s">
        <v>4970</v>
      </c>
      <c r="Z106" t="s">
        <v>5155</v>
      </c>
      <c r="AA106" t="s">
        <v>4962</v>
      </c>
    </row>
    <row r="107" spans="1:27" x14ac:dyDescent="0.25">
      <c r="A107" t="s">
        <v>3561</v>
      </c>
      <c r="B107" s="8">
        <v>46096</v>
      </c>
      <c r="C107" t="s">
        <v>977</v>
      </c>
      <c r="D107" t="s">
        <v>1869</v>
      </c>
      <c r="E107" t="s">
        <v>1682</v>
      </c>
      <c r="F107" t="s">
        <v>888</v>
      </c>
      <c r="G107">
        <v>7</v>
      </c>
      <c r="H107">
        <v>112.45</v>
      </c>
      <c r="I107">
        <v>0</v>
      </c>
      <c r="J107">
        <v>0</v>
      </c>
      <c r="K107">
        <v>905.22</v>
      </c>
      <c r="L107">
        <v>583.30999999999995</v>
      </c>
      <c r="M107">
        <v>321.91000000000003</v>
      </c>
      <c r="N107" t="s">
        <v>47</v>
      </c>
      <c r="O107" t="s">
        <v>24</v>
      </c>
      <c r="P107" t="s">
        <v>55</v>
      </c>
      <c r="Q107" s="9">
        <v>0.6166666666666667</v>
      </c>
      <c r="R107" t="s">
        <v>27</v>
      </c>
      <c r="S107" t="s">
        <v>4945</v>
      </c>
      <c r="T107" t="s">
        <v>4930</v>
      </c>
      <c r="U107">
        <v>108.97</v>
      </c>
      <c r="V107" t="s">
        <v>5070</v>
      </c>
      <c r="W107" t="s">
        <v>4958</v>
      </c>
      <c r="X107" t="s">
        <v>5159</v>
      </c>
      <c r="Y107" t="s">
        <v>4966</v>
      </c>
      <c r="Z107" t="s">
        <v>5160</v>
      </c>
      <c r="AA107" t="s">
        <v>4962</v>
      </c>
    </row>
    <row r="108" spans="1:27" x14ac:dyDescent="0.25">
      <c r="A108" t="s">
        <v>2905</v>
      </c>
      <c r="B108" s="8">
        <v>46022</v>
      </c>
      <c r="C108" t="s">
        <v>1496</v>
      </c>
      <c r="D108" t="s">
        <v>454</v>
      </c>
      <c r="E108" t="s">
        <v>1682</v>
      </c>
      <c r="F108" t="s">
        <v>1443</v>
      </c>
      <c r="G108">
        <v>8</v>
      </c>
      <c r="H108">
        <v>382.87</v>
      </c>
      <c r="I108">
        <v>10</v>
      </c>
      <c r="J108">
        <v>306.3</v>
      </c>
      <c r="K108">
        <v>2756.66</v>
      </c>
      <c r="L108">
        <v>2483.04</v>
      </c>
      <c r="M108">
        <v>273.62</v>
      </c>
      <c r="N108" t="s">
        <v>4971</v>
      </c>
      <c r="O108" t="s">
        <v>24</v>
      </c>
      <c r="P108" t="s">
        <v>33</v>
      </c>
      <c r="Q108" s="9">
        <v>0.81458333333333333</v>
      </c>
      <c r="R108" t="s">
        <v>49</v>
      </c>
      <c r="S108" t="s">
        <v>4853</v>
      </c>
      <c r="T108" t="s">
        <v>4847</v>
      </c>
      <c r="U108">
        <v>365.92</v>
      </c>
      <c r="V108" t="s">
        <v>5123</v>
      </c>
      <c r="W108" t="s">
        <v>4958</v>
      </c>
      <c r="X108" t="s">
        <v>5072</v>
      </c>
      <c r="Y108" t="s">
        <v>4977</v>
      </c>
      <c r="Z108" t="s">
        <v>5160</v>
      </c>
      <c r="AA108" t="s">
        <v>4962</v>
      </c>
    </row>
    <row r="109" spans="1:27" x14ac:dyDescent="0.25">
      <c r="A109" t="s">
        <v>3953</v>
      </c>
      <c r="B109" s="8">
        <v>46098</v>
      </c>
      <c r="C109" t="s">
        <v>2944</v>
      </c>
      <c r="D109" t="s">
        <v>661</v>
      </c>
      <c r="E109" t="s">
        <v>165</v>
      </c>
      <c r="F109" t="s">
        <v>166</v>
      </c>
      <c r="G109">
        <v>3</v>
      </c>
      <c r="H109">
        <v>224.28</v>
      </c>
      <c r="I109">
        <v>0</v>
      </c>
      <c r="J109">
        <v>0</v>
      </c>
      <c r="K109">
        <v>672.84</v>
      </c>
      <c r="L109">
        <v>577.16999999999996</v>
      </c>
      <c r="M109">
        <v>95.67</v>
      </c>
      <c r="N109" t="s">
        <v>133</v>
      </c>
      <c r="O109" t="s">
        <v>24</v>
      </c>
      <c r="P109" t="s">
        <v>55</v>
      </c>
      <c r="Q109" s="9">
        <v>0.7993055555555556</v>
      </c>
      <c r="R109" t="s">
        <v>49</v>
      </c>
      <c r="S109" t="s">
        <v>4845</v>
      </c>
      <c r="T109" t="s">
        <v>4828</v>
      </c>
      <c r="U109">
        <v>224.28</v>
      </c>
      <c r="V109" t="s">
        <v>5161</v>
      </c>
      <c r="W109" t="s">
        <v>4968</v>
      </c>
      <c r="Y109" t="s">
        <v>4966</v>
      </c>
      <c r="Z109" t="s">
        <v>5162</v>
      </c>
      <c r="AA109" t="s">
        <v>5163</v>
      </c>
    </row>
    <row r="110" spans="1:27" x14ac:dyDescent="0.25">
      <c r="A110" t="s">
        <v>3979</v>
      </c>
      <c r="B110" s="8">
        <v>46003</v>
      </c>
      <c r="C110" t="s">
        <v>453</v>
      </c>
      <c r="D110" t="s">
        <v>170</v>
      </c>
      <c r="E110" t="s">
        <v>165</v>
      </c>
      <c r="F110" t="s">
        <v>166</v>
      </c>
      <c r="G110">
        <v>7</v>
      </c>
      <c r="H110">
        <v>249.05</v>
      </c>
      <c r="I110">
        <v>20</v>
      </c>
      <c r="J110">
        <v>348.67</v>
      </c>
      <c r="K110">
        <v>1394.68</v>
      </c>
      <c r="L110">
        <v>1336.3</v>
      </c>
      <c r="M110">
        <v>58.38</v>
      </c>
      <c r="N110" t="s">
        <v>47</v>
      </c>
      <c r="O110" t="s">
        <v>24</v>
      </c>
      <c r="P110" t="s">
        <v>25</v>
      </c>
      <c r="Q110" s="9">
        <v>0.71111111111111114</v>
      </c>
      <c r="R110" t="s">
        <v>49</v>
      </c>
      <c r="S110" t="s">
        <v>4876</v>
      </c>
      <c r="T110" t="s">
        <v>4864</v>
      </c>
      <c r="U110">
        <v>225.45</v>
      </c>
      <c r="V110" t="s">
        <v>5055</v>
      </c>
      <c r="W110" t="s">
        <v>4958</v>
      </c>
      <c r="Y110" t="s">
        <v>4966</v>
      </c>
      <c r="Z110" t="s">
        <v>5162</v>
      </c>
      <c r="AA110" t="s">
        <v>5163</v>
      </c>
    </row>
    <row r="111" spans="1:27" x14ac:dyDescent="0.25">
      <c r="A111" t="s">
        <v>3274</v>
      </c>
      <c r="B111" s="8">
        <v>46056</v>
      </c>
      <c r="C111" t="s">
        <v>1928</v>
      </c>
      <c r="D111" t="s">
        <v>470</v>
      </c>
      <c r="E111" t="s">
        <v>864</v>
      </c>
      <c r="F111" t="s">
        <v>3275</v>
      </c>
      <c r="G111">
        <v>8</v>
      </c>
      <c r="H111">
        <v>601.62</v>
      </c>
      <c r="I111">
        <v>20</v>
      </c>
      <c r="J111">
        <v>962.59</v>
      </c>
      <c r="K111">
        <v>3850.37</v>
      </c>
      <c r="L111">
        <v>2749.2</v>
      </c>
      <c r="M111">
        <v>1101.17</v>
      </c>
      <c r="N111" t="s">
        <v>133</v>
      </c>
      <c r="O111" t="s">
        <v>24</v>
      </c>
      <c r="P111" t="s">
        <v>25</v>
      </c>
      <c r="Q111" s="9">
        <v>0.75208333333333333</v>
      </c>
      <c r="R111" t="s">
        <v>49</v>
      </c>
      <c r="S111" t="s">
        <v>4646</v>
      </c>
      <c r="T111" t="s">
        <v>4636</v>
      </c>
      <c r="U111">
        <v>589.75</v>
      </c>
      <c r="V111" t="s">
        <v>5164</v>
      </c>
      <c r="W111" t="s">
        <v>4958</v>
      </c>
      <c r="X111" t="s">
        <v>5165</v>
      </c>
      <c r="Y111" t="s">
        <v>4970</v>
      </c>
      <c r="Z111" t="s">
        <v>5166</v>
      </c>
      <c r="AA111" t="s">
        <v>4962</v>
      </c>
    </row>
    <row r="112" spans="1:27" x14ac:dyDescent="0.25">
      <c r="A112" t="s">
        <v>3774</v>
      </c>
      <c r="B112" s="8">
        <v>45973</v>
      </c>
      <c r="C112" t="s">
        <v>2626</v>
      </c>
      <c r="D112" t="s">
        <v>264</v>
      </c>
      <c r="E112" t="s">
        <v>864</v>
      </c>
      <c r="F112" t="s">
        <v>865</v>
      </c>
      <c r="G112">
        <v>4</v>
      </c>
      <c r="H112">
        <v>383.51</v>
      </c>
      <c r="I112">
        <v>0</v>
      </c>
      <c r="J112">
        <v>0</v>
      </c>
      <c r="K112">
        <v>1534.04</v>
      </c>
      <c r="L112">
        <v>1143.5999999999999</v>
      </c>
      <c r="M112">
        <v>390.44</v>
      </c>
      <c r="N112" t="s">
        <v>133</v>
      </c>
      <c r="O112" t="s">
        <v>24</v>
      </c>
      <c r="P112" t="s">
        <v>25</v>
      </c>
      <c r="Q112" s="9">
        <v>0.73263888888888884</v>
      </c>
      <c r="R112" t="s">
        <v>49</v>
      </c>
      <c r="S112" t="s">
        <v>4702</v>
      </c>
      <c r="T112" t="s">
        <v>4703</v>
      </c>
      <c r="U112">
        <v>383.51</v>
      </c>
      <c r="V112" t="s">
        <v>5001</v>
      </c>
      <c r="W112" t="s">
        <v>4968</v>
      </c>
      <c r="X112" t="s">
        <v>5167</v>
      </c>
      <c r="Y112" t="s">
        <v>4966</v>
      </c>
      <c r="Z112" t="s">
        <v>5166</v>
      </c>
      <c r="AA112" t="s">
        <v>4962</v>
      </c>
    </row>
    <row r="113" spans="1:27" x14ac:dyDescent="0.25">
      <c r="A113" t="s">
        <v>212</v>
      </c>
      <c r="B113" s="8">
        <v>46081</v>
      </c>
      <c r="C113" t="s">
        <v>213</v>
      </c>
      <c r="D113" t="s">
        <v>214</v>
      </c>
      <c r="E113" t="s">
        <v>215</v>
      </c>
      <c r="F113" t="s">
        <v>216</v>
      </c>
      <c r="G113">
        <v>4</v>
      </c>
      <c r="H113">
        <v>147.97</v>
      </c>
      <c r="I113">
        <v>20</v>
      </c>
      <c r="J113">
        <v>118.38</v>
      </c>
      <c r="K113">
        <v>544.52</v>
      </c>
      <c r="L113">
        <v>451.2</v>
      </c>
      <c r="M113">
        <v>93.32</v>
      </c>
      <c r="N113" t="s">
        <v>23</v>
      </c>
      <c r="O113" t="s">
        <v>24</v>
      </c>
      <c r="P113" t="s">
        <v>55</v>
      </c>
      <c r="Q113" s="9">
        <v>0.87916666666666665</v>
      </c>
      <c r="R113" t="s">
        <v>27</v>
      </c>
      <c r="S113" t="s">
        <v>4764</v>
      </c>
      <c r="T113" t="s">
        <v>4752</v>
      </c>
      <c r="U113">
        <v>147.97</v>
      </c>
      <c r="V113" t="s">
        <v>5088</v>
      </c>
      <c r="W113" t="s">
        <v>4968</v>
      </c>
      <c r="X113" t="s">
        <v>5168</v>
      </c>
      <c r="Y113" t="s">
        <v>4966</v>
      </c>
      <c r="Z113" t="s">
        <v>5169</v>
      </c>
      <c r="AA113" t="s">
        <v>4962</v>
      </c>
    </row>
    <row r="114" spans="1:27" x14ac:dyDescent="0.25">
      <c r="A114" t="s">
        <v>2770</v>
      </c>
      <c r="B114" s="8">
        <v>46110</v>
      </c>
      <c r="C114" t="s">
        <v>2771</v>
      </c>
      <c r="D114" t="s">
        <v>89</v>
      </c>
      <c r="E114" t="s">
        <v>215</v>
      </c>
      <c r="F114" t="s">
        <v>216</v>
      </c>
      <c r="G114">
        <v>1</v>
      </c>
      <c r="H114">
        <v>38.659999999999997</v>
      </c>
      <c r="I114">
        <v>0</v>
      </c>
      <c r="J114">
        <v>0</v>
      </c>
      <c r="K114">
        <v>44.46</v>
      </c>
      <c r="L114">
        <v>32.4</v>
      </c>
      <c r="M114">
        <v>12.06</v>
      </c>
      <c r="N114" t="s">
        <v>47</v>
      </c>
      <c r="O114" t="s">
        <v>345</v>
      </c>
      <c r="P114" t="s">
        <v>55</v>
      </c>
      <c r="Q114" s="9">
        <v>0.90416666666666667</v>
      </c>
      <c r="R114" t="s">
        <v>27</v>
      </c>
      <c r="S114" t="s">
        <v>4695</v>
      </c>
      <c r="T114" t="s">
        <v>4672</v>
      </c>
      <c r="U114">
        <v>38.659999999999997</v>
      </c>
      <c r="V114" t="s">
        <v>5170</v>
      </c>
      <c r="W114" t="s">
        <v>4964</v>
      </c>
      <c r="X114" t="s">
        <v>5168</v>
      </c>
      <c r="Y114" t="s">
        <v>4966</v>
      </c>
      <c r="Z114" t="s">
        <v>5169</v>
      </c>
      <c r="AA114" t="s">
        <v>4962</v>
      </c>
    </row>
    <row r="115" spans="1:27" x14ac:dyDescent="0.25">
      <c r="A115" t="s">
        <v>3840</v>
      </c>
      <c r="B115" s="8">
        <v>45881</v>
      </c>
      <c r="C115" t="s">
        <v>236</v>
      </c>
      <c r="D115" t="s">
        <v>107</v>
      </c>
      <c r="E115" t="s">
        <v>125</v>
      </c>
      <c r="F115" t="s">
        <v>410</v>
      </c>
      <c r="G115">
        <v>4</v>
      </c>
      <c r="H115">
        <v>59.92</v>
      </c>
      <c r="I115">
        <v>0</v>
      </c>
      <c r="J115">
        <v>0</v>
      </c>
      <c r="K115">
        <v>239.68</v>
      </c>
      <c r="L115">
        <v>192.6</v>
      </c>
      <c r="M115">
        <v>47.08</v>
      </c>
      <c r="N115" t="s">
        <v>47</v>
      </c>
      <c r="O115" t="s">
        <v>24</v>
      </c>
      <c r="P115" t="s">
        <v>33</v>
      </c>
      <c r="Q115" s="9">
        <v>0.52638888888888891</v>
      </c>
      <c r="R115" t="s">
        <v>49</v>
      </c>
      <c r="S115" t="s">
        <v>4683</v>
      </c>
      <c r="T115" t="s">
        <v>4672</v>
      </c>
      <c r="U115">
        <v>59.92</v>
      </c>
      <c r="V115" t="s">
        <v>5171</v>
      </c>
      <c r="W115" t="s">
        <v>4964</v>
      </c>
      <c r="X115" t="s">
        <v>5172</v>
      </c>
      <c r="Y115" t="s">
        <v>4966</v>
      </c>
      <c r="Z115" t="s">
        <v>5173</v>
      </c>
      <c r="AA115" t="s">
        <v>4962</v>
      </c>
    </row>
    <row r="116" spans="1:27" x14ac:dyDescent="0.25">
      <c r="A116" t="s">
        <v>3690</v>
      </c>
      <c r="B116" s="8">
        <v>46268</v>
      </c>
      <c r="C116" t="s">
        <v>977</v>
      </c>
      <c r="D116" t="s">
        <v>499</v>
      </c>
      <c r="E116" t="s">
        <v>415</v>
      </c>
      <c r="F116" t="s">
        <v>416</v>
      </c>
      <c r="G116">
        <v>8</v>
      </c>
      <c r="H116">
        <v>442.74</v>
      </c>
      <c r="I116">
        <v>15</v>
      </c>
      <c r="J116">
        <v>531.29</v>
      </c>
      <c r="K116">
        <v>3010.63</v>
      </c>
      <c r="L116">
        <v>2779.76</v>
      </c>
      <c r="M116">
        <v>230.87</v>
      </c>
      <c r="N116" t="s">
        <v>133</v>
      </c>
      <c r="O116" t="s">
        <v>24</v>
      </c>
      <c r="P116" t="s">
        <v>55</v>
      </c>
      <c r="Q116" s="9">
        <v>0.63888888888888884</v>
      </c>
      <c r="R116" t="s">
        <v>49</v>
      </c>
      <c r="S116" t="s">
        <v>4816</v>
      </c>
      <c r="T116" t="s">
        <v>4847</v>
      </c>
      <c r="U116">
        <v>401.06</v>
      </c>
      <c r="V116" t="s">
        <v>5070</v>
      </c>
      <c r="W116" t="s">
        <v>4958</v>
      </c>
      <c r="X116" t="s">
        <v>5174</v>
      </c>
      <c r="Y116" t="s">
        <v>4960</v>
      </c>
      <c r="Z116" t="s">
        <v>5175</v>
      </c>
      <c r="AA116" t="s">
        <v>4962</v>
      </c>
    </row>
    <row r="117" spans="1:27" x14ac:dyDescent="0.25">
      <c r="A117" t="s">
        <v>2737</v>
      </c>
      <c r="B117" s="8">
        <v>46102</v>
      </c>
      <c r="D117" t="s">
        <v>405</v>
      </c>
      <c r="E117" t="s">
        <v>2009</v>
      </c>
      <c r="F117" t="s">
        <v>1170</v>
      </c>
      <c r="G117">
        <v>6</v>
      </c>
      <c r="H117">
        <v>484.5</v>
      </c>
      <c r="I117">
        <v>0</v>
      </c>
      <c r="J117">
        <v>0</v>
      </c>
      <c r="K117">
        <v>3343.05</v>
      </c>
      <c r="L117">
        <v>1524.3</v>
      </c>
      <c r="M117">
        <v>1818.75</v>
      </c>
      <c r="N117" t="s">
        <v>4971</v>
      </c>
      <c r="O117" t="s">
        <v>24</v>
      </c>
      <c r="P117" t="s">
        <v>55</v>
      </c>
      <c r="Q117" s="9">
        <v>0.44097222222222221</v>
      </c>
      <c r="R117" t="s">
        <v>27</v>
      </c>
      <c r="S117" t="s">
        <v>4642</v>
      </c>
      <c r="T117" t="s">
        <v>4636</v>
      </c>
      <c r="U117">
        <v>440.5</v>
      </c>
      <c r="X117" t="s">
        <v>5176</v>
      </c>
      <c r="Y117" t="s">
        <v>5011</v>
      </c>
      <c r="Z117" t="s">
        <v>5177</v>
      </c>
      <c r="AA117" t="s">
        <v>5060</v>
      </c>
    </row>
    <row r="118" spans="1:27" x14ac:dyDescent="0.25">
      <c r="A118" t="s">
        <v>3210</v>
      </c>
      <c r="B118" s="8">
        <v>46074</v>
      </c>
      <c r="C118" t="s">
        <v>2672</v>
      </c>
      <c r="D118" t="s">
        <v>405</v>
      </c>
      <c r="E118" t="s">
        <v>1157</v>
      </c>
      <c r="F118" t="s">
        <v>1158</v>
      </c>
      <c r="G118">
        <v>5</v>
      </c>
      <c r="H118">
        <v>463.38</v>
      </c>
      <c r="I118">
        <v>10</v>
      </c>
      <c r="J118">
        <v>231.69</v>
      </c>
      <c r="K118">
        <v>2397.9899999999998</v>
      </c>
      <c r="L118">
        <v>1270.25</v>
      </c>
      <c r="M118">
        <v>1127.74</v>
      </c>
      <c r="N118" t="s">
        <v>23</v>
      </c>
      <c r="O118" t="s">
        <v>24</v>
      </c>
      <c r="P118" t="s">
        <v>55</v>
      </c>
      <c r="Q118" s="9">
        <v>0.62152777777777779</v>
      </c>
      <c r="R118" t="s">
        <v>27</v>
      </c>
      <c r="S118" t="s">
        <v>4642</v>
      </c>
      <c r="T118" t="s">
        <v>4636</v>
      </c>
      <c r="U118">
        <v>440.5</v>
      </c>
      <c r="V118" t="s">
        <v>5178</v>
      </c>
      <c r="W118" t="s">
        <v>4958</v>
      </c>
      <c r="X118" t="s">
        <v>5179</v>
      </c>
      <c r="Y118" t="s">
        <v>5007</v>
      </c>
      <c r="Z118" t="s">
        <v>5180</v>
      </c>
      <c r="AA118" t="s">
        <v>4962</v>
      </c>
    </row>
    <row r="119" spans="1:27" x14ac:dyDescent="0.25">
      <c r="A119" t="s">
        <v>2671</v>
      </c>
      <c r="B119" s="8">
        <v>46268</v>
      </c>
      <c r="C119" t="s">
        <v>2672</v>
      </c>
      <c r="D119" t="s">
        <v>503</v>
      </c>
      <c r="E119" t="s">
        <v>1157</v>
      </c>
      <c r="F119" t="s">
        <v>1158</v>
      </c>
      <c r="G119">
        <v>8</v>
      </c>
      <c r="H119">
        <v>547.63</v>
      </c>
      <c r="I119">
        <v>0</v>
      </c>
      <c r="J119">
        <v>0</v>
      </c>
      <c r="K119">
        <v>4381.04</v>
      </c>
      <c r="L119">
        <v>3118.4</v>
      </c>
      <c r="M119">
        <v>1262.6400000000001</v>
      </c>
      <c r="N119" t="s">
        <v>4971</v>
      </c>
      <c r="O119" t="s">
        <v>24</v>
      </c>
      <c r="P119" t="s">
        <v>25</v>
      </c>
      <c r="Q119" s="9">
        <v>0.7270833333333333</v>
      </c>
      <c r="R119" t="s">
        <v>49</v>
      </c>
      <c r="S119" t="s">
        <v>4727</v>
      </c>
      <c r="T119" t="s">
        <v>4703</v>
      </c>
      <c r="U119">
        <v>503.36</v>
      </c>
      <c r="V119" t="s">
        <v>5178</v>
      </c>
      <c r="W119" t="s">
        <v>4958</v>
      </c>
      <c r="X119" t="s">
        <v>5179</v>
      </c>
      <c r="Y119" t="s">
        <v>5007</v>
      </c>
      <c r="Z119" t="s">
        <v>5180</v>
      </c>
      <c r="AA119" t="s">
        <v>4962</v>
      </c>
    </row>
    <row r="120" spans="1:27" x14ac:dyDescent="0.25">
      <c r="A120" t="s">
        <v>2719</v>
      </c>
      <c r="B120" s="8">
        <v>46051</v>
      </c>
      <c r="C120" t="s">
        <v>2044</v>
      </c>
      <c r="D120" t="s">
        <v>20</v>
      </c>
      <c r="E120" t="s">
        <v>1157</v>
      </c>
      <c r="F120" t="s">
        <v>1158</v>
      </c>
      <c r="G120">
        <v>1</v>
      </c>
      <c r="H120">
        <v>416.08</v>
      </c>
      <c r="I120">
        <v>5</v>
      </c>
      <c r="J120">
        <v>20.8</v>
      </c>
      <c r="K120">
        <v>395.28</v>
      </c>
      <c r="L120">
        <v>319.64</v>
      </c>
      <c r="M120">
        <v>75.64</v>
      </c>
      <c r="N120" t="s">
        <v>23</v>
      </c>
      <c r="O120" t="s">
        <v>24</v>
      </c>
      <c r="P120" t="s">
        <v>25</v>
      </c>
      <c r="Q120" s="9">
        <v>0.5493055555555556</v>
      </c>
      <c r="R120" t="s">
        <v>49</v>
      </c>
      <c r="S120" t="s">
        <v>4928</v>
      </c>
      <c r="T120" t="s">
        <v>4908</v>
      </c>
      <c r="U120">
        <v>416.08</v>
      </c>
      <c r="V120" t="s">
        <v>5181</v>
      </c>
      <c r="W120" t="s">
        <v>4958</v>
      </c>
      <c r="X120" t="s">
        <v>5179</v>
      </c>
      <c r="Y120" t="s">
        <v>5007</v>
      </c>
      <c r="Z120" t="s">
        <v>5180</v>
      </c>
      <c r="AA120" t="s">
        <v>4962</v>
      </c>
    </row>
    <row r="121" spans="1:27" x14ac:dyDescent="0.25">
      <c r="A121" t="s">
        <v>3331</v>
      </c>
      <c r="B121" s="8">
        <v>46097</v>
      </c>
      <c r="C121" t="s">
        <v>3332</v>
      </c>
      <c r="D121" t="s">
        <v>389</v>
      </c>
      <c r="E121" t="s">
        <v>1157</v>
      </c>
      <c r="F121" t="s">
        <v>1158</v>
      </c>
      <c r="G121">
        <v>2</v>
      </c>
      <c r="H121">
        <v>83.13</v>
      </c>
      <c r="I121">
        <v>0</v>
      </c>
      <c r="J121">
        <v>0</v>
      </c>
      <c r="K121">
        <v>166.26</v>
      </c>
      <c r="L121">
        <v>138.18</v>
      </c>
      <c r="M121">
        <v>28.08</v>
      </c>
      <c r="N121" t="s">
        <v>47</v>
      </c>
      <c r="O121" t="s">
        <v>24</v>
      </c>
      <c r="P121" t="s">
        <v>25</v>
      </c>
      <c r="Q121" s="9">
        <v>0.8</v>
      </c>
      <c r="R121" t="s">
        <v>49</v>
      </c>
      <c r="S121" t="s">
        <v>4854</v>
      </c>
      <c r="T121" t="s">
        <v>4847</v>
      </c>
      <c r="U121">
        <v>83.13</v>
      </c>
      <c r="V121" t="s">
        <v>5038</v>
      </c>
      <c r="W121" t="s">
        <v>4964</v>
      </c>
      <c r="X121" t="s">
        <v>5179</v>
      </c>
      <c r="Y121" t="s">
        <v>5007</v>
      </c>
      <c r="Z121" t="s">
        <v>5180</v>
      </c>
      <c r="AA121" t="s">
        <v>4962</v>
      </c>
    </row>
    <row r="122" spans="1:27" x14ac:dyDescent="0.25">
      <c r="A122" t="s">
        <v>2386</v>
      </c>
      <c r="B122" s="8">
        <v>45850</v>
      </c>
      <c r="C122" t="s">
        <v>2387</v>
      </c>
      <c r="D122" t="s">
        <v>141</v>
      </c>
      <c r="E122" t="s">
        <v>1157</v>
      </c>
      <c r="F122" t="s">
        <v>1158</v>
      </c>
      <c r="G122">
        <v>1</v>
      </c>
      <c r="H122">
        <v>437.49</v>
      </c>
      <c r="I122">
        <v>0</v>
      </c>
      <c r="J122">
        <v>0</v>
      </c>
      <c r="K122">
        <v>503.11</v>
      </c>
      <c r="L122">
        <v>265.44</v>
      </c>
      <c r="M122">
        <v>237.67</v>
      </c>
      <c r="N122" t="s">
        <v>133</v>
      </c>
      <c r="O122" t="s">
        <v>24</v>
      </c>
      <c r="P122" t="s">
        <v>25</v>
      </c>
      <c r="Q122" s="9">
        <v>0.47013888888888888</v>
      </c>
      <c r="R122" t="s">
        <v>27</v>
      </c>
      <c r="S122" t="s">
        <v>4658</v>
      </c>
      <c r="T122" t="s">
        <v>4636</v>
      </c>
      <c r="U122">
        <v>437.49</v>
      </c>
      <c r="V122" t="s">
        <v>5182</v>
      </c>
      <c r="W122" t="s">
        <v>4964</v>
      </c>
      <c r="X122" t="s">
        <v>5179</v>
      </c>
      <c r="Y122" t="s">
        <v>5007</v>
      </c>
      <c r="Z122" t="s">
        <v>5180</v>
      </c>
      <c r="AA122" t="s">
        <v>4962</v>
      </c>
    </row>
    <row r="123" spans="1:27" x14ac:dyDescent="0.25">
      <c r="A123" t="s">
        <v>3359</v>
      </c>
      <c r="B123" s="8">
        <v>46003</v>
      </c>
      <c r="C123" t="s">
        <v>246</v>
      </c>
      <c r="D123" t="s">
        <v>280</v>
      </c>
      <c r="E123" t="s">
        <v>1157</v>
      </c>
      <c r="F123" t="s">
        <v>1158</v>
      </c>
      <c r="G123">
        <v>7</v>
      </c>
      <c r="H123">
        <v>136.51</v>
      </c>
      <c r="I123">
        <v>0</v>
      </c>
      <c r="J123">
        <v>0</v>
      </c>
      <c r="K123">
        <v>955.57</v>
      </c>
      <c r="L123">
        <v>681.45</v>
      </c>
      <c r="M123">
        <v>274.12</v>
      </c>
      <c r="N123" t="s">
        <v>40</v>
      </c>
      <c r="O123" t="s">
        <v>24</v>
      </c>
      <c r="P123" t="s">
        <v>25</v>
      </c>
      <c r="Q123" s="9">
        <v>0.39305555555555555</v>
      </c>
      <c r="R123" t="s">
        <v>49</v>
      </c>
      <c r="S123" t="s">
        <v>4726</v>
      </c>
      <c r="T123" t="s">
        <v>4703</v>
      </c>
      <c r="U123">
        <v>124.84</v>
      </c>
      <c r="V123" t="s">
        <v>5183</v>
      </c>
      <c r="W123" t="s">
        <v>4958</v>
      </c>
      <c r="X123" t="s">
        <v>5179</v>
      </c>
      <c r="Y123" t="s">
        <v>5007</v>
      </c>
      <c r="Z123" t="s">
        <v>5180</v>
      </c>
      <c r="AA123" t="s">
        <v>4962</v>
      </c>
    </row>
    <row r="124" spans="1:27" x14ac:dyDescent="0.25">
      <c r="A124" t="s">
        <v>2471</v>
      </c>
      <c r="B124" s="8">
        <v>46072</v>
      </c>
      <c r="C124" t="s">
        <v>931</v>
      </c>
      <c r="D124" t="s">
        <v>37</v>
      </c>
      <c r="E124" t="s">
        <v>1157</v>
      </c>
      <c r="F124" t="s">
        <v>1158</v>
      </c>
      <c r="G124">
        <v>4</v>
      </c>
      <c r="H124">
        <v>254.62</v>
      </c>
      <c r="I124">
        <v>0</v>
      </c>
      <c r="J124">
        <v>0</v>
      </c>
      <c r="K124">
        <v>1018.48</v>
      </c>
      <c r="L124">
        <v>852.92</v>
      </c>
      <c r="M124">
        <v>165.56</v>
      </c>
      <c r="N124" t="s">
        <v>4971</v>
      </c>
      <c r="O124" t="s">
        <v>24</v>
      </c>
      <c r="P124" t="s">
        <v>55</v>
      </c>
      <c r="Q124" s="9">
        <v>0.6166666666666667</v>
      </c>
      <c r="R124" t="s">
        <v>49</v>
      </c>
      <c r="S124" t="s">
        <v>4893</v>
      </c>
      <c r="T124" t="s">
        <v>4887</v>
      </c>
      <c r="U124">
        <v>234.86</v>
      </c>
      <c r="V124" t="s">
        <v>5005</v>
      </c>
      <c r="W124" t="s">
        <v>4958</v>
      </c>
      <c r="X124" t="s">
        <v>5179</v>
      </c>
      <c r="Y124" t="s">
        <v>5007</v>
      </c>
      <c r="Z124" t="s">
        <v>5180</v>
      </c>
      <c r="AA124" t="s">
        <v>4962</v>
      </c>
    </row>
    <row r="125" spans="1:27" x14ac:dyDescent="0.25">
      <c r="A125" t="s">
        <v>2893</v>
      </c>
      <c r="B125" s="8">
        <v>46024</v>
      </c>
      <c r="C125" t="s">
        <v>1555</v>
      </c>
      <c r="D125" t="s">
        <v>1678</v>
      </c>
      <c r="E125" t="s">
        <v>2307</v>
      </c>
      <c r="F125" t="s">
        <v>1420</v>
      </c>
      <c r="G125">
        <v>2</v>
      </c>
      <c r="H125">
        <v>342.27</v>
      </c>
      <c r="I125">
        <v>5</v>
      </c>
      <c r="J125">
        <v>34.229999999999997</v>
      </c>
      <c r="K125">
        <v>747.86</v>
      </c>
      <c r="L125">
        <v>532.20000000000005</v>
      </c>
      <c r="M125">
        <v>215.66</v>
      </c>
      <c r="N125" t="s">
        <v>47</v>
      </c>
      <c r="O125" t="s">
        <v>24</v>
      </c>
      <c r="P125" t="s">
        <v>25</v>
      </c>
      <c r="Q125" s="9">
        <v>0.91597222222222219</v>
      </c>
      <c r="R125" t="s">
        <v>27</v>
      </c>
      <c r="S125" t="s">
        <v>4699</v>
      </c>
      <c r="T125" t="s">
        <v>4672</v>
      </c>
      <c r="U125">
        <v>342.27</v>
      </c>
      <c r="V125" t="s">
        <v>5157</v>
      </c>
      <c r="W125" t="s">
        <v>4964</v>
      </c>
      <c r="X125" t="s">
        <v>5184</v>
      </c>
      <c r="Y125" t="s">
        <v>4966</v>
      </c>
      <c r="Z125" t="s">
        <v>5185</v>
      </c>
      <c r="AA125" t="s">
        <v>4992</v>
      </c>
    </row>
    <row r="126" spans="1:27" x14ac:dyDescent="0.25">
      <c r="A126" t="s">
        <v>135</v>
      </c>
      <c r="B126" s="8">
        <v>46298</v>
      </c>
      <c r="C126" t="s">
        <v>136</v>
      </c>
      <c r="D126" t="s">
        <v>137</v>
      </c>
      <c r="E126" t="s">
        <v>31</v>
      </c>
      <c r="F126" t="s">
        <v>32</v>
      </c>
      <c r="G126">
        <v>1</v>
      </c>
      <c r="H126">
        <v>93.47</v>
      </c>
      <c r="I126">
        <v>10</v>
      </c>
      <c r="J126">
        <v>9.35</v>
      </c>
      <c r="K126">
        <v>84.12</v>
      </c>
      <c r="L126">
        <v>72.290000000000006</v>
      </c>
      <c r="M126">
        <v>11.83</v>
      </c>
      <c r="N126" t="s">
        <v>23</v>
      </c>
      <c r="O126" t="s">
        <v>24</v>
      </c>
      <c r="P126" t="s">
        <v>25</v>
      </c>
      <c r="Q126" s="9">
        <v>0.57013888888888886</v>
      </c>
      <c r="R126" t="s">
        <v>49</v>
      </c>
      <c r="S126" t="s">
        <v>4917</v>
      </c>
      <c r="T126" t="s">
        <v>4908</v>
      </c>
      <c r="U126">
        <v>93.47</v>
      </c>
      <c r="V126" t="s">
        <v>5186</v>
      </c>
      <c r="W126" t="s">
        <v>4964</v>
      </c>
      <c r="X126" t="s">
        <v>5187</v>
      </c>
      <c r="Y126" t="s">
        <v>5007</v>
      </c>
      <c r="Z126" t="s">
        <v>5188</v>
      </c>
      <c r="AA126" t="s">
        <v>4962</v>
      </c>
    </row>
    <row r="127" spans="1:27" x14ac:dyDescent="0.25">
      <c r="A127" t="s">
        <v>28</v>
      </c>
      <c r="B127" s="8">
        <v>46103</v>
      </c>
      <c r="C127" t="s">
        <v>29</v>
      </c>
      <c r="D127" t="s">
        <v>30</v>
      </c>
      <c r="E127" t="s">
        <v>31</v>
      </c>
      <c r="F127" t="s">
        <v>32</v>
      </c>
      <c r="G127">
        <v>2</v>
      </c>
      <c r="H127">
        <v>448.94</v>
      </c>
      <c r="I127">
        <v>0</v>
      </c>
      <c r="J127">
        <v>0</v>
      </c>
      <c r="K127">
        <v>1032.56</v>
      </c>
      <c r="L127">
        <v>760.16</v>
      </c>
      <c r="M127">
        <v>272.39999999999998</v>
      </c>
      <c r="N127" t="s">
        <v>23</v>
      </c>
      <c r="O127" t="s">
        <v>24</v>
      </c>
      <c r="P127" t="s">
        <v>33</v>
      </c>
      <c r="Q127" s="9">
        <v>0.41041666666666665</v>
      </c>
      <c r="R127" t="s">
        <v>27</v>
      </c>
      <c r="S127" t="s">
        <v>4691</v>
      </c>
      <c r="T127" t="s">
        <v>4672</v>
      </c>
      <c r="U127">
        <v>448.94</v>
      </c>
      <c r="V127" t="s">
        <v>5139</v>
      </c>
      <c r="W127" t="s">
        <v>4964</v>
      </c>
      <c r="X127" t="s">
        <v>5187</v>
      </c>
      <c r="Y127" t="s">
        <v>5007</v>
      </c>
      <c r="Z127" t="s">
        <v>5188</v>
      </c>
      <c r="AA127" t="s">
        <v>4962</v>
      </c>
    </row>
    <row r="128" spans="1:27" x14ac:dyDescent="0.25">
      <c r="A128" t="s">
        <v>4565</v>
      </c>
      <c r="B128" s="8">
        <v>46011</v>
      </c>
      <c r="C128" t="s">
        <v>307</v>
      </c>
      <c r="D128" t="s">
        <v>337</v>
      </c>
      <c r="E128" t="s">
        <v>259</v>
      </c>
      <c r="F128" t="s">
        <v>510</v>
      </c>
      <c r="G128">
        <v>7</v>
      </c>
      <c r="H128">
        <v>212.39</v>
      </c>
      <c r="I128">
        <v>0</v>
      </c>
      <c r="J128">
        <v>0</v>
      </c>
      <c r="K128">
        <v>1709.74</v>
      </c>
      <c r="L128">
        <v>949.62</v>
      </c>
      <c r="M128">
        <v>760.12</v>
      </c>
      <c r="N128" t="s">
        <v>133</v>
      </c>
      <c r="O128" t="s">
        <v>24</v>
      </c>
      <c r="P128" t="s">
        <v>25</v>
      </c>
      <c r="Q128" s="9">
        <v>0.66666666666666663</v>
      </c>
      <c r="R128" t="s">
        <v>27</v>
      </c>
      <c r="S128" t="s">
        <v>4799</v>
      </c>
      <c r="T128" t="s">
        <v>4776</v>
      </c>
      <c r="U128">
        <v>186.38</v>
      </c>
      <c r="V128" t="s">
        <v>5035</v>
      </c>
      <c r="W128" t="s">
        <v>4958</v>
      </c>
      <c r="X128" t="s">
        <v>5189</v>
      </c>
      <c r="Y128" t="s">
        <v>4960</v>
      </c>
      <c r="Z128" t="s">
        <v>5190</v>
      </c>
      <c r="AA128" t="s">
        <v>5060</v>
      </c>
    </row>
    <row r="129" spans="1:27" x14ac:dyDescent="0.25">
      <c r="A129" t="s">
        <v>3801</v>
      </c>
      <c r="B129" s="8">
        <v>46071</v>
      </c>
      <c r="C129" t="s">
        <v>336</v>
      </c>
      <c r="D129" t="s">
        <v>755</v>
      </c>
      <c r="E129" t="s">
        <v>259</v>
      </c>
      <c r="F129" t="s">
        <v>510</v>
      </c>
      <c r="G129">
        <v>1</v>
      </c>
      <c r="H129">
        <v>442.14</v>
      </c>
      <c r="I129">
        <v>0</v>
      </c>
      <c r="J129">
        <v>0</v>
      </c>
      <c r="K129">
        <v>442.14</v>
      </c>
      <c r="L129">
        <v>351.87</v>
      </c>
      <c r="M129">
        <v>90.27</v>
      </c>
      <c r="N129" t="s">
        <v>23</v>
      </c>
      <c r="O129" t="s">
        <v>24</v>
      </c>
      <c r="P129" t="s">
        <v>25</v>
      </c>
      <c r="Q129" s="9">
        <v>0.80625000000000002</v>
      </c>
      <c r="R129" t="s">
        <v>49</v>
      </c>
      <c r="S129" t="s">
        <v>4927</v>
      </c>
      <c r="T129" t="s">
        <v>4908</v>
      </c>
      <c r="U129">
        <v>442.14</v>
      </c>
      <c r="V129" t="s">
        <v>5016</v>
      </c>
      <c r="W129" t="s">
        <v>4968</v>
      </c>
      <c r="X129" t="s">
        <v>5189</v>
      </c>
      <c r="Y129" t="s">
        <v>4960</v>
      </c>
      <c r="Z129" t="s">
        <v>5190</v>
      </c>
      <c r="AA129" t="s">
        <v>5060</v>
      </c>
    </row>
    <row r="130" spans="1:27" x14ac:dyDescent="0.25">
      <c r="A130" t="s">
        <v>4598</v>
      </c>
      <c r="B130" s="8">
        <v>46327</v>
      </c>
      <c r="C130" t="s">
        <v>3503</v>
      </c>
      <c r="D130" t="s">
        <v>680</v>
      </c>
      <c r="E130" t="s">
        <v>1799</v>
      </c>
      <c r="F130" t="s">
        <v>1800</v>
      </c>
      <c r="G130">
        <v>2</v>
      </c>
      <c r="H130">
        <v>157.97999999999999</v>
      </c>
      <c r="I130">
        <v>10</v>
      </c>
      <c r="J130">
        <v>31.6</v>
      </c>
      <c r="K130">
        <v>327.01</v>
      </c>
      <c r="L130">
        <v>275.89999999999998</v>
      </c>
      <c r="M130">
        <v>51.11</v>
      </c>
      <c r="N130" t="s">
        <v>68</v>
      </c>
      <c r="O130" t="s">
        <v>24</v>
      </c>
      <c r="P130" t="s">
        <v>33</v>
      </c>
      <c r="Q130" s="9">
        <v>0.89444444444444449</v>
      </c>
      <c r="R130" t="s">
        <v>27</v>
      </c>
      <c r="S130" t="s">
        <v>4873</v>
      </c>
      <c r="T130" t="s">
        <v>4864</v>
      </c>
      <c r="U130">
        <v>157.97999999999999</v>
      </c>
      <c r="V130" t="s">
        <v>5191</v>
      </c>
      <c r="W130" t="s">
        <v>4968</v>
      </c>
      <c r="X130" t="s">
        <v>5192</v>
      </c>
      <c r="Y130" t="s">
        <v>4966</v>
      </c>
      <c r="Z130" t="s">
        <v>5193</v>
      </c>
      <c r="AA130" t="s">
        <v>4962</v>
      </c>
    </row>
    <row r="131" spans="1:27" x14ac:dyDescent="0.25">
      <c r="A131" t="s">
        <v>1725</v>
      </c>
      <c r="B131" s="8">
        <v>46113</v>
      </c>
      <c r="C131" t="s">
        <v>1726</v>
      </c>
      <c r="D131" t="s">
        <v>605</v>
      </c>
      <c r="E131" t="s">
        <v>623</v>
      </c>
      <c r="F131" t="s">
        <v>1125</v>
      </c>
      <c r="G131">
        <v>2</v>
      </c>
      <c r="H131">
        <v>75.680000000000007</v>
      </c>
      <c r="I131">
        <v>20</v>
      </c>
      <c r="J131">
        <v>30.27</v>
      </c>
      <c r="K131">
        <v>139.25</v>
      </c>
      <c r="L131">
        <v>124.28</v>
      </c>
      <c r="M131">
        <v>14.97</v>
      </c>
      <c r="N131" t="s">
        <v>68</v>
      </c>
      <c r="O131" t="s">
        <v>24</v>
      </c>
      <c r="P131" t="s">
        <v>25</v>
      </c>
      <c r="Q131" s="9">
        <v>0.85</v>
      </c>
      <c r="R131" t="s">
        <v>27</v>
      </c>
      <c r="S131" t="s">
        <v>4851</v>
      </c>
      <c r="T131" t="s">
        <v>4847</v>
      </c>
      <c r="U131">
        <v>75.680000000000007</v>
      </c>
      <c r="V131" t="s">
        <v>5194</v>
      </c>
      <c r="W131" t="s">
        <v>4964</v>
      </c>
      <c r="X131" t="s">
        <v>5195</v>
      </c>
      <c r="Y131" t="s">
        <v>4966</v>
      </c>
      <c r="Z131" t="s">
        <v>5196</v>
      </c>
      <c r="AA131" t="s">
        <v>4962</v>
      </c>
    </row>
    <row r="132" spans="1:27" x14ac:dyDescent="0.25">
      <c r="A132" t="s">
        <v>740</v>
      </c>
      <c r="B132" s="8">
        <v>46328</v>
      </c>
      <c r="C132" t="s">
        <v>741</v>
      </c>
      <c r="D132" t="s">
        <v>101</v>
      </c>
      <c r="E132" t="s">
        <v>623</v>
      </c>
      <c r="F132" t="s">
        <v>742</v>
      </c>
      <c r="G132">
        <v>3</v>
      </c>
      <c r="H132">
        <v>434.65</v>
      </c>
      <c r="I132">
        <v>10</v>
      </c>
      <c r="J132">
        <v>130.38999999999999</v>
      </c>
      <c r="K132">
        <v>1173.56</v>
      </c>
      <c r="L132">
        <v>1054.8900000000001</v>
      </c>
      <c r="M132">
        <v>118.67</v>
      </c>
      <c r="N132" t="s">
        <v>133</v>
      </c>
      <c r="O132" t="s">
        <v>24</v>
      </c>
      <c r="P132" t="s">
        <v>55</v>
      </c>
      <c r="Q132" s="9">
        <v>0.48125000000000001</v>
      </c>
      <c r="R132" t="s">
        <v>49</v>
      </c>
      <c r="S132" t="s">
        <v>4676</v>
      </c>
      <c r="T132" t="s">
        <v>4672</v>
      </c>
      <c r="U132">
        <v>434.65</v>
      </c>
      <c r="V132" t="s">
        <v>5197</v>
      </c>
      <c r="W132" t="s">
        <v>4964</v>
      </c>
      <c r="X132" t="s">
        <v>5198</v>
      </c>
      <c r="Y132" t="s">
        <v>4960</v>
      </c>
      <c r="Z132" t="s">
        <v>5196</v>
      </c>
      <c r="AA132" t="s">
        <v>4962</v>
      </c>
    </row>
    <row r="133" spans="1:27" x14ac:dyDescent="0.25">
      <c r="A133" t="s">
        <v>2446</v>
      </c>
      <c r="B133" s="8">
        <v>46074</v>
      </c>
      <c r="C133" t="s">
        <v>2447</v>
      </c>
      <c r="D133" t="s">
        <v>1382</v>
      </c>
      <c r="E133" t="s">
        <v>187</v>
      </c>
      <c r="F133" t="s">
        <v>188</v>
      </c>
      <c r="G133">
        <v>5</v>
      </c>
      <c r="H133">
        <v>317.99</v>
      </c>
      <c r="I133">
        <v>15</v>
      </c>
      <c r="J133">
        <v>238.49</v>
      </c>
      <c r="K133">
        <v>1554.18</v>
      </c>
      <c r="L133">
        <v>1175.25</v>
      </c>
      <c r="M133">
        <v>378.93</v>
      </c>
      <c r="N133" t="s">
        <v>47</v>
      </c>
      <c r="O133" t="s">
        <v>24</v>
      </c>
      <c r="P133" t="s">
        <v>25</v>
      </c>
      <c r="Q133" s="9">
        <v>0.86319444444444449</v>
      </c>
      <c r="R133" t="s">
        <v>27</v>
      </c>
      <c r="S133" t="s">
        <v>4774</v>
      </c>
      <c r="T133" t="s">
        <v>4752</v>
      </c>
      <c r="U133">
        <v>317.99</v>
      </c>
      <c r="V133" t="s">
        <v>5137</v>
      </c>
      <c r="W133" t="s">
        <v>4968</v>
      </c>
      <c r="X133" t="s">
        <v>5199</v>
      </c>
      <c r="Y133" t="s">
        <v>4960</v>
      </c>
      <c r="Z133" t="s">
        <v>5200</v>
      </c>
      <c r="AA133" t="s">
        <v>4962</v>
      </c>
    </row>
    <row r="134" spans="1:27" x14ac:dyDescent="0.25">
      <c r="A134" t="s">
        <v>2480</v>
      </c>
      <c r="B134" s="8">
        <v>46068</v>
      </c>
      <c r="C134" t="s">
        <v>2481</v>
      </c>
      <c r="D134" t="s">
        <v>928</v>
      </c>
      <c r="E134" t="s">
        <v>187</v>
      </c>
      <c r="F134" t="s">
        <v>188</v>
      </c>
      <c r="G134">
        <v>5</v>
      </c>
      <c r="H134">
        <v>351.78</v>
      </c>
      <c r="I134">
        <v>0</v>
      </c>
      <c r="J134">
        <v>0</v>
      </c>
      <c r="K134">
        <v>2022.73</v>
      </c>
      <c r="L134">
        <v>1269.1500000000001</v>
      </c>
      <c r="M134">
        <v>753.58</v>
      </c>
      <c r="N134" t="s">
        <v>133</v>
      </c>
      <c r="O134" t="s">
        <v>24</v>
      </c>
      <c r="P134" t="s">
        <v>25</v>
      </c>
      <c r="Q134" s="9">
        <v>0.66597222222222219</v>
      </c>
      <c r="R134" t="s">
        <v>27</v>
      </c>
      <c r="S134" t="s">
        <v>4919</v>
      </c>
      <c r="T134" t="s">
        <v>4908</v>
      </c>
      <c r="U134">
        <v>351.78</v>
      </c>
      <c r="V134" t="s">
        <v>5201</v>
      </c>
      <c r="W134" t="s">
        <v>4968</v>
      </c>
      <c r="X134" t="s">
        <v>5199</v>
      </c>
      <c r="Y134" t="s">
        <v>4960</v>
      </c>
      <c r="Z134" t="s">
        <v>5200</v>
      </c>
      <c r="AA134" t="s">
        <v>4962</v>
      </c>
    </row>
    <row r="135" spans="1:27" x14ac:dyDescent="0.25">
      <c r="A135" t="s">
        <v>4120</v>
      </c>
      <c r="B135" s="8">
        <v>46106</v>
      </c>
      <c r="C135" t="s">
        <v>1517</v>
      </c>
      <c r="D135" t="s">
        <v>732</v>
      </c>
      <c r="E135" t="s">
        <v>187</v>
      </c>
      <c r="F135" t="s">
        <v>188</v>
      </c>
      <c r="G135">
        <v>2</v>
      </c>
      <c r="H135">
        <v>661.91</v>
      </c>
      <c r="I135">
        <v>15</v>
      </c>
      <c r="J135">
        <v>198.57</v>
      </c>
      <c r="K135">
        <v>1125.25</v>
      </c>
      <c r="L135">
        <v>797.44</v>
      </c>
      <c r="M135">
        <v>327.81</v>
      </c>
      <c r="N135" t="s">
        <v>23</v>
      </c>
      <c r="O135" t="s">
        <v>24</v>
      </c>
      <c r="P135" t="s">
        <v>25</v>
      </c>
      <c r="Q135" s="9">
        <v>0.6020833333333333</v>
      </c>
      <c r="R135" t="s">
        <v>49</v>
      </c>
      <c r="S135" t="s">
        <v>4662</v>
      </c>
      <c r="T135" t="s">
        <v>4636</v>
      </c>
      <c r="U135">
        <v>661.91</v>
      </c>
      <c r="V135" t="s">
        <v>5106</v>
      </c>
      <c r="W135" t="s">
        <v>4964</v>
      </c>
      <c r="X135" t="s">
        <v>5199</v>
      </c>
      <c r="Y135" t="s">
        <v>4960</v>
      </c>
      <c r="Z135" t="s">
        <v>5200</v>
      </c>
      <c r="AA135" t="s">
        <v>4962</v>
      </c>
    </row>
    <row r="136" spans="1:27" x14ac:dyDescent="0.25">
      <c r="A136" t="s">
        <v>4471</v>
      </c>
      <c r="B136" s="8">
        <v>46103</v>
      </c>
      <c r="C136" t="s">
        <v>1188</v>
      </c>
      <c r="D136" t="s">
        <v>895</v>
      </c>
      <c r="E136" t="s">
        <v>187</v>
      </c>
      <c r="F136" t="s">
        <v>188</v>
      </c>
      <c r="G136">
        <v>7</v>
      </c>
      <c r="H136">
        <v>468.73</v>
      </c>
      <c r="I136">
        <v>5</v>
      </c>
      <c r="J136">
        <v>164.06</v>
      </c>
      <c r="K136">
        <v>3584.61</v>
      </c>
      <c r="L136">
        <v>2591.2600000000002</v>
      </c>
      <c r="M136">
        <v>993.35</v>
      </c>
      <c r="N136" t="s">
        <v>40</v>
      </c>
      <c r="O136" t="s">
        <v>24</v>
      </c>
      <c r="P136" t="s">
        <v>25</v>
      </c>
      <c r="Q136" s="9">
        <v>0.77569444444444446</v>
      </c>
      <c r="R136" t="s">
        <v>27</v>
      </c>
      <c r="S136" t="s">
        <v>4843</v>
      </c>
      <c r="T136" t="s">
        <v>4828</v>
      </c>
      <c r="U136">
        <v>438.7</v>
      </c>
      <c r="V136" t="s">
        <v>5202</v>
      </c>
      <c r="W136" t="s">
        <v>4958</v>
      </c>
      <c r="X136" t="s">
        <v>5199</v>
      </c>
      <c r="Y136" t="s">
        <v>4960</v>
      </c>
      <c r="Z136" t="s">
        <v>5200</v>
      </c>
      <c r="AA136" t="s">
        <v>4962</v>
      </c>
    </row>
    <row r="137" spans="1:27" x14ac:dyDescent="0.25">
      <c r="A137" t="s">
        <v>3604</v>
      </c>
      <c r="B137" s="8">
        <v>46014</v>
      </c>
      <c r="C137" t="s">
        <v>3182</v>
      </c>
      <c r="D137" t="s">
        <v>124</v>
      </c>
      <c r="E137" t="s">
        <v>187</v>
      </c>
      <c r="F137" t="s">
        <v>188</v>
      </c>
      <c r="G137">
        <v>4</v>
      </c>
      <c r="H137">
        <v>397.22</v>
      </c>
      <c r="I137">
        <v>10</v>
      </c>
      <c r="J137">
        <v>158.88999999999999</v>
      </c>
      <c r="K137">
        <v>1429.99</v>
      </c>
      <c r="L137">
        <v>1277.48</v>
      </c>
      <c r="M137">
        <v>152.51</v>
      </c>
      <c r="N137" t="s">
        <v>4971</v>
      </c>
      <c r="O137" t="s">
        <v>24</v>
      </c>
      <c r="P137" t="s">
        <v>25</v>
      </c>
      <c r="Q137" s="9">
        <v>0.60833333333333328</v>
      </c>
      <c r="R137" t="s">
        <v>49</v>
      </c>
      <c r="S137" t="s">
        <v>4697</v>
      </c>
      <c r="T137" t="s">
        <v>4672</v>
      </c>
      <c r="U137">
        <v>397.22</v>
      </c>
      <c r="V137" t="s">
        <v>5203</v>
      </c>
      <c r="W137" t="s">
        <v>4964</v>
      </c>
      <c r="X137" t="s">
        <v>5199</v>
      </c>
      <c r="Y137" t="s">
        <v>4960</v>
      </c>
      <c r="Z137" t="s">
        <v>5200</v>
      </c>
      <c r="AA137" t="s">
        <v>4962</v>
      </c>
    </row>
    <row r="138" spans="1:27" x14ac:dyDescent="0.25">
      <c r="A138" t="s">
        <v>2976</v>
      </c>
      <c r="B138" s="8">
        <v>46005</v>
      </c>
      <c r="C138" t="s">
        <v>29</v>
      </c>
      <c r="D138" t="s">
        <v>147</v>
      </c>
      <c r="E138" t="s">
        <v>355</v>
      </c>
      <c r="F138" t="s">
        <v>239</v>
      </c>
      <c r="G138">
        <v>2</v>
      </c>
      <c r="H138">
        <v>332.73</v>
      </c>
      <c r="I138">
        <v>0</v>
      </c>
      <c r="J138">
        <v>0</v>
      </c>
      <c r="K138">
        <v>765.28</v>
      </c>
      <c r="L138">
        <v>522.44000000000005</v>
      </c>
      <c r="M138">
        <v>242.84</v>
      </c>
      <c r="N138" t="s">
        <v>23</v>
      </c>
      <c r="O138" t="s">
        <v>24</v>
      </c>
      <c r="P138" t="s">
        <v>25</v>
      </c>
      <c r="Q138" s="9">
        <v>0.47013888888888888</v>
      </c>
      <c r="R138" t="s">
        <v>27</v>
      </c>
      <c r="S138" t="s">
        <v>4717</v>
      </c>
      <c r="T138" t="s">
        <v>4703</v>
      </c>
      <c r="U138">
        <v>332.73</v>
      </c>
      <c r="V138" t="s">
        <v>5139</v>
      </c>
      <c r="W138" t="s">
        <v>4964</v>
      </c>
      <c r="X138" t="s">
        <v>5015</v>
      </c>
      <c r="Y138" t="s">
        <v>4966</v>
      </c>
      <c r="Z138" t="s">
        <v>5204</v>
      </c>
      <c r="AA138" t="s">
        <v>4962</v>
      </c>
    </row>
    <row r="139" spans="1:27" x14ac:dyDescent="0.25">
      <c r="A139" t="s">
        <v>2043</v>
      </c>
      <c r="B139" s="8">
        <v>46298</v>
      </c>
      <c r="C139" t="s">
        <v>2044</v>
      </c>
      <c r="D139" t="s">
        <v>555</v>
      </c>
      <c r="E139" t="s">
        <v>355</v>
      </c>
      <c r="F139" t="s">
        <v>356</v>
      </c>
      <c r="G139">
        <v>3</v>
      </c>
      <c r="H139">
        <v>491.81</v>
      </c>
      <c r="I139">
        <v>10</v>
      </c>
      <c r="J139">
        <v>147.54</v>
      </c>
      <c r="K139">
        <v>1327.89</v>
      </c>
      <c r="L139">
        <v>1096.71</v>
      </c>
      <c r="M139">
        <v>231.18</v>
      </c>
      <c r="N139" t="s">
        <v>40</v>
      </c>
      <c r="O139" t="s">
        <v>24</v>
      </c>
      <c r="P139" t="s">
        <v>25</v>
      </c>
      <c r="Q139" s="9">
        <v>0.47013888888888888</v>
      </c>
      <c r="R139" t="s">
        <v>49</v>
      </c>
      <c r="S139" t="s">
        <v>4797</v>
      </c>
      <c r="T139" t="s">
        <v>4776</v>
      </c>
      <c r="U139">
        <v>491.81</v>
      </c>
      <c r="V139" t="s">
        <v>5181</v>
      </c>
      <c r="W139" t="s">
        <v>4958</v>
      </c>
      <c r="X139" t="s">
        <v>5205</v>
      </c>
      <c r="Y139" t="s">
        <v>4960</v>
      </c>
      <c r="Z139" t="s">
        <v>5204</v>
      </c>
      <c r="AA139" t="s">
        <v>4962</v>
      </c>
    </row>
    <row r="140" spans="1:27" x14ac:dyDescent="0.25">
      <c r="A140" t="s">
        <v>3886</v>
      </c>
      <c r="B140" s="8">
        <v>46112</v>
      </c>
      <c r="C140" t="s">
        <v>1953</v>
      </c>
      <c r="D140" t="s">
        <v>905</v>
      </c>
      <c r="E140" t="s">
        <v>355</v>
      </c>
      <c r="F140" t="s">
        <v>356</v>
      </c>
      <c r="G140">
        <v>2</v>
      </c>
      <c r="H140">
        <v>464.41</v>
      </c>
      <c r="I140">
        <v>0</v>
      </c>
      <c r="J140">
        <v>0</v>
      </c>
      <c r="K140">
        <v>928.82</v>
      </c>
      <c r="L140">
        <v>795.38</v>
      </c>
      <c r="M140">
        <v>133.44</v>
      </c>
      <c r="N140" t="s">
        <v>47</v>
      </c>
      <c r="O140" t="s">
        <v>24</v>
      </c>
      <c r="P140" t="s">
        <v>25</v>
      </c>
      <c r="Q140" s="9">
        <v>0.61944444444444446</v>
      </c>
      <c r="R140" t="s">
        <v>49</v>
      </c>
      <c r="S140" t="s">
        <v>4686</v>
      </c>
      <c r="T140" t="s">
        <v>4672</v>
      </c>
      <c r="U140">
        <v>464.41</v>
      </c>
      <c r="V140" t="s">
        <v>5058</v>
      </c>
      <c r="W140" t="s">
        <v>4964</v>
      </c>
      <c r="X140" t="s">
        <v>5205</v>
      </c>
      <c r="Y140" t="s">
        <v>4960</v>
      </c>
      <c r="Z140" t="s">
        <v>5204</v>
      </c>
      <c r="AA140" t="s">
        <v>4962</v>
      </c>
    </row>
    <row r="141" spans="1:27" x14ac:dyDescent="0.25">
      <c r="A141" t="s">
        <v>3684</v>
      </c>
      <c r="B141" s="8">
        <v>46007</v>
      </c>
      <c r="C141" t="s">
        <v>307</v>
      </c>
      <c r="D141" t="s">
        <v>566</v>
      </c>
      <c r="E141" t="s">
        <v>120</v>
      </c>
      <c r="F141" t="s">
        <v>1908</v>
      </c>
      <c r="G141">
        <v>3</v>
      </c>
      <c r="H141">
        <v>346.68</v>
      </c>
      <c r="I141">
        <v>0</v>
      </c>
      <c r="J141">
        <v>0</v>
      </c>
      <c r="K141">
        <v>1040.04</v>
      </c>
      <c r="L141">
        <v>766.47</v>
      </c>
      <c r="M141">
        <v>273.57</v>
      </c>
      <c r="N141" t="s">
        <v>4971</v>
      </c>
      <c r="O141" t="s">
        <v>24</v>
      </c>
      <c r="P141" t="s">
        <v>25</v>
      </c>
      <c r="Q141" s="9">
        <v>0.39583333333333331</v>
      </c>
      <c r="R141" t="s">
        <v>49</v>
      </c>
      <c r="S141" t="s">
        <v>4767</v>
      </c>
      <c r="T141" t="s">
        <v>4752</v>
      </c>
      <c r="U141">
        <v>328.59</v>
      </c>
      <c r="V141" t="s">
        <v>5035</v>
      </c>
      <c r="W141" t="s">
        <v>4958</v>
      </c>
      <c r="X141" t="s">
        <v>5206</v>
      </c>
      <c r="Y141" t="s">
        <v>4966</v>
      </c>
      <c r="Z141" t="s">
        <v>5207</v>
      </c>
      <c r="AA141" t="s">
        <v>4962</v>
      </c>
    </row>
    <row r="142" spans="1:27" x14ac:dyDescent="0.25">
      <c r="A142" t="s">
        <v>2908</v>
      </c>
      <c r="B142" s="8">
        <v>46047</v>
      </c>
      <c r="C142" t="s">
        <v>1200</v>
      </c>
      <c r="D142" t="s">
        <v>1382</v>
      </c>
      <c r="E142" t="s">
        <v>120</v>
      </c>
      <c r="F142" t="s">
        <v>401</v>
      </c>
      <c r="G142">
        <v>2</v>
      </c>
      <c r="H142">
        <v>317.99</v>
      </c>
      <c r="I142">
        <v>0</v>
      </c>
      <c r="J142">
        <v>0</v>
      </c>
      <c r="K142">
        <v>731.38</v>
      </c>
      <c r="L142">
        <v>470.1</v>
      </c>
      <c r="M142">
        <v>261.27999999999997</v>
      </c>
      <c r="N142" t="s">
        <v>4971</v>
      </c>
      <c r="O142" t="s">
        <v>345</v>
      </c>
      <c r="P142" t="s">
        <v>25</v>
      </c>
      <c r="Q142" s="9">
        <v>0.85763888888888884</v>
      </c>
      <c r="R142" t="s">
        <v>27</v>
      </c>
      <c r="S142" t="s">
        <v>4774</v>
      </c>
      <c r="T142" t="s">
        <v>4752</v>
      </c>
      <c r="U142">
        <v>317.99</v>
      </c>
      <c r="V142" t="s">
        <v>5052</v>
      </c>
      <c r="W142" t="s">
        <v>4968</v>
      </c>
      <c r="X142" t="s">
        <v>5002</v>
      </c>
      <c r="Y142" t="s">
        <v>4970</v>
      </c>
      <c r="Z142" t="s">
        <v>5207</v>
      </c>
      <c r="AA142" t="s">
        <v>4962</v>
      </c>
    </row>
    <row r="143" spans="1:27" x14ac:dyDescent="0.25">
      <c r="A143" t="s">
        <v>3140</v>
      </c>
      <c r="B143" s="8">
        <v>46014</v>
      </c>
      <c r="C143" t="s">
        <v>2332</v>
      </c>
      <c r="D143" t="s">
        <v>555</v>
      </c>
      <c r="E143" t="s">
        <v>120</v>
      </c>
      <c r="F143" t="s">
        <v>601</v>
      </c>
      <c r="G143">
        <v>4</v>
      </c>
      <c r="H143">
        <v>522.72</v>
      </c>
      <c r="I143">
        <v>0</v>
      </c>
      <c r="J143">
        <v>0</v>
      </c>
      <c r="K143">
        <v>2090.88</v>
      </c>
      <c r="L143">
        <v>1462.28</v>
      </c>
      <c r="M143">
        <v>628.6</v>
      </c>
      <c r="N143" t="s">
        <v>68</v>
      </c>
      <c r="O143" t="s">
        <v>345</v>
      </c>
      <c r="P143" t="s">
        <v>25</v>
      </c>
      <c r="Q143" s="9">
        <v>0.73333333333333328</v>
      </c>
      <c r="R143" t="s">
        <v>49</v>
      </c>
      <c r="S143" t="s">
        <v>4797</v>
      </c>
      <c r="T143" t="s">
        <v>4776</v>
      </c>
      <c r="U143">
        <v>491.81</v>
      </c>
      <c r="V143" t="s">
        <v>5208</v>
      </c>
      <c r="W143" t="s">
        <v>4958</v>
      </c>
      <c r="X143" t="s">
        <v>5209</v>
      </c>
      <c r="Y143" t="s">
        <v>4966</v>
      </c>
      <c r="Z143" t="s">
        <v>5207</v>
      </c>
      <c r="AA143" t="s">
        <v>4962</v>
      </c>
    </row>
    <row r="144" spans="1:27" x14ac:dyDescent="0.25">
      <c r="A144" t="s">
        <v>4577</v>
      </c>
      <c r="B144" s="8">
        <v>46068</v>
      </c>
      <c r="C144" t="s">
        <v>1013</v>
      </c>
      <c r="D144" t="s">
        <v>895</v>
      </c>
      <c r="E144" t="s">
        <v>120</v>
      </c>
      <c r="F144" t="s">
        <v>2212</v>
      </c>
      <c r="G144">
        <v>5</v>
      </c>
      <c r="H144">
        <v>487.64</v>
      </c>
      <c r="I144">
        <v>5</v>
      </c>
      <c r="J144">
        <v>121.91</v>
      </c>
      <c r="K144">
        <v>2663.73</v>
      </c>
      <c r="L144">
        <v>1850.9</v>
      </c>
      <c r="M144">
        <v>812.83</v>
      </c>
      <c r="N144" t="s">
        <v>47</v>
      </c>
      <c r="O144" t="s">
        <v>24</v>
      </c>
      <c r="P144" t="s">
        <v>25</v>
      </c>
      <c r="Q144" s="9">
        <v>0.46458333333333335</v>
      </c>
      <c r="R144" t="s">
        <v>27</v>
      </c>
      <c r="S144" t="s">
        <v>4843</v>
      </c>
      <c r="T144" t="s">
        <v>4828</v>
      </c>
      <c r="U144">
        <v>438.7</v>
      </c>
      <c r="V144" t="s">
        <v>5210</v>
      </c>
      <c r="W144" t="s">
        <v>4958</v>
      </c>
      <c r="X144" t="s">
        <v>5211</v>
      </c>
      <c r="Y144" t="s">
        <v>5011</v>
      </c>
      <c r="Z144" t="s">
        <v>5207</v>
      </c>
      <c r="AA144" t="s">
        <v>4962</v>
      </c>
    </row>
    <row r="145" spans="1:27" x14ac:dyDescent="0.25">
      <c r="A145" t="s">
        <v>2390</v>
      </c>
      <c r="B145" s="8">
        <v>46009</v>
      </c>
      <c r="D145" t="s">
        <v>2391</v>
      </c>
      <c r="E145" t="s">
        <v>1309</v>
      </c>
      <c r="F145" t="s">
        <v>654</v>
      </c>
      <c r="G145">
        <v>4</v>
      </c>
      <c r="H145">
        <v>168.55</v>
      </c>
      <c r="I145">
        <v>20</v>
      </c>
      <c r="J145">
        <v>134.84</v>
      </c>
      <c r="K145">
        <v>539.36</v>
      </c>
      <c r="L145">
        <v>511.92</v>
      </c>
      <c r="M145">
        <v>27.44</v>
      </c>
      <c r="N145" t="s">
        <v>4971</v>
      </c>
      <c r="O145" t="s">
        <v>24</v>
      </c>
      <c r="P145" t="s">
        <v>55</v>
      </c>
      <c r="Q145" s="9">
        <v>0.49583333333333335</v>
      </c>
      <c r="R145" t="s">
        <v>49</v>
      </c>
      <c r="S145" t="s">
        <v>4885</v>
      </c>
      <c r="T145" t="s">
        <v>4864</v>
      </c>
      <c r="U145">
        <v>150.04</v>
      </c>
      <c r="X145" t="s">
        <v>5028</v>
      </c>
      <c r="Y145" t="s">
        <v>4960</v>
      </c>
      <c r="Z145" t="s">
        <v>5212</v>
      </c>
      <c r="AA145" t="s">
        <v>4962</v>
      </c>
    </row>
    <row r="146" spans="1:27" x14ac:dyDescent="0.25">
      <c r="A146" t="s">
        <v>2277</v>
      </c>
      <c r="B146" s="8">
        <v>46010</v>
      </c>
      <c r="C146" t="s">
        <v>2278</v>
      </c>
      <c r="D146" t="s">
        <v>130</v>
      </c>
      <c r="E146" t="s">
        <v>1309</v>
      </c>
      <c r="F146" t="s">
        <v>520</v>
      </c>
      <c r="G146">
        <v>3</v>
      </c>
      <c r="H146">
        <v>379.12</v>
      </c>
      <c r="I146">
        <v>5</v>
      </c>
      <c r="J146">
        <v>56.87</v>
      </c>
      <c r="K146">
        <v>1080.49</v>
      </c>
      <c r="L146">
        <v>879.15</v>
      </c>
      <c r="M146">
        <v>201.34</v>
      </c>
      <c r="N146" t="s">
        <v>68</v>
      </c>
      <c r="O146" t="s">
        <v>24</v>
      </c>
      <c r="P146" t="s">
        <v>55</v>
      </c>
      <c r="Q146" s="9">
        <v>0.39583333333333331</v>
      </c>
      <c r="R146" t="s">
        <v>49</v>
      </c>
      <c r="S146" t="s">
        <v>4923</v>
      </c>
      <c r="T146" t="s">
        <v>4908</v>
      </c>
      <c r="U146">
        <v>379.12</v>
      </c>
      <c r="V146" t="s">
        <v>5213</v>
      </c>
      <c r="W146" t="s">
        <v>4964</v>
      </c>
      <c r="X146" t="s">
        <v>5214</v>
      </c>
      <c r="Y146" t="s">
        <v>4966</v>
      </c>
      <c r="Z146" t="s">
        <v>5212</v>
      </c>
      <c r="AA146" t="s">
        <v>4962</v>
      </c>
    </row>
    <row r="147" spans="1:27" x14ac:dyDescent="0.25">
      <c r="A147" t="s">
        <v>4451</v>
      </c>
      <c r="B147" s="8">
        <v>46011</v>
      </c>
      <c r="C147" t="s">
        <v>1615</v>
      </c>
      <c r="D147" t="s">
        <v>549</v>
      </c>
      <c r="E147" t="s">
        <v>1309</v>
      </c>
      <c r="F147" t="s">
        <v>1586</v>
      </c>
      <c r="G147">
        <v>5</v>
      </c>
      <c r="H147">
        <v>221.61</v>
      </c>
      <c r="I147">
        <v>10</v>
      </c>
      <c r="J147">
        <v>110.81</v>
      </c>
      <c r="K147">
        <v>1146.83</v>
      </c>
      <c r="L147">
        <v>910.85</v>
      </c>
      <c r="M147">
        <v>235.98</v>
      </c>
      <c r="N147" t="s">
        <v>133</v>
      </c>
      <c r="O147" t="s">
        <v>24</v>
      </c>
      <c r="P147" t="s">
        <v>55</v>
      </c>
      <c r="Q147" s="9">
        <v>0.89027777777777772</v>
      </c>
      <c r="R147" t="s">
        <v>27</v>
      </c>
      <c r="S147" t="s">
        <v>4832</v>
      </c>
      <c r="T147" t="s">
        <v>4828</v>
      </c>
      <c r="U147">
        <v>221.61</v>
      </c>
      <c r="V147" t="s">
        <v>5016</v>
      </c>
      <c r="W147" t="s">
        <v>4968</v>
      </c>
      <c r="X147" t="s">
        <v>5148</v>
      </c>
      <c r="Y147" t="s">
        <v>4966</v>
      </c>
      <c r="Z147" t="s">
        <v>5212</v>
      </c>
      <c r="AA147" t="s">
        <v>4962</v>
      </c>
    </row>
    <row r="148" spans="1:27" x14ac:dyDescent="0.25">
      <c r="A148" t="s">
        <v>4594</v>
      </c>
      <c r="B148" s="8">
        <v>46096</v>
      </c>
      <c r="C148" t="s">
        <v>2278</v>
      </c>
      <c r="D148" t="s">
        <v>405</v>
      </c>
      <c r="E148" t="s">
        <v>327</v>
      </c>
      <c r="F148" t="s">
        <v>328</v>
      </c>
      <c r="G148">
        <v>2</v>
      </c>
      <c r="H148">
        <v>440.5</v>
      </c>
      <c r="I148">
        <v>10</v>
      </c>
      <c r="J148">
        <v>88.1</v>
      </c>
      <c r="K148">
        <v>911.83</v>
      </c>
      <c r="L148">
        <v>508.1</v>
      </c>
      <c r="M148">
        <v>403.73</v>
      </c>
      <c r="N148" t="s">
        <v>23</v>
      </c>
      <c r="O148" t="s">
        <v>24</v>
      </c>
      <c r="P148" t="s">
        <v>55</v>
      </c>
      <c r="Q148" s="9">
        <v>0.66249999999999998</v>
      </c>
      <c r="R148" t="s">
        <v>27</v>
      </c>
      <c r="S148" t="s">
        <v>4642</v>
      </c>
      <c r="T148" t="s">
        <v>4636</v>
      </c>
      <c r="U148">
        <v>440.5</v>
      </c>
      <c r="V148" t="s">
        <v>5213</v>
      </c>
      <c r="W148" t="s">
        <v>4964</v>
      </c>
      <c r="X148" t="s">
        <v>5215</v>
      </c>
      <c r="Y148" t="s">
        <v>4960</v>
      </c>
      <c r="Z148" t="s">
        <v>5216</v>
      </c>
      <c r="AA148" t="s">
        <v>4962</v>
      </c>
    </row>
    <row r="149" spans="1:27" x14ac:dyDescent="0.25">
      <c r="A149" t="s">
        <v>1272</v>
      </c>
      <c r="B149" s="8">
        <v>46003</v>
      </c>
      <c r="C149" t="s">
        <v>502</v>
      </c>
      <c r="D149" t="s">
        <v>52</v>
      </c>
      <c r="E149" t="s">
        <v>327</v>
      </c>
      <c r="F149" t="s">
        <v>328</v>
      </c>
      <c r="G149">
        <v>4</v>
      </c>
      <c r="H149">
        <v>313.47000000000003</v>
      </c>
      <c r="I149">
        <v>0</v>
      </c>
      <c r="J149">
        <v>0</v>
      </c>
      <c r="K149">
        <v>1253.8800000000001</v>
      </c>
      <c r="L149">
        <v>984.48</v>
      </c>
      <c r="M149">
        <v>269.39999999999998</v>
      </c>
      <c r="N149" t="s">
        <v>40</v>
      </c>
      <c r="O149" t="s">
        <v>24</v>
      </c>
      <c r="P149" t="s">
        <v>25</v>
      </c>
      <c r="Q149" s="9">
        <v>0.72638888888888886</v>
      </c>
      <c r="R149" t="s">
        <v>49</v>
      </c>
      <c r="S149" t="s">
        <v>4701</v>
      </c>
      <c r="T149" t="s">
        <v>4672</v>
      </c>
      <c r="U149">
        <v>313.47000000000003</v>
      </c>
      <c r="V149" t="s">
        <v>5217</v>
      </c>
      <c r="W149" t="s">
        <v>4964</v>
      </c>
      <c r="X149" t="s">
        <v>5215</v>
      </c>
      <c r="Y149" t="s">
        <v>4960</v>
      </c>
      <c r="Z149" t="s">
        <v>5216</v>
      </c>
      <c r="AA149" t="s">
        <v>4962</v>
      </c>
    </row>
    <row r="150" spans="1:27" x14ac:dyDescent="0.25">
      <c r="A150" t="s">
        <v>4305</v>
      </c>
      <c r="B150" s="8">
        <v>46359</v>
      </c>
      <c r="C150" t="s">
        <v>690</v>
      </c>
      <c r="D150" t="s">
        <v>470</v>
      </c>
      <c r="E150" t="s">
        <v>576</v>
      </c>
      <c r="F150" t="s">
        <v>577</v>
      </c>
      <c r="G150">
        <v>5</v>
      </c>
      <c r="H150">
        <v>589.75</v>
      </c>
      <c r="I150">
        <v>20</v>
      </c>
      <c r="J150">
        <v>589.75</v>
      </c>
      <c r="K150">
        <v>2359</v>
      </c>
      <c r="L150">
        <v>1718.25</v>
      </c>
      <c r="M150">
        <v>640.75</v>
      </c>
      <c r="N150" t="s">
        <v>40</v>
      </c>
      <c r="O150" t="s">
        <v>24</v>
      </c>
      <c r="P150" t="s">
        <v>55</v>
      </c>
      <c r="Q150" s="9">
        <v>0.39513888888888887</v>
      </c>
      <c r="R150" t="s">
        <v>49</v>
      </c>
      <c r="S150" t="s">
        <v>4646</v>
      </c>
      <c r="T150" t="s">
        <v>4636</v>
      </c>
      <c r="U150">
        <v>589.75</v>
      </c>
      <c r="V150" t="s">
        <v>5218</v>
      </c>
      <c r="W150" t="s">
        <v>4968</v>
      </c>
      <c r="X150" t="s">
        <v>5219</v>
      </c>
      <c r="Y150" t="s">
        <v>5011</v>
      </c>
      <c r="Z150" t="s">
        <v>5220</v>
      </c>
      <c r="AA150" t="s">
        <v>5060</v>
      </c>
    </row>
    <row r="151" spans="1:27" x14ac:dyDescent="0.25">
      <c r="A151" t="s">
        <v>2858</v>
      </c>
      <c r="B151" s="8">
        <v>46066</v>
      </c>
      <c r="C151" t="s">
        <v>670</v>
      </c>
      <c r="D151" t="s">
        <v>314</v>
      </c>
      <c r="E151" t="s">
        <v>576</v>
      </c>
      <c r="F151" t="s">
        <v>577</v>
      </c>
      <c r="G151">
        <v>5</v>
      </c>
      <c r="H151">
        <v>329.69</v>
      </c>
      <c r="I151">
        <v>15</v>
      </c>
      <c r="J151">
        <v>247.27</v>
      </c>
      <c r="K151">
        <v>1401.18</v>
      </c>
      <c r="L151">
        <v>1236.25</v>
      </c>
      <c r="M151">
        <v>164.93</v>
      </c>
      <c r="N151" t="s">
        <v>47</v>
      </c>
      <c r="O151" t="s">
        <v>24</v>
      </c>
      <c r="P151" t="s">
        <v>25</v>
      </c>
      <c r="Q151" s="9">
        <v>0.52708333333333335</v>
      </c>
      <c r="R151" t="s">
        <v>49</v>
      </c>
      <c r="S151" t="s">
        <v>4707</v>
      </c>
      <c r="T151" t="s">
        <v>4703</v>
      </c>
      <c r="U151">
        <v>329.69</v>
      </c>
      <c r="V151" t="s">
        <v>5221</v>
      </c>
      <c r="W151" t="s">
        <v>4968</v>
      </c>
      <c r="X151" t="s">
        <v>5219</v>
      </c>
      <c r="Y151" t="s">
        <v>5011</v>
      </c>
      <c r="Z151" t="s">
        <v>5220</v>
      </c>
      <c r="AA151" t="s">
        <v>5060</v>
      </c>
    </row>
    <row r="152" spans="1:27" x14ac:dyDescent="0.25">
      <c r="A152" t="s">
        <v>4165</v>
      </c>
      <c r="B152" s="8">
        <v>46038</v>
      </c>
      <c r="C152" t="s">
        <v>2385</v>
      </c>
      <c r="D152" t="s">
        <v>566</v>
      </c>
      <c r="E152" t="s">
        <v>2594</v>
      </c>
      <c r="F152" t="s">
        <v>1039</v>
      </c>
      <c r="G152">
        <v>3</v>
      </c>
      <c r="H152">
        <v>328.59</v>
      </c>
      <c r="I152">
        <v>0</v>
      </c>
      <c r="J152">
        <v>0</v>
      </c>
      <c r="K152">
        <v>985.77</v>
      </c>
      <c r="L152">
        <v>766.47</v>
      </c>
      <c r="M152">
        <v>219.3</v>
      </c>
      <c r="N152" t="s">
        <v>47</v>
      </c>
      <c r="O152" t="s">
        <v>24</v>
      </c>
      <c r="P152" t="s">
        <v>25</v>
      </c>
      <c r="Q152" s="9">
        <v>0.55069444444444449</v>
      </c>
      <c r="R152" t="s">
        <v>49</v>
      </c>
      <c r="S152" t="s">
        <v>4767</v>
      </c>
      <c r="T152" t="s">
        <v>4752</v>
      </c>
      <c r="U152">
        <v>328.59</v>
      </c>
      <c r="V152" t="s">
        <v>5086</v>
      </c>
      <c r="W152" t="s">
        <v>4968</v>
      </c>
      <c r="X152" t="s">
        <v>5222</v>
      </c>
      <c r="Y152" t="s">
        <v>4966</v>
      </c>
      <c r="Z152" t="s">
        <v>5223</v>
      </c>
      <c r="AA152" t="s">
        <v>5060</v>
      </c>
    </row>
    <row r="153" spans="1:27" x14ac:dyDescent="0.25">
      <c r="A153" t="s">
        <v>2971</v>
      </c>
      <c r="B153" s="8">
        <v>46012</v>
      </c>
      <c r="C153" t="s">
        <v>1197</v>
      </c>
      <c r="D153" t="s">
        <v>84</v>
      </c>
      <c r="E153" t="s">
        <v>584</v>
      </c>
      <c r="F153" t="s">
        <v>2318</v>
      </c>
      <c r="G153">
        <v>7</v>
      </c>
      <c r="H153">
        <v>286.44</v>
      </c>
      <c r="I153">
        <v>0</v>
      </c>
      <c r="J153">
        <v>0</v>
      </c>
      <c r="K153">
        <v>2305.84</v>
      </c>
      <c r="L153">
        <v>1358.42</v>
      </c>
      <c r="M153">
        <v>947.42</v>
      </c>
      <c r="N153" t="s">
        <v>47</v>
      </c>
      <c r="O153" t="s">
        <v>24</v>
      </c>
      <c r="P153" t="s">
        <v>55</v>
      </c>
      <c r="Q153" s="9">
        <v>0.8</v>
      </c>
      <c r="R153" t="s">
        <v>27</v>
      </c>
      <c r="S153" t="s">
        <v>4823</v>
      </c>
      <c r="T153" t="s">
        <v>4805</v>
      </c>
      <c r="U153">
        <v>260.93</v>
      </c>
      <c r="V153" t="s">
        <v>5224</v>
      </c>
      <c r="W153" t="s">
        <v>4958</v>
      </c>
      <c r="X153" t="s">
        <v>5225</v>
      </c>
      <c r="Y153" t="s">
        <v>5011</v>
      </c>
      <c r="Z153" t="s">
        <v>5226</v>
      </c>
      <c r="AA153" t="s">
        <v>5060</v>
      </c>
    </row>
    <row r="154" spans="1:27" x14ac:dyDescent="0.25">
      <c r="A154" t="s">
        <v>174</v>
      </c>
      <c r="B154" s="8">
        <v>46074</v>
      </c>
      <c r="C154" t="s">
        <v>175</v>
      </c>
      <c r="D154" t="s">
        <v>176</v>
      </c>
      <c r="E154" t="s">
        <v>177</v>
      </c>
      <c r="F154" t="s">
        <v>178</v>
      </c>
      <c r="G154">
        <v>2</v>
      </c>
      <c r="H154">
        <v>355.64</v>
      </c>
      <c r="I154">
        <v>0</v>
      </c>
      <c r="J154">
        <v>0</v>
      </c>
      <c r="K154">
        <v>817.97</v>
      </c>
      <c r="L154">
        <v>606.82000000000005</v>
      </c>
      <c r="M154">
        <v>211.15</v>
      </c>
      <c r="N154" t="s">
        <v>47</v>
      </c>
      <c r="O154" t="s">
        <v>24</v>
      </c>
      <c r="P154" t="s">
        <v>25</v>
      </c>
      <c r="Q154" s="9">
        <v>0.44583333333333336</v>
      </c>
      <c r="R154" t="s">
        <v>27</v>
      </c>
      <c r="S154" t="s">
        <v>4860</v>
      </c>
      <c r="T154" t="s">
        <v>4847</v>
      </c>
      <c r="U154">
        <v>355.64</v>
      </c>
      <c r="V154" t="s">
        <v>5132</v>
      </c>
      <c r="W154" t="s">
        <v>4968</v>
      </c>
      <c r="X154" t="s">
        <v>5130</v>
      </c>
      <c r="Y154" t="s">
        <v>4966</v>
      </c>
      <c r="Z154" t="s">
        <v>5227</v>
      </c>
      <c r="AA154" t="s">
        <v>5060</v>
      </c>
    </row>
    <row r="155" spans="1:27" x14ac:dyDescent="0.25">
      <c r="A155" t="s">
        <v>2735</v>
      </c>
      <c r="B155" s="8">
        <v>46054</v>
      </c>
      <c r="C155" t="s">
        <v>213</v>
      </c>
      <c r="D155" t="s">
        <v>2135</v>
      </c>
      <c r="E155" t="s">
        <v>1343</v>
      </c>
      <c r="F155" t="s">
        <v>1344</v>
      </c>
      <c r="G155">
        <v>1</v>
      </c>
      <c r="H155">
        <v>68.95</v>
      </c>
      <c r="I155">
        <v>0</v>
      </c>
      <c r="J155">
        <v>0</v>
      </c>
      <c r="K155">
        <v>68.95</v>
      </c>
      <c r="L155">
        <v>57.89</v>
      </c>
      <c r="M155">
        <v>11.06</v>
      </c>
      <c r="N155" t="s">
        <v>23</v>
      </c>
      <c r="O155" t="s">
        <v>24</v>
      </c>
      <c r="P155" t="s">
        <v>25</v>
      </c>
      <c r="Q155" s="9">
        <v>0.65069444444444446</v>
      </c>
      <c r="R155" t="s">
        <v>49</v>
      </c>
      <c r="S155" t="s">
        <v>4748</v>
      </c>
      <c r="T155" t="s">
        <v>4729</v>
      </c>
      <c r="U155">
        <v>68.95</v>
      </c>
      <c r="V155" t="s">
        <v>5088</v>
      </c>
      <c r="W155" t="s">
        <v>4968</v>
      </c>
      <c r="X155" t="s">
        <v>5228</v>
      </c>
      <c r="Y155" t="s">
        <v>4960</v>
      </c>
      <c r="Z155" t="s">
        <v>5229</v>
      </c>
      <c r="AA155" t="s">
        <v>5060</v>
      </c>
    </row>
    <row r="156" spans="1:27" x14ac:dyDescent="0.25">
      <c r="A156" t="s">
        <v>1566</v>
      </c>
      <c r="B156" s="8">
        <v>46009</v>
      </c>
      <c r="C156" t="s">
        <v>1567</v>
      </c>
      <c r="D156" t="s">
        <v>44</v>
      </c>
      <c r="E156" t="s">
        <v>700</v>
      </c>
      <c r="F156" t="s">
        <v>1481</v>
      </c>
      <c r="G156">
        <v>2</v>
      </c>
      <c r="H156">
        <v>398.25</v>
      </c>
      <c r="I156">
        <v>10</v>
      </c>
      <c r="J156">
        <v>79.650000000000006</v>
      </c>
      <c r="K156">
        <v>716.85</v>
      </c>
      <c r="L156">
        <v>473.08</v>
      </c>
      <c r="M156">
        <v>243.77</v>
      </c>
      <c r="N156" t="s">
        <v>23</v>
      </c>
      <c r="O156" t="s">
        <v>24</v>
      </c>
      <c r="P156" t="s">
        <v>25</v>
      </c>
      <c r="Q156" s="9">
        <v>0.43125000000000002</v>
      </c>
      <c r="R156" t="s">
        <v>49</v>
      </c>
      <c r="S156" t="s">
        <v>4650</v>
      </c>
      <c r="T156" t="s">
        <v>4636</v>
      </c>
      <c r="U156">
        <v>398.25</v>
      </c>
      <c r="V156" t="s">
        <v>5098</v>
      </c>
      <c r="W156" t="s">
        <v>4968</v>
      </c>
      <c r="X156" t="s">
        <v>5230</v>
      </c>
      <c r="Y156" t="s">
        <v>4960</v>
      </c>
      <c r="Z156" t="s">
        <v>5231</v>
      </c>
      <c r="AA156" t="s">
        <v>5060</v>
      </c>
    </row>
    <row r="157" spans="1:27" x14ac:dyDescent="0.25">
      <c r="A157" t="s">
        <v>2965</v>
      </c>
      <c r="B157" s="8">
        <v>45912</v>
      </c>
      <c r="C157" t="s">
        <v>169</v>
      </c>
      <c r="D157" t="s">
        <v>566</v>
      </c>
      <c r="E157" t="s">
        <v>700</v>
      </c>
      <c r="F157" t="s">
        <v>1481</v>
      </c>
      <c r="G157">
        <v>1</v>
      </c>
      <c r="H157">
        <v>328.59</v>
      </c>
      <c r="I157">
        <v>0</v>
      </c>
      <c r="J157">
        <v>0</v>
      </c>
      <c r="K157">
        <v>328.59</v>
      </c>
      <c r="L157">
        <v>255.49</v>
      </c>
      <c r="M157">
        <v>73.099999999999994</v>
      </c>
      <c r="N157" t="s">
        <v>23</v>
      </c>
      <c r="O157" t="s">
        <v>24</v>
      </c>
      <c r="P157" t="s">
        <v>25</v>
      </c>
      <c r="Q157" s="9">
        <v>0.50624999999999998</v>
      </c>
      <c r="R157" t="s">
        <v>49</v>
      </c>
      <c r="S157" t="s">
        <v>4767</v>
      </c>
      <c r="T157" t="s">
        <v>4752</v>
      </c>
      <c r="U157">
        <v>328.59</v>
      </c>
      <c r="V157" t="s">
        <v>5040</v>
      </c>
      <c r="W157" t="s">
        <v>4968</v>
      </c>
      <c r="X157" t="s">
        <v>5230</v>
      </c>
      <c r="Y157" t="s">
        <v>4960</v>
      </c>
      <c r="Z157" t="s">
        <v>5231</v>
      </c>
      <c r="AA157" t="s">
        <v>5060</v>
      </c>
    </row>
    <row r="158" spans="1:27" x14ac:dyDescent="0.25">
      <c r="A158" t="s">
        <v>4159</v>
      </c>
      <c r="B158" s="8">
        <v>46100</v>
      </c>
      <c r="C158" t="s">
        <v>3151</v>
      </c>
      <c r="D158" t="s">
        <v>203</v>
      </c>
      <c r="E158" t="s">
        <v>1289</v>
      </c>
      <c r="F158" t="s">
        <v>316</v>
      </c>
      <c r="G158">
        <v>7</v>
      </c>
      <c r="H158">
        <v>218.72</v>
      </c>
      <c r="I158">
        <v>0</v>
      </c>
      <c r="J158">
        <v>0</v>
      </c>
      <c r="K158">
        <v>1531.04</v>
      </c>
      <c r="L158">
        <v>1191.4000000000001</v>
      </c>
      <c r="M158">
        <v>339.64</v>
      </c>
      <c r="N158" t="s">
        <v>133</v>
      </c>
      <c r="O158" t="s">
        <v>24</v>
      </c>
      <c r="P158" t="s">
        <v>25</v>
      </c>
      <c r="Q158" s="9">
        <v>0.86597222222222225</v>
      </c>
      <c r="R158" t="s">
        <v>49</v>
      </c>
      <c r="S158" t="s">
        <v>4852</v>
      </c>
      <c r="T158" t="s">
        <v>4847</v>
      </c>
      <c r="U158">
        <v>205.93</v>
      </c>
      <c r="V158" t="s">
        <v>5232</v>
      </c>
      <c r="W158" t="s">
        <v>4958</v>
      </c>
      <c r="X158" t="s">
        <v>5233</v>
      </c>
      <c r="Y158" t="s">
        <v>5007</v>
      </c>
      <c r="Z158" t="s">
        <v>5234</v>
      </c>
      <c r="AA158" t="s">
        <v>5060</v>
      </c>
    </row>
    <row r="159" spans="1:27" x14ac:dyDescent="0.25">
      <c r="A159" t="s">
        <v>2890</v>
      </c>
      <c r="B159" s="8">
        <v>46008</v>
      </c>
      <c r="C159" t="s">
        <v>51</v>
      </c>
      <c r="D159" t="s">
        <v>882</v>
      </c>
      <c r="E159" t="s">
        <v>728</v>
      </c>
      <c r="F159" t="s">
        <v>239</v>
      </c>
      <c r="G159">
        <v>7</v>
      </c>
      <c r="H159">
        <v>293.79000000000002</v>
      </c>
      <c r="I159">
        <v>5</v>
      </c>
      <c r="J159">
        <v>102.83</v>
      </c>
      <c r="K159">
        <v>1953.7</v>
      </c>
      <c r="L159">
        <v>1362.48</v>
      </c>
      <c r="M159">
        <v>591.22</v>
      </c>
      <c r="N159" t="s">
        <v>68</v>
      </c>
      <c r="O159" t="s">
        <v>24</v>
      </c>
      <c r="P159" t="s">
        <v>25</v>
      </c>
      <c r="Q159" s="9">
        <v>0.39027777777777778</v>
      </c>
      <c r="R159" t="s">
        <v>49</v>
      </c>
      <c r="S159" t="s">
        <v>4768</v>
      </c>
      <c r="T159" t="s">
        <v>4752</v>
      </c>
      <c r="U159">
        <v>262.77</v>
      </c>
      <c r="V159" t="s">
        <v>5235</v>
      </c>
      <c r="W159" t="s">
        <v>4958</v>
      </c>
      <c r="X159" t="s">
        <v>5015</v>
      </c>
      <c r="Y159" t="s">
        <v>4966</v>
      </c>
      <c r="Z159" t="s">
        <v>5236</v>
      </c>
      <c r="AA159" t="s">
        <v>5060</v>
      </c>
    </row>
    <row r="160" spans="1:27" x14ac:dyDescent="0.25">
      <c r="A160" t="s">
        <v>4354</v>
      </c>
      <c r="B160" s="8">
        <v>45973</v>
      </c>
      <c r="C160" t="s">
        <v>1564</v>
      </c>
      <c r="D160" t="s">
        <v>944</v>
      </c>
      <c r="E160" t="s">
        <v>523</v>
      </c>
      <c r="F160" t="s">
        <v>524</v>
      </c>
      <c r="G160">
        <v>7</v>
      </c>
      <c r="H160">
        <v>357.05</v>
      </c>
      <c r="I160">
        <v>5</v>
      </c>
      <c r="J160">
        <v>124.97</v>
      </c>
      <c r="K160">
        <v>2374.38</v>
      </c>
      <c r="L160">
        <v>1669.01</v>
      </c>
      <c r="M160">
        <v>705.37</v>
      </c>
      <c r="N160" t="s">
        <v>68</v>
      </c>
      <c r="O160" t="s">
        <v>24</v>
      </c>
      <c r="P160" t="s">
        <v>55</v>
      </c>
      <c r="Q160" s="9">
        <v>0.45624999999999999</v>
      </c>
      <c r="R160" t="s">
        <v>49</v>
      </c>
      <c r="S160" t="s">
        <v>4773</v>
      </c>
      <c r="T160" t="s">
        <v>4752</v>
      </c>
      <c r="U160">
        <v>333.54</v>
      </c>
      <c r="V160" t="s">
        <v>5237</v>
      </c>
      <c r="W160" t="s">
        <v>4958</v>
      </c>
      <c r="X160" t="s">
        <v>5238</v>
      </c>
      <c r="Y160" t="s">
        <v>4960</v>
      </c>
      <c r="Z160" t="s">
        <v>5239</v>
      </c>
      <c r="AA160" t="s">
        <v>5060</v>
      </c>
    </row>
    <row r="161" spans="1:27" x14ac:dyDescent="0.25">
      <c r="A161" t="s">
        <v>1142</v>
      </c>
      <c r="B161" s="8">
        <v>46327</v>
      </c>
      <c r="C161" t="s">
        <v>885</v>
      </c>
      <c r="D161" t="s">
        <v>30</v>
      </c>
      <c r="E161" t="s">
        <v>523</v>
      </c>
      <c r="F161" t="s">
        <v>524</v>
      </c>
      <c r="G161">
        <v>5</v>
      </c>
      <c r="H161">
        <v>448.94</v>
      </c>
      <c r="I161">
        <v>0</v>
      </c>
      <c r="J161">
        <v>0</v>
      </c>
      <c r="K161">
        <v>2581.4</v>
      </c>
      <c r="L161">
        <v>1900.4</v>
      </c>
      <c r="M161">
        <v>681</v>
      </c>
      <c r="N161" t="s">
        <v>23</v>
      </c>
      <c r="O161" t="s">
        <v>24</v>
      </c>
      <c r="P161" t="s">
        <v>25</v>
      </c>
      <c r="Q161" s="9">
        <v>0.4777777777777778</v>
      </c>
      <c r="R161" t="s">
        <v>27</v>
      </c>
      <c r="S161" t="s">
        <v>4691</v>
      </c>
      <c r="T161" t="s">
        <v>4672</v>
      </c>
      <c r="U161">
        <v>448.94</v>
      </c>
      <c r="V161" t="s">
        <v>5240</v>
      </c>
      <c r="W161" t="s">
        <v>4968</v>
      </c>
      <c r="X161" t="s">
        <v>5238</v>
      </c>
      <c r="Y161" t="s">
        <v>4960</v>
      </c>
      <c r="Z161" t="s">
        <v>5239</v>
      </c>
      <c r="AA161" t="s">
        <v>5060</v>
      </c>
    </row>
    <row r="162" spans="1:27" x14ac:dyDescent="0.25">
      <c r="A162" t="s">
        <v>3510</v>
      </c>
      <c r="B162" s="8">
        <v>46095</v>
      </c>
      <c r="C162" t="s">
        <v>359</v>
      </c>
      <c r="D162" t="s">
        <v>37</v>
      </c>
      <c r="E162" t="s">
        <v>519</v>
      </c>
      <c r="F162" t="s">
        <v>520</v>
      </c>
      <c r="G162">
        <v>4</v>
      </c>
      <c r="H162">
        <v>234.86</v>
      </c>
      <c r="I162">
        <v>0</v>
      </c>
      <c r="J162">
        <v>0</v>
      </c>
      <c r="K162">
        <v>1080.3599999999999</v>
      </c>
      <c r="L162">
        <v>852.92</v>
      </c>
      <c r="M162">
        <v>227.44</v>
      </c>
      <c r="N162" t="s">
        <v>133</v>
      </c>
      <c r="O162" t="s">
        <v>24</v>
      </c>
      <c r="P162" t="s">
        <v>25</v>
      </c>
      <c r="Q162" s="9">
        <v>0.5131944444444444</v>
      </c>
      <c r="R162" t="s">
        <v>27</v>
      </c>
      <c r="S162" t="s">
        <v>4893</v>
      </c>
      <c r="T162" t="s">
        <v>4887</v>
      </c>
      <c r="U162">
        <v>234.86</v>
      </c>
      <c r="V162" t="s">
        <v>5241</v>
      </c>
      <c r="W162" t="s">
        <v>4968</v>
      </c>
      <c r="X162" t="s">
        <v>5214</v>
      </c>
      <c r="Y162" t="s">
        <v>4966</v>
      </c>
      <c r="Z162" t="s">
        <v>5242</v>
      </c>
      <c r="AA162" t="s">
        <v>5060</v>
      </c>
    </row>
    <row r="163" spans="1:27" x14ac:dyDescent="0.25">
      <c r="A163" t="s">
        <v>1360</v>
      </c>
      <c r="B163" s="8">
        <v>46017</v>
      </c>
      <c r="C163" t="s">
        <v>1361</v>
      </c>
      <c r="D163" t="s">
        <v>414</v>
      </c>
      <c r="E163" t="s">
        <v>519</v>
      </c>
      <c r="F163" t="s">
        <v>520</v>
      </c>
      <c r="G163">
        <v>1</v>
      </c>
      <c r="H163">
        <v>96.72</v>
      </c>
      <c r="I163">
        <v>15</v>
      </c>
      <c r="J163">
        <v>14.51</v>
      </c>
      <c r="K163">
        <v>82.21</v>
      </c>
      <c r="L163">
        <v>79.819999999999993</v>
      </c>
      <c r="M163">
        <v>2.39</v>
      </c>
      <c r="N163" t="s">
        <v>68</v>
      </c>
      <c r="O163" t="s">
        <v>24</v>
      </c>
      <c r="P163" t="s">
        <v>25</v>
      </c>
      <c r="Q163" s="9">
        <v>0.71250000000000002</v>
      </c>
      <c r="R163" t="s">
        <v>49</v>
      </c>
      <c r="S163" t="s">
        <v>4846</v>
      </c>
      <c r="T163" t="s">
        <v>4847</v>
      </c>
      <c r="U163">
        <v>96.72</v>
      </c>
      <c r="V163" t="s">
        <v>5243</v>
      </c>
      <c r="W163" t="s">
        <v>4964</v>
      </c>
      <c r="X163" t="s">
        <v>5214</v>
      </c>
      <c r="Y163" t="s">
        <v>4966</v>
      </c>
      <c r="Z163" t="s">
        <v>5242</v>
      </c>
      <c r="AA163" t="s">
        <v>5060</v>
      </c>
    </row>
    <row r="164" spans="1:27" x14ac:dyDescent="0.25">
      <c r="A164" t="s">
        <v>3632</v>
      </c>
      <c r="B164" s="8">
        <v>46115</v>
      </c>
      <c r="C164" t="s">
        <v>3010</v>
      </c>
      <c r="D164" t="s">
        <v>308</v>
      </c>
      <c r="E164" t="s">
        <v>2478</v>
      </c>
      <c r="F164" t="s">
        <v>3537</v>
      </c>
      <c r="G164">
        <v>6</v>
      </c>
      <c r="H164">
        <v>460.4</v>
      </c>
      <c r="I164">
        <v>20</v>
      </c>
      <c r="J164">
        <v>552.48</v>
      </c>
      <c r="K164">
        <v>2209.92</v>
      </c>
      <c r="L164">
        <v>1697.28</v>
      </c>
      <c r="M164">
        <v>512.64</v>
      </c>
      <c r="N164" t="s">
        <v>133</v>
      </c>
      <c r="O164" t="s">
        <v>24</v>
      </c>
      <c r="P164" t="s">
        <v>25</v>
      </c>
      <c r="Q164" s="9">
        <v>0.7895833333333333</v>
      </c>
      <c r="R164" t="s">
        <v>49</v>
      </c>
      <c r="S164" t="s">
        <v>4660</v>
      </c>
      <c r="T164" t="s">
        <v>4636</v>
      </c>
      <c r="U164">
        <v>455.79</v>
      </c>
      <c r="V164" t="s">
        <v>5016</v>
      </c>
      <c r="W164" t="s">
        <v>4958</v>
      </c>
      <c r="X164" t="s">
        <v>5244</v>
      </c>
      <c r="Y164" t="s">
        <v>5007</v>
      </c>
      <c r="Z164" t="s">
        <v>5245</v>
      </c>
      <c r="AA164" t="s">
        <v>5060</v>
      </c>
    </row>
    <row r="165" spans="1:27" x14ac:dyDescent="0.25">
      <c r="A165" t="s">
        <v>2789</v>
      </c>
      <c r="B165" s="8">
        <v>46095</v>
      </c>
      <c r="C165" t="s">
        <v>2790</v>
      </c>
      <c r="D165" t="s">
        <v>1678</v>
      </c>
      <c r="E165" t="s">
        <v>2478</v>
      </c>
      <c r="F165" t="s">
        <v>1881</v>
      </c>
      <c r="G165">
        <v>3</v>
      </c>
      <c r="H165">
        <v>342.27</v>
      </c>
      <c r="I165">
        <v>20</v>
      </c>
      <c r="J165">
        <v>205.36</v>
      </c>
      <c r="K165">
        <v>944.67</v>
      </c>
      <c r="L165">
        <v>798.3</v>
      </c>
      <c r="M165">
        <v>146.37</v>
      </c>
      <c r="N165" t="s">
        <v>23</v>
      </c>
      <c r="O165" t="s">
        <v>24</v>
      </c>
      <c r="P165" t="s">
        <v>25</v>
      </c>
      <c r="Q165" s="9">
        <v>0.90416666666666667</v>
      </c>
      <c r="R165" t="s">
        <v>27</v>
      </c>
      <c r="S165" t="s">
        <v>4699</v>
      </c>
      <c r="T165" t="s">
        <v>4672</v>
      </c>
      <c r="U165">
        <v>342.27</v>
      </c>
      <c r="V165" t="s">
        <v>5246</v>
      </c>
      <c r="W165" t="s">
        <v>4964</v>
      </c>
      <c r="X165" t="s">
        <v>5247</v>
      </c>
      <c r="Y165" t="s">
        <v>4966</v>
      </c>
      <c r="Z165" t="s">
        <v>5245</v>
      </c>
      <c r="AA165" t="s">
        <v>5060</v>
      </c>
    </row>
    <row r="166" spans="1:27" x14ac:dyDescent="0.25">
      <c r="A166" t="s">
        <v>2477</v>
      </c>
      <c r="B166" s="8">
        <v>46108</v>
      </c>
      <c r="C166" t="s">
        <v>987</v>
      </c>
      <c r="D166" t="s">
        <v>882</v>
      </c>
      <c r="E166" t="s">
        <v>2478</v>
      </c>
      <c r="F166" t="s">
        <v>1881</v>
      </c>
      <c r="G166">
        <v>5</v>
      </c>
      <c r="H166">
        <v>300.02999999999997</v>
      </c>
      <c r="I166">
        <v>0</v>
      </c>
      <c r="J166">
        <v>0</v>
      </c>
      <c r="K166">
        <v>1500.15</v>
      </c>
      <c r="L166">
        <v>973.2</v>
      </c>
      <c r="M166">
        <v>526.95000000000005</v>
      </c>
      <c r="N166" t="s">
        <v>68</v>
      </c>
      <c r="O166" t="s">
        <v>345</v>
      </c>
      <c r="P166" t="s">
        <v>55</v>
      </c>
      <c r="Q166" s="9">
        <v>0.86805555555555558</v>
      </c>
      <c r="R166" t="s">
        <v>49</v>
      </c>
      <c r="S166" t="s">
        <v>4768</v>
      </c>
      <c r="T166" t="s">
        <v>4752</v>
      </c>
      <c r="U166">
        <v>262.77</v>
      </c>
      <c r="V166" t="s">
        <v>5248</v>
      </c>
      <c r="W166" t="s">
        <v>4964</v>
      </c>
      <c r="X166" t="s">
        <v>5247</v>
      </c>
      <c r="Y166" t="s">
        <v>4966</v>
      </c>
      <c r="Z166" t="s">
        <v>5245</v>
      </c>
      <c r="AA166" t="s">
        <v>5060</v>
      </c>
    </row>
    <row r="167" spans="1:27" x14ac:dyDescent="0.25">
      <c r="A167" t="s">
        <v>2630</v>
      </c>
      <c r="B167" s="8">
        <v>46016</v>
      </c>
      <c r="C167" t="s">
        <v>444</v>
      </c>
      <c r="D167" t="s">
        <v>1539</v>
      </c>
      <c r="E167" t="s">
        <v>1905</v>
      </c>
      <c r="F167" t="s">
        <v>1313</v>
      </c>
      <c r="G167">
        <v>5</v>
      </c>
      <c r="H167">
        <v>67.040000000000006</v>
      </c>
      <c r="I167">
        <v>0</v>
      </c>
      <c r="J167">
        <v>0</v>
      </c>
      <c r="K167">
        <v>335.2</v>
      </c>
      <c r="L167">
        <v>249.95</v>
      </c>
      <c r="M167">
        <v>85.25</v>
      </c>
      <c r="N167" t="s">
        <v>40</v>
      </c>
      <c r="O167" t="s">
        <v>24</v>
      </c>
      <c r="P167" t="s">
        <v>25</v>
      </c>
      <c r="Q167" s="9">
        <v>0.72847222222222219</v>
      </c>
      <c r="R167" t="s">
        <v>49</v>
      </c>
      <c r="S167" t="s">
        <v>4943</v>
      </c>
      <c r="T167" t="s">
        <v>4930</v>
      </c>
      <c r="U167">
        <v>66.400000000000006</v>
      </c>
      <c r="V167" t="s">
        <v>5047</v>
      </c>
      <c r="W167" t="s">
        <v>4958</v>
      </c>
      <c r="X167" t="s">
        <v>4976</v>
      </c>
      <c r="Y167" t="s">
        <v>4977</v>
      </c>
      <c r="Z167" t="s">
        <v>5249</v>
      </c>
      <c r="AA167" t="s">
        <v>5060</v>
      </c>
    </row>
    <row r="168" spans="1:27" x14ac:dyDescent="0.25">
      <c r="A168" t="s">
        <v>3924</v>
      </c>
      <c r="B168" s="8">
        <v>46100</v>
      </c>
      <c r="C168" t="s">
        <v>1144</v>
      </c>
      <c r="D168" t="s">
        <v>65</v>
      </c>
      <c r="E168" t="s">
        <v>478</v>
      </c>
      <c r="F168" t="s">
        <v>479</v>
      </c>
      <c r="G168">
        <v>1</v>
      </c>
      <c r="H168">
        <v>172.63</v>
      </c>
      <c r="I168">
        <v>0</v>
      </c>
      <c r="J168">
        <v>0</v>
      </c>
      <c r="K168">
        <v>172.63</v>
      </c>
      <c r="L168">
        <v>142</v>
      </c>
      <c r="M168">
        <v>30.63</v>
      </c>
      <c r="N168" t="s">
        <v>4971</v>
      </c>
      <c r="O168" t="s">
        <v>24</v>
      </c>
      <c r="P168" t="s">
        <v>25</v>
      </c>
      <c r="Q168" s="9">
        <v>0.60833333333333328</v>
      </c>
      <c r="R168" t="s">
        <v>49</v>
      </c>
      <c r="S168" t="s">
        <v>4719</v>
      </c>
      <c r="T168" t="s">
        <v>4703</v>
      </c>
      <c r="U168">
        <v>172.63</v>
      </c>
      <c r="V168" t="s">
        <v>5250</v>
      </c>
      <c r="W168" t="s">
        <v>4968</v>
      </c>
      <c r="X168" t="s">
        <v>5251</v>
      </c>
      <c r="Y168" t="s">
        <v>4960</v>
      </c>
      <c r="Z168" t="s">
        <v>5252</v>
      </c>
      <c r="AA168" t="s">
        <v>5060</v>
      </c>
    </row>
    <row r="169" spans="1:27" x14ac:dyDescent="0.25">
      <c r="A169" t="s">
        <v>689</v>
      </c>
      <c r="B169" s="8">
        <v>45942</v>
      </c>
      <c r="C169" t="s">
        <v>690</v>
      </c>
      <c r="D169" t="s">
        <v>231</v>
      </c>
      <c r="E169" t="s">
        <v>494</v>
      </c>
      <c r="F169" t="s">
        <v>495</v>
      </c>
      <c r="G169">
        <v>2</v>
      </c>
      <c r="H169">
        <v>418.79</v>
      </c>
      <c r="I169">
        <v>10</v>
      </c>
      <c r="J169">
        <v>83.76</v>
      </c>
      <c r="K169">
        <v>753.82</v>
      </c>
      <c r="L169">
        <v>617.88</v>
      </c>
      <c r="M169">
        <v>135.94</v>
      </c>
      <c r="N169" t="s">
        <v>68</v>
      </c>
      <c r="O169" t="s">
        <v>24</v>
      </c>
      <c r="P169" t="s">
        <v>25</v>
      </c>
      <c r="Q169" s="9">
        <v>0.6430555555555556</v>
      </c>
      <c r="R169" t="s">
        <v>49</v>
      </c>
      <c r="S169" t="s">
        <v>4756</v>
      </c>
      <c r="T169" t="s">
        <v>4752</v>
      </c>
      <c r="U169">
        <v>418.79</v>
      </c>
      <c r="V169" t="s">
        <v>5218</v>
      </c>
      <c r="W169" t="s">
        <v>4968</v>
      </c>
      <c r="X169" t="s">
        <v>5253</v>
      </c>
      <c r="Y169" t="s">
        <v>4960</v>
      </c>
      <c r="Z169" t="s">
        <v>5254</v>
      </c>
      <c r="AA169" t="s">
        <v>5163</v>
      </c>
    </row>
    <row r="170" spans="1:27" x14ac:dyDescent="0.25">
      <c r="A170" t="s">
        <v>4600</v>
      </c>
      <c r="B170" s="8">
        <v>45973</v>
      </c>
      <c r="C170" t="s">
        <v>1618</v>
      </c>
      <c r="D170" t="s">
        <v>237</v>
      </c>
      <c r="E170" t="s">
        <v>1398</v>
      </c>
      <c r="F170" t="s">
        <v>1598</v>
      </c>
      <c r="G170">
        <v>4</v>
      </c>
      <c r="H170">
        <v>541.35</v>
      </c>
      <c r="I170">
        <v>0</v>
      </c>
      <c r="J170">
        <v>0</v>
      </c>
      <c r="K170">
        <v>2165.4</v>
      </c>
      <c r="L170">
        <v>1345.6</v>
      </c>
      <c r="M170">
        <v>819.8</v>
      </c>
      <c r="N170" t="s">
        <v>4971</v>
      </c>
      <c r="O170" t="s">
        <v>24</v>
      </c>
      <c r="P170" t="s">
        <v>55</v>
      </c>
      <c r="Q170" s="9">
        <v>0.58472222222222225</v>
      </c>
      <c r="R170" t="s">
        <v>49</v>
      </c>
      <c r="S170" t="s">
        <v>4670</v>
      </c>
      <c r="T170" t="s">
        <v>4636</v>
      </c>
      <c r="U170">
        <v>541.35</v>
      </c>
      <c r="V170" t="s">
        <v>5029</v>
      </c>
      <c r="W170" t="s">
        <v>4968</v>
      </c>
      <c r="X170" t="s">
        <v>5255</v>
      </c>
      <c r="Y170" t="s">
        <v>5011</v>
      </c>
      <c r="Z170" t="s">
        <v>5256</v>
      </c>
      <c r="AA170" t="s">
        <v>5060</v>
      </c>
    </row>
    <row r="171" spans="1:27" x14ac:dyDescent="0.25">
      <c r="A171" t="s">
        <v>312</v>
      </c>
      <c r="B171" s="8">
        <v>46020</v>
      </c>
      <c r="C171" t="s">
        <v>313</v>
      </c>
      <c r="D171" t="s">
        <v>314</v>
      </c>
      <c r="E171" t="s">
        <v>315</v>
      </c>
      <c r="F171" t="s">
        <v>316</v>
      </c>
      <c r="G171">
        <v>4</v>
      </c>
      <c r="H171">
        <v>349.59</v>
      </c>
      <c r="I171">
        <v>10</v>
      </c>
      <c r="J171">
        <v>139.84</v>
      </c>
      <c r="K171">
        <v>1258.52</v>
      </c>
      <c r="L171">
        <v>989</v>
      </c>
      <c r="M171">
        <v>269.52</v>
      </c>
      <c r="N171" t="s">
        <v>47</v>
      </c>
      <c r="O171" t="s">
        <v>24</v>
      </c>
      <c r="P171" t="s">
        <v>25</v>
      </c>
      <c r="Q171" s="9">
        <v>0.60902777777777772</v>
      </c>
      <c r="R171" t="s">
        <v>49</v>
      </c>
      <c r="S171" t="s">
        <v>4707</v>
      </c>
      <c r="T171" t="s">
        <v>4703</v>
      </c>
      <c r="U171">
        <v>329.69</v>
      </c>
      <c r="V171" t="s">
        <v>5066</v>
      </c>
      <c r="W171" t="s">
        <v>4958</v>
      </c>
      <c r="X171" t="s">
        <v>5233</v>
      </c>
      <c r="Y171" t="s">
        <v>5007</v>
      </c>
      <c r="Z171" t="s">
        <v>5257</v>
      </c>
      <c r="AA171" t="s">
        <v>4992</v>
      </c>
    </row>
    <row r="172" spans="1:27" x14ac:dyDescent="0.25">
      <c r="A172" t="s">
        <v>2208</v>
      </c>
      <c r="B172" s="8">
        <v>46018</v>
      </c>
      <c r="C172" t="s">
        <v>2209</v>
      </c>
      <c r="D172" t="s">
        <v>1490</v>
      </c>
      <c r="E172" t="s">
        <v>372</v>
      </c>
      <c r="F172" t="s">
        <v>373</v>
      </c>
      <c r="G172">
        <v>4</v>
      </c>
      <c r="H172">
        <v>102.51</v>
      </c>
      <c r="I172">
        <v>20</v>
      </c>
      <c r="J172">
        <v>82.01</v>
      </c>
      <c r="K172">
        <v>377.23</v>
      </c>
      <c r="L172">
        <v>354.88</v>
      </c>
      <c r="M172">
        <v>22.35</v>
      </c>
      <c r="N172" t="s">
        <v>4971</v>
      </c>
      <c r="O172" t="s">
        <v>24</v>
      </c>
      <c r="P172" t="s">
        <v>55</v>
      </c>
      <c r="Q172" s="9">
        <v>0.39166666666666666</v>
      </c>
      <c r="R172" t="s">
        <v>27</v>
      </c>
      <c r="S172" t="s">
        <v>4899</v>
      </c>
      <c r="T172" t="s">
        <v>4887</v>
      </c>
      <c r="U172">
        <v>102.51</v>
      </c>
      <c r="V172" t="s">
        <v>5124</v>
      </c>
      <c r="W172" t="s">
        <v>4964</v>
      </c>
      <c r="X172" t="s">
        <v>5258</v>
      </c>
      <c r="Y172" t="s">
        <v>4966</v>
      </c>
      <c r="Z172" t="s">
        <v>5259</v>
      </c>
      <c r="AA172" t="s">
        <v>5060</v>
      </c>
    </row>
    <row r="173" spans="1:27" x14ac:dyDescent="0.25">
      <c r="A173" t="s">
        <v>2699</v>
      </c>
      <c r="B173" s="8">
        <v>46053</v>
      </c>
      <c r="C173" t="s">
        <v>679</v>
      </c>
      <c r="D173" t="s">
        <v>1650</v>
      </c>
      <c r="E173" t="s">
        <v>372</v>
      </c>
      <c r="F173" t="s">
        <v>373</v>
      </c>
      <c r="G173">
        <v>1</v>
      </c>
      <c r="H173">
        <v>232.2</v>
      </c>
      <c r="I173">
        <v>0</v>
      </c>
      <c r="J173">
        <v>0</v>
      </c>
      <c r="K173">
        <v>267.02999999999997</v>
      </c>
      <c r="L173">
        <v>160.97999999999999</v>
      </c>
      <c r="M173">
        <v>106.05</v>
      </c>
      <c r="N173" t="s">
        <v>133</v>
      </c>
      <c r="O173" t="s">
        <v>24</v>
      </c>
      <c r="P173" t="s">
        <v>25</v>
      </c>
      <c r="Q173" s="9">
        <v>0.56041666666666667</v>
      </c>
      <c r="R173" t="s">
        <v>27</v>
      </c>
      <c r="S173" t="s">
        <v>4800</v>
      </c>
      <c r="T173" t="s">
        <v>4776</v>
      </c>
      <c r="U173">
        <v>232.2</v>
      </c>
      <c r="V173" t="s">
        <v>5260</v>
      </c>
      <c r="W173" t="s">
        <v>4964</v>
      </c>
      <c r="X173" t="s">
        <v>5258</v>
      </c>
      <c r="Y173" t="s">
        <v>4966</v>
      </c>
      <c r="Z173" t="s">
        <v>5259</v>
      </c>
      <c r="AA173" t="s">
        <v>5060</v>
      </c>
    </row>
    <row r="174" spans="1:27" x14ac:dyDescent="0.25">
      <c r="A174" t="s">
        <v>2063</v>
      </c>
      <c r="B174" s="8">
        <v>46012</v>
      </c>
      <c r="C174" t="s">
        <v>1013</v>
      </c>
      <c r="D174" t="s">
        <v>459</v>
      </c>
      <c r="E174" t="s">
        <v>395</v>
      </c>
      <c r="F174" t="s">
        <v>951</v>
      </c>
      <c r="G174">
        <v>8</v>
      </c>
      <c r="H174">
        <v>78.55</v>
      </c>
      <c r="I174">
        <v>0</v>
      </c>
      <c r="J174">
        <v>0</v>
      </c>
      <c r="K174">
        <v>722.66</v>
      </c>
      <c r="L174">
        <v>474.96</v>
      </c>
      <c r="M174">
        <v>247.7</v>
      </c>
      <c r="N174" t="s">
        <v>4971</v>
      </c>
      <c r="O174" t="s">
        <v>24</v>
      </c>
      <c r="P174" t="s">
        <v>25</v>
      </c>
      <c r="Q174" s="9">
        <v>0.7319444444444444</v>
      </c>
      <c r="R174" t="s">
        <v>27</v>
      </c>
      <c r="S174" t="s">
        <v>4838</v>
      </c>
      <c r="T174" t="s">
        <v>4828</v>
      </c>
      <c r="U174">
        <v>71.290000000000006</v>
      </c>
      <c r="V174" t="s">
        <v>5210</v>
      </c>
      <c r="W174" t="s">
        <v>4958</v>
      </c>
      <c r="X174" t="s">
        <v>5261</v>
      </c>
      <c r="Y174" t="s">
        <v>4970</v>
      </c>
      <c r="Z174" t="s">
        <v>5262</v>
      </c>
      <c r="AA174" t="s">
        <v>5060</v>
      </c>
    </row>
    <row r="175" spans="1:27" x14ac:dyDescent="0.25">
      <c r="A175" t="s">
        <v>4142</v>
      </c>
      <c r="B175" s="8">
        <v>46237</v>
      </c>
      <c r="C175" t="s">
        <v>2030</v>
      </c>
      <c r="D175" t="s">
        <v>377</v>
      </c>
      <c r="E175" t="s">
        <v>514</v>
      </c>
      <c r="F175" t="s">
        <v>2950</v>
      </c>
      <c r="G175">
        <v>4</v>
      </c>
      <c r="H175">
        <v>53.39</v>
      </c>
      <c r="I175">
        <v>0</v>
      </c>
      <c r="J175">
        <v>0</v>
      </c>
      <c r="K175">
        <v>245.59</v>
      </c>
      <c r="L175">
        <v>172.04</v>
      </c>
      <c r="M175">
        <v>73.55</v>
      </c>
      <c r="N175" t="s">
        <v>47</v>
      </c>
      <c r="O175" t="s">
        <v>24</v>
      </c>
      <c r="P175" t="s">
        <v>25</v>
      </c>
      <c r="Q175" s="9">
        <v>0.66041666666666665</v>
      </c>
      <c r="R175" t="s">
        <v>27</v>
      </c>
      <c r="S175" t="s">
        <v>4808</v>
      </c>
      <c r="T175" t="s">
        <v>4805</v>
      </c>
      <c r="U175">
        <v>53.39</v>
      </c>
      <c r="V175" t="s">
        <v>5263</v>
      </c>
      <c r="W175" t="s">
        <v>4964</v>
      </c>
      <c r="X175" t="s">
        <v>5264</v>
      </c>
      <c r="Y175" t="s">
        <v>4970</v>
      </c>
      <c r="Z175" t="s">
        <v>5265</v>
      </c>
      <c r="AA175" t="s">
        <v>4992</v>
      </c>
    </row>
    <row r="176" spans="1:27" x14ac:dyDescent="0.25">
      <c r="A176" t="s">
        <v>3336</v>
      </c>
      <c r="B176" s="8">
        <v>45973</v>
      </c>
      <c r="C176" t="s">
        <v>2005</v>
      </c>
      <c r="D176" t="s">
        <v>44</v>
      </c>
      <c r="E176" t="s">
        <v>514</v>
      </c>
      <c r="F176" t="s">
        <v>2950</v>
      </c>
      <c r="G176">
        <v>5</v>
      </c>
      <c r="H176">
        <v>398.25</v>
      </c>
      <c r="I176">
        <v>20</v>
      </c>
      <c r="J176">
        <v>398.25</v>
      </c>
      <c r="K176">
        <v>1593</v>
      </c>
      <c r="L176">
        <v>1182.7</v>
      </c>
      <c r="M176">
        <v>410.3</v>
      </c>
      <c r="N176" t="s">
        <v>40</v>
      </c>
      <c r="O176" t="s">
        <v>24</v>
      </c>
      <c r="P176" t="s">
        <v>25</v>
      </c>
      <c r="Q176" s="9">
        <v>0.75763888888888886</v>
      </c>
      <c r="R176" t="s">
        <v>49</v>
      </c>
      <c r="S176" t="s">
        <v>4650</v>
      </c>
      <c r="T176" t="s">
        <v>4636</v>
      </c>
      <c r="U176">
        <v>398.25</v>
      </c>
      <c r="V176" t="s">
        <v>5266</v>
      </c>
      <c r="W176" t="s">
        <v>4968</v>
      </c>
      <c r="X176" t="s">
        <v>5264</v>
      </c>
      <c r="Y176" t="s">
        <v>4970</v>
      </c>
      <c r="Z176" t="s">
        <v>5265</v>
      </c>
      <c r="AA176" t="s">
        <v>4992</v>
      </c>
    </row>
    <row r="177" spans="1:27" x14ac:dyDescent="0.25">
      <c r="A177" t="s">
        <v>4472</v>
      </c>
      <c r="B177" s="8">
        <v>46236</v>
      </c>
      <c r="C177" t="s">
        <v>1232</v>
      </c>
      <c r="D177" t="s">
        <v>905</v>
      </c>
      <c r="E177" t="s">
        <v>1162</v>
      </c>
      <c r="F177" t="s">
        <v>888</v>
      </c>
      <c r="G177">
        <v>3</v>
      </c>
      <c r="H177">
        <v>464.41</v>
      </c>
      <c r="I177">
        <v>20</v>
      </c>
      <c r="J177">
        <v>278.64999999999998</v>
      </c>
      <c r="K177">
        <v>1281.77</v>
      </c>
      <c r="L177">
        <v>1193.07</v>
      </c>
      <c r="M177">
        <v>88.7</v>
      </c>
      <c r="N177" t="s">
        <v>40</v>
      </c>
      <c r="O177" t="s">
        <v>24</v>
      </c>
      <c r="P177" t="s">
        <v>25</v>
      </c>
      <c r="Q177" s="9">
        <v>0.60277777777777775</v>
      </c>
      <c r="R177" t="s">
        <v>27</v>
      </c>
      <c r="S177" t="s">
        <v>4686</v>
      </c>
      <c r="T177" t="s">
        <v>4672</v>
      </c>
      <c r="U177">
        <v>464.41</v>
      </c>
      <c r="V177" t="s">
        <v>5020</v>
      </c>
      <c r="W177" t="s">
        <v>4968</v>
      </c>
      <c r="X177" t="s">
        <v>5159</v>
      </c>
      <c r="Y177" t="s">
        <v>4966</v>
      </c>
      <c r="Z177" t="s">
        <v>5267</v>
      </c>
      <c r="AA177" t="s">
        <v>4992</v>
      </c>
    </row>
    <row r="178" spans="1:27" x14ac:dyDescent="0.25">
      <c r="A178" t="s">
        <v>1891</v>
      </c>
      <c r="B178" s="8">
        <v>46014</v>
      </c>
      <c r="C178" t="s">
        <v>1892</v>
      </c>
      <c r="D178" t="s">
        <v>89</v>
      </c>
      <c r="E178" t="s">
        <v>1893</v>
      </c>
      <c r="F178" t="s">
        <v>528</v>
      </c>
      <c r="G178">
        <v>2</v>
      </c>
      <c r="H178">
        <v>38.659999999999997</v>
      </c>
      <c r="I178">
        <v>0</v>
      </c>
      <c r="J178">
        <v>0</v>
      </c>
      <c r="K178">
        <v>77.319999999999993</v>
      </c>
      <c r="L178">
        <v>64.8</v>
      </c>
      <c r="M178">
        <v>12.52</v>
      </c>
      <c r="N178" t="s">
        <v>68</v>
      </c>
      <c r="O178" t="s">
        <v>24</v>
      </c>
      <c r="P178" t="s">
        <v>25</v>
      </c>
      <c r="Q178" s="9">
        <v>0.43819444444444444</v>
      </c>
      <c r="R178" t="s">
        <v>49</v>
      </c>
      <c r="S178" t="s">
        <v>4695</v>
      </c>
      <c r="T178" t="s">
        <v>4672</v>
      </c>
      <c r="U178">
        <v>38.659999999999997</v>
      </c>
      <c r="V178" t="s">
        <v>4999</v>
      </c>
      <c r="W178" t="s">
        <v>4964</v>
      </c>
      <c r="X178" t="s">
        <v>5268</v>
      </c>
      <c r="Y178" t="s">
        <v>4977</v>
      </c>
      <c r="Z178" t="s">
        <v>5269</v>
      </c>
      <c r="AA178" t="s">
        <v>4992</v>
      </c>
    </row>
    <row r="179" spans="1:27" x14ac:dyDescent="0.25">
      <c r="A179" t="s">
        <v>4357</v>
      </c>
      <c r="B179" s="8">
        <v>46054</v>
      </c>
      <c r="C179" t="s">
        <v>1985</v>
      </c>
      <c r="D179" t="s">
        <v>95</v>
      </c>
      <c r="E179" t="s">
        <v>825</v>
      </c>
      <c r="F179" t="s">
        <v>1959</v>
      </c>
      <c r="G179">
        <v>3</v>
      </c>
      <c r="H179">
        <v>555.21</v>
      </c>
      <c r="I179">
        <v>0</v>
      </c>
      <c r="J179">
        <v>0</v>
      </c>
      <c r="K179">
        <v>1665.63</v>
      </c>
      <c r="L179">
        <v>1187.6099999999999</v>
      </c>
      <c r="M179">
        <v>478.02</v>
      </c>
      <c r="N179" t="s">
        <v>23</v>
      </c>
      <c r="O179" t="s">
        <v>24</v>
      </c>
      <c r="P179" t="s">
        <v>55</v>
      </c>
      <c r="Q179" s="9">
        <v>0.77708333333333335</v>
      </c>
      <c r="R179" t="s">
        <v>49</v>
      </c>
      <c r="S179" t="s">
        <v>4937</v>
      </c>
      <c r="T179" t="s">
        <v>4930</v>
      </c>
      <c r="U179">
        <v>522.78</v>
      </c>
      <c r="V179" t="s">
        <v>5032</v>
      </c>
      <c r="W179" t="s">
        <v>4958</v>
      </c>
      <c r="X179" t="s">
        <v>5270</v>
      </c>
      <c r="Y179" t="s">
        <v>5011</v>
      </c>
      <c r="Z179" t="s">
        <v>5271</v>
      </c>
      <c r="AA179" t="s">
        <v>5163</v>
      </c>
    </row>
    <row r="180" spans="1:27" x14ac:dyDescent="0.25">
      <c r="A180" t="s">
        <v>4550</v>
      </c>
      <c r="B180" s="8">
        <v>46024</v>
      </c>
      <c r="C180" t="s">
        <v>2062</v>
      </c>
      <c r="D180" t="s">
        <v>755</v>
      </c>
      <c r="E180" t="s">
        <v>1190</v>
      </c>
      <c r="F180" t="s">
        <v>3780</v>
      </c>
      <c r="G180">
        <v>4</v>
      </c>
      <c r="H180">
        <v>442.14</v>
      </c>
      <c r="I180">
        <v>5</v>
      </c>
      <c r="J180">
        <v>88.43</v>
      </c>
      <c r="K180">
        <v>1932.15</v>
      </c>
      <c r="L180">
        <v>1407.48</v>
      </c>
      <c r="M180">
        <v>524.66999999999996</v>
      </c>
      <c r="N180" t="s">
        <v>40</v>
      </c>
      <c r="O180" t="s">
        <v>24</v>
      </c>
      <c r="P180" t="s">
        <v>25</v>
      </c>
      <c r="Q180" s="9">
        <v>0.49652777777777779</v>
      </c>
      <c r="R180" t="s">
        <v>27</v>
      </c>
      <c r="S180" t="s">
        <v>4927</v>
      </c>
      <c r="T180" t="s">
        <v>4908</v>
      </c>
      <c r="U180">
        <v>442.14</v>
      </c>
      <c r="V180" t="s">
        <v>5272</v>
      </c>
      <c r="W180" t="s">
        <v>4968</v>
      </c>
      <c r="X180" t="s">
        <v>5273</v>
      </c>
      <c r="Y180" t="s">
        <v>4966</v>
      </c>
      <c r="Z180" t="s">
        <v>5274</v>
      </c>
      <c r="AA180" t="s">
        <v>5163</v>
      </c>
    </row>
    <row r="181" spans="1:27" x14ac:dyDescent="0.25">
      <c r="A181" t="s">
        <v>2602</v>
      </c>
      <c r="B181" s="8">
        <v>46101</v>
      </c>
      <c r="C181" t="s">
        <v>289</v>
      </c>
      <c r="D181" t="s">
        <v>1150</v>
      </c>
      <c r="E181" t="s">
        <v>1903</v>
      </c>
      <c r="F181" t="s">
        <v>2603</v>
      </c>
      <c r="G181">
        <v>8</v>
      </c>
      <c r="H181">
        <v>484.89</v>
      </c>
      <c r="I181">
        <v>0</v>
      </c>
      <c r="J181">
        <v>0</v>
      </c>
      <c r="K181">
        <v>3879.12</v>
      </c>
      <c r="L181">
        <v>2694.4</v>
      </c>
      <c r="M181">
        <v>1184.72</v>
      </c>
      <c r="N181" t="s">
        <v>4971</v>
      </c>
      <c r="O181" t="s">
        <v>24</v>
      </c>
      <c r="P181" t="s">
        <v>25</v>
      </c>
      <c r="Q181" s="9">
        <v>0.85555555555555551</v>
      </c>
      <c r="R181" t="s">
        <v>49</v>
      </c>
      <c r="S181" t="s">
        <v>4802</v>
      </c>
      <c r="T181" t="s">
        <v>4776</v>
      </c>
      <c r="U181">
        <v>468.94</v>
      </c>
      <c r="V181" t="s">
        <v>5118</v>
      </c>
      <c r="W181" t="s">
        <v>4958</v>
      </c>
      <c r="X181" t="s">
        <v>5275</v>
      </c>
      <c r="Y181" t="s">
        <v>5007</v>
      </c>
      <c r="Z181" t="s">
        <v>5276</v>
      </c>
      <c r="AA181" t="s">
        <v>5163</v>
      </c>
    </row>
    <row r="182" spans="1:27" x14ac:dyDescent="0.25">
      <c r="A182" t="s">
        <v>869</v>
      </c>
      <c r="B182" s="8">
        <v>46114</v>
      </c>
      <c r="C182" t="s">
        <v>870</v>
      </c>
      <c r="D182" t="s">
        <v>871</v>
      </c>
      <c r="E182" t="s">
        <v>872</v>
      </c>
      <c r="F182" t="s">
        <v>873</v>
      </c>
      <c r="G182">
        <v>6</v>
      </c>
      <c r="H182">
        <v>214.86</v>
      </c>
      <c r="I182">
        <v>20</v>
      </c>
      <c r="J182">
        <v>257.83</v>
      </c>
      <c r="K182">
        <v>1031.33</v>
      </c>
      <c r="L182">
        <v>948.36</v>
      </c>
      <c r="M182">
        <v>82.97</v>
      </c>
      <c r="N182" t="s">
        <v>23</v>
      </c>
      <c r="O182" t="s">
        <v>24</v>
      </c>
      <c r="P182" t="s">
        <v>25</v>
      </c>
      <c r="Q182" s="9">
        <v>0.39444444444444443</v>
      </c>
      <c r="R182" t="s">
        <v>49</v>
      </c>
      <c r="S182" t="s">
        <v>4947</v>
      </c>
      <c r="T182" t="s">
        <v>4930</v>
      </c>
      <c r="U182">
        <v>214.04</v>
      </c>
      <c r="V182" t="s">
        <v>5129</v>
      </c>
      <c r="W182" t="s">
        <v>4958</v>
      </c>
      <c r="X182" t="s">
        <v>5277</v>
      </c>
      <c r="Y182" t="s">
        <v>4960</v>
      </c>
      <c r="Z182" t="s">
        <v>5278</v>
      </c>
      <c r="AA182" t="s">
        <v>5163</v>
      </c>
    </row>
    <row r="183" spans="1:27" x14ac:dyDescent="0.25">
      <c r="A183" t="s">
        <v>3653</v>
      </c>
      <c r="B183" s="8">
        <v>45973</v>
      </c>
      <c r="C183" t="s">
        <v>1384</v>
      </c>
      <c r="D183" t="s">
        <v>409</v>
      </c>
      <c r="E183" t="s">
        <v>957</v>
      </c>
      <c r="F183" t="s">
        <v>1735</v>
      </c>
      <c r="G183">
        <v>8</v>
      </c>
      <c r="H183">
        <v>314.61</v>
      </c>
      <c r="I183">
        <v>0</v>
      </c>
      <c r="J183">
        <v>0</v>
      </c>
      <c r="K183">
        <v>2516.88</v>
      </c>
      <c r="L183">
        <v>1477.92</v>
      </c>
      <c r="M183">
        <v>1038.96</v>
      </c>
      <c r="N183" t="s">
        <v>133</v>
      </c>
      <c r="O183" t="s">
        <v>24</v>
      </c>
      <c r="P183" t="s">
        <v>25</v>
      </c>
      <c r="Q183" s="9">
        <v>0.78055555555555556</v>
      </c>
      <c r="R183" t="s">
        <v>49</v>
      </c>
      <c r="S183" t="s">
        <v>4635</v>
      </c>
      <c r="T183" t="s">
        <v>4636</v>
      </c>
      <c r="U183">
        <v>299.73</v>
      </c>
      <c r="V183" t="s">
        <v>5044</v>
      </c>
      <c r="W183" t="s">
        <v>4958</v>
      </c>
      <c r="X183" t="s">
        <v>5279</v>
      </c>
      <c r="Y183" t="s">
        <v>4960</v>
      </c>
      <c r="Z183" t="s">
        <v>5280</v>
      </c>
      <c r="AA183" t="s">
        <v>4962</v>
      </c>
    </row>
    <row r="184" spans="1:27" x14ac:dyDescent="0.25">
      <c r="A184" t="s">
        <v>1734</v>
      </c>
      <c r="B184" s="8">
        <v>46267</v>
      </c>
      <c r="C184" t="s">
        <v>993</v>
      </c>
      <c r="D184" t="s">
        <v>365</v>
      </c>
      <c r="E184" t="s">
        <v>957</v>
      </c>
      <c r="F184" t="s">
        <v>1735</v>
      </c>
      <c r="G184">
        <v>6</v>
      </c>
      <c r="H184">
        <v>464.87</v>
      </c>
      <c r="I184">
        <v>0</v>
      </c>
      <c r="J184">
        <v>0</v>
      </c>
      <c r="K184">
        <v>2789.22</v>
      </c>
      <c r="L184">
        <v>2321.34</v>
      </c>
      <c r="M184">
        <v>467.88</v>
      </c>
      <c r="N184" t="s">
        <v>40</v>
      </c>
      <c r="O184" t="s">
        <v>24</v>
      </c>
      <c r="P184" t="s">
        <v>55</v>
      </c>
      <c r="Q184" s="9">
        <v>0.54722222222222228</v>
      </c>
      <c r="R184" t="s">
        <v>49</v>
      </c>
      <c r="S184" t="s">
        <v>4680</v>
      </c>
      <c r="T184" t="s">
        <v>4672</v>
      </c>
      <c r="U184">
        <v>459.58</v>
      </c>
      <c r="V184" t="s">
        <v>5281</v>
      </c>
      <c r="W184" t="s">
        <v>4958</v>
      </c>
      <c r="X184" t="s">
        <v>5279</v>
      </c>
      <c r="Y184" t="s">
        <v>4960</v>
      </c>
      <c r="Z184" t="s">
        <v>5280</v>
      </c>
      <c r="AA184" t="s">
        <v>4962</v>
      </c>
    </row>
    <row r="185" spans="1:27" x14ac:dyDescent="0.25">
      <c r="A185" t="s">
        <v>3925</v>
      </c>
      <c r="B185" s="8">
        <v>46039</v>
      </c>
      <c r="C185" t="s">
        <v>1605</v>
      </c>
      <c r="D185" t="s">
        <v>1991</v>
      </c>
      <c r="E185" t="s">
        <v>192</v>
      </c>
      <c r="F185" t="s">
        <v>227</v>
      </c>
      <c r="G185">
        <v>4</v>
      </c>
      <c r="H185">
        <v>352.51</v>
      </c>
      <c r="I185">
        <v>5</v>
      </c>
      <c r="J185">
        <v>70.5</v>
      </c>
      <c r="K185">
        <v>1540.47</v>
      </c>
      <c r="L185">
        <v>1040.24</v>
      </c>
      <c r="M185">
        <v>500.23</v>
      </c>
      <c r="N185" t="s">
        <v>4971</v>
      </c>
      <c r="O185" t="s">
        <v>24</v>
      </c>
      <c r="P185" t="s">
        <v>25</v>
      </c>
      <c r="Q185" s="9">
        <v>0.89930555555555558</v>
      </c>
      <c r="R185" t="s">
        <v>27</v>
      </c>
      <c r="S185" t="s">
        <v>4933</v>
      </c>
      <c r="T185" t="s">
        <v>4930</v>
      </c>
      <c r="U185">
        <v>352.51</v>
      </c>
      <c r="V185" t="s">
        <v>5282</v>
      </c>
      <c r="W185" t="s">
        <v>4968</v>
      </c>
      <c r="X185" t="s">
        <v>5283</v>
      </c>
      <c r="Y185" t="s">
        <v>5011</v>
      </c>
      <c r="Z185" t="s">
        <v>5284</v>
      </c>
      <c r="AA185" t="s">
        <v>4962</v>
      </c>
    </row>
    <row r="186" spans="1:27" x14ac:dyDescent="0.25">
      <c r="A186" t="s">
        <v>3798</v>
      </c>
      <c r="B186" s="8">
        <v>46025</v>
      </c>
      <c r="C186" t="s">
        <v>3016</v>
      </c>
      <c r="D186" t="s">
        <v>714</v>
      </c>
      <c r="E186" t="s">
        <v>192</v>
      </c>
      <c r="F186" t="s">
        <v>227</v>
      </c>
      <c r="G186">
        <v>1</v>
      </c>
      <c r="H186">
        <v>161.03</v>
      </c>
      <c r="I186">
        <v>0</v>
      </c>
      <c r="J186">
        <v>0</v>
      </c>
      <c r="K186">
        <v>185.18</v>
      </c>
      <c r="L186">
        <v>124.24</v>
      </c>
      <c r="M186">
        <v>60.94</v>
      </c>
      <c r="N186" t="s">
        <v>4971</v>
      </c>
      <c r="O186" t="s">
        <v>24</v>
      </c>
      <c r="P186" t="s">
        <v>55</v>
      </c>
      <c r="Q186" s="9">
        <v>0.87152777777777779</v>
      </c>
      <c r="R186" t="s">
        <v>27</v>
      </c>
      <c r="S186" t="s">
        <v>4653</v>
      </c>
      <c r="T186" t="s">
        <v>4672</v>
      </c>
      <c r="U186">
        <v>161.03</v>
      </c>
      <c r="V186" t="s">
        <v>5004</v>
      </c>
      <c r="W186" t="s">
        <v>4968</v>
      </c>
      <c r="X186" t="s">
        <v>5283</v>
      </c>
      <c r="Y186" t="s">
        <v>5011</v>
      </c>
      <c r="Z186" t="s">
        <v>5284</v>
      </c>
      <c r="AA186" t="s">
        <v>4962</v>
      </c>
    </row>
    <row r="187" spans="1:27" x14ac:dyDescent="0.25">
      <c r="A187" t="s">
        <v>4218</v>
      </c>
      <c r="B187" s="8">
        <v>46011</v>
      </c>
      <c r="C187" t="s">
        <v>1605</v>
      </c>
      <c r="D187" t="s">
        <v>454</v>
      </c>
      <c r="E187" t="s">
        <v>350</v>
      </c>
      <c r="F187" t="s">
        <v>351</v>
      </c>
      <c r="G187">
        <v>5</v>
      </c>
      <c r="H187">
        <v>365.92</v>
      </c>
      <c r="I187">
        <v>15</v>
      </c>
      <c r="J187">
        <v>274.44</v>
      </c>
      <c r="K187">
        <v>1788.43</v>
      </c>
      <c r="L187">
        <v>1551.9</v>
      </c>
      <c r="M187">
        <v>236.53</v>
      </c>
      <c r="N187" t="s">
        <v>68</v>
      </c>
      <c r="O187" t="s">
        <v>24</v>
      </c>
      <c r="P187" t="s">
        <v>55</v>
      </c>
      <c r="Q187" s="9">
        <v>0.8520833333333333</v>
      </c>
      <c r="R187" t="s">
        <v>27</v>
      </c>
      <c r="S187" t="s">
        <v>4853</v>
      </c>
      <c r="T187" t="s">
        <v>4847</v>
      </c>
      <c r="U187">
        <v>365.92</v>
      </c>
      <c r="V187" t="s">
        <v>5282</v>
      </c>
      <c r="W187" t="s">
        <v>4968</v>
      </c>
      <c r="X187" t="s">
        <v>5285</v>
      </c>
      <c r="Y187" t="s">
        <v>5011</v>
      </c>
      <c r="Z187" t="s">
        <v>4981</v>
      </c>
      <c r="AA187" t="s">
        <v>4962</v>
      </c>
    </row>
    <row r="188" spans="1:27" x14ac:dyDescent="0.25">
      <c r="A188" t="s">
        <v>4044</v>
      </c>
      <c r="B188" s="8">
        <v>46109</v>
      </c>
      <c r="C188" t="s">
        <v>313</v>
      </c>
      <c r="D188" t="s">
        <v>141</v>
      </c>
      <c r="E188" t="s">
        <v>1893</v>
      </c>
      <c r="F188" t="s">
        <v>2601</v>
      </c>
      <c r="G188">
        <v>6</v>
      </c>
      <c r="H188">
        <v>489</v>
      </c>
      <c r="I188">
        <v>0</v>
      </c>
      <c r="J188">
        <v>0</v>
      </c>
      <c r="K188">
        <v>3374.1</v>
      </c>
      <c r="L188">
        <v>1592.64</v>
      </c>
      <c r="M188">
        <v>1781.46</v>
      </c>
      <c r="N188" t="s">
        <v>133</v>
      </c>
      <c r="O188" t="s">
        <v>24</v>
      </c>
      <c r="P188" t="s">
        <v>25</v>
      </c>
      <c r="Q188" s="9">
        <v>0.85</v>
      </c>
      <c r="R188" t="s">
        <v>27</v>
      </c>
      <c r="S188" t="s">
        <v>4658</v>
      </c>
      <c r="T188" t="s">
        <v>4636</v>
      </c>
      <c r="U188">
        <v>437.49</v>
      </c>
      <c r="V188" t="s">
        <v>5066</v>
      </c>
      <c r="W188" t="s">
        <v>4958</v>
      </c>
      <c r="X188" t="s">
        <v>5286</v>
      </c>
      <c r="Y188" t="s">
        <v>4966</v>
      </c>
      <c r="Z188" t="s">
        <v>5269</v>
      </c>
      <c r="AA188" t="s">
        <v>4992</v>
      </c>
    </row>
    <row r="189" spans="1:27" x14ac:dyDescent="0.25">
      <c r="A189" t="s">
        <v>3982</v>
      </c>
      <c r="B189" s="8">
        <v>46109</v>
      </c>
      <c r="C189" t="s">
        <v>1649</v>
      </c>
      <c r="D189" t="s">
        <v>882</v>
      </c>
      <c r="E189" t="s">
        <v>1905</v>
      </c>
      <c r="F189" t="s">
        <v>1937</v>
      </c>
      <c r="G189">
        <v>3</v>
      </c>
      <c r="H189">
        <v>262.77</v>
      </c>
      <c r="I189">
        <v>0</v>
      </c>
      <c r="J189">
        <v>0</v>
      </c>
      <c r="K189">
        <v>906.56</v>
      </c>
      <c r="L189">
        <v>583.91999999999996</v>
      </c>
      <c r="M189">
        <v>322.64</v>
      </c>
      <c r="N189" t="s">
        <v>68</v>
      </c>
      <c r="O189" t="s">
        <v>24</v>
      </c>
      <c r="P189" t="s">
        <v>25</v>
      </c>
      <c r="Q189" s="9">
        <v>0.56666666666666665</v>
      </c>
      <c r="R189" t="s">
        <v>27</v>
      </c>
      <c r="S189" t="s">
        <v>4768</v>
      </c>
      <c r="T189" t="s">
        <v>4752</v>
      </c>
      <c r="U189">
        <v>262.77</v>
      </c>
      <c r="V189" t="s">
        <v>5287</v>
      </c>
      <c r="W189" t="s">
        <v>4968</v>
      </c>
      <c r="X189" t="s">
        <v>5288</v>
      </c>
      <c r="Y189" t="s">
        <v>4960</v>
      </c>
      <c r="Z189" t="s">
        <v>5249</v>
      </c>
      <c r="AA189" t="s">
        <v>5060</v>
      </c>
    </row>
    <row r="190" spans="1:27" x14ac:dyDescent="0.25">
      <c r="A190" t="s">
        <v>1391</v>
      </c>
      <c r="B190" s="8">
        <v>46082</v>
      </c>
      <c r="C190" t="s">
        <v>1131</v>
      </c>
      <c r="D190" t="s">
        <v>1305</v>
      </c>
      <c r="E190" t="s">
        <v>1233</v>
      </c>
      <c r="F190" t="s">
        <v>929</v>
      </c>
      <c r="G190">
        <v>1</v>
      </c>
      <c r="H190">
        <v>490.22</v>
      </c>
      <c r="I190">
        <v>15</v>
      </c>
      <c r="J190">
        <v>73.53</v>
      </c>
      <c r="K190">
        <v>479.19</v>
      </c>
      <c r="L190">
        <v>373.58</v>
      </c>
      <c r="M190">
        <v>105.61</v>
      </c>
      <c r="N190" t="s">
        <v>47</v>
      </c>
      <c r="O190" t="s">
        <v>24</v>
      </c>
      <c r="P190" t="s">
        <v>25</v>
      </c>
      <c r="Q190" s="9">
        <v>0.55902777777777779</v>
      </c>
      <c r="R190" t="s">
        <v>27</v>
      </c>
      <c r="S190" t="s">
        <v>4911</v>
      </c>
      <c r="T190" t="s">
        <v>4908</v>
      </c>
      <c r="U190">
        <v>490.22</v>
      </c>
      <c r="V190" t="s">
        <v>5077</v>
      </c>
      <c r="W190" t="s">
        <v>4964</v>
      </c>
      <c r="X190" t="s">
        <v>5289</v>
      </c>
      <c r="Y190" t="s">
        <v>4970</v>
      </c>
      <c r="Z190" t="s">
        <v>5290</v>
      </c>
      <c r="AA190" t="s">
        <v>4962</v>
      </c>
    </row>
    <row r="191" spans="1:27" x14ac:dyDescent="0.25">
      <c r="A191" t="s">
        <v>3282</v>
      </c>
      <c r="B191" s="8">
        <v>46005</v>
      </c>
      <c r="C191" t="s">
        <v>1551</v>
      </c>
      <c r="D191" t="s">
        <v>2552</v>
      </c>
      <c r="E191" t="s">
        <v>1233</v>
      </c>
      <c r="F191" t="s">
        <v>929</v>
      </c>
      <c r="G191">
        <v>8</v>
      </c>
      <c r="H191">
        <v>74.87</v>
      </c>
      <c r="I191">
        <v>15</v>
      </c>
      <c r="J191">
        <v>89.84</v>
      </c>
      <c r="K191">
        <v>585.49</v>
      </c>
      <c r="L191">
        <v>434</v>
      </c>
      <c r="M191">
        <v>151.49</v>
      </c>
      <c r="N191" t="s">
        <v>47</v>
      </c>
      <c r="O191" t="s">
        <v>24</v>
      </c>
      <c r="P191" t="s">
        <v>25</v>
      </c>
      <c r="Q191" s="9">
        <v>0.8881944444444444</v>
      </c>
      <c r="R191" t="s">
        <v>27</v>
      </c>
      <c r="S191" t="s">
        <v>4784</v>
      </c>
      <c r="T191" t="s">
        <v>4776</v>
      </c>
      <c r="U191">
        <v>72.930000000000007</v>
      </c>
      <c r="V191" t="s">
        <v>5291</v>
      </c>
      <c r="W191" t="s">
        <v>4958</v>
      </c>
      <c r="X191" t="s">
        <v>5289</v>
      </c>
      <c r="Y191" t="s">
        <v>4970</v>
      </c>
      <c r="Z191" t="s">
        <v>5290</v>
      </c>
      <c r="AA191" t="s">
        <v>4962</v>
      </c>
    </row>
    <row r="192" spans="1:27" x14ac:dyDescent="0.25">
      <c r="A192" t="s">
        <v>4216</v>
      </c>
      <c r="B192" s="8">
        <v>46072</v>
      </c>
      <c r="C192" t="s">
        <v>2317</v>
      </c>
      <c r="D192" t="s">
        <v>377</v>
      </c>
      <c r="E192" t="s">
        <v>1233</v>
      </c>
      <c r="F192" t="s">
        <v>929</v>
      </c>
      <c r="G192">
        <v>2</v>
      </c>
      <c r="H192">
        <v>53.39</v>
      </c>
      <c r="I192">
        <v>15</v>
      </c>
      <c r="J192">
        <v>16.02</v>
      </c>
      <c r="K192">
        <v>90.76</v>
      </c>
      <c r="L192">
        <v>86.02</v>
      </c>
      <c r="M192">
        <v>4.74</v>
      </c>
      <c r="N192" t="s">
        <v>68</v>
      </c>
      <c r="O192" t="s">
        <v>24</v>
      </c>
      <c r="P192" t="s">
        <v>33</v>
      </c>
      <c r="Q192" s="9">
        <v>0.80208333333333337</v>
      </c>
      <c r="R192" t="s">
        <v>49</v>
      </c>
      <c r="S192" t="s">
        <v>4808</v>
      </c>
      <c r="T192" t="s">
        <v>4805</v>
      </c>
      <c r="U192">
        <v>53.39</v>
      </c>
      <c r="V192" t="s">
        <v>5292</v>
      </c>
      <c r="W192" t="s">
        <v>4968</v>
      </c>
      <c r="X192" t="s">
        <v>5289</v>
      </c>
      <c r="Y192" t="s">
        <v>4970</v>
      </c>
      <c r="Z192" t="s">
        <v>5290</v>
      </c>
      <c r="AA192" t="s">
        <v>4962</v>
      </c>
    </row>
    <row r="193" spans="1:27" x14ac:dyDescent="0.25">
      <c r="A193" t="s">
        <v>3017</v>
      </c>
      <c r="B193" s="8">
        <v>46298</v>
      </c>
      <c r="C193" t="s">
        <v>359</v>
      </c>
      <c r="D193" t="s">
        <v>680</v>
      </c>
      <c r="E193" t="s">
        <v>1233</v>
      </c>
      <c r="F193" t="s">
        <v>929</v>
      </c>
      <c r="G193">
        <v>1</v>
      </c>
      <c r="H193">
        <v>157.97999999999999</v>
      </c>
      <c r="I193">
        <v>15</v>
      </c>
      <c r="J193">
        <v>23.7</v>
      </c>
      <c r="K193">
        <v>134.28</v>
      </c>
      <c r="L193">
        <v>137.94999999999999</v>
      </c>
      <c r="M193">
        <v>-3.67</v>
      </c>
      <c r="N193" t="s">
        <v>4971</v>
      </c>
      <c r="O193" t="s">
        <v>24</v>
      </c>
      <c r="P193" t="s">
        <v>25</v>
      </c>
      <c r="Q193" s="9">
        <v>0.54861111111111116</v>
      </c>
      <c r="R193" t="s">
        <v>49</v>
      </c>
      <c r="S193" t="s">
        <v>4873</v>
      </c>
      <c r="T193" t="s">
        <v>4864</v>
      </c>
      <c r="U193">
        <v>157.97999999999999</v>
      </c>
      <c r="V193" t="s">
        <v>5241</v>
      </c>
      <c r="W193" t="s">
        <v>4968</v>
      </c>
      <c r="X193" t="s">
        <v>5289</v>
      </c>
      <c r="Y193" t="s">
        <v>4970</v>
      </c>
      <c r="Z193" t="s">
        <v>5290</v>
      </c>
      <c r="AA193" t="s">
        <v>4962</v>
      </c>
    </row>
    <row r="194" spans="1:27" x14ac:dyDescent="0.25">
      <c r="A194" t="s">
        <v>1231</v>
      </c>
      <c r="B194" s="8">
        <v>46025</v>
      </c>
      <c r="C194" t="s">
        <v>1232</v>
      </c>
      <c r="D194" t="s">
        <v>1225</v>
      </c>
      <c r="E194" t="s">
        <v>1233</v>
      </c>
      <c r="F194" t="s">
        <v>929</v>
      </c>
      <c r="G194">
        <v>3</v>
      </c>
      <c r="H194">
        <v>182.3</v>
      </c>
      <c r="I194">
        <v>15</v>
      </c>
      <c r="J194">
        <v>82.04</v>
      </c>
      <c r="K194">
        <v>534.59</v>
      </c>
      <c r="L194">
        <v>322.8</v>
      </c>
      <c r="M194">
        <v>211.79</v>
      </c>
      <c r="N194" t="s">
        <v>47</v>
      </c>
      <c r="O194" t="s">
        <v>24</v>
      </c>
      <c r="P194" t="s">
        <v>25</v>
      </c>
      <c r="Q194" s="9">
        <v>0.76875000000000004</v>
      </c>
      <c r="R194" t="s">
        <v>27</v>
      </c>
      <c r="S194" t="s">
        <v>4664</v>
      </c>
      <c r="T194" t="s">
        <v>4636</v>
      </c>
      <c r="U194">
        <v>182.3</v>
      </c>
      <c r="V194" t="s">
        <v>5020</v>
      </c>
      <c r="W194" t="s">
        <v>4968</v>
      </c>
      <c r="X194" t="s">
        <v>5289</v>
      </c>
      <c r="Y194" t="s">
        <v>4970</v>
      </c>
      <c r="Z194" t="s">
        <v>5290</v>
      </c>
      <c r="AA194" t="s">
        <v>4962</v>
      </c>
    </row>
    <row r="195" spans="1:27" x14ac:dyDescent="0.25">
      <c r="A195" t="s">
        <v>1469</v>
      </c>
      <c r="B195" s="8">
        <v>46145</v>
      </c>
      <c r="C195" t="s">
        <v>1470</v>
      </c>
      <c r="D195" t="s">
        <v>280</v>
      </c>
      <c r="E195" t="s">
        <v>1471</v>
      </c>
      <c r="F195" t="s">
        <v>1472</v>
      </c>
      <c r="G195">
        <v>4</v>
      </c>
      <c r="H195">
        <v>126.21</v>
      </c>
      <c r="I195">
        <v>0</v>
      </c>
      <c r="J195">
        <v>0</v>
      </c>
      <c r="K195">
        <v>504.84</v>
      </c>
      <c r="L195">
        <v>389.4</v>
      </c>
      <c r="M195">
        <v>115.44</v>
      </c>
      <c r="N195" t="s">
        <v>133</v>
      </c>
      <c r="O195" t="s">
        <v>24</v>
      </c>
      <c r="P195" t="s">
        <v>33</v>
      </c>
      <c r="Q195" s="9">
        <v>0.64166666666666672</v>
      </c>
      <c r="R195" t="s">
        <v>49</v>
      </c>
      <c r="S195" t="s">
        <v>4726</v>
      </c>
      <c r="T195" t="s">
        <v>4703</v>
      </c>
      <c r="U195">
        <v>124.84</v>
      </c>
      <c r="V195" t="s">
        <v>5293</v>
      </c>
      <c r="W195" t="s">
        <v>4958</v>
      </c>
      <c r="X195" t="s">
        <v>5294</v>
      </c>
      <c r="Y195" t="s">
        <v>4966</v>
      </c>
      <c r="Z195" t="s">
        <v>5295</v>
      </c>
      <c r="AA195" t="s">
        <v>5060</v>
      </c>
    </row>
    <row r="196" spans="1:27" x14ac:dyDescent="0.25">
      <c r="A196" t="s">
        <v>3220</v>
      </c>
      <c r="B196" s="8">
        <v>46237</v>
      </c>
      <c r="C196" t="s">
        <v>3221</v>
      </c>
      <c r="D196" t="s">
        <v>242</v>
      </c>
      <c r="E196" t="s">
        <v>270</v>
      </c>
      <c r="F196" t="s">
        <v>3117</v>
      </c>
      <c r="G196">
        <v>4</v>
      </c>
      <c r="H196">
        <v>80.5</v>
      </c>
      <c r="I196">
        <v>10</v>
      </c>
      <c r="J196">
        <v>32.200000000000003</v>
      </c>
      <c r="K196">
        <v>333.27</v>
      </c>
      <c r="L196">
        <v>249</v>
      </c>
      <c r="M196">
        <v>84.27</v>
      </c>
      <c r="N196" t="s">
        <v>40</v>
      </c>
      <c r="O196" t="s">
        <v>24</v>
      </c>
      <c r="P196" t="s">
        <v>25</v>
      </c>
      <c r="Q196" s="9">
        <v>0.84652777777777777</v>
      </c>
      <c r="R196" t="s">
        <v>27</v>
      </c>
      <c r="S196" t="s">
        <v>4921</v>
      </c>
      <c r="T196" t="s">
        <v>4908</v>
      </c>
      <c r="U196">
        <v>80.5</v>
      </c>
      <c r="V196" t="s">
        <v>5296</v>
      </c>
      <c r="W196" t="s">
        <v>4968</v>
      </c>
      <c r="X196" t="s">
        <v>5297</v>
      </c>
      <c r="Y196" t="s">
        <v>4960</v>
      </c>
      <c r="Z196" t="s">
        <v>5280</v>
      </c>
      <c r="AA196" t="s">
        <v>5060</v>
      </c>
    </row>
    <row r="197" spans="1:27" x14ac:dyDescent="0.25">
      <c r="A197" t="s">
        <v>1728</v>
      </c>
      <c r="B197" s="8">
        <v>46268</v>
      </c>
      <c r="C197" t="s">
        <v>1729</v>
      </c>
      <c r="D197" t="s">
        <v>302</v>
      </c>
      <c r="E197" t="s">
        <v>950</v>
      </c>
      <c r="F197" t="s">
        <v>779</v>
      </c>
      <c r="G197">
        <v>5</v>
      </c>
      <c r="H197">
        <v>343.56</v>
      </c>
      <c r="I197">
        <v>0</v>
      </c>
      <c r="J197">
        <v>0</v>
      </c>
      <c r="K197">
        <v>1717.8</v>
      </c>
      <c r="L197">
        <v>1081.5999999999999</v>
      </c>
      <c r="M197">
        <v>636.20000000000005</v>
      </c>
      <c r="N197" t="s">
        <v>23</v>
      </c>
      <c r="O197" t="s">
        <v>24</v>
      </c>
      <c r="P197" t="s">
        <v>33</v>
      </c>
      <c r="Q197" s="9">
        <v>0.77986111111111112</v>
      </c>
      <c r="R197" t="s">
        <v>49</v>
      </c>
      <c r="S197" t="s">
        <v>4655</v>
      </c>
      <c r="T197" t="s">
        <v>4636</v>
      </c>
      <c r="U197">
        <v>343.56</v>
      </c>
      <c r="V197" t="s">
        <v>5009</v>
      </c>
      <c r="W197" t="s">
        <v>4968</v>
      </c>
      <c r="X197" t="s">
        <v>4996</v>
      </c>
      <c r="Y197" t="s">
        <v>4960</v>
      </c>
      <c r="Z197" t="s">
        <v>5049</v>
      </c>
      <c r="AA197" t="s">
        <v>4962</v>
      </c>
    </row>
    <row r="198" spans="1:27" x14ac:dyDescent="0.25">
      <c r="A198" t="s">
        <v>2225</v>
      </c>
      <c r="B198" s="8">
        <v>46094</v>
      </c>
      <c r="C198" t="s">
        <v>258</v>
      </c>
      <c r="D198" t="s">
        <v>1096</v>
      </c>
      <c r="E198" t="s">
        <v>576</v>
      </c>
      <c r="F198" t="s">
        <v>841</v>
      </c>
      <c r="G198">
        <v>3</v>
      </c>
      <c r="H198">
        <v>431.28</v>
      </c>
      <c r="I198">
        <v>0</v>
      </c>
      <c r="J198">
        <v>0</v>
      </c>
      <c r="K198">
        <v>1293.8399999999999</v>
      </c>
      <c r="L198">
        <v>1045.23</v>
      </c>
      <c r="M198">
        <v>248.61</v>
      </c>
      <c r="N198" t="s">
        <v>47</v>
      </c>
      <c r="O198" t="s">
        <v>24</v>
      </c>
      <c r="P198" t="s">
        <v>25</v>
      </c>
      <c r="Q198" s="9">
        <v>0.58402777777777781</v>
      </c>
      <c r="R198" t="s">
        <v>49</v>
      </c>
      <c r="S198" t="s">
        <v>4869</v>
      </c>
      <c r="T198" t="s">
        <v>4864</v>
      </c>
      <c r="U198">
        <v>405.1</v>
      </c>
      <c r="V198" t="s">
        <v>5298</v>
      </c>
      <c r="W198" t="s">
        <v>4958</v>
      </c>
      <c r="X198" t="s">
        <v>5299</v>
      </c>
      <c r="Y198" t="s">
        <v>4977</v>
      </c>
      <c r="Z198" t="s">
        <v>5220</v>
      </c>
      <c r="AA198" t="s">
        <v>5060</v>
      </c>
    </row>
    <row r="199" spans="1:27" x14ac:dyDescent="0.25">
      <c r="A199" t="s">
        <v>2216</v>
      </c>
      <c r="B199" s="8">
        <v>46112</v>
      </c>
      <c r="C199" t="s">
        <v>1232</v>
      </c>
      <c r="D199" t="s">
        <v>1804</v>
      </c>
      <c r="E199" t="s">
        <v>840</v>
      </c>
      <c r="F199" t="s">
        <v>841</v>
      </c>
      <c r="G199">
        <v>5</v>
      </c>
      <c r="H199">
        <v>42.97</v>
      </c>
      <c r="I199">
        <v>0</v>
      </c>
      <c r="J199">
        <v>0</v>
      </c>
      <c r="K199">
        <v>214.85</v>
      </c>
      <c r="L199">
        <v>182.95</v>
      </c>
      <c r="M199">
        <v>31.9</v>
      </c>
      <c r="N199" t="s">
        <v>23</v>
      </c>
      <c r="O199" t="s">
        <v>24</v>
      </c>
      <c r="P199" t="s">
        <v>25</v>
      </c>
      <c r="Q199" s="9">
        <v>0.80208333333333337</v>
      </c>
      <c r="R199" t="s">
        <v>49</v>
      </c>
      <c r="S199" t="s">
        <v>4744</v>
      </c>
      <c r="T199" t="s">
        <v>4729</v>
      </c>
      <c r="U199">
        <v>42.97</v>
      </c>
      <c r="V199" t="s">
        <v>5020</v>
      </c>
      <c r="W199" t="s">
        <v>4968</v>
      </c>
      <c r="X199" t="s">
        <v>5299</v>
      </c>
      <c r="Y199" t="s">
        <v>4977</v>
      </c>
      <c r="Z199" t="s">
        <v>5300</v>
      </c>
      <c r="AA199" t="s">
        <v>5060</v>
      </c>
    </row>
    <row r="200" spans="1:27" x14ac:dyDescent="0.25">
      <c r="A200" t="s">
        <v>4001</v>
      </c>
      <c r="B200" s="8">
        <v>46067</v>
      </c>
      <c r="C200" t="s">
        <v>1419</v>
      </c>
      <c r="D200" t="s">
        <v>389</v>
      </c>
      <c r="E200" t="s">
        <v>108</v>
      </c>
      <c r="F200" t="s">
        <v>1950</v>
      </c>
      <c r="G200">
        <v>2</v>
      </c>
      <c r="H200">
        <v>83.13</v>
      </c>
      <c r="I200">
        <v>5</v>
      </c>
      <c r="J200">
        <v>8.31</v>
      </c>
      <c r="K200">
        <v>181.64</v>
      </c>
      <c r="L200">
        <v>138.18</v>
      </c>
      <c r="M200">
        <v>43.46</v>
      </c>
      <c r="N200" t="s">
        <v>68</v>
      </c>
      <c r="O200" t="s">
        <v>24</v>
      </c>
      <c r="P200" t="s">
        <v>25</v>
      </c>
      <c r="Q200" s="9">
        <v>0.4465277777777778</v>
      </c>
      <c r="R200" t="s">
        <v>27</v>
      </c>
      <c r="S200" t="s">
        <v>4854</v>
      </c>
      <c r="T200" t="s">
        <v>4847</v>
      </c>
      <c r="U200">
        <v>83.13</v>
      </c>
      <c r="V200" t="s">
        <v>5301</v>
      </c>
      <c r="W200" t="s">
        <v>4968</v>
      </c>
      <c r="X200" t="s">
        <v>5302</v>
      </c>
      <c r="Y200" t="s">
        <v>4966</v>
      </c>
      <c r="Z200" t="s">
        <v>5303</v>
      </c>
      <c r="AA200" t="s">
        <v>4992</v>
      </c>
    </row>
    <row r="201" spans="1:27" x14ac:dyDescent="0.25">
      <c r="A201" t="s">
        <v>3170</v>
      </c>
      <c r="B201" s="8">
        <v>46055</v>
      </c>
      <c r="C201" t="s">
        <v>1551</v>
      </c>
      <c r="D201" t="s">
        <v>432</v>
      </c>
      <c r="E201" t="s">
        <v>2611</v>
      </c>
      <c r="F201" t="s">
        <v>2612</v>
      </c>
      <c r="G201">
        <v>8</v>
      </c>
      <c r="H201">
        <v>306.43</v>
      </c>
      <c r="I201">
        <v>0</v>
      </c>
      <c r="J201">
        <v>0</v>
      </c>
      <c r="K201">
        <v>2451.44</v>
      </c>
      <c r="L201">
        <v>2011.36</v>
      </c>
      <c r="M201">
        <v>440.08</v>
      </c>
      <c r="N201" t="s">
        <v>68</v>
      </c>
      <c r="O201" t="s">
        <v>24</v>
      </c>
      <c r="P201" t="s">
        <v>25</v>
      </c>
      <c r="Q201" s="9">
        <v>0.87222222222222223</v>
      </c>
      <c r="R201" t="s">
        <v>49</v>
      </c>
      <c r="S201" t="s">
        <v>4841</v>
      </c>
      <c r="T201" t="s">
        <v>4828</v>
      </c>
      <c r="U201">
        <v>305.67</v>
      </c>
      <c r="V201" t="s">
        <v>5291</v>
      </c>
      <c r="W201" t="s">
        <v>4958</v>
      </c>
      <c r="X201" t="s">
        <v>5304</v>
      </c>
      <c r="Y201" t="s">
        <v>4966</v>
      </c>
      <c r="Z201" t="s">
        <v>5305</v>
      </c>
      <c r="AA201" t="s">
        <v>5060</v>
      </c>
    </row>
    <row r="202" spans="1:27" x14ac:dyDescent="0.25">
      <c r="A202" t="s">
        <v>3263</v>
      </c>
      <c r="B202" s="8">
        <v>45963</v>
      </c>
      <c r="C202" t="s">
        <v>1788</v>
      </c>
      <c r="D202" t="s">
        <v>2391</v>
      </c>
      <c r="E202" t="s">
        <v>2611</v>
      </c>
      <c r="F202" t="s">
        <v>2612</v>
      </c>
      <c r="G202">
        <v>2</v>
      </c>
      <c r="H202">
        <v>150.04</v>
      </c>
      <c r="I202">
        <v>0</v>
      </c>
      <c r="J202">
        <v>0</v>
      </c>
      <c r="K202">
        <v>345.09</v>
      </c>
      <c r="L202">
        <v>255.96</v>
      </c>
      <c r="M202">
        <v>89.13</v>
      </c>
      <c r="N202" t="s">
        <v>4971</v>
      </c>
      <c r="O202" t="s">
        <v>24</v>
      </c>
      <c r="P202" t="s">
        <v>25</v>
      </c>
      <c r="Q202" s="9">
        <v>0.84791666666666665</v>
      </c>
      <c r="R202" t="s">
        <v>27</v>
      </c>
      <c r="S202" t="s">
        <v>4885</v>
      </c>
      <c r="T202" t="s">
        <v>4864</v>
      </c>
      <c r="U202">
        <v>150.04</v>
      </c>
      <c r="V202" t="s">
        <v>5306</v>
      </c>
      <c r="W202" t="s">
        <v>4964</v>
      </c>
      <c r="X202" t="s">
        <v>5304</v>
      </c>
      <c r="Y202" t="s">
        <v>4966</v>
      </c>
      <c r="Z202" t="s">
        <v>5305</v>
      </c>
      <c r="AA202" t="s">
        <v>5060</v>
      </c>
    </row>
    <row r="203" spans="1:27" x14ac:dyDescent="0.25">
      <c r="A203" t="s">
        <v>2753</v>
      </c>
      <c r="B203" s="8">
        <v>46077</v>
      </c>
      <c r="C203" t="s">
        <v>2187</v>
      </c>
      <c r="D203" t="s">
        <v>1096</v>
      </c>
      <c r="E203" t="s">
        <v>2611</v>
      </c>
      <c r="F203" t="s">
        <v>2612</v>
      </c>
      <c r="G203">
        <v>1</v>
      </c>
      <c r="H203">
        <v>405.1</v>
      </c>
      <c r="I203">
        <v>10</v>
      </c>
      <c r="J203">
        <v>40.51</v>
      </c>
      <c r="K203">
        <v>364.59</v>
      </c>
      <c r="L203">
        <v>348.41</v>
      </c>
      <c r="M203">
        <v>16.18</v>
      </c>
      <c r="N203" t="s">
        <v>4971</v>
      </c>
      <c r="O203" t="s">
        <v>24</v>
      </c>
      <c r="P203" t="s">
        <v>25</v>
      </c>
      <c r="Q203" s="9">
        <v>0.54861111111111116</v>
      </c>
      <c r="R203" t="s">
        <v>49</v>
      </c>
      <c r="S203" t="s">
        <v>4869</v>
      </c>
      <c r="T203" t="s">
        <v>4864</v>
      </c>
      <c r="U203">
        <v>405.1</v>
      </c>
      <c r="V203" t="s">
        <v>5039</v>
      </c>
      <c r="W203" t="s">
        <v>4964</v>
      </c>
      <c r="X203" t="s">
        <v>5304</v>
      </c>
      <c r="Y203" t="s">
        <v>4966</v>
      </c>
      <c r="Z203" t="s">
        <v>5305</v>
      </c>
      <c r="AA203" t="s">
        <v>5060</v>
      </c>
    </row>
    <row r="204" spans="1:27" x14ac:dyDescent="0.25">
      <c r="A204" t="s">
        <v>2915</v>
      </c>
      <c r="B204" s="8">
        <v>46072</v>
      </c>
      <c r="C204" t="s">
        <v>696</v>
      </c>
      <c r="D204" t="s">
        <v>197</v>
      </c>
      <c r="E204" t="s">
        <v>142</v>
      </c>
      <c r="F204" t="s">
        <v>143</v>
      </c>
      <c r="G204">
        <v>5</v>
      </c>
      <c r="H204">
        <v>123.19</v>
      </c>
      <c r="I204">
        <v>20</v>
      </c>
      <c r="J204">
        <v>123.19</v>
      </c>
      <c r="K204">
        <v>492.76</v>
      </c>
      <c r="L204">
        <v>544.6</v>
      </c>
      <c r="M204">
        <v>-51.84</v>
      </c>
      <c r="N204" t="s">
        <v>4971</v>
      </c>
      <c r="O204" t="s">
        <v>24</v>
      </c>
      <c r="P204" t="s">
        <v>25</v>
      </c>
      <c r="Q204" s="9">
        <v>0.52569444444444446</v>
      </c>
      <c r="R204" t="s">
        <v>49</v>
      </c>
      <c r="S204" t="s">
        <v>4902</v>
      </c>
      <c r="T204" t="s">
        <v>4887</v>
      </c>
      <c r="U204">
        <v>121.9</v>
      </c>
      <c r="V204" t="s">
        <v>5307</v>
      </c>
      <c r="W204" t="s">
        <v>4958</v>
      </c>
      <c r="X204" t="s">
        <v>5308</v>
      </c>
      <c r="Y204" t="s">
        <v>4966</v>
      </c>
      <c r="Z204" t="s">
        <v>5057</v>
      </c>
      <c r="AA204" t="s">
        <v>4962</v>
      </c>
    </row>
    <row r="205" spans="1:27" x14ac:dyDescent="0.25">
      <c r="A205" t="s">
        <v>2344</v>
      </c>
      <c r="B205" s="8">
        <v>46329</v>
      </c>
      <c r="C205" t="s">
        <v>453</v>
      </c>
      <c r="D205" t="s">
        <v>886</v>
      </c>
      <c r="E205" t="s">
        <v>142</v>
      </c>
      <c r="F205" t="s">
        <v>143</v>
      </c>
      <c r="G205">
        <v>6</v>
      </c>
      <c r="H205">
        <v>236.62</v>
      </c>
      <c r="I205">
        <v>20</v>
      </c>
      <c r="J205">
        <v>283.94</v>
      </c>
      <c r="K205">
        <v>1135.78</v>
      </c>
      <c r="L205">
        <v>1154.46</v>
      </c>
      <c r="M205">
        <v>-18.68</v>
      </c>
      <c r="N205" t="s">
        <v>68</v>
      </c>
      <c r="O205" t="s">
        <v>24</v>
      </c>
      <c r="P205" t="s">
        <v>25</v>
      </c>
      <c r="Q205" s="9">
        <v>0.54374999999999996</v>
      </c>
      <c r="R205" t="s">
        <v>49</v>
      </c>
      <c r="S205" t="s">
        <v>4827</v>
      </c>
      <c r="T205" t="s">
        <v>4828</v>
      </c>
      <c r="U205">
        <v>232.92</v>
      </c>
      <c r="V205" t="s">
        <v>5055</v>
      </c>
      <c r="W205" t="s">
        <v>4958</v>
      </c>
      <c r="X205" t="s">
        <v>5308</v>
      </c>
      <c r="Y205" t="s">
        <v>4966</v>
      </c>
      <c r="Z205" t="s">
        <v>5057</v>
      </c>
      <c r="AA205" t="s">
        <v>4962</v>
      </c>
    </row>
    <row r="206" spans="1:27" x14ac:dyDescent="0.25">
      <c r="A206" t="s">
        <v>4536</v>
      </c>
      <c r="B206" s="8">
        <v>46107</v>
      </c>
      <c r="C206" t="s">
        <v>1384</v>
      </c>
      <c r="D206" t="s">
        <v>1869</v>
      </c>
      <c r="E206" t="s">
        <v>1413</v>
      </c>
      <c r="F206" t="s">
        <v>2803</v>
      </c>
      <c r="G206">
        <v>6</v>
      </c>
      <c r="H206">
        <v>121.28</v>
      </c>
      <c r="I206">
        <v>0</v>
      </c>
      <c r="J206">
        <v>0</v>
      </c>
      <c r="K206">
        <v>727.68</v>
      </c>
      <c r="L206">
        <v>499.98</v>
      </c>
      <c r="M206">
        <v>227.7</v>
      </c>
      <c r="N206" t="s">
        <v>4971</v>
      </c>
      <c r="O206" t="s">
        <v>24</v>
      </c>
      <c r="P206" t="s">
        <v>33</v>
      </c>
      <c r="Q206" s="9">
        <v>0.52986111111111112</v>
      </c>
      <c r="R206" t="s">
        <v>49</v>
      </c>
      <c r="S206" t="s">
        <v>4945</v>
      </c>
      <c r="T206" t="s">
        <v>4930</v>
      </c>
      <c r="U206">
        <v>108.97</v>
      </c>
      <c r="V206" t="s">
        <v>5044</v>
      </c>
      <c r="W206" t="s">
        <v>4958</v>
      </c>
      <c r="X206" t="s">
        <v>5309</v>
      </c>
      <c r="Y206" t="s">
        <v>5018</v>
      </c>
      <c r="Z206" t="s">
        <v>5310</v>
      </c>
      <c r="AA206" t="s">
        <v>4962</v>
      </c>
    </row>
    <row r="207" spans="1:27" x14ac:dyDescent="0.25">
      <c r="A207" t="s">
        <v>3768</v>
      </c>
      <c r="B207" s="8">
        <v>46019</v>
      </c>
      <c r="C207" t="s">
        <v>2302</v>
      </c>
      <c r="D207" t="s">
        <v>65</v>
      </c>
      <c r="E207" t="s">
        <v>85</v>
      </c>
      <c r="F207" t="s">
        <v>1711</v>
      </c>
      <c r="G207">
        <v>4</v>
      </c>
      <c r="H207">
        <v>172.63</v>
      </c>
      <c r="I207">
        <v>0</v>
      </c>
      <c r="J207">
        <v>0</v>
      </c>
      <c r="K207">
        <v>794.1</v>
      </c>
      <c r="L207">
        <v>568</v>
      </c>
      <c r="M207">
        <v>226.1</v>
      </c>
      <c r="N207" t="s">
        <v>40</v>
      </c>
      <c r="O207" t="s">
        <v>24</v>
      </c>
      <c r="P207" t="s">
        <v>25</v>
      </c>
      <c r="Q207" s="9">
        <v>0.66527777777777775</v>
      </c>
      <c r="R207" t="s">
        <v>27</v>
      </c>
      <c r="S207" t="s">
        <v>4719</v>
      </c>
      <c r="T207" t="s">
        <v>4703</v>
      </c>
      <c r="U207">
        <v>172.63</v>
      </c>
      <c r="V207" t="s">
        <v>5136</v>
      </c>
      <c r="W207" t="s">
        <v>4968</v>
      </c>
      <c r="X207" t="s">
        <v>5311</v>
      </c>
      <c r="Y207" t="s">
        <v>4960</v>
      </c>
      <c r="Z207" t="s">
        <v>5312</v>
      </c>
      <c r="AA207" t="s">
        <v>4962</v>
      </c>
    </row>
    <row r="208" spans="1:27" x14ac:dyDescent="0.25">
      <c r="A208" t="s">
        <v>3499</v>
      </c>
      <c r="B208" s="8">
        <v>46095</v>
      </c>
      <c r="C208" t="s">
        <v>51</v>
      </c>
      <c r="D208" t="s">
        <v>2391</v>
      </c>
      <c r="E208" t="s">
        <v>709</v>
      </c>
      <c r="F208" t="s">
        <v>710</v>
      </c>
      <c r="G208">
        <v>4</v>
      </c>
      <c r="H208">
        <v>156.52000000000001</v>
      </c>
      <c r="I208">
        <v>0</v>
      </c>
      <c r="J208">
        <v>0</v>
      </c>
      <c r="K208">
        <v>719.99</v>
      </c>
      <c r="L208">
        <v>511.92</v>
      </c>
      <c r="M208">
        <v>208.07</v>
      </c>
      <c r="N208" t="s">
        <v>4971</v>
      </c>
      <c r="O208" t="s">
        <v>24</v>
      </c>
      <c r="P208" t="s">
        <v>55</v>
      </c>
      <c r="Q208" s="9">
        <v>0.87013888888888891</v>
      </c>
      <c r="R208" t="s">
        <v>27</v>
      </c>
      <c r="S208" t="s">
        <v>4885</v>
      </c>
      <c r="T208" t="s">
        <v>4864</v>
      </c>
      <c r="U208">
        <v>150.04</v>
      </c>
      <c r="V208" t="s">
        <v>5235</v>
      </c>
      <c r="W208" t="s">
        <v>4958</v>
      </c>
      <c r="X208" t="s">
        <v>5313</v>
      </c>
      <c r="Y208" t="s">
        <v>4960</v>
      </c>
      <c r="Z208" t="s">
        <v>5314</v>
      </c>
      <c r="AA208" t="s">
        <v>5060</v>
      </c>
    </row>
    <row r="209" spans="1:27" x14ac:dyDescent="0.25">
      <c r="A209" t="s">
        <v>3237</v>
      </c>
      <c r="B209" s="8">
        <v>46009</v>
      </c>
      <c r="C209" t="s">
        <v>1466</v>
      </c>
      <c r="D209" t="s">
        <v>59</v>
      </c>
      <c r="E209" t="s">
        <v>709</v>
      </c>
      <c r="F209" t="s">
        <v>710</v>
      </c>
      <c r="G209">
        <v>4</v>
      </c>
      <c r="H209">
        <v>342.46</v>
      </c>
      <c r="I209">
        <v>10</v>
      </c>
      <c r="J209">
        <v>136.97999999999999</v>
      </c>
      <c r="K209">
        <v>1232.8599999999999</v>
      </c>
      <c r="L209">
        <v>1087.1199999999999</v>
      </c>
      <c r="M209">
        <v>145.74</v>
      </c>
      <c r="N209" t="s">
        <v>68</v>
      </c>
      <c r="O209" t="s">
        <v>24</v>
      </c>
      <c r="P209" t="s">
        <v>33</v>
      </c>
      <c r="Q209" s="9">
        <v>0.51666666666666672</v>
      </c>
      <c r="R209" t="s">
        <v>49</v>
      </c>
      <c r="S209" t="s">
        <v>4721</v>
      </c>
      <c r="T209" t="s">
        <v>4703</v>
      </c>
      <c r="U209">
        <v>342.46</v>
      </c>
      <c r="V209" t="s">
        <v>5315</v>
      </c>
      <c r="W209" t="s">
        <v>4968</v>
      </c>
      <c r="X209" t="s">
        <v>5313</v>
      </c>
      <c r="Y209" t="s">
        <v>4960</v>
      </c>
      <c r="Z209" t="s">
        <v>5314</v>
      </c>
      <c r="AA209" t="s">
        <v>5060</v>
      </c>
    </row>
    <row r="210" spans="1:27" x14ac:dyDescent="0.25">
      <c r="A210" t="s">
        <v>3949</v>
      </c>
      <c r="B210" s="8">
        <v>46019</v>
      </c>
      <c r="C210" t="s">
        <v>1384</v>
      </c>
      <c r="D210" t="s">
        <v>371</v>
      </c>
      <c r="E210" t="s">
        <v>248</v>
      </c>
      <c r="F210" t="s">
        <v>249</v>
      </c>
      <c r="G210">
        <v>6</v>
      </c>
      <c r="H210">
        <v>422.63</v>
      </c>
      <c r="I210">
        <v>0</v>
      </c>
      <c r="J210">
        <v>0</v>
      </c>
      <c r="K210">
        <v>2916.15</v>
      </c>
      <c r="L210">
        <v>1859.88</v>
      </c>
      <c r="M210">
        <v>1056.27</v>
      </c>
      <c r="N210" t="s">
        <v>47</v>
      </c>
      <c r="O210" t="s">
        <v>24</v>
      </c>
      <c r="P210" t="s">
        <v>33</v>
      </c>
      <c r="Q210" s="9">
        <v>0.67500000000000004</v>
      </c>
      <c r="R210" t="s">
        <v>27</v>
      </c>
      <c r="S210" t="s">
        <v>4714</v>
      </c>
      <c r="T210" t="s">
        <v>4703</v>
      </c>
      <c r="U210">
        <v>380.12</v>
      </c>
      <c r="V210" t="s">
        <v>5044</v>
      </c>
      <c r="W210" t="s">
        <v>4958</v>
      </c>
      <c r="X210" t="s">
        <v>5316</v>
      </c>
      <c r="Y210" t="s">
        <v>5011</v>
      </c>
      <c r="Z210" t="s">
        <v>5317</v>
      </c>
      <c r="AA210" t="s">
        <v>4962</v>
      </c>
    </row>
    <row r="211" spans="1:27" x14ac:dyDescent="0.25">
      <c r="A211" t="s">
        <v>335</v>
      </c>
      <c r="B211" s="8">
        <v>45973</v>
      </c>
      <c r="C211" t="s">
        <v>336</v>
      </c>
      <c r="D211" t="s">
        <v>337</v>
      </c>
      <c r="E211" t="s">
        <v>248</v>
      </c>
      <c r="F211" t="s">
        <v>249</v>
      </c>
      <c r="G211">
        <v>2</v>
      </c>
      <c r="H211">
        <v>186.38</v>
      </c>
      <c r="I211">
        <v>0</v>
      </c>
      <c r="J211">
        <v>0</v>
      </c>
      <c r="K211">
        <v>372.76</v>
      </c>
      <c r="L211">
        <v>271.32</v>
      </c>
      <c r="M211">
        <v>101.44</v>
      </c>
      <c r="N211" t="s">
        <v>23</v>
      </c>
      <c r="O211" t="s">
        <v>24</v>
      </c>
      <c r="P211" t="s">
        <v>55</v>
      </c>
      <c r="Q211" s="9">
        <v>0.6479166666666667</v>
      </c>
      <c r="R211" t="s">
        <v>49</v>
      </c>
      <c r="S211" t="s">
        <v>4799</v>
      </c>
      <c r="T211" t="s">
        <v>4776</v>
      </c>
      <c r="U211">
        <v>186.38</v>
      </c>
      <c r="V211" t="s">
        <v>5016</v>
      </c>
      <c r="W211" t="s">
        <v>4968</v>
      </c>
      <c r="X211" t="s">
        <v>5316</v>
      </c>
      <c r="Y211" t="s">
        <v>5011</v>
      </c>
      <c r="Z211" t="s">
        <v>5317</v>
      </c>
      <c r="AA211" t="s">
        <v>4962</v>
      </c>
    </row>
    <row r="212" spans="1:27" x14ac:dyDescent="0.25">
      <c r="A212" t="s">
        <v>3706</v>
      </c>
      <c r="B212" s="8">
        <v>46329</v>
      </c>
      <c r="C212" t="s">
        <v>2342</v>
      </c>
      <c r="D212" t="s">
        <v>812</v>
      </c>
      <c r="E212" t="s">
        <v>248</v>
      </c>
      <c r="F212" t="s">
        <v>249</v>
      </c>
      <c r="G212">
        <v>3</v>
      </c>
      <c r="H212">
        <v>530.16</v>
      </c>
      <c r="I212">
        <v>0</v>
      </c>
      <c r="J212">
        <v>0</v>
      </c>
      <c r="K212">
        <v>1590.48</v>
      </c>
      <c r="L212">
        <v>1137.57</v>
      </c>
      <c r="M212">
        <v>452.91</v>
      </c>
      <c r="N212" t="s">
        <v>47</v>
      </c>
      <c r="O212" t="s">
        <v>24</v>
      </c>
      <c r="P212" t="s">
        <v>55</v>
      </c>
      <c r="Q212" s="9">
        <v>0.64444444444444449</v>
      </c>
      <c r="R212" t="s">
        <v>49</v>
      </c>
      <c r="S212" t="s">
        <v>4770</v>
      </c>
      <c r="T212" t="s">
        <v>4752</v>
      </c>
      <c r="U212">
        <v>530.16</v>
      </c>
      <c r="V212" t="s">
        <v>4969</v>
      </c>
      <c r="W212" t="s">
        <v>4964</v>
      </c>
      <c r="X212" t="s">
        <v>5316</v>
      </c>
      <c r="Y212" t="s">
        <v>5011</v>
      </c>
      <c r="Z212" t="s">
        <v>5317</v>
      </c>
      <c r="AA212" t="s">
        <v>4962</v>
      </c>
    </row>
    <row r="213" spans="1:27" x14ac:dyDescent="0.25">
      <c r="A213" t="s">
        <v>2079</v>
      </c>
      <c r="B213" s="8">
        <v>46041</v>
      </c>
      <c r="C213" t="s">
        <v>1592</v>
      </c>
      <c r="D213" t="s">
        <v>170</v>
      </c>
      <c r="E213" t="s">
        <v>177</v>
      </c>
      <c r="F213" t="s">
        <v>333</v>
      </c>
      <c r="G213">
        <v>2</v>
      </c>
      <c r="H213">
        <v>225.45</v>
      </c>
      <c r="I213">
        <v>20</v>
      </c>
      <c r="J213">
        <v>90.18</v>
      </c>
      <c r="K213">
        <v>360.72</v>
      </c>
      <c r="L213">
        <v>381.8</v>
      </c>
      <c r="M213">
        <v>-21.08</v>
      </c>
      <c r="N213" t="s">
        <v>23</v>
      </c>
      <c r="O213" t="s">
        <v>24</v>
      </c>
      <c r="P213" t="s">
        <v>25</v>
      </c>
      <c r="Q213" s="9">
        <v>0.60416666666666663</v>
      </c>
      <c r="R213" t="s">
        <v>49</v>
      </c>
      <c r="S213" t="s">
        <v>4876</v>
      </c>
      <c r="T213" t="s">
        <v>4864</v>
      </c>
      <c r="U213">
        <v>225.45</v>
      </c>
      <c r="V213" t="s">
        <v>5318</v>
      </c>
      <c r="W213" t="s">
        <v>4968</v>
      </c>
      <c r="X213" t="s">
        <v>5319</v>
      </c>
      <c r="Y213" t="s">
        <v>4970</v>
      </c>
      <c r="Z213" t="s">
        <v>5227</v>
      </c>
      <c r="AA213" t="s">
        <v>5060</v>
      </c>
    </row>
    <row r="214" spans="1:27" x14ac:dyDescent="0.25">
      <c r="A214" t="s">
        <v>3903</v>
      </c>
      <c r="B214" s="8">
        <v>46021</v>
      </c>
      <c r="C214" t="s">
        <v>3904</v>
      </c>
      <c r="D214" t="s">
        <v>326</v>
      </c>
      <c r="E214" t="s">
        <v>270</v>
      </c>
      <c r="F214" t="s">
        <v>3905</v>
      </c>
      <c r="G214">
        <v>4</v>
      </c>
      <c r="H214">
        <v>400.33</v>
      </c>
      <c r="I214">
        <v>0</v>
      </c>
      <c r="J214">
        <v>0</v>
      </c>
      <c r="K214">
        <v>1601.32</v>
      </c>
      <c r="L214">
        <v>1363.6</v>
      </c>
      <c r="M214">
        <v>237.72</v>
      </c>
      <c r="N214" t="s">
        <v>133</v>
      </c>
      <c r="O214" t="s">
        <v>24</v>
      </c>
      <c r="P214" t="s">
        <v>25</v>
      </c>
      <c r="Q214" s="9">
        <v>0.78472222222222221</v>
      </c>
      <c r="R214" t="s">
        <v>49</v>
      </c>
      <c r="S214" t="s">
        <v>4859</v>
      </c>
      <c r="T214" t="s">
        <v>4847</v>
      </c>
      <c r="U214">
        <v>400.33</v>
      </c>
      <c r="V214" t="s">
        <v>5320</v>
      </c>
      <c r="W214" t="s">
        <v>4964</v>
      </c>
      <c r="X214" t="s">
        <v>5321</v>
      </c>
      <c r="Y214" t="s">
        <v>4970</v>
      </c>
      <c r="Z214" t="s">
        <v>5280</v>
      </c>
      <c r="AA214" t="s">
        <v>5060</v>
      </c>
    </row>
    <row r="215" spans="1:27" x14ac:dyDescent="0.25">
      <c r="A215" t="s">
        <v>3913</v>
      </c>
      <c r="B215" s="8">
        <v>46297</v>
      </c>
      <c r="C215" t="s">
        <v>2394</v>
      </c>
      <c r="D215" t="s">
        <v>856</v>
      </c>
      <c r="E215" t="s">
        <v>390</v>
      </c>
      <c r="F215" t="s">
        <v>821</v>
      </c>
      <c r="G215">
        <v>8</v>
      </c>
      <c r="H215">
        <v>311.20999999999998</v>
      </c>
      <c r="I215">
        <v>0</v>
      </c>
      <c r="J215">
        <v>0</v>
      </c>
      <c r="K215">
        <v>2489.6799999999998</v>
      </c>
      <c r="L215">
        <v>1650.4</v>
      </c>
      <c r="M215">
        <v>839.28</v>
      </c>
      <c r="N215" t="s">
        <v>40</v>
      </c>
      <c r="O215" t="s">
        <v>24</v>
      </c>
      <c r="P215" t="s">
        <v>25</v>
      </c>
      <c r="Q215" s="9">
        <v>0.6430555555555556</v>
      </c>
      <c r="R215" t="s">
        <v>49</v>
      </c>
      <c r="S215" t="s">
        <v>4825</v>
      </c>
      <c r="T215" t="s">
        <v>4805</v>
      </c>
      <c r="U215">
        <v>275.70999999999998</v>
      </c>
      <c r="V215" t="s">
        <v>5115</v>
      </c>
      <c r="W215" t="s">
        <v>4958</v>
      </c>
      <c r="X215" t="s">
        <v>5322</v>
      </c>
      <c r="Y215" t="s">
        <v>5007</v>
      </c>
      <c r="Z215" t="s">
        <v>5323</v>
      </c>
      <c r="AA215" t="s">
        <v>4962</v>
      </c>
    </row>
    <row r="216" spans="1:27" x14ac:dyDescent="0.25">
      <c r="A216" t="s">
        <v>4352</v>
      </c>
      <c r="B216" s="8">
        <v>46011</v>
      </c>
      <c r="C216" t="s">
        <v>258</v>
      </c>
      <c r="D216" t="s">
        <v>186</v>
      </c>
      <c r="E216" t="s">
        <v>1180</v>
      </c>
      <c r="F216" t="s">
        <v>624</v>
      </c>
      <c r="G216">
        <v>7</v>
      </c>
      <c r="H216">
        <v>219.61</v>
      </c>
      <c r="I216">
        <v>15</v>
      </c>
      <c r="J216">
        <v>230.59</v>
      </c>
      <c r="K216">
        <v>1502.68</v>
      </c>
      <c r="L216">
        <v>1239.21</v>
      </c>
      <c r="M216">
        <v>263.47000000000003</v>
      </c>
      <c r="N216" t="s">
        <v>23</v>
      </c>
      <c r="O216" t="s">
        <v>24</v>
      </c>
      <c r="P216" t="s">
        <v>25</v>
      </c>
      <c r="Q216" s="9">
        <v>0.65416666666666667</v>
      </c>
      <c r="R216" t="s">
        <v>27</v>
      </c>
      <c r="S216" t="s">
        <v>4724</v>
      </c>
      <c r="T216" t="s">
        <v>4703</v>
      </c>
      <c r="U216">
        <v>217.42</v>
      </c>
      <c r="V216" t="s">
        <v>5298</v>
      </c>
      <c r="W216" t="s">
        <v>4958</v>
      </c>
      <c r="X216" t="s">
        <v>5324</v>
      </c>
      <c r="Y216" t="s">
        <v>5007</v>
      </c>
      <c r="Z216" t="s">
        <v>5087</v>
      </c>
      <c r="AA216" t="s">
        <v>4962</v>
      </c>
    </row>
    <row r="217" spans="1:27" x14ac:dyDescent="0.25">
      <c r="A217" t="s">
        <v>3452</v>
      </c>
      <c r="B217" s="8">
        <v>46077</v>
      </c>
      <c r="C217" t="s">
        <v>1013</v>
      </c>
      <c r="D217" t="s">
        <v>296</v>
      </c>
      <c r="E217" t="s">
        <v>171</v>
      </c>
      <c r="F217" t="s">
        <v>3453</v>
      </c>
      <c r="G217">
        <v>3</v>
      </c>
      <c r="H217">
        <v>548.71</v>
      </c>
      <c r="I217">
        <v>0</v>
      </c>
      <c r="J217">
        <v>0</v>
      </c>
      <c r="K217">
        <v>1646.13</v>
      </c>
      <c r="L217">
        <v>1089.8699999999999</v>
      </c>
      <c r="M217">
        <v>556.26</v>
      </c>
      <c r="N217" t="s">
        <v>4971</v>
      </c>
      <c r="O217" t="s">
        <v>345</v>
      </c>
      <c r="P217" t="s">
        <v>25</v>
      </c>
      <c r="Q217" s="9">
        <v>0.54861111111111116</v>
      </c>
      <c r="R217" t="s">
        <v>49</v>
      </c>
      <c r="S217" t="s">
        <v>4780</v>
      </c>
      <c r="T217" t="s">
        <v>4776</v>
      </c>
      <c r="U217">
        <v>507.5</v>
      </c>
      <c r="V217" t="s">
        <v>5210</v>
      </c>
      <c r="W217" t="s">
        <v>4958</v>
      </c>
      <c r="X217" t="s">
        <v>5325</v>
      </c>
      <c r="Y217" t="s">
        <v>5011</v>
      </c>
      <c r="Z217" t="s">
        <v>4974</v>
      </c>
      <c r="AA217" t="s">
        <v>4962</v>
      </c>
    </row>
    <row r="218" spans="1:27" x14ac:dyDescent="0.25">
      <c r="A218" t="s">
        <v>3246</v>
      </c>
      <c r="B218" s="8">
        <v>46110</v>
      </c>
      <c r="C218" t="s">
        <v>29</v>
      </c>
      <c r="D218" t="s">
        <v>794</v>
      </c>
      <c r="E218" t="s">
        <v>400</v>
      </c>
      <c r="F218" t="s">
        <v>1223</v>
      </c>
      <c r="G218">
        <v>3</v>
      </c>
      <c r="H218">
        <v>171.25</v>
      </c>
      <c r="I218">
        <v>10</v>
      </c>
      <c r="J218">
        <v>51.38</v>
      </c>
      <c r="K218">
        <v>531.73</v>
      </c>
      <c r="L218">
        <v>372.99</v>
      </c>
      <c r="M218">
        <v>158.74</v>
      </c>
      <c r="N218" t="s">
        <v>68</v>
      </c>
      <c r="O218" t="s">
        <v>24</v>
      </c>
      <c r="P218" t="s">
        <v>25</v>
      </c>
      <c r="Q218" s="9">
        <v>0.59027777777777779</v>
      </c>
      <c r="R218" t="s">
        <v>27</v>
      </c>
      <c r="S218" t="s">
        <v>4946</v>
      </c>
      <c r="T218" t="s">
        <v>4930</v>
      </c>
      <c r="U218">
        <v>171.25</v>
      </c>
      <c r="V218" t="s">
        <v>5139</v>
      </c>
      <c r="W218" t="s">
        <v>4964</v>
      </c>
      <c r="X218" t="s">
        <v>5326</v>
      </c>
      <c r="Y218" t="s">
        <v>4960</v>
      </c>
      <c r="Z218" t="s">
        <v>5003</v>
      </c>
      <c r="AA218" t="s">
        <v>4962</v>
      </c>
    </row>
    <row r="219" spans="1:27" x14ac:dyDescent="0.25">
      <c r="A219" t="s">
        <v>4197</v>
      </c>
      <c r="B219" s="8">
        <v>46107</v>
      </c>
      <c r="C219" t="s">
        <v>696</v>
      </c>
      <c r="D219" t="s">
        <v>231</v>
      </c>
      <c r="F219" t="s">
        <v>1223</v>
      </c>
      <c r="G219">
        <v>3</v>
      </c>
      <c r="H219">
        <v>465.22</v>
      </c>
      <c r="I219">
        <v>0</v>
      </c>
      <c r="J219">
        <v>0</v>
      </c>
      <c r="K219">
        <v>1395.66</v>
      </c>
      <c r="L219">
        <v>926.82</v>
      </c>
      <c r="M219">
        <v>468.84</v>
      </c>
      <c r="N219" t="s">
        <v>133</v>
      </c>
      <c r="O219" t="s">
        <v>24</v>
      </c>
      <c r="P219" t="s">
        <v>25</v>
      </c>
      <c r="Q219" s="9">
        <v>0.43958333333333333</v>
      </c>
      <c r="R219" t="s">
        <v>49</v>
      </c>
      <c r="S219" t="s">
        <v>4756</v>
      </c>
      <c r="T219" t="s">
        <v>4752</v>
      </c>
      <c r="U219">
        <v>418.79</v>
      </c>
      <c r="V219" t="s">
        <v>5307</v>
      </c>
      <c r="W219" t="s">
        <v>4958</v>
      </c>
      <c r="X219" t="s">
        <v>5326</v>
      </c>
      <c r="Y219" t="s">
        <v>4960</v>
      </c>
    </row>
    <row r="220" spans="1:27" x14ac:dyDescent="0.25">
      <c r="A220" t="s">
        <v>3652</v>
      </c>
      <c r="B220" s="8">
        <v>46010</v>
      </c>
      <c r="C220" t="s">
        <v>2387</v>
      </c>
      <c r="D220" t="s">
        <v>882</v>
      </c>
      <c r="E220" t="s">
        <v>297</v>
      </c>
      <c r="F220" t="s">
        <v>298</v>
      </c>
      <c r="G220">
        <v>3</v>
      </c>
      <c r="H220">
        <v>262.77</v>
      </c>
      <c r="I220">
        <v>0</v>
      </c>
      <c r="J220">
        <v>0</v>
      </c>
      <c r="K220">
        <v>788.31</v>
      </c>
      <c r="L220">
        <v>583.91999999999996</v>
      </c>
      <c r="M220">
        <v>204.39</v>
      </c>
      <c r="N220" t="s">
        <v>68</v>
      </c>
      <c r="O220" t="s">
        <v>24</v>
      </c>
      <c r="P220" t="s">
        <v>55</v>
      </c>
      <c r="Q220" s="9">
        <v>0.84097222222222223</v>
      </c>
      <c r="R220" t="s">
        <v>49</v>
      </c>
      <c r="S220" t="s">
        <v>4768</v>
      </c>
      <c r="T220" t="s">
        <v>4752</v>
      </c>
      <c r="U220">
        <v>262.77</v>
      </c>
      <c r="V220" t="s">
        <v>5182</v>
      </c>
      <c r="W220" t="s">
        <v>4964</v>
      </c>
      <c r="X220" t="s">
        <v>5327</v>
      </c>
      <c r="Y220" t="s">
        <v>4966</v>
      </c>
      <c r="Z220" t="s">
        <v>5084</v>
      </c>
      <c r="AA220" t="s">
        <v>4962</v>
      </c>
    </row>
    <row r="221" spans="1:27" x14ac:dyDescent="0.25">
      <c r="A221" t="s">
        <v>4220</v>
      </c>
      <c r="B221" s="8">
        <v>46112</v>
      </c>
      <c r="C221" t="s">
        <v>1284</v>
      </c>
      <c r="D221" t="s">
        <v>1225</v>
      </c>
      <c r="E221" t="s">
        <v>1063</v>
      </c>
      <c r="F221" t="s">
        <v>1064</v>
      </c>
      <c r="G221">
        <v>2</v>
      </c>
      <c r="H221">
        <v>182.3</v>
      </c>
      <c r="I221">
        <v>5</v>
      </c>
      <c r="J221">
        <v>18.23</v>
      </c>
      <c r="K221">
        <v>346.37</v>
      </c>
      <c r="L221">
        <v>215.2</v>
      </c>
      <c r="M221">
        <v>131.16999999999999</v>
      </c>
      <c r="N221" t="s">
        <v>4971</v>
      </c>
      <c r="O221" t="s">
        <v>24</v>
      </c>
      <c r="P221" t="s">
        <v>55</v>
      </c>
      <c r="Q221" s="9">
        <v>0.37847222222222221</v>
      </c>
      <c r="R221" t="s">
        <v>49</v>
      </c>
      <c r="S221" t="s">
        <v>4664</v>
      </c>
      <c r="T221" t="s">
        <v>4636</v>
      </c>
      <c r="U221">
        <v>182.3</v>
      </c>
      <c r="V221" t="s">
        <v>5328</v>
      </c>
      <c r="W221" t="s">
        <v>4968</v>
      </c>
      <c r="X221" t="s">
        <v>5329</v>
      </c>
      <c r="Y221" t="s">
        <v>4966</v>
      </c>
      <c r="Z221" t="s">
        <v>5330</v>
      </c>
      <c r="AA221" t="s">
        <v>4962</v>
      </c>
    </row>
    <row r="222" spans="1:27" x14ac:dyDescent="0.25">
      <c r="A222" t="s">
        <v>4491</v>
      </c>
      <c r="B222" s="8">
        <v>46017</v>
      </c>
      <c r="C222" t="s">
        <v>1210</v>
      </c>
      <c r="D222" t="s">
        <v>226</v>
      </c>
      <c r="E222" t="s">
        <v>1063</v>
      </c>
      <c r="F222" t="s">
        <v>1064</v>
      </c>
      <c r="G222">
        <v>2</v>
      </c>
      <c r="H222">
        <v>318.62</v>
      </c>
      <c r="I222">
        <v>15</v>
      </c>
      <c r="J222">
        <v>95.59</v>
      </c>
      <c r="K222">
        <v>541.65</v>
      </c>
      <c r="L222">
        <v>443.44</v>
      </c>
      <c r="M222">
        <v>98.21</v>
      </c>
      <c r="N222" t="s">
        <v>40</v>
      </c>
      <c r="O222" t="s">
        <v>24</v>
      </c>
      <c r="P222" t="s">
        <v>25</v>
      </c>
      <c r="Q222" s="9">
        <v>0.3923611111111111</v>
      </c>
      <c r="R222" t="s">
        <v>49</v>
      </c>
      <c r="S222" t="s">
        <v>4786</v>
      </c>
      <c r="T222" t="s">
        <v>4776</v>
      </c>
      <c r="U222">
        <v>318.62</v>
      </c>
      <c r="V222" t="s">
        <v>5331</v>
      </c>
      <c r="W222" t="s">
        <v>4964</v>
      </c>
      <c r="X222" t="s">
        <v>5329</v>
      </c>
      <c r="Y222" t="s">
        <v>4966</v>
      </c>
      <c r="Z222" t="s">
        <v>5330</v>
      </c>
      <c r="AA222" t="s">
        <v>4962</v>
      </c>
    </row>
    <row r="223" spans="1:27" x14ac:dyDescent="0.25">
      <c r="A223" t="s">
        <v>2775</v>
      </c>
      <c r="B223" s="8">
        <v>46079</v>
      </c>
      <c r="C223" t="s">
        <v>1535</v>
      </c>
      <c r="D223" t="s">
        <v>371</v>
      </c>
      <c r="E223" t="s">
        <v>1063</v>
      </c>
      <c r="F223" t="s">
        <v>1064</v>
      </c>
      <c r="G223">
        <v>3</v>
      </c>
      <c r="H223">
        <v>380.12</v>
      </c>
      <c r="I223">
        <v>15</v>
      </c>
      <c r="J223">
        <v>171.05</v>
      </c>
      <c r="K223">
        <v>969.31</v>
      </c>
      <c r="L223">
        <v>929.94</v>
      </c>
      <c r="M223">
        <v>39.369999999999997</v>
      </c>
      <c r="N223" t="s">
        <v>40</v>
      </c>
      <c r="O223" t="s">
        <v>24</v>
      </c>
      <c r="P223" t="s">
        <v>55</v>
      </c>
      <c r="Q223" s="9">
        <v>0.84513888888888888</v>
      </c>
      <c r="R223" t="s">
        <v>49</v>
      </c>
      <c r="S223" t="s">
        <v>4714</v>
      </c>
      <c r="T223" t="s">
        <v>4703</v>
      </c>
      <c r="U223">
        <v>380.12</v>
      </c>
      <c r="V223" t="s">
        <v>5332</v>
      </c>
      <c r="W223" t="s">
        <v>4968</v>
      </c>
      <c r="X223" t="s">
        <v>5329</v>
      </c>
      <c r="Y223" t="s">
        <v>4966</v>
      </c>
      <c r="Z223" t="s">
        <v>5330</v>
      </c>
      <c r="AA223" t="s">
        <v>4962</v>
      </c>
    </row>
    <row r="224" spans="1:27" x14ac:dyDescent="0.25">
      <c r="A224" t="s">
        <v>1931</v>
      </c>
      <c r="B224" s="8">
        <v>46096</v>
      </c>
      <c r="C224" t="s">
        <v>1144</v>
      </c>
      <c r="D224" t="s">
        <v>1668</v>
      </c>
      <c r="E224" t="s">
        <v>366</v>
      </c>
      <c r="F224" t="s">
        <v>1932</v>
      </c>
      <c r="G224">
        <v>1</v>
      </c>
      <c r="H224">
        <v>242.22</v>
      </c>
      <c r="I224">
        <v>5</v>
      </c>
      <c r="J224">
        <v>12.11</v>
      </c>
      <c r="K224">
        <v>264.63</v>
      </c>
      <c r="L224">
        <v>186.04</v>
      </c>
      <c r="M224">
        <v>78.59</v>
      </c>
      <c r="N224" t="s">
        <v>4971</v>
      </c>
      <c r="O224" t="s">
        <v>24</v>
      </c>
      <c r="P224" t="s">
        <v>25</v>
      </c>
      <c r="Q224" s="9">
        <v>0.50555555555555554</v>
      </c>
      <c r="R224" t="s">
        <v>27</v>
      </c>
      <c r="S224" t="s">
        <v>4941</v>
      </c>
      <c r="T224" t="s">
        <v>4930</v>
      </c>
      <c r="U224">
        <v>242.22</v>
      </c>
      <c r="V224" t="s">
        <v>5250</v>
      </c>
      <c r="W224" t="s">
        <v>4968</v>
      </c>
      <c r="X224" t="s">
        <v>5333</v>
      </c>
      <c r="Y224" t="s">
        <v>4966</v>
      </c>
      <c r="Z224" t="s">
        <v>5334</v>
      </c>
      <c r="AA224" t="s">
        <v>4962</v>
      </c>
    </row>
    <row r="225" spans="1:27" x14ac:dyDescent="0.25">
      <c r="A225" t="s">
        <v>4292</v>
      </c>
      <c r="B225" s="8">
        <v>46015</v>
      </c>
      <c r="C225" t="s">
        <v>379</v>
      </c>
      <c r="D225" t="s">
        <v>1112</v>
      </c>
      <c r="E225" t="s">
        <v>1247</v>
      </c>
      <c r="F225" t="s">
        <v>474</v>
      </c>
      <c r="G225">
        <v>3</v>
      </c>
      <c r="H225">
        <v>384.85</v>
      </c>
      <c r="I225">
        <v>0</v>
      </c>
      <c r="J225">
        <v>0</v>
      </c>
      <c r="K225">
        <v>1154.55</v>
      </c>
      <c r="L225">
        <v>973.44</v>
      </c>
      <c r="M225">
        <v>181.11</v>
      </c>
      <c r="N225" t="s">
        <v>133</v>
      </c>
      <c r="O225" t="s">
        <v>24</v>
      </c>
      <c r="P225" t="s">
        <v>55</v>
      </c>
      <c r="Q225" s="9">
        <v>0.7</v>
      </c>
      <c r="R225" t="s">
        <v>49</v>
      </c>
      <c r="S225" t="s">
        <v>4904</v>
      </c>
      <c r="T225" t="s">
        <v>4887</v>
      </c>
      <c r="U225">
        <v>360.52</v>
      </c>
      <c r="V225" t="s">
        <v>5074</v>
      </c>
      <c r="W225" t="s">
        <v>4958</v>
      </c>
      <c r="X225" t="s">
        <v>5335</v>
      </c>
      <c r="Y225" t="s">
        <v>4960</v>
      </c>
      <c r="Z225" t="s">
        <v>5336</v>
      </c>
      <c r="AA225" t="s">
        <v>4962</v>
      </c>
    </row>
    <row r="226" spans="1:27" x14ac:dyDescent="0.25">
      <c r="A226" t="s">
        <v>486</v>
      </c>
      <c r="B226" s="8">
        <v>46109</v>
      </c>
      <c r="C226" t="s">
        <v>487</v>
      </c>
      <c r="D226" t="s">
        <v>101</v>
      </c>
      <c r="E226" t="s">
        <v>488</v>
      </c>
      <c r="F226" t="s">
        <v>489</v>
      </c>
      <c r="G226">
        <v>3</v>
      </c>
      <c r="H226">
        <v>455.73</v>
      </c>
      <c r="I226">
        <v>0</v>
      </c>
      <c r="J226">
        <v>0</v>
      </c>
      <c r="K226">
        <v>1572.27</v>
      </c>
      <c r="L226">
        <v>1054.8900000000001</v>
      </c>
      <c r="M226">
        <v>517.38</v>
      </c>
      <c r="N226" t="s">
        <v>47</v>
      </c>
      <c r="O226" t="s">
        <v>24</v>
      </c>
      <c r="P226" t="s">
        <v>25</v>
      </c>
      <c r="Q226" s="9">
        <v>0.8125</v>
      </c>
      <c r="R226" t="s">
        <v>27</v>
      </c>
      <c r="S226" t="s">
        <v>4676</v>
      </c>
      <c r="T226" t="s">
        <v>4672</v>
      </c>
      <c r="U226">
        <v>434.65</v>
      </c>
      <c r="V226" t="s">
        <v>5337</v>
      </c>
      <c r="W226" t="s">
        <v>4958</v>
      </c>
      <c r="X226" t="s">
        <v>5338</v>
      </c>
      <c r="Y226" t="s">
        <v>5011</v>
      </c>
      <c r="Z226" t="s">
        <v>5339</v>
      </c>
      <c r="AA226" t="s">
        <v>4962</v>
      </c>
    </row>
    <row r="227" spans="1:27" x14ac:dyDescent="0.25">
      <c r="A227" t="s">
        <v>3492</v>
      </c>
      <c r="B227" s="8">
        <v>46095</v>
      </c>
      <c r="C227" t="s">
        <v>1948</v>
      </c>
      <c r="D227" t="s">
        <v>52</v>
      </c>
      <c r="E227" t="s">
        <v>488</v>
      </c>
      <c r="F227" t="s">
        <v>489</v>
      </c>
      <c r="G227">
        <v>4</v>
      </c>
      <c r="H227">
        <v>331.6</v>
      </c>
      <c r="I227">
        <v>0</v>
      </c>
      <c r="J227">
        <v>0</v>
      </c>
      <c r="K227">
        <v>1525.36</v>
      </c>
      <c r="L227">
        <v>984.48</v>
      </c>
      <c r="M227">
        <v>540.88</v>
      </c>
      <c r="N227" t="s">
        <v>68</v>
      </c>
      <c r="O227" t="s">
        <v>24</v>
      </c>
      <c r="P227" t="s">
        <v>33</v>
      </c>
      <c r="Q227" s="9">
        <v>0.53055555555555556</v>
      </c>
      <c r="R227" t="s">
        <v>27</v>
      </c>
      <c r="S227" t="s">
        <v>4701</v>
      </c>
      <c r="T227" t="s">
        <v>4672</v>
      </c>
      <c r="U227">
        <v>313.47000000000003</v>
      </c>
      <c r="V227" t="s">
        <v>5340</v>
      </c>
      <c r="W227" t="s">
        <v>4958</v>
      </c>
      <c r="X227" t="s">
        <v>5338</v>
      </c>
      <c r="Y227" t="s">
        <v>5011</v>
      </c>
      <c r="Z227" t="s">
        <v>5339</v>
      </c>
      <c r="AA227" t="s">
        <v>4962</v>
      </c>
    </row>
    <row r="228" spans="1:27" x14ac:dyDescent="0.25">
      <c r="A228" t="s">
        <v>4079</v>
      </c>
      <c r="B228" s="8">
        <v>46045</v>
      </c>
      <c r="C228" t="s">
        <v>444</v>
      </c>
      <c r="D228" t="s">
        <v>314</v>
      </c>
      <c r="E228" t="s">
        <v>488</v>
      </c>
      <c r="F228" t="s">
        <v>489</v>
      </c>
      <c r="G228">
        <v>5</v>
      </c>
      <c r="H228">
        <v>356.98</v>
      </c>
      <c r="I228">
        <v>5</v>
      </c>
      <c r="J228">
        <v>89.25</v>
      </c>
      <c r="K228">
        <v>1695.65</v>
      </c>
      <c r="L228">
        <v>1236.25</v>
      </c>
      <c r="M228">
        <v>459.4</v>
      </c>
      <c r="N228" t="s">
        <v>23</v>
      </c>
      <c r="O228" t="s">
        <v>24</v>
      </c>
      <c r="P228" t="s">
        <v>25</v>
      </c>
      <c r="Q228" s="9">
        <v>0.85416666666666663</v>
      </c>
      <c r="R228" t="s">
        <v>49</v>
      </c>
      <c r="S228" t="s">
        <v>4707</v>
      </c>
      <c r="T228" t="s">
        <v>4703</v>
      </c>
      <c r="U228">
        <v>329.69</v>
      </c>
      <c r="V228" t="s">
        <v>5047</v>
      </c>
      <c r="W228" t="s">
        <v>4958</v>
      </c>
      <c r="X228" t="s">
        <v>5338</v>
      </c>
      <c r="Y228" t="s">
        <v>5011</v>
      </c>
      <c r="Z228" t="s">
        <v>5339</v>
      </c>
      <c r="AA228" t="s">
        <v>4962</v>
      </c>
    </row>
    <row r="229" spans="1:27" x14ac:dyDescent="0.25">
      <c r="A229" t="s">
        <v>1084</v>
      </c>
      <c r="B229" s="8">
        <v>46077</v>
      </c>
      <c r="C229" t="s">
        <v>1085</v>
      </c>
      <c r="D229" t="s">
        <v>89</v>
      </c>
      <c r="E229" t="s">
        <v>1086</v>
      </c>
      <c r="F229" t="s">
        <v>1087</v>
      </c>
      <c r="G229">
        <v>4</v>
      </c>
      <c r="H229">
        <v>41.61</v>
      </c>
      <c r="I229">
        <v>15</v>
      </c>
      <c r="J229">
        <v>24.97</v>
      </c>
      <c r="K229">
        <v>141.47</v>
      </c>
      <c r="L229">
        <v>129.6</v>
      </c>
      <c r="M229">
        <v>11.87</v>
      </c>
      <c r="N229" t="s">
        <v>23</v>
      </c>
      <c r="O229" t="s">
        <v>24</v>
      </c>
      <c r="P229" t="s">
        <v>25</v>
      </c>
      <c r="Q229" s="9">
        <v>0.6743055555555556</v>
      </c>
      <c r="R229" t="s">
        <v>49</v>
      </c>
      <c r="S229" t="s">
        <v>4695</v>
      </c>
      <c r="T229" t="s">
        <v>4672</v>
      </c>
      <c r="U229">
        <v>38.659999999999997</v>
      </c>
      <c r="V229" t="s">
        <v>5341</v>
      </c>
      <c r="W229" t="s">
        <v>4958</v>
      </c>
      <c r="X229" t="s">
        <v>5342</v>
      </c>
      <c r="Y229" t="s">
        <v>4966</v>
      </c>
      <c r="Z229" t="s">
        <v>5343</v>
      </c>
      <c r="AA229" t="s">
        <v>4992</v>
      </c>
    </row>
    <row r="230" spans="1:27" x14ac:dyDescent="0.25">
      <c r="A230" t="s">
        <v>3197</v>
      </c>
      <c r="B230" s="8">
        <v>46359</v>
      </c>
      <c r="C230" t="s">
        <v>1116</v>
      </c>
      <c r="D230" t="s">
        <v>89</v>
      </c>
      <c r="E230" t="s">
        <v>1086</v>
      </c>
      <c r="F230" t="s">
        <v>1087</v>
      </c>
      <c r="G230">
        <v>8</v>
      </c>
      <c r="H230">
        <v>42.85</v>
      </c>
      <c r="I230">
        <v>20</v>
      </c>
      <c r="J230">
        <v>68.56</v>
      </c>
      <c r="K230">
        <v>274.24</v>
      </c>
      <c r="L230">
        <v>259.2</v>
      </c>
      <c r="M230">
        <v>15.04</v>
      </c>
      <c r="N230" t="s">
        <v>23</v>
      </c>
      <c r="O230" t="s">
        <v>24</v>
      </c>
      <c r="P230" t="s">
        <v>25</v>
      </c>
      <c r="Q230" s="9">
        <v>0.42430555555555555</v>
      </c>
      <c r="R230" t="s">
        <v>49</v>
      </c>
      <c r="S230" t="s">
        <v>4695</v>
      </c>
      <c r="T230" t="s">
        <v>4672</v>
      </c>
      <c r="U230">
        <v>38.659999999999997</v>
      </c>
      <c r="V230" t="s">
        <v>5344</v>
      </c>
      <c r="W230" t="s">
        <v>4958</v>
      </c>
      <c r="X230" t="s">
        <v>5342</v>
      </c>
      <c r="Y230" t="s">
        <v>4966</v>
      </c>
      <c r="Z230" t="s">
        <v>5343</v>
      </c>
      <c r="AA230" t="s">
        <v>4992</v>
      </c>
    </row>
    <row r="231" spans="1:27" x14ac:dyDescent="0.25">
      <c r="A231" t="s">
        <v>3675</v>
      </c>
      <c r="B231" s="8">
        <v>46024</v>
      </c>
      <c r="C231" t="s">
        <v>487</v>
      </c>
      <c r="D231" t="s">
        <v>1804</v>
      </c>
      <c r="E231" t="s">
        <v>950</v>
      </c>
      <c r="F231" t="s">
        <v>1504</v>
      </c>
      <c r="G231">
        <v>8</v>
      </c>
      <c r="H231">
        <v>47.48</v>
      </c>
      <c r="I231">
        <v>0</v>
      </c>
      <c r="J231">
        <v>0</v>
      </c>
      <c r="K231">
        <v>436.82</v>
      </c>
      <c r="L231">
        <v>292.72000000000003</v>
      </c>
      <c r="M231">
        <v>144.1</v>
      </c>
      <c r="N231" t="s">
        <v>4971</v>
      </c>
      <c r="O231" t="s">
        <v>24</v>
      </c>
      <c r="P231" t="s">
        <v>25</v>
      </c>
      <c r="Q231" s="9">
        <v>0.91319444444444442</v>
      </c>
      <c r="R231" t="s">
        <v>27</v>
      </c>
      <c r="S231" t="s">
        <v>4744</v>
      </c>
      <c r="T231" t="s">
        <v>4729</v>
      </c>
      <c r="U231">
        <v>42.97</v>
      </c>
      <c r="V231" t="s">
        <v>5337</v>
      </c>
      <c r="W231" t="s">
        <v>4958</v>
      </c>
      <c r="X231" t="s">
        <v>5345</v>
      </c>
      <c r="Y231" t="s">
        <v>4970</v>
      </c>
      <c r="Z231" t="s">
        <v>5049</v>
      </c>
      <c r="AA231" t="s">
        <v>4962</v>
      </c>
    </row>
    <row r="232" spans="1:27" x14ac:dyDescent="0.25">
      <c r="A232" t="s">
        <v>3340</v>
      </c>
      <c r="B232" s="8">
        <v>46012</v>
      </c>
      <c r="C232" t="s">
        <v>1000</v>
      </c>
      <c r="D232" t="s">
        <v>581</v>
      </c>
      <c r="E232" t="s">
        <v>1820</v>
      </c>
      <c r="F232" t="s">
        <v>1290</v>
      </c>
      <c r="G232">
        <v>3</v>
      </c>
      <c r="H232">
        <v>139.21</v>
      </c>
      <c r="I232">
        <v>0</v>
      </c>
      <c r="J232">
        <v>0</v>
      </c>
      <c r="K232">
        <v>480.27</v>
      </c>
      <c r="L232">
        <v>320.97000000000003</v>
      </c>
      <c r="M232">
        <v>159.30000000000001</v>
      </c>
      <c r="N232" t="s">
        <v>47</v>
      </c>
      <c r="O232" t="s">
        <v>24</v>
      </c>
      <c r="P232" t="s">
        <v>33</v>
      </c>
      <c r="Q232" s="9">
        <v>0.59305555555555556</v>
      </c>
      <c r="R232" t="s">
        <v>27</v>
      </c>
      <c r="S232" t="s">
        <v>4710</v>
      </c>
      <c r="T232" t="s">
        <v>4703</v>
      </c>
      <c r="U232">
        <v>139.21</v>
      </c>
      <c r="V232" t="s">
        <v>5153</v>
      </c>
      <c r="W232" t="s">
        <v>4968</v>
      </c>
      <c r="X232" t="s">
        <v>5346</v>
      </c>
      <c r="Y232" t="s">
        <v>4960</v>
      </c>
      <c r="Z232" t="s">
        <v>5347</v>
      </c>
      <c r="AA232" t="s">
        <v>4992</v>
      </c>
    </row>
    <row r="233" spans="1:27" x14ac:dyDescent="0.25">
      <c r="A233" t="s">
        <v>501</v>
      </c>
      <c r="B233" s="8">
        <v>46019</v>
      </c>
      <c r="C233" t="s">
        <v>502</v>
      </c>
      <c r="D233" t="s">
        <v>503</v>
      </c>
      <c r="E233" t="s">
        <v>504</v>
      </c>
      <c r="F233" t="s">
        <v>505</v>
      </c>
      <c r="G233">
        <v>4</v>
      </c>
      <c r="H233">
        <v>503.36</v>
      </c>
      <c r="I233">
        <v>20</v>
      </c>
      <c r="J233">
        <v>402.69</v>
      </c>
      <c r="K233">
        <v>1852.36</v>
      </c>
      <c r="L233">
        <v>1559.2</v>
      </c>
      <c r="M233">
        <v>293.16000000000003</v>
      </c>
      <c r="N233" t="s">
        <v>23</v>
      </c>
      <c r="O233" t="s">
        <v>24</v>
      </c>
      <c r="P233" t="s">
        <v>25</v>
      </c>
      <c r="Q233" s="9">
        <v>0.77430555555555558</v>
      </c>
      <c r="R233" t="s">
        <v>27</v>
      </c>
      <c r="S233" t="s">
        <v>4727</v>
      </c>
      <c r="T233" t="s">
        <v>4703</v>
      </c>
      <c r="U233">
        <v>503.36</v>
      </c>
      <c r="V233" t="s">
        <v>5217</v>
      </c>
      <c r="W233" t="s">
        <v>4964</v>
      </c>
      <c r="X233" t="s">
        <v>5348</v>
      </c>
      <c r="Y233" t="s">
        <v>5011</v>
      </c>
      <c r="Z233" t="s">
        <v>5349</v>
      </c>
      <c r="AA233" t="s">
        <v>5060</v>
      </c>
    </row>
    <row r="234" spans="1:27" x14ac:dyDescent="0.25">
      <c r="A234" t="s">
        <v>3317</v>
      </c>
      <c r="B234" s="8">
        <v>46082</v>
      </c>
      <c r="C234" t="s">
        <v>487</v>
      </c>
      <c r="D234" t="s">
        <v>566</v>
      </c>
      <c r="E234" t="s">
        <v>303</v>
      </c>
      <c r="F234" t="s">
        <v>1032</v>
      </c>
      <c r="G234">
        <v>3</v>
      </c>
      <c r="H234">
        <v>358.16</v>
      </c>
      <c r="I234">
        <v>20</v>
      </c>
      <c r="J234">
        <v>214.9</v>
      </c>
      <c r="K234">
        <v>988.52</v>
      </c>
      <c r="L234">
        <v>766.47</v>
      </c>
      <c r="M234">
        <v>222.05</v>
      </c>
      <c r="N234" t="s">
        <v>68</v>
      </c>
      <c r="O234" t="s">
        <v>24</v>
      </c>
      <c r="P234" t="s">
        <v>25</v>
      </c>
      <c r="Q234" s="9">
        <v>0.66180555555555554</v>
      </c>
      <c r="R234" t="s">
        <v>27</v>
      </c>
      <c r="S234" t="s">
        <v>4767</v>
      </c>
      <c r="T234" t="s">
        <v>4752</v>
      </c>
      <c r="U234">
        <v>328.59</v>
      </c>
      <c r="V234" t="s">
        <v>5337</v>
      </c>
      <c r="W234" t="s">
        <v>4958</v>
      </c>
      <c r="X234" t="s">
        <v>5350</v>
      </c>
      <c r="Y234" t="s">
        <v>4970</v>
      </c>
      <c r="Z234" t="s">
        <v>5351</v>
      </c>
      <c r="AA234" t="s">
        <v>4962</v>
      </c>
    </row>
    <row r="235" spans="1:27" x14ac:dyDescent="0.25">
      <c r="A235" t="s">
        <v>3408</v>
      </c>
      <c r="B235" s="8">
        <v>46037</v>
      </c>
      <c r="C235" t="s">
        <v>870</v>
      </c>
      <c r="D235" t="s">
        <v>1322</v>
      </c>
      <c r="E235" t="s">
        <v>159</v>
      </c>
      <c r="F235" t="s">
        <v>1032</v>
      </c>
      <c r="G235">
        <v>4</v>
      </c>
      <c r="H235">
        <v>241.98</v>
      </c>
      <c r="I235">
        <v>0</v>
      </c>
      <c r="J235">
        <v>0</v>
      </c>
      <c r="K235">
        <v>967.92</v>
      </c>
      <c r="L235">
        <v>832.88</v>
      </c>
      <c r="M235">
        <v>135.04</v>
      </c>
      <c r="N235" t="s">
        <v>4971</v>
      </c>
      <c r="O235" t="s">
        <v>24</v>
      </c>
      <c r="P235" t="s">
        <v>25</v>
      </c>
      <c r="Q235" s="9">
        <v>0.82638888888888884</v>
      </c>
      <c r="R235" t="s">
        <v>49</v>
      </c>
      <c r="S235" t="s">
        <v>4747</v>
      </c>
      <c r="T235" t="s">
        <v>4729</v>
      </c>
      <c r="U235">
        <v>229.81</v>
      </c>
      <c r="V235" t="s">
        <v>5129</v>
      </c>
      <c r="W235" t="s">
        <v>4958</v>
      </c>
      <c r="X235" t="s">
        <v>5350</v>
      </c>
      <c r="Y235" t="s">
        <v>4970</v>
      </c>
      <c r="Z235" t="s">
        <v>5034</v>
      </c>
      <c r="AA235" t="s">
        <v>4962</v>
      </c>
    </row>
    <row r="236" spans="1:27" x14ac:dyDescent="0.25">
      <c r="A236" t="s">
        <v>4499</v>
      </c>
      <c r="B236" s="8">
        <v>46025</v>
      </c>
      <c r="C236" t="s">
        <v>2465</v>
      </c>
      <c r="D236" t="s">
        <v>226</v>
      </c>
      <c r="E236" t="s">
        <v>567</v>
      </c>
      <c r="F236" t="s">
        <v>1032</v>
      </c>
      <c r="G236">
        <v>5</v>
      </c>
      <c r="H236">
        <v>364.69</v>
      </c>
      <c r="I236">
        <v>0</v>
      </c>
      <c r="J236">
        <v>0</v>
      </c>
      <c r="K236">
        <v>2096.9699999999998</v>
      </c>
      <c r="L236">
        <v>1108.5999999999999</v>
      </c>
      <c r="M236">
        <v>988.37</v>
      </c>
      <c r="N236" t="s">
        <v>68</v>
      </c>
      <c r="O236" t="s">
        <v>24</v>
      </c>
      <c r="P236" t="s">
        <v>25</v>
      </c>
      <c r="Q236" s="9">
        <v>0.64861111111111114</v>
      </c>
      <c r="R236" t="s">
        <v>27</v>
      </c>
      <c r="S236" t="s">
        <v>4786</v>
      </c>
      <c r="T236" t="s">
        <v>4776</v>
      </c>
      <c r="U236">
        <v>318.62</v>
      </c>
      <c r="V236" t="s">
        <v>5352</v>
      </c>
      <c r="W236" t="s">
        <v>4958</v>
      </c>
      <c r="X236" t="s">
        <v>5350</v>
      </c>
      <c r="Y236" t="s">
        <v>4970</v>
      </c>
      <c r="Z236" t="s">
        <v>5353</v>
      </c>
      <c r="AA236" t="s">
        <v>4962</v>
      </c>
    </row>
    <row r="237" spans="1:27" x14ac:dyDescent="0.25">
      <c r="A237" t="s">
        <v>3078</v>
      </c>
      <c r="B237" s="8">
        <v>46102</v>
      </c>
      <c r="C237" t="s">
        <v>2628</v>
      </c>
      <c r="D237" t="s">
        <v>314</v>
      </c>
      <c r="E237" t="s">
        <v>1372</v>
      </c>
      <c r="F237" t="s">
        <v>2629</v>
      </c>
      <c r="G237">
        <v>4</v>
      </c>
      <c r="H237">
        <v>329.69</v>
      </c>
      <c r="I237">
        <v>0</v>
      </c>
      <c r="J237">
        <v>0</v>
      </c>
      <c r="K237">
        <v>1516.57</v>
      </c>
      <c r="L237">
        <v>989</v>
      </c>
      <c r="M237">
        <v>527.57000000000005</v>
      </c>
      <c r="N237" t="s">
        <v>133</v>
      </c>
      <c r="O237" t="s">
        <v>24</v>
      </c>
      <c r="P237" t="s">
        <v>25</v>
      </c>
      <c r="Q237" s="9">
        <v>0.81319444444444444</v>
      </c>
      <c r="R237" t="s">
        <v>27</v>
      </c>
      <c r="S237" t="s">
        <v>4707</v>
      </c>
      <c r="T237" t="s">
        <v>4703</v>
      </c>
      <c r="U237">
        <v>329.69</v>
      </c>
      <c r="V237" t="s">
        <v>5354</v>
      </c>
      <c r="W237" t="s">
        <v>4964</v>
      </c>
      <c r="X237" t="s">
        <v>5355</v>
      </c>
      <c r="Y237" t="s">
        <v>4960</v>
      </c>
      <c r="Z237" t="s">
        <v>5356</v>
      </c>
      <c r="AA237" t="s">
        <v>4962</v>
      </c>
    </row>
    <row r="238" spans="1:27" x14ac:dyDescent="0.25">
      <c r="A238" t="s">
        <v>4208</v>
      </c>
      <c r="B238" s="8">
        <v>46051</v>
      </c>
      <c r="C238" t="s">
        <v>1470</v>
      </c>
      <c r="D238" t="s">
        <v>530</v>
      </c>
      <c r="E238" t="s">
        <v>1385</v>
      </c>
      <c r="F238" t="s">
        <v>4209</v>
      </c>
      <c r="G238">
        <v>7</v>
      </c>
      <c r="H238">
        <v>140.66999999999999</v>
      </c>
      <c r="I238">
        <v>5</v>
      </c>
      <c r="J238">
        <v>49.23</v>
      </c>
      <c r="K238">
        <v>935.46</v>
      </c>
      <c r="L238">
        <v>669.9</v>
      </c>
      <c r="M238">
        <v>265.56</v>
      </c>
      <c r="N238" t="s">
        <v>23</v>
      </c>
      <c r="O238" t="s">
        <v>24</v>
      </c>
      <c r="P238" t="s">
        <v>25</v>
      </c>
      <c r="Q238" s="9">
        <v>0.90486111111111112</v>
      </c>
      <c r="R238" t="s">
        <v>49</v>
      </c>
      <c r="S238" t="s">
        <v>4772</v>
      </c>
      <c r="T238" t="s">
        <v>4752</v>
      </c>
      <c r="U238">
        <v>125.15</v>
      </c>
      <c r="V238" t="s">
        <v>5293</v>
      </c>
      <c r="W238" t="s">
        <v>4958</v>
      </c>
      <c r="X238" t="s">
        <v>5357</v>
      </c>
      <c r="Y238" t="s">
        <v>5011</v>
      </c>
      <c r="Z238" t="s">
        <v>5358</v>
      </c>
      <c r="AA238" t="s">
        <v>5163</v>
      </c>
    </row>
    <row r="239" spans="1:27" x14ac:dyDescent="0.25">
      <c r="A239" t="s">
        <v>4340</v>
      </c>
      <c r="B239" s="8">
        <v>46111</v>
      </c>
      <c r="C239" t="s">
        <v>1197</v>
      </c>
      <c r="D239" t="s">
        <v>1869</v>
      </c>
      <c r="E239" t="s">
        <v>78</v>
      </c>
      <c r="F239" t="s">
        <v>79</v>
      </c>
      <c r="G239">
        <v>3</v>
      </c>
      <c r="H239">
        <v>120.92</v>
      </c>
      <c r="I239">
        <v>15</v>
      </c>
      <c r="J239">
        <v>54.41</v>
      </c>
      <c r="K239">
        <v>308.35000000000002</v>
      </c>
      <c r="L239">
        <v>249.99</v>
      </c>
      <c r="M239">
        <v>58.36</v>
      </c>
      <c r="N239" t="s">
        <v>40</v>
      </c>
      <c r="O239" t="s">
        <v>345</v>
      </c>
      <c r="P239" t="s">
        <v>25</v>
      </c>
      <c r="Q239" s="9">
        <v>0.64652777777777781</v>
      </c>
      <c r="R239" t="s">
        <v>49</v>
      </c>
      <c r="S239" t="s">
        <v>4945</v>
      </c>
      <c r="T239" t="s">
        <v>4930</v>
      </c>
      <c r="U239">
        <v>108.97</v>
      </c>
      <c r="V239" t="s">
        <v>5224</v>
      </c>
      <c r="W239" t="s">
        <v>4958</v>
      </c>
      <c r="X239" t="s">
        <v>5359</v>
      </c>
      <c r="Y239" t="s">
        <v>4960</v>
      </c>
      <c r="Z239" t="s">
        <v>5360</v>
      </c>
      <c r="AA239" t="s">
        <v>4962</v>
      </c>
    </row>
    <row r="240" spans="1:27" x14ac:dyDescent="0.25">
      <c r="A240" t="s">
        <v>2419</v>
      </c>
      <c r="B240" s="8">
        <v>46236</v>
      </c>
      <c r="C240" t="s">
        <v>2420</v>
      </c>
      <c r="D240" t="s">
        <v>414</v>
      </c>
      <c r="E240" t="s">
        <v>78</v>
      </c>
      <c r="F240" t="s">
        <v>79</v>
      </c>
      <c r="G240">
        <v>3</v>
      </c>
      <c r="H240">
        <v>96.72</v>
      </c>
      <c r="I240">
        <v>20</v>
      </c>
      <c r="J240">
        <v>58.03</v>
      </c>
      <c r="K240">
        <v>266.95</v>
      </c>
      <c r="L240">
        <v>239.46</v>
      </c>
      <c r="M240">
        <v>27.49</v>
      </c>
      <c r="N240" t="s">
        <v>4971</v>
      </c>
      <c r="O240" t="s">
        <v>24</v>
      </c>
      <c r="P240" t="s">
        <v>25</v>
      </c>
      <c r="Q240" s="9">
        <v>0.51736111111111116</v>
      </c>
      <c r="R240" t="s">
        <v>27</v>
      </c>
      <c r="S240" t="s">
        <v>4846</v>
      </c>
      <c r="T240" t="s">
        <v>4847</v>
      </c>
      <c r="U240">
        <v>96.72</v>
      </c>
      <c r="V240" t="s">
        <v>5361</v>
      </c>
      <c r="W240" t="s">
        <v>4964</v>
      </c>
      <c r="X240" t="s">
        <v>5359</v>
      </c>
      <c r="Y240" t="s">
        <v>4960</v>
      </c>
      <c r="Z240" t="s">
        <v>5360</v>
      </c>
      <c r="AA240" t="s">
        <v>4962</v>
      </c>
    </row>
    <row r="241" spans="1:27" x14ac:dyDescent="0.25">
      <c r="A241" t="s">
        <v>4484</v>
      </c>
      <c r="B241" s="8">
        <v>46096</v>
      </c>
      <c r="C241" t="s">
        <v>604</v>
      </c>
      <c r="D241" t="s">
        <v>101</v>
      </c>
      <c r="E241" t="s">
        <v>760</v>
      </c>
      <c r="F241" t="s">
        <v>761</v>
      </c>
      <c r="G241">
        <v>3</v>
      </c>
      <c r="H241">
        <v>471.05</v>
      </c>
      <c r="I241">
        <v>0</v>
      </c>
      <c r="J241">
        <v>0</v>
      </c>
      <c r="K241">
        <v>1625.12</v>
      </c>
      <c r="L241">
        <v>1054.8900000000001</v>
      </c>
      <c r="M241">
        <v>570.23</v>
      </c>
      <c r="N241" t="s">
        <v>23</v>
      </c>
      <c r="O241" t="s">
        <v>24</v>
      </c>
      <c r="P241" t="s">
        <v>55</v>
      </c>
      <c r="Q241" s="9">
        <v>0.4375</v>
      </c>
      <c r="R241" t="s">
        <v>27</v>
      </c>
      <c r="S241" t="s">
        <v>4676</v>
      </c>
      <c r="T241" t="s">
        <v>4672</v>
      </c>
      <c r="U241">
        <v>434.65</v>
      </c>
      <c r="V241" t="s">
        <v>5362</v>
      </c>
      <c r="W241" t="s">
        <v>4958</v>
      </c>
      <c r="X241" t="s">
        <v>5363</v>
      </c>
      <c r="Y241" t="s">
        <v>4970</v>
      </c>
      <c r="Z241" t="s">
        <v>5364</v>
      </c>
      <c r="AA241" t="s">
        <v>5060</v>
      </c>
    </row>
    <row r="242" spans="1:27" x14ac:dyDescent="0.25">
      <c r="A242" t="s">
        <v>1020</v>
      </c>
      <c r="B242" s="8">
        <v>46099</v>
      </c>
      <c r="C242" t="s">
        <v>1021</v>
      </c>
      <c r="D242" t="s">
        <v>101</v>
      </c>
      <c r="E242" t="s">
        <v>380</v>
      </c>
      <c r="F242" t="s">
        <v>936</v>
      </c>
      <c r="G242">
        <v>2</v>
      </c>
      <c r="H242">
        <v>434.65</v>
      </c>
      <c r="I242">
        <v>15</v>
      </c>
      <c r="J242">
        <v>130.4</v>
      </c>
      <c r="K242">
        <v>738.9</v>
      </c>
      <c r="L242">
        <v>703.26</v>
      </c>
      <c r="M242">
        <v>35.64</v>
      </c>
      <c r="N242" t="s">
        <v>133</v>
      </c>
      <c r="O242" t="s">
        <v>24</v>
      </c>
      <c r="P242" t="s">
        <v>25</v>
      </c>
      <c r="Q242" s="9">
        <v>0.74444444444444446</v>
      </c>
      <c r="R242" t="s">
        <v>49</v>
      </c>
      <c r="S242" t="s">
        <v>4676</v>
      </c>
      <c r="T242" t="s">
        <v>4672</v>
      </c>
      <c r="U242">
        <v>434.65</v>
      </c>
      <c r="V242" t="s">
        <v>5365</v>
      </c>
      <c r="W242" t="s">
        <v>4964</v>
      </c>
      <c r="X242" t="s">
        <v>5366</v>
      </c>
      <c r="Y242" t="s">
        <v>5018</v>
      </c>
      <c r="Z242" t="s">
        <v>5076</v>
      </c>
      <c r="AA242" t="s">
        <v>4962</v>
      </c>
    </row>
    <row r="243" spans="1:27" x14ac:dyDescent="0.25">
      <c r="A243" t="s">
        <v>4295</v>
      </c>
      <c r="B243" s="8">
        <v>46175</v>
      </c>
      <c r="C243" t="s">
        <v>2187</v>
      </c>
      <c r="D243" t="s">
        <v>275</v>
      </c>
      <c r="E243" t="s">
        <v>380</v>
      </c>
      <c r="F243" t="s">
        <v>936</v>
      </c>
      <c r="G243">
        <v>2</v>
      </c>
      <c r="H243">
        <v>51.33</v>
      </c>
      <c r="I243">
        <v>0</v>
      </c>
      <c r="J243">
        <v>0</v>
      </c>
      <c r="K243">
        <v>102.66</v>
      </c>
      <c r="L243">
        <v>74.959999999999994</v>
      </c>
      <c r="M243">
        <v>27.7</v>
      </c>
      <c r="N243" t="s">
        <v>23</v>
      </c>
      <c r="O243" t="s">
        <v>24</v>
      </c>
      <c r="P243" t="s">
        <v>55</v>
      </c>
      <c r="Q243" s="9">
        <v>0.81944444444444442</v>
      </c>
      <c r="R243" t="s">
        <v>49</v>
      </c>
      <c r="S243" t="s">
        <v>4760</v>
      </c>
      <c r="T243" t="s">
        <v>4752</v>
      </c>
      <c r="U243">
        <v>51.33</v>
      </c>
      <c r="V243" t="s">
        <v>5039</v>
      </c>
      <c r="W243" t="s">
        <v>4964</v>
      </c>
      <c r="X243" t="s">
        <v>5366</v>
      </c>
      <c r="Y243" t="s">
        <v>5018</v>
      </c>
      <c r="Z243" t="s">
        <v>5076</v>
      </c>
      <c r="AA243" t="s">
        <v>4962</v>
      </c>
    </row>
    <row r="244" spans="1:27" x14ac:dyDescent="0.25">
      <c r="A244" t="s">
        <v>2301</v>
      </c>
      <c r="B244" s="8">
        <v>46003</v>
      </c>
      <c r="C244" t="s">
        <v>2302</v>
      </c>
      <c r="D244" t="s">
        <v>405</v>
      </c>
      <c r="E244" t="s">
        <v>380</v>
      </c>
      <c r="F244" t="s">
        <v>936</v>
      </c>
      <c r="G244">
        <v>4</v>
      </c>
      <c r="H244">
        <v>440.5</v>
      </c>
      <c r="I244">
        <v>15</v>
      </c>
      <c r="J244">
        <v>264.3</v>
      </c>
      <c r="K244">
        <v>1497.7</v>
      </c>
      <c r="L244">
        <v>1016.2</v>
      </c>
      <c r="M244">
        <v>481.5</v>
      </c>
      <c r="N244" t="s">
        <v>4971</v>
      </c>
      <c r="O244" t="s">
        <v>24</v>
      </c>
      <c r="P244" t="s">
        <v>33</v>
      </c>
      <c r="Q244" s="9">
        <v>0.88611111111111107</v>
      </c>
      <c r="R244" t="s">
        <v>49</v>
      </c>
      <c r="S244" t="s">
        <v>4642</v>
      </c>
      <c r="T244" t="s">
        <v>4636</v>
      </c>
      <c r="U244">
        <v>440.5</v>
      </c>
      <c r="V244" t="s">
        <v>5136</v>
      </c>
      <c r="W244" t="s">
        <v>4968</v>
      </c>
      <c r="X244" t="s">
        <v>5366</v>
      </c>
      <c r="Y244" t="s">
        <v>5018</v>
      </c>
      <c r="Z244" t="s">
        <v>5076</v>
      </c>
      <c r="AA244" t="s">
        <v>4962</v>
      </c>
    </row>
    <row r="245" spans="1:27" x14ac:dyDescent="0.25">
      <c r="A245" t="s">
        <v>1786</v>
      </c>
      <c r="B245" s="8">
        <v>46013</v>
      </c>
      <c r="C245" t="s">
        <v>1000</v>
      </c>
      <c r="D245" t="s">
        <v>170</v>
      </c>
      <c r="E245" t="s">
        <v>108</v>
      </c>
      <c r="F245" t="s">
        <v>736</v>
      </c>
      <c r="G245">
        <v>1</v>
      </c>
      <c r="H245">
        <v>225.45</v>
      </c>
      <c r="I245">
        <v>15</v>
      </c>
      <c r="J245">
        <v>33.82</v>
      </c>
      <c r="K245">
        <v>191.63</v>
      </c>
      <c r="L245">
        <v>190.9</v>
      </c>
      <c r="M245">
        <v>0.73</v>
      </c>
      <c r="N245" t="s">
        <v>4971</v>
      </c>
      <c r="O245" t="s">
        <v>24</v>
      </c>
      <c r="P245" t="s">
        <v>55</v>
      </c>
      <c r="Q245" s="9">
        <v>0.66597222222222219</v>
      </c>
      <c r="R245" t="s">
        <v>49</v>
      </c>
      <c r="S245" t="s">
        <v>4876</v>
      </c>
      <c r="T245" t="s">
        <v>4864</v>
      </c>
      <c r="U245">
        <v>225.45</v>
      </c>
      <c r="V245" t="s">
        <v>5153</v>
      </c>
      <c r="W245" t="s">
        <v>4968</v>
      </c>
      <c r="X245" t="s">
        <v>5367</v>
      </c>
      <c r="Y245" t="s">
        <v>4966</v>
      </c>
      <c r="Z245" t="s">
        <v>5303</v>
      </c>
      <c r="AA245" t="s">
        <v>4992</v>
      </c>
    </row>
    <row r="246" spans="1:27" x14ac:dyDescent="0.25">
      <c r="A246" t="s">
        <v>1215</v>
      </c>
      <c r="B246" s="8">
        <v>46014</v>
      </c>
      <c r="C246" t="s">
        <v>458</v>
      </c>
      <c r="D246" t="s">
        <v>432</v>
      </c>
      <c r="E246" t="s">
        <v>771</v>
      </c>
      <c r="F246" t="s">
        <v>1216</v>
      </c>
      <c r="G246">
        <v>1</v>
      </c>
      <c r="H246">
        <v>305.67</v>
      </c>
      <c r="I246">
        <v>10</v>
      </c>
      <c r="J246">
        <v>30.57</v>
      </c>
      <c r="K246">
        <v>275.10000000000002</v>
      </c>
      <c r="L246">
        <v>251.42</v>
      </c>
      <c r="M246">
        <v>23.68</v>
      </c>
      <c r="N246" t="s">
        <v>133</v>
      </c>
      <c r="O246" t="s">
        <v>24</v>
      </c>
      <c r="P246" t="s">
        <v>25</v>
      </c>
      <c r="Q246" s="9">
        <v>0.61597222222222225</v>
      </c>
      <c r="R246" t="s">
        <v>49</v>
      </c>
      <c r="S246" t="s">
        <v>4841</v>
      </c>
      <c r="T246" t="s">
        <v>4828</v>
      </c>
      <c r="U246">
        <v>305.67</v>
      </c>
      <c r="V246" t="s">
        <v>5368</v>
      </c>
      <c r="W246" t="s">
        <v>4968</v>
      </c>
      <c r="X246" t="s">
        <v>5369</v>
      </c>
      <c r="Y246" t="s">
        <v>4966</v>
      </c>
      <c r="Z246" t="s">
        <v>4978</v>
      </c>
      <c r="AA246" t="s">
        <v>4962</v>
      </c>
    </row>
    <row r="247" spans="1:27" x14ac:dyDescent="0.25">
      <c r="A247" t="s">
        <v>3322</v>
      </c>
      <c r="B247" s="8">
        <v>46009</v>
      </c>
      <c r="C247" t="s">
        <v>548</v>
      </c>
      <c r="D247" t="s">
        <v>1650</v>
      </c>
      <c r="E247" t="s">
        <v>639</v>
      </c>
      <c r="F247" t="s">
        <v>1198</v>
      </c>
      <c r="G247">
        <v>8</v>
      </c>
      <c r="H247">
        <v>253.59</v>
      </c>
      <c r="I247">
        <v>15</v>
      </c>
      <c r="J247">
        <v>304.31</v>
      </c>
      <c r="K247">
        <v>1724.41</v>
      </c>
      <c r="L247">
        <v>1287.8399999999999</v>
      </c>
      <c r="M247">
        <v>436.57</v>
      </c>
      <c r="N247" t="s">
        <v>133</v>
      </c>
      <c r="O247" t="s">
        <v>24</v>
      </c>
      <c r="P247" t="s">
        <v>25</v>
      </c>
      <c r="Q247" s="9">
        <v>0.60972222222222228</v>
      </c>
      <c r="R247" t="s">
        <v>49</v>
      </c>
      <c r="S247" t="s">
        <v>4800</v>
      </c>
      <c r="T247" t="s">
        <v>4776</v>
      </c>
      <c r="U247">
        <v>232.2</v>
      </c>
      <c r="V247" t="s">
        <v>4979</v>
      </c>
      <c r="W247" t="s">
        <v>4958</v>
      </c>
      <c r="X247" t="s">
        <v>5370</v>
      </c>
      <c r="Y247" t="s">
        <v>4970</v>
      </c>
      <c r="Z247" t="s">
        <v>4986</v>
      </c>
      <c r="AA247" t="s">
        <v>4962</v>
      </c>
    </row>
    <row r="248" spans="1:27" x14ac:dyDescent="0.25">
      <c r="A248" t="s">
        <v>3942</v>
      </c>
      <c r="B248" s="8">
        <v>46176</v>
      </c>
      <c r="C248" t="s">
        <v>2332</v>
      </c>
      <c r="D248" t="s">
        <v>493</v>
      </c>
      <c r="E248" t="s">
        <v>438</v>
      </c>
      <c r="F248" t="s">
        <v>701</v>
      </c>
      <c r="G248">
        <v>3</v>
      </c>
      <c r="H248">
        <v>252.09</v>
      </c>
      <c r="I248">
        <v>0</v>
      </c>
      <c r="J248">
        <v>0</v>
      </c>
      <c r="K248">
        <v>756.27</v>
      </c>
      <c r="L248">
        <v>573.6</v>
      </c>
      <c r="M248">
        <v>182.67</v>
      </c>
      <c r="N248" t="s">
        <v>23</v>
      </c>
      <c r="O248" t="s">
        <v>24</v>
      </c>
      <c r="P248" t="s">
        <v>25</v>
      </c>
      <c r="Q248" s="9">
        <v>0.63888888888888884</v>
      </c>
      <c r="R248" t="s">
        <v>49</v>
      </c>
      <c r="S248" t="s">
        <v>4688</v>
      </c>
      <c r="T248" t="s">
        <v>4672</v>
      </c>
      <c r="U248">
        <v>232.58</v>
      </c>
      <c r="V248" t="s">
        <v>5208</v>
      </c>
      <c r="W248" t="s">
        <v>4958</v>
      </c>
      <c r="X248" t="s">
        <v>5371</v>
      </c>
      <c r="Y248" t="s">
        <v>4970</v>
      </c>
      <c r="Z248" t="s">
        <v>4961</v>
      </c>
      <c r="AA248" t="s">
        <v>4962</v>
      </c>
    </row>
    <row r="249" spans="1:27" x14ac:dyDescent="0.25">
      <c r="A249" t="s">
        <v>3707</v>
      </c>
      <c r="B249" s="8">
        <v>46098</v>
      </c>
      <c r="C249" t="s">
        <v>258</v>
      </c>
      <c r="D249" t="s">
        <v>147</v>
      </c>
      <c r="E249" t="s">
        <v>700</v>
      </c>
      <c r="F249" t="s">
        <v>701</v>
      </c>
      <c r="G249">
        <v>6</v>
      </c>
      <c r="H249">
        <v>362.16</v>
      </c>
      <c r="I249">
        <v>10</v>
      </c>
      <c r="J249">
        <v>217.3</v>
      </c>
      <c r="K249">
        <v>1955.66</v>
      </c>
      <c r="L249">
        <v>1567.32</v>
      </c>
      <c r="M249">
        <v>388.34</v>
      </c>
      <c r="N249" t="s">
        <v>68</v>
      </c>
      <c r="O249" t="s">
        <v>24</v>
      </c>
      <c r="P249" t="s">
        <v>25</v>
      </c>
      <c r="Q249" s="9">
        <v>0.55347222222222225</v>
      </c>
      <c r="R249" t="s">
        <v>49</v>
      </c>
      <c r="S249" t="s">
        <v>4717</v>
      </c>
      <c r="T249" t="s">
        <v>4703</v>
      </c>
      <c r="U249">
        <v>332.73</v>
      </c>
      <c r="V249" t="s">
        <v>5298</v>
      </c>
      <c r="W249" t="s">
        <v>4958</v>
      </c>
      <c r="X249" t="s">
        <v>5371</v>
      </c>
      <c r="Y249" t="s">
        <v>4970</v>
      </c>
      <c r="Z249" t="s">
        <v>5231</v>
      </c>
      <c r="AA249" t="s">
        <v>5060</v>
      </c>
    </row>
    <row r="250" spans="1:27" x14ac:dyDescent="0.25">
      <c r="A250" t="s">
        <v>4202</v>
      </c>
      <c r="B250" s="8">
        <v>46004</v>
      </c>
      <c r="C250" t="s">
        <v>2005</v>
      </c>
      <c r="D250" t="s">
        <v>186</v>
      </c>
      <c r="E250" t="s">
        <v>395</v>
      </c>
      <c r="F250" t="s">
        <v>4203</v>
      </c>
      <c r="G250">
        <v>1</v>
      </c>
      <c r="H250">
        <v>217.42</v>
      </c>
      <c r="I250">
        <v>0</v>
      </c>
      <c r="J250">
        <v>0</v>
      </c>
      <c r="K250">
        <v>250.03</v>
      </c>
      <c r="L250">
        <v>177.03</v>
      </c>
      <c r="M250">
        <v>73</v>
      </c>
      <c r="N250" t="s">
        <v>133</v>
      </c>
      <c r="O250" t="s">
        <v>24</v>
      </c>
      <c r="P250" t="s">
        <v>25</v>
      </c>
      <c r="Q250" s="9">
        <v>0.52500000000000002</v>
      </c>
      <c r="R250" t="s">
        <v>27</v>
      </c>
      <c r="S250" t="s">
        <v>4724</v>
      </c>
      <c r="T250" t="s">
        <v>4703</v>
      </c>
      <c r="U250">
        <v>217.42</v>
      </c>
      <c r="V250" t="s">
        <v>5266</v>
      </c>
      <c r="W250" t="s">
        <v>4968</v>
      </c>
      <c r="X250" t="s">
        <v>5372</v>
      </c>
      <c r="Y250" t="s">
        <v>5007</v>
      </c>
      <c r="Z250" t="s">
        <v>5262</v>
      </c>
      <c r="AA250" t="s">
        <v>5060</v>
      </c>
    </row>
    <row r="251" spans="1:27" x14ac:dyDescent="0.25">
      <c r="A251" t="s">
        <v>388</v>
      </c>
      <c r="B251" s="8">
        <v>46101</v>
      </c>
      <c r="C251" t="s">
        <v>379</v>
      </c>
      <c r="D251" t="s">
        <v>389</v>
      </c>
      <c r="E251" t="s">
        <v>390</v>
      </c>
      <c r="F251" t="s">
        <v>391</v>
      </c>
      <c r="G251">
        <v>4</v>
      </c>
      <c r="H251">
        <v>83.49</v>
      </c>
      <c r="I251">
        <v>0</v>
      </c>
      <c r="J251">
        <v>0</v>
      </c>
      <c r="K251">
        <v>333.96</v>
      </c>
      <c r="L251">
        <v>276.36</v>
      </c>
      <c r="M251">
        <v>57.6</v>
      </c>
      <c r="N251" t="s">
        <v>68</v>
      </c>
      <c r="O251" t="s">
        <v>24</v>
      </c>
      <c r="P251" t="s">
        <v>55</v>
      </c>
      <c r="Q251" s="9">
        <v>0.62708333333333333</v>
      </c>
      <c r="R251" t="s">
        <v>49</v>
      </c>
      <c r="S251" t="s">
        <v>4854</v>
      </c>
      <c r="T251" t="s">
        <v>4847</v>
      </c>
      <c r="U251">
        <v>83.13</v>
      </c>
      <c r="V251" t="s">
        <v>5074</v>
      </c>
      <c r="W251" t="s">
        <v>4958</v>
      </c>
      <c r="X251" t="s">
        <v>5373</v>
      </c>
      <c r="Y251" t="s">
        <v>4966</v>
      </c>
      <c r="Z251" t="s">
        <v>5323</v>
      </c>
      <c r="AA251" t="s">
        <v>4962</v>
      </c>
    </row>
    <row r="252" spans="1:27" x14ac:dyDescent="0.25">
      <c r="A252" t="s">
        <v>2323</v>
      </c>
      <c r="B252" s="8">
        <v>45850</v>
      </c>
      <c r="C252" t="s">
        <v>258</v>
      </c>
      <c r="D252" t="s">
        <v>214</v>
      </c>
      <c r="E252" t="s">
        <v>85</v>
      </c>
      <c r="F252" t="s">
        <v>86</v>
      </c>
      <c r="G252">
        <v>8</v>
      </c>
      <c r="H252">
        <v>150.36000000000001</v>
      </c>
      <c r="I252">
        <v>0</v>
      </c>
      <c r="J252">
        <v>0</v>
      </c>
      <c r="K252">
        <v>1383.31</v>
      </c>
      <c r="L252">
        <v>902.4</v>
      </c>
      <c r="M252">
        <v>480.91</v>
      </c>
      <c r="N252" t="s">
        <v>47</v>
      </c>
      <c r="O252" t="s">
        <v>24</v>
      </c>
      <c r="P252" t="s">
        <v>55</v>
      </c>
      <c r="Q252" s="9">
        <v>0.64722222222222225</v>
      </c>
      <c r="R252" t="s">
        <v>27</v>
      </c>
      <c r="S252" t="s">
        <v>4764</v>
      </c>
      <c r="T252" t="s">
        <v>4752</v>
      </c>
      <c r="U252">
        <v>147.97</v>
      </c>
      <c r="V252" t="s">
        <v>5298</v>
      </c>
      <c r="W252" t="s">
        <v>4958</v>
      </c>
      <c r="X252" t="s">
        <v>5374</v>
      </c>
      <c r="Y252" t="s">
        <v>4970</v>
      </c>
      <c r="Z252" t="s">
        <v>5312</v>
      </c>
      <c r="AA252" t="s">
        <v>4962</v>
      </c>
    </row>
    <row r="253" spans="1:27" x14ac:dyDescent="0.25">
      <c r="A253" t="s">
        <v>561</v>
      </c>
      <c r="B253" s="8">
        <v>46099</v>
      </c>
      <c r="C253" t="s">
        <v>562</v>
      </c>
      <c r="D253" t="s">
        <v>119</v>
      </c>
      <c r="E253" t="s">
        <v>85</v>
      </c>
      <c r="F253" t="s">
        <v>86</v>
      </c>
      <c r="G253">
        <v>5</v>
      </c>
      <c r="H253">
        <v>143.03</v>
      </c>
      <c r="I253">
        <v>20</v>
      </c>
      <c r="J253">
        <v>143.03</v>
      </c>
      <c r="K253">
        <v>572.12</v>
      </c>
      <c r="L253">
        <v>579.54999999999995</v>
      </c>
      <c r="M253">
        <v>-7.43</v>
      </c>
      <c r="N253" t="s">
        <v>47</v>
      </c>
      <c r="O253" t="s">
        <v>24</v>
      </c>
      <c r="P253" t="s">
        <v>25</v>
      </c>
      <c r="Q253" s="9">
        <v>0.41597222222222224</v>
      </c>
      <c r="R253" t="s">
        <v>49</v>
      </c>
      <c r="S253" t="s">
        <v>4722</v>
      </c>
      <c r="T253" t="s">
        <v>4703</v>
      </c>
      <c r="U253">
        <v>141.11000000000001</v>
      </c>
      <c r="V253" t="s">
        <v>5375</v>
      </c>
      <c r="W253" t="s">
        <v>4958</v>
      </c>
      <c r="X253" t="s">
        <v>5374</v>
      </c>
      <c r="Y253" t="s">
        <v>4970</v>
      </c>
      <c r="Z253" t="s">
        <v>5312</v>
      </c>
      <c r="AA253" t="s">
        <v>4962</v>
      </c>
    </row>
    <row r="254" spans="1:27" x14ac:dyDescent="0.25">
      <c r="A254" t="s">
        <v>3509</v>
      </c>
      <c r="B254" s="8">
        <v>46070</v>
      </c>
      <c r="C254" t="s">
        <v>1128</v>
      </c>
      <c r="D254" t="s">
        <v>107</v>
      </c>
      <c r="E254" t="s">
        <v>85</v>
      </c>
      <c r="F254" t="s">
        <v>86</v>
      </c>
      <c r="G254">
        <v>8</v>
      </c>
      <c r="H254">
        <v>66.260000000000005</v>
      </c>
      <c r="I254">
        <v>0</v>
      </c>
      <c r="J254">
        <v>0</v>
      </c>
      <c r="K254">
        <v>530.08000000000004</v>
      </c>
      <c r="L254">
        <v>385.2</v>
      </c>
      <c r="M254">
        <v>144.88</v>
      </c>
      <c r="N254" t="s">
        <v>133</v>
      </c>
      <c r="O254" t="s">
        <v>24</v>
      </c>
      <c r="P254" t="s">
        <v>25</v>
      </c>
      <c r="Q254" s="9">
        <v>0.5493055555555556</v>
      </c>
      <c r="R254" t="s">
        <v>49</v>
      </c>
      <c r="S254" t="s">
        <v>4683</v>
      </c>
      <c r="T254" t="s">
        <v>4672</v>
      </c>
      <c r="U254">
        <v>59.92</v>
      </c>
      <c r="V254" t="s">
        <v>5128</v>
      </c>
      <c r="W254" t="s">
        <v>4958</v>
      </c>
      <c r="X254" t="s">
        <v>5374</v>
      </c>
      <c r="Y254" t="s">
        <v>4970</v>
      </c>
      <c r="Z254" t="s">
        <v>5312</v>
      </c>
      <c r="AA254" t="s">
        <v>4962</v>
      </c>
    </row>
    <row r="255" spans="1:27" x14ac:dyDescent="0.25">
      <c r="A255" t="s">
        <v>2029</v>
      </c>
      <c r="B255" s="8">
        <v>46011</v>
      </c>
      <c r="C255" t="s">
        <v>2030</v>
      </c>
      <c r="D255" t="s">
        <v>124</v>
      </c>
      <c r="E255" t="s">
        <v>120</v>
      </c>
      <c r="F255" t="s">
        <v>471</v>
      </c>
      <c r="G255">
        <v>3</v>
      </c>
      <c r="H255">
        <v>397.22</v>
      </c>
      <c r="I255">
        <v>20</v>
      </c>
      <c r="J255">
        <v>238.33</v>
      </c>
      <c r="K255">
        <v>1096.33</v>
      </c>
      <c r="L255">
        <v>958.11</v>
      </c>
      <c r="M255">
        <v>138.22</v>
      </c>
      <c r="N255" t="s">
        <v>47</v>
      </c>
      <c r="O255" t="s">
        <v>24</v>
      </c>
      <c r="P255" t="s">
        <v>33</v>
      </c>
      <c r="Q255" s="9">
        <v>0.5493055555555556</v>
      </c>
      <c r="R255" t="s">
        <v>27</v>
      </c>
      <c r="S255" t="s">
        <v>4697</v>
      </c>
      <c r="T255" t="s">
        <v>4672</v>
      </c>
      <c r="U255">
        <v>397.22</v>
      </c>
      <c r="V255" t="s">
        <v>5263</v>
      </c>
      <c r="W255" t="s">
        <v>4964</v>
      </c>
      <c r="X255" t="s">
        <v>5376</v>
      </c>
      <c r="Y255" t="s">
        <v>4970</v>
      </c>
      <c r="Z255" t="s">
        <v>5207</v>
      </c>
      <c r="AA255" t="s">
        <v>4962</v>
      </c>
    </row>
    <row r="256" spans="1:27" x14ac:dyDescent="0.25">
      <c r="A256" t="s">
        <v>1308</v>
      </c>
      <c r="B256" s="8">
        <v>46015</v>
      </c>
      <c r="C256" t="s">
        <v>1228</v>
      </c>
      <c r="D256" t="s">
        <v>1269</v>
      </c>
      <c r="E256" t="s">
        <v>1309</v>
      </c>
      <c r="F256" t="s">
        <v>1310</v>
      </c>
      <c r="G256">
        <v>4</v>
      </c>
      <c r="H256">
        <v>247.94</v>
      </c>
      <c r="I256">
        <v>15</v>
      </c>
      <c r="J256">
        <v>148.76</v>
      </c>
      <c r="K256">
        <v>843</v>
      </c>
      <c r="L256">
        <v>846.92</v>
      </c>
      <c r="M256">
        <v>-3.92</v>
      </c>
      <c r="N256" t="s">
        <v>133</v>
      </c>
      <c r="O256" t="s">
        <v>24</v>
      </c>
      <c r="P256" t="s">
        <v>25</v>
      </c>
      <c r="Q256" s="9">
        <v>0.60347222222222219</v>
      </c>
      <c r="R256" t="s">
        <v>49</v>
      </c>
      <c r="S256" t="s">
        <v>4880</v>
      </c>
      <c r="T256" t="s">
        <v>4864</v>
      </c>
      <c r="U256">
        <v>236.56</v>
      </c>
      <c r="V256" t="s">
        <v>5062</v>
      </c>
      <c r="W256" t="s">
        <v>4958</v>
      </c>
      <c r="X256" t="s">
        <v>5377</v>
      </c>
      <c r="Y256" t="s">
        <v>4970</v>
      </c>
      <c r="Z256" t="s">
        <v>5212</v>
      </c>
      <c r="AA256" t="s">
        <v>4962</v>
      </c>
    </row>
    <row r="257" spans="1:27" x14ac:dyDescent="0.25">
      <c r="A257" t="s">
        <v>1437</v>
      </c>
      <c r="B257" s="8">
        <v>45850</v>
      </c>
      <c r="C257" t="s">
        <v>1136</v>
      </c>
      <c r="D257" t="s">
        <v>314</v>
      </c>
      <c r="E257" t="s">
        <v>681</v>
      </c>
      <c r="F257" t="s">
        <v>1438</v>
      </c>
      <c r="G257">
        <v>2</v>
      </c>
      <c r="H257">
        <v>329.69</v>
      </c>
      <c r="I257">
        <v>0</v>
      </c>
      <c r="J257">
        <v>0</v>
      </c>
      <c r="K257">
        <v>758.29</v>
      </c>
      <c r="L257">
        <v>494.5</v>
      </c>
      <c r="M257">
        <v>263.79000000000002</v>
      </c>
      <c r="N257" t="s">
        <v>133</v>
      </c>
      <c r="O257" t="s">
        <v>24</v>
      </c>
      <c r="P257" t="s">
        <v>25</v>
      </c>
      <c r="Q257" s="9">
        <v>0.58125000000000004</v>
      </c>
      <c r="R257" t="s">
        <v>27</v>
      </c>
      <c r="S257" t="s">
        <v>4707</v>
      </c>
      <c r="T257" t="s">
        <v>4703</v>
      </c>
      <c r="U257">
        <v>329.69</v>
      </c>
      <c r="V257" t="s">
        <v>5378</v>
      </c>
      <c r="W257" t="s">
        <v>4964</v>
      </c>
      <c r="X257" t="s">
        <v>5379</v>
      </c>
      <c r="Y257" t="s">
        <v>4960</v>
      </c>
      <c r="Z257" t="s">
        <v>5380</v>
      </c>
      <c r="AA257" t="s">
        <v>5060</v>
      </c>
    </row>
    <row r="258" spans="1:27" x14ac:dyDescent="0.25">
      <c r="A258" t="s">
        <v>4249</v>
      </c>
      <c r="B258" s="8">
        <v>46077</v>
      </c>
      <c r="C258" t="s">
        <v>1085</v>
      </c>
      <c r="D258" t="s">
        <v>124</v>
      </c>
      <c r="E258" t="s">
        <v>728</v>
      </c>
      <c r="F258" t="s">
        <v>729</v>
      </c>
      <c r="G258">
        <v>4</v>
      </c>
      <c r="H258">
        <v>431.14</v>
      </c>
      <c r="I258">
        <v>5</v>
      </c>
      <c r="J258">
        <v>86.23</v>
      </c>
      <c r="K258">
        <v>1638.33</v>
      </c>
      <c r="L258">
        <v>1277.48</v>
      </c>
      <c r="M258">
        <v>360.85</v>
      </c>
      <c r="N258" t="s">
        <v>23</v>
      </c>
      <c r="O258" t="s">
        <v>24</v>
      </c>
      <c r="P258" t="s">
        <v>25</v>
      </c>
      <c r="Q258" s="9">
        <v>0.46180555555555558</v>
      </c>
      <c r="R258" t="s">
        <v>49</v>
      </c>
      <c r="S258" t="s">
        <v>4697</v>
      </c>
      <c r="T258" t="s">
        <v>4672</v>
      </c>
      <c r="U258">
        <v>397.22</v>
      </c>
      <c r="V258" t="s">
        <v>5341</v>
      </c>
      <c r="W258" t="s">
        <v>4958</v>
      </c>
      <c r="X258" t="s">
        <v>5381</v>
      </c>
      <c r="Y258" t="s">
        <v>5018</v>
      </c>
      <c r="Z258" t="s">
        <v>5236</v>
      </c>
      <c r="AA258" t="s">
        <v>5060</v>
      </c>
    </row>
    <row r="259" spans="1:27" x14ac:dyDescent="0.25">
      <c r="A259" t="s">
        <v>1927</v>
      </c>
      <c r="B259" s="8">
        <v>46237</v>
      </c>
      <c r="C259" t="s">
        <v>1928</v>
      </c>
      <c r="D259" t="s">
        <v>59</v>
      </c>
      <c r="E259" t="s">
        <v>728</v>
      </c>
      <c r="F259" t="s">
        <v>729</v>
      </c>
      <c r="G259">
        <v>6</v>
      </c>
      <c r="H259">
        <v>348.55</v>
      </c>
      <c r="I259">
        <v>0</v>
      </c>
      <c r="J259">
        <v>0</v>
      </c>
      <c r="K259">
        <v>2404.9899999999998</v>
      </c>
      <c r="L259">
        <v>1630.68</v>
      </c>
      <c r="M259">
        <v>774.31</v>
      </c>
      <c r="N259" t="s">
        <v>47</v>
      </c>
      <c r="O259" t="s">
        <v>24</v>
      </c>
      <c r="P259" t="s">
        <v>25</v>
      </c>
      <c r="Q259" s="9">
        <v>0.6069444444444444</v>
      </c>
      <c r="R259" t="s">
        <v>27</v>
      </c>
      <c r="S259" t="s">
        <v>4721</v>
      </c>
      <c r="T259" t="s">
        <v>4703</v>
      </c>
      <c r="U259">
        <v>342.46</v>
      </c>
      <c r="V259" t="s">
        <v>5164</v>
      </c>
      <c r="W259" t="s">
        <v>4958</v>
      </c>
      <c r="X259" t="s">
        <v>5381</v>
      </c>
      <c r="Y259" t="s">
        <v>5018</v>
      </c>
      <c r="Z259" t="s">
        <v>5236</v>
      </c>
      <c r="AA259" t="s">
        <v>5060</v>
      </c>
    </row>
    <row r="260" spans="1:27" x14ac:dyDescent="0.25">
      <c r="A260" t="s">
        <v>726</v>
      </c>
      <c r="B260" s="8">
        <v>46109</v>
      </c>
      <c r="C260" t="s">
        <v>336</v>
      </c>
      <c r="D260" t="s">
        <v>727</v>
      </c>
      <c r="E260" t="s">
        <v>728</v>
      </c>
      <c r="F260" t="s">
        <v>729</v>
      </c>
      <c r="G260">
        <v>4</v>
      </c>
      <c r="H260">
        <v>227</v>
      </c>
      <c r="I260">
        <v>0</v>
      </c>
      <c r="J260">
        <v>0</v>
      </c>
      <c r="K260">
        <v>1044.2</v>
      </c>
      <c r="L260">
        <v>785.2</v>
      </c>
      <c r="M260">
        <v>259</v>
      </c>
      <c r="N260" t="s">
        <v>4971</v>
      </c>
      <c r="O260" t="s">
        <v>24</v>
      </c>
      <c r="P260" t="s">
        <v>55</v>
      </c>
      <c r="Q260" s="9">
        <v>0.71319444444444446</v>
      </c>
      <c r="R260" t="s">
        <v>27</v>
      </c>
      <c r="S260" t="s">
        <v>4867</v>
      </c>
      <c r="T260" t="s">
        <v>4864</v>
      </c>
      <c r="U260">
        <v>227</v>
      </c>
      <c r="V260" t="s">
        <v>5016</v>
      </c>
      <c r="W260" t="s">
        <v>4968</v>
      </c>
      <c r="X260" t="s">
        <v>5381</v>
      </c>
      <c r="Y260" t="s">
        <v>5018</v>
      </c>
      <c r="Z260" t="s">
        <v>5236</v>
      </c>
      <c r="AA260" t="s">
        <v>5060</v>
      </c>
    </row>
    <row r="261" spans="1:27" x14ac:dyDescent="0.25">
      <c r="A261" t="s">
        <v>4040</v>
      </c>
      <c r="B261" s="8">
        <v>46109</v>
      </c>
      <c r="C261" t="s">
        <v>246</v>
      </c>
      <c r="D261" t="s">
        <v>1678</v>
      </c>
      <c r="E261" t="s">
        <v>728</v>
      </c>
      <c r="F261" t="s">
        <v>729</v>
      </c>
      <c r="G261">
        <v>6</v>
      </c>
      <c r="H261">
        <v>386.68</v>
      </c>
      <c r="I261">
        <v>0</v>
      </c>
      <c r="J261">
        <v>0</v>
      </c>
      <c r="K261">
        <v>2668.09</v>
      </c>
      <c r="L261">
        <v>1596.6</v>
      </c>
      <c r="M261">
        <v>1071.49</v>
      </c>
      <c r="N261" t="s">
        <v>68</v>
      </c>
      <c r="O261" t="s">
        <v>24</v>
      </c>
      <c r="P261" t="s">
        <v>25</v>
      </c>
      <c r="Q261" s="9">
        <v>0.39583333333333331</v>
      </c>
      <c r="R261" t="s">
        <v>27</v>
      </c>
      <c r="S261" t="s">
        <v>4699</v>
      </c>
      <c r="T261" t="s">
        <v>4672</v>
      </c>
      <c r="U261">
        <v>342.27</v>
      </c>
      <c r="V261" t="s">
        <v>5183</v>
      </c>
      <c r="W261" t="s">
        <v>4958</v>
      </c>
      <c r="X261" t="s">
        <v>5381</v>
      </c>
      <c r="Y261" t="s">
        <v>5018</v>
      </c>
      <c r="Z261" t="s">
        <v>5236</v>
      </c>
      <c r="AA261" t="s">
        <v>5060</v>
      </c>
    </row>
    <row r="262" spans="1:27" x14ac:dyDescent="0.25">
      <c r="A262" t="s">
        <v>1415</v>
      </c>
      <c r="B262" s="8">
        <v>46095</v>
      </c>
      <c r="C262" t="s">
        <v>1416</v>
      </c>
      <c r="D262" t="s">
        <v>119</v>
      </c>
      <c r="E262" t="s">
        <v>728</v>
      </c>
      <c r="F262" t="s">
        <v>729</v>
      </c>
      <c r="G262">
        <v>4</v>
      </c>
      <c r="H262">
        <v>141.11000000000001</v>
      </c>
      <c r="I262">
        <v>0</v>
      </c>
      <c r="J262">
        <v>0</v>
      </c>
      <c r="K262">
        <v>649.11</v>
      </c>
      <c r="L262">
        <v>463.64</v>
      </c>
      <c r="M262">
        <v>185.47</v>
      </c>
      <c r="N262" t="s">
        <v>40</v>
      </c>
      <c r="O262" t="s">
        <v>24</v>
      </c>
      <c r="P262" t="s">
        <v>25</v>
      </c>
      <c r="Q262" s="9">
        <v>0.91041666666666665</v>
      </c>
      <c r="R262" t="s">
        <v>27</v>
      </c>
      <c r="S262" t="s">
        <v>4722</v>
      </c>
      <c r="T262" t="s">
        <v>4703</v>
      </c>
      <c r="U262">
        <v>141.11000000000001</v>
      </c>
      <c r="V262" t="s">
        <v>5382</v>
      </c>
      <c r="W262" t="s">
        <v>4968</v>
      </c>
      <c r="X262" t="s">
        <v>5381</v>
      </c>
      <c r="Y262" t="s">
        <v>5018</v>
      </c>
      <c r="Z262" t="s">
        <v>5236</v>
      </c>
      <c r="AA262" t="s">
        <v>5060</v>
      </c>
    </row>
    <row r="263" spans="1:27" x14ac:dyDescent="0.25">
      <c r="A263" t="s">
        <v>1127</v>
      </c>
      <c r="B263" s="8">
        <v>46006</v>
      </c>
      <c r="C263" t="s">
        <v>1128</v>
      </c>
      <c r="D263" t="s">
        <v>30</v>
      </c>
      <c r="E263" t="s">
        <v>728</v>
      </c>
      <c r="F263" t="s">
        <v>729</v>
      </c>
      <c r="G263">
        <v>4</v>
      </c>
      <c r="H263">
        <v>494.93</v>
      </c>
      <c r="I263">
        <v>10</v>
      </c>
      <c r="J263">
        <v>197.97</v>
      </c>
      <c r="K263">
        <v>1781.75</v>
      </c>
      <c r="L263">
        <v>1520.32</v>
      </c>
      <c r="M263">
        <v>261.43</v>
      </c>
      <c r="N263" t="s">
        <v>133</v>
      </c>
      <c r="O263" t="s">
        <v>24</v>
      </c>
      <c r="P263" t="s">
        <v>33</v>
      </c>
      <c r="Q263" s="9">
        <v>0.6875</v>
      </c>
      <c r="R263" t="s">
        <v>49</v>
      </c>
      <c r="S263" t="s">
        <v>4691</v>
      </c>
      <c r="T263" t="s">
        <v>4672</v>
      </c>
      <c r="U263">
        <v>448.94</v>
      </c>
      <c r="V263" t="s">
        <v>5128</v>
      </c>
      <c r="W263" t="s">
        <v>4958</v>
      </c>
      <c r="X263" t="s">
        <v>5381</v>
      </c>
      <c r="Y263" t="s">
        <v>5018</v>
      </c>
      <c r="Z263" t="s">
        <v>5236</v>
      </c>
      <c r="AA263" t="s">
        <v>5060</v>
      </c>
    </row>
    <row r="264" spans="1:27" x14ac:dyDescent="0.25">
      <c r="A264" t="s">
        <v>2631</v>
      </c>
      <c r="B264" s="8">
        <v>46099</v>
      </c>
      <c r="C264" t="s">
        <v>2632</v>
      </c>
      <c r="D264" t="s">
        <v>581</v>
      </c>
      <c r="E264" t="s">
        <v>478</v>
      </c>
      <c r="F264" t="s">
        <v>1834</v>
      </c>
      <c r="G264">
        <v>4</v>
      </c>
      <c r="H264">
        <v>149.26</v>
      </c>
      <c r="I264">
        <v>15</v>
      </c>
      <c r="J264">
        <v>89.56</v>
      </c>
      <c r="K264">
        <v>507.48</v>
      </c>
      <c r="L264">
        <v>427.96</v>
      </c>
      <c r="M264">
        <v>79.52</v>
      </c>
      <c r="N264" t="s">
        <v>40</v>
      </c>
      <c r="O264" t="s">
        <v>24</v>
      </c>
      <c r="P264" t="s">
        <v>25</v>
      </c>
      <c r="Q264" s="9">
        <v>0.55138888888888893</v>
      </c>
      <c r="R264" t="s">
        <v>49</v>
      </c>
      <c r="S264" t="s">
        <v>4710</v>
      </c>
      <c r="T264" t="s">
        <v>4703</v>
      </c>
      <c r="U264">
        <v>139.21</v>
      </c>
      <c r="V264" t="s">
        <v>5383</v>
      </c>
      <c r="W264" t="s">
        <v>4958</v>
      </c>
      <c r="X264" t="s">
        <v>5136</v>
      </c>
      <c r="Y264" t="s">
        <v>4977</v>
      </c>
      <c r="Z264" t="s">
        <v>5252</v>
      </c>
      <c r="AA264" t="s">
        <v>5060</v>
      </c>
    </row>
    <row r="265" spans="1:27" x14ac:dyDescent="0.25">
      <c r="A265" t="s">
        <v>2467</v>
      </c>
      <c r="B265" s="8">
        <v>46096</v>
      </c>
      <c r="C265" t="s">
        <v>977</v>
      </c>
      <c r="D265" t="s">
        <v>1539</v>
      </c>
      <c r="E265" t="s">
        <v>1682</v>
      </c>
      <c r="F265" t="s">
        <v>1834</v>
      </c>
      <c r="G265">
        <v>8</v>
      </c>
      <c r="H265">
        <v>70.17</v>
      </c>
      <c r="I265">
        <v>0</v>
      </c>
      <c r="J265">
        <v>0</v>
      </c>
      <c r="K265">
        <v>645.55999999999995</v>
      </c>
      <c r="L265">
        <v>399.92</v>
      </c>
      <c r="M265">
        <v>245.64</v>
      </c>
      <c r="N265" t="s">
        <v>68</v>
      </c>
      <c r="O265" t="s">
        <v>24</v>
      </c>
      <c r="P265" t="s">
        <v>25</v>
      </c>
      <c r="Q265" s="9">
        <v>0.42986111111111114</v>
      </c>
      <c r="R265" t="s">
        <v>27</v>
      </c>
      <c r="S265" t="s">
        <v>4943</v>
      </c>
      <c r="T265" t="s">
        <v>4930</v>
      </c>
      <c r="U265">
        <v>66.400000000000006</v>
      </c>
      <c r="V265" t="s">
        <v>5070</v>
      </c>
      <c r="W265" t="s">
        <v>4958</v>
      </c>
      <c r="X265" t="s">
        <v>5136</v>
      </c>
      <c r="Y265" t="s">
        <v>4977</v>
      </c>
      <c r="Z265" t="s">
        <v>5160</v>
      </c>
      <c r="AA265" t="s">
        <v>4962</v>
      </c>
    </row>
    <row r="266" spans="1:27" x14ac:dyDescent="0.25">
      <c r="A266" t="s">
        <v>3141</v>
      </c>
      <c r="B266" s="8">
        <v>46111</v>
      </c>
      <c r="C266" t="s">
        <v>1441</v>
      </c>
      <c r="D266" t="s">
        <v>2958</v>
      </c>
      <c r="E266" t="s">
        <v>617</v>
      </c>
      <c r="F266" t="s">
        <v>947</v>
      </c>
      <c r="G266">
        <v>6</v>
      </c>
      <c r="H266">
        <v>467.95</v>
      </c>
      <c r="I266">
        <v>20</v>
      </c>
      <c r="J266">
        <v>561.54</v>
      </c>
      <c r="K266">
        <v>2246.16</v>
      </c>
      <c r="L266">
        <v>1885.56</v>
      </c>
      <c r="M266">
        <v>360.6</v>
      </c>
      <c r="N266" t="s">
        <v>47</v>
      </c>
      <c r="O266" t="s">
        <v>24</v>
      </c>
      <c r="P266" t="s">
        <v>25</v>
      </c>
      <c r="Q266" s="9">
        <v>0.73958333333333337</v>
      </c>
      <c r="R266" t="s">
        <v>49</v>
      </c>
      <c r="S266" t="s">
        <v>4813</v>
      </c>
      <c r="T266" t="s">
        <v>4805</v>
      </c>
      <c r="U266">
        <v>414.29</v>
      </c>
      <c r="V266" t="s">
        <v>5092</v>
      </c>
      <c r="W266" t="s">
        <v>4958</v>
      </c>
      <c r="X266" t="s">
        <v>5092</v>
      </c>
      <c r="Y266" t="s">
        <v>4966</v>
      </c>
      <c r="Z266" t="s">
        <v>5012</v>
      </c>
      <c r="AA266" t="s">
        <v>4962</v>
      </c>
    </row>
    <row r="267" spans="1:27" x14ac:dyDescent="0.25">
      <c r="A267" t="s">
        <v>4122</v>
      </c>
      <c r="B267" s="8">
        <v>46069</v>
      </c>
      <c r="C267" t="s">
        <v>713</v>
      </c>
      <c r="D267" t="s">
        <v>1678</v>
      </c>
      <c r="E267" t="s">
        <v>617</v>
      </c>
      <c r="F267" t="s">
        <v>947</v>
      </c>
      <c r="G267">
        <v>4</v>
      </c>
      <c r="H267">
        <v>342.27</v>
      </c>
      <c r="I267">
        <v>0</v>
      </c>
      <c r="J267">
        <v>0</v>
      </c>
      <c r="K267">
        <v>1369.08</v>
      </c>
      <c r="L267">
        <v>1064.4000000000001</v>
      </c>
      <c r="M267">
        <v>304.68</v>
      </c>
      <c r="N267" t="s">
        <v>40</v>
      </c>
      <c r="O267" t="s">
        <v>24</v>
      </c>
      <c r="P267" t="s">
        <v>25</v>
      </c>
      <c r="Q267" s="9">
        <v>0.7944444444444444</v>
      </c>
      <c r="R267" t="s">
        <v>49</v>
      </c>
      <c r="S267" t="s">
        <v>4699</v>
      </c>
      <c r="T267" t="s">
        <v>4672</v>
      </c>
      <c r="U267">
        <v>342.27</v>
      </c>
      <c r="V267" t="s">
        <v>5384</v>
      </c>
      <c r="W267" t="s">
        <v>4964</v>
      </c>
      <c r="X267" t="s">
        <v>5092</v>
      </c>
      <c r="Y267" t="s">
        <v>4966</v>
      </c>
      <c r="Z267" t="s">
        <v>5012</v>
      </c>
      <c r="AA267" t="s">
        <v>4962</v>
      </c>
    </row>
    <row r="268" spans="1:27" x14ac:dyDescent="0.25">
      <c r="A268" t="s">
        <v>2834</v>
      </c>
      <c r="B268" s="8">
        <v>46104</v>
      </c>
      <c r="C268" t="s">
        <v>1496</v>
      </c>
      <c r="D268" t="s">
        <v>231</v>
      </c>
      <c r="E268" t="s">
        <v>1431</v>
      </c>
      <c r="F268" t="s">
        <v>1436</v>
      </c>
      <c r="G268">
        <v>4</v>
      </c>
      <c r="H268">
        <v>472.65</v>
      </c>
      <c r="I268">
        <v>10</v>
      </c>
      <c r="J268">
        <v>189.06</v>
      </c>
      <c r="K268">
        <v>1701.54</v>
      </c>
      <c r="L268">
        <v>1235.76</v>
      </c>
      <c r="M268">
        <v>465.78</v>
      </c>
      <c r="N268" t="s">
        <v>23</v>
      </c>
      <c r="O268" t="s">
        <v>24</v>
      </c>
      <c r="P268" t="s">
        <v>33</v>
      </c>
      <c r="Q268" s="9">
        <v>0.37708333333333333</v>
      </c>
      <c r="R268" t="s">
        <v>49</v>
      </c>
      <c r="S268" t="s">
        <v>4756</v>
      </c>
      <c r="T268" t="s">
        <v>4752</v>
      </c>
      <c r="U268">
        <v>418.79</v>
      </c>
      <c r="V268" t="s">
        <v>5123</v>
      </c>
      <c r="W268" t="s">
        <v>4958</v>
      </c>
      <c r="X268" t="s">
        <v>5385</v>
      </c>
      <c r="Y268" t="s">
        <v>4960</v>
      </c>
      <c r="Z268" t="s">
        <v>5386</v>
      </c>
      <c r="AA268" t="s">
        <v>5060</v>
      </c>
    </row>
    <row r="269" spans="1:27" x14ac:dyDescent="0.25">
      <c r="A269" t="s">
        <v>702</v>
      </c>
      <c r="B269" s="8">
        <v>46007</v>
      </c>
      <c r="C269" t="s">
        <v>703</v>
      </c>
      <c r="D269" t="s">
        <v>539</v>
      </c>
      <c r="E269" t="s">
        <v>704</v>
      </c>
      <c r="F269" t="s">
        <v>705</v>
      </c>
      <c r="G269">
        <v>3</v>
      </c>
      <c r="H269">
        <v>251.73</v>
      </c>
      <c r="I269">
        <v>20</v>
      </c>
      <c r="J269">
        <v>151.04</v>
      </c>
      <c r="K269">
        <v>604.15</v>
      </c>
      <c r="L269">
        <v>631.55999999999995</v>
      </c>
      <c r="M269">
        <v>-27.41</v>
      </c>
      <c r="N269" t="s">
        <v>4971</v>
      </c>
      <c r="O269" t="s">
        <v>24</v>
      </c>
      <c r="P269" t="s">
        <v>55</v>
      </c>
      <c r="Q269" s="9">
        <v>0.63749999999999996</v>
      </c>
      <c r="R269" t="s">
        <v>49</v>
      </c>
      <c r="S269" t="s">
        <v>4878</v>
      </c>
      <c r="T269" t="s">
        <v>4864</v>
      </c>
      <c r="U269">
        <v>251.73</v>
      </c>
      <c r="V269" t="s">
        <v>5387</v>
      </c>
      <c r="W269" t="s">
        <v>4964</v>
      </c>
      <c r="X269" t="s">
        <v>5388</v>
      </c>
      <c r="Y269" t="s">
        <v>4966</v>
      </c>
      <c r="Z269" t="s">
        <v>4997</v>
      </c>
      <c r="AA269" t="s">
        <v>4962</v>
      </c>
    </row>
    <row r="270" spans="1:27" x14ac:dyDescent="0.25">
      <c r="A270" t="s">
        <v>4539</v>
      </c>
      <c r="B270" s="8">
        <v>46205</v>
      </c>
      <c r="C270" t="s">
        <v>2441</v>
      </c>
      <c r="D270" t="s">
        <v>1225</v>
      </c>
      <c r="E270" t="s">
        <v>504</v>
      </c>
      <c r="F270" t="s">
        <v>1635</v>
      </c>
      <c r="G270">
        <v>4</v>
      </c>
      <c r="H270">
        <v>182.3</v>
      </c>
      <c r="I270">
        <v>15</v>
      </c>
      <c r="J270">
        <v>109.38</v>
      </c>
      <c r="K270">
        <v>712.79</v>
      </c>
      <c r="L270">
        <v>430.4</v>
      </c>
      <c r="M270">
        <v>282.39</v>
      </c>
      <c r="N270" t="s">
        <v>40</v>
      </c>
      <c r="O270" t="s">
        <v>24</v>
      </c>
      <c r="P270" t="s">
        <v>55</v>
      </c>
      <c r="Q270" s="9">
        <v>0.61041666666666672</v>
      </c>
      <c r="R270" t="s">
        <v>27</v>
      </c>
      <c r="S270" t="s">
        <v>4664</v>
      </c>
      <c r="T270" t="s">
        <v>4636</v>
      </c>
      <c r="U270">
        <v>182.3</v>
      </c>
      <c r="V270" t="s">
        <v>5389</v>
      </c>
      <c r="W270" t="s">
        <v>4968</v>
      </c>
      <c r="X270" t="s">
        <v>5390</v>
      </c>
      <c r="Y270" t="s">
        <v>4966</v>
      </c>
      <c r="Z270" t="s">
        <v>5349</v>
      </c>
      <c r="AA270" t="s">
        <v>5060</v>
      </c>
    </row>
    <row r="271" spans="1:27" x14ac:dyDescent="0.25">
      <c r="A271" t="s">
        <v>2213</v>
      </c>
      <c r="B271" s="8">
        <v>46067</v>
      </c>
      <c r="C271" t="s">
        <v>1085</v>
      </c>
      <c r="D271" t="s">
        <v>44</v>
      </c>
      <c r="E271" t="s">
        <v>877</v>
      </c>
      <c r="F271" t="s">
        <v>878</v>
      </c>
      <c r="G271">
        <v>6</v>
      </c>
      <c r="H271">
        <v>456.77</v>
      </c>
      <c r="I271">
        <v>15</v>
      </c>
      <c r="J271">
        <v>411.09</v>
      </c>
      <c r="K271">
        <v>2678.96</v>
      </c>
      <c r="L271">
        <v>1419.24</v>
      </c>
      <c r="M271">
        <v>1259.72</v>
      </c>
      <c r="N271" t="s">
        <v>133</v>
      </c>
      <c r="O271" t="s">
        <v>24</v>
      </c>
      <c r="P271" t="s">
        <v>25</v>
      </c>
      <c r="Q271" s="9">
        <v>0.52500000000000002</v>
      </c>
      <c r="R271" t="s">
        <v>27</v>
      </c>
      <c r="S271" t="s">
        <v>4650</v>
      </c>
      <c r="T271" t="s">
        <v>4636</v>
      </c>
      <c r="U271">
        <v>398.25</v>
      </c>
      <c r="V271" t="s">
        <v>5341</v>
      </c>
      <c r="W271" t="s">
        <v>4958</v>
      </c>
      <c r="X271" t="s">
        <v>5391</v>
      </c>
      <c r="Y271" t="s">
        <v>4960</v>
      </c>
      <c r="Z271" t="s">
        <v>5392</v>
      </c>
      <c r="AA271" t="s">
        <v>5060</v>
      </c>
    </row>
    <row r="272" spans="1:27" x14ac:dyDescent="0.25">
      <c r="A272" t="s">
        <v>3621</v>
      </c>
      <c r="B272" s="8">
        <v>46049</v>
      </c>
      <c r="C272" t="s">
        <v>3622</v>
      </c>
      <c r="D272" t="s">
        <v>59</v>
      </c>
      <c r="E272" t="s">
        <v>159</v>
      </c>
      <c r="F272" t="s">
        <v>2800</v>
      </c>
      <c r="G272">
        <v>4</v>
      </c>
      <c r="H272">
        <v>342.46</v>
      </c>
      <c r="I272">
        <v>10</v>
      </c>
      <c r="J272">
        <v>136.97999999999999</v>
      </c>
      <c r="K272">
        <v>1232.8599999999999</v>
      </c>
      <c r="L272">
        <v>1087.1199999999999</v>
      </c>
      <c r="M272">
        <v>145.74</v>
      </c>
      <c r="N272" t="s">
        <v>4971</v>
      </c>
      <c r="O272" t="s">
        <v>24</v>
      </c>
      <c r="P272" t="s">
        <v>25</v>
      </c>
      <c r="Q272" s="9">
        <v>0.80486111111111114</v>
      </c>
      <c r="R272" t="s">
        <v>49</v>
      </c>
      <c r="S272" t="s">
        <v>4721</v>
      </c>
      <c r="T272" t="s">
        <v>4703</v>
      </c>
      <c r="U272">
        <v>342.46</v>
      </c>
      <c r="V272" t="s">
        <v>5393</v>
      </c>
      <c r="W272" t="s">
        <v>4968</v>
      </c>
      <c r="X272" t="s">
        <v>5394</v>
      </c>
      <c r="Y272" t="s">
        <v>4977</v>
      </c>
      <c r="Z272" t="s">
        <v>5034</v>
      </c>
      <c r="AA272" t="s">
        <v>4962</v>
      </c>
    </row>
    <row r="273" spans="1:27" x14ac:dyDescent="0.25">
      <c r="A273" t="s">
        <v>3138</v>
      </c>
      <c r="B273" s="8">
        <v>46073</v>
      </c>
      <c r="C273" t="s">
        <v>1555</v>
      </c>
      <c r="D273" t="s">
        <v>264</v>
      </c>
      <c r="E273" t="s">
        <v>2051</v>
      </c>
      <c r="F273" t="s">
        <v>1996</v>
      </c>
      <c r="G273">
        <v>1</v>
      </c>
      <c r="H273">
        <v>383.51</v>
      </c>
      <c r="I273">
        <v>20</v>
      </c>
      <c r="J273">
        <v>76.7</v>
      </c>
      <c r="K273">
        <v>306.81</v>
      </c>
      <c r="L273">
        <v>285.89999999999998</v>
      </c>
      <c r="M273">
        <v>20.91</v>
      </c>
      <c r="N273" t="s">
        <v>133</v>
      </c>
      <c r="O273" t="s">
        <v>24</v>
      </c>
      <c r="P273" t="s">
        <v>25</v>
      </c>
      <c r="Q273" s="9">
        <v>0.39513888888888887</v>
      </c>
      <c r="R273" t="s">
        <v>49</v>
      </c>
      <c r="S273" t="s">
        <v>4702</v>
      </c>
      <c r="T273" t="s">
        <v>4703</v>
      </c>
      <c r="U273">
        <v>383.51</v>
      </c>
      <c r="V273" t="s">
        <v>5157</v>
      </c>
      <c r="W273" t="s">
        <v>4964</v>
      </c>
      <c r="X273" t="s">
        <v>5395</v>
      </c>
      <c r="Y273" t="s">
        <v>4966</v>
      </c>
      <c r="Z273" t="s">
        <v>5396</v>
      </c>
      <c r="AA273" t="s">
        <v>5163</v>
      </c>
    </row>
    <row r="274" spans="1:27" x14ac:dyDescent="0.25">
      <c r="A274" t="s">
        <v>4299</v>
      </c>
      <c r="B274" s="8">
        <v>46012</v>
      </c>
      <c r="C274" t="s">
        <v>1901</v>
      </c>
      <c r="D274" t="s">
        <v>426</v>
      </c>
      <c r="E274" t="s">
        <v>427</v>
      </c>
      <c r="F274" t="s">
        <v>724</v>
      </c>
      <c r="G274">
        <v>4</v>
      </c>
      <c r="H274">
        <v>292.91000000000003</v>
      </c>
      <c r="I274">
        <v>0</v>
      </c>
      <c r="J274">
        <v>0</v>
      </c>
      <c r="K274">
        <v>1347.39</v>
      </c>
      <c r="L274">
        <v>951.56</v>
      </c>
      <c r="M274">
        <v>395.83</v>
      </c>
      <c r="N274" t="s">
        <v>4971</v>
      </c>
      <c r="O274" t="s">
        <v>24</v>
      </c>
      <c r="P274" t="s">
        <v>25</v>
      </c>
      <c r="Q274" s="9">
        <v>0.87708333333333333</v>
      </c>
      <c r="R274" t="s">
        <v>27</v>
      </c>
      <c r="S274" t="s">
        <v>4856</v>
      </c>
      <c r="T274" t="s">
        <v>4847</v>
      </c>
      <c r="U274">
        <v>290.45</v>
      </c>
      <c r="V274" t="s">
        <v>5397</v>
      </c>
      <c r="W274" t="s">
        <v>4958</v>
      </c>
      <c r="X274" t="s">
        <v>5398</v>
      </c>
      <c r="Y274" t="s">
        <v>5011</v>
      </c>
      <c r="Z274" t="s">
        <v>5117</v>
      </c>
      <c r="AA274" t="s">
        <v>4962</v>
      </c>
    </row>
    <row r="275" spans="1:27" x14ac:dyDescent="0.25">
      <c r="A275" t="s">
        <v>2644</v>
      </c>
      <c r="B275" s="8">
        <v>46011</v>
      </c>
      <c r="C275" t="s">
        <v>629</v>
      </c>
      <c r="D275" t="s">
        <v>326</v>
      </c>
      <c r="E275" t="s">
        <v>2645</v>
      </c>
      <c r="F275" t="s">
        <v>783</v>
      </c>
      <c r="G275">
        <v>6</v>
      </c>
      <c r="H275">
        <v>430.34</v>
      </c>
      <c r="I275">
        <v>0</v>
      </c>
      <c r="J275">
        <v>0</v>
      </c>
      <c r="K275">
        <v>2969.35</v>
      </c>
      <c r="L275">
        <v>2045.4</v>
      </c>
      <c r="M275">
        <v>923.95</v>
      </c>
      <c r="N275" t="s">
        <v>133</v>
      </c>
      <c r="O275" t="s">
        <v>24</v>
      </c>
      <c r="P275" t="s">
        <v>25</v>
      </c>
      <c r="Q275" s="9">
        <v>0.44236111111111109</v>
      </c>
      <c r="R275" t="s">
        <v>27</v>
      </c>
      <c r="S275" t="s">
        <v>4859</v>
      </c>
      <c r="T275" t="s">
        <v>4847</v>
      </c>
      <c r="U275">
        <v>400.33</v>
      </c>
      <c r="V275" t="s">
        <v>5061</v>
      </c>
      <c r="W275" t="s">
        <v>4958</v>
      </c>
      <c r="X275" t="s">
        <v>5399</v>
      </c>
      <c r="Y275" t="s">
        <v>5007</v>
      </c>
      <c r="Z275" t="s">
        <v>5400</v>
      </c>
      <c r="AA275" t="s">
        <v>5163</v>
      </c>
    </row>
    <row r="276" spans="1:27" x14ac:dyDescent="0.25">
      <c r="A276" t="s">
        <v>781</v>
      </c>
      <c r="B276" s="8">
        <v>46102</v>
      </c>
      <c r="C276" t="s">
        <v>782</v>
      </c>
      <c r="D276" t="s">
        <v>65</v>
      </c>
      <c r="E276" t="s">
        <v>21</v>
      </c>
      <c r="F276" t="s">
        <v>783</v>
      </c>
      <c r="G276">
        <v>2</v>
      </c>
      <c r="H276">
        <v>172.63</v>
      </c>
      <c r="I276">
        <v>0</v>
      </c>
      <c r="J276">
        <v>0</v>
      </c>
      <c r="K276">
        <v>397.05</v>
      </c>
      <c r="L276">
        <v>284</v>
      </c>
      <c r="M276">
        <v>113.05</v>
      </c>
      <c r="N276" t="s">
        <v>68</v>
      </c>
      <c r="O276" t="s">
        <v>24</v>
      </c>
      <c r="P276" t="s">
        <v>25</v>
      </c>
      <c r="Q276" s="9">
        <v>0.80486111111111114</v>
      </c>
      <c r="R276" t="s">
        <v>27</v>
      </c>
      <c r="S276" t="s">
        <v>4719</v>
      </c>
      <c r="T276" t="s">
        <v>4703</v>
      </c>
      <c r="U276">
        <v>172.63</v>
      </c>
      <c r="V276" t="s">
        <v>5401</v>
      </c>
      <c r="W276" t="s">
        <v>4968</v>
      </c>
      <c r="X276" t="s">
        <v>5399</v>
      </c>
      <c r="Y276" t="s">
        <v>5007</v>
      </c>
      <c r="Z276" t="s">
        <v>5133</v>
      </c>
      <c r="AA276" t="s">
        <v>4962</v>
      </c>
    </row>
    <row r="277" spans="1:27" x14ac:dyDescent="0.25">
      <c r="A277" t="s">
        <v>3986</v>
      </c>
      <c r="B277" s="8">
        <v>46094</v>
      </c>
      <c r="C277" t="s">
        <v>604</v>
      </c>
      <c r="D277" t="s">
        <v>871</v>
      </c>
      <c r="E277" t="s">
        <v>830</v>
      </c>
      <c r="F277" t="s">
        <v>831</v>
      </c>
      <c r="G277">
        <v>3</v>
      </c>
      <c r="H277">
        <v>244.28</v>
      </c>
      <c r="I277">
        <v>20</v>
      </c>
      <c r="J277">
        <v>146.57</v>
      </c>
      <c r="K277">
        <v>586.27</v>
      </c>
      <c r="L277">
        <v>474.18</v>
      </c>
      <c r="M277">
        <v>112.09</v>
      </c>
      <c r="N277" t="s">
        <v>133</v>
      </c>
      <c r="O277" t="s">
        <v>24</v>
      </c>
      <c r="P277" t="s">
        <v>25</v>
      </c>
      <c r="Q277" s="9">
        <v>0.51180555555555551</v>
      </c>
      <c r="R277" t="s">
        <v>49</v>
      </c>
      <c r="S277" t="s">
        <v>4947</v>
      </c>
      <c r="T277" t="s">
        <v>4930</v>
      </c>
      <c r="U277">
        <v>214.04</v>
      </c>
      <c r="V277" t="s">
        <v>5362</v>
      </c>
      <c r="W277" t="s">
        <v>4958</v>
      </c>
      <c r="X277" t="s">
        <v>5402</v>
      </c>
      <c r="Y277" t="s">
        <v>4977</v>
      </c>
      <c r="Z277" t="s">
        <v>5403</v>
      </c>
      <c r="AA277" t="s">
        <v>4962</v>
      </c>
    </row>
    <row r="278" spans="1:27" x14ac:dyDescent="0.25">
      <c r="A278" t="s">
        <v>457</v>
      </c>
      <c r="B278" s="8">
        <v>46145</v>
      </c>
      <c r="C278" t="s">
        <v>458</v>
      </c>
      <c r="D278" t="s">
        <v>459</v>
      </c>
      <c r="E278" t="s">
        <v>460</v>
      </c>
      <c r="F278" t="s">
        <v>461</v>
      </c>
      <c r="G278">
        <v>5</v>
      </c>
      <c r="H278">
        <v>71.290000000000006</v>
      </c>
      <c r="I278">
        <v>5</v>
      </c>
      <c r="J278">
        <v>17.82</v>
      </c>
      <c r="K278">
        <v>338.63</v>
      </c>
      <c r="L278">
        <v>296.85000000000002</v>
      </c>
      <c r="M278">
        <v>41.78</v>
      </c>
      <c r="N278" t="s">
        <v>4971</v>
      </c>
      <c r="O278" t="s">
        <v>345</v>
      </c>
      <c r="P278" t="s">
        <v>25</v>
      </c>
      <c r="Q278" s="9">
        <v>0.57361111111111107</v>
      </c>
      <c r="R278" t="s">
        <v>49</v>
      </c>
      <c r="S278" t="s">
        <v>4838</v>
      </c>
      <c r="T278" t="s">
        <v>4828</v>
      </c>
      <c r="U278">
        <v>71.290000000000006</v>
      </c>
      <c r="V278" t="s">
        <v>5368</v>
      </c>
      <c r="W278" t="s">
        <v>4968</v>
      </c>
      <c r="X278" t="s">
        <v>5404</v>
      </c>
      <c r="Y278" t="s">
        <v>4970</v>
      </c>
      <c r="Z278" t="s">
        <v>5405</v>
      </c>
      <c r="AA278" t="s">
        <v>4962</v>
      </c>
    </row>
    <row r="279" spans="1:27" x14ac:dyDescent="0.25">
      <c r="A279" t="s">
        <v>4398</v>
      </c>
      <c r="B279" s="8">
        <v>46143</v>
      </c>
      <c r="C279" t="s">
        <v>604</v>
      </c>
      <c r="D279" t="s">
        <v>755</v>
      </c>
      <c r="E279" t="s">
        <v>544</v>
      </c>
      <c r="F279" t="s">
        <v>545</v>
      </c>
      <c r="G279">
        <v>6</v>
      </c>
      <c r="H279">
        <v>493.69</v>
      </c>
      <c r="I279">
        <v>0</v>
      </c>
      <c r="J279">
        <v>0</v>
      </c>
      <c r="K279">
        <v>2962.14</v>
      </c>
      <c r="L279">
        <v>2111.2199999999998</v>
      </c>
      <c r="M279">
        <v>850.92</v>
      </c>
      <c r="N279" t="s">
        <v>23</v>
      </c>
      <c r="O279" t="s">
        <v>345</v>
      </c>
      <c r="P279" t="s">
        <v>25</v>
      </c>
      <c r="Q279" s="9">
        <v>0.38819444444444445</v>
      </c>
      <c r="R279" t="s">
        <v>49</v>
      </c>
      <c r="S279" t="s">
        <v>4927</v>
      </c>
      <c r="T279" t="s">
        <v>4908</v>
      </c>
      <c r="U279">
        <v>442.14</v>
      </c>
      <c r="V279" t="s">
        <v>5362</v>
      </c>
      <c r="W279" t="s">
        <v>4958</v>
      </c>
      <c r="X279" t="s">
        <v>5406</v>
      </c>
      <c r="Y279" t="s">
        <v>4960</v>
      </c>
      <c r="Z279" t="s">
        <v>5407</v>
      </c>
      <c r="AA279" t="s">
        <v>4962</v>
      </c>
    </row>
    <row r="280" spans="1:27" x14ac:dyDescent="0.25">
      <c r="A280" t="s">
        <v>3355</v>
      </c>
      <c r="B280" s="8">
        <v>46048</v>
      </c>
      <c r="C280" t="s">
        <v>629</v>
      </c>
      <c r="D280" t="s">
        <v>708</v>
      </c>
      <c r="E280" t="s">
        <v>544</v>
      </c>
      <c r="F280" t="s">
        <v>545</v>
      </c>
      <c r="G280">
        <v>5</v>
      </c>
      <c r="H280">
        <v>537.24</v>
      </c>
      <c r="I280">
        <v>0</v>
      </c>
      <c r="J280">
        <v>0</v>
      </c>
      <c r="K280">
        <v>2686.2</v>
      </c>
      <c r="L280">
        <v>1719.45</v>
      </c>
      <c r="M280">
        <v>966.75</v>
      </c>
      <c r="N280" t="s">
        <v>4971</v>
      </c>
      <c r="O280" t="s">
        <v>24</v>
      </c>
      <c r="P280" t="s">
        <v>25</v>
      </c>
      <c r="Q280" s="9">
        <v>0.76458333333333328</v>
      </c>
      <c r="R280" t="s">
        <v>49</v>
      </c>
      <c r="S280" t="s">
        <v>4751</v>
      </c>
      <c r="T280" t="s">
        <v>4752</v>
      </c>
      <c r="U280">
        <v>474.19</v>
      </c>
      <c r="V280" t="s">
        <v>5061</v>
      </c>
      <c r="W280" t="s">
        <v>4958</v>
      </c>
      <c r="X280" t="s">
        <v>5406</v>
      </c>
      <c r="Y280" t="s">
        <v>4960</v>
      </c>
      <c r="Z280" t="s">
        <v>5407</v>
      </c>
      <c r="AA280" t="s">
        <v>4962</v>
      </c>
    </row>
    <row r="281" spans="1:27" x14ac:dyDescent="0.25">
      <c r="A281" t="s">
        <v>3944</v>
      </c>
      <c r="B281" s="8">
        <v>45881</v>
      </c>
      <c r="C281" t="s">
        <v>2062</v>
      </c>
      <c r="D281" t="s">
        <v>459</v>
      </c>
      <c r="E281" t="s">
        <v>544</v>
      </c>
      <c r="F281" t="s">
        <v>545</v>
      </c>
      <c r="G281">
        <v>2</v>
      </c>
      <c r="H281">
        <v>71.290000000000006</v>
      </c>
      <c r="I281">
        <v>15</v>
      </c>
      <c r="J281">
        <v>21.39</v>
      </c>
      <c r="K281">
        <v>121.19</v>
      </c>
      <c r="L281">
        <v>118.74</v>
      </c>
      <c r="M281">
        <v>2.4500000000000002</v>
      </c>
      <c r="N281" t="s">
        <v>68</v>
      </c>
      <c r="O281" t="s">
        <v>24</v>
      </c>
      <c r="P281" t="s">
        <v>25</v>
      </c>
      <c r="Q281" s="9">
        <v>0.50763888888888886</v>
      </c>
      <c r="R281" t="s">
        <v>49</v>
      </c>
      <c r="S281" t="s">
        <v>4838</v>
      </c>
      <c r="T281" t="s">
        <v>4828</v>
      </c>
      <c r="U281">
        <v>71.290000000000006</v>
      </c>
      <c r="V281" t="s">
        <v>5272</v>
      </c>
      <c r="W281" t="s">
        <v>4968</v>
      </c>
      <c r="X281" t="s">
        <v>5406</v>
      </c>
      <c r="Y281" t="s">
        <v>4960</v>
      </c>
      <c r="Z281" t="s">
        <v>5407</v>
      </c>
      <c r="AA281" t="s">
        <v>4962</v>
      </c>
    </row>
    <row r="282" spans="1:27" x14ac:dyDescent="0.25">
      <c r="A282" t="s">
        <v>3773</v>
      </c>
      <c r="B282" s="8">
        <v>46109</v>
      </c>
      <c r="C282" t="s">
        <v>1848</v>
      </c>
      <c r="D282" t="s">
        <v>59</v>
      </c>
      <c r="E282" t="s">
        <v>544</v>
      </c>
      <c r="F282" t="s">
        <v>545</v>
      </c>
      <c r="G282">
        <v>1</v>
      </c>
      <c r="H282">
        <v>342.46</v>
      </c>
      <c r="I282">
        <v>0</v>
      </c>
      <c r="J282">
        <v>0</v>
      </c>
      <c r="K282">
        <v>393.83</v>
      </c>
      <c r="L282">
        <v>271.77999999999997</v>
      </c>
      <c r="M282">
        <v>122.05</v>
      </c>
      <c r="N282" t="s">
        <v>23</v>
      </c>
      <c r="O282" t="s">
        <v>24</v>
      </c>
      <c r="P282" t="s">
        <v>25</v>
      </c>
      <c r="Q282" s="9">
        <v>0.50763888888888886</v>
      </c>
      <c r="R282" t="s">
        <v>27</v>
      </c>
      <c r="S282" t="s">
        <v>4721</v>
      </c>
      <c r="T282" t="s">
        <v>4703</v>
      </c>
      <c r="U282">
        <v>342.46</v>
      </c>
      <c r="V282" t="s">
        <v>5408</v>
      </c>
      <c r="W282" t="s">
        <v>4968</v>
      </c>
      <c r="X282" t="s">
        <v>5406</v>
      </c>
      <c r="Y282" t="s">
        <v>4960</v>
      </c>
      <c r="Z282" t="s">
        <v>5407</v>
      </c>
      <c r="AA282" t="s">
        <v>4962</v>
      </c>
    </row>
    <row r="283" spans="1:27" x14ac:dyDescent="0.25">
      <c r="A283" t="s">
        <v>2054</v>
      </c>
      <c r="B283" s="8">
        <v>46329</v>
      </c>
      <c r="C283" t="s">
        <v>469</v>
      </c>
      <c r="D283" t="s">
        <v>280</v>
      </c>
      <c r="E283" t="s">
        <v>544</v>
      </c>
      <c r="F283" t="s">
        <v>545</v>
      </c>
      <c r="G283">
        <v>7</v>
      </c>
      <c r="H283">
        <v>125.74</v>
      </c>
      <c r="I283">
        <v>10</v>
      </c>
      <c r="J283">
        <v>88.02</v>
      </c>
      <c r="K283">
        <v>792.16</v>
      </c>
      <c r="L283">
        <v>681.45</v>
      </c>
      <c r="M283">
        <v>110.71</v>
      </c>
      <c r="N283" t="s">
        <v>133</v>
      </c>
      <c r="O283" t="s">
        <v>24</v>
      </c>
      <c r="P283" t="s">
        <v>25</v>
      </c>
      <c r="Q283" s="9">
        <v>0.59444444444444444</v>
      </c>
      <c r="R283" t="s">
        <v>49</v>
      </c>
      <c r="S283" t="s">
        <v>4726</v>
      </c>
      <c r="T283" t="s">
        <v>4703</v>
      </c>
      <c r="U283">
        <v>124.84</v>
      </c>
      <c r="V283" t="s">
        <v>5409</v>
      </c>
      <c r="W283" t="s">
        <v>4958</v>
      </c>
      <c r="X283" t="s">
        <v>5406</v>
      </c>
      <c r="Y283" t="s">
        <v>4960</v>
      </c>
      <c r="Z283" t="s">
        <v>5407</v>
      </c>
      <c r="AA283" t="s">
        <v>4962</v>
      </c>
    </row>
    <row r="284" spans="1:27" x14ac:dyDescent="0.25">
      <c r="A284" t="s">
        <v>4217</v>
      </c>
      <c r="B284" s="8">
        <v>46040</v>
      </c>
      <c r="C284" t="s">
        <v>993</v>
      </c>
      <c r="D284" t="s">
        <v>555</v>
      </c>
      <c r="E284" t="s">
        <v>544</v>
      </c>
      <c r="F284" t="s">
        <v>545</v>
      </c>
      <c r="G284">
        <v>8</v>
      </c>
      <c r="H284">
        <v>551.24</v>
      </c>
      <c r="I284">
        <v>0</v>
      </c>
      <c r="J284">
        <v>0</v>
      </c>
      <c r="K284">
        <v>5071.41</v>
      </c>
      <c r="L284">
        <v>2924.56</v>
      </c>
      <c r="M284">
        <v>2146.85</v>
      </c>
      <c r="N284" t="s">
        <v>23</v>
      </c>
      <c r="O284" t="s">
        <v>24</v>
      </c>
      <c r="P284" t="s">
        <v>25</v>
      </c>
      <c r="Q284" s="9">
        <v>0.80277777777777781</v>
      </c>
      <c r="R284" t="s">
        <v>27</v>
      </c>
      <c r="S284" t="s">
        <v>4797</v>
      </c>
      <c r="T284" t="s">
        <v>4776</v>
      </c>
      <c r="U284">
        <v>491.81</v>
      </c>
      <c r="V284" t="s">
        <v>5281</v>
      </c>
      <c r="W284" t="s">
        <v>4958</v>
      </c>
      <c r="X284" t="s">
        <v>5406</v>
      </c>
      <c r="Y284" t="s">
        <v>4960</v>
      </c>
      <c r="Z284" t="s">
        <v>5407</v>
      </c>
      <c r="AA284" t="s">
        <v>4962</v>
      </c>
    </row>
    <row r="285" spans="1:27" x14ac:dyDescent="0.25">
      <c r="A285" t="s">
        <v>1606</v>
      </c>
      <c r="B285" s="8">
        <v>45726</v>
      </c>
      <c r="C285" t="s">
        <v>562</v>
      </c>
      <c r="D285" t="s">
        <v>891</v>
      </c>
      <c r="E285" t="s">
        <v>968</v>
      </c>
      <c r="F285" t="s">
        <v>1607</v>
      </c>
      <c r="G285">
        <v>4</v>
      </c>
      <c r="H285">
        <v>467.31</v>
      </c>
      <c r="I285">
        <v>10</v>
      </c>
      <c r="J285">
        <v>186.92</v>
      </c>
      <c r="K285">
        <v>1682.32</v>
      </c>
      <c r="L285">
        <v>1429.88</v>
      </c>
      <c r="M285">
        <v>252.44</v>
      </c>
      <c r="N285" t="s">
        <v>23</v>
      </c>
      <c r="O285" t="s">
        <v>24</v>
      </c>
      <c r="P285" t="s">
        <v>25</v>
      </c>
      <c r="Q285" s="9">
        <v>0.39583333333333331</v>
      </c>
      <c r="R285" t="s">
        <v>49</v>
      </c>
      <c r="S285" t="s">
        <v>4831</v>
      </c>
      <c r="T285" t="s">
        <v>4828</v>
      </c>
      <c r="U285">
        <v>425.88</v>
      </c>
      <c r="V285" t="s">
        <v>5375</v>
      </c>
      <c r="W285" t="s">
        <v>4958</v>
      </c>
      <c r="X285" t="s">
        <v>5410</v>
      </c>
      <c r="Y285" t="s">
        <v>5018</v>
      </c>
      <c r="Z285" t="s">
        <v>5411</v>
      </c>
      <c r="AA285" t="s">
        <v>4992</v>
      </c>
    </row>
    <row r="286" spans="1:27" x14ac:dyDescent="0.25">
      <c r="A286" t="s">
        <v>2336</v>
      </c>
      <c r="B286" s="8">
        <v>46101</v>
      </c>
      <c r="C286" t="s">
        <v>660</v>
      </c>
      <c r="D286" t="s">
        <v>622</v>
      </c>
      <c r="E286" t="s">
        <v>704</v>
      </c>
      <c r="F286" t="s">
        <v>1270</v>
      </c>
      <c r="G286">
        <v>3</v>
      </c>
      <c r="H286">
        <v>327.08</v>
      </c>
      <c r="I286">
        <v>0</v>
      </c>
      <c r="J286">
        <v>0</v>
      </c>
      <c r="K286">
        <v>981.24</v>
      </c>
      <c r="L286">
        <v>823.83</v>
      </c>
      <c r="M286">
        <v>157.41</v>
      </c>
      <c r="N286" t="s">
        <v>23</v>
      </c>
      <c r="O286" t="s">
        <v>24</v>
      </c>
      <c r="P286" t="s">
        <v>25</v>
      </c>
      <c r="Q286" s="9">
        <v>0.59236111111111112</v>
      </c>
      <c r="R286" t="s">
        <v>49</v>
      </c>
      <c r="S286" t="s">
        <v>4836</v>
      </c>
      <c r="T286" t="s">
        <v>4828</v>
      </c>
      <c r="U286">
        <v>327.08</v>
      </c>
      <c r="V286" t="s">
        <v>5412</v>
      </c>
      <c r="W286" t="s">
        <v>4968</v>
      </c>
      <c r="X286" t="s">
        <v>5413</v>
      </c>
      <c r="Y286" t="s">
        <v>4970</v>
      </c>
      <c r="Z286" t="s">
        <v>4997</v>
      </c>
      <c r="AA286" t="s">
        <v>4962</v>
      </c>
    </row>
    <row r="287" spans="1:27" x14ac:dyDescent="0.25">
      <c r="A287" t="s">
        <v>3567</v>
      </c>
      <c r="B287" s="8">
        <v>46074</v>
      </c>
      <c r="C287" t="s">
        <v>2739</v>
      </c>
      <c r="D287" t="s">
        <v>1156</v>
      </c>
      <c r="E287" t="s">
        <v>171</v>
      </c>
      <c r="F287" t="s">
        <v>1270</v>
      </c>
      <c r="G287">
        <v>5</v>
      </c>
      <c r="H287">
        <v>147.72</v>
      </c>
      <c r="I287">
        <v>0</v>
      </c>
      <c r="J287">
        <v>0</v>
      </c>
      <c r="K287">
        <v>849.39</v>
      </c>
      <c r="L287">
        <v>546.04999999999995</v>
      </c>
      <c r="M287">
        <v>303.33999999999997</v>
      </c>
      <c r="N287" t="s">
        <v>133</v>
      </c>
      <c r="O287" t="s">
        <v>24</v>
      </c>
      <c r="P287" t="s">
        <v>33</v>
      </c>
      <c r="Q287" s="9">
        <v>0.50347222222222221</v>
      </c>
      <c r="R287" t="s">
        <v>27</v>
      </c>
      <c r="S287" t="s">
        <v>4755</v>
      </c>
      <c r="T287" t="s">
        <v>4752</v>
      </c>
      <c r="U287">
        <v>147.72</v>
      </c>
      <c r="V287" t="s">
        <v>5414</v>
      </c>
      <c r="W287" t="s">
        <v>4968</v>
      </c>
      <c r="X287" t="s">
        <v>5413</v>
      </c>
      <c r="Y287" t="s">
        <v>4970</v>
      </c>
      <c r="Z287" t="s">
        <v>4974</v>
      </c>
      <c r="AA287" t="s">
        <v>4962</v>
      </c>
    </row>
    <row r="288" spans="1:27" x14ac:dyDescent="0.25">
      <c r="A288" t="s">
        <v>4418</v>
      </c>
      <c r="B288" s="8">
        <v>46038</v>
      </c>
      <c r="C288" t="s">
        <v>325</v>
      </c>
      <c r="D288" t="s">
        <v>314</v>
      </c>
      <c r="E288" t="s">
        <v>1162</v>
      </c>
      <c r="F288" t="s">
        <v>1195</v>
      </c>
      <c r="G288">
        <v>8</v>
      </c>
      <c r="H288">
        <v>347.9</v>
      </c>
      <c r="I288">
        <v>15</v>
      </c>
      <c r="J288">
        <v>417.48</v>
      </c>
      <c r="K288">
        <v>2365.7199999999998</v>
      </c>
      <c r="L288">
        <v>1978</v>
      </c>
      <c r="M288">
        <v>387.72</v>
      </c>
      <c r="N288" t="s">
        <v>4971</v>
      </c>
      <c r="O288" t="s">
        <v>24</v>
      </c>
      <c r="P288" t="s">
        <v>55</v>
      </c>
      <c r="Q288" s="9">
        <v>0.70833333333333337</v>
      </c>
      <c r="R288" t="s">
        <v>49</v>
      </c>
      <c r="S288" t="s">
        <v>4707</v>
      </c>
      <c r="T288" t="s">
        <v>4703</v>
      </c>
      <c r="U288">
        <v>329.69</v>
      </c>
      <c r="V288" t="s">
        <v>5050</v>
      </c>
      <c r="W288" t="s">
        <v>4958</v>
      </c>
      <c r="X288" t="s">
        <v>5415</v>
      </c>
      <c r="Y288" t="s">
        <v>4977</v>
      </c>
      <c r="Z288" t="s">
        <v>5267</v>
      </c>
      <c r="AA288" t="s">
        <v>4992</v>
      </c>
    </row>
    <row r="289" spans="1:27" x14ac:dyDescent="0.25">
      <c r="A289" t="s">
        <v>3542</v>
      </c>
      <c r="B289" s="8">
        <v>46094</v>
      </c>
      <c r="C289" t="s">
        <v>3010</v>
      </c>
      <c r="D289" t="s">
        <v>812</v>
      </c>
      <c r="E289" t="s">
        <v>1323</v>
      </c>
      <c r="F289" t="s">
        <v>54</v>
      </c>
      <c r="G289">
        <v>4</v>
      </c>
      <c r="H289">
        <v>571.54999999999995</v>
      </c>
      <c r="I289">
        <v>5</v>
      </c>
      <c r="J289">
        <v>114.31</v>
      </c>
      <c r="K289">
        <v>2171.89</v>
      </c>
      <c r="L289">
        <v>1516.76</v>
      </c>
      <c r="M289">
        <v>655.13</v>
      </c>
      <c r="N289" t="s">
        <v>47</v>
      </c>
      <c r="O289" t="s">
        <v>24</v>
      </c>
      <c r="P289" t="s">
        <v>25</v>
      </c>
      <c r="Q289" s="9">
        <v>0.5</v>
      </c>
      <c r="R289" t="s">
        <v>49</v>
      </c>
      <c r="S289" t="s">
        <v>4770</v>
      </c>
      <c r="T289" t="s">
        <v>4752</v>
      </c>
      <c r="U289">
        <v>530.16</v>
      </c>
      <c r="V289" t="s">
        <v>5016</v>
      </c>
      <c r="W289" t="s">
        <v>4958</v>
      </c>
      <c r="X289" t="s">
        <v>5416</v>
      </c>
      <c r="Y289" t="s">
        <v>4966</v>
      </c>
      <c r="Z289" t="s">
        <v>5147</v>
      </c>
      <c r="AA289" t="s">
        <v>4962</v>
      </c>
    </row>
    <row r="290" spans="1:27" x14ac:dyDescent="0.25">
      <c r="A290" t="s">
        <v>4581</v>
      </c>
      <c r="B290" s="8">
        <v>46004</v>
      </c>
      <c r="C290" t="s">
        <v>4582</v>
      </c>
      <c r="D290" t="s">
        <v>237</v>
      </c>
      <c r="E290" t="s">
        <v>198</v>
      </c>
      <c r="F290" t="s">
        <v>199</v>
      </c>
      <c r="G290">
        <v>1</v>
      </c>
      <c r="H290">
        <v>541.35</v>
      </c>
      <c r="I290">
        <v>10</v>
      </c>
      <c r="J290">
        <v>54.13</v>
      </c>
      <c r="K290">
        <v>560.29999999999995</v>
      </c>
      <c r="L290">
        <v>336.4</v>
      </c>
      <c r="M290">
        <v>223.9</v>
      </c>
      <c r="N290" t="s">
        <v>68</v>
      </c>
      <c r="O290" t="s">
        <v>24</v>
      </c>
      <c r="P290" t="s">
        <v>33</v>
      </c>
      <c r="Q290" s="9">
        <v>0.75486111111111109</v>
      </c>
      <c r="R290" t="s">
        <v>27</v>
      </c>
      <c r="S290" t="s">
        <v>4670</v>
      </c>
      <c r="T290" t="s">
        <v>4636</v>
      </c>
      <c r="U290">
        <v>541.35</v>
      </c>
      <c r="V290" t="s">
        <v>5417</v>
      </c>
      <c r="W290" t="s">
        <v>4968</v>
      </c>
      <c r="X290" t="s">
        <v>5418</v>
      </c>
      <c r="Y290" t="s">
        <v>4966</v>
      </c>
      <c r="Z290" t="s">
        <v>5097</v>
      </c>
      <c r="AA290" t="s">
        <v>4962</v>
      </c>
    </row>
    <row r="291" spans="1:27" x14ac:dyDescent="0.25">
      <c r="A291" t="s">
        <v>1488</v>
      </c>
      <c r="B291" s="8">
        <v>46358</v>
      </c>
      <c r="C291" t="s">
        <v>1489</v>
      </c>
      <c r="D291" t="s">
        <v>1490</v>
      </c>
      <c r="E291" t="s">
        <v>438</v>
      </c>
      <c r="F291" t="s">
        <v>1026</v>
      </c>
      <c r="G291">
        <v>3</v>
      </c>
      <c r="H291">
        <v>102.51</v>
      </c>
      <c r="I291">
        <v>0</v>
      </c>
      <c r="J291">
        <v>0</v>
      </c>
      <c r="K291">
        <v>307.52999999999997</v>
      </c>
      <c r="L291">
        <v>266.16000000000003</v>
      </c>
      <c r="M291">
        <v>41.37</v>
      </c>
      <c r="N291" t="s">
        <v>40</v>
      </c>
      <c r="O291" t="s">
        <v>24</v>
      </c>
      <c r="P291" t="s">
        <v>25</v>
      </c>
      <c r="Q291" s="9">
        <v>0.7</v>
      </c>
      <c r="R291" t="s">
        <v>49</v>
      </c>
      <c r="S291" t="s">
        <v>4899</v>
      </c>
      <c r="T291" t="s">
        <v>4887</v>
      </c>
      <c r="U291">
        <v>102.51</v>
      </c>
      <c r="V291" t="s">
        <v>5083</v>
      </c>
      <c r="W291" t="s">
        <v>4968</v>
      </c>
      <c r="X291" t="s">
        <v>5419</v>
      </c>
      <c r="Y291" t="s">
        <v>4966</v>
      </c>
      <c r="Z291" t="s">
        <v>4961</v>
      </c>
      <c r="AA291" t="s">
        <v>4962</v>
      </c>
    </row>
    <row r="292" spans="1:27" x14ac:dyDescent="0.25">
      <c r="A292" t="s">
        <v>4095</v>
      </c>
      <c r="B292" s="8">
        <v>46077</v>
      </c>
      <c r="C292" t="s">
        <v>1928</v>
      </c>
      <c r="D292" t="s">
        <v>611</v>
      </c>
      <c r="E292" t="s">
        <v>60</v>
      </c>
      <c r="F292" t="s">
        <v>61</v>
      </c>
      <c r="G292">
        <v>7</v>
      </c>
      <c r="H292">
        <v>369.28</v>
      </c>
      <c r="I292">
        <v>0</v>
      </c>
      <c r="J292">
        <v>0</v>
      </c>
      <c r="K292">
        <v>2584.96</v>
      </c>
      <c r="L292">
        <v>1754.76</v>
      </c>
      <c r="M292">
        <v>830.2</v>
      </c>
      <c r="N292" t="s">
        <v>68</v>
      </c>
      <c r="O292" t="s">
        <v>24</v>
      </c>
      <c r="P292" t="s">
        <v>33</v>
      </c>
      <c r="Q292" s="9">
        <v>0.65833333333333333</v>
      </c>
      <c r="R292" t="s">
        <v>49</v>
      </c>
      <c r="S292" t="s">
        <v>4775</v>
      </c>
      <c r="T292" t="s">
        <v>4776</v>
      </c>
      <c r="U292">
        <v>339.13</v>
      </c>
      <c r="V292" t="s">
        <v>5164</v>
      </c>
      <c r="W292" t="s">
        <v>4958</v>
      </c>
      <c r="X292" t="s">
        <v>5420</v>
      </c>
      <c r="Y292" t="s">
        <v>4966</v>
      </c>
      <c r="Z292" t="s">
        <v>5051</v>
      </c>
      <c r="AA292" t="s">
        <v>4962</v>
      </c>
    </row>
    <row r="293" spans="1:27" x14ac:dyDescent="0.25">
      <c r="A293" t="s">
        <v>1135</v>
      </c>
      <c r="B293" s="8">
        <v>46066</v>
      </c>
      <c r="C293" t="s">
        <v>1136</v>
      </c>
      <c r="D293" t="s">
        <v>539</v>
      </c>
      <c r="E293" t="s">
        <v>366</v>
      </c>
      <c r="F293" t="s">
        <v>1137</v>
      </c>
      <c r="G293">
        <v>3</v>
      </c>
      <c r="H293">
        <v>251.73</v>
      </c>
      <c r="I293">
        <v>0</v>
      </c>
      <c r="J293">
        <v>0</v>
      </c>
      <c r="K293">
        <v>755.19</v>
      </c>
      <c r="L293">
        <v>631.55999999999995</v>
      </c>
      <c r="M293">
        <v>123.63</v>
      </c>
      <c r="N293" t="s">
        <v>23</v>
      </c>
      <c r="O293" t="s">
        <v>24</v>
      </c>
      <c r="P293" t="s">
        <v>55</v>
      </c>
      <c r="Q293" s="9">
        <v>0.51041666666666663</v>
      </c>
      <c r="R293" t="s">
        <v>49</v>
      </c>
      <c r="S293" t="s">
        <v>4878</v>
      </c>
      <c r="T293" t="s">
        <v>4864</v>
      </c>
      <c r="U293">
        <v>251.73</v>
      </c>
      <c r="V293" t="s">
        <v>5378</v>
      </c>
      <c r="W293" t="s">
        <v>4964</v>
      </c>
      <c r="X293" t="s">
        <v>5421</v>
      </c>
      <c r="Y293" t="s">
        <v>4970</v>
      </c>
      <c r="Z293" t="s">
        <v>5334</v>
      </c>
      <c r="AA293" t="s">
        <v>4962</v>
      </c>
    </row>
    <row r="294" spans="1:27" x14ac:dyDescent="0.25">
      <c r="A294" t="s">
        <v>747</v>
      </c>
      <c r="B294" s="8">
        <v>45912</v>
      </c>
      <c r="C294" t="s">
        <v>548</v>
      </c>
      <c r="D294" t="s">
        <v>237</v>
      </c>
      <c r="E294" t="s">
        <v>45</v>
      </c>
      <c r="F294" t="s">
        <v>46</v>
      </c>
      <c r="G294">
        <v>3</v>
      </c>
      <c r="H294">
        <v>610.45000000000005</v>
      </c>
      <c r="I294">
        <v>10</v>
      </c>
      <c r="J294">
        <v>183.13</v>
      </c>
      <c r="K294">
        <v>1648.22</v>
      </c>
      <c r="L294">
        <v>1009.2</v>
      </c>
      <c r="M294">
        <v>639.02</v>
      </c>
      <c r="N294" t="s">
        <v>133</v>
      </c>
      <c r="O294" t="s">
        <v>24</v>
      </c>
      <c r="P294" t="s">
        <v>25</v>
      </c>
      <c r="Q294" s="9">
        <v>0.61527777777777781</v>
      </c>
      <c r="R294" t="s">
        <v>49</v>
      </c>
      <c r="S294" t="s">
        <v>4670</v>
      </c>
      <c r="T294" t="s">
        <v>4636</v>
      </c>
      <c r="U294">
        <v>541.35</v>
      </c>
      <c r="V294" t="s">
        <v>4979</v>
      </c>
      <c r="W294" t="s">
        <v>4958</v>
      </c>
      <c r="X294" t="s">
        <v>5422</v>
      </c>
      <c r="Y294" t="s">
        <v>5011</v>
      </c>
      <c r="Z294" t="s">
        <v>5423</v>
      </c>
      <c r="AA294" t="s">
        <v>5060</v>
      </c>
    </row>
    <row r="295" spans="1:27" x14ac:dyDescent="0.25">
      <c r="A295" t="s">
        <v>3524</v>
      </c>
      <c r="B295" s="8">
        <v>46235</v>
      </c>
      <c r="C295" t="s">
        <v>3525</v>
      </c>
      <c r="D295" t="s">
        <v>365</v>
      </c>
      <c r="E295" t="s">
        <v>45</v>
      </c>
      <c r="F295" t="s">
        <v>46</v>
      </c>
      <c r="G295">
        <v>1</v>
      </c>
      <c r="H295">
        <v>459.58</v>
      </c>
      <c r="I295">
        <v>20</v>
      </c>
      <c r="J295">
        <v>91.92</v>
      </c>
      <c r="K295">
        <v>367.66</v>
      </c>
      <c r="L295">
        <v>386.89</v>
      </c>
      <c r="M295">
        <v>-19.23</v>
      </c>
      <c r="N295" t="s">
        <v>40</v>
      </c>
      <c r="O295" t="s">
        <v>24</v>
      </c>
      <c r="P295" t="s">
        <v>33</v>
      </c>
      <c r="Q295" s="9">
        <v>0.58472222222222225</v>
      </c>
      <c r="R295" t="s">
        <v>49</v>
      </c>
      <c r="S295" t="s">
        <v>4680</v>
      </c>
      <c r="T295" t="s">
        <v>4672</v>
      </c>
      <c r="U295">
        <v>459.58</v>
      </c>
      <c r="V295" t="s">
        <v>5082</v>
      </c>
      <c r="W295" t="s">
        <v>4964</v>
      </c>
      <c r="X295" t="s">
        <v>5422</v>
      </c>
      <c r="Y295" t="s">
        <v>5011</v>
      </c>
      <c r="Z295" t="s">
        <v>5423</v>
      </c>
      <c r="AA295" t="s">
        <v>5060</v>
      </c>
    </row>
    <row r="296" spans="1:27" x14ac:dyDescent="0.25">
      <c r="A296" t="s">
        <v>1904</v>
      </c>
      <c r="B296" s="8">
        <v>46070</v>
      </c>
      <c r="C296" t="s">
        <v>1116</v>
      </c>
      <c r="D296" t="s">
        <v>543</v>
      </c>
      <c r="E296" t="s">
        <v>1905</v>
      </c>
      <c r="F296" t="s">
        <v>222</v>
      </c>
      <c r="G296">
        <v>7</v>
      </c>
      <c r="H296">
        <v>411.56</v>
      </c>
      <c r="I296">
        <v>15</v>
      </c>
      <c r="J296">
        <v>432.14</v>
      </c>
      <c r="K296">
        <v>2448.7800000000002</v>
      </c>
      <c r="L296">
        <v>1929.69</v>
      </c>
      <c r="M296">
        <v>519.09</v>
      </c>
      <c r="N296" t="s">
        <v>47</v>
      </c>
      <c r="O296" t="s">
        <v>24</v>
      </c>
      <c r="P296" t="s">
        <v>55</v>
      </c>
      <c r="Q296" s="9">
        <v>0.61250000000000004</v>
      </c>
      <c r="R296" t="s">
        <v>49</v>
      </c>
      <c r="S296" t="s">
        <v>4793</v>
      </c>
      <c r="T296" t="s">
        <v>4776</v>
      </c>
      <c r="U296">
        <v>386.17</v>
      </c>
      <c r="V296" t="s">
        <v>5344</v>
      </c>
      <c r="W296" t="s">
        <v>4958</v>
      </c>
      <c r="X296" t="s">
        <v>5424</v>
      </c>
      <c r="Y296" t="s">
        <v>4966</v>
      </c>
      <c r="Z296" t="s">
        <v>5249</v>
      </c>
      <c r="AA296" t="s">
        <v>5060</v>
      </c>
    </row>
    <row r="297" spans="1:27" x14ac:dyDescent="0.25">
      <c r="A297" t="s">
        <v>4248</v>
      </c>
      <c r="B297" s="8">
        <v>46021</v>
      </c>
      <c r="C297" t="s">
        <v>3668</v>
      </c>
      <c r="D297" t="s">
        <v>264</v>
      </c>
      <c r="E297" t="s">
        <v>243</v>
      </c>
      <c r="F297" t="s">
        <v>222</v>
      </c>
      <c r="G297">
        <v>3</v>
      </c>
      <c r="H297">
        <v>383.51</v>
      </c>
      <c r="I297">
        <v>20</v>
      </c>
      <c r="J297">
        <v>230.11</v>
      </c>
      <c r="K297">
        <v>920.42</v>
      </c>
      <c r="L297">
        <v>857.7</v>
      </c>
      <c r="M297">
        <v>62.72</v>
      </c>
      <c r="N297" t="s">
        <v>4971</v>
      </c>
      <c r="O297" t="s">
        <v>345</v>
      </c>
      <c r="P297" t="s">
        <v>55</v>
      </c>
      <c r="Q297" s="9">
        <v>0.83194444444444449</v>
      </c>
      <c r="R297" t="s">
        <v>49</v>
      </c>
      <c r="S297" t="s">
        <v>4702</v>
      </c>
      <c r="T297" t="s">
        <v>4703</v>
      </c>
      <c r="U297">
        <v>383.51</v>
      </c>
      <c r="V297" t="s">
        <v>5425</v>
      </c>
      <c r="W297" t="s">
        <v>4968</v>
      </c>
      <c r="X297" t="s">
        <v>5424</v>
      </c>
      <c r="Y297" t="s">
        <v>4966</v>
      </c>
      <c r="Z297" t="s">
        <v>5046</v>
      </c>
      <c r="AA297" t="s">
        <v>4962</v>
      </c>
    </row>
    <row r="298" spans="1:27" x14ac:dyDescent="0.25">
      <c r="A298" t="s">
        <v>105</v>
      </c>
      <c r="B298" s="8">
        <v>45909</v>
      </c>
      <c r="C298" t="s">
        <v>106</v>
      </c>
      <c r="D298" t="s">
        <v>107</v>
      </c>
      <c r="E298" t="s">
        <v>108</v>
      </c>
      <c r="F298" t="s">
        <v>109</v>
      </c>
      <c r="G298">
        <v>3</v>
      </c>
      <c r="H298">
        <v>59.92</v>
      </c>
      <c r="I298">
        <v>0</v>
      </c>
      <c r="J298">
        <v>0</v>
      </c>
      <c r="K298">
        <v>179.76</v>
      </c>
      <c r="L298">
        <v>144.44999999999999</v>
      </c>
      <c r="M298">
        <v>35.31</v>
      </c>
      <c r="N298" t="s">
        <v>47</v>
      </c>
      <c r="O298" t="s">
        <v>24</v>
      </c>
      <c r="P298" t="s">
        <v>25</v>
      </c>
      <c r="Q298" s="9">
        <v>0.74375000000000002</v>
      </c>
      <c r="R298" t="s">
        <v>49</v>
      </c>
      <c r="S298" t="s">
        <v>4683</v>
      </c>
      <c r="T298" t="s">
        <v>4672</v>
      </c>
      <c r="U298">
        <v>59.92</v>
      </c>
      <c r="V298" t="s">
        <v>5426</v>
      </c>
      <c r="W298" t="s">
        <v>4968</v>
      </c>
      <c r="X298" t="s">
        <v>5427</v>
      </c>
      <c r="Y298" t="s">
        <v>5007</v>
      </c>
      <c r="Z298" t="s">
        <v>5303</v>
      </c>
      <c r="AA298" t="s">
        <v>4992</v>
      </c>
    </row>
    <row r="299" spans="1:27" x14ac:dyDescent="0.25">
      <c r="A299" t="s">
        <v>3895</v>
      </c>
      <c r="B299" s="8">
        <v>46096</v>
      </c>
      <c r="C299" t="s">
        <v>1496</v>
      </c>
      <c r="D299" t="s">
        <v>107</v>
      </c>
      <c r="E299" t="s">
        <v>192</v>
      </c>
      <c r="F299" t="s">
        <v>2538</v>
      </c>
      <c r="G299">
        <v>5</v>
      </c>
      <c r="H299">
        <v>66.900000000000006</v>
      </c>
      <c r="I299">
        <v>20</v>
      </c>
      <c r="J299">
        <v>66.900000000000006</v>
      </c>
      <c r="K299">
        <v>307.74</v>
      </c>
      <c r="L299">
        <v>240.75</v>
      </c>
      <c r="M299">
        <v>66.989999999999995</v>
      </c>
      <c r="N299" t="s">
        <v>133</v>
      </c>
      <c r="O299" t="s">
        <v>24</v>
      </c>
      <c r="P299" t="s">
        <v>25</v>
      </c>
      <c r="Q299" s="9">
        <v>0.90555555555555556</v>
      </c>
      <c r="R299" t="s">
        <v>27</v>
      </c>
      <c r="S299" t="s">
        <v>4683</v>
      </c>
      <c r="T299" t="s">
        <v>4672</v>
      </c>
      <c r="U299">
        <v>59.92</v>
      </c>
      <c r="V299" t="s">
        <v>5123</v>
      </c>
      <c r="W299" t="s">
        <v>4958</v>
      </c>
      <c r="X299" t="s">
        <v>5428</v>
      </c>
      <c r="Y299" t="s">
        <v>5011</v>
      </c>
      <c r="Z299" t="s">
        <v>5284</v>
      </c>
      <c r="AA299" t="s">
        <v>4962</v>
      </c>
    </row>
    <row r="300" spans="1:27" x14ac:dyDescent="0.25">
      <c r="A300" t="s">
        <v>3493</v>
      </c>
      <c r="B300" s="8">
        <v>46105</v>
      </c>
      <c r="C300" t="s">
        <v>3494</v>
      </c>
      <c r="D300" t="s">
        <v>214</v>
      </c>
      <c r="E300" t="s">
        <v>192</v>
      </c>
      <c r="F300" t="s">
        <v>2538</v>
      </c>
      <c r="G300">
        <v>4</v>
      </c>
      <c r="H300">
        <v>147.97</v>
      </c>
      <c r="I300">
        <v>15</v>
      </c>
      <c r="J300">
        <v>88.78</v>
      </c>
      <c r="K300">
        <v>503.1</v>
      </c>
      <c r="L300">
        <v>451.2</v>
      </c>
      <c r="M300">
        <v>51.9</v>
      </c>
      <c r="N300" t="s">
        <v>4971</v>
      </c>
      <c r="O300" t="s">
        <v>24</v>
      </c>
      <c r="P300" t="s">
        <v>55</v>
      </c>
      <c r="Q300" s="9">
        <v>0.55486111111111114</v>
      </c>
      <c r="R300" t="s">
        <v>49</v>
      </c>
      <c r="S300" t="s">
        <v>4764</v>
      </c>
      <c r="T300" t="s">
        <v>4752</v>
      </c>
      <c r="U300">
        <v>147.97</v>
      </c>
      <c r="V300" t="s">
        <v>5429</v>
      </c>
      <c r="W300" t="s">
        <v>4968</v>
      </c>
      <c r="X300" t="s">
        <v>5428</v>
      </c>
      <c r="Y300" t="s">
        <v>5011</v>
      </c>
      <c r="Z300" t="s">
        <v>5284</v>
      </c>
      <c r="AA300" t="s">
        <v>4962</v>
      </c>
    </row>
    <row r="301" spans="1:27" x14ac:dyDescent="0.25">
      <c r="A301" t="s">
        <v>999</v>
      </c>
      <c r="B301" s="8">
        <v>46358</v>
      </c>
      <c r="C301" t="s">
        <v>1000</v>
      </c>
      <c r="D301" t="s">
        <v>186</v>
      </c>
      <c r="E301" t="s">
        <v>913</v>
      </c>
      <c r="F301" t="s">
        <v>39</v>
      </c>
      <c r="G301">
        <v>2</v>
      </c>
      <c r="H301">
        <v>217.42</v>
      </c>
      <c r="I301">
        <v>0</v>
      </c>
      <c r="J301">
        <v>0</v>
      </c>
      <c r="K301">
        <v>434.84</v>
      </c>
      <c r="L301">
        <v>354.06</v>
      </c>
      <c r="M301">
        <v>80.78</v>
      </c>
      <c r="N301" t="s">
        <v>40</v>
      </c>
      <c r="O301" t="s">
        <v>24</v>
      </c>
      <c r="P301" t="s">
        <v>25</v>
      </c>
      <c r="Q301" s="9">
        <v>0.73888888888888893</v>
      </c>
      <c r="R301" t="s">
        <v>49</v>
      </c>
      <c r="S301" t="s">
        <v>4724</v>
      </c>
      <c r="T301" t="s">
        <v>4703</v>
      </c>
      <c r="U301">
        <v>217.42</v>
      </c>
      <c r="V301" t="s">
        <v>5153</v>
      </c>
      <c r="W301" t="s">
        <v>4968</v>
      </c>
      <c r="X301" t="s">
        <v>5430</v>
      </c>
      <c r="Y301" t="s">
        <v>5011</v>
      </c>
      <c r="Z301" t="s">
        <v>5063</v>
      </c>
      <c r="AA301" t="s">
        <v>4962</v>
      </c>
    </row>
    <row r="302" spans="1:27" x14ac:dyDescent="0.25">
      <c r="A302" t="s">
        <v>976</v>
      </c>
      <c r="B302" s="8">
        <v>46011</v>
      </c>
      <c r="C302" t="s">
        <v>977</v>
      </c>
      <c r="D302" t="s">
        <v>978</v>
      </c>
      <c r="E302" t="s">
        <v>913</v>
      </c>
      <c r="F302" t="s">
        <v>979</v>
      </c>
      <c r="G302">
        <v>7</v>
      </c>
      <c r="H302">
        <v>147.07</v>
      </c>
      <c r="I302">
        <v>15</v>
      </c>
      <c r="J302">
        <v>154.41999999999999</v>
      </c>
      <c r="K302">
        <v>1006.33</v>
      </c>
      <c r="L302">
        <v>788.34</v>
      </c>
      <c r="M302">
        <v>217.99</v>
      </c>
      <c r="N302" t="s">
        <v>4971</v>
      </c>
      <c r="O302" t="s">
        <v>24</v>
      </c>
      <c r="P302" t="s">
        <v>25</v>
      </c>
      <c r="Q302" s="9">
        <v>0.90347222222222223</v>
      </c>
      <c r="R302" t="s">
        <v>27</v>
      </c>
      <c r="S302" t="s">
        <v>4736</v>
      </c>
      <c r="T302" t="s">
        <v>4729</v>
      </c>
      <c r="U302">
        <v>130.09</v>
      </c>
      <c r="V302" t="s">
        <v>5070</v>
      </c>
      <c r="W302" t="s">
        <v>4958</v>
      </c>
      <c r="X302" t="s">
        <v>5431</v>
      </c>
      <c r="Y302" t="s">
        <v>4966</v>
      </c>
      <c r="Z302" t="s">
        <v>5063</v>
      </c>
      <c r="AA302" t="s">
        <v>4962</v>
      </c>
    </row>
    <row r="303" spans="1:27" x14ac:dyDescent="0.25">
      <c r="A303" t="s">
        <v>984</v>
      </c>
      <c r="B303" s="8">
        <v>46081</v>
      </c>
      <c r="C303" t="s">
        <v>985</v>
      </c>
      <c r="D303" t="s">
        <v>302</v>
      </c>
      <c r="E303" t="s">
        <v>778</v>
      </c>
      <c r="F303" t="s">
        <v>979</v>
      </c>
      <c r="G303">
        <v>6</v>
      </c>
      <c r="H303">
        <v>373.11</v>
      </c>
      <c r="I303">
        <v>10</v>
      </c>
      <c r="J303">
        <v>223.87</v>
      </c>
      <c r="K303">
        <v>2317.0100000000002</v>
      </c>
      <c r="L303">
        <v>1297.92</v>
      </c>
      <c r="M303">
        <v>1019.09</v>
      </c>
      <c r="N303" t="s">
        <v>40</v>
      </c>
      <c r="O303" t="s">
        <v>24</v>
      </c>
      <c r="P303" t="s">
        <v>55</v>
      </c>
      <c r="Q303" s="9">
        <v>0.82430555555555551</v>
      </c>
      <c r="R303" t="s">
        <v>27</v>
      </c>
      <c r="S303" t="s">
        <v>4655</v>
      </c>
      <c r="T303" t="s">
        <v>4636</v>
      </c>
      <c r="U303">
        <v>343.56</v>
      </c>
      <c r="V303" t="s">
        <v>4982</v>
      </c>
      <c r="W303" t="s">
        <v>4958</v>
      </c>
      <c r="X303" t="s">
        <v>5431</v>
      </c>
      <c r="Y303" t="s">
        <v>4966</v>
      </c>
      <c r="Z303" t="s">
        <v>5432</v>
      </c>
      <c r="AA303" t="s">
        <v>5060</v>
      </c>
    </row>
    <row r="304" spans="1:27" x14ac:dyDescent="0.25">
      <c r="A304" t="s">
        <v>4117</v>
      </c>
      <c r="B304" s="8">
        <v>46074</v>
      </c>
      <c r="C304" t="s">
        <v>985</v>
      </c>
      <c r="D304" t="s">
        <v>2058</v>
      </c>
      <c r="E304" t="s">
        <v>232</v>
      </c>
      <c r="F304" t="s">
        <v>1666</v>
      </c>
      <c r="G304">
        <v>8</v>
      </c>
      <c r="H304">
        <v>404.08</v>
      </c>
      <c r="I304">
        <v>20</v>
      </c>
      <c r="J304">
        <v>646.53</v>
      </c>
      <c r="K304">
        <v>2974.03</v>
      </c>
      <c r="L304">
        <v>2786.64</v>
      </c>
      <c r="M304">
        <v>187.39</v>
      </c>
      <c r="N304" t="s">
        <v>40</v>
      </c>
      <c r="O304" t="s">
        <v>24</v>
      </c>
      <c r="P304" t="s">
        <v>25</v>
      </c>
      <c r="Q304" s="9">
        <v>0.70486111111111116</v>
      </c>
      <c r="R304" t="s">
        <v>27</v>
      </c>
      <c r="S304" t="s">
        <v>4738</v>
      </c>
      <c r="T304" t="s">
        <v>4729</v>
      </c>
      <c r="U304">
        <v>392.79</v>
      </c>
      <c r="V304" t="s">
        <v>4982</v>
      </c>
      <c r="W304" t="s">
        <v>4958</v>
      </c>
      <c r="X304" t="s">
        <v>5433</v>
      </c>
      <c r="Y304" t="s">
        <v>4966</v>
      </c>
      <c r="Z304" t="s">
        <v>5079</v>
      </c>
      <c r="AA304" t="s">
        <v>4962</v>
      </c>
    </row>
    <row r="305" spans="1:27" x14ac:dyDescent="0.25">
      <c r="A305" t="s">
        <v>1894</v>
      </c>
      <c r="B305" s="8">
        <v>46237</v>
      </c>
      <c r="C305" t="s">
        <v>1895</v>
      </c>
      <c r="D305" t="s">
        <v>337</v>
      </c>
      <c r="E305" t="s">
        <v>957</v>
      </c>
      <c r="F305" t="s">
        <v>1896</v>
      </c>
      <c r="G305">
        <v>2</v>
      </c>
      <c r="H305">
        <v>186.38</v>
      </c>
      <c r="I305">
        <v>20</v>
      </c>
      <c r="J305">
        <v>74.55</v>
      </c>
      <c r="K305">
        <v>342.94</v>
      </c>
      <c r="L305">
        <v>271.32</v>
      </c>
      <c r="M305">
        <v>71.62</v>
      </c>
      <c r="N305" t="s">
        <v>4971</v>
      </c>
      <c r="O305" t="s">
        <v>24</v>
      </c>
      <c r="P305" t="s">
        <v>33</v>
      </c>
      <c r="Q305" s="9">
        <v>0.76458333333333328</v>
      </c>
      <c r="R305" t="s">
        <v>27</v>
      </c>
      <c r="S305" t="s">
        <v>4799</v>
      </c>
      <c r="T305" t="s">
        <v>4776</v>
      </c>
      <c r="U305">
        <v>186.38</v>
      </c>
      <c r="V305" t="s">
        <v>4967</v>
      </c>
      <c r="W305" t="s">
        <v>4968</v>
      </c>
      <c r="X305" t="s">
        <v>5434</v>
      </c>
      <c r="Y305" t="s">
        <v>5007</v>
      </c>
      <c r="Z305" t="s">
        <v>5280</v>
      </c>
      <c r="AA305" t="s">
        <v>4962</v>
      </c>
    </row>
    <row r="306" spans="1:27" x14ac:dyDescent="0.25">
      <c r="A306" t="s">
        <v>3107</v>
      </c>
      <c r="B306" s="8">
        <v>46007</v>
      </c>
      <c r="C306" t="s">
        <v>469</v>
      </c>
      <c r="D306" t="s">
        <v>2058</v>
      </c>
      <c r="E306" t="s">
        <v>254</v>
      </c>
      <c r="F306" t="s">
        <v>255</v>
      </c>
      <c r="G306">
        <v>8</v>
      </c>
      <c r="H306">
        <v>397.84</v>
      </c>
      <c r="I306">
        <v>0</v>
      </c>
      <c r="J306">
        <v>0</v>
      </c>
      <c r="K306">
        <v>3182.72</v>
      </c>
      <c r="L306">
        <v>2786.64</v>
      </c>
      <c r="M306">
        <v>396.08</v>
      </c>
      <c r="N306" t="s">
        <v>4971</v>
      </c>
      <c r="O306" t="s">
        <v>345</v>
      </c>
      <c r="P306" t="s">
        <v>25</v>
      </c>
      <c r="Q306" s="9">
        <v>0.80277777777777781</v>
      </c>
      <c r="R306" t="s">
        <v>49</v>
      </c>
      <c r="S306" t="s">
        <v>4738</v>
      </c>
      <c r="T306" t="s">
        <v>4729</v>
      </c>
      <c r="U306">
        <v>392.79</v>
      </c>
      <c r="V306" t="s">
        <v>5409</v>
      </c>
      <c r="W306" t="s">
        <v>4958</v>
      </c>
      <c r="X306" t="s">
        <v>5435</v>
      </c>
      <c r="Y306" t="s">
        <v>5018</v>
      </c>
      <c r="Z306" t="s">
        <v>5436</v>
      </c>
      <c r="AA306" t="s">
        <v>4962</v>
      </c>
    </row>
    <row r="307" spans="1:27" x14ac:dyDescent="0.25">
      <c r="A307" t="s">
        <v>712</v>
      </c>
      <c r="B307" s="8">
        <v>46084</v>
      </c>
      <c r="C307" t="s">
        <v>713</v>
      </c>
      <c r="D307" t="s">
        <v>714</v>
      </c>
      <c r="E307" t="s">
        <v>715</v>
      </c>
      <c r="F307" t="s">
        <v>716</v>
      </c>
      <c r="G307">
        <v>4</v>
      </c>
      <c r="H307">
        <v>161.03</v>
      </c>
      <c r="I307">
        <v>0</v>
      </c>
      <c r="J307">
        <v>0</v>
      </c>
      <c r="K307">
        <v>644.12</v>
      </c>
      <c r="L307">
        <v>496.96</v>
      </c>
      <c r="M307">
        <v>147.16</v>
      </c>
      <c r="N307" t="s">
        <v>133</v>
      </c>
      <c r="O307" t="s">
        <v>24</v>
      </c>
      <c r="P307" t="s">
        <v>25</v>
      </c>
      <c r="Q307" s="9">
        <v>0.8125</v>
      </c>
      <c r="R307" t="s">
        <v>49</v>
      </c>
      <c r="S307" t="s">
        <v>4653</v>
      </c>
      <c r="T307" t="s">
        <v>4672</v>
      </c>
      <c r="U307">
        <v>161.03</v>
      </c>
      <c r="V307" t="s">
        <v>5384</v>
      </c>
      <c r="W307" t="s">
        <v>4964</v>
      </c>
      <c r="X307" t="s">
        <v>5437</v>
      </c>
      <c r="Y307" t="s">
        <v>4960</v>
      </c>
      <c r="Z307" t="s">
        <v>5438</v>
      </c>
      <c r="AA307" t="s">
        <v>4992</v>
      </c>
    </row>
    <row r="308" spans="1:27" x14ac:dyDescent="0.25">
      <c r="A308" t="s">
        <v>1845</v>
      </c>
      <c r="B308" s="8">
        <v>46109</v>
      </c>
      <c r="C308" t="s">
        <v>1312</v>
      </c>
      <c r="D308" t="s">
        <v>666</v>
      </c>
      <c r="E308" t="s">
        <v>1247</v>
      </c>
      <c r="F308" t="s">
        <v>1248</v>
      </c>
      <c r="G308">
        <v>3</v>
      </c>
      <c r="H308">
        <v>372.61</v>
      </c>
      <c r="I308">
        <v>0</v>
      </c>
      <c r="J308">
        <v>0</v>
      </c>
      <c r="K308">
        <v>1285.5</v>
      </c>
      <c r="L308">
        <v>959.73</v>
      </c>
      <c r="M308">
        <v>325.77</v>
      </c>
      <c r="N308" t="s">
        <v>68</v>
      </c>
      <c r="O308" t="s">
        <v>24</v>
      </c>
      <c r="P308" t="s">
        <v>25</v>
      </c>
      <c r="Q308" s="9">
        <v>0.8041666666666667</v>
      </c>
      <c r="R308" t="s">
        <v>27</v>
      </c>
      <c r="S308" t="s">
        <v>4883</v>
      </c>
      <c r="T308" t="s">
        <v>4864</v>
      </c>
      <c r="U308">
        <v>372.61</v>
      </c>
      <c r="V308" t="s">
        <v>4975</v>
      </c>
      <c r="W308" t="s">
        <v>4964</v>
      </c>
      <c r="X308" t="s">
        <v>5439</v>
      </c>
      <c r="Y308" t="s">
        <v>4966</v>
      </c>
      <c r="Z308" t="s">
        <v>5336</v>
      </c>
      <c r="AA308" t="s">
        <v>4962</v>
      </c>
    </row>
    <row r="309" spans="1:27" x14ac:dyDescent="0.25">
      <c r="A309" t="s">
        <v>4151</v>
      </c>
      <c r="B309" s="8">
        <v>46104</v>
      </c>
      <c r="C309" t="s">
        <v>1000</v>
      </c>
      <c r="D309" t="s">
        <v>264</v>
      </c>
      <c r="E309" t="s">
        <v>2009</v>
      </c>
      <c r="F309" t="s">
        <v>2136</v>
      </c>
      <c r="G309">
        <v>1</v>
      </c>
      <c r="H309">
        <v>383.51</v>
      </c>
      <c r="I309">
        <v>10</v>
      </c>
      <c r="J309">
        <v>38.35</v>
      </c>
      <c r="K309">
        <v>345.16</v>
      </c>
      <c r="L309">
        <v>285.89999999999998</v>
      </c>
      <c r="M309">
        <v>59.26</v>
      </c>
      <c r="N309" t="s">
        <v>23</v>
      </c>
      <c r="O309" t="s">
        <v>24</v>
      </c>
      <c r="P309" t="s">
        <v>25</v>
      </c>
      <c r="Q309" s="9">
        <v>0.70208333333333328</v>
      </c>
      <c r="R309" t="s">
        <v>49</v>
      </c>
      <c r="S309" t="s">
        <v>4702</v>
      </c>
      <c r="T309" t="s">
        <v>4703</v>
      </c>
      <c r="U309">
        <v>383.51</v>
      </c>
      <c r="V309" t="s">
        <v>5153</v>
      </c>
      <c r="W309" t="s">
        <v>4968</v>
      </c>
      <c r="X309" t="s">
        <v>5440</v>
      </c>
      <c r="Y309" t="s">
        <v>4960</v>
      </c>
      <c r="Z309" t="s">
        <v>5177</v>
      </c>
      <c r="AA309" t="s">
        <v>5060</v>
      </c>
    </row>
    <row r="310" spans="1:27" x14ac:dyDescent="0.25">
      <c r="A310" t="s">
        <v>3694</v>
      </c>
      <c r="B310" s="8">
        <v>46015</v>
      </c>
      <c r="C310" t="s">
        <v>651</v>
      </c>
      <c r="D310" t="s">
        <v>314</v>
      </c>
      <c r="E310" t="s">
        <v>2009</v>
      </c>
      <c r="F310" t="s">
        <v>2136</v>
      </c>
      <c r="G310">
        <v>5</v>
      </c>
      <c r="H310">
        <v>329.69</v>
      </c>
      <c r="I310">
        <v>5</v>
      </c>
      <c r="J310">
        <v>82.42</v>
      </c>
      <c r="K310">
        <v>1566.03</v>
      </c>
      <c r="L310">
        <v>1236.25</v>
      </c>
      <c r="M310">
        <v>329.78</v>
      </c>
      <c r="N310" t="s">
        <v>4971</v>
      </c>
      <c r="O310" t="s">
        <v>24</v>
      </c>
      <c r="P310" t="s">
        <v>55</v>
      </c>
      <c r="Q310" s="9">
        <v>0.65902777777777777</v>
      </c>
      <c r="R310" t="s">
        <v>49</v>
      </c>
      <c r="S310" t="s">
        <v>4707</v>
      </c>
      <c r="T310" t="s">
        <v>4703</v>
      </c>
      <c r="U310">
        <v>329.69</v>
      </c>
      <c r="V310" t="s">
        <v>5441</v>
      </c>
      <c r="W310" t="s">
        <v>4968</v>
      </c>
      <c r="X310" t="s">
        <v>5440</v>
      </c>
      <c r="Y310" t="s">
        <v>4960</v>
      </c>
      <c r="Z310" t="s">
        <v>5177</v>
      </c>
      <c r="AA310" t="s">
        <v>5060</v>
      </c>
    </row>
    <row r="311" spans="1:27" x14ac:dyDescent="0.25">
      <c r="A311" t="s">
        <v>3134</v>
      </c>
      <c r="B311" s="8">
        <v>46004</v>
      </c>
      <c r="C311" t="s">
        <v>2332</v>
      </c>
      <c r="D311" t="s">
        <v>158</v>
      </c>
      <c r="E311" t="s">
        <v>840</v>
      </c>
      <c r="F311" t="s">
        <v>1463</v>
      </c>
      <c r="G311">
        <v>6</v>
      </c>
      <c r="H311">
        <v>325.33</v>
      </c>
      <c r="I311">
        <v>0</v>
      </c>
      <c r="J311">
        <v>0</v>
      </c>
      <c r="K311">
        <v>2244.7800000000002</v>
      </c>
      <c r="L311">
        <v>1559.58</v>
      </c>
      <c r="M311">
        <v>685.2</v>
      </c>
      <c r="N311" t="s">
        <v>68</v>
      </c>
      <c r="O311" t="s">
        <v>24</v>
      </c>
      <c r="P311" t="s">
        <v>25</v>
      </c>
      <c r="Q311" s="9">
        <v>0.74583333333333335</v>
      </c>
      <c r="R311" t="s">
        <v>27</v>
      </c>
      <c r="S311" t="s">
        <v>4871</v>
      </c>
      <c r="T311" t="s">
        <v>4864</v>
      </c>
      <c r="U311">
        <v>306.62</v>
      </c>
      <c r="V311" t="s">
        <v>5208</v>
      </c>
      <c r="W311" t="s">
        <v>4958</v>
      </c>
      <c r="X311" t="s">
        <v>5442</v>
      </c>
      <c r="Y311" t="s">
        <v>5011</v>
      </c>
      <c r="Z311" t="s">
        <v>5300</v>
      </c>
      <c r="AA311" t="s">
        <v>5060</v>
      </c>
    </row>
    <row r="312" spans="1:27" x14ac:dyDescent="0.25">
      <c r="A312" t="s">
        <v>4572</v>
      </c>
      <c r="B312" s="8">
        <v>46268</v>
      </c>
      <c r="C312" t="s">
        <v>152</v>
      </c>
      <c r="D312" t="s">
        <v>1382</v>
      </c>
      <c r="E312" t="s">
        <v>840</v>
      </c>
      <c r="F312" t="s">
        <v>1463</v>
      </c>
      <c r="G312">
        <v>8</v>
      </c>
      <c r="H312">
        <v>335.16</v>
      </c>
      <c r="I312">
        <v>0</v>
      </c>
      <c r="J312">
        <v>0</v>
      </c>
      <c r="K312">
        <v>2681.28</v>
      </c>
      <c r="L312">
        <v>1880.4</v>
      </c>
      <c r="M312">
        <v>800.88</v>
      </c>
      <c r="N312" t="s">
        <v>4971</v>
      </c>
      <c r="O312" t="s">
        <v>24</v>
      </c>
      <c r="P312" t="s">
        <v>55</v>
      </c>
      <c r="Q312" s="9">
        <v>0.50416666666666665</v>
      </c>
      <c r="R312" t="s">
        <v>49</v>
      </c>
      <c r="S312" t="s">
        <v>4774</v>
      </c>
      <c r="T312" t="s">
        <v>4752</v>
      </c>
      <c r="U312">
        <v>317.99</v>
      </c>
      <c r="V312" t="s">
        <v>5127</v>
      </c>
      <c r="W312" t="s">
        <v>4958</v>
      </c>
      <c r="X312" t="s">
        <v>5442</v>
      </c>
      <c r="Y312" t="s">
        <v>5011</v>
      </c>
      <c r="Z312" t="s">
        <v>5300</v>
      </c>
      <c r="AA312" t="s">
        <v>5060</v>
      </c>
    </row>
    <row r="313" spans="1:27" x14ac:dyDescent="0.25">
      <c r="A313" t="s">
        <v>2297</v>
      </c>
      <c r="B313" s="8">
        <v>45881</v>
      </c>
      <c r="C313" t="s">
        <v>1184</v>
      </c>
      <c r="D313" t="s">
        <v>247</v>
      </c>
      <c r="E313" t="s">
        <v>303</v>
      </c>
      <c r="F313" t="s">
        <v>22</v>
      </c>
      <c r="G313">
        <v>3</v>
      </c>
      <c r="H313">
        <v>350.83</v>
      </c>
      <c r="I313">
        <v>10</v>
      </c>
      <c r="J313">
        <v>105.25</v>
      </c>
      <c r="K313">
        <v>947.24</v>
      </c>
      <c r="L313">
        <v>814.59</v>
      </c>
      <c r="M313">
        <v>132.65</v>
      </c>
      <c r="N313" t="s">
        <v>4971</v>
      </c>
      <c r="O313" t="s">
        <v>24</v>
      </c>
      <c r="P313" t="s">
        <v>25</v>
      </c>
      <c r="Q313" s="9">
        <v>0.58819444444444446</v>
      </c>
      <c r="R313" t="s">
        <v>49</v>
      </c>
      <c r="S313" t="s">
        <v>4897</v>
      </c>
      <c r="T313" t="s">
        <v>4887</v>
      </c>
      <c r="U313">
        <v>223.15</v>
      </c>
      <c r="V313" t="s">
        <v>5443</v>
      </c>
      <c r="W313" t="s">
        <v>4958</v>
      </c>
      <c r="X313" t="s">
        <v>5444</v>
      </c>
      <c r="Y313" t="s">
        <v>4960</v>
      </c>
      <c r="Z313" t="s">
        <v>5351</v>
      </c>
      <c r="AA313" t="s">
        <v>4962</v>
      </c>
    </row>
    <row r="314" spans="1:27" x14ac:dyDescent="0.25">
      <c r="A314" t="s">
        <v>4191</v>
      </c>
      <c r="B314" s="8">
        <v>46004</v>
      </c>
      <c r="C314" t="s">
        <v>3151</v>
      </c>
      <c r="D314" t="s">
        <v>1305</v>
      </c>
      <c r="E314" t="s">
        <v>1820</v>
      </c>
      <c r="F314" t="s">
        <v>22</v>
      </c>
      <c r="G314">
        <v>3</v>
      </c>
      <c r="H314">
        <v>490.73</v>
      </c>
      <c r="I314">
        <v>10</v>
      </c>
      <c r="J314">
        <v>147.22</v>
      </c>
      <c r="K314">
        <v>1523.72</v>
      </c>
      <c r="L314">
        <v>1120.74</v>
      </c>
      <c r="M314">
        <v>402.98</v>
      </c>
      <c r="N314" t="s">
        <v>23</v>
      </c>
      <c r="O314" t="s">
        <v>24</v>
      </c>
      <c r="P314" t="s">
        <v>55</v>
      </c>
      <c r="Q314" s="9">
        <v>0.62361111111111112</v>
      </c>
      <c r="R314" t="s">
        <v>27</v>
      </c>
      <c r="S314" t="s">
        <v>4911</v>
      </c>
      <c r="T314" t="s">
        <v>4908</v>
      </c>
      <c r="U314">
        <v>490.22</v>
      </c>
      <c r="V314" t="s">
        <v>5232</v>
      </c>
      <c r="W314" t="s">
        <v>4958</v>
      </c>
      <c r="X314" t="s">
        <v>5444</v>
      </c>
      <c r="Y314" t="s">
        <v>4960</v>
      </c>
      <c r="Z314" t="s">
        <v>5347</v>
      </c>
      <c r="AA314" t="s">
        <v>4992</v>
      </c>
    </row>
    <row r="315" spans="1:27" x14ac:dyDescent="0.25">
      <c r="A315" t="s">
        <v>3896</v>
      </c>
      <c r="B315" s="8">
        <v>46108</v>
      </c>
      <c r="C315" t="s">
        <v>782</v>
      </c>
      <c r="D315" t="s">
        <v>856</v>
      </c>
      <c r="E315" t="s">
        <v>343</v>
      </c>
      <c r="F315" t="s">
        <v>344</v>
      </c>
      <c r="G315">
        <v>3</v>
      </c>
      <c r="H315">
        <v>275.70999999999998</v>
      </c>
      <c r="I315">
        <v>0</v>
      </c>
      <c r="J315">
        <v>0</v>
      </c>
      <c r="K315">
        <v>827.13</v>
      </c>
      <c r="L315">
        <v>618.9</v>
      </c>
      <c r="M315">
        <v>208.23</v>
      </c>
      <c r="N315" t="s">
        <v>133</v>
      </c>
      <c r="O315" t="s">
        <v>24</v>
      </c>
      <c r="P315" t="s">
        <v>25</v>
      </c>
      <c r="Q315" s="9">
        <v>0.59166666666666667</v>
      </c>
      <c r="R315" t="s">
        <v>49</v>
      </c>
      <c r="S315" t="s">
        <v>4825</v>
      </c>
      <c r="T315" t="s">
        <v>4805</v>
      </c>
      <c r="U315">
        <v>275.70999999999998</v>
      </c>
      <c r="V315" t="s">
        <v>5401</v>
      </c>
      <c r="W315" t="s">
        <v>4968</v>
      </c>
      <c r="X315" t="s">
        <v>5445</v>
      </c>
      <c r="Y315" t="s">
        <v>4977</v>
      </c>
      <c r="Z315" t="s">
        <v>5446</v>
      </c>
      <c r="AA315" t="s">
        <v>4962</v>
      </c>
    </row>
    <row r="316" spans="1:27" x14ac:dyDescent="0.25">
      <c r="A316" t="s">
        <v>3782</v>
      </c>
      <c r="B316" s="8">
        <v>46328</v>
      </c>
      <c r="C316" t="s">
        <v>1232</v>
      </c>
      <c r="D316" t="s">
        <v>44</v>
      </c>
      <c r="E316" t="s">
        <v>343</v>
      </c>
      <c r="F316" t="s">
        <v>344</v>
      </c>
      <c r="G316">
        <v>2</v>
      </c>
      <c r="H316">
        <v>398.25</v>
      </c>
      <c r="I316">
        <v>10</v>
      </c>
      <c r="J316">
        <v>79.650000000000006</v>
      </c>
      <c r="K316">
        <v>716.85</v>
      </c>
      <c r="L316">
        <v>473.08</v>
      </c>
      <c r="M316">
        <v>243.77</v>
      </c>
      <c r="N316" t="s">
        <v>4971</v>
      </c>
      <c r="O316" t="s">
        <v>24</v>
      </c>
      <c r="P316" t="s">
        <v>25</v>
      </c>
      <c r="Q316" s="9">
        <v>0.55694444444444446</v>
      </c>
      <c r="R316" t="s">
        <v>49</v>
      </c>
      <c r="S316" t="s">
        <v>4650</v>
      </c>
      <c r="T316" t="s">
        <v>4636</v>
      </c>
      <c r="U316">
        <v>398.25</v>
      </c>
      <c r="V316" t="s">
        <v>5020</v>
      </c>
      <c r="W316" t="s">
        <v>4968</v>
      </c>
      <c r="X316" t="s">
        <v>5445</v>
      </c>
      <c r="Y316" t="s">
        <v>4977</v>
      </c>
      <c r="Z316" t="s">
        <v>5446</v>
      </c>
      <c r="AA316" t="s">
        <v>4962</v>
      </c>
    </row>
    <row r="317" spans="1:27" x14ac:dyDescent="0.25">
      <c r="A317" t="s">
        <v>3776</v>
      </c>
      <c r="B317" s="8">
        <v>46009</v>
      </c>
      <c r="C317" t="s">
        <v>2746</v>
      </c>
      <c r="D317" t="s">
        <v>1382</v>
      </c>
      <c r="E317" t="s">
        <v>1385</v>
      </c>
      <c r="F317" t="s">
        <v>1865</v>
      </c>
      <c r="G317">
        <v>3</v>
      </c>
      <c r="H317">
        <v>317.99</v>
      </c>
      <c r="I317">
        <v>0</v>
      </c>
      <c r="J317">
        <v>0</v>
      </c>
      <c r="K317">
        <v>953.97</v>
      </c>
      <c r="L317">
        <v>705.15</v>
      </c>
      <c r="M317">
        <v>248.82</v>
      </c>
      <c r="N317" t="s">
        <v>133</v>
      </c>
      <c r="O317" t="s">
        <v>24</v>
      </c>
      <c r="P317" t="s">
        <v>25</v>
      </c>
      <c r="Q317" s="9">
        <v>0.78402777777777777</v>
      </c>
      <c r="R317" t="s">
        <v>49</v>
      </c>
      <c r="S317" t="s">
        <v>4774</v>
      </c>
      <c r="T317" t="s">
        <v>4752</v>
      </c>
      <c r="U317">
        <v>317.99</v>
      </c>
      <c r="V317" t="s">
        <v>5447</v>
      </c>
      <c r="W317" t="s">
        <v>4964</v>
      </c>
      <c r="X317" t="s">
        <v>5448</v>
      </c>
      <c r="Y317" t="s">
        <v>4970</v>
      </c>
      <c r="Z317" t="s">
        <v>5358</v>
      </c>
      <c r="AA317" t="s">
        <v>5163</v>
      </c>
    </row>
    <row r="318" spans="1:27" x14ac:dyDescent="0.25">
      <c r="A318" t="s">
        <v>1218</v>
      </c>
      <c r="B318" s="8">
        <v>46329</v>
      </c>
      <c r="C318" t="s">
        <v>1219</v>
      </c>
      <c r="D318" t="s">
        <v>30</v>
      </c>
      <c r="E318" t="s">
        <v>653</v>
      </c>
      <c r="F318" t="s">
        <v>1220</v>
      </c>
      <c r="G318">
        <v>2</v>
      </c>
      <c r="H318">
        <v>448.94</v>
      </c>
      <c r="I318">
        <v>0</v>
      </c>
      <c r="J318">
        <v>0</v>
      </c>
      <c r="K318">
        <v>897.88</v>
      </c>
      <c r="L318">
        <v>760.16</v>
      </c>
      <c r="M318">
        <v>137.72</v>
      </c>
      <c r="N318" t="s">
        <v>68</v>
      </c>
      <c r="O318" t="s">
        <v>24</v>
      </c>
      <c r="P318" t="s">
        <v>25</v>
      </c>
      <c r="Q318" s="9">
        <v>0.64513888888888893</v>
      </c>
      <c r="R318" t="s">
        <v>49</v>
      </c>
      <c r="S318" t="s">
        <v>4691</v>
      </c>
      <c r="T318" t="s">
        <v>4672</v>
      </c>
      <c r="U318">
        <v>448.94</v>
      </c>
      <c r="V318" t="s">
        <v>5449</v>
      </c>
      <c r="W318" t="s">
        <v>4964</v>
      </c>
      <c r="X318" t="s">
        <v>5450</v>
      </c>
      <c r="Y318" t="s">
        <v>5007</v>
      </c>
      <c r="Z318" t="s">
        <v>5451</v>
      </c>
      <c r="AA318" t="s">
        <v>4992</v>
      </c>
    </row>
    <row r="319" spans="1:27" x14ac:dyDescent="0.25">
      <c r="A319" t="s">
        <v>4194</v>
      </c>
      <c r="B319" s="8">
        <v>46080</v>
      </c>
      <c r="C319" t="s">
        <v>3111</v>
      </c>
      <c r="D319" t="s">
        <v>220</v>
      </c>
      <c r="E319" t="s">
        <v>795</v>
      </c>
      <c r="F319" t="s">
        <v>991</v>
      </c>
      <c r="G319">
        <v>4</v>
      </c>
      <c r="H319">
        <v>332.74</v>
      </c>
      <c r="I319">
        <v>20</v>
      </c>
      <c r="J319">
        <v>266.19</v>
      </c>
      <c r="K319">
        <v>1064.77</v>
      </c>
      <c r="L319">
        <v>821.08</v>
      </c>
      <c r="M319">
        <v>243.69</v>
      </c>
      <c r="N319" t="s">
        <v>40</v>
      </c>
      <c r="O319" t="s">
        <v>24</v>
      </c>
      <c r="P319" t="s">
        <v>25</v>
      </c>
      <c r="Q319" s="9">
        <v>0.55833333333333335</v>
      </c>
      <c r="R319" t="s">
        <v>49</v>
      </c>
      <c r="S319" t="s">
        <v>4653</v>
      </c>
      <c r="T319" t="s">
        <v>4636</v>
      </c>
      <c r="U319">
        <v>332.74</v>
      </c>
      <c r="V319" t="s">
        <v>5452</v>
      </c>
      <c r="W319" t="s">
        <v>4968</v>
      </c>
      <c r="X319" t="s">
        <v>5453</v>
      </c>
      <c r="Y319" t="s">
        <v>5007</v>
      </c>
      <c r="Z319" t="s">
        <v>5454</v>
      </c>
      <c r="AA319" t="s">
        <v>4962</v>
      </c>
    </row>
    <row r="320" spans="1:27" x14ac:dyDescent="0.25">
      <c r="A320" t="s">
        <v>3812</v>
      </c>
      <c r="B320" s="8">
        <v>46013</v>
      </c>
      <c r="C320" t="s">
        <v>444</v>
      </c>
      <c r="D320" t="s">
        <v>1382</v>
      </c>
      <c r="E320" t="s">
        <v>1471</v>
      </c>
      <c r="F320" t="s">
        <v>2194</v>
      </c>
      <c r="G320">
        <v>8</v>
      </c>
      <c r="H320">
        <v>318.92</v>
      </c>
      <c r="I320">
        <v>10</v>
      </c>
      <c r="J320">
        <v>255.14</v>
      </c>
      <c r="K320">
        <v>2296.2199999999998</v>
      </c>
      <c r="L320">
        <v>1880.4</v>
      </c>
      <c r="M320">
        <v>415.82</v>
      </c>
      <c r="N320" t="s">
        <v>4971</v>
      </c>
      <c r="O320" t="s">
        <v>24</v>
      </c>
      <c r="P320" t="s">
        <v>55</v>
      </c>
      <c r="Q320" s="9">
        <v>0.52430555555555558</v>
      </c>
      <c r="R320" t="s">
        <v>49</v>
      </c>
      <c r="S320" t="s">
        <v>4774</v>
      </c>
      <c r="T320" t="s">
        <v>4752</v>
      </c>
      <c r="U320">
        <v>317.99</v>
      </c>
      <c r="V320" t="s">
        <v>5047</v>
      </c>
      <c r="W320" t="s">
        <v>4958</v>
      </c>
      <c r="X320" t="s">
        <v>5455</v>
      </c>
      <c r="Y320" t="s">
        <v>4970</v>
      </c>
      <c r="Z320" t="s">
        <v>5295</v>
      </c>
      <c r="AA320" t="s">
        <v>5060</v>
      </c>
    </row>
    <row r="321" spans="1:27" x14ac:dyDescent="0.25">
      <c r="A321" t="s">
        <v>4487</v>
      </c>
      <c r="B321" s="8">
        <v>46115</v>
      </c>
      <c r="C321" t="s">
        <v>4488</v>
      </c>
      <c r="D321" t="s">
        <v>176</v>
      </c>
      <c r="E321" t="s">
        <v>1471</v>
      </c>
      <c r="F321" t="s">
        <v>2194</v>
      </c>
      <c r="G321">
        <v>2</v>
      </c>
      <c r="H321">
        <v>355.64</v>
      </c>
      <c r="I321">
        <v>15</v>
      </c>
      <c r="J321">
        <v>106.69</v>
      </c>
      <c r="K321">
        <v>604.59</v>
      </c>
      <c r="L321">
        <v>606.82000000000005</v>
      </c>
      <c r="M321">
        <v>-2.23</v>
      </c>
      <c r="N321" t="s">
        <v>133</v>
      </c>
      <c r="O321" t="s">
        <v>345</v>
      </c>
      <c r="P321" t="s">
        <v>55</v>
      </c>
      <c r="Q321" s="9">
        <v>0.88749999999999996</v>
      </c>
      <c r="R321" t="s">
        <v>49</v>
      </c>
      <c r="S321" t="s">
        <v>4860</v>
      </c>
      <c r="T321" t="s">
        <v>4847</v>
      </c>
      <c r="U321">
        <v>355.64</v>
      </c>
      <c r="V321" t="s">
        <v>5456</v>
      </c>
      <c r="W321" t="s">
        <v>4964</v>
      </c>
      <c r="X321" t="s">
        <v>5455</v>
      </c>
      <c r="Y321" t="s">
        <v>4970</v>
      </c>
      <c r="Z321" t="s">
        <v>5295</v>
      </c>
      <c r="AA321" t="s">
        <v>5060</v>
      </c>
    </row>
    <row r="322" spans="1:27" x14ac:dyDescent="0.25">
      <c r="A322" t="s">
        <v>70</v>
      </c>
      <c r="B322" s="8">
        <v>46110</v>
      </c>
      <c r="C322" t="s">
        <v>71</v>
      </c>
      <c r="D322" t="s">
        <v>65</v>
      </c>
      <c r="E322" t="s">
        <v>72</v>
      </c>
      <c r="F322" t="s">
        <v>73</v>
      </c>
      <c r="G322">
        <v>4</v>
      </c>
      <c r="H322">
        <v>172.63</v>
      </c>
      <c r="I322">
        <v>0</v>
      </c>
      <c r="J322">
        <v>0</v>
      </c>
      <c r="K322">
        <v>794.1</v>
      </c>
      <c r="L322">
        <v>568</v>
      </c>
      <c r="M322">
        <v>226.1</v>
      </c>
      <c r="N322" t="s">
        <v>40</v>
      </c>
      <c r="O322" t="s">
        <v>24</v>
      </c>
      <c r="P322" t="s">
        <v>25</v>
      </c>
      <c r="Q322" s="9">
        <v>0.71736111111111112</v>
      </c>
      <c r="R322" t="s">
        <v>27</v>
      </c>
      <c r="S322" t="s">
        <v>4719</v>
      </c>
      <c r="T322" t="s">
        <v>4703</v>
      </c>
      <c r="U322">
        <v>172.63</v>
      </c>
      <c r="V322" t="s">
        <v>5457</v>
      </c>
      <c r="W322" t="s">
        <v>4968</v>
      </c>
      <c r="X322" t="s">
        <v>5458</v>
      </c>
      <c r="Y322" t="s">
        <v>5007</v>
      </c>
      <c r="Z322" t="s">
        <v>5031</v>
      </c>
      <c r="AA322" t="s">
        <v>4962</v>
      </c>
    </row>
    <row r="323" spans="1:27" x14ac:dyDescent="0.25">
      <c r="A323" t="s">
        <v>1094</v>
      </c>
      <c r="B323" s="8">
        <v>46018</v>
      </c>
      <c r="C323" t="s">
        <v>1095</v>
      </c>
      <c r="D323" t="s">
        <v>1096</v>
      </c>
      <c r="E323" t="s">
        <v>72</v>
      </c>
      <c r="F323" t="s">
        <v>73</v>
      </c>
      <c r="G323">
        <v>2</v>
      </c>
      <c r="H323">
        <v>405.1</v>
      </c>
      <c r="I323">
        <v>0</v>
      </c>
      <c r="J323">
        <v>0</v>
      </c>
      <c r="K323">
        <v>931.73</v>
      </c>
      <c r="L323">
        <v>696.82</v>
      </c>
      <c r="M323">
        <v>234.91</v>
      </c>
      <c r="N323" t="s">
        <v>4971</v>
      </c>
      <c r="O323" t="s">
        <v>24</v>
      </c>
      <c r="P323" t="s">
        <v>25</v>
      </c>
      <c r="Q323" s="9">
        <v>0.52708333333333335</v>
      </c>
      <c r="R323" t="s">
        <v>27</v>
      </c>
      <c r="S323" t="s">
        <v>4869</v>
      </c>
      <c r="T323" t="s">
        <v>4864</v>
      </c>
      <c r="U323">
        <v>405.1</v>
      </c>
      <c r="V323" t="s">
        <v>5459</v>
      </c>
      <c r="W323" t="s">
        <v>4968</v>
      </c>
      <c r="X323" t="s">
        <v>5458</v>
      </c>
      <c r="Y323" t="s">
        <v>5007</v>
      </c>
      <c r="Z323" t="s">
        <v>5031</v>
      </c>
      <c r="AA323" t="s">
        <v>4962</v>
      </c>
    </row>
    <row r="324" spans="1:27" x14ac:dyDescent="0.25">
      <c r="A324" t="s">
        <v>4595</v>
      </c>
      <c r="B324" s="8">
        <v>46098</v>
      </c>
      <c r="C324" t="s">
        <v>938</v>
      </c>
      <c r="D324" t="s">
        <v>280</v>
      </c>
      <c r="E324" t="s">
        <v>1372</v>
      </c>
      <c r="F324" t="s">
        <v>1373</v>
      </c>
      <c r="G324">
        <v>3</v>
      </c>
      <c r="H324">
        <v>124.84</v>
      </c>
      <c r="I324">
        <v>0</v>
      </c>
      <c r="J324">
        <v>0</v>
      </c>
      <c r="K324">
        <v>374.52</v>
      </c>
      <c r="L324">
        <v>292.05</v>
      </c>
      <c r="M324">
        <v>82.47</v>
      </c>
      <c r="N324" t="s">
        <v>40</v>
      </c>
      <c r="O324" t="s">
        <v>24</v>
      </c>
      <c r="P324" t="s">
        <v>25</v>
      </c>
      <c r="Q324" s="9">
        <v>0.61250000000000004</v>
      </c>
      <c r="R324" t="s">
        <v>49</v>
      </c>
      <c r="S324" t="s">
        <v>4726</v>
      </c>
      <c r="T324" t="s">
        <v>4703</v>
      </c>
      <c r="U324">
        <v>124.84</v>
      </c>
      <c r="V324" t="s">
        <v>5460</v>
      </c>
      <c r="W324" t="s">
        <v>4968</v>
      </c>
      <c r="X324" t="s">
        <v>5461</v>
      </c>
      <c r="Y324" t="s">
        <v>4966</v>
      </c>
      <c r="Z324" t="s">
        <v>5356</v>
      </c>
      <c r="AA324" t="s">
        <v>4962</v>
      </c>
    </row>
    <row r="325" spans="1:27" x14ac:dyDescent="0.25">
      <c r="A325" t="s">
        <v>1761</v>
      </c>
      <c r="B325" s="8">
        <v>46110</v>
      </c>
      <c r="C325" t="s">
        <v>458</v>
      </c>
      <c r="D325" t="s">
        <v>1194</v>
      </c>
      <c r="E325" t="s">
        <v>1372</v>
      </c>
      <c r="F325" t="s">
        <v>1373</v>
      </c>
      <c r="G325">
        <v>3</v>
      </c>
      <c r="H325">
        <v>109.69</v>
      </c>
      <c r="I325">
        <v>10</v>
      </c>
      <c r="J325">
        <v>32.909999999999997</v>
      </c>
      <c r="K325">
        <v>340.58</v>
      </c>
      <c r="L325">
        <v>278.88</v>
      </c>
      <c r="M325">
        <v>61.7</v>
      </c>
      <c r="N325" t="s">
        <v>68</v>
      </c>
      <c r="O325" t="s">
        <v>24</v>
      </c>
      <c r="P325" t="s">
        <v>55</v>
      </c>
      <c r="Q325" s="9">
        <v>0.49722222222222223</v>
      </c>
      <c r="R325" t="s">
        <v>27</v>
      </c>
      <c r="S325" t="s">
        <v>4896</v>
      </c>
      <c r="T325" t="s">
        <v>4887</v>
      </c>
      <c r="U325">
        <v>109.69</v>
      </c>
      <c r="V325" t="s">
        <v>5368</v>
      </c>
      <c r="W325" t="s">
        <v>4968</v>
      </c>
      <c r="X325" t="s">
        <v>5461</v>
      </c>
      <c r="Y325" t="s">
        <v>4966</v>
      </c>
      <c r="Z325" t="s">
        <v>5356</v>
      </c>
      <c r="AA325" t="s">
        <v>4962</v>
      </c>
    </row>
    <row r="326" spans="1:27" x14ac:dyDescent="0.25">
      <c r="A326" t="s">
        <v>1827</v>
      </c>
      <c r="B326" s="8">
        <v>46069</v>
      </c>
      <c r="C326" t="s">
        <v>1828</v>
      </c>
      <c r="D326" t="s">
        <v>231</v>
      </c>
      <c r="E326" t="s">
        <v>567</v>
      </c>
      <c r="F326" t="s">
        <v>1829</v>
      </c>
      <c r="G326">
        <v>4</v>
      </c>
      <c r="H326">
        <v>418.79</v>
      </c>
      <c r="I326">
        <v>5</v>
      </c>
      <c r="J326">
        <v>83.76</v>
      </c>
      <c r="K326">
        <v>1591.4</v>
      </c>
      <c r="L326">
        <v>1235.76</v>
      </c>
      <c r="M326">
        <v>355.64</v>
      </c>
      <c r="N326" t="s">
        <v>68</v>
      </c>
      <c r="O326" t="s">
        <v>24</v>
      </c>
      <c r="P326" t="s">
        <v>25</v>
      </c>
      <c r="Q326" s="9">
        <v>0.64722222222222225</v>
      </c>
      <c r="R326" t="s">
        <v>49</v>
      </c>
      <c r="S326" t="s">
        <v>4756</v>
      </c>
      <c r="T326" t="s">
        <v>4752</v>
      </c>
      <c r="U326">
        <v>418.79</v>
      </c>
      <c r="V326" t="s">
        <v>5462</v>
      </c>
      <c r="W326" t="s">
        <v>4968</v>
      </c>
      <c r="X326" t="s">
        <v>5463</v>
      </c>
      <c r="Y326" t="s">
        <v>4970</v>
      </c>
      <c r="Z326" t="s">
        <v>5353</v>
      </c>
      <c r="AA326" t="s">
        <v>4962</v>
      </c>
    </row>
    <row r="327" spans="1:27" x14ac:dyDescent="0.25">
      <c r="A327" t="s">
        <v>3431</v>
      </c>
      <c r="B327" s="8">
        <v>46004</v>
      </c>
      <c r="C327" t="s">
        <v>2420</v>
      </c>
      <c r="D327" t="s">
        <v>414</v>
      </c>
      <c r="E327" t="s">
        <v>1413</v>
      </c>
      <c r="F327" t="s">
        <v>1829</v>
      </c>
      <c r="G327">
        <v>2</v>
      </c>
      <c r="H327">
        <v>96.72</v>
      </c>
      <c r="I327">
        <v>0</v>
      </c>
      <c r="J327">
        <v>0</v>
      </c>
      <c r="K327">
        <v>222.46</v>
      </c>
      <c r="L327">
        <v>159.63999999999999</v>
      </c>
      <c r="M327">
        <v>62.82</v>
      </c>
      <c r="N327" t="s">
        <v>47</v>
      </c>
      <c r="O327" t="s">
        <v>24</v>
      </c>
      <c r="P327" t="s">
        <v>25</v>
      </c>
      <c r="Q327" s="9">
        <v>0.66249999999999998</v>
      </c>
      <c r="R327" t="s">
        <v>27</v>
      </c>
      <c r="S327" t="s">
        <v>4846</v>
      </c>
      <c r="T327" t="s">
        <v>4847</v>
      </c>
      <c r="U327">
        <v>96.72</v>
      </c>
      <c r="V327" t="s">
        <v>5361</v>
      </c>
      <c r="W327" t="s">
        <v>4964</v>
      </c>
      <c r="X327" t="s">
        <v>5463</v>
      </c>
      <c r="Y327" t="s">
        <v>4970</v>
      </c>
      <c r="Z327" t="s">
        <v>5310</v>
      </c>
      <c r="AA327" t="s">
        <v>4962</v>
      </c>
    </row>
    <row r="328" spans="1:27" x14ac:dyDescent="0.25">
      <c r="A328" t="s">
        <v>4329</v>
      </c>
      <c r="B328" s="8">
        <v>46037</v>
      </c>
      <c r="C328" t="s">
        <v>2103</v>
      </c>
      <c r="D328" t="s">
        <v>765</v>
      </c>
      <c r="E328" t="s">
        <v>303</v>
      </c>
      <c r="F328" t="s">
        <v>1165</v>
      </c>
      <c r="G328">
        <v>8</v>
      </c>
      <c r="H328">
        <v>342.87</v>
      </c>
      <c r="I328">
        <v>15</v>
      </c>
      <c r="J328">
        <v>411.44</v>
      </c>
      <c r="K328">
        <v>2331.52</v>
      </c>
      <c r="L328">
        <v>2110.8000000000002</v>
      </c>
      <c r="M328">
        <v>220.72</v>
      </c>
      <c r="N328" t="s">
        <v>4971</v>
      </c>
      <c r="O328" t="s">
        <v>24</v>
      </c>
      <c r="P328" t="s">
        <v>55</v>
      </c>
      <c r="Q328" s="9">
        <v>0.49583333333333335</v>
      </c>
      <c r="R328" t="s">
        <v>49</v>
      </c>
      <c r="S328" t="s">
        <v>4811</v>
      </c>
      <c r="T328" t="s">
        <v>4805</v>
      </c>
      <c r="U328">
        <v>340.25</v>
      </c>
      <c r="V328" t="s">
        <v>5064</v>
      </c>
      <c r="W328" t="s">
        <v>4958</v>
      </c>
      <c r="X328" t="s">
        <v>5464</v>
      </c>
      <c r="Y328" t="s">
        <v>4966</v>
      </c>
      <c r="Z328" t="s">
        <v>5351</v>
      </c>
      <c r="AA328" t="s">
        <v>4962</v>
      </c>
    </row>
    <row r="329" spans="1:27" x14ac:dyDescent="0.25">
      <c r="A329" t="s">
        <v>4466</v>
      </c>
      <c r="B329" s="8">
        <v>46037</v>
      </c>
      <c r="C329" t="s">
        <v>4467</v>
      </c>
      <c r="D329" t="s">
        <v>647</v>
      </c>
      <c r="E329" t="s">
        <v>285</v>
      </c>
      <c r="F329" t="s">
        <v>667</v>
      </c>
      <c r="G329">
        <v>3</v>
      </c>
      <c r="H329">
        <v>123.11</v>
      </c>
      <c r="I329">
        <v>0</v>
      </c>
      <c r="J329">
        <v>0</v>
      </c>
      <c r="K329">
        <v>369.33</v>
      </c>
      <c r="L329">
        <v>273.54000000000002</v>
      </c>
      <c r="M329">
        <v>95.79</v>
      </c>
      <c r="N329" t="s">
        <v>4971</v>
      </c>
      <c r="O329" t="s">
        <v>24</v>
      </c>
      <c r="P329" t="s">
        <v>25</v>
      </c>
      <c r="Q329" s="9">
        <v>0.68611111111111112</v>
      </c>
      <c r="R329" t="s">
        <v>49</v>
      </c>
      <c r="S329" t="s">
        <v>4925</v>
      </c>
      <c r="T329" t="s">
        <v>4908</v>
      </c>
      <c r="U329">
        <v>123.11</v>
      </c>
      <c r="V329" t="s">
        <v>5465</v>
      </c>
      <c r="W329" t="s">
        <v>4964</v>
      </c>
      <c r="X329" t="s">
        <v>5466</v>
      </c>
      <c r="Y329" t="s">
        <v>5007</v>
      </c>
      <c r="Z329" t="s">
        <v>5112</v>
      </c>
      <c r="AA329" t="s">
        <v>4962</v>
      </c>
    </row>
    <row r="330" spans="1:27" x14ac:dyDescent="0.25">
      <c r="A330" t="s">
        <v>4052</v>
      </c>
      <c r="B330" s="8">
        <v>46012</v>
      </c>
      <c r="C330" t="s">
        <v>289</v>
      </c>
      <c r="D330" t="s">
        <v>30</v>
      </c>
      <c r="E330" t="s">
        <v>90</v>
      </c>
      <c r="F330" t="s">
        <v>91</v>
      </c>
      <c r="G330">
        <v>7</v>
      </c>
      <c r="H330">
        <v>457.23</v>
      </c>
      <c r="I330">
        <v>5</v>
      </c>
      <c r="J330">
        <v>160.03</v>
      </c>
      <c r="K330">
        <v>3496.67</v>
      </c>
      <c r="L330">
        <v>2660.56</v>
      </c>
      <c r="M330">
        <v>836.11</v>
      </c>
      <c r="N330" t="s">
        <v>4971</v>
      </c>
      <c r="O330" t="s">
        <v>24</v>
      </c>
      <c r="P330" t="s">
        <v>25</v>
      </c>
      <c r="Q330" s="9">
        <v>0.65069444444444446</v>
      </c>
      <c r="R330" t="s">
        <v>27</v>
      </c>
      <c r="S330" t="s">
        <v>4691</v>
      </c>
      <c r="T330" t="s">
        <v>4672</v>
      </c>
      <c r="U330">
        <v>448.94</v>
      </c>
      <c r="V330" t="s">
        <v>5118</v>
      </c>
      <c r="W330" t="s">
        <v>4958</v>
      </c>
      <c r="X330" t="s">
        <v>5467</v>
      </c>
      <c r="Y330" t="s">
        <v>4966</v>
      </c>
      <c r="Z330" t="s">
        <v>5468</v>
      </c>
      <c r="AA330" t="s">
        <v>4962</v>
      </c>
    </row>
    <row r="331" spans="1:27" x14ac:dyDescent="0.25">
      <c r="A331" t="s">
        <v>2155</v>
      </c>
      <c r="B331" s="8">
        <v>46012</v>
      </c>
      <c r="C331" t="s">
        <v>696</v>
      </c>
      <c r="D331" t="s">
        <v>905</v>
      </c>
      <c r="E331" t="s">
        <v>90</v>
      </c>
      <c r="F331" t="s">
        <v>91</v>
      </c>
      <c r="G331">
        <v>3</v>
      </c>
      <c r="H331">
        <v>528.04</v>
      </c>
      <c r="I331">
        <v>15</v>
      </c>
      <c r="J331">
        <v>237.62</v>
      </c>
      <c r="K331">
        <v>1548.47</v>
      </c>
      <c r="L331">
        <v>1193.07</v>
      </c>
      <c r="M331">
        <v>355.4</v>
      </c>
      <c r="N331" t="s">
        <v>40</v>
      </c>
      <c r="O331" t="s">
        <v>24</v>
      </c>
      <c r="P331" t="s">
        <v>33</v>
      </c>
      <c r="Q331" s="9">
        <v>0.57152777777777775</v>
      </c>
      <c r="R331" t="s">
        <v>27</v>
      </c>
      <c r="S331" t="s">
        <v>4686</v>
      </c>
      <c r="T331" t="s">
        <v>4672</v>
      </c>
      <c r="U331">
        <v>464.41</v>
      </c>
      <c r="V331" t="s">
        <v>5307</v>
      </c>
      <c r="W331" t="s">
        <v>4958</v>
      </c>
      <c r="X331" t="s">
        <v>5467</v>
      </c>
      <c r="Y331" t="s">
        <v>4966</v>
      </c>
      <c r="Z331" t="s">
        <v>5468</v>
      </c>
      <c r="AA331" t="s">
        <v>4962</v>
      </c>
    </row>
    <row r="332" spans="1:27" x14ac:dyDescent="0.25">
      <c r="A332" t="s">
        <v>4207</v>
      </c>
      <c r="B332" s="8">
        <v>46097</v>
      </c>
      <c r="C332" t="s">
        <v>1948</v>
      </c>
      <c r="D332" t="s">
        <v>326</v>
      </c>
      <c r="E332" t="s">
        <v>2224</v>
      </c>
      <c r="F332" t="s">
        <v>1100</v>
      </c>
      <c r="G332">
        <v>6</v>
      </c>
      <c r="H332">
        <v>421.98</v>
      </c>
      <c r="I332">
        <v>15</v>
      </c>
      <c r="J332">
        <v>379.78</v>
      </c>
      <c r="K332">
        <v>2152.1</v>
      </c>
      <c r="L332">
        <v>2045.4</v>
      </c>
      <c r="M332">
        <v>106.7</v>
      </c>
      <c r="N332" t="s">
        <v>133</v>
      </c>
      <c r="O332" t="s">
        <v>24</v>
      </c>
      <c r="P332" t="s">
        <v>25</v>
      </c>
      <c r="Q332" s="9">
        <v>0.4465277777777778</v>
      </c>
      <c r="R332" t="s">
        <v>49</v>
      </c>
      <c r="S332" t="s">
        <v>4859</v>
      </c>
      <c r="T332" t="s">
        <v>4847</v>
      </c>
      <c r="U332">
        <v>400.33</v>
      </c>
      <c r="V332" t="s">
        <v>5340</v>
      </c>
      <c r="W332" t="s">
        <v>4958</v>
      </c>
      <c r="X332" t="s">
        <v>5469</v>
      </c>
      <c r="Y332" t="s">
        <v>5011</v>
      </c>
      <c r="Z332" t="s">
        <v>5470</v>
      </c>
      <c r="AA332" t="s">
        <v>4992</v>
      </c>
    </row>
    <row r="333" spans="1:27" x14ac:dyDescent="0.25">
      <c r="A333" t="s">
        <v>4322</v>
      </c>
      <c r="B333" s="8">
        <v>46011</v>
      </c>
      <c r="C333" t="s">
        <v>408</v>
      </c>
      <c r="D333" t="s">
        <v>280</v>
      </c>
      <c r="E333" t="s">
        <v>1744</v>
      </c>
      <c r="F333" t="s">
        <v>1745</v>
      </c>
      <c r="G333">
        <v>4</v>
      </c>
      <c r="H333">
        <v>124.84</v>
      </c>
      <c r="I333">
        <v>5</v>
      </c>
      <c r="J333">
        <v>24.97</v>
      </c>
      <c r="K333">
        <v>545.54999999999995</v>
      </c>
      <c r="L333">
        <v>389.4</v>
      </c>
      <c r="M333">
        <v>156.15</v>
      </c>
      <c r="N333" t="s">
        <v>23</v>
      </c>
      <c r="O333" t="s">
        <v>345</v>
      </c>
      <c r="P333" t="s">
        <v>25</v>
      </c>
      <c r="Q333" s="9">
        <v>0.51527777777777772</v>
      </c>
      <c r="R333" t="s">
        <v>27</v>
      </c>
      <c r="S333" t="s">
        <v>4726</v>
      </c>
      <c r="T333" t="s">
        <v>4703</v>
      </c>
      <c r="U333">
        <v>124.84</v>
      </c>
      <c r="V333" t="s">
        <v>5091</v>
      </c>
      <c r="W333" t="s">
        <v>4968</v>
      </c>
      <c r="X333" t="s">
        <v>5471</v>
      </c>
      <c r="Y333" t="s">
        <v>5018</v>
      </c>
      <c r="Z333" t="s">
        <v>5472</v>
      </c>
      <c r="AA333" t="s">
        <v>4992</v>
      </c>
    </row>
    <row r="334" spans="1:27" x14ac:dyDescent="0.25">
      <c r="A334" t="s">
        <v>2293</v>
      </c>
      <c r="B334" s="8">
        <v>46020</v>
      </c>
      <c r="C334" t="s">
        <v>289</v>
      </c>
      <c r="D334" t="s">
        <v>470</v>
      </c>
      <c r="E334" t="s">
        <v>973</v>
      </c>
      <c r="F334" t="s">
        <v>974</v>
      </c>
      <c r="G334">
        <v>8</v>
      </c>
      <c r="H334">
        <v>677.38</v>
      </c>
      <c r="I334">
        <v>0</v>
      </c>
      <c r="J334">
        <v>0</v>
      </c>
      <c r="K334">
        <v>5419.04</v>
      </c>
      <c r="L334">
        <v>2749.2</v>
      </c>
      <c r="M334">
        <v>2669.84</v>
      </c>
      <c r="N334" t="s">
        <v>133</v>
      </c>
      <c r="O334" t="s">
        <v>345</v>
      </c>
      <c r="P334" t="s">
        <v>25</v>
      </c>
      <c r="Q334" s="9">
        <v>0.59722222222222221</v>
      </c>
      <c r="R334" t="s">
        <v>49</v>
      </c>
      <c r="S334" t="s">
        <v>4646</v>
      </c>
      <c r="T334" t="s">
        <v>4636</v>
      </c>
      <c r="U334">
        <v>589.75</v>
      </c>
      <c r="V334" t="s">
        <v>5118</v>
      </c>
      <c r="W334" t="s">
        <v>4958</v>
      </c>
      <c r="X334" t="s">
        <v>5473</v>
      </c>
      <c r="Y334" t="s">
        <v>4960</v>
      </c>
      <c r="Z334" t="s">
        <v>5474</v>
      </c>
      <c r="AA334" t="s">
        <v>5060</v>
      </c>
    </row>
    <row r="335" spans="1:27" x14ac:dyDescent="0.25">
      <c r="A335" t="s">
        <v>971</v>
      </c>
      <c r="B335" s="8">
        <v>46237</v>
      </c>
      <c r="C335" t="s">
        <v>972</v>
      </c>
      <c r="D335" t="s">
        <v>426</v>
      </c>
      <c r="E335" t="s">
        <v>973</v>
      </c>
      <c r="F335" t="s">
        <v>974</v>
      </c>
      <c r="G335">
        <v>4</v>
      </c>
      <c r="H335">
        <v>290.45</v>
      </c>
      <c r="I335">
        <v>0</v>
      </c>
      <c r="J335">
        <v>0</v>
      </c>
      <c r="K335">
        <v>1336.07</v>
      </c>
      <c r="L335">
        <v>951.56</v>
      </c>
      <c r="M335">
        <v>384.51</v>
      </c>
      <c r="N335" t="s">
        <v>68</v>
      </c>
      <c r="O335" t="s">
        <v>24</v>
      </c>
      <c r="P335" t="s">
        <v>25</v>
      </c>
      <c r="Q335" s="9">
        <v>0.91111111111111109</v>
      </c>
      <c r="R335" t="s">
        <v>27</v>
      </c>
      <c r="S335" t="s">
        <v>4856</v>
      </c>
      <c r="T335" t="s">
        <v>4847</v>
      </c>
      <c r="U335">
        <v>290.45</v>
      </c>
      <c r="V335" t="s">
        <v>5475</v>
      </c>
      <c r="W335" t="s">
        <v>4964</v>
      </c>
      <c r="X335" t="s">
        <v>5473</v>
      </c>
      <c r="Y335" t="s">
        <v>4960</v>
      </c>
      <c r="Z335" t="s">
        <v>5474</v>
      </c>
      <c r="AA335" t="s">
        <v>5060</v>
      </c>
    </row>
    <row r="336" spans="1:27" x14ac:dyDescent="0.25">
      <c r="A336" t="s">
        <v>3185</v>
      </c>
      <c r="B336" s="8">
        <v>46096</v>
      </c>
      <c r="C336" t="s">
        <v>977</v>
      </c>
      <c r="D336" t="s">
        <v>666</v>
      </c>
      <c r="E336" t="s">
        <v>297</v>
      </c>
      <c r="F336" t="s">
        <v>1716</v>
      </c>
      <c r="G336">
        <v>4</v>
      </c>
      <c r="H336">
        <v>423.73</v>
      </c>
      <c r="I336">
        <v>5</v>
      </c>
      <c r="J336">
        <v>84.75</v>
      </c>
      <c r="K336">
        <v>1851.7</v>
      </c>
      <c r="L336">
        <v>1279.6400000000001</v>
      </c>
      <c r="M336">
        <v>572.05999999999995</v>
      </c>
      <c r="N336" t="s">
        <v>47</v>
      </c>
      <c r="O336" t="s">
        <v>24</v>
      </c>
      <c r="P336" t="s">
        <v>25</v>
      </c>
      <c r="Q336" s="9">
        <v>0.56944444444444442</v>
      </c>
      <c r="R336" t="s">
        <v>27</v>
      </c>
      <c r="S336" t="s">
        <v>4883</v>
      </c>
      <c r="T336" t="s">
        <v>4864</v>
      </c>
      <c r="U336">
        <v>372.61</v>
      </c>
      <c r="V336" t="s">
        <v>5070</v>
      </c>
      <c r="W336" t="s">
        <v>4958</v>
      </c>
      <c r="X336" t="s">
        <v>5476</v>
      </c>
      <c r="Y336" t="s">
        <v>4966</v>
      </c>
      <c r="Z336" t="s">
        <v>5084</v>
      </c>
      <c r="AA336" t="s">
        <v>4962</v>
      </c>
    </row>
    <row r="337" spans="1:27" x14ac:dyDescent="0.25">
      <c r="A337" t="s">
        <v>2080</v>
      </c>
      <c r="B337" s="8">
        <v>46096</v>
      </c>
      <c r="C337" t="s">
        <v>1699</v>
      </c>
      <c r="D337" t="s">
        <v>666</v>
      </c>
      <c r="E337" t="s">
        <v>704</v>
      </c>
      <c r="F337" t="s">
        <v>1716</v>
      </c>
      <c r="G337">
        <v>2</v>
      </c>
      <c r="H337">
        <v>372.61</v>
      </c>
      <c r="I337">
        <v>0</v>
      </c>
      <c r="J337">
        <v>0</v>
      </c>
      <c r="K337">
        <v>857</v>
      </c>
      <c r="L337">
        <v>639.82000000000005</v>
      </c>
      <c r="M337">
        <v>217.18</v>
      </c>
      <c r="N337" t="s">
        <v>4971</v>
      </c>
      <c r="O337" t="s">
        <v>24</v>
      </c>
      <c r="P337" t="s">
        <v>55</v>
      </c>
      <c r="Q337" s="9">
        <v>0.85972222222222228</v>
      </c>
      <c r="R337" t="s">
        <v>27</v>
      </c>
      <c r="S337" t="s">
        <v>4883</v>
      </c>
      <c r="T337" t="s">
        <v>4864</v>
      </c>
      <c r="U337">
        <v>372.61</v>
      </c>
      <c r="V337" t="s">
        <v>5477</v>
      </c>
      <c r="W337" t="s">
        <v>4964</v>
      </c>
      <c r="X337" t="s">
        <v>5476</v>
      </c>
      <c r="Y337" t="s">
        <v>4966</v>
      </c>
      <c r="Z337" t="s">
        <v>4997</v>
      </c>
      <c r="AA337" t="s">
        <v>4962</v>
      </c>
    </row>
    <row r="338" spans="1:27" x14ac:dyDescent="0.25">
      <c r="A338" t="s">
        <v>3329</v>
      </c>
      <c r="B338" s="8">
        <v>46096</v>
      </c>
      <c r="C338" t="s">
        <v>1756</v>
      </c>
      <c r="D338" t="s">
        <v>581</v>
      </c>
      <c r="E338" t="s">
        <v>962</v>
      </c>
      <c r="F338" t="s">
        <v>963</v>
      </c>
      <c r="G338">
        <v>3</v>
      </c>
      <c r="H338">
        <v>139.21</v>
      </c>
      <c r="I338">
        <v>20</v>
      </c>
      <c r="J338">
        <v>83.53</v>
      </c>
      <c r="K338">
        <v>384.21</v>
      </c>
      <c r="L338">
        <v>320.97000000000003</v>
      </c>
      <c r="M338">
        <v>63.24</v>
      </c>
      <c r="N338" t="s">
        <v>133</v>
      </c>
      <c r="O338" t="s">
        <v>24</v>
      </c>
      <c r="P338" t="s">
        <v>25</v>
      </c>
      <c r="Q338" s="9">
        <v>0.60972222222222228</v>
      </c>
      <c r="R338" t="s">
        <v>27</v>
      </c>
      <c r="S338" t="s">
        <v>4710</v>
      </c>
      <c r="T338" t="s">
        <v>4703</v>
      </c>
      <c r="U338">
        <v>139.21</v>
      </c>
      <c r="V338" t="s">
        <v>5478</v>
      </c>
      <c r="W338" t="s">
        <v>4968</v>
      </c>
      <c r="X338" t="s">
        <v>5479</v>
      </c>
      <c r="Y338" t="s">
        <v>5011</v>
      </c>
      <c r="Z338" t="s">
        <v>5480</v>
      </c>
      <c r="AA338" t="s">
        <v>5060</v>
      </c>
    </row>
    <row r="339" spans="1:27" x14ac:dyDescent="0.25">
      <c r="A339" t="s">
        <v>4008</v>
      </c>
      <c r="B339" s="8">
        <v>46111</v>
      </c>
      <c r="C339" t="s">
        <v>2385</v>
      </c>
      <c r="D339" t="s">
        <v>944</v>
      </c>
      <c r="E339" t="s">
        <v>1479</v>
      </c>
      <c r="F339" t="s">
        <v>1113</v>
      </c>
      <c r="G339">
        <v>5</v>
      </c>
      <c r="H339">
        <v>333.54</v>
      </c>
      <c r="I339">
        <v>0</v>
      </c>
      <c r="J339">
        <v>0</v>
      </c>
      <c r="K339">
        <v>1667.7</v>
      </c>
      <c r="L339">
        <v>1192.1500000000001</v>
      </c>
      <c r="M339">
        <v>475.55</v>
      </c>
      <c r="N339" t="s">
        <v>4971</v>
      </c>
      <c r="O339" t="s">
        <v>24</v>
      </c>
      <c r="P339" t="s">
        <v>25</v>
      </c>
      <c r="Q339" s="9">
        <v>0.57638888888888884</v>
      </c>
      <c r="R339" t="s">
        <v>49</v>
      </c>
      <c r="S339" t="s">
        <v>4773</v>
      </c>
      <c r="T339" t="s">
        <v>4752</v>
      </c>
      <c r="U339">
        <v>333.54</v>
      </c>
      <c r="V339" t="s">
        <v>5086</v>
      </c>
      <c r="W339" t="s">
        <v>4968</v>
      </c>
      <c r="X339" t="s">
        <v>5481</v>
      </c>
      <c r="Y339" t="s">
        <v>4960</v>
      </c>
      <c r="Z339" t="s">
        <v>5482</v>
      </c>
      <c r="AA339" t="s">
        <v>5163</v>
      </c>
    </row>
    <row r="340" spans="1:27" x14ac:dyDescent="0.25">
      <c r="A340" t="s">
        <v>4571</v>
      </c>
      <c r="B340" s="8">
        <v>46015</v>
      </c>
      <c r="C340" t="s">
        <v>985</v>
      </c>
      <c r="D340" t="s">
        <v>882</v>
      </c>
      <c r="E340" t="s">
        <v>1180</v>
      </c>
      <c r="F340" t="s">
        <v>682</v>
      </c>
      <c r="G340">
        <v>5</v>
      </c>
      <c r="H340">
        <v>294.41000000000003</v>
      </c>
      <c r="I340">
        <v>10</v>
      </c>
      <c r="J340">
        <v>147.21</v>
      </c>
      <c r="K340">
        <v>1324.84</v>
      </c>
      <c r="L340">
        <v>973.2</v>
      </c>
      <c r="M340">
        <v>351.64</v>
      </c>
      <c r="N340" t="s">
        <v>23</v>
      </c>
      <c r="O340" t="s">
        <v>24</v>
      </c>
      <c r="P340" t="s">
        <v>25</v>
      </c>
      <c r="Q340" s="9">
        <v>0.47638888888888886</v>
      </c>
      <c r="R340" t="s">
        <v>49</v>
      </c>
      <c r="S340" t="s">
        <v>4768</v>
      </c>
      <c r="T340" t="s">
        <v>4752</v>
      </c>
      <c r="U340">
        <v>262.77</v>
      </c>
      <c r="V340" t="s">
        <v>4982</v>
      </c>
      <c r="W340" t="s">
        <v>4958</v>
      </c>
      <c r="X340" t="s">
        <v>5483</v>
      </c>
      <c r="Y340" t="s">
        <v>4960</v>
      </c>
      <c r="Z340" t="s">
        <v>5087</v>
      </c>
      <c r="AA340" t="s">
        <v>4962</v>
      </c>
    </row>
    <row r="341" spans="1:27" x14ac:dyDescent="0.25">
      <c r="A341" t="s">
        <v>678</v>
      </c>
      <c r="B341" s="8">
        <v>46072</v>
      </c>
      <c r="C341" t="s">
        <v>679</v>
      </c>
      <c r="D341" t="s">
        <v>680</v>
      </c>
      <c r="E341" t="s">
        <v>681</v>
      </c>
      <c r="F341" t="s">
        <v>682</v>
      </c>
      <c r="G341">
        <v>3</v>
      </c>
      <c r="H341">
        <v>157.97999999999999</v>
      </c>
      <c r="I341">
        <v>10</v>
      </c>
      <c r="J341">
        <v>47.39</v>
      </c>
      <c r="K341">
        <v>426.55</v>
      </c>
      <c r="L341">
        <v>413.85</v>
      </c>
      <c r="M341">
        <v>12.7</v>
      </c>
      <c r="N341" t="s">
        <v>4971</v>
      </c>
      <c r="O341" t="s">
        <v>24</v>
      </c>
      <c r="P341" t="s">
        <v>25</v>
      </c>
      <c r="Q341" s="9">
        <v>0.59791666666666665</v>
      </c>
      <c r="R341" t="s">
        <v>49</v>
      </c>
      <c r="S341" t="s">
        <v>4873</v>
      </c>
      <c r="T341" t="s">
        <v>4864</v>
      </c>
      <c r="U341">
        <v>157.97999999999999</v>
      </c>
      <c r="V341" t="s">
        <v>5260</v>
      </c>
      <c r="W341" t="s">
        <v>4964</v>
      </c>
      <c r="X341" t="s">
        <v>5483</v>
      </c>
      <c r="Y341" t="s">
        <v>4960</v>
      </c>
      <c r="Z341" t="s">
        <v>5380</v>
      </c>
      <c r="AA341" t="s">
        <v>5060</v>
      </c>
    </row>
    <row r="342" spans="1:27" x14ac:dyDescent="0.25">
      <c r="A342" t="s">
        <v>3810</v>
      </c>
      <c r="B342" s="8">
        <v>46096</v>
      </c>
      <c r="C342" t="s">
        <v>3071</v>
      </c>
      <c r="D342" t="s">
        <v>164</v>
      </c>
      <c r="E342" t="s">
        <v>21</v>
      </c>
      <c r="F342" t="s">
        <v>861</v>
      </c>
      <c r="G342">
        <v>1</v>
      </c>
      <c r="H342">
        <v>191.13</v>
      </c>
      <c r="I342">
        <v>0</v>
      </c>
      <c r="J342">
        <v>0</v>
      </c>
      <c r="K342">
        <v>219.8</v>
      </c>
      <c r="L342">
        <v>153.41999999999999</v>
      </c>
      <c r="M342">
        <v>66.38</v>
      </c>
      <c r="N342" t="s">
        <v>4971</v>
      </c>
      <c r="O342" t="s">
        <v>24</v>
      </c>
      <c r="P342" t="s">
        <v>55</v>
      </c>
      <c r="Q342" s="9">
        <v>0.79791666666666672</v>
      </c>
      <c r="R342" t="s">
        <v>27</v>
      </c>
      <c r="S342" t="s">
        <v>4861</v>
      </c>
      <c r="T342" t="s">
        <v>4847</v>
      </c>
      <c r="U342">
        <v>191.13</v>
      </c>
      <c r="V342" t="s">
        <v>5145</v>
      </c>
      <c r="W342" t="s">
        <v>4964</v>
      </c>
      <c r="X342" t="s">
        <v>5484</v>
      </c>
      <c r="Y342" t="s">
        <v>4966</v>
      </c>
      <c r="Z342" t="s">
        <v>5133</v>
      </c>
      <c r="AA342" t="s">
        <v>4962</v>
      </c>
    </row>
    <row r="343" spans="1:27" x14ac:dyDescent="0.25">
      <c r="A343" t="s">
        <v>1172</v>
      </c>
      <c r="B343" s="8">
        <v>46112</v>
      </c>
      <c r="C343" t="s">
        <v>169</v>
      </c>
      <c r="D343" t="s">
        <v>137</v>
      </c>
      <c r="E343" t="s">
        <v>675</v>
      </c>
      <c r="F343" t="s">
        <v>1173</v>
      </c>
      <c r="G343">
        <v>3</v>
      </c>
      <c r="H343">
        <v>93.47</v>
      </c>
      <c r="I343">
        <v>0</v>
      </c>
      <c r="J343">
        <v>0</v>
      </c>
      <c r="K343">
        <v>280.41000000000003</v>
      </c>
      <c r="L343">
        <v>216.87</v>
      </c>
      <c r="M343">
        <v>63.54</v>
      </c>
      <c r="N343" t="s">
        <v>40</v>
      </c>
      <c r="O343" t="s">
        <v>24</v>
      </c>
      <c r="P343" t="s">
        <v>25</v>
      </c>
      <c r="Q343" s="9">
        <v>0.48541666666666666</v>
      </c>
      <c r="R343" t="s">
        <v>49</v>
      </c>
      <c r="S343" t="s">
        <v>4917</v>
      </c>
      <c r="T343" t="s">
        <v>4908</v>
      </c>
      <c r="U343">
        <v>93.47</v>
      </c>
      <c r="V343" t="s">
        <v>5040</v>
      </c>
      <c r="W343" t="s">
        <v>4968</v>
      </c>
      <c r="X343" t="s">
        <v>5485</v>
      </c>
      <c r="Y343" t="s">
        <v>4966</v>
      </c>
      <c r="Z343" t="s">
        <v>5486</v>
      </c>
      <c r="AA343" t="s">
        <v>4992</v>
      </c>
    </row>
    <row r="344" spans="1:27" x14ac:dyDescent="0.25">
      <c r="A344" t="s">
        <v>2145</v>
      </c>
      <c r="B344" s="8">
        <v>46102</v>
      </c>
      <c r="C344" t="s">
        <v>112</v>
      </c>
      <c r="D344" t="s">
        <v>130</v>
      </c>
      <c r="E344" t="s">
        <v>1109</v>
      </c>
      <c r="F344" t="s">
        <v>2027</v>
      </c>
      <c r="G344">
        <v>3</v>
      </c>
      <c r="H344">
        <v>379.12</v>
      </c>
      <c r="I344">
        <v>15</v>
      </c>
      <c r="J344">
        <v>170.6</v>
      </c>
      <c r="K344">
        <v>1111.77</v>
      </c>
      <c r="L344">
        <v>879.15</v>
      </c>
      <c r="M344">
        <v>232.62</v>
      </c>
      <c r="N344" t="s">
        <v>40</v>
      </c>
      <c r="O344" t="s">
        <v>24</v>
      </c>
      <c r="P344" t="s">
        <v>25</v>
      </c>
      <c r="Q344" s="9">
        <v>0.50416666666666665</v>
      </c>
      <c r="R344" t="s">
        <v>27</v>
      </c>
      <c r="S344" t="s">
        <v>4923</v>
      </c>
      <c r="T344" t="s">
        <v>4908</v>
      </c>
      <c r="U344">
        <v>379.12</v>
      </c>
      <c r="V344" t="s">
        <v>4963</v>
      </c>
      <c r="W344" t="s">
        <v>4964</v>
      </c>
      <c r="X344" t="s">
        <v>5487</v>
      </c>
      <c r="Y344" t="s">
        <v>4960</v>
      </c>
      <c r="Z344" t="s">
        <v>5105</v>
      </c>
      <c r="AA344" t="s">
        <v>4962</v>
      </c>
    </row>
    <row r="345" spans="1:27" x14ac:dyDescent="0.25">
      <c r="A345" t="s">
        <v>3290</v>
      </c>
      <c r="B345" s="8">
        <v>46067</v>
      </c>
      <c r="C345" t="s">
        <v>1361</v>
      </c>
      <c r="D345" t="s">
        <v>409</v>
      </c>
      <c r="E345" t="s">
        <v>1109</v>
      </c>
      <c r="F345" t="s">
        <v>2027</v>
      </c>
      <c r="G345">
        <v>4</v>
      </c>
      <c r="H345">
        <v>299.73</v>
      </c>
      <c r="I345">
        <v>10</v>
      </c>
      <c r="J345">
        <v>119.89</v>
      </c>
      <c r="K345">
        <v>1240.8800000000001</v>
      </c>
      <c r="L345">
        <v>738.96</v>
      </c>
      <c r="M345">
        <v>501.92</v>
      </c>
      <c r="N345" t="s">
        <v>68</v>
      </c>
      <c r="O345" t="s">
        <v>24</v>
      </c>
      <c r="P345" t="s">
        <v>25</v>
      </c>
      <c r="Q345" s="9">
        <v>0.39305555555555555</v>
      </c>
      <c r="R345" t="s">
        <v>27</v>
      </c>
      <c r="S345" t="s">
        <v>4635</v>
      </c>
      <c r="T345" t="s">
        <v>4636</v>
      </c>
      <c r="U345">
        <v>299.73</v>
      </c>
      <c r="V345" t="s">
        <v>5243</v>
      </c>
      <c r="W345" t="s">
        <v>4964</v>
      </c>
      <c r="X345" t="s">
        <v>5487</v>
      </c>
      <c r="Y345" t="s">
        <v>4960</v>
      </c>
      <c r="Z345" t="s">
        <v>5105</v>
      </c>
      <c r="AA345" t="s">
        <v>4962</v>
      </c>
    </row>
    <row r="346" spans="1:27" x14ac:dyDescent="0.25">
      <c r="A346" t="s">
        <v>1648</v>
      </c>
      <c r="B346" s="8">
        <v>46205</v>
      </c>
      <c r="C346" t="s">
        <v>1649</v>
      </c>
      <c r="D346" t="s">
        <v>1650</v>
      </c>
      <c r="E346" t="s">
        <v>38</v>
      </c>
      <c r="F346" t="s">
        <v>1651</v>
      </c>
      <c r="G346">
        <v>1</v>
      </c>
      <c r="H346">
        <v>232.2</v>
      </c>
      <c r="I346">
        <v>0</v>
      </c>
      <c r="J346">
        <v>0</v>
      </c>
      <c r="K346">
        <v>267.02999999999997</v>
      </c>
      <c r="L346">
        <v>160.97999999999999</v>
      </c>
      <c r="M346">
        <v>106.05</v>
      </c>
      <c r="N346" t="s">
        <v>47</v>
      </c>
      <c r="O346" t="s">
        <v>24</v>
      </c>
      <c r="P346" t="s">
        <v>25</v>
      </c>
      <c r="Q346" s="9">
        <v>0.57638888888888884</v>
      </c>
      <c r="R346" t="s">
        <v>27</v>
      </c>
      <c r="S346" t="s">
        <v>4800</v>
      </c>
      <c r="T346" t="s">
        <v>4776</v>
      </c>
      <c r="U346">
        <v>232.2</v>
      </c>
      <c r="V346" t="s">
        <v>5287</v>
      </c>
      <c r="W346" t="s">
        <v>4968</v>
      </c>
      <c r="X346" t="s">
        <v>5488</v>
      </c>
      <c r="Y346" t="s">
        <v>5007</v>
      </c>
      <c r="Z346" t="s">
        <v>4989</v>
      </c>
      <c r="AA346" t="s">
        <v>4962</v>
      </c>
    </row>
    <row r="347" spans="1:27" x14ac:dyDescent="0.25">
      <c r="A347" t="s">
        <v>4092</v>
      </c>
      <c r="B347" s="8">
        <v>46102</v>
      </c>
      <c r="C347" t="s">
        <v>2062</v>
      </c>
      <c r="D347" t="s">
        <v>1706</v>
      </c>
      <c r="E347" t="s">
        <v>38</v>
      </c>
      <c r="F347" t="s">
        <v>2877</v>
      </c>
      <c r="G347">
        <v>4</v>
      </c>
      <c r="H347">
        <v>268.32</v>
      </c>
      <c r="I347">
        <v>15</v>
      </c>
      <c r="J347">
        <v>160.99</v>
      </c>
      <c r="K347">
        <v>1049.1300000000001</v>
      </c>
      <c r="L347">
        <v>965.76</v>
      </c>
      <c r="M347">
        <v>83.37</v>
      </c>
      <c r="N347" t="s">
        <v>4971</v>
      </c>
      <c r="O347" t="s">
        <v>24</v>
      </c>
      <c r="P347" t="s">
        <v>25</v>
      </c>
      <c r="Q347" s="9">
        <v>0.73888888888888893</v>
      </c>
      <c r="R347" t="s">
        <v>27</v>
      </c>
      <c r="S347" t="s">
        <v>4886</v>
      </c>
      <c r="T347" t="s">
        <v>4887</v>
      </c>
      <c r="U347">
        <v>268.32</v>
      </c>
      <c r="V347" t="s">
        <v>5272</v>
      </c>
      <c r="W347" t="s">
        <v>4968</v>
      </c>
      <c r="X347" t="s">
        <v>5489</v>
      </c>
      <c r="Y347" t="s">
        <v>4966</v>
      </c>
      <c r="Z347" t="s">
        <v>4989</v>
      </c>
      <c r="AA347" t="s">
        <v>4962</v>
      </c>
    </row>
    <row r="348" spans="1:27" x14ac:dyDescent="0.25">
      <c r="A348" t="s">
        <v>3447</v>
      </c>
      <c r="B348" s="8">
        <v>46066</v>
      </c>
      <c r="C348" t="s">
        <v>562</v>
      </c>
      <c r="D348" t="s">
        <v>2958</v>
      </c>
      <c r="E348" t="s">
        <v>576</v>
      </c>
      <c r="F348" t="s">
        <v>1151</v>
      </c>
      <c r="G348">
        <v>3</v>
      </c>
      <c r="H348">
        <v>461.27</v>
      </c>
      <c r="I348">
        <v>5</v>
      </c>
      <c r="J348">
        <v>69.19</v>
      </c>
      <c r="K348">
        <v>1314.62</v>
      </c>
      <c r="L348">
        <v>942.78</v>
      </c>
      <c r="M348">
        <v>371.84</v>
      </c>
      <c r="N348" t="s">
        <v>4971</v>
      </c>
      <c r="O348" t="s">
        <v>24</v>
      </c>
      <c r="P348" t="s">
        <v>55</v>
      </c>
      <c r="Q348" s="9">
        <v>0.66249999999999998</v>
      </c>
      <c r="R348" t="s">
        <v>49</v>
      </c>
      <c r="S348" t="s">
        <v>4813</v>
      </c>
      <c r="T348" t="s">
        <v>4805</v>
      </c>
      <c r="U348">
        <v>414.29</v>
      </c>
      <c r="V348" t="s">
        <v>5375</v>
      </c>
      <c r="W348" t="s">
        <v>4958</v>
      </c>
      <c r="X348" t="s">
        <v>5490</v>
      </c>
      <c r="Y348" t="s">
        <v>4960</v>
      </c>
      <c r="Z348" t="s">
        <v>5220</v>
      </c>
      <c r="AA348" t="s">
        <v>5060</v>
      </c>
    </row>
    <row r="349" spans="1:27" x14ac:dyDescent="0.25">
      <c r="A349" t="s">
        <v>3854</v>
      </c>
      <c r="B349" s="8">
        <v>46056</v>
      </c>
      <c r="C349" t="s">
        <v>348</v>
      </c>
      <c r="D349" t="s">
        <v>320</v>
      </c>
      <c r="E349" t="s">
        <v>576</v>
      </c>
      <c r="F349" t="s">
        <v>1151</v>
      </c>
      <c r="G349">
        <v>8</v>
      </c>
      <c r="H349">
        <v>70.64</v>
      </c>
      <c r="I349">
        <v>0</v>
      </c>
      <c r="J349">
        <v>0</v>
      </c>
      <c r="K349">
        <v>565.12</v>
      </c>
      <c r="L349">
        <v>403.44</v>
      </c>
      <c r="M349">
        <v>161.68</v>
      </c>
      <c r="N349" t="s">
        <v>47</v>
      </c>
      <c r="O349" t="s">
        <v>24</v>
      </c>
      <c r="P349" t="s">
        <v>55</v>
      </c>
      <c r="Q349" s="9">
        <v>0.81736111111111109</v>
      </c>
      <c r="R349" t="s">
        <v>49</v>
      </c>
      <c r="S349" t="s">
        <v>4944</v>
      </c>
      <c r="T349" t="s">
        <v>4930</v>
      </c>
      <c r="U349">
        <v>67.37</v>
      </c>
      <c r="V349" t="s">
        <v>5491</v>
      </c>
      <c r="W349" t="s">
        <v>4958</v>
      </c>
      <c r="X349" t="s">
        <v>5490</v>
      </c>
      <c r="Y349" t="s">
        <v>4960</v>
      </c>
      <c r="Z349" t="s">
        <v>5220</v>
      </c>
      <c r="AA349" t="s">
        <v>5060</v>
      </c>
    </row>
    <row r="350" spans="1:27" x14ac:dyDescent="0.25">
      <c r="A350" t="s">
        <v>1408</v>
      </c>
      <c r="B350" s="8">
        <v>46359</v>
      </c>
      <c r="C350" t="s">
        <v>1409</v>
      </c>
      <c r="D350" t="s">
        <v>280</v>
      </c>
      <c r="E350" t="s">
        <v>576</v>
      </c>
      <c r="F350" t="s">
        <v>1151</v>
      </c>
      <c r="G350">
        <v>6</v>
      </c>
      <c r="H350">
        <v>134.9</v>
      </c>
      <c r="I350">
        <v>0</v>
      </c>
      <c r="J350">
        <v>0</v>
      </c>
      <c r="K350">
        <v>809.4</v>
      </c>
      <c r="L350">
        <v>584.1</v>
      </c>
      <c r="M350">
        <v>225.3</v>
      </c>
      <c r="N350" t="s">
        <v>133</v>
      </c>
      <c r="O350" t="s">
        <v>24</v>
      </c>
      <c r="P350" t="s">
        <v>25</v>
      </c>
      <c r="Q350" s="9">
        <v>0.66111111111111109</v>
      </c>
      <c r="R350" t="s">
        <v>49</v>
      </c>
      <c r="S350" t="s">
        <v>4726</v>
      </c>
      <c r="T350" t="s">
        <v>4703</v>
      </c>
      <c r="U350">
        <v>124.84</v>
      </c>
      <c r="V350" t="s">
        <v>5492</v>
      </c>
      <c r="W350" t="s">
        <v>4958</v>
      </c>
      <c r="X350" t="s">
        <v>5490</v>
      </c>
      <c r="Y350" t="s">
        <v>4960</v>
      </c>
      <c r="Z350" t="s">
        <v>5220</v>
      </c>
      <c r="AA350" t="s">
        <v>5060</v>
      </c>
    </row>
    <row r="351" spans="1:27" x14ac:dyDescent="0.25">
      <c r="A351" t="s">
        <v>3952</v>
      </c>
      <c r="B351" s="8">
        <v>46206</v>
      </c>
      <c r="C351" t="s">
        <v>931</v>
      </c>
      <c r="D351" t="s">
        <v>723</v>
      </c>
      <c r="E351" t="s">
        <v>576</v>
      </c>
      <c r="F351" t="s">
        <v>1151</v>
      </c>
      <c r="G351">
        <v>7</v>
      </c>
      <c r="H351">
        <v>387.19</v>
      </c>
      <c r="I351">
        <v>0</v>
      </c>
      <c r="J351">
        <v>0</v>
      </c>
      <c r="K351">
        <v>3116.88</v>
      </c>
      <c r="L351">
        <v>2110.9899999999998</v>
      </c>
      <c r="M351">
        <v>1005.89</v>
      </c>
      <c r="N351" t="s">
        <v>40</v>
      </c>
      <c r="O351" t="s">
        <v>24</v>
      </c>
      <c r="P351" t="s">
        <v>25</v>
      </c>
      <c r="Q351" s="9">
        <v>0.53888888888888886</v>
      </c>
      <c r="R351" t="s">
        <v>27</v>
      </c>
      <c r="S351" t="s">
        <v>4844</v>
      </c>
      <c r="T351" t="s">
        <v>4828</v>
      </c>
      <c r="U351">
        <v>376.11</v>
      </c>
      <c r="V351" t="s">
        <v>5005</v>
      </c>
      <c r="W351" t="s">
        <v>4958</v>
      </c>
      <c r="X351" t="s">
        <v>5490</v>
      </c>
      <c r="Y351" t="s">
        <v>4960</v>
      </c>
      <c r="Z351" t="s">
        <v>5220</v>
      </c>
      <c r="AA351" t="s">
        <v>5060</v>
      </c>
    </row>
    <row r="352" spans="1:27" x14ac:dyDescent="0.25">
      <c r="A352" t="s">
        <v>3130</v>
      </c>
      <c r="B352" s="8">
        <v>46107</v>
      </c>
      <c r="C352" t="s">
        <v>1699</v>
      </c>
      <c r="D352" t="s">
        <v>280</v>
      </c>
      <c r="E352" t="s">
        <v>2307</v>
      </c>
      <c r="F352" t="s">
        <v>2308</v>
      </c>
      <c r="G352">
        <v>4</v>
      </c>
      <c r="H352">
        <v>124.84</v>
      </c>
      <c r="I352">
        <v>15</v>
      </c>
      <c r="J352">
        <v>74.900000000000006</v>
      </c>
      <c r="K352">
        <v>424.46</v>
      </c>
      <c r="L352">
        <v>389.4</v>
      </c>
      <c r="M352">
        <v>35.06</v>
      </c>
      <c r="N352" t="s">
        <v>40</v>
      </c>
      <c r="O352" t="s">
        <v>24</v>
      </c>
      <c r="P352" t="s">
        <v>55</v>
      </c>
      <c r="Q352" s="9">
        <v>0.54722222222222228</v>
      </c>
      <c r="R352" t="s">
        <v>49</v>
      </c>
      <c r="S352" t="s">
        <v>4726</v>
      </c>
      <c r="T352" t="s">
        <v>4703</v>
      </c>
      <c r="U352">
        <v>124.84</v>
      </c>
      <c r="V352" t="s">
        <v>5477</v>
      </c>
      <c r="W352" t="s">
        <v>4964</v>
      </c>
      <c r="X352" t="s">
        <v>5493</v>
      </c>
      <c r="Y352" t="s">
        <v>4966</v>
      </c>
      <c r="Z352" t="s">
        <v>5185</v>
      </c>
      <c r="AA352" t="s">
        <v>4992</v>
      </c>
    </row>
    <row r="353" spans="1:27" x14ac:dyDescent="0.25">
      <c r="A353" t="s">
        <v>3792</v>
      </c>
      <c r="B353" s="8">
        <v>46102</v>
      </c>
      <c r="C353" t="s">
        <v>1741</v>
      </c>
      <c r="D353" t="s">
        <v>226</v>
      </c>
      <c r="E353" t="s">
        <v>653</v>
      </c>
      <c r="F353" t="s">
        <v>1220</v>
      </c>
      <c r="G353">
        <v>8</v>
      </c>
      <c r="H353">
        <v>364.78</v>
      </c>
      <c r="I353">
        <v>5</v>
      </c>
      <c r="J353">
        <v>145.91</v>
      </c>
      <c r="K353">
        <v>3188.18</v>
      </c>
      <c r="L353">
        <v>1773.76</v>
      </c>
      <c r="M353">
        <v>1414.42</v>
      </c>
      <c r="N353" t="s">
        <v>23</v>
      </c>
      <c r="O353" t="s">
        <v>24</v>
      </c>
      <c r="P353" t="s">
        <v>25</v>
      </c>
      <c r="Q353" s="9">
        <v>0.8979166666666667</v>
      </c>
      <c r="R353" t="s">
        <v>27</v>
      </c>
      <c r="S353" t="s">
        <v>4786</v>
      </c>
      <c r="T353" t="s">
        <v>4776</v>
      </c>
      <c r="U353">
        <v>318.62</v>
      </c>
      <c r="V353" t="s">
        <v>5494</v>
      </c>
      <c r="W353" t="s">
        <v>4958</v>
      </c>
      <c r="X353" t="s">
        <v>5450</v>
      </c>
      <c r="Y353" t="s">
        <v>5007</v>
      </c>
      <c r="Z353" t="s">
        <v>5451</v>
      </c>
      <c r="AA353" t="s">
        <v>4992</v>
      </c>
    </row>
    <row r="354" spans="1:27" x14ac:dyDescent="0.25">
      <c r="A354" t="s">
        <v>4562</v>
      </c>
      <c r="B354" s="8">
        <v>46102</v>
      </c>
      <c r="C354" t="s">
        <v>140</v>
      </c>
      <c r="D354" t="s">
        <v>661</v>
      </c>
      <c r="E354" t="s">
        <v>209</v>
      </c>
      <c r="F354" t="s">
        <v>210</v>
      </c>
      <c r="G354">
        <v>3</v>
      </c>
      <c r="H354">
        <v>224.28</v>
      </c>
      <c r="I354">
        <v>20</v>
      </c>
      <c r="J354">
        <v>134.57</v>
      </c>
      <c r="K354">
        <v>619.01</v>
      </c>
      <c r="L354">
        <v>577.16999999999996</v>
      </c>
      <c r="M354">
        <v>41.84</v>
      </c>
      <c r="N354" t="s">
        <v>47</v>
      </c>
      <c r="O354" t="s">
        <v>24</v>
      </c>
      <c r="P354" t="s">
        <v>25</v>
      </c>
      <c r="Q354" s="9">
        <v>0.69930555555555551</v>
      </c>
      <c r="R354" t="s">
        <v>27</v>
      </c>
      <c r="S354" t="s">
        <v>4845</v>
      </c>
      <c r="T354" t="s">
        <v>4828</v>
      </c>
      <c r="U354">
        <v>224.28</v>
      </c>
      <c r="V354" t="s">
        <v>5495</v>
      </c>
      <c r="W354" t="s">
        <v>4964</v>
      </c>
      <c r="X354" t="s">
        <v>4973</v>
      </c>
      <c r="Y354" t="s">
        <v>4960</v>
      </c>
      <c r="Z354" t="s">
        <v>5067</v>
      </c>
      <c r="AA354" t="s">
        <v>4962</v>
      </c>
    </row>
    <row r="355" spans="1:27" x14ac:dyDescent="0.25">
      <c r="A355" t="s">
        <v>3522</v>
      </c>
      <c r="B355" s="8">
        <v>46109</v>
      </c>
      <c r="C355" t="s">
        <v>3386</v>
      </c>
      <c r="D355" t="s">
        <v>349</v>
      </c>
      <c r="E355" t="s">
        <v>1252</v>
      </c>
      <c r="F355" t="s">
        <v>2556</v>
      </c>
      <c r="G355">
        <v>3</v>
      </c>
      <c r="H355">
        <v>446.17</v>
      </c>
      <c r="I355">
        <v>0</v>
      </c>
      <c r="J355">
        <v>0</v>
      </c>
      <c r="K355">
        <v>1539.29</v>
      </c>
      <c r="L355">
        <v>976.83</v>
      </c>
      <c r="M355">
        <v>562.46</v>
      </c>
      <c r="N355" t="s">
        <v>4971</v>
      </c>
      <c r="O355" t="s">
        <v>24</v>
      </c>
      <c r="P355" t="s">
        <v>55</v>
      </c>
      <c r="Q355" s="9">
        <v>0.64375000000000004</v>
      </c>
      <c r="R355" t="s">
        <v>27</v>
      </c>
      <c r="S355" t="s">
        <v>4789</v>
      </c>
      <c r="T355" t="s">
        <v>4776</v>
      </c>
      <c r="U355">
        <v>298.81</v>
      </c>
      <c r="V355" t="s">
        <v>5496</v>
      </c>
      <c r="W355" t="s">
        <v>4968</v>
      </c>
      <c r="X355" t="s">
        <v>5497</v>
      </c>
      <c r="Y355" t="s">
        <v>4966</v>
      </c>
      <c r="Z355" t="s">
        <v>5498</v>
      </c>
      <c r="AA355" t="s">
        <v>4962</v>
      </c>
    </row>
    <row r="356" spans="1:27" x14ac:dyDescent="0.25">
      <c r="A356" t="s">
        <v>4556</v>
      </c>
      <c r="B356" s="8">
        <v>46046</v>
      </c>
      <c r="C356" t="s">
        <v>3386</v>
      </c>
      <c r="D356" t="s">
        <v>101</v>
      </c>
      <c r="E356" t="s">
        <v>248</v>
      </c>
      <c r="F356" t="s">
        <v>249</v>
      </c>
      <c r="G356">
        <v>1</v>
      </c>
      <c r="H356">
        <v>434.65</v>
      </c>
      <c r="I356">
        <v>0</v>
      </c>
      <c r="J356">
        <v>0</v>
      </c>
      <c r="K356">
        <v>499.85</v>
      </c>
      <c r="L356">
        <v>351.63</v>
      </c>
      <c r="M356">
        <v>148.22</v>
      </c>
      <c r="N356" t="s">
        <v>23</v>
      </c>
      <c r="O356" t="s">
        <v>24</v>
      </c>
      <c r="P356" t="s">
        <v>25</v>
      </c>
      <c r="Q356" s="9">
        <v>0.86111111111111116</v>
      </c>
      <c r="R356" t="s">
        <v>27</v>
      </c>
      <c r="S356" t="s">
        <v>4676</v>
      </c>
      <c r="T356" t="s">
        <v>4672</v>
      </c>
      <c r="U356">
        <v>434.65</v>
      </c>
      <c r="V356" t="s">
        <v>5496</v>
      </c>
      <c r="W356" t="s">
        <v>4968</v>
      </c>
      <c r="X356" t="s">
        <v>5316</v>
      </c>
      <c r="Y356" t="s">
        <v>5011</v>
      </c>
      <c r="Z356" t="s">
        <v>5317</v>
      </c>
      <c r="AA356" t="s">
        <v>4962</v>
      </c>
    </row>
    <row r="357" spans="1:27" x14ac:dyDescent="0.25">
      <c r="A357" t="s">
        <v>3912</v>
      </c>
      <c r="B357" s="8">
        <v>46024</v>
      </c>
      <c r="C357" t="s">
        <v>3307</v>
      </c>
      <c r="D357" t="s">
        <v>170</v>
      </c>
      <c r="E357" t="s">
        <v>488</v>
      </c>
      <c r="F357" t="s">
        <v>489</v>
      </c>
      <c r="G357">
        <v>3</v>
      </c>
      <c r="H357">
        <v>225.45</v>
      </c>
      <c r="I357">
        <v>5</v>
      </c>
      <c r="J357">
        <v>33.82</v>
      </c>
      <c r="K357">
        <v>738.91</v>
      </c>
      <c r="L357">
        <v>572.70000000000005</v>
      </c>
      <c r="M357">
        <v>166.21</v>
      </c>
      <c r="N357" t="s">
        <v>47</v>
      </c>
      <c r="O357" t="s">
        <v>24</v>
      </c>
      <c r="P357" t="s">
        <v>33</v>
      </c>
      <c r="Q357" s="9">
        <v>0.87222222222222223</v>
      </c>
      <c r="R357" t="s">
        <v>27</v>
      </c>
      <c r="S357" t="s">
        <v>4876</v>
      </c>
      <c r="T357" t="s">
        <v>4864</v>
      </c>
      <c r="U357">
        <v>225.45</v>
      </c>
      <c r="V357" t="s">
        <v>5499</v>
      </c>
      <c r="W357" t="s">
        <v>4968</v>
      </c>
      <c r="X357" t="s">
        <v>5338</v>
      </c>
      <c r="Y357" t="s">
        <v>5011</v>
      </c>
      <c r="Z357" t="s">
        <v>5339</v>
      </c>
      <c r="AA357" t="s">
        <v>4962</v>
      </c>
    </row>
    <row r="358" spans="1:27" x14ac:dyDescent="0.25">
      <c r="A358" t="s">
        <v>3306</v>
      </c>
      <c r="B358" s="8">
        <v>46011</v>
      </c>
      <c r="C358" t="s">
        <v>3307</v>
      </c>
      <c r="D358" t="s">
        <v>509</v>
      </c>
      <c r="E358" t="s">
        <v>1157</v>
      </c>
      <c r="F358" t="s">
        <v>1158</v>
      </c>
      <c r="G358">
        <v>3</v>
      </c>
      <c r="H358">
        <v>291.93</v>
      </c>
      <c r="I358">
        <v>15</v>
      </c>
      <c r="J358">
        <v>131.37</v>
      </c>
      <c r="K358">
        <v>856.08</v>
      </c>
      <c r="L358">
        <v>761.1</v>
      </c>
      <c r="M358">
        <v>94.98</v>
      </c>
      <c r="N358" t="s">
        <v>133</v>
      </c>
      <c r="O358" t="s">
        <v>24</v>
      </c>
      <c r="P358" t="s">
        <v>33</v>
      </c>
      <c r="Q358" s="9">
        <v>0.73958333333333337</v>
      </c>
      <c r="R358" t="s">
        <v>27</v>
      </c>
      <c r="S358" t="s">
        <v>4875</v>
      </c>
      <c r="T358" t="s">
        <v>4864</v>
      </c>
      <c r="U358">
        <v>291.93</v>
      </c>
      <c r="V358" t="s">
        <v>5499</v>
      </c>
      <c r="W358" t="s">
        <v>4968</v>
      </c>
      <c r="X358" t="s">
        <v>5179</v>
      </c>
      <c r="Y358" t="s">
        <v>5007</v>
      </c>
      <c r="Z358" t="s">
        <v>5180</v>
      </c>
      <c r="AA358" t="s">
        <v>4962</v>
      </c>
    </row>
    <row r="359" spans="1:27" x14ac:dyDescent="0.25">
      <c r="A359" t="s">
        <v>512</v>
      </c>
      <c r="B359" s="8">
        <v>46102</v>
      </c>
      <c r="C359" t="s">
        <v>513</v>
      </c>
      <c r="D359" t="s">
        <v>349</v>
      </c>
      <c r="E359" t="s">
        <v>514</v>
      </c>
      <c r="F359" t="s">
        <v>515</v>
      </c>
      <c r="G359">
        <v>3</v>
      </c>
      <c r="H359">
        <v>446.17</v>
      </c>
      <c r="I359">
        <v>15</v>
      </c>
      <c r="J359">
        <v>200.78</v>
      </c>
      <c r="K359">
        <v>1308.3900000000001</v>
      </c>
      <c r="L359">
        <v>976.83</v>
      </c>
      <c r="M359">
        <v>331.56</v>
      </c>
      <c r="N359" t="s">
        <v>4971</v>
      </c>
      <c r="O359" t="s">
        <v>24</v>
      </c>
      <c r="P359" t="s">
        <v>33</v>
      </c>
      <c r="Q359" s="9">
        <v>0.84444444444444444</v>
      </c>
      <c r="R359" t="s">
        <v>27</v>
      </c>
      <c r="S359" t="s">
        <v>4789</v>
      </c>
      <c r="T359" t="s">
        <v>4776</v>
      </c>
      <c r="U359">
        <v>298.81</v>
      </c>
      <c r="V359" t="s">
        <v>5500</v>
      </c>
      <c r="W359" t="s">
        <v>4968</v>
      </c>
      <c r="X359" t="s">
        <v>5501</v>
      </c>
      <c r="Y359" t="s">
        <v>5011</v>
      </c>
      <c r="Z359" t="s">
        <v>5265</v>
      </c>
      <c r="AA359" t="s">
        <v>4992</v>
      </c>
    </row>
    <row r="360" spans="1:27" x14ac:dyDescent="0.25">
      <c r="A360" t="s">
        <v>1222</v>
      </c>
      <c r="B360" s="8">
        <v>46006</v>
      </c>
      <c r="C360" t="s">
        <v>513</v>
      </c>
      <c r="D360" t="s">
        <v>871</v>
      </c>
      <c r="E360" t="s">
        <v>400</v>
      </c>
      <c r="F360" t="s">
        <v>1223</v>
      </c>
      <c r="G360">
        <v>4</v>
      </c>
      <c r="H360">
        <v>214.04</v>
      </c>
      <c r="I360">
        <v>5</v>
      </c>
      <c r="J360">
        <v>42.81</v>
      </c>
      <c r="K360">
        <v>813.35</v>
      </c>
      <c r="L360">
        <v>632.24</v>
      </c>
      <c r="M360">
        <v>181.11</v>
      </c>
      <c r="N360" t="s">
        <v>47</v>
      </c>
      <c r="O360" t="s">
        <v>24</v>
      </c>
      <c r="P360" t="s">
        <v>55</v>
      </c>
      <c r="Q360" s="9">
        <v>0.62569444444444444</v>
      </c>
      <c r="R360" t="s">
        <v>49</v>
      </c>
      <c r="S360" t="s">
        <v>4947</v>
      </c>
      <c r="T360" t="s">
        <v>4930</v>
      </c>
      <c r="U360">
        <v>214.04</v>
      </c>
      <c r="V360" t="s">
        <v>5500</v>
      </c>
      <c r="W360" t="s">
        <v>4968</v>
      </c>
      <c r="X360" t="s">
        <v>5326</v>
      </c>
      <c r="Y360" t="s">
        <v>4960</v>
      </c>
      <c r="Z360" t="s">
        <v>5003</v>
      </c>
      <c r="AA360" t="s">
        <v>4962</v>
      </c>
    </row>
    <row r="361" spans="1:27" x14ac:dyDescent="0.25">
      <c r="A361" t="s">
        <v>1938</v>
      </c>
      <c r="B361" s="8">
        <v>46006</v>
      </c>
      <c r="C361" t="s">
        <v>513</v>
      </c>
      <c r="D361" t="s">
        <v>89</v>
      </c>
      <c r="E361" t="s">
        <v>1431</v>
      </c>
      <c r="F361" t="s">
        <v>1436</v>
      </c>
      <c r="G361">
        <v>3</v>
      </c>
      <c r="H361">
        <v>38.659999999999997</v>
      </c>
      <c r="I361">
        <v>0</v>
      </c>
      <c r="J361">
        <v>0</v>
      </c>
      <c r="K361">
        <v>115.98</v>
      </c>
      <c r="L361">
        <v>97.2</v>
      </c>
      <c r="M361">
        <v>18.78</v>
      </c>
      <c r="N361" t="s">
        <v>133</v>
      </c>
      <c r="O361" t="s">
        <v>24</v>
      </c>
      <c r="P361" t="s">
        <v>25</v>
      </c>
      <c r="Q361" s="9">
        <v>0.51111111111111107</v>
      </c>
      <c r="R361" t="s">
        <v>49</v>
      </c>
      <c r="S361" t="s">
        <v>4695</v>
      </c>
      <c r="T361" t="s">
        <v>4672</v>
      </c>
      <c r="U361">
        <v>38.659999999999997</v>
      </c>
      <c r="V361" t="s">
        <v>5500</v>
      </c>
      <c r="W361" t="s">
        <v>4968</v>
      </c>
      <c r="X361" t="s">
        <v>5385</v>
      </c>
      <c r="Y361" t="s">
        <v>4960</v>
      </c>
      <c r="Z361" t="s">
        <v>5386</v>
      </c>
      <c r="AA361" t="s">
        <v>5060</v>
      </c>
    </row>
    <row r="362" spans="1:27" x14ac:dyDescent="0.25">
      <c r="A362" t="s">
        <v>2888</v>
      </c>
      <c r="B362" s="8">
        <v>45973</v>
      </c>
      <c r="C362" t="s">
        <v>2889</v>
      </c>
      <c r="D362" t="s">
        <v>1382</v>
      </c>
      <c r="E362" t="s">
        <v>1905</v>
      </c>
      <c r="F362" t="s">
        <v>510</v>
      </c>
      <c r="G362">
        <v>3</v>
      </c>
      <c r="H362">
        <v>317.99</v>
      </c>
      <c r="I362">
        <v>5</v>
      </c>
      <c r="J362">
        <v>47.7</v>
      </c>
      <c r="K362">
        <v>906.27</v>
      </c>
      <c r="L362">
        <v>705.15</v>
      </c>
      <c r="M362">
        <v>201.12</v>
      </c>
      <c r="N362" t="s">
        <v>133</v>
      </c>
      <c r="O362" t="s">
        <v>24</v>
      </c>
      <c r="P362" t="s">
        <v>33</v>
      </c>
      <c r="Q362" s="9">
        <v>0.5625</v>
      </c>
      <c r="R362" t="s">
        <v>49</v>
      </c>
      <c r="S362" t="s">
        <v>4774</v>
      </c>
      <c r="T362" t="s">
        <v>4752</v>
      </c>
      <c r="U362">
        <v>317.99</v>
      </c>
      <c r="V362" t="s">
        <v>5502</v>
      </c>
      <c r="W362" t="s">
        <v>4968</v>
      </c>
      <c r="X362" t="s">
        <v>5189</v>
      </c>
      <c r="Y362" t="s">
        <v>4960</v>
      </c>
      <c r="Z362" t="s">
        <v>5249</v>
      </c>
      <c r="AA362" t="s">
        <v>5060</v>
      </c>
    </row>
    <row r="363" spans="1:27" x14ac:dyDescent="0.25">
      <c r="A363" t="s">
        <v>4542</v>
      </c>
      <c r="B363" s="8">
        <v>46103</v>
      </c>
      <c r="C363" t="s">
        <v>2262</v>
      </c>
      <c r="D363" t="s">
        <v>284</v>
      </c>
      <c r="E363" t="s">
        <v>465</v>
      </c>
      <c r="F363" t="s">
        <v>4066</v>
      </c>
      <c r="G363">
        <v>4</v>
      </c>
      <c r="H363">
        <v>73.83</v>
      </c>
      <c r="I363">
        <v>10</v>
      </c>
      <c r="J363">
        <v>29.53</v>
      </c>
      <c r="K363">
        <v>305.66000000000003</v>
      </c>
      <c r="L363">
        <v>217.28</v>
      </c>
      <c r="M363">
        <v>88.38</v>
      </c>
      <c r="N363" t="s">
        <v>40</v>
      </c>
      <c r="O363" t="s">
        <v>24</v>
      </c>
      <c r="P363" t="s">
        <v>25</v>
      </c>
      <c r="Q363" s="9">
        <v>0.79791666666666672</v>
      </c>
      <c r="R363" t="s">
        <v>27</v>
      </c>
      <c r="S363" t="s">
        <v>4791</v>
      </c>
      <c r="T363" t="s">
        <v>4776</v>
      </c>
      <c r="U363">
        <v>42.16</v>
      </c>
      <c r="V363" t="s">
        <v>5503</v>
      </c>
      <c r="W363" t="s">
        <v>4968</v>
      </c>
      <c r="X363" t="s">
        <v>5504</v>
      </c>
      <c r="Y363" t="s">
        <v>4970</v>
      </c>
      <c r="Z363" t="s">
        <v>4991</v>
      </c>
      <c r="AA363" t="s">
        <v>4992</v>
      </c>
    </row>
    <row r="364" spans="1:27" x14ac:dyDescent="0.25">
      <c r="A364" t="s">
        <v>3680</v>
      </c>
      <c r="B364" s="8">
        <v>46109</v>
      </c>
      <c r="C364" t="s">
        <v>1349</v>
      </c>
      <c r="D364" t="s">
        <v>555</v>
      </c>
      <c r="E364" t="s">
        <v>321</v>
      </c>
      <c r="F364" t="s">
        <v>1509</v>
      </c>
      <c r="G364">
        <v>5</v>
      </c>
      <c r="H364">
        <v>491.81</v>
      </c>
      <c r="I364">
        <v>20</v>
      </c>
      <c r="J364">
        <v>491.81</v>
      </c>
      <c r="K364">
        <v>2262.33</v>
      </c>
      <c r="L364">
        <v>1827.85</v>
      </c>
      <c r="M364">
        <v>434.48</v>
      </c>
      <c r="N364" t="s">
        <v>133</v>
      </c>
      <c r="O364" t="s">
        <v>24</v>
      </c>
      <c r="P364" t="s">
        <v>25</v>
      </c>
      <c r="Q364" s="9">
        <v>0.7729166666666667</v>
      </c>
      <c r="R364" t="s">
        <v>27</v>
      </c>
      <c r="S364" t="s">
        <v>4797</v>
      </c>
      <c r="T364" t="s">
        <v>4776</v>
      </c>
      <c r="U364">
        <v>491.81</v>
      </c>
      <c r="V364" t="s">
        <v>5505</v>
      </c>
      <c r="W364" t="s">
        <v>4968</v>
      </c>
      <c r="X364" t="s">
        <v>5506</v>
      </c>
      <c r="Y364" t="s">
        <v>4970</v>
      </c>
      <c r="Z364" t="s">
        <v>5507</v>
      </c>
      <c r="AA364" t="s">
        <v>4962</v>
      </c>
    </row>
    <row r="365" spans="1:27" x14ac:dyDescent="0.25">
      <c r="A365" t="s">
        <v>3413</v>
      </c>
      <c r="B365" s="8">
        <v>46037</v>
      </c>
      <c r="C365" t="s">
        <v>1349</v>
      </c>
      <c r="D365" t="s">
        <v>44</v>
      </c>
      <c r="E365" t="s">
        <v>1323</v>
      </c>
      <c r="F365" t="s">
        <v>2870</v>
      </c>
      <c r="G365">
        <v>1</v>
      </c>
      <c r="H365">
        <v>398.25</v>
      </c>
      <c r="I365">
        <v>15</v>
      </c>
      <c r="J365">
        <v>59.74</v>
      </c>
      <c r="K365">
        <v>338.51</v>
      </c>
      <c r="L365">
        <v>236.54</v>
      </c>
      <c r="M365">
        <v>101.97</v>
      </c>
      <c r="N365" t="s">
        <v>133</v>
      </c>
      <c r="O365" t="s">
        <v>24</v>
      </c>
      <c r="P365" t="s">
        <v>25</v>
      </c>
      <c r="Q365" s="9">
        <v>0.86736111111111114</v>
      </c>
      <c r="R365" t="s">
        <v>49</v>
      </c>
      <c r="S365" t="s">
        <v>4650</v>
      </c>
      <c r="T365" t="s">
        <v>4636</v>
      </c>
      <c r="U365">
        <v>398.25</v>
      </c>
      <c r="V365" t="s">
        <v>5505</v>
      </c>
      <c r="W365" t="s">
        <v>4968</v>
      </c>
      <c r="X365" t="s">
        <v>5146</v>
      </c>
      <c r="Y365" t="s">
        <v>4960</v>
      </c>
      <c r="Z365" t="s">
        <v>5147</v>
      </c>
      <c r="AA365" t="s">
        <v>4962</v>
      </c>
    </row>
    <row r="366" spans="1:27" x14ac:dyDescent="0.25">
      <c r="A366" t="s">
        <v>4012</v>
      </c>
      <c r="B366" s="8">
        <v>46113</v>
      </c>
      <c r="C366" t="s">
        <v>1349</v>
      </c>
      <c r="D366" t="s">
        <v>1305</v>
      </c>
      <c r="E366" t="s">
        <v>232</v>
      </c>
      <c r="F366" t="s">
        <v>233</v>
      </c>
      <c r="G366">
        <v>3</v>
      </c>
      <c r="H366">
        <v>490.22</v>
      </c>
      <c r="I366">
        <v>0</v>
      </c>
      <c r="J366">
        <v>0</v>
      </c>
      <c r="K366">
        <v>1691.26</v>
      </c>
      <c r="L366">
        <v>1120.74</v>
      </c>
      <c r="M366">
        <v>570.52</v>
      </c>
      <c r="N366" t="s">
        <v>40</v>
      </c>
      <c r="O366" t="s">
        <v>24</v>
      </c>
      <c r="P366" t="s">
        <v>25</v>
      </c>
      <c r="Q366" s="9">
        <v>0.75347222222222221</v>
      </c>
      <c r="R366" t="s">
        <v>27</v>
      </c>
      <c r="S366" t="s">
        <v>4911</v>
      </c>
      <c r="T366" t="s">
        <v>4908</v>
      </c>
      <c r="U366">
        <v>490.22</v>
      </c>
      <c r="V366" t="s">
        <v>5505</v>
      </c>
      <c r="W366" t="s">
        <v>4968</v>
      </c>
      <c r="X366" t="s">
        <v>5081</v>
      </c>
      <c r="Y366" t="s">
        <v>4970</v>
      </c>
      <c r="Z366" t="s">
        <v>5079</v>
      </c>
      <c r="AA366" t="s">
        <v>4962</v>
      </c>
    </row>
    <row r="367" spans="1:27" x14ac:dyDescent="0.25">
      <c r="A367" t="s">
        <v>1348</v>
      </c>
      <c r="B367" s="8">
        <v>46019</v>
      </c>
      <c r="C367" t="s">
        <v>1349</v>
      </c>
      <c r="D367" t="s">
        <v>856</v>
      </c>
      <c r="E367" t="s">
        <v>309</v>
      </c>
      <c r="F367" t="s">
        <v>1350</v>
      </c>
      <c r="G367">
        <v>1</v>
      </c>
      <c r="H367">
        <v>275.70999999999998</v>
      </c>
      <c r="I367">
        <v>10</v>
      </c>
      <c r="J367">
        <v>27.57</v>
      </c>
      <c r="K367">
        <v>285.36</v>
      </c>
      <c r="L367">
        <v>206.3</v>
      </c>
      <c r="M367">
        <v>79.06</v>
      </c>
      <c r="N367" t="s">
        <v>4971</v>
      </c>
      <c r="O367" t="s">
        <v>24</v>
      </c>
      <c r="P367" t="s">
        <v>25</v>
      </c>
      <c r="Q367" s="9">
        <v>0.57222222222222219</v>
      </c>
      <c r="R367" t="s">
        <v>27</v>
      </c>
      <c r="S367" t="s">
        <v>4825</v>
      </c>
      <c r="T367" t="s">
        <v>4805</v>
      </c>
      <c r="U367">
        <v>275.70999999999998</v>
      </c>
      <c r="V367" t="s">
        <v>5505</v>
      </c>
      <c r="W367" t="s">
        <v>4968</v>
      </c>
      <c r="X367" t="s">
        <v>5508</v>
      </c>
      <c r="Y367" t="s">
        <v>4970</v>
      </c>
      <c r="Z367" t="s">
        <v>5122</v>
      </c>
      <c r="AA367" t="s">
        <v>4962</v>
      </c>
    </row>
    <row r="368" spans="1:27" x14ac:dyDescent="0.25">
      <c r="A368" t="s">
        <v>1028</v>
      </c>
      <c r="B368" s="8">
        <v>46095</v>
      </c>
      <c r="C368" t="s">
        <v>1029</v>
      </c>
      <c r="D368" t="s">
        <v>1030</v>
      </c>
      <c r="E368" t="s">
        <v>1031</v>
      </c>
      <c r="F368" t="s">
        <v>1032</v>
      </c>
      <c r="G368">
        <v>8</v>
      </c>
      <c r="H368">
        <v>309.23</v>
      </c>
      <c r="I368">
        <v>0</v>
      </c>
      <c r="J368">
        <v>0</v>
      </c>
      <c r="K368">
        <v>2844.92</v>
      </c>
      <c r="L368">
        <v>1593.28</v>
      </c>
      <c r="M368">
        <v>1251.6400000000001</v>
      </c>
      <c r="N368" t="s">
        <v>4971</v>
      </c>
      <c r="O368" t="s">
        <v>24</v>
      </c>
      <c r="P368" t="s">
        <v>25</v>
      </c>
      <c r="Q368" s="9">
        <v>0.73888888888888893</v>
      </c>
      <c r="R368" t="s">
        <v>27</v>
      </c>
      <c r="S368" t="s">
        <v>4794</v>
      </c>
      <c r="T368" t="s">
        <v>4776</v>
      </c>
      <c r="U368">
        <v>159.5</v>
      </c>
      <c r="V368" t="s">
        <v>5509</v>
      </c>
      <c r="W368" t="s">
        <v>4958</v>
      </c>
      <c r="X368" t="s">
        <v>5350</v>
      </c>
      <c r="Y368" t="s">
        <v>4970</v>
      </c>
      <c r="Z368" t="s">
        <v>5000</v>
      </c>
      <c r="AA368" t="s">
        <v>4962</v>
      </c>
    </row>
    <row r="369" spans="1:27" x14ac:dyDescent="0.25">
      <c r="A369" t="s">
        <v>4464</v>
      </c>
      <c r="B369" s="8">
        <v>46110</v>
      </c>
      <c r="C369" t="s">
        <v>1029</v>
      </c>
      <c r="D369" t="s">
        <v>1490</v>
      </c>
      <c r="E369" t="s">
        <v>830</v>
      </c>
      <c r="F369" t="s">
        <v>831</v>
      </c>
      <c r="G369">
        <v>4</v>
      </c>
      <c r="H369">
        <v>106.97</v>
      </c>
      <c r="I369">
        <v>20</v>
      </c>
      <c r="J369">
        <v>85.58</v>
      </c>
      <c r="K369">
        <v>393.64</v>
      </c>
      <c r="L369">
        <v>354.88</v>
      </c>
      <c r="M369">
        <v>38.76</v>
      </c>
      <c r="N369" t="s">
        <v>40</v>
      </c>
      <c r="O369" t="s">
        <v>24</v>
      </c>
      <c r="P369" t="s">
        <v>25</v>
      </c>
      <c r="Q369" s="9">
        <v>0.90138888888888891</v>
      </c>
      <c r="R369" t="s">
        <v>27</v>
      </c>
      <c r="S369" t="s">
        <v>4899</v>
      </c>
      <c r="T369" t="s">
        <v>4887</v>
      </c>
      <c r="U369">
        <v>102.51</v>
      </c>
      <c r="V369" t="s">
        <v>5509</v>
      </c>
      <c r="W369" t="s">
        <v>4958</v>
      </c>
      <c r="X369" t="s">
        <v>5402</v>
      </c>
      <c r="Y369" t="s">
        <v>4977</v>
      </c>
      <c r="Z369" t="s">
        <v>5403</v>
      </c>
      <c r="AA369" t="s">
        <v>4962</v>
      </c>
    </row>
    <row r="370" spans="1:27" x14ac:dyDescent="0.25">
      <c r="A370" t="s">
        <v>3830</v>
      </c>
      <c r="B370" s="8">
        <v>46114</v>
      </c>
      <c r="C370" t="s">
        <v>1029</v>
      </c>
      <c r="D370" t="s">
        <v>1668</v>
      </c>
      <c r="E370" t="s">
        <v>102</v>
      </c>
      <c r="F370" t="s">
        <v>103</v>
      </c>
      <c r="G370">
        <v>8</v>
      </c>
      <c r="H370">
        <v>265.54000000000002</v>
      </c>
      <c r="I370">
        <v>0</v>
      </c>
      <c r="J370">
        <v>0</v>
      </c>
      <c r="K370">
        <v>2124.3200000000002</v>
      </c>
      <c r="L370">
        <v>1488.32</v>
      </c>
      <c r="M370">
        <v>636</v>
      </c>
      <c r="N370" t="s">
        <v>23</v>
      </c>
      <c r="O370" t="s">
        <v>24</v>
      </c>
      <c r="P370" t="s">
        <v>25</v>
      </c>
      <c r="Q370" s="9">
        <v>0.65</v>
      </c>
      <c r="R370" t="s">
        <v>49</v>
      </c>
      <c r="S370" t="s">
        <v>4941</v>
      </c>
      <c r="T370" t="s">
        <v>4930</v>
      </c>
      <c r="U370">
        <v>242.22</v>
      </c>
      <c r="V370" t="s">
        <v>5509</v>
      </c>
      <c r="W370" t="s">
        <v>4958</v>
      </c>
      <c r="X370" t="s">
        <v>5510</v>
      </c>
      <c r="Y370" t="s">
        <v>4966</v>
      </c>
      <c r="Z370" t="s">
        <v>5511</v>
      </c>
      <c r="AA370" t="s">
        <v>4962</v>
      </c>
    </row>
    <row r="371" spans="1:27" x14ac:dyDescent="0.25">
      <c r="A371" t="s">
        <v>1588</v>
      </c>
      <c r="B371" s="8">
        <v>46083</v>
      </c>
      <c r="C371" t="s">
        <v>1029</v>
      </c>
      <c r="D371" t="s">
        <v>1539</v>
      </c>
      <c r="E371" t="s">
        <v>816</v>
      </c>
      <c r="F371" t="s">
        <v>1589</v>
      </c>
      <c r="G371">
        <v>3</v>
      </c>
      <c r="H371">
        <v>72.31</v>
      </c>
      <c r="I371">
        <v>5</v>
      </c>
      <c r="J371">
        <v>10.85</v>
      </c>
      <c r="K371">
        <v>206.08</v>
      </c>
      <c r="L371">
        <v>149.97</v>
      </c>
      <c r="M371">
        <v>56.11</v>
      </c>
      <c r="N371" t="s">
        <v>4971</v>
      </c>
      <c r="O371" t="s">
        <v>24</v>
      </c>
      <c r="P371" t="s">
        <v>25</v>
      </c>
      <c r="Q371" s="9">
        <v>0.88958333333333328</v>
      </c>
      <c r="R371" t="s">
        <v>49</v>
      </c>
      <c r="S371" t="s">
        <v>4943</v>
      </c>
      <c r="T371" t="s">
        <v>4930</v>
      </c>
      <c r="U371">
        <v>66.400000000000006</v>
      </c>
      <c r="V371" t="s">
        <v>5509</v>
      </c>
      <c r="W371" t="s">
        <v>4958</v>
      </c>
      <c r="X371" t="s">
        <v>5093</v>
      </c>
      <c r="Y371" t="s">
        <v>5011</v>
      </c>
      <c r="Z371" t="s">
        <v>5094</v>
      </c>
      <c r="AA371" t="s">
        <v>4962</v>
      </c>
    </row>
    <row r="372" spans="1:27" x14ac:dyDescent="0.25">
      <c r="A372" t="s">
        <v>3989</v>
      </c>
      <c r="B372" s="8">
        <v>46040</v>
      </c>
      <c r="C372" t="s">
        <v>1029</v>
      </c>
      <c r="D372" t="s">
        <v>1475</v>
      </c>
      <c r="E372" t="s">
        <v>31</v>
      </c>
      <c r="F372" t="s">
        <v>32</v>
      </c>
      <c r="G372">
        <v>8</v>
      </c>
      <c r="H372">
        <v>189.3</v>
      </c>
      <c r="I372">
        <v>0</v>
      </c>
      <c r="J372">
        <v>0</v>
      </c>
      <c r="K372">
        <v>1741.56</v>
      </c>
      <c r="L372">
        <v>1267.44</v>
      </c>
      <c r="M372">
        <v>474.12</v>
      </c>
      <c r="N372" t="s">
        <v>23</v>
      </c>
      <c r="O372" t="s">
        <v>24</v>
      </c>
      <c r="P372" t="s">
        <v>33</v>
      </c>
      <c r="Q372" s="9">
        <v>0.8930555555555556</v>
      </c>
      <c r="R372" t="s">
        <v>27</v>
      </c>
      <c r="S372" t="s">
        <v>4900</v>
      </c>
      <c r="T372" t="s">
        <v>4887</v>
      </c>
      <c r="U372">
        <v>183.39</v>
      </c>
      <c r="V372" t="s">
        <v>5509</v>
      </c>
      <c r="W372" t="s">
        <v>4958</v>
      </c>
      <c r="X372" t="s">
        <v>5187</v>
      </c>
      <c r="Y372" t="s">
        <v>5007</v>
      </c>
      <c r="Z372" t="s">
        <v>5188</v>
      </c>
      <c r="AA372" t="s">
        <v>4962</v>
      </c>
    </row>
    <row r="373" spans="1:27" x14ac:dyDescent="0.25">
      <c r="A373" t="s">
        <v>4486</v>
      </c>
      <c r="B373" s="8">
        <v>46019</v>
      </c>
      <c r="C373" t="s">
        <v>1029</v>
      </c>
      <c r="D373" t="s">
        <v>314</v>
      </c>
      <c r="E373" t="s">
        <v>309</v>
      </c>
      <c r="F373" t="s">
        <v>450</v>
      </c>
      <c r="G373">
        <v>6</v>
      </c>
      <c r="H373">
        <v>352.68</v>
      </c>
      <c r="I373">
        <v>0</v>
      </c>
      <c r="J373">
        <v>0</v>
      </c>
      <c r="K373">
        <v>2433.4899999999998</v>
      </c>
      <c r="L373">
        <v>1483.5</v>
      </c>
      <c r="M373">
        <v>949.99</v>
      </c>
      <c r="N373" t="s">
        <v>4971</v>
      </c>
      <c r="O373" t="s">
        <v>24</v>
      </c>
      <c r="P373" t="s">
        <v>25</v>
      </c>
      <c r="Q373" s="9">
        <v>0.42291666666666666</v>
      </c>
      <c r="R373" t="s">
        <v>27</v>
      </c>
      <c r="S373" t="s">
        <v>4707</v>
      </c>
      <c r="T373" t="s">
        <v>4703</v>
      </c>
      <c r="U373">
        <v>329.69</v>
      </c>
      <c r="V373" t="s">
        <v>5509</v>
      </c>
      <c r="W373" t="s">
        <v>4958</v>
      </c>
      <c r="X373" t="s">
        <v>5137</v>
      </c>
      <c r="Y373" t="s">
        <v>4966</v>
      </c>
      <c r="Z373" t="s">
        <v>5122</v>
      </c>
      <c r="AA373" t="s">
        <v>4962</v>
      </c>
    </row>
    <row r="374" spans="1:27" x14ac:dyDescent="0.25">
      <c r="A374" t="s">
        <v>4287</v>
      </c>
      <c r="B374" s="8">
        <v>46096</v>
      </c>
      <c r="C374" t="s">
        <v>383</v>
      </c>
      <c r="D374" t="s">
        <v>622</v>
      </c>
      <c r="E374" t="s">
        <v>215</v>
      </c>
      <c r="F374" t="s">
        <v>216</v>
      </c>
      <c r="G374">
        <v>0</v>
      </c>
      <c r="H374">
        <v>359.87</v>
      </c>
      <c r="I374">
        <v>0</v>
      </c>
      <c r="J374">
        <v>0</v>
      </c>
      <c r="K374">
        <v>1241.55</v>
      </c>
      <c r="L374">
        <v>823.83</v>
      </c>
      <c r="M374">
        <v>417.72</v>
      </c>
      <c r="N374" t="s">
        <v>68</v>
      </c>
      <c r="O374" t="s">
        <v>24</v>
      </c>
      <c r="P374" t="s">
        <v>55</v>
      </c>
      <c r="Q374" s="9">
        <v>0.69166666666666665</v>
      </c>
      <c r="R374" t="s">
        <v>27</v>
      </c>
      <c r="S374" t="s">
        <v>4836</v>
      </c>
      <c r="T374" t="s">
        <v>4828</v>
      </c>
      <c r="U374">
        <v>327.08</v>
      </c>
      <c r="V374" t="s">
        <v>5512</v>
      </c>
      <c r="W374" t="s">
        <v>4958</v>
      </c>
      <c r="X374" t="s">
        <v>5168</v>
      </c>
      <c r="Y374" t="s">
        <v>4966</v>
      </c>
      <c r="Z374" t="s">
        <v>5169</v>
      </c>
      <c r="AA374" t="s">
        <v>4962</v>
      </c>
    </row>
    <row r="375" spans="1:27" x14ac:dyDescent="0.25">
      <c r="A375" t="s">
        <v>4090</v>
      </c>
      <c r="B375" s="8">
        <v>46237</v>
      </c>
      <c r="C375" t="s">
        <v>383</v>
      </c>
      <c r="D375" t="s">
        <v>164</v>
      </c>
      <c r="E375" t="s">
        <v>1323</v>
      </c>
      <c r="F375" t="s">
        <v>2870</v>
      </c>
      <c r="G375">
        <v>4</v>
      </c>
      <c r="H375">
        <v>191.42</v>
      </c>
      <c r="I375">
        <v>0</v>
      </c>
      <c r="J375">
        <v>0</v>
      </c>
      <c r="K375">
        <v>880.53</v>
      </c>
      <c r="L375">
        <v>613.67999999999995</v>
      </c>
      <c r="M375">
        <v>266.85000000000002</v>
      </c>
      <c r="N375" t="s">
        <v>133</v>
      </c>
      <c r="O375" t="s">
        <v>24</v>
      </c>
      <c r="P375" t="s">
        <v>55</v>
      </c>
      <c r="Q375" s="9">
        <v>0.91388888888888886</v>
      </c>
      <c r="R375" t="s">
        <v>27</v>
      </c>
      <c r="S375" t="s">
        <v>4861</v>
      </c>
      <c r="T375" t="s">
        <v>4847</v>
      </c>
      <c r="U375">
        <v>191.13</v>
      </c>
      <c r="V375" t="s">
        <v>5512</v>
      </c>
      <c r="W375" t="s">
        <v>4958</v>
      </c>
      <c r="X375" t="s">
        <v>5146</v>
      </c>
      <c r="Y375" t="s">
        <v>4960</v>
      </c>
      <c r="Z375" t="s">
        <v>5147</v>
      </c>
      <c r="AA375" t="s">
        <v>4962</v>
      </c>
    </row>
    <row r="376" spans="1:27" x14ac:dyDescent="0.25">
      <c r="A376" t="s">
        <v>382</v>
      </c>
      <c r="B376" s="8">
        <v>46113</v>
      </c>
      <c r="C376" t="s">
        <v>383</v>
      </c>
      <c r="D376" t="s">
        <v>384</v>
      </c>
      <c r="E376" t="s">
        <v>385</v>
      </c>
      <c r="F376" t="s">
        <v>386</v>
      </c>
      <c r="G376">
        <v>4</v>
      </c>
      <c r="H376">
        <v>416.77</v>
      </c>
      <c r="I376">
        <v>0</v>
      </c>
      <c r="J376">
        <v>0</v>
      </c>
      <c r="K376">
        <v>1917.14</v>
      </c>
      <c r="L376">
        <v>1344.28</v>
      </c>
      <c r="M376">
        <v>572.86</v>
      </c>
      <c r="N376" t="s">
        <v>23</v>
      </c>
      <c r="O376" t="s">
        <v>24</v>
      </c>
      <c r="P376" t="s">
        <v>25</v>
      </c>
      <c r="Q376" s="9">
        <v>0.83888888888888891</v>
      </c>
      <c r="R376" t="s">
        <v>27</v>
      </c>
      <c r="S376" t="s">
        <v>4835</v>
      </c>
      <c r="T376" t="s">
        <v>4828</v>
      </c>
      <c r="U376">
        <v>389.61</v>
      </c>
      <c r="V376" t="s">
        <v>5512</v>
      </c>
      <c r="W376" t="s">
        <v>4958</v>
      </c>
      <c r="X376" t="s">
        <v>5513</v>
      </c>
      <c r="Y376" t="s">
        <v>4960</v>
      </c>
      <c r="Z376" t="s">
        <v>5514</v>
      </c>
      <c r="AA376" t="s">
        <v>4992</v>
      </c>
    </row>
    <row r="377" spans="1:27" x14ac:dyDescent="0.25">
      <c r="A377" t="s">
        <v>2968</v>
      </c>
      <c r="B377" s="8">
        <v>46102</v>
      </c>
      <c r="C377" t="s">
        <v>1545</v>
      </c>
      <c r="D377" t="s">
        <v>242</v>
      </c>
      <c r="E377" t="s">
        <v>1044</v>
      </c>
      <c r="F377" t="s">
        <v>1045</v>
      </c>
      <c r="G377">
        <v>4</v>
      </c>
      <c r="H377">
        <v>80.5</v>
      </c>
      <c r="I377">
        <v>5</v>
      </c>
      <c r="J377">
        <v>16.100000000000001</v>
      </c>
      <c r="K377">
        <v>351.78</v>
      </c>
      <c r="L377">
        <v>249</v>
      </c>
      <c r="M377">
        <v>102.78</v>
      </c>
      <c r="N377" t="s">
        <v>40</v>
      </c>
      <c r="O377" t="s">
        <v>24</v>
      </c>
      <c r="P377" t="s">
        <v>25</v>
      </c>
      <c r="Q377" s="9">
        <v>0.74375000000000002</v>
      </c>
      <c r="R377" t="s">
        <v>27</v>
      </c>
      <c r="S377" t="s">
        <v>4921</v>
      </c>
      <c r="T377" t="s">
        <v>4908</v>
      </c>
      <c r="U377">
        <v>80.5</v>
      </c>
      <c r="V377" t="s">
        <v>5515</v>
      </c>
      <c r="W377" t="s">
        <v>4964</v>
      </c>
      <c r="X377" t="s">
        <v>5516</v>
      </c>
      <c r="Y377" t="s">
        <v>4960</v>
      </c>
      <c r="Z377" t="s">
        <v>5517</v>
      </c>
      <c r="AA377" t="s">
        <v>4992</v>
      </c>
    </row>
    <row r="378" spans="1:27" x14ac:dyDescent="0.25">
      <c r="A378" t="s">
        <v>1544</v>
      </c>
      <c r="B378" s="8">
        <v>46206</v>
      </c>
      <c r="C378" t="s">
        <v>1545</v>
      </c>
      <c r="D378" t="s">
        <v>572</v>
      </c>
      <c r="E378" t="s">
        <v>125</v>
      </c>
      <c r="F378" t="s">
        <v>410</v>
      </c>
      <c r="G378">
        <v>2</v>
      </c>
      <c r="H378">
        <v>46.76</v>
      </c>
      <c r="I378">
        <v>5</v>
      </c>
      <c r="J378">
        <v>4.68</v>
      </c>
      <c r="K378">
        <v>102.17</v>
      </c>
      <c r="L378">
        <v>73.3</v>
      </c>
      <c r="M378">
        <v>28.87</v>
      </c>
      <c r="N378" t="s">
        <v>40</v>
      </c>
      <c r="O378" t="s">
        <v>24</v>
      </c>
      <c r="P378" t="s">
        <v>25</v>
      </c>
      <c r="Q378" s="9">
        <v>0.84791666666666665</v>
      </c>
      <c r="R378" t="s">
        <v>27</v>
      </c>
      <c r="S378" t="s">
        <v>4934</v>
      </c>
      <c r="T378" t="s">
        <v>4930</v>
      </c>
      <c r="U378">
        <v>46.76</v>
      </c>
      <c r="V378" t="s">
        <v>5515</v>
      </c>
      <c r="W378" t="s">
        <v>4964</v>
      </c>
      <c r="X378" t="s">
        <v>5172</v>
      </c>
      <c r="Y378" t="s">
        <v>4966</v>
      </c>
      <c r="Z378" t="s">
        <v>5173</v>
      </c>
      <c r="AA378" t="s">
        <v>4962</v>
      </c>
    </row>
    <row r="379" spans="1:27" x14ac:dyDescent="0.25">
      <c r="A379" t="s">
        <v>1898</v>
      </c>
      <c r="B379" s="8">
        <v>46101</v>
      </c>
      <c r="C379" t="s">
        <v>1206</v>
      </c>
      <c r="D379" t="s">
        <v>686</v>
      </c>
      <c r="E379" t="s">
        <v>78</v>
      </c>
      <c r="F379" t="s">
        <v>79</v>
      </c>
      <c r="G379">
        <v>1</v>
      </c>
      <c r="H379">
        <v>451.89</v>
      </c>
      <c r="I379">
        <v>0</v>
      </c>
      <c r="J379">
        <v>0</v>
      </c>
      <c r="K379">
        <v>451.89</v>
      </c>
      <c r="L379">
        <v>387.16</v>
      </c>
      <c r="M379">
        <v>64.73</v>
      </c>
      <c r="N379" t="s">
        <v>4971</v>
      </c>
      <c r="O379" t="s">
        <v>24</v>
      </c>
      <c r="P379" t="s">
        <v>55</v>
      </c>
      <c r="Q379" s="9">
        <v>0.76944444444444449</v>
      </c>
      <c r="R379" t="s">
        <v>49</v>
      </c>
      <c r="S379" t="s">
        <v>4857</v>
      </c>
      <c r="T379" t="s">
        <v>4847</v>
      </c>
      <c r="U379">
        <v>451.89</v>
      </c>
      <c r="V379" t="s">
        <v>5422</v>
      </c>
      <c r="W379" t="s">
        <v>4968</v>
      </c>
      <c r="X379" t="s">
        <v>5359</v>
      </c>
      <c r="Y379" t="s">
        <v>4960</v>
      </c>
      <c r="Z379" t="s">
        <v>5360</v>
      </c>
      <c r="AA379" t="s">
        <v>4962</v>
      </c>
    </row>
    <row r="380" spans="1:27" x14ac:dyDescent="0.25">
      <c r="A380" t="s">
        <v>4163</v>
      </c>
      <c r="B380" s="8">
        <v>46004</v>
      </c>
      <c r="C380" t="s">
        <v>3423</v>
      </c>
      <c r="D380" t="s">
        <v>1490</v>
      </c>
      <c r="E380" t="s">
        <v>847</v>
      </c>
      <c r="F380" t="s">
        <v>1691</v>
      </c>
      <c r="G380">
        <v>2</v>
      </c>
      <c r="H380">
        <v>102.51</v>
      </c>
      <c r="I380">
        <v>10</v>
      </c>
      <c r="J380">
        <v>20.5</v>
      </c>
      <c r="K380">
        <v>212.2</v>
      </c>
      <c r="L380">
        <v>177.44</v>
      </c>
      <c r="M380">
        <v>34.76</v>
      </c>
      <c r="N380" t="s">
        <v>40</v>
      </c>
      <c r="O380" t="s">
        <v>24</v>
      </c>
      <c r="P380" t="s">
        <v>33</v>
      </c>
      <c r="Q380" s="9">
        <v>0.58333333333333337</v>
      </c>
      <c r="R380" t="s">
        <v>27</v>
      </c>
      <c r="S380" t="s">
        <v>4899</v>
      </c>
      <c r="T380" t="s">
        <v>4887</v>
      </c>
      <c r="U380">
        <v>102.51</v>
      </c>
      <c r="V380" t="s">
        <v>5518</v>
      </c>
      <c r="W380" t="s">
        <v>4968</v>
      </c>
      <c r="X380" t="s">
        <v>5110</v>
      </c>
      <c r="Y380" t="s">
        <v>4966</v>
      </c>
      <c r="Z380" t="s">
        <v>5108</v>
      </c>
      <c r="AA380" t="s">
        <v>5060</v>
      </c>
    </row>
    <row r="381" spans="1:27" x14ac:dyDescent="0.25">
      <c r="A381" t="s">
        <v>3444</v>
      </c>
      <c r="B381" s="8">
        <v>46114</v>
      </c>
      <c r="C381" t="s">
        <v>1332</v>
      </c>
      <c r="D381" t="s">
        <v>44</v>
      </c>
      <c r="E381" t="s">
        <v>1092</v>
      </c>
      <c r="F381" t="s">
        <v>1093</v>
      </c>
      <c r="G381">
        <v>4</v>
      </c>
      <c r="H381">
        <v>398.25</v>
      </c>
      <c r="I381">
        <v>0</v>
      </c>
      <c r="J381">
        <v>0</v>
      </c>
      <c r="K381">
        <v>1593</v>
      </c>
      <c r="L381">
        <v>946.16</v>
      </c>
      <c r="M381">
        <v>646.84</v>
      </c>
      <c r="N381" t="s">
        <v>4971</v>
      </c>
      <c r="O381" t="s">
        <v>24</v>
      </c>
      <c r="P381" t="s">
        <v>25</v>
      </c>
      <c r="Q381" s="9">
        <v>0.60138888888888886</v>
      </c>
      <c r="R381" t="s">
        <v>49</v>
      </c>
      <c r="S381" t="s">
        <v>4650</v>
      </c>
      <c r="T381" t="s">
        <v>4636</v>
      </c>
      <c r="U381">
        <v>398.25</v>
      </c>
      <c r="V381" t="s">
        <v>5519</v>
      </c>
      <c r="W381" t="s">
        <v>4968</v>
      </c>
      <c r="X381" t="s">
        <v>5152</v>
      </c>
      <c r="Y381" t="s">
        <v>5011</v>
      </c>
      <c r="Z381" t="s">
        <v>5150</v>
      </c>
      <c r="AA381" t="s">
        <v>5060</v>
      </c>
    </row>
    <row r="382" spans="1:27" x14ac:dyDescent="0.25">
      <c r="A382" t="s">
        <v>4244</v>
      </c>
      <c r="B382" s="8">
        <v>46111</v>
      </c>
      <c r="C382" t="s">
        <v>3158</v>
      </c>
      <c r="D382" t="s">
        <v>1706</v>
      </c>
      <c r="E382" t="s">
        <v>2224</v>
      </c>
      <c r="F382" t="s">
        <v>1100</v>
      </c>
      <c r="G382">
        <v>5</v>
      </c>
      <c r="H382">
        <v>279.74</v>
      </c>
      <c r="I382">
        <v>0</v>
      </c>
      <c r="J382">
        <v>0</v>
      </c>
      <c r="K382">
        <v>1398.7</v>
      </c>
      <c r="L382">
        <v>1207.2</v>
      </c>
      <c r="M382">
        <v>191.5</v>
      </c>
      <c r="N382" t="s">
        <v>68</v>
      </c>
      <c r="O382" t="s">
        <v>24</v>
      </c>
      <c r="P382" t="s">
        <v>25</v>
      </c>
      <c r="Q382" s="9">
        <v>0.73750000000000004</v>
      </c>
      <c r="R382" t="s">
        <v>49</v>
      </c>
      <c r="S382" t="s">
        <v>4886</v>
      </c>
      <c r="T382" t="s">
        <v>4887</v>
      </c>
      <c r="U382">
        <v>268.32</v>
      </c>
      <c r="V382" t="s">
        <v>5520</v>
      </c>
      <c r="W382" t="s">
        <v>4958</v>
      </c>
      <c r="X382" t="s">
        <v>5469</v>
      </c>
      <c r="Y382" t="s">
        <v>5011</v>
      </c>
      <c r="Z382" t="s">
        <v>5470</v>
      </c>
      <c r="AA382" t="s">
        <v>4992</v>
      </c>
    </row>
    <row r="383" spans="1:27" x14ac:dyDescent="0.25">
      <c r="A383" t="s">
        <v>2674</v>
      </c>
      <c r="B383" s="8">
        <v>46359</v>
      </c>
      <c r="C383" t="s">
        <v>538</v>
      </c>
      <c r="D383" t="s">
        <v>2085</v>
      </c>
      <c r="E383" t="s">
        <v>297</v>
      </c>
      <c r="F383" t="s">
        <v>298</v>
      </c>
      <c r="G383">
        <v>3</v>
      </c>
      <c r="H383">
        <v>402.67</v>
      </c>
      <c r="I383">
        <v>10</v>
      </c>
      <c r="J383">
        <v>120.8</v>
      </c>
      <c r="K383">
        <v>1087.21</v>
      </c>
      <c r="L383">
        <v>957.15</v>
      </c>
      <c r="M383">
        <v>130.06</v>
      </c>
      <c r="N383" t="s">
        <v>40</v>
      </c>
      <c r="O383" t="s">
        <v>24</v>
      </c>
      <c r="P383" t="s">
        <v>33</v>
      </c>
      <c r="Q383" s="9">
        <v>0.78680555555555554</v>
      </c>
      <c r="R383" t="s">
        <v>49</v>
      </c>
      <c r="S383" t="s">
        <v>4670</v>
      </c>
      <c r="T383" t="s">
        <v>4805</v>
      </c>
      <c r="U383">
        <v>392.68</v>
      </c>
      <c r="V383" t="s">
        <v>5521</v>
      </c>
      <c r="W383" t="s">
        <v>4958</v>
      </c>
      <c r="X383" t="s">
        <v>5327</v>
      </c>
      <c r="Y383" t="s">
        <v>4966</v>
      </c>
      <c r="Z383" t="s">
        <v>5084</v>
      </c>
      <c r="AA383" t="s">
        <v>4962</v>
      </c>
    </row>
    <row r="384" spans="1:27" x14ac:dyDescent="0.25">
      <c r="A384" t="s">
        <v>3892</v>
      </c>
      <c r="B384" s="8">
        <v>46100</v>
      </c>
      <c r="C384" t="s">
        <v>538</v>
      </c>
      <c r="D384" t="s">
        <v>290</v>
      </c>
      <c r="E384" t="s">
        <v>1413</v>
      </c>
      <c r="F384" t="s">
        <v>1829</v>
      </c>
      <c r="G384">
        <v>4</v>
      </c>
      <c r="H384">
        <v>232.11</v>
      </c>
      <c r="I384">
        <v>0</v>
      </c>
      <c r="J384">
        <v>0</v>
      </c>
      <c r="K384">
        <v>928.44</v>
      </c>
      <c r="L384">
        <v>622.6</v>
      </c>
      <c r="M384">
        <v>305.83999999999997</v>
      </c>
      <c r="N384" t="s">
        <v>40</v>
      </c>
      <c r="O384" t="s">
        <v>24</v>
      </c>
      <c r="P384" t="s">
        <v>25</v>
      </c>
      <c r="Q384" s="9">
        <v>0.43541666666666667</v>
      </c>
      <c r="R384" t="s">
        <v>49</v>
      </c>
      <c r="S384" t="s">
        <v>4939</v>
      </c>
      <c r="T384" t="s">
        <v>4930</v>
      </c>
      <c r="U384">
        <v>210.36</v>
      </c>
      <c r="V384" t="s">
        <v>5521</v>
      </c>
      <c r="W384" t="s">
        <v>4958</v>
      </c>
      <c r="X384" t="s">
        <v>5463</v>
      </c>
      <c r="Y384" t="s">
        <v>4970</v>
      </c>
      <c r="Z384" t="s">
        <v>5310</v>
      </c>
      <c r="AA384" t="s">
        <v>4962</v>
      </c>
    </row>
    <row r="385" spans="1:27" x14ac:dyDescent="0.25">
      <c r="A385" t="s">
        <v>4006</v>
      </c>
      <c r="B385" s="8">
        <v>46237</v>
      </c>
      <c r="C385" t="s">
        <v>538</v>
      </c>
      <c r="D385" t="s">
        <v>384</v>
      </c>
      <c r="E385" t="s">
        <v>957</v>
      </c>
      <c r="F385" t="s">
        <v>1735</v>
      </c>
      <c r="G385">
        <v>6</v>
      </c>
      <c r="H385">
        <v>401.75</v>
      </c>
      <c r="I385">
        <v>5</v>
      </c>
      <c r="J385">
        <v>120.53</v>
      </c>
      <c r="K385">
        <v>2633.47</v>
      </c>
      <c r="L385">
        <v>2016.42</v>
      </c>
      <c r="M385">
        <v>617.04999999999995</v>
      </c>
      <c r="N385" t="s">
        <v>23</v>
      </c>
      <c r="O385" t="s">
        <v>24</v>
      </c>
      <c r="P385" t="s">
        <v>25</v>
      </c>
      <c r="Q385" s="9">
        <v>0.65486111111111112</v>
      </c>
      <c r="R385" t="s">
        <v>27</v>
      </c>
      <c r="S385" t="s">
        <v>4835</v>
      </c>
      <c r="T385" t="s">
        <v>4828</v>
      </c>
      <c r="U385">
        <v>389.61</v>
      </c>
      <c r="V385" t="s">
        <v>5521</v>
      </c>
      <c r="W385" t="s">
        <v>4958</v>
      </c>
      <c r="X385" t="s">
        <v>5279</v>
      </c>
      <c r="Y385" t="s">
        <v>4960</v>
      </c>
      <c r="Z385" t="s">
        <v>5280</v>
      </c>
      <c r="AA385" t="s">
        <v>4962</v>
      </c>
    </row>
    <row r="386" spans="1:27" x14ac:dyDescent="0.25">
      <c r="A386" t="s">
        <v>4380</v>
      </c>
      <c r="B386" s="8">
        <v>46076</v>
      </c>
      <c r="C386" t="s">
        <v>538</v>
      </c>
      <c r="D386" t="s">
        <v>52</v>
      </c>
      <c r="E386" t="s">
        <v>1744</v>
      </c>
      <c r="F386" t="s">
        <v>1745</v>
      </c>
      <c r="G386">
        <v>6</v>
      </c>
      <c r="H386">
        <v>352.52</v>
      </c>
      <c r="I386">
        <v>10</v>
      </c>
      <c r="J386">
        <v>211.51</v>
      </c>
      <c r="K386">
        <v>1903.61</v>
      </c>
      <c r="L386">
        <v>1476.72</v>
      </c>
      <c r="M386">
        <v>426.89</v>
      </c>
      <c r="N386" t="s">
        <v>23</v>
      </c>
      <c r="O386" t="s">
        <v>24</v>
      </c>
      <c r="P386" t="s">
        <v>55</v>
      </c>
      <c r="Q386" s="9">
        <v>0.90694444444444444</v>
      </c>
      <c r="R386" t="s">
        <v>49</v>
      </c>
      <c r="S386" t="s">
        <v>4701</v>
      </c>
      <c r="T386" t="s">
        <v>4672</v>
      </c>
      <c r="U386">
        <v>313.47000000000003</v>
      </c>
      <c r="V386" t="s">
        <v>5521</v>
      </c>
      <c r="W386" t="s">
        <v>4958</v>
      </c>
      <c r="X386" t="s">
        <v>5471</v>
      </c>
      <c r="Y386" t="s">
        <v>5018</v>
      </c>
      <c r="Z386" t="s">
        <v>5472</v>
      </c>
      <c r="AA386" t="s">
        <v>4992</v>
      </c>
    </row>
    <row r="387" spans="1:27" x14ac:dyDescent="0.25">
      <c r="A387" t="s">
        <v>3406</v>
      </c>
      <c r="B387" s="8">
        <v>46068</v>
      </c>
      <c r="C387" t="s">
        <v>538</v>
      </c>
      <c r="D387" t="s">
        <v>581</v>
      </c>
      <c r="E387" t="s">
        <v>215</v>
      </c>
      <c r="F387" t="s">
        <v>216</v>
      </c>
      <c r="G387">
        <v>7</v>
      </c>
      <c r="H387">
        <v>155.72</v>
      </c>
      <c r="I387">
        <v>0</v>
      </c>
      <c r="J387">
        <v>0</v>
      </c>
      <c r="K387">
        <v>1253.55</v>
      </c>
      <c r="L387">
        <v>748.93</v>
      </c>
      <c r="M387">
        <v>504.62</v>
      </c>
      <c r="N387" t="s">
        <v>68</v>
      </c>
      <c r="O387" t="s">
        <v>345</v>
      </c>
      <c r="P387" t="s">
        <v>25</v>
      </c>
      <c r="Q387" s="9">
        <v>0.85972222222222228</v>
      </c>
      <c r="R387" t="s">
        <v>27</v>
      </c>
      <c r="S387" t="s">
        <v>4710</v>
      </c>
      <c r="T387" t="s">
        <v>4703</v>
      </c>
      <c r="U387">
        <v>139.21</v>
      </c>
      <c r="V387" t="s">
        <v>5521</v>
      </c>
      <c r="W387" t="s">
        <v>4958</v>
      </c>
      <c r="X387" t="s">
        <v>5168</v>
      </c>
      <c r="Y387" t="s">
        <v>4966</v>
      </c>
      <c r="Z387" t="s">
        <v>5169</v>
      </c>
      <c r="AA387" t="s">
        <v>4962</v>
      </c>
    </row>
    <row r="388" spans="1:27" x14ac:dyDescent="0.25">
      <c r="A388" t="s">
        <v>3526</v>
      </c>
      <c r="B388" s="8">
        <v>46008</v>
      </c>
      <c r="C388" t="s">
        <v>2138</v>
      </c>
      <c r="D388" t="s">
        <v>802</v>
      </c>
      <c r="E388" t="s">
        <v>327</v>
      </c>
      <c r="F388" t="s">
        <v>328</v>
      </c>
      <c r="G388">
        <v>8</v>
      </c>
      <c r="H388">
        <v>327.9</v>
      </c>
      <c r="I388">
        <v>10</v>
      </c>
      <c r="J388">
        <v>262.32</v>
      </c>
      <c r="K388">
        <v>2360.88</v>
      </c>
      <c r="L388">
        <v>2005.52</v>
      </c>
      <c r="M388">
        <v>355.36</v>
      </c>
      <c r="N388" t="s">
        <v>4971</v>
      </c>
      <c r="O388" t="s">
        <v>24</v>
      </c>
      <c r="P388" t="s">
        <v>25</v>
      </c>
      <c r="Q388" s="9">
        <v>0.52986111111111112</v>
      </c>
      <c r="R388" t="s">
        <v>49</v>
      </c>
      <c r="S388" t="s">
        <v>4850</v>
      </c>
      <c r="T388" t="s">
        <v>4847</v>
      </c>
      <c r="U388">
        <v>298.68</v>
      </c>
      <c r="V388" t="s">
        <v>5302</v>
      </c>
      <c r="W388" t="s">
        <v>4958</v>
      </c>
      <c r="X388" t="s">
        <v>5215</v>
      </c>
      <c r="Y388" t="s">
        <v>4960</v>
      </c>
      <c r="Z388" t="s">
        <v>5216</v>
      </c>
      <c r="AA388" t="s">
        <v>4962</v>
      </c>
    </row>
    <row r="389" spans="1:27" x14ac:dyDescent="0.25">
      <c r="A389" t="s">
        <v>3076</v>
      </c>
      <c r="B389" s="8">
        <v>46102</v>
      </c>
      <c r="C389" t="s">
        <v>1690</v>
      </c>
      <c r="D389" t="s">
        <v>1658</v>
      </c>
      <c r="E389" t="s">
        <v>114</v>
      </c>
      <c r="F389" t="s">
        <v>115</v>
      </c>
      <c r="G389">
        <v>4</v>
      </c>
      <c r="H389">
        <v>233.47</v>
      </c>
      <c r="I389">
        <v>0</v>
      </c>
      <c r="J389">
        <v>0</v>
      </c>
      <c r="K389">
        <v>1073.96</v>
      </c>
      <c r="L389">
        <v>755.92</v>
      </c>
      <c r="M389">
        <v>318.04000000000002</v>
      </c>
      <c r="N389" t="s">
        <v>47</v>
      </c>
      <c r="O389" t="s">
        <v>345</v>
      </c>
      <c r="P389" t="s">
        <v>25</v>
      </c>
      <c r="Q389" s="9">
        <v>0.71180555555555558</v>
      </c>
      <c r="R389" t="s">
        <v>27</v>
      </c>
      <c r="S389" t="s">
        <v>4804</v>
      </c>
      <c r="T389" t="s">
        <v>4805</v>
      </c>
      <c r="U389">
        <v>233.47</v>
      </c>
      <c r="V389" t="s">
        <v>5522</v>
      </c>
      <c r="W389" t="s">
        <v>4968</v>
      </c>
      <c r="X389" t="s">
        <v>5523</v>
      </c>
      <c r="Y389" t="s">
        <v>4966</v>
      </c>
      <c r="Z389" t="s">
        <v>5524</v>
      </c>
      <c r="AA389" t="s">
        <v>4962</v>
      </c>
    </row>
    <row r="390" spans="1:27" x14ac:dyDescent="0.25">
      <c r="A390" t="s">
        <v>3842</v>
      </c>
      <c r="B390" s="8">
        <v>46206</v>
      </c>
      <c r="C390" t="s">
        <v>3843</v>
      </c>
      <c r="D390" t="s">
        <v>264</v>
      </c>
      <c r="E390" t="s">
        <v>504</v>
      </c>
      <c r="F390" t="s">
        <v>1390</v>
      </c>
      <c r="G390">
        <v>1</v>
      </c>
      <c r="H390">
        <v>383.51</v>
      </c>
      <c r="I390">
        <v>0</v>
      </c>
      <c r="J390">
        <v>0</v>
      </c>
      <c r="K390">
        <v>441.04</v>
      </c>
      <c r="L390">
        <v>285.89999999999998</v>
      </c>
      <c r="M390">
        <v>155.13999999999999</v>
      </c>
      <c r="N390" t="s">
        <v>47</v>
      </c>
      <c r="O390" t="s">
        <v>24</v>
      </c>
      <c r="P390" t="s">
        <v>25</v>
      </c>
      <c r="Q390" s="9">
        <v>0.79791666666666672</v>
      </c>
      <c r="R390" t="s">
        <v>27</v>
      </c>
      <c r="S390" t="s">
        <v>4702</v>
      </c>
      <c r="T390" t="s">
        <v>4703</v>
      </c>
      <c r="U390">
        <v>383.51</v>
      </c>
      <c r="V390" t="s">
        <v>5525</v>
      </c>
      <c r="W390" t="s">
        <v>4964</v>
      </c>
      <c r="X390" t="s">
        <v>5526</v>
      </c>
      <c r="Y390" t="s">
        <v>4977</v>
      </c>
      <c r="Z390" t="s">
        <v>5349</v>
      </c>
      <c r="AA390" t="s">
        <v>5060</v>
      </c>
    </row>
    <row r="391" spans="1:27" x14ac:dyDescent="0.25">
      <c r="A391" t="s">
        <v>3049</v>
      </c>
      <c r="B391" s="8">
        <v>46236</v>
      </c>
      <c r="C391" t="s">
        <v>1594</v>
      </c>
      <c r="D391" t="s">
        <v>158</v>
      </c>
      <c r="E391" t="s">
        <v>21</v>
      </c>
      <c r="F391" t="s">
        <v>947</v>
      </c>
      <c r="G391">
        <v>2</v>
      </c>
      <c r="H391">
        <v>306.62</v>
      </c>
      <c r="I391">
        <v>5</v>
      </c>
      <c r="J391">
        <v>30.66</v>
      </c>
      <c r="K391">
        <v>669.97</v>
      </c>
      <c r="L391">
        <v>519.86</v>
      </c>
      <c r="M391">
        <v>150.11000000000001</v>
      </c>
      <c r="N391" t="s">
        <v>133</v>
      </c>
      <c r="O391" t="s">
        <v>24</v>
      </c>
      <c r="P391" t="s">
        <v>55</v>
      </c>
      <c r="Q391" s="9">
        <v>0.43402777777777779</v>
      </c>
      <c r="R391" t="s">
        <v>27</v>
      </c>
      <c r="S391" t="s">
        <v>4871</v>
      </c>
      <c r="T391" t="s">
        <v>4864</v>
      </c>
      <c r="U391">
        <v>306.62</v>
      </c>
      <c r="V391" t="s">
        <v>5483</v>
      </c>
      <c r="W391" t="s">
        <v>4968</v>
      </c>
      <c r="X391" t="s">
        <v>5092</v>
      </c>
      <c r="Y391" t="s">
        <v>4966</v>
      </c>
      <c r="Z391" t="s">
        <v>5133</v>
      </c>
      <c r="AA391" t="s">
        <v>4962</v>
      </c>
    </row>
    <row r="392" spans="1:27" x14ac:dyDescent="0.25">
      <c r="A392" t="s">
        <v>1593</v>
      </c>
      <c r="B392" s="8">
        <v>46019</v>
      </c>
      <c r="C392" t="s">
        <v>1594</v>
      </c>
      <c r="D392" t="s">
        <v>518</v>
      </c>
      <c r="E392" t="s">
        <v>114</v>
      </c>
      <c r="F392" t="s">
        <v>115</v>
      </c>
      <c r="G392">
        <v>4</v>
      </c>
      <c r="H392">
        <v>404.97</v>
      </c>
      <c r="I392">
        <v>0</v>
      </c>
      <c r="J392">
        <v>0</v>
      </c>
      <c r="K392">
        <v>1862.86</v>
      </c>
      <c r="L392">
        <v>1364.96</v>
      </c>
      <c r="M392">
        <v>497.9</v>
      </c>
      <c r="N392" t="s">
        <v>68</v>
      </c>
      <c r="O392" t="s">
        <v>24</v>
      </c>
      <c r="P392" t="s">
        <v>25</v>
      </c>
      <c r="Q392" s="9">
        <v>0.84652777777777777</v>
      </c>
      <c r="R392" t="s">
        <v>27</v>
      </c>
      <c r="S392" t="s">
        <v>4840</v>
      </c>
      <c r="T392" t="s">
        <v>4828</v>
      </c>
      <c r="U392">
        <v>404.97</v>
      </c>
      <c r="V392" t="s">
        <v>5483</v>
      </c>
      <c r="W392" t="s">
        <v>4968</v>
      </c>
      <c r="X392" t="s">
        <v>5523</v>
      </c>
      <c r="Y392" t="s">
        <v>4966</v>
      </c>
      <c r="Z392" t="s">
        <v>5524</v>
      </c>
      <c r="AA392" t="s">
        <v>4962</v>
      </c>
    </row>
    <row r="393" spans="1:27" x14ac:dyDescent="0.25">
      <c r="A393" t="s">
        <v>2104</v>
      </c>
      <c r="B393" s="8">
        <v>46017</v>
      </c>
      <c r="C393" t="s">
        <v>1594</v>
      </c>
      <c r="D393" t="s">
        <v>871</v>
      </c>
      <c r="E393" t="s">
        <v>372</v>
      </c>
      <c r="F393" t="s">
        <v>373</v>
      </c>
      <c r="G393">
        <v>2</v>
      </c>
      <c r="H393">
        <v>214.04</v>
      </c>
      <c r="I393">
        <v>0</v>
      </c>
      <c r="J393">
        <v>0</v>
      </c>
      <c r="K393">
        <v>428.08</v>
      </c>
      <c r="L393">
        <v>316.12</v>
      </c>
      <c r="M393">
        <v>111.96</v>
      </c>
      <c r="N393" t="s">
        <v>4971</v>
      </c>
      <c r="O393" t="s">
        <v>24</v>
      </c>
      <c r="P393" t="s">
        <v>25</v>
      </c>
      <c r="Q393" s="9">
        <v>0.62569444444444444</v>
      </c>
      <c r="R393" t="s">
        <v>49</v>
      </c>
      <c r="S393" t="s">
        <v>4947</v>
      </c>
      <c r="T393" t="s">
        <v>4930</v>
      </c>
      <c r="U393">
        <v>214.04</v>
      </c>
      <c r="V393" t="s">
        <v>5483</v>
      </c>
      <c r="W393" t="s">
        <v>4968</v>
      </c>
      <c r="X393" t="s">
        <v>5258</v>
      </c>
      <c r="Y393" t="s">
        <v>4966</v>
      </c>
      <c r="Z393" t="s">
        <v>5259</v>
      </c>
      <c r="AA393" t="s">
        <v>5060</v>
      </c>
    </row>
    <row r="394" spans="1:27" x14ac:dyDescent="0.25">
      <c r="A394" t="s">
        <v>4589</v>
      </c>
      <c r="B394" s="8">
        <v>45973</v>
      </c>
      <c r="C394" t="s">
        <v>1594</v>
      </c>
      <c r="D394" t="s">
        <v>1305</v>
      </c>
      <c r="E394" t="s">
        <v>291</v>
      </c>
      <c r="F394" t="s">
        <v>233</v>
      </c>
      <c r="G394">
        <v>3</v>
      </c>
      <c r="H394">
        <v>490.22</v>
      </c>
      <c r="I394">
        <v>0</v>
      </c>
      <c r="J394">
        <v>0</v>
      </c>
      <c r="K394">
        <v>1470.66</v>
      </c>
      <c r="L394">
        <v>1120.74</v>
      </c>
      <c r="M394">
        <v>349.92</v>
      </c>
      <c r="N394" t="s">
        <v>133</v>
      </c>
      <c r="O394" t="s">
        <v>24</v>
      </c>
      <c r="P394" t="s">
        <v>25</v>
      </c>
      <c r="Q394" s="9">
        <v>0.51180555555555551</v>
      </c>
      <c r="R394" t="s">
        <v>49</v>
      </c>
      <c r="S394" t="s">
        <v>4911</v>
      </c>
      <c r="T394" t="s">
        <v>4908</v>
      </c>
      <c r="U394">
        <v>490.22</v>
      </c>
      <c r="V394" t="s">
        <v>5483</v>
      </c>
      <c r="W394" t="s">
        <v>4968</v>
      </c>
      <c r="X394" t="s">
        <v>5081</v>
      </c>
      <c r="Y394" t="s">
        <v>4970</v>
      </c>
      <c r="Z394" t="s">
        <v>5131</v>
      </c>
      <c r="AA394" t="s">
        <v>4962</v>
      </c>
    </row>
    <row r="395" spans="1:27" x14ac:dyDescent="0.25">
      <c r="A395" t="s">
        <v>2712</v>
      </c>
      <c r="B395" s="8">
        <v>46236</v>
      </c>
      <c r="C395" t="s">
        <v>750</v>
      </c>
      <c r="D395" t="s">
        <v>124</v>
      </c>
      <c r="E395" t="s">
        <v>671</v>
      </c>
      <c r="F395" t="s">
        <v>662</v>
      </c>
      <c r="G395">
        <v>6</v>
      </c>
      <c r="H395">
        <v>448</v>
      </c>
      <c r="I395">
        <v>15</v>
      </c>
      <c r="J395">
        <v>403.2</v>
      </c>
      <c r="K395">
        <v>2627.52</v>
      </c>
      <c r="L395">
        <v>1916.22</v>
      </c>
      <c r="M395">
        <v>711.3</v>
      </c>
      <c r="N395" t="s">
        <v>40</v>
      </c>
      <c r="O395" t="s">
        <v>24</v>
      </c>
      <c r="P395" t="s">
        <v>25</v>
      </c>
      <c r="Q395" s="9">
        <v>0.71458333333333335</v>
      </c>
      <c r="R395" t="s">
        <v>27</v>
      </c>
      <c r="S395" t="s">
        <v>4697</v>
      </c>
      <c r="T395" t="s">
        <v>4672</v>
      </c>
      <c r="U395">
        <v>397.22</v>
      </c>
      <c r="V395" t="s">
        <v>5527</v>
      </c>
      <c r="W395" t="s">
        <v>4958</v>
      </c>
      <c r="X395" t="s">
        <v>5528</v>
      </c>
      <c r="Y395" t="s">
        <v>4960</v>
      </c>
      <c r="Z395" t="s">
        <v>5529</v>
      </c>
      <c r="AA395" t="s">
        <v>5060</v>
      </c>
    </row>
    <row r="396" spans="1:27" x14ac:dyDescent="0.25">
      <c r="A396" t="s">
        <v>3975</v>
      </c>
      <c r="B396" s="8">
        <v>46047</v>
      </c>
      <c r="C396" t="s">
        <v>3976</v>
      </c>
      <c r="D396" t="s">
        <v>170</v>
      </c>
      <c r="E396" t="s">
        <v>567</v>
      </c>
      <c r="F396" t="s">
        <v>3426</v>
      </c>
      <c r="G396">
        <v>1</v>
      </c>
      <c r="H396">
        <v>225.45</v>
      </c>
      <c r="I396">
        <v>0</v>
      </c>
      <c r="J396">
        <v>0</v>
      </c>
      <c r="K396">
        <v>259.27</v>
      </c>
      <c r="L396">
        <v>190.9</v>
      </c>
      <c r="M396">
        <v>68.37</v>
      </c>
      <c r="N396" t="s">
        <v>133</v>
      </c>
      <c r="O396" t="s">
        <v>24</v>
      </c>
      <c r="P396" t="s">
        <v>25</v>
      </c>
      <c r="Q396" s="9">
        <v>0.71319444444444446</v>
      </c>
      <c r="R396" t="s">
        <v>27</v>
      </c>
      <c r="S396" t="s">
        <v>4876</v>
      </c>
      <c r="T396" t="s">
        <v>4864</v>
      </c>
      <c r="U396">
        <v>225.45</v>
      </c>
      <c r="V396" t="s">
        <v>5530</v>
      </c>
      <c r="W396" t="s">
        <v>4964</v>
      </c>
      <c r="X396" t="s">
        <v>5531</v>
      </c>
      <c r="Y396" t="s">
        <v>4960</v>
      </c>
      <c r="Z396" t="s">
        <v>5353</v>
      </c>
      <c r="AA396" t="s">
        <v>4962</v>
      </c>
    </row>
    <row r="397" spans="1:27" x14ac:dyDescent="0.25">
      <c r="A397" t="s">
        <v>3662</v>
      </c>
      <c r="B397" s="8">
        <v>46097</v>
      </c>
      <c r="C397" t="s">
        <v>1769</v>
      </c>
      <c r="D397" t="s">
        <v>856</v>
      </c>
      <c r="E397" t="s">
        <v>671</v>
      </c>
      <c r="F397" t="s">
        <v>239</v>
      </c>
      <c r="G397">
        <v>5</v>
      </c>
      <c r="H397">
        <v>275.70999999999998</v>
      </c>
      <c r="I397">
        <v>20</v>
      </c>
      <c r="J397">
        <v>275.70999999999998</v>
      </c>
      <c r="K397">
        <v>1102.8399999999999</v>
      </c>
      <c r="L397">
        <v>1031.5</v>
      </c>
      <c r="M397">
        <v>71.34</v>
      </c>
      <c r="N397" t="s">
        <v>23</v>
      </c>
      <c r="O397" t="s">
        <v>24</v>
      </c>
      <c r="P397" t="s">
        <v>55</v>
      </c>
      <c r="Q397" s="9">
        <v>0.52847222222222223</v>
      </c>
      <c r="R397" t="s">
        <v>49</v>
      </c>
      <c r="S397" t="s">
        <v>4825</v>
      </c>
      <c r="T397" t="s">
        <v>4805</v>
      </c>
      <c r="U397">
        <v>275.70999999999998</v>
      </c>
      <c r="V397" t="s">
        <v>5532</v>
      </c>
      <c r="W397" t="s">
        <v>4968</v>
      </c>
      <c r="X397" t="s">
        <v>5015</v>
      </c>
      <c r="Y397" t="s">
        <v>4966</v>
      </c>
      <c r="Z397" t="s">
        <v>5529</v>
      </c>
      <c r="AA397" t="s">
        <v>5060</v>
      </c>
    </row>
    <row r="398" spans="1:27" x14ac:dyDescent="0.25">
      <c r="A398" t="s">
        <v>4075</v>
      </c>
      <c r="B398" s="8">
        <v>46011</v>
      </c>
      <c r="C398" t="s">
        <v>1769</v>
      </c>
      <c r="D398" t="s">
        <v>337</v>
      </c>
      <c r="E398" t="s">
        <v>96</v>
      </c>
      <c r="F398" t="s">
        <v>97</v>
      </c>
      <c r="G398">
        <v>3</v>
      </c>
      <c r="H398">
        <v>186.38</v>
      </c>
      <c r="I398">
        <v>20</v>
      </c>
      <c r="J398">
        <v>111.83</v>
      </c>
      <c r="K398">
        <v>514.41</v>
      </c>
      <c r="L398">
        <v>406.98</v>
      </c>
      <c r="M398">
        <v>107.43</v>
      </c>
      <c r="N398" t="s">
        <v>133</v>
      </c>
      <c r="O398" t="s">
        <v>24</v>
      </c>
      <c r="P398" t="s">
        <v>25</v>
      </c>
      <c r="Q398" s="9">
        <v>0.79374999999999996</v>
      </c>
      <c r="R398" t="s">
        <v>27</v>
      </c>
      <c r="S398" t="s">
        <v>4799</v>
      </c>
      <c r="T398" t="s">
        <v>4776</v>
      </c>
      <c r="U398">
        <v>186.38</v>
      </c>
      <c r="V398" t="s">
        <v>5532</v>
      </c>
      <c r="W398" t="s">
        <v>4968</v>
      </c>
      <c r="X398" t="s">
        <v>5533</v>
      </c>
      <c r="Y398" t="s">
        <v>4966</v>
      </c>
      <c r="Z398" t="s">
        <v>5534</v>
      </c>
      <c r="AA398" t="s">
        <v>4992</v>
      </c>
    </row>
    <row r="399" spans="1:27" x14ac:dyDescent="0.25">
      <c r="A399" t="s">
        <v>3301</v>
      </c>
      <c r="B399" s="8">
        <v>46016</v>
      </c>
      <c r="C399" t="s">
        <v>855</v>
      </c>
      <c r="D399" t="s">
        <v>1658</v>
      </c>
      <c r="E399" t="s">
        <v>400</v>
      </c>
      <c r="F399" t="s">
        <v>1223</v>
      </c>
      <c r="G399">
        <v>4</v>
      </c>
      <c r="H399">
        <v>247.03</v>
      </c>
      <c r="I399">
        <v>5</v>
      </c>
      <c r="J399">
        <v>49.41</v>
      </c>
      <c r="K399">
        <v>938.71</v>
      </c>
      <c r="L399">
        <v>755.92</v>
      </c>
      <c r="M399">
        <v>182.79</v>
      </c>
      <c r="N399" t="s">
        <v>47</v>
      </c>
      <c r="O399" t="s">
        <v>345</v>
      </c>
      <c r="P399" t="s">
        <v>25</v>
      </c>
      <c r="Q399" s="9">
        <v>0.63402777777777775</v>
      </c>
      <c r="R399" t="s">
        <v>49</v>
      </c>
      <c r="S399" t="s">
        <v>4804</v>
      </c>
      <c r="T399" t="s">
        <v>4805</v>
      </c>
      <c r="U399">
        <v>233.47</v>
      </c>
      <c r="V399" t="s">
        <v>5535</v>
      </c>
      <c r="W399" t="s">
        <v>4958</v>
      </c>
      <c r="X399" t="s">
        <v>5326</v>
      </c>
      <c r="Y399" t="s">
        <v>4960</v>
      </c>
      <c r="Z399" t="s">
        <v>5003</v>
      </c>
      <c r="AA399" t="s">
        <v>4962</v>
      </c>
    </row>
    <row r="400" spans="1:27" x14ac:dyDescent="0.25">
      <c r="A400" t="s">
        <v>1924</v>
      </c>
      <c r="B400" s="8">
        <v>46012</v>
      </c>
      <c r="C400" t="s">
        <v>855</v>
      </c>
      <c r="D400" t="s">
        <v>170</v>
      </c>
      <c r="E400" t="s">
        <v>600</v>
      </c>
      <c r="F400" t="s">
        <v>577</v>
      </c>
      <c r="G400">
        <v>7</v>
      </c>
      <c r="H400">
        <v>230.21</v>
      </c>
      <c r="I400">
        <v>0</v>
      </c>
      <c r="J400">
        <v>0</v>
      </c>
      <c r="K400">
        <v>1853.19</v>
      </c>
      <c r="L400">
        <v>1336.3</v>
      </c>
      <c r="M400">
        <v>516.89</v>
      </c>
      <c r="N400" t="s">
        <v>40</v>
      </c>
      <c r="O400" t="s">
        <v>24</v>
      </c>
      <c r="P400" t="s">
        <v>25</v>
      </c>
      <c r="Q400" s="9">
        <v>0.46458333333333335</v>
      </c>
      <c r="R400" t="s">
        <v>27</v>
      </c>
      <c r="S400" t="s">
        <v>4876</v>
      </c>
      <c r="T400" t="s">
        <v>4864</v>
      </c>
      <c r="U400">
        <v>225.45</v>
      </c>
      <c r="V400" t="s">
        <v>5535</v>
      </c>
      <c r="W400" t="s">
        <v>4958</v>
      </c>
      <c r="X400" t="s">
        <v>5219</v>
      </c>
      <c r="Y400" t="s">
        <v>5011</v>
      </c>
      <c r="Z400" t="s">
        <v>5536</v>
      </c>
      <c r="AA400" t="s">
        <v>4962</v>
      </c>
    </row>
    <row r="401" spans="1:27" x14ac:dyDescent="0.25">
      <c r="A401" t="s">
        <v>854</v>
      </c>
      <c r="B401" s="8">
        <v>46011</v>
      </c>
      <c r="C401" t="s">
        <v>855</v>
      </c>
      <c r="D401" t="s">
        <v>856</v>
      </c>
      <c r="E401" t="s">
        <v>857</v>
      </c>
      <c r="F401" t="s">
        <v>121</v>
      </c>
      <c r="G401">
        <v>6</v>
      </c>
      <c r="H401">
        <v>276.49</v>
      </c>
      <c r="I401">
        <v>0</v>
      </c>
      <c r="J401">
        <v>0</v>
      </c>
      <c r="K401">
        <v>1907.78</v>
      </c>
      <c r="L401">
        <v>1237.8</v>
      </c>
      <c r="M401">
        <v>669.98</v>
      </c>
      <c r="N401" t="s">
        <v>133</v>
      </c>
      <c r="O401" t="s">
        <v>24</v>
      </c>
      <c r="P401" t="s">
        <v>25</v>
      </c>
      <c r="Q401" s="9">
        <v>0.52569444444444446</v>
      </c>
      <c r="R401" t="s">
        <v>27</v>
      </c>
      <c r="S401" t="s">
        <v>4825</v>
      </c>
      <c r="T401" t="s">
        <v>4805</v>
      </c>
      <c r="U401">
        <v>275.70999999999998</v>
      </c>
      <c r="V401" t="s">
        <v>5535</v>
      </c>
      <c r="W401" t="s">
        <v>4958</v>
      </c>
      <c r="X401" t="s">
        <v>5036</v>
      </c>
      <c r="Y401" t="s">
        <v>5007</v>
      </c>
      <c r="Z401" t="s">
        <v>5037</v>
      </c>
      <c r="AA401" t="s">
        <v>4962</v>
      </c>
    </row>
    <row r="402" spans="1:27" x14ac:dyDescent="0.25">
      <c r="A402" t="s">
        <v>1111</v>
      </c>
      <c r="B402" s="8">
        <v>46106</v>
      </c>
      <c r="C402" t="s">
        <v>477</v>
      </c>
      <c r="D402" t="s">
        <v>1112</v>
      </c>
      <c r="E402" t="s">
        <v>238</v>
      </c>
      <c r="F402" t="s">
        <v>1113</v>
      </c>
      <c r="G402">
        <v>4</v>
      </c>
      <c r="H402">
        <v>399.72</v>
      </c>
      <c r="I402">
        <v>0</v>
      </c>
      <c r="J402">
        <v>0</v>
      </c>
      <c r="K402">
        <v>1598.88</v>
      </c>
      <c r="L402">
        <v>1297.92</v>
      </c>
      <c r="M402">
        <v>300.95999999999998</v>
      </c>
      <c r="N402" t="s">
        <v>68</v>
      </c>
      <c r="O402" t="s">
        <v>345</v>
      </c>
      <c r="P402" t="s">
        <v>25</v>
      </c>
      <c r="Q402" s="9">
        <v>0.58194444444444449</v>
      </c>
      <c r="R402" t="s">
        <v>49</v>
      </c>
      <c r="S402" t="s">
        <v>4904</v>
      </c>
      <c r="T402" t="s">
        <v>4887</v>
      </c>
      <c r="U402">
        <v>360.52</v>
      </c>
      <c r="V402" t="s">
        <v>5537</v>
      </c>
      <c r="W402" t="s">
        <v>4958</v>
      </c>
      <c r="X402" t="s">
        <v>5481</v>
      </c>
      <c r="Y402" t="s">
        <v>4960</v>
      </c>
      <c r="Z402" t="s">
        <v>5073</v>
      </c>
      <c r="AA402" t="s">
        <v>4962</v>
      </c>
    </row>
    <row r="403" spans="1:27" x14ac:dyDescent="0.25">
      <c r="A403" t="s">
        <v>2049</v>
      </c>
      <c r="B403" s="8">
        <v>46104</v>
      </c>
      <c r="C403" t="s">
        <v>2050</v>
      </c>
      <c r="D403" t="s">
        <v>1329</v>
      </c>
      <c r="E403" t="s">
        <v>2051</v>
      </c>
      <c r="F403" t="s">
        <v>1996</v>
      </c>
      <c r="G403">
        <v>7</v>
      </c>
      <c r="H403">
        <v>56.88</v>
      </c>
      <c r="I403">
        <v>20</v>
      </c>
      <c r="J403">
        <v>79.63</v>
      </c>
      <c r="K403">
        <v>318.52999999999997</v>
      </c>
      <c r="L403">
        <v>314.72000000000003</v>
      </c>
      <c r="M403">
        <v>3.81</v>
      </c>
      <c r="N403" t="s">
        <v>40</v>
      </c>
      <c r="O403" t="s">
        <v>24</v>
      </c>
      <c r="P403" t="s">
        <v>25</v>
      </c>
      <c r="Q403" s="9">
        <v>0.60277777777777775</v>
      </c>
      <c r="R403" t="s">
        <v>49</v>
      </c>
      <c r="S403" t="s">
        <v>4826</v>
      </c>
      <c r="T403" t="s">
        <v>4805</v>
      </c>
      <c r="U403">
        <v>55.81</v>
      </c>
      <c r="V403" t="s">
        <v>5538</v>
      </c>
      <c r="W403" t="s">
        <v>4958</v>
      </c>
      <c r="X403" t="s">
        <v>5395</v>
      </c>
      <c r="Y403" t="s">
        <v>4966</v>
      </c>
      <c r="Z403" t="s">
        <v>5396</v>
      </c>
      <c r="AA403" t="s">
        <v>5163</v>
      </c>
    </row>
    <row r="404" spans="1:27" x14ac:dyDescent="0.25">
      <c r="A404" t="s">
        <v>3454</v>
      </c>
      <c r="B404" s="8">
        <v>46018</v>
      </c>
      <c r="C404" t="s">
        <v>2050</v>
      </c>
      <c r="D404" t="s">
        <v>44</v>
      </c>
      <c r="E404" t="s">
        <v>1343</v>
      </c>
      <c r="F404" t="s">
        <v>1344</v>
      </c>
      <c r="G404">
        <v>7</v>
      </c>
      <c r="H404">
        <v>441.15</v>
      </c>
      <c r="I404">
        <v>0</v>
      </c>
      <c r="J404">
        <v>0</v>
      </c>
      <c r="K404">
        <v>3551.26</v>
      </c>
      <c r="L404">
        <v>1655.78</v>
      </c>
      <c r="M404">
        <v>1895.48</v>
      </c>
      <c r="N404" t="s">
        <v>4971</v>
      </c>
      <c r="O404" t="s">
        <v>24</v>
      </c>
      <c r="P404" t="s">
        <v>25</v>
      </c>
      <c r="Q404" s="9">
        <v>0.41875000000000001</v>
      </c>
      <c r="R404" t="s">
        <v>27</v>
      </c>
      <c r="S404" t="s">
        <v>4650</v>
      </c>
      <c r="T404" t="s">
        <v>4636</v>
      </c>
      <c r="U404">
        <v>398.25</v>
      </c>
      <c r="V404" t="s">
        <v>5538</v>
      </c>
      <c r="W404" t="s">
        <v>4958</v>
      </c>
      <c r="X404" t="s">
        <v>5228</v>
      </c>
      <c r="Y404" t="s">
        <v>4960</v>
      </c>
      <c r="Z404" t="s">
        <v>5229</v>
      </c>
      <c r="AA404" t="s">
        <v>5060</v>
      </c>
    </row>
    <row r="405" spans="1:27" x14ac:dyDescent="0.25">
      <c r="A405" t="s">
        <v>3556</v>
      </c>
      <c r="B405" s="8">
        <v>46022</v>
      </c>
      <c r="C405" t="s">
        <v>916</v>
      </c>
      <c r="D405" t="s">
        <v>302</v>
      </c>
      <c r="E405" t="s">
        <v>254</v>
      </c>
      <c r="F405" t="s">
        <v>255</v>
      </c>
      <c r="G405">
        <v>5</v>
      </c>
      <c r="H405">
        <v>343.56</v>
      </c>
      <c r="I405">
        <v>0</v>
      </c>
      <c r="J405">
        <v>0</v>
      </c>
      <c r="K405">
        <v>1717.8</v>
      </c>
      <c r="L405">
        <v>1081.5999999999999</v>
      </c>
      <c r="M405">
        <v>636.20000000000005</v>
      </c>
      <c r="N405" t="s">
        <v>133</v>
      </c>
      <c r="O405" t="s">
        <v>24</v>
      </c>
      <c r="P405" t="s">
        <v>25</v>
      </c>
      <c r="Q405" s="9">
        <v>0.73750000000000004</v>
      </c>
      <c r="R405" t="s">
        <v>49</v>
      </c>
      <c r="S405" t="s">
        <v>4655</v>
      </c>
      <c r="T405" t="s">
        <v>4636</v>
      </c>
      <c r="U405">
        <v>343.56</v>
      </c>
      <c r="V405" t="s">
        <v>5539</v>
      </c>
      <c r="W405" t="s">
        <v>4968</v>
      </c>
      <c r="X405" t="s">
        <v>5435</v>
      </c>
      <c r="Y405" t="s">
        <v>5018</v>
      </c>
      <c r="Z405" t="s">
        <v>5436</v>
      </c>
      <c r="AA405" t="s">
        <v>4962</v>
      </c>
    </row>
    <row r="406" spans="1:27" x14ac:dyDescent="0.25">
      <c r="A406" t="s">
        <v>3590</v>
      </c>
      <c r="B406" s="8">
        <v>46205</v>
      </c>
      <c r="C406" t="s">
        <v>441</v>
      </c>
      <c r="D406" t="s">
        <v>759</v>
      </c>
      <c r="E406" t="s">
        <v>1059</v>
      </c>
      <c r="F406" t="s">
        <v>304</v>
      </c>
      <c r="G406">
        <v>3</v>
      </c>
      <c r="H406">
        <v>217.85</v>
      </c>
      <c r="I406">
        <v>20</v>
      </c>
      <c r="J406">
        <v>130.71</v>
      </c>
      <c r="K406">
        <v>601.27</v>
      </c>
      <c r="L406">
        <v>569.07000000000005</v>
      </c>
      <c r="M406">
        <v>32.200000000000003</v>
      </c>
      <c r="N406" t="s">
        <v>133</v>
      </c>
      <c r="O406" t="s">
        <v>24</v>
      </c>
      <c r="P406" t="s">
        <v>55</v>
      </c>
      <c r="Q406" s="9">
        <v>0.81388888888888888</v>
      </c>
      <c r="R406" t="s">
        <v>27</v>
      </c>
      <c r="S406" t="s">
        <v>4741</v>
      </c>
      <c r="T406" t="s">
        <v>4729</v>
      </c>
      <c r="U406">
        <v>217.85</v>
      </c>
      <c r="V406" t="s">
        <v>5540</v>
      </c>
      <c r="W406" t="s">
        <v>4964</v>
      </c>
      <c r="X406" t="s">
        <v>5101</v>
      </c>
      <c r="Y406" t="s">
        <v>4970</v>
      </c>
      <c r="Z406" t="s">
        <v>5099</v>
      </c>
      <c r="AA406" t="s">
        <v>5060</v>
      </c>
    </row>
    <row r="407" spans="1:27" x14ac:dyDescent="0.25">
      <c r="A407" t="s">
        <v>4205</v>
      </c>
      <c r="B407" s="8">
        <v>46004</v>
      </c>
      <c r="C407" t="s">
        <v>2221</v>
      </c>
      <c r="D407" t="s">
        <v>269</v>
      </c>
      <c r="E407" t="s">
        <v>390</v>
      </c>
      <c r="F407" t="s">
        <v>391</v>
      </c>
      <c r="G407">
        <v>3</v>
      </c>
      <c r="H407">
        <v>155.55000000000001</v>
      </c>
      <c r="I407">
        <v>5</v>
      </c>
      <c r="J407">
        <v>23.33</v>
      </c>
      <c r="K407">
        <v>509.82</v>
      </c>
      <c r="L407">
        <v>412.92</v>
      </c>
      <c r="M407">
        <v>96.9</v>
      </c>
      <c r="N407" t="s">
        <v>4971</v>
      </c>
      <c r="O407" t="s">
        <v>24</v>
      </c>
      <c r="P407" t="s">
        <v>25</v>
      </c>
      <c r="Q407" s="9">
        <v>0.3972222222222222</v>
      </c>
      <c r="R407" t="s">
        <v>27</v>
      </c>
      <c r="S407" t="s">
        <v>4835</v>
      </c>
      <c r="T407" t="s">
        <v>4887</v>
      </c>
      <c r="U407">
        <v>155.55000000000001</v>
      </c>
      <c r="V407" t="s">
        <v>5541</v>
      </c>
      <c r="W407" t="s">
        <v>4968</v>
      </c>
      <c r="X407" t="s">
        <v>5373</v>
      </c>
      <c r="Y407" t="s">
        <v>4966</v>
      </c>
      <c r="Z407" t="s">
        <v>5323</v>
      </c>
      <c r="AA407" t="s">
        <v>4962</v>
      </c>
    </row>
    <row r="408" spans="1:27" x14ac:dyDescent="0.25">
      <c r="A408" t="s">
        <v>1139</v>
      </c>
      <c r="B408" s="8">
        <v>46020</v>
      </c>
      <c r="C408" t="s">
        <v>922</v>
      </c>
      <c r="D408" t="s">
        <v>905</v>
      </c>
      <c r="E408" t="s">
        <v>433</v>
      </c>
      <c r="F408" t="s">
        <v>1140</v>
      </c>
      <c r="G408">
        <v>4</v>
      </c>
      <c r="H408">
        <v>464.41</v>
      </c>
      <c r="I408">
        <v>0</v>
      </c>
      <c r="J408">
        <v>0</v>
      </c>
      <c r="K408">
        <v>1857.64</v>
      </c>
      <c r="L408">
        <v>1590.76</v>
      </c>
      <c r="M408">
        <v>266.88</v>
      </c>
      <c r="N408" t="s">
        <v>23</v>
      </c>
      <c r="O408" t="s">
        <v>24</v>
      </c>
      <c r="P408" t="s">
        <v>25</v>
      </c>
      <c r="Q408" s="9">
        <v>0.67083333333333328</v>
      </c>
      <c r="R408" t="s">
        <v>49</v>
      </c>
      <c r="S408" t="s">
        <v>4686</v>
      </c>
      <c r="T408" t="s">
        <v>4672</v>
      </c>
      <c r="U408">
        <v>464.41</v>
      </c>
      <c r="V408" t="s">
        <v>5542</v>
      </c>
      <c r="W408" t="s">
        <v>4968</v>
      </c>
      <c r="X408" t="s">
        <v>5543</v>
      </c>
      <c r="Y408" t="s">
        <v>4977</v>
      </c>
      <c r="Z408" t="s">
        <v>5544</v>
      </c>
      <c r="AA408" t="s">
        <v>5060</v>
      </c>
    </row>
    <row r="409" spans="1:27" x14ac:dyDescent="0.25">
      <c r="A409" t="s">
        <v>4016</v>
      </c>
      <c r="B409" s="8">
        <v>46103</v>
      </c>
      <c r="C409" t="s">
        <v>1708</v>
      </c>
      <c r="D409" t="s">
        <v>549</v>
      </c>
      <c r="E409" t="s">
        <v>612</v>
      </c>
      <c r="F409" t="s">
        <v>1266</v>
      </c>
      <c r="G409">
        <v>7</v>
      </c>
      <c r="H409">
        <v>244.61</v>
      </c>
      <c r="I409">
        <v>0</v>
      </c>
      <c r="J409">
        <v>0</v>
      </c>
      <c r="K409">
        <v>1969.11</v>
      </c>
      <c r="L409">
        <v>1275.19</v>
      </c>
      <c r="M409">
        <v>693.92</v>
      </c>
      <c r="N409" t="s">
        <v>133</v>
      </c>
      <c r="O409" t="s">
        <v>24</v>
      </c>
      <c r="P409" t="s">
        <v>25</v>
      </c>
      <c r="Q409" s="9">
        <v>0.41666666666666669</v>
      </c>
      <c r="R409" t="s">
        <v>27</v>
      </c>
      <c r="S409" t="s">
        <v>4832</v>
      </c>
      <c r="T409" t="s">
        <v>4828</v>
      </c>
      <c r="U409">
        <v>221.61</v>
      </c>
      <c r="V409" t="s">
        <v>5545</v>
      </c>
      <c r="W409" t="s">
        <v>4958</v>
      </c>
      <c r="X409" t="s">
        <v>5006</v>
      </c>
      <c r="Y409" t="s">
        <v>5007</v>
      </c>
      <c r="Z409" t="s">
        <v>5008</v>
      </c>
      <c r="AA409" t="s">
        <v>4962</v>
      </c>
    </row>
    <row r="410" spans="1:27" x14ac:dyDescent="0.25">
      <c r="A410" t="s">
        <v>3748</v>
      </c>
      <c r="B410" s="8">
        <v>46176</v>
      </c>
      <c r="C410" t="s">
        <v>1708</v>
      </c>
      <c r="D410" t="s">
        <v>886</v>
      </c>
      <c r="E410" t="s">
        <v>1621</v>
      </c>
      <c r="F410" t="s">
        <v>1622</v>
      </c>
      <c r="G410">
        <v>3</v>
      </c>
      <c r="H410">
        <v>246.7</v>
      </c>
      <c r="I410">
        <v>0</v>
      </c>
      <c r="J410">
        <v>0</v>
      </c>
      <c r="K410">
        <v>740.1</v>
      </c>
      <c r="L410">
        <v>577.23</v>
      </c>
      <c r="M410">
        <v>162.87</v>
      </c>
      <c r="N410" t="s">
        <v>40</v>
      </c>
      <c r="O410" t="s">
        <v>24</v>
      </c>
      <c r="P410" t="s">
        <v>25</v>
      </c>
      <c r="Q410" s="9">
        <v>0.84097222222222223</v>
      </c>
      <c r="R410" t="s">
        <v>49</v>
      </c>
      <c r="S410" t="s">
        <v>4827</v>
      </c>
      <c r="T410" t="s">
        <v>4828</v>
      </c>
      <c r="U410">
        <v>232.92</v>
      </c>
      <c r="V410" t="s">
        <v>5545</v>
      </c>
      <c r="W410" t="s">
        <v>4958</v>
      </c>
      <c r="X410" t="s">
        <v>5048</v>
      </c>
      <c r="Y410" t="s">
        <v>5011</v>
      </c>
      <c r="Z410" t="s">
        <v>5138</v>
      </c>
      <c r="AA410" t="s">
        <v>4962</v>
      </c>
    </row>
    <row r="411" spans="1:27" x14ac:dyDescent="0.25">
      <c r="A411" t="s">
        <v>2794</v>
      </c>
      <c r="B411" s="8">
        <v>46004</v>
      </c>
      <c r="C411" t="s">
        <v>616</v>
      </c>
      <c r="D411" t="s">
        <v>2158</v>
      </c>
      <c r="E411" t="s">
        <v>78</v>
      </c>
      <c r="F411" t="s">
        <v>79</v>
      </c>
      <c r="G411">
        <v>5</v>
      </c>
      <c r="H411">
        <v>91.61</v>
      </c>
      <c r="I411">
        <v>0</v>
      </c>
      <c r="J411">
        <v>0</v>
      </c>
      <c r="K411">
        <v>526.76</v>
      </c>
      <c r="L411">
        <v>353.5</v>
      </c>
      <c r="M411">
        <v>173.26</v>
      </c>
      <c r="N411" t="s">
        <v>40</v>
      </c>
      <c r="O411" t="s">
        <v>24</v>
      </c>
      <c r="P411" t="s">
        <v>25</v>
      </c>
      <c r="Q411" s="9">
        <v>0.52777777777777779</v>
      </c>
      <c r="R411" t="s">
        <v>27</v>
      </c>
      <c r="S411" t="s">
        <v>4929</v>
      </c>
      <c r="T411" t="s">
        <v>4930</v>
      </c>
      <c r="U411">
        <v>91.61</v>
      </c>
      <c r="V411" t="s">
        <v>5546</v>
      </c>
      <c r="W411" t="s">
        <v>4968</v>
      </c>
      <c r="X411" t="s">
        <v>5359</v>
      </c>
      <c r="Y411" t="s">
        <v>4960</v>
      </c>
      <c r="Z411" t="s">
        <v>5360</v>
      </c>
      <c r="AA411" t="s">
        <v>4962</v>
      </c>
    </row>
    <row r="412" spans="1:27" x14ac:dyDescent="0.25">
      <c r="A412" t="s">
        <v>4480</v>
      </c>
      <c r="B412" s="8">
        <v>46103</v>
      </c>
      <c r="C412" t="s">
        <v>2982</v>
      </c>
      <c r="D412" t="s">
        <v>384</v>
      </c>
      <c r="E412" t="s">
        <v>1247</v>
      </c>
      <c r="F412" t="s">
        <v>474</v>
      </c>
      <c r="G412">
        <v>5</v>
      </c>
      <c r="H412">
        <v>433.39</v>
      </c>
      <c r="I412">
        <v>0</v>
      </c>
      <c r="J412">
        <v>0</v>
      </c>
      <c r="K412">
        <v>2491.9899999999998</v>
      </c>
      <c r="L412">
        <v>1680.35</v>
      </c>
      <c r="M412">
        <v>811.64</v>
      </c>
      <c r="N412" t="s">
        <v>47</v>
      </c>
      <c r="O412" t="s">
        <v>24</v>
      </c>
      <c r="P412" t="s">
        <v>25</v>
      </c>
      <c r="Q412" s="9">
        <v>0.55277777777777781</v>
      </c>
      <c r="R412" t="s">
        <v>27</v>
      </c>
      <c r="S412" t="s">
        <v>4835</v>
      </c>
      <c r="T412" t="s">
        <v>4828</v>
      </c>
      <c r="U412">
        <v>389.61</v>
      </c>
      <c r="V412" t="s">
        <v>5547</v>
      </c>
      <c r="W412" t="s">
        <v>4958</v>
      </c>
      <c r="X412" t="s">
        <v>5335</v>
      </c>
      <c r="Y412" t="s">
        <v>4960</v>
      </c>
      <c r="Z412" t="s">
        <v>5336</v>
      </c>
      <c r="AA412" t="s">
        <v>4962</v>
      </c>
    </row>
    <row r="413" spans="1:27" x14ac:dyDescent="0.25">
      <c r="A413" t="s">
        <v>4071</v>
      </c>
      <c r="B413" s="8">
        <v>46056</v>
      </c>
      <c r="C413" t="s">
        <v>2982</v>
      </c>
      <c r="D413" t="s">
        <v>399</v>
      </c>
      <c r="E413" t="s">
        <v>1180</v>
      </c>
      <c r="F413" t="s">
        <v>888</v>
      </c>
      <c r="G413">
        <v>5</v>
      </c>
      <c r="H413">
        <v>106.8</v>
      </c>
      <c r="I413">
        <v>5</v>
      </c>
      <c r="J413">
        <v>26.7</v>
      </c>
      <c r="K413">
        <v>507.3</v>
      </c>
      <c r="L413">
        <v>430.25</v>
      </c>
      <c r="M413">
        <v>77.05</v>
      </c>
      <c r="N413" t="s">
        <v>40</v>
      </c>
      <c r="O413" t="s">
        <v>24</v>
      </c>
      <c r="P413" t="s">
        <v>55</v>
      </c>
      <c r="Q413" s="9">
        <v>0.63749999999999996</v>
      </c>
      <c r="R413" t="s">
        <v>49</v>
      </c>
      <c r="S413" t="s">
        <v>4693</v>
      </c>
      <c r="T413" t="s">
        <v>4672</v>
      </c>
      <c r="U413">
        <v>99.93</v>
      </c>
      <c r="V413" t="s">
        <v>5547</v>
      </c>
      <c r="W413" t="s">
        <v>4958</v>
      </c>
      <c r="X413" t="s">
        <v>5159</v>
      </c>
      <c r="Y413" t="s">
        <v>4966</v>
      </c>
      <c r="Z413" t="s">
        <v>5087</v>
      </c>
      <c r="AA413" t="s">
        <v>4962</v>
      </c>
    </row>
    <row r="414" spans="1:27" x14ac:dyDescent="0.25">
      <c r="A414" t="s">
        <v>3468</v>
      </c>
      <c r="B414" s="8">
        <v>45973</v>
      </c>
      <c r="C414" t="s">
        <v>3469</v>
      </c>
      <c r="D414" t="s">
        <v>65</v>
      </c>
      <c r="E414" t="s">
        <v>913</v>
      </c>
      <c r="F414" t="s">
        <v>662</v>
      </c>
      <c r="G414">
        <v>4</v>
      </c>
      <c r="H414">
        <v>172.63</v>
      </c>
      <c r="I414">
        <v>10</v>
      </c>
      <c r="J414">
        <v>69.05</v>
      </c>
      <c r="K414">
        <v>621.47</v>
      </c>
      <c r="L414">
        <v>568</v>
      </c>
      <c r="M414">
        <v>53.47</v>
      </c>
      <c r="N414" t="s">
        <v>4971</v>
      </c>
      <c r="O414" t="s">
        <v>24</v>
      </c>
      <c r="P414" t="s">
        <v>25</v>
      </c>
      <c r="Q414" s="9">
        <v>0.69027777777777777</v>
      </c>
      <c r="R414" t="s">
        <v>49</v>
      </c>
      <c r="S414" t="s">
        <v>4719</v>
      </c>
      <c r="T414" t="s">
        <v>4703</v>
      </c>
      <c r="U414">
        <v>172.63</v>
      </c>
      <c r="V414" t="s">
        <v>5548</v>
      </c>
      <c r="W414" t="s">
        <v>4964</v>
      </c>
      <c r="X414" t="s">
        <v>5528</v>
      </c>
      <c r="Y414" t="s">
        <v>4960</v>
      </c>
      <c r="Z414" t="s">
        <v>5063</v>
      </c>
      <c r="AA414" t="s">
        <v>4962</v>
      </c>
    </row>
    <row r="415" spans="1:27" x14ac:dyDescent="0.25">
      <c r="A415" t="s">
        <v>4134</v>
      </c>
      <c r="B415" s="8">
        <v>46084</v>
      </c>
      <c r="C415" t="s">
        <v>3346</v>
      </c>
      <c r="D415" t="s">
        <v>107</v>
      </c>
      <c r="E415" t="s">
        <v>309</v>
      </c>
      <c r="F415" t="s">
        <v>1165</v>
      </c>
      <c r="G415">
        <v>3</v>
      </c>
      <c r="H415">
        <v>59.92</v>
      </c>
      <c r="I415">
        <v>0</v>
      </c>
      <c r="J415">
        <v>0</v>
      </c>
      <c r="K415">
        <v>179.76</v>
      </c>
      <c r="L415">
        <v>144.44999999999999</v>
      </c>
      <c r="M415">
        <v>35.31</v>
      </c>
      <c r="N415" t="s">
        <v>47</v>
      </c>
      <c r="O415" t="s">
        <v>24</v>
      </c>
      <c r="P415" t="s">
        <v>25</v>
      </c>
      <c r="Q415" s="9">
        <v>0.55486111111111114</v>
      </c>
      <c r="R415" t="s">
        <v>49</v>
      </c>
      <c r="S415" t="s">
        <v>4683</v>
      </c>
      <c r="T415" t="s">
        <v>4672</v>
      </c>
      <c r="U415">
        <v>59.92</v>
      </c>
      <c r="V415" t="s">
        <v>5549</v>
      </c>
      <c r="W415" t="s">
        <v>4964</v>
      </c>
      <c r="X415" t="s">
        <v>5464</v>
      </c>
      <c r="Y415" t="s">
        <v>4966</v>
      </c>
      <c r="Z415" t="s">
        <v>5122</v>
      </c>
      <c r="AA415" t="s">
        <v>4962</v>
      </c>
    </row>
    <row r="416" spans="1:27" x14ac:dyDescent="0.25">
      <c r="A416" t="s">
        <v>2760</v>
      </c>
      <c r="B416" s="8">
        <v>46109</v>
      </c>
      <c r="C416" t="s">
        <v>2506</v>
      </c>
      <c r="D416" t="s">
        <v>389</v>
      </c>
      <c r="E416" t="s">
        <v>1066</v>
      </c>
      <c r="F416" t="s">
        <v>1201</v>
      </c>
      <c r="G416">
        <v>3</v>
      </c>
      <c r="H416">
        <v>87.95</v>
      </c>
      <c r="I416">
        <v>5</v>
      </c>
      <c r="J416">
        <v>13.19</v>
      </c>
      <c r="K416">
        <v>288.26</v>
      </c>
      <c r="L416">
        <v>207.27</v>
      </c>
      <c r="M416">
        <v>80.989999999999995</v>
      </c>
      <c r="N416" t="s">
        <v>23</v>
      </c>
      <c r="O416" t="s">
        <v>24</v>
      </c>
      <c r="P416" t="s">
        <v>25</v>
      </c>
      <c r="Q416" s="9">
        <v>0.43125000000000002</v>
      </c>
      <c r="R416" t="s">
        <v>27</v>
      </c>
      <c r="S416" t="s">
        <v>4854</v>
      </c>
      <c r="T416" t="s">
        <v>4847</v>
      </c>
      <c r="U416">
        <v>83.13</v>
      </c>
      <c r="V416" t="s">
        <v>5550</v>
      </c>
      <c r="W416" t="s">
        <v>4958</v>
      </c>
      <c r="X416" t="s">
        <v>5551</v>
      </c>
      <c r="Y416" t="s">
        <v>4977</v>
      </c>
      <c r="Z416" t="s">
        <v>5120</v>
      </c>
      <c r="AA416" t="s">
        <v>4962</v>
      </c>
    </row>
    <row r="417" spans="1:27" x14ac:dyDescent="0.25">
      <c r="A417" t="s">
        <v>4587</v>
      </c>
      <c r="B417" s="8">
        <v>46020</v>
      </c>
      <c r="C417" t="s">
        <v>2506</v>
      </c>
      <c r="D417" t="s">
        <v>886</v>
      </c>
      <c r="E417" t="s">
        <v>872</v>
      </c>
      <c r="F417" t="s">
        <v>1776</v>
      </c>
      <c r="G417">
        <v>7</v>
      </c>
      <c r="H417">
        <v>235.76</v>
      </c>
      <c r="I417">
        <v>10</v>
      </c>
      <c r="J417">
        <v>165.03</v>
      </c>
      <c r="K417">
        <v>1485.29</v>
      </c>
      <c r="L417">
        <v>1346.87</v>
      </c>
      <c r="M417">
        <v>138.41999999999999</v>
      </c>
      <c r="N417" t="s">
        <v>68</v>
      </c>
      <c r="O417" t="s">
        <v>24</v>
      </c>
      <c r="P417" t="s">
        <v>25</v>
      </c>
      <c r="Q417" s="9">
        <v>0.60486111111111107</v>
      </c>
      <c r="R417" t="s">
        <v>49</v>
      </c>
      <c r="S417" t="s">
        <v>4827</v>
      </c>
      <c r="T417" t="s">
        <v>4828</v>
      </c>
      <c r="U417">
        <v>232.92</v>
      </c>
      <c r="V417" t="s">
        <v>5550</v>
      </c>
      <c r="W417" t="s">
        <v>4958</v>
      </c>
      <c r="X417" t="s">
        <v>5552</v>
      </c>
      <c r="Y417" t="s">
        <v>4966</v>
      </c>
      <c r="Z417" t="s">
        <v>5278</v>
      </c>
      <c r="AA417" t="s">
        <v>5163</v>
      </c>
    </row>
    <row r="418" spans="1:27" x14ac:dyDescent="0.25">
      <c r="A418" t="s">
        <v>1541</v>
      </c>
      <c r="B418" s="8">
        <v>46096</v>
      </c>
      <c r="C418" t="s">
        <v>1412</v>
      </c>
      <c r="D418" t="s">
        <v>622</v>
      </c>
      <c r="E418" t="s">
        <v>1347</v>
      </c>
      <c r="F418" t="s">
        <v>1313</v>
      </c>
      <c r="G418">
        <v>4</v>
      </c>
      <c r="H418">
        <v>327.08</v>
      </c>
      <c r="I418">
        <v>20</v>
      </c>
      <c r="J418">
        <v>261.66000000000003</v>
      </c>
      <c r="K418">
        <v>1203.6600000000001</v>
      </c>
      <c r="L418">
        <v>1098.44</v>
      </c>
      <c r="M418">
        <v>105.22</v>
      </c>
      <c r="N418" t="s">
        <v>23</v>
      </c>
      <c r="O418" t="s">
        <v>24</v>
      </c>
      <c r="P418" t="s">
        <v>25</v>
      </c>
      <c r="Q418" s="9">
        <v>0.61597222222222225</v>
      </c>
      <c r="R418" t="s">
        <v>27</v>
      </c>
      <c r="S418" t="s">
        <v>4836</v>
      </c>
      <c r="T418" t="s">
        <v>4828</v>
      </c>
      <c r="U418">
        <v>327.08</v>
      </c>
      <c r="V418" t="s">
        <v>5553</v>
      </c>
      <c r="W418" t="s">
        <v>4964</v>
      </c>
      <c r="X418" t="s">
        <v>4976</v>
      </c>
      <c r="Y418" t="s">
        <v>4977</v>
      </c>
      <c r="Z418" t="s">
        <v>5089</v>
      </c>
      <c r="AA418" t="s">
        <v>4962</v>
      </c>
    </row>
    <row r="419" spans="1:27" x14ac:dyDescent="0.25">
      <c r="A419" t="s">
        <v>1902</v>
      </c>
      <c r="B419" s="8">
        <v>46015</v>
      </c>
      <c r="C419" t="s">
        <v>1412</v>
      </c>
      <c r="D419" t="s">
        <v>928</v>
      </c>
      <c r="E419" t="s">
        <v>1903</v>
      </c>
      <c r="F419" t="s">
        <v>901</v>
      </c>
      <c r="G419">
        <v>1</v>
      </c>
      <c r="H419">
        <v>351.78</v>
      </c>
      <c r="I419">
        <v>10</v>
      </c>
      <c r="J419">
        <v>35.18</v>
      </c>
      <c r="K419">
        <v>316.60000000000002</v>
      </c>
      <c r="L419">
        <v>253.83</v>
      </c>
      <c r="M419">
        <v>62.77</v>
      </c>
      <c r="N419" t="s">
        <v>47</v>
      </c>
      <c r="O419" t="s">
        <v>24</v>
      </c>
      <c r="P419" t="s">
        <v>55</v>
      </c>
      <c r="Q419" s="9">
        <v>0.57499999999999996</v>
      </c>
      <c r="R419" t="s">
        <v>49</v>
      </c>
      <c r="S419" t="s">
        <v>4919</v>
      </c>
      <c r="T419" t="s">
        <v>4908</v>
      </c>
      <c r="U419">
        <v>351.78</v>
      </c>
      <c r="V419" t="s">
        <v>5553</v>
      </c>
      <c r="W419" t="s">
        <v>4964</v>
      </c>
      <c r="X419" t="s">
        <v>5554</v>
      </c>
      <c r="Y419" t="s">
        <v>5007</v>
      </c>
      <c r="Z419" t="s">
        <v>5276</v>
      </c>
      <c r="AA419" t="s">
        <v>5163</v>
      </c>
    </row>
    <row r="420" spans="1:27" x14ac:dyDescent="0.25">
      <c r="A420" t="s">
        <v>3715</v>
      </c>
      <c r="B420" s="8">
        <v>46082</v>
      </c>
      <c r="C420" t="s">
        <v>3033</v>
      </c>
      <c r="D420" t="s">
        <v>176</v>
      </c>
      <c r="E420" t="s">
        <v>1157</v>
      </c>
      <c r="F420" t="s">
        <v>1158</v>
      </c>
      <c r="G420">
        <v>3</v>
      </c>
      <c r="H420">
        <v>355.64</v>
      </c>
      <c r="I420">
        <v>15</v>
      </c>
      <c r="J420">
        <v>160.04</v>
      </c>
      <c r="K420">
        <v>1042.9100000000001</v>
      </c>
      <c r="L420">
        <v>910.23</v>
      </c>
      <c r="M420">
        <v>132.68</v>
      </c>
      <c r="N420" t="s">
        <v>133</v>
      </c>
      <c r="O420" t="s">
        <v>24</v>
      </c>
      <c r="P420" t="s">
        <v>55</v>
      </c>
      <c r="Q420" s="9">
        <v>0.60555555555555551</v>
      </c>
      <c r="R420" t="s">
        <v>27</v>
      </c>
      <c r="S420" t="s">
        <v>4860</v>
      </c>
      <c r="T420" t="s">
        <v>4847</v>
      </c>
      <c r="U420">
        <v>355.64</v>
      </c>
      <c r="V420" t="s">
        <v>5555</v>
      </c>
      <c r="W420" t="s">
        <v>4968</v>
      </c>
      <c r="X420" t="s">
        <v>5179</v>
      </c>
      <c r="Y420" t="s">
        <v>5007</v>
      </c>
      <c r="Z420" t="s">
        <v>5180</v>
      </c>
      <c r="AA420" t="s">
        <v>4962</v>
      </c>
    </row>
    <row r="421" spans="1:27" x14ac:dyDescent="0.25">
      <c r="A421" t="s">
        <v>2011</v>
      </c>
      <c r="B421" s="8">
        <v>46095</v>
      </c>
      <c r="C421" t="s">
        <v>1671</v>
      </c>
      <c r="D421" t="s">
        <v>622</v>
      </c>
      <c r="E421" t="s">
        <v>1682</v>
      </c>
      <c r="F421" t="s">
        <v>143</v>
      </c>
      <c r="G421">
        <v>3</v>
      </c>
      <c r="H421">
        <v>327.08</v>
      </c>
      <c r="I421">
        <v>15</v>
      </c>
      <c r="J421">
        <v>147.19</v>
      </c>
      <c r="K421">
        <v>959.16</v>
      </c>
      <c r="L421">
        <v>823.83</v>
      </c>
      <c r="M421">
        <v>135.33000000000001</v>
      </c>
      <c r="N421" t="s">
        <v>40</v>
      </c>
      <c r="O421" t="s">
        <v>24</v>
      </c>
      <c r="P421" t="s">
        <v>25</v>
      </c>
      <c r="Q421" s="9">
        <v>0.54236111111111107</v>
      </c>
      <c r="R421" t="s">
        <v>27</v>
      </c>
      <c r="S421" t="s">
        <v>4836</v>
      </c>
      <c r="T421" t="s">
        <v>4828</v>
      </c>
      <c r="U421">
        <v>327.08</v>
      </c>
      <c r="V421" t="s">
        <v>5556</v>
      </c>
      <c r="W421" t="s">
        <v>4964</v>
      </c>
      <c r="X421" t="s">
        <v>5308</v>
      </c>
      <c r="Y421" t="s">
        <v>4966</v>
      </c>
      <c r="Z421" t="s">
        <v>5160</v>
      </c>
      <c r="AA421" t="s">
        <v>4962</v>
      </c>
    </row>
    <row r="422" spans="1:27" x14ac:dyDescent="0.25">
      <c r="A422" t="s">
        <v>2701</v>
      </c>
      <c r="B422" s="8">
        <v>46145</v>
      </c>
      <c r="C422" t="s">
        <v>2702</v>
      </c>
      <c r="D422" t="s">
        <v>409</v>
      </c>
      <c r="E422" t="s">
        <v>1431</v>
      </c>
      <c r="F422" t="s">
        <v>1087</v>
      </c>
      <c r="G422">
        <v>2</v>
      </c>
      <c r="H422">
        <v>299.73</v>
      </c>
      <c r="I422">
        <v>0</v>
      </c>
      <c r="J422">
        <v>0</v>
      </c>
      <c r="K422">
        <v>599.46</v>
      </c>
      <c r="L422">
        <v>369.48</v>
      </c>
      <c r="M422">
        <v>229.98</v>
      </c>
      <c r="N422" t="s">
        <v>23</v>
      </c>
      <c r="O422" t="s">
        <v>24</v>
      </c>
      <c r="P422" t="s">
        <v>25</v>
      </c>
      <c r="Q422" s="9">
        <v>0.48749999999999999</v>
      </c>
      <c r="R422" t="s">
        <v>49</v>
      </c>
      <c r="S422" t="s">
        <v>4635</v>
      </c>
      <c r="T422" t="s">
        <v>4636</v>
      </c>
      <c r="U422">
        <v>299.73</v>
      </c>
      <c r="V422" t="s">
        <v>5557</v>
      </c>
      <c r="W422" t="s">
        <v>4964</v>
      </c>
      <c r="X422" t="s">
        <v>5342</v>
      </c>
      <c r="Y422" t="s">
        <v>4966</v>
      </c>
      <c r="Z422" t="s">
        <v>5386</v>
      </c>
      <c r="AA422" t="s">
        <v>5060</v>
      </c>
    </row>
    <row r="423" spans="1:27" x14ac:dyDescent="0.25">
      <c r="A423" t="s">
        <v>2177</v>
      </c>
      <c r="B423" s="8">
        <v>46011</v>
      </c>
      <c r="C423" t="s">
        <v>2178</v>
      </c>
      <c r="D423" t="s">
        <v>308</v>
      </c>
      <c r="E423" t="s">
        <v>1820</v>
      </c>
      <c r="F423" t="s">
        <v>1290</v>
      </c>
      <c r="G423">
        <v>1</v>
      </c>
      <c r="H423">
        <v>455.79</v>
      </c>
      <c r="I423">
        <v>0</v>
      </c>
      <c r="J423">
        <v>0</v>
      </c>
      <c r="K423">
        <v>524.16</v>
      </c>
      <c r="L423">
        <v>282.88</v>
      </c>
      <c r="M423">
        <v>241.28</v>
      </c>
      <c r="N423" t="s">
        <v>23</v>
      </c>
      <c r="O423" t="s">
        <v>24</v>
      </c>
      <c r="P423" t="s">
        <v>33</v>
      </c>
      <c r="Q423" s="9">
        <v>0.68125000000000002</v>
      </c>
      <c r="R423" t="s">
        <v>27</v>
      </c>
      <c r="S423" t="s">
        <v>4660</v>
      </c>
      <c r="T423" t="s">
        <v>4636</v>
      </c>
      <c r="U423">
        <v>455.79</v>
      </c>
      <c r="V423" t="s">
        <v>5016</v>
      </c>
      <c r="W423" t="s">
        <v>4964</v>
      </c>
      <c r="X423" t="s">
        <v>5346</v>
      </c>
      <c r="Y423" t="s">
        <v>4960</v>
      </c>
      <c r="Z423" t="s">
        <v>5347</v>
      </c>
      <c r="AA423" t="s">
        <v>4992</v>
      </c>
    </row>
    <row r="424" spans="1:27" x14ac:dyDescent="0.25">
      <c r="A424" t="s">
        <v>3539</v>
      </c>
      <c r="B424" s="8">
        <v>46097</v>
      </c>
      <c r="C424" t="s">
        <v>1402</v>
      </c>
      <c r="D424" t="s">
        <v>432</v>
      </c>
      <c r="E424" t="s">
        <v>634</v>
      </c>
      <c r="F424" t="s">
        <v>1859</v>
      </c>
      <c r="G424">
        <v>1</v>
      </c>
      <c r="H424">
        <v>305.67</v>
      </c>
      <c r="I424">
        <v>15</v>
      </c>
      <c r="J424">
        <v>45.85</v>
      </c>
      <c r="K424">
        <v>259.82</v>
      </c>
      <c r="L424">
        <v>251.42</v>
      </c>
      <c r="M424">
        <v>8.4</v>
      </c>
      <c r="N424" t="s">
        <v>47</v>
      </c>
      <c r="O424" t="s">
        <v>24</v>
      </c>
      <c r="P424" t="s">
        <v>25</v>
      </c>
      <c r="Q424" s="9">
        <v>0.72916666666666663</v>
      </c>
      <c r="R424" t="s">
        <v>49</v>
      </c>
      <c r="S424" t="s">
        <v>4841</v>
      </c>
      <c r="T424" t="s">
        <v>4828</v>
      </c>
      <c r="U424">
        <v>305.67</v>
      </c>
      <c r="V424" t="s">
        <v>5558</v>
      </c>
      <c r="W424" t="s">
        <v>4968</v>
      </c>
      <c r="X424" t="s">
        <v>4994</v>
      </c>
      <c r="Y424" t="s">
        <v>4966</v>
      </c>
      <c r="Z424" t="s">
        <v>4995</v>
      </c>
      <c r="AA424" t="s">
        <v>4962</v>
      </c>
    </row>
    <row r="425" spans="1:27" x14ac:dyDescent="0.25">
      <c r="A425" t="s">
        <v>3609</v>
      </c>
      <c r="B425" s="8">
        <v>46267</v>
      </c>
      <c r="C425" t="s">
        <v>1402</v>
      </c>
      <c r="D425" t="s">
        <v>30</v>
      </c>
      <c r="E425" t="s">
        <v>153</v>
      </c>
      <c r="F425" t="s">
        <v>154</v>
      </c>
      <c r="G425">
        <v>1</v>
      </c>
      <c r="H425">
        <v>448.94</v>
      </c>
      <c r="I425">
        <v>0</v>
      </c>
      <c r="J425">
        <v>0</v>
      </c>
      <c r="K425">
        <v>448.94</v>
      </c>
      <c r="L425">
        <v>380.08</v>
      </c>
      <c r="M425">
        <v>68.86</v>
      </c>
      <c r="N425" t="s">
        <v>4971</v>
      </c>
      <c r="O425" t="s">
        <v>24</v>
      </c>
      <c r="P425" t="s">
        <v>33</v>
      </c>
      <c r="Q425" s="9">
        <v>0.66666666666666663</v>
      </c>
      <c r="R425" t="s">
        <v>49</v>
      </c>
      <c r="S425" t="s">
        <v>4691</v>
      </c>
      <c r="T425" t="s">
        <v>4672</v>
      </c>
      <c r="U425">
        <v>448.94</v>
      </c>
      <c r="V425" t="s">
        <v>5558</v>
      </c>
      <c r="W425" t="s">
        <v>4968</v>
      </c>
      <c r="X425" t="s">
        <v>4965</v>
      </c>
      <c r="Y425" t="s">
        <v>4966</v>
      </c>
      <c r="Z425" t="s">
        <v>5126</v>
      </c>
      <c r="AA425" t="s">
        <v>4962</v>
      </c>
    </row>
    <row r="426" spans="1:27" x14ac:dyDescent="0.25">
      <c r="A426" t="s">
        <v>1401</v>
      </c>
      <c r="B426" s="8">
        <v>46044</v>
      </c>
      <c r="C426" t="s">
        <v>1402</v>
      </c>
      <c r="D426" t="s">
        <v>302</v>
      </c>
      <c r="E426" t="s">
        <v>1403</v>
      </c>
      <c r="F426" t="s">
        <v>1404</v>
      </c>
      <c r="G426">
        <v>5</v>
      </c>
      <c r="H426">
        <v>343.56</v>
      </c>
      <c r="I426">
        <v>20</v>
      </c>
      <c r="J426">
        <v>343.56</v>
      </c>
      <c r="K426">
        <v>1374.24</v>
      </c>
      <c r="L426">
        <v>1081.5999999999999</v>
      </c>
      <c r="M426">
        <v>292.64</v>
      </c>
      <c r="N426" t="s">
        <v>47</v>
      </c>
      <c r="O426" t="s">
        <v>24</v>
      </c>
      <c r="P426" t="s">
        <v>25</v>
      </c>
      <c r="Q426" s="9">
        <v>0.52986111111111112</v>
      </c>
      <c r="R426" t="s">
        <v>49</v>
      </c>
      <c r="S426" t="s">
        <v>4655</v>
      </c>
      <c r="T426" t="s">
        <v>4636</v>
      </c>
      <c r="U426">
        <v>343.56</v>
      </c>
      <c r="V426" t="s">
        <v>5558</v>
      </c>
      <c r="W426" t="s">
        <v>4968</v>
      </c>
      <c r="X426" t="s">
        <v>5559</v>
      </c>
      <c r="Y426" t="s">
        <v>5007</v>
      </c>
      <c r="Z426" t="s">
        <v>5560</v>
      </c>
      <c r="AA426" t="s">
        <v>5060</v>
      </c>
    </row>
    <row r="427" spans="1:27" x14ac:dyDescent="0.25">
      <c r="A427" t="s">
        <v>4435</v>
      </c>
      <c r="B427" s="8">
        <v>46298</v>
      </c>
      <c r="C427" t="s">
        <v>2600</v>
      </c>
      <c r="D427" t="s">
        <v>432</v>
      </c>
      <c r="E427" t="s">
        <v>830</v>
      </c>
      <c r="F427" t="s">
        <v>831</v>
      </c>
      <c r="G427">
        <v>8</v>
      </c>
      <c r="H427">
        <v>309.81</v>
      </c>
      <c r="I427">
        <v>20</v>
      </c>
      <c r="J427">
        <v>495.7</v>
      </c>
      <c r="K427">
        <v>1982.78</v>
      </c>
      <c r="L427">
        <v>2011.36</v>
      </c>
      <c r="M427">
        <v>-28.58</v>
      </c>
      <c r="N427" t="s">
        <v>47</v>
      </c>
      <c r="O427" t="s">
        <v>24</v>
      </c>
      <c r="P427" t="s">
        <v>25</v>
      </c>
      <c r="Q427" s="9">
        <v>0.53749999999999998</v>
      </c>
      <c r="R427" t="s">
        <v>49</v>
      </c>
      <c r="S427" t="s">
        <v>4841</v>
      </c>
      <c r="T427" t="s">
        <v>4828</v>
      </c>
      <c r="U427">
        <v>305.67</v>
      </c>
      <c r="V427" t="s">
        <v>5561</v>
      </c>
      <c r="W427" t="s">
        <v>4958</v>
      </c>
      <c r="X427" t="s">
        <v>5402</v>
      </c>
      <c r="Y427" t="s">
        <v>4977</v>
      </c>
      <c r="Z427" t="s">
        <v>5403</v>
      </c>
      <c r="AA427" t="s">
        <v>4962</v>
      </c>
    </row>
    <row r="428" spans="1:27" x14ac:dyDescent="0.25">
      <c r="A428" t="s">
        <v>763</v>
      </c>
      <c r="B428" s="8">
        <v>46012</v>
      </c>
      <c r="C428" t="s">
        <v>764</v>
      </c>
      <c r="D428" t="s">
        <v>765</v>
      </c>
      <c r="E428" t="s">
        <v>131</v>
      </c>
      <c r="F428" t="s">
        <v>766</v>
      </c>
      <c r="G428">
        <v>3</v>
      </c>
      <c r="H428">
        <v>388.84</v>
      </c>
      <c r="I428">
        <v>10</v>
      </c>
      <c r="J428">
        <v>116.65</v>
      </c>
      <c r="K428">
        <v>1207.3499999999999</v>
      </c>
      <c r="L428">
        <v>791.55</v>
      </c>
      <c r="M428">
        <v>415.8</v>
      </c>
      <c r="N428" t="s">
        <v>40</v>
      </c>
      <c r="O428" t="s">
        <v>24</v>
      </c>
      <c r="P428" t="s">
        <v>33</v>
      </c>
      <c r="Q428" s="9">
        <v>0.8569444444444444</v>
      </c>
      <c r="R428" t="s">
        <v>27</v>
      </c>
      <c r="S428" t="s">
        <v>4811</v>
      </c>
      <c r="T428" t="s">
        <v>4805</v>
      </c>
      <c r="U428">
        <v>340.25</v>
      </c>
      <c r="V428" t="s">
        <v>5562</v>
      </c>
      <c r="W428" t="s">
        <v>4958</v>
      </c>
      <c r="X428" t="s">
        <v>5563</v>
      </c>
      <c r="Y428" t="s">
        <v>4960</v>
      </c>
      <c r="Z428" t="s">
        <v>5076</v>
      </c>
      <c r="AA428" t="s">
        <v>5060</v>
      </c>
    </row>
    <row r="429" spans="1:27" x14ac:dyDescent="0.25">
      <c r="A429" t="s">
        <v>262</v>
      </c>
      <c r="B429" s="8">
        <v>46327</v>
      </c>
      <c r="C429" t="s">
        <v>263</v>
      </c>
      <c r="D429" t="s">
        <v>264</v>
      </c>
      <c r="E429" t="s">
        <v>221</v>
      </c>
      <c r="F429" t="s">
        <v>265</v>
      </c>
      <c r="G429">
        <v>7</v>
      </c>
      <c r="H429">
        <v>428.85</v>
      </c>
      <c r="I429">
        <v>0</v>
      </c>
      <c r="J429">
        <v>0</v>
      </c>
      <c r="K429">
        <v>3452.24</v>
      </c>
      <c r="L429">
        <v>2001.3</v>
      </c>
      <c r="M429">
        <v>1450.94</v>
      </c>
      <c r="N429" t="s">
        <v>4971</v>
      </c>
      <c r="O429" t="s">
        <v>24</v>
      </c>
      <c r="P429" t="s">
        <v>25</v>
      </c>
      <c r="Q429" s="9">
        <v>0.56874999999999998</v>
      </c>
      <c r="R429" t="s">
        <v>27</v>
      </c>
      <c r="S429" t="s">
        <v>4702</v>
      </c>
      <c r="T429" t="s">
        <v>4703</v>
      </c>
      <c r="U429">
        <v>383.51</v>
      </c>
      <c r="V429" t="s">
        <v>5564</v>
      </c>
      <c r="W429" t="s">
        <v>4958</v>
      </c>
      <c r="X429" t="s">
        <v>5565</v>
      </c>
      <c r="Y429" t="s">
        <v>4960</v>
      </c>
      <c r="Z429" t="s">
        <v>5019</v>
      </c>
      <c r="AA429" t="s">
        <v>4962</v>
      </c>
    </row>
    <row r="430" spans="1:27" x14ac:dyDescent="0.25">
      <c r="A430" t="s">
        <v>3265</v>
      </c>
      <c r="B430" s="8">
        <v>46069</v>
      </c>
      <c r="C430" t="s">
        <v>2659</v>
      </c>
      <c r="D430" t="s">
        <v>449</v>
      </c>
      <c r="E430" t="s">
        <v>835</v>
      </c>
      <c r="F430" t="s">
        <v>836</v>
      </c>
      <c r="G430">
        <v>2</v>
      </c>
      <c r="H430">
        <v>395.66</v>
      </c>
      <c r="I430">
        <v>0</v>
      </c>
      <c r="J430">
        <v>0</v>
      </c>
      <c r="K430">
        <v>791.32</v>
      </c>
      <c r="L430">
        <v>640.38</v>
      </c>
      <c r="M430">
        <v>150.94</v>
      </c>
      <c r="N430" t="s">
        <v>23</v>
      </c>
      <c r="O430" t="s">
        <v>24</v>
      </c>
      <c r="P430" t="s">
        <v>33</v>
      </c>
      <c r="Q430" s="9">
        <v>0.64236111111111116</v>
      </c>
      <c r="R430" t="s">
        <v>49</v>
      </c>
      <c r="S430" t="s">
        <v>4817</v>
      </c>
      <c r="T430" t="s">
        <v>4805</v>
      </c>
      <c r="U430">
        <v>395.66</v>
      </c>
      <c r="V430" t="s">
        <v>5566</v>
      </c>
      <c r="W430" t="s">
        <v>4964</v>
      </c>
      <c r="X430" t="s">
        <v>5170</v>
      </c>
      <c r="Y430" t="s">
        <v>5007</v>
      </c>
      <c r="Z430" t="s">
        <v>5567</v>
      </c>
      <c r="AA430" t="s">
        <v>5060</v>
      </c>
    </row>
    <row r="431" spans="1:27" x14ac:dyDescent="0.25">
      <c r="A431" t="s">
        <v>3180</v>
      </c>
      <c r="B431" s="8">
        <v>46018</v>
      </c>
      <c r="C431" t="s">
        <v>2659</v>
      </c>
      <c r="D431" t="s">
        <v>723</v>
      </c>
      <c r="E431" t="s">
        <v>795</v>
      </c>
      <c r="F431" t="s">
        <v>991</v>
      </c>
      <c r="G431">
        <v>3</v>
      </c>
      <c r="H431">
        <v>376.11</v>
      </c>
      <c r="I431">
        <v>10</v>
      </c>
      <c r="J431">
        <v>112.83</v>
      </c>
      <c r="K431">
        <v>1167.82</v>
      </c>
      <c r="L431">
        <v>904.71</v>
      </c>
      <c r="M431">
        <v>263.11</v>
      </c>
      <c r="N431" t="s">
        <v>133</v>
      </c>
      <c r="O431" t="s">
        <v>24</v>
      </c>
      <c r="P431" t="s">
        <v>25</v>
      </c>
      <c r="Q431" s="9">
        <v>0.82708333333333328</v>
      </c>
      <c r="R431" t="s">
        <v>27</v>
      </c>
      <c r="S431" t="s">
        <v>4844</v>
      </c>
      <c r="T431" t="s">
        <v>4828</v>
      </c>
      <c r="U431">
        <v>376.11</v>
      </c>
      <c r="V431" t="s">
        <v>5566</v>
      </c>
      <c r="W431" t="s">
        <v>4964</v>
      </c>
      <c r="X431" t="s">
        <v>5453</v>
      </c>
      <c r="Y431" t="s">
        <v>5007</v>
      </c>
      <c r="Z431" t="s">
        <v>5454</v>
      </c>
      <c r="AA431" t="s">
        <v>4962</v>
      </c>
    </row>
    <row r="432" spans="1:27" x14ac:dyDescent="0.25">
      <c r="A432" t="s">
        <v>4222</v>
      </c>
      <c r="B432" s="8">
        <v>46103</v>
      </c>
      <c r="C432" t="s">
        <v>3068</v>
      </c>
      <c r="D432" t="s">
        <v>871</v>
      </c>
      <c r="E432" t="s">
        <v>1905</v>
      </c>
      <c r="F432" t="s">
        <v>3655</v>
      </c>
      <c r="G432">
        <v>7</v>
      </c>
      <c r="H432">
        <v>224.08</v>
      </c>
      <c r="I432">
        <v>15</v>
      </c>
      <c r="J432">
        <v>235.28</v>
      </c>
      <c r="K432">
        <v>1533.27</v>
      </c>
      <c r="L432">
        <v>1106.42</v>
      </c>
      <c r="M432">
        <v>426.85</v>
      </c>
      <c r="N432" t="s">
        <v>23</v>
      </c>
      <c r="O432" t="s">
        <v>24</v>
      </c>
      <c r="P432" t="s">
        <v>25</v>
      </c>
      <c r="Q432" s="9">
        <v>0.38333333333333336</v>
      </c>
      <c r="R432" t="s">
        <v>27</v>
      </c>
      <c r="S432" t="s">
        <v>4947</v>
      </c>
      <c r="T432" t="s">
        <v>4930</v>
      </c>
      <c r="U432">
        <v>214.04</v>
      </c>
      <c r="V432" t="s">
        <v>5568</v>
      </c>
      <c r="W432" t="s">
        <v>4958</v>
      </c>
      <c r="X432" t="s">
        <v>5569</v>
      </c>
      <c r="Y432" t="s">
        <v>4966</v>
      </c>
      <c r="Z432" t="s">
        <v>5249</v>
      </c>
      <c r="AA432" t="s">
        <v>5060</v>
      </c>
    </row>
    <row r="433" spans="1:27" x14ac:dyDescent="0.25">
      <c r="A433" t="s">
        <v>3124</v>
      </c>
      <c r="B433" s="8">
        <v>46004</v>
      </c>
      <c r="C433" t="s">
        <v>3068</v>
      </c>
      <c r="D433" t="s">
        <v>280</v>
      </c>
      <c r="E433" t="s">
        <v>254</v>
      </c>
      <c r="F433" t="s">
        <v>255</v>
      </c>
      <c r="G433">
        <v>8</v>
      </c>
      <c r="H433">
        <v>127.5</v>
      </c>
      <c r="I433">
        <v>5</v>
      </c>
      <c r="J433">
        <v>51</v>
      </c>
      <c r="K433">
        <v>1114.3499999999999</v>
      </c>
      <c r="L433">
        <v>778.8</v>
      </c>
      <c r="M433">
        <v>335.55</v>
      </c>
      <c r="N433" t="s">
        <v>23</v>
      </c>
      <c r="O433" t="s">
        <v>24</v>
      </c>
      <c r="P433" t="s">
        <v>25</v>
      </c>
      <c r="Q433" s="9">
        <v>0.4465277777777778</v>
      </c>
      <c r="R433" t="s">
        <v>27</v>
      </c>
      <c r="S433" t="s">
        <v>4726</v>
      </c>
      <c r="T433" t="s">
        <v>4703</v>
      </c>
      <c r="U433">
        <v>124.84</v>
      </c>
      <c r="V433" t="s">
        <v>5568</v>
      </c>
      <c r="W433" t="s">
        <v>4958</v>
      </c>
      <c r="X433" t="s">
        <v>5435</v>
      </c>
      <c r="Y433" t="s">
        <v>5018</v>
      </c>
      <c r="Z433" t="s">
        <v>5436</v>
      </c>
      <c r="AA433" t="s">
        <v>4962</v>
      </c>
    </row>
    <row r="434" spans="1:27" x14ac:dyDescent="0.25">
      <c r="A434" t="s">
        <v>2607</v>
      </c>
      <c r="B434" s="8">
        <v>46267</v>
      </c>
      <c r="C434" t="s">
        <v>2125</v>
      </c>
      <c r="D434" t="s">
        <v>237</v>
      </c>
      <c r="E434" t="s">
        <v>198</v>
      </c>
      <c r="F434" t="s">
        <v>199</v>
      </c>
      <c r="G434">
        <v>4</v>
      </c>
      <c r="H434">
        <v>541.35</v>
      </c>
      <c r="I434">
        <v>5</v>
      </c>
      <c r="J434">
        <v>108.27</v>
      </c>
      <c r="K434">
        <v>2057.13</v>
      </c>
      <c r="L434">
        <v>1345.6</v>
      </c>
      <c r="M434">
        <v>711.53</v>
      </c>
      <c r="N434" t="s">
        <v>40</v>
      </c>
      <c r="O434" t="s">
        <v>24</v>
      </c>
      <c r="P434" t="s">
        <v>33</v>
      </c>
      <c r="Q434" s="9">
        <v>0.49791666666666667</v>
      </c>
      <c r="R434" t="s">
        <v>49</v>
      </c>
      <c r="S434" t="s">
        <v>4670</v>
      </c>
      <c r="T434" t="s">
        <v>4636</v>
      </c>
      <c r="U434">
        <v>541.35</v>
      </c>
      <c r="V434" t="s">
        <v>5570</v>
      </c>
      <c r="W434" t="s">
        <v>4968</v>
      </c>
      <c r="X434" t="s">
        <v>5418</v>
      </c>
      <c r="Y434" t="s">
        <v>4966</v>
      </c>
      <c r="Z434" t="s">
        <v>5097</v>
      </c>
      <c r="AA434" t="s">
        <v>4962</v>
      </c>
    </row>
    <row r="435" spans="1:27" x14ac:dyDescent="0.25">
      <c r="A435" t="s">
        <v>3743</v>
      </c>
      <c r="B435" s="8">
        <v>46006</v>
      </c>
      <c r="C435" t="s">
        <v>2125</v>
      </c>
      <c r="D435" t="s">
        <v>158</v>
      </c>
      <c r="E435" t="s">
        <v>852</v>
      </c>
      <c r="F435" t="s">
        <v>853</v>
      </c>
      <c r="G435">
        <v>5</v>
      </c>
      <c r="H435">
        <v>306.62</v>
      </c>
      <c r="I435">
        <v>15</v>
      </c>
      <c r="J435">
        <v>229.97</v>
      </c>
      <c r="K435">
        <v>1303.1300000000001</v>
      </c>
      <c r="L435">
        <v>1299.6500000000001</v>
      </c>
      <c r="M435">
        <v>3.48</v>
      </c>
      <c r="N435" t="s">
        <v>133</v>
      </c>
      <c r="O435" t="s">
        <v>24</v>
      </c>
      <c r="P435" t="s">
        <v>25</v>
      </c>
      <c r="Q435" s="9">
        <v>0.76458333333333328</v>
      </c>
      <c r="R435" t="s">
        <v>49</v>
      </c>
      <c r="S435" t="s">
        <v>4871</v>
      </c>
      <c r="T435" t="s">
        <v>4864</v>
      </c>
      <c r="U435">
        <v>306.62</v>
      </c>
      <c r="V435" t="s">
        <v>5570</v>
      </c>
      <c r="W435" t="s">
        <v>4968</v>
      </c>
      <c r="X435" t="s">
        <v>5571</v>
      </c>
      <c r="Y435" t="s">
        <v>4977</v>
      </c>
      <c r="Z435" t="s">
        <v>5043</v>
      </c>
      <c r="AA435" t="s">
        <v>4962</v>
      </c>
    </row>
    <row r="436" spans="1:27" x14ac:dyDescent="0.25">
      <c r="A436" t="s">
        <v>3545</v>
      </c>
      <c r="B436" s="8">
        <v>46104</v>
      </c>
      <c r="C436" t="s">
        <v>3546</v>
      </c>
      <c r="D436" t="s">
        <v>794</v>
      </c>
      <c r="E436" t="s">
        <v>31</v>
      </c>
      <c r="F436" t="s">
        <v>32</v>
      </c>
      <c r="G436">
        <v>3</v>
      </c>
      <c r="H436">
        <v>171.25</v>
      </c>
      <c r="I436">
        <v>0</v>
      </c>
      <c r="J436">
        <v>0</v>
      </c>
      <c r="K436">
        <v>513.75</v>
      </c>
      <c r="L436">
        <v>372.99</v>
      </c>
      <c r="M436">
        <v>140.76</v>
      </c>
      <c r="N436" t="s">
        <v>4971</v>
      </c>
      <c r="O436" t="s">
        <v>24</v>
      </c>
      <c r="P436" t="s">
        <v>25</v>
      </c>
      <c r="Q436" s="9">
        <v>0.80972222222222223</v>
      </c>
      <c r="R436" t="s">
        <v>49</v>
      </c>
      <c r="S436" t="s">
        <v>4946</v>
      </c>
      <c r="T436" t="s">
        <v>4930</v>
      </c>
      <c r="U436">
        <v>171.25</v>
      </c>
      <c r="V436" t="s">
        <v>5572</v>
      </c>
      <c r="W436" t="s">
        <v>4964</v>
      </c>
      <c r="X436" t="s">
        <v>5187</v>
      </c>
      <c r="Y436" t="s">
        <v>5007</v>
      </c>
      <c r="Z436" t="s">
        <v>5188</v>
      </c>
      <c r="AA436" t="s">
        <v>4962</v>
      </c>
    </row>
    <row r="437" spans="1:27" x14ac:dyDescent="0.25">
      <c r="A437" t="s">
        <v>3804</v>
      </c>
      <c r="B437" s="8">
        <v>46104</v>
      </c>
      <c r="C437" t="s">
        <v>1958</v>
      </c>
      <c r="D437" t="s">
        <v>389</v>
      </c>
      <c r="E437" t="s">
        <v>576</v>
      </c>
      <c r="F437" t="s">
        <v>1151</v>
      </c>
      <c r="G437">
        <v>4</v>
      </c>
      <c r="H437">
        <v>83.13</v>
      </c>
      <c r="I437">
        <v>15</v>
      </c>
      <c r="J437">
        <v>49.88</v>
      </c>
      <c r="K437">
        <v>282.64</v>
      </c>
      <c r="L437">
        <v>276.36</v>
      </c>
      <c r="M437">
        <v>6.28</v>
      </c>
      <c r="N437" t="s">
        <v>4971</v>
      </c>
      <c r="O437" t="s">
        <v>24</v>
      </c>
      <c r="P437" t="s">
        <v>25</v>
      </c>
      <c r="Q437" s="9">
        <v>0.80069444444444449</v>
      </c>
      <c r="R437" t="s">
        <v>49</v>
      </c>
      <c r="S437" t="s">
        <v>4854</v>
      </c>
      <c r="T437" t="s">
        <v>4847</v>
      </c>
      <c r="U437">
        <v>83.13</v>
      </c>
      <c r="V437" t="s">
        <v>5573</v>
      </c>
      <c r="W437" t="s">
        <v>4968</v>
      </c>
      <c r="X437" t="s">
        <v>5490</v>
      </c>
      <c r="Y437" t="s">
        <v>4960</v>
      </c>
      <c r="Z437" t="s">
        <v>5220</v>
      </c>
      <c r="AA437" t="s">
        <v>5060</v>
      </c>
    </row>
    <row r="438" spans="1:27" x14ac:dyDescent="0.25">
      <c r="A438" t="s">
        <v>2969</v>
      </c>
      <c r="B438" s="8">
        <v>46206</v>
      </c>
      <c r="C438" t="s">
        <v>1958</v>
      </c>
      <c r="D438" t="s">
        <v>52</v>
      </c>
      <c r="E438" t="s">
        <v>795</v>
      </c>
      <c r="F438" t="s">
        <v>796</v>
      </c>
      <c r="G438">
        <v>5</v>
      </c>
      <c r="H438">
        <v>313.47000000000003</v>
      </c>
      <c r="I438">
        <v>0</v>
      </c>
      <c r="J438">
        <v>0</v>
      </c>
      <c r="K438">
        <v>1802.45</v>
      </c>
      <c r="L438">
        <v>1230.5999999999999</v>
      </c>
      <c r="M438">
        <v>571.85</v>
      </c>
      <c r="N438" t="s">
        <v>133</v>
      </c>
      <c r="O438" t="s">
        <v>24</v>
      </c>
      <c r="P438" t="s">
        <v>25</v>
      </c>
      <c r="Q438" s="9">
        <v>0.51875000000000004</v>
      </c>
      <c r="R438" t="s">
        <v>27</v>
      </c>
      <c r="S438" t="s">
        <v>4701</v>
      </c>
      <c r="T438" t="s">
        <v>4672</v>
      </c>
      <c r="U438">
        <v>313.47000000000003</v>
      </c>
      <c r="V438" t="s">
        <v>5573</v>
      </c>
      <c r="W438" t="s">
        <v>4968</v>
      </c>
      <c r="X438" t="s">
        <v>5574</v>
      </c>
      <c r="Y438" t="s">
        <v>5007</v>
      </c>
      <c r="Z438" t="s">
        <v>5454</v>
      </c>
      <c r="AA438" t="s">
        <v>4962</v>
      </c>
    </row>
    <row r="439" spans="1:27" x14ac:dyDescent="0.25">
      <c r="A439" t="s">
        <v>1957</v>
      </c>
      <c r="B439" s="8">
        <v>46025</v>
      </c>
      <c r="C439" t="s">
        <v>1958</v>
      </c>
      <c r="D439" t="s">
        <v>732</v>
      </c>
      <c r="E439" t="s">
        <v>1682</v>
      </c>
      <c r="F439" t="s">
        <v>1959</v>
      </c>
      <c r="G439">
        <v>1</v>
      </c>
      <c r="H439">
        <v>661.91</v>
      </c>
      <c r="I439">
        <v>0</v>
      </c>
      <c r="J439">
        <v>0</v>
      </c>
      <c r="K439">
        <v>761.2</v>
      </c>
      <c r="L439">
        <v>398.72</v>
      </c>
      <c r="M439">
        <v>362.48</v>
      </c>
      <c r="N439" t="s">
        <v>133</v>
      </c>
      <c r="O439" t="s">
        <v>24</v>
      </c>
      <c r="P439" t="s">
        <v>25</v>
      </c>
      <c r="Q439" s="9">
        <v>0.55625000000000002</v>
      </c>
      <c r="R439" t="s">
        <v>27</v>
      </c>
      <c r="S439" t="s">
        <v>4662</v>
      </c>
      <c r="T439" t="s">
        <v>4636</v>
      </c>
      <c r="U439">
        <v>661.91</v>
      </c>
      <c r="V439" t="s">
        <v>5573</v>
      </c>
      <c r="W439" t="s">
        <v>4968</v>
      </c>
      <c r="X439" t="s">
        <v>5270</v>
      </c>
      <c r="Y439" t="s">
        <v>5011</v>
      </c>
      <c r="Z439" t="s">
        <v>5160</v>
      </c>
      <c r="AA439" t="s">
        <v>4962</v>
      </c>
    </row>
    <row r="440" spans="1:27" x14ac:dyDescent="0.25">
      <c r="A440" t="s">
        <v>2313</v>
      </c>
      <c r="B440" s="8">
        <v>46050</v>
      </c>
      <c r="C440" t="s">
        <v>1958</v>
      </c>
      <c r="D440" t="s">
        <v>777</v>
      </c>
      <c r="E440" t="s">
        <v>114</v>
      </c>
      <c r="F440" t="s">
        <v>531</v>
      </c>
      <c r="G440">
        <v>1</v>
      </c>
      <c r="H440">
        <v>86.11</v>
      </c>
      <c r="I440">
        <v>0</v>
      </c>
      <c r="J440">
        <v>0</v>
      </c>
      <c r="K440">
        <v>86.11</v>
      </c>
      <c r="L440">
        <v>68.17</v>
      </c>
      <c r="M440">
        <v>17.940000000000001</v>
      </c>
      <c r="N440" t="s">
        <v>23</v>
      </c>
      <c r="O440" t="s">
        <v>24</v>
      </c>
      <c r="P440" t="s">
        <v>25</v>
      </c>
      <c r="Q440" s="9">
        <v>0.38124999999999998</v>
      </c>
      <c r="R440" t="s">
        <v>49</v>
      </c>
      <c r="S440" t="s">
        <v>4818</v>
      </c>
      <c r="T440" t="s">
        <v>4805</v>
      </c>
      <c r="U440">
        <v>86.11</v>
      </c>
      <c r="V440" t="s">
        <v>5573</v>
      </c>
      <c r="W440" t="s">
        <v>4968</v>
      </c>
      <c r="X440" t="s">
        <v>5575</v>
      </c>
      <c r="Y440" t="s">
        <v>5007</v>
      </c>
      <c r="Z440" t="s">
        <v>5524</v>
      </c>
      <c r="AA440" t="s">
        <v>4962</v>
      </c>
    </row>
    <row r="441" spans="1:27" x14ac:dyDescent="0.25">
      <c r="A441" t="s">
        <v>2439</v>
      </c>
      <c r="B441" s="8">
        <v>46081</v>
      </c>
      <c r="C441" t="s">
        <v>1235</v>
      </c>
      <c r="D441" t="s">
        <v>1189</v>
      </c>
      <c r="E441" t="s">
        <v>1289</v>
      </c>
      <c r="F441" t="s">
        <v>836</v>
      </c>
      <c r="G441">
        <v>4</v>
      </c>
      <c r="H441">
        <v>188.64</v>
      </c>
      <c r="I441">
        <v>0</v>
      </c>
      <c r="J441">
        <v>0</v>
      </c>
      <c r="K441">
        <v>867.74</v>
      </c>
      <c r="L441">
        <v>633.12</v>
      </c>
      <c r="M441">
        <v>234.62</v>
      </c>
      <c r="N441" t="s">
        <v>133</v>
      </c>
      <c r="O441" t="s">
        <v>24</v>
      </c>
      <c r="P441" t="s">
        <v>55</v>
      </c>
      <c r="Q441" s="9">
        <v>0.49583333333333335</v>
      </c>
      <c r="R441" t="s">
        <v>27</v>
      </c>
      <c r="S441" t="s">
        <v>4882</v>
      </c>
      <c r="T441" t="s">
        <v>4864</v>
      </c>
      <c r="U441">
        <v>188.64</v>
      </c>
      <c r="V441" t="s">
        <v>5576</v>
      </c>
      <c r="W441" t="s">
        <v>4968</v>
      </c>
      <c r="X441" t="s">
        <v>5170</v>
      </c>
      <c r="Y441" t="s">
        <v>5007</v>
      </c>
      <c r="Z441" t="s">
        <v>5234</v>
      </c>
      <c r="AA441" t="s">
        <v>5060</v>
      </c>
    </row>
    <row r="442" spans="1:27" x14ac:dyDescent="0.25">
      <c r="A442" t="s">
        <v>3535</v>
      </c>
      <c r="B442" s="8">
        <v>46066</v>
      </c>
      <c r="C442" t="s">
        <v>1235</v>
      </c>
      <c r="D442" t="s">
        <v>543</v>
      </c>
      <c r="E442" t="s">
        <v>366</v>
      </c>
      <c r="F442" t="s">
        <v>896</v>
      </c>
      <c r="G442">
        <v>4</v>
      </c>
      <c r="H442">
        <v>386.17</v>
      </c>
      <c r="I442">
        <v>5</v>
      </c>
      <c r="J442">
        <v>77.23</v>
      </c>
      <c r="K442">
        <v>1467.45</v>
      </c>
      <c r="L442">
        <v>1102.68</v>
      </c>
      <c r="M442">
        <v>364.77</v>
      </c>
      <c r="N442" t="s">
        <v>133</v>
      </c>
      <c r="O442" t="s">
        <v>24</v>
      </c>
      <c r="P442" t="s">
        <v>25</v>
      </c>
      <c r="Q442" s="9">
        <v>0.89652777777777781</v>
      </c>
      <c r="R442" t="s">
        <v>49</v>
      </c>
      <c r="S442" t="s">
        <v>4793</v>
      </c>
      <c r="T442" t="s">
        <v>4776</v>
      </c>
      <c r="U442">
        <v>386.17</v>
      </c>
      <c r="V442" t="s">
        <v>5576</v>
      </c>
      <c r="W442" t="s">
        <v>4968</v>
      </c>
      <c r="X442" t="s">
        <v>5577</v>
      </c>
      <c r="Y442" t="s">
        <v>4966</v>
      </c>
      <c r="Z442" t="s">
        <v>5334</v>
      </c>
      <c r="AA442" t="s">
        <v>4962</v>
      </c>
    </row>
    <row r="443" spans="1:27" x14ac:dyDescent="0.25">
      <c r="A443" t="s">
        <v>4166</v>
      </c>
      <c r="B443" s="8">
        <v>46205</v>
      </c>
      <c r="C443" t="s">
        <v>4167</v>
      </c>
      <c r="D443" t="s">
        <v>1322</v>
      </c>
      <c r="E443" t="s">
        <v>131</v>
      </c>
      <c r="F443" t="s">
        <v>766</v>
      </c>
      <c r="G443">
        <v>2</v>
      </c>
      <c r="H443">
        <v>229.81</v>
      </c>
      <c r="I443">
        <v>15</v>
      </c>
      <c r="J443">
        <v>68.94</v>
      </c>
      <c r="K443">
        <v>449.28</v>
      </c>
      <c r="L443">
        <v>416.44</v>
      </c>
      <c r="M443">
        <v>32.840000000000003</v>
      </c>
      <c r="N443" t="s">
        <v>4971</v>
      </c>
      <c r="O443" t="s">
        <v>24</v>
      </c>
      <c r="P443" t="s">
        <v>25</v>
      </c>
      <c r="Q443" s="9">
        <v>0.65902777777777777</v>
      </c>
      <c r="R443" t="s">
        <v>27</v>
      </c>
      <c r="S443" t="s">
        <v>4747</v>
      </c>
      <c r="T443" t="s">
        <v>4729</v>
      </c>
      <c r="U443">
        <v>229.81</v>
      </c>
      <c r="V443" t="s">
        <v>5578</v>
      </c>
      <c r="W443" t="s">
        <v>4964</v>
      </c>
      <c r="X443" t="s">
        <v>5563</v>
      </c>
      <c r="Y443" t="s">
        <v>4960</v>
      </c>
      <c r="Z443" t="s">
        <v>5076</v>
      </c>
      <c r="AA443" t="s">
        <v>5060</v>
      </c>
    </row>
    <row r="444" spans="1:27" x14ac:dyDescent="0.25">
      <c r="A444" t="s">
        <v>4475</v>
      </c>
      <c r="B444" s="8">
        <v>46021</v>
      </c>
      <c r="C444" t="s">
        <v>4167</v>
      </c>
      <c r="D444" t="s">
        <v>264</v>
      </c>
      <c r="E444" t="s">
        <v>760</v>
      </c>
      <c r="F444" t="s">
        <v>761</v>
      </c>
      <c r="G444">
        <v>3</v>
      </c>
      <c r="H444">
        <v>383.51</v>
      </c>
      <c r="I444">
        <v>10</v>
      </c>
      <c r="J444">
        <v>115.05</v>
      </c>
      <c r="K444">
        <v>1035.48</v>
      </c>
      <c r="L444">
        <v>857.7</v>
      </c>
      <c r="M444">
        <v>177.78</v>
      </c>
      <c r="N444" t="s">
        <v>23</v>
      </c>
      <c r="O444" t="s">
        <v>24</v>
      </c>
      <c r="P444" t="s">
        <v>25</v>
      </c>
      <c r="Q444" s="9">
        <v>0.62569444444444444</v>
      </c>
      <c r="R444" t="s">
        <v>49</v>
      </c>
      <c r="S444" t="s">
        <v>4702</v>
      </c>
      <c r="T444" t="s">
        <v>4703</v>
      </c>
      <c r="U444">
        <v>383.51</v>
      </c>
      <c r="V444" t="s">
        <v>5578</v>
      </c>
      <c r="W444" t="s">
        <v>4964</v>
      </c>
      <c r="X444" t="s">
        <v>5363</v>
      </c>
      <c r="Y444" t="s">
        <v>4970</v>
      </c>
      <c r="Z444" t="s">
        <v>5364</v>
      </c>
      <c r="AA444" t="s">
        <v>5060</v>
      </c>
    </row>
    <row r="445" spans="1:27" x14ac:dyDescent="0.25">
      <c r="A445" t="s">
        <v>4433</v>
      </c>
      <c r="B445" s="8">
        <v>46176</v>
      </c>
      <c r="C445" t="s">
        <v>4434</v>
      </c>
      <c r="D445" t="s">
        <v>371</v>
      </c>
      <c r="E445" t="s">
        <v>53</v>
      </c>
      <c r="F445" t="s">
        <v>947</v>
      </c>
      <c r="G445">
        <v>2</v>
      </c>
      <c r="H445">
        <v>380.12</v>
      </c>
      <c r="I445">
        <v>10</v>
      </c>
      <c r="J445">
        <v>76.02</v>
      </c>
      <c r="K445">
        <v>684.22</v>
      </c>
      <c r="L445">
        <v>619.96</v>
      </c>
      <c r="M445">
        <v>64.260000000000005</v>
      </c>
      <c r="N445" t="s">
        <v>40</v>
      </c>
      <c r="O445" t="s">
        <v>24</v>
      </c>
      <c r="P445" t="s">
        <v>25</v>
      </c>
      <c r="Q445" s="9">
        <v>0.6381944444444444</v>
      </c>
      <c r="R445" t="s">
        <v>49</v>
      </c>
      <c r="S445" t="s">
        <v>4714</v>
      </c>
      <c r="T445" t="s">
        <v>4703</v>
      </c>
      <c r="U445">
        <v>380.12</v>
      </c>
      <c r="V445" t="s">
        <v>5579</v>
      </c>
      <c r="W445" t="s">
        <v>4968</v>
      </c>
      <c r="X445" t="s">
        <v>5092</v>
      </c>
      <c r="Y445" t="s">
        <v>4966</v>
      </c>
      <c r="Z445" t="s">
        <v>5059</v>
      </c>
      <c r="AA445" t="s">
        <v>5060</v>
      </c>
    </row>
    <row r="446" spans="1:27" x14ac:dyDescent="0.25">
      <c r="A446" t="s">
        <v>1975</v>
      </c>
      <c r="B446" s="8">
        <v>46056</v>
      </c>
      <c r="C446" t="s">
        <v>1976</v>
      </c>
      <c r="D446" t="s">
        <v>1475</v>
      </c>
      <c r="E446" t="s">
        <v>544</v>
      </c>
      <c r="F446" t="s">
        <v>545</v>
      </c>
      <c r="G446">
        <v>2</v>
      </c>
      <c r="H446">
        <v>183.39</v>
      </c>
      <c r="I446">
        <v>0</v>
      </c>
      <c r="J446">
        <v>0</v>
      </c>
      <c r="K446">
        <v>366.78</v>
      </c>
      <c r="L446">
        <v>316.86</v>
      </c>
      <c r="M446">
        <v>49.92</v>
      </c>
      <c r="N446" t="s">
        <v>40</v>
      </c>
      <c r="O446" t="s">
        <v>24</v>
      </c>
      <c r="P446" t="s">
        <v>55</v>
      </c>
      <c r="Q446" s="9">
        <v>0.8208333333333333</v>
      </c>
      <c r="R446" t="s">
        <v>49</v>
      </c>
      <c r="S446" t="s">
        <v>4900</v>
      </c>
      <c r="T446" t="s">
        <v>4887</v>
      </c>
      <c r="U446">
        <v>183.39</v>
      </c>
      <c r="V446" t="s">
        <v>5580</v>
      </c>
      <c r="W446" t="s">
        <v>4964</v>
      </c>
      <c r="X446" t="s">
        <v>5406</v>
      </c>
      <c r="Y446" t="s">
        <v>4960</v>
      </c>
      <c r="Z446" t="s">
        <v>5407</v>
      </c>
      <c r="AA446" t="s">
        <v>4962</v>
      </c>
    </row>
    <row r="447" spans="1:27" x14ac:dyDescent="0.25">
      <c r="A447" t="s">
        <v>4330</v>
      </c>
      <c r="B447" s="8">
        <v>46327</v>
      </c>
      <c r="C447" t="s">
        <v>1976</v>
      </c>
      <c r="D447" t="s">
        <v>409</v>
      </c>
      <c r="E447" t="s">
        <v>400</v>
      </c>
      <c r="F447" t="s">
        <v>401</v>
      </c>
      <c r="G447">
        <v>2</v>
      </c>
      <c r="H447">
        <v>299.73</v>
      </c>
      <c r="I447">
        <v>0</v>
      </c>
      <c r="J447">
        <v>0</v>
      </c>
      <c r="K447">
        <v>689.38</v>
      </c>
      <c r="L447">
        <v>369.48</v>
      </c>
      <c r="M447">
        <v>319.89999999999998</v>
      </c>
      <c r="N447" t="s">
        <v>68</v>
      </c>
      <c r="O447" t="s">
        <v>24</v>
      </c>
      <c r="P447" t="s">
        <v>25</v>
      </c>
      <c r="Q447" s="9">
        <v>0.79097222222222219</v>
      </c>
      <c r="R447" t="s">
        <v>27</v>
      </c>
      <c r="S447" t="s">
        <v>4635</v>
      </c>
      <c r="T447" t="s">
        <v>4636</v>
      </c>
      <c r="U447">
        <v>299.73</v>
      </c>
      <c r="V447" t="s">
        <v>5580</v>
      </c>
      <c r="W447" t="s">
        <v>4964</v>
      </c>
      <c r="X447" t="s">
        <v>5002</v>
      </c>
      <c r="Y447" t="s">
        <v>4970</v>
      </c>
      <c r="Z447" t="s">
        <v>5003</v>
      </c>
      <c r="AA447" t="s">
        <v>4962</v>
      </c>
    </row>
    <row r="448" spans="1:27" x14ac:dyDescent="0.25">
      <c r="A448" t="s">
        <v>1751</v>
      </c>
      <c r="B448" s="8">
        <v>46236</v>
      </c>
      <c r="C448" t="s">
        <v>801</v>
      </c>
      <c r="D448" t="s">
        <v>1194</v>
      </c>
      <c r="E448" t="s">
        <v>198</v>
      </c>
      <c r="F448" t="s">
        <v>694</v>
      </c>
      <c r="G448">
        <v>4</v>
      </c>
      <c r="H448">
        <v>109.69</v>
      </c>
      <c r="I448">
        <v>20</v>
      </c>
      <c r="J448">
        <v>87.75</v>
      </c>
      <c r="K448">
        <v>403.66</v>
      </c>
      <c r="L448">
        <v>371.84</v>
      </c>
      <c r="M448">
        <v>31.82</v>
      </c>
      <c r="N448" t="s">
        <v>23</v>
      </c>
      <c r="O448" t="s">
        <v>24</v>
      </c>
      <c r="P448" t="s">
        <v>55</v>
      </c>
      <c r="Q448" s="9">
        <v>0.71388888888888891</v>
      </c>
      <c r="R448" t="s">
        <v>27</v>
      </c>
      <c r="S448" t="s">
        <v>4896</v>
      </c>
      <c r="T448" t="s">
        <v>4887</v>
      </c>
      <c r="U448">
        <v>109.69</v>
      </c>
      <c r="V448" t="s">
        <v>5581</v>
      </c>
      <c r="W448" t="s">
        <v>4968</v>
      </c>
      <c r="X448" t="s">
        <v>5096</v>
      </c>
      <c r="Y448" t="s">
        <v>4960</v>
      </c>
      <c r="Z448" t="s">
        <v>5097</v>
      </c>
      <c r="AA448" t="s">
        <v>4962</v>
      </c>
    </row>
    <row r="449" spans="1:27" x14ac:dyDescent="0.25">
      <c r="A449" t="s">
        <v>1782</v>
      </c>
      <c r="B449" s="8">
        <v>46096</v>
      </c>
      <c r="C449" t="s">
        <v>1783</v>
      </c>
      <c r="D449" t="s">
        <v>326</v>
      </c>
      <c r="E449" t="s">
        <v>259</v>
      </c>
      <c r="F449" t="s">
        <v>260</v>
      </c>
      <c r="G449">
        <v>4</v>
      </c>
      <c r="H449">
        <v>400.33</v>
      </c>
      <c r="I449">
        <v>10</v>
      </c>
      <c r="J449">
        <v>160.13</v>
      </c>
      <c r="K449">
        <v>1657.37</v>
      </c>
      <c r="L449">
        <v>1363.6</v>
      </c>
      <c r="M449">
        <v>293.77</v>
      </c>
      <c r="N449" t="s">
        <v>47</v>
      </c>
      <c r="O449" t="s">
        <v>24</v>
      </c>
      <c r="P449" t="s">
        <v>25</v>
      </c>
      <c r="Q449" s="9">
        <v>0.7055555555555556</v>
      </c>
      <c r="R449" t="s">
        <v>27</v>
      </c>
      <c r="S449" t="s">
        <v>4859</v>
      </c>
      <c r="T449" t="s">
        <v>4847</v>
      </c>
      <c r="U449">
        <v>400.33</v>
      </c>
      <c r="V449" t="s">
        <v>5582</v>
      </c>
      <c r="W449" t="s">
        <v>4964</v>
      </c>
      <c r="X449" t="s">
        <v>5583</v>
      </c>
      <c r="Y449" t="s">
        <v>4966</v>
      </c>
      <c r="Z449" t="s">
        <v>5190</v>
      </c>
      <c r="AA449" t="s">
        <v>5060</v>
      </c>
    </row>
    <row r="450" spans="1:27" x14ac:dyDescent="0.25">
      <c r="A450" t="s">
        <v>3738</v>
      </c>
      <c r="B450" s="8">
        <v>46040</v>
      </c>
      <c r="C450" t="s">
        <v>1783</v>
      </c>
      <c r="D450" t="s">
        <v>52</v>
      </c>
      <c r="E450" t="s">
        <v>1044</v>
      </c>
      <c r="F450" t="s">
        <v>1045</v>
      </c>
      <c r="G450">
        <v>3</v>
      </c>
      <c r="H450">
        <v>313.47000000000003</v>
      </c>
      <c r="I450">
        <v>0</v>
      </c>
      <c r="J450">
        <v>0</v>
      </c>
      <c r="K450">
        <v>1081.47</v>
      </c>
      <c r="L450">
        <v>738.36</v>
      </c>
      <c r="M450">
        <v>343.11</v>
      </c>
      <c r="N450" t="s">
        <v>40</v>
      </c>
      <c r="O450" t="s">
        <v>24</v>
      </c>
      <c r="P450" t="s">
        <v>33</v>
      </c>
      <c r="Q450" s="9">
        <v>0.38472222222222224</v>
      </c>
      <c r="R450" t="s">
        <v>27</v>
      </c>
      <c r="S450" t="s">
        <v>4701</v>
      </c>
      <c r="T450" t="s">
        <v>4672</v>
      </c>
      <c r="U450">
        <v>313.47000000000003</v>
      </c>
      <c r="V450" t="s">
        <v>5582</v>
      </c>
      <c r="W450" t="s">
        <v>4964</v>
      </c>
      <c r="X450" t="s">
        <v>5516</v>
      </c>
      <c r="Y450" t="s">
        <v>4960</v>
      </c>
      <c r="Z450" t="s">
        <v>5517</v>
      </c>
      <c r="AA450" t="s">
        <v>4992</v>
      </c>
    </row>
    <row r="451" spans="1:27" x14ac:dyDescent="0.25">
      <c r="A451" t="s">
        <v>4382</v>
      </c>
      <c r="B451" s="8">
        <v>46081</v>
      </c>
      <c r="C451" t="s">
        <v>3898</v>
      </c>
      <c r="D451" t="s">
        <v>349</v>
      </c>
      <c r="E451" t="s">
        <v>857</v>
      </c>
      <c r="F451" t="s">
        <v>121</v>
      </c>
      <c r="G451">
        <v>4</v>
      </c>
      <c r="H451">
        <v>446.17</v>
      </c>
      <c r="I451">
        <v>0</v>
      </c>
      <c r="J451">
        <v>0</v>
      </c>
      <c r="K451">
        <v>2052.38</v>
      </c>
      <c r="L451">
        <v>1302.44</v>
      </c>
      <c r="M451">
        <v>749.94</v>
      </c>
      <c r="N451" t="s">
        <v>47</v>
      </c>
      <c r="O451" t="s">
        <v>24</v>
      </c>
      <c r="P451" t="s">
        <v>55</v>
      </c>
      <c r="Q451" s="9">
        <v>0.57638888888888884</v>
      </c>
      <c r="R451" t="s">
        <v>27</v>
      </c>
      <c r="S451" t="s">
        <v>4789</v>
      </c>
      <c r="T451" t="s">
        <v>4776</v>
      </c>
      <c r="U451">
        <v>298.81</v>
      </c>
      <c r="V451" t="s">
        <v>5584</v>
      </c>
      <c r="W451" t="s">
        <v>4968</v>
      </c>
      <c r="X451" t="s">
        <v>5036</v>
      </c>
      <c r="Y451" t="s">
        <v>5007</v>
      </c>
      <c r="Z451" t="s">
        <v>5037</v>
      </c>
      <c r="AA451" t="s">
        <v>4962</v>
      </c>
    </row>
    <row r="452" spans="1:27" x14ac:dyDescent="0.25">
      <c r="A452" t="s">
        <v>4011</v>
      </c>
      <c r="B452" s="8">
        <v>46113</v>
      </c>
      <c r="C452" t="s">
        <v>2578</v>
      </c>
      <c r="D452" t="s">
        <v>124</v>
      </c>
      <c r="E452" t="s">
        <v>321</v>
      </c>
      <c r="F452" t="s">
        <v>1509</v>
      </c>
      <c r="G452">
        <v>3</v>
      </c>
      <c r="H452">
        <v>397.22</v>
      </c>
      <c r="I452">
        <v>5</v>
      </c>
      <c r="J452">
        <v>59.58</v>
      </c>
      <c r="K452">
        <v>1301.8900000000001</v>
      </c>
      <c r="L452">
        <v>958.11</v>
      </c>
      <c r="M452">
        <v>343.78</v>
      </c>
      <c r="N452" t="s">
        <v>133</v>
      </c>
      <c r="O452" t="s">
        <v>24</v>
      </c>
      <c r="P452" t="s">
        <v>25</v>
      </c>
      <c r="Q452" s="9">
        <v>0.5493055555555556</v>
      </c>
      <c r="R452" t="s">
        <v>27</v>
      </c>
      <c r="S452" t="s">
        <v>4697</v>
      </c>
      <c r="T452" t="s">
        <v>4672</v>
      </c>
      <c r="U452">
        <v>397.22</v>
      </c>
      <c r="V452" t="s">
        <v>5585</v>
      </c>
      <c r="W452" t="s">
        <v>4964</v>
      </c>
      <c r="X452" t="s">
        <v>5506</v>
      </c>
      <c r="Y452" t="s">
        <v>4970</v>
      </c>
      <c r="Z452" t="s">
        <v>5507</v>
      </c>
      <c r="AA452" t="s">
        <v>4962</v>
      </c>
    </row>
    <row r="453" spans="1:27" x14ac:dyDescent="0.25">
      <c r="A453" t="s">
        <v>2577</v>
      </c>
      <c r="B453" s="8">
        <v>46009</v>
      </c>
      <c r="C453" t="s">
        <v>2578</v>
      </c>
      <c r="D453" t="s">
        <v>405</v>
      </c>
      <c r="E453" t="s">
        <v>31</v>
      </c>
      <c r="F453" t="s">
        <v>32</v>
      </c>
      <c r="G453">
        <v>2</v>
      </c>
      <c r="H453">
        <v>440.5</v>
      </c>
      <c r="I453">
        <v>20</v>
      </c>
      <c r="J453">
        <v>176.2</v>
      </c>
      <c r="K453">
        <v>704.8</v>
      </c>
      <c r="L453">
        <v>508.1</v>
      </c>
      <c r="M453">
        <v>196.7</v>
      </c>
      <c r="N453" t="s">
        <v>4971</v>
      </c>
      <c r="O453" t="s">
        <v>24</v>
      </c>
      <c r="P453" t="s">
        <v>25</v>
      </c>
      <c r="Q453" s="9">
        <v>0.66666666666666663</v>
      </c>
      <c r="R453" t="s">
        <v>49</v>
      </c>
      <c r="S453" t="s">
        <v>4642</v>
      </c>
      <c r="T453" t="s">
        <v>4636</v>
      </c>
      <c r="U453">
        <v>440.5</v>
      </c>
      <c r="V453" t="s">
        <v>5585</v>
      </c>
      <c r="W453" t="s">
        <v>4964</v>
      </c>
      <c r="X453" t="s">
        <v>5187</v>
      </c>
      <c r="Y453" t="s">
        <v>5007</v>
      </c>
      <c r="Z453" t="s">
        <v>5188</v>
      </c>
      <c r="AA453" t="s">
        <v>4962</v>
      </c>
    </row>
    <row r="454" spans="1:27" x14ac:dyDescent="0.25">
      <c r="A454" t="s">
        <v>4054</v>
      </c>
      <c r="B454" s="8">
        <v>46095</v>
      </c>
      <c r="C454" t="s">
        <v>1038</v>
      </c>
      <c r="D454" t="s">
        <v>680</v>
      </c>
      <c r="E454" t="s">
        <v>297</v>
      </c>
      <c r="F454" t="s">
        <v>298</v>
      </c>
      <c r="G454">
        <v>2</v>
      </c>
      <c r="H454">
        <v>157.97999999999999</v>
      </c>
      <c r="I454">
        <v>0</v>
      </c>
      <c r="J454">
        <v>0</v>
      </c>
      <c r="K454">
        <v>363.35</v>
      </c>
      <c r="L454">
        <v>275.89999999999998</v>
      </c>
      <c r="M454">
        <v>87.45</v>
      </c>
      <c r="N454" t="s">
        <v>47</v>
      </c>
      <c r="O454" t="s">
        <v>24</v>
      </c>
      <c r="P454" t="s">
        <v>25</v>
      </c>
      <c r="Q454" s="9">
        <v>0.72986111111111107</v>
      </c>
      <c r="R454" t="s">
        <v>27</v>
      </c>
      <c r="S454" t="s">
        <v>4873</v>
      </c>
      <c r="T454" t="s">
        <v>4864</v>
      </c>
      <c r="U454">
        <v>157.97999999999999</v>
      </c>
      <c r="V454" t="s">
        <v>5586</v>
      </c>
      <c r="W454" t="s">
        <v>4964</v>
      </c>
      <c r="X454" t="s">
        <v>5327</v>
      </c>
      <c r="Y454" t="s">
        <v>4966</v>
      </c>
      <c r="Z454" t="s">
        <v>5084</v>
      </c>
      <c r="AA454" t="s">
        <v>4962</v>
      </c>
    </row>
    <row r="455" spans="1:27" x14ac:dyDescent="0.25">
      <c r="A455" t="s">
        <v>1037</v>
      </c>
      <c r="B455" s="8">
        <v>46011</v>
      </c>
      <c r="C455" t="s">
        <v>1038</v>
      </c>
      <c r="D455" t="s">
        <v>37</v>
      </c>
      <c r="E455" t="s">
        <v>791</v>
      </c>
      <c r="F455" t="s">
        <v>1039</v>
      </c>
      <c r="G455">
        <v>1</v>
      </c>
      <c r="H455">
        <v>234.86</v>
      </c>
      <c r="I455">
        <v>10</v>
      </c>
      <c r="J455">
        <v>23.49</v>
      </c>
      <c r="K455">
        <v>243.08</v>
      </c>
      <c r="L455">
        <v>213.23</v>
      </c>
      <c r="M455">
        <v>29.85</v>
      </c>
      <c r="N455" t="s">
        <v>4971</v>
      </c>
      <c r="O455" t="s">
        <v>24</v>
      </c>
      <c r="P455" t="s">
        <v>55</v>
      </c>
      <c r="Q455" s="9">
        <v>0.52638888888888891</v>
      </c>
      <c r="R455" t="s">
        <v>27</v>
      </c>
      <c r="S455" t="s">
        <v>4893</v>
      </c>
      <c r="T455" t="s">
        <v>4887</v>
      </c>
      <c r="U455">
        <v>234.86</v>
      </c>
      <c r="V455" t="s">
        <v>5586</v>
      </c>
      <c r="W455" t="s">
        <v>4964</v>
      </c>
      <c r="X455" t="s">
        <v>5222</v>
      </c>
      <c r="Y455" t="s">
        <v>4966</v>
      </c>
      <c r="Z455" t="s">
        <v>5587</v>
      </c>
      <c r="AA455" t="s">
        <v>4992</v>
      </c>
    </row>
    <row r="456" spans="1:27" x14ac:dyDescent="0.25">
      <c r="A456" t="s">
        <v>4345</v>
      </c>
      <c r="B456" s="8">
        <v>46023</v>
      </c>
      <c r="C456" t="s">
        <v>1457</v>
      </c>
      <c r="D456" t="s">
        <v>119</v>
      </c>
      <c r="E456" t="s">
        <v>1621</v>
      </c>
      <c r="F456" t="s">
        <v>1622</v>
      </c>
      <c r="G456">
        <v>5</v>
      </c>
      <c r="H456">
        <v>156.29</v>
      </c>
      <c r="I456">
        <v>0</v>
      </c>
      <c r="J456">
        <v>0</v>
      </c>
      <c r="K456">
        <v>781.45</v>
      </c>
      <c r="L456">
        <v>579.54999999999995</v>
      </c>
      <c r="M456">
        <v>201.9</v>
      </c>
      <c r="N456" t="s">
        <v>23</v>
      </c>
      <c r="O456" t="s">
        <v>24</v>
      </c>
      <c r="P456" t="s">
        <v>55</v>
      </c>
      <c r="Q456" s="9">
        <v>0.55486111111111114</v>
      </c>
      <c r="R456" t="s">
        <v>49</v>
      </c>
      <c r="S456" t="s">
        <v>4722</v>
      </c>
      <c r="T456" t="s">
        <v>4703</v>
      </c>
      <c r="U456">
        <v>141.11000000000001</v>
      </c>
      <c r="V456" t="s">
        <v>5588</v>
      </c>
      <c r="W456" t="s">
        <v>4958</v>
      </c>
      <c r="X456" t="s">
        <v>5048</v>
      </c>
      <c r="Y456" t="s">
        <v>5011</v>
      </c>
      <c r="Z456" t="s">
        <v>5138</v>
      </c>
      <c r="AA456" t="s">
        <v>4962</v>
      </c>
    </row>
    <row r="457" spans="1:27" x14ac:dyDescent="0.25">
      <c r="A457" t="s">
        <v>2613</v>
      </c>
      <c r="B457" s="8">
        <v>46014</v>
      </c>
      <c r="C457" t="s">
        <v>2614</v>
      </c>
      <c r="D457" t="s">
        <v>65</v>
      </c>
      <c r="E457" t="s">
        <v>1368</v>
      </c>
      <c r="F457" t="s">
        <v>1369</v>
      </c>
      <c r="G457">
        <v>2</v>
      </c>
      <c r="H457">
        <v>172.63</v>
      </c>
      <c r="I457">
        <v>0</v>
      </c>
      <c r="J457">
        <v>0</v>
      </c>
      <c r="K457">
        <v>345.26</v>
      </c>
      <c r="L457">
        <v>284</v>
      </c>
      <c r="M457">
        <v>61.26</v>
      </c>
      <c r="N457" t="s">
        <v>133</v>
      </c>
      <c r="O457" t="s">
        <v>24</v>
      </c>
      <c r="P457" t="s">
        <v>25</v>
      </c>
      <c r="Q457" s="9">
        <v>0.6645833333333333</v>
      </c>
      <c r="R457" t="s">
        <v>49</v>
      </c>
      <c r="S457" t="s">
        <v>4719</v>
      </c>
      <c r="T457" t="s">
        <v>4703</v>
      </c>
      <c r="U457">
        <v>172.63</v>
      </c>
      <c r="V457" t="s">
        <v>5589</v>
      </c>
      <c r="W457" t="s">
        <v>4964</v>
      </c>
      <c r="X457" t="s">
        <v>5590</v>
      </c>
      <c r="Y457" t="s">
        <v>4966</v>
      </c>
      <c r="Z457" t="s">
        <v>5591</v>
      </c>
      <c r="AA457" t="s">
        <v>4992</v>
      </c>
    </row>
    <row r="458" spans="1:27" x14ac:dyDescent="0.25">
      <c r="A458" t="s">
        <v>2991</v>
      </c>
      <c r="B458" s="8">
        <v>46100</v>
      </c>
      <c r="C458" t="s">
        <v>2106</v>
      </c>
      <c r="D458" t="s">
        <v>37</v>
      </c>
      <c r="E458" t="s">
        <v>913</v>
      </c>
      <c r="F458" t="s">
        <v>132</v>
      </c>
      <c r="G458">
        <v>5</v>
      </c>
      <c r="H458">
        <v>234.86</v>
      </c>
      <c r="I458">
        <v>10</v>
      </c>
      <c r="J458">
        <v>117.43</v>
      </c>
      <c r="K458">
        <v>1056.8699999999999</v>
      </c>
      <c r="L458">
        <v>1066.1500000000001</v>
      </c>
      <c r="M458">
        <v>-9.2799999999999994</v>
      </c>
      <c r="N458" t="s">
        <v>68</v>
      </c>
      <c r="O458" t="s">
        <v>24</v>
      </c>
      <c r="P458" t="s">
        <v>25</v>
      </c>
      <c r="Q458" s="9">
        <v>0.43194444444444446</v>
      </c>
      <c r="R458" t="s">
        <v>49</v>
      </c>
      <c r="S458" t="s">
        <v>4893</v>
      </c>
      <c r="T458" t="s">
        <v>4887</v>
      </c>
      <c r="U458">
        <v>234.86</v>
      </c>
      <c r="V458" t="s">
        <v>5592</v>
      </c>
      <c r="W458" t="s">
        <v>4968</v>
      </c>
      <c r="X458" t="s">
        <v>5593</v>
      </c>
      <c r="Y458" t="s">
        <v>5007</v>
      </c>
      <c r="Z458" t="s">
        <v>5063</v>
      </c>
      <c r="AA458" t="s">
        <v>4962</v>
      </c>
    </row>
    <row r="459" spans="1:27" x14ac:dyDescent="0.25">
      <c r="A459" t="s">
        <v>3177</v>
      </c>
      <c r="B459" s="8">
        <v>46020</v>
      </c>
      <c r="C459" t="s">
        <v>2106</v>
      </c>
      <c r="D459" t="s">
        <v>264</v>
      </c>
      <c r="E459" t="s">
        <v>1893</v>
      </c>
      <c r="F459" t="s">
        <v>2601</v>
      </c>
      <c r="G459">
        <v>4</v>
      </c>
      <c r="H459">
        <v>383.51</v>
      </c>
      <c r="I459">
        <v>0</v>
      </c>
      <c r="J459">
        <v>0</v>
      </c>
      <c r="K459">
        <v>1534.04</v>
      </c>
      <c r="L459">
        <v>1143.5999999999999</v>
      </c>
      <c r="M459">
        <v>390.44</v>
      </c>
      <c r="N459" t="s">
        <v>40</v>
      </c>
      <c r="O459" t="s">
        <v>24</v>
      </c>
      <c r="P459" t="s">
        <v>25</v>
      </c>
      <c r="Q459" s="9">
        <v>0.70138888888888884</v>
      </c>
      <c r="R459" t="s">
        <v>49</v>
      </c>
      <c r="S459" t="s">
        <v>4702</v>
      </c>
      <c r="T459" t="s">
        <v>4703</v>
      </c>
      <c r="U459">
        <v>383.51</v>
      </c>
      <c r="V459" t="s">
        <v>5592</v>
      </c>
      <c r="W459" t="s">
        <v>4968</v>
      </c>
      <c r="X459" t="s">
        <v>5286</v>
      </c>
      <c r="Y459" t="s">
        <v>4966</v>
      </c>
      <c r="Z459" t="s">
        <v>5269</v>
      </c>
      <c r="AA459" t="s">
        <v>4992</v>
      </c>
    </row>
    <row r="460" spans="1:27" x14ac:dyDescent="0.25">
      <c r="A460" t="s">
        <v>2064</v>
      </c>
      <c r="B460" s="8">
        <v>46359</v>
      </c>
      <c r="C460" t="s">
        <v>2065</v>
      </c>
      <c r="D460" t="s">
        <v>37</v>
      </c>
      <c r="E460" t="s">
        <v>671</v>
      </c>
      <c r="F460" t="s">
        <v>662</v>
      </c>
      <c r="G460">
        <v>5</v>
      </c>
      <c r="H460">
        <v>234.86</v>
      </c>
      <c r="I460">
        <v>0</v>
      </c>
      <c r="J460">
        <v>0</v>
      </c>
      <c r="K460">
        <v>1174.3</v>
      </c>
      <c r="L460">
        <v>1066.1500000000001</v>
      </c>
      <c r="M460">
        <v>108.15</v>
      </c>
      <c r="N460" t="s">
        <v>40</v>
      </c>
      <c r="O460" t="s">
        <v>24</v>
      </c>
      <c r="P460" t="s">
        <v>25</v>
      </c>
      <c r="Q460" s="9">
        <v>0.53611111111111109</v>
      </c>
      <c r="R460" t="s">
        <v>49</v>
      </c>
      <c r="S460" t="s">
        <v>4893</v>
      </c>
      <c r="T460" t="s">
        <v>4887</v>
      </c>
      <c r="U460">
        <v>234.86</v>
      </c>
      <c r="V460" t="s">
        <v>5594</v>
      </c>
      <c r="W460" t="s">
        <v>4968</v>
      </c>
      <c r="X460" t="s">
        <v>5528</v>
      </c>
      <c r="Y460" t="s">
        <v>4960</v>
      </c>
      <c r="Z460" t="s">
        <v>5529</v>
      </c>
      <c r="AA460" t="s">
        <v>5060</v>
      </c>
    </row>
    <row r="461" spans="1:27" x14ac:dyDescent="0.25">
      <c r="A461" t="s">
        <v>3787</v>
      </c>
      <c r="B461" s="8">
        <v>46008</v>
      </c>
      <c r="C461" t="s">
        <v>2510</v>
      </c>
      <c r="D461" t="s">
        <v>337</v>
      </c>
      <c r="E461" t="s">
        <v>66</v>
      </c>
      <c r="F461" t="s">
        <v>239</v>
      </c>
      <c r="G461">
        <v>4</v>
      </c>
      <c r="H461">
        <v>186.38</v>
      </c>
      <c r="I461">
        <v>10</v>
      </c>
      <c r="J461">
        <v>74.55</v>
      </c>
      <c r="K461">
        <v>670.97</v>
      </c>
      <c r="L461">
        <v>542.64</v>
      </c>
      <c r="M461">
        <v>128.33000000000001</v>
      </c>
      <c r="N461" t="s">
        <v>133</v>
      </c>
      <c r="O461" t="s">
        <v>24</v>
      </c>
      <c r="P461" t="s">
        <v>33</v>
      </c>
      <c r="Q461" s="9">
        <v>0.52152777777777781</v>
      </c>
      <c r="R461" t="s">
        <v>49</v>
      </c>
      <c r="S461" t="s">
        <v>4799</v>
      </c>
      <c r="T461" t="s">
        <v>4776</v>
      </c>
      <c r="U461">
        <v>186.38</v>
      </c>
      <c r="V461" t="s">
        <v>5595</v>
      </c>
      <c r="W461" t="s">
        <v>4964</v>
      </c>
      <c r="X461" t="s">
        <v>5015</v>
      </c>
      <c r="Y461" t="s">
        <v>4966</v>
      </c>
      <c r="Z461" t="s">
        <v>5155</v>
      </c>
      <c r="AA461" t="s">
        <v>4962</v>
      </c>
    </row>
    <row r="462" spans="1:27" x14ac:dyDescent="0.25">
      <c r="A462" t="s">
        <v>3320</v>
      </c>
      <c r="B462" s="8">
        <v>46047</v>
      </c>
      <c r="C462" t="s">
        <v>3321</v>
      </c>
      <c r="D462" t="s">
        <v>365</v>
      </c>
      <c r="E462" t="s">
        <v>1081</v>
      </c>
      <c r="F462" t="s">
        <v>1082</v>
      </c>
      <c r="G462">
        <v>4</v>
      </c>
      <c r="H462">
        <v>459.58</v>
      </c>
      <c r="I462">
        <v>10</v>
      </c>
      <c r="J462">
        <v>183.83</v>
      </c>
      <c r="K462">
        <v>1902.66</v>
      </c>
      <c r="L462">
        <v>1547.56</v>
      </c>
      <c r="M462">
        <v>355.1</v>
      </c>
      <c r="N462" t="s">
        <v>4971</v>
      </c>
      <c r="O462" t="s">
        <v>24</v>
      </c>
      <c r="P462" t="s">
        <v>25</v>
      </c>
      <c r="Q462" s="9">
        <v>0.69861111111111107</v>
      </c>
      <c r="R462" t="s">
        <v>27</v>
      </c>
      <c r="S462" t="s">
        <v>4680</v>
      </c>
      <c r="T462" t="s">
        <v>4672</v>
      </c>
      <c r="U462">
        <v>459.58</v>
      </c>
      <c r="V462" t="s">
        <v>5596</v>
      </c>
      <c r="W462" t="s">
        <v>4968</v>
      </c>
      <c r="X462" t="s">
        <v>5597</v>
      </c>
      <c r="Y462" t="s">
        <v>5011</v>
      </c>
      <c r="Z462" t="s">
        <v>5598</v>
      </c>
      <c r="AA462" t="s">
        <v>4992</v>
      </c>
    </row>
    <row r="463" spans="1:27" x14ac:dyDescent="0.25">
      <c r="A463" t="s">
        <v>3131</v>
      </c>
      <c r="B463" s="8">
        <v>46102</v>
      </c>
      <c r="C463" t="s">
        <v>2887</v>
      </c>
      <c r="D463" t="s">
        <v>242</v>
      </c>
      <c r="E463" t="s">
        <v>120</v>
      </c>
      <c r="F463" t="s">
        <v>271</v>
      </c>
      <c r="G463">
        <v>5</v>
      </c>
      <c r="H463">
        <v>80.5</v>
      </c>
      <c r="I463">
        <v>5</v>
      </c>
      <c r="J463">
        <v>20.12</v>
      </c>
      <c r="K463">
        <v>439.74</v>
      </c>
      <c r="L463">
        <v>311.25</v>
      </c>
      <c r="M463">
        <v>128.49</v>
      </c>
      <c r="N463" t="s">
        <v>47</v>
      </c>
      <c r="O463" t="s">
        <v>345</v>
      </c>
      <c r="P463" t="s">
        <v>25</v>
      </c>
      <c r="Q463" s="9">
        <v>0.39444444444444443</v>
      </c>
      <c r="R463" t="s">
        <v>27</v>
      </c>
      <c r="S463" t="s">
        <v>4921</v>
      </c>
      <c r="T463" t="s">
        <v>4908</v>
      </c>
      <c r="U463">
        <v>80.5</v>
      </c>
      <c r="V463" t="s">
        <v>5599</v>
      </c>
      <c r="W463" t="s">
        <v>4968</v>
      </c>
      <c r="X463" t="s">
        <v>5600</v>
      </c>
      <c r="Y463" t="s">
        <v>4970</v>
      </c>
      <c r="Z463" t="s">
        <v>5207</v>
      </c>
      <c r="AA463" t="s">
        <v>4962</v>
      </c>
    </row>
    <row r="464" spans="1:27" x14ac:dyDescent="0.25">
      <c r="A464" t="s">
        <v>3477</v>
      </c>
      <c r="B464" s="8">
        <v>46298</v>
      </c>
      <c r="C464" t="s">
        <v>1967</v>
      </c>
      <c r="D464" t="s">
        <v>242</v>
      </c>
      <c r="E464" t="s">
        <v>1448</v>
      </c>
      <c r="F464" t="s">
        <v>1449</v>
      </c>
      <c r="G464">
        <v>3</v>
      </c>
      <c r="H464">
        <v>82.31</v>
      </c>
      <c r="I464">
        <v>0</v>
      </c>
      <c r="J464">
        <v>0</v>
      </c>
      <c r="K464">
        <v>246.93</v>
      </c>
      <c r="L464">
        <v>186.75</v>
      </c>
      <c r="M464">
        <v>60.18</v>
      </c>
      <c r="N464" t="s">
        <v>47</v>
      </c>
      <c r="O464" t="s">
        <v>24</v>
      </c>
      <c r="P464" t="s">
        <v>55</v>
      </c>
      <c r="Q464" s="9">
        <v>0.82499999999999996</v>
      </c>
      <c r="R464" t="s">
        <v>49</v>
      </c>
      <c r="S464" t="s">
        <v>4921</v>
      </c>
      <c r="T464" t="s">
        <v>4908</v>
      </c>
      <c r="U464">
        <v>80.5</v>
      </c>
      <c r="V464" t="s">
        <v>5601</v>
      </c>
      <c r="W464" t="s">
        <v>4958</v>
      </c>
      <c r="X464" t="s">
        <v>5602</v>
      </c>
      <c r="Y464" t="s">
        <v>4966</v>
      </c>
      <c r="Z464" t="s">
        <v>5603</v>
      </c>
      <c r="AA464" t="s">
        <v>5060</v>
      </c>
    </row>
    <row r="465" spans="1:27" x14ac:dyDescent="0.25">
      <c r="A465" t="s">
        <v>3880</v>
      </c>
      <c r="B465" s="8">
        <v>46067</v>
      </c>
      <c r="C465" t="s">
        <v>1967</v>
      </c>
      <c r="D465" t="s">
        <v>280</v>
      </c>
      <c r="E465" t="s">
        <v>198</v>
      </c>
      <c r="F465" t="s">
        <v>199</v>
      </c>
      <c r="G465">
        <v>4</v>
      </c>
      <c r="H465">
        <v>130.76</v>
      </c>
      <c r="I465">
        <v>0</v>
      </c>
      <c r="J465">
        <v>0</v>
      </c>
      <c r="K465">
        <v>601.5</v>
      </c>
      <c r="L465">
        <v>389.4</v>
      </c>
      <c r="M465">
        <v>212.1</v>
      </c>
      <c r="N465" t="s">
        <v>23</v>
      </c>
      <c r="O465" t="s">
        <v>24</v>
      </c>
      <c r="P465" t="s">
        <v>25</v>
      </c>
      <c r="Q465" s="9">
        <v>0.68402777777777779</v>
      </c>
      <c r="R465" t="s">
        <v>27</v>
      </c>
      <c r="S465" t="s">
        <v>4726</v>
      </c>
      <c r="T465" t="s">
        <v>4703</v>
      </c>
      <c r="U465">
        <v>124.84</v>
      </c>
      <c r="V465" t="s">
        <v>5601</v>
      </c>
      <c r="W465" t="s">
        <v>4958</v>
      </c>
      <c r="X465" t="s">
        <v>5418</v>
      </c>
      <c r="Y465" t="s">
        <v>4966</v>
      </c>
      <c r="Z465" t="s">
        <v>5097</v>
      </c>
      <c r="AA465" t="s">
        <v>4962</v>
      </c>
    </row>
    <row r="466" spans="1:27" x14ac:dyDescent="0.25">
      <c r="A466" t="s">
        <v>2952</v>
      </c>
      <c r="B466" s="8">
        <v>46014</v>
      </c>
      <c r="C466" t="s">
        <v>1967</v>
      </c>
      <c r="D466" t="s">
        <v>269</v>
      </c>
      <c r="E466" t="s">
        <v>973</v>
      </c>
      <c r="F466" t="s">
        <v>974</v>
      </c>
      <c r="G466">
        <v>3</v>
      </c>
      <c r="H466">
        <v>168.57</v>
      </c>
      <c r="I466">
        <v>0</v>
      </c>
      <c r="J466">
        <v>0</v>
      </c>
      <c r="K466">
        <v>505.71</v>
      </c>
      <c r="L466">
        <v>412.92</v>
      </c>
      <c r="M466">
        <v>92.79</v>
      </c>
      <c r="N466" t="s">
        <v>4971</v>
      </c>
      <c r="O466" t="s">
        <v>24</v>
      </c>
      <c r="P466" t="s">
        <v>25</v>
      </c>
      <c r="Q466" s="9">
        <v>0.78263888888888888</v>
      </c>
      <c r="R466" t="s">
        <v>49</v>
      </c>
      <c r="S466" t="s">
        <v>4835</v>
      </c>
      <c r="T466" t="s">
        <v>4887</v>
      </c>
      <c r="U466">
        <v>155.55000000000001</v>
      </c>
      <c r="V466" t="s">
        <v>5601</v>
      </c>
      <c r="W466" t="s">
        <v>4958</v>
      </c>
      <c r="X466" t="s">
        <v>5473</v>
      </c>
      <c r="Y466" t="s">
        <v>4960</v>
      </c>
      <c r="Z466" t="s">
        <v>5474</v>
      </c>
      <c r="AA466" t="s">
        <v>5060</v>
      </c>
    </row>
    <row r="467" spans="1:27" x14ac:dyDescent="0.25">
      <c r="A467" t="s">
        <v>3648</v>
      </c>
      <c r="B467" s="8">
        <v>46098</v>
      </c>
      <c r="C467" t="s">
        <v>3649</v>
      </c>
      <c r="D467" t="s">
        <v>95</v>
      </c>
      <c r="E467" t="s">
        <v>550</v>
      </c>
      <c r="F467" t="s">
        <v>1165</v>
      </c>
      <c r="G467">
        <v>2</v>
      </c>
      <c r="H467">
        <v>522.78</v>
      </c>
      <c r="I467">
        <v>0</v>
      </c>
      <c r="J467">
        <v>0</v>
      </c>
      <c r="K467">
        <v>1045.56</v>
      </c>
      <c r="L467">
        <v>791.74</v>
      </c>
      <c r="M467">
        <v>253.82</v>
      </c>
      <c r="N467" t="s">
        <v>23</v>
      </c>
      <c r="O467" t="s">
        <v>345</v>
      </c>
      <c r="P467" t="s">
        <v>55</v>
      </c>
      <c r="Q467" s="9">
        <v>0.84236111111111112</v>
      </c>
      <c r="R467" t="s">
        <v>49</v>
      </c>
      <c r="S467" t="s">
        <v>4937</v>
      </c>
      <c r="T467" t="s">
        <v>4930</v>
      </c>
      <c r="U467">
        <v>522.78</v>
      </c>
      <c r="V467" t="s">
        <v>5604</v>
      </c>
      <c r="W467" t="s">
        <v>4964</v>
      </c>
      <c r="X467" t="s">
        <v>5464</v>
      </c>
      <c r="Y467" t="s">
        <v>4966</v>
      </c>
      <c r="Z467" t="s">
        <v>4983</v>
      </c>
      <c r="AA467" t="s">
        <v>4962</v>
      </c>
    </row>
    <row r="468" spans="1:27" x14ac:dyDescent="0.25">
      <c r="A468" t="s">
        <v>2357</v>
      </c>
      <c r="B468" s="8">
        <v>46081</v>
      </c>
      <c r="C468" t="s">
        <v>208</v>
      </c>
      <c r="D468" t="s">
        <v>247</v>
      </c>
      <c r="E468" t="s">
        <v>704</v>
      </c>
      <c r="F468" t="s">
        <v>988</v>
      </c>
      <c r="G468">
        <v>5</v>
      </c>
      <c r="H468">
        <v>324.85000000000002</v>
      </c>
      <c r="I468">
        <v>0</v>
      </c>
      <c r="J468">
        <v>0</v>
      </c>
      <c r="K468">
        <v>1867.89</v>
      </c>
      <c r="L468">
        <v>1357.65</v>
      </c>
      <c r="M468">
        <v>510.24</v>
      </c>
      <c r="N468" t="s">
        <v>4971</v>
      </c>
      <c r="O468" t="s">
        <v>24</v>
      </c>
      <c r="P468" t="s">
        <v>25</v>
      </c>
      <c r="Q468" s="9">
        <v>0.82708333333333328</v>
      </c>
      <c r="R468" t="s">
        <v>27</v>
      </c>
      <c r="S468" t="s">
        <v>4897</v>
      </c>
      <c r="T468" t="s">
        <v>4887</v>
      </c>
      <c r="U468">
        <v>223.15</v>
      </c>
      <c r="V468" t="s">
        <v>5605</v>
      </c>
      <c r="W468" t="s">
        <v>4958</v>
      </c>
      <c r="X468" t="s">
        <v>5606</v>
      </c>
      <c r="Y468" t="s">
        <v>5011</v>
      </c>
      <c r="Z468" t="s">
        <v>4997</v>
      </c>
      <c r="AA468" t="s">
        <v>4962</v>
      </c>
    </row>
    <row r="469" spans="1:27" x14ac:dyDescent="0.25">
      <c r="A469" t="s">
        <v>4429</v>
      </c>
      <c r="B469" s="8">
        <v>46072</v>
      </c>
      <c r="C469" t="s">
        <v>208</v>
      </c>
      <c r="D469" t="s">
        <v>886</v>
      </c>
      <c r="E469" t="s">
        <v>728</v>
      </c>
      <c r="F469" t="s">
        <v>729</v>
      </c>
      <c r="G469">
        <v>7</v>
      </c>
      <c r="H469">
        <v>266.14999999999998</v>
      </c>
      <c r="I469">
        <v>0</v>
      </c>
      <c r="J469">
        <v>0</v>
      </c>
      <c r="K469">
        <v>1863.05</v>
      </c>
      <c r="L469">
        <v>1346.87</v>
      </c>
      <c r="M469">
        <v>516.17999999999995</v>
      </c>
      <c r="N469" t="s">
        <v>4971</v>
      </c>
      <c r="O469" t="s">
        <v>24</v>
      </c>
      <c r="P469" t="s">
        <v>55</v>
      </c>
      <c r="Q469" s="9">
        <v>0.73402777777777772</v>
      </c>
      <c r="R469" t="s">
        <v>49</v>
      </c>
      <c r="S469" t="s">
        <v>4827</v>
      </c>
      <c r="T469" t="s">
        <v>4828</v>
      </c>
      <c r="U469">
        <v>232.92</v>
      </c>
      <c r="V469" t="s">
        <v>5605</v>
      </c>
      <c r="W469" t="s">
        <v>4958</v>
      </c>
      <c r="X469" t="s">
        <v>5381</v>
      </c>
      <c r="Y469" t="s">
        <v>5018</v>
      </c>
      <c r="Z469" t="s">
        <v>5236</v>
      </c>
      <c r="AA469" t="s">
        <v>5060</v>
      </c>
    </row>
    <row r="470" spans="1:27" x14ac:dyDescent="0.25">
      <c r="A470" t="s">
        <v>3127</v>
      </c>
      <c r="B470" s="8">
        <v>46175</v>
      </c>
      <c r="C470" t="s">
        <v>208</v>
      </c>
      <c r="D470" t="s">
        <v>65</v>
      </c>
      <c r="E470" t="s">
        <v>795</v>
      </c>
      <c r="F470" t="s">
        <v>991</v>
      </c>
      <c r="G470">
        <v>6</v>
      </c>
      <c r="H470">
        <v>183.76</v>
      </c>
      <c r="I470">
        <v>10</v>
      </c>
      <c r="J470">
        <v>110.26</v>
      </c>
      <c r="K470">
        <v>992.3</v>
      </c>
      <c r="L470">
        <v>852</v>
      </c>
      <c r="M470">
        <v>140.30000000000001</v>
      </c>
      <c r="N470" t="s">
        <v>23</v>
      </c>
      <c r="O470" t="s">
        <v>24</v>
      </c>
      <c r="P470" t="s">
        <v>25</v>
      </c>
      <c r="Q470" s="9">
        <v>0.80763888888888891</v>
      </c>
      <c r="R470" t="s">
        <v>49</v>
      </c>
      <c r="S470" t="s">
        <v>4719</v>
      </c>
      <c r="T470" t="s">
        <v>4703</v>
      </c>
      <c r="U470">
        <v>172.63</v>
      </c>
      <c r="V470" t="s">
        <v>5605</v>
      </c>
      <c r="W470" t="s">
        <v>4958</v>
      </c>
      <c r="X470" t="s">
        <v>5453</v>
      </c>
      <c r="Y470" t="s">
        <v>5007</v>
      </c>
      <c r="Z470" t="s">
        <v>5454</v>
      </c>
      <c r="AA470" t="s">
        <v>4962</v>
      </c>
    </row>
    <row r="471" spans="1:27" x14ac:dyDescent="0.25">
      <c r="A471" t="s">
        <v>93</v>
      </c>
      <c r="B471" s="8">
        <v>46329</v>
      </c>
      <c r="C471" t="s">
        <v>94</v>
      </c>
      <c r="D471" t="s">
        <v>95</v>
      </c>
      <c r="E471" t="s">
        <v>96</v>
      </c>
      <c r="F471" t="s">
        <v>97</v>
      </c>
      <c r="G471">
        <v>2</v>
      </c>
      <c r="H471">
        <v>522.78</v>
      </c>
      <c r="I471">
        <v>0</v>
      </c>
      <c r="J471">
        <v>0</v>
      </c>
      <c r="K471">
        <v>1045.56</v>
      </c>
      <c r="L471">
        <v>791.74</v>
      </c>
      <c r="M471">
        <v>253.82</v>
      </c>
      <c r="N471" t="s">
        <v>47</v>
      </c>
      <c r="O471" t="s">
        <v>24</v>
      </c>
      <c r="P471" t="s">
        <v>25</v>
      </c>
      <c r="Q471" s="9">
        <v>0.66597222222222219</v>
      </c>
      <c r="R471" t="s">
        <v>49</v>
      </c>
      <c r="S471" t="s">
        <v>4937</v>
      </c>
      <c r="T471" t="s">
        <v>4930</v>
      </c>
      <c r="U471">
        <v>522.78</v>
      </c>
      <c r="V471" t="s">
        <v>5607</v>
      </c>
      <c r="W471" t="s">
        <v>4964</v>
      </c>
      <c r="X471" t="s">
        <v>5533</v>
      </c>
      <c r="Y471" t="s">
        <v>4966</v>
      </c>
      <c r="Z471" t="s">
        <v>5534</v>
      </c>
      <c r="AA471" t="s">
        <v>4992</v>
      </c>
    </row>
    <row r="472" spans="1:27" x14ac:dyDescent="0.25">
      <c r="A472" t="s">
        <v>2499</v>
      </c>
      <c r="B472" s="8">
        <v>46143</v>
      </c>
      <c r="C472" t="s">
        <v>94</v>
      </c>
      <c r="D472" t="s">
        <v>365</v>
      </c>
      <c r="E472" t="s">
        <v>390</v>
      </c>
      <c r="F472" t="s">
        <v>391</v>
      </c>
      <c r="G472">
        <v>1</v>
      </c>
      <c r="H472">
        <v>459.58</v>
      </c>
      <c r="I472">
        <v>0</v>
      </c>
      <c r="J472">
        <v>0</v>
      </c>
      <c r="K472">
        <v>459.58</v>
      </c>
      <c r="L472">
        <v>386.89</v>
      </c>
      <c r="M472">
        <v>72.69</v>
      </c>
      <c r="N472" t="s">
        <v>23</v>
      </c>
      <c r="O472" t="s">
        <v>24</v>
      </c>
      <c r="P472" t="s">
        <v>25</v>
      </c>
      <c r="Q472" s="9">
        <v>0.43958333333333333</v>
      </c>
      <c r="R472" t="s">
        <v>49</v>
      </c>
      <c r="S472" t="s">
        <v>4680</v>
      </c>
      <c r="T472" t="s">
        <v>4672</v>
      </c>
      <c r="U472">
        <v>459.58</v>
      </c>
      <c r="V472" t="s">
        <v>5607</v>
      </c>
      <c r="W472" t="s">
        <v>4964</v>
      </c>
      <c r="X472" t="s">
        <v>5373</v>
      </c>
      <c r="Y472" t="s">
        <v>4966</v>
      </c>
      <c r="Z472" t="s">
        <v>5323</v>
      </c>
      <c r="AA472" t="s">
        <v>4962</v>
      </c>
    </row>
    <row r="473" spans="1:27" x14ac:dyDescent="0.25">
      <c r="A473" t="s">
        <v>2416</v>
      </c>
      <c r="B473" s="8">
        <v>46268</v>
      </c>
      <c r="C473" t="s">
        <v>2417</v>
      </c>
      <c r="D473" t="s">
        <v>264</v>
      </c>
      <c r="E473" t="s">
        <v>291</v>
      </c>
      <c r="F473" t="s">
        <v>2418</v>
      </c>
      <c r="G473">
        <v>3</v>
      </c>
      <c r="H473">
        <v>383.51</v>
      </c>
      <c r="I473">
        <v>5</v>
      </c>
      <c r="J473">
        <v>57.53</v>
      </c>
      <c r="K473">
        <v>1093</v>
      </c>
      <c r="L473">
        <v>857.7</v>
      </c>
      <c r="M473">
        <v>235.3</v>
      </c>
      <c r="N473" t="s">
        <v>133</v>
      </c>
      <c r="O473" t="s">
        <v>24</v>
      </c>
      <c r="P473" t="s">
        <v>25</v>
      </c>
      <c r="Q473" s="9">
        <v>0.90138888888888891</v>
      </c>
      <c r="R473" t="s">
        <v>49</v>
      </c>
      <c r="S473" t="s">
        <v>4702</v>
      </c>
      <c r="T473" t="s">
        <v>4703</v>
      </c>
      <c r="U473">
        <v>383.51</v>
      </c>
      <c r="V473" t="s">
        <v>5608</v>
      </c>
      <c r="W473" t="s">
        <v>4964</v>
      </c>
      <c r="X473" t="s">
        <v>5401</v>
      </c>
      <c r="Y473" t="s">
        <v>4966</v>
      </c>
      <c r="Z473" t="s">
        <v>5131</v>
      </c>
      <c r="AA473" t="s">
        <v>4962</v>
      </c>
    </row>
    <row r="474" spans="1:27" x14ac:dyDescent="0.25">
      <c r="A474" t="s">
        <v>4048</v>
      </c>
      <c r="B474" s="8">
        <v>46075</v>
      </c>
      <c r="C474" t="s">
        <v>2651</v>
      </c>
      <c r="D474" t="s">
        <v>812</v>
      </c>
      <c r="E474" t="s">
        <v>125</v>
      </c>
      <c r="F474" t="s">
        <v>410</v>
      </c>
      <c r="G474">
        <v>5</v>
      </c>
      <c r="H474">
        <v>530.16</v>
      </c>
      <c r="I474">
        <v>0</v>
      </c>
      <c r="J474">
        <v>0</v>
      </c>
      <c r="K474">
        <v>3048.42</v>
      </c>
      <c r="L474">
        <v>1895.95</v>
      </c>
      <c r="M474">
        <v>1152.47</v>
      </c>
      <c r="N474" t="s">
        <v>133</v>
      </c>
      <c r="O474" t="s">
        <v>24</v>
      </c>
      <c r="P474" t="s">
        <v>25</v>
      </c>
      <c r="Q474" s="9">
        <v>0.43541666666666667</v>
      </c>
      <c r="R474" t="s">
        <v>27</v>
      </c>
      <c r="S474" t="s">
        <v>4770</v>
      </c>
      <c r="T474" t="s">
        <v>4752</v>
      </c>
      <c r="U474">
        <v>530.16</v>
      </c>
      <c r="V474" t="s">
        <v>5609</v>
      </c>
      <c r="W474" t="s">
        <v>4968</v>
      </c>
      <c r="X474" t="s">
        <v>5172</v>
      </c>
      <c r="Y474" t="s">
        <v>4966</v>
      </c>
      <c r="Z474" t="s">
        <v>5173</v>
      </c>
      <c r="AA474" t="s">
        <v>4962</v>
      </c>
    </row>
    <row r="475" spans="1:27" x14ac:dyDescent="0.25">
      <c r="A475" t="s">
        <v>3371</v>
      </c>
      <c r="B475" s="8">
        <v>46268</v>
      </c>
      <c r="C475" t="s">
        <v>1256</v>
      </c>
      <c r="D475" t="s">
        <v>360</v>
      </c>
      <c r="E475" t="s">
        <v>1157</v>
      </c>
      <c r="F475" t="s">
        <v>1158</v>
      </c>
      <c r="G475">
        <v>6</v>
      </c>
      <c r="H475">
        <v>404.17</v>
      </c>
      <c r="I475">
        <v>0</v>
      </c>
      <c r="J475">
        <v>0</v>
      </c>
      <c r="K475">
        <v>2425.02</v>
      </c>
      <c r="L475">
        <v>1576.8</v>
      </c>
      <c r="M475">
        <v>848.22</v>
      </c>
      <c r="N475" t="s">
        <v>23</v>
      </c>
      <c r="O475" t="s">
        <v>24</v>
      </c>
      <c r="P475" t="s">
        <v>25</v>
      </c>
      <c r="Q475" s="9">
        <v>0.72499999999999998</v>
      </c>
      <c r="R475" t="s">
        <v>49</v>
      </c>
      <c r="S475" t="s">
        <v>4922</v>
      </c>
      <c r="T475" t="s">
        <v>4908</v>
      </c>
      <c r="U475">
        <v>353.05</v>
      </c>
      <c r="V475" t="s">
        <v>5610</v>
      </c>
      <c r="W475" t="s">
        <v>4958</v>
      </c>
      <c r="X475" t="s">
        <v>5179</v>
      </c>
      <c r="Y475" t="s">
        <v>5007</v>
      </c>
      <c r="Z475" t="s">
        <v>5180</v>
      </c>
      <c r="AA475" t="s">
        <v>4962</v>
      </c>
    </row>
    <row r="476" spans="1:27" x14ac:dyDescent="0.25">
      <c r="A476" t="s">
        <v>3308</v>
      </c>
      <c r="B476" s="8">
        <v>46077</v>
      </c>
      <c r="C476" t="s">
        <v>1256</v>
      </c>
      <c r="D476" t="s">
        <v>1156</v>
      </c>
      <c r="E476" t="s">
        <v>102</v>
      </c>
      <c r="F476" t="s">
        <v>103</v>
      </c>
      <c r="G476">
        <v>5</v>
      </c>
      <c r="H476">
        <v>167.18</v>
      </c>
      <c r="I476">
        <v>20</v>
      </c>
      <c r="J476">
        <v>167.18</v>
      </c>
      <c r="K476">
        <v>668.72</v>
      </c>
      <c r="L476">
        <v>546.04999999999995</v>
      </c>
      <c r="M476">
        <v>122.67</v>
      </c>
      <c r="N476" t="s">
        <v>40</v>
      </c>
      <c r="O476" t="s">
        <v>24</v>
      </c>
      <c r="P476" t="s">
        <v>55</v>
      </c>
      <c r="Q476" s="9">
        <v>0.68333333333333335</v>
      </c>
      <c r="R476" t="s">
        <v>49</v>
      </c>
      <c r="S476" t="s">
        <v>4755</v>
      </c>
      <c r="T476" t="s">
        <v>4752</v>
      </c>
      <c r="U476">
        <v>147.72</v>
      </c>
      <c r="V476" t="s">
        <v>5610</v>
      </c>
      <c r="W476" t="s">
        <v>4958</v>
      </c>
      <c r="X476" t="s">
        <v>5510</v>
      </c>
      <c r="Y476" t="s">
        <v>4966</v>
      </c>
      <c r="Z476" t="s">
        <v>5511</v>
      </c>
      <c r="AA476" t="s">
        <v>4962</v>
      </c>
    </row>
    <row r="477" spans="1:27" x14ac:dyDescent="0.25">
      <c r="A477" t="s">
        <v>1758</v>
      </c>
      <c r="B477" s="8">
        <v>46083</v>
      </c>
      <c r="C477" t="s">
        <v>1256</v>
      </c>
      <c r="D477" t="s">
        <v>101</v>
      </c>
      <c r="E477" t="s">
        <v>791</v>
      </c>
      <c r="F477" t="s">
        <v>1759</v>
      </c>
      <c r="G477">
        <v>5</v>
      </c>
      <c r="H477">
        <v>444.12</v>
      </c>
      <c r="I477">
        <v>20</v>
      </c>
      <c r="J477">
        <v>444.12</v>
      </c>
      <c r="K477">
        <v>1776.48</v>
      </c>
      <c r="L477">
        <v>1758.15</v>
      </c>
      <c r="M477">
        <v>18.329999999999998</v>
      </c>
      <c r="N477" t="s">
        <v>133</v>
      </c>
      <c r="O477" t="s">
        <v>24</v>
      </c>
      <c r="P477" t="s">
        <v>25</v>
      </c>
      <c r="Q477" s="9">
        <v>0.76041666666666663</v>
      </c>
      <c r="R477" t="s">
        <v>49</v>
      </c>
      <c r="S477" t="s">
        <v>4676</v>
      </c>
      <c r="T477" t="s">
        <v>4672</v>
      </c>
      <c r="U477">
        <v>434.65</v>
      </c>
      <c r="V477" t="s">
        <v>5610</v>
      </c>
      <c r="W477" t="s">
        <v>4958</v>
      </c>
      <c r="X477" t="s">
        <v>5611</v>
      </c>
      <c r="Y477" t="s">
        <v>5011</v>
      </c>
      <c r="Z477" t="s">
        <v>5587</v>
      </c>
      <c r="AA477" t="s">
        <v>4992</v>
      </c>
    </row>
    <row r="478" spans="1:27" x14ac:dyDescent="0.25">
      <c r="A478" t="s">
        <v>4099</v>
      </c>
      <c r="B478" s="8">
        <v>46044</v>
      </c>
      <c r="C478" t="s">
        <v>1256</v>
      </c>
      <c r="D478" t="s">
        <v>371</v>
      </c>
      <c r="E478" t="s">
        <v>494</v>
      </c>
      <c r="F478" t="s">
        <v>495</v>
      </c>
      <c r="G478">
        <v>4</v>
      </c>
      <c r="H478">
        <v>418.58</v>
      </c>
      <c r="I478">
        <v>15</v>
      </c>
      <c r="J478">
        <v>251.15</v>
      </c>
      <c r="K478">
        <v>1423.17</v>
      </c>
      <c r="L478">
        <v>1239.92</v>
      </c>
      <c r="M478">
        <v>183.25</v>
      </c>
      <c r="N478" t="s">
        <v>47</v>
      </c>
      <c r="O478" t="s">
        <v>24</v>
      </c>
      <c r="P478" t="s">
        <v>25</v>
      </c>
      <c r="Q478" s="9">
        <v>0.69861111111111107</v>
      </c>
      <c r="R478" t="s">
        <v>49</v>
      </c>
      <c r="S478" t="s">
        <v>4714</v>
      </c>
      <c r="T478" t="s">
        <v>4703</v>
      </c>
      <c r="U478">
        <v>380.12</v>
      </c>
      <c r="V478" t="s">
        <v>5610</v>
      </c>
      <c r="W478" t="s">
        <v>4958</v>
      </c>
      <c r="X478" t="s">
        <v>5253</v>
      </c>
      <c r="Y478" t="s">
        <v>4960</v>
      </c>
      <c r="Z478" t="s">
        <v>5254</v>
      </c>
      <c r="AA478" t="s">
        <v>5163</v>
      </c>
    </row>
    <row r="479" spans="1:27" x14ac:dyDescent="0.25">
      <c r="A479" t="s">
        <v>1757</v>
      </c>
      <c r="B479" s="8">
        <v>46019</v>
      </c>
      <c r="C479" t="s">
        <v>1256</v>
      </c>
      <c r="D479" t="s">
        <v>1678</v>
      </c>
      <c r="E479" t="s">
        <v>504</v>
      </c>
      <c r="F479" t="s">
        <v>1635</v>
      </c>
      <c r="G479">
        <v>8</v>
      </c>
      <c r="H479">
        <v>357.49</v>
      </c>
      <c r="I479">
        <v>10</v>
      </c>
      <c r="J479">
        <v>285.99</v>
      </c>
      <c r="K479">
        <v>2960.02</v>
      </c>
      <c r="L479">
        <v>2128.8000000000002</v>
      </c>
      <c r="M479">
        <v>831.22</v>
      </c>
      <c r="N479" t="s">
        <v>23</v>
      </c>
      <c r="O479" t="s">
        <v>24</v>
      </c>
      <c r="P479" t="s">
        <v>25</v>
      </c>
      <c r="Q479" s="9">
        <v>0.86319444444444449</v>
      </c>
      <c r="R479" t="s">
        <v>27</v>
      </c>
      <c r="S479" t="s">
        <v>4699</v>
      </c>
      <c r="T479" t="s">
        <v>4672</v>
      </c>
      <c r="U479">
        <v>342.27</v>
      </c>
      <c r="V479" t="s">
        <v>5610</v>
      </c>
      <c r="W479" t="s">
        <v>4958</v>
      </c>
      <c r="X479" t="s">
        <v>5390</v>
      </c>
      <c r="Y479" t="s">
        <v>4966</v>
      </c>
      <c r="Z479" t="s">
        <v>5349</v>
      </c>
      <c r="AA479" t="s">
        <v>5060</v>
      </c>
    </row>
    <row r="480" spans="1:27" x14ac:dyDescent="0.25">
      <c r="A480" t="s">
        <v>3052</v>
      </c>
      <c r="B480" s="8">
        <v>46011</v>
      </c>
      <c r="C480" t="s">
        <v>1256</v>
      </c>
      <c r="D480" t="s">
        <v>89</v>
      </c>
      <c r="E480" t="s">
        <v>523</v>
      </c>
      <c r="F480" t="s">
        <v>524</v>
      </c>
      <c r="G480">
        <v>7</v>
      </c>
      <c r="H480">
        <v>39.590000000000003</v>
      </c>
      <c r="I480">
        <v>10</v>
      </c>
      <c r="J480">
        <v>27.71</v>
      </c>
      <c r="K480">
        <v>286.83</v>
      </c>
      <c r="L480">
        <v>226.8</v>
      </c>
      <c r="M480">
        <v>60.03</v>
      </c>
      <c r="N480" t="s">
        <v>4971</v>
      </c>
      <c r="O480" t="s">
        <v>24</v>
      </c>
      <c r="P480" t="s">
        <v>25</v>
      </c>
      <c r="Q480" s="9">
        <v>0.91180555555555554</v>
      </c>
      <c r="R480" t="s">
        <v>27</v>
      </c>
      <c r="S480" t="s">
        <v>4695</v>
      </c>
      <c r="T480" t="s">
        <v>4672</v>
      </c>
      <c r="U480">
        <v>38.659999999999997</v>
      </c>
      <c r="V480" t="s">
        <v>5610</v>
      </c>
      <c r="W480" t="s">
        <v>4958</v>
      </c>
      <c r="X480" t="s">
        <v>5238</v>
      </c>
      <c r="Y480" t="s">
        <v>4960</v>
      </c>
      <c r="Z480" t="s">
        <v>5239</v>
      </c>
      <c r="AA480" t="s">
        <v>5060</v>
      </c>
    </row>
    <row r="481" spans="1:27" x14ac:dyDescent="0.25">
      <c r="A481" t="s">
        <v>2620</v>
      </c>
      <c r="B481" s="8">
        <v>46014</v>
      </c>
      <c r="C481" t="s">
        <v>2621</v>
      </c>
      <c r="D481" t="s">
        <v>581</v>
      </c>
      <c r="E481" t="s">
        <v>795</v>
      </c>
      <c r="F481" t="s">
        <v>991</v>
      </c>
      <c r="G481">
        <v>2</v>
      </c>
      <c r="H481">
        <v>139.21</v>
      </c>
      <c r="I481">
        <v>15</v>
      </c>
      <c r="J481">
        <v>41.76</v>
      </c>
      <c r="K481">
        <v>236.66</v>
      </c>
      <c r="L481">
        <v>213.98</v>
      </c>
      <c r="M481">
        <v>22.68</v>
      </c>
      <c r="N481" t="s">
        <v>68</v>
      </c>
      <c r="O481" t="s">
        <v>24</v>
      </c>
      <c r="P481" t="s">
        <v>25</v>
      </c>
      <c r="Q481" s="9">
        <v>0.71180555555555558</v>
      </c>
      <c r="R481" t="s">
        <v>49</v>
      </c>
      <c r="S481" t="s">
        <v>4710</v>
      </c>
      <c r="T481" t="s">
        <v>4703</v>
      </c>
      <c r="U481">
        <v>139.21</v>
      </c>
      <c r="V481" t="s">
        <v>5612</v>
      </c>
      <c r="W481" t="s">
        <v>4964</v>
      </c>
      <c r="X481" t="s">
        <v>5453</v>
      </c>
      <c r="Y481" t="s">
        <v>5007</v>
      </c>
      <c r="Z481" t="s">
        <v>5454</v>
      </c>
      <c r="AA481" t="s">
        <v>4962</v>
      </c>
    </row>
    <row r="482" spans="1:27" x14ac:dyDescent="0.25">
      <c r="A482" t="s">
        <v>956</v>
      </c>
      <c r="B482" s="8">
        <v>46237</v>
      </c>
      <c r="C482" t="s">
        <v>627</v>
      </c>
      <c r="D482" t="s">
        <v>503</v>
      </c>
      <c r="E482" t="s">
        <v>957</v>
      </c>
      <c r="F482" t="s">
        <v>958</v>
      </c>
      <c r="G482">
        <v>4</v>
      </c>
      <c r="H482">
        <v>503.36</v>
      </c>
      <c r="I482">
        <v>0</v>
      </c>
      <c r="J482">
        <v>0</v>
      </c>
      <c r="K482">
        <v>2315.46</v>
      </c>
      <c r="L482">
        <v>1559.2</v>
      </c>
      <c r="M482">
        <v>756.26</v>
      </c>
      <c r="N482" t="s">
        <v>40</v>
      </c>
      <c r="O482" t="s">
        <v>24</v>
      </c>
      <c r="P482" t="s">
        <v>25</v>
      </c>
      <c r="Q482" s="9">
        <v>0.46111111111111114</v>
      </c>
      <c r="R482" t="s">
        <v>27</v>
      </c>
      <c r="S482" t="s">
        <v>4727</v>
      </c>
      <c r="T482" t="s">
        <v>4703</v>
      </c>
      <c r="U482">
        <v>503.36</v>
      </c>
      <c r="V482" t="s">
        <v>5613</v>
      </c>
      <c r="W482" t="s">
        <v>4964</v>
      </c>
      <c r="X482" t="s">
        <v>5614</v>
      </c>
      <c r="Y482" t="s">
        <v>4960</v>
      </c>
      <c r="Z482" t="s">
        <v>5280</v>
      </c>
      <c r="AA482" t="s">
        <v>4962</v>
      </c>
    </row>
    <row r="483" spans="1:27" x14ac:dyDescent="0.25">
      <c r="A483" t="s">
        <v>4341</v>
      </c>
      <c r="B483" s="8">
        <v>46079</v>
      </c>
      <c r="C483" t="s">
        <v>627</v>
      </c>
      <c r="D483" t="s">
        <v>1382</v>
      </c>
      <c r="E483" t="s">
        <v>153</v>
      </c>
      <c r="F483" t="s">
        <v>182</v>
      </c>
      <c r="G483">
        <v>2</v>
      </c>
      <c r="H483">
        <v>317.99</v>
      </c>
      <c r="I483">
        <v>20</v>
      </c>
      <c r="J483">
        <v>127.2</v>
      </c>
      <c r="K483">
        <v>508.78</v>
      </c>
      <c r="L483">
        <v>470.1</v>
      </c>
      <c r="M483">
        <v>38.68</v>
      </c>
      <c r="N483" t="s">
        <v>4971</v>
      </c>
      <c r="O483" t="s">
        <v>24</v>
      </c>
      <c r="P483" t="s">
        <v>33</v>
      </c>
      <c r="Q483" s="9">
        <v>0.6381944444444444</v>
      </c>
      <c r="R483" t="s">
        <v>49</v>
      </c>
      <c r="S483" t="s">
        <v>4774</v>
      </c>
      <c r="T483" t="s">
        <v>4752</v>
      </c>
      <c r="U483">
        <v>317.99</v>
      </c>
      <c r="V483" t="s">
        <v>5613</v>
      </c>
      <c r="W483" t="s">
        <v>4964</v>
      </c>
      <c r="X483" t="s">
        <v>5615</v>
      </c>
      <c r="Y483" t="s">
        <v>4960</v>
      </c>
      <c r="Z483" t="s">
        <v>5126</v>
      </c>
      <c r="AA483" t="s">
        <v>4962</v>
      </c>
    </row>
    <row r="484" spans="1:27" x14ac:dyDescent="0.25">
      <c r="A484" t="s">
        <v>4049</v>
      </c>
      <c r="B484" s="8">
        <v>46043</v>
      </c>
      <c r="C484" t="s">
        <v>627</v>
      </c>
      <c r="D484" t="s">
        <v>661</v>
      </c>
      <c r="E484" t="s">
        <v>634</v>
      </c>
      <c r="F484" t="s">
        <v>635</v>
      </c>
      <c r="G484">
        <v>3</v>
      </c>
      <c r="H484">
        <v>224.28</v>
      </c>
      <c r="I484">
        <v>10</v>
      </c>
      <c r="J484">
        <v>67.28</v>
      </c>
      <c r="K484">
        <v>605.55999999999995</v>
      </c>
      <c r="L484">
        <v>577.16999999999996</v>
      </c>
      <c r="M484">
        <v>28.39</v>
      </c>
      <c r="N484" t="s">
        <v>40</v>
      </c>
      <c r="O484" t="s">
        <v>24</v>
      </c>
      <c r="P484" t="s">
        <v>55</v>
      </c>
      <c r="Q484" s="9">
        <v>0.69861111111111107</v>
      </c>
      <c r="R484" t="s">
        <v>49</v>
      </c>
      <c r="S484" t="s">
        <v>4845</v>
      </c>
      <c r="T484" t="s">
        <v>4828</v>
      </c>
      <c r="U484">
        <v>224.28</v>
      </c>
      <c r="V484" t="s">
        <v>5613</v>
      </c>
      <c r="W484" t="s">
        <v>4964</v>
      </c>
      <c r="X484" t="s">
        <v>5616</v>
      </c>
      <c r="Y484" t="s">
        <v>5011</v>
      </c>
      <c r="Z484" t="s">
        <v>4995</v>
      </c>
      <c r="AA484" t="s">
        <v>4962</v>
      </c>
    </row>
    <row r="485" spans="1:27" x14ac:dyDescent="0.25">
      <c r="A485" t="s">
        <v>833</v>
      </c>
      <c r="B485" s="8">
        <v>46237</v>
      </c>
      <c r="C485" t="s">
        <v>834</v>
      </c>
      <c r="D485" t="s">
        <v>399</v>
      </c>
      <c r="E485" t="s">
        <v>835</v>
      </c>
      <c r="F485" t="s">
        <v>836</v>
      </c>
      <c r="G485">
        <v>6</v>
      </c>
      <c r="H485">
        <v>105.36</v>
      </c>
      <c r="I485">
        <v>0</v>
      </c>
      <c r="J485">
        <v>0</v>
      </c>
      <c r="K485">
        <v>726.98</v>
      </c>
      <c r="L485">
        <v>516.29999999999995</v>
      </c>
      <c r="M485">
        <v>210.68</v>
      </c>
      <c r="N485" t="s">
        <v>23</v>
      </c>
      <c r="O485" t="s">
        <v>24</v>
      </c>
      <c r="P485" t="s">
        <v>25</v>
      </c>
      <c r="Q485" s="9">
        <v>0.78263888888888888</v>
      </c>
      <c r="R485" t="s">
        <v>27</v>
      </c>
      <c r="S485" t="s">
        <v>4693</v>
      </c>
      <c r="T485" t="s">
        <v>4672</v>
      </c>
      <c r="U485">
        <v>99.93</v>
      </c>
      <c r="V485" t="s">
        <v>5617</v>
      </c>
      <c r="W485" t="s">
        <v>4958</v>
      </c>
      <c r="X485" t="s">
        <v>5170</v>
      </c>
      <c r="Y485" t="s">
        <v>5007</v>
      </c>
      <c r="Z485" t="s">
        <v>5567</v>
      </c>
      <c r="AA485" t="s">
        <v>5060</v>
      </c>
    </row>
    <row r="486" spans="1:27" x14ac:dyDescent="0.25">
      <c r="A486" t="s">
        <v>2378</v>
      </c>
      <c r="B486" s="8">
        <v>45942</v>
      </c>
      <c r="C486" t="s">
        <v>834</v>
      </c>
      <c r="D486" t="s">
        <v>622</v>
      </c>
      <c r="E486" t="s">
        <v>771</v>
      </c>
      <c r="F486" t="s">
        <v>772</v>
      </c>
      <c r="G486">
        <v>6</v>
      </c>
      <c r="H486">
        <v>363.82</v>
      </c>
      <c r="I486">
        <v>20</v>
      </c>
      <c r="J486">
        <v>436.58</v>
      </c>
      <c r="K486">
        <v>1746.34</v>
      </c>
      <c r="L486">
        <v>1647.66</v>
      </c>
      <c r="M486">
        <v>98.68</v>
      </c>
      <c r="N486" t="s">
        <v>23</v>
      </c>
      <c r="O486" t="s">
        <v>24</v>
      </c>
      <c r="P486" t="s">
        <v>25</v>
      </c>
      <c r="Q486" s="9">
        <v>0.46736111111111112</v>
      </c>
      <c r="R486" t="s">
        <v>49</v>
      </c>
      <c r="S486" t="s">
        <v>4836</v>
      </c>
      <c r="T486" t="s">
        <v>4828</v>
      </c>
      <c r="U486">
        <v>327.08</v>
      </c>
      <c r="V486" t="s">
        <v>5617</v>
      </c>
      <c r="W486" t="s">
        <v>4958</v>
      </c>
      <c r="X486" t="s">
        <v>5618</v>
      </c>
      <c r="Y486" t="s">
        <v>5011</v>
      </c>
      <c r="Z486" t="s">
        <v>4978</v>
      </c>
      <c r="AA486" t="s">
        <v>4962</v>
      </c>
    </row>
    <row r="487" spans="1:27" x14ac:dyDescent="0.25">
      <c r="A487" t="s">
        <v>1919</v>
      </c>
      <c r="B487" s="8">
        <v>46004</v>
      </c>
      <c r="C487" t="s">
        <v>1920</v>
      </c>
      <c r="D487" t="s">
        <v>1329</v>
      </c>
      <c r="E487" t="s">
        <v>1372</v>
      </c>
      <c r="F487" t="s">
        <v>1373</v>
      </c>
      <c r="G487">
        <v>3</v>
      </c>
      <c r="H487">
        <v>56.89</v>
      </c>
      <c r="I487">
        <v>0</v>
      </c>
      <c r="J487">
        <v>0</v>
      </c>
      <c r="K487">
        <v>196.27</v>
      </c>
      <c r="L487">
        <v>134.88</v>
      </c>
      <c r="M487">
        <v>61.39</v>
      </c>
      <c r="N487" t="s">
        <v>40</v>
      </c>
      <c r="O487" t="s">
        <v>24</v>
      </c>
      <c r="P487" t="s">
        <v>55</v>
      </c>
      <c r="Q487" s="9">
        <v>0.67222222222222228</v>
      </c>
      <c r="R487" t="s">
        <v>27</v>
      </c>
      <c r="S487" t="s">
        <v>4826</v>
      </c>
      <c r="T487" t="s">
        <v>4805</v>
      </c>
      <c r="U487">
        <v>55.81</v>
      </c>
      <c r="V487" t="s">
        <v>5619</v>
      </c>
      <c r="W487" t="s">
        <v>4958</v>
      </c>
      <c r="X487" t="s">
        <v>5461</v>
      </c>
      <c r="Y487" t="s">
        <v>4966</v>
      </c>
      <c r="Z487" t="s">
        <v>5356</v>
      </c>
      <c r="AA487" t="s">
        <v>4962</v>
      </c>
    </row>
    <row r="488" spans="1:27" x14ac:dyDescent="0.25">
      <c r="A488" t="s">
        <v>491</v>
      </c>
      <c r="B488" s="8">
        <v>46004</v>
      </c>
      <c r="C488" t="s">
        <v>492</v>
      </c>
      <c r="D488" t="s">
        <v>493</v>
      </c>
      <c r="E488" t="s">
        <v>494</v>
      </c>
      <c r="F488" t="s">
        <v>495</v>
      </c>
      <c r="G488">
        <v>4</v>
      </c>
      <c r="H488">
        <v>232.58</v>
      </c>
      <c r="I488">
        <v>15</v>
      </c>
      <c r="J488">
        <v>139.55000000000001</v>
      </c>
      <c r="K488">
        <v>909.39</v>
      </c>
      <c r="L488">
        <v>764.8</v>
      </c>
      <c r="M488">
        <v>144.59</v>
      </c>
      <c r="N488" t="s">
        <v>4971</v>
      </c>
      <c r="O488" t="s">
        <v>24</v>
      </c>
      <c r="P488" t="s">
        <v>55</v>
      </c>
      <c r="Q488" s="9">
        <v>0.60624999999999996</v>
      </c>
      <c r="R488" t="s">
        <v>27</v>
      </c>
      <c r="S488" t="s">
        <v>4688</v>
      </c>
      <c r="T488" t="s">
        <v>4672</v>
      </c>
      <c r="U488">
        <v>232.58</v>
      </c>
      <c r="V488" t="s">
        <v>5620</v>
      </c>
      <c r="W488" t="s">
        <v>4968</v>
      </c>
      <c r="X488" t="s">
        <v>5253</v>
      </c>
      <c r="Y488" t="s">
        <v>4960</v>
      </c>
      <c r="Z488" t="s">
        <v>5254</v>
      </c>
      <c r="AA488" t="s">
        <v>5163</v>
      </c>
    </row>
    <row r="489" spans="1:27" x14ac:dyDescent="0.25">
      <c r="A489" t="s">
        <v>1353</v>
      </c>
      <c r="B489" s="8">
        <v>46237</v>
      </c>
      <c r="C489" t="s">
        <v>1354</v>
      </c>
      <c r="D489" t="s">
        <v>611</v>
      </c>
      <c r="E489" t="s">
        <v>177</v>
      </c>
      <c r="F489" t="s">
        <v>178</v>
      </c>
      <c r="G489">
        <v>3</v>
      </c>
      <c r="H489">
        <v>358.83</v>
      </c>
      <c r="I489">
        <v>15</v>
      </c>
      <c r="J489">
        <v>161.47</v>
      </c>
      <c r="K489">
        <v>1052.27</v>
      </c>
      <c r="L489">
        <v>752.04</v>
      </c>
      <c r="M489">
        <v>300.23</v>
      </c>
      <c r="N489" t="s">
        <v>23</v>
      </c>
      <c r="O489" t="s">
        <v>24</v>
      </c>
      <c r="P489" t="s">
        <v>55</v>
      </c>
      <c r="Q489" s="9">
        <v>0.38819444444444445</v>
      </c>
      <c r="R489" t="s">
        <v>27</v>
      </c>
      <c r="S489" t="s">
        <v>4775</v>
      </c>
      <c r="T489" t="s">
        <v>4776</v>
      </c>
      <c r="U489">
        <v>339.13</v>
      </c>
      <c r="V489" t="s">
        <v>5621</v>
      </c>
      <c r="W489" t="s">
        <v>4958</v>
      </c>
      <c r="X489" t="s">
        <v>5130</v>
      </c>
      <c r="Y489" t="s">
        <v>4966</v>
      </c>
      <c r="Z489" t="s">
        <v>5227</v>
      </c>
      <c r="AA489" t="s">
        <v>5060</v>
      </c>
    </row>
    <row r="490" spans="1:27" x14ac:dyDescent="0.25">
      <c r="A490" t="s">
        <v>2543</v>
      </c>
      <c r="B490" s="8">
        <v>46039</v>
      </c>
      <c r="C490" t="s">
        <v>1354</v>
      </c>
      <c r="D490" t="s">
        <v>714</v>
      </c>
      <c r="E490" t="s">
        <v>1081</v>
      </c>
      <c r="F490" t="s">
        <v>1082</v>
      </c>
      <c r="G490">
        <v>7</v>
      </c>
      <c r="H490">
        <v>167.53</v>
      </c>
      <c r="I490">
        <v>5</v>
      </c>
      <c r="J490">
        <v>58.64</v>
      </c>
      <c r="K490">
        <v>1281.18</v>
      </c>
      <c r="L490">
        <v>869.68</v>
      </c>
      <c r="M490">
        <v>411.5</v>
      </c>
      <c r="N490" t="s">
        <v>133</v>
      </c>
      <c r="O490" t="s">
        <v>345</v>
      </c>
      <c r="P490" t="s">
        <v>55</v>
      </c>
      <c r="Q490" s="9">
        <v>0.70277777777777772</v>
      </c>
      <c r="R490" t="s">
        <v>27</v>
      </c>
      <c r="S490" t="s">
        <v>4653</v>
      </c>
      <c r="T490" t="s">
        <v>4672</v>
      </c>
      <c r="U490">
        <v>161.03</v>
      </c>
      <c r="V490" t="s">
        <v>5621</v>
      </c>
      <c r="W490" t="s">
        <v>4958</v>
      </c>
      <c r="X490" t="s">
        <v>5597</v>
      </c>
      <c r="Y490" t="s">
        <v>5011</v>
      </c>
      <c r="Z490" t="s">
        <v>5598</v>
      </c>
      <c r="AA490" t="s">
        <v>4992</v>
      </c>
    </row>
    <row r="491" spans="1:27" x14ac:dyDescent="0.25">
      <c r="A491" t="s">
        <v>1356</v>
      </c>
      <c r="B491" s="8">
        <v>46237</v>
      </c>
      <c r="C491" t="s">
        <v>1357</v>
      </c>
      <c r="D491" t="s">
        <v>581</v>
      </c>
      <c r="E491" t="s">
        <v>66</v>
      </c>
      <c r="F491" t="s">
        <v>1358</v>
      </c>
      <c r="G491">
        <v>4</v>
      </c>
      <c r="H491">
        <v>139.21</v>
      </c>
      <c r="I491">
        <v>20</v>
      </c>
      <c r="J491">
        <v>111.37</v>
      </c>
      <c r="K491">
        <v>512.29</v>
      </c>
      <c r="L491">
        <v>427.96</v>
      </c>
      <c r="M491">
        <v>84.33</v>
      </c>
      <c r="N491" t="s">
        <v>23</v>
      </c>
      <c r="O491" t="s">
        <v>24</v>
      </c>
      <c r="P491" t="s">
        <v>25</v>
      </c>
      <c r="Q491" s="9">
        <v>0.46388888888888891</v>
      </c>
      <c r="R491" t="s">
        <v>27</v>
      </c>
      <c r="S491" t="s">
        <v>4710</v>
      </c>
      <c r="T491" t="s">
        <v>4703</v>
      </c>
      <c r="U491">
        <v>139.21</v>
      </c>
      <c r="V491" t="s">
        <v>5622</v>
      </c>
      <c r="W491" t="s">
        <v>4968</v>
      </c>
      <c r="X491" t="s">
        <v>5623</v>
      </c>
      <c r="Y491" t="s">
        <v>4960</v>
      </c>
      <c r="Z491" t="s">
        <v>5155</v>
      </c>
      <c r="AA491" t="s">
        <v>4962</v>
      </c>
    </row>
    <row r="492" spans="1:27" x14ac:dyDescent="0.25">
      <c r="A492" t="s">
        <v>2188</v>
      </c>
      <c r="B492" s="8">
        <v>46176</v>
      </c>
      <c r="C492" t="s">
        <v>58</v>
      </c>
      <c r="D492" t="s">
        <v>2085</v>
      </c>
      <c r="E492" t="s">
        <v>478</v>
      </c>
      <c r="F492" t="s">
        <v>1834</v>
      </c>
      <c r="G492">
        <v>3</v>
      </c>
      <c r="H492">
        <v>415.16</v>
      </c>
      <c r="I492">
        <v>10</v>
      </c>
      <c r="J492">
        <v>124.55</v>
      </c>
      <c r="K492">
        <v>1120.93</v>
      </c>
      <c r="L492">
        <v>957.15</v>
      </c>
      <c r="M492">
        <v>163.78</v>
      </c>
      <c r="N492" t="s">
        <v>40</v>
      </c>
      <c r="O492" t="s">
        <v>24</v>
      </c>
      <c r="P492" t="s">
        <v>55</v>
      </c>
      <c r="Q492" s="9">
        <v>0.88958333333333328</v>
      </c>
      <c r="R492" t="s">
        <v>49</v>
      </c>
      <c r="S492" t="s">
        <v>4670</v>
      </c>
      <c r="T492" t="s">
        <v>4805</v>
      </c>
      <c r="U492">
        <v>392.68</v>
      </c>
      <c r="V492" t="s">
        <v>5624</v>
      </c>
      <c r="W492" t="s">
        <v>4958</v>
      </c>
      <c r="X492" t="s">
        <v>5136</v>
      </c>
      <c r="Y492" t="s">
        <v>4977</v>
      </c>
      <c r="Z492" t="s">
        <v>5252</v>
      </c>
      <c r="AA492" t="s">
        <v>5060</v>
      </c>
    </row>
    <row r="493" spans="1:27" x14ac:dyDescent="0.25">
      <c r="A493" t="s">
        <v>4170</v>
      </c>
      <c r="B493" s="8">
        <v>46017</v>
      </c>
      <c r="C493" t="s">
        <v>58</v>
      </c>
      <c r="D493" t="s">
        <v>503</v>
      </c>
      <c r="E493" t="s">
        <v>259</v>
      </c>
      <c r="F493" t="s">
        <v>260</v>
      </c>
      <c r="G493">
        <v>5</v>
      </c>
      <c r="H493">
        <v>519.71</v>
      </c>
      <c r="I493">
        <v>5</v>
      </c>
      <c r="J493">
        <v>129.93</v>
      </c>
      <c r="K493">
        <v>2468.62</v>
      </c>
      <c r="L493">
        <v>1949</v>
      </c>
      <c r="M493">
        <v>519.62</v>
      </c>
      <c r="N493" t="s">
        <v>40</v>
      </c>
      <c r="O493" t="s">
        <v>24</v>
      </c>
      <c r="P493" t="s">
        <v>25</v>
      </c>
      <c r="Q493" s="9">
        <v>0.50486111111111109</v>
      </c>
      <c r="R493" t="s">
        <v>49</v>
      </c>
      <c r="S493" t="s">
        <v>4727</v>
      </c>
      <c r="T493" t="s">
        <v>4703</v>
      </c>
      <c r="U493">
        <v>503.36</v>
      </c>
      <c r="V493" t="s">
        <v>5624</v>
      </c>
      <c r="W493" t="s">
        <v>4958</v>
      </c>
      <c r="X493" t="s">
        <v>5583</v>
      </c>
      <c r="Y493" t="s">
        <v>4966</v>
      </c>
      <c r="Z493" t="s">
        <v>5190</v>
      </c>
      <c r="AA493" t="s">
        <v>5060</v>
      </c>
    </row>
    <row r="494" spans="1:27" x14ac:dyDescent="0.25">
      <c r="A494" t="s">
        <v>2218</v>
      </c>
      <c r="B494" s="8">
        <v>45912</v>
      </c>
      <c r="C494" t="s">
        <v>58</v>
      </c>
      <c r="D494" t="s">
        <v>52</v>
      </c>
      <c r="E494" t="s">
        <v>1081</v>
      </c>
      <c r="F494" t="s">
        <v>1082</v>
      </c>
      <c r="G494">
        <v>4</v>
      </c>
      <c r="H494">
        <v>347.33</v>
      </c>
      <c r="I494">
        <v>0</v>
      </c>
      <c r="J494">
        <v>0</v>
      </c>
      <c r="K494">
        <v>1389.32</v>
      </c>
      <c r="L494">
        <v>984.48</v>
      </c>
      <c r="M494">
        <v>404.84</v>
      </c>
      <c r="N494" t="s">
        <v>4971</v>
      </c>
      <c r="O494" t="s">
        <v>24</v>
      </c>
      <c r="P494" t="s">
        <v>25</v>
      </c>
      <c r="Q494" s="9">
        <v>0.61250000000000004</v>
      </c>
      <c r="R494" t="s">
        <v>49</v>
      </c>
      <c r="S494" t="s">
        <v>4701</v>
      </c>
      <c r="T494" t="s">
        <v>4672</v>
      </c>
      <c r="U494">
        <v>313.47000000000003</v>
      </c>
      <c r="V494" t="s">
        <v>5624</v>
      </c>
      <c r="W494" t="s">
        <v>4958</v>
      </c>
      <c r="X494" t="s">
        <v>5597</v>
      </c>
      <c r="Y494" t="s">
        <v>5011</v>
      </c>
      <c r="Z494" t="s">
        <v>5598</v>
      </c>
      <c r="AA494" t="s">
        <v>4992</v>
      </c>
    </row>
    <row r="495" spans="1:27" x14ac:dyDescent="0.25">
      <c r="A495" t="s">
        <v>3728</v>
      </c>
      <c r="B495" s="8">
        <v>46237</v>
      </c>
      <c r="C495" t="s">
        <v>1168</v>
      </c>
      <c r="D495" t="s">
        <v>214</v>
      </c>
      <c r="E495" t="s">
        <v>877</v>
      </c>
      <c r="F495" t="s">
        <v>3640</v>
      </c>
      <c r="G495">
        <v>5</v>
      </c>
      <c r="H495">
        <v>167.74</v>
      </c>
      <c r="I495">
        <v>0</v>
      </c>
      <c r="J495">
        <v>0</v>
      </c>
      <c r="K495">
        <v>964.5</v>
      </c>
      <c r="L495">
        <v>564</v>
      </c>
      <c r="M495">
        <v>400.5</v>
      </c>
      <c r="N495" t="s">
        <v>47</v>
      </c>
      <c r="O495" t="s">
        <v>24</v>
      </c>
      <c r="P495" t="s">
        <v>25</v>
      </c>
      <c r="Q495" s="9">
        <v>0.91249999999999998</v>
      </c>
      <c r="R495" t="s">
        <v>27</v>
      </c>
      <c r="S495" t="s">
        <v>4764</v>
      </c>
      <c r="T495" t="s">
        <v>4752</v>
      </c>
      <c r="U495">
        <v>147.97</v>
      </c>
      <c r="V495" t="s">
        <v>5625</v>
      </c>
      <c r="W495" t="s">
        <v>4958</v>
      </c>
      <c r="X495" t="s">
        <v>5626</v>
      </c>
      <c r="Y495" t="s">
        <v>5007</v>
      </c>
      <c r="Z495" t="s">
        <v>5392</v>
      </c>
      <c r="AA495" t="s">
        <v>5060</v>
      </c>
    </row>
    <row r="496" spans="1:27" x14ac:dyDescent="0.25">
      <c r="A496" t="s">
        <v>1334</v>
      </c>
      <c r="B496" s="8">
        <v>46114</v>
      </c>
      <c r="C496" t="s">
        <v>1168</v>
      </c>
      <c r="D496" t="s">
        <v>59</v>
      </c>
      <c r="E496" t="s">
        <v>1252</v>
      </c>
      <c r="F496" t="s">
        <v>1335</v>
      </c>
      <c r="G496">
        <v>5</v>
      </c>
      <c r="H496">
        <v>376.44</v>
      </c>
      <c r="I496">
        <v>0</v>
      </c>
      <c r="J496">
        <v>0</v>
      </c>
      <c r="K496">
        <v>1882.2</v>
      </c>
      <c r="L496">
        <v>1358.9</v>
      </c>
      <c r="M496">
        <v>523.29999999999995</v>
      </c>
      <c r="N496" t="s">
        <v>23</v>
      </c>
      <c r="O496" t="s">
        <v>24</v>
      </c>
      <c r="P496" t="s">
        <v>25</v>
      </c>
      <c r="Q496" s="9">
        <v>0.59236111111111112</v>
      </c>
      <c r="R496" t="s">
        <v>49</v>
      </c>
      <c r="S496" t="s">
        <v>4721</v>
      </c>
      <c r="T496" t="s">
        <v>4703</v>
      </c>
      <c r="U496">
        <v>342.46</v>
      </c>
      <c r="V496" t="s">
        <v>5625</v>
      </c>
      <c r="W496" t="s">
        <v>4958</v>
      </c>
      <c r="X496" t="s">
        <v>5627</v>
      </c>
      <c r="Y496" t="s">
        <v>5018</v>
      </c>
      <c r="Z496" t="s">
        <v>5498</v>
      </c>
      <c r="AA496" t="s">
        <v>4962</v>
      </c>
    </row>
    <row r="497" spans="1:27" x14ac:dyDescent="0.25">
      <c r="A497" t="s">
        <v>4196</v>
      </c>
      <c r="B497" s="8">
        <v>46083</v>
      </c>
      <c r="C497" t="s">
        <v>1168</v>
      </c>
      <c r="D497" t="s">
        <v>147</v>
      </c>
      <c r="E497" t="s">
        <v>1092</v>
      </c>
      <c r="F497" t="s">
        <v>577</v>
      </c>
      <c r="G497">
        <v>8</v>
      </c>
      <c r="H497">
        <v>373.95</v>
      </c>
      <c r="I497">
        <v>5</v>
      </c>
      <c r="J497">
        <v>149.58000000000001</v>
      </c>
      <c r="K497">
        <v>2842.02</v>
      </c>
      <c r="L497">
        <v>2089.7600000000002</v>
      </c>
      <c r="M497">
        <v>752.26</v>
      </c>
      <c r="N497" t="s">
        <v>47</v>
      </c>
      <c r="O497" t="s">
        <v>24</v>
      </c>
      <c r="P497" t="s">
        <v>55</v>
      </c>
      <c r="Q497" s="9">
        <v>0.63263888888888886</v>
      </c>
      <c r="R497" t="s">
        <v>49</v>
      </c>
      <c r="S497" t="s">
        <v>4717</v>
      </c>
      <c r="T497" t="s">
        <v>4703</v>
      </c>
      <c r="U497">
        <v>332.73</v>
      </c>
      <c r="V497" t="s">
        <v>5625</v>
      </c>
      <c r="W497" t="s">
        <v>4958</v>
      </c>
      <c r="X497" t="s">
        <v>5219</v>
      </c>
      <c r="Y497" t="s">
        <v>5011</v>
      </c>
      <c r="Z497" t="s">
        <v>5150</v>
      </c>
      <c r="AA497" t="s">
        <v>5060</v>
      </c>
    </row>
    <row r="498" spans="1:27" x14ac:dyDescent="0.25">
      <c r="A498" t="s">
        <v>1167</v>
      </c>
      <c r="B498" s="8">
        <v>46007</v>
      </c>
      <c r="C498" t="s">
        <v>1168</v>
      </c>
      <c r="D498" t="s">
        <v>242</v>
      </c>
      <c r="E498" t="s">
        <v>1169</v>
      </c>
      <c r="F498" t="s">
        <v>1170</v>
      </c>
      <c r="G498">
        <v>4</v>
      </c>
      <c r="H498">
        <v>89.76</v>
      </c>
      <c r="I498">
        <v>10</v>
      </c>
      <c r="J498">
        <v>35.9</v>
      </c>
      <c r="K498">
        <v>323.14</v>
      </c>
      <c r="L498">
        <v>249</v>
      </c>
      <c r="M498">
        <v>74.14</v>
      </c>
      <c r="N498" t="s">
        <v>23</v>
      </c>
      <c r="O498" t="s">
        <v>24</v>
      </c>
      <c r="P498" t="s">
        <v>25</v>
      </c>
      <c r="Q498" s="9">
        <v>0.69236111111111109</v>
      </c>
      <c r="R498" t="s">
        <v>49</v>
      </c>
      <c r="S498" t="s">
        <v>4921</v>
      </c>
      <c r="T498" t="s">
        <v>4908</v>
      </c>
      <c r="U498">
        <v>80.5</v>
      </c>
      <c r="V498" t="s">
        <v>5625</v>
      </c>
      <c r="W498" t="s">
        <v>4958</v>
      </c>
      <c r="X498" t="s">
        <v>5176</v>
      </c>
      <c r="Y498" t="s">
        <v>5011</v>
      </c>
      <c r="Z498" t="s">
        <v>5628</v>
      </c>
      <c r="AA498" t="s">
        <v>5060</v>
      </c>
    </row>
    <row r="499" spans="1:27" x14ac:dyDescent="0.25">
      <c r="A499" t="s">
        <v>3226</v>
      </c>
      <c r="B499" s="8">
        <v>46042</v>
      </c>
      <c r="C499" t="s">
        <v>376</v>
      </c>
      <c r="D499" t="s">
        <v>708</v>
      </c>
      <c r="E499" t="s">
        <v>1066</v>
      </c>
      <c r="F499" t="s">
        <v>2141</v>
      </c>
      <c r="G499">
        <v>5</v>
      </c>
      <c r="H499">
        <v>474.19</v>
      </c>
      <c r="I499">
        <v>5</v>
      </c>
      <c r="J499">
        <v>118.55</v>
      </c>
      <c r="K499">
        <v>2252.4</v>
      </c>
      <c r="L499">
        <v>1719.45</v>
      </c>
      <c r="M499">
        <v>532.95000000000005</v>
      </c>
      <c r="N499" t="s">
        <v>133</v>
      </c>
      <c r="O499" t="s">
        <v>24</v>
      </c>
      <c r="P499" t="s">
        <v>55</v>
      </c>
      <c r="Q499" s="9">
        <v>0.75763888888888886</v>
      </c>
      <c r="R499" t="s">
        <v>49</v>
      </c>
      <c r="S499" t="s">
        <v>4751</v>
      </c>
      <c r="T499" t="s">
        <v>4752</v>
      </c>
      <c r="U499">
        <v>474.19</v>
      </c>
      <c r="V499" t="s">
        <v>5629</v>
      </c>
      <c r="W499" t="s">
        <v>4968</v>
      </c>
      <c r="X499" t="s">
        <v>5630</v>
      </c>
      <c r="Y499" t="s">
        <v>4960</v>
      </c>
      <c r="Z499" t="s">
        <v>5120</v>
      </c>
      <c r="AA499" t="s">
        <v>4962</v>
      </c>
    </row>
    <row r="500" spans="1:27" x14ac:dyDescent="0.25">
      <c r="A500" t="s">
        <v>375</v>
      </c>
      <c r="B500" s="8">
        <v>46012</v>
      </c>
      <c r="C500" t="s">
        <v>376</v>
      </c>
      <c r="D500" t="s">
        <v>377</v>
      </c>
      <c r="E500" t="s">
        <v>270</v>
      </c>
      <c r="F500" t="s">
        <v>109</v>
      </c>
      <c r="G500">
        <v>5</v>
      </c>
      <c r="H500">
        <v>53.39</v>
      </c>
      <c r="I500">
        <v>0</v>
      </c>
      <c r="J500">
        <v>0</v>
      </c>
      <c r="K500">
        <v>306.99</v>
      </c>
      <c r="L500">
        <v>215.05</v>
      </c>
      <c r="M500">
        <v>91.94</v>
      </c>
      <c r="N500" t="s">
        <v>23</v>
      </c>
      <c r="O500" t="s">
        <v>24</v>
      </c>
      <c r="P500" t="s">
        <v>25</v>
      </c>
      <c r="Q500" s="9">
        <v>0.49722222222222223</v>
      </c>
      <c r="R500" t="s">
        <v>27</v>
      </c>
      <c r="S500" t="s">
        <v>4808</v>
      </c>
      <c r="T500" t="s">
        <v>4805</v>
      </c>
      <c r="U500">
        <v>53.39</v>
      </c>
      <c r="V500" t="s">
        <v>5629</v>
      </c>
      <c r="W500" t="s">
        <v>4968</v>
      </c>
      <c r="X500" t="s">
        <v>5427</v>
      </c>
      <c r="Y500" t="s">
        <v>5007</v>
      </c>
      <c r="Z500" t="s">
        <v>5280</v>
      </c>
      <c r="AA500" t="s">
        <v>5060</v>
      </c>
    </row>
    <row r="501" spans="1:27" x14ac:dyDescent="0.25">
      <c r="A501" t="s">
        <v>3853</v>
      </c>
      <c r="B501" s="8">
        <v>46237</v>
      </c>
      <c r="C501" t="s">
        <v>1681</v>
      </c>
      <c r="D501" t="s">
        <v>882</v>
      </c>
      <c r="E501" t="s">
        <v>1059</v>
      </c>
      <c r="F501" t="s">
        <v>304</v>
      </c>
      <c r="G501">
        <v>4</v>
      </c>
      <c r="H501">
        <v>262.77</v>
      </c>
      <c r="I501">
        <v>0</v>
      </c>
      <c r="J501">
        <v>0</v>
      </c>
      <c r="K501">
        <v>1208.74</v>
      </c>
      <c r="L501">
        <v>778.56</v>
      </c>
      <c r="M501">
        <v>430.18</v>
      </c>
      <c r="N501" t="s">
        <v>47</v>
      </c>
      <c r="O501" t="s">
        <v>24</v>
      </c>
      <c r="P501" t="s">
        <v>25</v>
      </c>
      <c r="Q501" s="9">
        <v>0.78611111111111109</v>
      </c>
      <c r="R501" t="s">
        <v>27</v>
      </c>
      <c r="S501" t="s">
        <v>4768</v>
      </c>
      <c r="T501" t="s">
        <v>4752</v>
      </c>
      <c r="U501">
        <v>262.77</v>
      </c>
      <c r="V501" t="s">
        <v>5631</v>
      </c>
      <c r="W501" t="s">
        <v>4964</v>
      </c>
      <c r="X501" t="s">
        <v>5101</v>
      </c>
      <c r="Y501" t="s">
        <v>4970</v>
      </c>
      <c r="Z501" t="s">
        <v>5099</v>
      </c>
      <c r="AA501" t="s">
        <v>5060</v>
      </c>
    </row>
    <row r="502" spans="1:27" x14ac:dyDescent="0.25">
      <c r="A502" t="s">
        <v>3805</v>
      </c>
      <c r="B502" s="8">
        <v>46051</v>
      </c>
      <c r="C502" t="s">
        <v>2458</v>
      </c>
      <c r="D502" t="s">
        <v>1650</v>
      </c>
      <c r="E502" t="s">
        <v>303</v>
      </c>
      <c r="F502" t="s">
        <v>2643</v>
      </c>
      <c r="G502">
        <v>5</v>
      </c>
      <c r="H502">
        <v>254.39</v>
      </c>
      <c r="I502">
        <v>15</v>
      </c>
      <c r="J502">
        <v>190.79</v>
      </c>
      <c r="K502">
        <v>1081.1600000000001</v>
      </c>
      <c r="L502">
        <v>804.9</v>
      </c>
      <c r="M502">
        <v>276.26</v>
      </c>
      <c r="N502" t="s">
        <v>4971</v>
      </c>
      <c r="O502" t="s">
        <v>24</v>
      </c>
      <c r="P502" t="s">
        <v>25</v>
      </c>
      <c r="Q502" s="9">
        <v>0.73263888888888884</v>
      </c>
      <c r="R502" t="s">
        <v>49</v>
      </c>
      <c r="S502" t="s">
        <v>4800</v>
      </c>
      <c r="T502" t="s">
        <v>4776</v>
      </c>
      <c r="U502">
        <v>232.2</v>
      </c>
      <c r="V502" t="s">
        <v>5632</v>
      </c>
      <c r="W502" t="s">
        <v>4958</v>
      </c>
      <c r="X502" t="s">
        <v>5580</v>
      </c>
      <c r="Y502" t="s">
        <v>4966</v>
      </c>
      <c r="Z502" t="s">
        <v>5351</v>
      </c>
      <c r="AA502" t="s">
        <v>4962</v>
      </c>
    </row>
    <row r="503" spans="1:27" x14ac:dyDescent="0.25">
      <c r="A503" t="s">
        <v>684</v>
      </c>
      <c r="B503" s="8">
        <v>46206</v>
      </c>
      <c r="C503" t="s">
        <v>685</v>
      </c>
      <c r="D503" t="s">
        <v>686</v>
      </c>
      <c r="E503" t="s">
        <v>60</v>
      </c>
      <c r="F503" t="s">
        <v>687</v>
      </c>
      <c r="G503">
        <v>7</v>
      </c>
      <c r="H503">
        <v>499.18</v>
      </c>
      <c r="I503">
        <v>15</v>
      </c>
      <c r="J503">
        <v>524.14</v>
      </c>
      <c r="K503">
        <v>3415.64</v>
      </c>
      <c r="L503">
        <v>2710.12</v>
      </c>
      <c r="M503">
        <v>705.52</v>
      </c>
      <c r="N503" t="s">
        <v>4971</v>
      </c>
      <c r="O503" t="s">
        <v>24</v>
      </c>
      <c r="P503" t="s">
        <v>25</v>
      </c>
      <c r="Q503" s="9">
        <v>0.75347222222222221</v>
      </c>
      <c r="R503" t="s">
        <v>27</v>
      </c>
      <c r="S503" t="s">
        <v>4857</v>
      </c>
      <c r="T503" t="s">
        <v>4847</v>
      </c>
      <c r="U503">
        <v>451.89</v>
      </c>
      <c r="V503" t="s">
        <v>5633</v>
      </c>
      <c r="W503" t="s">
        <v>4964</v>
      </c>
      <c r="X503" t="s">
        <v>5634</v>
      </c>
      <c r="Y503" t="s">
        <v>4966</v>
      </c>
      <c r="Z503" t="s">
        <v>5051</v>
      </c>
      <c r="AA503" t="s">
        <v>4962</v>
      </c>
    </row>
    <row r="504" spans="1:27" x14ac:dyDescent="0.25">
      <c r="A504" t="s">
        <v>3228</v>
      </c>
      <c r="B504" s="8">
        <v>46068</v>
      </c>
      <c r="C504" t="s">
        <v>685</v>
      </c>
      <c r="D504" t="s">
        <v>1091</v>
      </c>
      <c r="E504" t="s">
        <v>243</v>
      </c>
      <c r="F504" t="s">
        <v>222</v>
      </c>
      <c r="G504">
        <v>8</v>
      </c>
      <c r="H504">
        <v>327.84</v>
      </c>
      <c r="I504">
        <v>0</v>
      </c>
      <c r="J504">
        <v>0</v>
      </c>
      <c r="K504">
        <v>3016.13</v>
      </c>
      <c r="L504">
        <v>1802.24</v>
      </c>
      <c r="M504">
        <v>1213.8900000000001</v>
      </c>
      <c r="N504" t="s">
        <v>23</v>
      </c>
      <c r="O504" t="s">
        <v>24</v>
      </c>
      <c r="P504" t="s">
        <v>25</v>
      </c>
      <c r="Q504" s="9">
        <v>0.65833333333333333</v>
      </c>
      <c r="R504" t="s">
        <v>27</v>
      </c>
      <c r="S504" t="s">
        <v>4816</v>
      </c>
      <c r="T504" t="s">
        <v>4805</v>
      </c>
      <c r="U504">
        <v>297.32</v>
      </c>
      <c r="V504" t="s">
        <v>5633</v>
      </c>
      <c r="W504" t="s">
        <v>4964</v>
      </c>
      <c r="X504" t="s">
        <v>5424</v>
      </c>
      <c r="Y504" t="s">
        <v>4966</v>
      </c>
      <c r="Z504" t="s">
        <v>5046</v>
      </c>
      <c r="AA504" t="s">
        <v>4962</v>
      </c>
    </row>
    <row r="505" spans="1:27" x14ac:dyDescent="0.25">
      <c r="A505" t="s">
        <v>4385</v>
      </c>
      <c r="B505" s="8">
        <v>46266</v>
      </c>
      <c r="C505" t="s">
        <v>685</v>
      </c>
      <c r="D505" t="s">
        <v>253</v>
      </c>
      <c r="E505" t="s">
        <v>321</v>
      </c>
      <c r="F505" t="s">
        <v>1509</v>
      </c>
      <c r="G505">
        <v>4</v>
      </c>
      <c r="H505">
        <v>232.55</v>
      </c>
      <c r="I505">
        <v>0</v>
      </c>
      <c r="J505">
        <v>0</v>
      </c>
      <c r="K505">
        <v>930.2</v>
      </c>
      <c r="L505">
        <v>781.76</v>
      </c>
      <c r="M505">
        <v>148.44</v>
      </c>
      <c r="N505" t="s">
        <v>4971</v>
      </c>
      <c r="O505" t="s">
        <v>24</v>
      </c>
      <c r="P505" t="s">
        <v>25</v>
      </c>
      <c r="Q505" s="9">
        <v>0.58888888888888891</v>
      </c>
      <c r="R505" t="s">
        <v>49</v>
      </c>
      <c r="S505" t="s">
        <v>4903</v>
      </c>
      <c r="T505" t="s">
        <v>4887</v>
      </c>
      <c r="U505">
        <v>219.39</v>
      </c>
      <c r="V505" t="s">
        <v>5633</v>
      </c>
      <c r="W505" t="s">
        <v>4964</v>
      </c>
      <c r="X505" t="s">
        <v>5506</v>
      </c>
      <c r="Y505" t="s">
        <v>4970</v>
      </c>
      <c r="Z505" t="s">
        <v>5507</v>
      </c>
      <c r="AA505" t="s">
        <v>4962</v>
      </c>
    </row>
    <row r="506" spans="1:27" x14ac:dyDescent="0.25">
      <c r="A506" t="s">
        <v>3864</v>
      </c>
      <c r="B506" s="8">
        <v>46009</v>
      </c>
      <c r="C506" t="s">
        <v>685</v>
      </c>
      <c r="D506" t="s">
        <v>164</v>
      </c>
      <c r="E506" t="s">
        <v>221</v>
      </c>
      <c r="F506" t="s">
        <v>1509</v>
      </c>
      <c r="G506">
        <v>7</v>
      </c>
      <c r="H506">
        <v>203.55</v>
      </c>
      <c r="I506">
        <v>15</v>
      </c>
      <c r="J506">
        <v>213.73</v>
      </c>
      <c r="K506">
        <v>1211.1199999999999</v>
      </c>
      <c r="L506">
        <v>1073.94</v>
      </c>
      <c r="M506">
        <v>137.18</v>
      </c>
      <c r="N506" t="s">
        <v>4971</v>
      </c>
      <c r="O506" t="s">
        <v>24</v>
      </c>
      <c r="P506" t="s">
        <v>25</v>
      </c>
      <c r="Q506" s="9">
        <v>0.40347222222222223</v>
      </c>
      <c r="R506" t="s">
        <v>49</v>
      </c>
      <c r="S506" t="s">
        <v>4861</v>
      </c>
      <c r="T506" t="s">
        <v>4847</v>
      </c>
      <c r="U506">
        <v>191.13</v>
      </c>
      <c r="V506" t="s">
        <v>5633</v>
      </c>
      <c r="W506" t="s">
        <v>4964</v>
      </c>
      <c r="X506" t="s">
        <v>5506</v>
      </c>
      <c r="Y506" t="s">
        <v>4970</v>
      </c>
      <c r="Z506" t="s">
        <v>5019</v>
      </c>
      <c r="AA506" t="s">
        <v>4962</v>
      </c>
    </row>
    <row r="507" spans="1:27" x14ac:dyDescent="0.25">
      <c r="A507" t="s">
        <v>251</v>
      </c>
      <c r="B507" s="8">
        <v>46072</v>
      </c>
      <c r="C507" t="s">
        <v>252</v>
      </c>
      <c r="D507" t="s">
        <v>253</v>
      </c>
      <c r="E507" t="s">
        <v>254</v>
      </c>
      <c r="F507" t="s">
        <v>255</v>
      </c>
      <c r="G507">
        <v>7</v>
      </c>
      <c r="H507">
        <v>243</v>
      </c>
      <c r="I507">
        <v>0</v>
      </c>
      <c r="J507">
        <v>0</v>
      </c>
      <c r="K507">
        <v>1701</v>
      </c>
      <c r="L507">
        <v>1368.08</v>
      </c>
      <c r="M507">
        <v>332.92</v>
      </c>
      <c r="N507" t="s">
        <v>23</v>
      </c>
      <c r="O507" t="s">
        <v>24</v>
      </c>
      <c r="P507" t="s">
        <v>33</v>
      </c>
      <c r="Q507" s="9">
        <v>0.40486111111111112</v>
      </c>
      <c r="R507" t="s">
        <v>49</v>
      </c>
      <c r="S507" t="s">
        <v>4903</v>
      </c>
      <c r="T507" t="s">
        <v>4887</v>
      </c>
      <c r="U507">
        <v>219.39</v>
      </c>
      <c r="V507" t="s">
        <v>5635</v>
      </c>
      <c r="W507" t="s">
        <v>4958</v>
      </c>
      <c r="X507" t="s">
        <v>5435</v>
      </c>
      <c r="Y507" t="s">
        <v>5018</v>
      </c>
      <c r="Z507" t="s">
        <v>5436</v>
      </c>
      <c r="AA507" t="s">
        <v>4962</v>
      </c>
    </row>
    <row r="508" spans="1:27" x14ac:dyDescent="0.25">
      <c r="A508" t="s">
        <v>4283</v>
      </c>
      <c r="B508" s="8">
        <v>46068</v>
      </c>
      <c r="C508" t="s">
        <v>554</v>
      </c>
      <c r="D508" t="s">
        <v>1382</v>
      </c>
      <c r="E508" t="s">
        <v>1247</v>
      </c>
      <c r="F508" t="s">
        <v>1248</v>
      </c>
      <c r="G508">
        <v>5</v>
      </c>
      <c r="H508">
        <v>317.99</v>
      </c>
      <c r="I508">
        <v>5</v>
      </c>
      <c r="J508">
        <v>79.5</v>
      </c>
      <c r="K508">
        <v>1737.02</v>
      </c>
      <c r="L508">
        <v>1175.25</v>
      </c>
      <c r="M508">
        <v>561.77</v>
      </c>
      <c r="N508" t="s">
        <v>40</v>
      </c>
      <c r="O508" t="s">
        <v>24</v>
      </c>
      <c r="P508" t="s">
        <v>25</v>
      </c>
      <c r="Q508" s="9">
        <v>0.84305555555555556</v>
      </c>
      <c r="R508" t="s">
        <v>27</v>
      </c>
      <c r="S508" t="s">
        <v>4774</v>
      </c>
      <c r="T508" t="s">
        <v>4752</v>
      </c>
      <c r="U508">
        <v>317.99</v>
      </c>
      <c r="V508" t="s">
        <v>5636</v>
      </c>
      <c r="W508" t="s">
        <v>4968</v>
      </c>
      <c r="X508" t="s">
        <v>5439</v>
      </c>
      <c r="Y508" t="s">
        <v>4966</v>
      </c>
      <c r="Z508" t="s">
        <v>5336</v>
      </c>
      <c r="AA508" t="s">
        <v>4962</v>
      </c>
    </row>
    <row r="509" spans="1:27" x14ac:dyDescent="0.25">
      <c r="A509" t="s">
        <v>2869</v>
      </c>
      <c r="B509" s="8">
        <v>46049</v>
      </c>
      <c r="C509" t="s">
        <v>554</v>
      </c>
      <c r="D509" t="s">
        <v>214</v>
      </c>
      <c r="E509" t="s">
        <v>1323</v>
      </c>
      <c r="F509" t="s">
        <v>2870</v>
      </c>
      <c r="G509">
        <v>2</v>
      </c>
      <c r="H509">
        <v>147.97</v>
      </c>
      <c r="I509">
        <v>20</v>
      </c>
      <c r="J509">
        <v>59.19</v>
      </c>
      <c r="K509">
        <v>236.75</v>
      </c>
      <c r="L509">
        <v>225.6</v>
      </c>
      <c r="M509">
        <v>11.15</v>
      </c>
      <c r="N509" t="s">
        <v>68</v>
      </c>
      <c r="O509" t="s">
        <v>24</v>
      </c>
      <c r="P509" t="s">
        <v>25</v>
      </c>
      <c r="Q509" s="9">
        <v>0.91041666666666665</v>
      </c>
      <c r="R509" t="s">
        <v>49</v>
      </c>
      <c r="S509" t="s">
        <v>4764</v>
      </c>
      <c r="T509" t="s">
        <v>4752</v>
      </c>
      <c r="U509">
        <v>147.97</v>
      </c>
      <c r="V509" t="s">
        <v>5636</v>
      </c>
      <c r="W509" t="s">
        <v>4968</v>
      </c>
      <c r="X509" t="s">
        <v>5146</v>
      </c>
      <c r="Y509" t="s">
        <v>4960</v>
      </c>
      <c r="Z509" t="s">
        <v>5147</v>
      </c>
      <c r="AA509" t="s">
        <v>4962</v>
      </c>
    </row>
    <row r="510" spans="1:27" x14ac:dyDescent="0.25">
      <c r="A510" t="s">
        <v>738</v>
      </c>
      <c r="B510" s="8">
        <v>46206</v>
      </c>
      <c r="C510" t="s">
        <v>739</v>
      </c>
      <c r="D510" t="s">
        <v>493</v>
      </c>
      <c r="E510" t="s">
        <v>600</v>
      </c>
      <c r="F510" t="s">
        <v>590</v>
      </c>
      <c r="G510">
        <v>3</v>
      </c>
      <c r="H510">
        <v>232.58</v>
      </c>
      <c r="I510">
        <v>0</v>
      </c>
      <c r="J510">
        <v>0</v>
      </c>
      <c r="K510">
        <v>802.4</v>
      </c>
      <c r="L510">
        <v>573.6</v>
      </c>
      <c r="M510">
        <v>228.8</v>
      </c>
      <c r="N510" t="s">
        <v>133</v>
      </c>
      <c r="O510" t="s">
        <v>24</v>
      </c>
      <c r="P510" t="s">
        <v>25</v>
      </c>
      <c r="Q510" s="9">
        <v>0.85486111111111107</v>
      </c>
      <c r="R510" t="s">
        <v>27</v>
      </c>
      <c r="S510" t="s">
        <v>4688</v>
      </c>
      <c r="T510" t="s">
        <v>4672</v>
      </c>
      <c r="U510">
        <v>232.58</v>
      </c>
      <c r="V510" t="s">
        <v>5637</v>
      </c>
      <c r="W510" t="s">
        <v>4968</v>
      </c>
      <c r="X510" t="s">
        <v>5638</v>
      </c>
      <c r="Y510" t="s">
        <v>4966</v>
      </c>
      <c r="Z510" t="s">
        <v>5536</v>
      </c>
      <c r="AA510" t="s">
        <v>4962</v>
      </c>
    </row>
    <row r="511" spans="1:27" x14ac:dyDescent="0.25">
      <c r="A511" t="s">
        <v>4259</v>
      </c>
      <c r="B511" s="8">
        <v>46052</v>
      </c>
      <c r="C511" t="s">
        <v>739</v>
      </c>
      <c r="D511" t="s">
        <v>405</v>
      </c>
      <c r="E511" t="s">
        <v>639</v>
      </c>
      <c r="F511" t="s">
        <v>1026</v>
      </c>
      <c r="G511">
        <v>5</v>
      </c>
      <c r="H511">
        <v>440.5</v>
      </c>
      <c r="I511">
        <v>15</v>
      </c>
      <c r="J511">
        <v>330.38</v>
      </c>
      <c r="K511">
        <v>1872.12</v>
      </c>
      <c r="L511">
        <v>1270.25</v>
      </c>
      <c r="M511">
        <v>601.87</v>
      </c>
      <c r="N511" t="s">
        <v>47</v>
      </c>
      <c r="O511" t="s">
        <v>24</v>
      </c>
      <c r="P511" t="s">
        <v>25</v>
      </c>
      <c r="Q511" s="9">
        <v>0.80347222222222225</v>
      </c>
      <c r="R511" t="s">
        <v>49</v>
      </c>
      <c r="S511" t="s">
        <v>4642</v>
      </c>
      <c r="T511" t="s">
        <v>4636</v>
      </c>
      <c r="U511">
        <v>440.5</v>
      </c>
      <c r="V511" t="s">
        <v>5637</v>
      </c>
      <c r="W511" t="s">
        <v>4968</v>
      </c>
      <c r="X511" t="s">
        <v>5419</v>
      </c>
      <c r="Y511" t="s">
        <v>4966</v>
      </c>
      <c r="Z511" t="s">
        <v>4986</v>
      </c>
      <c r="AA511" t="s">
        <v>4962</v>
      </c>
    </row>
    <row r="512" spans="1:27" x14ac:dyDescent="0.25">
      <c r="A512" t="s">
        <v>3709</v>
      </c>
      <c r="B512" s="8">
        <v>46175</v>
      </c>
      <c r="C512" t="s">
        <v>2742</v>
      </c>
      <c r="D512" t="s">
        <v>886</v>
      </c>
      <c r="E512" t="s">
        <v>514</v>
      </c>
      <c r="F512" t="s">
        <v>1365</v>
      </c>
      <c r="G512">
        <v>3</v>
      </c>
      <c r="H512">
        <v>232.92</v>
      </c>
      <c r="I512">
        <v>15</v>
      </c>
      <c r="J512">
        <v>104.81</v>
      </c>
      <c r="K512">
        <v>593.95000000000005</v>
      </c>
      <c r="L512">
        <v>577.23</v>
      </c>
      <c r="M512">
        <v>16.72</v>
      </c>
      <c r="N512" t="s">
        <v>40</v>
      </c>
      <c r="O512" t="s">
        <v>24</v>
      </c>
      <c r="P512" t="s">
        <v>25</v>
      </c>
      <c r="Q512" s="9">
        <v>0.55833333333333335</v>
      </c>
      <c r="R512" t="s">
        <v>49</v>
      </c>
      <c r="S512" t="s">
        <v>4827</v>
      </c>
      <c r="T512" t="s">
        <v>4828</v>
      </c>
      <c r="U512">
        <v>232.92</v>
      </c>
      <c r="V512" t="s">
        <v>5639</v>
      </c>
      <c r="W512" t="s">
        <v>4968</v>
      </c>
      <c r="X512" t="s">
        <v>4985</v>
      </c>
      <c r="Y512" t="s">
        <v>4970</v>
      </c>
      <c r="Z512" t="s">
        <v>5265</v>
      </c>
      <c r="AA512" t="s">
        <v>4992</v>
      </c>
    </row>
    <row r="513" spans="1:27" x14ac:dyDescent="0.25">
      <c r="A513" t="s">
        <v>2741</v>
      </c>
      <c r="B513" s="8">
        <v>46327</v>
      </c>
      <c r="C513" t="s">
        <v>2742</v>
      </c>
      <c r="D513" t="s">
        <v>170</v>
      </c>
      <c r="E513" t="s">
        <v>504</v>
      </c>
      <c r="F513" t="s">
        <v>1635</v>
      </c>
      <c r="G513">
        <v>2</v>
      </c>
      <c r="H513">
        <v>225.45</v>
      </c>
      <c r="I513">
        <v>10</v>
      </c>
      <c r="J513">
        <v>45.09</v>
      </c>
      <c r="K513">
        <v>466.68</v>
      </c>
      <c r="L513">
        <v>381.8</v>
      </c>
      <c r="M513">
        <v>84.88</v>
      </c>
      <c r="N513" t="s">
        <v>133</v>
      </c>
      <c r="O513" t="s">
        <v>24</v>
      </c>
      <c r="P513" t="s">
        <v>55</v>
      </c>
      <c r="Q513" s="9">
        <v>0.39166666666666666</v>
      </c>
      <c r="R513" t="s">
        <v>27</v>
      </c>
      <c r="S513" t="s">
        <v>4876</v>
      </c>
      <c r="T513" t="s">
        <v>4864</v>
      </c>
      <c r="U513">
        <v>225.45</v>
      </c>
      <c r="V513" t="s">
        <v>5639</v>
      </c>
      <c r="W513" t="s">
        <v>4968</v>
      </c>
      <c r="X513" t="s">
        <v>5390</v>
      </c>
      <c r="Y513" t="s">
        <v>4966</v>
      </c>
      <c r="Z513" t="s">
        <v>5349</v>
      </c>
      <c r="AA513" t="s">
        <v>5060</v>
      </c>
    </row>
    <row r="514" spans="1:27" x14ac:dyDescent="0.25">
      <c r="A514" t="s">
        <v>4057</v>
      </c>
      <c r="B514" s="8">
        <v>46070</v>
      </c>
      <c r="C514" t="s">
        <v>2285</v>
      </c>
      <c r="D514" t="s">
        <v>905</v>
      </c>
      <c r="E514" t="s">
        <v>760</v>
      </c>
      <c r="F514" t="s">
        <v>761</v>
      </c>
      <c r="G514">
        <v>1</v>
      </c>
      <c r="H514">
        <v>464.41</v>
      </c>
      <c r="I514">
        <v>20</v>
      </c>
      <c r="J514">
        <v>92.88</v>
      </c>
      <c r="K514">
        <v>371.53</v>
      </c>
      <c r="L514">
        <v>397.69</v>
      </c>
      <c r="M514">
        <v>-26.16</v>
      </c>
      <c r="N514" t="s">
        <v>47</v>
      </c>
      <c r="O514" t="s">
        <v>24</v>
      </c>
      <c r="P514" t="s">
        <v>25</v>
      </c>
      <c r="Q514" s="9">
        <v>0.86875000000000002</v>
      </c>
      <c r="R514" t="s">
        <v>49</v>
      </c>
      <c r="S514" t="s">
        <v>4686</v>
      </c>
      <c r="T514" t="s">
        <v>4672</v>
      </c>
      <c r="U514">
        <v>464.41</v>
      </c>
      <c r="V514" t="s">
        <v>5427</v>
      </c>
      <c r="W514" t="s">
        <v>4964</v>
      </c>
      <c r="X514" t="s">
        <v>5363</v>
      </c>
      <c r="Y514" t="s">
        <v>4970</v>
      </c>
      <c r="Z514" t="s">
        <v>5364</v>
      </c>
      <c r="AA514" t="s">
        <v>5060</v>
      </c>
    </row>
    <row r="515" spans="1:27" x14ac:dyDescent="0.25">
      <c r="A515" t="s">
        <v>2909</v>
      </c>
      <c r="B515" s="8">
        <v>46049</v>
      </c>
      <c r="C515" t="s">
        <v>2910</v>
      </c>
      <c r="D515" t="s">
        <v>164</v>
      </c>
      <c r="E515" t="s">
        <v>973</v>
      </c>
      <c r="F515" t="s">
        <v>974</v>
      </c>
      <c r="G515">
        <v>5</v>
      </c>
      <c r="H515">
        <v>191.13</v>
      </c>
      <c r="I515">
        <v>0</v>
      </c>
      <c r="J515">
        <v>0</v>
      </c>
      <c r="K515">
        <v>955.65</v>
      </c>
      <c r="L515">
        <v>767.1</v>
      </c>
      <c r="M515">
        <v>188.55</v>
      </c>
      <c r="N515" t="s">
        <v>40</v>
      </c>
      <c r="O515" t="s">
        <v>24</v>
      </c>
      <c r="P515" t="s">
        <v>25</v>
      </c>
      <c r="Q515" s="9">
        <v>0.83333333333333337</v>
      </c>
      <c r="R515" t="s">
        <v>49</v>
      </c>
      <c r="S515" t="s">
        <v>4861</v>
      </c>
      <c r="T515" t="s">
        <v>4847</v>
      </c>
      <c r="U515">
        <v>191.13</v>
      </c>
      <c r="V515" t="s">
        <v>5640</v>
      </c>
      <c r="W515" t="s">
        <v>4968</v>
      </c>
      <c r="X515" t="s">
        <v>5473</v>
      </c>
      <c r="Y515" t="s">
        <v>4960</v>
      </c>
      <c r="Z515" t="s">
        <v>5474</v>
      </c>
      <c r="AA515" t="s">
        <v>5060</v>
      </c>
    </row>
    <row r="516" spans="1:27" x14ac:dyDescent="0.25">
      <c r="A516" t="s">
        <v>1068</v>
      </c>
      <c r="B516" s="8">
        <v>46206</v>
      </c>
      <c r="C516" t="s">
        <v>1069</v>
      </c>
      <c r="D516" t="s">
        <v>119</v>
      </c>
      <c r="E516" t="s">
        <v>494</v>
      </c>
      <c r="F516" t="s">
        <v>495</v>
      </c>
      <c r="G516">
        <v>6</v>
      </c>
      <c r="H516">
        <v>141.99</v>
      </c>
      <c r="I516">
        <v>0</v>
      </c>
      <c r="J516">
        <v>0</v>
      </c>
      <c r="K516">
        <v>979.73</v>
      </c>
      <c r="L516">
        <v>695.46</v>
      </c>
      <c r="M516">
        <v>284.27</v>
      </c>
      <c r="N516" t="s">
        <v>4971</v>
      </c>
      <c r="O516" t="s">
        <v>24</v>
      </c>
      <c r="P516" t="s">
        <v>33</v>
      </c>
      <c r="Q516" s="9">
        <v>0.8666666666666667</v>
      </c>
      <c r="R516" t="s">
        <v>27</v>
      </c>
      <c r="S516" t="s">
        <v>4722</v>
      </c>
      <c r="T516" t="s">
        <v>4703</v>
      </c>
      <c r="U516">
        <v>141.11000000000001</v>
      </c>
      <c r="V516" t="s">
        <v>5641</v>
      </c>
      <c r="W516" t="s">
        <v>4958</v>
      </c>
      <c r="X516" t="s">
        <v>5253</v>
      </c>
      <c r="Y516" t="s">
        <v>4960</v>
      </c>
      <c r="Z516" t="s">
        <v>5254</v>
      </c>
      <c r="AA516" t="s">
        <v>5163</v>
      </c>
    </row>
    <row r="517" spans="1:27" x14ac:dyDescent="0.25">
      <c r="A517" t="s">
        <v>3852</v>
      </c>
      <c r="B517" s="8">
        <v>46005</v>
      </c>
      <c r="C517" t="s">
        <v>1069</v>
      </c>
      <c r="D517" t="s">
        <v>59</v>
      </c>
      <c r="E517" t="s">
        <v>1431</v>
      </c>
      <c r="F517" t="s">
        <v>1432</v>
      </c>
      <c r="G517">
        <v>5</v>
      </c>
      <c r="H517">
        <v>389.64</v>
      </c>
      <c r="I517">
        <v>0</v>
      </c>
      <c r="J517">
        <v>0</v>
      </c>
      <c r="K517">
        <v>2240.4299999999998</v>
      </c>
      <c r="L517">
        <v>1358.9</v>
      </c>
      <c r="M517">
        <v>881.53</v>
      </c>
      <c r="N517" t="s">
        <v>68</v>
      </c>
      <c r="O517" t="s">
        <v>24</v>
      </c>
      <c r="P517" t="s">
        <v>25</v>
      </c>
      <c r="Q517" s="9">
        <v>0.57430555555555551</v>
      </c>
      <c r="R517" t="s">
        <v>27</v>
      </c>
      <c r="S517" t="s">
        <v>4721</v>
      </c>
      <c r="T517" t="s">
        <v>4703</v>
      </c>
      <c r="U517">
        <v>342.46</v>
      </c>
      <c r="V517" t="s">
        <v>5641</v>
      </c>
      <c r="W517" t="s">
        <v>4958</v>
      </c>
      <c r="X517" t="s">
        <v>5642</v>
      </c>
      <c r="Y517" t="s">
        <v>4960</v>
      </c>
      <c r="Z517" t="s">
        <v>5386</v>
      </c>
      <c r="AA517" t="s">
        <v>5060</v>
      </c>
    </row>
    <row r="518" spans="1:27" x14ac:dyDescent="0.25">
      <c r="A518" t="s">
        <v>3813</v>
      </c>
      <c r="B518" s="8">
        <v>46004</v>
      </c>
      <c r="C518" t="s">
        <v>1069</v>
      </c>
      <c r="D518" t="s">
        <v>280</v>
      </c>
      <c r="E518" t="s">
        <v>488</v>
      </c>
      <c r="F518" t="s">
        <v>2744</v>
      </c>
      <c r="G518">
        <v>8</v>
      </c>
      <c r="H518">
        <v>134.76</v>
      </c>
      <c r="I518">
        <v>0</v>
      </c>
      <c r="J518">
        <v>0</v>
      </c>
      <c r="K518">
        <v>1239.79</v>
      </c>
      <c r="L518">
        <v>778.8</v>
      </c>
      <c r="M518">
        <v>460.99</v>
      </c>
      <c r="N518" t="s">
        <v>23</v>
      </c>
      <c r="O518" t="s">
        <v>345</v>
      </c>
      <c r="P518" t="s">
        <v>25</v>
      </c>
      <c r="Q518" s="9">
        <v>0.82430555555555551</v>
      </c>
      <c r="R518" t="s">
        <v>27</v>
      </c>
      <c r="S518" t="s">
        <v>4726</v>
      </c>
      <c r="T518" t="s">
        <v>4703</v>
      </c>
      <c r="U518">
        <v>124.84</v>
      </c>
      <c r="V518" t="s">
        <v>5641</v>
      </c>
      <c r="W518" t="s">
        <v>4958</v>
      </c>
      <c r="X518" t="s">
        <v>5643</v>
      </c>
      <c r="Y518" t="s">
        <v>4960</v>
      </c>
      <c r="Z518" t="s">
        <v>5339</v>
      </c>
      <c r="AA518" t="s">
        <v>4962</v>
      </c>
    </row>
    <row r="519" spans="1:27" x14ac:dyDescent="0.25">
      <c r="A519" t="s">
        <v>3166</v>
      </c>
      <c r="B519" s="8">
        <v>46206</v>
      </c>
      <c r="C519" t="s">
        <v>580</v>
      </c>
      <c r="D519" t="s">
        <v>503</v>
      </c>
      <c r="E519" t="s">
        <v>1031</v>
      </c>
      <c r="F519" t="s">
        <v>2312</v>
      </c>
      <c r="G519">
        <v>7</v>
      </c>
      <c r="H519">
        <v>531.25</v>
      </c>
      <c r="I519">
        <v>15</v>
      </c>
      <c r="J519">
        <v>557.80999999999995</v>
      </c>
      <c r="K519">
        <v>3635.08</v>
      </c>
      <c r="L519">
        <v>2728.6</v>
      </c>
      <c r="M519">
        <v>906.48</v>
      </c>
      <c r="N519" t="s">
        <v>68</v>
      </c>
      <c r="O519" t="s">
        <v>345</v>
      </c>
      <c r="P519" t="s">
        <v>25</v>
      </c>
      <c r="Q519" s="9">
        <v>0.45694444444444443</v>
      </c>
      <c r="R519" t="s">
        <v>27</v>
      </c>
      <c r="S519" t="s">
        <v>4727</v>
      </c>
      <c r="T519" t="s">
        <v>4703</v>
      </c>
      <c r="U519">
        <v>503.36</v>
      </c>
      <c r="V519" t="s">
        <v>5644</v>
      </c>
      <c r="W519" t="s">
        <v>4958</v>
      </c>
      <c r="X519" t="s">
        <v>5645</v>
      </c>
      <c r="Y519" t="s">
        <v>4960</v>
      </c>
      <c r="Z519" t="s">
        <v>5000</v>
      </c>
      <c r="AA519" t="s">
        <v>4962</v>
      </c>
    </row>
    <row r="520" spans="1:27" x14ac:dyDescent="0.25">
      <c r="A520" t="s">
        <v>3456</v>
      </c>
      <c r="B520" s="8">
        <v>46075</v>
      </c>
      <c r="C520" t="s">
        <v>580</v>
      </c>
      <c r="D520" t="s">
        <v>549</v>
      </c>
      <c r="E520" t="s">
        <v>438</v>
      </c>
      <c r="F520" t="s">
        <v>479</v>
      </c>
      <c r="G520">
        <v>7</v>
      </c>
      <c r="H520">
        <v>228.59</v>
      </c>
      <c r="I520">
        <v>10</v>
      </c>
      <c r="J520">
        <v>160.01</v>
      </c>
      <c r="K520">
        <v>1656.14</v>
      </c>
      <c r="L520">
        <v>1275.19</v>
      </c>
      <c r="M520">
        <v>380.95</v>
      </c>
      <c r="N520" t="s">
        <v>133</v>
      </c>
      <c r="O520" t="s">
        <v>24</v>
      </c>
      <c r="P520" t="s">
        <v>33</v>
      </c>
      <c r="Q520" s="9">
        <v>0.40833333333333333</v>
      </c>
      <c r="R520" t="s">
        <v>27</v>
      </c>
      <c r="S520" t="s">
        <v>4832</v>
      </c>
      <c r="T520" t="s">
        <v>4828</v>
      </c>
      <c r="U520">
        <v>221.61</v>
      </c>
      <c r="V520" t="s">
        <v>5644</v>
      </c>
      <c r="W520" t="s">
        <v>4958</v>
      </c>
      <c r="X520" t="s">
        <v>5251</v>
      </c>
      <c r="Y520" t="s">
        <v>4960</v>
      </c>
      <c r="Z520" t="s">
        <v>4961</v>
      </c>
      <c r="AA520" t="s">
        <v>4962</v>
      </c>
    </row>
    <row r="521" spans="1:27" x14ac:dyDescent="0.25">
      <c r="A521" t="s">
        <v>3901</v>
      </c>
      <c r="B521" s="8">
        <v>46009</v>
      </c>
      <c r="C521" t="s">
        <v>580</v>
      </c>
      <c r="D521" t="s">
        <v>581</v>
      </c>
      <c r="E521" t="s">
        <v>372</v>
      </c>
      <c r="F521" t="s">
        <v>373</v>
      </c>
      <c r="G521">
        <v>4</v>
      </c>
      <c r="H521">
        <v>141.36000000000001</v>
      </c>
      <c r="I521">
        <v>20</v>
      </c>
      <c r="J521">
        <v>113.09</v>
      </c>
      <c r="K521">
        <v>452.35</v>
      </c>
      <c r="L521">
        <v>427.96</v>
      </c>
      <c r="M521">
        <v>24.39</v>
      </c>
      <c r="N521" t="s">
        <v>23</v>
      </c>
      <c r="O521" t="s">
        <v>24</v>
      </c>
      <c r="P521" t="s">
        <v>25</v>
      </c>
      <c r="Q521" s="9">
        <v>0.82013888888888886</v>
      </c>
      <c r="R521" t="s">
        <v>49</v>
      </c>
      <c r="S521" t="s">
        <v>4710</v>
      </c>
      <c r="T521" t="s">
        <v>4703</v>
      </c>
      <c r="U521">
        <v>139.21</v>
      </c>
      <c r="V521" t="s">
        <v>5644</v>
      </c>
      <c r="W521" t="s">
        <v>4958</v>
      </c>
      <c r="X521" t="s">
        <v>5258</v>
      </c>
      <c r="Y521" t="s">
        <v>4966</v>
      </c>
      <c r="Z521" t="s">
        <v>5259</v>
      </c>
      <c r="AA521" t="s">
        <v>5060</v>
      </c>
    </row>
    <row r="522" spans="1:27" x14ac:dyDescent="0.25">
      <c r="A522" t="s">
        <v>2851</v>
      </c>
      <c r="B522" s="8">
        <v>46005</v>
      </c>
      <c r="C522" t="s">
        <v>2852</v>
      </c>
      <c r="D522" t="s">
        <v>708</v>
      </c>
      <c r="E522" t="s">
        <v>612</v>
      </c>
      <c r="F522" t="s">
        <v>1968</v>
      </c>
      <c r="G522">
        <v>3</v>
      </c>
      <c r="H522">
        <v>474.19</v>
      </c>
      <c r="I522">
        <v>20</v>
      </c>
      <c r="J522">
        <v>284.51</v>
      </c>
      <c r="K522">
        <v>1308.77</v>
      </c>
      <c r="L522">
        <v>1031.67</v>
      </c>
      <c r="M522">
        <v>277.10000000000002</v>
      </c>
      <c r="N522" t="s">
        <v>23</v>
      </c>
      <c r="O522" t="s">
        <v>24</v>
      </c>
      <c r="P522" t="s">
        <v>25</v>
      </c>
      <c r="Q522" s="9">
        <v>0.6</v>
      </c>
      <c r="R522" t="s">
        <v>27</v>
      </c>
      <c r="S522" t="s">
        <v>4751</v>
      </c>
      <c r="T522" t="s">
        <v>4752</v>
      </c>
      <c r="U522">
        <v>474.19</v>
      </c>
      <c r="V522" t="s">
        <v>5646</v>
      </c>
      <c r="W522" t="s">
        <v>4964</v>
      </c>
      <c r="X522" t="s">
        <v>5647</v>
      </c>
      <c r="Y522" t="s">
        <v>4966</v>
      </c>
      <c r="Z522" t="s">
        <v>5008</v>
      </c>
      <c r="AA522" t="s">
        <v>4962</v>
      </c>
    </row>
    <row r="523" spans="1:27" x14ac:dyDescent="0.25">
      <c r="A523" t="s">
        <v>2234</v>
      </c>
      <c r="B523" s="8">
        <v>46206</v>
      </c>
      <c r="C523" t="s">
        <v>2235</v>
      </c>
      <c r="D523" t="s">
        <v>895</v>
      </c>
      <c r="E523" t="s">
        <v>1190</v>
      </c>
      <c r="F523" t="s">
        <v>1191</v>
      </c>
      <c r="G523">
        <v>8</v>
      </c>
      <c r="H523">
        <v>502.19</v>
      </c>
      <c r="I523">
        <v>20</v>
      </c>
      <c r="J523">
        <v>803.5</v>
      </c>
      <c r="K523">
        <v>3696.12</v>
      </c>
      <c r="L523">
        <v>2961.44</v>
      </c>
      <c r="M523">
        <v>734.68</v>
      </c>
      <c r="N523" t="s">
        <v>23</v>
      </c>
      <c r="O523" t="s">
        <v>24</v>
      </c>
      <c r="P523" t="s">
        <v>25</v>
      </c>
      <c r="Q523" s="9">
        <v>0.85624999999999996</v>
      </c>
      <c r="R523" t="s">
        <v>27</v>
      </c>
      <c r="S523" t="s">
        <v>4843</v>
      </c>
      <c r="T523" t="s">
        <v>4828</v>
      </c>
      <c r="U523">
        <v>438.7</v>
      </c>
      <c r="V523" t="s">
        <v>5648</v>
      </c>
      <c r="W523" t="s">
        <v>4958</v>
      </c>
      <c r="X523" t="s">
        <v>5649</v>
      </c>
      <c r="Y523" t="s">
        <v>5007</v>
      </c>
      <c r="Z523" t="s">
        <v>5274</v>
      </c>
      <c r="AA523" t="s">
        <v>5163</v>
      </c>
    </row>
    <row r="524" spans="1:27" x14ac:dyDescent="0.25">
      <c r="A524" t="s">
        <v>3178</v>
      </c>
      <c r="B524" s="8">
        <v>46004</v>
      </c>
      <c r="C524" t="s">
        <v>2235</v>
      </c>
      <c r="D524" t="s">
        <v>2670</v>
      </c>
      <c r="E524" t="s">
        <v>1820</v>
      </c>
      <c r="F524" t="s">
        <v>22</v>
      </c>
      <c r="G524">
        <v>8</v>
      </c>
      <c r="H524">
        <v>553.24</v>
      </c>
      <c r="I524">
        <v>10</v>
      </c>
      <c r="J524">
        <v>442.59</v>
      </c>
      <c r="K524">
        <v>4580.83</v>
      </c>
      <c r="L524">
        <v>3183.36</v>
      </c>
      <c r="M524">
        <v>1397.47</v>
      </c>
      <c r="N524" t="s">
        <v>68</v>
      </c>
      <c r="O524" t="s">
        <v>24</v>
      </c>
      <c r="P524" t="s">
        <v>25</v>
      </c>
      <c r="Q524" s="9">
        <v>0.71666666666666667</v>
      </c>
      <c r="R524" t="s">
        <v>27</v>
      </c>
      <c r="S524" t="s">
        <v>4914</v>
      </c>
      <c r="T524" t="s">
        <v>4908</v>
      </c>
      <c r="U524">
        <v>519.78</v>
      </c>
      <c r="V524" t="s">
        <v>5648</v>
      </c>
      <c r="W524" t="s">
        <v>4958</v>
      </c>
      <c r="X524" t="s">
        <v>5444</v>
      </c>
      <c r="Y524" t="s">
        <v>4960</v>
      </c>
      <c r="Z524" t="s">
        <v>5347</v>
      </c>
      <c r="AA524" t="s">
        <v>4992</v>
      </c>
    </row>
    <row r="525" spans="1:27" x14ac:dyDescent="0.25">
      <c r="A525" t="s">
        <v>2176</v>
      </c>
      <c r="B525" s="8">
        <v>46049</v>
      </c>
      <c r="C525" t="s">
        <v>2115</v>
      </c>
      <c r="D525" t="s">
        <v>572</v>
      </c>
      <c r="E525" t="s">
        <v>120</v>
      </c>
      <c r="F525" t="s">
        <v>1170</v>
      </c>
      <c r="G525">
        <v>5</v>
      </c>
      <c r="H525">
        <v>48.47</v>
      </c>
      <c r="I525">
        <v>15</v>
      </c>
      <c r="J525">
        <v>36.35</v>
      </c>
      <c r="K525">
        <v>206</v>
      </c>
      <c r="L525">
        <v>183.25</v>
      </c>
      <c r="M525">
        <v>22.75</v>
      </c>
      <c r="N525" t="s">
        <v>68</v>
      </c>
      <c r="O525" t="s">
        <v>24</v>
      </c>
      <c r="P525" t="s">
        <v>25</v>
      </c>
      <c r="Q525" s="9">
        <v>0.55208333333333337</v>
      </c>
      <c r="R525" t="s">
        <v>49</v>
      </c>
      <c r="S525" t="s">
        <v>4934</v>
      </c>
      <c r="T525" t="s">
        <v>4930</v>
      </c>
      <c r="U525">
        <v>46.76</v>
      </c>
      <c r="V525" t="s">
        <v>5650</v>
      </c>
      <c r="W525" t="s">
        <v>4958</v>
      </c>
      <c r="X525" t="s">
        <v>5176</v>
      </c>
      <c r="Y525" t="s">
        <v>5011</v>
      </c>
      <c r="Z525" t="s">
        <v>5207</v>
      </c>
      <c r="AA525" t="s">
        <v>4962</v>
      </c>
    </row>
    <row r="526" spans="1:27" x14ac:dyDescent="0.25">
      <c r="A526" t="s">
        <v>1640</v>
      </c>
      <c r="B526" s="8">
        <v>46266</v>
      </c>
      <c r="C526" t="s">
        <v>1641</v>
      </c>
      <c r="D526" t="s">
        <v>905</v>
      </c>
      <c r="E526" t="s">
        <v>1621</v>
      </c>
      <c r="F526" t="s">
        <v>1622</v>
      </c>
      <c r="G526">
        <v>3</v>
      </c>
      <c r="H526">
        <v>464.41</v>
      </c>
      <c r="I526">
        <v>10</v>
      </c>
      <c r="J526">
        <v>139.32</v>
      </c>
      <c r="K526">
        <v>1253.9100000000001</v>
      </c>
      <c r="L526">
        <v>1193.07</v>
      </c>
      <c r="M526">
        <v>60.84</v>
      </c>
      <c r="N526" t="s">
        <v>47</v>
      </c>
      <c r="O526" t="s">
        <v>24</v>
      </c>
      <c r="P526" t="s">
        <v>25</v>
      </c>
      <c r="Q526" s="9">
        <v>0.77500000000000002</v>
      </c>
      <c r="R526" t="s">
        <v>49</v>
      </c>
      <c r="S526" t="s">
        <v>4686</v>
      </c>
      <c r="T526" t="s">
        <v>4672</v>
      </c>
      <c r="U526">
        <v>464.41</v>
      </c>
      <c r="V526" t="s">
        <v>5651</v>
      </c>
      <c r="W526" t="s">
        <v>4964</v>
      </c>
      <c r="X526" t="s">
        <v>5048</v>
      </c>
      <c r="Y526" t="s">
        <v>5011</v>
      </c>
      <c r="Z526" t="s">
        <v>5138</v>
      </c>
      <c r="AA526" t="s">
        <v>4962</v>
      </c>
    </row>
    <row r="527" spans="1:27" x14ac:dyDescent="0.25">
      <c r="A527" t="s">
        <v>3858</v>
      </c>
      <c r="B527" s="8">
        <v>46067</v>
      </c>
      <c r="C527" t="s">
        <v>431</v>
      </c>
      <c r="D527" t="s">
        <v>197</v>
      </c>
      <c r="E527" t="s">
        <v>1157</v>
      </c>
      <c r="F527" t="s">
        <v>1158</v>
      </c>
      <c r="G527">
        <v>5</v>
      </c>
      <c r="H527">
        <v>121.9</v>
      </c>
      <c r="I527">
        <v>0</v>
      </c>
      <c r="J527">
        <v>0</v>
      </c>
      <c r="K527">
        <v>700.92</v>
      </c>
      <c r="L527">
        <v>544.6</v>
      </c>
      <c r="M527">
        <v>156.32</v>
      </c>
      <c r="N527" t="s">
        <v>23</v>
      </c>
      <c r="O527" t="s">
        <v>24</v>
      </c>
      <c r="P527" t="s">
        <v>25</v>
      </c>
      <c r="Q527" s="9">
        <v>0.42430555555555555</v>
      </c>
      <c r="R527" t="s">
        <v>27</v>
      </c>
      <c r="S527" t="s">
        <v>4902</v>
      </c>
      <c r="T527" t="s">
        <v>4887</v>
      </c>
      <c r="U527">
        <v>121.9</v>
      </c>
      <c r="V527" t="s">
        <v>5652</v>
      </c>
      <c r="W527" t="s">
        <v>4968</v>
      </c>
      <c r="X527" t="s">
        <v>5179</v>
      </c>
      <c r="Y527" t="s">
        <v>5007</v>
      </c>
      <c r="Z527" t="s">
        <v>5180</v>
      </c>
      <c r="AA527" t="s">
        <v>4962</v>
      </c>
    </row>
    <row r="528" spans="1:27" x14ac:dyDescent="0.25">
      <c r="A528" t="s">
        <v>4184</v>
      </c>
      <c r="B528" s="8">
        <v>46267</v>
      </c>
      <c r="C528" t="s">
        <v>431</v>
      </c>
      <c r="D528" t="s">
        <v>302</v>
      </c>
      <c r="E528" t="s">
        <v>215</v>
      </c>
      <c r="F528" t="s">
        <v>216</v>
      </c>
      <c r="G528">
        <v>1</v>
      </c>
      <c r="H528">
        <v>343.56</v>
      </c>
      <c r="I528">
        <v>0</v>
      </c>
      <c r="J528">
        <v>0</v>
      </c>
      <c r="K528">
        <v>343.56</v>
      </c>
      <c r="L528">
        <v>216.32</v>
      </c>
      <c r="M528">
        <v>127.24</v>
      </c>
      <c r="N528" t="s">
        <v>4971</v>
      </c>
      <c r="O528" t="s">
        <v>24</v>
      </c>
      <c r="P528" t="s">
        <v>33</v>
      </c>
      <c r="Q528" s="9">
        <v>0.69513888888888886</v>
      </c>
      <c r="R528" t="s">
        <v>49</v>
      </c>
      <c r="S528" t="s">
        <v>4655</v>
      </c>
      <c r="T528" t="s">
        <v>4636</v>
      </c>
      <c r="U528">
        <v>343.56</v>
      </c>
      <c r="V528" t="s">
        <v>5652</v>
      </c>
      <c r="W528" t="s">
        <v>4968</v>
      </c>
      <c r="X528" t="s">
        <v>5168</v>
      </c>
      <c r="Y528" t="s">
        <v>4966</v>
      </c>
      <c r="Z528" t="s">
        <v>5169</v>
      </c>
      <c r="AA528" t="s">
        <v>4962</v>
      </c>
    </row>
    <row r="529" spans="1:27" x14ac:dyDescent="0.25">
      <c r="A529" t="s">
        <v>1043</v>
      </c>
      <c r="B529" s="8">
        <v>46145</v>
      </c>
      <c r="C529" t="s">
        <v>1016</v>
      </c>
      <c r="D529" t="s">
        <v>765</v>
      </c>
      <c r="E529" t="s">
        <v>1044</v>
      </c>
      <c r="F529" t="s">
        <v>1045</v>
      </c>
      <c r="G529">
        <v>4</v>
      </c>
      <c r="H529">
        <v>345.14</v>
      </c>
      <c r="I529">
        <v>0</v>
      </c>
      <c r="J529">
        <v>0</v>
      </c>
      <c r="K529">
        <v>1380.56</v>
      </c>
      <c r="L529">
        <v>1055.4000000000001</v>
      </c>
      <c r="M529">
        <v>325.16000000000003</v>
      </c>
      <c r="N529" t="s">
        <v>47</v>
      </c>
      <c r="O529" t="s">
        <v>24</v>
      </c>
      <c r="P529" t="s">
        <v>55</v>
      </c>
      <c r="Q529" s="9">
        <v>0.67013888888888884</v>
      </c>
      <c r="R529" t="s">
        <v>49</v>
      </c>
      <c r="S529" t="s">
        <v>4811</v>
      </c>
      <c r="T529" t="s">
        <v>4805</v>
      </c>
      <c r="U529">
        <v>340.25</v>
      </c>
      <c r="V529" t="s">
        <v>5653</v>
      </c>
      <c r="W529" t="s">
        <v>4958</v>
      </c>
      <c r="X529" t="s">
        <v>5516</v>
      </c>
      <c r="Y529" t="s">
        <v>4960</v>
      </c>
      <c r="Z529" t="s">
        <v>5517</v>
      </c>
      <c r="AA529" t="s">
        <v>4992</v>
      </c>
    </row>
    <row r="530" spans="1:27" x14ac:dyDescent="0.25">
      <c r="A530" t="s">
        <v>4599</v>
      </c>
      <c r="B530" s="8">
        <v>46075</v>
      </c>
      <c r="C530" t="s">
        <v>1016</v>
      </c>
      <c r="D530" t="s">
        <v>186</v>
      </c>
      <c r="E530" t="s">
        <v>1621</v>
      </c>
      <c r="F530" t="s">
        <v>1622</v>
      </c>
      <c r="G530">
        <v>3</v>
      </c>
      <c r="H530">
        <v>249.45</v>
      </c>
      <c r="I530">
        <v>15</v>
      </c>
      <c r="J530">
        <v>112.25</v>
      </c>
      <c r="K530">
        <v>731.51</v>
      </c>
      <c r="L530">
        <v>531.09</v>
      </c>
      <c r="M530">
        <v>200.42</v>
      </c>
      <c r="N530" t="s">
        <v>68</v>
      </c>
      <c r="O530" t="s">
        <v>24</v>
      </c>
      <c r="P530" t="s">
        <v>25</v>
      </c>
      <c r="Q530" s="9">
        <v>0.84722222222222221</v>
      </c>
      <c r="R530" t="s">
        <v>27</v>
      </c>
      <c r="S530" t="s">
        <v>4724</v>
      </c>
      <c r="T530" t="s">
        <v>4703</v>
      </c>
      <c r="U530">
        <v>217.42</v>
      </c>
      <c r="V530" t="s">
        <v>5653</v>
      </c>
      <c r="W530" t="s">
        <v>4958</v>
      </c>
      <c r="X530" t="s">
        <v>5048</v>
      </c>
      <c r="Y530" t="s">
        <v>5011</v>
      </c>
      <c r="Z530" t="s">
        <v>5138</v>
      </c>
      <c r="AA530" t="s">
        <v>4962</v>
      </c>
    </row>
    <row r="531" spans="1:27" x14ac:dyDescent="0.25">
      <c r="A531" t="s">
        <v>4523</v>
      </c>
      <c r="B531" s="8">
        <v>46067</v>
      </c>
      <c r="C531" t="s">
        <v>1016</v>
      </c>
      <c r="D531" t="s">
        <v>886</v>
      </c>
      <c r="E531" t="s">
        <v>700</v>
      </c>
      <c r="F531" t="s">
        <v>701</v>
      </c>
      <c r="G531">
        <v>8</v>
      </c>
      <c r="H531">
        <v>238.62</v>
      </c>
      <c r="I531">
        <v>0</v>
      </c>
      <c r="J531">
        <v>0</v>
      </c>
      <c r="K531">
        <v>2195.3000000000002</v>
      </c>
      <c r="L531">
        <v>1539.28</v>
      </c>
      <c r="M531">
        <v>656.02</v>
      </c>
      <c r="N531" t="s">
        <v>4971</v>
      </c>
      <c r="O531" t="s">
        <v>24</v>
      </c>
      <c r="P531" t="s">
        <v>25</v>
      </c>
      <c r="Q531" s="9">
        <v>0.47916666666666669</v>
      </c>
      <c r="R531" t="s">
        <v>27</v>
      </c>
      <c r="S531" t="s">
        <v>4827</v>
      </c>
      <c r="T531" t="s">
        <v>4828</v>
      </c>
      <c r="U531">
        <v>232.92</v>
      </c>
      <c r="V531" t="s">
        <v>5653</v>
      </c>
      <c r="W531" t="s">
        <v>4958</v>
      </c>
      <c r="X531" t="s">
        <v>5371</v>
      </c>
      <c r="Y531" t="s">
        <v>4970</v>
      </c>
      <c r="Z531" t="s">
        <v>5231</v>
      </c>
      <c r="AA531" t="s">
        <v>5060</v>
      </c>
    </row>
    <row r="532" spans="1:27" x14ac:dyDescent="0.25">
      <c r="A532" t="s">
        <v>1015</v>
      </c>
      <c r="B532" s="8">
        <v>46012</v>
      </c>
      <c r="C532" t="s">
        <v>1016</v>
      </c>
      <c r="D532" t="s">
        <v>459</v>
      </c>
      <c r="E532" t="s">
        <v>291</v>
      </c>
      <c r="F532" t="s">
        <v>676</v>
      </c>
      <c r="G532">
        <v>7</v>
      </c>
      <c r="H532">
        <v>80.790000000000006</v>
      </c>
      <c r="I532">
        <v>5</v>
      </c>
      <c r="J532">
        <v>28.28</v>
      </c>
      <c r="K532">
        <v>617.84</v>
      </c>
      <c r="L532">
        <v>415.59</v>
      </c>
      <c r="M532">
        <v>202.25</v>
      </c>
      <c r="N532" t="s">
        <v>23</v>
      </c>
      <c r="O532" t="s">
        <v>24</v>
      </c>
      <c r="P532" t="s">
        <v>55</v>
      </c>
      <c r="Q532" s="9">
        <v>0.61875000000000002</v>
      </c>
      <c r="R532" t="s">
        <v>27</v>
      </c>
      <c r="S532" t="s">
        <v>4838</v>
      </c>
      <c r="T532" t="s">
        <v>4828</v>
      </c>
      <c r="U532">
        <v>71.290000000000006</v>
      </c>
      <c r="V532" t="s">
        <v>5653</v>
      </c>
      <c r="W532" t="s">
        <v>4958</v>
      </c>
      <c r="X532" t="s">
        <v>5085</v>
      </c>
      <c r="Y532" t="s">
        <v>4966</v>
      </c>
      <c r="Z532" t="s">
        <v>5131</v>
      </c>
      <c r="AA532" t="s">
        <v>4962</v>
      </c>
    </row>
    <row r="533" spans="1:27" x14ac:dyDescent="0.25">
      <c r="A533" t="s">
        <v>3387</v>
      </c>
      <c r="B533" s="8">
        <v>46004</v>
      </c>
      <c r="C533" t="s">
        <v>1016</v>
      </c>
      <c r="D533" t="s">
        <v>549</v>
      </c>
      <c r="E533" t="s">
        <v>550</v>
      </c>
      <c r="F533" t="s">
        <v>1443</v>
      </c>
      <c r="G533">
        <v>6</v>
      </c>
      <c r="H533">
        <v>242.93</v>
      </c>
      <c r="I533">
        <v>0</v>
      </c>
      <c r="J533">
        <v>0</v>
      </c>
      <c r="K533">
        <v>1676.22</v>
      </c>
      <c r="L533">
        <v>1093.02</v>
      </c>
      <c r="M533">
        <v>583.20000000000005</v>
      </c>
      <c r="N533" t="s">
        <v>133</v>
      </c>
      <c r="O533" t="s">
        <v>24</v>
      </c>
      <c r="P533" t="s">
        <v>25</v>
      </c>
      <c r="Q533" s="9">
        <v>0.73541666666666672</v>
      </c>
      <c r="R533" t="s">
        <v>27</v>
      </c>
      <c r="S533" t="s">
        <v>4832</v>
      </c>
      <c r="T533" t="s">
        <v>4828</v>
      </c>
      <c r="U533">
        <v>221.61</v>
      </c>
      <c r="V533" t="s">
        <v>5653</v>
      </c>
      <c r="W533" t="s">
        <v>4958</v>
      </c>
      <c r="X533" t="s">
        <v>5072</v>
      </c>
      <c r="Y533" t="s">
        <v>4977</v>
      </c>
      <c r="Z533" t="s">
        <v>4983</v>
      </c>
      <c r="AA533" t="s">
        <v>4962</v>
      </c>
    </row>
    <row r="534" spans="1:27" x14ac:dyDescent="0.25">
      <c r="A534" t="s">
        <v>717</v>
      </c>
      <c r="B534" s="8">
        <v>46009</v>
      </c>
      <c r="C534" t="s">
        <v>718</v>
      </c>
      <c r="D534" t="s">
        <v>20</v>
      </c>
      <c r="E534" t="s">
        <v>96</v>
      </c>
      <c r="F534" t="s">
        <v>97</v>
      </c>
      <c r="G534">
        <v>2</v>
      </c>
      <c r="H534">
        <v>416.08</v>
      </c>
      <c r="I534">
        <v>20</v>
      </c>
      <c r="J534">
        <v>166.43</v>
      </c>
      <c r="K534">
        <v>665.73</v>
      </c>
      <c r="L534">
        <v>639.28</v>
      </c>
      <c r="M534">
        <v>26.45</v>
      </c>
      <c r="N534" t="s">
        <v>47</v>
      </c>
      <c r="O534" t="s">
        <v>24</v>
      </c>
      <c r="P534" t="s">
        <v>55</v>
      </c>
      <c r="Q534" s="9">
        <v>0.50763888888888886</v>
      </c>
      <c r="R534" t="s">
        <v>49</v>
      </c>
      <c r="S534" t="s">
        <v>4928</v>
      </c>
      <c r="T534" t="s">
        <v>4908</v>
      </c>
      <c r="U534">
        <v>416.08</v>
      </c>
      <c r="V534" t="s">
        <v>5654</v>
      </c>
      <c r="W534" t="s">
        <v>4968</v>
      </c>
      <c r="X534" t="s">
        <v>5533</v>
      </c>
      <c r="Y534" t="s">
        <v>4966</v>
      </c>
      <c r="Z534" t="s">
        <v>5534</v>
      </c>
      <c r="AA534" t="s">
        <v>4992</v>
      </c>
    </row>
    <row r="535" spans="1:27" x14ac:dyDescent="0.25">
      <c r="A535" t="s">
        <v>637</v>
      </c>
      <c r="B535" s="8">
        <v>46067</v>
      </c>
      <c r="C535" t="s">
        <v>638</v>
      </c>
      <c r="D535" t="s">
        <v>130</v>
      </c>
      <c r="E535" t="s">
        <v>639</v>
      </c>
      <c r="F535" t="s">
        <v>640</v>
      </c>
      <c r="G535">
        <v>1</v>
      </c>
      <c r="H535">
        <v>379.12</v>
      </c>
      <c r="I535">
        <v>5</v>
      </c>
      <c r="J535">
        <v>18.96</v>
      </c>
      <c r="K535">
        <v>414.18</v>
      </c>
      <c r="L535">
        <v>293.05</v>
      </c>
      <c r="M535">
        <v>121.13</v>
      </c>
      <c r="N535" t="s">
        <v>133</v>
      </c>
      <c r="O535" t="s">
        <v>345</v>
      </c>
      <c r="P535" t="s">
        <v>55</v>
      </c>
      <c r="Q535" s="9">
        <v>0.68263888888888891</v>
      </c>
      <c r="R535" t="s">
        <v>27</v>
      </c>
      <c r="S535" t="s">
        <v>4923</v>
      </c>
      <c r="T535" t="s">
        <v>4908</v>
      </c>
      <c r="U535">
        <v>379.12</v>
      </c>
      <c r="V535" t="s">
        <v>5551</v>
      </c>
      <c r="W535" t="s">
        <v>4968</v>
      </c>
      <c r="X535" t="s">
        <v>5655</v>
      </c>
      <c r="Y535" t="s">
        <v>5007</v>
      </c>
      <c r="Z535" t="s">
        <v>4986</v>
      </c>
      <c r="AA535" t="s">
        <v>4962</v>
      </c>
    </row>
    <row r="536" spans="1:27" x14ac:dyDescent="0.25">
      <c r="A536" t="s">
        <v>3429</v>
      </c>
      <c r="B536" s="8">
        <v>46056</v>
      </c>
      <c r="C536" t="s">
        <v>527</v>
      </c>
      <c r="D536" t="s">
        <v>275</v>
      </c>
      <c r="E536" t="s">
        <v>1343</v>
      </c>
      <c r="F536" t="s">
        <v>1344</v>
      </c>
      <c r="G536">
        <v>1</v>
      </c>
      <c r="H536">
        <v>51.33</v>
      </c>
      <c r="I536">
        <v>5</v>
      </c>
      <c r="J536">
        <v>2.57</v>
      </c>
      <c r="K536">
        <v>48.76</v>
      </c>
      <c r="L536">
        <v>37.479999999999997</v>
      </c>
      <c r="M536">
        <v>11.28</v>
      </c>
      <c r="N536" t="s">
        <v>23</v>
      </c>
      <c r="O536" t="s">
        <v>24</v>
      </c>
      <c r="P536" t="s">
        <v>25</v>
      </c>
      <c r="Q536" s="9">
        <v>0.71875</v>
      </c>
      <c r="R536" t="s">
        <v>49</v>
      </c>
      <c r="S536" t="s">
        <v>4760</v>
      </c>
      <c r="T536" t="s">
        <v>4752</v>
      </c>
      <c r="U536">
        <v>51.33</v>
      </c>
      <c r="V536" t="s">
        <v>5656</v>
      </c>
      <c r="W536" t="s">
        <v>4968</v>
      </c>
      <c r="X536" t="s">
        <v>5228</v>
      </c>
      <c r="Y536" t="s">
        <v>4960</v>
      </c>
      <c r="Z536" t="s">
        <v>5229</v>
      </c>
      <c r="AA536" t="s">
        <v>5060</v>
      </c>
    </row>
    <row r="537" spans="1:27" x14ac:dyDescent="0.25">
      <c r="A537" t="s">
        <v>3961</v>
      </c>
      <c r="B537" s="8">
        <v>46176</v>
      </c>
      <c r="C537" t="s">
        <v>1265</v>
      </c>
      <c r="D537" t="s">
        <v>384</v>
      </c>
      <c r="E537" t="s">
        <v>514</v>
      </c>
      <c r="F537" t="s">
        <v>515</v>
      </c>
      <c r="G537">
        <v>5</v>
      </c>
      <c r="H537">
        <v>389.61</v>
      </c>
      <c r="I537">
        <v>0</v>
      </c>
      <c r="J537">
        <v>0</v>
      </c>
      <c r="K537">
        <v>1948.05</v>
      </c>
      <c r="L537">
        <v>1680.35</v>
      </c>
      <c r="M537">
        <v>267.7</v>
      </c>
      <c r="N537" t="s">
        <v>47</v>
      </c>
      <c r="O537" t="s">
        <v>24</v>
      </c>
      <c r="P537" t="s">
        <v>25</v>
      </c>
      <c r="Q537" s="9">
        <v>0.71875</v>
      </c>
      <c r="R537" t="s">
        <v>49</v>
      </c>
      <c r="S537" t="s">
        <v>4835</v>
      </c>
      <c r="T537" t="s">
        <v>4828</v>
      </c>
      <c r="U537">
        <v>389.61</v>
      </c>
      <c r="V537" t="s">
        <v>5657</v>
      </c>
      <c r="W537" t="s">
        <v>4968</v>
      </c>
      <c r="X537" t="s">
        <v>5501</v>
      </c>
      <c r="Y537" t="s">
        <v>5011</v>
      </c>
      <c r="Z537" t="s">
        <v>5265</v>
      </c>
      <c r="AA537" t="s">
        <v>4992</v>
      </c>
    </row>
    <row r="538" spans="1:27" x14ac:dyDescent="0.25">
      <c r="A538" t="s">
        <v>1264</v>
      </c>
      <c r="B538" s="8">
        <v>46005</v>
      </c>
      <c r="C538" t="s">
        <v>1265</v>
      </c>
      <c r="D538" t="s">
        <v>581</v>
      </c>
      <c r="E538" t="s">
        <v>612</v>
      </c>
      <c r="F538" t="s">
        <v>1266</v>
      </c>
      <c r="G538">
        <v>3</v>
      </c>
      <c r="H538">
        <v>139.21</v>
      </c>
      <c r="I538">
        <v>5</v>
      </c>
      <c r="J538">
        <v>20.88</v>
      </c>
      <c r="K538">
        <v>456.26</v>
      </c>
      <c r="L538">
        <v>320.97000000000003</v>
      </c>
      <c r="M538">
        <v>135.29</v>
      </c>
      <c r="N538" t="s">
        <v>47</v>
      </c>
      <c r="O538" t="s">
        <v>24</v>
      </c>
      <c r="P538" t="s">
        <v>55</v>
      </c>
      <c r="Q538" s="9">
        <v>0.40347222222222223</v>
      </c>
      <c r="R538" t="s">
        <v>27</v>
      </c>
      <c r="S538" t="s">
        <v>4710</v>
      </c>
      <c r="T538" t="s">
        <v>4703</v>
      </c>
      <c r="U538">
        <v>139.21</v>
      </c>
      <c r="V538" t="s">
        <v>5657</v>
      </c>
      <c r="W538" t="s">
        <v>4968</v>
      </c>
      <c r="X538" t="s">
        <v>5006</v>
      </c>
      <c r="Y538" t="s">
        <v>5007</v>
      </c>
      <c r="Z538" t="s">
        <v>5008</v>
      </c>
      <c r="AA538" t="s">
        <v>4962</v>
      </c>
    </row>
    <row r="539" spans="1:27" x14ac:dyDescent="0.25">
      <c r="A539" t="s">
        <v>3369</v>
      </c>
      <c r="B539" s="8">
        <v>45912</v>
      </c>
      <c r="C539" t="s">
        <v>1265</v>
      </c>
      <c r="D539" t="s">
        <v>89</v>
      </c>
      <c r="E539" t="s">
        <v>791</v>
      </c>
      <c r="F539" t="s">
        <v>1244</v>
      </c>
      <c r="G539">
        <v>5</v>
      </c>
      <c r="H539">
        <v>38.659999999999997</v>
      </c>
      <c r="I539">
        <v>0</v>
      </c>
      <c r="J539">
        <v>0</v>
      </c>
      <c r="K539">
        <v>193.3</v>
      </c>
      <c r="L539">
        <v>162</v>
      </c>
      <c r="M539">
        <v>31.3</v>
      </c>
      <c r="N539" t="s">
        <v>4971</v>
      </c>
      <c r="O539" t="s">
        <v>24</v>
      </c>
      <c r="P539" t="s">
        <v>55</v>
      </c>
      <c r="Q539" s="9">
        <v>0.76388888888888884</v>
      </c>
      <c r="R539" t="s">
        <v>49</v>
      </c>
      <c r="S539" t="s">
        <v>4695</v>
      </c>
      <c r="T539" t="s">
        <v>4672</v>
      </c>
      <c r="U539">
        <v>38.659999999999997</v>
      </c>
      <c r="V539" t="s">
        <v>5657</v>
      </c>
      <c r="W539" t="s">
        <v>4968</v>
      </c>
      <c r="X539" t="s">
        <v>5658</v>
      </c>
      <c r="Y539" t="s">
        <v>4970</v>
      </c>
      <c r="Z539" t="s">
        <v>5587</v>
      </c>
      <c r="AA539" t="s">
        <v>4992</v>
      </c>
    </row>
    <row r="540" spans="1:27" x14ac:dyDescent="0.25">
      <c r="A540" t="s">
        <v>3038</v>
      </c>
      <c r="B540" s="8">
        <v>46024</v>
      </c>
      <c r="C540" t="s">
        <v>1486</v>
      </c>
      <c r="D540" t="s">
        <v>2958</v>
      </c>
      <c r="E540" t="s">
        <v>617</v>
      </c>
      <c r="F540" t="s">
        <v>618</v>
      </c>
      <c r="G540">
        <v>1</v>
      </c>
      <c r="H540">
        <v>414.29</v>
      </c>
      <c r="I540">
        <v>0</v>
      </c>
      <c r="J540">
        <v>0</v>
      </c>
      <c r="K540">
        <v>476.43</v>
      </c>
      <c r="L540">
        <v>314.26</v>
      </c>
      <c r="M540">
        <v>162.16999999999999</v>
      </c>
      <c r="N540" t="s">
        <v>133</v>
      </c>
      <c r="O540" t="s">
        <v>24</v>
      </c>
      <c r="P540" t="s">
        <v>25</v>
      </c>
      <c r="Q540" s="9">
        <v>0.84791666666666665</v>
      </c>
      <c r="R540" t="s">
        <v>27</v>
      </c>
      <c r="S540" t="s">
        <v>4813</v>
      </c>
      <c r="T540" t="s">
        <v>4805</v>
      </c>
      <c r="U540">
        <v>414.29</v>
      </c>
      <c r="V540" t="s">
        <v>5659</v>
      </c>
      <c r="W540" t="s">
        <v>4968</v>
      </c>
      <c r="X540" t="s">
        <v>5010</v>
      </c>
      <c r="Y540" t="s">
        <v>5011</v>
      </c>
      <c r="Z540" t="s">
        <v>5012</v>
      </c>
      <c r="AA540" t="s">
        <v>4962</v>
      </c>
    </row>
    <row r="541" spans="1:27" x14ac:dyDescent="0.25">
      <c r="A541" t="s">
        <v>4188</v>
      </c>
      <c r="B541" s="8">
        <v>46358</v>
      </c>
      <c r="C541" t="s">
        <v>1613</v>
      </c>
      <c r="D541" t="s">
        <v>812</v>
      </c>
      <c r="E541" t="s">
        <v>864</v>
      </c>
      <c r="F541" t="s">
        <v>3634</v>
      </c>
      <c r="G541">
        <v>2</v>
      </c>
      <c r="H541">
        <v>530.16</v>
      </c>
      <c r="I541">
        <v>5</v>
      </c>
      <c r="J541">
        <v>53.02</v>
      </c>
      <c r="K541">
        <v>1007.3</v>
      </c>
      <c r="L541">
        <v>758.38</v>
      </c>
      <c r="M541">
        <v>248.92</v>
      </c>
      <c r="N541" t="s">
        <v>23</v>
      </c>
      <c r="O541" t="s">
        <v>24</v>
      </c>
      <c r="P541" t="s">
        <v>25</v>
      </c>
      <c r="Q541" s="9">
        <v>0.41180555555555554</v>
      </c>
      <c r="R541" t="s">
        <v>49</v>
      </c>
      <c r="S541" t="s">
        <v>4770</v>
      </c>
      <c r="T541" t="s">
        <v>4752</v>
      </c>
      <c r="U541">
        <v>530.16</v>
      </c>
      <c r="V541" t="s">
        <v>5660</v>
      </c>
      <c r="W541" t="s">
        <v>4964</v>
      </c>
      <c r="X541" t="s">
        <v>5661</v>
      </c>
      <c r="Y541" t="s">
        <v>4966</v>
      </c>
      <c r="Z541" t="s">
        <v>5166</v>
      </c>
      <c r="AA541" t="s">
        <v>4962</v>
      </c>
    </row>
    <row r="542" spans="1:27" x14ac:dyDescent="0.25">
      <c r="A542" t="s">
        <v>1864</v>
      </c>
      <c r="B542" s="8">
        <v>46145</v>
      </c>
      <c r="C542" t="s">
        <v>1577</v>
      </c>
      <c r="D542" t="s">
        <v>905</v>
      </c>
      <c r="E542" t="s">
        <v>1385</v>
      </c>
      <c r="F542" t="s">
        <v>1865</v>
      </c>
      <c r="G542">
        <v>7</v>
      </c>
      <c r="H542">
        <v>527.84</v>
      </c>
      <c r="I542">
        <v>0</v>
      </c>
      <c r="J542">
        <v>0</v>
      </c>
      <c r="K542">
        <v>3694.88</v>
      </c>
      <c r="L542">
        <v>2783.83</v>
      </c>
      <c r="M542">
        <v>911.05</v>
      </c>
      <c r="N542" t="s">
        <v>23</v>
      </c>
      <c r="O542" t="s">
        <v>24</v>
      </c>
      <c r="P542" t="s">
        <v>25</v>
      </c>
      <c r="Q542" s="9">
        <v>0.49930555555555556</v>
      </c>
      <c r="R542" t="s">
        <v>49</v>
      </c>
      <c r="S542" t="s">
        <v>4686</v>
      </c>
      <c r="T542" t="s">
        <v>4672</v>
      </c>
      <c r="U542">
        <v>464.41</v>
      </c>
      <c r="V542" t="s">
        <v>5662</v>
      </c>
      <c r="W542" t="s">
        <v>4958</v>
      </c>
      <c r="X542" t="s">
        <v>5448</v>
      </c>
      <c r="Y542" t="s">
        <v>4970</v>
      </c>
      <c r="Z542" t="s">
        <v>5358</v>
      </c>
      <c r="AA542" t="s">
        <v>5163</v>
      </c>
    </row>
    <row r="543" spans="1:27" x14ac:dyDescent="0.25">
      <c r="A543" t="s">
        <v>3808</v>
      </c>
      <c r="B543" s="8">
        <v>46358</v>
      </c>
      <c r="C543" t="s">
        <v>1577</v>
      </c>
      <c r="D543" t="s">
        <v>1150</v>
      </c>
      <c r="E543" t="s">
        <v>421</v>
      </c>
      <c r="F543" t="s">
        <v>787</v>
      </c>
      <c r="G543">
        <v>4</v>
      </c>
      <c r="H543">
        <v>520.39</v>
      </c>
      <c r="I543">
        <v>0</v>
      </c>
      <c r="J543">
        <v>0</v>
      </c>
      <c r="K543">
        <v>2081.56</v>
      </c>
      <c r="L543">
        <v>1347.2</v>
      </c>
      <c r="M543">
        <v>734.36</v>
      </c>
      <c r="N543" t="s">
        <v>4971</v>
      </c>
      <c r="O543" t="s">
        <v>24</v>
      </c>
      <c r="P543" t="s">
        <v>55</v>
      </c>
      <c r="Q543" s="9">
        <v>0.90416666666666667</v>
      </c>
      <c r="R543" t="s">
        <v>49</v>
      </c>
      <c r="S543" t="s">
        <v>4802</v>
      </c>
      <c r="T543" t="s">
        <v>4776</v>
      </c>
      <c r="U543">
        <v>468.94</v>
      </c>
      <c r="V543" t="s">
        <v>5662</v>
      </c>
      <c r="W543" t="s">
        <v>4958</v>
      </c>
      <c r="X543" t="s">
        <v>5045</v>
      </c>
      <c r="Y543" t="s">
        <v>4966</v>
      </c>
      <c r="Z543" t="s">
        <v>5069</v>
      </c>
      <c r="AA543" t="s">
        <v>4962</v>
      </c>
    </row>
    <row r="544" spans="1:27" x14ac:dyDescent="0.25">
      <c r="A544" t="s">
        <v>1790</v>
      </c>
      <c r="B544" s="8">
        <v>46236</v>
      </c>
      <c r="C544" t="s">
        <v>1577</v>
      </c>
      <c r="D544" t="s">
        <v>708</v>
      </c>
      <c r="E544" t="s">
        <v>291</v>
      </c>
      <c r="F544" t="s">
        <v>1386</v>
      </c>
      <c r="G544">
        <v>3</v>
      </c>
      <c r="H544">
        <v>540.85</v>
      </c>
      <c r="I544">
        <v>0</v>
      </c>
      <c r="J544">
        <v>0</v>
      </c>
      <c r="K544">
        <v>1865.93</v>
      </c>
      <c r="L544">
        <v>1031.67</v>
      </c>
      <c r="M544">
        <v>834.26</v>
      </c>
      <c r="N544" t="s">
        <v>133</v>
      </c>
      <c r="O544" t="s">
        <v>24</v>
      </c>
      <c r="P544" t="s">
        <v>25</v>
      </c>
      <c r="Q544" s="9">
        <v>0.62361111111111112</v>
      </c>
      <c r="R544" t="s">
        <v>27</v>
      </c>
      <c r="S544" t="s">
        <v>4751</v>
      </c>
      <c r="T544" t="s">
        <v>4752</v>
      </c>
      <c r="U544">
        <v>474.19</v>
      </c>
      <c r="V544" t="s">
        <v>5662</v>
      </c>
      <c r="W544" t="s">
        <v>4958</v>
      </c>
      <c r="X544" t="s">
        <v>5663</v>
      </c>
      <c r="Y544" t="s">
        <v>5018</v>
      </c>
      <c r="Z544" t="s">
        <v>5131</v>
      </c>
      <c r="AA544" t="s">
        <v>4962</v>
      </c>
    </row>
    <row r="545" spans="1:27" x14ac:dyDescent="0.25">
      <c r="A545" t="s">
        <v>2635</v>
      </c>
      <c r="B545" s="8">
        <v>46019</v>
      </c>
      <c r="C545" t="s">
        <v>1508</v>
      </c>
      <c r="D545" t="s">
        <v>566</v>
      </c>
      <c r="E545" t="s">
        <v>1347</v>
      </c>
      <c r="F545" t="s">
        <v>1313</v>
      </c>
      <c r="G545">
        <v>8</v>
      </c>
      <c r="H545">
        <v>338.77</v>
      </c>
      <c r="I545">
        <v>0</v>
      </c>
      <c r="J545">
        <v>0</v>
      </c>
      <c r="K545">
        <v>3116.68</v>
      </c>
      <c r="L545">
        <v>2043.92</v>
      </c>
      <c r="M545">
        <v>1072.76</v>
      </c>
      <c r="N545" t="s">
        <v>47</v>
      </c>
      <c r="O545" t="s">
        <v>24</v>
      </c>
      <c r="P545" t="s">
        <v>33</v>
      </c>
      <c r="Q545" s="9">
        <v>0.64583333333333337</v>
      </c>
      <c r="R545" t="s">
        <v>27</v>
      </c>
      <c r="S545" t="s">
        <v>4767</v>
      </c>
      <c r="T545" t="s">
        <v>4752</v>
      </c>
      <c r="U545">
        <v>328.59</v>
      </c>
      <c r="V545" t="s">
        <v>5664</v>
      </c>
      <c r="W545" t="s">
        <v>4958</v>
      </c>
      <c r="X545" t="s">
        <v>4976</v>
      </c>
      <c r="Y545" t="s">
        <v>4977</v>
      </c>
      <c r="Z545" t="s">
        <v>5089</v>
      </c>
      <c r="AA545" t="s">
        <v>4962</v>
      </c>
    </row>
    <row r="546" spans="1:27" x14ac:dyDescent="0.25">
      <c r="A546" t="s">
        <v>3932</v>
      </c>
      <c r="B546" s="8">
        <v>46006</v>
      </c>
      <c r="C546" t="s">
        <v>1508</v>
      </c>
      <c r="D546" t="s">
        <v>661</v>
      </c>
      <c r="E546" t="s">
        <v>243</v>
      </c>
      <c r="F546" t="s">
        <v>1165</v>
      </c>
      <c r="G546">
        <v>6</v>
      </c>
      <c r="H546">
        <v>239.49</v>
      </c>
      <c r="I546">
        <v>0</v>
      </c>
      <c r="J546">
        <v>0</v>
      </c>
      <c r="K546">
        <v>1436.94</v>
      </c>
      <c r="L546">
        <v>1154.3399999999999</v>
      </c>
      <c r="M546">
        <v>282.60000000000002</v>
      </c>
      <c r="N546" t="s">
        <v>68</v>
      </c>
      <c r="O546" t="s">
        <v>24</v>
      </c>
      <c r="P546" t="s">
        <v>25</v>
      </c>
      <c r="Q546" s="9">
        <v>0.88263888888888886</v>
      </c>
      <c r="R546" t="s">
        <v>49</v>
      </c>
      <c r="S546" t="s">
        <v>4845</v>
      </c>
      <c r="T546" t="s">
        <v>4828</v>
      </c>
      <c r="U546">
        <v>224.28</v>
      </c>
      <c r="V546" t="s">
        <v>5664</v>
      </c>
      <c r="W546" t="s">
        <v>4958</v>
      </c>
      <c r="X546" t="s">
        <v>5464</v>
      </c>
      <c r="Y546" t="s">
        <v>4966</v>
      </c>
      <c r="Z546" t="s">
        <v>5046</v>
      </c>
      <c r="AA546" t="s">
        <v>4962</v>
      </c>
    </row>
    <row r="547" spans="1:27" x14ac:dyDescent="0.25">
      <c r="A547" t="s">
        <v>1710</v>
      </c>
      <c r="B547" s="8">
        <v>45973</v>
      </c>
      <c r="C547" t="s">
        <v>1508</v>
      </c>
      <c r="D547" t="s">
        <v>503</v>
      </c>
      <c r="E547" t="s">
        <v>85</v>
      </c>
      <c r="F547" t="s">
        <v>1711</v>
      </c>
      <c r="G547">
        <v>4</v>
      </c>
      <c r="H547">
        <v>525.54999999999995</v>
      </c>
      <c r="I547">
        <v>20</v>
      </c>
      <c r="J547">
        <v>420.44</v>
      </c>
      <c r="K547">
        <v>1681.76</v>
      </c>
      <c r="L547">
        <v>1559.2</v>
      </c>
      <c r="M547">
        <v>122.56</v>
      </c>
      <c r="N547" t="s">
        <v>23</v>
      </c>
      <c r="O547" t="s">
        <v>345</v>
      </c>
      <c r="P547" t="s">
        <v>25</v>
      </c>
      <c r="Q547" s="9">
        <v>0.6381944444444444</v>
      </c>
      <c r="R547" t="s">
        <v>49</v>
      </c>
      <c r="S547" t="s">
        <v>4727</v>
      </c>
      <c r="T547" t="s">
        <v>4703</v>
      </c>
      <c r="U547">
        <v>503.36</v>
      </c>
      <c r="V547" t="s">
        <v>5664</v>
      </c>
      <c r="W547" t="s">
        <v>4958</v>
      </c>
      <c r="X547" t="s">
        <v>5311</v>
      </c>
      <c r="Y547" t="s">
        <v>4960</v>
      </c>
      <c r="Z547" t="s">
        <v>5312</v>
      </c>
      <c r="AA547" t="s">
        <v>4962</v>
      </c>
    </row>
    <row r="548" spans="1:27" x14ac:dyDescent="0.25">
      <c r="A548" t="s">
        <v>2934</v>
      </c>
      <c r="B548" s="8">
        <v>46114</v>
      </c>
      <c r="C548" t="s">
        <v>2935</v>
      </c>
      <c r="D548" t="s">
        <v>264</v>
      </c>
      <c r="E548" t="s">
        <v>576</v>
      </c>
      <c r="F548" t="s">
        <v>577</v>
      </c>
      <c r="G548">
        <v>4</v>
      </c>
      <c r="H548">
        <v>383.51</v>
      </c>
      <c r="I548">
        <v>20</v>
      </c>
      <c r="J548">
        <v>306.81</v>
      </c>
      <c r="K548">
        <v>1227.23</v>
      </c>
      <c r="L548">
        <v>1143.5999999999999</v>
      </c>
      <c r="M548">
        <v>83.63</v>
      </c>
      <c r="N548" t="s">
        <v>68</v>
      </c>
      <c r="O548" t="s">
        <v>24</v>
      </c>
      <c r="P548" t="s">
        <v>55</v>
      </c>
      <c r="Q548" s="9">
        <v>0.77777777777777779</v>
      </c>
      <c r="R548" t="s">
        <v>49</v>
      </c>
      <c r="S548" t="s">
        <v>4702</v>
      </c>
      <c r="T548" t="s">
        <v>4703</v>
      </c>
      <c r="U548">
        <v>383.51</v>
      </c>
      <c r="V548" t="s">
        <v>5101</v>
      </c>
      <c r="W548" t="s">
        <v>4964</v>
      </c>
      <c r="X548" t="s">
        <v>5219</v>
      </c>
      <c r="Y548" t="s">
        <v>5011</v>
      </c>
      <c r="Z548" t="s">
        <v>5220</v>
      </c>
      <c r="AA548" t="s">
        <v>5060</v>
      </c>
    </row>
    <row r="549" spans="1:27" x14ac:dyDescent="0.25">
      <c r="A549" t="s">
        <v>2967</v>
      </c>
      <c r="B549" s="8">
        <v>46070</v>
      </c>
      <c r="C549" t="s">
        <v>2128</v>
      </c>
      <c r="D549" t="s">
        <v>314</v>
      </c>
      <c r="E549" t="s">
        <v>148</v>
      </c>
      <c r="F549" t="s">
        <v>149</v>
      </c>
      <c r="G549">
        <v>7</v>
      </c>
      <c r="H549">
        <v>370.43</v>
      </c>
      <c r="I549">
        <v>0</v>
      </c>
      <c r="J549">
        <v>0</v>
      </c>
      <c r="K549">
        <v>2593.0100000000002</v>
      </c>
      <c r="L549">
        <v>1730.75</v>
      </c>
      <c r="M549">
        <v>862.26</v>
      </c>
      <c r="N549" t="s">
        <v>40</v>
      </c>
      <c r="O549" t="s">
        <v>24</v>
      </c>
      <c r="P549" t="s">
        <v>25</v>
      </c>
      <c r="Q549" s="9">
        <v>0.54166666666666663</v>
      </c>
      <c r="R549" t="s">
        <v>49</v>
      </c>
      <c r="S549" t="s">
        <v>4707</v>
      </c>
      <c r="T549" t="s">
        <v>4703</v>
      </c>
      <c r="U549">
        <v>329.69</v>
      </c>
      <c r="V549" t="s">
        <v>5665</v>
      </c>
      <c r="W549" t="s">
        <v>4958</v>
      </c>
      <c r="X549" t="s">
        <v>5666</v>
      </c>
      <c r="Y549" t="s">
        <v>4970</v>
      </c>
      <c r="Z549" t="s">
        <v>5135</v>
      </c>
      <c r="AA549" t="s">
        <v>4962</v>
      </c>
    </row>
    <row r="550" spans="1:27" x14ac:dyDescent="0.25">
      <c r="A550" t="s">
        <v>4367</v>
      </c>
      <c r="B550" s="8">
        <v>46005</v>
      </c>
      <c r="C550" t="s">
        <v>2128</v>
      </c>
      <c r="D550" t="s">
        <v>882</v>
      </c>
      <c r="E550" t="s">
        <v>1323</v>
      </c>
      <c r="F550" t="s">
        <v>54</v>
      </c>
      <c r="G550">
        <v>4</v>
      </c>
      <c r="H550">
        <v>265.07</v>
      </c>
      <c r="I550">
        <v>0</v>
      </c>
      <c r="J550">
        <v>0</v>
      </c>
      <c r="K550">
        <v>1219.32</v>
      </c>
      <c r="L550">
        <v>778.56</v>
      </c>
      <c r="M550">
        <v>440.76</v>
      </c>
      <c r="N550" t="s">
        <v>4971</v>
      </c>
      <c r="O550" t="s">
        <v>24</v>
      </c>
      <c r="P550" t="s">
        <v>25</v>
      </c>
      <c r="Q550" s="9">
        <v>0.51666666666666672</v>
      </c>
      <c r="R550" t="s">
        <v>27</v>
      </c>
      <c r="S550" t="s">
        <v>4768</v>
      </c>
      <c r="T550" t="s">
        <v>4752</v>
      </c>
      <c r="U550">
        <v>262.77</v>
      </c>
      <c r="V550" t="s">
        <v>5665</v>
      </c>
      <c r="W550" t="s">
        <v>4958</v>
      </c>
      <c r="X550" t="s">
        <v>5416</v>
      </c>
      <c r="Y550" t="s">
        <v>4966</v>
      </c>
      <c r="Z550" t="s">
        <v>5147</v>
      </c>
      <c r="AA550" t="s">
        <v>4962</v>
      </c>
    </row>
    <row r="551" spans="1:27" x14ac:dyDescent="0.25">
      <c r="A551" t="s">
        <v>1315</v>
      </c>
      <c r="B551" s="8">
        <v>46078</v>
      </c>
      <c r="C551" t="s">
        <v>1316</v>
      </c>
      <c r="D551" t="s">
        <v>856</v>
      </c>
      <c r="E551" t="s">
        <v>1169</v>
      </c>
      <c r="F551" t="s">
        <v>1216</v>
      </c>
      <c r="G551">
        <v>2</v>
      </c>
      <c r="H551">
        <v>275.70999999999998</v>
      </c>
      <c r="I551">
        <v>0</v>
      </c>
      <c r="J551">
        <v>0</v>
      </c>
      <c r="K551">
        <v>551.41999999999996</v>
      </c>
      <c r="L551">
        <v>412.6</v>
      </c>
      <c r="M551">
        <v>138.82</v>
      </c>
      <c r="N551" t="s">
        <v>133</v>
      </c>
      <c r="O551" t="s">
        <v>24</v>
      </c>
      <c r="P551" t="s">
        <v>55</v>
      </c>
      <c r="Q551" s="9">
        <v>0.79791666666666672</v>
      </c>
      <c r="R551" t="s">
        <v>49</v>
      </c>
      <c r="S551" t="s">
        <v>4825</v>
      </c>
      <c r="T551" t="s">
        <v>4805</v>
      </c>
      <c r="U551">
        <v>275.70999999999998</v>
      </c>
      <c r="V551" t="s">
        <v>5667</v>
      </c>
      <c r="W551" t="s">
        <v>4968</v>
      </c>
      <c r="X551" t="s">
        <v>5369</v>
      </c>
      <c r="Y551" t="s">
        <v>4966</v>
      </c>
      <c r="Z551" t="s">
        <v>5628</v>
      </c>
      <c r="AA551" t="s">
        <v>5060</v>
      </c>
    </row>
    <row r="552" spans="1:27" x14ac:dyDescent="0.25">
      <c r="A552" t="s">
        <v>3679</v>
      </c>
      <c r="B552" s="8">
        <v>46054</v>
      </c>
      <c r="C552" t="s">
        <v>2325</v>
      </c>
      <c r="E552" t="s">
        <v>327</v>
      </c>
      <c r="F552" t="s">
        <v>892</v>
      </c>
      <c r="G552">
        <v>4</v>
      </c>
      <c r="H552">
        <v>221.61</v>
      </c>
      <c r="I552">
        <v>10</v>
      </c>
      <c r="J552">
        <v>88.64</v>
      </c>
      <c r="K552">
        <v>797.8</v>
      </c>
      <c r="L552">
        <v>728.68</v>
      </c>
      <c r="M552">
        <v>69.12</v>
      </c>
      <c r="N552" t="s">
        <v>68</v>
      </c>
      <c r="O552" t="s">
        <v>345</v>
      </c>
      <c r="P552" t="s">
        <v>25</v>
      </c>
      <c r="Q552" s="9">
        <v>0.87013888888888891</v>
      </c>
      <c r="R552" t="s">
        <v>49</v>
      </c>
      <c r="V552" t="s">
        <v>5668</v>
      </c>
      <c r="W552" t="s">
        <v>4968</v>
      </c>
      <c r="X552" t="s">
        <v>5669</v>
      </c>
      <c r="Y552" t="s">
        <v>4970</v>
      </c>
      <c r="Z552" t="s">
        <v>5216</v>
      </c>
      <c r="AA552" t="s">
        <v>4962</v>
      </c>
    </row>
    <row r="553" spans="1:27" x14ac:dyDescent="0.25">
      <c r="A553" t="s">
        <v>2324</v>
      </c>
      <c r="B553" s="8">
        <v>46017</v>
      </c>
      <c r="C553" t="s">
        <v>2325</v>
      </c>
      <c r="D553" t="s">
        <v>164</v>
      </c>
      <c r="E553" t="s">
        <v>66</v>
      </c>
      <c r="F553" t="s">
        <v>861</v>
      </c>
      <c r="G553">
        <v>1</v>
      </c>
      <c r="H553">
        <v>191.13</v>
      </c>
      <c r="I553">
        <v>0</v>
      </c>
      <c r="J553">
        <v>0</v>
      </c>
      <c r="K553">
        <v>191.13</v>
      </c>
      <c r="L553">
        <v>153.41999999999999</v>
      </c>
      <c r="M553">
        <v>37.71</v>
      </c>
      <c r="N553" t="s">
        <v>68</v>
      </c>
      <c r="O553" t="s">
        <v>24</v>
      </c>
      <c r="P553" t="s">
        <v>33</v>
      </c>
      <c r="Q553" s="9">
        <v>0.80555555555555558</v>
      </c>
      <c r="R553" t="s">
        <v>49</v>
      </c>
      <c r="S553" t="s">
        <v>4861</v>
      </c>
      <c r="T553" t="s">
        <v>4847</v>
      </c>
      <c r="U553">
        <v>191.13</v>
      </c>
      <c r="V553" t="s">
        <v>5668</v>
      </c>
      <c r="W553" t="s">
        <v>4968</v>
      </c>
      <c r="X553" t="s">
        <v>5484</v>
      </c>
      <c r="Y553" t="s">
        <v>4966</v>
      </c>
      <c r="Z553" t="s">
        <v>5155</v>
      </c>
      <c r="AA553" t="s">
        <v>4962</v>
      </c>
    </row>
    <row r="554" spans="1:27" x14ac:dyDescent="0.25">
      <c r="A554" t="s">
        <v>2518</v>
      </c>
      <c r="B554" s="8">
        <v>46145</v>
      </c>
      <c r="C554" t="s">
        <v>2519</v>
      </c>
      <c r="D554" t="s">
        <v>1010</v>
      </c>
      <c r="E554" t="s">
        <v>1372</v>
      </c>
      <c r="F554" t="s">
        <v>1373</v>
      </c>
      <c r="G554">
        <v>3</v>
      </c>
      <c r="H554">
        <v>261.55</v>
      </c>
      <c r="I554">
        <v>20</v>
      </c>
      <c r="J554">
        <v>156.93</v>
      </c>
      <c r="K554">
        <v>627.72</v>
      </c>
      <c r="L554">
        <v>645.09</v>
      </c>
      <c r="M554">
        <v>-17.37</v>
      </c>
      <c r="N554" t="s">
        <v>68</v>
      </c>
      <c r="O554" t="s">
        <v>24</v>
      </c>
      <c r="P554" t="s">
        <v>25</v>
      </c>
      <c r="Q554" s="9">
        <v>0.58680555555555558</v>
      </c>
      <c r="R554" t="s">
        <v>49</v>
      </c>
      <c r="S554" t="s">
        <v>4821</v>
      </c>
      <c r="T554" t="s">
        <v>4805</v>
      </c>
      <c r="U554">
        <v>261.55</v>
      </c>
      <c r="V554" t="s">
        <v>5670</v>
      </c>
      <c r="W554" t="s">
        <v>4964</v>
      </c>
      <c r="X554" t="s">
        <v>5461</v>
      </c>
      <c r="Y554" t="s">
        <v>4966</v>
      </c>
      <c r="Z554" t="s">
        <v>5356</v>
      </c>
      <c r="AA554" t="s">
        <v>4962</v>
      </c>
    </row>
    <row r="555" spans="1:27" x14ac:dyDescent="0.25">
      <c r="A555" t="s">
        <v>3264</v>
      </c>
      <c r="B555" s="8">
        <v>46045</v>
      </c>
      <c r="C555" t="s">
        <v>2777</v>
      </c>
      <c r="D555" t="s">
        <v>856</v>
      </c>
      <c r="E555" t="s">
        <v>2611</v>
      </c>
      <c r="F555" t="s">
        <v>2612</v>
      </c>
      <c r="G555">
        <v>3</v>
      </c>
      <c r="H555">
        <v>275.70999999999998</v>
      </c>
      <c r="I555">
        <v>20</v>
      </c>
      <c r="J555">
        <v>165.43</v>
      </c>
      <c r="K555">
        <v>661.7</v>
      </c>
      <c r="L555">
        <v>618.9</v>
      </c>
      <c r="M555">
        <v>42.8</v>
      </c>
      <c r="N555" t="s">
        <v>68</v>
      </c>
      <c r="O555" t="s">
        <v>24</v>
      </c>
      <c r="P555" t="s">
        <v>25</v>
      </c>
      <c r="Q555" s="9">
        <v>0.58194444444444449</v>
      </c>
      <c r="R555" t="s">
        <v>49</v>
      </c>
      <c r="S555" t="s">
        <v>4825</v>
      </c>
      <c r="T555" t="s">
        <v>4805</v>
      </c>
      <c r="U555">
        <v>275.70999999999998</v>
      </c>
      <c r="V555" t="s">
        <v>5671</v>
      </c>
      <c r="W555" t="s">
        <v>4964</v>
      </c>
      <c r="X555" t="s">
        <v>5304</v>
      </c>
      <c r="Y555" t="s">
        <v>4966</v>
      </c>
      <c r="Z555" t="s">
        <v>5305</v>
      </c>
      <c r="AA555" t="s">
        <v>5060</v>
      </c>
    </row>
    <row r="556" spans="1:27" x14ac:dyDescent="0.25">
      <c r="A556" t="s">
        <v>1299</v>
      </c>
      <c r="B556" s="8">
        <v>46084</v>
      </c>
      <c r="C556" t="s">
        <v>1300</v>
      </c>
      <c r="D556" t="s">
        <v>1189</v>
      </c>
      <c r="E556" t="s">
        <v>72</v>
      </c>
      <c r="F556" t="s">
        <v>73</v>
      </c>
      <c r="G556">
        <v>2</v>
      </c>
      <c r="H556">
        <v>188.64</v>
      </c>
      <c r="I556">
        <v>0</v>
      </c>
      <c r="J556">
        <v>0</v>
      </c>
      <c r="K556">
        <v>377.28</v>
      </c>
      <c r="L556">
        <v>316.56</v>
      </c>
      <c r="M556">
        <v>60.72</v>
      </c>
      <c r="N556" t="s">
        <v>40</v>
      </c>
      <c r="O556" t="s">
        <v>24</v>
      </c>
      <c r="P556" t="s">
        <v>25</v>
      </c>
      <c r="Q556" s="9">
        <v>0.39652777777777776</v>
      </c>
      <c r="R556" t="s">
        <v>49</v>
      </c>
      <c r="S556" t="s">
        <v>4882</v>
      </c>
      <c r="T556" t="s">
        <v>4864</v>
      </c>
      <c r="U556">
        <v>188.64</v>
      </c>
      <c r="V556" t="s">
        <v>5672</v>
      </c>
      <c r="W556" t="s">
        <v>4968</v>
      </c>
      <c r="X556" t="s">
        <v>5458</v>
      </c>
      <c r="Y556" t="s">
        <v>5007</v>
      </c>
      <c r="Z556" t="s">
        <v>5031</v>
      </c>
      <c r="AA556" t="s">
        <v>4962</v>
      </c>
    </row>
    <row r="557" spans="1:27" x14ac:dyDescent="0.25">
      <c r="A557" t="s">
        <v>1433</v>
      </c>
      <c r="B557" s="8">
        <v>46019</v>
      </c>
      <c r="C557" t="s">
        <v>1300</v>
      </c>
      <c r="D557" t="s">
        <v>247</v>
      </c>
      <c r="E557" t="s">
        <v>187</v>
      </c>
      <c r="F557" t="s">
        <v>188</v>
      </c>
      <c r="G557">
        <v>5</v>
      </c>
      <c r="H557">
        <v>317.72000000000003</v>
      </c>
      <c r="I557">
        <v>20</v>
      </c>
      <c r="J557">
        <v>317.72000000000003</v>
      </c>
      <c r="K557">
        <v>1461.51</v>
      </c>
      <c r="L557">
        <v>1357.65</v>
      </c>
      <c r="M557">
        <v>103.86</v>
      </c>
      <c r="N557" t="s">
        <v>4971</v>
      </c>
      <c r="O557" t="s">
        <v>345</v>
      </c>
      <c r="P557" t="s">
        <v>55</v>
      </c>
      <c r="Q557" s="9">
        <v>0.53888888888888886</v>
      </c>
      <c r="R557" t="s">
        <v>27</v>
      </c>
      <c r="S557" t="s">
        <v>4897</v>
      </c>
      <c r="T557" t="s">
        <v>4887</v>
      </c>
      <c r="U557">
        <v>223.15</v>
      </c>
      <c r="V557" t="s">
        <v>5672</v>
      </c>
      <c r="W557" t="s">
        <v>4968</v>
      </c>
      <c r="X557" t="s">
        <v>5199</v>
      </c>
      <c r="Y557" t="s">
        <v>4960</v>
      </c>
      <c r="Z557" t="s">
        <v>5200</v>
      </c>
      <c r="AA557" t="s">
        <v>4962</v>
      </c>
    </row>
    <row r="558" spans="1:27" x14ac:dyDescent="0.25">
      <c r="A558" t="s">
        <v>300</v>
      </c>
      <c r="B558" s="8">
        <v>46039</v>
      </c>
      <c r="C558" t="s">
        <v>301</v>
      </c>
      <c r="D558" t="s">
        <v>302</v>
      </c>
      <c r="E558" t="s">
        <v>303</v>
      </c>
      <c r="F558" t="s">
        <v>304</v>
      </c>
      <c r="G558">
        <v>2</v>
      </c>
      <c r="H558">
        <v>343.56</v>
      </c>
      <c r="I558">
        <v>10</v>
      </c>
      <c r="J558">
        <v>68.709999999999994</v>
      </c>
      <c r="K558">
        <v>711.17</v>
      </c>
      <c r="L558">
        <v>432.64</v>
      </c>
      <c r="M558">
        <v>278.52999999999997</v>
      </c>
      <c r="N558" t="s">
        <v>4971</v>
      </c>
      <c r="O558" t="s">
        <v>24</v>
      </c>
      <c r="P558" t="s">
        <v>55</v>
      </c>
      <c r="Q558" s="9">
        <v>0.49722222222222223</v>
      </c>
      <c r="R558" t="s">
        <v>27</v>
      </c>
      <c r="S558" t="s">
        <v>4655</v>
      </c>
      <c r="T558" t="s">
        <v>4636</v>
      </c>
      <c r="U558">
        <v>343.56</v>
      </c>
      <c r="V558" t="s">
        <v>5286</v>
      </c>
      <c r="W558" t="s">
        <v>4968</v>
      </c>
      <c r="X558" t="s">
        <v>5101</v>
      </c>
      <c r="Y558" t="s">
        <v>4970</v>
      </c>
      <c r="Z558" t="s">
        <v>5351</v>
      </c>
      <c r="AA558" t="s">
        <v>4962</v>
      </c>
    </row>
    <row r="559" spans="1:27" x14ac:dyDescent="0.25">
      <c r="A559" t="s">
        <v>2855</v>
      </c>
      <c r="B559" s="8">
        <v>46005</v>
      </c>
      <c r="C559" t="s">
        <v>1055</v>
      </c>
      <c r="D559" t="s">
        <v>566</v>
      </c>
      <c r="E559" t="s">
        <v>778</v>
      </c>
      <c r="F559" t="s">
        <v>779</v>
      </c>
      <c r="G559">
        <v>4</v>
      </c>
      <c r="H559">
        <v>328.59</v>
      </c>
      <c r="I559">
        <v>0</v>
      </c>
      <c r="J559">
        <v>0</v>
      </c>
      <c r="K559">
        <v>1511.51</v>
      </c>
      <c r="L559">
        <v>1021.96</v>
      </c>
      <c r="M559">
        <v>489.55</v>
      </c>
      <c r="N559" t="s">
        <v>47</v>
      </c>
      <c r="O559" t="s">
        <v>24</v>
      </c>
      <c r="P559" t="s">
        <v>55</v>
      </c>
      <c r="Q559" s="9">
        <v>0.86458333333333337</v>
      </c>
      <c r="R559" t="s">
        <v>27</v>
      </c>
      <c r="S559" t="s">
        <v>4767</v>
      </c>
      <c r="T559" t="s">
        <v>4752</v>
      </c>
      <c r="U559">
        <v>328.59</v>
      </c>
      <c r="V559" t="s">
        <v>5673</v>
      </c>
      <c r="W559" t="s">
        <v>4968</v>
      </c>
      <c r="X559" t="s">
        <v>4996</v>
      </c>
      <c r="Y559" t="s">
        <v>4960</v>
      </c>
      <c r="Z559" t="s">
        <v>5432</v>
      </c>
      <c r="AA559" t="s">
        <v>5060</v>
      </c>
    </row>
    <row r="560" spans="1:27" x14ac:dyDescent="0.25">
      <c r="A560" t="s">
        <v>2495</v>
      </c>
      <c r="B560" s="8">
        <v>46047</v>
      </c>
      <c r="C560" t="s">
        <v>2496</v>
      </c>
      <c r="D560" t="s">
        <v>2391</v>
      </c>
      <c r="E560" t="s">
        <v>1431</v>
      </c>
      <c r="F560" t="s">
        <v>1432</v>
      </c>
      <c r="G560">
        <v>4</v>
      </c>
      <c r="H560">
        <v>150.04</v>
      </c>
      <c r="I560">
        <v>5</v>
      </c>
      <c r="J560">
        <v>30.01</v>
      </c>
      <c r="K560">
        <v>655.67</v>
      </c>
      <c r="L560">
        <v>511.92</v>
      </c>
      <c r="M560">
        <v>143.75</v>
      </c>
      <c r="N560" t="s">
        <v>40</v>
      </c>
      <c r="O560" t="s">
        <v>24</v>
      </c>
      <c r="P560" t="s">
        <v>25</v>
      </c>
      <c r="Q560" s="9">
        <v>0.48125000000000001</v>
      </c>
      <c r="R560" t="s">
        <v>27</v>
      </c>
      <c r="S560" t="s">
        <v>4885</v>
      </c>
      <c r="T560" t="s">
        <v>4864</v>
      </c>
      <c r="U560">
        <v>150.04</v>
      </c>
      <c r="V560" t="s">
        <v>5674</v>
      </c>
      <c r="W560" t="s">
        <v>4968</v>
      </c>
      <c r="X560" t="s">
        <v>5642</v>
      </c>
      <c r="Y560" t="s">
        <v>4960</v>
      </c>
      <c r="Z560" t="s">
        <v>5386</v>
      </c>
      <c r="AA560" t="s">
        <v>5060</v>
      </c>
    </row>
    <row r="561" spans="1:27" x14ac:dyDescent="0.25">
      <c r="A561" t="s">
        <v>4457</v>
      </c>
      <c r="B561" s="8">
        <v>45973</v>
      </c>
      <c r="C561" t="s">
        <v>2496</v>
      </c>
      <c r="D561" t="s">
        <v>1991</v>
      </c>
      <c r="E561" t="s">
        <v>957</v>
      </c>
      <c r="F561" t="s">
        <v>958</v>
      </c>
      <c r="G561">
        <v>4</v>
      </c>
      <c r="H561">
        <v>352.51</v>
      </c>
      <c r="I561">
        <v>20</v>
      </c>
      <c r="J561">
        <v>282.01</v>
      </c>
      <c r="K561">
        <v>1128.03</v>
      </c>
      <c r="L561">
        <v>1040.24</v>
      </c>
      <c r="M561">
        <v>87.79</v>
      </c>
      <c r="N561" t="s">
        <v>47</v>
      </c>
      <c r="O561" t="s">
        <v>24</v>
      </c>
      <c r="P561" t="s">
        <v>55</v>
      </c>
      <c r="Q561" s="9">
        <v>0.76666666666666672</v>
      </c>
      <c r="R561" t="s">
        <v>49</v>
      </c>
      <c r="S561" t="s">
        <v>4933</v>
      </c>
      <c r="T561" t="s">
        <v>4930</v>
      </c>
      <c r="U561">
        <v>352.51</v>
      </c>
      <c r="V561" t="s">
        <v>5674</v>
      </c>
      <c r="W561" t="s">
        <v>4968</v>
      </c>
      <c r="X561" t="s">
        <v>5614</v>
      </c>
      <c r="Y561" t="s">
        <v>4960</v>
      </c>
      <c r="Z561" t="s">
        <v>5280</v>
      </c>
      <c r="AA561" t="s">
        <v>4962</v>
      </c>
    </row>
    <row r="562" spans="1:27" x14ac:dyDescent="0.25">
      <c r="A562" t="s">
        <v>1964</v>
      </c>
      <c r="B562" s="8">
        <v>46056</v>
      </c>
      <c r="C562" t="s">
        <v>354</v>
      </c>
      <c r="D562" t="s">
        <v>101</v>
      </c>
      <c r="E562" t="s">
        <v>102</v>
      </c>
      <c r="F562" t="s">
        <v>103</v>
      </c>
      <c r="G562">
        <v>5</v>
      </c>
      <c r="H562">
        <v>476.81</v>
      </c>
      <c r="I562">
        <v>10</v>
      </c>
      <c r="J562">
        <v>238.41</v>
      </c>
      <c r="K562">
        <v>2145.64</v>
      </c>
      <c r="L562">
        <v>1758.15</v>
      </c>
      <c r="M562">
        <v>387.49</v>
      </c>
      <c r="N562" t="s">
        <v>4971</v>
      </c>
      <c r="O562" t="s">
        <v>24</v>
      </c>
      <c r="P562" t="s">
        <v>25</v>
      </c>
      <c r="Q562" s="9">
        <v>0.7729166666666667</v>
      </c>
      <c r="R562" t="s">
        <v>49</v>
      </c>
      <c r="S562" t="s">
        <v>4676</v>
      </c>
      <c r="T562" t="s">
        <v>4672</v>
      </c>
      <c r="U562">
        <v>434.65</v>
      </c>
      <c r="V562" t="s">
        <v>5675</v>
      </c>
      <c r="W562" t="s">
        <v>4958</v>
      </c>
      <c r="X562" t="s">
        <v>5510</v>
      </c>
      <c r="Y562" t="s">
        <v>4966</v>
      </c>
      <c r="Z562" t="s">
        <v>5511</v>
      </c>
      <c r="AA562" t="s">
        <v>4962</v>
      </c>
    </row>
    <row r="563" spans="1:27" x14ac:dyDescent="0.25">
      <c r="A563" t="s">
        <v>353</v>
      </c>
      <c r="B563" s="8">
        <v>46046</v>
      </c>
      <c r="C563" t="s">
        <v>354</v>
      </c>
      <c r="D563" t="s">
        <v>89</v>
      </c>
      <c r="E563" t="s">
        <v>355</v>
      </c>
      <c r="F563" t="s">
        <v>356</v>
      </c>
      <c r="G563">
        <v>8</v>
      </c>
      <c r="H563">
        <v>39.340000000000003</v>
      </c>
      <c r="I563">
        <v>0</v>
      </c>
      <c r="J563">
        <v>0</v>
      </c>
      <c r="K563">
        <v>361.93</v>
      </c>
      <c r="L563">
        <v>259.2</v>
      </c>
      <c r="M563">
        <v>102.73</v>
      </c>
      <c r="N563" t="s">
        <v>40</v>
      </c>
      <c r="O563" t="s">
        <v>24</v>
      </c>
      <c r="P563" t="s">
        <v>25</v>
      </c>
      <c r="Q563" s="9">
        <v>0.43055555555555558</v>
      </c>
      <c r="R563" t="s">
        <v>27</v>
      </c>
      <c r="S563" t="s">
        <v>4695</v>
      </c>
      <c r="T563" t="s">
        <v>4672</v>
      </c>
      <c r="U563">
        <v>38.659999999999997</v>
      </c>
      <c r="V563" t="s">
        <v>5675</v>
      </c>
      <c r="W563" t="s">
        <v>4958</v>
      </c>
      <c r="X563" t="s">
        <v>5205</v>
      </c>
      <c r="Y563" t="s">
        <v>4960</v>
      </c>
      <c r="Z563" t="s">
        <v>5204</v>
      </c>
      <c r="AA563" t="s">
        <v>4962</v>
      </c>
    </row>
    <row r="564" spans="1:27" x14ac:dyDescent="0.25">
      <c r="A564" t="s">
        <v>4127</v>
      </c>
      <c r="B564" s="8">
        <v>46018</v>
      </c>
      <c r="C564" t="s">
        <v>354</v>
      </c>
      <c r="D564" t="s">
        <v>130</v>
      </c>
      <c r="E564" t="s">
        <v>1471</v>
      </c>
      <c r="F564" t="s">
        <v>3048</v>
      </c>
      <c r="G564">
        <v>5</v>
      </c>
      <c r="H564">
        <v>413.29</v>
      </c>
      <c r="I564">
        <v>20</v>
      </c>
      <c r="J564">
        <v>413.29</v>
      </c>
      <c r="K564">
        <v>1901.13</v>
      </c>
      <c r="L564">
        <v>1465.25</v>
      </c>
      <c r="M564">
        <v>435.88</v>
      </c>
      <c r="N564" t="s">
        <v>47</v>
      </c>
      <c r="O564" t="s">
        <v>24</v>
      </c>
      <c r="P564" t="s">
        <v>25</v>
      </c>
      <c r="Q564" s="9">
        <v>0.81666666666666665</v>
      </c>
      <c r="R564" t="s">
        <v>27</v>
      </c>
      <c r="S564" t="s">
        <v>4923</v>
      </c>
      <c r="T564" t="s">
        <v>4908</v>
      </c>
      <c r="U564">
        <v>379.12</v>
      </c>
      <c r="V564" t="s">
        <v>5675</v>
      </c>
      <c r="W564" t="s">
        <v>4958</v>
      </c>
      <c r="X564" t="s">
        <v>5676</v>
      </c>
      <c r="Y564" t="s">
        <v>5011</v>
      </c>
      <c r="Z564" t="s">
        <v>5295</v>
      </c>
      <c r="AA564" t="s">
        <v>5060</v>
      </c>
    </row>
    <row r="565" spans="1:27" x14ac:dyDescent="0.25">
      <c r="A565" t="s">
        <v>1763</v>
      </c>
      <c r="B565" s="8">
        <v>46046</v>
      </c>
      <c r="C565" t="s">
        <v>1520</v>
      </c>
      <c r="D565" t="s">
        <v>296</v>
      </c>
      <c r="E565" t="s">
        <v>835</v>
      </c>
      <c r="F565" t="s">
        <v>836</v>
      </c>
      <c r="G565">
        <v>2</v>
      </c>
      <c r="H565">
        <v>507.5</v>
      </c>
      <c r="I565">
        <v>0</v>
      </c>
      <c r="J565">
        <v>0</v>
      </c>
      <c r="K565">
        <v>1167.25</v>
      </c>
      <c r="L565">
        <v>726.58</v>
      </c>
      <c r="M565">
        <v>440.67</v>
      </c>
      <c r="N565" t="s">
        <v>68</v>
      </c>
      <c r="O565" t="s">
        <v>24</v>
      </c>
      <c r="P565" t="s">
        <v>55</v>
      </c>
      <c r="Q565" s="9">
        <v>0.73472222222222228</v>
      </c>
      <c r="R565" t="s">
        <v>27</v>
      </c>
      <c r="S565" t="s">
        <v>4780</v>
      </c>
      <c r="T565" t="s">
        <v>4776</v>
      </c>
      <c r="U565">
        <v>507.5</v>
      </c>
      <c r="V565" t="s">
        <v>5677</v>
      </c>
      <c r="W565" t="s">
        <v>4968</v>
      </c>
      <c r="X565" t="s">
        <v>5170</v>
      </c>
      <c r="Y565" t="s">
        <v>5007</v>
      </c>
      <c r="Z565" t="s">
        <v>5567</v>
      </c>
      <c r="AA565" t="s">
        <v>5060</v>
      </c>
    </row>
    <row r="566" spans="1:27" x14ac:dyDescent="0.25">
      <c r="A566" t="s">
        <v>3251</v>
      </c>
      <c r="B566" s="8">
        <v>46358</v>
      </c>
      <c r="C566" t="s">
        <v>1798</v>
      </c>
      <c r="D566" t="s">
        <v>530</v>
      </c>
      <c r="E566" t="s">
        <v>1059</v>
      </c>
      <c r="F566" t="s">
        <v>304</v>
      </c>
      <c r="G566">
        <v>4</v>
      </c>
      <c r="H566">
        <v>125.15</v>
      </c>
      <c r="I566">
        <v>20</v>
      </c>
      <c r="J566">
        <v>100.12</v>
      </c>
      <c r="K566">
        <v>400.48</v>
      </c>
      <c r="L566">
        <v>382.8</v>
      </c>
      <c r="M566">
        <v>17.68</v>
      </c>
      <c r="N566" t="s">
        <v>47</v>
      </c>
      <c r="O566" t="s">
        <v>24</v>
      </c>
      <c r="P566" t="s">
        <v>55</v>
      </c>
      <c r="Q566" s="9">
        <v>0.43472222222222223</v>
      </c>
      <c r="R566" t="s">
        <v>49</v>
      </c>
      <c r="S566" t="s">
        <v>4772</v>
      </c>
      <c r="T566" t="s">
        <v>4752</v>
      </c>
      <c r="U566">
        <v>125.15</v>
      </c>
      <c r="V566" t="s">
        <v>5678</v>
      </c>
      <c r="W566" t="s">
        <v>4964</v>
      </c>
      <c r="X566" t="s">
        <v>5101</v>
      </c>
      <c r="Y566" t="s">
        <v>4970</v>
      </c>
      <c r="Z566" t="s">
        <v>5099</v>
      </c>
      <c r="AA566" t="s">
        <v>5060</v>
      </c>
    </row>
    <row r="567" spans="1:27" x14ac:dyDescent="0.25">
      <c r="A567" t="s">
        <v>2108</v>
      </c>
      <c r="B567" s="8">
        <v>46297</v>
      </c>
      <c r="C567" t="s">
        <v>811</v>
      </c>
      <c r="D567" t="s">
        <v>409</v>
      </c>
      <c r="E567" t="s">
        <v>576</v>
      </c>
      <c r="F567" t="s">
        <v>577</v>
      </c>
      <c r="G567">
        <v>2</v>
      </c>
      <c r="H567">
        <v>299.73</v>
      </c>
      <c r="I567">
        <v>5</v>
      </c>
      <c r="J567">
        <v>29.97</v>
      </c>
      <c r="K567">
        <v>569.49</v>
      </c>
      <c r="L567">
        <v>369.48</v>
      </c>
      <c r="M567">
        <v>200.01</v>
      </c>
      <c r="N567" t="s">
        <v>133</v>
      </c>
      <c r="O567" t="s">
        <v>24</v>
      </c>
      <c r="P567" t="s">
        <v>25</v>
      </c>
      <c r="Q567" s="9">
        <v>0.42083333333333334</v>
      </c>
      <c r="R567" t="s">
        <v>49</v>
      </c>
      <c r="S567" t="s">
        <v>4635</v>
      </c>
      <c r="T567" t="s">
        <v>4636</v>
      </c>
      <c r="U567">
        <v>299.73</v>
      </c>
      <c r="V567" t="s">
        <v>5679</v>
      </c>
      <c r="W567" t="s">
        <v>4964</v>
      </c>
      <c r="X567" t="s">
        <v>5219</v>
      </c>
      <c r="Y567" t="s">
        <v>5011</v>
      </c>
      <c r="Z567" t="s">
        <v>5220</v>
      </c>
      <c r="AA567" t="s">
        <v>5060</v>
      </c>
    </row>
    <row r="568" spans="1:27" x14ac:dyDescent="0.25">
      <c r="A568" t="s">
        <v>4375</v>
      </c>
      <c r="B568" s="8">
        <v>46053</v>
      </c>
      <c r="C568" t="s">
        <v>811</v>
      </c>
      <c r="D568" t="s">
        <v>714</v>
      </c>
      <c r="E568" t="s">
        <v>704</v>
      </c>
      <c r="F568" t="s">
        <v>505</v>
      </c>
      <c r="G568">
        <v>2</v>
      </c>
      <c r="H568">
        <v>161.03</v>
      </c>
      <c r="I568">
        <v>15</v>
      </c>
      <c r="J568">
        <v>48.31</v>
      </c>
      <c r="K568">
        <v>314.81</v>
      </c>
      <c r="L568">
        <v>248.48</v>
      </c>
      <c r="M568">
        <v>66.33</v>
      </c>
      <c r="N568" t="s">
        <v>40</v>
      </c>
      <c r="O568" t="s">
        <v>24</v>
      </c>
      <c r="P568" t="s">
        <v>25</v>
      </c>
      <c r="Q568" s="9">
        <v>0.8208333333333333</v>
      </c>
      <c r="R568" t="s">
        <v>27</v>
      </c>
      <c r="S568" t="s">
        <v>4653</v>
      </c>
      <c r="T568" t="s">
        <v>4672</v>
      </c>
      <c r="U568">
        <v>161.03</v>
      </c>
      <c r="V568" t="s">
        <v>5679</v>
      </c>
      <c r="W568" t="s">
        <v>4964</v>
      </c>
      <c r="X568" t="s">
        <v>5348</v>
      </c>
      <c r="Y568" t="s">
        <v>5011</v>
      </c>
      <c r="Z568" t="s">
        <v>4997</v>
      </c>
      <c r="AA568" t="s">
        <v>4962</v>
      </c>
    </row>
    <row r="569" spans="1:27" x14ac:dyDescent="0.25">
      <c r="A569" t="s">
        <v>3839</v>
      </c>
      <c r="B569" s="8">
        <v>46015</v>
      </c>
      <c r="C569" t="s">
        <v>811</v>
      </c>
      <c r="D569" t="s">
        <v>280</v>
      </c>
      <c r="E569" t="s">
        <v>142</v>
      </c>
      <c r="F569" t="s">
        <v>143</v>
      </c>
      <c r="G569">
        <v>1</v>
      </c>
      <c r="H569">
        <v>124.84</v>
      </c>
      <c r="I569">
        <v>0</v>
      </c>
      <c r="J569">
        <v>0</v>
      </c>
      <c r="K569">
        <v>124.84</v>
      </c>
      <c r="L569">
        <v>97.35</v>
      </c>
      <c r="M569">
        <v>27.49</v>
      </c>
      <c r="N569" t="s">
        <v>68</v>
      </c>
      <c r="O569" t="s">
        <v>24</v>
      </c>
      <c r="P569" t="s">
        <v>25</v>
      </c>
      <c r="Q569" s="9">
        <v>0.68333333333333335</v>
      </c>
      <c r="R569" t="s">
        <v>49</v>
      </c>
      <c r="S569" t="s">
        <v>4726</v>
      </c>
      <c r="T569" t="s">
        <v>4703</v>
      </c>
      <c r="U569">
        <v>124.84</v>
      </c>
      <c r="V569" t="s">
        <v>5679</v>
      </c>
      <c r="W569" t="s">
        <v>4964</v>
      </c>
      <c r="X569" t="s">
        <v>5308</v>
      </c>
      <c r="Y569" t="s">
        <v>4966</v>
      </c>
      <c r="Z569" t="s">
        <v>5057</v>
      </c>
      <c r="AA569" t="s">
        <v>4962</v>
      </c>
    </row>
    <row r="570" spans="1:27" x14ac:dyDescent="0.25">
      <c r="A570" t="s">
        <v>3878</v>
      </c>
      <c r="B570" s="8">
        <v>46056</v>
      </c>
      <c r="C570" t="s">
        <v>3778</v>
      </c>
      <c r="D570" t="s">
        <v>1189</v>
      </c>
      <c r="E570" t="s">
        <v>90</v>
      </c>
      <c r="F570" t="s">
        <v>91</v>
      </c>
      <c r="G570">
        <v>4</v>
      </c>
      <c r="H570">
        <v>208.23</v>
      </c>
      <c r="I570">
        <v>5</v>
      </c>
      <c r="J570">
        <v>41.65</v>
      </c>
      <c r="K570">
        <v>791.27</v>
      </c>
      <c r="L570">
        <v>633.12</v>
      </c>
      <c r="M570">
        <v>158.15</v>
      </c>
      <c r="N570" t="s">
        <v>133</v>
      </c>
      <c r="O570" t="s">
        <v>24</v>
      </c>
      <c r="P570" t="s">
        <v>25</v>
      </c>
      <c r="Q570" s="9">
        <v>0.71805555555555556</v>
      </c>
      <c r="R570" t="s">
        <v>49</v>
      </c>
      <c r="S570" t="s">
        <v>4882</v>
      </c>
      <c r="T570" t="s">
        <v>4864</v>
      </c>
      <c r="U570">
        <v>188.64</v>
      </c>
      <c r="V570" t="s">
        <v>5680</v>
      </c>
      <c r="W570" t="s">
        <v>4958</v>
      </c>
      <c r="X570" t="s">
        <v>5467</v>
      </c>
      <c r="Y570" t="s">
        <v>4966</v>
      </c>
      <c r="Z570" t="s">
        <v>5468</v>
      </c>
      <c r="AA570" t="s">
        <v>4962</v>
      </c>
    </row>
    <row r="571" spans="1:27" x14ac:dyDescent="0.25">
      <c r="A571" t="s">
        <v>3366</v>
      </c>
      <c r="B571" s="8">
        <v>46049</v>
      </c>
      <c r="C571" t="s">
        <v>1538</v>
      </c>
      <c r="D571" t="s">
        <v>944</v>
      </c>
      <c r="E571" t="s">
        <v>1031</v>
      </c>
      <c r="F571" t="s">
        <v>1032</v>
      </c>
      <c r="G571">
        <v>6</v>
      </c>
      <c r="H571">
        <v>368</v>
      </c>
      <c r="I571">
        <v>0</v>
      </c>
      <c r="J571">
        <v>0</v>
      </c>
      <c r="K571">
        <v>2208</v>
      </c>
      <c r="L571">
        <v>1430.58</v>
      </c>
      <c r="M571">
        <v>777.42</v>
      </c>
      <c r="N571" t="s">
        <v>68</v>
      </c>
      <c r="O571" t="s">
        <v>24</v>
      </c>
      <c r="P571" t="s">
        <v>25</v>
      </c>
      <c r="Q571" s="9">
        <v>0.8208333333333333</v>
      </c>
      <c r="R571" t="s">
        <v>49</v>
      </c>
      <c r="S571" t="s">
        <v>4773</v>
      </c>
      <c r="T571" t="s">
        <v>4752</v>
      </c>
      <c r="U571">
        <v>333.54</v>
      </c>
      <c r="V571" t="s">
        <v>5681</v>
      </c>
      <c r="W571" t="s">
        <v>4958</v>
      </c>
      <c r="X571" t="s">
        <v>5350</v>
      </c>
      <c r="Y571" t="s">
        <v>4970</v>
      </c>
      <c r="Z571" t="s">
        <v>5000</v>
      </c>
      <c r="AA571" t="s">
        <v>4962</v>
      </c>
    </row>
    <row r="572" spans="1:27" x14ac:dyDescent="0.25">
      <c r="A572" t="s">
        <v>3529</v>
      </c>
      <c r="B572" s="8">
        <v>46005</v>
      </c>
      <c r="C572" t="s">
        <v>1538</v>
      </c>
      <c r="D572" t="s">
        <v>723</v>
      </c>
      <c r="E572" t="s">
        <v>653</v>
      </c>
      <c r="F572" t="s">
        <v>1220</v>
      </c>
      <c r="G572">
        <v>7</v>
      </c>
      <c r="H572">
        <v>402.8</v>
      </c>
      <c r="I572">
        <v>10</v>
      </c>
      <c r="J572">
        <v>281.95999999999998</v>
      </c>
      <c r="K572">
        <v>2918.29</v>
      </c>
      <c r="L572">
        <v>2110.9899999999998</v>
      </c>
      <c r="M572">
        <v>807.3</v>
      </c>
      <c r="N572" t="s">
        <v>23</v>
      </c>
      <c r="O572" t="s">
        <v>24</v>
      </c>
      <c r="P572" t="s">
        <v>25</v>
      </c>
      <c r="Q572" s="9">
        <v>0.80694444444444446</v>
      </c>
      <c r="R572" t="s">
        <v>27</v>
      </c>
      <c r="S572" t="s">
        <v>4844</v>
      </c>
      <c r="T572" t="s">
        <v>4828</v>
      </c>
      <c r="U572">
        <v>376.11</v>
      </c>
      <c r="V572" t="s">
        <v>5681</v>
      </c>
      <c r="W572" t="s">
        <v>4958</v>
      </c>
      <c r="X572" t="s">
        <v>5450</v>
      </c>
      <c r="Y572" t="s">
        <v>5007</v>
      </c>
      <c r="Z572" t="s">
        <v>5451</v>
      </c>
      <c r="AA572" t="s">
        <v>4992</v>
      </c>
    </row>
    <row r="573" spans="1:27" x14ac:dyDescent="0.25">
      <c r="A573" t="s">
        <v>1178</v>
      </c>
      <c r="B573" s="8">
        <v>46025</v>
      </c>
      <c r="C573" t="s">
        <v>1179</v>
      </c>
      <c r="D573" t="s">
        <v>499</v>
      </c>
      <c r="E573" t="s">
        <v>1180</v>
      </c>
      <c r="F573" t="s">
        <v>1181</v>
      </c>
      <c r="G573">
        <v>7</v>
      </c>
      <c r="H573">
        <v>454.66</v>
      </c>
      <c r="I573">
        <v>5</v>
      </c>
      <c r="J573">
        <v>159.13</v>
      </c>
      <c r="K573">
        <v>3477.01</v>
      </c>
      <c r="L573">
        <v>2432.29</v>
      </c>
      <c r="M573">
        <v>1044.72</v>
      </c>
      <c r="N573" t="s">
        <v>47</v>
      </c>
      <c r="O573" t="s">
        <v>24</v>
      </c>
      <c r="P573" t="s">
        <v>25</v>
      </c>
      <c r="Q573" s="9">
        <v>0.72013888888888888</v>
      </c>
      <c r="R573" t="s">
        <v>27</v>
      </c>
      <c r="S573" t="s">
        <v>4816</v>
      </c>
      <c r="T573" t="s">
        <v>4847</v>
      </c>
      <c r="U573">
        <v>401.06</v>
      </c>
      <c r="V573" t="s">
        <v>5682</v>
      </c>
      <c r="W573" t="s">
        <v>4958</v>
      </c>
      <c r="X573" t="s">
        <v>5683</v>
      </c>
      <c r="Y573" t="s">
        <v>4977</v>
      </c>
      <c r="Z573" t="s">
        <v>5087</v>
      </c>
      <c r="AA573" t="s">
        <v>4962</v>
      </c>
    </row>
    <row r="574" spans="1:27" x14ac:dyDescent="0.25">
      <c r="A574" t="s">
        <v>1646</v>
      </c>
      <c r="B574" s="8">
        <v>46205</v>
      </c>
      <c r="C574" t="s">
        <v>1179</v>
      </c>
      <c r="D574" t="s">
        <v>220</v>
      </c>
      <c r="E574" t="s">
        <v>45</v>
      </c>
      <c r="F574" t="s">
        <v>1093</v>
      </c>
      <c r="G574">
        <v>4</v>
      </c>
      <c r="H574">
        <v>351.25</v>
      </c>
      <c r="I574">
        <v>0</v>
      </c>
      <c r="J574">
        <v>0</v>
      </c>
      <c r="K574">
        <v>1615.75</v>
      </c>
      <c r="L574">
        <v>821.08</v>
      </c>
      <c r="M574">
        <v>794.67</v>
      </c>
      <c r="N574" t="s">
        <v>133</v>
      </c>
      <c r="O574" t="s">
        <v>345</v>
      </c>
      <c r="P574" t="s">
        <v>25</v>
      </c>
      <c r="Q574" s="9">
        <v>0.4284722222222222</v>
      </c>
      <c r="R574" t="s">
        <v>27</v>
      </c>
      <c r="S574" t="s">
        <v>4653</v>
      </c>
      <c r="T574" t="s">
        <v>4636</v>
      </c>
      <c r="U574">
        <v>332.74</v>
      </c>
      <c r="V574" t="s">
        <v>5682</v>
      </c>
      <c r="W574" t="s">
        <v>4958</v>
      </c>
      <c r="X574" t="s">
        <v>5152</v>
      </c>
      <c r="Y574" t="s">
        <v>5011</v>
      </c>
      <c r="Z574" t="s">
        <v>5423</v>
      </c>
      <c r="AA574" t="s">
        <v>5060</v>
      </c>
    </row>
    <row r="575" spans="1:27" x14ac:dyDescent="0.25">
      <c r="A575" t="s">
        <v>4393</v>
      </c>
      <c r="B575" s="8">
        <v>46019</v>
      </c>
      <c r="C575" t="s">
        <v>1179</v>
      </c>
      <c r="E575" t="s">
        <v>623</v>
      </c>
      <c r="F575" t="s">
        <v>624</v>
      </c>
      <c r="G575">
        <v>6</v>
      </c>
      <c r="H575">
        <v>445.71</v>
      </c>
      <c r="I575">
        <v>0</v>
      </c>
      <c r="J575">
        <v>0</v>
      </c>
      <c r="K575">
        <v>3075.4</v>
      </c>
      <c r="L575">
        <v>1853.64</v>
      </c>
      <c r="M575">
        <v>1221.76</v>
      </c>
      <c r="N575" t="s">
        <v>4971</v>
      </c>
      <c r="O575" t="s">
        <v>24</v>
      </c>
      <c r="P575" t="s">
        <v>25</v>
      </c>
      <c r="Q575" s="9">
        <v>0.81111111111111112</v>
      </c>
      <c r="R575" t="s">
        <v>27</v>
      </c>
      <c r="V575" t="s">
        <v>5682</v>
      </c>
      <c r="W575" t="s">
        <v>4958</v>
      </c>
      <c r="X575" t="s">
        <v>5324</v>
      </c>
      <c r="Y575" t="s">
        <v>5007</v>
      </c>
      <c r="Z575" t="s">
        <v>5196</v>
      </c>
      <c r="AA575" t="s">
        <v>4962</v>
      </c>
    </row>
    <row r="576" spans="1:27" x14ac:dyDescent="0.25">
      <c r="A576" t="s">
        <v>2411</v>
      </c>
      <c r="B576" s="8">
        <v>46205</v>
      </c>
      <c r="C576" t="s">
        <v>219</v>
      </c>
      <c r="D576" t="s">
        <v>459</v>
      </c>
      <c r="E576" t="s">
        <v>460</v>
      </c>
      <c r="F576" t="s">
        <v>1423</v>
      </c>
      <c r="G576">
        <v>3</v>
      </c>
      <c r="H576">
        <v>71.290000000000006</v>
      </c>
      <c r="I576">
        <v>10</v>
      </c>
      <c r="J576">
        <v>21.39</v>
      </c>
      <c r="K576">
        <v>221.35</v>
      </c>
      <c r="L576">
        <v>178.11</v>
      </c>
      <c r="M576">
        <v>43.24</v>
      </c>
      <c r="N576" t="s">
        <v>68</v>
      </c>
      <c r="O576" t="s">
        <v>24</v>
      </c>
      <c r="P576" t="s">
        <v>55</v>
      </c>
      <c r="Q576" s="9">
        <v>0.47291666666666665</v>
      </c>
      <c r="R576" t="s">
        <v>27</v>
      </c>
      <c r="S576" t="s">
        <v>4838</v>
      </c>
      <c r="T576" t="s">
        <v>4828</v>
      </c>
      <c r="U576">
        <v>71.290000000000006</v>
      </c>
      <c r="V576" t="s">
        <v>5684</v>
      </c>
      <c r="W576" t="s">
        <v>4968</v>
      </c>
      <c r="X576" t="s">
        <v>5154</v>
      </c>
      <c r="Y576" t="s">
        <v>4966</v>
      </c>
      <c r="Z576" t="s">
        <v>5405</v>
      </c>
      <c r="AA576" t="s">
        <v>4962</v>
      </c>
    </row>
    <row r="577" spans="1:27" x14ac:dyDescent="0.25">
      <c r="A577" t="s">
        <v>2806</v>
      </c>
      <c r="B577" s="8">
        <v>46327</v>
      </c>
      <c r="C577" t="s">
        <v>2807</v>
      </c>
      <c r="D577" t="s">
        <v>891</v>
      </c>
      <c r="E577" t="s">
        <v>639</v>
      </c>
      <c r="F577" t="s">
        <v>1365</v>
      </c>
      <c r="G577">
        <v>1</v>
      </c>
      <c r="H577">
        <v>425.88</v>
      </c>
      <c r="I577">
        <v>0</v>
      </c>
      <c r="J577">
        <v>0</v>
      </c>
      <c r="K577">
        <v>489.76</v>
      </c>
      <c r="L577">
        <v>357.47</v>
      </c>
      <c r="M577">
        <v>132.29</v>
      </c>
      <c r="N577" t="s">
        <v>23</v>
      </c>
      <c r="O577" t="s">
        <v>24</v>
      </c>
      <c r="P577" t="s">
        <v>25</v>
      </c>
      <c r="Q577" s="9">
        <v>0.45069444444444445</v>
      </c>
      <c r="R577" t="s">
        <v>27</v>
      </c>
      <c r="S577" t="s">
        <v>4831</v>
      </c>
      <c r="T577" t="s">
        <v>4828</v>
      </c>
      <c r="U577">
        <v>425.88</v>
      </c>
      <c r="V577" t="s">
        <v>5685</v>
      </c>
      <c r="W577" t="s">
        <v>4968</v>
      </c>
      <c r="X577" t="s">
        <v>4985</v>
      </c>
      <c r="Y577" t="s">
        <v>4970</v>
      </c>
      <c r="Z577" t="s">
        <v>4986</v>
      </c>
      <c r="AA577" t="s">
        <v>4962</v>
      </c>
    </row>
    <row r="578" spans="1:27" x14ac:dyDescent="0.25">
      <c r="A578" t="s">
        <v>2111</v>
      </c>
      <c r="B578" s="8">
        <v>45912</v>
      </c>
      <c r="C578" t="s">
        <v>394</v>
      </c>
      <c r="D578" t="s">
        <v>944</v>
      </c>
      <c r="E578" t="s">
        <v>639</v>
      </c>
      <c r="F578" t="s">
        <v>2112</v>
      </c>
      <c r="G578">
        <v>1</v>
      </c>
      <c r="H578">
        <v>333.54</v>
      </c>
      <c r="I578">
        <v>20</v>
      </c>
      <c r="J578">
        <v>66.709999999999994</v>
      </c>
      <c r="K578">
        <v>266.83</v>
      </c>
      <c r="L578">
        <v>238.43</v>
      </c>
      <c r="M578">
        <v>28.4</v>
      </c>
      <c r="N578" t="s">
        <v>68</v>
      </c>
      <c r="O578" t="s">
        <v>24</v>
      </c>
      <c r="P578" t="s">
        <v>25</v>
      </c>
      <c r="Q578" s="9">
        <v>0.70347222222222228</v>
      </c>
      <c r="R578" t="s">
        <v>49</v>
      </c>
      <c r="S578" t="s">
        <v>4773</v>
      </c>
      <c r="T578" t="s">
        <v>4752</v>
      </c>
      <c r="U578">
        <v>333.54</v>
      </c>
      <c r="V578" t="s">
        <v>5686</v>
      </c>
      <c r="W578" t="s">
        <v>4968</v>
      </c>
      <c r="X578" t="s">
        <v>5158</v>
      </c>
      <c r="Y578" t="s">
        <v>4970</v>
      </c>
      <c r="Z578" t="s">
        <v>4986</v>
      </c>
      <c r="AA578" t="s">
        <v>4962</v>
      </c>
    </row>
    <row r="579" spans="1:27" x14ac:dyDescent="0.25">
      <c r="A579" t="s">
        <v>3907</v>
      </c>
      <c r="B579" s="8">
        <v>46025</v>
      </c>
      <c r="C579" t="s">
        <v>3747</v>
      </c>
      <c r="D579" t="s">
        <v>714</v>
      </c>
      <c r="E579" t="s">
        <v>125</v>
      </c>
      <c r="F579" t="s">
        <v>410</v>
      </c>
      <c r="G579">
        <v>3</v>
      </c>
      <c r="H579">
        <v>161.63999999999999</v>
      </c>
      <c r="I579">
        <v>0</v>
      </c>
      <c r="J579">
        <v>0</v>
      </c>
      <c r="K579">
        <v>557.66</v>
      </c>
      <c r="L579">
        <v>372.72</v>
      </c>
      <c r="M579">
        <v>-396.41</v>
      </c>
      <c r="N579" t="s">
        <v>23</v>
      </c>
      <c r="O579" t="s">
        <v>24</v>
      </c>
      <c r="P579" t="s">
        <v>25</v>
      </c>
      <c r="Q579" s="9">
        <v>0.51249999999999996</v>
      </c>
      <c r="R579" t="s">
        <v>27</v>
      </c>
      <c r="S579" t="s">
        <v>4653</v>
      </c>
      <c r="T579" t="s">
        <v>4672</v>
      </c>
      <c r="U579">
        <v>161.03</v>
      </c>
      <c r="V579" t="s">
        <v>5687</v>
      </c>
      <c r="W579" t="s">
        <v>4958</v>
      </c>
      <c r="X579" t="s">
        <v>5172</v>
      </c>
      <c r="Y579" t="s">
        <v>4966</v>
      </c>
      <c r="Z579" t="s">
        <v>5173</v>
      </c>
      <c r="AA579" t="s">
        <v>4962</v>
      </c>
    </row>
    <row r="580" spans="1:27" x14ac:dyDescent="0.25">
      <c r="A580" t="s">
        <v>4298</v>
      </c>
      <c r="B580" s="8">
        <v>46044</v>
      </c>
      <c r="C580" t="s">
        <v>3747</v>
      </c>
      <c r="D580" t="s">
        <v>253</v>
      </c>
      <c r="E580" t="s">
        <v>778</v>
      </c>
      <c r="F580" t="s">
        <v>779</v>
      </c>
      <c r="G580">
        <v>4</v>
      </c>
      <c r="H580">
        <v>245.36</v>
      </c>
      <c r="I580">
        <v>0</v>
      </c>
      <c r="J580">
        <v>0</v>
      </c>
      <c r="K580">
        <v>981.44</v>
      </c>
      <c r="L580">
        <v>781.76</v>
      </c>
      <c r="M580">
        <v>199.68</v>
      </c>
      <c r="N580" t="s">
        <v>4971</v>
      </c>
      <c r="O580" t="s">
        <v>24</v>
      </c>
      <c r="P580" t="s">
        <v>33</v>
      </c>
      <c r="Q580" s="9">
        <v>0.53680555555555554</v>
      </c>
      <c r="R580" t="s">
        <v>49</v>
      </c>
      <c r="S580" t="s">
        <v>4903</v>
      </c>
      <c r="T580" t="s">
        <v>4887</v>
      </c>
      <c r="U580">
        <v>219.39</v>
      </c>
      <c r="V580" t="s">
        <v>5687</v>
      </c>
      <c r="W580" t="s">
        <v>4958</v>
      </c>
      <c r="X580" t="s">
        <v>4996</v>
      </c>
      <c r="Y580" t="s">
        <v>4960</v>
      </c>
      <c r="Z580" t="s">
        <v>5432</v>
      </c>
      <c r="AA580" t="s">
        <v>5060</v>
      </c>
    </row>
    <row r="581" spans="1:27" x14ac:dyDescent="0.25">
      <c r="A581" t="s">
        <v>424</v>
      </c>
      <c r="B581" s="8">
        <v>46040</v>
      </c>
      <c r="C581" t="s">
        <v>425</v>
      </c>
      <c r="D581" t="s">
        <v>426</v>
      </c>
      <c r="E581" t="s">
        <v>427</v>
      </c>
      <c r="F581" t="s">
        <v>428</v>
      </c>
      <c r="G581">
        <v>2</v>
      </c>
      <c r="H581">
        <v>290.45</v>
      </c>
      <c r="I581">
        <v>0</v>
      </c>
      <c r="J581">
        <v>0</v>
      </c>
      <c r="K581">
        <v>668.03</v>
      </c>
      <c r="L581">
        <v>475.78</v>
      </c>
      <c r="M581">
        <v>192.25</v>
      </c>
      <c r="N581" t="s">
        <v>23</v>
      </c>
      <c r="O581" t="s">
        <v>24</v>
      </c>
      <c r="P581" t="s">
        <v>25</v>
      </c>
      <c r="Q581" s="9">
        <v>0.78749999999999998</v>
      </c>
      <c r="R581" t="s">
        <v>27</v>
      </c>
      <c r="S581" t="s">
        <v>4856</v>
      </c>
      <c r="T581" t="s">
        <v>4847</v>
      </c>
      <c r="U581">
        <v>290.45</v>
      </c>
      <c r="V581" t="s">
        <v>5688</v>
      </c>
      <c r="W581" t="s">
        <v>4964</v>
      </c>
      <c r="X581" t="s">
        <v>5116</v>
      </c>
      <c r="Y581" t="s">
        <v>4970</v>
      </c>
      <c r="Z581" t="s">
        <v>5117</v>
      </c>
      <c r="AA581" t="s">
        <v>4962</v>
      </c>
    </row>
    <row r="582" spans="1:27" x14ac:dyDescent="0.25">
      <c r="A582" t="s">
        <v>1462</v>
      </c>
      <c r="B582" s="8">
        <v>46019</v>
      </c>
      <c r="C582" t="s">
        <v>425</v>
      </c>
      <c r="D582" t="s">
        <v>647</v>
      </c>
      <c r="E582" t="s">
        <v>238</v>
      </c>
      <c r="F582" t="s">
        <v>1463</v>
      </c>
      <c r="G582">
        <v>2</v>
      </c>
      <c r="H582">
        <v>123.11</v>
      </c>
      <c r="I582">
        <v>0</v>
      </c>
      <c r="J582">
        <v>0</v>
      </c>
      <c r="K582">
        <v>283.14999999999998</v>
      </c>
      <c r="L582">
        <v>182.36</v>
      </c>
      <c r="M582">
        <v>100.79</v>
      </c>
      <c r="N582" t="s">
        <v>68</v>
      </c>
      <c r="O582" t="s">
        <v>24</v>
      </c>
      <c r="P582" t="s">
        <v>25</v>
      </c>
      <c r="Q582" s="9">
        <v>0.56180555555555556</v>
      </c>
      <c r="R582" t="s">
        <v>27</v>
      </c>
      <c r="S582" t="s">
        <v>4925</v>
      </c>
      <c r="T582" t="s">
        <v>4908</v>
      </c>
      <c r="U582">
        <v>123.11</v>
      </c>
      <c r="V582" t="s">
        <v>5688</v>
      </c>
      <c r="W582" t="s">
        <v>4964</v>
      </c>
      <c r="X582" t="s">
        <v>5442</v>
      </c>
      <c r="Y582" t="s">
        <v>5011</v>
      </c>
      <c r="Z582" t="s">
        <v>5073</v>
      </c>
      <c r="AA582" t="s">
        <v>4962</v>
      </c>
    </row>
    <row r="583" spans="1:27" x14ac:dyDescent="0.25">
      <c r="A583" t="s">
        <v>1766</v>
      </c>
      <c r="B583" s="8">
        <v>46081</v>
      </c>
      <c r="C583" t="s">
        <v>342</v>
      </c>
      <c r="D583" t="s">
        <v>414</v>
      </c>
      <c r="E583" t="s">
        <v>1044</v>
      </c>
      <c r="F583" t="s">
        <v>1045</v>
      </c>
      <c r="G583">
        <v>4</v>
      </c>
      <c r="H583">
        <v>102.61</v>
      </c>
      <c r="I583">
        <v>20</v>
      </c>
      <c r="J583">
        <v>82.09</v>
      </c>
      <c r="K583">
        <v>377.6</v>
      </c>
      <c r="L583">
        <v>319.27999999999997</v>
      </c>
      <c r="M583">
        <v>58.32</v>
      </c>
      <c r="N583" t="s">
        <v>133</v>
      </c>
      <c r="O583" t="s">
        <v>24</v>
      </c>
      <c r="P583" t="s">
        <v>25</v>
      </c>
      <c r="Q583" s="9">
        <v>0.80347222222222225</v>
      </c>
      <c r="R583" t="s">
        <v>27</v>
      </c>
      <c r="S583" t="s">
        <v>4846</v>
      </c>
      <c r="T583" t="s">
        <v>4847</v>
      </c>
      <c r="U583">
        <v>96.72</v>
      </c>
      <c r="V583" t="s">
        <v>5174</v>
      </c>
      <c r="W583" t="s">
        <v>4958</v>
      </c>
      <c r="X583" t="s">
        <v>5516</v>
      </c>
      <c r="Y583" t="s">
        <v>4960</v>
      </c>
      <c r="Z583" t="s">
        <v>5517</v>
      </c>
      <c r="AA583" t="s">
        <v>4992</v>
      </c>
    </row>
    <row r="584" spans="1:27" x14ac:dyDescent="0.25">
      <c r="A584" t="s">
        <v>3515</v>
      </c>
      <c r="B584" s="8">
        <v>46236</v>
      </c>
      <c r="C584" t="s">
        <v>342</v>
      </c>
      <c r="D584" t="s">
        <v>426</v>
      </c>
      <c r="E584" t="s">
        <v>504</v>
      </c>
      <c r="F584" t="s">
        <v>1635</v>
      </c>
      <c r="G584">
        <v>5</v>
      </c>
      <c r="H584">
        <v>292.39999999999998</v>
      </c>
      <c r="I584">
        <v>0</v>
      </c>
      <c r="J584">
        <v>0</v>
      </c>
      <c r="K584">
        <v>1681.3</v>
      </c>
      <c r="L584">
        <v>1189.45</v>
      </c>
      <c r="M584">
        <v>491.85</v>
      </c>
      <c r="N584" t="s">
        <v>4971</v>
      </c>
      <c r="O584" t="s">
        <v>24</v>
      </c>
      <c r="P584" t="s">
        <v>25</v>
      </c>
      <c r="Q584" s="9">
        <v>0.47222222222222221</v>
      </c>
      <c r="R584" t="s">
        <v>27</v>
      </c>
      <c r="S584" t="s">
        <v>4856</v>
      </c>
      <c r="T584" t="s">
        <v>4847</v>
      </c>
      <c r="U584">
        <v>290.45</v>
      </c>
      <c r="V584" t="s">
        <v>5174</v>
      </c>
      <c r="W584" t="s">
        <v>4958</v>
      </c>
      <c r="X584" t="s">
        <v>5390</v>
      </c>
      <c r="Y584" t="s">
        <v>4966</v>
      </c>
      <c r="Z584" t="s">
        <v>5349</v>
      </c>
      <c r="AA584" t="s">
        <v>5060</v>
      </c>
    </row>
    <row r="585" spans="1:27" x14ac:dyDescent="0.25">
      <c r="A585" t="s">
        <v>3734</v>
      </c>
      <c r="B585" s="8">
        <v>46236</v>
      </c>
      <c r="C585" t="s">
        <v>342</v>
      </c>
      <c r="D585" t="s">
        <v>647</v>
      </c>
      <c r="E585" t="s">
        <v>760</v>
      </c>
      <c r="F585" t="s">
        <v>761</v>
      </c>
      <c r="G585">
        <v>7</v>
      </c>
      <c r="H585">
        <v>130.33000000000001</v>
      </c>
      <c r="I585">
        <v>20</v>
      </c>
      <c r="J585">
        <v>182.46</v>
      </c>
      <c r="K585">
        <v>839.33</v>
      </c>
      <c r="L585">
        <v>638.26</v>
      </c>
      <c r="M585">
        <v>201.07</v>
      </c>
      <c r="N585" t="s">
        <v>133</v>
      </c>
      <c r="O585" t="s">
        <v>24</v>
      </c>
      <c r="P585" t="s">
        <v>25</v>
      </c>
      <c r="Q585" s="9">
        <v>0.56388888888888888</v>
      </c>
      <c r="R585" t="s">
        <v>27</v>
      </c>
      <c r="S585" t="s">
        <v>4925</v>
      </c>
      <c r="T585" t="s">
        <v>4908</v>
      </c>
      <c r="U585">
        <v>123.11</v>
      </c>
      <c r="V585" t="s">
        <v>5174</v>
      </c>
      <c r="W585" t="s">
        <v>4958</v>
      </c>
      <c r="X585" t="s">
        <v>5363</v>
      </c>
      <c r="Y585" t="s">
        <v>4970</v>
      </c>
      <c r="Z585" t="s">
        <v>5364</v>
      </c>
      <c r="AA585" t="s">
        <v>5060</v>
      </c>
    </row>
    <row r="586" spans="1:27" x14ac:dyDescent="0.25">
      <c r="A586" t="s">
        <v>3092</v>
      </c>
      <c r="B586" s="8">
        <v>46045</v>
      </c>
      <c r="C586" t="s">
        <v>342</v>
      </c>
      <c r="D586" t="s">
        <v>891</v>
      </c>
      <c r="E586" t="s">
        <v>1347</v>
      </c>
      <c r="F586" t="s">
        <v>1313</v>
      </c>
      <c r="G586">
        <v>7</v>
      </c>
      <c r="H586">
        <v>486.23</v>
      </c>
      <c r="I586">
        <v>15</v>
      </c>
      <c r="J586">
        <v>510.54</v>
      </c>
      <c r="K586">
        <v>2893.07</v>
      </c>
      <c r="L586">
        <v>2502.29</v>
      </c>
      <c r="M586">
        <v>390.78</v>
      </c>
      <c r="N586" t="s">
        <v>133</v>
      </c>
      <c r="O586" t="s">
        <v>24</v>
      </c>
      <c r="P586" t="s">
        <v>25</v>
      </c>
      <c r="Q586" s="9">
        <v>0.78402777777777777</v>
      </c>
      <c r="R586" t="s">
        <v>49</v>
      </c>
      <c r="S586" t="s">
        <v>4831</v>
      </c>
      <c r="T586" t="s">
        <v>4828</v>
      </c>
      <c r="U586">
        <v>425.88</v>
      </c>
      <c r="V586" t="s">
        <v>5174</v>
      </c>
      <c r="W586" t="s">
        <v>4958</v>
      </c>
      <c r="X586" t="s">
        <v>4976</v>
      </c>
      <c r="Y586" t="s">
        <v>4977</v>
      </c>
      <c r="Z586" t="s">
        <v>5089</v>
      </c>
      <c r="AA586" t="s">
        <v>4962</v>
      </c>
    </row>
    <row r="587" spans="1:27" x14ac:dyDescent="0.25">
      <c r="A587" t="s">
        <v>3834</v>
      </c>
      <c r="B587" s="8">
        <v>46039</v>
      </c>
      <c r="C587" t="s">
        <v>342</v>
      </c>
      <c r="D587" t="s">
        <v>714</v>
      </c>
      <c r="E587" t="s">
        <v>90</v>
      </c>
      <c r="F587" t="s">
        <v>91</v>
      </c>
      <c r="G587">
        <v>7</v>
      </c>
      <c r="H587">
        <v>169.79</v>
      </c>
      <c r="I587">
        <v>0</v>
      </c>
      <c r="J587">
        <v>0</v>
      </c>
      <c r="K587">
        <v>1366.81</v>
      </c>
      <c r="L587">
        <v>869.68</v>
      </c>
      <c r="M587">
        <v>497.13</v>
      </c>
      <c r="N587" t="s">
        <v>133</v>
      </c>
      <c r="O587" t="s">
        <v>24</v>
      </c>
      <c r="P587" t="s">
        <v>25</v>
      </c>
      <c r="Q587" s="9">
        <v>0.71736111111111112</v>
      </c>
      <c r="R587" t="s">
        <v>27</v>
      </c>
      <c r="S587" t="s">
        <v>4653</v>
      </c>
      <c r="T587" t="s">
        <v>4672</v>
      </c>
      <c r="U587">
        <v>161.03</v>
      </c>
      <c r="V587" t="s">
        <v>5174</v>
      </c>
      <c r="W587" t="s">
        <v>4958</v>
      </c>
      <c r="X587" t="s">
        <v>5467</v>
      </c>
      <c r="Y587" t="s">
        <v>4966</v>
      </c>
      <c r="Z587" t="s">
        <v>5468</v>
      </c>
      <c r="AA587" t="s">
        <v>4962</v>
      </c>
    </row>
    <row r="588" spans="1:27" x14ac:dyDescent="0.25">
      <c r="A588" t="s">
        <v>2561</v>
      </c>
      <c r="B588" s="8">
        <v>46113</v>
      </c>
      <c r="C588" t="s">
        <v>342</v>
      </c>
      <c r="D588" t="s">
        <v>264</v>
      </c>
      <c r="E588" t="s">
        <v>2478</v>
      </c>
      <c r="F588" t="s">
        <v>1878</v>
      </c>
      <c r="G588">
        <v>3</v>
      </c>
      <c r="H588">
        <v>415.18</v>
      </c>
      <c r="I588">
        <v>0</v>
      </c>
      <c r="J588">
        <v>0</v>
      </c>
      <c r="K588">
        <v>1432.37</v>
      </c>
      <c r="L588">
        <v>857.7</v>
      </c>
      <c r="M588">
        <v>574.66999999999996</v>
      </c>
      <c r="N588" t="s">
        <v>23</v>
      </c>
      <c r="O588" t="s">
        <v>24</v>
      </c>
      <c r="P588" t="s">
        <v>55</v>
      </c>
      <c r="Q588" s="9">
        <v>0.86736111111111114</v>
      </c>
      <c r="R588" t="s">
        <v>27</v>
      </c>
      <c r="S588" t="s">
        <v>4702</v>
      </c>
      <c r="T588" t="s">
        <v>4703</v>
      </c>
      <c r="U588">
        <v>383.51</v>
      </c>
      <c r="V588" t="s">
        <v>5174</v>
      </c>
      <c r="W588" t="s">
        <v>4958</v>
      </c>
      <c r="X588" t="s">
        <v>5689</v>
      </c>
      <c r="Y588" t="s">
        <v>4966</v>
      </c>
      <c r="Z588" t="s">
        <v>5245</v>
      </c>
      <c r="AA588" t="s">
        <v>5060</v>
      </c>
    </row>
    <row r="589" spans="1:27" x14ac:dyDescent="0.25">
      <c r="A589" t="s">
        <v>2579</v>
      </c>
      <c r="B589" s="8">
        <v>46021</v>
      </c>
      <c r="C589" t="s">
        <v>342</v>
      </c>
      <c r="D589" t="s">
        <v>543</v>
      </c>
      <c r="E589" t="s">
        <v>1081</v>
      </c>
      <c r="F589" t="s">
        <v>1082</v>
      </c>
      <c r="G589">
        <v>8</v>
      </c>
      <c r="H589">
        <v>431.54</v>
      </c>
      <c r="I589">
        <v>0</v>
      </c>
      <c r="J589">
        <v>0</v>
      </c>
      <c r="K589">
        <v>3452.32</v>
      </c>
      <c r="L589">
        <v>2205.36</v>
      </c>
      <c r="M589">
        <v>1246.96</v>
      </c>
      <c r="N589" t="s">
        <v>47</v>
      </c>
      <c r="O589" t="s">
        <v>24</v>
      </c>
      <c r="P589" t="s">
        <v>25</v>
      </c>
      <c r="Q589" s="9">
        <v>0.78888888888888886</v>
      </c>
      <c r="R589" t="s">
        <v>49</v>
      </c>
      <c r="S589" t="s">
        <v>4793</v>
      </c>
      <c r="T589" t="s">
        <v>4776</v>
      </c>
      <c r="U589">
        <v>386.17</v>
      </c>
      <c r="V589" t="s">
        <v>5174</v>
      </c>
      <c r="W589" t="s">
        <v>4958</v>
      </c>
      <c r="X589" t="s">
        <v>5597</v>
      </c>
      <c r="Y589" t="s">
        <v>5011</v>
      </c>
      <c r="Z589" t="s">
        <v>5598</v>
      </c>
      <c r="AA589" t="s">
        <v>4992</v>
      </c>
    </row>
    <row r="590" spans="1:27" x14ac:dyDescent="0.25">
      <c r="A590" t="s">
        <v>1511</v>
      </c>
      <c r="B590" s="8">
        <v>46005</v>
      </c>
      <c r="C590" t="s">
        <v>342</v>
      </c>
      <c r="D590" t="s">
        <v>280</v>
      </c>
      <c r="E590" t="s">
        <v>840</v>
      </c>
      <c r="F590" t="s">
        <v>1463</v>
      </c>
      <c r="G590">
        <v>7</v>
      </c>
      <c r="H590">
        <v>131.04</v>
      </c>
      <c r="I590">
        <v>0</v>
      </c>
      <c r="J590">
        <v>0</v>
      </c>
      <c r="K590">
        <v>1054.8699999999999</v>
      </c>
      <c r="L590">
        <v>681.45</v>
      </c>
      <c r="M590">
        <v>373.42</v>
      </c>
      <c r="N590" t="s">
        <v>47</v>
      </c>
      <c r="O590" t="s">
        <v>24</v>
      </c>
      <c r="P590" t="s">
        <v>25</v>
      </c>
      <c r="Q590" s="9">
        <v>0.7944444444444444</v>
      </c>
      <c r="R590" t="s">
        <v>27</v>
      </c>
      <c r="S590" t="s">
        <v>4726</v>
      </c>
      <c r="T590" t="s">
        <v>4703</v>
      </c>
      <c r="U590">
        <v>124.84</v>
      </c>
      <c r="V590" t="s">
        <v>5174</v>
      </c>
      <c r="W590" t="s">
        <v>4958</v>
      </c>
      <c r="X590" t="s">
        <v>5442</v>
      </c>
      <c r="Y590" t="s">
        <v>5011</v>
      </c>
      <c r="Z590" t="s">
        <v>5300</v>
      </c>
      <c r="AA590" t="s">
        <v>5060</v>
      </c>
    </row>
    <row r="591" spans="1:27" x14ac:dyDescent="0.25">
      <c r="A591" t="s">
        <v>2116</v>
      </c>
      <c r="B591" s="8">
        <v>45881</v>
      </c>
      <c r="C591" t="s">
        <v>342</v>
      </c>
      <c r="D591" t="s">
        <v>886</v>
      </c>
      <c r="E591" t="s">
        <v>209</v>
      </c>
      <c r="F591" t="s">
        <v>210</v>
      </c>
      <c r="G591">
        <v>5</v>
      </c>
      <c r="H591">
        <v>247.24</v>
      </c>
      <c r="I591">
        <v>0</v>
      </c>
      <c r="J591">
        <v>0</v>
      </c>
      <c r="K591">
        <v>1236.2</v>
      </c>
      <c r="L591">
        <v>962.05</v>
      </c>
      <c r="M591">
        <v>274.14999999999998</v>
      </c>
      <c r="N591" t="s">
        <v>4971</v>
      </c>
      <c r="O591" t="s">
        <v>24</v>
      </c>
      <c r="P591" t="s">
        <v>55</v>
      </c>
      <c r="Q591" s="9">
        <v>0.57916666666666672</v>
      </c>
      <c r="R591" t="s">
        <v>49</v>
      </c>
      <c r="S591" t="s">
        <v>4827</v>
      </c>
      <c r="T591" t="s">
        <v>4828</v>
      </c>
      <c r="U591">
        <v>232.92</v>
      </c>
      <c r="V591" t="s">
        <v>5174</v>
      </c>
      <c r="W591" t="s">
        <v>4958</v>
      </c>
      <c r="X591" t="s">
        <v>4973</v>
      </c>
      <c r="Y591" t="s">
        <v>4960</v>
      </c>
      <c r="Z591" t="s">
        <v>5067</v>
      </c>
      <c r="AA591" t="s">
        <v>4962</v>
      </c>
    </row>
    <row r="592" spans="1:27" x14ac:dyDescent="0.25">
      <c r="A592" t="s">
        <v>2927</v>
      </c>
      <c r="B592" s="8">
        <v>46050</v>
      </c>
      <c r="C592" t="s">
        <v>370</v>
      </c>
      <c r="D592" t="s">
        <v>539</v>
      </c>
      <c r="E592" t="s">
        <v>852</v>
      </c>
      <c r="F592" t="s">
        <v>853</v>
      </c>
      <c r="G592">
        <v>2</v>
      </c>
      <c r="H592">
        <v>251.73</v>
      </c>
      <c r="I592">
        <v>0</v>
      </c>
      <c r="J592">
        <v>0</v>
      </c>
      <c r="K592">
        <v>503.46</v>
      </c>
      <c r="L592">
        <v>421.04</v>
      </c>
      <c r="M592">
        <v>82.42</v>
      </c>
      <c r="N592" t="s">
        <v>133</v>
      </c>
      <c r="O592" t="s">
        <v>24</v>
      </c>
      <c r="P592" t="s">
        <v>25</v>
      </c>
      <c r="Q592" s="9">
        <v>0.89652777777777781</v>
      </c>
      <c r="R592" t="s">
        <v>49</v>
      </c>
      <c r="S592" t="s">
        <v>4878</v>
      </c>
      <c r="T592" t="s">
        <v>4864</v>
      </c>
      <c r="U592">
        <v>251.73</v>
      </c>
      <c r="V592" t="s">
        <v>5690</v>
      </c>
      <c r="W592" t="s">
        <v>4964</v>
      </c>
      <c r="X592" t="s">
        <v>5571</v>
      </c>
      <c r="Y592" t="s">
        <v>4977</v>
      </c>
      <c r="Z592" t="s">
        <v>5043</v>
      </c>
      <c r="AA592" t="s">
        <v>4962</v>
      </c>
    </row>
    <row r="593" spans="1:27" x14ac:dyDescent="0.25">
      <c r="A593" t="s">
        <v>1781</v>
      </c>
      <c r="B593" s="8">
        <v>46012</v>
      </c>
      <c r="C593" t="s">
        <v>943</v>
      </c>
      <c r="D593" t="s">
        <v>186</v>
      </c>
      <c r="E593" t="s">
        <v>906</v>
      </c>
      <c r="F593" t="s">
        <v>907</v>
      </c>
      <c r="G593">
        <v>7</v>
      </c>
      <c r="H593">
        <v>223.81</v>
      </c>
      <c r="I593">
        <v>10</v>
      </c>
      <c r="J593">
        <v>156.66999999999999</v>
      </c>
      <c r="K593">
        <v>1621.5</v>
      </c>
      <c r="L593">
        <v>1239.21</v>
      </c>
      <c r="M593">
        <v>382.29</v>
      </c>
      <c r="N593" t="s">
        <v>4971</v>
      </c>
      <c r="O593" t="s">
        <v>24</v>
      </c>
      <c r="P593" t="s">
        <v>25</v>
      </c>
      <c r="Q593" s="9">
        <v>0.40694444444444444</v>
      </c>
      <c r="R593" t="s">
        <v>27</v>
      </c>
      <c r="S593" t="s">
        <v>4724</v>
      </c>
      <c r="T593" t="s">
        <v>4703</v>
      </c>
      <c r="U593">
        <v>217.42</v>
      </c>
      <c r="V593" t="s">
        <v>5691</v>
      </c>
      <c r="W593" t="s">
        <v>4958</v>
      </c>
      <c r="X593" t="s">
        <v>5141</v>
      </c>
      <c r="Y593" t="s">
        <v>4966</v>
      </c>
      <c r="Z593" t="s">
        <v>5142</v>
      </c>
      <c r="AA593" t="s">
        <v>4962</v>
      </c>
    </row>
    <row r="594" spans="1:27" x14ac:dyDescent="0.25">
      <c r="A594" t="s">
        <v>1753</v>
      </c>
      <c r="B594" s="8">
        <v>46011</v>
      </c>
      <c r="C594" t="s">
        <v>943</v>
      </c>
      <c r="D594" t="s">
        <v>1382</v>
      </c>
      <c r="E594" t="s">
        <v>85</v>
      </c>
      <c r="F594" t="s">
        <v>1711</v>
      </c>
      <c r="G594">
        <v>8</v>
      </c>
      <c r="H594">
        <v>323.91000000000003</v>
      </c>
      <c r="I594">
        <v>0</v>
      </c>
      <c r="J594">
        <v>0</v>
      </c>
      <c r="K594">
        <v>2979.97</v>
      </c>
      <c r="L594">
        <v>1880.4</v>
      </c>
      <c r="M594">
        <v>1099.57</v>
      </c>
      <c r="N594" t="s">
        <v>23</v>
      </c>
      <c r="O594" t="s">
        <v>24</v>
      </c>
      <c r="P594" t="s">
        <v>25</v>
      </c>
      <c r="Q594" s="9">
        <v>0.40138888888888891</v>
      </c>
      <c r="R594" t="s">
        <v>27</v>
      </c>
      <c r="S594" t="s">
        <v>4774</v>
      </c>
      <c r="T594" t="s">
        <v>4752</v>
      </c>
      <c r="U594">
        <v>317.99</v>
      </c>
      <c r="V594" t="s">
        <v>5691</v>
      </c>
      <c r="W594" t="s">
        <v>4958</v>
      </c>
      <c r="X594" t="s">
        <v>5311</v>
      </c>
      <c r="Y594" t="s">
        <v>4960</v>
      </c>
      <c r="Z594" t="s">
        <v>5312</v>
      </c>
      <c r="AA594" t="s">
        <v>4962</v>
      </c>
    </row>
    <row r="595" spans="1:27" x14ac:dyDescent="0.25">
      <c r="A595" t="s">
        <v>942</v>
      </c>
      <c r="B595" s="8">
        <v>45942</v>
      </c>
      <c r="C595" t="s">
        <v>943</v>
      </c>
      <c r="D595" t="s">
        <v>944</v>
      </c>
      <c r="E595" t="s">
        <v>709</v>
      </c>
      <c r="F595" t="s">
        <v>710</v>
      </c>
      <c r="G595">
        <v>7</v>
      </c>
      <c r="H595">
        <v>382.17</v>
      </c>
      <c r="I595">
        <v>5</v>
      </c>
      <c r="J595">
        <v>133.76</v>
      </c>
      <c r="K595">
        <v>2541.4299999999998</v>
      </c>
      <c r="L595">
        <v>1669.01</v>
      </c>
      <c r="M595">
        <v>872.42</v>
      </c>
      <c r="N595" t="s">
        <v>4971</v>
      </c>
      <c r="O595" t="s">
        <v>24</v>
      </c>
      <c r="P595" t="s">
        <v>55</v>
      </c>
      <c r="Q595" s="9">
        <v>0.54166666666666663</v>
      </c>
      <c r="R595" t="s">
        <v>49</v>
      </c>
      <c r="S595" t="s">
        <v>4773</v>
      </c>
      <c r="T595" t="s">
        <v>4752</v>
      </c>
      <c r="U595">
        <v>333.54</v>
      </c>
      <c r="V595" t="s">
        <v>5691</v>
      </c>
      <c r="W595" t="s">
        <v>4958</v>
      </c>
      <c r="X595" t="s">
        <v>5313</v>
      </c>
      <c r="Y595" t="s">
        <v>4960</v>
      </c>
      <c r="Z595" t="s">
        <v>5314</v>
      </c>
      <c r="AA595" t="s">
        <v>5060</v>
      </c>
    </row>
    <row r="596" spans="1:27" x14ac:dyDescent="0.25">
      <c r="A596" t="s">
        <v>4517</v>
      </c>
      <c r="B596" s="8">
        <v>46003</v>
      </c>
      <c r="C596" t="s">
        <v>3410</v>
      </c>
      <c r="D596" t="s">
        <v>124</v>
      </c>
      <c r="E596" t="s">
        <v>297</v>
      </c>
      <c r="F596" t="s">
        <v>298</v>
      </c>
      <c r="G596">
        <v>1</v>
      </c>
      <c r="H596">
        <v>397.22</v>
      </c>
      <c r="I596">
        <v>0</v>
      </c>
      <c r="J596">
        <v>0</v>
      </c>
      <c r="K596">
        <v>397.22</v>
      </c>
      <c r="L596">
        <v>319.37</v>
      </c>
      <c r="M596">
        <v>77.849999999999994</v>
      </c>
      <c r="N596" t="s">
        <v>40</v>
      </c>
      <c r="O596" t="s">
        <v>24</v>
      </c>
      <c r="P596" t="s">
        <v>25</v>
      </c>
      <c r="Q596" s="9">
        <v>0.62083333333333335</v>
      </c>
      <c r="R596" t="s">
        <v>49</v>
      </c>
      <c r="S596" t="s">
        <v>4697</v>
      </c>
      <c r="T596" t="s">
        <v>4672</v>
      </c>
      <c r="U596">
        <v>397.22</v>
      </c>
      <c r="V596" t="s">
        <v>5692</v>
      </c>
      <c r="W596" t="s">
        <v>4964</v>
      </c>
      <c r="X596" t="s">
        <v>5327</v>
      </c>
      <c r="Y596" t="s">
        <v>4966</v>
      </c>
      <c r="Z596" t="s">
        <v>5084</v>
      </c>
      <c r="AA596" t="s">
        <v>4962</v>
      </c>
    </row>
    <row r="597" spans="1:27" x14ac:dyDescent="0.25">
      <c r="A597" t="s">
        <v>2913</v>
      </c>
      <c r="B597" s="8">
        <v>46074</v>
      </c>
      <c r="C597" t="s">
        <v>2282</v>
      </c>
      <c r="D597" t="s">
        <v>493</v>
      </c>
      <c r="E597" t="s">
        <v>215</v>
      </c>
      <c r="F597" t="s">
        <v>216</v>
      </c>
      <c r="G597">
        <v>4</v>
      </c>
      <c r="H597">
        <v>232.58</v>
      </c>
      <c r="I597">
        <v>0</v>
      </c>
      <c r="J597">
        <v>0</v>
      </c>
      <c r="K597">
        <v>1069.8699999999999</v>
      </c>
      <c r="L597">
        <v>764.8</v>
      </c>
      <c r="M597">
        <v>305.07</v>
      </c>
      <c r="N597" t="s">
        <v>4971</v>
      </c>
      <c r="O597" t="s">
        <v>24</v>
      </c>
      <c r="P597" t="s">
        <v>33</v>
      </c>
      <c r="Q597" s="9">
        <v>0.38124999999999998</v>
      </c>
      <c r="R597" t="s">
        <v>27</v>
      </c>
      <c r="S597" t="s">
        <v>4688</v>
      </c>
      <c r="T597" t="s">
        <v>4672</v>
      </c>
      <c r="U597">
        <v>232.58</v>
      </c>
      <c r="V597" t="s">
        <v>5693</v>
      </c>
      <c r="W597" t="s">
        <v>4964</v>
      </c>
      <c r="X597" t="s">
        <v>5168</v>
      </c>
      <c r="Y597" t="s">
        <v>4966</v>
      </c>
      <c r="Z597" t="s">
        <v>5169</v>
      </c>
      <c r="AA597" t="s">
        <v>4962</v>
      </c>
    </row>
    <row r="598" spans="1:27" x14ac:dyDescent="0.25">
      <c r="A598" t="s">
        <v>3483</v>
      </c>
      <c r="B598" s="8">
        <v>46008</v>
      </c>
      <c r="C598" t="s">
        <v>3484</v>
      </c>
      <c r="D598" t="s">
        <v>296</v>
      </c>
      <c r="E598" t="s">
        <v>606</v>
      </c>
      <c r="F598" t="s">
        <v>630</v>
      </c>
      <c r="G598">
        <v>2</v>
      </c>
      <c r="H598">
        <v>507.5</v>
      </c>
      <c r="I598">
        <v>0</v>
      </c>
      <c r="J598">
        <v>0</v>
      </c>
      <c r="K598">
        <v>1015</v>
      </c>
      <c r="L598">
        <v>726.58</v>
      </c>
      <c r="M598">
        <v>288.42</v>
      </c>
      <c r="N598" t="s">
        <v>23</v>
      </c>
      <c r="O598" t="s">
        <v>24</v>
      </c>
      <c r="P598" t="s">
        <v>25</v>
      </c>
      <c r="Q598" s="9">
        <v>0.8618055555555556</v>
      </c>
      <c r="R598" t="s">
        <v>49</v>
      </c>
      <c r="S598" t="s">
        <v>4780</v>
      </c>
      <c r="T598" t="s">
        <v>4776</v>
      </c>
      <c r="U598">
        <v>507.5</v>
      </c>
      <c r="V598" t="s">
        <v>5694</v>
      </c>
      <c r="W598" t="s">
        <v>4964</v>
      </c>
      <c r="X598" t="s">
        <v>5695</v>
      </c>
      <c r="Y598" t="s">
        <v>4966</v>
      </c>
      <c r="Z598" t="s">
        <v>5696</v>
      </c>
      <c r="AA598" t="s">
        <v>5060</v>
      </c>
    </row>
    <row r="599" spans="1:27" x14ac:dyDescent="0.25">
      <c r="A599" t="s">
        <v>558</v>
      </c>
      <c r="B599" s="8">
        <v>46080</v>
      </c>
      <c r="C599" t="s">
        <v>559</v>
      </c>
      <c r="D599" t="s">
        <v>389</v>
      </c>
      <c r="E599" t="s">
        <v>198</v>
      </c>
      <c r="F599" t="s">
        <v>199</v>
      </c>
      <c r="G599">
        <v>4</v>
      </c>
      <c r="H599">
        <v>83.59</v>
      </c>
      <c r="I599">
        <v>20</v>
      </c>
      <c r="J599">
        <v>66.87</v>
      </c>
      <c r="K599">
        <v>267.49</v>
      </c>
      <c r="L599">
        <v>276.36</v>
      </c>
      <c r="M599">
        <v>-8.8699999999999992</v>
      </c>
      <c r="N599" t="s">
        <v>68</v>
      </c>
      <c r="O599" t="s">
        <v>24</v>
      </c>
      <c r="P599" t="s">
        <v>25</v>
      </c>
      <c r="Q599" s="9">
        <v>0.53055555555555556</v>
      </c>
      <c r="R599" t="s">
        <v>49</v>
      </c>
      <c r="S599" t="s">
        <v>4854</v>
      </c>
      <c r="T599" t="s">
        <v>4847</v>
      </c>
      <c r="U599">
        <v>83.13</v>
      </c>
      <c r="V599" t="s">
        <v>5016</v>
      </c>
      <c r="W599" t="s">
        <v>4958</v>
      </c>
      <c r="X599" t="s">
        <v>5418</v>
      </c>
      <c r="Y599" t="s">
        <v>4966</v>
      </c>
      <c r="Z599" t="s">
        <v>5097</v>
      </c>
      <c r="AA599" t="s">
        <v>4962</v>
      </c>
    </row>
    <row r="600" spans="1:27" x14ac:dyDescent="0.25">
      <c r="A600" t="s">
        <v>1988</v>
      </c>
      <c r="B600" s="8">
        <v>46040</v>
      </c>
      <c r="C600" t="s">
        <v>559</v>
      </c>
      <c r="D600" t="s">
        <v>314</v>
      </c>
      <c r="E600" t="s">
        <v>771</v>
      </c>
      <c r="F600" t="s">
        <v>1216</v>
      </c>
      <c r="G600">
        <v>7</v>
      </c>
      <c r="H600">
        <v>337.13</v>
      </c>
      <c r="I600">
        <v>15</v>
      </c>
      <c r="J600">
        <v>353.99</v>
      </c>
      <c r="K600">
        <v>2306.81</v>
      </c>
      <c r="L600">
        <v>1730.75</v>
      </c>
      <c r="M600">
        <v>576.05999999999995</v>
      </c>
      <c r="N600" t="s">
        <v>4971</v>
      </c>
      <c r="O600" t="s">
        <v>24</v>
      </c>
      <c r="P600" t="s">
        <v>33</v>
      </c>
      <c r="Q600" s="9">
        <v>0.6958333333333333</v>
      </c>
      <c r="R600" t="s">
        <v>27</v>
      </c>
      <c r="S600" t="s">
        <v>4707</v>
      </c>
      <c r="T600" t="s">
        <v>4703</v>
      </c>
      <c r="U600">
        <v>329.69</v>
      </c>
      <c r="V600" t="s">
        <v>5016</v>
      </c>
      <c r="W600" t="s">
        <v>4958</v>
      </c>
      <c r="X600" t="s">
        <v>5369</v>
      </c>
      <c r="Y600" t="s">
        <v>4966</v>
      </c>
      <c r="Z600" t="s">
        <v>4978</v>
      </c>
      <c r="AA600" t="s">
        <v>4962</v>
      </c>
    </row>
    <row r="601" spans="1:27" x14ac:dyDescent="0.25">
      <c r="A601" t="s">
        <v>2997</v>
      </c>
      <c r="B601" s="8">
        <v>46018</v>
      </c>
      <c r="C601" t="s">
        <v>559</v>
      </c>
      <c r="D601" t="s">
        <v>1225</v>
      </c>
      <c r="E601" t="s">
        <v>1066</v>
      </c>
      <c r="F601" t="s">
        <v>239</v>
      </c>
      <c r="G601">
        <v>7</v>
      </c>
      <c r="H601">
        <v>189.47</v>
      </c>
      <c r="I601">
        <v>20</v>
      </c>
      <c r="J601">
        <v>265.26</v>
      </c>
      <c r="K601">
        <v>1220.18</v>
      </c>
      <c r="L601">
        <v>753.2</v>
      </c>
      <c r="M601">
        <v>466.98</v>
      </c>
      <c r="N601" t="s">
        <v>23</v>
      </c>
      <c r="O601" t="s">
        <v>24</v>
      </c>
      <c r="P601" t="s">
        <v>25</v>
      </c>
      <c r="Q601" s="9">
        <v>0.48680555555555555</v>
      </c>
      <c r="R601" t="s">
        <v>27</v>
      </c>
      <c r="S601" t="s">
        <v>4664</v>
      </c>
      <c r="T601" t="s">
        <v>4636</v>
      </c>
      <c r="U601">
        <v>182.3</v>
      </c>
      <c r="V601" t="s">
        <v>5016</v>
      </c>
      <c r="W601" t="s">
        <v>4958</v>
      </c>
      <c r="X601" t="s">
        <v>5015</v>
      </c>
      <c r="Y601" t="s">
        <v>4966</v>
      </c>
      <c r="Z601" t="s">
        <v>5120</v>
      </c>
      <c r="AA601" t="s">
        <v>4962</v>
      </c>
    </row>
    <row r="602" spans="1:27" x14ac:dyDescent="0.25">
      <c r="A602" t="s">
        <v>3883</v>
      </c>
      <c r="B602" s="8">
        <v>46005</v>
      </c>
      <c r="C602" t="s">
        <v>559</v>
      </c>
      <c r="D602" t="s">
        <v>1668</v>
      </c>
      <c r="E602" t="s">
        <v>2009</v>
      </c>
      <c r="F602" t="s">
        <v>2136</v>
      </c>
      <c r="G602">
        <v>3</v>
      </c>
      <c r="H602">
        <v>270.12</v>
      </c>
      <c r="I602">
        <v>0</v>
      </c>
      <c r="J602">
        <v>0</v>
      </c>
      <c r="K602">
        <v>931.91</v>
      </c>
      <c r="L602">
        <v>558.12</v>
      </c>
      <c r="M602">
        <v>373.79</v>
      </c>
      <c r="N602" t="s">
        <v>68</v>
      </c>
      <c r="O602" t="s">
        <v>24</v>
      </c>
      <c r="P602" t="s">
        <v>25</v>
      </c>
      <c r="Q602" s="9">
        <v>0.66388888888888886</v>
      </c>
      <c r="R602" t="s">
        <v>27</v>
      </c>
      <c r="S602" t="s">
        <v>4941</v>
      </c>
      <c r="T602" t="s">
        <v>4930</v>
      </c>
      <c r="U602">
        <v>242.22</v>
      </c>
      <c r="V602" t="s">
        <v>5016</v>
      </c>
      <c r="W602" t="s">
        <v>4958</v>
      </c>
      <c r="X602" t="s">
        <v>5440</v>
      </c>
      <c r="Y602" t="s">
        <v>4960</v>
      </c>
      <c r="Z602" t="s">
        <v>5177</v>
      </c>
      <c r="AA602" t="s">
        <v>5060</v>
      </c>
    </row>
    <row r="603" spans="1:27" x14ac:dyDescent="0.25">
      <c r="A603" t="s">
        <v>2591</v>
      </c>
      <c r="B603" s="8">
        <v>46004</v>
      </c>
      <c r="C603" t="s">
        <v>559</v>
      </c>
      <c r="D603" t="s">
        <v>459</v>
      </c>
      <c r="E603" t="s">
        <v>1109</v>
      </c>
      <c r="F603" t="s">
        <v>2027</v>
      </c>
      <c r="G603">
        <v>5</v>
      </c>
      <c r="H603">
        <v>80.55</v>
      </c>
      <c r="I603">
        <v>0</v>
      </c>
      <c r="J603">
        <v>0</v>
      </c>
      <c r="K603">
        <v>463.16</v>
      </c>
      <c r="L603">
        <v>296.85000000000002</v>
      </c>
      <c r="M603">
        <v>166.31</v>
      </c>
      <c r="N603" t="s">
        <v>133</v>
      </c>
      <c r="O603" t="s">
        <v>24</v>
      </c>
      <c r="P603" t="s">
        <v>55</v>
      </c>
      <c r="Q603" s="9">
        <v>0.38263888888888886</v>
      </c>
      <c r="R603" t="s">
        <v>27</v>
      </c>
      <c r="S603" t="s">
        <v>4838</v>
      </c>
      <c r="T603" t="s">
        <v>4828</v>
      </c>
      <c r="U603">
        <v>71.290000000000006</v>
      </c>
      <c r="V603" t="s">
        <v>5016</v>
      </c>
      <c r="W603" t="s">
        <v>4958</v>
      </c>
      <c r="X603" t="s">
        <v>5487</v>
      </c>
      <c r="Y603" t="s">
        <v>4960</v>
      </c>
      <c r="Z603" t="s">
        <v>5105</v>
      </c>
      <c r="AA603" t="s">
        <v>4962</v>
      </c>
    </row>
    <row r="604" spans="1:27" x14ac:dyDescent="0.25">
      <c r="A604" t="s">
        <v>4031</v>
      </c>
      <c r="B604" s="8">
        <v>46005</v>
      </c>
      <c r="C604" t="s">
        <v>1003</v>
      </c>
      <c r="D604" t="s">
        <v>405</v>
      </c>
      <c r="E604" t="s">
        <v>1066</v>
      </c>
      <c r="F604" t="s">
        <v>2141</v>
      </c>
      <c r="G604">
        <v>4</v>
      </c>
      <c r="H604">
        <v>490.98</v>
      </c>
      <c r="I604">
        <v>0</v>
      </c>
      <c r="J604">
        <v>0</v>
      </c>
      <c r="K604">
        <v>2258.5100000000002</v>
      </c>
      <c r="L604">
        <v>1016.2</v>
      </c>
      <c r="M604">
        <v>1242.31</v>
      </c>
      <c r="N604" t="s">
        <v>133</v>
      </c>
      <c r="O604" t="s">
        <v>24</v>
      </c>
      <c r="P604" t="s">
        <v>55</v>
      </c>
      <c r="Q604" s="9">
        <v>0.84652777777777777</v>
      </c>
      <c r="R604" t="s">
        <v>27</v>
      </c>
      <c r="S604" t="s">
        <v>4642</v>
      </c>
      <c r="T604" t="s">
        <v>4636</v>
      </c>
      <c r="U604">
        <v>440.5</v>
      </c>
      <c r="V604" t="s">
        <v>5697</v>
      </c>
      <c r="W604" t="s">
        <v>4958</v>
      </c>
      <c r="X604" t="s">
        <v>5630</v>
      </c>
      <c r="Y604" t="s">
        <v>4960</v>
      </c>
      <c r="Z604" t="s">
        <v>5120</v>
      </c>
      <c r="AA604" t="s">
        <v>4962</v>
      </c>
    </row>
    <row r="605" spans="1:27" x14ac:dyDescent="0.25">
      <c r="A605" t="s">
        <v>4514</v>
      </c>
      <c r="B605" s="8">
        <v>46080</v>
      </c>
      <c r="C605" t="s">
        <v>3115</v>
      </c>
      <c r="D605" t="s">
        <v>371</v>
      </c>
      <c r="E605" t="s">
        <v>2224</v>
      </c>
      <c r="F605" t="s">
        <v>1100</v>
      </c>
      <c r="G605">
        <v>5</v>
      </c>
      <c r="H605">
        <v>388.34</v>
      </c>
      <c r="I605">
        <v>0</v>
      </c>
      <c r="J605">
        <v>0</v>
      </c>
      <c r="K605">
        <v>1941.7</v>
      </c>
      <c r="L605">
        <v>1549.9</v>
      </c>
      <c r="M605">
        <v>391.8</v>
      </c>
      <c r="N605" t="s">
        <v>47</v>
      </c>
      <c r="O605" t="s">
        <v>24</v>
      </c>
      <c r="P605" t="s">
        <v>55</v>
      </c>
      <c r="Q605" s="9">
        <v>0.60833333333333328</v>
      </c>
      <c r="R605" t="s">
        <v>49</v>
      </c>
      <c r="S605" t="s">
        <v>4714</v>
      </c>
      <c r="T605" t="s">
        <v>4703</v>
      </c>
      <c r="U605">
        <v>380.12</v>
      </c>
      <c r="V605" t="s">
        <v>5698</v>
      </c>
      <c r="W605" t="s">
        <v>4958</v>
      </c>
      <c r="X605" t="s">
        <v>5469</v>
      </c>
      <c r="Y605" t="s">
        <v>5011</v>
      </c>
      <c r="Z605" t="s">
        <v>5470</v>
      </c>
      <c r="AA605" t="s">
        <v>4992</v>
      </c>
    </row>
    <row r="606" spans="1:27" x14ac:dyDescent="0.25">
      <c r="A606" t="s">
        <v>3574</v>
      </c>
      <c r="B606" s="8">
        <v>46049</v>
      </c>
      <c r="C606" t="s">
        <v>3115</v>
      </c>
      <c r="D606" t="s">
        <v>247</v>
      </c>
      <c r="E606" t="s">
        <v>852</v>
      </c>
      <c r="F606" t="s">
        <v>997</v>
      </c>
      <c r="G606">
        <v>3</v>
      </c>
      <c r="H606">
        <v>330.49</v>
      </c>
      <c r="I606">
        <v>0</v>
      </c>
      <c r="J606">
        <v>0</v>
      </c>
      <c r="K606">
        <v>991.47</v>
      </c>
      <c r="L606">
        <v>814.59</v>
      </c>
      <c r="M606">
        <v>176.88</v>
      </c>
      <c r="N606" t="s">
        <v>40</v>
      </c>
      <c r="O606" t="s">
        <v>24</v>
      </c>
      <c r="P606" t="s">
        <v>55</v>
      </c>
      <c r="Q606" s="9">
        <v>0.62083333333333335</v>
      </c>
      <c r="R606" t="s">
        <v>49</v>
      </c>
      <c r="S606" t="s">
        <v>4897</v>
      </c>
      <c r="T606" t="s">
        <v>4887</v>
      </c>
      <c r="U606">
        <v>223.15</v>
      </c>
      <c r="V606" t="s">
        <v>5698</v>
      </c>
      <c r="W606" t="s">
        <v>4958</v>
      </c>
      <c r="X606" t="s">
        <v>5042</v>
      </c>
      <c r="Y606" t="s">
        <v>5007</v>
      </c>
      <c r="Z606" t="s">
        <v>5043</v>
      </c>
      <c r="AA606" t="s">
        <v>4962</v>
      </c>
    </row>
    <row r="607" spans="1:27" x14ac:dyDescent="0.25">
      <c r="A607" t="s">
        <v>2926</v>
      </c>
      <c r="B607" s="8">
        <v>46075</v>
      </c>
      <c r="C607" t="s">
        <v>484</v>
      </c>
      <c r="D607" t="s">
        <v>237</v>
      </c>
      <c r="E607" t="s">
        <v>254</v>
      </c>
      <c r="F607" t="s">
        <v>255</v>
      </c>
      <c r="G607">
        <v>3</v>
      </c>
      <c r="H607">
        <v>541.35</v>
      </c>
      <c r="I607">
        <v>10</v>
      </c>
      <c r="J607">
        <v>162.41</v>
      </c>
      <c r="K607">
        <v>1680.89</v>
      </c>
      <c r="L607">
        <v>1009.2</v>
      </c>
      <c r="M607">
        <v>671.69</v>
      </c>
      <c r="N607" t="s">
        <v>4971</v>
      </c>
      <c r="O607" t="s">
        <v>24</v>
      </c>
      <c r="P607" t="s">
        <v>25</v>
      </c>
      <c r="Q607" s="9">
        <v>0.58472222222222225</v>
      </c>
      <c r="R607" t="s">
        <v>27</v>
      </c>
      <c r="S607" t="s">
        <v>4670</v>
      </c>
      <c r="T607" t="s">
        <v>4636</v>
      </c>
      <c r="U607">
        <v>541.35</v>
      </c>
      <c r="V607" t="s">
        <v>5699</v>
      </c>
      <c r="W607" t="s">
        <v>4964</v>
      </c>
      <c r="X607" t="s">
        <v>5435</v>
      </c>
      <c r="Y607" t="s">
        <v>5018</v>
      </c>
      <c r="Z607" t="s">
        <v>5436</v>
      </c>
      <c r="AA607" t="s">
        <v>4962</v>
      </c>
    </row>
    <row r="608" spans="1:27" x14ac:dyDescent="0.25">
      <c r="A608" t="s">
        <v>3612</v>
      </c>
      <c r="B608" s="8">
        <v>46236</v>
      </c>
      <c r="C608" t="s">
        <v>484</v>
      </c>
      <c r="D608" t="s">
        <v>1329</v>
      </c>
      <c r="E608" t="s">
        <v>198</v>
      </c>
      <c r="F608" t="s">
        <v>667</v>
      </c>
      <c r="G608">
        <v>2</v>
      </c>
      <c r="H608">
        <v>55.81</v>
      </c>
      <c r="I608">
        <v>20</v>
      </c>
      <c r="J608">
        <v>22.32</v>
      </c>
      <c r="K608">
        <v>102.7</v>
      </c>
      <c r="L608">
        <v>89.92</v>
      </c>
      <c r="M608">
        <v>12.78</v>
      </c>
      <c r="N608" t="s">
        <v>40</v>
      </c>
      <c r="O608" t="s">
        <v>345</v>
      </c>
      <c r="P608" t="s">
        <v>25</v>
      </c>
      <c r="Q608" s="9">
        <v>0.85624999999999996</v>
      </c>
      <c r="R608" t="s">
        <v>27</v>
      </c>
      <c r="S608" t="s">
        <v>4826</v>
      </c>
      <c r="T608" t="s">
        <v>4805</v>
      </c>
      <c r="U608">
        <v>55.81</v>
      </c>
      <c r="V608" t="s">
        <v>5699</v>
      </c>
      <c r="W608" t="s">
        <v>4964</v>
      </c>
      <c r="X608" t="s">
        <v>5466</v>
      </c>
      <c r="Y608" t="s">
        <v>5007</v>
      </c>
      <c r="Z608" t="s">
        <v>5097</v>
      </c>
      <c r="AA608" t="s">
        <v>4962</v>
      </c>
    </row>
    <row r="609" spans="1:27" x14ac:dyDescent="0.25">
      <c r="A609" t="s">
        <v>4263</v>
      </c>
      <c r="B609" s="8">
        <v>46042</v>
      </c>
      <c r="C609" t="s">
        <v>498</v>
      </c>
      <c r="E609" t="s">
        <v>857</v>
      </c>
      <c r="F609" t="s">
        <v>121</v>
      </c>
      <c r="G609">
        <v>4</v>
      </c>
      <c r="H609">
        <v>503.36</v>
      </c>
      <c r="I609">
        <v>20</v>
      </c>
      <c r="J609">
        <v>402.69</v>
      </c>
      <c r="K609">
        <v>1610.75</v>
      </c>
      <c r="L609">
        <v>1559.2</v>
      </c>
      <c r="M609">
        <v>51.55</v>
      </c>
      <c r="N609" t="s">
        <v>40</v>
      </c>
      <c r="O609" t="s">
        <v>24</v>
      </c>
      <c r="P609" t="s">
        <v>25</v>
      </c>
      <c r="Q609" s="9">
        <v>0.41249999999999998</v>
      </c>
      <c r="R609" t="s">
        <v>49</v>
      </c>
      <c r="V609" t="s">
        <v>5484</v>
      </c>
      <c r="W609" t="s">
        <v>4964</v>
      </c>
      <c r="X609" t="s">
        <v>5036</v>
      </c>
      <c r="Y609" t="s">
        <v>5007</v>
      </c>
      <c r="Z609" t="s">
        <v>5037</v>
      </c>
      <c r="AA609" t="s">
        <v>4962</v>
      </c>
    </row>
    <row r="610" spans="1:27" x14ac:dyDescent="0.25">
      <c r="A610" t="s">
        <v>2146</v>
      </c>
      <c r="B610" s="8">
        <v>46078</v>
      </c>
      <c r="C610" t="s">
        <v>1090</v>
      </c>
      <c r="D610" t="s">
        <v>247</v>
      </c>
      <c r="E610" t="s">
        <v>66</v>
      </c>
      <c r="F610" t="s">
        <v>495</v>
      </c>
      <c r="G610">
        <v>6</v>
      </c>
      <c r="H610">
        <v>322.24</v>
      </c>
      <c r="I610">
        <v>15</v>
      </c>
      <c r="J610">
        <v>290.02</v>
      </c>
      <c r="K610">
        <v>1643.42</v>
      </c>
      <c r="L610">
        <v>1629.18</v>
      </c>
      <c r="M610">
        <v>14.24</v>
      </c>
      <c r="N610" t="s">
        <v>40</v>
      </c>
      <c r="O610" t="s">
        <v>24</v>
      </c>
      <c r="P610" t="s">
        <v>55</v>
      </c>
      <c r="Q610" s="9">
        <v>0.85277777777777775</v>
      </c>
      <c r="R610" t="s">
        <v>49</v>
      </c>
      <c r="S610" t="s">
        <v>4897</v>
      </c>
      <c r="T610" t="s">
        <v>4887</v>
      </c>
      <c r="U610">
        <v>223.15</v>
      </c>
      <c r="V610" t="s">
        <v>5700</v>
      </c>
      <c r="W610" t="s">
        <v>4958</v>
      </c>
      <c r="X610" t="s">
        <v>5253</v>
      </c>
      <c r="Y610" t="s">
        <v>4960</v>
      </c>
      <c r="Z610" t="s">
        <v>5155</v>
      </c>
      <c r="AA610" t="s">
        <v>4962</v>
      </c>
    </row>
    <row r="611" spans="1:27" x14ac:dyDescent="0.25">
      <c r="A611" t="s">
        <v>3848</v>
      </c>
      <c r="B611" s="8">
        <v>46078</v>
      </c>
      <c r="C611" t="s">
        <v>1731</v>
      </c>
      <c r="D611" t="s">
        <v>269</v>
      </c>
      <c r="E611" t="s">
        <v>131</v>
      </c>
      <c r="F611" t="s">
        <v>132</v>
      </c>
      <c r="G611">
        <v>7</v>
      </c>
      <c r="H611">
        <v>170.2</v>
      </c>
      <c r="I611">
        <v>0</v>
      </c>
      <c r="J611">
        <v>0</v>
      </c>
      <c r="K611">
        <v>1191.4000000000001</v>
      </c>
      <c r="L611">
        <v>963.48</v>
      </c>
      <c r="M611">
        <v>227.92</v>
      </c>
      <c r="N611" t="s">
        <v>23</v>
      </c>
      <c r="O611" t="s">
        <v>24</v>
      </c>
      <c r="P611" t="s">
        <v>25</v>
      </c>
      <c r="Q611" s="9">
        <v>0.61111111111111116</v>
      </c>
      <c r="R611" t="s">
        <v>49</v>
      </c>
      <c r="S611" t="s">
        <v>4835</v>
      </c>
      <c r="T611" t="s">
        <v>4887</v>
      </c>
      <c r="U611">
        <v>155.55000000000001</v>
      </c>
      <c r="V611" t="s">
        <v>5701</v>
      </c>
      <c r="W611" t="s">
        <v>4958</v>
      </c>
      <c r="X611" t="s">
        <v>5593</v>
      </c>
      <c r="Y611" t="s">
        <v>5007</v>
      </c>
      <c r="Z611" t="s">
        <v>5076</v>
      </c>
      <c r="AA611" t="s">
        <v>5060</v>
      </c>
    </row>
    <row r="612" spans="1:27" x14ac:dyDescent="0.25">
      <c r="A612" t="s">
        <v>3698</v>
      </c>
      <c r="B612" s="8">
        <v>46077</v>
      </c>
      <c r="C612" t="s">
        <v>1731</v>
      </c>
      <c r="D612" t="s">
        <v>566</v>
      </c>
      <c r="E612" t="s">
        <v>808</v>
      </c>
      <c r="F612" t="s">
        <v>396</v>
      </c>
      <c r="G612">
        <v>3</v>
      </c>
      <c r="H612">
        <v>373.02</v>
      </c>
      <c r="I612">
        <v>0</v>
      </c>
      <c r="J612">
        <v>0</v>
      </c>
      <c r="K612">
        <v>1119.06</v>
      </c>
      <c r="L612">
        <v>766.47</v>
      </c>
      <c r="M612">
        <v>352.59</v>
      </c>
      <c r="N612" t="s">
        <v>23</v>
      </c>
      <c r="O612" t="s">
        <v>24</v>
      </c>
      <c r="P612" t="s">
        <v>33</v>
      </c>
      <c r="Q612" s="9">
        <v>0.72430555555555554</v>
      </c>
      <c r="R612" t="s">
        <v>49</v>
      </c>
      <c r="S612" t="s">
        <v>4767</v>
      </c>
      <c r="T612" t="s">
        <v>4752</v>
      </c>
      <c r="U612">
        <v>328.59</v>
      </c>
      <c r="V612" t="s">
        <v>5701</v>
      </c>
      <c r="W612" t="s">
        <v>4958</v>
      </c>
      <c r="X612" t="s">
        <v>5702</v>
      </c>
      <c r="Y612" t="s">
        <v>4960</v>
      </c>
      <c r="Z612" t="s">
        <v>5703</v>
      </c>
      <c r="AA612" t="s">
        <v>4962</v>
      </c>
    </row>
    <row r="613" spans="1:27" x14ac:dyDescent="0.25">
      <c r="A613" t="s">
        <v>3549</v>
      </c>
      <c r="B613" s="8">
        <v>46008</v>
      </c>
      <c r="C613" t="s">
        <v>1731</v>
      </c>
      <c r="D613" t="s">
        <v>1305</v>
      </c>
      <c r="E613" t="s">
        <v>171</v>
      </c>
      <c r="F613" t="s">
        <v>772</v>
      </c>
      <c r="G613">
        <v>3</v>
      </c>
      <c r="H613">
        <v>550.96</v>
      </c>
      <c r="I613">
        <v>0</v>
      </c>
      <c r="J613">
        <v>0</v>
      </c>
      <c r="K613">
        <v>1652.88</v>
      </c>
      <c r="L613">
        <v>1120.74</v>
      </c>
      <c r="M613">
        <v>532.14</v>
      </c>
      <c r="N613" t="s">
        <v>68</v>
      </c>
      <c r="O613" t="s">
        <v>24</v>
      </c>
      <c r="P613" t="s">
        <v>25</v>
      </c>
      <c r="Q613" s="9">
        <v>0.74722222222222223</v>
      </c>
      <c r="R613" t="s">
        <v>49</v>
      </c>
      <c r="S613" t="s">
        <v>4911</v>
      </c>
      <c r="T613" t="s">
        <v>4908</v>
      </c>
      <c r="U613">
        <v>490.22</v>
      </c>
      <c r="V613" t="s">
        <v>5701</v>
      </c>
      <c r="W613" t="s">
        <v>4958</v>
      </c>
      <c r="X613" t="s">
        <v>5618</v>
      </c>
      <c r="Y613" t="s">
        <v>5011</v>
      </c>
      <c r="Z613" t="s">
        <v>4974</v>
      </c>
      <c r="AA613" t="s">
        <v>4962</v>
      </c>
    </row>
    <row r="614" spans="1:27" x14ac:dyDescent="0.25">
      <c r="A614" t="s">
        <v>2564</v>
      </c>
      <c r="B614" s="8">
        <v>46024</v>
      </c>
      <c r="C614" t="s">
        <v>2565</v>
      </c>
      <c r="D614" t="s">
        <v>708</v>
      </c>
      <c r="E614" t="s">
        <v>355</v>
      </c>
      <c r="F614" t="s">
        <v>356</v>
      </c>
      <c r="G614">
        <v>1</v>
      </c>
      <c r="H614">
        <v>474.19</v>
      </c>
      <c r="I614">
        <v>0</v>
      </c>
      <c r="J614">
        <v>0</v>
      </c>
      <c r="K614">
        <v>545.32000000000005</v>
      </c>
      <c r="L614">
        <v>343.89</v>
      </c>
      <c r="M614">
        <v>201.43</v>
      </c>
      <c r="N614" t="s">
        <v>40</v>
      </c>
      <c r="O614" t="s">
        <v>24</v>
      </c>
      <c r="P614" t="s">
        <v>25</v>
      </c>
      <c r="Q614" s="9">
        <v>0.89930555555555558</v>
      </c>
      <c r="R614" t="s">
        <v>27</v>
      </c>
      <c r="S614" t="s">
        <v>4751</v>
      </c>
      <c r="T614" t="s">
        <v>4752</v>
      </c>
      <c r="U614">
        <v>474.19</v>
      </c>
      <c r="V614" t="s">
        <v>5704</v>
      </c>
      <c r="W614" t="s">
        <v>4964</v>
      </c>
      <c r="X614" t="s">
        <v>5205</v>
      </c>
      <c r="Y614" t="s">
        <v>4960</v>
      </c>
      <c r="Z614" t="s">
        <v>5204</v>
      </c>
      <c r="AA614" t="s">
        <v>4962</v>
      </c>
    </row>
    <row r="615" spans="1:27" x14ac:dyDescent="0.25">
      <c r="A615" t="s">
        <v>2020</v>
      </c>
      <c r="B615" s="8">
        <v>46297</v>
      </c>
      <c r="C615" t="s">
        <v>1826</v>
      </c>
      <c r="D615" t="s">
        <v>714</v>
      </c>
      <c r="E615" t="s">
        <v>343</v>
      </c>
      <c r="F615" t="s">
        <v>344</v>
      </c>
      <c r="G615">
        <v>4</v>
      </c>
      <c r="H615">
        <v>161.03</v>
      </c>
      <c r="I615">
        <v>10</v>
      </c>
      <c r="J615">
        <v>64.41</v>
      </c>
      <c r="K615">
        <v>579.71</v>
      </c>
      <c r="L615">
        <v>496.96</v>
      </c>
      <c r="M615">
        <v>82.75</v>
      </c>
      <c r="N615" t="s">
        <v>133</v>
      </c>
      <c r="O615" t="s">
        <v>24</v>
      </c>
      <c r="P615" t="s">
        <v>55</v>
      </c>
      <c r="Q615" s="9">
        <v>0.59791666666666665</v>
      </c>
      <c r="R615" t="s">
        <v>49</v>
      </c>
      <c r="S615" t="s">
        <v>4653</v>
      </c>
      <c r="T615" t="s">
        <v>4672</v>
      </c>
      <c r="U615">
        <v>161.03</v>
      </c>
      <c r="V615" t="s">
        <v>5705</v>
      </c>
      <c r="W615" t="s">
        <v>4968</v>
      </c>
      <c r="X615" t="s">
        <v>5445</v>
      </c>
      <c r="Y615" t="s">
        <v>4977</v>
      </c>
      <c r="Z615" t="s">
        <v>5446</v>
      </c>
      <c r="AA615" t="s">
        <v>4962</v>
      </c>
    </row>
    <row r="616" spans="1:27" x14ac:dyDescent="0.25">
      <c r="A616" t="s">
        <v>4000</v>
      </c>
      <c r="B616" s="8">
        <v>46296</v>
      </c>
      <c r="C616" t="s">
        <v>1813</v>
      </c>
      <c r="D616" t="s">
        <v>275</v>
      </c>
      <c r="E616" t="s">
        <v>771</v>
      </c>
      <c r="F616" t="s">
        <v>568</v>
      </c>
      <c r="G616">
        <v>3</v>
      </c>
      <c r="H616">
        <v>51.33</v>
      </c>
      <c r="I616">
        <v>20</v>
      </c>
      <c r="J616">
        <v>30.8</v>
      </c>
      <c r="K616">
        <v>141.66999999999999</v>
      </c>
      <c r="L616">
        <v>112.44</v>
      </c>
      <c r="M616">
        <v>29.23</v>
      </c>
      <c r="N616" t="s">
        <v>40</v>
      </c>
      <c r="O616" t="s">
        <v>24</v>
      </c>
      <c r="P616" t="s">
        <v>25</v>
      </c>
      <c r="Q616" s="9">
        <v>0.53402777777777777</v>
      </c>
      <c r="R616" t="s">
        <v>27</v>
      </c>
      <c r="S616" t="s">
        <v>4760</v>
      </c>
      <c r="T616" t="s">
        <v>4752</v>
      </c>
      <c r="U616">
        <v>51.33</v>
      </c>
      <c r="V616" t="s">
        <v>5706</v>
      </c>
      <c r="W616" t="s">
        <v>4964</v>
      </c>
      <c r="X616" t="s">
        <v>5707</v>
      </c>
      <c r="Y616" t="s">
        <v>4966</v>
      </c>
      <c r="Z616" t="s">
        <v>4978</v>
      </c>
      <c r="AA616" t="s">
        <v>4962</v>
      </c>
    </row>
    <row r="617" spans="1:27" x14ac:dyDescent="0.25">
      <c r="A617" t="s">
        <v>2258</v>
      </c>
      <c r="B617" s="8">
        <v>46076</v>
      </c>
      <c r="C617" t="s">
        <v>2259</v>
      </c>
      <c r="D617" t="s">
        <v>882</v>
      </c>
      <c r="E617" t="s">
        <v>390</v>
      </c>
      <c r="F617" t="s">
        <v>391</v>
      </c>
      <c r="G617">
        <v>3</v>
      </c>
      <c r="H617">
        <v>262.77</v>
      </c>
      <c r="I617">
        <v>20</v>
      </c>
      <c r="J617">
        <v>157.66</v>
      </c>
      <c r="K617">
        <v>630.65</v>
      </c>
      <c r="L617">
        <v>583.91999999999996</v>
      </c>
      <c r="M617">
        <v>46.73</v>
      </c>
      <c r="N617" t="s">
        <v>4971</v>
      </c>
      <c r="O617" t="s">
        <v>24</v>
      </c>
      <c r="P617" t="s">
        <v>25</v>
      </c>
      <c r="Q617" s="9">
        <v>0.88611111111111107</v>
      </c>
      <c r="R617" t="s">
        <v>49</v>
      </c>
      <c r="S617" t="s">
        <v>4768</v>
      </c>
      <c r="T617" t="s">
        <v>4752</v>
      </c>
      <c r="U617">
        <v>262.77</v>
      </c>
      <c r="V617" t="s">
        <v>5708</v>
      </c>
      <c r="W617" t="s">
        <v>4964</v>
      </c>
      <c r="X617" t="s">
        <v>5373</v>
      </c>
      <c r="Y617" t="s">
        <v>4966</v>
      </c>
      <c r="Z617" t="s">
        <v>5323</v>
      </c>
      <c r="AA617" t="s">
        <v>4962</v>
      </c>
    </row>
    <row r="618" spans="1:27" x14ac:dyDescent="0.25">
      <c r="A618" t="s">
        <v>3737</v>
      </c>
      <c r="B618" s="8">
        <v>46076</v>
      </c>
      <c r="C618" t="s">
        <v>2033</v>
      </c>
      <c r="D618" t="s">
        <v>802</v>
      </c>
      <c r="E618" t="s">
        <v>1066</v>
      </c>
      <c r="F618" t="s">
        <v>2141</v>
      </c>
      <c r="G618">
        <v>3</v>
      </c>
      <c r="H618">
        <v>328.22</v>
      </c>
      <c r="I618">
        <v>5</v>
      </c>
      <c r="J618">
        <v>49.23</v>
      </c>
      <c r="K618">
        <v>935.43</v>
      </c>
      <c r="L618">
        <v>752.07</v>
      </c>
      <c r="M618">
        <v>183.36</v>
      </c>
      <c r="N618" t="s">
        <v>47</v>
      </c>
      <c r="O618" t="s">
        <v>24</v>
      </c>
      <c r="P618" t="s">
        <v>25</v>
      </c>
      <c r="Q618" s="9">
        <v>0.60902777777777772</v>
      </c>
      <c r="R618" t="s">
        <v>49</v>
      </c>
      <c r="S618" t="s">
        <v>4850</v>
      </c>
      <c r="T618" t="s">
        <v>4847</v>
      </c>
      <c r="U618">
        <v>298.68</v>
      </c>
      <c r="V618" t="s">
        <v>5709</v>
      </c>
      <c r="W618" t="s">
        <v>4958</v>
      </c>
      <c r="X618" t="s">
        <v>5630</v>
      </c>
      <c r="Y618" t="s">
        <v>4960</v>
      </c>
      <c r="Z618" t="s">
        <v>5120</v>
      </c>
      <c r="AA618" t="s">
        <v>4962</v>
      </c>
    </row>
    <row r="619" spans="1:27" x14ac:dyDescent="0.25">
      <c r="A619" t="s">
        <v>4279</v>
      </c>
      <c r="B619" s="8">
        <v>46011</v>
      </c>
      <c r="C619" t="s">
        <v>2033</v>
      </c>
      <c r="D619" t="s">
        <v>1194</v>
      </c>
      <c r="E619" t="s">
        <v>102</v>
      </c>
      <c r="F619" t="s">
        <v>103</v>
      </c>
      <c r="G619">
        <v>3</v>
      </c>
      <c r="H619">
        <v>112.64</v>
      </c>
      <c r="I619">
        <v>0</v>
      </c>
      <c r="J619">
        <v>0</v>
      </c>
      <c r="K619">
        <v>388.61</v>
      </c>
      <c r="L619">
        <v>278.88</v>
      </c>
      <c r="M619">
        <v>109.73</v>
      </c>
      <c r="N619" t="s">
        <v>133</v>
      </c>
      <c r="O619" t="s">
        <v>24</v>
      </c>
      <c r="P619" t="s">
        <v>25</v>
      </c>
      <c r="Q619" s="9">
        <v>0.57499999999999996</v>
      </c>
      <c r="R619" t="s">
        <v>27</v>
      </c>
      <c r="S619" t="s">
        <v>4896</v>
      </c>
      <c r="T619" t="s">
        <v>4887</v>
      </c>
      <c r="U619">
        <v>109.69</v>
      </c>
      <c r="V619" t="s">
        <v>5709</v>
      </c>
      <c r="W619" t="s">
        <v>4958</v>
      </c>
      <c r="X619" t="s">
        <v>5510</v>
      </c>
      <c r="Y619" t="s">
        <v>4966</v>
      </c>
      <c r="Z619" t="s">
        <v>5511</v>
      </c>
      <c r="AA619" t="s">
        <v>4962</v>
      </c>
    </row>
    <row r="620" spans="1:27" x14ac:dyDescent="0.25">
      <c r="A620" t="s">
        <v>838</v>
      </c>
      <c r="B620" s="8">
        <v>46005</v>
      </c>
      <c r="C620" t="s">
        <v>839</v>
      </c>
      <c r="D620" t="s">
        <v>20</v>
      </c>
      <c r="E620" t="s">
        <v>840</v>
      </c>
      <c r="F620" t="s">
        <v>841</v>
      </c>
      <c r="G620">
        <v>4</v>
      </c>
      <c r="H620">
        <v>416.08</v>
      </c>
      <c r="I620">
        <v>20</v>
      </c>
      <c r="J620">
        <v>332.86</v>
      </c>
      <c r="K620">
        <v>1531.18</v>
      </c>
      <c r="L620">
        <v>1278.56</v>
      </c>
      <c r="M620">
        <v>252.62</v>
      </c>
      <c r="N620" t="s">
        <v>4971</v>
      </c>
      <c r="O620" t="s">
        <v>24</v>
      </c>
      <c r="P620" t="s">
        <v>55</v>
      </c>
      <c r="Q620" s="9">
        <v>0.4152777777777778</v>
      </c>
      <c r="R620" t="s">
        <v>27</v>
      </c>
      <c r="S620" t="s">
        <v>4928</v>
      </c>
      <c r="T620" t="s">
        <v>4908</v>
      </c>
      <c r="U620">
        <v>416.08</v>
      </c>
      <c r="V620" t="s">
        <v>5710</v>
      </c>
      <c r="W620" t="s">
        <v>4968</v>
      </c>
      <c r="X620" t="s">
        <v>5299</v>
      </c>
      <c r="Y620" t="s">
        <v>4977</v>
      </c>
      <c r="Z620" t="s">
        <v>5300</v>
      </c>
      <c r="AA620" t="s">
        <v>5060</v>
      </c>
    </row>
    <row r="621" spans="1:27" x14ac:dyDescent="0.25">
      <c r="A621" t="s">
        <v>3296</v>
      </c>
      <c r="B621" s="8">
        <v>46083</v>
      </c>
      <c r="C621" t="s">
        <v>2069</v>
      </c>
      <c r="D621" t="s">
        <v>1156</v>
      </c>
      <c r="E621" t="s">
        <v>221</v>
      </c>
      <c r="F621" t="s">
        <v>1472</v>
      </c>
      <c r="G621">
        <v>5</v>
      </c>
      <c r="H621">
        <v>147.72</v>
      </c>
      <c r="I621">
        <v>10</v>
      </c>
      <c r="J621">
        <v>73.86</v>
      </c>
      <c r="K621">
        <v>664.74</v>
      </c>
      <c r="L621">
        <v>546.04999999999995</v>
      </c>
      <c r="M621">
        <v>118.69</v>
      </c>
      <c r="N621" t="s">
        <v>47</v>
      </c>
      <c r="O621" t="s">
        <v>24</v>
      </c>
      <c r="P621" t="s">
        <v>55</v>
      </c>
      <c r="Q621" s="9">
        <v>0.42986111111111114</v>
      </c>
      <c r="R621" t="s">
        <v>49</v>
      </c>
      <c r="S621" t="s">
        <v>4755</v>
      </c>
      <c r="T621" t="s">
        <v>4752</v>
      </c>
      <c r="U621">
        <v>147.72</v>
      </c>
      <c r="V621" t="s">
        <v>5711</v>
      </c>
      <c r="W621" t="s">
        <v>4968</v>
      </c>
      <c r="X621" t="s">
        <v>5294</v>
      </c>
      <c r="Y621" t="s">
        <v>4966</v>
      </c>
      <c r="Z621" t="s">
        <v>5019</v>
      </c>
      <c r="AA621" t="s">
        <v>4962</v>
      </c>
    </row>
    <row r="622" spans="1:27" x14ac:dyDescent="0.25">
      <c r="A622" t="s">
        <v>3314</v>
      </c>
      <c r="B622" s="8">
        <v>45881</v>
      </c>
      <c r="C622" t="s">
        <v>191</v>
      </c>
      <c r="D622" t="s">
        <v>296</v>
      </c>
      <c r="E622" t="s">
        <v>1169</v>
      </c>
      <c r="F622" t="s">
        <v>892</v>
      </c>
      <c r="G622">
        <v>2</v>
      </c>
      <c r="H622">
        <v>507.5</v>
      </c>
      <c r="I622">
        <v>0</v>
      </c>
      <c r="J622">
        <v>0</v>
      </c>
      <c r="K622">
        <v>1015</v>
      </c>
      <c r="L622">
        <v>726.58</v>
      </c>
      <c r="M622">
        <v>288.42</v>
      </c>
      <c r="N622" t="s">
        <v>23</v>
      </c>
      <c r="O622" t="s">
        <v>24</v>
      </c>
      <c r="P622" t="s">
        <v>25</v>
      </c>
      <c r="Q622" s="9">
        <v>0.40277777777777779</v>
      </c>
      <c r="R622" t="s">
        <v>49</v>
      </c>
      <c r="S622" t="s">
        <v>4780</v>
      </c>
      <c r="T622" t="s">
        <v>4776</v>
      </c>
      <c r="U622">
        <v>507.5</v>
      </c>
      <c r="V622" t="s">
        <v>5304</v>
      </c>
      <c r="W622" t="s">
        <v>4968</v>
      </c>
      <c r="X622" t="s">
        <v>5669</v>
      </c>
      <c r="Y622" t="s">
        <v>4970</v>
      </c>
      <c r="Z622" t="s">
        <v>5628</v>
      </c>
      <c r="AA622" t="s">
        <v>5060</v>
      </c>
    </row>
    <row r="623" spans="1:27" x14ac:dyDescent="0.25">
      <c r="A623" t="s">
        <v>859</v>
      </c>
      <c r="B623" s="8">
        <v>46074</v>
      </c>
      <c r="C623" t="s">
        <v>860</v>
      </c>
      <c r="D623" t="s">
        <v>666</v>
      </c>
      <c r="E623" t="s">
        <v>791</v>
      </c>
      <c r="F623" t="s">
        <v>861</v>
      </c>
      <c r="G623">
        <v>2</v>
      </c>
      <c r="H623">
        <v>372.61</v>
      </c>
      <c r="I623">
        <v>20</v>
      </c>
      <c r="J623">
        <v>149.04</v>
      </c>
      <c r="K623">
        <v>685.61</v>
      </c>
      <c r="L623">
        <v>639.82000000000005</v>
      </c>
      <c r="M623">
        <v>45.79</v>
      </c>
      <c r="N623" t="s">
        <v>68</v>
      </c>
      <c r="O623" t="s">
        <v>24</v>
      </c>
      <c r="P623" t="s">
        <v>55</v>
      </c>
      <c r="Q623" s="9">
        <v>0.87152777777777779</v>
      </c>
      <c r="R623" t="s">
        <v>27</v>
      </c>
      <c r="S623" t="s">
        <v>4883</v>
      </c>
      <c r="T623" t="s">
        <v>4864</v>
      </c>
      <c r="U623">
        <v>372.61</v>
      </c>
      <c r="V623" t="s">
        <v>5712</v>
      </c>
      <c r="W623" t="s">
        <v>4968</v>
      </c>
      <c r="X623" t="s">
        <v>5484</v>
      </c>
      <c r="Y623" t="s">
        <v>4966</v>
      </c>
      <c r="Z623" t="s">
        <v>5587</v>
      </c>
      <c r="AA623" t="s">
        <v>4992</v>
      </c>
    </row>
    <row r="624" spans="1:27" x14ac:dyDescent="0.25">
      <c r="A624" t="s">
        <v>673</v>
      </c>
      <c r="B624" s="8">
        <v>46073</v>
      </c>
      <c r="C624" t="s">
        <v>674</v>
      </c>
      <c r="D624" t="s">
        <v>384</v>
      </c>
      <c r="E624" t="s">
        <v>675</v>
      </c>
      <c r="F624" t="s">
        <v>676</v>
      </c>
      <c r="G624">
        <v>3</v>
      </c>
      <c r="H624">
        <v>389.61</v>
      </c>
      <c r="I624">
        <v>0</v>
      </c>
      <c r="J624">
        <v>0</v>
      </c>
      <c r="K624">
        <v>1168.83</v>
      </c>
      <c r="L624">
        <v>1008.21</v>
      </c>
      <c r="M624">
        <v>160.62</v>
      </c>
      <c r="N624" t="s">
        <v>47</v>
      </c>
      <c r="O624" t="s">
        <v>24</v>
      </c>
      <c r="P624" t="s">
        <v>55</v>
      </c>
      <c r="Q624" s="9">
        <v>0.50277777777777777</v>
      </c>
      <c r="R624" t="s">
        <v>49</v>
      </c>
      <c r="S624" t="s">
        <v>4835</v>
      </c>
      <c r="T624" t="s">
        <v>4828</v>
      </c>
      <c r="U624">
        <v>389.61</v>
      </c>
      <c r="V624" t="s">
        <v>5713</v>
      </c>
      <c r="W624" t="s">
        <v>4968</v>
      </c>
      <c r="X624" t="s">
        <v>5085</v>
      </c>
      <c r="Y624" t="s">
        <v>4966</v>
      </c>
      <c r="Z624" t="s">
        <v>5486</v>
      </c>
      <c r="AA624" t="s">
        <v>4992</v>
      </c>
    </row>
    <row r="625" spans="1:27" x14ac:dyDescent="0.25">
      <c r="A625" t="s">
        <v>1134</v>
      </c>
      <c r="B625" s="8">
        <v>46014</v>
      </c>
      <c r="C625" t="s">
        <v>674</v>
      </c>
      <c r="D625" t="s">
        <v>326</v>
      </c>
      <c r="E625" t="s">
        <v>488</v>
      </c>
      <c r="F625" t="s">
        <v>489</v>
      </c>
      <c r="G625">
        <v>2</v>
      </c>
      <c r="H625">
        <v>400.33</v>
      </c>
      <c r="I625">
        <v>5</v>
      </c>
      <c r="J625">
        <v>40.03</v>
      </c>
      <c r="K625">
        <v>760.63</v>
      </c>
      <c r="L625">
        <v>681.8</v>
      </c>
      <c r="M625">
        <v>78.83</v>
      </c>
      <c r="N625" t="s">
        <v>47</v>
      </c>
      <c r="O625" t="s">
        <v>24</v>
      </c>
      <c r="P625" t="s">
        <v>25</v>
      </c>
      <c r="Q625" s="9">
        <v>0.6430555555555556</v>
      </c>
      <c r="R625" t="s">
        <v>49</v>
      </c>
      <c r="S625" t="s">
        <v>4859</v>
      </c>
      <c r="T625" t="s">
        <v>4847</v>
      </c>
      <c r="U625">
        <v>400.33</v>
      </c>
      <c r="V625" t="s">
        <v>5713</v>
      </c>
      <c r="W625" t="s">
        <v>4968</v>
      </c>
      <c r="X625" t="s">
        <v>5338</v>
      </c>
      <c r="Y625" t="s">
        <v>5011</v>
      </c>
      <c r="Z625" t="s">
        <v>5339</v>
      </c>
      <c r="AA625" t="s">
        <v>4962</v>
      </c>
    </row>
    <row r="626" spans="1:27" x14ac:dyDescent="0.25">
      <c r="A626" t="s">
        <v>3125</v>
      </c>
      <c r="B626" s="8">
        <v>46040</v>
      </c>
      <c r="C626" t="s">
        <v>3126</v>
      </c>
      <c r="D626" t="s">
        <v>107</v>
      </c>
      <c r="E626" t="s">
        <v>1403</v>
      </c>
      <c r="F626" t="s">
        <v>1404</v>
      </c>
      <c r="G626">
        <v>6</v>
      </c>
      <c r="H626">
        <v>65.36</v>
      </c>
      <c r="I626">
        <v>0</v>
      </c>
      <c r="J626">
        <v>0</v>
      </c>
      <c r="K626">
        <v>450.98</v>
      </c>
      <c r="L626">
        <v>288.89999999999998</v>
      </c>
      <c r="M626">
        <v>162.08000000000001</v>
      </c>
      <c r="N626" t="s">
        <v>40</v>
      </c>
      <c r="O626" t="s">
        <v>24</v>
      </c>
      <c r="P626" t="s">
        <v>55</v>
      </c>
      <c r="Q626" s="9">
        <v>0.38124999999999998</v>
      </c>
      <c r="R626" t="s">
        <v>27</v>
      </c>
      <c r="S626" t="s">
        <v>4683</v>
      </c>
      <c r="T626" t="s">
        <v>4672</v>
      </c>
      <c r="U626">
        <v>59.92</v>
      </c>
      <c r="V626" t="s">
        <v>5714</v>
      </c>
      <c r="W626" t="s">
        <v>4958</v>
      </c>
      <c r="X626" t="s">
        <v>5559</v>
      </c>
      <c r="Y626" t="s">
        <v>5007</v>
      </c>
      <c r="Z626" t="s">
        <v>5560</v>
      </c>
      <c r="AA626" t="s">
        <v>5060</v>
      </c>
    </row>
    <row r="627" spans="1:27" x14ac:dyDescent="0.25">
      <c r="A627" t="s">
        <v>3835</v>
      </c>
      <c r="B627" s="8">
        <v>46073</v>
      </c>
      <c r="C627" t="s">
        <v>2811</v>
      </c>
      <c r="D627" t="s">
        <v>856</v>
      </c>
      <c r="E627" t="s">
        <v>1413</v>
      </c>
      <c r="F627" t="s">
        <v>2803</v>
      </c>
      <c r="G627">
        <v>4</v>
      </c>
      <c r="H627">
        <v>275.70999999999998</v>
      </c>
      <c r="I627">
        <v>15</v>
      </c>
      <c r="J627">
        <v>165.43</v>
      </c>
      <c r="K627">
        <v>937.41</v>
      </c>
      <c r="L627">
        <v>825.2</v>
      </c>
      <c r="M627">
        <v>112.21</v>
      </c>
      <c r="N627" t="s">
        <v>23</v>
      </c>
      <c r="O627" t="s">
        <v>24</v>
      </c>
      <c r="P627" t="s">
        <v>25</v>
      </c>
      <c r="Q627" s="9">
        <v>0.50347222222222221</v>
      </c>
      <c r="R627" t="s">
        <v>49</v>
      </c>
      <c r="S627" t="s">
        <v>4825</v>
      </c>
      <c r="T627" t="s">
        <v>4805</v>
      </c>
      <c r="U627">
        <v>275.70999999999998</v>
      </c>
      <c r="V627" t="s">
        <v>5715</v>
      </c>
      <c r="W627" t="s">
        <v>4968</v>
      </c>
      <c r="X627" t="s">
        <v>5309</v>
      </c>
      <c r="Y627" t="s">
        <v>5018</v>
      </c>
      <c r="Z627" t="s">
        <v>5310</v>
      </c>
      <c r="AA627" t="s">
        <v>4962</v>
      </c>
    </row>
    <row r="628" spans="1:27" x14ac:dyDescent="0.25">
      <c r="A628" t="s">
        <v>4029</v>
      </c>
      <c r="B628" s="8">
        <v>46174</v>
      </c>
      <c r="C628" t="s">
        <v>1326</v>
      </c>
      <c r="D628" t="s">
        <v>765</v>
      </c>
      <c r="E628" t="s">
        <v>198</v>
      </c>
      <c r="F628" t="s">
        <v>694</v>
      </c>
      <c r="G628">
        <v>1</v>
      </c>
      <c r="H628">
        <v>340.25</v>
      </c>
      <c r="I628">
        <v>20</v>
      </c>
      <c r="J628">
        <v>68.05</v>
      </c>
      <c r="K628">
        <v>272.2</v>
      </c>
      <c r="L628">
        <v>263.85000000000002</v>
      </c>
      <c r="M628">
        <v>8.35</v>
      </c>
      <c r="N628" t="s">
        <v>133</v>
      </c>
      <c r="O628" t="s">
        <v>24</v>
      </c>
      <c r="P628" t="s">
        <v>25</v>
      </c>
      <c r="Q628" s="9">
        <v>0.53125</v>
      </c>
      <c r="R628" t="s">
        <v>49</v>
      </c>
      <c r="S628" t="s">
        <v>4811</v>
      </c>
      <c r="T628" t="s">
        <v>4805</v>
      </c>
      <c r="U628">
        <v>340.25</v>
      </c>
      <c r="V628" t="s">
        <v>5716</v>
      </c>
      <c r="W628" t="s">
        <v>4964</v>
      </c>
      <c r="X628" t="s">
        <v>5096</v>
      </c>
      <c r="Y628" t="s">
        <v>4960</v>
      </c>
      <c r="Z628" t="s">
        <v>5097</v>
      </c>
      <c r="AA628" t="s">
        <v>4962</v>
      </c>
    </row>
    <row r="629" spans="1:27" x14ac:dyDescent="0.25">
      <c r="A629" t="s">
        <v>1325</v>
      </c>
      <c r="B629" s="8">
        <v>46009</v>
      </c>
      <c r="C629" t="s">
        <v>1326</v>
      </c>
      <c r="D629" t="s">
        <v>399</v>
      </c>
      <c r="E629" t="s">
        <v>808</v>
      </c>
      <c r="F629" t="s">
        <v>193</v>
      </c>
      <c r="G629">
        <v>4</v>
      </c>
      <c r="H629">
        <v>99.93</v>
      </c>
      <c r="I629">
        <v>0</v>
      </c>
      <c r="J629">
        <v>0</v>
      </c>
      <c r="K629">
        <v>399.72</v>
      </c>
      <c r="L629">
        <v>344.2</v>
      </c>
      <c r="M629">
        <v>55.52</v>
      </c>
      <c r="N629" t="s">
        <v>68</v>
      </c>
      <c r="O629" t="s">
        <v>24</v>
      </c>
      <c r="P629" t="s">
        <v>25</v>
      </c>
      <c r="Q629" s="9">
        <v>0.87916666666666665</v>
      </c>
      <c r="R629" t="s">
        <v>49</v>
      </c>
      <c r="S629" t="s">
        <v>4693</v>
      </c>
      <c r="T629" t="s">
        <v>4672</v>
      </c>
      <c r="U629">
        <v>99.93</v>
      </c>
      <c r="V629" t="s">
        <v>5716</v>
      </c>
      <c r="W629" t="s">
        <v>4964</v>
      </c>
      <c r="X629" t="s">
        <v>5717</v>
      </c>
      <c r="Y629" t="s">
        <v>5007</v>
      </c>
      <c r="Z629" t="s">
        <v>5703</v>
      </c>
      <c r="AA629" t="s">
        <v>4962</v>
      </c>
    </row>
    <row r="630" spans="1:27" x14ac:dyDescent="0.25">
      <c r="A630" t="s">
        <v>4315</v>
      </c>
      <c r="B630" s="8">
        <v>46073</v>
      </c>
      <c r="C630" t="s">
        <v>2364</v>
      </c>
      <c r="D630" t="s">
        <v>605</v>
      </c>
      <c r="E630" t="s">
        <v>238</v>
      </c>
      <c r="F630" t="s">
        <v>471</v>
      </c>
      <c r="G630">
        <v>6</v>
      </c>
      <c r="H630">
        <v>82.69</v>
      </c>
      <c r="I630">
        <v>20</v>
      </c>
      <c r="J630">
        <v>99.23</v>
      </c>
      <c r="K630">
        <v>396.91</v>
      </c>
      <c r="L630">
        <v>372.84</v>
      </c>
      <c r="M630">
        <v>24.07</v>
      </c>
      <c r="N630" t="s">
        <v>23</v>
      </c>
      <c r="O630" t="s">
        <v>24</v>
      </c>
      <c r="P630" t="s">
        <v>25</v>
      </c>
      <c r="Q630" s="9">
        <v>0.54861111111111116</v>
      </c>
      <c r="R630" t="s">
        <v>49</v>
      </c>
      <c r="S630" t="s">
        <v>4851</v>
      </c>
      <c r="T630" t="s">
        <v>4847</v>
      </c>
      <c r="U630">
        <v>75.680000000000007</v>
      </c>
      <c r="V630" t="s">
        <v>5718</v>
      </c>
      <c r="W630" t="s">
        <v>4958</v>
      </c>
      <c r="X630" t="s">
        <v>5376</v>
      </c>
      <c r="Y630" t="s">
        <v>4970</v>
      </c>
      <c r="Z630" t="s">
        <v>5073</v>
      </c>
      <c r="AA630" t="s">
        <v>4962</v>
      </c>
    </row>
    <row r="631" spans="1:27" x14ac:dyDescent="0.25">
      <c r="A631" t="s">
        <v>4091</v>
      </c>
      <c r="B631" s="8">
        <v>46068</v>
      </c>
      <c r="C631" t="s">
        <v>3030</v>
      </c>
      <c r="D631" t="s">
        <v>52</v>
      </c>
      <c r="E631" t="s">
        <v>1233</v>
      </c>
      <c r="F631" t="s">
        <v>929</v>
      </c>
      <c r="G631">
        <v>4</v>
      </c>
      <c r="H631">
        <v>313.47000000000003</v>
      </c>
      <c r="I631">
        <v>5</v>
      </c>
      <c r="J631">
        <v>62.69</v>
      </c>
      <c r="K631">
        <v>1369.87</v>
      </c>
      <c r="L631">
        <v>984.48</v>
      </c>
      <c r="M631">
        <v>385.39</v>
      </c>
      <c r="N631" t="s">
        <v>40</v>
      </c>
      <c r="O631" t="s">
        <v>24</v>
      </c>
      <c r="P631" t="s">
        <v>25</v>
      </c>
      <c r="Q631" s="9">
        <v>0.84166666666666667</v>
      </c>
      <c r="R631" t="s">
        <v>27</v>
      </c>
      <c r="S631" t="s">
        <v>4701</v>
      </c>
      <c r="T631" t="s">
        <v>4672</v>
      </c>
      <c r="U631">
        <v>313.47000000000003</v>
      </c>
      <c r="V631" t="s">
        <v>5658</v>
      </c>
      <c r="W631" t="s">
        <v>4968</v>
      </c>
      <c r="X631" t="s">
        <v>5289</v>
      </c>
      <c r="Y631" t="s">
        <v>4970</v>
      </c>
      <c r="Z631" t="s">
        <v>5290</v>
      </c>
      <c r="AA631" t="s">
        <v>4962</v>
      </c>
    </row>
    <row r="632" spans="1:27" x14ac:dyDescent="0.25">
      <c r="A632" t="s">
        <v>2581</v>
      </c>
      <c r="B632" s="8">
        <v>46070</v>
      </c>
      <c r="C632" t="s">
        <v>2582</v>
      </c>
      <c r="D632" t="s">
        <v>164</v>
      </c>
      <c r="E632" t="s">
        <v>192</v>
      </c>
      <c r="F632" t="s">
        <v>227</v>
      </c>
      <c r="G632">
        <v>5</v>
      </c>
      <c r="H632">
        <v>213.78</v>
      </c>
      <c r="I632">
        <v>0</v>
      </c>
      <c r="J632">
        <v>0</v>
      </c>
      <c r="K632">
        <v>1068.9000000000001</v>
      </c>
      <c r="L632">
        <v>767.1</v>
      </c>
      <c r="M632">
        <v>301.8</v>
      </c>
      <c r="N632" t="s">
        <v>4971</v>
      </c>
      <c r="O632" t="s">
        <v>24</v>
      </c>
      <c r="P632" t="s">
        <v>25</v>
      </c>
      <c r="Q632" s="9">
        <v>0.48402777777777778</v>
      </c>
      <c r="R632" t="s">
        <v>49</v>
      </c>
      <c r="S632" t="s">
        <v>4861</v>
      </c>
      <c r="T632" t="s">
        <v>4847</v>
      </c>
      <c r="U632">
        <v>191.13</v>
      </c>
      <c r="V632" t="s">
        <v>5719</v>
      </c>
      <c r="W632" t="s">
        <v>4958</v>
      </c>
      <c r="X632" t="s">
        <v>5283</v>
      </c>
      <c r="Y632" t="s">
        <v>5011</v>
      </c>
      <c r="Z632" t="s">
        <v>5284</v>
      </c>
      <c r="AA632" t="s">
        <v>4962</v>
      </c>
    </row>
    <row r="633" spans="1:27" x14ac:dyDescent="0.25">
      <c r="A633" t="s">
        <v>4178</v>
      </c>
      <c r="B633" s="8">
        <v>46038</v>
      </c>
      <c r="C633" t="s">
        <v>1009</v>
      </c>
      <c r="D633" t="s">
        <v>581</v>
      </c>
      <c r="E633" t="s">
        <v>704</v>
      </c>
      <c r="F633" t="s">
        <v>865</v>
      </c>
      <c r="G633">
        <v>4</v>
      </c>
      <c r="H633">
        <v>139.21</v>
      </c>
      <c r="I633">
        <v>0</v>
      </c>
      <c r="J633">
        <v>0</v>
      </c>
      <c r="K633">
        <v>556.84</v>
      </c>
      <c r="L633">
        <v>427.96</v>
      </c>
      <c r="M633">
        <v>128.88</v>
      </c>
      <c r="N633" t="s">
        <v>133</v>
      </c>
      <c r="O633" t="s">
        <v>24</v>
      </c>
      <c r="P633" t="s">
        <v>25</v>
      </c>
      <c r="Q633" s="9">
        <v>0.40069444444444446</v>
      </c>
      <c r="R633" t="s">
        <v>49</v>
      </c>
      <c r="S633" t="s">
        <v>4710</v>
      </c>
      <c r="T633" t="s">
        <v>4703</v>
      </c>
      <c r="U633">
        <v>139.21</v>
      </c>
      <c r="V633" t="s">
        <v>5720</v>
      </c>
      <c r="W633" t="s">
        <v>4964</v>
      </c>
      <c r="X633" t="s">
        <v>5167</v>
      </c>
      <c r="Y633" t="s">
        <v>4966</v>
      </c>
      <c r="Z633" t="s">
        <v>4997</v>
      </c>
      <c r="AA633" t="s">
        <v>4962</v>
      </c>
    </row>
    <row r="634" spans="1:27" x14ac:dyDescent="0.25">
      <c r="A634" t="s">
        <v>201</v>
      </c>
      <c r="B634" s="8">
        <v>46004</v>
      </c>
      <c r="C634" t="s">
        <v>202</v>
      </c>
      <c r="D634" t="s">
        <v>203</v>
      </c>
      <c r="E634" t="s">
        <v>204</v>
      </c>
      <c r="F634" t="s">
        <v>205</v>
      </c>
      <c r="G634">
        <v>4</v>
      </c>
      <c r="H634">
        <v>205.93</v>
      </c>
      <c r="I634">
        <v>0</v>
      </c>
      <c r="J634">
        <v>0</v>
      </c>
      <c r="K634">
        <v>947.28</v>
      </c>
      <c r="L634">
        <v>680.8</v>
      </c>
      <c r="M634">
        <v>266.48</v>
      </c>
      <c r="N634" t="s">
        <v>47</v>
      </c>
      <c r="O634" t="s">
        <v>24</v>
      </c>
      <c r="P634" t="s">
        <v>25</v>
      </c>
      <c r="Q634" s="9">
        <v>0.64861111111111114</v>
      </c>
      <c r="R634" t="s">
        <v>27</v>
      </c>
      <c r="S634" t="s">
        <v>4852</v>
      </c>
      <c r="T634" t="s">
        <v>4847</v>
      </c>
      <c r="U634">
        <v>205.93</v>
      </c>
      <c r="V634" t="s">
        <v>5721</v>
      </c>
      <c r="W634" t="s">
        <v>4964</v>
      </c>
      <c r="X634" t="s">
        <v>5021</v>
      </c>
      <c r="Y634" t="s">
        <v>4966</v>
      </c>
      <c r="Z634" t="s">
        <v>5022</v>
      </c>
      <c r="AA634" t="s">
        <v>4962</v>
      </c>
    </row>
    <row r="635" spans="1:27" x14ac:dyDescent="0.25">
      <c r="A635" t="s">
        <v>850</v>
      </c>
      <c r="B635" s="8">
        <v>46068</v>
      </c>
      <c r="C635" t="s">
        <v>851</v>
      </c>
      <c r="D635" t="s">
        <v>509</v>
      </c>
      <c r="E635" t="s">
        <v>852</v>
      </c>
      <c r="F635" t="s">
        <v>853</v>
      </c>
      <c r="G635">
        <v>2</v>
      </c>
      <c r="H635">
        <v>291.93</v>
      </c>
      <c r="I635">
        <v>15</v>
      </c>
      <c r="J635">
        <v>87.58</v>
      </c>
      <c r="K635">
        <v>570.72</v>
      </c>
      <c r="L635">
        <v>507.4</v>
      </c>
      <c r="M635">
        <v>63.32</v>
      </c>
      <c r="N635" t="s">
        <v>133</v>
      </c>
      <c r="O635" t="s">
        <v>24</v>
      </c>
      <c r="P635" t="s">
        <v>25</v>
      </c>
      <c r="Q635" s="9">
        <v>0.60347222222222219</v>
      </c>
      <c r="R635" t="s">
        <v>27</v>
      </c>
      <c r="S635" t="s">
        <v>4875</v>
      </c>
      <c r="T635" t="s">
        <v>4864</v>
      </c>
      <c r="U635">
        <v>291.93</v>
      </c>
      <c r="V635" t="s">
        <v>5722</v>
      </c>
      <c r="W635" t="s">
        <v>4968</v>
      </c>
      <c r="X635" t="s">
        <v>5571</v>
      </c>
      <c r="Y635" t="s">
        <v>4977</v>
      </c>
      <c r="Z635" t="s">
        <v>5043</v>
      </c>
      <c r="AA635" t="s">
        <v>4962</v>
      </c>
    </row>
    <row r="636" spans="1:27" x14ac:dyDescent="0.25">
      <c r="A636" t="s">
        <v>541</v>
      </c>
      <c r="B636" s="8">
        <v>46083</v>
      </c>
      <c r="C636" t="s">
        <v>542</v>
      </c>
      <c r="D636" t="s">
        <v>543</v>
      </c>
      <c r="E636" t="s">
        <v>544</v>
      </c>
      <c r="F636" t="s">
        <v>545</v>
      </c>
      <c r="G636">
        <v>5</v>
      </c>
      <c r="H636">
        <v>420.41</v>
      </c>
      <c r="I636">
        <v>0</v>
      </c>
      <c r="J636">
        <v>0</v>
      </c>
      <c r="K636">
        <v>2102.0500000000002</v>
      </c>
      <c r="L636">
        <v>1378.35</v>
      </c>
      <c r="M636">
        <v>723.7</v>
      </c>
      <c r="N636" t="s">
        <v>47</v>
      </c>
      <c r="O636" t="s">
        <v>24</v>
      </c>
      <c r="P636" t="s">
        <v>25</v>
      </c>
      <c r="Q636" s="9">
        <v>0.60347222222222219</v>
      </c>
      <c r="R636" t="s">
        <v>49</v>
      </c>
      <c r="S636" t="s">
        <v>4793</v>
      </c>
      <c r="T636" t="s">
        <v>4776</v>
      </c>
      <c r="U636">
        <v>386.17</v>
      </c>
      <c r="V636" t="s">
        <v>5723</v>
      </c>
      <c r="W636" t="s">
        <v>4958</v>
      </c>
      <c r="X636" t="s">
        <v>5406</v>
      </c>
      <c r="Y636" t="s">
        <v>4960</v>
      </c>
      <c r="Z636" t="s">
        <v>5407</v>
      </c>
      <c r="AA636" t="s">
        <v>4962</v>
      </c>
    </row>
    <row r="637" spans="1:27" x14ac:dyDescent="0.25">
      <c r="A637" t="s">
        <v>4377</v>
      </c>
      <c r="B637" s="8">
        <v>46012</v>
      </c>
      <c r="C637" t="s">
        <v>542</v>
      </c>
      <c r="D637" t="s">
        <v>124</v>
      </c>
      <c r="E637" t="s">
        <v>142</v>
      </c>
      <c r="F637" t="s">
        <v>143</v>
      </c>
      <c r="G637">
        <v>8</v>
      </c>
      <c r="H637">
        <v>453.14</v>
      </c>
      <c r="I637">
        <v>0</v>
      </c>
      <c r="J637">
        <v>0</v>
      </c>
      <c r="K637">
        <v>4168.8900000000003</v>
      </c>
      <c r="L637">
        <v>2554.96</v>
      </c>
      <c r="M637">
        <v>1613.93</v>
      </c>
      <c r="N637" t="s">
        <v>4971</v>
      </c>
      <c r="O637" t="s">
        <v>24</v>
      </c>
      <c r="P637" t="s">
        <v>25</v>
      </c>
      <c r="Q637" s="9">
        <v>0.50694444444444442</v>
      </c>
      <c r="R637" t="s">
        <v>27</v>
      </c>
      <c r="S637" t="s">
        <v>4697</v>
      </c>
      <c r="T637" t="s">
        <v>4672</v>
      </c>
      <c r="U637">
        <v>397.22</v>
      </c>
      <c r="V637" t="s">
        <v>5723</v>
      </c>
      <c r="W637" t="s">
        <v>4958</v>
      </c>
      <c r="X637" t="s">
        <v>5308</v>
      </c>
      <c r="Y637" t="s">
        <v>4966</v>
      </c>
      <c r="Z637" t="s">
        <v>5057</v>
      </c>
      <c r="AA637" t="s">
        <v>4962</v>
      </c>
    </row>
    <row r="638" spans="1:27" x14ac:dyDescent="0.25">
      <c r="A638" t="s">
        <v>3664</v>
      </c>
      <c r="B638" s="8">
        <v>46015</v>
      </c>
      <c r="C638" t="s">
        <v>1601</v>
      </c>
      <c r="D638" t="s">
        <v>714</v>
      </c>
      <c r="E638" t="s">
        <v>847</v>
      </c>
      <c r="F638" t="s">
        <v>848</v>
      </c>
      <c r="G638">
        <v>2</v>
      </c>
      <c r="H638">
        <v>161.03</v>
      </c>
      <c r="I638">
        <v>5</v>
      </c>
      <c r="J638">
        <v>16.100000000000001</v>
      </c>
      <c r="K638">
        <v>305.95999999999998</v>
      </c>
      <c r="L638">
        <v>248.48</v>
      </c>
      <c r="M638">
        <v>57.48</v>
      </c>
      <c r="N638" t="s">
        <v>68</v>
      </c>
      <c r="O638" t="s">
        <v>345</v>
      </c>
      <c r="P638" t="s">
        <v>33</v>
      </c>
      <c r="Q638" s="9">
        <v>0.46458333333333335</v>
      </c>
      <c r="R638" t="s">
        <v>49</v>
      </c>
      <c r="S638" t="s">
        <v>4653</v>
      </c>
      <c r="T638" t="s">
        <v>4672</v>
      </c>
      <c r="U638">
        <v>161.03</v>
      </c>
      <c r="V638" t="s">
        <v>5724</v>
      </c>
      <c r="W638" t="s">
        <v>4968</v>
      </c>
      <c r="X638" t="s">
        <v>5107</v>
      </c>
      <c r="Y638" t="s">
        <v>4970</v>
      </c>
      <c r="Z638" t="s">
        <v>5108</v>
      </c>
      <c r="AA638" t="s">
        <v>5060</v>
      </c>
    </row>
    <row r="639" spans="1:27" x14ac:dyDescent="0.25">
      <c r="A639" t="s">
        <v>1954</v>
      </c>
      <c r="B639" s="8">
        <v>46267</v>
      </c>
      <c r="C639" t="s">
        <v>1955</v>
      </c>
      <c r="D639" t="s">
        <v>1225</v>
      </c>
      <c r="E639" t="s">
        <v>857</v>
      </c>
      <c r="F639" t="s">
        <v>121</v>
      </c>
      <c r="G639">
        <v>4</v>
      </c>
      <c r="H639">
        <v>182.3</v>
      </c>
      <c r="I639">
        <v>5</v>
      </c>
      <c r="J639">
        <v>36.46</v>
      </c>
      <c r="K639">
        <v>692.74</v>
      </c>
      <c r="L639">
        <v>430.4</v>
      </c>
      <c r="M639">
        <v>262.33999999999997</v>
      </c>
      <c r="N639" t="s">
        <v>47</v>
      </c>
      <c r="O639" t="s">
        <v>24</v>
      </c>
      <c r="P639" t="s">
        <v>25</v>
      </c>
      <c r="Q639" s="9">
        <v>0.71875</v>
      </c>
      <c r="R639" t="s">
        <v>49</v>
      </c>
      <c r="S639" t="s">
        <v>4664</v>
      </c>
      <c r="T639" t="s">
        <v>4636</v>
      </c>
      <c r="U639">
        <v>182.3</v>
      </c>
      <c r="V639" t="s">
        <v>5725</v>
      </c>
      <c r="W639" t="s">
        <v>4964</v>
      </c>
      <c r="X639" t="s">
        <v>5036</v>
      </c>
      <c r="Y639" t="s">
        <v>5007</v>
      </c>
      <c r="Z639" t="s">
        <v>5037</v>
      </c>
      <c r="AA639" t="s">
        <v>4962</v>
      </c>
    </row>
    <row r="640" spans="1:27" x14ac:dyDescent="0.25">
      <c r="A640" t="s">
        <v>3785</v>
      </c>
      <c r="B640" s="8">
        <v>46005</v>
      </c>
      <c r="C640" t="s">
        <v>3497</v>
      </c>
      <c r="D640" t="s">
        <v>44</v>
      </c>
      <c r="E640" t="s">
        <v>66</v>
      </c>
      <c r="F640" t="s">
        <v>1932</v>
      </c>
      <c r="G640">
        <v>4</v>
      </c>
      <c r="H640">
        <v>398.25</v>
      </c>
      <c r="I640">
        <v>0</v>
      </c>
      <c r="J640">
        <v>0</v>
      </c>
      <c r="K640">
        <v>1831.95</v>
      </c>
      <c r="L640">
        <v>946.16</v>
      </c>
      <c r="M640">
        <v>885.79</v>
      </c>
      <c r="N640" t="s">
        <v>40</v>
      </c>
      <c r="O640" t="s">
        <v>24</v>
      </c>
      <c r="P640" t="s">
        <v>33</v>
      </c>
      <c r="Q640" s="9">
        <v>0.53888888888888886</v>
      </c>
      <c r="R640" t="s">
        <v>27</v>
      </c>
      <c r="S640" t="s">
        <v>4650</v>
      </c>
      <c r="T640" t="s">
        <v>4636</v>
      </c>
      <c r="U640">
        <v>398.25</v>
      </c>
      <c r="V640" t="s">
        <v>5726</v>
      </c>
      <c r="W640" t="s">
        <v>4964</v>
      </c>
      <c r="X640" t="s">
        <v>5333</v>
      </c>
      <c r="Y640" t="s">
        <v>4966</v>
      </c>
      <c r="Z640" t="s">
        <v>5155</v>
      </c>
      <c r="AA640" t="s">
        <v>4962</v>
      </c>
    </row>
    <row r="641" spans="1:27" x14ac:dyDescent="0.25">
      <c r="A641" t="s">
        <v>3287</v>
      </c>
      <c r="B641" s="8">
        <v>46048</v>
      </c>
      <c r="C641" t="s">
        <v>3288</v>
      </c>
      <c r="D641" t="s">
        <v>1112</v>
      </c>
      <c r="E641" t="s">
        <v>675</v>
      </c>
      <c r="F641" t="s">
        <v>601</v>
      </c>
      <c r="G641">
        <v>4</v>
      </c>
      <c r="H641">
        <v>360.52</v>
      </c>
      <c r="I641">
        <v>0</v>
      </c>
      <c r="J641">
        <v>0</v>
      </c>
      <c r="K641">
        <v>1442.08</v>
      </c>
      <c r="L641">
        <v>1297.92</v>
      </c>
      <c r="M641">
        <v>144.16</v>
      </c>
      <c r="N641" t="s">
        <v>133</v>
      </c>
      <c r="O641" t="s">
        <v>24</v>
      </c>
      <c r="P641" t="s">
        <v>25</v>
      </c>
      <c r="Q641" s="9">
        <v>0.68402777777777779</v>
      </c>
      <c r="R641" t="s">
        <v>49</v>
      </c>
      <c r="S641" t="s">
        <v>4904</v>
      </c>
      <c r="T641" t="s">
        <v>4887</v>
      </c>
      <c r="U641">
        <v>360.52</v>
      </c>
      <c r="V641" t="s">
        <v>5727</v>
      </c>
      <c r="W641" t="s">
        <v>4964</v>
      </c>
      <c r="X641" t="s">
        <v>5209</v>
      </c>
      <c r="Y641" t="s">
        <v>4966</v>
      </c>
      <c r="Z641" t="s">
        <v>5486</v>
      </c>
      <c r="AA641" t="s">
        <v>4992</v>
      </c>
    </row>
    <row r="642" spans="1:27" x14ac:dyDescent="0.25">
      <c r="A642" t="s">
        <v>1560</v>
      </c>
      <c r="B642" s="8">
        <v>46236</v>
      </c>
      <c r="C642" t="s">
        <v>1561</v>
      </c>
      <c r="D642" t="s">
        <v>247</v>
      </c>
      <c r="E642" t="s">
        <v>808</v>
      </c>
      <c r="F642" t="s">
        <v>1170</v>
      </c>
      <c r="G642">
        <v>4</v>
      </c>
      <c r="H642">
        <v>317.72000000000003</v>
      </c>
      <c r="I642">
        <v>0</v>
      </c>
      <c r="J642">
        <v>0</v>
      </c>
      <c r="K642">
        <v>1461.51</v>
      </c>
      <c r="L642">
        <v>1086.1199999999999</v>
      </c>
      <c r="M642">
        <v>375.39</v>
      </c>
      <c r="N642" t="s">
        <v>4971</v>
      </c>
      <c r="O642" t="s">
        <v>24</v>
      </c>
      <c r="P642" t="s">
        <v>25</v>
      </c>
      <c r="Q642" s="9">
        <v>0.88680555555555551</v>
      </c>
      <c r="R642" t="s">
        <v>27</v>
      </c>
      <c r="S642" t="s">
        <v>4897</v>
      </c>
      <c r="T642" t="s">
        <v>4887</v>
      </c>
      <c r="U642">
        <v>223.15</v>
      </c>
      <c r="V642" t="s">
        <v>5728</v>
      </c>
      <c r="W642" t="s">
        <v>4968</v>
      </c>
      <c r="X642" t="s">
        <v>5176</v>
      </c>
      <c r="Y642" t="s">
        <v>5011</v>
      </c>
      <c r="Z642" t="s">
        <v>5703</v>
      </c>
      <c r="AA642" t="s">
        <v>4962</v>
      </c>
    </row>
    <row r="643" spans="1:27" x14ac:dyDescent="0.25">
      <c r="A643" t="s">
        <v>3596</v>
      </c>
      <c r="B643" s="8">
        <v>46236</v>
      </c>
      <c r="C643" t="s">
        <v>1749</v>
      </c>
      <c r="D643" t="s">
        <v>2158</v>
      </c>
      <c r="E643" t="s">
        <v>816</v>
      </c>
      <c r="F643" t="s">
        <v>817</v>
      </c>
      <c r="G643">
        <v>4</v>
      </c>
      <c r="H643">
        <v>94.71</v>
      </c>
      <c r="I643">
        <v>10</v>
      </c>
      <c r="J643">
        <v>37.880000000000003</v>
      </c>
      <c r="K643">
        <v>392.1</v>
      </c>
      <c r="L643">
        <v>282.8</v>
      </c>
      <c r="M643">
        <v>109.3</v>
      </c>
      <c r="N643" t="s">
        <v>23</v>
      </c>
      <c r="O643" t="s">
        <v>24</v>
      </c>
      <c r="P643" t="s">
        <v>25</v>
      </c>
      <c r="Q643" s="9">
        <v>0.52916666666666667</v>
      </c>
      <c r="R643" t="s">
        <v>27</v>
      </c>
      <c r="S643" t="s">
        <v>4929</v>
      </c>
      <c r="T643" t="s">
        <v>4930</v>
      </c>
      <c r="U643">
        <v>91.61</v>
      </c>
      <c r="V643" t="s">
        <v>5729</v>
      </c>
      <c r="W643" t="s">
        <v>4958</v>
      </c>
      <c r="X643" t="s">
        <v>5730</v>
      </c>
      <c r="Y643" t="s">
        <v>4970</v>
      </c>
      <c r="Z643" t="s">
        <v>5094</v>
      </c>
      <c r="AA643" t="s">
        <v>4962</v>
      </c>
    </row>
    <row r="644" spans="1:27" x14ac:dyDescent="0.25">
      <c r="A644" t="s">
        <v>2816</v>
      </c>
      <c r="B644" s="8">
        <v>46004</v>
      </c>
      <c r="C644" t="s">
        <v>1749</v>
      </c>
      <c r="D644" t="s">
        <v>237</v>
      </c>
      <c r="E644" t="s">
        <v>2611</v>
      </c>
      <c r="F644" t="s">
        <v>2612</v>
      </c>
      <c r="G644">
        <v>4</v>
      </c>
      <c r="H644">
        <v>603.65</v>
      </c>
      <c r="I644">
        <v>15</v>
      </c>
      <c r="J644">
        <v>362.19</v>
      </c>
      <c r="K644">
        <v>2360.27</v>
      </c>
      <c r="L644">
        <v>1345.6</v>
      </c>
      <c r="M644">
        <v>1014.67</v>
      </c>
      <c r="N644" t="s">
        <v>23</v>
      </c>
      <c r="O644" t="s">
        <v>345</v>
      </c>
      <c r="P644" t="s">
        <v>25</v>
      </c>
      <c r="Q644" s="9">
        <v>0.73263888888888884</v>
      </c>
      <c r="R644" t="s">
        <v>27</v>
      </c>
      <c r="S644" t="s">
        <v>4670</v>
      </c>
      <c r="T644" t="s">
        <v>4636</v>
      </c>
      <c r="U644">
        <v>541.35</v>
      </c>
      <c r="V644" t="s">
        <v>5729</v>
      </c>
      <c r="W644" t="s">
        <v>4958</v>
      </c>
      <c r="X644" t="s">
        <v>5304</v>
      </c>
      <c r="Y644" t="s">
        <v>4966</v>
      </c>
      <c r="Z644" t="s">
        <v>5305</v>
      </c>
      <c r="AA644" t="s">
        <v>5060</v>
      </c>
    </row>
    <row r="645" spans="1:27" x14ac:dyDescent="0.25">
      <c r="A645" t="s">
        <v>3167</v>
      </c>
      <c r="B645" s="8">
        <v>46114</v>
      </c>
      <c r="C645" t="s">
        <v>1099</v>
      </c>
      <c r="D645" t="s">
        <v>1189</v>
      </c>
      <c r="E645" t="s">
        <v>906</v>
      </c>
      <c r="F645" t="s">
        <v>907</v>
      </c>
      <c r="G645">
        <v>6</v>
      </c>
      <c r="H645">
        <v>197.97</v>
      </c>
      <c r="I645">
        <v>10</v>
      </c>
      <c r="J645">
        <v>118.78</v>
      </c>
      <c r="K645">
        <v>1069.04</v>
      </c>
      <c r="L645">
        <v>949.68</v>
      </c>
      <c r="M645">
        <v>119.36</v>
      </c>
      <c r="N645" t="s">
        <v>68</v>
      </c>
      <c r="O645" t="s">
        <v>24</v>
      </c>
      <c r="P645" t="s">
        <v>25</v>
      </c>
      <c r="Q645" s="9">
        <v>0.48402777777777778</v>
      </c>
      <c r="R645" t="s">
        <v>49</v>
      </c>
      <c r="S645" t="s">
        <v>4882</v>
      </c>
      <c r="T645" t="s">
        <v>4864</v>
      </c>
      <c r="U645">
        <v>188.64</v>
      </c>
      <c r="V645" t="s">
        <v>5048</v>
      </c>
      <c r="W645" t="s">
        <v>4958</v>
      </c>
      <c r="X645" t="s">
        <v>5141</v>
      </c>
      <c r="Y645" t="s">
        <v>4966</v>
      </c>
      <c r="Z645" t="s">
        <v>5142</v>
      </c>
      <c r="AA645" t="s">
        <v>4962</v>
      </c>
    </row>
    <row r="646" spans="1:27" x14ac:dyDescent="0.25">
      <c r="A646" t="s">
        <v>1098</v>
      </c>
      <c r="B646" s="8">
        <v>46044</v>
      </c>
      <c r="C646" t="s">
        <v>1099</v>
      </c>
      <c r="D646" t="s">
        <v>399</v>
      </c>
      <c r="E646" t="s">
        <v>950</v>
      </c>
      <c r="F646" t="s">
        <v>1100</v>
      </c>
      <c r="G646">
        <v>8</v>
      </c>
      <c r="H646">
        <v>104.57</v>
      </c>
      <c r="I646">
        <v>15</v>
      </c>
      <c r="J646">
        <v>125.48</v>
      </c>
      <c r="K646">
        <v>711.08</v>
      </c>
      <c r="L646">
        <v>688.4</v>
      </c>
      <c r="M646">
        <v>22.68</v>
      </c>
      <c r="N646" t="s">
        <v>23</v>
      </c>
      <c r="O646" t="s">
        <v>24</v>
      </c>
      <c r="P646" t="s">
        <v>25</v>
      </c>
      <c r="Q646" s="9">
        <v>0.39305555555555555</v>
      </c>
      <c r="R646" t="s">
        <v>49</v>
      </c>
      <c r="S646" t="s">
        <v>4693</v>
      </c>
      <c r="T646" t="s">
        <v>4672</v>
      </c>
      <c r="U646">
        <v>99.93</v>
      </c>
      <c r="V646" t="s">
        <v>5048</v>
      </c>
      <c r="W646" t="s">
        <v>4958</v>
      </c>
      <c r="X646" t="s">
        <v>5469</v>
      </c>
      <c r="Y646" t="s">
        <v>5011</v>
      </c>
      <c r="Z646" t="s">
        <v>5049</v>
      </c>
      <c r="AA646" t="s">
        <v>4962</v>
      </c>
    </row>
    <row r="647" spans="1:27" x14ac:dyDescent="0.25">
      <c r="A647" t="s">
        <v>2946</v>
      </c>
      <c r="B647" s="8">
        <v>46205</v>
      </c>
      <c r="C647" t="s">
        <v>2431</v>
      </c>
      <c r="D647" t="s">
        <v>1112</v>
      </c>
      <c r="E647" t="s">
        <v>285</v>
      </c>
      <c r="F647" t="s">
        <v>286</v>
      </c>
      <c r="G647">
        <v>3</v>
      </c>
      <c r="H647">
        <v>360.52</v>
      </c>
      <c r="I647">
        <v>0</v>
      </c>
      <c r="J647">
        <v>0</v>
      </c>
      <c r="K647">
        <v>1243.79</v>
      </c>
      <c r="L647">
        <v>973.44</v>
      </c>
      <c r="M647">
        <v>270.35000000000002</v>
      </c>
      <c r="N647" t="s">
        <v>4971</v>
      </c>
      <c r="O647" t="s">
        <v>24</v>
      </c>
      <c r="P647" t="s">
        <v>55</v>
      </c>
      <c r="Q647" s="9">
        <v>0.63263888888888886</v>
      </c>
      <c r="R647" t="s">
        <v>27</v>
      </c>
      <c r="S647" t="s">
        <v>4904</v>
      </c>
      <c r="T647" t="s">
        <v>4887</v>
      </c>
      <c r="U647">
        <v>360.52</v>
      </c>
      <c r="V647" t="s">
        <v>5731</v>
      </c>
      <c r="W647" t="s">
        <v>4968</v>
      </c>
      <c r="X647" t="s">
        <v>5732</v>
      </c>
      <c r="Y647" t="s">
        <v>5011</v>
      </c>
      <c r="Z647" t="s">
        <v>5112</v>
      </c>
      <c r="AA647" t="s">
        <v>4962</v>
      </c>
    </row>
    <row r="648" spans="1:27" x14ac:dyDescent="0.25">
      <c r="A648" t="s">
        <v>2828</v>
      </c>
      <c r="B648" s="8">
        <v>46004</v>
      </c>
      <c r="C648" t="s">
        <v>2829</v>
      </c>
      <c r="D648" t="s">
        <v>1225</v>
      </c>
      <c r="E648" t="s">
        <v>1820</v>
      </c>
      <c r="F648" t="s">
        <v>1290</v>
      </c>
      <c r="G648">
        <v>1</v>
      </c>
      <c r="H648">
        <v>182.3</v>
      </c>
      <c r="I648">
        <v>15</v>
      </c>
      <c r="J648">
        <v>27.34</v>
      </c>
      <c r="K648">
        <v>178.2</v>
      </c>
      <c r="L648">
        <v>107.6</v>
      </c>
      <c r="M648">
        <v>70.599999999999994</v>
      </c>
      <c r="N648" t="s">
        <v>68</v>
      </c>
      <c r="O648" t="s">
        <v>24</v>
      </c>
      <c r="P648" t="s">
        <v>25</v>
      </c>
      <c r="Q648" s="9">
        <v>0.70277777777777772</v>
      </c>
      <c r="R648" t="s">
        <v>27</v>
      </c>
      <c r="S648" t="s">
        <v>4664</v>
      </c>
      <c r="T648" t="s">
        <v>4636</v>
      </c>
      <c r="U648">
        <v>182.3</v>
      </c>
      <c r="V648" t="s">
        <v>5733</v>
      </c>
      <c r="W648" t="s">
        <v>4964</v>
      </c>
      <c r="X648" t="s">
        <v>5346</v>
      </c>
      <c r="Y648" t="s">
        <v>4960</v>
      </c>
      <c r="Z648" t="s">
        <v>5347</v>
      </c>
      <c r="AA648" t="s">
        <v>4992</v>
      </c>
    </row>
    <row r="649" spans="1:27" x14ac:dyDescent="0.25">
      <c r="A649" t="s">
        <v>2456</v>
      </c>
      <c r="B649" s="8">
        <v>46114</v>
      </c>
      <c r="C649" t="s">
        <v>1945</v>
      </c>
      <c r="D649" t="s">
        <v>264</v>
      </c>
      <c r="E649" t="s">
        <v>125</v>
      </c>
      <c r="F649" t="s">
        <v>410</v>
      </c>
      <c r="G649">
        <v>5</v>
      </c>
      <c r="H649">
        <v>423.91</v>
      </c>
      <c r="I649">
        <v>10</v>
      </c>
      <c r="J649">
        <v>211.96</v>
      </c>
      <c r="K649">
        <v>1907.59</v>
      </c>
      <c r="L649">
        <v>1429.5</v>
      </c>
      <c r="M649">
        <v>478.09</v>
      </c>
      <c r="N649" t="s">
        <v>4971</v>
      </c>
      <c r="O649" t="s">
        <v>24</v>
      </c>
      <c r="P649" t="s">
        <v>25</v>
      </c>
      <c r="Q649" s="9">
        <v>0.75902777777777775</v>
      </c>
      <c r="R649" t="s">
        <v>49</v>
      </c>
      <c r="S649" t="s">
        <v>4702</v>
      </c>
      <c r="T649" t="s">
        <v>4703</v>
      </c>
      <c r="U649">
        <v>383.51</v>
      </c>
      <c r="V649" t="s">
        <v>5734</v>
      </c>
      <c r="W649" t="s">
        <v>4958</v>
      </c>
      <c r="X649" t="s">
        <v>5172</v>
      </c>
      <c r="Y649" t="s">
        <v>4966</v>
      </c>
      <c r="Z649" t="s">
        <v>5173</v>
      </c>
      <c r="AA649" t="s">
        <v>4962</v>
      </c>
    </row>
    <row r="650" spans="1:27" x14ac:dyDescent="0.25">
      <c r="A650" t="s">
        <v>3970</v>
      </c>
      <c r="B650" s="8">
        <v>46021</v>
      </c>
      <c r="C650" t="s">
        <v>1945</v>
      </c>
      <c r="D650" t="s">
        <v>432</v>
      </c>
      <c r="E650" t="s">
        <v>1347</v>
      </c>
      <c r="F650" t="s">
        <v>1313</v>
      </c>
      <c r="G650">
        <v>3</v>
      </c>
      <c r="H650">
        <v>319.47000000000003</v>
      </c>
      <c r="I650">
        <v>20</v>
      </c>
      <c r="J650">
        <v>191.68</v>
      </c>
      <c r="K650">
        <v>766.73</v>
      </c>
      <c r="L650">
        <v>754.26</v>
      </c>
      <c r="M650">
        <v>12.47</v>
      </c>
      <c r="N650" t="s">
        <v>40</v>
      </c>
      <c r="O650" t="s">
        <v>24</v>
      </c>
      <c r="P650" t="s">
        <v>25</v>
      </c>
      <c r="Q650" s="9">
        <v>0.54027777777777775</v>
      </c>
      <c r="R650" t="s">
        <v>49</v>
      </c>
      <c r="S650" t="s">
        <v>4841</v>
      </c>
      <c r="T650" t="s">
        <v>4828</v>
      </c>
      <c r="U650">
        <v>305.67</v>
      </c>
      <c r="V650" t="s">
        <v>5734</v>
      </c>
      <c r="W650" t="s">
        <v>4958</v>
      </c>
      <c r="X650" t="s">
        <v>4976</v>
      </c>
      <c r="Y650" t="s">
        <v>4977</v>
      </c>
      <c r="Z650" t="s">
        <v>5089</v>
      </c>
      <c r="AA650" t="s">
        <v>4962</v>
      </c>
    </row>
    <row r="651" spans="1:27" x14ac:dyDescent="0.25">
      <c r="A651" t="s">
        <v>4520</v>
      </c>
      <c r="B651" s="8">
        <v>46018</v>
      </c>
      <c r="C651" t="s">
        <v>1945</v>
      </c>
      <c r="D651" t="s">
        <v>119</v>
      </c>
      <c r="E651" t="s">
        <v>153</v>
      </c>
      <c r="F651" t="s">
        <v>154</v>
      </c>
      <c r="G651">
        <v>5</v>
      </c>
      <c r="H651">
        <v>151.47999999999999</v>
      </c>
      <c r="I651">
        <v>0</v>
      </c>
      <c r="J651">
        <v>0</v>
      </c>
      <c r="K651">
        <v>871.01</v>
      </c>
      <c r="L651">
        <v>579.54999999999995</v>
      </c>
      <c r="M651">
        <v>291.45999999999998</v>
      </c>
      <c r="N651" t="s">
        <v>68</v>
      </c>
      <c r="O651" t="s">
        <v>24</v>
      </c>
      <c r="P651" t="s">
        <v>25</v>
      </c>
      <c r="Q651" s="9">
        <v>0.40555555555555556</v>
      </c>
      <c r="R651" t="s">
        <v>27</v>
      </c>
      <c r="S651" t="s">
        <v>4722</v>
      </c>
      <c r="T651" t="s">
        <v>4703</v>
      </c>
      <c r="U651">
        <v>141.11000000000001</v>
      </c>
      <c r="V651" t="s">
        <v>5734</v>
      </c>
      <c r="W651" t="s">
        <v>4958</v>
      </c>
      <c r="X651" t="s">
        <v>4965</v>
      </c>
      <c r="Y651" t="s">
        <v>4966</v>
      </c>
      <c r="Z651" t="s">
        <v>5126</v>
      </c>
      <c r="AA651" t="s">
        <v>4962</v>
      </c>
    </row>
    <row r="652" spans="1:27" x14ac:dyDescent="0.25">
      <c r="A652" t="s">
        <v>3766</v>
      </c>
      <c r="B652" s="8">
        <v>46016</v>
      </c>
      <c r="C652" t="s">
        <v>2252</v>
      </c>
      <c r="D652" t="s">
        <v>52</v>
      </c>
      <c r="E652" t="s">
        <v>372</v>
      </c>
      <c r="F652" t="s">
        <v>373</v>
      </c>
      <c r="G652">
        <v>1</v>
      </c>
      <c r="H652">
        <v>313.47000000000003</v>
      </c>
      <c r="I652">
        <v>5</v>
      </c>
      <c r="J652">
        <v>15.67</v>
      </c>
      <c r="K652">
        <v>297.8</v>
      </c>
      <c r="L652">
        <v>246.12</v>
      </c>
      <c r="M652">
        <v>51.68</v>
      </c>
      <c r="N652" t="s">
        <v>40</v>
      </c>
      <c r="O652" t="s">
        <v>24</v>
      </c>
      <c r="P652" t="s">
        <v>25</v>
      </c>
      <c r="Q652" s="9">
        <v>0.81388888888888888</v>
      </c>
      <c r="R652" t="s">
        <v>49</v>
      </c>
      <c r="S652" t="s">
        <v>4701</v>
      </c>
      <c r="T652" t="s">
        <v>4672</v>
      </c>
      <c r="U652">
        <v>313.47000000000003</v>
      </c>
      <c r="V652" t="s">
        <v>5735</v>
      </c>
      <c r="W652" t="s">
        <v>4964</v>
      </c>
      <c r="X652" t="s">
        <v>5258</v>
      </c>
      <c r="Y652" t="s">
        <v>4966</v>
      </c>
      <c r="Z652" t="s">
        <v>5259</v>
      </c>
      <c r="AA652" t="s">
        <v>5060</v>
      </c>
    </row>
    <row r="653" spans="1:27" x14ac:dyDescent="0.25">
      <c r="A653" t="s">
        <v>3380</v>
      </c>
      <c r="B653" s="8">
        <v>46004</v>
      </c>
      <c r="C653" t="s">
        <v>2252</v>
      </c>
      <c r="D653" t="s">
        <v>170</v>
      </c>
      <c r="E653" t="s">
        <v>808</v>
      </c>
      <c r="F653" t="s">
        <v>216</v>
      </c>
      <c r="G653">
        <v>4</v>
      </c>
      <c r="H653">
        <v>225.45</v>
      </c>
      <c r="I653">
        <v>0</v>
      </c>
      <c r="J653">
        <v>0</v>
      </c>
      <c r="K653">
        <v>1037.07</v>
      </c>
      <c r="L653">
        <v>763.6</v>
      </c>
      <c r="M653">
        <v>273.47000000000003</v>
      </c>
      <c r="N653" t="s">
        <v>133</v>
      </c>
      <c r="O653" t="s">
        <v>24</v>
      </c>
      <c r="P653" t="s">
        <v>25</v>
      </c>
      <c r="Q653" s="9">
        <v>0.39027777777777778</v>
      </c>
      <c r="R653" t="s">
        <v>27</v>
      </c>
      <c r="S653" t="s">
        <v>4876</v>
      </c>
      <c r="T653" t="s">
        <v>4864</v>
      </c>
      <c r="U653">
        <v>225.45</v>
      </c>
      <c r="V653" t="s">
        <v>5735</v>
      </c>
      <c r="W653" t="s">
        <v>4964</v>
      </c>
      <c r="X653" t="s">
        <v>5168</v>
      </c>
      <c r="Y653" t="s">
        <v>4966</v>
      </c>
      <c r="Z653" t="s">
        <v>5703</v>
      </c>
      <c r="AA653" t="s">
        <v>4962</v>
      </c>
    </row>
    <row r="654" spans="1:27" x14ac:dyDescent="0.25">
      <c r="A654" t="s">
        <v>3568</v>
      </c>
      <c r="B654" s="8">
        <v>46012</v>
      </c>
      <c r="C654" t="s">
        <v>3569</v>
      </c>
      <c r="D654" t="s">
        <v>280</v>
      </c>
      <c r="E654" t="s">
        <v>270</v>
      </c>
      <c r="F654" t="s">
        <v>3117</v>
      </c>
      <c r="G654">
        <v>3</v>
      </c>
      <c r="H654">
        <v>124.84</v>
      </c>
      <c r="I654">
        <v>0</v>
      </c>
      <c r="J654">
        <v>0</v>
      </c>
      <c r="K654">
        <v>430.7</v>
      </c>
      <c r="L654">
        <v>292.05</v>
      </c>
      <c r="M654">
        <v>138.65</v>
      </c>
      <c r="N654" t="s">
        <v>4971</v>
      </c>
      <c r="O654" t="s">
        <v>24</v>
      </c>
      <c r="P654" t="s">
        <v>25</v>
      </c>
      <c r="Q654" s="9">
        <v>0.51736111111111116</v>
      </c>
      <c r="R654" t="s">
        <v>27</v>
      </c>
      <c r="S654" t="s">
        <v>4726</v>
      </c>
      <c r="T654" t="s">
        <v>4703</v>
      </c>
      <c r="U654">
        <v>124.84</v>
      </c>
      <c r="V654" t="s">
        <v>5736</v>
      </c>
      <c r="W654" t="s">
        <v>4964</v>
      </c>
      <c r="X654" t="s">
        <v>5297</v>
      </c>
      <c r="Y654" t="s">
        <v>4960</v>
      </c>
      <c r="Z654" t="s">
        <v>5280</v>
      </c>
      <c r="AA654" t="s">
        <v>5060</v>
      </c>
    </row>
    <row r="655" spans="1:27" x14ac:dyDescent="0.25">
      <c r="A655" t="s">
        <v>3873</v>
      </c>
      <c r="B655" s="8">
        <v>46012</v>
      </c>
      <c r="C655" t="s">
        <v>146</v>
      </c>
      <c r="D655" t="s">
        <v>1194</v>
      </c>
      <c r="E655" t="s">
        <v>355</v>
      </c>
      <c r="F655" t="s">
        <v>3874</v>
      </c>
      <c r="G655">
        <v>1</v>
      </c>
      <c r="H655">
        <v>109.69</v>
      </c>
      <c r="I655">
        <v>10</v>
      </c>
      <c r="J655">
        <v>10.97</v>
      </c>
      <c r="K655">
        <v>113.53</v>
      </c>
      <c r="L655">
        <v>92.96</v>
      </c>
      <c r="M655">
        <v>20.57</v>
      </c>
      <c r="N655" t="s">
        <v>4971</v>
      </c>
      <c r="O655" t="s">
        <v>24</v>
      </c>
      <c r="P655" t="s">
        <v>25</v>
      </c>
      <c r="Q655" s="9">
        <v>0.55694444444444446</v>
      </c>
      <c r="R655" t="s">
        <v>27</v>
      </c>
      <c r="S655" t="s">
        <v>4896</v>
      </c>
      <c r="T655" t="s">
        <v>4887</v>
      </c>
      <c r="U655">
        <v>109.69</v>
      </c>
      <c r="V655" t="s">
        <v>5737</v>
      </c>
      <c r="W655" t="s">
        <v>4968</v>
      </c>
      <c r="X655" t="s">
        <v>5605</v>
      </c>
      <c r="Y655" t="s">
        <v>4960</v>
      </c>
      <c r="Z655" t="s">
        <v>5204</v>
      </c>
      <c r="AA655" t="s">
        <v>4962</v>
      </c>
    </row>
    <row r="656" spans="1:27" x14ac:dyDescent="0.25">
      <c r="A656" t="s">
        <v>2294</v>
      </c>
      <c r="B656" s="8">
        <v>45912</v>
      </c>
      <c r="C656" t="s">
        <v>2295</v>
      </c>
      <c r="D656" t="s">
        <v>59</v>
      </c>
      <c r="E656" t="s">
        <v>177</v>
      </c>
      <c r="F656" t="s">
        <v>333</v>
      </c>
      <c r="G656">
        <v>5</v>
      </c>
      <c r="H656">
        <v>342.46</v>
      </c>
      <c r="I656">
        <v>0</v>
      </c>
      <c r="J656">
        <v>0</v>
      </c>
      <c r="K656">
        <v>1712.3</v>
      </c>
      <c r="L656">
        <v>1358.9</v>
      </c>
      <c r="M656">
        <v>353.4</v>
      </c>
      <c r="N656" t="s">
        <v>4971</v>
      </c>
      <c r="O656" t="s">
        <v>24</v>
      </c>
      <c r="P656" t="s">
        <v>25</v>
      </c>
      <c r="Q656" s="9">
        <v>0.81666666666666665</v>
      </c>
      <c r="R656" t="s">
        <v>49</v>
      </c>
      <c r="S656" t="s">
        <v>4721</v>
      </c>
      <c r="T656" t="s">
        <v>4703</v>
      </c>
      <c r="U656">
        <v>342.46</v>
      </c>
      <c r="V656" t="s">
        <v>5738</v>
      </c>
      <c r="W656" t="s">
        <v>4968</v>
      </c>
      <c r="X656" t="s">
        <v>5319</v>
      </c>
      <c r="Y656" t="s">
        <v>4970</v>
      </c>
      <c r="Z656" t="s">
        <v>5227</v>
      </c>
      <c r="AA656" t="s">
        <v>5060</v>
      </c>
    </row>
    <row r="657" spans="1:27" x14ac:dyDescent="0.25">
      <c r="A657" t="s">
        <v>1076</v>
      </c>
      <c r="B657" s="8">
        <v>45942</v>
      </c>
      <c r="C657" t="s">
        <v>1077</v>
      </c>
      <c r="D657" t="s">
        <v>242</v>
      </c>
      <c r="E657" t="s">
        <v>390</v>
      </c>
      <c r="F657" t="s">
        <v>391</v>
      </c>
      <c r="G657">
        <v>3</v>
      </c>
      <c r="H657">
        <v>80.5</v>
      </c>
      <c r="I657">
        <v>20</v>
      </c>
      <c r="J657">
        <v>48.3</v>
      </c>
      <c r="K657">
        <v>193.2</v>
      </c>
      <c r="L657">
        <v>186.75</v>
      </c>
      <c r="M657">
        <v>6.45</v>
      </c>
      <c r="N657" t="s">
        <v>23</v>
      </c>
      <c r="O657" t="s">
        <v>24</v>
      </c>
      <c r="P657" t="s">
        <v>25</v>
      </c>
      <c r="Q657" s="9">
        <v>0.38333333333333336</v>
      </c>
      <c r="R657" t="s">
        <v>49</v>
      </c>
      <c r="S657" t="s">
        <v>4921</v>
      </c>
      <c r="T657" t="s">
        <v>4908</v>
      </c>
      <c r="U657">
        <v>80.5</v>
      </c>
      <c r="V657" t="s">
        <v>5739</v>
      </c>
      <c r="W657" t="s">
        <v>4968</v>
      </c>
      <c r="X657" t="s">
        <v>5373</v>
      </c>
      <c r="Y657" t="s">
        <v>4966</v>
      </c>
      <c r="Z657" t="s">
        <v>5323</v>
      </c>
      <c r="AA657" t="s">
        <v>4962</v>
      </c>
    </row>
    <row r="658" spans="1:27" x14ac:dyDescent="0.25">
      <c r="A658" t="s">
        <v>2999</v>
      </c>
      <c r="B658" s="8">
        <v>46083</v>
      </c>
      <c r="C658" t="s">
        <v>2075</v>
      </c>
      <c r="D658" t="s">
        <v>1706</v>
      </c>
      <c r="E658" t="s">
        <v>270</v>
      </c>
      <c r="F658" t="s">
        <v>109</v>
      </c>
      <c r="G658">
        <v>4</v>
      </c>
      <c r="H658">
        <v>268.32</v>
      </c>
      <c r="I658">
        <v>15</v>
      </c>
      <c r="J658">
        <v>160.99</v>
      </c>
      <c r="K658">
        <v>912.29</v>
      </c>
      <c r="L658">
        <v>965.76</v>
      </c>
      <c r="M658">
        <v>-53.47</v>
      </c>
      <c r="N658" t="s">
        <v>40</v>
      </c>
      <c r="O658" t="s">
        <v>24</v>
      </c>
      <c r="P658" t="s">
        <v>55</v>
      </c>
      <c r="Q658" s="9">
        <v>0.50902777777777775</v>
      </c>
      <c r="R658" t="s">
        <v>49</v>
      </c>
      <c r="S658" t="s">
        <v>4886</v>
      </c>
      <c r="T658" t="s">
        <v>4887</v>
      </c>
      <c r="U658">
        <v>268.32</v>
      </c>
      <c r="V658" t="s">
        <v>5740</v>
      </c>
      <c r="W658" t="s">
        <v>4964</v>
      </c>
      <c r="X658" t="s">
        <v>5427</v>
      </c>
      <c r="Y658" t="s">
        <v>5007</v>
      </c>
      <c r="Z658" t="s">
        <v>5280</v>
      </c>
      <c r="AA658" t="s">
        <v>5060</v>
      </c>
    </row>
    <row r="659" spans="1:27" x14ac:dyDescent="0.25">
      <c r="A659" t="s">
        <v>843</v>
      </c>
      <c r="B659" s="8">
        <v>46055</v>
      </c>
      <c r="C659" t="s">
        <v>844</v>
      </c>
      <c r="D659" t="s">
        <v>275</v>
      </c>
      <c r="E659" t="s">
        <v>90</v>
      </c>
      <c r="F659" t="s">
        <v>239</v>
      </c>
      <c r="G659">
        <v>3</v>
      </c>
      <c r="H659">
        <v>51.33</v>
      </c>
      <c r="I659">
        <v>20</v>
      </c>
      <c r="J659">
        <v>30.8</v>
      </c>
      <c r="K659">
        <v>123.19</v>
      </c>
      <c r="L659">
        <v>112.44</v>
      </c>
      <c r="M659">
        <v>10.75</v>
      </c>
      <c r="N659" t="s">
        <v>68</v>
      </c>
      <c r="O659" t="s">
        <v>24</v>
      </c>
      <c r="P659" t="s">
        <v>25</v>
      </c>
      <c r="Q659" s="9">
        <v>0.7944444444444444</v>
      </c>
      <c r="R659" t="s">
        <v>49</v>
      </c>
      <c r="S659" t="s">
        <v>4760</v>
      </c>
      <c r="T659" t="s">
        <v>4752</v>
      </c>
      <c r="U659">
        <v>51.33</v>
      </c>
      <c r="V659" t="s">
        <v>5741</v>
      </c>
      <c r="W659" t="s">
        <v>4968</v>
      </c>
      <c r="X659" t="s">
        <v>5015</v>
      </c>
      <c r="Y659" t="s">
        <v>4966</v>
      </c>
      <c r="Z659" t="s">
        <v>5468</v>
      </c>
      <c r="AA659" t="s">
        <v>4962</v>
      </c>
    </row>
    <row r="660" spans="1:27" x14ac:dyDescent="0.25">
      <c r="A660" t="s">
        <v>3472</v>
      </c>
      <c r="B660" s="8">
        <v>46047</v>
      </c>
      <c r="C660" t="s">
        <v>844</v>
      </c>
      <c r="D660" t="s">
        <v>158</v>
      </c>
      <c r="E660" t="s">
        <v>327</v>
      </c>
      <c r="F660" t="s">
        <v>892</v>
      </c>
      <c r="G660">
        <v>5</v>
      </c>
      <c r="H660">
        <v>306.62</v>
      </c>
      <c r="I660">
        <v>15</v>
      </c>
      <c r="J660">
        <v>229.97</v>
      </c>
      <c r="K660">
        <v>1498.6</v>
      </c>
      <c r="L660">
        <v>1299.6500000000001</v>
      </c>
      <c r="M660">
        <v>198.95</v>
      </c>
      <c r="N660" t="s">
        <v>47</v>
      </c>
      <c r="O660" t="s">
        <v>24</v>
      </c>
      <c r="P660" t="s">
        <v>25</v>
      </c>
      <c r="Q660" s="9">
        <v>0.74236111111111114</v>
      </c>
      <c r="R660" t="s">
        <v>27</v>
      </c>
      <c r="S660" t="s">
        <v>4871</v>
      </c>
      <c r="T660" t="s">
        <v>4864</v>
      </c>
      <c r="U660">
        <v>306.62</v>
      </c>
      <c r="V660" t="s">
        <v>5741</v>
      </c>
      <c r="W660" t="s">
        <v>4968</v>
      </c>
      <c r="X660" t="s">
        <v>5669</v>
      </c>
      <c r="Y660" t="s">
        <v>4970</v>
      </c>
      <c r="Z660" t="s">
        <v>5216</v>
      </c>
      <c r="AA660" t="s">
        <v>4962</v>
      </c>
    </row>
    <row r="661" spans="1:27" x14ac:dyDescent="0.25">
      <c r="A661" t="s">
        <v>3090</v>
      </c>
      <c r="B661" s="8">
        <v>46327</v>
      </c>
      <c r="C661" t="s">
        <v>844</v>
      </c>
      <c r="D661" t="s">
        <v>895</v>
      </c>
      <c r="E661" t="s">
        <v>653</v>
      </c>
      <c r="F661" t="s">
        <v>1220</v>
      </c>
      <c r="G661">
        <v>4</v>
      </c>
      <c r="H661">
        <v>438.7</v>
      </c>
      <c r="I661">
        <v>10</v>
      </c>
      <c r="J661">
        <v>175.48</v>
      </c>
      <c r="K661">
        <v>1816.22</v>
      </c>
      <c r="L661">
        <v>1480.72</v>
      </c>
      <c r="M661">
        <v>335.5</v>
      </c>
      <c r="N661" t="s">
        <v>133</v>
      </c>
      <c r="O661" t="s">
        <v>24</v>
      </c>
      <c r="P661" t="s">
        <v>25</v>
      </c>
      <c r="Q661" s="9">
        <v>0.79374999999999996</v>
      </c>
      <c r="R661" t="s">
        <v>27</v>
      </c>
      <c r="S661" t="s">
        <v>4843</v>
      </c>
      <c r="T661" t="s">
        <v>4828</v>
      </c>
      <c r="U661">
        <v>438.7</v>
      </c>
      <c r="V661" t="s">
        <v>5741</v>
      </c>
      <c r="W661" t="s">
        <v>4968</v>
      </c>
      <c r="X661" t="s">
        <v>5450</v>
      </c>
      <c r="Y661" t="s">
        <v>5007</v>
      </c>
      <c r="Z661" t="s">
        <v>5451</v>
      </c>
      <c r="AA661" t="s">
        <v>4992</v>
      </c>
    </row>
    <row r="662" spans="1:27" x14ac:dyDescent="0.25">
      <c r="A662" t="s">
        <v>4108</v>
      </c>
      <c r="B662" s="8">
        <v>46007</v>
      </c>
      <c r="C662" t="s">
        <v>844</v>
      </c>
      <c r="D662" t="s">
        <v>231</v>
      </c>
      <c r="E662" t="s">
        <v>612</v>
      </c>
      <c r="F662" t="s">
        <v>2256</v>
      </c>
      <c r="G662">
        <v>1</v>
      </c>
      <c r="H662">
        <v>418.79</v>
      </c>
      <c r="I662">
        <v>15</v>
      </c>
      <c r="J662">
        <v>62.82</v>
      </c>
      <c r="K662">
        <v>355.97</v>
      </c>
      <c r="L662">
        <v>308.94</v>
      </c>
      <c r="M662">
        <v>47.03</v>
      </c>
      <c r="N662" t="s">
        <v>47</v>
      </c>
      <c r="O662" t="s">
        <v>24</v>
      </c>
      <c r="P662" t="s">
        <v>55</v>
      </c>
      <c r="Q662" s="9">
        <v>0.63472222222222219</v>
      </c>
      <c r="R662" t="s">
        <v>49</v>
      </c>
      <c r="S662" t="s">
        <v>4756</v>
      </c>
      <c r="T662" t="s">
        <v>4752</v>
      </c>
      <c r="U662">
        <v>418.79</v>
      </c>
      <c r="V662" t="s">
        <v>5741</v>
      </c>
      <c r="W662" t="s">
        <v>4968</v>
      </c>
      <c r="X662" t="s">
        <v>5742</v>
      </c>
      <c r="Y662" t="s">
        <v>4970</v>
      </c>
      <c r="Z662" t="s">
        <v>5008</v>
      </c>
      <c r="AA662" t="s">
        <v>4962</v>
      </c>
    </row>
    <row r="663" spans="1:27" x14ac:dyDescent="0.25">
      <c r="A663" t="s">
        <v>3351</v>
      </c>
      <c r="B663" s="8">
        <v>46055</v>
      </c>
      <c r="C663" t="s">
        <v>2501</v>
      </c>
      <c r="D663" t="s">
        <v>459</v>
      </c>
      <c r="E663" t="s">
        <v>465</v>
      </c>
      <c r="F663" t="s">
        <v>160</v>
      </c>
      <c r="G663">
        <v>2</v>
      </c>
      <c r="H663">
        <v>71.290000000000006</v>
      </c>
      <c r="I663">
        <v>0</v>
      </c>
      <c r="J663">
        <v>0</v>
      </c>
      <c r="K663">
        <v>142.58000000000001</v>
      </c>
      <c r="L663">
        <v>118.74</v>
      </c>
      <c r="M663">
        <v>23.84</v>
      </c>
      <c r="N663" t="s">
        <v>40</v>
      </c>
      <c r="O663" t="s">
        <v>24</v>
      </c>
      <c r="P663" t="s">
        <v>25</v>
      </c>
      <c r="Q663" s="9">
        <v>0.70694444444444449</v>
      </c>
      <c r="R663" t="s">
        <v>49</v>
      </c>
      <c r="S663" t="s">
        <v>4838</v>
      </c>
      <c r="T663" t="s">
        <v>4828</v>
      </c>
      <c r="U663">
        <v>71.290000000000006</v>
      </c>
      <c r="V663" t="s">
        <v>5743</v>
      </c>
      <c r="W663" t="s">
        <v>4968</v>
      </c>
      <c r="X663" t="s">
        <v>5744</v>
      </c>
      <c r="Y663" t="s">
        <v>4960</v>
      </c>
      <c r="Z663" t="s">
        <v>4991</v>
      </c>
      <c r="AA663" t="s">
        <v>4992</v>
      </c>
    </row>
    <row r="664" spans="1:27" x14ac:dyDescent="0.25">
      <c r="A664" t="s">
        <v>3844</v>
      </c>
      <c r="B664" s="8">
        <v>46013</v>
      </c>
      <c r="C664" t="s">
        <v>2501</v>
      </c>
      <c r="D664" t="s">
        <v>1668</v>
      </c>
      <c r="E664" t="s">
        <v>148</v>
      </c>
      <c r="F664" t="s">
        <v>361</v>
      </c>
      <c r="G664">
        <v>2</v>
      </c>
      <c r="H664">
        <v>242.22</v>
      </c>
      <c r="I664">
        <v>0</v>
      </c>
      <c r="J664">
        <v>0</v>
      </c>
      <c r="K664">
        <v>484.44</v>
      </c>
      <c r="L664">
        <v>372.08</v>
      </c>
      <c r="M664">
        <v>112.36</v>
      </c>
      <c r="N664" t="s">
        <v>23</v>
      </c>
      <c r="O664" t="s">
        <v>24</v>
      </c>
      <c r="P664" t="s">
        <v>55</v>
      </c>
      <c r="Q664" s="9">
        <v>0.53194444444444444</v>
      </c>
      <c r="R664" t="s">
        <v>49</v>
      </c>
      <c r="S664" t="s">
        <v>4941</v>
      </c>
      <c r="T664" t="s">
        <v>4930</v>
      </c>
      <c r="U664">
        <v>242.22</v>
      </c>
      <c r="V664" t="s">
        <v>5743</v>
      </c>
      <c r="W664" t="s">
        <v>4968</v>
      </c>
      <c r="X664" t="s">
        <v>5017</v>
      </c>
      <c r="Y664" t="s">
        <v>5018</v>
      </c>
      <c r="Z664" t="s">
        <v>5135</v>
      </c>
      <c r="AA664" t="s">
        <v>4962</v>
      </c>
    </row>
    <row r="665" spans="1:27" x14ac:dyDescent="0.25">
      <c r="A665" t="s">
        <v>2557</v>
      </c>
      <c r="B665" s="8">
        <v>46014</v>
      </c>
      <c r="C665" t="s">
        <v>876</v>
      </c>
      <c r="D665" t="s">
        <v>539</v>
      </c>
      <c r="E665" t="s">
        <v>1323</v>
      </c>
      <c r="F665" t="s">
        <v>1586</v>
      </c>
      <c r="G665">
        <v>5</v>
      </c>
      <c r="H665">
        <v>257.39999999999998</v>
      </c>
      <c r="I665">
        <v>0</v>
      </c>
      <c r="J665">
        <v>0</v>
      </c>
      <c r="K665">
        <v>1287</v>
      </c>
      <c r="L665">
        <v>1052.5999999999999</v>
      </c>
      <c r="M665">
        <v>234.4</v>
      </c>
      <c r="N665" t="s">
        <v>47</v>
      </c>
      <c r="O665" t="s">
        <v>24</v>
      </c>
      <c r="P665" t="s">
        <v>55</v>
      </c>
      <c r="Q665" s="9">
        <v>0.79166666666666663</v>
      </c>
      <c r="R665" t="s">
        <v>49</v>
      </c>
      <c r="S665" t="s">
        <v>4878</v>
      </c>
      <c r="T665" t="s">
        <v>4864</v>
      </c>
      <c r="U665">
        <v>251.73</v>
      </c>
      <c r="V665" t="s">
        <v>5745</v>
      </c>
      <c r="W665" t="s">
        <v>4958</v>
      </c>
      <c r="X665" t="s">
        <v>5148</v>
      </c>
      <c r="Y665" t="s">
        <v>4966</v>
      </c>
      <c r="Z665" t="s">
        <v>5147</v>
      </c>
      <c r="AA665" t="s">
        <v>4962</v>
      </c>
    </row>
    <row r="666" spans="1:27" x14ac:dyDescent="0.25">
      <c r="A666" t="s">
        <v>875</v>
      </c>
      <c r="B666" s="8">
        <v>46010</v>
      </c>
      <c r="C666" t="s">
        <v>876</v>
      </c>
      <c r="D666" t="s">
        <v>647</v>
      </c>
      <c r="E666" t="s">
        <v>877</v>
      </c>
      <c r="F666" t="s">
        <v>878</v>
      </c>
      <c r="G666">
        <v>3</v>
      </c>
      <c r="H666">
        <v>141.01</v>
      </c>
      <c r="I666">
        <v>10</v>
      </c>
      <c r="J666">
        <v>42.3</v>
      </c>
      <c r="K666">
        <v>380.73</v>
      </c>
      <c r="L666">
        <v>273.54000000000002</v>
      </c>
      <c r="M666">
        <v>107.19</v>
      </c>
      <c r="N666" t="s">
        <v>68</v>
      </c>
      <c r="O666" t="s">
        <v>24</v>
      </c>
      <c r="P666" t="s">
        <v>25</v>
      </c>
      <c r="Q666" s="9">
        <v>0.88402777777777775</v>
      </c>
      <c r="R666" t="s">
        <v>49</v>
      </c>
      <c r="S666" t="s">
        <v>4925</v>
      </c>
      <c r="T666" t="s">
        <v>4908</v>
      </c>
      <c r="U666">
        <v>123.11</v>
      </c>
      <c r="V666" t="s">
        <v>5745</v>
      </c>
      <c r="W666" t="s">
        <v>4958</v>
      </c>
      <c r="X666" t="s">
        <v>5391</v>
      </c>
      <c r="Y666" t="s">
        <v>4960</v>
      </c>
      <c r="Z666" t="s">
        <v>5392</v>
      </c>
      <c r="AA666" t="s">
        <v>5060</v>
      </c>
    </row>
    <row r="667" spans="1:27" x14ac:dyDescent="0.25">
      <c r="A667" t="s">
        <v>3459</v>
      </c>
      <c r="B667" s="8">
        <v>46005</v>
      </c>
      <c r="C667" t="s">
        <v>181</v>
      </c>
      <c r="D667" t="s">
        <v>44</v>
      </c>
      <c r="E667" t="s">
        <v>142</v>
      </c>
      <c r="F667" t="s">
        <v>455</v>
      </c>
      <c r="G667">
        <v>7</v>
      </c>
      <c r="H667">
        <v>426.71</v>
      </c>
      <c r="I667">
        <v>10</v>
      </c>
      <c r="J667">
        <v>298.7</v>
      </c>
      <c r="K667">
        <v>3091.51</v>
      </c>
      <c r="L667">
        <v>1655.78</v>
      </c>
      <c r="M667">
        <v>1435.73</v>
      </c>
      <c r="N667" t="s">
        <v>4971</v>
      </c>
      <c r="O667" t="s">
        <v>24</v>
      </c>
      <c r="P667" t="s">
        <v>55</v>
      </c>
      <c r="Q667" s="9">
        <v>0.69305555555555554</v>
      </c>
      <c r="R667" t="s">
        <v>27</v>
      </c>
      <c r="S667" t="s">
        <v>4650</v>
      </c>
      <c r="T667" t="s">
        <v>4636</v>
      </c>
      <c r="U667">
        <v>398.25</v>
      </c>
      <c r="V667" t="s">
        <v>5746</v>
      </c>
      <c r="W667" t="s">
        <v>4958</v>
      </c>
      <c r="X667" t="s">
        <v>5056</v>
      </c>
      <c r="Y667" t="s">
        <v>4966</v>
      </c>
      <c r="Z667" t="s">
        <v>5057</v>
      </c>
      <c r="AA667" t="s">
        <v>4962</v>
      </c>
    </row>
    <row r="668" spans="1:27" x14ac:dyDescent="0.25">
      <c r="A668" t="s">
        <v>3024</v>
      </c>
      <c r="B668" s="8">
        <v>46004</v>
      </c>
      <c r="C668" t="s">
        <v>181</v>
      </c>
      <c r="D668" t="s">
        <v>164</v>
      </c>
      <c r="E668" t="s">
        <v>327</v>
      </c>
      <c r="F668" t="s">
        <v>328</v>
      </c>
      <c r="G668">
        <v>5</v>
      </c>
      <c r="H668">
        <v>191.87</v>
      </c>
      <c r="I668">
        <v>5</v>
      </c>
      <c r="J668">
        <v>47.97</v>
      </c>
      <c r="K668">
        <v>1048.0899999999999</v>
      </c>
      <c r="L668">
        <v>767.1</v>
      </c>
      <c r="M668">
        <v>280.99</v>
      </c>
      <c r="N668" t="s">
        <v>40</v>
      </c>
      <c r="O668" t="s">
        <v>24</v>
      </c>
      <c r="P668" t="s">
        <v>25</v>
      </c>
      <c r="Q668" s="9">
        <v>0.42916666666666664</v>
      </c>
      <c r="R668" t="s">
        <v>27</v>
      </c>
      <c r="S668" t="s">
        <v>4861</v>
      </c>
      <c r="T668" t="s">
        <v>4847</v>
      </c>
      <c r="U668">
        <v>191.13</v>
      </c>
      <c r="V668" t="s">
        <v>5746</v>
      </c>
      <c r="W668" t="s">
        <v>4958</v>
      </c>
      <c r="X668" t="s">
        <v>5215</v>
      </c>
      <c r="Y668" t="s">
        <v>4960</v>
      </c>
      <c r="Z668" t="s">
        <v>5216</v>
      </c>
      <c r="AA668" t="s">
        <v>4962</v>
      </c>
    </row>
    <row r="669" spans="1:27" x14ac:dyDescent="0.25">
      <c r="A669" t="s">
        <v>4110</v>
      </c>
      <c r="B669" s="8">
        <v>46050</v>
      </c>
      <c r="C669" t="s">
        <v>2849</v>
      </c>
      <c r="D669" t="s">
        <v>365</v>
      </c>
      <c r="E669" t="s">
        <v>291</v>
      </c>
      <c r="F669" t="s">
        <v>328</v>
      </c>
      <c r="G669">
        <v>5</v>
      </c>
      <c r="H669">
        <v>459.58</v>
      </c>
      <c r="I669">
        <v>20</v>
      </c>
      <c r="J669">
        <v>459.58</v>
      </c>
      <c r="K669">
        <v>1838.32</v>
      </c>
      <c r="L669">
        <v>1934.45</v>
      </c>
      <c r="M669">
        <v>-96.13</v>
      </c>
      <c r="N669" t="s">
        <v>4971</v>
      </c>
      <c r="O669" t="s">
        <v>24</v>
      </c>
      <c r="P669" t="s">
        <v>33</v>
      </c>
      <c r="Q669" s="9">
        <v>0.84166666666666667</v>
      </c>
      <c r="R669" t="s">
        <v>49</v>
      </c>
      <c r="S669" t="s">
        <v>4680</v>
      </c>
      <c r="T669" t="s">
        <v>4672</v>
      </c>
      <c r="U669">
        <v>459.58</v>
      </c>
      <c r="V669" t="s">
        <v>5747</v>
      </c>
      <c r="W669" t="s">
        <v>4968</v>
      </c>
      <c r="X669" t="s">
        <v>5215</v>
      </c>
      <c r="Y669" t="s">
        <v>4960</v>
      </c>
      <c r="Z669" t="s">
        <v>5131</v>
      </c>
      <c r="AA669" t="s">
        <v>4962</v>
      </c>
    </row>
    <row r="670" spans="1:27" x14ac:dyDescent="0.25">
      <c r="A670" t="s">
        <v>3822</v>
      </c>
      <c r="B670" s="8">
        <v>46013</v>
      </c>
      <c r="C670" t="s">
        <v>508</v>
      </c>
      <c r="D670" t="s">
        <v>708</v>
      </c>
      <c r="E670" t="s">
        <v>1682</v>
      </c>
      <c r="F670" t="s">
        <v>2870</v>
      </c>
      <c r="G670">
        <v>5</v>
      </c>
      <c r="H670">
        <v>498.75</v>
      </c>
      <c r="I670">
        <v>0</v>
      </c>
      <c r="J670">
        <v>0</v>
      </c>
      <c r="K670">
        <v>2493.75</v>
      </c>
      <c r="L670">
        <v>1719.45</v>
      </c>
      <c r="M670">
        <v>774.3</v>
      </c>
      <c r="N670" t="s">
        <v>4971</v>
      </c>
      <c r="O670" t="s">
        <v>24</v>
      </c>
      <c r="P670" t="s">
        <v>25</v>
      </c>
      <c r="Q670" s="9">
        <v>0.8666666666666667</v>
      </c>
      <c r="R670" t="s">
        <v>49</v>
      </c>
      <c r="S670" t="s">
        <v>4751</v>
      </c>
      <c r="T670" t="s">
        <v>4752</v>
      </c>
      <c r="U670">
        <v>474.19</v>
      </c>
      <c r="V670" t="s">
        <v>5748</v>
      </c>
      <c r="W670" t="s">
        <v>4958</v>
      </c>
      <c r="X670" t="s">
        <v>5146</v>
      </c>
      <c r="Y670" t="s">
        <v>4960</v>
      </c>
      <c r="Z670" t="s">
        <v>5160</v>
      </c>
      <c r="AA670" t="s">
        <v>4962</v>
      </c>
    </row>
    <row r="671" spans="1:27" x14ac:dyDescent="0.25">
      <c r="A671" t="s">
        <v>1288</v>
      </c>
      <c r="B671" s="8">
        <v>46011</v>
      </c>
      <c r="C671" t="s">
        <v>508</v>
      </c>
      <c r="D671" t="s">
        <v>493</v>
      </c>
      <c r="E671" t="s">
        <v>1289</v>
      </c>
      <c r="F671" t="s">
        <v>1290</v>
      </c>
      <c r="G671">
        <v>4</v>
      </c>
      <c r="H671">
        <v>264.7</v>
      </c>
      <c r="I671">
        <v>5</v>
      </c>
      <c r="J671">
        <v>52.94</v>
      </c>
      <c r="K671">
        <v>1156.74</v>
      </c>
      <c r="L671">
        <v>764.8</v>
      </c>
      <c r="M671">
        <v>391.94</v>
      </c>
      <c r="N671" t="s">
        <v>68</v>
      </c>
      <c r="O671" t="s">
        <v>24</v>
      </c>
      <c r="P671" t="s">
        <v>55</v>
      </c>
      <c r="Q671" s="9">
        <v>0.82916666666666672</v>
      </c>
      <c r="R671" t="s">
        <v>27</v>
      </c>
      <c r="S671" t="s">
        <v>4688</v>
      </c>
      <c r="T671" t="s">
        <v>4672</v>
      </c>
      <c r="U671">
        <v>232.58</v>
      </c>
      <c r="V671" t="s">
        <v>5748</v>
      </c>
      <c r="W671" t="s">
        <v>4958</v>
      </c>
      <c r="X671" t="s">
        <v>5346</v>
      </c>
      <c r="Y671" t="s">
        <v>4960</v>
      </c>
      <c r="Z671" t="s">
        <v>5234</v>
      </c>
      <c r="AA671" t="s">
        <v>5060</v>
      </c>
    </row>
    <row r="672" spans="1:27" x14ac:dyDescent="0.25">
      <c r="A672" t="s">
        <v>1733</v>
      </c>
      <c r="B672" s="8">
        <v>46008</v>
      </c>
      <c r="C672" t="s">
        <v>508</v>
      </c>
      <c r="D672" t="s">
        <v>1010</v>
      </c>
      <c r="E672" t="s">
        <v>973</v>
      </c>
      <c r="F672" t="s">
        <v>974</v>
      </c>
      <c r="G672">
        <v>3</v>
      </c>
      <c r="H672">
        <v>284.56</v>
      </c>
      <c r="I672">
        <v>20</v>
      </c>
      <c r="J672">
        <v>170.74</v>
      </c>
      <c r="K672">
        <v>682.94</v>
      </c>
      <c r="L672">
        <v>645.09</v>
      </c>
      <c r="M672">
        <v>37.85</v>
      </c>
      <c r="N672" t="s">
        <v>4971</v>
      </c>
      <c r="O672" t="s">
        <v>24</v>
      </c>
      <c r="P672" t="s">
        <v>55</v>
      </c>
      <c r="Q672" s="9">
        <v>0.46736111111111112</v>
      </c>
      <c r="R672" t="s">
        <v>49</v>
      </c>
      <c r="S672" t="s">
        <v>4821</v>
      </c>
      <c r="T672" t="s">
        <v>4805</v>
      </c>
      <c r="U672">
        <v>261.55</v>
      </c>
      <c r="V672" t="s">
        <v>5748</v>
      </c>
      <c r="W672" t="s">
        <v>4958</v>
      </c>
      <c r="X672" t="s">
        <v>5473</v>
      </c>
      <c r="Y672" t="s">
        <v>4960</v>
      </c>
      <c r="Z672" t="s">
        <v>5474</v>
      </c>
      <c r="AA672" t="s">
        <v>5060</v>
      </c>
    </row>
    <row r="673" spans="1:27" x14ac:dyDescent="0.25">
      <c r="A673" t="s">
        <v>1664</v>
      </c>
      <c r="B673" s="8">
        <v>46113</v>
      </c>
      <c r="C673" t="s">
        <v>1665</v>
      </c>
      <c r="D673" t="s">
        <v>399</v>
      </c>
      <c r="E673" t="s">
        <v>232</v>
      </c>
      <c r="F673" t="s">
        <v>1666</v>
      </c>
      <c r="G673">
        <v>1</v>
      </c>
      <c r="H673">
        <v>99.93</v>
      </c>
      <c r="I673">
        <v>20</v>
      </c>
      <c r="J673">
        <v>19.989999999999998</v>
      </c>
      <c r="K673">
        <v>91.93</v>
      </c>
      <c r="L673">
        <v>86.05</v>
      </c>
      <c r="M673">
        <v>5.88</v>
      </c>
      <c r="N673" t="s">
        <v>47</v>
      </c>
      <c r="O673" t="s">
        <v>24</v>
      </c>
      <c r="P673" t="s">
        <v>25</v>
      </c>
      <c r="Q673" s="9">
        <v>0.43541666666666667</v>
      </c>
      <c r="R673" t="s">
        <v>27</v>
      </c>
      <c r="S673" t="s">
        <v>4693</v>
      </c>
      <c r="T673" t="s">
        <v>4672</v>
      </c>
      <c r="U673">
        <v>99.93</v>
      </c>
      <c r="V673" t="s">
        <v>5749</v>
      </c>
      <c r="W673" t="s">
        <v>4968</v>
      </c>
      <c r="X673" t="s">
        <v>5433</v>
      </c>
      <c r="Y673" t="s">
        <v>4966</v>
      </c>
      <c r="Z673" t="s">
        <v>5079</v>
      </c>
      <c r="AA673" t="s">
        <v>4962</v>
      </c>
    </row>
    <row r="674" spans="1:27" x14ac:dyDescent="0.25">
      <c r="A674" t="s">
        <v>4051</v>
      </c>
      <c r="B674" s="8">
        <v>46004</v>
      </c>
      <c r="C674" t="s">
        <v>1665</v>
      </c>
      <c r="D674" t="s">
        <v>89</v>
      </c>
      <c r="E674" t="s">
        <v>355</v>
      </c>
      <c r="F674" t="s">
        <v>356</v>
      </c>
      <c r="G674">
        <v>4</v>
      </c>
      <c r="H674">
        <v>38.659999999999997</v>
      </c>
      <c r="I674">
        <v>20</v>
      </c>
      <c r="J674">
        <v>30.93</v>
      </c>
      <c r="K674">
        <v>142.27000000000001</v>
      </c>
      <c r="L674">
        <v>129.6</v>
      </c>
      <c r="M674">
        <v>12.67</v>
      </c>
      <c r="N674" t="s">
        <v>40</v>
      </c>
      <c r="O674" t="s">
        <v>24</v>
      </c>
      <c r="P674" t="s">
        <v>25</v>
      </c>
      <c r="Q674" s="9">
        <v>0.41180555555555554</v>
      </c>
      <c r="R674" t="s">
        <v>27</v>
      </c>
      <c r="S674" t="s">
        <v>4695</v>
      </c>
      <c r="T674" t="s">
        <v>4672</v>
      </c>
      <c r="U674">
        <v>38.659999999999997</v>
      </c>
      <c r="V674" t="s">
        <v>5749</v>
      </c>
      <c r="W674" t="s">
        <v>4968</v>
      </c>
      <c r="X674" t="s">
        <v>5205</v>
      </c>
      <c r="Y674" t="s">
        <v>4960</v>
      </c>
      <c r="Z674" t="s">
        <v>5204</v>
      </c>
      <c r="AA674" t="s">
        <v>4962</v>
      </c>
    </row>
    <row r="675" spans="1:27" x14ac:dyDescent="0.25">
      <c r="A675" t="s">
        <v>1512</v>
      </c>
      <c r="B675" s="8">
        <v>46143</v>
      </c>
      <c r="C675" t="s">
        <v>1513</v>
      </c>
      <c r="D675" t="s">
        <v>371</v>
      </c>
      <c r="E675" t="s">
        <v>1233</v>
      </c>
      <c r="F675" t="s">
        <v>929</v>
      </c>
      <c r="G675">
        <v>3</v>
      </c>
      <c r="H675">
        <v>399.15</v>
      </c>
      <c r="I675">
        <v>0</v>
      </c>
      <c r="J675">
        <v>0</v>
      </c>
      <c r="K675">
        <v>1197.45</v>
      </c>
      <c r="L675">
        <v>929.94</v>
      </c>
      <c r="M675">
        <v>267.51</v>
      </c>
      <c r="N675" t="s">
        <v>40</v>
      </c>
      <c r="O675" t="s">
        <v>24</v>
      </c>
      <c r="P675" t="s">
        <v>25</v>
      </c>
      <c r="Q675" s="9">
        <v>0.70763888888888893</v>
      </c>
      <c r="R675" t="s">
        <v>49</v>
      </c>
      <c r="S675" t="s">
        <v>4714</v>
      </c>
      <c r="T675" t="s">
        <v>4703</v>
      </c>
      <c r="U675">
        <v>380.12</v>
      </c>
      <c r="V675" t="s">
        <v>5750</v>
      </c>
      <c r="W675" t="s">
        <v>4958</v>
      </c>
      <c r="X675" t="s">
        <v>5289</v>
      </c>
      <c r="Y675" t="s">
        <v>4970</v>
      </c>
      <c r="Z675" t="s">
        <v>5290</v>
      </c>
      <c r="AA675" t="s">
        <v>4962</v>
      </c>
    </row>
    <row r="676" spans="1:27" x14ac:dyDescent="0.25">
      <c r="A676" t="s">
        <v>3478</v>
      </c>
      <c r="B676" s="8">
        <v>46004</v>
      </c>
      <c r="C676" t="s">
        <v>1513</v>
      </c>
      <c r="D676" t="s">
        <v>65</v>
      </c>
      <c r="E676" t="s">
        <v>1252</v>
      </c>
      <c r="F676" t="s">
        <v>2556</v>
      </c>
      <c r="G676">
        <v>5</v>
      </c>
      <c r="H676">
        <v>186.35</v>
      </c>
      <c r="I676">
        <v>10</v>
      </c>
      <c r="J676">
        <v>93.17</v>
      </c>
      <c r="K676">
        <v>964.37</v>
      </c>
      <c r="L676">
        <v>710</v>
      </c>
      <c r="M676">
        <v>254.37</v>
      </c>
      <c r="N676" t="s">
        <v>47</v>
      </c>
      <c r="O676" t="s">
        <v>24</v>
      </c>
      <c r="P676" t="s">
        <v>25</v>
      </c>
      <c r="Q676" s="9">
        <v>0.41319444444444442</v>
      </c>
      <c r="R676" t="s">
        <v>27</v>
      </c>
      <c r="S676" t="s">
        <v>4719</v>
      </c>
      <c r="T676" t="s">
        <v>4703</v>
      </c>
      <c r="U676">
        <v>172.63</v>
      </c>
      <c r="V676" t="s">
        <v>5750</v>
      </c>
      <c r="W676" t="s">
        <v>4958</v>
      </c>
      <c r="X676" t="s">
        <v>5497</v>
      </c>
      <c r="Y676" t="s">
        <v>4966</v>
      </c>
      <c r="Z676" t="s">
        <v>5498</v>
      </c>
      <c r="AA676" t="s">
        <v>4962</v>
      </c>
    </row>
    <row r="677" spans="1:27" x14ac:dyDescent="0.25">
      <c r="A677" t="s">
        <v>2669</v>
      </c>
      <c r="B677" s="8">
        <v>46045</v>
      </c>
      <c r="C677" t="s">
        <v>1581</v>
      </c>
      <c r="D677" t="s">
        <v>2670</v>
      </c>
      <c r="E677" t="s">
        <v>700</v>
      </c>
      <c r="F677" t="s">
        <v>1481</v>
      </c>
      <c r="G677">
        <v>4</v>
      </c>
      <c r="H677">
        <v>519.78</v>
      </c>
      <c r="I677">
        <v>15</v>
      </c>
      <c r="J677">
        <v>311.87</v>
      </c>
      <c r="K677">
        <v>1767.25</v>
      </c>
      <c r="L677">
        <v>1591.68</v>
      </c>
      <c r="M677">
        <v>175.57</v>
      </c>
      <c r="N677" t="s">
        <v>133</v>
      </c>
      <c r="O677" t="s">
        <v>24</v>
      </c>
      <c r="P677" t="s">
        <v>25</v>
      </c>
      <c r="Q677" s="9">
        <v>0.4826388888888889</v>
      </c>
      <c r="R677" t="s">
        <v>49</v>
      </c>
      <c r="S677" t="s">
        <v>4914</v>
      </c>
      <c r="T677" t="s">
        <v>4908</v>
      </c>
      <c r="U677">
        <v>519.78</v>
      </c>
      <c r="V677" t="s">
        <v>5751</v>
      </c>
      <c r="W677" t="s">
        <v>4964</v>
      </c>
      <c r="X677" t="s">
        <v>5230</v>
      </c>
      <c r="Y677" t="s">
        <v>4960</v>
      </c>
      <c r="Z677" t="s">
        <v>5231</v>
      </c>
      <c r="AA677" t="s">
        <v>5060</v>
      </c>
    </row>
    <row r="678" spans="1:27" x14ac:dyDescent="0.25">
      <c r="A678" t="s">
        <v>1580</v>
      </c>
      <c r="B678" s="8">
        <v>46017</v>
      </c>
      <c r="C678" t="s">
        <v>1581</v>
      </c>
      <c r="D678" t="s">
        <v>147</v>
      </c>
      <c r="E678" t="s">
        <v>1309</v>
      </c>
      <c r="F678" t="s">
        <v>585</v>
      </c>
      <c r="G678">
        <v>1</v>
      </c>
      <c r="H678">
        <v>332.73</v>
      </c>
      <c r="I678">
        <v>20</v>
      </c>
      <c r="J678">
        <v>66.55</v>
      </c>
      <c r="K678">
        <v>266.18</v>
      </c>
      <c r="L678">
        <v>261.22000000000003</v>
      </c>
      <c r="M678">
        <v>4.96</v>
      </c>
      <c r="N678" t="s">
        <v>68</v>
      </c>
      <c r="O678" t="s">
        <v>24</v>
      </c>
      <c r="P678" t="s">
        <v>25</v>
      </c>
      <c r="Q678" s="9">
        <v>0.46666666666666667</v>
      </c>
      <c r="R678" t="s">
        <v>49</v>
      </c>
      <c r="S678" t="s">
        <v>4717</v>
      </c>
      <c r="T678" t="s">
        <v>4703</v>
      </c>
      <c r="U678">
        <v>332.73</v>
      </c>
      <c r="V678" t="s">
        <v>5751</v>
      </c>
      <c r="W678" t="s">
        <v>4964</v>
      </c>
      <c r="X678" t="s">
        <v>5752</v>
      </c>
      <c r="Y678" t="s">
        <v>5007</v>
      </c>
      <c r="Z678" t="s">
        <v>5212</v>
      </c>
      <c r="AA678" t="s">
        <v>4962</v>
      </c>
    </row>
    <row r="679" spans="1:27" x14ac:dyDescent="0.25">
      <c r="A679" t="s">
        <v>3626</v>
      </c>
      <c r="B679" s="8">
        <v>46113</v>
      </c>
      <c r="C679" t="s">
        <v>1841</v>
      </c>
      <c r="D679" t="s">
        <v>1150</v>
      </c>
      <c r="E679" t="s">
        <v>1092</v>
      </c>
      <c r="F679" t="s">
        <v>1093</v>
      </c>
      <c r="G679">
        <v>2</v>
      </c>
      <c r="H679">
        <v>468.94</v>
      </c>
      <c r="I679">
        <v>0</v>
      </c>
      <c r="J679">
        <v>0</v>
      </c>
      <c r="K679">
        <v>1078.56</v>
      </c>
      <c r="L679">
        <v>673.6</v>
      </c>
      <c r="M679">
        <v>404.96</v>
      </c>
      <c r="N679" t="s">
        <v>133</v>
      </c>
      <c r="O679" t="s">
        <v>24</v>
      </c>
      <c r="P679" t="s">
        <v>55</v>
      </c>
      <c r="Q679" s="9">
        <v>0.59027777777777779</v>
      </c>
      <c r="R679" t="s">
        <v>27</v>
      </c>
      <c r="S679" t="s">
        <v>4802</v>
      </c>
      <c r="T679" t="s">
        <v>4776</v>
      </c>
      <c r="U679">
        <v>468.94</v>
      </c>
      <c r="V679" t="s">
        <v>5753</v>
      </c>
      <c r="W679" t="s">
        <v>4968</v>
      </c>
      <c r="X679" t="s">
        <v>5152</v>
      </c>
      <c r="Y679" t="s">
        <v>5011</v>
      </c>
      <c r="Z679" t="s">
        <v>5150</v>
      </c>
      <c r="AA679" t="s">
        <v>5060</v>
      </c>
    </row>
    <row r="680" spans="1:27" x14ac:dyDescent="0.25">
      <c r="A680" t="s">
        <v>3119</v>
      </c>
      <c r="B680" s="8">
        <v>46005</v>
      </c>
      <c r="C680" t="s">
        <v>1841</v>
      </c>
      <c r="D680" t="s">
        <v>1156</v>
      </c>
      <c r="E680" t="s">
        <v>1247</v>
      </c>
      <c r="F680" t="s">
        <v>474</v>
      </c>
      <c r="G680">
        <v>5</v>
      </c>
      <c r="H680">
        <v>147.72</v>
      </c>
      <c r="I680">
        <v>5</v>
      </c>
      <c r="J680">
        <v>36.93</v>
      </c>
      <c r="K680">
        <v>806.92</v>
      </c>
      <c r="L680">
        <v>546.04999999999995</v>
      </c>
      <c r="M680">
        <v>260.87</v>
      </c>
      <c r="N680" t="s">
        <v>40</v>
      </c>
      <c r="O680" t="s">
        <v>24</v>
      </c>
      <c r="P680" t="s">
        <v>25</v>
      </c>
      <c r="Q680" s="9">
        <v>0.64444444444444449</v>
      </c>
      <c r="R680" t="s">
        <v>27</v>
      </c>
      <c r="S680" t="s">
        <v>4755</v>
      </c>
      <c r="T680" t="s">
        <v>4752</v>
      </c>
      <c r="U680">
        <v>147.72</v>
      </c>
      <c r="V680" t="s">
        <v>5753</v>
      </c>
      <c r="W680" t="s">
        <v>4968</v>
      </c>
      <c r="X680" t="s">
        <v>5335</v>
      </c>
      <c r="Y680" t="s">
        <v>4960</v>
      </c>
      <c r="Z680" t="s">
        <v>5336</v>
      </c>
      <c r="AA680" t="s">
        <v>4962</v>
      </c>
    </row>
    <row r="681" spans="1:27" x14ac:dyDescent="0.25">
      <c r="A681" t="s">
        <v>278</v>
      </c>
      <c r="B681" s="8">
        <v>46040</v>
      </c>
      <c r="C681" t="s">
        <v>279</v>
      </c>
      <c r="D681" t="s">
        <v>280</v>
      </c>
      <c r="E681" t="s">
        <v>204</v>
      </c>
      <c r="F681" t="s">
        <v>205</v>
      </c>
      <c r="G681">
        <v>1</v>
      </c>
      <c r="H681">
        <v>124.84</v>
      </c>
      <c r="I681">
        <v>20</v>
      </c>
      <c r="J681">
        <v>24.97</v>
      </c>
      <c r="K681">
        <v>114.85</v>
      </c>
      <c r="L681">
        <v>97.35</v>
      </c>
      <c r="M681">
        <v>17.5</v>
      </c>
      <c r="N681" t="s">
        <v>68</v>
      </c>
      <c r="O681" t="s">
        <v>24</v>
      </c>
      <c r="P681" t="s">
        <v>25</v>
      </c>
      <c r="Q681" s="9">
        <v>0.81458333333333333</v>
      </c>
      <c r="R681" t="s">
        <v>27</v>
      </c>
      <c r="S681" t="s">
        <v>4726</v>
      </c>
      <c r="T681" t="s">
        <v>4703</v>
      </c>
      <c r="U681">
        <v>124.84</v>
      </c>
      <c r="V681" t="s">
        <v>5754</v>
      </c>
      <c r="W681" t="s">
        <v>4968</v>
      </c>
      <c r="X681" t="s">
        <v>5021</v>
      </c>
      <c r="Y681" t="s">
        <v>4966</v>
      </c>
      <c r="Z681" t="s">
        <v>5022</v>
      </c>
      <c r="AA681" t="s">
        <v>4962</v>
      </c>
    </row>
    <row r="682" spans="1:27" x14ac:dyDescent="0.25">
      <c r="A682" t="s">
        <v>2537</v>
      </c>
      <c r="B682" s="8">
        <v>46010</v>
      </c>
      <c r="C682" t="s">
        <v>2003</v>
      </c>
      <c r="D682" t="s">
        <v>727</v>
      </c>
      <c r="E682" t="s">
        <v>192</v>
      </c>
      <c r="F682" t="s">
        <v>2538</v>
      </c>
      <c r="G682">
        <v>1</v>
      </c>
      <c r="H682">
        <v>227</v>
      </c>
      <c r="I682">
        <v>5</v>
      </c>
      <c r="J682">
        <v>11.35</v>
      </c>
      <c r="K682">
        <v>215.65</v>
      </c>
      <c r="L682">
        <v>196.3</v>
      </c>
      <c r="M682">
        <v>19.350000000000001</v>
      </c>
      <c r="N682" t="s">
        <v>40</v>
      </c>
      <c r="O682" t="s">
        <v>24</v>
      </c>
      <c r="P682" t="s">
        <v>25</v>
      </c>
      <c r="Q682" s="9">
        <v>0.79652777777777772</v>
      </c>
      <c r="R682" t="s">
        <v>49</v>
      </c>
      <c r="S682" t="s">
        <v>4867</v>
      </c>
      <c r="T682" t="s">
        <v>4864</v>
      </c>
      <c r="U682">
        <v>227</v>
      </c>
      <c r="V682" t="s">
        <v>5755</v>
      </c>
      <c r="W682" t="s">
        <v>4964</v>
      </c>
      <c r="X682" t="s">
        <v>5428</v>
      </c>
      <c r="Y682" t="s">
        <v>5011</v>
      </c>
      <c r="Z682" t="s">
        <v>5284</v>
      </c>
      <c r="AA682" t="s">
        <v>4962</v>
      </c>
    </row>
    <row r="683" spans="1:27" x14ac:dyDescent="0.25">
      <c r="A683" t="s">
        <v>2002</v>
      </c>
      <c r="B683" s="8">
        <v>46009</v>
      </c>
      <c r="C683" t="s">
        <v>2003</v>
      </c>
      <c r="D683" t="s">
        <v>77</v>
      </c>
      <c r="E683" t="s">
        <v>1682</v>
      </c>
      <c r="F683" t="s">
        <v>796</v>
      </c>
      <c r="G683">
        <v>2</v>
      </c>
      <c r="H683">
        <v>131.03</v>
      </c>
      <c r="I683">
        <v>10</v>
      </c>
      <c r="J683">
        <v>26.21</v>
      </c>
      <c r="K683">
        <v>235.85</v>
      </c>
      <c r="L683">
        <v>234.54</v>
      </c>
      <c r="M683">
        <v>1.31</v>
      </c>
      <c r="N683" t="s">
        <v>40</v>
      </c>
      <c r="O683" t="s">
        <v>24</v>
      </c>
      <c r="P683" t="s">
        <v>25</v>
      </c>
      <c r="Q683" s="9">
        <v>0.55902777777777779</v>
      </c>
      <c r="R683" t="s">
        <v>49</v>
      </c>
      <c r="S683" t="s">
        <v>4863</v>
      </c>
      <c r="T683" t="s">
        <v>4864</v>
      </c>
      <c r="U683">
        <v>131.03</v>
      </c>
      <c r="V683" t="s">
        <v>5755</v>
      </c>
      <c r="W683" t="s">
        <v>4964</v>
      </c>
      <c r="X683" t="s">
        <v>5574</v>
      </c>
      <c r="Y683" t="s">
        <v>5007</v>
      </c>
      <c r="Z683" t="s">
        <v>5160</v>
      </c>
      <c r="AA683" t="s">
        <v>4962</v>
      </c>
    </row>
    <row r="684" spans="1:27" x14ac:dyDescent="0.25">
      <c r="A684" t="s">
        <v>1278</v>
      </c>
      <c r="B684" s="8">
        <v>46040</v>
      </c>
      <c r="C684" t="s">
        <v>129</v>
      </c>
      <c r="D684" t="s">
        <v>275</v>
      </c>
      <c r="E684" t="s">
        <v>1157</v>
      </c>
      <c r="F684" t="s">
        <v>1158</v>
      </c>
      <c r="G684">
        <v>3</v>
      </c>
      <c r="H684">
        <v>51.64</v>
      </c>
      <c r="I684">
        <v>10</v>
      </c>
      <c r="J684">
        <v>15.49</v>
      </c>
      <c r="K684">
        <v>160.34</v>
      </c>
      <c r="L684">
        <v>112.44</v>
      </c>
      <c r="M684">
        <v>47.9</v>
      </c>
      <c r="N684" t="s">
        <v>40</v>
      </c>
      <c r="O684" t="s">
        <v>24</v>
      </c>
      <c r="P684" t="s">
        <v>25</v>
      </c>
      <c r="Q684" s="9">
        <v>0.39027777777777778</v>
      </c>
      <c r="R684" t="s">
        <v>27</v>
      </c>
      <c r="S684" t="s">
        <v>4760</v>
      </c>
      <c r="T684" t="s">
        <v>4752</v>
      </c>
      <c r="U684">
        <v>51.33</v>
      </c>
      <c r="V684" t="s">
        <v>5649</v>
      </c>
      <c r="W684" t="s">
        <v>4958</v>
      </c>
      <c r="X684" t="s">
        <v>5179</v>
      </c>
      <c r="Y684" t="s">
        <v>5007</v>
      </c>
      <c r="Z684" t="s">
        <v>5180</v>
      </c>
      <c r="AA684" t="s">
        <v>4962</v>
      </c>
    </row>
    <row r="685" spans="1:27" x14ac:dyDescent="0.25">
      <c r="A685" t="s">
        <v>1124</v>
      </c>
      <c r="B685" s="8">
        <v>46016</v>
      </c>
      <c r="C685" t="s">
        <v>129</v>
      </c>
      <c r="D685" t="s">
        <v>337</v>
      </c>
      <c r="E685" t="s">
        <v>623</v>
      </c>
      <c r="F685" t="s">
        <v>1125</v>
      </c>
      <c r="G685">
        <v>4</v>
      </c>
      <c r="H685">
        <v>207.69</v>
      </c>
      <c r="I685">
        <v>0</v>
      </c>
      <c r="J685">
        <v>0</v>
      </c>
      <c r="K685">
        <v>830.76</v>
      </c>
      <c r="L685">
        <v>542.64</v>
      </c>
      <c r="M685">
        <v>288.12</v>
      </c>
      <c r="N685" t="s">
        <v>68</v>
      </c>
      <c r="O685" t="s">
        <v>24</v>
      </c>
      <c r="P685" t="s">
        <v>25</v>
      </c>
      <c r="Q685" s="9">
        <v>0.70763888888888893</v>
      </c>
      <c r="R685" t="s">
        <v>49</v>
      </c>
      <c r="S685" t="s">
        <v>4799</v>
      </c>
      <c r="T685" t="s">
        <v>4776</v>
      </c>
      <c r="U685">
        <v>186.38</v>
      </c>
      <c r="V685" t="s">
        <v>5649</v>
      </c>
      <c r="W685" t="s">
        <v>4958</v>
      </c>
      <c r="X685" t="s">
        <v>5195</v>
      </c>
      <c r="Y685" t="s">
        <v>4966</v>
      </c>
      <c r="Z685" t="s">
        <v>5196</v>
      </c>
      <c r="AA685" t="s">
        <v>4962</v>
      </c>
    </row>
    <row r="686" spans="1:27" x14ac:dyDescent="0.25">
      <c r="A686" t="s">
        <v>1815</v>
      </c>
      <c r="B686" s="8">
        <v>46013</v>
      </c>
      <c r="C686" t="s">
        <v>1816</v>
      </c>
      <c r="D686" t="s">
        <v>459</v>
      </c>
      <c r="E686" t="s">
        <v>771</v>
      </c>
      <c r="F686" t="s">
        <v>772</v>
      </c>
      <c r="G686">
        <v>3</v>
      </c>
      <c r="H686">
        <v>71.290000000000006</v>
      </c>
      <c r="I686">
        <v>0</v>
      </c>
      <c r="J686">
        <v>0</v>
      </c>
      <c r="K686">
        <v>213.87</v>
      </c>
      <c r="L686">
        <v>178.11</v>
      </c>
      <c r="M686">
        <v>35.76</v>
      </c>
      <c r="N686" t="s">
        <v>133</v>
      </c>
      <c r="O686" t="s">
        <v>24</v>
      </c>
      <c r="P686" t="s">
        <v>25</v>
      </c>
      <c r="Q686" s="9">
        <v>0.4465277777777778</v>
      </c>
      <c r="R686" t="s">
        <v>49</v>
      </c>
      <c r="S686" t="s">
        <v>4838</v>
      </c>
      <c r="T686" t="s">
        <v>4828</v>
      </c>
      <c r="U686">
        <v>71.290000000000006</v>
      </c>
      <c r="V686" t="s">
        <v>5756</v>
      </c>
      <c r="W686" t="s">
        <v>4958</v>
      </c>
      <c r="X686" t="s">
        <v>5618</v>
      </c>
      <c r="Y686" t="s">
        <v>5011</v>
      </c>
      <c r="Z686" t="s">
        <v>4978</v>
      </c>
      <c r="AA686" t="s">
        <v>4962</v>
      </c>
    </row>
    <row r="687" spans="1:27" x14ac:dyDescent="0.25">
      <c r="A687" t="s">
        <v>397</v>
      </c>
      <c r="B687" s="8">
        <v>45881</v>
      </c>
      <c r="C687" t="s">
        <v>398</v>
      </c>
      <c r="D687" t="s">
        <v>399</v>
      </c>
      <c r="E687" t="s">
        <v>400</v>
      </c>
      <c r="F687" t="s">
        <v>401</v>
      </c>
      <c r="G687">
        <v>2</v>
      </c>
      <c r="H687">
        <v>99.93</v>
      </c>
      <c r="I687">
        <v>10</v>
      </c>
      <c r="J687">
        <v>19.989999999999998</v>
      </c>
      <c r="K687">
        <v>179.87</v>
      </c>
      <c r="L687">
        <v>172.1</v>
      </c>
      <c r="M687">
        <v>7.77</v>
      </c>
      <c r="N687" t="s">
        <v>47</v>
      </c>
      <c r="O687" t="s">
        <v>24</v>
      </c>
      <c r="P687" t="s">
        <v>25</v>
      </c>
      <c r="Q687" s="9">
        <v>0.77708333333333335</v>
      </c>
      <c r="R687" t="s">
        <v>49</v>
      </c>
      <c r="S687" t="s">
        <v>4693</v>
      </c>
      <c r="T687" t="s">
        <v>4672</v>
      </c>
      <c r="U687">
        <v>99.93</v>
      </c>
      <c r="V687" t="s">
        <v>5757</v>
      </c>
      <c r="W687" t="s">
        <v>4964</v>
      </c>
      <c r="X687" t="s">
        <v>5002</v>
      </c>
      <c r="Y687" t="s">
        <v>4970</v>
      </c>
      <c r="Z687" t="s">
        <v>5003</v>
      </c>
      <c r="AA687" t="s">
        <v>4962</v>
      </c>
    </row>
    <row r="688" spans="1:27" x14ac:dyDescent="0.25">
      <c r="A688" t="s">
        <v>804</v>
      </c>
      <c r="B688" s="8">
        <v>46023</v>
      </c>
      <c r="C688" t="s">
        <v>699</v>
      </c>
      <c r="D688" t="s">
        <v>777</v>
      </c>
      <c r="E688" t="s">
        <v>187</v>
      </c>
      <c r="F688" t="s">
        <v>188</v>
      </c>
      <c r="G688">
        <v>6</v>
      </c>
      <c r="H688">
        <v>86.82</v>
      </c>
      <c r="I688">
        <v>5</v>
      </c>
      <c r="J688">
        <v>26.05</v>
      </c>
      <c r="K688">
        <v>494.87</v>
      </c>
      <c r="L688">
        <v>409.02</v>
      </c>
      <c r="M688">
        <v>85.85</v>
      </c>
      <c r="N688" t="s">
        <v>133</v>
      </c>
      <c r="O688" t="s">
        <v>24</v>
      </c>
      <c r="P688" t="s">
        <v>25</v>
      </c>
      <c r="Q688" s="9">
        <v>0.7006944444444444</v>
      </c>
      <c r="R688" t="s">
        <v>49</v>
      </c>
      <c r="S688" t="s">
        <v>4818</v>
      </c>
      <c r="T688" t="s">
        <v>4805</v>
      </c>
      <c r="U688">
        <v>86.11</v>
      </c>
      <c r="V688" t="s">
        <v>5758</v>
      </c>
      <c r="W688" t="s">
        <v>4958</v>
      </c>
      <c r="X688" t="s">
        <v>5199</v>
      </c>
      <c r="Y688" t="s">
        <v>4960</v>
      </c>
      <c r="Z688" t="s">
        <v>5200</v>
      </c>
      <c r="AA688" t="s">
        <v>4962</v>
      </c>
    </row>
    <row r="689" spans="1:27" x14ac:dyDescent="0.25">
      <c r="A689" t="s">
        <v>698</v>
      </c>
      <c r="B689" s="8">
        <v>46012</v>
      </c>
      <c r="C689" t="s">
        <v>699</v>
      </c>
      <c r="D689" t="s">
        <v>101</v>
      </c>
      <c r="E689" t="s">
        <v>700</v>
      </c>
      <c r="F689" t="s">
        <v>701</v>
      </c>
      <c r="G689">
        <v>3</v>
      </c>
      <c r="H689">
        <v>477.96</v>
      </c>
      <c r="I689">
        <v>15</v>
      </c>
      <c r="J689">
        <v>215.08</v>
      </c>
      <c r="K689">
        <v>1401.62</v>
      </c>
      <c r="L689">
        <v>1054.8900000000001</v>
      </c>
      <c r="M689">
        <v>346.73</v>
      </c>
      <c r="N689" t="s">
        <v>23</v>
      </c>
      <c r="O689" t="s">
        <v>24</v>
      </c>
      <c r="P689" t="s">
        <v>25</v>
      </c>
      <c r="Q689" s="9">
        <v>0.7319444444444444</v>
      </c>
      <c r="R689" t="s">
        <v>27</v>
      </c>
      <c r="S689" t="s">
        <v>4676</v>
      </c>
      <c r="T689" t="s">
        <v>4672</v>
      </c>
      <c r="U689">
        <v>434.65</v>
      </c>
      <c r="V689" t="s">
        <v>5758</v>
      </c>
      <c r="W689" t="s">
        <v>4958</v>
      </c>
      <c r="X689" t="s">
        <v>5371</v>
      </c>
      <c r="Y689" t="s">
        <v>4970</v>
      </c>
      <c r="Z689" t="s">
        <v>5231</v>
      </c>
      <c r="AA689" t="s">
        <v>5060</v>
      </c>
    </row>
    <row r="690" spans="1:27" x14ac:dyDescent="0.25">
      <c r="A690" t="s">
        <v>3376</v>
      </c>
      <c r="B690" s="8">
        <v>46005</v>
      </c>
      <c r="C690" t="s">
        <v>699</v>
      </c>
      <c r="D690" t="s">
        <v>1329</v>
      </c>
      <c r="E690" t="s">
        <v>38</v>
      </c>
      <c r="F690" t="s">
        <v>545</v>
      </c>
      <c r="G690">
        <v>7</v>
      </c>
      <c r="H690">
        <v>56.22</v>
      </c>
      <c r="I690">
        <v>15</v>
      </c>
      <c r="J690">
        <v>59.03</v>
      </c>
      <c r="K690">
        <v>384.69</v>
      </c>
      <c r="L690">
        <v>314.72000000000003</v>
      </c>
      <c r="M690">
        <v>69.97</v>
      </c>
      <c r="N690" t="s">
        <v>23</v>
      </c>
      <c r="O690" t="s">
        <v>24</v>
      </c>
      <c r="P690" t="s">
        <v>25</v>
      </c>
      <c r="Q690" s="9">
        <v>0.8354166666666667</v>
      </c>
      <c r="R690" t="s">
        <v>27</v>
      </c>
      <c r="S690" t="s">
        <v>4826</v>
      </c>
      <c r="T690" t="s">
        <v>4805</v>
      </c>
      <c r="U690">
        <v>55.81</v>
      </c>
      <c r="V690" t="s">
        <v>5758</v>
      </c>
      <c r="W690" t="s">
        <v>4958</v>
      </c>
      <c r="X690" t="s">
        <v>5406</v>
      </c>
      <c r="Y690" t="s">
        <v>4960</v>
      </c>
      <c r="Z690" t="s">
        <v>4989</v>
      </c>
      <c r="AA690" t="s">
        <v>4962</v>
      </c>
    </row>
    <row r="691" spans="1:27" x14ac:dyDescent="0.25">
      <c r="A691" t="s">
        <v>4461</v>
      </c>
      <c r="B691" s="8">
        <v>46036</v>
      </c>
      <c r="C691" t="s">
        <v>1153</v>
      </c>
      <c r="D691" t="s">
        <v>284</v>
      </c>
      <c r="E691" t="s">
        <v>254</v>
      </c>
      <c r="F691" t="s">
        <v>255</v>
      </c>
      <c r="G691">
        <v>1</v>
      </c>
      <c r="H691">
        <v>73.83</v>
      </c>
      <c r="I691">
        <v>0</v>
      </c>
      <c r="J691">
        <v>0</v>
      </c>
      <c r="K691">
        <v>73.83</v>
      </c>
      <c r="L691">
        <v>54.32</v>
      </c>
      <c r="M691">
        <v>19.510000000000002</v>
      </c>
      <c r="N691" t="s">
        <v>23</v>
      </c>
      <c r="O691" t="s">
        <v>24</v>
      </c>
      <c r="P691" t="s">
        <v>25</v>
      </c>
      <c r="Q691" s="9">
        <v>0.64583333333333337</v>
      </c>
      <c r="R691" t="s">
        <v>49</v>
      </c>
      <c r="S691" t="s">
        <v>4791</v>
      </c>
      <c r="T691" t="s">
        <v>4776</v>
      </c>
      <c r="U691">
        <v>42.16</v>
      </c>
      <c r="V691" t="s">
        <v>5759</v>
      </c>
      <c r="W691" t="s">
        <v>4964</v>
      </c>
      <c r="X691" t="s">
        <v>5435</v>
      </c>
      <c r="Y691" t="s">
        <v>5018</v>
      </c>
      <c r="Z691" t="s">
        <v>5436</v>
      </c>
      <c r="AA691" t="s">
        <v>4962</v>
      </c>
    </row>
    <row r="692" spans="1:27" x14ac:dyDescent="0.25">
      <c r="A692" t="s">
        <v>2639</v>
      </c>
      <c r="B692" s="8">
        <v>46010</v>
      </c>
      <c r="C692" t="s">
        <v>225</v>
      </c>
      <c r="D692" t="s">
        <v>1096</v>
      </c>
      <c r="E692" t="s">
        <v>254</v>
      </c>
      <c r="F692" t="s">
        <v>255</v>
      </c>
      <c r="G692">
        <v>2</v>
      </c>
      <c r="H692">
        <v>405.1</v>
      </c>
      <c r="I692">
        <v>0</v>
      </c>
      <c r="J692">
        <v>0</v>
      </c>
      <c r="K692">
        <v>810.2</v>
      </c>
      <c r="L692">
        <v>696.82</v>
      </c>
      <c r="M692">
        <v>113.38</v>
      </c>
      <c r="N692" t="s">
        <v>23</v>
      </c>
      <c r="O692" t="s">
        <v>24</v>
      </c>
      <c r="P692" t="s">
        <v>25</v>
      </c>
      <c r="Q692" s="9">
        <v>0.51111111111111107</v>
      </c>
      <c r="R692" t="s">
        <v>49</v>
      </c>
      <c r="S692" t="s">
        <v>4869</v>
      </c>
      <c r="T692" t="s">
        <v>4864</v>
      </c>
      <c r="U692">
        <v>405.1</v>
      </c>
      <c r="V692" t="s">
        <v>5760</v>
      </c>
      <c r="W692" t="s">
        <v>4968</v>
      </c>
      <c r="X692" t="s">
        <v>5435</v>
      </c>
      <c r="Y692" t="s">
        <v>5018</v>
      </c>
      <c r="Z692" t="s">
        <v>5436</v>
      </c>
      <c r="AA692" t="s">
        <v>4962</v>
      </c>
    </row>
    <row r="693" spans="1:27" x14ac:dyDescent="0.25">
      <c r="A693" t="s">
        <v>3580</v>
      </c>
      <c r="B693" s="8">
        <v>46019</v>
      </c>
      <c r="C693" t="s">
        <v>1702</v>
      </c>
      <c r="D693" t="s">
        <v>745</v>
      </c>
      <c r="E693" t="s">
        <v>204</v>
      </c>
      <c r="F693" t="s">
        <v>205</v>
      </c>
      <c r="G693">
        <v>3</v>
      </c>
      <c r="H693">
        <v>168.36</v>
      </c>
      <c r="I693">
        <v>15</v>
      </c>
      <c r="J693">
        <v>75.760000000000005</v>
      </c>
      <c r="K693">
        <v>493.72</v>
      </c>
      <c r="L693">
        <v>306.69</v>
      </c>
      <c r="M693">
        <v>187.03</v>
      </c>
      <c r="N693" t="s">
        <v>47</v>
      </c>
      <c r="O693" t="s">
        <v>24</v>
      </c>
      <c r="P693" t="s">
        <v>25</v>
      </c>
      <c r="Q693" s="9">
        <v>0.6958333333333333</v>
      </c>
      <c r="R693" t="s">
        <v>27</v>
      </c>
      <c r="S693" t="s">
        <v>4666</v>
      </c>
      <c r="T693" t="s">
        <v>4636</v>
      </c>
      <c r="U693">
        <v>168.36</v>
      </c>
      <c r="V693" t="s">
        <v>5761</v>
      </c>
      <c r="W693" t="s">
        <v>4964</v>
      </c>
      <c r="X693" t="s">
        <v>5021</v>
      </c>
      <c r="Y693" t="s">
        <v>4966</v>
      </c>
      <c r="Z693" t="s">
        <v>5022</v>
      </c>
      <c r="AA693" t="s">
        <v>4962</v>
      </c>
    </row>
    <row r="694" spans="1:27" x14ac:dyDescent="0.25">
      <c r="A694" t="s">
        <v>3855</v>
      </c>
      <c r="B694" s="8">
        <v>46017</v>
      </c>
      <c r="C694" t="s">
        <v>464</v>
      </c>
      <c r="D694" t="s">
        <v>886</v>
      </c>
      <c r="E694" t="s">
        <v>120</v>
      </c>
      <c r="F694" t="s">
        <v>2308</v>
      </c>
      <c r="G694">
        <v>8</v>
      </c>
      <c r="H694">
        <v>238.7</v>
      </c>
      <c r="I694">
        <v>0</v>
      </c>
      <c r="J694">
        <v>0</v>
      </c>
      <c r="K694">
        <v>1909.6</v>
      </c>
      <c r="L694">
        <v>1539.28</v>
      </c>
      <c r="M694">
        <v>370.32</v>
      </c>
      <c r="N694" t="s">
        <v>133</v>
      </c>
      <c r="O694" t="s">
        <v>24</v>
      </c>
      <c r="P694" t="s">
        <v>25</v>
      </c>
      <c r="Q694" s="9">
        <v>0.56458333333333333</v>
      </c>
      <c r="R694" t="s">
        <v>49</v>
      </c>
      <c r="S694" t="s">
        <v>4827</v>
      </c>
      <c r="T694" t="s">
        <v>4828</v>
      </c>
      <c r="U694">
        <v>232.92</v>
      </c>
      <c r="V694" t="s">
        <v>5762</v>
      </c>
      <c r="W694" t="s">
        <v>4958</v>
      </c>
      <c r="X694" t="s">
        <v>5493</v>
      </c>
      <c r="Y694" t="s">
        <v>4966</v>
      </c>
      <c r="Z694" t="s">
        <v>5207</v>
      </c>
      <c r="AA694" t="s">
        <v>4962</v>
      </c>
    </row>
    <row r="695" spans="1:27" x14ac:dyDescent="0.25">
      <c r="A695" t="s">
        <v>3945</v>
      </c>
      <c r="B695" s="8">
        <v>45942</v>
      </c>
      <c r="C695" t="s">
        <v>3946</v>
      </c>
      <c r="D695" t="s">
        <v>399</v>
      </c>
      <c r="E695" t="s">
        <v>612</v>
      </c>
      <c r="F695" t="s">
        <v>2256</v>
      </c>
      <c r="G695">
        <v>5</v>
      </c>
      <c r="H695">
        <v>99.93</v>
      </c>
      <c r="I695">
        <v>0</v>
      </c>
      <c r="J695">
        <v>0</v>
      </c>
      <c r="K695">
        <v>499.65</v>
      </c>
      <c r="L695">
        <v>430.25</v>
      </c>
      <c r="M695">
        <v>69.400000000000006</v>
      </c>
      <c r="N695" t="s">
        <v>23</v>
      </c>
      <c r="O695" t="s">
        <v>24</v>
      </c>
      <c r="P695" t="s">
        <v>55</v>
      </c>
      <c r="Q695" s="9">
        <v>0.39583333333333331</v>
      </c>
      <c r="R695" t="s">
        <v>49</v>
      </c>
      <c r="S695" t="s">
        <v>4693</v>
      </c>
      <c r="T695" t="s">
        <v>4672</v>
      </c>
      <c r="U695">
        <v>99.93</v>
      </c>
      <c r="V695" t="s">
        <v>5763</v>
      </c>
      <c r="W695" t="s">
        <v>4968</v>
      </c>
      <c r="X695" t="s">
        <v>5742</v>
      </c>
      <c r="Y695" t="s">
        <v>4970</v>
      </c>
      <c r="Z695" t="s">
        <v>5008</v>
      </c>
      <c r="AA695" t="s">
        <v>4962</v>
      </c>
    </row>
    <row r="696" spans="1:27" x14ac:dyDescent="0.25">
      <c r="A696" t="s">
        <v>4359</v>
      </c>
      <c r="B696" s="8">
        <v>46007</v>
      </c>
      <c r="C696" t="s">
        <v>4360</v>
      </c>
      <c r="D696" t="s">
        <v>1156</v>
      </c>
      <c r="E696" t="s">
        <v>2611</v>
      </c>
      <c r="F696" t="s">
        <v>2612</v>
      </c>
      <c r="G696">
        <v>5</v>
      </c>
      <c r="H696">
        <v>147.72</v>
      </c>
      <c r="I696">
        <v>0</v>
      </c>
      <c r="J696">
        <v>0</v>
      </c>
      <c r="K696">
        <v>738.6</v>
      </c>
      <c r="L696">
        <v>546.04999999999995</v>
      </c>
      <c r="M696">
        <v>192.55</v>
      </c>
      <c r="N696" t="s">
        <v>40</v>
      </c>
      <c r="O696" t="s">
        <v>24</v>
      </c>
      <c r="P696" t="s">
        <v>25</v>
      </c>
      <c r="Q696" s="9">
        <v>0.66527777777777775</v>
      </c>
      <c r="R696" t="s">
        <v>49</v>
      </c>
      <c r="S696" t="s">
        <v>4755</v>
      </c>
      <c r="T696" t="s">
        <v>4752</v>
      </c>
      <c r="U696">
        <v>147.72</v>
      </c>
      <c r="V696" t="s">
        <v>5764</v>
      </c>
      <c r="W696" t="s">
        <v>4968</v>
      </c>
      <c r="X696" t="s">
        <v>5304</v>
      </c>
      <c r="Y696" t="s">
        <v>4966</v>
      </c>
      <c r="Z696" t="s">
        <v>5305</v>
      </c>
      <c r="AA696" t="s">
        <v>5060</v>
      </c>
    </row>
    <row r="697" spans="1:27" x14ac:dyDescent="0.25">
      <c r="A697" t="s">
        <v>4365</v>
      </c>
      <c r="B697" s="8">
        <v>46113</v>
      </c>
      <c r="C697" t="s">
        <v>1597</v>
      </c>
      <c r="D697" t="s">
        <v>399</v>
      </c>
      <c r="E697" t="s">
        <v>623</v>
      </c>
      <c r="F697" t="s">
        <v>742</v>
      </c>
      <c r="G697">
        <v>1</v>
      </c>
      <c r="H697">
        <v>99.93</v>
      </c>
      <c r="I697">
        <v>0</v>
      </c>
      <c r="J697">
        <v>0</v>
      </c>
      <c r="K697">
        <v>114.92</v>
      </c>
      <c r="L697">
        <v>86.05</v>
      </c>
      <c r="M697">
        <v>28.87</v>
      </c>
      <c r="N697" t="s">
        <v>47</v>
      </c>
      <c r="O697" t="s">
        <v>24</v>
      </c>
      <c r="P697" t="s">
        <v>25</v>
      </c>
      <c r="Q697" s="9">
        <v>0.50763888888888886</v>
      </c>
      <c r="R697" t="s">
        <v>27</v>
      </c>
      <c r="S697" t="s">
        <v>4693</v>
      </c>
      <c r="T697" t="s">
        <v>4672</v>
      </c>
      <c r="U697">
        <v>99.93</v>
      </c>
      <c r="V697" t="s">
        <v>5765</v>
      </c>
      <c r="W697" t="s">
        <v>4968</v>
      </c>
      <c r="X697" t="s">
        <v>5198</v>
      </c>
      <c r="Y697" t="s">
        <v>4960</v>
      </c>
      <c r="Z697" t="s">
        <v>5196</v>
      </c>
      <c r="AA697" t="s">
        <v>4962</v>
      </c>
    </row>
    <row r="698" spans="1:27" x14ac:dyDescent="0.25">
      <c r="A698" t="s">
        <v>4278</v>
      </c>
      <c r="B698" s="8">
        <v>46007</v>
      </c>
      <c r="C698" t="s">
        <v>1338</v>
      </c>
      <c r="D698" t="s">
        <v>337</v>
      </c>
      <c r="E698" t="s">
        <v>544</v>
      </c>
      <c r="F698" t="s">
        <v>545</v>
      </c>
      <c r="G698">
        <v>1</v>
      </c>
      <c r="H698">
        <v>186.38</v>
      </c>
      <c r="I698">
        <v>15</v>
      </c>
      <c r="J698">
        <v>27.96</v>
      </c>
      <c r="K698">
        <v>158.41999999999999</v>
      </c>
      <c r="L698">
        <v>135.66</v>
      </c>
      <c r="M698">
        <v>22.76</v>
      </c>
      <c r="N698" t="s">
        <v>40</v>
      </c>
      <c r="O698" t="s">
        <v>24</v>
      </c>
      <c r="P698" t="s">
        <v>25</v>
      </c>
      <c r="Q698" s="9">
        <v>0.45208333333333334</v>
      </c>
      <c r="R698" t="s">
        <v>49</v>
      </c>
      <c r="S698" t="s">
        <v>4799</v>
      </c>
      <c r="T698" t="s">
        <v>4776</v>
      </c>
      <c r="U698">
        <v>186.38</v>
      </c>
      <c r="V698" t="s">
        <v>5016</v>
      </c>
      <c r="W698" t="s">
        <v>4964</v>
      </c>
      <c r="X698" t="s">
        <v>5406</v>
      </c>
      <c r="Y698" t="s">
        <v>4960</v>
      </c>
      <c r="Z698" t="s">
        <v>5407</v>
      </c>
      <c r="AA698" t="s">
        <v>4962</v>
      </c>
    </row>
    <row r="699" spans="1:27" x14ac:dyDescent="0.25">
      <c r="A699" t="s">
        <v>2089</v>
      </c>
      <c r="B699" s="8">
        <v>46018</v>
      </c>
      <c r="C699" t="s">
        <v>1922</v>
      </c>
      <c r="D699" t="s">
        <v>389</v>
      </c>
      <c r="E699" t="s">
        <v>232</v>
      </c>
      <c r="F699" t="s">
        <v>1666</v>
      </c>
      <c r="G699">
        <v>3</v>
      </c>
      <c r="H699">
        <v>83.13</v>
      </c>
      <c r="I699">
        <v>0</v>
      </c>
      <c r="J699">
        <v>0</v>
      </c>
      <c r="K699">
        <v>286.8</v>
      </c>
      <c r="L699">
        <v>207.27</v>
      </c>
      <c r="M699">
        <v>79.53</v>
      </c>
      <c r="N699" t="s">
        <v>133</v>
      </c>
      <c r="O699" t="s">
        <v>24</v>
      </c>
      <c r="P699" t="s">
        <v>25</v>
      </c>
      <c r="Q699" s="9">
        <v>0.4152777777777778</v>
      </c>
      <c r="R699" t="s">
        <v>27</v>
      </c>
      <c r="S699" t="s">
        <v>4854</v>
      </c>
      <c r="T699" t="s">
        <v>4847</v>
      </c>
      <c r="U699">
        <v>83.13</v>
      </c>
      <c r="V699" t="s">
        <v>5766</v>
      </c>
      <c r="W699" t="s">
        <v>4968</v>
      </c>
      <c r="X699" t="s">
        <v>5433</v>
      </c>
      <c r="Y699" t="s">
        <v>4966</v>
      </c>
      <c r="Z699" t="s">
        <v>5079</v>
      </c>
      <c r="AA699" t="s">
        <v>4962</v>
      </c>
    </row>
    <row r="700" spans="1:27" x14ac:dyDescent="0.25">
      <c r="A700" t="s">
        <v>4406</v>
      </c>
      <c r="B700" s="8">
        <v>46018</v>
      </c>
      <c r="C700" t="s">
        <v>1493</v>
      </c>
      <c r="D700" t="s">
        <v>802</v>
      </c>
      <c r="E700" t="s">
        <v>1448</v>
      </c>
      <c r="F700" t="s">
        <v>3086</v>
      </c>
      <c r="G700">
        <v>2</v>
      </c>
      <c r="H700">
        <v>298.68</v>
      </c>
      <c r="I700">
        <v>20</v>
      </c>
      <c r="J700">
        <v>119.47</v>
      </c>
      <c r="K700">
        <v>549.57000000000005</v>
      </c>
      <c r="L700">
        <v>501.38</v>
      </c>
      <c r="M700">
        <v>48.19</v>
      </c>
      <c r="N700" t="s">
        <v>23</v>
      </c>
      <c r="O700" t="s">
        <v>24</v>
      </c>
      <c r="P700" t="s">
        <v>33</v>
      </c>
      <c r="Q700" s="9">
        <v>0.45624999999999999</v>
      </c>
      <c r="R700" t="s">
        <v>27</v>
      </c>
      <c r="S700" t="s">
        <v>4850</v>
      </c>
      <c r="T700" t="s">
        <v>4847</v>
      </c>
      <c r="U700">
        <v>298.68</v>
      </c>
      <c r="V700" t="s">
        <v>5767</v>
      </c>
      <c r="W700" t="s">
        <v>4968</v>
      </c>
      <c r="X700" t="s">
        <v>5768</v>
      </c>
      <c r="Y700" t="s">
        <v>5007</v>
      </c>
      <c r="Z700" t="s">
        <v>5603</v>
      </c>
      <c r="AA700" t="s">
        <v>5060</v>
      </c>
    </row>
    <row r="701" spans="1:27" x14ac:dyDescent="0.25">
      <c r="A701" t="s">
        <v>3831</v>
      </c>
      <c r="B701" s="8">
        <v>45942</v>
      </c>
      <c r="C701" t="s">
        <v>3741</v>
      </c>
      <c r="D701" t="s">
        <v>449</v>
      </c>
      <c r="E701" t="s">
        <v>1372</v>
      </c>
      <c r="F701" t="s">
        <v>1373</v>
      </c>
      <c r="G701">
        <v>3</v>
      </c>
      <c r="H701">
        <v>395.66</v>
      </c>
      <c r="I701">
        <v>0</v>
      </c>
      <c r="J701">
        <v>0</v>
      </c>
      <c r="K701">
        <v>1186.98</v>
      </c>
      <c r="L701">
        <v>960.57</v>
      </c>
      <c r="M701">
        <v>226.41</v>
      </c>
      <c r="N701" t="s">
        <v>133</v>
      </c>
      <c r="O701" t="s">
        <v>24</v>
      </c>
      <c r="P701" t="s">
        <v>25</v>
      </c>
      <c r="Q701" s="9">
        <v>0.43263888888888891</v>
      </c>
      <c r="R701" t="s">
        <v>49</v>
      </c>
      <c r="S701" t="s">
        <v>4817</v>
      </c>
      <c r="T701" t="s">
        <v>4805</v>
      </c>
      <c r="U701">
        <v>395.66</v>
      </c>
      <c r="V701" t="s">
        <v>5769</v>
      </c>
      <c r="W701" t="s">
        <v>4964</v>
      </c>
      <c r="X701" t="s">
        <v>5461</v>
      </c>
      <c r="Y701" t="s">
        <v>4966</v>
      </c>
      <c r="Z701" t="s">
        <v>5356</v>
      </c>
      <c r="AA701" t="s">
        <v>4962</v>
      </c>
    </row>
    <row r="702" spans="1:27" x14ac:dyDescent="0.25">
      <c r="A702" t="s">
        <v>2713</v>
      </c>
      <c r="B702" s="8">
        <v>45912</v>
      </c>
      <c r="C702" t="s">
        <v>2211</v>
      </c>
      <c r="D702" t="s">
        <v>680</v>
      </c>
      <c r="E702" t="s">
        <v>2307</v>
      </c>
      <c r="F702" t="s">
        <v>2308</v>
      </c>
      <c r="G702">
        <v>4</v>
      </c>
      <c r="H702">
        <v>157.97999999999999</v>
      </c>
      <c r="I702">
        <v>20</v>
      </c>
      <c r="J702">
        <v>126.38</v>
      </c>
      <c r="K702">
        <v>505.54</v>
      </c>
      <c r="L702">
        <v>551.79999999999995</v>
      </c>
      <c r="M702">
        <v>-46.26</v>
      </c>
      <c r="N702" t="s">
        <v>40</v>
      </c>
      <c r="O702" t="s">
        <v>24</v>
      </c>
      <c r="P702" t="s">
        <v>25</v>
      </c>
      <c r="Q702" s="9">
        <v>0.47569444444444442</v>
      </c>
      <c r="R702" t="s">
        <v>49</v>
      </c>
      <c r="S702" t="s">
        <v>4873</v>
      </c>
      <c r="T702" t="s">
        <v>4864</v>
      </c>
      <c r="U702">
        <v>157.97999999999999</v>
      </c>
      <c r="V702" t="s">
        <v>5770</v>
      </c>
      <c r="W702" t="s">
        <v>4964</v>
      </c>
      <c r="X702" t="s">
        <v>5493</v>
      </c>
      <c r="Y702" t="s">
        <v>4966</v>
      </c>
      <c r="Z702" t="s">
        <v>5185</v>
      </c>
      <c r="AA702" t="s">
        <v>4992</v>
      </c>
    </row>
    <row r="703" spans="1:27" x14ac:dyDescent="0.25">
      <c r="A703" t="s">
        <v>2801</v>
      </c>
      <c r="B703" s="8">
        <v>45850</v>
      </c>
      <c r="C703" t="s">
        <v>2802</v>
      </c>
      <c r="D703" t="s">
        <v>714</v>
      </c>
      <c r="E703" t="s">
        <v>66</v>
      </c>
      <c r="F703" t="s">
        <v>2803</v>
      </c>
      <c r="G703">
        <v>2</v>
      </c>
      <c r="H703">
        <v>161.03</v>
      </c>
      <c r="I703">
        <v>0</v>
      </c>
      <c r="J703">
        <v>0</v>
      </c>
      <c r="K703">
        <v>370.37</v>
      </c>
      <c r="L703">
        <v>248.48</v>
      </c>
      <c r="M703">
        <v>121.89</v>
      </c>
      <c r="N703" t="s">
        <v>4971</v>
      </c>
      <c r="O703" t="s">
        <v>24</v>
      </c>
      <c r="P703" t="s">
        <v>25</v>
      </c>
      <c r="Q703" s="9">
        <v>0.5180555555555556</v>
      </c>
      <c r="R703" t="s">
        <v>27</v>
      </c>
      <c r="S703" t="s">
        <v>4653</v>
      </c>
      <c r="T703" t="s">
        <v>4672</v>
      </c>
      <c r="U703">
        <v>161.03</v>
      </c>
      <c r="V703" t="s">
        <v>5370</v>
      </c>
      <c r="W703" t="s">
        <v>4964</v>
      </c>
      <c r="X703" t="s">
        <v>5309</v>
      </c>
      <c r="Y703" t="s">
        <v>5018</v>
      </c>
      <c r="Z703" t="s">
        <v>5155</v>
      </c>
      <c r="AA703" t="s">
        <v>4962</v>
      </c>
    </row>
    <row r="704" spans="1:27" x14ac:dyDescent="0.25">
      <c r="A704" t="s">
        <v>3405</v>
      </c>
      <c r="B704" s="8">
        <v>45850</v>
      </c>
      <c r="C704" t="s">
        <v>2387</v>
      </c>
      <c r="D704" t="s">
        <v>905</v>
      </c>
      <c r="E704" t="s">
        <v>617</v>
      </c>
      <c r="F704" t="s">
        <v>239</v>
      </c>
      <c r="G704">
        <v>4</v>
      </c>
      <c r="H704">
        <v>464.41</v>
      </c>
      <c r="I704">
        <v>0</v>
      </c>
      <c r="J704">
        <v>0</v>
      </c>
      <c r="K704">
        <v>2136.29</v>
      </c>
      <c r="L704">
        <v>1590.76</v>
      </c>
      <c r="M704">
        <v>545.53</v>
      </c>
      <c r="N704" t="s">
        <v>40</v>
      </c>
      <c r="O704" t="s">
        <v>24</v>
      </c>
      <c r="P704" t="s">
        <v>25</v>
      </c>
      <c r="Q704" s="9">
        <v>0.79236111111111107</v>
      </c>
      <c r="R704" t="s">
        <v>27</v>
      </c>
      <c r="S704" t="s">
        <v>4686</v>
      </c>
      <c r="T704" t="s">
        <v>4672</v>
      </c>
      <c r="U704">
        <v>464.41</v>
      </c>
      <c r="V704" t="s">
        <v>5182</v>
      </c>
      <c r="W704" t="s">
        <v>4964</v>
      </c>
      <c r="X704" t="s">
        <v>5015</v>
      </c>
      <c r="Y704" t="s">
        <v>4966</v>
      </c>
      <c r="Z704" t="s">
        <v>5012</v>
      </c>
      <c r="AA704" t="s">
        <v>4962</v>
      </c>
    </row>
    <row r="705" spans="1:27" x14ac:dyDescent="0.25">
      <c r="A705" t="s">
        <v>3592</v>
      </c>
      <c r="B705" s="8">
        <v>45850</v>
      </c>
      <c r="C705" t="s">
        <v>627</v>
      </c>
      <c r="D705" t="s">
        <v>119</v>
      </c>
      <c r="E705" t="s">
        <v>950</v>
      </c>
      <c r="F705" t="s">
        <v>109</v>
      </c>
      <c r="G705">
        <v>1</v>
      </c>
      <c r="H705">
        <v>141.11000000000001</v>
      </c>
      <c r="I705">
        <v>0</v>
      </c>
      <c r="J705">
        <v>0</v>
      </c>
      <c r="K705">
        <v>162.28</v>
      </c>
      <c r="L705">
        <v>115.91</v>
      </c>
      <c r="M705">
        <v>46.37</v>
      </c>
      <c r="N705" t="s">
        <v>133</v>
      </c>
      <c r="O705" t="s">
        <v>24</v>
      </c>
      <c r="P705" t="s">
        <v>25</v>
      </c>
      <c r="Q705" s="9">
        <v>0.69652777777777775</v>
      </c>
      <c r="R705" t="s">
        <v>27</v>
      </c>
      <c r="S705" t="s">
        <v>4722</v>
      </c>
      <c r="T705" t="s">
        <v>4703</v>
      </c>
      <c r="U705">
        <v>141.11000000000001</v>
      </c>
      <c r="V705" t="s">
        <v>5613</v>
      </c>
      <c r="W705" t="s">
        <v>4964</v>
      </c>
      <c r="X705" t="s">
        <v>5427</v>
      </c>
      <c r="Y705" t="s">
        <v>5007</v>
      </c>
      <c r="Z705" t="s">
        <v>5049</v>
      </c>
      <c r="AA705" t="s">
        <v>4962</v>
      </c>
    </row>
    <row r="706" spans="1:27" x14ac:dyDescent="0.25">
      <c r="A706" t="s">
        <v>3638</v>
      </c>
      <c r="B706" s="8">
        <v>45850</v>
      </c>
      <c r="C706" t="s">
        <v>1545</v>
      </c>
      <c r="D706" t="s">
        <v>509</v>
      </c>
      <c r="E706" t="s">
        <v>1289</v>
      </c>
      <c r="F706" t="s">
        <v>991</v>
      </c>
      <c r="G706">
        <v>3</v>
      </c>
      <c r="H706">
        <v>291.93</v>
      </c>
      <c r="I706">
        <v>5</v>
      </c>
      <c r="J706">
        <v>43.79</v>
      </c>
      <c r="K706">
        <v>956.8</v>
      </c>
      <c r="L706">
        <v>761.1</v>
      </c>
      <c r="M706">
        <v>195.7</v>
      </c>
      <c r="N706" t="s">
        <v>4971</v>
      </c>
      <c r="O706" t="s">
        <v>24</v>
      </c>
      <c r="P706" t="s">
        <v>25</v>
      </c>
      <c r="Q706" s="9">
        <v>0.81388888888888888</v>
      </c>
      <c r="R706" t="s">
        <v>27</v>
      </c>
      <c r="S706" t="s">
        <v>4875</v>
      </c>
      <c r="T706" t="s">
        <v>4864</v>
      </c>
      <c r="U706">
        <v>291.93</v>
      </c>
      <c r="V706" t="s">
        <v>5515</v>
      </c>
      <c r="W706" t="s">
        <v>4964</v>
      </c>
      <c r="X706" t="s">
        <v>5453</v>
      </c>
      <c r="Y706" t="s">
        <v>5007</v>
      </c>
      <c r="Z706" t="s">
        <v>5234</v>
      </c>
      <c r="AA706" t="s">
        <v>5060</v>
      </c>
    </row>
    <row r="707" spans="1:27" x14ac:dyDescent="0.25">
      <c r="A707" t="s">
        <v>4102</v>
      </c>
      <c r="B707" s="8">
        <v>45850</v>
      </c>
      <c r="C707" t="s">
        <v>4103</v>
      </c>
      <c r="D707" t="s">
        <v>158</v>
      </c>
      <c r="E707" t="s">
        <v>872</v>
      </c>
      <c r="F707" t="s">
        <v>1776</v>
      </c>
      <c r="G707">
        <v>3</v>
      </c>
      <c r="H707">
        <v>306.62</v>
      </c>
      <c r="I707">
        <v>5</v>
      </c>
      <c r="J707">
        <v>45.99</v>
      </c>
      <c r="K707">
        <v>1004.95</v>
      </c>
      <c r="L707">
        <v>779.79</v>
      </c>
      <c r="M707">
        <v>225.16</v>
      </c>
      <c r="N707" t="s">
        <v>4971</v>
      </c>
      <c r="O707" t="s">
        <v>24</v>
      </c>
      <c r="P707" t="s">
        <v>55</v>
      </c>
      <c r="Q707" s="9">
        <v>0.63055555555555554</v>
      </c>
      <c r="R707" t="s">
        <v>27</v>
      </c>
      <c r="S707" t="s">
        <v>4871</v>
      </c>
      <c r="T707" t="s">
        <v>4864</v>
      </c>
      <c r="U707">
        <v>306.62</v>
      </c>
      <c r="V707" t="s">
        <v>5771</v>
      </c>
      <c r="W707" t="s">
        <v>4964</v>
      </c>
      <c r="X707" t="s">
        <v>5552</v>
      </c>
      <c r="Y707" t="s">
        <v>4966</v>
      </c>
      <c r="Z707" t="s">
        <v>5278</v>
      </c>
      <c r="AA707" t="s">
        <v>5163</v>
      </c>
    </row>
    <row r="708" spans="1:27" x14ac:dyDescent="0.25">
      <c r="A708" t="s">
        <v>4308</v>
      </c>
      <c r="B708" s="8">
        <v>45850</v>
      </c>
      <c r="C708" t="s">
        <v>2288</v>
      </c>
      <c r="D708" t="s">
        <v>2085</v>
      </c>
      <c r="E708" t="s">
        <v>973</v>
      </c>
      <c r="F708" t="s">
        <v>1735</v>
      </c>
      <c r="G708">
        <v>1</v>
      </c>
      <c r="H708">
        <v>392.68</v>
      </c>
      <c r="I708">
        <v>20</v>
      </c>
      <c r="J708">
        <v>78.540000000000006</v>
      </c>
      <c r="K708">
        <v>361.26</v>
      </c>
      <c r="L708">
        <v>319.05</v>
      </c>
      <c r="M708">
        <v>42.21</v>
      </c>
      <c r="N708" t="s">
        <v>23</v>
      </c>
      <c r="O708" t="s">
        <v>24</v>
      </c>
      <c r="P708" t="s">
        <v>25</v>
      </c>
      <c r="Q708" s="9">
        <v>0.625</v>
      </c>
      <c r="R708" t="s">
        <v>27</v>
      </c>
      <c r="S708" t="s">
        <v>4670</v>
      </c>
      <c r="T708" t="s">
        <v>4805</v>
      </c>
      <c r="U708">
        <v>392.68</v>
      </c>
      <c r="V708" t="s">
        <v>5772</v>
      </c>
      <c r="W708" t="s">
        <v>4968</v>
      </c>
      <c r="X708" t="s">
        <v>5279</v>
      </c>
      <c r="Y708" t="s">
        <v>4960</v>
      </c>
      <c r="Z708" t="s">
        <v>5474</v>
      </c>
      <c r="AA708" t="s">
        <v>5060</v>
      </c>
    </row>
    <row r="709" spans="1:27" x14ac:dyDescent="0.25">
      <c r="A709" t="s">
        <v>4373</v>
      </c>
      <c r="B709" s="8">
        <v>45850</v>
      </c>
      <c r="C709" t="s">
        <v>441</v>
      </c>
      <c r="D709" t="s">
        <v>59</v>
      </c>
      <c r="E709" t="s">
        <v>830</v>
      </c>
      <c r="F709" t="s">
        <v>831</v>
      </c>
      <c r="G709">
        <v>3</v>
      </c>
      <c r="H709">
        <v>342.46</v>
      </c>
      <c r="I709">
        <v>0</v>
      </c>
      <c r="J709">
        <v>0</v>
      </c>
      <c r="K709">
        <v>1181.49</v>
      </c>
      <c r="L709">
        <v>815.34</v>
      </c>
      <c r="M709">
        <v>366.15</v>
      </c>
      <c r="N709" t="s">
        <v>23</v>
      </c>
      <c r="O709" t="s">
        <v>24</v>
      </c>
      <c r="P709" t="s">
        <v>55</v>
      </c>
      <c r="Q709" s="9">
        <v>0.62847222222222221</v>
      </c>
      <c r="R709" t="s">
        <v>27</v>
      </c>
      <c r="S709" t="s">
        <v>4721</v>
      </c>
      <c r="T709" t="s">
        <v>4703</v>
      </c>
      <c r="U709">
        <v>342.46</v>
      </c>
      <c r="V709" t="s">
        <v>5540</v>
      </c>
      <c r="W709" t="s">
        <v>4964</v>
      </c>
      <c r="X709" t="s">
        <v>5402</v>
      </c>
      <c r="Y709" t="s">
        <v>4977</v>
      </c>
      <c r="Z709" t="s">
        <v>5403</v>
      </c>
      <c r="AA709" t="s">
        <v>4962</v>
      </c>
    </row>
    <row r="710" spans="1:27" x14ac:dyDescent="0.25">
      <c r="A710" t="s">
        <v>4402</v>
      </c>
      <c r="B710" s="8">
        <v>45850</v>
      </c>
      <c r="C710" t="s">
        <v>885</v>
      </c>
      <c r="D710" t="s">
        <v>905</v>
      </c>
      <c r="E710" t="s">
        <v>1289</v>
      </c>
      <c r="F710" t="s">
        <v>1220</v>
      </c>
      <c r="G710">
        <v>1</v>
      </c>
      <c r="H710">
        <v>464.41</v>
      </c>
      <c r="I710">
        <v>0</v>
      </c>
      <c r="J710">
        <v>0</v>
      </c>
      <c r="K710">
        <v>534.07000000000005</v>
      </c>
      <c r="L710">
        <v>397.69</v>
      </c>
      <c r="M710">
        <v>136.38</v>
      </c>
      <c r="N710" t="s">
        <v>133</v>
      </c>
      <c r="O710" t="s">
        <v>24</v>
      </c>
      <c r="P710" t="s">
        <v>25</v>
      </c>
      <c r="Q710" s="9">
        <v>0.80277777777777781</v>
      </c>
      <c r="R710" t="s">
        <v>27</v>
      </c>
      <c r="S710" t="s">
        <v>4686</v>
      </c>
      <c r="T710" t="s">
        <v>4672</v>
      </c>
      <c r="U710">
        <v>464.41</v>
      </c>
      <c r="V710" t="s">
        <v>5240</v>
      </c>
      <c r="W710" t="s">
        <v>4968</v>
      </c>
      <c r="X710" t="s">
        <v>5450</v>
      </c>
      <c r="Y710" t="s">
        <v>5007</v>
      </c>
      <c r="Z710" t="s">
        <v>5234</v>
      </c>
      <c r="AA710" t="s">
        <v>5060</v>
      </c>
    </row>
    <row r="711" spans="1:27" x14ac:dyDescent="0.25">
      <c r="A711" t="s">
        <v>4408</v>
      </c>
      <c r="B711" s="8">
        <v>45850</v>
      </c>
      <c r="C711" t="s">
        <v>4069</v>
      </c>
      <c r="D711" t="s">
        <v>59</v>
      </c>
      <c r="E711" t="s">
        <v>198</v>
      </c>
      <c r="F711" t="s">
        <v>694</v>
      </c>
      <c r="G711">
        <v>5</v>
      </c>
      <c r="H711">
        <v>342.46</v>
      </c>
      <c r="I711">
        <v>20</v>
      </c>
      <c r="J711">
        <v>342.46</v>
      </c>
      <c r="K711">
        <v>1575.32</v>
      </c>
      <c r="L711">
        <v>1358.9</v>
      </c>
      <c r="M711">
        <v>216.42</v>
      </c>
      <c r="N711" t="s">
        <v>23</v>
      </c>
      <c r="O711" t="s">
        <v>24</v>
      </c>
      <c r="P711" t="s">
        <v>55</v>
      </c>
      <c r="Q711" s="9">
        <v>0.47499999999999998</v>
      </c>
      <c r="R711" t="s">
        <v>27</v>
      </c>
      <c r="S711" t="s">
        <v>4721</v>
      </c>
      <c r="T711" t="s">
        <v>4703</v>
      </c>
      <c r="U711">
        <v>342.46</v>
      </c>
      <c r="V711" t="s">
        <v>5111</v>
      </c>
      <c r="W711" t="s">
        <v>4968</v>
      </c>
      <c r="X711" t="s">
        <v>5096</v>
      </c>
      <c r="Y711" t="s">
        <v>4960</v>
      </c>
      <c r="Z711" t="s">
        <v>5097</v>
      </c>
      <c r="AA711" t="s">
        <v>4962</v>
      </c>
    </row>
    <row r="712" spans="1:27" x14ac:dyDescent="0.25">
      <c r="A712" t="s">
        <v>4576</v>
      </c>
      <c r="B712" s="8">
        <v>45850</v>
      </c>
      <c r="C712" t="s">
        <v>1615</v>
      </c>
      <c r="D712" t="s">
        <v>101</v>
      </c>
      <c r="E712" t="s">
        <v>291</v>
      </c>
      <c r="F712" t="s">
        <v>61</v>
      </c>
      <c r="G712">
        <v>4</v>
      </c>
      <c r="H712">
        <v>434.65</v>
      </c>
      <c r="I712">
        <v>20</v>
      </c>
      <c r="J712">
        <v>347.72</v>
      </c>
      <c r="K712">
        <v>1599.51</v>
      </c>
      <c r="L712">
        <v>1406.52</v>
      </c>
      <c r="M712">
        <v>192.99</v>
      </c>
      <c r="N712" t="s">
        <v>23</v>
      </c>
      <c r="O712" t="s">
        <v>24</v>
      </c>
      <c r="P712" t="s">
        <v>55</v>
      </c>
      <c r="Q712" s="9">
        <v>0.54097222222222219</v>
      </c>
      <c r="R712" t="s">
        <v>27</v>
      </c>
      <c r="S712" t="s">
        <v>4676</v>
      </c>
      <c r="T712" t="s">
        <v>4672</v>
      </c>
      <c r="U712">
        <v>434.65</v>
      </c>
      <c r="V712" t="s">
        <v>5016</v>
      </c>
      <c r="W712" t="s">
        <v>4968</v>
      </c>
      <c r="X712" t="s">
        <v>5420</v>
      </c>
      <c r="Y712" t="s">
        <v>4966</v>
      </c>
      <c r="Z712" t="s">
        <v>5131</v>
      </c>
      <c r="AA712" t="s">
        <v>4962</v>
      </c>
    </row>
    <row r="713" spans="1:27" x14ac:dyDescent="0.25">
      <c r="A713" t="s">
        <v>537</v>
      </c>
      <c r="B713" s="8">
        <v>45820</v>
      </c>
      <c r="C713" t="s">
        <v>538</v>
      </c>
      <c r="D713" t="s">
        <v>539</v>
      </c>
      <c r="E713" t="s">
        <v>343</v>
      </c>
      <c r="F713" t="s">
        <v>344</v>
      </c>
      <c r="G713">
        <v>8</v>
      </c>
      <c r="H713">
        <v>279.93</v>
      </c>
      <c r="I713">
        <v>20</v>
      </c>
      <c r="J713">
        <v>447.89</v>
      </c>
      <c r="K713">
        <v>2060.2800000000002</v>
      </c>
      <c r="L713">
        <v>1684.16</v>
      </c>
      <c r="M713">
        <v>376.12</v>
      </c>
      <c r="N713" t="s">
        <v>40</v>
      </c>
      <c r="O713" t="s">
        <v>24</v>
      </c>
      <c r="P713" t="s">
        <v>25</v>
      </c>
      <c r="Q713" s="9">
        <v>0.43125000000000002</v>
      </c>
      <c r="R713" t="s">
        <v>27</v>
      </c>
      <c r="S713" t="s">
        <v>4878</v>
      </c>
      <c r="T713" t="s">
        <v>4864</v>
      </c>
      <c r="U713">
        <v>251.73</v>
      </c>
      <c r="V713" t="s">
        <v>5521</v>
      </c>
      <c r="W713" t="s">
        <v>4958</v>
      </c>
      <c r="X713" t="s">
        <v>5445</v>
      </c>
      <c r="Y713" t="s">
        <v>4977</v>
      </c>
      <c r="Z713" t="s">
        <v>5446</v>
      </c>
      <c r="AA713" t="s">
        <v>4962</v>
      </c>
    </row>
    <row r="714" spans="1:27" x14ac:dyDescent="0.25">
      <c r="A714" t="s">
        <v>744</v>
      </c>
      <c r="B714" s="8">
        <v>45820</v>
      </c>
      <c r="D714" t="s">
        <v>745</v>
      </c>
      <c r="E714" t="s">
        <v>675</v>
      </c>
      <c r="F714" t="s">
        <v>676</v>
      </c>
      <c r="G714">
        <v>7</v>
      </c>
      <c r="H714">
        <v>184.37</v>
      </c>
      <c r="I714">
        <v>5</v>
      </c>
      <c r="J714">
        <v>64.53</v>
      </c>
      <c r="K714">
        <v>1409.97</v>
      </c>
      <c r="L714">
        <v>715.61</v>
      </c>
      <c r="M714">
        <v>694.36</v>
      </c>
      <c r="N714" t="s">
        <v>23</v>
      </c>
      <c r="O714" t="s">
        <v>24</v>
      </c>
      <c r="P714" t="s">
        <v>25</v>
      </c>
      <c r="Q714" s="9">
        <v>0.86875000000000002</v>
      </c>
      <c r="R714" t="s">
        <v>27</v>
      </c>
      <c r="S714" t="s">
        <v>4666</v>
      </c>
      <c r="T714" t="s">
        <v>4636</v>
      </c>
      <c r="U714">
        <v>168.36</v>
      </c>
      <c r="X714" t="s">
        <v>5085</v>
      </c>
      <c r="Y714" t="s">
        <v>4966</v>
      </c>
      <c r="Z714" t="s">
        <v>5486</v>
      </c>
      <c r="AA714" t="s">
        <v>4992</v>
      </c>
    </row>
    <row r="715" spans="1:27" x14ac:dyDescent="0.25">
      <c r="A715" t="s">
        <v>798</v>
      </c>
      <c r="B715" s="8">
        <v>45820</v>
      </c>
      <c r="C715" t="s">
        <v>58</v>
      </c>
      <c r="D715" t="s">
        <v>95</v>
      </c>
      <c r="E715" t="s">
        <v>415</v>
      </c>
      <c r="F715" t="s">
        <v>416</v>
      </c>
      <c r="G715">
        <v>7</v>
      </c>
      <c r="H715">
        <v>574.74</v>
      </c>
      <c r="I715">
        <v>0</v>
      </c>
      <c r="J715">
        <v>0</v>
      </c>
      <c r="K715">
        <v>4626.66</v>
      </c>
      <c r="L715">
        <v>2771.09</v>
      </c>
      <c r="M715">
        <v>1855.57</v>
      </c>
      <c r="N715" t="s">
        <v>68</v>
      </c>
      <c r="O715" t="s">
        <v>24</v>
      </c>
      <c r="P715" t="s">
        <v>25</v>
      </c>
      <c r="Q715" s="9">
        <v>0.8930555555555556</v>
      </c>
      <c r="R715" t="s">
        <v>27</v>
      </c>
      <c r="S715" t="s">
        <v>4937</v>
      </c>
      <c r="T715" t="s">
        <v>4930</v>
      </c>
      <c r="U715">
        <v>522.78</v>
      </c>
      <c r="V715" t="s">
        <v>5624</v>
      </c>
      <c r="W715" t="s">
        <v>4958</v>
      </c>
      <c r="X715" t="s">
        <v>5174</v>
      </c>
      <c r="Y715" t="s">
        <v>4960</v>
      </c>
      <c r="Z715" t="s">
        <v>5175</v>
      </c>
      <c r="AA715" t="s">
        <v>4962</v>
      </c>
    </row>
    <row r="716" spans="1:27" x14ac:dyDescent="0.25">
      <c r="A716" t="s">
        <v>1459</v>
      </c>
      <c r="B716" s="8">
        <v>45820</v>
      </c>
      <c r="C716" t="s">
        <v>1460</v>
      </c>
      <c r="D716" t="s">
        <v>399</v>
      </c>
      <c r="E716" t="s">
        <v>90</v>
      </c>
      <c r="F716" t="s">
        <v>91</v>
      </c>
      <c r="G716">
        <v>4</v>
      </c>
      <c r="H716">
        <v>111.73</v>
      </c>
      <c r="I716">
        <v>0</v>
      </c>
      <c r="J716">
        <v>0</v>
      </c>
      <c r="K716">
        <v>513.96</v>
      </c>
      <c r="L716">
        <v>344.2</v>
      </c>
      <c r="M716">
        <v>169.76</v>
      </c>
      <c r="N716" t="s">
        <v>47</v>
      </c>
      <c r="O716" t="s">
        <v>24</v>
      </c>
      <c r="P716" t="s">
        <v>25</v>
      </c>
      <c r="Q716" s="9">
        <v>0.3972222222222222</v>
      </c>
      <c r="R716" t="s">
        <v>27</v>
      </c>
      <c r="S716" t="s">
        <v>4693</v>
      </c>
      <c r="T716" t="s">
        <v>4672</v>
      </c>
      <c r="U716">
        <v>99.93</v>
      </c>
      <c r="V716" t="s">
        <v>5773</v>
      </c>
      <c r="W716" t="s">
        <v>4958</v>
      </c>
      <c r="X716" t="s">
        <v>5467</v>
      </c>
      <c r="Y716" t="s">
        <v>4966</v>
      </c>
      <c r="Z716" t="s">
        <v>5468</v>
      </c>
      <c r="AA716" t="s">
        <v>4962</v>
      </c>
    </row>
    <row r="717" spans="1:27" x14ac:dyDescent="0.25">
      <c r="A717" t="s">
        <v>1825</v>
      </c>
      <c r="B717" s="8">
        <v>45820</v>
      </c>
      <c r="C717" t="s">
        <v>1826</v>
      </c>
      <c r="D717" t="s">
        <v>886</v>
      </c>
      <c r="E717" t="s">
        <v>192</v>
      </c>
      <c r="G717">
        <v>1</v>
      </c>
      <c r="H717">
        <v>232.92</v>
      </c>
      <c r="I717">
        <v>10</v>
      </c>
      <c r="J717">
        <v>23.29</v>
      </c>
      <c r="K717">
        <v>241.07</v>
      </c>
      <c r="L717">
        <v>192.41</v>
      </c>
      <c r="M717">
        <v>48.66</v>
      </c>
      <c r="N717" t="s">
        <v>4971</v>
      </c>
      <c r="O717" t="s">
        <v>24</v>
      </c>
      <c r="P717" t="s">
        <v>55</v>
      </c>
      <c r="Q717" s="9">
        <v>0.75277777777777777</v>
      </c>
      <c r="R717" t="s">
        <v>27</v>
      </c>
      <c r="S717" t="s">
        <v>4827</v>
      </c>
      <c r="T717" t="s">
        <v>4828</v>
      </c>
      <c r="U717">
        <v>232.92</v>
      </c>
      <c r="V717" t="s">
        <v>5705</v>
      </c>
      <c r="W717" t="s">
        <v>4968</v>
      </c>
      <c r="Z717" t="s">
        <v>5284</v>
      </c>
      <c r="AA717" t="s">
        <v>4962</v>
      </c>
    </row>
    <row r="718" spans="1:27" x14ac:dyDescent="0.25">
      <c r="A718" t="s">
        <v>1981</v>
      </c>
      <c r="B718" s="8">
        <v>45820</v>
      </c>
      <c r="C718" t="s">
        <v>1627</v>
      </c>
      <c r="D718" t="s">
        <v>275</v>
      </c>
      <c r="E718" t="s">
        <v>771</v>
      </c>
      <c r="F718" t="s">
        <v>568</v>
      </c>
      <c r="G718">
        <v>1</v>
      </c>
      <c r="H718">
        <v>51.33</v>
      </c>
      <c r="I718">
        <v>5</v>
      </c>
      <c r="J718">
        <v>2.57</v>
      </c>
      <c r="K718">
        <v>56.07</v>
      </c>
      <c r="L718">
        <v>37.479999999999997</v>
      </c>
      <c r="M718">
        <v>18.59</v>
      </c>
      <c r="N718" t="s">
        <v>133</v>
      </c>
      <c r="O718" t="s">
        <v>24</v>
      </c>
      <c r="P718" t="s">
        <v>55</v>
      </c>
      <c r="Q718" s="9">
        <v>0.52500000000000002</v>
      </c>
      <c r="R718" t="s">
        <v>27</v>
      </c>
      <c r="S718" t="s">
        <v>4760</v>
      </c>
      <c r="T718" t="s">
        <v>4752</v>
      </c>
      <c r="U718">
        <v>51.33</v>
      </c>
      <c r="V718" t="s">
        <v>5774</v>
      </c>
      <c r="W718" t="s">
        <v>4968</v>
      </c>
      <c r="X718" t="s">
        <v>5707</v>
      </c>
      <c r="Y718" t="s">
        <v>4966</v>
      </c>
      <c r="Z718" t="s">
        <v>4978</v>
      </c>
      <c r="AA718" t="s">
        <v>4962</v>
      </c>
    </row>
    <row r="719" spans="1:27" x14ac:dyDescent="0.25">
      <c r="A719" t="s">
        <v>1995</v>
      </c>
      <c r="B719" s="8">
        <v>45820</v>
      </c>
      <c r="C719" t="s">
        <v>1990</v>
      </c>
      <c r="D719" t="s">
        <v>101</v>
      </c>
      <c r="E719" t="s">
        <v>1905</v>
      </c>
      <c r="F719" t="s">
        <v>1996</v>
      </c>
      <c r="G719">
        <v>3</v>
      </c>
      <c r="H719">
        <v>434.65</v>
      </c>
      <c r="I719">
        <v>15</v>
      </c>
      <c r="J719">
        <v>195.59</v>
      </c>
      <c r="K719">
        <v>1274.6099999999999</v>
      </c>
      <c r="L719">
        <v>1054.8900000000001</v>
      </c>
      <c r="M719">
        <v>219.72</v>
      </c>
      <c r="N719" t="s">
        <v>40</v>
      </c>
      <c r="O719" t="s">
        <v>24</v>
      </c>
      <c r="P719" t="s">
        <v>33</v>
      </c>
      <c r="Q719" s="9">
        <v>0.86111111111111116</v>
      </c>
      <c r="R719" t="s">
        <v>27</v>
      </c>
      <c r="S719" t="s">
        <v>4676</v>
      </c>
      <c r="T719" t="s">
        <v>4672</v>
      </c>
      <c r="U719">
        <v>434.65</v>
      </c>
      <c r="V719" t="s">
        <v>5434</v>
      </c>
      <c r="W719" t="s">
        <v>4964</v>
      </c>
      <c r="X719" t="s">
        <v>5395</v>
      </c>
      <c r="Y719" t="s">
        <v>4966</v>
      </c>
      <c r="Z719" t="s">
        <v>5249</v>
      </c>
      <c r="AA719" t="s">
        <v>5060</v>
      </c>
    </row>
    <row r="720" spans="1:27" x14ac:dyDescent="0.25">
      <c r="A720" t="s">
        <v>2109</v>
      </c>
      <c r="B720" s="8">
        <v>45820</v>
      </c>
      <c r="C720" t="s">
        <v>2110</v>
      </c>
      <c r="D720" t="s">
        <v>1096</v>
      </c>
      <c r="E720" t="s">
        <v>153</v>
      </c>
      <c r="F720" t="s">
        <v>154</v>
      </c>
      <c r="G720">
        <v>4</v>
      </c>
      <c r="H720">
        <v>413.66</v>
      </c>
      <c r="I720">
        <v>5</v>
      </c>
      <c r="J720">
        <v>82.73</v>
      </c>
      <c r="K720">
        <v>1807.7</v>
      </c>
      <c r="L720">
        <v>1393.64</v>
      </c>
      <c r="M720">
        <v>414.06</v>
      </c>
      <c r="N720" t="s">
        <v>133</v>
      </c>
      <c r="O720" t="s">
        <v>24</v>
      </c>
      <c r="P720" t="s">
        <v>25</v>
      </c>
      <c r="Q720" s="9">
        <v>0.41041666666666665</v>
      </c>
      <c r="R720" t="s">
        <v>27</v>
      </c>
      <c r="S720" t="s">
        <v>4869</v>
      </c>
      <c r="T720" t="s">
        <v>4864</v>
      </c>
      <c r="U720">
        <v>405.1</v>
      </c>
      <c r="V720" t="s">
        <v>5775</v>
      </c>
      <c r="W720" t="s">
        <v>4958</v>
      </c>
      <c r="X720" t="s">
        <v>4965</v>
      </c>
      <c r="Y720" t="s">
        <v>4966</v>
      </c>
      <c r="Z720" t="s">
        <v>5126</v>
      </c>
      <c r="AA720" t="s">
        <v>4962</v>
      </c>
    </row>
    <row r="721" spans="1:27" x14ac:dyDescent="0.25">
      <c r="A721" t="s">
        <v>2142</v>
      </c>
      <c r="B721" s="8">
        <v>45820</v>
      </c>
      <c r="C721" t="s">
        <v>2143</v>
      </c>
      <c r="D721" t="s">
        <v>147</v>
      </c>
      <c r="E721" t="s">
        <v>53</v>
      </c>
      <c r="F721" t="s">
        <v>736</v>
      </c>
      <c r="G721">
        <v>2</v>
      </c>
      <c r="H721">
        <v>332.73</v>
      </c>
      <c r="I721">
        <v>10</v>
      </c>
      <c r="J721">
        <v>66.55</v>
      </c>
      <c r="K721">
        <v>688.75</v>
      </c>
      <c r="L721">
        <v>522.44000000000005</v>
      </c>
      <c r="M721">
        <v>166.31</v>
      </c>
      <c r="N721" t="s">
        <v>47</v>
      </c>
      <c r="O721" t="s">
        <v>24</v>
      </c>
      <c r="P721" t="s">
        <v>25</v>
      </c>
      <c r="Q721" s="9">
        <v>0.39861111111111114</v>
      </c>
      <c r="R721" t="s">
        <v>27</v>
      </c>
      <c r="S721" t="s">
        <v>4717</v>
      </c>
      <c r="T721" t="s">
        <v>4703</v>
      </c>
      <c r="U721">
        <v>332.73</v>
      </c>
      <c r="V721" t="s">
        <v>5776</v>
      </c>
      <c r="W721" t="s">
        <v>4968</v>
      </c>
      <c r="X721" t="s">
        <v>5367</v>
      </c>
      <c r="Y721" t="s">
        <v>4966</v>
      </c>
      <c r="Z721" t="s">
        <v>5059</v>
      </c>
      <c r="AA721" t="s">
        <v>5060</v>
      </c>
    </row>
    <row r="722" spans="1:27" x14ac:dyDescent="0.25">
      <c r="A722" t="s">
        <v>2207</v>
      </c>
      <c r="B722" s="8">
        <v>45820</v>
      </c>
      <c r="C722" t="s">
        <v>1228</v>
      </c>
      <c r="D722" t="s">
        <v>543</v>
      </c>
      <c r="E722" t="s">
        <v>700</v>
      </c>
      <c r="F722" t="s">
        <v>1481</v>
      </c>
      <c r="G722">
        <v>4</v>
      </c>
      <c r="H722">
        <v>419.04</v>
      </c>
      <c r="I722">
        <v>20</v>
      </c>
      <c r="J722">
        <v>335.23</v>
      </c>
      <c r="K722">
        <v>1542.07</v>
      </c>
      <c r="L722">
        <v>1102.68</v>
      </c>
      <c r="M722">
        <v>439.39</v>
      </c>
      <c r="N722" t="s">
        <v>47</v>
      </c>
      <c r="O722" t="s">
        <v>24</v>
      </c>
      <c r="P722" t="s">
        <v>25</v>
      </c>
      <c r="Q722" s="9">
        <v>0.3972222222222222</v>
      </c>
      <c r="R722" t="s">
        <v>27</v>
      </c>
      <c r="S722" t="s">
        <v>4793</v>
      </c>
      <c r="T722" t="s">
        <v>4776</v>
      </c>
      <c r="U722">
        <v>386.17</v>
      </c>
      <c r="V722" t="s">
        <v>5062</v>
      </c>
      <c r="W722" t="s">
        <v>4958</v>
      </c>
      <c r="X722" t="s">
        <v>5230</v>
      </c>
      <c r="Y722" t="s">
        <v>4960</v>
      </c>
      <c r="Z722" t="s">
        <v>5231</v>
      </c>
      <c r="AA722" t="s">
        <v>5060</v>
      </c>
    </row>
    <row r="723" spans="1:27" x14ac:dyDescent="0.25">
      <c r="A723" t="s">
        <v>2377</v>
      </c>
      <c r="B723" s="8">
        <v>45820</v>
      </c>
      <c r="C723" t="s">
        <v>1508</v>
      </c>
      <c r="D723" t="s">
        <v>503</v>
      </c>
      <c r="E723" t="s">
        <v>1448</v>
      </c>
      <c r="F723" t="s">
        <v>239</v>
      </c>
      <c r="G723">
        <v>7</v>
      </c>
      <c r="H723">
        <v>573.42999999999995</v>
      </c>
      <c r="I723">
        <v>5</v>
      </c>
      <c r="J723">
        <v>200.7</v>
      </c>
      <c r="K723">
        <v>4385.3100000000004</v>
      </c>
      <c r="L723">
        <v>2728.6</v>
      </c>
      <c r="M723">
        <v>1656.71</v>
      </c>
      <c r="N723" t="s">
        <v>4971</v>
      </c>
      <c r="O723" t="s">
        <v>24</v>
      </c>
      <c r="P723" t="s">
        <v>25</v>
      </c>
      <c r="Q723" s="9">
        <v>0.60624999999999996</v>
      </c>
      <c r="R723" t="s">
        <v>27</v>
      </c>
      <c r="S723" t="s">
        <v>4727</v>
      </c>
      <c r="T723" t="s">
        <v>4703</v>
      </c>
      <c r="U723">
        <v>503.36</v>
      </c>
      <c r="V723" t="s">
        <v>5664</v>
      </c>
      <c r="W723" t="s">
        <v>4958</v>
      </c>
      <c r="X723" t="s">
        <v>5015</v>
      </c>
      <c r="Y723" t="s">
        <v>4966</v>
      </c>
      <c r="Z723" t="s">
        <v>5603</v>
      </c>
      <c r="AA723" t="s">
        <v>5060</v>
      </c>
    </row>
    <row r="724" spans="1:27" x14ac:dyDescent="0.25">
      <c r="A724" t="s">
        <v>2396</v>
      </c>
      <c r="B724" s="8">
        <v>45820</v>
      </c>
      <c r="C724" t="s">
        <v>1708</v>
      </c>
      <c r="D724" t="s">
        <v>727</v>
      </c>
      <c r="E724" t="s">
        <v>102</v>
      </c>
      <c r="F724" t="s">
        <v>103</v>
      </c>
      <c r="G724">
        <v>6</v>
      </c>
      <c r="H724">
        <v>242.49</v>
      </c>
      <c r="I724">
        <v>0</v>
      </c>
      <c r="J724">
        <v>0</v>
      </c>
      <c r="K724">
        <v>1673.18</v>
      </c>
      <c r="L724">
        <v>1177.8</v>
      </c>
      <c r="M724">
        <v>495.38</v>
      </c>
      <c r="N724" t="s">
        <v>4971</v>
      </c>
      <c r="O724" t="s">
        <v>24</v>
      </c>
      <c r="P724" t="s">
        <v>33</v>
      </c>
      <c r="Q724" s="9">
        <v>0.41666666666666669</v>
      </c>
      <c r="R724" t="s">
        <v>27</v>
      </c>
      <c r="S724" t="s">
        <v>4867</v>
      </c>
      <c r="T724" t="s">
        <v>4864</v>
      </c>
      <c r="U724">
        <v>227</v>
      </c>
      <c r="V724" t="s">
        <v>5545</v>
      </c>
      <c r="W724" t="s">
        <v>4958</v>
      </c>
      <c r="X724" t="s">
        <v>5510</v>
      </c>
      <c r="Y724" t="s">
        <v>4966</v>
      </c>
      <c r="Z724" t="s">
        <v>5511</v>
      </c>
      <c r="AA724" t="s">
        <v>4962</v>
      </c>
    </row>
    <row r="725" spans="1:27" x14ac:dyDescent="0.25">
      <c r="A725" t="s">
        <v>2438</v>
      </c>
      <c r="B725" s="8">
        <v>45820</v>
      </c>
      <c r="C725" t="s">
        <v>1371</v>
      </c>
      <c r="D725" t="s">
        <v>377</v>
      </c>
      <c r="E725" t="s">
        <v>857</v>
      </c>
      <c r="F725" t="s">
        <v>121</v>
      </c>
      <c r="G725">
        <v>3</v>
      </c>
      <c r="H725">
        <v>53.39</v>
      </c>
      <c r="I725">
        <v>0</v>
      </c>
      <c r="J725">
        <v>0</v>
      </c>
      <c r="K725">
        <v>184.2</v>
      </c>
      <c r="L725">
        <v>129.03</v>
      </c>
      <c r="M725">
        <v>55.17</v>
      </c>
      <c r="N725" t="s">
        <v>4971</v>
      </c>
      <c r="O725" t="s">
        <v>24</v>
      </c>
      <c r="P725" t="s">
        <v>55</v>
      </c>
      <c r="Q725" s="9">
        <v>0.43055555555555558</v>
      </c>
      <c r="R725" t="s">
        <v>27</v>
      </c>
      <c r="S725" t="s">
        <v>4808</v>
      </c>
      <c r="T725" t="s">
        <v>4805</v>
      </c>
      <c r="U725">
        <v>53.39</v>
      </c>
      <c r="V725" t="s">
        <v>5777</v>
      </c>
      <c r="W725" t="s">
        <v>4964</v>
      </c>
      <c r="X725" t="s">
        <v>5036</v>
      </c>
      <c r="Y725" t="s">
        <v>5007</v>
      </c>
      <c r="Z725" t="s">
        <v>5037</v>
      </c>
      <c r="AA725" t="s">
        <v>4962</v>
      </c>
    </row>
    <row r="726" spans="1:27" x14ac:dyDescent="0.25">
      <c r="A726" t="s">
        <v>2917</v>
      </c>
      <c r="B726" s="8">
        <v>45820</v>
      </c>
      <c r="C726" t="s">
        <v>2918</v>
      </c>
      <c r="D726" t="s">
        <v>197</v>
      </c>
      <c r="E726" t="s">
        <v>1309</v>
      </c>
      <c r="F726" t="s">
        <v>260</v>
      </c>
      <c r="G726">
        <v>4</v>
      </c>
      <c r="H726">
        <v>121.9</v>
      </c>
      <c r="I726">
        <v>20</v>
      </c>
      <c r="J726">
        <v>97.52</v>
      </c>
      <c r="K726">
        <v>448.59</v>
      </c>
      <c r="L726">
        <v>435.68</v>
      </c>
      <c r="M726">
        <v>12.91</v>
      </c>
      <c r="N726" t="s">
        <v>68</v>
      </c>
      <c r="O726" t="s">
        <v>24</v>
      </c>
      <c r="P726" t="s">
        <v>25</v>
      </c>
      <c r="Q726" s="9">
        <v>0.72777777777777775</v>
      </c>
      <c r="R726" t="s">
        <v>27</v>
      </c>
      <c r="S726" t="s">
        <v>4902</v>
      </c>
      <c r="T726" t="s">
        <v>4887</v>
      </c>
      <c r="U726">
        <v>121.9</v>
      </c>
      <c r="V726" t="s">
        <v>5778</v>
      </c>
      <c r="W726" t="s">
        <v>4964</v>
      </c>
      <c r="X726" t="s">
        <v>5583</v>
      </c>
      <c r="Y726" t="s">
        <v>4966</v>
      </c>
      <c r="Z726" t="s">
        <v>5212</v>
      </c>
      <c r="AA726" t="s">
        <v>4962</v>
      </c>
    </row>
    <row r="727" spans="1:27" x14ac:dyDescent="0.25">
      <c r="A727" t="s">
        <v>2987</v>
      </c>
      <c r="B727" s="8">
        <v>45820</v>
      </c>
      <c r="C727" t="s">
        <v>1508</v>
      </c>
      <c r="D727" t="s">
        <v>777</v>
      </c>
      <c r="E727" t="s">
        <v>968</v>
      </c>
      <c r="F727" t="s">
        <v>2212</v>
      </c>
      <c r="G727">
        <v>5</v>
      </c>
      <c r="H727">
        <v>97.45</v>
      </c>
      <c r="I727">
        <v>20</v>
      </c>
      <c r="J727">
        <v>97.45</v>
      </c>
      <c r="K727">
        <v>448.27</v>
      </c>
      <c r="L727">
        <v>340.85</v>
      </c>
      <c r="M727">
        <v>107.42</v>
      </c>
      <c r="N727" t="s">
        <v>133</v>
      </c>
      <c r="O727" t="s">
        <v>24</v>
      </c>
      <c r="P727" t="s">
        <v>25</v>
      </c>
      <c r="Q727" s="9">
        <v>0.84722222222222221</v>
      </c>
      <c r="R727" t="s">
        <v>27</v>
      </c>
      <c r="S727" t="s">
        <v>4818</v>
      </c>
      <c r="T727" t="s">
        <v>4805</v>
      </c>
      <c r="U727">
        <v>86.11</v>
      </c>
      <c r="V727" t="s">
        <v>5664</v>
      </c>
      <c r="W727" t="s">
        <v>4958</v>
      </c>
      <c r="X727" t="s">
        <v>5211</v>
      </c>
      <c r="Y727" t="s">
        <v>5011</v>
      </c>
      <c r="Z727" t="s">
        <v>5411</v>
      </c>
      <c r="AA727" t="s">
        <v>4992</v>
      </c>
    </row>
    <row r="728" spans="1:27" x14ac:dyDescent="0.25">
      <c r="A728" t="s">
        <v>3161</v>
      </c>
      <c r="B728" s="8">
        <v>45820</v>
      </c>
      <c r="C728" t="s">
        <v>2362</v>
      </c>
      <c r="D728" t="s">
        <v>2085</v>
      </c>
      <c r="E728" t="s">
        <v>791</v>
      </c>
      <c r="F728" t="s">
        <v>1968</v>
      </c>
      <c r="G728">
        <v>5</v>
      </c>
      <c r="H728">
        <v>392.68</v>
      </c>
      <c r="I728">
        <v>0</v>
      </c>
      <c r="J728">
        <v>0</v>
      </c>
      <c r="K728">
        <v>2257.91</v>
      </c>
      <c r="L728">
        <v>1595.25</v>
      </c>
      <c r="M728">
        <v>662.66</v>
      </c>
      <c r="N728" t="s">
        <v>47</v>
      </c>
      <c r="O728" t="s">
        <v>24</v>
      </c>
      <c r="P728" t="s">
        <v>25</v>
      </c>
      <c r="Q728" s="9">
        <v>0.74513888888888891</v>
      </c>
      <c r="R728" t="s">
        <v>27</v>
      </c>
      <c r="S728" t="s">
        <v>4670</v>
      </c>
      <c r="T728" t="s">
        <v>4805</v>
      </c>
      <c r="U728">
        <v>392.68</v>
      </c>
      <c r="V728" t="s">
        <v>5779</v>
      </c>
      <c r="W728" t="s">
        <v>4968</v>
      </c>
      <c r="X728" t="s">
        <v>5647</v>
      </c>
      <c r="Y728" t="s">
        <v>4966</v>
      </c>
      <c r="Z728" t="s">
        <v>5587</v>
      </c>
      <c r="AA728" t="s">
        <v>4992</v>
      </c>
    </row>
    <row r="729" spans="1:27" x14ac:dyDescent="0.25">
      <c r="A729" t="s">
        <v>3218</v>
      </c>
      <c r="B729" s="8">
        <v>45820</v>
      </c>
      <c r="C729" t="s">
        <v>1532</v>
      </c>
      <c r="D729" t="s">
        <v>214</v>
      </c>
      <c r="E729" t="s">
        <v>808</v>
      </c>
      <c r="F729" t="s">
        <v>396</v>
      </c>
      <c r="G729">
        <v>4</v>
      </c>
      <c r="H729">
        <v>148.03</v>
      </c>
      <c r="I729">
        <v>0</v>
      </c>
      <c r="J729">
        <v>0</v>
      </c>
      <c r="K729">
        <v>680.94</v>
      </c>
      <c r="L729">
        <v>451.2</v>
      </c>
      <c r="M729">
        <v>229.74</v>
      </c>
      <c r="N729" t="s">
        <v>68</v>
      </c>
      <c r="O729" t="s">
        <v>24</v>
      </c>
      <c r="P729" t="s">
        <v>25</v>
      </c>
      <c r="Q729" s="9">
        <v>0.88541666666666663</v>
      </c>
      <c r="R729" t="s">
        <v>27</v>
      </c>
      <c r="S729" t="s">
        <v>4764</v>
      </c>
      <c r="T729" t="s">
        <v>4752</v>
      </c>
      <c r="U729">
        <v>147.97</v>
      </c>
      <c r="V729" t="s">
        <v>5780</v>
      </c>
      <c r="W729" t="s">
        <v>4958</v>
      </c>
      <c r="X729" t="s">
        <v>5702</v>
      </c>
      <c r="Y729" t="s">
        <v>4960</v>
      </c>
      <c r="Z729" t="s">
        <v>5703</v>
      </c>
      <c r="AA729" t="s">
        <v>4962</v>
      </c>
    </row>
    <row r="730" spans="1:27" x14ac:dyDescent="0.25">
      <c r="A730" t="s">
        <v>3349</v>
      </c>
      <c r="B730" s="8">
        <v>45820</v>
      </c>
      <c r="C730" t="s">
        <v>3225</v>
      </c>
      <c r="D730" t="s">
        <v>432</v>
      </c>
      <c r="E730" t="s">
        <v>148</v>
      </c>
      <c r="F730" t="s">
        <v>361</v>
      </c>
      <c r="G730">
        <v>4</v>
      </c>
      <c r="H730">
        <v>305.67</v>
      </c>
      <c r="I730">
        <v>20</v>
      </c>
      <c r="J730">
        <v>244.54</v>
      </c>
      <c r="K730">
        <v>1124.8599999999999</v>
      </c>
      <c r="L730">
        <v>1005.68</v>
      </c>
      <c r="M730">
        <v>119.18</v>
      </c>
      <c r="N730" t="s">
        <v>68</v>
      </c>
      <c r="O730" t="s">
        <v>24</v>
      </c>
      <c r="P730" t="s">
        <v>25</v>
      </c>
      <c r="Q730" s="9">
        <v>0.45902777777777776</v>
      </c>
      <c r="R730" t="s">
        <v>27</v>
      </c>
      <c r="S730" t="s">
        <v>4841</v>
      </c>
      <c r="T730" t="s">
        <v>4828</v>
      </c>
      <c r="U730">
        <v>305.67</v>
      </c>
      <c r="V730" t="s">
        <v>5781</v>
      </c>
      <c r="W730" t="s">
        <v>4968</v>
      </c>
      <c r="X730" t="s">
        <v>5017</v>
      </c>
      <c r="Y730" t="s">
        <v>5018</v>
      </c>
      <c r="Z730" t="s">
        <v>5135</v>
      </c>
      <c r="AA730" t="s">
        <v>4962</v>
      </c>
    </row>
    <row r="731" spans="1:27" x14ac:dyDescent="0.25">
      <c r="A731" t="s">
        <v>3939</v>
      </c>
      <c r="B731" s="8">
        <v>45820</v>
      </c>
      <c r="C731" t="s">
        <v>1597</v>
      </c>
      <c r="D731" t="s">
        <v>399</v>
      </c>
      <c r="E731" t="s">
        <v>715</v>
      </c>
      <c r="F731" t="s">
        <v>2511</v>
      </c>
      <c r="G731">
        <v>4</v>
      </c>
      <c r="H731">
        <v>99.93</v>
      </c>
      <c r="I731">
        <v>0</v>
      </c>
      <c r="J731">
        <v>0</v>
      </c>
      <c r="K731">
        <v>459.68</v>
      </c>
      <c r="L731">
        <v>344.2</v>
      </c>
      <c r="M731">
        <v>115.48</v>
      </c>
      <c r="N731" t="s">
        <v>47</v>
      </c>
      <c r="O731" t="s">
        <v>24</v>
      </c>
      <c r="P731" t="s">
        <v>55</v>
      </c>
      <c r="Q731" s="9">
        <v>0.81041666666666667</v>
      </c>
      <c r="R731" t="s">
        <v>27</v>
      </c>
      <c r="S731" t="s">
        <v>4693</v>
      </c>
      <c r="T731" t="s">
        <v>4672</v>
      </c>
      <c r="U731">
        <v>99.93</v>
      </c>
      <c r="V731" t="s">
        <v>5765</v>
      </c>
      <c r="W731" t="s">
        <v>4968</v>
      </c>
      <c r="X731" t="s">
        <v>5782</v>
      </c>
      <c r="Y731" t="s">
        <v>4966</v>
      </c>
      <c r="Z731" t="s">
        <v>5438</v>
      </c>
      <c r="AA731" t="s">
        <v>4992</v>
      </c>
    </row>
    <row r="732" spans="1:27" x14ac:dyDescent="0.25">
      <c r="A732" t="s">
        <v>3985</v>
      </c>
      <c r="B732" s="8">
        <v>45820</v>
      </c>
      <c r="C732" t="s">
        <v>2138</v>
      </c>
      <c r="D732" t="s">
        <v>745</v>
      </c>
      <c r="E732" t="s">
        <v>198</v>
      </c>
      <c r="F732" t="s">
        <v>694</v>
      </c>
      <c r="G732">
        <v>6</v>
      </c>
      <c r="H732">
        <v>179.24</v>
      </c>
      <c r="I732">
        <v>0</v>
      </c>
      <c r="J732">
        <v>0</v>
      </c>
      <c r="K732">
        <v>1236.76</v>
      </c>
      <c r="L732">
        <v>613.38</v>
      </c>
      <c r="M732">
        <v>623.38</v>
      </c>
      <c r="N732" t="s">
        <v>68</v>
      </c>
      <c r="O732" t="s">
        <v>24</v>
      </c>
      <c r="P732" t="s">
        <v>25</v>
      </c>
      <c r="Q732" s="9">
        <v>0.54652777777777772</v>
      </c>
      <c r="R732" t="s">
        <v>27</v>
      </c>
      <c r="S732" t="s">
        <v>4666</v>
      </c>
      <c r="T732" t="s">
        <v>4636</v>
      </c>
      <c r="U732">
        <v>168.36</v>
      </c>
      <c r="V732" t="s">
        <v>5302</v>
      </c>
      <c r="W732" t="s">
        <v>4958</v>
      </c>
      <c r="X732" t="s">
        <v>5096</v>
      </c>
      <c r="Y732" t="s">
        <v>4960</v>
      </c>
      <c r="Z732" t="s">
        <v>5097</v>
      </c>
      <c r="AA732" t="s">
        <v>4962</v>
      </c>
    </row>
    <row r="733" spans="1:27" x14ac:dyDescent="0.25">
      <c r="A733" t="s">
        <v>4300</v>
      </c>
      <c r="B733" s="8">
        <v>45820</v>
      </c>
      <c r="C733" t="s">
        <v>685</v>
      </c>
      <c r="D733" t="s">
        <v>280</v>
      </c>
      <c r="E733" t="s">
        <v>544</v>
      </c>
      <c r="F733" t="s">
        <v>545</v>
      </c>
      <c r="G733">
        <v>6</v>
      </c>
      <c r="H733">
        <v>128.81</v>
      </c>
      <c r="I733">
        <v>0</v>
      </c>
      <c r="J733">
        <v>0</v>
      </c>
      <c r="K733">
        <v>888.79</v>
      </c>
      <c r="L733">
        <v>584.1</v>
      </c>
      <c r="M733">
        <v>304.69</v>
      </c>
      <c r="N733" t="s">
        <v>68</v>
      </c>
      <c r="O733" t="s">
        <v>24</v>
      </c>
      <c r="P733" t="s">
        <v>25</v>
      </c>
      <c r="Q733" s="9">
        <v>0.5083333333333333</v>
      </c>
      <c r="R733" t="s">
        <v>27</v>
      </c>
      <c r="S733" t="s">
        <v>4726</v>
      </c>
      <c r="T733" t="s">
        <v>4703</v>
      </c>
      <c r="U733">
        <v>124.84</v>
      </c>
      <c r="V733" t="s">
        <v>5633</v>
      </c>
      <c r="W733" t="s">
        <v>4964</v>
      </c>
      <c r="X733" t="s">
        <v>5406</v>
      </c>
      <c r="Y733" t="s">
        <v>4960</v>
      </c>
      <c r="Z733" t="s">
        <v>5407</v>
      </c>
      <c r="AA733" t="s">
        <v>4962</v>
      </c>
    </row>
    <row r="734" spans="1:27" x14ac:dyDescent="0.25">
      <c r="A734" t="s">
        <v>4596</v>
      </c>
      <c r="B734" s="8">
        <v>45820</v>
      </c>
      <c r="C734" t="s">
        <v>2506</v>
      </c>
      <c r="D734" t="s">
        <v>296</v>
      </c>
      <c r="E734" t="s">
        <v>108</v>
      </c>
      <c r="F734" t="s">
        <v>682</v>
      </c>
      <c r="G734">
        <v>7</v>
      </c>
      <c r="H734">
        <v>575.61</v>
      </c>
      <c r="I734">
        <v>15</v>
      </c>
      <c r="J734">
        <v>604.39</v>
      </c>
      <c r="K734">
        <v>3938.61</v>
      </c>
      <c r="L734">
        <v>2543.0300000000002</v>
      </c>
      <c r="M734">
        <v>1395.58</v>
      </c>
      <c r="N734" t="s">
        <v>23</v>
      </c>
      <c r="O734" t="s">
        <v>345</v>
      </c>
      <c r="P734" t="s">
        <v>25</v>
      </c>
      <c r="Q734" s="9">
        <v>0.69374999999999998</v>
      </c>
      <c r="R734" t="s">
        <v>27</v>
      </c>
      <c r="S734" t="s">
        <v>4780</v>
      </c>
      <c r="T734" t="s">
        <v>4776</v>
      </c>
      <c r="U734">
        <v>507.5</v>
      </c>
      <c r="V734" t="s">
        <v>5550</v>
      </c>
      <c r="W734" t="s">
        <v>4958</v>
      </c>
      <c r="X734" t="s">
        <v>5483</v>
      </c>
      <c r="Y734" t="s">
        <v>4960</v>
      </c>
      <c r="Z734" t="s">
        <v>5303</v>
      </c>
      <c r="AA734" t="s">
        <v>4992</v>
      </c>
    </row>
    <row r="735" spans="1:27" x14ac:dyDescent="0.25">
      <c r="A735" t="s">
        <v>1006</v>
      </c>
      <c r="B735" s="8">
        <v>45789</v>
      </c>
      <c r="C735" t="s">
        <v>548</v>
      </c>
      <c r="D735" t="s">
        <v>296</v>
      </c>
      <c r="E735" t="s">
        <v>728</v>
      </c>
      <c r="F735" t="s">
        <v>729</v>
      </c>
      <c r="G735">
        <v>3</v>
      </c>
      <c r="H735">
        <v>571.83000000000004</v>
      </c>
      <c r="I735">
        <v>15</v>
      </c>
      <c r="J735">
        <v>257.32</v>
      </c>
      <c r="K735">
        <v>1458.17</v>
      </c>
      <c r="L735">
        <v>1089.8699999999999</v>
      </c>
      <c r="M735">
        <v>368.3</v>
      </c>
      <c r="N735" t="s">
        <v>133</v>
      </c>
      <c r="O735" t="s">
        <v>24</v>
      </c>
      <c r="P735" t="s">
        <v>33</v>
      </c>
      <c r="Q735" s="9">
        <v>0.59305555555555556</v>
      </c>
      <c r="R735" t="s">
        <v>49</v>
      </c>
      <c r="S735" t="s">
        <v>4780</v>
      </c>
      <c r="T735" t="s">
        <v>4776</v>
      </c>
      <c r="U735">
        <v>507.5</v>
      </c>
      <c r="V735" t="s">
        <v>4979</v>
      </c>
      <c r="W735" t="s">
        <v>4958</v>
      </c>
      <c r="X735" t="s">
        <v>5381</v>
      </c>
      <c r="Y735" t="s">
        <v>5018</v>
      </c>
      <c r="Z735" t="s">
        <v>5236</v>
      </c>
      <c r="AA735" t="s">
        <v>5060</v>
      </c>
    </row>
    <row r="736" spans="1:27" x14ac:dyDescent="0.25">
      <c r="A736" t="s">
        <v>2488</v>
      </c>
      <c r="B736" s="8">
        <v>45789</v>
      </c>
      <c r="C736" t="s">
        <v>146</v>
      </c>
      <c r="D736" t="s">
        <v>723</v>
      </c>
      <c r="F736" t="s">
        <v>2489</v>
      </c>
      <c r="G736">
        <v>1</v>
      </c>
      <c r="H736">
        <v>376.11</v>
      </c>
      <c r="I736">
        <v>0</v>
      </c>
      <c r="J736">
        <v>0</v>
      </c>
      <c r="K736">
        <v>376.11</v>
      </c>
      <c r="L736">
        <v>301.57</v>
      </c>
      <c r="M736">
        <v>74.540000000000006</v>
      </c>
      <c r="N736" t="s">
        <v>23</v>
      </c>
      <c r="O736" t="s">
        <v>24</v>
      </c>
      <c r="P736" t="s">
        <v>55</v>
      </c>
      <c r="Q736" s="9">
        <v>0.65</v>
      </c>
      <c r="R736" t="s">
        <v>49</v>
      </c>
      <c r="S736" t="s">
        <v>4844</v>
      </c>
      <c r="T736" t="s">
        <v>4828</v>
      </c>
      <c r="U736">
        <v>376.11</v>
      </c>
      <c r="V736" t="s">
        <v>5737</v>
      </c>
      <c r="W736" t="s">
        <v>4968</v>
      </c>
      <c r="X736" t="s">
        <v>5783</v>
      </c>
      <c r="Y736" t="s">
        <v>4960</v>
      </c>
    </row>
    <row r="737" spans="1:27" x14ac:dyDescent="0.25">
      <c r="A737" t="s">
        <v>2634</v>
      </c>
      <c r="B737" s="8">
        <v>45789</v>
      </c>
      <c r="C737" t="s">
        <v>1016</v>
      </c>
      <c r="D737" t="s">
        <v>1539</v>
      </c>
      <c r="E737" t="s">
        <v>584</v>
      </c>
      <c r="F737" t="s">
        <v>2318</v>
      </c>
      <c r="G737">
        <v>4</v>
      </c>
      <c r="H737">
        <v>71.930000000000007</v>
      </c>
      <c r="I737">
        <v>20</v>
      </c>
      <c r="J737">
        <v>57.54</v>
      </c>
      <c r="K737">
        <v>230.18</v>
      </c>
      <c r="L737">
        <v>199.96</v>
      </c>
      <c r="M737">
        <v>30.22</v>
      </c>
      <c r="N737" t="s">
        <v>133</v>
      </c>
      <c r="O737" t="s">
        <v>24</v>
      </c>
      <c r="P737" t="s">
        <v>25</v>
      </c>
      <c r="Q737" s="9">
        <v>0.63611111111111107</v>
      </c>
      <c r="R737" t="s">
        <v>49</v>
      </c>
      <c r="S737" t="s">
        <v>4943</v>
      </c>
      <c r="T737" t="s">
        <v>4930</v>
      </c>
      <c r="U737">
        <v>66.400000000000006</v>
      </c>
      <c r="V737" t="s">
        <v>5653</v>
      </c>
      <c r="W737" t="s">
        <v>4958</v>
      </c>
      <c r="X737" t="s">
        <v>5225</v>
      </c>
      <c r="Y737" t="s">
        <v>5011</v>
      </c>
      <c r="Z737" t="s">
        <v>5226</v>
      </c>
      <c r="AA737" t="s">
        <v>5060</v>
      </c>
    </row>
    <row r="738" spans="1:27" x14ac:dyDescent="0.25">
      <c r="A738" t="s">
        <v>2988</v>
      </c>
      <c r="B738" s="8">
        <v>45789</v>
      </c>
      <c r="C738" t="s">
        <v>1342</v>
      </c>
      <c r="D738" t="s">
        <v>308</v>
      </c>
      <c r="E738" t="s">
        <v>153</v>
      </c>
      <c r="F738" t="s">
        <v>182</v>
      </c>
      <c r="G738">
        <v>5</v>
      </c>
      <c r="H738">
        <v>455.79</v>
      </c>
      <c r="I738">
        <v>10</v>
      </c>
      <c r="J738">
        <v>227.9</v>
      </c>
      <c r="K738">
        <v>2051.0500000000002</v>
      </c>
      <c r="L738">
        <v>1414.4</v>
      </c>
      <c r="M738">
        <v>636.65</v>
      </c>
      <c r="N738" t="s">
        <v>133</v>
      </c>
      <c r="O738" t="s">
        <v>24</v>
      </c>
      <c r="P738" t="s">
        <v>25</v>
      </c>
      <c r="Q738" s="9">
        <v>0.53888888888888886</v>
      </c>
      <c r="R738" t="s">
        <v>49</v>
      </c>
      <c r="S738" t="s">
        <v>4660</v>
      </c>
      <c r="T738" t="s">
        <v>4636</v>
      </c>
      <c r="U738">
        <v>455.79</v>
      </c>
      <c r="V738" t="s">
        <v>5784</v>
      </c>
      <c r="W738" t="s">
        <v>4968</v>
      </c>
      <c r="X738" t="s">
        <v>5615</v>
      </c>
      <c r="Y738" t="s">
        <v>4960</v>
      </c>
      <c r="Z738" t="s">
        <v>5126</v>
      </c>
      <c r="AA738" t="s">
        <v>4962</v>
      </c>
    </row>
    <row r="739" spans="1:27" x14ac:dyDescent="0.25">
      <c r="A739" t="s">
        <v>3547</v>
      </c>
      <c r="B739" s="8">
        <v>45789</v>
      </c>
      <c r="C739" t="s">
        <v>1197</v>
      </c>
      <c r="D739" t="s">
        <v>280</v>
      </c>
      <c r="E739" t="s">
        <v>968</v>
      </c>
      <c r="F739" t="s">
        <v>1195</v>
      </c>
      <c r="G739">
        <v>6</v>
      </c>
      <c r="H739">
        <v>137.82</v>
      </c>
      <c r="I739">
        <v>0</v>
      </c>
      <c r="J739">
        <v>0</v>
      </c>
      <c r="K739">
        <v>826.92</v>
      </c>
      <c r="L739">
        <v>584.1</v>
      </c>
      <c r="M739">
        <v>242.82</v>
      </c>
      <c r="N739" t="s">
        <v>40</v>
      </c>
      <c r="O739" t="s">
        <v>24</v>
      </c>
      <c r="P739" t="s">
        <v>55</v>
      </c>
      <c r="Q739" s="9">
        <v>0.46458333333333335</v>
      </c>
      <c r="R739" t="s">
        <v>49</v>
      </c>
      <c r="S739" t="s">
        <v>4726</v>
      </c>
      <c r="T739" t="s">
        <v>4703</v>
      </c>
      <c r="U739">
        <v>124.84</v>
      </c>
      <c r="V739" t="s">
        <v>5224</v>
      </c>
      <c r="W739" t="s">
        <v>4958</v>
      </c>
      <c r="X739" t="s">
        <v>5415</v>
      </c>
      <c r="Y739" t="s">
        <v>4977</v>
      </c>
      <c r="Z739" t="s">
        <v>5411</v>
      </c>
      <c r="AA739" t="s">
        <v>4992</v>
      </c>
    </row>
    <row r="740" spans="1:27" x14ac:dyDescent="0.25">
      <c r="A740" t="s">
        <v>3724</v>
      </c>
      <c r="B740" s="8">
        <v>45789</v>
      </c>
      <c r="C740" t="s">
        <v>3307</v>
      </c>
      <c r="D740" t="s">
        <v>302</v>
      </c>
      <c r="E740" t="s">
        <v>623</v>
      </c>
      <c r="F740" t="s">
        <v>624</v>
      </c>
      <c r="G740">
        <v>5</v>
      </c>
      <c r="H740">
        <v>343.56</v>
      </c>
      <c r="I740">
        <v>15</v>
      </c>
      <c r="J740">
        <v>257.67</v>
      </c>
      <c r="K740">
        <v>1460.13</v>
      </c>
      <c r="L740">
        <v>1081.5999999999999</v>
      </c>
      <c r="M740">
        <v>378.53</v>
      </c>
      <c r="N740" t="s">
        <v>23</v>
      </c>
      <c r="O740" t="s">
        <v>24</v>
      </c>
      <c r="P740" t="s">
        <v>25</v>
      </c>
      <c r="Q740" s="9">
        <v>0.48125000000000001</v>
      </c>
      <c r="R740" t="s">
        <v>49</v>
      </c>
      <c r="S740" t="s">
        <v>4655</v>
      </c>
      <c r="T740" t="s">
        <v>4636</v>
      </c>
      <c r="U740">
        <v>343.56</v>
      </c>
      <c r="V740" t="s">
        <v>5499</v>
      </c>
      <c r="W740" t="s">
        <v>4968</v>
      </c>
      <c r="X740" t="s">
        <v>5324</v>
      </c>
      <c r="Y740" t="s">
        <v>5007</v>
      </c>
      <c r="Z740" t="s">
        <v>5196</v>
      </c>
      <c r="AA740" t="s">
        <v>4962</v>
      </c>
    </row>
    <row r="741" spans="1:27" x14ac:dyDescent="0.25">
      <c r="A741" t="s">
        <v>4420</v>
      </c>
      <c r="B741" s="8">
        <v>45789</v>
      </c>
      <c r="C741" t="s">
        <v>1048</v>
      </c>
      <c r="D741" t="s">
        <v>302</v>
      </c>
      <c r="E741" t="s">
        <v>187</v>
      </c>
      <c r="F741" t="s">
        <v>188</v>
      </c>
      <c r="G741">
        <v>3</v>
      </c>
      <c r="H741">
        <v>343.56</v>
      </c>
      <c r="I741">
        <v>20</v>
      </c>
      <c r="J741">
        <v>206.14</v>
      </c>
      <c r="K741">
        <v>824.54</v>
      </c>
      <c r="L741">
        <v>648.96</v>
      </c>
      <c r="M741">
        <v>175.58</v>
      </c>
      <c r="N741" t="s">
        <v>133</v>
      </c>
      <c r="O741" t="s">
        <v>24</v>
      </c>
      <c r="P741" t="s">
        <v>55</v>
      </c>
      <c r="Q741" s="9">
        <v>0.79722222222222228</v>
      </c>
      <c r="R741" t="s">
        <v>49</v>
      </c>
      <c r="S741" t="s">
        <v>4655</v>
      </c>
      <c r="T741" t="s">
        <v>4636</v>
      </c>
      <c r="U741">
        <v>343.56</v>
      </c>
      <c r="V741" t="s">
        <v>5785</v>
      </c>
      <c r="W741" t="s">
        <v>4964</v>
      </c>
      <c r="X741" t="s">
        <v>5199</v>
      </c>
      <c r="Y741" t="s">
        <v>4960</v>
      </c>
      <c r="Z741" t="s">
        <v>5200</v>
      </c>
      <c r="AA741" t="s">
        <v>4962</v>
      </c>
    </row>
    <row r="742" spans="1:27" x14ac:dyDescent="0.25">
      <c r="A742" t="s">
        <v>953</v>
      </c>
      <c r="B742" s="8">
        <v>45759</v>
      </c>
      <c r="C742" t="s">
        <v>954</v>
      </c>
      <c r="D742" t="s">
        <v>107</v>
      </c>
      <c r="E742" t="s">
        <v>438</v>
      </c>
      <c r="F742" t="s">
        <v>401</v>
      </c>
      <c r="G742">
        <v>2</v>
      </c>
      <c r="H742">
        <v>59.92</v>
      </c>
      <c r="I742">
        <v>0</v>
      </c>
      <c r="J742">
        <v>0</v>
      </c>
      <c r="K742">
        <v>119.84</v>
      </c>
      <c r="L742">
        <v>96.3</v>
      </c>
      <c r="M742">
        <v>23.54</v>
      </c>
      <c r="N742" t="s">
        <v>4971</v>
      </c>
      <c r="O742" t="s">
        <v>24</v>
      </c>
      <c r="P742" t="s">
        <v>25</v>
      </c>
      <c r="Q742" s="9">
        <v>0.58333333333333337</v>
      </c>
      <c r="R742" t="s">
        <v>49</v>
      </c>
      <c r="S742" t="s">
        <v>4683</v>
      </c>
      <c r="T742" t="s">
        <v>4672</v>
      </c>
      <c r="U742">
        <v>59.92</v>
      </c>
      <c r="V742" t="s">
        <v>5786</v>
      </c>
      <c r="W742" t="s">
        <v>4964</v>
      </c>
      <c r="X742" t="s">
        <v>5002</v>
      </c>
      <c r="Y742" t="s">
        <v>4970</v>
      </c>
      <c r="Z742" t="s">
        <v>4961</v>
      </c>
      <c r="AA742" t="s">
        <v>4962</v>
      </c>
    </row>
    <row r="743" spans="1:27" x14ac:dyDescent="0.25">
      <c r="A743" t="s">
        <v>2567</v>
      </c>
      <c r="B743" s="8">
        <v>45759</v>
      </c>
      <c r="C743" t="s">
        <v>1184</v>
      </c>
      <c r="D743" t="s">
        <v>732</v>
      </c>
      <c r="E743" t="s">
        <v>291</v>
      </c>
      <c r="F743" t="s">
        <v>1244</v>
      </c>
      <c r="G743">
        <v>3</v>
      </c>
      <c r="H743">
        <v>708.04</v>
      </c>
      <c r="I743">
        <v>0</v>
      </c>
      <c r="J743">
        <v>0</v>
      </c>
      <c r="K743">
        <v>2124.12</v>
      </c>
      <c r="L743">
        <v>1196.1600000000001</v>
      </c>
      <c r="M743">
        <v>927.96</v>
      </c>
      <c r="N743" t="s">
        <v>47</v>
      </c>
      <c r="O743" t="s">
        <v>24</v>
      </c>
      <c r="P743" t="s">
        <v>25</v>
      </c>
      <c r="Q743" s="9">
        <v>0.37708333333333333</v>
      </c>
      <c r="R743" t="s">
        <v>49</v>
      </c>
      <c r="S743" t="s">
        <v>4662</v>
      </c>
      <c r="T743" t="s">
        <v>4636</v>
      </c>
      <c r="U743">
        <v>661.91</v>
      </c>
      <c r="V743" t="s">
        <v>5443</v>
      </c>
      <c r="W743" t="s">
        <v>4958</v>
      </c>
      <c r="X743" t="s">
        <v>5658</v>
      </c>
      <c r="Y743" t="s">
        <v>4970</v>
      </c>
      <c r="Z743" t="s">
        <v>5131</v>
      </c>
      <c r="AA743" t="s">
        <v>4962</v>
      </c>
    </row>
    <row r="744" spans="1:27" x14ac:dyDescent="0.25">
      <c r="A744" t="s">
        <v>2796</v>
      </c>
      <c r="B744" s="8">
        <v>45759</v>
      </c>
      <c r="C744" t="s">
        <v>1256</v>
      </c>
      <c r="D744" t="s">
        <v>124</v>
      </c>
      <c r="E744" t="s">
        <v>2009</v>
      </c>
      <c r="F744" t="s">
        <v>2136</v>
      </c>
      <c r="G744">
        <v>6</v>
      </c>
      <c r="H744">
        <v>431.29</v>
      </c>
      <c r="I744">
        <v>5</v>
      </c>
      <c r="J744">
        <v>129.38999999999999</v>
      </c>
      <c r="K744">
        <v>2458.35</v>
      </c>
      <c r="L744">
        <v>1916.22</v>
      </c>
      <c r="M744">
        <v>542.13</v>
      </c>
      <c r="N744" t="s">
        <v>47</v>
      </c>
      <c r="O744" t="s">
        <v>24</v>
      </c>
      <c r="P744" t="s">
        <v>25</v>
      </c>
      <c r="Q744" s="9">
        <v>0.8618055555555556</v>
      </c>
      <c r="R744" t="s">
        <v>49</v>
      </c>
      <c r="S744" t="s">
        <v>4697</v>
      </c>
      <c r="T744" t="s">
        <v>4672</v>
      </c>
      <c r="U744">
        <v>397.22</v>
      </c>
      <c r="V744" t="s">
        <v>5610</v>
      </c>
      <c r="W744" t="s">
        <v>4958</v>
      </c>
      <c r="X744" t="s">
        <v>5440</v>
      </c>
      <c r="Y744" t="s">
        <v>4960</v>
      </c>
      <c r="Z744" t="s">
        <v>5177</v>
      </c>
      <c r="AA744" t="s">
        <v>5060</v>
      </c>
    </row>
    <row r="745" spans="1:27" x14ac:dyDescent="0.25">
      <c r="A745" t="s">
        <v>3000</v>
      </c>
      <c r="B745" s="8">
        <v>45759</v>
      </c>
      <c r="C745" t="s">
        <v>660</v>
      </c>
      <c r="D745" t="s">
        <v>2135</v>
      </c>
      <c r="E745" t="s">
        <v>400</v>
      </c>
      <c r="F745" t="s">
        <v>401</v>
      </c>
      <c r="G745">
        <v>4</v>
      </c>
      <c r="H745">
        <v>68.95</v>
      </c>
      <c r="I745">
        <v>20</v>
      </c>
      <c r="J745">
        <v>55.16</v>
      </c>
      <c r="K745">
        <v>220.64</v>
      </c>
      <c r="L745">
        <v>231.56</v>
      </c>
      <c r="M745">
        <v>-10.92</v>
      </c>
      <c r="N745" t="s">
        <v>23</v>
      </c>
      <c r="O745" t="s">
        <v>24</v>
      </c>
      <c r="P745" t="s">
        <v>25</v>
      </c>
      <c r="Q745" s="9">
        <v>0.85902777777777772</v>
      </c>
      <c r="R745" t="s">
        <v>49</v>
      </c>
      <c r="S745" t="s">
        <v>4748</v>
      </c>
      <c r="T745" t="s">
        <v>4729</v>
      </c>
      <c r="U745">
        <v>68.95</v>
      </c>
      <c r="V745" t="s">
        <v>5412</v>
      </c>
      <c r="W745" t="s">
        <v>4968</v>
      </c>
      <c r="X745" t="s">
        <v>5002</v>
      </c>
      <c r="Y745" t="s">
        <v>4970</v>
      </c>
      <c r="Z745" t="s">
        <v>5003</v>
      </c>
      <c r="AA745" t="s">
        <v>4962</v>
      </c>
    </row>
    <row r="746" spans="1:27" x14ac:dyDescent="0.25">
      <c r="A746" t="s">
        <v>3534</v>
      </c>
      <c r="B746" s="8">
        <v>45759</v>
      </c>
      <c r="C746" t="s">
        <v>2249</v>
      </c>
      <c r="D746" t="s">
        <v>978</v>
      </c>
      <c r="E746" t="s">
        <v>825</v>
      </c>
      <c r="F746" t="s">
        <v>826</v>
      </c>
      <c r="G746">
        <v>3</v>
      </c>
      <c r="H746">
        <v>130.09</v>
      </c>
      <c r="I746">
        <v>0</v>
      </c>
      <c r="J746">
        <v>0</v>
      </c>
      <c r="K746">
        <v>390.27</v>
      </c>
      <c r="L746">
        <v>337.86</v>
      </c>
      <c r="M746">
        <v>52.41</v>
      </c>
      <c r="N746" t="s">
        <v>68</v>
      </c>
      <c r="O746" t="s">
        <v>24</v>
      </c>
      <c r="P746" t="s">
        <v>25</v>
      </c>
      <c r="Q746" s="9">
        <v>0.42777777777777776</v>
      </c>
      <c r="R746" t="s">
        <v>49</v>
      </c>
      <c r="S746" t="s">
        <v>4736</v>
      </c>
      <c r="T746" t="s">
        <v>4729</v>
      </c>
      <c r="U746">
        <v>130.09</v>
      </c>
      <c r="V746" t="s">
        <v>5787</v>
      </c>
      <c r="W746" t="s">
        <v>4968</v>
      </c>
      <c r="X746" t="s">
        <v>4969</v>
      </c>
      <c r="Y746" t="s">
        <v>4970</v>
      </c>
      <c r="Z746" t="s">
        <v>5271</v>
      </c>
      <c r="AA746" t="s">
        <v>5163</v>
      </c>
    </row>
    <row r="747" spans="1:27" x14ac:dyDescent="0.25">
      <c r="A747" t="s">
        <v>4215</v>
      </c>
      <c r="B747" s="8">
        <v>45759</v>
      </c>
      <c r="C747" t="s">
        <v>1232</v>
      </c>
      <c r="D747" t="s">
        <v>284</v>
      </c>
      <c r="E747" t="s">
        <v>2478</v>
      </c>
      <c r="F747" t="s">
        <v>1878</v>
      </c>
      <c r="G747">
        <v>3</v>
      </c>
      <c r="H747">
        <v>73.83</v>
      </c>
      <c r="I747">
        <v>0</v>
      </c>
      <c r="J747">
        <v>0</v>
      </c>
      <c r="K747">
        <v>221.49</v>
      </c>
      <c r="L747">
        <v>162.96</v>
      </c>
      <c r="M747">
        <v>58.53</v>
      </c>
      <c r="N747" t="s">
        <v>4971</v>
      </c>
      <c r="O747" t="s">
        <v>24</v>
      </c>
      <c r="P747" t="s">
        <v>33</v>
      </c>
      <c r="Q747" s="9">
        <v>0.60347222222222219</v>
      </c>
      <c r="R747" t="s">
        <v>49</v>
      </c>
      <c r="S747" t="s">
        <v>4791</v>
      </c>
      <c r="T747" t="s">
        <v>4776</v>
      </c>
      <c r="U747">
        <v>42.16</v>
      </c>
      <c r="V747" t="s">
        <v>5020</v>
      </c>
      <c r="W747" t="s">
        <v>4968</v>
      </c>
      <c r="X747" t="s">
        <v>5689</v>
      </c>
      <c r="Y747" t="s">
        <v>4966</v>
      </c>
      <c r="Z747" t="s">
        <v>5245</v>
      </c>
      <c r="AA747" t="s">
        <v>5060</v>
      </c>
    </row>
    <row r="748" spans="1:27" x14ac:dyDescent="0.25">
      <c r="A748" t="s">
        <v>4309</v>
      </c>
      <c r="B748" s="8">
        <v>45759</v>
      </c>
      <c r="C748" t="s">
        <v>94</v>
      </c>
      <c r="D748" t="s">
        <v>503</v>
      </c>
      <c r="E748" t="s">
        <v>120</v>
      </c>
      <c r="F748" t="s">
        <v>1500</v>
      </c>
      <c r="G748">
        <v>4</v>
      </c>
      <c r="H748">
        <v>503.36</v>
      </c>
      <c r="I748">
        <v>20</v>
      </c>
      <c r="J748">
        <v>402.69</v>
      </c>
      <c r="K748">
        <v>1610.75</v>
      </c>
      <c r="L748">
        <v>1559.2</v>
      </c>
      <c r="M748">
        <v>51.55</v>
      </c>
      <c r="N748" t="s">
        <v>68</v>
      </c>
      <c r="O748" t="s">
        <v>24</v>
      </c>
      <c r="P748" t="s">
        <v>25</v>
      </c>
      <c r="Q748" s="9">
        <v>0.70694444444444449</v>
      </c>
      <c r="R748" t="s">
        <v>49</v>
      </c>
      <c r="S748" t="s">
        <v>4727</v>
      </c>
      <c r="T748" t="s">
        <v>4703</v>
      </c>
      <c r="U748">
        <v>503.36</v>
      </c>
      <c r="V748" t="s">
        <v>5607</v>
      </c>
      <c r="W748" t="s">
        <v>4964</v>
      </c>
      <c r="Y748" t="s">
        <v>4966</v>
      </c>
      <c r="Z748" t="s">
        <v>5207</v>
      </c>
      <c r="AA748" t="s">
        <v>4962</v>
      </c>
    </row>
    <row r="749" spans="1:27" x14ac:dyDescent="0.25">
      <c r="A749" t="s">
        <v>4399</v>
      </c>
      <c r="B749" s="8">
        <v>45759</v>
      </c>
      <c r="C749" t="s">
        <v>2691</v>
      </c>
      <c r="D749" t="s">
        <v>176</v>
      </c>
      <c r="E749" t="s">
        <v>192</v>
      </c>
      <c r="F749" t="s">
        <v>2922</v>
      </c>
      <c r="G749">
        <v>4</v>
      </c>
      <c r="H749">
        <v>355.64</v>
      </c>
      <c r="I749">
        <v>20</v>
      </c>
      <c r="J749">
        <v>284.51</v>
      </c>
      <c r="K749">
        <v>1138.05</v>
      </c>
      <c r="L749">
        <v>1213.6400000000001</v>
      </c>
      <c r="M749">
        <v>-75.59</v>
      </c>
      <c r="N749" t="s">
        <v>23</v>
      </c>
      <c r="O749" t="s">
        <v>345</v>
      </c>
      <c r="P749" t="s">
        <v>25</v>
      </c>
      <c r="Q749" s="9">
        <v>0.77916666666666667</v>
      </c>
      <c r="R749" t="s">
        <v>49</v>
      </c>
      <c r="S749" t="s">
        <v>4860</v>
      </c>
      <c r="T749" t="s">
        <v>4847</v>
      </c>
      <c r="U749">
        <v>355.64</v>
      </c>
      <c r="V749" t="s">
        <v>5788</v>
      </c>
      <c r="W749" t="s">
        <v>4964</v>
      </c>
      <c r="X749" t="s">
        <v>5789</v>
      </c>
      <c r="Y749" t="s">
        <v>4970</v>
      </c>
      <c r="Z749" t="s">
        <v>5284</v>
      </c>
      <c r="AA749" t="s">
        <v>4962</v>
      </c>
    </row>
    <row r="750" spans="1:27" x14ac:dyDescent="0.25">
      <c r="A750" t="s">
        <v>1777</v>
      </c>
      <c r="B750" s="8">
        <v>45728</v>
      </c>
      <c r="C750" t="s">
        <v>1778</v>
      </c>
      <c r="D750" t="s">
        <v>1194</v>
      </c>
      <c r="E750" t="s">
        <v>1247</v>
      </c>
      <c r="F750" t="s">
        <v>1248</v>
      </c>
      <c r="G750">
        <v>1</v>
      </c>
      <c r="H750">
        <v>109.69</v>
      </c>
      <c r="I750">
        <v>20</v>
      </c>
      <c r="J750">
        <v>21.94</v>
      </c>
      <c r="K750">
        <v>87.75</v>
      </c>
      <c r="L750">
        <v>92.96</v>
      </c>
      <c r="M750">
        <v>-5.21</v>
      </c>
      <c r="N750" t="s">
        <v>4971</v>
      </c>
      <c r="O750" t="s">
        <v>24</v>
      </c>
      <c r="P750" t="s">
        <v>25</v>
      </c>
      <c r="Q750" s="9">
        <v>0.8</v>
      </c>
      <c r="R750" t="s">
        <v>49</v>
      </c>
      <c r="S750" t="s">
        <v>4896</v>
      </c>
      <c r="T750" t="s">
        <v>4887</v>
      </c>
      <c r="U750">
        <v>109.69</v>
      </c>
      <c r="V750" t="s">
        <v>5790</v>
      </c>
      <c r="W750" t="s">
        <v>4968</v>
      </c>
      <c r="X750" t="s">
        <v>5439</v>
      </c>
      <c r="Y750" t="s">
        <v>4966</v>
      </c>
      <c r="Z750" t="s">
        <v>5336</v>
      </c>
      <c r="AA750" t="s">
        <v>4962</v>
      </c>
    </row>
    <row r="751" spans="1:27" x14ac:dyDescent="0.25">
      <c r="A751" t="s">
        <v>2482</v>
      </c>
      <c r="B751" s="8">
        <v>45728</v>
      </c>
      <c r="C751" t="s">
        <v>1409</v>
      </c>
      <c r="D751" t="s">
        <v>414</v>
      </c>
      <c r="E751" t="s">
        <v>1339</v>
      </c>
      <c r="F751" t="s">
        <v>2001</v>
      </c>
      <c r="G751">
        <v>8</v>
      </c>
      <c r="H751">
        <v>101.26</v>
      </c>
      <c r="I751">
        <v>10</v>
      </c>
      <c r="J751">
        <v>81.010000000000005</v>
      </c>
      <c r="K751">
        <v>729.07</v>
      </c>
      <c r="L751">
        <v>638.55999999999995</v>
      </c>
      <c r="M751">
        <v>90.51</v>
      </c>
      <c r="N751" t="s">
        <v>68</v>
      </c>
      <c r="O751" t="s">
        <v>24</v>
      </c>
      <c r="P751" t="s">
        <v>55</v>
      </c>
      <c r="Q751" s="9">
        <v>0.69930555555555551</v>
      </c>
      <c r="R751" t="s">
        <v>49</v>
      </c>
      <c r="S751" t="s">
        <v>4846</v>
      </c>
      <c r="T751" t="s">
        <v>4847</v>
      </c>
      <c r="U751">
        <v>96.72</v>
      </c>
      <c r="V751" t="s">
        <v>5492</v>
      </c>
      <c r="W751" t="s">
        <v>4958</v>
      </c>
      <c r="X751" t="s">
        <v>5791</v>
      </c>
      <c r="Y751" t="s">
        <v>4970</v>
      </c>
      <c r="Z751" t="s">
        <v>5792</v>
      </c>
      <c r="AA751" t="s">
        <v>4962</v>
      </c>
    </row>
    <row r="752" spans="1:27" x14ac:dyDescent="0.25">
      <c r="A752" t="s">
        <v>3087</v>
      </c>
      <c r="B752" s="8">
        <v>45728</v>
      </c>
      <c r="C752" t="s">
        <v>2481</v>
      </c>
      <c r="D752" t="s">
        <v>1225</v>
      </c>
      <c r="E752" t="s">
        <v>148</v>
      </c>
      <c r="F752" t="s">
        <v>149</v>
      </c>
      <c r="G752">
        <v>4</v>
      </c>
      <c r="H752">
        <v>182.3</v>
      </c>
      <c r="I752">
        <v>0</v>
      </c>
      <c r="J752">
        <v>0</v>
      </c>
      <c r="K752">
        <v>729.2</v>
      </c>
      <c r="L752">
        <v>430.4</v>
      </c>
      <c r="M752">
        <v>298.8</v>
      </c>
      <c r="N752" t="s">
        <v>133</v>
      </c>
      <c r="O752" t="s">
        <v>24</v>
      </c>
      <c r="P752" t="s">
        <v>25</v>
      </c>
      <c r="Q752" s="9">
        <v>0.91527777777777775</v>
      </c>
      <c r="R752" t="s">
        <v>49</v>
      </c>
      <c r="S752" t="s">
        <v>4664</v>
      </c>
      <c r="T752" t="s">
        <v>4636</v>
      </c>
      <c r="U752">
        <v>182.3</v>
      </c>
      <c r="V752" t="s">
        <v>5201</v>
      </c>
      <c r="W752" t="s">
        <v>4968</v>
      </c>
      <c r="X752" t="s">
        <v>5666</v>
      </c>
      <c r="Y752" t="s">
        <v>4970</v>
      </c>
      <c r="Z752" t="s">
        <v>5135</v>
      </c>
      <c r="AA752" t="s">
        <v>4962</v>
      </c>
    </row>
    <row r="753" spans="1:27" x14ac:dyDescent="0.25">
      <c r="A753" t="s">
        <v>1383</v>
      </c>
      <c r="B753" s="8">
        <v>45700</v>
      </c>
      <c r="C753" t="s">
        <v>1384</v>
      </c>
      <c r="D753" t="s">
        <v>647</v>
      </c>
      <c r="E753" t="s">
        <v>1385</v>
      </c>
      <c r="F753" t="s">
        <v>1386</v>
      </c>
      <c r="G753">
        <v>3</v>
      </c>
      <c r="H753">
        <v>139.19</v>
      </c>
      <c r="I753">
        <v>20</v>
      </c>
      <c r="J753">
        <v>83.51</v>
      </c>
      <c r="K753">
        <v>334.06</v>
      </c>
      <c r="L753">
        <v>273.54000000000002</v>
      </c>
      <c r="M753">
        <v>60.52</v>
      </c>
      <c r="N753" t="s">
        <v>4971</v>
      </c>
      <c r="O753" t="s">
        <v>345</v>
      </c>
      <c r="P753" t="s">
        <v>25</v>
      </c>
      <c r="Q753" s="9">
        <v>0.60069444444444442</v>
      </c>
      <c r="R753" t="s">
        <v>49</v>
      </c>
      <c r="S753" t="s">
        <v>4925</v>
      </c>
      <c r="T753" t="s">
        <v>4908</v>
      </c>
      <c r="U753">
        <v>123.11</v>
      </c>
      <c r="V753" t="s">
        <v>5044</v>
      </c>
      <c r="W753" t="s">
        <v>4958</v>
      </c>
      <c r="X753" t="s">
        <v>5663</v>
      </c>
      <c r="Y753" t="s">
        <v>5018</v>
      </c>
      <c r="Z753" t="s">
        <v>5358</v>
      </c>
      <c r="AA753" t="s">
        <v>5163</v>
      </c>
    </row>
    <row r="754" spans="1:27" x14ac:dyDescent="0.25">
      <c r="A754" t="s">
        <v>2341</v>
      </c>
      <c r="B754" s="8">
        <v>45700</v>
      </c>
      <c r="C754" t="s">
        <v>2342</v>
      </c>
      <c r="D754" t="s">
        <v>186</v>
      </c>
      <c r="E754" t="s">
        <v>791</v>
      </c>
      <c r="F754" t="s">
        <v>907</v>
      </c>
      <c r="G754">
        <v>4</v>
      </c>
      <c r="H754">
        <v>217.42</v>
      </c>
      <c r="I754">
        <v>20</v>
      </c>
      <c r="J754">
        <v>173.94</v>
      </c>
      <c r="K754">
        <v>695.74</v>
      </c>
      <c r="L754">
        <v>708.12</v>
      </c>
      <c r="M754">
        <v>-12.38</v>
      </c>
      <c r="N754" t="s">
        <v>133</v>
      </c>
      <c r="O754" t="s">
        <v>24</v>
      </c>
      <c r="P754" t="s">
        <v>25</v>
      </c>
      <c r="Q754" s="9">
        <v>0.86736111111111114</v>
      </c>
      <c r="R754" t="s">
        <v>49</v>
      </c>
      <c r="S754" t="s">
        <v>4724</v>
      </c>
      <c r="T754" t="s">
        <v>4703</v>
      </c>
      <c r="U754">
        <v>217.42</v>
      </c>
      <c r="V754" t="s">
        <v>4969</v>
      </c>
      <c r="W754" t="s">
        <v>4964</v>
      </c>
      <c r="X754" t="s">
        <v>5141</v>
      </c>
      <c r="Y754" t="s">
        <v>4966</v>
      </c>
      <c r="Z754" t="s">
        <v>5587</v>
      </c>
      <c r="AA754" t="s">
        <v>4992</v>
      </c>
    </row>
    <row r="755" spans="1:27" x14ac:dyDescent="0.25">
      <c r="A755" t="s">
        <v>2894</v>
      </c>
      <c r="B755" s="8">
        <v>45700</v>
      </c>
      <c r="C755" t="s">
        <v>1371</v>
      </c>
      <c r="D755" t="s">
        <v>708</v>
      </c>
      <c r="E755" t="s">
        <v>372</v>
      </c>
      <c r="F755" t="s">
        <v>373</v>
      </c>
      <c r="G755">
        <v>2</v>
      </c>
      <c r="H755">
        <v>474.19</v>
      </c>
      <c r="I755">
        <v>0</v>
      </c>
      <c r="J755">
        <v>0</v>
      </c>
      <c r="K755">
        <v>948.38</v>
      </c>
      <c r="L755">
        <v>687.78</v>
      </c>
      <c r="M755">
        <v>260.60000000000002</v>
      </c>
      <c r="N755" t="s">
        <v>68</v>
      </c>
      <c r="O755" t="s">
        <v>24</v>
      </c>
      <c r="P755" t="s">
        <v>25</v>
      </c>
      <c r="Q755" s="9">
        <v>0.42569444444444443</v>
      </c>
      <c r="R755" t="s">
        <v>49</v>
      </c>
      <c r="S755" t="s">
        <v>4751</v>
      </c>
      <c r="T755" t="s">
        <v>4752</v>
      </c>
      <c r="U755">
        <v>474.19</v>
      </c>
      <c r="V755" t="s">
        <v>5777</v>
      </c>
      <c r="W755" t="s">
        <v>4964</v>
      </c>
      <c r="X755" t="s">
        <v>5258</v>
      </c>
      <c r="Y755" t="s">
        <v>4966</v>
      </c>
      <c r="Z755" t="s">
        <v>5259</v>
      </c>
      <c r="AA755" t="s">
        <v>5060</v>
      </c>
    </row>
    <row r="756" spans="1:27" x14ac:dyDescent="0.25">
      <c r="A756" t="s">
        <v>3401</v>
      </c>
      <c r="B756" s="8">
        <v>45700</v>
      </c>
      <c r="C756" t="s">
        <v>554</v>
      </c>
      <c r="D756" t="s">
        <v>124</v>
      </c>
      <c r="E756" t="s">
        <v>343</v>
      </c>
      <c r="F756" t="s">
        <v>344</v>
      </c>
      <c r="G756">
        <v>3</v>
      </c>
      <c r="H756">
        <v>397.22</v>
      </c>
      <c r="I756">
        <v>15</v>
      </c>
      <c r="J756">
        <v>178.75</v>
      </c>
      <c r="K756">
        <v>1012.91</v>
      </c>
      <c r="L756">
        <v>958.11</v>
      </c>
      <c r="M756">
        <v>54.8</v>
      </c>
      <c r="N756" t="s">
        <v>23</v>
      </c>
      <c r="O756" t="s">
        <v>24</v>
      </c>
      <c r="P756" t="s">
        <v>25</v>
      </c>
      <c r="Q756" s="9">
        <v>0.46875</v>
      </c>
      <c r="R756" t="s">
        <v>49</v>
      </c>
      <c r="S756" t="s">
        <v>4697</v>
      </c>
      <c r="T756" t="s">
        <v>4672</v>
      </c>
      <c r="U756">
        <v>397.22</v>
      </c>
      <c r="V756" t="s">
        <v>5636</v>
      </c>
      <c r="W756" t="s">
        <v>4968</v>
      </c>
      <c r="X756" t="s">
        <v>5445</v>
      </c>
      <c r="Y756" t="s">
        <v>4977</v>
      </c>
      <c r="Z756" t="s">
        <v>5446</v>
      </c>
      <c r="AA756" t="s">
        <v>4962</v>
      </c>
    </row>
    <row r="757" spans="1:27" x14ac:dyDescent="0.25">
      <c r="A757" t="s">
        <v>3548</v>
      </c>
      <c r="B757" s="8">
        <v>45700</v>
      </c>
      <c r="C757" t="s">
        <v>274</v>
      </c>
      <c r="D757" t="s">
        <v>275</v>
      </c>
      <c r="E757" t="s">
        <v>957</v>
      </c>
      <c r="F757" t="s">
        <v>1896</v>
      </c>
      <c r="G757">
        <v>5</v>
      </c>
      <c r="H757">
        <v>51.63</v>
      </c>
      <c r="I757">
        <v>5</v>
      </c>
      <c r="J757">
        <v>12.91</v>
      </c>
      <c r="K757">
        <v>245.24</v>
      </c>
      <c r="L757">
        <v>187.4</v>
      </c>
      <c r="M757">
        <v>57.84</v>
      </c>
      <c r="N757" t="s">
        <v>23</v>
      </c>
      <c r="O757" t="s">
        <v>24</v>
      </c>
      <c r="P757" t="s">
        <v>55</v>
      </c>
      <c r="Q757" s="9">
        <v>0.42430555555555555</v>
      </c>
      <c r="R757" t="s">
        <v>49</v>
      </c>
      <c r="S757" t="s">
        <v>4760</v>
      </c>
      <c r="T757" t="s">
        <v>4752</v>
      </c>
      <c r="U757">
        <v>51.33</v>
      </c>
      <c r="V757" t="s">
        <v>5134</v>
      </c>
      <c r="W757" t="s">
        <v>4958</v>
      </c>
      <c r="X757" t="s">
        <v>5434</v>
      </c>
      <c r="Y757" t="s">
        <v>5007</v>
      </c>
      <c r="Z757" t="s">
        <v>5280</v>
      </c>
      <c r="AA757" t="s">
        <v>4962</v>
      </c>
    </row>
    <row r="758" spans="1:27" x14ac:dyDescent="0.25">
      <c r="A758" t="s">
        <v>4431</v>
      </c>
      <c r="B758" s="8">
        <v>45700</v>
      </c>
      <c r="C758" t="s">
        <v>1013</v>
      </c>
      <c r="D758" t="s">
        <v>895</v>
      </c>
      <c r="E758" t="s">
        <v>857</v>
      </c>
      <c r="F758" t="s">
        <v>121</v>
      </c>
      <c r="G758">
        <v>7</v>
      </c>
      <c r="H758">
        <v>492.92</v>
      </c>
      <c r="I758">
        <v>10</v>
      </c>
      <c r="J758">
        <v>345.04</v>
      </c>
      <c r="K758">
        <v>3105.4</v>
      </c>
      <c r="L758">
        <v>2591.2600000000002</v>
      </c>
      <c r="M758">
        <v>514.14</v>
      </c>
      <c r="N758" t="s">
        <v>47</v>
      </c>
      <c r="O758" t="s">
        <v>24</v>
      </c>
      <c r="P758" t="s">
        <v>25</v>
      </c>
      <c r="Q758" s="9">
        <v>0.6069444444444444</v>
      </c>
      <c r="R758" t="s">
        <v>49</v>
      </c>
      <c r="S758" t="s">
        <v>4843</v>
      </c>
      <c r="T758" t="s">
        <v>4828</v>
      </c>
      <c r="U758">
        <v>438.7</v>
      </c>
      <c r="V758" t="s">
        <v>5210</v>
      </c>
      <c r="W758" t="s">
        <v>4958</v>
      </c>
      <c r="X758" t="s">
        <v>5036</v>
      </c>
      <c r="Y758" t="s">
        <v>5007</v>
      </c>
      <c r="Z758" t="s">
        <v>5037</v>
      </c>
      <c r="AA758" t="s">
        <v>4962</v>
      </c>
    </row>
    <row r="759" spans="1:27" x14ac:dyDescent="0.25">
      <c r="A759" t="s">
        <v>753</v>
      </c>
      <c r="B759" s="8">
        <v>45669</v>
      </c>
      <c r="C759" t="s">
        <v>754</v>
      </c>
      <c r="D759" t="s">
        <v>755</v>
      </c>
      <c r="E759" t="s">
        <v>671</v>
      </c>
      <c r="F759" t="s">
        <v>756</v>
      </c>
      <c r="G759">
        <v>1</v>
      </c>
      <c r="H759">
        <v>442.14</v>
      </c>
      <c r="I759">
        <v>0</v>
      </c>
      <c r="J759">
        <v>0</v>
      </c>
      <c r="K759">
        <v>442.14</v>
      </c>
      <c r="L759">
        <v>351.87</v>
      </c>
      <c r="M759">
        <v>90.27</v>
      </c>
      <c r="N759" t="s">
        <v>47</v>
      </c>
      <c r="O759" t="s">
        <v>24</v>
      </c>
      <c r="P759" t="s">
        <v>25</v>
      </c>
      <c r="Q759" s="9">
        <v>0.56805555555555554</v>
      </c>
      <c r="R759" t="s">
        <v>49</v>
      </c>
      <c r="S759" t="s">
        <v>4927</v>
      </c>
      <c r="T759" t="s">
        <v>4908</v>
      </c>
      <c r="U759">
        <v>442.14</v>
      </c>
      <c r="V759" t="s">
        <v>5793</v>
      </c>
      <c r="W759" t="s">
        <v>4964</v>
      </c>
      <c r="X759" t="s">
        <v>5794</v>
      </c>
      <c r="Y759" t="s">
        <v>4960</v>
      </c>
      <c r="Z759" t="s">
        <v>5529</v>
      </c>
      <c r="AA759" t="s">
        <v>5060</v>
      </c>
    </row>
    <row r="760" spans="1:27" x14ac:dyDescent="0.25">
      <c r="A760" t="s">
        <v>2120</v>
      </c>
      <c r="B760" s="8">
        <v>45669</v>
      </c>
      <c r="C760" t="s">
        <v>169</v>
      </c>
      <c r="D760" t="s">
        <v>77</v>
      </c>
      <c r="E760" t="s">
        <v>1066</v>
      </c>
      <c r="F760" t="s">
        <v>1201</v>
      </c>
      <c r="G760">
        <v>4</v>
      </c>
      <c r="H760">
        <v>131.03</v>
      </c>
      <c r="I760">
        <v>20</v>
      </c>
      <c r="J760">
        <v>104.82</v>
      </c>
      <c r="K760">
        <v>419.3</v>
      </c>
      <c r="L760">
        <v>469.08</v>
      </c>
      <c r="M760">
        <v>-49.78</v>
      </c>
      <c r="N760" t="s">
        <v>40</v>
      </c>
      <c r="O760" t="s">
        <v>24</v>
      </c>
      <c r="P760" t="s">
        <v>25</v>
      </c>
      <c r="Q760" s="9">
        <v>0.59097222222222223</v>
      </c>
      <c r="R760" t="s">
        <v>49</v>
      </c>
      <c r="S760" t="s">
        <v>4863</v>
      </c>
      <c r="T760" t="s">
        <v>4864</v>
      </c>
      <c r="U760">
        <v>131.03</v>
      </c>
      <c r="V760" t="s">
        <v>5040</v>
      </c>
      <c r="W760" t="s">
        <v>4968</v>
      </c>
      <c r="X760" t="s">
        <v>5551</v>
      </c>
      <c r="Y760" t="s">
        <v>4977</v>
      </c>
      <c r="Z760" t="s">
        <v>5120</v>
      </c>
      <c r="AA760" t="s">
        <v>4962</v>
      </c>
    </row>
    <row r="761" spans="1:27" x14ac:dyDescent="0.25">
      <c r="A761" t="s">
        <v>2483</v>
      </c>
      <c r="B761" s="8">
        <v>45669</v>
      </c>
      <c r="C761" t="s">
        <v>295</v>
      </c>
      <c r="D761" t="s">
        <v>905</v>
      </c>
      <c r="E761" t="s">
        <v>576</v>
      </c>
      <c r="F761" t="s">
        <v>1151</v>
      </c>
      <c r="G761">
        <v>3</v>
      </c>
      <c r="H761">
        <v>472.9</v>
      </c>
      <c r="I761">
        <v>0</v>
      </c>
      <c r="J761">
        <v>0</v>
      </c>
      <c r="K761">
        <v>1418.7</v>
      </c>
      <c r="L761">
        <v>1193.07</v>
      </c>
      <c r="M761">
        <v>225.63</v>
      </c>
      <c r="N761" t="s">
        <v>68</v>
      </c>
      <c r="O761" t="s">
        <v>24</v>
      </c>
      <c r="P761" t="s">
        <v>25</v>
      </c>
      <c r="Q761" s="9">
        <v>0.71388888888888891</v>
      </c>
      <c r="R761" t="s">
        <v>49</v>
      </c>
      <c r="S761" t="s">
        <v>4686</v>
      </c>
      <c r="T761" t="s">
        <v>4672</v>
      </c>
      <c r="U761">
        <v>464.41</v>
      </c>
      <c r="V761" t="s">
        <v>5795</v>
      </c>
      <c r="W761" t="s">
        <v>4958</v>
      </c>
      <c r="X761" t="s">
        <v>5490</v>
      </c>
      <c r="Y761" t="s">
        <v>4960</v>
      </c>
      <c r="Z761" t="s">
        <v>5220</v>
      </c>
      <c r="AA761" t="s">
        <v>5060</v>
      </c>
    </row>
    <row r="762" spans="1:27" x14ac:dyDescent="0.25">
      <c r="A762" t="s">
        <v>3270</v>
      </c>
      <c r="B762" s="8">
        <v>45669</v>
      </c>
      <c r="C762" t="s">
        <v>3271</v>
      </c>
      <c r="D762" t="s">
        <v>499</v>
      </c>
      <c r="E762" t="s">
        <v>808</v>
      </c>
      <c r="F762" t="s">
        <v>2601</v>
      </c>
      <c r="G762">
        <v>3</v>
      </c>
      <c r="H762">
        <v>401.06</v>
      </c>
      <c r="I762">
        <v>5</v>
      </c>
      <c r="J762">
        <v>60.16</v>
      </c>
      <c r="K762">
        <v>1143.02</v>
      </c>
      <c r="L762">
        <v>1042.4100000000001</v>
      </c>
      <c r="M762">
        <v>100.61</v>
      </c>
      <c r="N762" t="s">
        <v>4971</v>
      </c>
      <c r="O762" t="s">
        <v>24</v>
      </c>
      <c r="P762" t="s">
        <v>55</v>
      </c>
      <c r="Q762" s="9">
        <v>0.42152777777777778</v>
      </c>
      <c r="R762" t="s">
        <v>49</v>
      </c>
      <c r="S762" t="s">
        <v>4816</v>
      </c>
      <c r="T762" t="s">
        <v>4847</v>
      </c>
      <c r="U762">
        <v>401.06</v>
      </c>
      <c r="V762" t="s">
        <v>5796</v>
      </c>
      <c r="W762" t="s">
        <v>4964</v>
      </c>
      <c r="X762" t="s">
        <v>5286</v>
      </c>
      <c r="Y762" t="s">
        <v>4966</v>
      </c>
      <c r="Z762" t="s">
        <v>5703</v>
      </c>
      <c r="AA762" t="s">
        <v>4962</v>
      </c>
    </row>
    <row r="763" spans="1:27" x14ac:dyDescent="0.25">
      <c r="A763" t="s">
        <v>3430</v>
      </c>
      <c r="B763" s="8">
        <v>45669</v>
      </c>
      <c r="C763" t="s">
        <v>508</v>
      </c>
      <c r="D763" t="s">
        <v>680</v>
      </c>
      <c r="E763" t="s">
        <v>53</v>
      </c>
      <c r="F763" t="s">
        <v>276</v>
      </c>
      <c r="G763">
        <v>8</v>
      </c>
      <c r="H763">
        <v>169.42</v>
      </c>
      <c r="I763">
        <v>20</v>
      </c>
      <c r="J763">
        <v>271.07</v>
      </c>
      <c r="K763">
        <v>1084.29</v>
      </c>
      <c r="L763">
        <v>1103.5999999999999</v>
      </c>
      <c r="M763">
        <v>-19.309999999999999</v>
      </c>
      <c r="N763" t="s">
        <v>40</v>
      </c>
      <c r="O763" t="s">
        <v>24</v>
      </c>
      <c r="P763" t="s">
        <v>25</v>
      </c>
      <c r="Q763" s="9">
        <v>0.43819444444444444</v>
      </c>
      <c r="R763" t="s">
        <v>49</v>
      </c>
      <c r="S763" t="s">
        <v>4873</v>
      </c>
      <c r="T763" t="s">
        <v>4864</v>
      </c>
      <c r="U763">
        <v>157.97999999999999</v>
      </c>
      <c r="V763" t="s">
        <v>5748</v>
      </c>
      <c r="W763" t="s">
        <v>4958</v>
      </c>
      <c r="X763" t="s">
        <v>5237</v>
      </c>
      <c r="Y763" t="s">
        <v>4970</v>
      </c>
      <c r="Z763" t="s">
        <v>5059</v>
      </c>
      <c r="AA763" t="s">
        <v>5060</v>
      </c>
    </row>
    <row r="764" spans="1:27" x14ac:dyDescent="0.25">
      <c r="A764" t="s">
        <v>3861</v>
      </c>
      <c r="B764" s="8">
        <v>45669</v>
      </c>
      <c r="C764" t="s">
        <v>996</v>
      </c>
      <c r="D764" t="s">
        <v>2552</v>
      </c>
      <c r="E764" t="s">
        <v>60</v>
      </c>
      <c r="F764" t="s">
        <v>687</v>
      </c>
      <c r="G764">
        <v>3</v>
      </c>
      <c r="H764">
        <v>81.31</v>
      </c>
      <c r="I764">
        <v>0</v>
      </c>
      <c r="J764">
        <v>0</v>
      </c>
      <c r="K764">
        <v>243.93</v>
      </c>
      <c r="L764">
        <v>162.75</v>
      </c>
      <c r="M764">
        <v>81.180000000000007</v>
      </c>
      <c r="N764" t="s">
        <v>47</v>
      </c>
      <c r="O764" t="s">
        <v>24</v>
      </c>
      <c r="P764" t="s">
        <v>55</v>
      </c>
      <c r="Q764" s="9">
        <v>0.67500000000000004</v>
      </c>
      <c r="R764" t="s">
        <v>49</v>
      </c>
      <c r="S764" t="s">
        <v>4784</v>
      </c>
      <c r="T764" t="s">
        <v>4776</v>
      </c>
      <c r="U764">
        <v>72.930000000000007</v>
      </c>
      <c r="V764" t="s">
        <v>5797</v>
      </c>
      <c r="W764" t="s">
        <v>4958</v>
      </c>
      <c r="X764" t="s">
        <v>5634</v>
      </c>
      <c r="Y764" t="s">
        <v>4966</v>
      </c>
      <c r="Z764" t="s">
        <v>5051</v>
      </c>
      <c r="AA764" t="s">
        <v>4962</v>
      </c>
    </row>
    <row r="765" spans="1:27" x14ac:dyDescent="0.25">
      <c r="A765" t="s">
        <v>4323</v>
      </c>
      <c r="B765" s="8">
        <v>45669</v>
      </c>
      <c r="C765" t="s">
        <v>4101</v>
      </c>
      <c r="D765" t="s">
        <v>647</v>
      </c>
      <c r="E765" t="s">
        <v>1233</v>
      </c>
      <c r="F765" t="s">
        <v>929</v>
      </c>
      <c r="G765">
        <v>3</v>
      </c>
      <c r="H765">
        <v>123.11</v>
      </c>
      <c r="I765">
        <v>20</v>
      </c>
      <c r="J765">
        <v>73.87</v>
      </c>
      <c r="K765">
        <v>295.45999999999998</v>
      </c>
      <c r="L765">
        <v>273.54000000000002</v>
      </c>
      <c r="M765">
        <v>21.92</v>
      </c>
      <c r="N765" t="s">
        <v>40</v>
      </c>
      <c r="O765" t="s">
        <v>24</v>
      </c>
      <c r="P765" t="s">
        <v>25</v>
      </c>
      <c r="Q765" s="9">
        <v>0.43888888888888888</v>
      </c>
      <c r="R765" t="s">
        <v>49</v>
      </c>
      <c r="S765" t="s">
        <v>4925</v>
      </c>
      <c r="T765" t="s">
        <v>4908</v>
      </c>
      <c r="U765">
        <v>123.11</v>
      </c>
      <c r="V765" t="s">
        <v>4990</v>
      </c>
      <c r="W765" t="s">
        <v>4968</v>
      </c>
      <c r="X765" t="s">
        <v>5289</v>
      </c>
      <c r="Y765" t="s">
        <v>4970</v>
      </c>
      <c r="Z765" t="s">
        <v>5290</v>
      </c>
      <c r="AA765" t="s">
        <v>4962</v>
      </c>
    </row>
    <row r="766" spans="1:27" x14ac:dyDescent="0.25">
      <c r="A766" t="s">
        <v>207</v>
      </c>
      <c r="B766" s="8">
        <v>45991</v>
      </c>
      <c r="C766" t="s">
        <v>208</v>
      </c>
      <c r="D766" t="s">
        <v>176</v>
      </c>
      <c r="E766" t="s">
        <v>209</v>
      </c>
      <c r="F766" t="s">
        <v>210</v>
      </c>
      <c r="G766">
        <v>3</v>
      </c>
      <c r="H766">
        <v>404.19</v>
      </c>
      <c r="I766">
        <v>20</v>
      </c>
      <c r="J766">
        <v>242.51</v>
      </c>
      <c r="K766">
        <v>1115.57</v>
      </c>
      <c r="L766">
        <v>910.23</v>
      </c>
      <c r="M766">
        <v>205.34</v>
      </c>
      <c r="N766" t="s">
        <v>133</v>
      </c>
      <c r="O766" t="s">
        <v>24</v>
      </c>
      <c r="P766" t="s">
        <v>33</v>
      </c>
      <c r="Q766" s="9">
        <v>0.90833333333333333</v>
      </c>
      <c r="R766" t="s">
        <v>27</v>
      </c>
      <c r="S766" t="s">
        <v>4860</v>
      </c>
      <c r="T766" t="s">
        <v>4847</v>
      </c>
      <c r="U766">
        <v>355.64</v>
      </c>
      <c r="V766" t="s">
        <v>5605</v>
      </c>
      <c r="W766" t="s">
        <v>4958</v>
      </c>
      <c r="X766" t="s">
        <v>4973</v>
      </c>
      <c r="Y766" t="s">
        <v>4960</v>
      </c>
      <c r="Z766" t="s">
        <v>5067</v>
      </c>
      <c r="AA766" t="s">
        <v>4962</v>
      </c>
    </row>
    <row r="767" spans="1:27" x14ac:dyDescent="0.25">
      <c r="A767" t="s">
        <v>1061</v>
      </c>
      <c r="B767" s="8">
        <v>45991</v>
      </c>
      <c r="C767" t="s">
        <v>1062</v>
      </c>
      <c r="D767" t="s">
        <v>555</v>
      </c>
      <c r="E767" t="s">
        <v>1063</v>
      </c>
      <c r="F767" t="s">
        <v>1064</v>
      </c>
      <c r="G767">
        <v>5</v>
      </c>
      <c r="H767">
        <v>499.76</v>
      </c>
      <c r="I767">
        <v>15</v>
      </c>
      <c r="J767">
        <v>374.82</v>
      </c>
      <c r="K767">
        <v>2442.58</v>
      </c>
      <c r="L767">
        <v>1827.85</v>
      </c>
      <c r="M767">
        <v>614.73</v>
      </c>
      <c r="N767" t="s">
        <v>47</v>
      </c>
      <c r="O767" t="s">
        <v>24</v>
      </c>
      <c r="P767" t="s">
        <v>25</v>
      </c>
      <c r="Q767" s="9">
        <v>0.43819444444444444</v>
      </c>
      <c r="R767" t="s">
        <v>27</v>
      </c>
      <c r="S767" t="s">
        <v>4797</v>
      </c>
      <c r="T767" t="s">
        <v>4776</v>
      </c>
      <c r="U767">
        <v>491.81</v>
      </c>
      <c r="V767" t="s">
        <v>5093</v>
      </c>
      <c r="W767" t="s">
        <v>4958</v>
      </c>
      <c r="X767" t="s">
        <v>5329</v>
      </c>
      <c r="Y767" t="s">
        <v>4966</v>
      </c>
      <c r="Z767" t="s">
        <v>5330</v>
      </c>
      <c r="AA767" t="s">
        <v>4962</v>
      </c>
    </row>
    <row r="768" spans="1:27" x14ac:dyDescent="0.25">
      <c r="A768" t="s">
        <v>1187</v>
      </c>
      <c r="B768" s="8">
        <v>45991</v>
      </c>
      <c r="C768" t="s">
        <v>1188</v>
      </c>
      <c r="D768" t="s">
        <v>1189</v>
      </c>
      <c r="E768" t="s">
        <v>1190</v>
      </c>
      <c r="F768" t="s">
        <v>1191</v>
      </c>
      <c r="G768">
        <v>7</v>
      </c>
      <c r="H768">
        <v>188.94</v>
      </c>
      <c r="I768">
        <v>10</v>
      </c>
      <c r="J768">
        <v>132.26</v>
      </c>
      <c r="K768">
        <v>1368.87</v>
      </c>
      <c r="L768">
        <v>1107.96</v>
      </c>
      <c r="M768">
        <v>260.91000000000003</v>
      </c>
      <c r="N768" t="s">
        <v>40</v>
      </c>
      <c r="O768" t="s">
        <v>24</v>
      </c>
      <c r="P768" t="s">
        <v>25</v>
      </c>
      <c r="Q768" s="9">
        <v>0.68333333333333335</v>
      </c>
      <c r="R768" t="s">
        <v>27</v>
      </c>
      <c r="S768" t="s">
        <v>4882</v>
      </c>
      <c r="T768" t="s">
        <v>4864</v>
      </c>
      <c r="U768">
        <v>188.64</v>
      </c>
      <c r="V768" t="s">
        <v>5202</v>
      </c>
      <c r="W768" t="s">
        <v>4958</v>
      </c>
      <c r="X768" t="s">
        <v>5649</v>
      </c>
      <c r="Y768" t="s">
        <v>5007</v>
      </c>
      <c r="Z768" t="s">
        <v>5274</v>
      </c>
      <c r="AA768" t="s">
        <v>5163</v>
      </c>
    </row>
    <row r="769" spans="1:27" x14ac:dyDescent="0.25">
      <c r="A769" t="s">
        <v>1393</v>
      </c>
      <c r="B769" s="8">
        <v>45991</v>
      </c>
      <c r="C769" t="s">
        <v>364</v>
      </c>
      <c r="D769" t="s">
        <v>59</v>
      </c>
      <c r="E769" t="s">
        <v>675</v>
      </c>
      <c r="F769" t="s">
        <v>1394</v>
      </c>
      <c r="G769">
        <v>5</v>
      </c>
      <c r="H769">
        <v>386.4</v>
      </c>
      <c r="I769">
        <v>5</v>
      </c>
      <c r="J769">
        <v>96.6</v>
      </c>
      <c r="K769">
        <v>2110.71</v>
      </c>
      <c r="L769">
        <v>1358.9</v>
      </c>
      <c r="M769">
        <v>751.81</v>
      </c>
      <c r="N769" t="s">
        <v>68</v>
      </c>
      <c r="O769" t="s">
        <v>24</v>
      </c>
      <c r="P769" t="s">
        <v>55</v>
      </c>
      <c r="Q769" s="9">
        <v>0.85902777777777772</v>
      </c>
      <c r="R769" t="s">
        <v>27</v>
      </c>
      <c r="S769" t="s">
        <v>4721</v>
      </c>
      <c r="T769" t="s">
        <v>4703</v>
      </c>
      <c r="U769">
        <v>342.46</v>
      </c>
      <c r="V769" t="s">
        <v>5798</v>
      </c>
      <c r="W769" t="s">
        <v>4958</v>
      </c>
      <c r="X769" t="s">
        <v>5799</v>
      </c>
      <c r="Y769" t="s">
        <v>4966</v>
      </c>
      <c r="Z769" t="s">
        <v>5486</v>
      </c>
      <c r="AA769" t="s">
        <v>4992</v>
      </c>
    </row>
    <row r="770" spans="1:27" x14ac:dyDescent="0.25">
      <c r="A770" t="s">
        <v>2231</v>
      </c>
      <c r="B770" s="8">
        <v>45991</v>
      </c>
      <c r="C770" t="s">
        <v>246</v>
      </c>
      <c r="D770" t="s">
        <v>1475</v>
      </c>
      <c r="E770" t="s">
        <v>400</v>
      </c>
      <c r="F770" t="s">
        <v>401</v>
      </c>
      <c r="G770">
        <v>4</v>
      </c>
      <c r="H770">
        <v>187.3</v>
      </c>
      <c r="I770">
        <v>0</v>
      </c>
      <c r="J770">
        <v>0</v>
      </c>
      <c r="K770">
        <v>861.58</v>
      </c>
      <c r="L770">
        <v>633.72</v>
      </c>
      <c r="M770">
        <v>227.86</v>
      </c>
      <c r="N770" t="s">
        <v>40</v>
      </c>
      <c r="O770" t="s">
        <v>24</v>
      </c>
      <c r="P770" t="s">
        <v>25</v>
      </c>
      <c r="Q770" s="9">
        <v>0.45694444444444443</v>
      </c>
      <c r="R770" t="s">
        <v>27</v>
      </c>
      <c r="S770" t="s">
        <v>4900</v>
      </c>
      <c r="T770" t="s">
        <v>4887</v>
      </c>
      <c r="U770">
        <v>183.39</v>
      </c>
      <c r="V770" t="s">
        <v>5183</v>
      </c>
      <c r="W770" t="s">
        <v>4958</v>
      </c>
      <c r="X770" t="s">
        <v>5002</v>
      </c>
      <c r="Y770" t="s">
        <v>4970</v>
      </c>
      <c r="Z770" t="s">
        <v>5003</v>
      </c>
      <c r="AA770" t="s">
        <v>4962</v>
      </c>
    </row>
    <row r="771" spans="1:27" x14ac:dyDescent="0.25">
      <c r="A771" t="s">
        <v>2947</v>
      </c>
      <c r="B771" s="8">
        <v>45991</v>
      </c>
      <c r="C771" t="s">
        <v>1967</v>
      </c>
      <c r="D771" t="s">
        <v>1112</v>
      </c>
      <c r="E771" t="s">
        <v>427</v>
      </c>
      <c r="F771" t="s">
        <v>724</v>
      </c>
      <c r="G771">
        <v>8</v>
      </c>
      <c r="H771">
        <v>386.86</v>
      </c>
      <c r="I771">
        <v>15</v>
      </c>
      <c r="J771">
        <v>464.23</v>
      </c>
      <c r="K771">
        <v>3025.25</v>
      </c>
      <c r="L771">
        <v>2595.84</v>
      </c>
      <c r="M771">
        <v>429.41</v>
      </c>
      <c r="N771" t="s">
        <v>68</v>
      </c>
      <c r="O771" t="s">
        <v>24</v>
      </c>
      <c r="P771" t="s">
        <v>25</v>
      </c>
      <c r="Q771" s="9">
        <v>0.38958333333333334</v>
      </c>
      <c r="R771" t="s">
        <v>27</v>
      </c>
      <c r="S771" t="s">
        <v>4904</v>
      </c>
      <c r="T771" t="s">
        <v>4887</v>
      </c>
      <c r="U771">
        <v>360.52</v>
      </c>
      <c r="V771" t="s">
        <v>5601</v>
      </c>
      <c r="W771" t="s">
        <v>4958</v>
      </c>
      <c r="X771" t="s">
        <v>5398</v>
      </c>
      <c r="Y771" t="s">
        <v>5011</v>
      </c>
      <c r="Z771" t="s">
        <v>5117</v>
      </c>
      <c r="AA771" t="s">
        <v>4962</v>
      </c>
    </row>
    <row r="772" spans="1:27" x14ac:dyDescent="0.25">
      <c r="A772" t="s">
        <v>2973</v>
      </c>
      <c r="B772" s="8">
        <v>45991</v>
      </c>
      <c r="C772" t="s">
        <v>1726</v>
      </c>
      <c r="D772" t="s">
        <v>647</v>
      </c>
      <c r="E772" t="s">
        <v>21</v>
      </c>
      <c r="F772" t="s">
        <v>2141</v>
      </c>
      <c r="G772">
        <v>1</v>
      </c>
      <c r="H772">
        <v>123.11</v>
      </c>
      <c r="I772">
        <v>15</v>
      </c>
      <c r="J772">
        <v>18.47</v>
      </c>
      <c r="K772">
        <v>120.34</v>
      </c>
      <c r="L772">
        <v>91.18</v>
      </c>
      <c r="M772">
        <v>29.16</v>
      </c>
      <c r="N772" t="s">
        <v>133</v>
      </c>
      <c r="O772" t="s">
        <v>24</v>
      </c>
      <c r="P772" t="s">
        <v>25</v>
      </c>
      <c r="Q772" s="9">
        <v>0.57430555555555551</v>
      </c>
      <c r="R772" t="s">
        <v>27</v>
      </c>
      <c r="S772" t="s">
        <v>4925</v>
      </c>
      <c r="T772" t="s">
        <v>4908</v>
      </c>
      <c r="U772">
        <v>123.11</v>
      </c>
      <c r="V772" t="s">
        <v>5194</v>
      </c>
      <c r="W772" t="s">
        <v>4964</v>
      </c>
      <c r="X772" t="s">
        <v>5630</v>
      </c>
      <c r="Y772" t="s">
        <v>4960</v>
      </c>
      <c r="Z772" t="s">
        <v>5133</v>
      </c>
      <c r="AA772" t="s">
        <v>4962</v>
      </c>
    </row>
    <row r="773" spans="1:27" x14ac:dyDescent="0.25">
      <c r="A773" t="s">
        <v>3088</v>
      </c>
      <c r="B773" s="8">
        <v>45991</v>
      </c>
      <c r="C773" t="s">
        <v>1232</v>
      </c>
      <c r="D773" t="s">
        <v>1030</v>
      </c>
      <c r="E773" t="s">
        <v>1403</v>
      </c>
      <c r="F773" t="s">
        <v>1404</v>
      </c>
      <c r="G773">
        <v>4</v>
      </c>
      <c r="H773">
        <v>277.42</v>
      </c>
      <c r="I773">
        <v>10</v>
      </c>
      <c r="J773">
        <v>110.97</v>
      </c>
      <c r="K773">
        <v>1148.52</v>
      </c>
      <c r="L773">
        <v>796.64</v>
      </c>
      <c r="M773">
        <v>351.88</v>
      </c>
      <c r="N773" t="s">
        <v>4971</v>
      </c>
      <c r="O773" t="s">
        <v>24</v>
      </c>
      <c r="P773" t="s">
        <v>25</v>
      </c>
      <c r="Q773" s="9">
        <v>0.68888888888888888</v>
      </c>
      <c r="R773" t="s">
        <v>27</v>
      </c>
      <c r="S773" t="s">
        <v>4794</v>
      </c>
      <c r="T773" t="s">
        <v>4776</v>
      </c>
      <c r="U773">
        <v>159.5</v>
      </c>
      <c r="V773" t="s">
        <v>5020</v>
      </c>
      <c r="W773" t="s">
        <v>4968</v>
      </c>
      <c r="X773" t="s">
        <v>5559</v>
      </c>
      <c r="Y773" t="s">
        <v>5007</v>
      </c>
      <c r="Z773" t="s">
        <v>5560</v>
      </c>
      <c r="AA773" t="s">
        <v>5060</v>
      </c>
    </row>
    <row r="774" spans="1:27" x14ac:dyDescent="0.25">
      <c r="A774" t="s">
        <v>3382</v>
      </c>
      <c r="B774" s="8">
        <v>45991</v>
      </c>
      <c r="C774" t="s">
        <v>1538</v>
      </c>
      <c r="D774" t="s">
        <v>539</v>
      </c>
      <c r="E774" t="s">
        <v>209</v>
      </c>
      <c r="F774" t="s">
        <v>210</v>
      </c>
      <c r="G774">
        <v>8</v>
      </c>
      <c r="H774">
        <v>283.92</v>
      </c>
      <c r="I774">
        <v>0</v>
      </c>
      <c r="J774">
        <v>0</v>
      </c>
      <c r="K774">
        <v>2612.06</v>
      </c>
      <c r="L774">
        <v>1684.16</v>
      </c>
      <c r="M774">
        <v>927.9</v>
      </c>
      <c r="N774" t="s">
        <v>68</v>
      </c>
      <c r="O774" t="s">
        <v>24</v>
      </c>
      <c r="P774" t="s">
        <v>25</v>
      </c>
      <c r="Q774" s="9">
        <v>0.83958333333333335</v>
      </c>
      <c r="R774" t="s">
        <v>27</v>
      </c>
      <c r="S774" t="s">
        <v>4878</v>
      </c>
      <c r="T774" t="s">
        <v>4864</v>
      </c>
      <c r="U774">
        <v>251.73</v>
      </c>
      <c r="V774" t="s">
        <v>5681</v>
      </c>
      <c r="W774" t="s">
        <v>4958</v>
      </c>
      <c r="X774" t="s">
        <v>4973</v>
      </c>
      <c r="Y774" t="s">
        <v>4960</v>
      </c>
      <c r="Z774" t="s">
        <v>5067</v>
      </c>
      <c r="AA774" t="s">
        <v>4962</v>
      </c>
    </row>
    <row r="775" spans="1:27" x14ac:dyDescent="0.25">
      <c r="A775" t="s">
        <v>3558</v>
      </c>
      <c r="B775" s="8">
        <v>45991</v>
      </c>
      <c r="C775" t="s">
        <v>181</v>
      </c>
      <c r="D775" t="s">
        <v>226</v>
      </c>
      <c r="E775" t="s">
        <v>2611</v>
      </c>
      <c r="F775" t="s">
        <v>2612</v>
      </c>
      <c r="G775">
        <v>3</v>
      </c>
      <c r="H775">
        <v>351.95</v>
      </c>
      <c r="I775">
        <v>0</v>
      </c>
      <c r="J775">
        <v>0</v>
      </c>
      <c r="K775">
        <v>1214.23</v>
      </c>
      <c r="L775">
        <v>665.16</v>
      </c>
      <c r="M775">
        <v>549.07000000000005</v>
      </c>
      <c r="N775" t="s">
        <v>47</v>
      </c>
      <c r="O775" t="s">
        <v>24</v>
      </c>
      <c r="P775" t="s">
        <v>25</v>
      </c>
      <c r="Q775" s="9">
        <v>0.77916666666666667</v>
      </c>
      <c r="R775" t="s">
        <v>27</v>
      </c>
      <c r="S775" t="s">
        <v>4786</v>
      </c>
      <c r="T775" t="s">
        <v>4776</v>
      </c>
      <c r="U775">
        <v>318.62</v>
      </c>
      <c r="V775" t="s">
        <v>5746</v>
      </c>
      <c r="W775" t="s">
        <v>4958</v>
      </c>
      <c r="X775" t="s">
        <v>5304</v>
      </c>
      <c r="Y775" t="s">
        <v>4966</v>
      </c>
      <c r="Z775" t="s">
        <v>5305</v>
      </c>
      <c r="AA775" t="s">
        <v>5060</v>
      </c>
    </row>
    <row r="776" spans="1:27" x14ac:dyDescent="0.25">
      <c r="A776" t="s">
        <v>3922</v>
      </c>
      <c r="B776" s="8">
        <v>45991</v>
      </c>
      <c r="C776" t="s">
        <v>3923</v>
      </c>
      <c r="D776" t="s">
        <v>732</v>
      </c>
      <c r="E776" t="s">
        <v>53</v>
      </c>
      <c r="F776" t="s">
        <v>1655</v>
      </c>
      <c r="G776">
        <v>3</v>
      </c>
      <c r="H776">
        <v>661.91</v>
      </c>
      <c r="I776">
        <v>15</v>
      </c>
      <c r="J776">
        <v>297.86</v>
      </c>
      <c r="K776">
        <v>1941.05</v>
      </c>
      <c r="L776">
        <v>1196.1600000000001</v>
      </c>
      <c r="M776">
        <v>744.89</v>
      </c>
      <c r="N776" t="s">
        <v>68</v>
      </c>
      <c r="O776" t="s">
        <v>24</v>
      </c>
      <c r="P776" t="s">
        <v>55</v>
      </c>
      <c r="Q776" s="9">
        <v>0.79097222222222219</v>
      </c>
      <c r="R776" t="s">
        <v>27</v>
      </c>
      <c r="S776" t="s">
        <v>4662</v>
      </c>
      <c r="T776" t="s">
        <v>4636</v>
      </c>
      <c r="U776">
        <v>661.91</v>
      </c>
      <c r="V776" t="s">
        <v>5800</v>
      </c>
      <c r="W776" t="s">
        <v>4968</v>
      </c>
      <c r="X776" t="s">
        <v>5801</v>
      </c>
      <c r="Y776" t="s">
        <v>4960</v>
      </c>
      <c r="Z776" t="s">
        <v>5059</v>
      </c>
      <c r="AA776" t="s">
        <v>5060</v>
      </c>
    </row>
    <row r="777" spans="1:27" x14ac:dyDescent="0.25">
      <c r="A777" t="s">
        <v>3969</v>
      </c>
      <c r="B777" s="8">
        <v>45991</v>
      </c>
      <c r="C777" t="s">
        <v>3668</v>
      </c>
      <c r="D777" t="s">
        <v>871</v>
      </c>
      <c r="E777" t="s">
        <v>270</v>
      </c>
      <c r="F777" t="s">
        <v>3117</v>
      </c>
      <c r="G777">
        <v>3</v>
      </c>
      <c r="H777">
        <v>214.04</v>
      </c>
      <c r="I777">
        <v>0</v>
      </c>
      <c r="J777">
        <v>0</v>
      </c>
      <c r="K777">
        <v>738.44</v>
      </c>
      <c r="L777">
        <v>474.18</v>
      </c>
      <c r="M777">
        <v>264.26</v>
      </c>
      <c r="N777" t="s">
        <v>40</v>
      </c>
      <c r="O777" t="s">
        <v>24</v>
      </c>
      <c r="P777" t="s">
        <v>25</v>
      </c>
      <c r="Q777" s="9">
        <v>0.81527777777777777</v>
      </c>
      <c r="R777" t="s">
        <v>27</v>
      </c>
      <c r="S777" t="s">
        <v>4947</v>
      </c>
      <c r="T777" t="s">
        <v>4930</v>
      </c>
      <c r="U777">
        <v>214.04</v>
      </c>
      <c r="V777" t="s">
        <v>5425</v>
      </c>
      <c r="W777" t="s">
        <v>4968</v>
      </c>
      <c r="X777" t="s">
        <v>5297</v>
      </c>
      <c r="Y777" t="s">
        <v>4960</v>
      </c>
      <c r="Z777" t="s">
        <v>5280</v>
      </c>
      <c r="AA777" t="s">
        <v>5060</v>
      </c>
    </row>
    <row r="778" spans="1:27" x14ac:dyDescent="0.25">
      <c r="A778" t="s">
        <v>4010</v>
      </c>
      <c r="B778" s="8">
        <v>45991</v>
      </c>
      <c r="C778" t="s">
        <v>1161</v>
      </c>
      <c r="D778" t="s">
        <v>454</v>
      </c>
      <c r="E778" t="s">
        <v>78</v>
      </c>
      <c r="F778" t="s">
        <v>79</v>
      </c>
      <c r="G778">
        <v>4</v>
      </c>
      <c r="H778">
        <v>365.92</v>
      </c>
      <c r="I778">
        <v>15</v>
      </c>
      <c r="J778">
        <v>219.55</v>
      </c>
      <c r="K778">
        <v>1430.75</v>
      </c>
      <c r="L778">
        <v>1241.52</v>
      </c>
      <c r="M778">
        <v>189.23</v>
      </c>
      <c r="N778" t="s">
        <v>23</v>
      </c>
      <c r="O778" t="s">
        <v>24</v>
      </c>
      <c r="P778" t="s">
        <v>25</v>
      </c>
      <c r="Q778" s="9">
        <v>0.80277777777777781</v>
      </c>
      <c r="R778" t="s">
        <v>27</v>
      </c>
      <c r="S778" t="s">
        <v>4853</v>
      </c>
      <c r="T778" t="s">
        <v>4847</v>
      </c>
      <c r="U778">
        <v>365.92</v>
      </c>
      <c r="V778" t="s">
        <v>5802</v>
      </c>
      <c r="W778" t="s">
        <v>4964</v>
      </c>
      <c r="X778" t="s">
        <v>5359</v>
      </c>
      <c r="Y778" t="s">
        <v>4960</v>
      </c>
      <c r="Z778" t="s">
        <v>5360</v>
      </c>
      <c r="AA778" t="s">
        <v>4962</v>
      </c>
    </row>
    <row r="779" spans="1:27" x14ac:dyDescent="0.25">
      <c r="A779" t="s">
        <v>4181</v>
      </c>
      <c r="B779" s="8">
        <v>45991</v>
      </c>
      <c r="C779" t="s">
        <v>1452</v>
      </c>
      <c r="D779" t="s">
        <v>539</v>
      </c>
      <c r="E779" t="s">
        <v>1309</v>
      </c>
      <c r="F779" t="s">
        <v>222</v>
      </c>
      <c r="G779">
        <v>1</v>
      </c>
      <c r="H779">
        <v>251.73</v>
      </c>
      <c r="I779">
        <v>15</v>
      </c>
      <c r="J779">
        <v>37.76</v>
      </c>
      <c r="K779">
        <v>246.07</v>
      </c>
      <c r="L779">
        <v>210.52</v>
      </c>
      <c r="M779">
        <v>35.549999999999997</v>
      </c>
      <c r="N779" t="s">
        <v>23</v>
      </c>
      <c r="O779" t="s">
        <v>24</v>
      </c>
      <c r="P779" t="s">
        <v>25</v>
      </c>
      <c r="Q779" s="9">
        <v>0.43819444444444444</v>
      </c>
      <c r="R779" t="s">
        <v>27</v>
      </c>
      <c r="S779" t="s">
        <v>4878</v>
      </c>
      <c r="T779" t="s">
        <v>4864</v>
      </c>
      <c r="U779">
        <v>251.73</v>
      </c>
      <c r="V779" t="s">
        <v>5803</v>
      </c>
      <c r="W779" t="s">
        <v>4968</v>
      </c>
      <c r="X779" t="s">
        <v>5424</v>
      </c>
      <c r="Y779" t="s">
        <v>4966</v>
      </c>
      <c r="Z779" t="s">
        <v>5212</v>
      </c>
      <c r="AA779" t="s">
        <v>4962</v>
      </c>
    </row>
    <row r="780" spans="1:27" x14ac:dyDescent="0.25">
      <c r="A780" t="s">
        <v>529</v>
      </c>
      <c r="B780" s="8">
        <v>45990</v>
      </c>
      <c r="C780" t="s">
        <v>152</v>
      </c>
      <c r="D780" t="s">
        <v>530</v>
      </c>
      <c r="E780" t="s">
        <v>114</v>
      </c>
      <c r="F780" t="s">
        <v>531</v>
      </c>
      <c r="G780">
        <v>8</v>
      </c>
      <c r="H780">
        <v>128.33000000000001</v>
      </c>
      <c r="I780">
        <v>10</v>
      </c>
      <c r="J780">
        <v>102.66</v>
      </c>
      <c r="K780">
        <v>1062.58</v>
      </c>
      <c r="L780">
        <v>765.6</v>
      </c>
      <c r="M780">
        <v>296.98</v>
      </c>
      <c r="N780" t="s">
        <v>23</v>
      </c>
      <c r="O780" t="s">
        <v>24</v>
      </c>
      <c r="P780" t="s">
        <v>25</v>
      </c>
      <c r="Q780" s="9">
        <v>0.80902777777777779</v>
      </c>
      <c r="R780" t="s">
        <v>27</v>
      </c>
      <c r="S780" t="s">
        <v>4772</v>
      </c>
      <c r="T780" t="s">
        <v>4752</v>
      </c>
      <c r="U780">
        <v>125.15</v>
      </c>
      <c r="V780" t="s">
        <v>5127</v>
      </c>
      <c r="W780" t="s">
        <v>4958</v>
      </c>
      <c r="X780" t="s">
        <v>5575</v>
      </c>
      <c r="Y780" t="s">
        <v>5007</v>
      </c>
      <c r="Z780" t="s">
        <v>5524</v>
      </c>
      <c r="AA780" t="s">
        <v>4962</v>
      </c>
    </row>
    <row r="781" spans="1:27" x14ac:dyDescent="0.25">
      <c r="A781" t="s">
        <v>656</v>
      </c>
      <c r="B781" s="8">
        <v>45990</v>
      </c>
      <c r="C781" t="s">
        <v>657</v>
      </c>
      <c r="D781" t="s">
        <v>101</v>
      </c>
      <c r="E781" t="s">
        <v>634</v>
      </c>
      <c r="F781" t="s">
        <v>635</v>
      </c>
      <c r="G781">
        <v>1</v>
      </c>
      <c r="H781">
        <v>434.65</v>
      </c>
      <c r="I781">
        <v>5</v>
      </c>
      <c r="J781">
        <v>21.73</v>
      </c>
      <c r="K781">
        <v>474.86</v>
      </c>
      <c r="L781">
        <v>351.63</v>
      </c>
      <c r="M781">
        <v>123.23</v>
      </c>
      <c r="N781" t="s">
        <v>68</v>
      </c>
      <c r="O781" t="s">
        <v>24</v>
      </c>
      <c r="P781" t="s">
        <v>25</v>
      </c>
      <c r="Q781" s="9">
        <v>0.82430555555555551</v>
      </c>
      <c r="R781" t="s">
        <v>27</v>
      </c>
      <c r="S781" t="s">
        <v>4676</v>
      </c>
      <c r="T781" t="s">
        <v>4672</v>
      </c>
      <c r="U781">
        <v>434.65</v>
      </c>
      <c r="V781" t="s">
        <v>4996</v>
      </c>
      <c r="W781" t="s">
        <v>4968</v>
      </c>
      <c r="X781" t="s">
        <v>5616</v>
      </c>
      <c r="Y781" t="s">
        <v>5011</v>
      </c>
      <c r="Z781" t="s">
        <v>4995</v>
      </c>
      <c r="AA781" t="s">
        <v>4962</v>
      </c>
    </row>
    <row r="782" spans="1:27" x14ac:dyDescent="0.25">
      <c r="A782" t="s">
        <v>1667</v>
      </c>
      <c r="B782" s="8">
        <v>45990</v>
      </c>
      <c r="C782" t="s">
        <v>383</v>
      </c>
      <c r="D782" t="s">
        <v>1668</v>
      </c>
      <c r="E782" t="s">
        <v>550</v>
      </c>
      <c r="F782" t="s">
        <v>551</v>
      </c>
      <c r="G782">
        <v>6</v>
      </c>
      <c r="H782">
        <v>247.94</v>
      </c>
      <c r="I782">
        <v>10</v>
      </c>
      <c r="J782">
        <v>148.76</v>
      </c>
      <c r="K782">
        <v>1539.71</v>
      </c>
      <c r="L782">
        <v>1116.24</v>
      </c>
      <c r="M782">
        <v>423.47</v>
      </c>
      <c r="N782" t="s">
        <v>68</v>
      </c>
      <c r="O782" t="s">
        <v>24</v>
      </c>
      <c r="P782" t="s">
        <v>25</v>
      </c>
      <c r="Q782" s="9">
        <v>0.68541666666666667</v>
      </c>
      <c r="R782" t="s">
        <v>27</v>
      </c>
      <c r="S782" t="s">
        <v>4941</v>
      </c>
      <c r="T782" t="s">
        <v>4930</v>
      </c>
      <c r="U782">
        <v>242.22</v>
      </c>
      <c r="V782" t="s">
        <v>5512</v>
      </c>
      <c r="W782" t="s">
        <v>4958</v>
      </c>
      <c r="X782" t="s">
        <v>4959</v>
      </c>
      <c r="Y782" t="s">
        <v>4960</v>
      </c>
      <c r="Z782" t="s">
        <v>4983</v>
      </c>
      <c r="AA782" t="s">
        <v>4962</v>
      </c>
    </row>
    <row r="783" spans="1:27" x14ac:dyDescent="0.25">
      <c r="A783" t="s">
        <v>2117</v>
      </c>
      <c r="B783" s="8">
        <v>45990</v>
      </c>
      <c r="C783" t="s">
        <v>1525</v>
      </c>
      <c r="D783" t="s">
        <v>147</v>
      </c>
      <c r="E783" t="s">
        <v>973</v>
      </c>
      <c r="F783" t="s">
        <v>974</v>
      </c>
      <c r="G783">
        <v>3</v>
      </c>
      <c r="H783">
        <v>332.73</v>
      </c>
      <c r="I783">
        <v>0</v>
      </c>
      <c r="J783">
        <v>0</v>
      </c>
      <c r="K783">
        <v>1147.92</v>
      </c>
      <c r="L783">
        <v>783.66</v>
      </c>
      <c r="M783">
        <v>364.26</v>
      </c>
      <c r="N783" t="s">
        <v>40</v>
      </c>
      <c r="O783" t="s">
        <v>24</v>
      </c>
      <c r="P783" t="s">
        <v>25</v>
      </c>
      <c r="Q783" s="9">
        <v>0.71597222222222223</v>
      </c>
      <c r="R783" t="s">
        <v>27</v>
      </c>
      <c r="S783" t="s">
        <v>4717</v>
      </c>
      <c r="T783" t="s">
        <v>4703</v>
      </c>
      <c r="U783">
        <v>332.73</v>
      </c>
      <c r="V783" t="s">
        <v>5804</v>
      </c>
      <c r="W783" t="s">
        <v>4964</v>
      </c>
      <c r="X783" t="s">
        <v>5473</v>
      </c>
      <c r="Y783" t="s">
        <v>4960</v>
      </c>
      <c r="Z783" t="s">
        <v>5474</v>
      </c>
      <c r="AA783" t="s">
        <v>5060</v>
      </c>
    </row>
    <row r="784" spans="1:27" x14ac:dyDescent="0.25">
      <c r="A784" t="s">
        <v>2266</v>
      </c>
      <c r="B784" s="8">
        <v>45990</v>
      </c>
      <c r="C784" t="s">
        <v>342</v>
      </c>
      <c r="D784" t="s">
        <v>905</v>
      </c>
      <c r="E784" t="s">
        <v>248</v>
      </c>
      <c r="F784" t="s">
        <v>249</v>
      </c>
      <c r="G784">
        <v>7</v>
      </c>
      <c r="H784">
        <v>533.58000000000004</v>
      </c>
      <c r="I784">
        <v>0</v>
      </c>
      <c r="J784">
        <v>0</v>
      </c>
      <c r="K784">
        <v>4295.32</v>
      </c>
      <c r="L784">
        <v>2783.83</v>
      </c>
      <c r="M784">
        <v>1511.49</v>
      </c>
      <c r="N784" t="s">
        <v>47</v>
      </c>
      <c r="O784" t="s">
        <v>24</v>
      </c>
      <c r="P784" t="s">
        <v>25</v>
      </c>
      <c r="Q784" s="9">
        <v>0.63541666666666663</v>
      </c>
      <c r="R784" t="s">
        <v>27</v>
      </c>
      <c r="S784" t="s">
        <v>4686</v>
      </c>
      <c r="T784" t="s">
        <v>4672</v>
      </c>
      <c r="U784">
        <v>464.41</v>
      </c>
      <c r="V784" t="s">
        <v>5174</v>
      </c>
      <c r="W784" t="s">
        <v>4958</v>
      </c>
      <c r="X784" t="s">
        <v>5316</v>
      </c>
      <c r="Y784" t="s">
        <v>5011</v>
      </c>
      <c r="Z784" t="s">
        <v>5317</v>
      </c>
      <c r="AA784" t="s">
        <v>4962</v>
      </c>
    </row>
    <row r="785" spans="1:27" x14ac:dyDescent="0.25">
      <c r="A785" t="s">
        <v>2423</v>
      </c>
      <c r="B785" s="8">
        <v>45990</v>
      </c>
      <c r="C785" t="s">
        <v>1384</v>
      </c>
      <c r="D785" t="s">
        <v>2135</v>
      </c>
      <c r="E785" t="s">
        <v>1081</v>
      </c>
      <c r="F785" t="s">
        <v>1082</v>
      </c>
      <c r="G785">
        <v>3</v>
      </c>
      <c r="H785">
        <v>70.650000000000006</v>
      </c>
      <c r="I785">
        <v>0</v>
      </c>
      <c r="J785">
        <v>0</v>
      </c>
      <c r="K785">
        <v>243.74</v>
      </c>
      <c r="L785">
        <v>173.67</v>
      </c>
      <c r="M785">
        <v>70.069999999999993</v>
      </c>
      <c r="N785" t="s">
        <v>4971</v>
      </c>
      <c r="O785" t="s">
        <v>345</v>
      </c>
      <c r="P785" t="s">
        <v>25</v>
      </c>
      <c r="Q785" s="9">
        <v>0.73472222222222228</v>
      </c>
      <c r="R785" t="s">
        <v>27</v>
      </c>
      <c r="S785" t="s">
        <v>4748</v>
      </c>
      <c r="T785" t="s">
        <v>4729</v>
      </c>
      <c r="U785">
        <v>68.95</v>
      </c>
      <c r="V785" t="s">
        <v>5044</v>
      </c>
      <c r="W785" t="s">
        <v>4958</v>
      </c>
      <c r="X785" t="s">
        <v>5597</v>
      </c>
      <c r="Y785" t="s">
        <v>5011</v>
      </c>
      <c r="Z785" t="s">
        <v>5598</v>
      </c>
      <c r="AA785" t="s">
        <v>4992</v>
      </c>
    </row>
    <row r="786" spans="1:27" x14ac:dyDescent="0.25">
      <c r="A786" t="s">
        <v>2731</v>
      </c>
      <c r="B786" s="8">
        <v>45990</v>
      </c>
      <c r="C786" t="s">
        <v>1681</v>
      </c>
      <c r="D786" t="s">
        <v>802</v>
      </c>
      <c r="E786" t="s">
        <v>606</v>
      </c>
      <c r="F786" t="s">
        <v>1270</v>
      </c>
      <c r="G786">
        <v>4</v>
      </c>
      <c r="H786">
        <v>298.68</v>
      </c>
      <c r="I786">
        <v>0</v>
      </c>
      <c r="J786">
        <v>0</v>
      </c>
      <c r="K786">
        <v>1373.93</v>
      </c>
      <c r="L786">
        <v>1002.76</v>
      </c>
      <c r="M786">
        <v>371.17</v>
      </c>
      <c r="N786" t="s">
        <v>4971</v>
      </c>
      <c r="O786" t="s">
        <v>24</v>
      </c>
      <c r="P786" t="s">
        <v>25</v>
      </c>
      <c r="Q786" s="9">
        <v>0.65833333333333333</v>
      </c>
      <c r="R786" t="s">
        <v>27</v>
      </c>
      <c r="S786" t="s">
        <v>4850</v>
      </c>
      <c r="T786" t="s">
        <v>4847</v>
      </c>
      <c r="U786">
        <v>298.68</v>
      </c>
      <c r="V786" t="s">
        <v>5631</v>
      </c>
      <c r="W786" t="s">
        <v>4964</v>
      </c>
      <c r="X786" t="s">
        <v>5413</v>
      </c>
      <c r="Y786" t="s">
        <v>4970</v>
      </c>
      <c r="Z786" t="s">
        <v>5696</v>
      </c>
      <c r="AA786" t="s">
        <v>5060</v>
      </c>
    </row>
    <row r="787" spans="1:27" x14ac:dyDescent="0.25">
      <c r="A787" t="s">
        <v>2838</v>
      </c>
      <c r="B787" s="8">
        <v>45990</v>
      </c>
      <c r="C787" t="s">
        <v>100</v>
      </c>
      <c r="D787" t="s">
        <v>509</v>
      </c>
      <c r="E787" t="s">
        <v>2478</v>
      </c>
      <c r="F787" t="s">
        <v>1319</v>
      </c>
      <c r="G787">
        <v>5</v>
      </c>
      <c r="H787">
        <v>325.3</v>
      </c>
      <c r="I787">
        <v>5</v>
      </c>
      <c r="J787">
        <v>81.33</v>
      </c>
      <c r="K787">
        <v>1776.95</v>
      </c>
      <c r="L787">
        <v>1268.5</v>
      </c>
      <c r="M787">
        <v>508.45</v>
      </c>
      <c r="N787" t="s">
        <v>4971</v>
      </c>
      <c r="O787" t="s">
        <v>24</v>
      </c>
      <c r="P787" t="s">
        <v>25</v>
      </c>
      <c r="Q787" s="9">
        <v>0.90486111111111112</v>
      </c>
      <c r="R787" t="s">
        <v>27</v>
      </c>
      <c r="S787" t="s">
        <v>4875</v>
      </c>
      <c r="T787" t="s">
        <v>4864</v>
      </c>
      <c r="U787">
        <v>291.93</v>
      </c>
      <c r="V787" t="s">
        <v>5805</v>
      </c>
      <c r="W787" t="s">
        <v>4958</v>
      </c>
      <c r="X787" t="s">
        <v>5806</v>
      </c>
      <c r="Y787" t="s">
        <v>4960</v>
      </c>
      <c r="Z787" t="s">
        <v>5245</v>
      </c>
      <c r="AA787" t="s">
        <v>5060</v>
      </c>
    </row>
    <row r="788" spans="1:27" x14ac:dyDescent="0.25">
      <c r="A788" t="s">
        <v>2891</v>
      </c>
      <c r="B788" s="8">
        <v>45990</v>
      </c>
      <c r="C788" t="s">
        <v>1457</v>
      </c>
      <c r="D788" t="s">
        <v>1475</v>
      </c>
      <c r="E788" t="s">
        <v>478</v>
      </c>
      <c r="F788" t="s">
        <v>1834</v>
      </c>
      <c r="G788">
        <v>5</v>
      </c>
      <c r="H788">
        <v>207.09</v>
      </c>
      <c r="I788">
        <v>0</v>
      </c>
      <c r="J788">
        <v>0</v>
      </c>
      <c r="K788">
        <v>1190.77</v>
      </c>
      <c r="L788">
        <v>792.15</v>
      </c>
      <c r="M788">
        <v>398.62</v>
      </c>
      <c r="N788" t="s">
        <v>40</v>
      </c>
      <c r="O788" t="s">
        <v>24</v>
      </c>
      <c r="P788" t="s">
        <v>25</v>
      </c>
      <c r="Q788" s="9">
        <v>0.70763888888888893</v>
      </c>
      <c r="R788" t="s">
        <v>27</v>
      </c>
      <c r="S788" t="s">
        <v>4900</v>
      </c>
      <c r="T788" t="s">
        <v>4887</v>
      </c>
      <c r="U788">
        <v>183.39</v>
      </c>
      <c r="V788" t="s">
        <v>5588</v>
      </c>
      <c r="W788" t="s">
        <v>4958</v>
      </c>
      <c r="X788" t="s">
        <v>5136</v>
      </c>
      <c r="Y788" t="s">
        <v>4977</v>
      </c>
      <c r="Z788" t="s">
        <v>5252</v>
      </c>
      <c r="AA788" t="s">
        <v>5060</v>
      </c>
    </row>
    <row r="789" spans="1:27" x14ac:dyDescent="0.25">
      <c r="A789" t="s">
        <v>2920</v>
      </c>
      <c r="B789" s="8">
        <v>45990</v>
      </c>
      <c r="C789" t="s">
        <v>1095</v>
      </c>
      <c r="D789" t="s">
        <v>147</v>
      </c>
      <c r="E789" t="s">
        <v>1252</v>
      </c>
      <c r="F789" t="s">
        <v>1335</v>
      </c>
      <c r="G789">
        <v>5</v>
      </c>
      <c r="H789">
        <v>332.73</v>
      </c>
      <c r="I789">
        <v>0</v>
      </c>
      <c r="J789">
        <v>0</v>
      </c>
      <c r="K789">
        <v>1913.2</v>
      </c>
      <c r="L789">
        <v>1306.0999999999999</v>
      </c>
      <c r="M789">
        <v>607.1</v>
      </c>
      <c r="N789" t="s">
        <v>47</v>
      </c>
      <c r="O789" t="s">
        <v>24</v>
      </c>
      <c r="P789" t="s">
        <v>25</v>
      </c>
      <c r="Q789" s="9">
        <v>0.73124999999999996</v>
      </c>
      <c r="R789" t="s">
        <v>27</v>
      </c>
      <c r="S789" t="s">
        <v>4717</v>
      </c>
      <c r="T789" t="s">
        <v>4703</v>
      </c>
      <c r="U789">
        <v>332.73</v>
      </c>
      <c r="V789" t="s">
        <v>5459</v>
      </c>
      <c r="W789" t="s">
        <v>4968</v>
      </c>
      <c r="X789" t="s">
        <v>5627</v>
      </c>
      <c r="Y789" t="s">
        <v>5018</v>
      </c>
      <c r="Z789" t="s">
        <v>5498</v>
      </c>
      <c r="AA789" t="s">
        <v>4962</v>
      </c>
    </row>
    <row r="790" spans="1:27" x14ac:dyDescent="0.25">
      <c r="A790" t="s">
        <v>2932</v>
      </c>
      <c r="B790" s="8">
        <v>45990</v>
      </c>
      <c r="C790" t="s">
        <v>2677</v>
      </c>
      <c r="D790" t="s">
        <v>147</v>
      </c>
      <c r="E790" t="s">
        <v>285</v>
      </c>
      <c r="F790" t="s">
        <v>2070</v>
      </c>
      <c r="G790">
        <v>6</v>
      </c>
      <c r="H790">
        <v>380.19</v>
      </c>
      <c r="I790">
        <v>15</v>
      </c>
      <c r="J790">
        <v>342.17</v>
      </c>
      <c r="K790">
        <v>2229.8200000000002</v>
      </c>
      <c r="L790">
        <v>1567.32</v>
      </c>
      <c r="M790">
        <v>662.5</v>
      </c>
      <c r="N790" t="s">
        <v>23</v>
      </c>
      <c r="O790" t="s">
        <v>24</v>
      </c>
      <c r="P790" t="s">
        <v>25</v>
      </c>
      <c r="Q790" s="9">
        <v>0.52847222222222223</v>
      </c>
      <c r="R790" t="s">
        <v>27</v>
      </c>
      <c r="S790" t="s">
        <v>4717</v>
      </c>
      <c r="T790" t="s">
        <v>4703</v>
      </c>
      <c r="U790">
        <v>332.73</v>
      </c>
      <c r="V790" t="s">
        <v>5807</v>
      </c>
      <c r="W790" t="s">
        <v>4958</v>
      </c>
      <c r="X790" t="s">
        <v>5114</v>
      </c>
      <c r="Y790" t="s">
        <v>5011</v>
      </c>
      <c r="Z790" t="s">
        <v>5112</v>
      </c>
      <c r="AA790" t="s">
        <v>4962</v>
      </c>
    </row>
    <row r="791" spans="1:27" x14ac:dyDescent="0.25">
      <c r="A791" t="s">
        <v>3148</v>
      </c>
      <c r="B791" s="8">
        <v>45990</v>
      </c>
      <c r="C791" t="s">
        <v>2887</v>
      </c>
      <c r="D791" t="s">
        <v>539</v>
      </c>
      <c r="E791" t="s">
        <v>153</v>
      </c>
      <c r="F791" t="s">
        <v>154</v>
      </c>
      <c r="G791">
        <v>4</v>
      </c>
      <c r="H791">
        <v>251.73</v>
      </c>
      <c r="I791">
        <v>20</v>
      </c>
      <c r="J791">
        <v>201.38</v>
      </c>
      <c r="K791">
        <v>926.37</v>
      </c>
      <c r="L791">
        <v>842.08</v>
      </c>
      <c r="M791">
        <v>84.29</v>
      </c>
      <c r="N791" t="s">
        <v>23</v>
      </c>
      <c r="O791" t="s">
        <v>24</v>
      </c>
      <c r="P791" t="s">
        <v>25</v>
      </c>
      <c r="Q791" s="9">
        <v>0.8666666666666667</v>
      </c>
      <c r="R791" t="s">
        <v>27</v>
      </c>
      <c r="S791" t="s">
        <v>4878</v>
      </c>
      <c r="T791" t="s">
        <v>4864</v>
      </c>
      <c r="U791">
        <v>251.73</v>
      </c>
      <c r="V791" t="s">
        <v>5599</v>
      </c>
      <c r="W791" t="s">
        <v>4968</v>
      </c>
      <c r="X791" t="s">
        <v>4965</v>
      </c>
      <c r="Y791" t="s">
        <v>4966</v>
      </c>
      <c r="Z791" t="s">
        <v>5126</v>
      </c>
      <c r="AA791" t="s">
        <v>4962</v>
      </c>
    </row>
    <row r="792" spans="1:27" x14ac:dyDescent="0.25">
      <c r="A792" t="s">
        <v>3398</v>
      </c>
      <c r="B792" s="8">
        <v>45990</v>
      </c>
      <c r="C792" t="s">
        <v>3399</v>
      </c>
      <c r="D792" t="s">
        <v>1490</v>
      </c>
      <c r="E792" t="s">
        <v>1233</v>
      </c>
      <c r="F792" t="s">
        <v>929</v>
      </c>
      <c r="G792">
        <v>3</v>
      </c>
      <c r="H792">
        <v>102.51</v>
      </c>
      <c r="I792">
        <v>5</v>
      </c>
      <c r="J792">
        <v>15.38</v>
      </c>
      <c r="K792">
        <v>335.97</v>
      </c>
      <c r="L792">
        <v>266.16000000000003</v>
      </c>
      <c r="M792">
        <v>69.81</v>
      </c>
      <c r="N792" t="s">
        <v>47</v>
      </c>
      <c r="O792" t="s">
        <v>24</v>
      </c>
      <c r="P792" t="s">
        <v>25</v>
      </c>
      <c r="Q792" s="9">
        <v>0.53819444444444442</v>
      </c>
      <c r="R792" t="s">
        <v>27</v>
      </c>
      <c r="S792" t="s">
        <v>4899</v>
      </c>
      <c r="T792" t="s">
        <v>4887</v>
      </c>
      <c r="U792">
        <v>102.51</v>
      </c>
      <c r="V792" t="s">
        <v>5808</v>
      </c>
      <c r="W792" t="s">
        <v>4968</v>
      </c>
      <c r="X792" t="s">
        <v>5289</v>
      </c>
      <c r="Y792" t="s">
        <v>4970</v>
      </c>
      <c r="Z792" t="s">
        <v>5290</v>
      </c>
      <c r="AA792" t="s">
        <v>4962</v>
      </c>
    </row>
    <row r="793" spans="1:27" x14ac:dyDescent="0.25">
      <c r="A793" t="s">
        <v>3455</v>
      </c>
      <c r="B793" s="8">
        <v>45990</v>
      </c>
      <c r="C793" t="s">
        <v>2246</v>
      </c>
      <c r="D793" t="s">
        <v>89</v>
      </c>
      <c r="E793" t="s">
        <v>465</v>
      </c>
      <c r="F793" t="s">
        <v>466</v>
      </c>
      <c r="G793">
        <v>4</v>
      </c>
      <c r="H793">
        <v>38.659999999999997</v>
      </c>
      <c r="I793">
        <v>0</v>
      </c>
      <c r="J793">
        <v>0</v>
      </c>
      <c r="K793">
        <v>177.84</v>
      </c>
      <c r="L793">
        <v>129.6</v>
      </c>
      <c r="M793">
        <v>48.24</v>
      </c>
      <c r="N793" t="s">
        <v>133</v>
      </c>
      <c r="O793" t="s">
        <v>24</v>
      </c>
      <c r="P793" t="s">
        <v>25</v>
      </c>
      <c r="Q793" s="9">
        <v>0.60347222222222219</v>
      </c>
      <c r="R793" t="s">
        <v>27</v>
      </c>
      <c r="S793" t="s">
        <v>4695</v>
      </c>
      <c r="T793" t="s">
        <v>4672</v>
      </c>
      <c r="U793">
        <v>38.659999999999997</v>
      </c>
      <c r="V793" t="s">
        <v>5809</v>
      </c>
      <c r="W793" t="s">
        <v>4968</v>
      </c>
      <c r="X793" t="s">
        <v>4988</v>
      </c>
      <c r="Y793" t="s">
        <v>4966</v>
      </c>
      <c r="Z793" t="s">
        <v>4991</v>
      </c>
      <c r="AA793" t="s">
        <v>4992</v>
      </c>
    </row>
    <row r="794" spans="1:27" x14ac:dyDescent="0.25">
      <c r="A794" t="s">
        <v>3796</v>
      </c>
      <c r="B794" s="8">
        <v>45990</v>
      </c>
      <c r="C794" t="s">
        <v>1058</v>
      </c>
      <c r="D794" t="s">
        <v>714</v>
      </c>
      <c r="E794" t="s">
        <v>1157</v>
      </c>
      <c r="F794" t="s">
        <v>1158</v>
      </c>
      <c r="G794">
        <v>1</v>
      </c>
      <c r="H794">
        <v>161.03</v>
      </c>
      <c r="I794">
        <v>0</v>
      </c>
      <c r="J794">
        <v>0</v>
      </c>
      <c r="K794">
        <v>185.18</v>
      </c>
      <c r="L794">
        <v>124.24</v>
      </c>
      <c r="M794">
        <v>60.94</v>
      </c>
      <c r="N794" t="s">
        <v>47</v>
      </c>
      <c r="O794" t="s">
        <v>24</v>
      </c>
      <c r="P794" t="s">
        <v>25</v>
      </c>
      <c r="Q794" s="9">
        <v>0.56874999999999998</v>
      </c>
      <c r="R794" t="s">
        <v>27</v>
      </c>
      <c r="S794" t="s">
        <v>4653</v>
      </c>
      <c r="T794" t="s">
        <v>4672</v>
      </c>
      <c r="U794">
        <v>161.03</v>
      </c>
      <c r="V794" t="s">
        <v>5102</v>
      </c>
      <c r="W794" t="s">
        <v>4968</v>
      </c>
      <c r="X794" t="s">
        <v>5179</v>
      </c>
      <c r="Y794" t="s">
        <v>5007</v>
      </c>
      <c r="Z794" t="s">
        <v>5180</v>
      </c>
      <c r="AA794" t="s">
        <v>4962</v>
      </c>
    </row>
    <row r="795" spans="1:27" x14ac:dyDescent="0.25">
      <c r="A795" t="s">
        <v>4112</v>
      </c>
      <c r="B795" s="8">
        <v>45990</v>
      </c>
      <c r="C795" t="s">
        <v>1240</v>
      </c>
      <c r="D795" t="s">
        <v>549</v>
      </c>
      <c r="E795" t="s">
        <v>1063</v>
      </c>
      <c r="F795" t="s">
        <v>1064</v>
      </c>
      <c r="G795">
        <v>4</v>
      </c>
      <c r="H795">
        <v>253.33</v>
      </c>
      <c r="I795">
        <v>0</v>
      </c>
      <c r="J795">
        <v>0</v>
      </c>
      <c r="K795">
        <v>1165.32</v>
      </c>
      <c r="L795">
        <v>728.68</v>
      </c>
      <c r="M795">
        <v>436.64</v>
      </c>
      <c r="N795" t="s">
        <v>40</v>
      </c>
      <c r="O795" t="s">
        <v>24</v>
      </c>
      <c r="P795" t="s">
        <v>25</v>
      </c>
      <c r="Q795" s="9">
        <v>0.60902777777777772</v>
      </c>
      <c r="R795" t="s">
        <v>27</v>
      </c>
      <c r="S795" t="s">
        <v>4832</v>
      </c>
      <c r="T795" t="s">
        <v>4828</v>
      </c>
      <c r="U795">
        <v>221.61</v>
      </c>
      <c r="V795" t="s">
        <v>5810</v>
      </c>
      <c r="W795" t="s">
        <v>4958</v>
      </c>
      <c r="X795" t="s">
        <v>5329</v>
      </c>
      <c r="Y795" t="s">
        <v>4966</v>
      </c>
      <c r="Z795" t="s">
        <v>5330</v>
      </c>
      <c r="AA795" t="s">
        <v>4962</v>
      </c>
    </row>
    <row r="796" spans="1:27" x14ac:dyDescent="0.25">
      <c r="A796" t="s">
        <v>4148</v>
      </c>
      <c r="B796" s="8">
        <v>45990</v>
      </c>
      <c r="C796" t="s">
        <v>2030</v>
      </c>
      <c r="D796" t="s">
        <v>530</v>
      </c>
      <c r="E796" t="s">
        <v>400</v>
      </c>
      <c r="F796" t="s">
        <v>401</v>
      </c>
      <c r="G796">
        <v>3</v>
      </c>
      <c r="H796">
        <v>125.15</v>
      </c>
      <c r="I796">
        <v>10</v>
      </c>
      <c r="J796">
        <v>37.549999999999997</v>
      </c>
      <c r="K796">
        <v>388.59</v>
      </c>
      <c r="L796">
        <v>287.10000000000002</v>
      </c>
      <c r="M796">
        <v>101.49</v>
      </c>
      <c r="N796" t="s">
        <v>47</v>
      </c>
      <c r="O796" t="s">
        <v>24</v>
      </c>
      <c r="P796" t="s">
        <v>25</v>
      </c>
      <c r="Q796" s="9">
        <v>0.81874999999999998</v>
      </c>
      <c r="R796" t="s">
        <v>27</v>
      </c>
      <c r="S796" t="s">
        <v>4772</v>
      </c>
      <c r="T796" t="s">
        <v>4752</v>
      </c>
      <c r="U796">
        <v>125.15</v>
      </c>
      <c r="V796" t="s">
        <v>5263</v>
      </c>
      <c r="W796" t="s">
        <v>4964</v>
      </c>
      <c r="X796" t="s">
        <v>5002</v>
      </c>
      <c r="Y796" t="s">
        <v>4970</v>
      </c>
      <c r="Z796" t="s">
        <v>5003</v>
      </c>
      <c r="AA796" t="s">
        <v>4962</v>
      </c>
    </row>
    <row r="797" spans="1:27" x14ac:dyDescent="0.25">
      <c r="A797" t="s">
        <v>4253</v>
      </c>
      <c r="B797" s="8">
        <v>45990</v>
      </c>
      <c r="C797" t="s">
        <v>2320</v>
      </c>
      <c r="D797" t="s">
        <v>581</v>
      </c>
      <c r="E797" t="s">
        <v>1031</v>
      </c>
      <c r="F797" t="s">
        <v>1032</v>
      </c>
      <c r="G797">
        <v>2</v>
      </c>
      <c r="H797">
        <v>139.21</v>
      </c>
      <c r="I797">
        <v>10</v>
      </c>
      <c r="J797">
        <v>27.84</v>
      </c>
      <c r="K797">
        <v>288.17</v>
      </c>
      <c r="L797">
        <v>213.98</v>
      </c>
      <c r="M797">
        <v>74.19</v>
      </c>
      <c r="N797" t="s">
        <v>47</v>
      </c>
      <c r="O797" t="s">
        <v>24</v>
      </c>
      <c r="P797" t="s">
        <v>25</v>
      </c>
      <c r="Q797" s="9">
        <v>0.37847222222222221</v>
      </c>
      <c r="R797" t="s">
        <v>27</v>
      </c>
      <c r="S797" t="s">
        <v>4710</v>
      </c>
      <c r="T797" t="s">
        <v>4703</v>
      </c>
      <c r="U797">
        <v>139.21</v>
      </c>
      <c r="V797" t="s">
        <v>5811</v>
      </c>
      <c r="W797" t="s">
        <v>4964</v>
      </c>
      <c r="X797" t="s">
        <v>5350</v>
      </c>
      <c r="Y797" t="s">
        <v>4970</v>
      </c>
      <c r="Z797" t="s">
        <v>5000</v>
      </c>
      <c r="AA797" t="s">
        <v>4962</v>
      </c>
    </row>
    <row r="798" spans="1:27" x14ac:dyDescent="0.25">
      <c r="A798" t="s">
        <v>4521</v>
      </c>
      <c r="B798" s="8">
        <v>45990</v>
      </c>
      <c r="C798" t="s">
        <v>3068</v>
      </c>
      <c r="D798" t="s">
        <v>44</v>
      </c>
      <c r="E798" t="s">
        <v>198</v>
      </c>
      <c r="F798" t="s">
        <v>694</v>
      </c>
      <c r="G798">
        <v>3</v>
      </c>
      <c r="H798">
        <v>429.2</v>
      </c>
      <c r="I798">
        <v>0</v>
      </c>
      <c r="J798">
        <v>0</v>
      </c>
      <c r="K798">
        <v>1480.74</v>
      </c>
      <c r="L798">
        <v>709.62</v>
      </c>
      <c r="M798">
        <v>771.12</v>
      </c>
      <c r="N798" t="s">
        <v>133</v>
      </c>
      <c r="O798" t="s">
        <v>24</v>
      </c>
      <c r="P798" t="s">
        <v>33</v>
      </c>
      <c r="Q798" s="9">
        <v>0.48819444444444443</v>
      </c>
      <c r="R798" t="s">
        <v>27</v>
      </c>
      <c r="S798" t="s">
        <v>4650</v>
      </c>
      <c r="T798" t="s">
        <v>4636</v>
      </c>
      <c r="U798">
        <v>398.25</v>
      </c>
      <c r="V798" t="s">
        <v>5568</v>
      </c>
      <c r="W798" t="s">
        <v>4958</v>
      </c>
      <c r="X798" t="s">
        <v>5096</v>
      </c>
      <c r="Y798" t="s">
        <v>4960</v>
      </c>
      <c r="Z798" t="s">
        <v>5097</v>
      </c>
      <c r="AA798" t="s">
        <v>4962</v>
      </c>
    </row>
    <row r="799" spans="1:27" x14ac:dyDescent="0.25">
      <c r="A799" t="s">
        <v>4584</v>
      </c>
      <c r="B799" s="8">
        <v>45990</v>
      </c>
      <c r="C799" t="s">
        <v>413</v>
      </c>
      <c r="D799" t="s">
        <v>371</v>
      </c>
      <c r="E799" t="s">
        <v>209</v>
      </c>
      <c r="F799" t="s">
        <v>210</v>
      </c>
      <c r="G799">
        <v>8</v>
      </c>
      <c r="H799">
        <v>429.84</v>
      </c>
      <c r="I799">
        <v>5</v>
      </c>
      <c r="J799">
        <v>171.94</v>
      </c>
      <c r="K799">
        <v>3756.8</v>
      </c>
      <c r="L799">
        <v>2479.84</v>
      </c>
      <c r="M799">
        <v>1276.96</v>
      </c>
      <c r="N799" t="s">
        <v>40</v>
      </c>
      <c r="O799" t="s">
        <v>24</v>
      </c>
      <c r="P799" t="s">
        <v>55</v>
      </c>
      <c r="Q799" s="9">
        <v>0.77361111111111114</v>
      </c>
      <c r="R799" t="s">
        <v>27</v>
      </c>
      <c r="S799" t="s">
        <v>4714</v>
      </c>
      <c r="T799" t="s">
        <v>4703</v>
      </c>
      <c r="U799">
        <v>380.12</v>
      </c>
      <c r="V799" t="s">
        <v>5812</v>
      </c>
      <c r="W799" t="s">
        <v>4958</v>
      </c>
      <c r="X799" t="s">
        <v>4973</v>
      </c>
      <c r="Y799" t="s">
        <v>4960</v>
      </c>
      <c r="Z799" t="s">
        <v>5067</v>
      </c>
      <c r="AA799" t="s">
        <v>4962</v>
      </c>
    </row>
    <row r="800" spans="1:27" x14ac:dyDescent="0.25">
      <c r="A800" t="s">
        <v>1860</v>
      </c>
      <c r="B800" s="8">
        <v>45989</v>
      </c>
      <c r="C800" t="s">
        <v>1861</v>
      </c>
      <c r="D800" t="s">
        <v>1150</v>
      </c>
      <c r="E800" t="s">
        <v>90</v>
      </c>
      <c r="F800" t="s">
        <v>91</v>
      </c>
      <c r="G800">
        <v>5</v>
      </c>
      <c r="H800">
        <v>468.94</v>
      </c>
      <c r="I800">
        <v>5</v>
      </c>
      <c r="J800">
        <v>117.23</v>
      </c>
      <c r="K800">
        <v>2227.4699999999998</v>
      </c>
      <c r="L800">
        <v>1684</v>
      </c>
      <c r="M800">
        <v>543.47</v>
      </c>
      <c r="N800" t="s">
        <v>4971</v>
      </c>
      <c r="O800" t="s">
        <v>24</v>
      </c>
      <c r="P800" t="s">
        <v>25</v>
      </c>
      <c r="Q800" s="9">
        <v>0.46388888888888891</v>
      </c>
      <c r="R800" t="s">
        <v>49</v>
      </c>
      <c r="S800" t="s">
        <v>4802</v>
      </c>
      <c r="T800" t="s">
        <v>4776</v>
      </c>
      <c r="U800">
        <v>468.94</v>
      </c>
      <c r="V800" t="s">
        <v>5813</v>
      </c>
      <c r="W800" t="s">
        <v>4968</v>
      </c>
      <c r="X800" t="s">
        <v>5467</v>
      </c>
      <c r="Y800" t="s">
        <v>4966</v>
      </c>
      <c r="Z800" t="s">
        <v>5468</v>
      </c>
      <c r="AA800" t="s">
        <v>4962</v>
      </c>
    </row>
    <row r="801" spans="1:27" x14ac:dyDescent="0.25">
      <c r="A801" t="s">
        <v>2191</v>
      </c>
      <c r="B801" s="8">
        <v>45989</v>
      </c>
      <c r="C801" t="s">
        <v>152</v>
      </c>
      <c r="D801" t="s">
        <v>605</v>
      </c>
      <c r="E801" t="s">
        <v>634</v>
      </c>
      <c r="F801" t="s">
        <v>635</v>
      </c>
      <c r="G801">
        <v>6</v>
      </c>
      <c r="H801">
        <v>77.52</v>
      </c>
      <c r="I801">
        <v>0</v>
      </c>
      <c r="J801">
        <v>0</v>
      </c>
      <c r="K801">
        <v>465.12</v>
      </c>
      <c r="L801">
        <v>372.84</v>
      </c>
      <c r="M801">
        <v>92.28</v>
      </c>
      <c r="N801" t="s">
        <v>47</v>
      </c>
      <c r="O801" t="s">
        <v>24</v>
      </c>
      <c r="P801" t="s">
        <v>25</v>
      </c>
      <c r="Q801" s="9">
        <v>0.71388888888888891</v>
      </c>
      <c r="R801" t="s">
        <v>49</v>
      </c>
      <c r="S801" t="s">
        <v>4851</v>
      </c>
      <c r="T801" t="s">
        <v>4847</v>
      </c>
      <c r="U801">
        <v>75.680000000000007</v>
      </c>
      <c r="V801" t="s">
        <v>5127</v>
      </c>
      <c r="W801" t="s">
        <v>4958</v>
      </c>
      <c r="X801" t="s">
        <v>5616</v>
      </c>
      <c r="Y801" t="s">
        <v>5011</v>
      </c>
      <c r="Z801" t="s">
        <v>4995</v>
      </c>
      <c r="AA801" t="s">
        <v>4962</v>
      </c>
    </row>
    <row r="802" spans="1:27" x14ac:dyDescent="0.25">
      <c r="A802" t="s">
        <v>2492</v>
      </c>
      <c r="B802" s="8">
        <v>45989</v>
      </c>
      <c r="C802" t="s">
        <v>2255</v>
      </c>
      <c r="D802" t="s">
        <v>499</v>
      </c>
      <c r="E802" t="s">
        <v>53</v>
      </c>
      <c r="F802" t="s">
        <v>1032</v>
      </c>
      <c r="G802">
        <v>4</v>
      </c>
      <c r="H802">
        <v>401.06</v>
      </c>
      <c r="I802">
        <v>0</v>
      </c>
      <c r="J802">
        <v>0</v>
      </c>
      <c r="K802">
        <v>1604.24</v>
      </c>
      <c r="L802">
        <v>1389.88</v>
      </c>
      <c r="M802">
        <v>214.36</v>
      </c>
      <c r="N802" t="s">
        <v>68</v>
      </c>
      <c r="O802" t="s">
        <v>24</v>
      </c>
      <c r="P802" t="s">
        <v>25</v>
      </c>
      <c r="Q802" s="9">
        <v>0.61805555555555558</v>
      </c>
      <c r="R802" t="s">
        <v>49</v>
      </c>
      <c r="S802" t="s">
        <v>4816</v>
      </c>
      <c r="T802" t="s">
        <v>4847</v>
      </c>
      <c r="U802">
        <v>401.06</v>
      </c>
      <c r="V802" t="s">
        <v>5782</v>
      </c>
      <c r="W802" t="s">
        <v>4968</v>
      </c>
      <c r="X802" t="s">
        <v>5350</v>
      </c>
      <c r="Y802" t="s">
        <v>4970</v>
      </c>
      <c r="Z802" t="s">
        <v>5059</v>
      </c>
      <c r="AA802" t="s">
        <v>5060</v>
      </c>
    </row>
    <row r="803" spans="1:27" x14ac:dyDescent="0.25">
      <c r="A803" t="s">
        <v>3495</v>
      </c>
      <c r="B803" s="8">
        <v>45989</v>
      </c>
      <c r="C803" t="s">
        <v>2506</v>
      </c>
      <c r="D803" t="s">
        <v>314</v>
      </c>
      <c r="E803" t="s">
        <v>778</v>
      </c>
      <c r="F803" t="s">
        <v>979</v>
      </c>
      <c r="G803">
        <v>6</v>
      </c>
      <c r="H803">
        <v>355.35</v>
      </c>
      <c r="I803">
        <v>0</v>
      </c>
      <c r="J803">
        <v>0</v>
      </c>
      <c r="K803">
        <v>2132.1</v>
      </c>
      <c r="L803">
        <v>1483.5</v>
      </c>
      <c r="M803">
        <v>648.6</v>
      </c>
      <c r="N803" t="s">
        <v>68</v>
      </c>
      <c r="O803" t="s">
        <v>24</v>
      </c>
      <c r="P803" t="s">
        <v>25</v>
      </c>
      <c r="Q803" s="9">
        <v>0.67152777777777772</v>
      </c>
      <c r="R803" t="s">
        <v>49</v>
      </c>
      <c r="S803" t="s">
        <v>4707</v>
      </c>
      <c r="T803" t="s">
        <v>4703</v>
      </c>
      <c r="U803">
        <v>329.69</v>
      </c>
      <c r="V803" t="s">
        <v>5550</v>
      </c>
      <c r="W803" t="s">
        <v>4958</v>
      </c>
      <c r="X803" t="s">
        <v>5431</v>
      </c>
      <c r="Y803" t="s">
        <v>4966</v>
      </c>
      <c r="Z803" t="s">
        <v>5432</v>
      </c>
      <c r="AA803" t="s">
        <v>5060</v>
      </c>
    </row>
    <row r="804" spans="1:27" x14ac:dyDescent="0.25">
      <c r="A804" t="s">
        <v>3600</v>
      </c>
      <c r="B804" s="8">
        <v>45989</v>
      </c>
      <c r="C804" t="s">
        <v>3601</v>
      </c>
      <c r="D804" t="s">
        <v>755</v>
      </c>
      <c r="E804" t="s">
        <v>1621</v>
      </c>
      <c r="F804" t="s">
        <v>1622</v>
      </c>
      <c r="G804">
        <v>2</v>
      </c>
      <c r="H804">
        <v>442.14</v>
      </c>
      <c r="I804">
        <v>0</v>
      </c>
      <c r="J804">
        <v>0</v>
      </c>
      <c r="K804">
        <v>884.28</v>
      </c>
      <c r="L804">
        <v>703.74</v>
      </c>
      <c r="M804">
        <v>180.54</v>
      </c>
      <c r="N804" t="s">
        <v>47</v>
      </c>
      <c r="O804" t="s">
        <v>24</v>
      </c>
      <c r="P804" t="s">
        <v>25</v>
      </c>
      <c r="Q804" s="9">
        <v>0.55277777777777781</v>
      </c>
      <c r="R804" t="s">
        <v>49</v>
      </c>
      <c r="S804" t="s">
        <v>4927</v>
      </c>
      <c r="T804" t="s">
        <v>4908</v>
      </c>
      <c r="U804">
        <v>442.14</v>
      </c>
      <c r="V804" t="s">
        <v>5814</v>
      </c>
      <c r="W804" t="s">
        <v>4964</v>
      </c>
      <c r="X804" t="s">
        <v>5048</v>
      </c>
      <c r="Y804" t="s">
        <v>5011</v>
      </c>
      <c r="Z804" t="s">
        <v>5138</v>
      </c>
      <c r="AA804" t="s">
        <v>4962</v>
      </c>
    </row>
    <row r="805" spans="1:27" x14ac:dyDescent="0.25">
      <c r="A805" t="s">
        <v>3730</v>
      </c>
      <c r="B805" s="8">
        <v>45988</v>
      </c>
      <c r="C805" t="s">
        <v>548</v>
      </c>
      <c r="D805" t="s">
        <v>1475</v>
      </c>
      <c r="E805" t="s">
        <v>671</v>
      </c>
      <c r="F805" t="s">
        <v>662</v>
      </c>
      <c r="G805">
        <v>6</v>
      </c>
      <c r="H805">
        <v>208.77</v>
      </c>
      <c r="I805">
        <v>0</v>
      </c>
      <c r="J805">
        <v>0</v>
      </c>
      <c r="K805">
        <v>1252.6199999999999</v>
      </c>
      <c r="L805">
        <v>950.58</v>
      </c>
      <c r="M805">
        <v>302.04000000000002</v>
      </c>
      <c r="N805" t="s">
        <v>133</v>
      </c>
      <c r="O805" t="s">
        <v>24</v>
      </c>
      <c r="P805" t="s">
        <v>55</v>
      </c>
      <c r="Q805" s="9">
        <v>0.40833333333333333</v>
      </c>
      <c r="R805" t="s">
        <v>49</v>
      </c>
      <c r="S805" t="s">
        <v>4900</v>
      </c>
      <c r="T805" t="s">
        <v>4887</v>
      </c>
      <c r="U805">
        <v>183.39</v>
      </c>
      <c r="V805" t="s">
        <v>4979</v>
      </c>
      <c r="W805" t="s">
        <v>4958</v>
      </c>
      <c r="X805" t="s">
        <v>5528</v>
      </c>
      <c r="Y805" t="s">
        <v>4960</v>
      </c>
      <c r="Z805" t="s">
        <v>5529</v>
      </c>
      <c r="AA805" t="s">
        <v>5060</v>
      </c>
    </row>
    <row r="806" spans="1:27" x14ac:dyDescent="0.25">
      <c r="A806" t="s">
        <v>3908</v>
      </c>
      <c r="B806" s="8">
        <v>45988</v>
      </c>
      <c r="C806" t="s">
        <v>2939</v>
      </c>
      <c r="D806" t="s">
        <v>124</v>
      </c>
      <c r="E806" t="s">
        <v>1157</v>
      </c>
      <c r="F806" t="s">
        <v>1158</v>
      </c>
      <c r="G806">
        <v>4</v>
      </c>
      <c r="H806">
        <v>397.22</v>
      </c>
      <c r="I806">
        <v>15</v>
      </c>
      <c r="J806">
        <v>238.33</v>
      </c>
      <c r="K806">
        <v>1350.55</v>
      </c>
      <c r="L806">
        <v>1277.48</v>
      </c>
      <c r="M806">
        <v>73.069999999999993</v>
      </c>
      <c r="N806" t="s">
        <v>40</v>
      </c>
      <c r="O806" t="s">
        <v>24</v>
      </c>
      <c r="P806" t="s">
        <v>25</v>
      </c>
      <c r="Q806" s="9">
        <v>0.45347222222222222</v>
      </c>
      <c r="R806" t="s">
        <v>49</v>
      </c>
      <c r="S806" t="s">
        <v>4697</v>
      </c>
      <c r="T806" t="s">
        <v>4672</v>
      </c>
      <c r="U806">
        <v>397.22</v>
      </c>
      <c r="V806" t="s">
        <v>5815</v>
      </c>
      <c r="W806" t="s">
        <v>4964</v>
      </c>
      <c r="X806" t="s">
        <v>5179</v>
      </c>
      <c r="Y806" t="s">
        <v>5007</v>
      </c>
      <c r="Z806" t="s">
        <v>5180</v>
      </c>
      <c r="AA806" t="s">
        <v>4962</v>
      </c>
    </row>
    <row r="807" spans="1:27" x14ac:dyDescent="0.25">
      <c r="A807" t="s">
        <v>4368</v>
      </c>
      <c r="B807" s="8">
        <v>45988</v>
      </c>
      <c r="C807" t="s">
        <v>4360</v>
      </c>
      <c r="D807" t="s">
        <v>264</v>
      </c>
      <c r="E807" t="s">
        <v>634</v>
      </c>
      <c r="F807" t="s">
        <v>1859</v>
      </c>
      <c r="G807">
        <v>1</v>
      </c>
      <c r="H807">
        <v>383.51</v>
      </c>
      <c r="I807">
        <v>5</v>
      </c>
      <c r="J807">
        <v>19.18</v>
      </c>
      <c r="K807">
        <v>364.33</v>
      </c>
      <c r="L807">
        <v>285.89999999999998</v>
      </c>
      <c r="M807">
        <v>78.430000000000007</v>
      </c>
      <c r="N807" t="s">
        <v>133</v>
      </c>
      <c r="O807" t="s">
        <v>24</v>
      </c>
      <c r="P807" t="s">
        <v>25</v>
      </c>
      <c r="Q807" s="9">
        <v>0.42222222222222222</v>
      </c>
      <c r="R807" t="s">
        <v>49</v>
      </c>
      <c r="S807" t="s">
        <v>4702</v>
      </c>
      <c r="T807" t="s">
        <v>4703</v>
      </c>
      <c r="U807">
        <v>383.51</v>
      </c>
      <c r="V807" t="s">
        <v>5764</v>
      </c>
      <c r="W807" t="s">
        <v>4968</v>
      </c>
      <c r="X807" t="s">
        <v>4994</v>
      </c>
      <c r="Y807" t="s">
        <v>4966</v>
      </c>
      <c r="Z807" t="s">
        <v>4995</v>
      </c>
      <c r="AA807" t="s">
        <v>4962</v>
      </c>
    </row>
    <row r="808" spans="1:27" x14ac:dyDescent="0.25">
      <c r="A808" t="s">
        <v>4498</v>
      </c>
      <c r="B808" s="8">
        <v>45988</v>
      </c>
      <c r="C808" t="s">
        <v>3071</v>
      </c>
      <c r="D808" t="s">
        <v>812</v>
      </c>
      <c r="E808" t="s">
        <v>523</v>
      </c>
      <c r="F808" t="s">
        <v>524</v>
      </c>
      <c r="G808">
        <v>4</v>
      </c>
      <c r="H808">
        <v>530.16</v>
      </c>
      <c r="I808">
        <v>0</v>
      </c>
      <c r="J808">
        <v>0</v>
      </c>
      <c r="K808">
        <v>2120.64</v>
      </c>
      <c r="L808">
        <v>1516.76</v>
      </c>
      <c r="M808">
        <v>603.88</v>
      </c>
      <c r="N808" t="s">
        <v>133</v>
      </c>
      <c r="O808" t="s">
        <v>24</v>
      </c>
      <c r="P808" t="s">
        <v>25</v>
      </c>
      <c r="Q808" s="9">
        <v>0.84861111111111109</v>
      </c>
      <c r="R808" t="s">
        <v>49</v>
      </c>
      <c r="S808" t="s">
        <v>4770</v>
      </c>
      <c r="T808" t="s">
        <v>4752</v>
      </c>
      <c r="U808">
        <v>530.16</v>
      </c>
      <c r="V808" t="s">
        <v>5145</v>
      </c>
      <c r="W808" t="s">
        <v>4964</v>
      </c>
      <c r="X808" t="s">
        <v>5238</v>
      </c>
      <c r="Y808" t="s">
        <v>4960</v>
      </c>
      <c r="Z808" t="s">
        <v>5239</v>
      </c>
      <c r="AA808" t="s">
        <v>5060</v>
      </c>
    </row>
    <row r="809" spans="1:27" x14ac:dyDescent="0.25">
      <c r="A809" t="s">
        <v>1203</v>
      </c>
      <c r="B809" s="8">
        <v>45987</v>
      </c>
      <c r="C809" t="s">
        <v>252</v>
      </c>
      <c r="D809" t="s">
        <v>1156</v>
      </c>
      <c r="E809" t="s">
        <v>1066</v>
      </c>
      <c r="F809" t="s">
        <v>471</v>
      </c>
      <c r="G809">
        <v>7</v>
      </c>
      <c r="H809">
        <v>150.41999999999999</v>
      </c>
      <c r="I809">
        <v>15</v>
      </c>
      <c r="J809">
        <v>157.94</v>
      </c>
      <c r="K809">
        <v>895</v>
      </c>
      <c r="L809">
        <v>764.47</v>
      </c>
      <c r="M809">
        <v>130.53</v>
      </c>
      <c r="N809" t="s">
        <v>47</v>
      </c>
      <c r="O809" t="s">
        <v>24</v>
      </c>
      <c r="P809" t="s">
        <v>55</v>
      </c>
      <c r="Q809" s="9">
        <v>0.42430555555555555</v>
      </c>
      <c r="R809" t="s">
        <v>49</v>
      </c>
      <c r="S809" t="s">
        <v>4755</v>
      </c>
      <c r="T809" t="s">
        <v>4752</v>
      </c>
      <c r="U809">
        <v>147.72</v>
      </c>
      <c r="V809" t="s">
        <v>5635</v>
      </c>
      <c r="W809" t="s">
        <v>4958</v>
      </c>
      <c r="X809" t="s">
        <v>5376</v>
      </c>
      <c r="Y809" t="s">
        <v>4970</v>
      </c>
      <c r="Z809" t="s">
        <v>5120</v>
      </c>
      <c r="AA809" t="s">
        <v>4962</v>
      </c>
    </row>
    <row r="810" spans="1:27" x14ac:dyDescent="0.25">
      <c r="A810" t="s">
        <v>1239</v>
      </c>
      <c r="B810" s="8">
        <v>45987</v>
      </c>
      <c r="C810" t="s">
        <v>1240</v>
      </c>
      <c r="D810" t="s">
        <v>37</v>
      </c>
      <c r="E810" t="s">
        <v>60</v>
      </c>
      <c r="F810" t="s">
        <v>1241</v>
      </c>
      <c r="G810">
        <v>4</v>
      </c>
      <c r="H810">
        <v>259.81</v>
      </c>
      <c r="I810">
        <v>10</v>
      </c>
      <c r="J810">
        <v>103.92</v>
      </c>
      <c r="K810">
        <v>935.32</v>
      </c>
      <c r="L810">
        <v>852.92</v>
      </c>
      <c r="M810">
        <v>82.4</v>
      </c>
      <c r="N810" t="s">
        <v>47</v>
      </c>
      <c r="O810" t="s">
        <v>24</v>
      </c>
      <c r="P810" t="s">
        <v>25</v>
      </c>
      <c r="Q810" s="9">
        <v>0.77083333333333337</v>
      </c>
      <c r="R810" t="s">
        <v>49</v>
      </c>
      <c r="S810" t="s">
        <v>4893</v>
      </c>
      <c r="T810" t="s">
        <v>4887</v>
      </c>
      <c r="U810">
        <v>234.86</v>
      </c>
      <c r="V810" t="s">
        <v>5810</v>
      </c>
      <c r="W810" t="s">
        <v>4958</v>
      </c>
      <c r="X810" t="s">
        <v>5816</v>
      </c>
      <c r="Y810" t="s">
        <v>4966</v>
      </c>
      <c r="Z810" t="s">
        <v>5051</v>
      </c>
      <c r="AA810" t="s">
        <v>4962</v>
      </c>
    </row>
    <row r="811" spans="1:27" x14ac:dyDescent="0.25">
      <c r="A811" t="s">
        <v>2131</v>
      </c>
      <c r="B811" s="8">
        <v>45987</v>
      </c>
      <c r="C811" t="s">
        <v>219</v>
      </c>
      <c r="D811" t="s">
        <v>275</v>
      </c>
      <c r="E811" t="s">
        <v>198</v>
      </c>
      <c r="F811" t="s">
        <v>199</v>
      </c>
      <c r="G811">
        <v>2</v>
      </c>
      <c r="H811">
        <v>51.33</v>
      </c>
      <c r="I811">
        <v>20</v>
      </c>
      <c r="J811">
        <v>20.53</v>
      </c>
      <c r="K811">
        <v>82.13</v>
      </c>
      <c r="L811">
        <v>74.959999999999994</v>
      </c>
      <c r="M811">
        <v>7.17</v>
      </c>
      <c r="N811" t="s">
        <v>23</v>
      </c>
      <c r="O811" t="s">
        <v>24</v>
      </c>
      <c r="P811" t="s">
        <v>25</v>
      </c>
      <c r="Q811" s="9">
        <v>0.58472222222222225</v>
      </c>
      <c r="R811" t="s">
        <v>49</v>
      </c>
      <c r="S811" t="s">
        <v>4760</v>
      </c>
      <c r="T811" t="s">
        <v>4752</v>
      </c>
      <c r="U811">
        <v>51.33</v>
      </c>
      <c r="V811" t="s">
        <v>5684</v>
      </c>
      <c r="W811" t="s">
        <v>4968</v>
      </c>
      <c r="X811" t="s">
        <v>5418</v>
      </c>
      <c r="Y811" t="s">
        <v>4966</v>
      </c>
      <c r="Z811" t="s">
        <v>5097</v>
      </c>
      <c r="AA811" t="s">
        <v>4962</v>
      </c>
    </row>
    <row r="812" spans="1:27" x14ac:dyDescent="0.25">
      <c r="A812" t="s">
        <v>4114</v>
      </c>
      <c r="B812" s="8">
        <v>45987</v>
      </c>
      <c r="C812" t="s">
        <v>1605</v>
      </c>
      <c r="D812" t="s">
        <v>124</v>
      </c>
      <c r="E812" t="s">
        <v>1413</v>
      </c>
      <c r="F812" t="s">
        <v>1829</v>
      </c>
      <c r="G812">
        <v>3</v>
      </c>
      <c r="H812">
        <v>397.22</v>
      </c>
      <c r="I812">
        <v>15</v>
      </c>
      <c r="J812">
        <v>178.75</v>
      </c>
      <c r="K812">
        <v>1012.91</v>
      </c>
      <c r="L812">
        <v>958.11</v>
      </c>
      <c r="M812">
        <v>54.8</v>
      </c>
      <c r="N812" t="s">
        <v>40</v>
      </c>
      <c r="O812" t="s">
        <v>345</v>
      </c>
      <c r="P812" t="s">
        <v>55</v>
      </c>
      <c r="Q812" s="9">
        <v>0.71250000000000002</v>
      </c>
      <c r="R812" t="s">
        <v>49</v>
      </c>
      <c r="S812" t="s">
        <v>4697</v>
      </c>
      <c r="T812" t="s">
        <v>4672</v>
      </c>
      <c r="U812">
        <v>397.22</v>
      </c>
      <c r="V812" t="s">
        <v>5282</v>
      </c>
      <c r="W812" t="s">
        <v>4968</v>
      </c>
      <c r="X812" t="s">
        <v>5463</v>
      </c>
      <c r="Y812" t="s">
        <v>4970</v>
      </c>
      <c r="Z812" t="s">
        <v>5310</v>
      </c>
      <c r="AA812" t="s">
        <v>4962</v>
      </c>
    </row>
    <row r="813" spans="1:27" x14ac:dyDescent="0.25">
      <c r="A813" t="s">
        <v>4568</v>
      </c>
      <c r="B813" s="8">
        <v>45987</v>
      </c>
      <c r="C813" t="s">
        <v>2506</v>
      </c>
      <c r="D813" t="s">
        <v>1091</v>
      </c>
      <c r="E813" t="s">
        <v>962</v>
      </c>
      <c r="F813" t="s">
        <v>963</v>
      </c>
      <c r="G813">
        <v>3</v>
      </c>
      <c r="H813">
        <v>318.41000000000003</v>
      </c>
      <c r="I813">
        <v>15</v>
      </c>
      <c r="J813">
        <v>143.28</v>
      </c>
      <c r="K813">
        <v>811.95</v>
      </c>
      <c r="L813">
        <v>675.84</v>
      </c>
      <c r="M813">
        <v>136.11000000000001</v>
      </c>
      <c r="N813" t="s">
        <v>133</v>
      </c>
      <c r="O813" t="s">
        <v>24</v>
      </c>
      <c r="P813" t="s">
        <v>25</v>
      </c>
      <c r="Q813" s="9">
        <v>0.46805555555555556</v>
      </c>
      <c r="R813" t="s">
        <v>49</v>
      </c>
      <c r="S813" t="s">
        <v>4816</v>
      </c>
      <c r="T813" t="s">
        <v>4805</v>
      </c>
      <c r="U813">
        <v>297.32</v>
      </c>
      <c r="V813" t="s">
        <v>5550</v>
      </c>
      <c r="W813" t="s">
        <v>4958</v>
      </c>
      <c r="X813" t="s">
        <v>5479</v>
      </c>
      <c r="Y813" t="s">
        <v>5011</v>
      </c>
      <c r="Z813" t="s">
        <v>5480</v>
      </c>
      <c r="AA813" t="s">
        <v>5060</v>
      </c>
    </row>
    <row r="814" spans="1:27" x14ac:dyDescent="0.25">
      <c r="A814" t="s">
        <v>598</v>
      </c>
      <c r="B814" s="8">
        <v>45986</v>
      </c>
      <c r="C814" t="s">
        <v>599</v>
      </c>
      <c r="D814" t="s">
        <v>141</v>
      </c>
      <c r="E814" t="s">
        <v>600</v>
      </c>
      <c r="F814" t="s">
        <v>601</v>
      </c>
      <c r="G814">
        <v>4</v>
      </c>
      <c r="H814">
        <v>437.49</v>
      </c>
      <c r="I814">
        <v>20</v>
      </c>
      <c r="J814">
        <v>349.99</v>
      </c>
      <c r="K814">
        <v>1399.97</v>
      </c>
      <c r="L814">
        <v>1061.76</v>
      </c>
      <c r="M814">
        <v>338.21</v>
      </c>
      <c r="N814" t="s">
        <v>133</v>
      </c>
      <c r="O814" t="s">
        <v>24</v>
      </c>
      <c r="P814" t="s">
        <v>55</v>
      </c>
      <c r="Q814" s="9">
        <v>0.87152777777777779</v>
      </c>
      <c r="R814" t="s">
        <v>49</v>
      </c>
      <c r="S814" t="s">
        <v>4658</v>
      </c>
      <c r="T814" t="s">
        <v>4636</v>
      </c>
      <c r="U814">
        <v>437.49</v>
      </c>
      <c r="V814" t="s">
        <v>5817</v>
      </c>
      <c r="W814" t="s">
        <v>4968</v>
      </c>
      <c r="X814" t="s">
        <v>5209</v>
      </c>
      <c r="Y814" t="s">
        <v>4966</v>
      </c>
      <c r="Z814" t="s">
        <v>5536</v>
      </c>
      <c r="AA814" t="s">
        <v>4962</v>
      </c>
    </row>
    <row r="815" spans="1:27" x14ac:dyDescent="0.25">
      <c r="A815" t="s">
        <v>992</v>
      </c>
      <c r="B815" s="8">
        <v>45986</v>
      </c>
      <c r="C815" t="s">
        <v>993</v>
      </c>
      <c r="D815" t="s">
        <v>581</v>
      </c>
      <c r="E815" t="s">
        <v>830</v>
      </c>
      <c r="F815" t="s">
        <v>831</v>
      </c>
      <c r="G815">
        <v>6</v>
      </c>
      <c r="H815">
        <v>157.1</v>
      </c>
      <c r="I815">
        <v>0</v>
      </c>
      <c r="J815">
        <v>0</v>
      </c>
      <c r="K815">
        <v>942.6</v>
      </c>
      <c r="L815">
        <v>641.94000000000005</v>
      </c>
      <c r="M815">
        <v>300.66000000000003</v>
      </c>
      <c r="N815" t="s">
        <v>133</v>
      </c>
      <c r="O815" t="s">
        <v>24</v>
      </c>
      <c r="P815" t="s">
        <v>55</v>
      </c>
      <c r="Q815" s="9">
        <v>0.51388888888888884</v>
      </c>
      <c r="R815" t="s">
        <v>49</v>
      </c>
      <c r="S815" t="s">
        <v>4710</v>
      </c>
      <c r="T815" t="s">
        <v>4703</v>
      </c>
      <c r="U815">
        <v>139.21</v>
      </c>
      <c r="V815" t="s">
        <v>5281</v>
      </c>
      <c r="W815" t="s">
        <v>4958</v>
      </c>
      <c r="X815" t="s">
        <v>5402</v>
      </c>
      <c r="Y815" t="s">
        <v>4977</v>
      </c>
      <c r="Z815" t="s">
        <v>5403</v>
      </c>
      <c r="AA815" t="s">
        <v>4962</v>
      </c>
    </row>
    <row r="816" spans="1:27" x14ac:dyDescent="0.25">
      <c r="A816" t="s">
        <v>1209</v>
      </c>
      <c r="B816" s="8">
        <v>45986</v>
      </c>
      <c r="C816" t="s">
        <v>1210</v>
      </c>
      <c r="D816" t="s">
        <v>493</v>
      </c>
      <c r="E816" t="s">
        <v>78</v>
      </c>
      <c r="F816" t="s">
        <v>79</v>
      </c>
      <c r="G816">
        <v>2</v>
      </c>
      <c r="H816">
        <v>232.58</v>
      </c>
      <c r="I816">
        <v>5</v>
      </c>
      <c r="J816">
        <v>23.26</v>
      </c>
      <c r="K816">
        <v>441.9</v>
      </c>
      <c r="L816">
        <v>382.4</v>
      </c>
      <c r="M816">
        <v>59.5</v>
      </c>
      <c r="N816" t="s">
        <v>23</v>
      </c>
      <c r="O816" t="s">
        <v>24</v>
      </c>
      <c r="P816" t="s">
        <v>25</v>
      </c>
      <c r="Q816" s="9">
        <v>0.64722222222222225</v>
      </c>
      <c r="R816" t="s">
        <v>49</v>
      </c>
      <c r="S816" t="s">
        <v>4688</v>
      </c>
      <c r="T816" t="s">
        <v>4672</v>
      </c>
      <c r="U816">
        <v>232.58</v>
      </c>
      <c r="V816" t="s">
        <v>5331</v>
      </c>
      <c r="W816" t="s">
        <v>4964</v>
      </c>
      <c r="X816" t="s">
        <v>5359</v>
      </c>
      <c r="Y816" t="s">
        <v>4960</v>
      </c>
      <c r="Z816" t="s">
        <v>5360</v>
      </c>
      <c r="AA816" t="s">
        <v>4962</v>
      </c>
    </row>
    <row r="817" spans="1:27" x14ac:dyDescent="0.25">
      <c r="A817" t="s">
        <v>2764</v>
      </c>
      <c r="B817" s="8">
        <v>45986</v>
      </c>
      <c r="C817" t="s">
        <v>331</v>
      </c>
      <c r="D817" t="s">
        <v>895</v>
      </c>
      <c r="E817" t="s">
        <v>198</v>
      </c>
      <c r="F817" t="s">
        <v>199</v>
      </c>
      <c r="G817">
        <v>1</v>
      </c>
      <c r="H817">
        <v>438.7</v>
      </c>
      <c r="I817">
        <v>5</v>
      </c>
      <c r="J817">
        <v>21.93</v>
      </c>
      <c r="K817">
        <v>416.77</v>
      </c>
      <c r="L817">
        <v>370.18</v>
      </c>
      <c r="M817">
        <v>46.59</v>
      </c>
      <c r="N817" t="s">
        <v>47</v>
      </c>
      <c r="O817" t="s">
        <v>24</v>
      </c>
      <c r="P817" t="s">
        <v>25</v>
      </c>
      <c r="Q817" s="9">
        <v>0.60833333333333328</v>
      </c>
      <c r="R817" t="s">
        <v>49</v>
      </c>
      <c r="S817" t="s">
        <v>4843</v>
      </c>
      <c r="T817" t="s">
        <v>4828</v>
      </c>
      <c r="U817">
        <v>438.7</v>
      </c>
      <c r="V817" t="s">
        <v>5818</v>
      </c>
      <c r="W817" t="s">
        <v>4968</v>
      </c>
      <c r="X817" t="s">
        <v>5418</v>
      </c>
      <c r="Y817" t="s">
        <v>4966</v>
      </c>
      <c r="Z817" t="s">
        <v>5097</v>
      </c>
      <c r="AA817" t="s">
        <v>4962</v>
      </c>
    </row>
    <row r="818" spans="1:27" x14ac:dyDescent="0.25">
      <c r="A818" t="s">
        <v>3372</v>
      </c>
      <c r="B818" s="8">
        <v>45986</v>
      </c>
      <c r="C818" t="s">
        <v>807</v>
      </c>
      <c r="D818" t="s">
        <v>509</v>
      </c>
      <c r="E818" t="s">
        <v>1063</v>
      </c>
      <c r="F818" t="s">
        <v>1064</v>
      </c>
      <c r="G818">
        <v>5</v>
      </c>
      <c r="H818">
        <v>291.93</v>
      </c>
      <c r="I818">
        <v>5</v>
      </c>
      <c r="J818">
        <v>72.98</v>
      </c>
      <c r="K818">
        <v>1386.67</v>
      </c>
      <c r="L818">
        <v>1268.5</v>
      </c>
      <c r="M818">
        <v>118.17</v>
      </c>
      <c r="N818" t="s">
        <v>4971</v>
      </c>
      <c r="O818" t="s">
        <v>24</v>
      </c>
      <c r="P818" t="s">
        <v>25</v>
      </c>
      <c r="Q818" s="9">
        <v>0.7680555555555556</v>
      </c>
      <c r="R818" t="s">
        <v>49</v>
      </c>
      <c r="S818" t="s">
        <v>4875</v>
      </c>
      <c r="T818" t="s">
        <v>4864</v>
      </c>
      <c r="U818">
        <v>291.93</v>
      </c>
      <c r="V818" t="s">
        <v>5819</v>
      </c>
      <c r="W818" t="s">
        <v>4968</v>
      </c>
      <c r="X818" t="s">
        <v>5329</v>
      </c>
      <c r="Y818" t="s">
        <v>4966</v>
      </c>
      <c r="Z818" t="s">
        <v>5330</v>
      </c>
      <c r="AA818" t="s">
        <v>4962</v>
      </c>
    </row>
    <row r="819" spans="1:27" x14ac:dyDescent="0.25">
      <c r="A819" t="s">
        <v>3850</v>
      </c>
      <c r="B819" s="8">
        <v>45986</v>
      </c>
      <c r="C819" t="s">
        <v>1634</v>
      </c>
      <c r="D819" t="s">
        <v>802</v>
      </c>
      <c r="E819" t="s">
        <v>1413</v>
      </c>
      <c r="F819" t="s">
        <v>239</v>
      </c>
      <c r="G819">
        <v>2</v>
      </c>
      <c r="H819">
        <v>298.68</v>
      </c>
      <c r="I819">
        <v>15</v>
      </c>
      <c r="J819">
        <v>89.6</v>
      </c>
      <c r="K819">
        <v>507.76</v>
      </c>
      <c r="L819">
        <v>501.38</v>
      </c>
      <c r="M819">
        <v>6.38</v>
      </c>
      <c r="N819" t="s">
        <v>133</v>
      </c>
      <c r="O819" t="s">
        <v>24</v>
      </c>
      <c r="P819" t="s">
        <v>33</v>
      </c>
      <c r="Q819" s="9">
        <v>0.55277777777777781</v>
      </c>
      <c r="R819" t="s">
        <v>49</v>
      </c>
      <c r="S819" t="s">
        <v>4850</v>
      </c>
      <c r="T819" t="s">
        <v>4847</v>
      </c>
      <c r="U819">
        <v>298.68</v>
      </c>
      <c r="V819" t="s">
        <v>5045</v>
      </c>
      <c r="W819" t="s">
        <v>4968</v>
      </c>
      <c r="X819" t="s">
        <v>5015</v>
      </c>
      <c r="Y819" t="s">
        <v>4966</v>
      </c>
      <c r="Z819" t="s">
        <v>5310</v>
      </c>
      <c r="AA819" t="s">
        <v>4962</v>
      </c>
    </row>
    <row r="820" spans="1:27" x14ac:dyDescent="0.25">
      <c r="A820" t="s">
        <v>1234</v>
      </c>
      <c r="B820" s="8">
        <v>45985</v>
      </c>
      <c r="C820" t="s">
        <v>1235</v>
      </c>
      <c r="D820" t="s">
        <v>1030</v>
      </c>
      <c r="E820" t="s">
        <v>78</v>
      </c>
      <c r="F820" t="s">
        <v>79</v>
      </c>
      <c r="G820">
        <v>2</v>
      </c>
      <c r="H820">
        <v>277.42</v>
      </c>
      <c r="I820">
        <v>0</v>
      </c>
      <c r="J820">
        <v>0</v>
      </c>
      <c r="K820">
        <v>554.84</v>
      </c>
      <c r="L820">
        <v>398.32</v>
      </c>
      <c r="M820">
        <v>156.52000000000001</v>
      </c>
      <c r="N820" t="s">
        <v>68</v>
      </c>
      <c r="O820" t="s">
        <v>24</v>
      </c>
      <c r="P820" t="s">
        <v>25</v>
      </c>
      <c r="Q820" s="9">
        <v>0.68263888888888891</v>
      </c>
      <c r="R820" t="s">
        <v>49</v>
      </c>
      <c r="S820" t="s">
        <v>4794</v>
      </c>
      <c r="T820" t="s">
        <v>4776</v>
      </c>
      <c r="U820">
        <v>159.5</v>
      </c>
      <c r="V820" t="s">
        <v>5576</v>
      </c>
      <c r="W820" t="s">
        <v>4968</v>
      </c>
      <c r="X820" t="s">
        <v>5359</v>
      </c>
      <c r="Y820" t="s">
        <v>4960</v>
      </c>
      <c r="Z820" t="s">
        <v>5360</v>
      </c>
      <c r="AA820" t="s">
        <v>4962</v>
      </c>
    </row>
    <row r="821" spans="1:27" x14ac:dyDescent="0.25">
      <c r="A821" t="s">
        <v>1808</v>
      </c>
      <c r="B821" s="8">
        <v>45985</v>
      </c>
      <c r="C821" t="s">
        <v>616</v>
      </c>
      <c r="D821" t="s">
        <v>1804</v>
      </c>
      <c r="E821" t="s">
        <v>366</v>
      </c>
      <c r="F821" t="s">
        <v>969</v>
      </c>
      <c r="G821">
        <v>5</v>
      </c>
      <c r="H821">
        <v>42.97</v>
      </c>
      <c r="I821">
        <v>5</v>
      </c>
      <c r="J821">
        <v>10.74</v>
      </c>
      <c r="K821">
        <v>204.11</v>
      </c>
      <c r="L821">
        <v>182.95</v>
      </c>
      <c r="M821">
        <v>21.16</v>
      </c>
      <c r="N821" t="s">
        <v>47</v>
      </c>
      <c r="O821" t="s">
        <v>24</v>
      </c>
      <c r="P821" t="s">
        <v>55</v>
      </c>
      <c r="Q821" s="9">
        <v>0.53819444444444442</v>
      </c>
      <c r="R821" t="s">
        <v>49</v>
      </c>
      <c r="S821" t="s">
        <v>4744</v>
      </c>
      <c r="T821" t="s">
        <v>4729</v>
      </c>
      <c r="U821">
        <v>42.97</v>
      </c>
      <c r="V821" t="s">
        <v>5546</v>
      </c>
      <c r="W821" t="s">
        <v>4968</v>
      </c>
      <c r="X821" t="s">
        <v>5820</v>
      </c>
      <c r="Y821" t="s">
        <v>4960</v>
      </c>
      <c r="Z821" t="s">
        <v>5334</v>
      </c>
      <c r="AA821" t="s">
        <v>4962</v>
      </c>
    </row>
    <row r="822" spans="1:27" x14ac:dyDescent="0.25">
      <c r="A822" t="s">
        <v>1840</v>
      </c>
      <c r="B822" s="8">
        <v>45985</v>
      </c>
      <c r="C822" t="s">
        <v>1841</v>
      </c>
      <c r="D822" t="s">
        <v>170</v>
      </c>
      <c r="E822" t="s">
        <v>1799</v>
      </c>
      <c r="F822" t="s">
        <v>1800</v>
      </c>
      <c r="G822">
        <v>4</v>
      </c>
      <c r="H822">
        <v>225.45</v>
      </c>
      <c r="I822">
        <v>0</v>
      </c>
      <c r="J822">
        <v>0</v>
      </c>
      <c r="K822">
        <v>901.8</v>
      </c>
      <c r="L822">
        <v>763.6</v>
      </c>
      <c r="M822">
        <v>138.19999999999999</v>
      </c>
      <c r="N822" t="s">
        <v>133</v>
      </c>
      <c r="O822" t="s">
        <v>24</v>
      </c>
      <c r="P822" t="s">
        <v>33</v>
      </c>
      <c r="Q822" s="9">
        <v>0.47569444444444442</v>
      </c>
      <c r="R822" t="s">
        <v>49</v>
      </c>
      <c r="S822" t="s">
        <v>4876</v>
      </c>
      <c r="T822" t="s">
        <v>4864</v>
      </c>
      <c r="U822">
        <v>225.45</v>
      </c>
      <c r="V822" t="s">
        <v>5753</v>
      </c>
      <c r="W822" t="s">
        <v>4968</v>
      </c>
      <c r="X822" t="s">
        <v>5192</v>
      </c>
      <c r="Y822" t="s">
        <v>4966</v>
      </c>
      <c r="Z822" t="s">
        <v>5193</v>
      </c>
      <c r="AA822" t="s">
        <v>4962</v>
      </c>
    </row>
    <row r="823" spans="1:27" x14ac:dyDescent="0.25">
      <c r="A823" t="s">
        <v>2355</v>
      </c>
      <c r="B823" s="8">
        <v>45985</v>
      </c>
      <c r="C823" t="s">
        <v>2356</v>
      </c>
      <c r="D823" t="s">
        <v>365</v>
      </c>
      <c r="E823" t="s">
        <v>623</v>
      </c>
      <c r="F823" t="s">
        <v>742</v>
      </c>
      <c r="G823">
        <v>1</v>
      </c>
      <c r="H823">
        <v>459.58</v>
      </c>
      <c r="I823">
        <v>5</v>
      </c>
      <c r="J823">
        <v>22.98</v>
      </c>
      <c r="K823">
        <v>436.6</v>
      </c>
      <c r="L823">
        <v>386.89</v>
      </c>
      <c r="M823">
        <v>49.71</v>
      </c>
      <c r="N823" t="s">
        <v>40</v>
      </c>
      <c r="O823" t="s">
        <v>24</v>
      </c>
      <c r="P823" t="s">
        <v>25</v>
      </c>
      <c r="Q823" s="9">
        <v>0.68333333333333335</v>
      </c>
      <c r="R823" t="s">
        <v>49</v>
      </c>
      <c r="S823" t="s">
        <v>4680</v>
      </c>
      <c r="T823" t="s">
        <v>4672</v>
      </c>
      <c r="U823">
        <v>459.58</v>
      </c>
      <c r="V823" t="s">
        <v>5563</v>
      </c>
      <c r="W823" t="s">
        <v>4968</v>
      </c>
      <c r="X823" t="s">
        <v>5198</v>
      </c>
      <c r="Y823" t="s">
        <v>4960</v>
      </c>
      <c r="Z823" t="s">
        <v>5196</v>
      </c>
      <c r="AA823" t="s">
        <v>4962</v>
      </c>
    </row>
    <row r="824" spans="1:27" x14ac:dyDescent="0.25">
      <c r="A824" t="s">
        <v>2430</v>
      </c>
      <c r="B824" s="8">
        <v>45985</v>
      </c>
      <c r="C824" t="s">
        <v>2431</v>
      </c>
      <c r="D824" t="s">
        <v>119</v>
      </c>
      <c r="E824" t="s">
        <v>589</v>
      </c>
      <c r="F824" t="s">
        <v>590</v>
      </c>
      <c r="G824">
        <v>4</v>
      </c>
      <c r="H824">
        <v>141.11000000000001</v>
      </c>
      <c r="I824">
        <v>0</v>
      </c>
      <c r="J824">
        <v>0</v>
      </c>
      <c r="K824">
        <v>564.44000000000005</v>
      </c>
      <c r="L824">
        <v>463.64</v>
      </c>
      <c r="M824">
        <v>100.8</v>
      </c>
      <c r="N824" t="s">
        <v>68</v>
      </c>
      <c r="O824" t="s">
        <v>24</v>
      </c>
      <c r="P824" t="s">
        <v>55</v>
      </c>
      <c r="Q824" s="9">
        <v>0.6118055555555556</v>
      </c>
      <c r="R824" t="s">
        <v>49</v>
      </c>
      <c r="S824" t="s">
        <v>4722</v>
      </c>
      <c r="T824" t="s">
        <v>4703</v>
      </c>
      <c r="U824">
        <v>141.11000000000001</v>
      </c>
      <c r="V824" t="s">
        <v>5731</v>
      </c>
      <c r="W824" t="s">
        <v>4968</v>
      </c>
      <c r="X824" t="s">
        <v>5638</v>
      </c>
      <c r="Y824" t="s">
        <v>4966</v>
      </c>
      <c r="Z824" t="s">
        <v>5821</v>
      </c>
      <c r="AA824" t="s">
        <v>4992</v>
      </c>
    </row>
    <row r="825" spans="1:27" x14ac:dyDescent="0.25">
      <c r="A825" t="s">
        <v>3313</v>
      </c>
      <c r="B825" s="8">
        <v>45985</v>
      </c>
      <c r="C825" t="s">
        <v>722</v>
      </c>
      <c r="D825" t="s">
        <v>802</v>
      </c>
      <c r="E825" t="s">
        <v>576</v>
      </c>
      <c r="F825" t="s">
        <v>1151</v>
      </c>
      <c r="G825">
        <v>4</v>
      </c>
      <c r="H825">
        <v>332.05</v>
      </c>
      <c r="I825">
        <v>15</v>
      </c>
      <c r="J825">
        <v>199.23</v>
      </c>
      <c r="K825">
        <v>1128.97</v>
      </c>
      <c r="L825">
        <v>1002.76</v>
      </c>
      <c r="M825">
        <v>126.21</v>
      </c>
      <c r="N825" t="s">
        <v>133</v>
      </c>
      <c r="O825" t="s">
        <v>24</v>
      </c>
      <c r="P825" t="s">
        <v>25</v>
      </c>
      <c r="Q825" s="9">
        <v>0.88958333333333328</v>
      </c>
      <c r="R825" t="s">
        <v>49</v>
      </c>
      <c r="S825" t="s">
        <v>4850</v>
      </c>
      <c r="T825" t="s">
        <v>4847</v>
      </c>
      <c r="U825">
        <v>298.68</v>
      </c>
      <c r="V825" t="s">
        <v>5822</v>
      </c>
      <c r="W825" t="s">
        <v>4958</v>
      </c>
      <c r="X825" t="s">
        <v>5490</v>
      </c>
      <c r="Y825" t="s">
        <v>4960</v>
      </c>
      <c r="Z825" t="s">
        <v>5220</v>
      </c>
      <c r="AA825" t="s">
        <v>5060</v>
      </c>
    </row>
    <row r="826" spans="1:27" x14ac:dyDescent="0.25">
      <c r="A826" t="s">
        <v>4417</v>
      </c>
      <c r="B826" s="8">
        <v>45985</v>
      </c>
      <c r="C826" t="s">
        <v>1342</v>
      </c>
      <c r="D826" t="s">
        <v>30</v>
      </c>
      <c r="E826" t="s">
        <v>864</v>
      </c>
      <c r="F826" t="s">
        <v>3275</v>
      </c>
      <c r="G826">
        <v>2</v>
      </c>
      <c r="H826">
        <v>448.94</v>
      </c>
      <c r="I826">
        <v>20</v>
      </c>
      <c r="J826">
        <v>179.58</v>
      </c>
      <c r="K826">
        <v>718.3</v>
      </c>
      <c r="L826">
        <v>760.16</v>
      </c>
      <c r="M826">
        <v>-41.86</v>
      </c>
      <c r="N826" t="s">
        <v>47</v>
      </c>
      <c r="O826" t="s">
        <v>24</v>
      </c>
      <c r="P826" t="s">
        <v>25</v>
      </c>
      <c r="Q826" s="9">
        <v>0.60347222222222219</v>
      </c>
      <c r="R826" t="s">
        <v>49</v>
      </c>
      <c r="S826" t="s">
        <v>4691</v>
      </c>
      <c r="T826" t="s">
        <v>4672</v>
      </c>
      <c r="U826">
        <v>448.94</v>
      </c>
      <c r="V826" t="s">
        <v>5784</v>
      </c>
      <c r="W826" t="s">
        <v>4968</v>
      </c>
      <c r="X826" t="s">
        <v>5165</v>
      </c>
      <c r="Y826" t="s">
        <v>4970</v>
      </c>
      <c r="Z826" t="s">
        <v>5166</v>
      </c>
      <c r="AA826" t="s">
        <v>4962</v>
      </c>
    </row>
    <row r="827" spans="1:27" x14ac:dyDescent="0.25">
      <c r="A827" t="s">
        <v>4573</v>
      </c>
      <c r="B827" s="8">
        <v>45985</v>
      </c>
      <c r="C827" t="s">
        <v>548</v>
      </c>
      <c r="D827" t="s">
        <v>124</v>
      </c>
      <c r="E827" t="s">
        <v>102</v>
      </c>
      <c r="F827" t="s">
        <v>103</v>
      </c>
      <c r="G827">
        <v>7</v>
      </c>
      <c r="H827">
        <v>429.77</v>
      </c>
      <c r="I827">
        <v>10</v>
      </c>
      <c r="J827">
        <v>300.83999999999997</v>
      </c>
      <c r="K827">
        <v>2707.55</v>
      </c>
      <c r="L827">
        <v>2235.59</v>
      </c>
      <c r="M827">
        <v>471.96</v>
      </c>
      <c r="N827" t="s">
        <v>4971</v>
      </c>
      <c r="O827" t="s">
        <v>24</v>
      </c>
      <c r="P827" t="s">
        <v>55</v>
      </c>
      <c r="Q827" s="9">
        <v>0.6166666666666667</v>
      </c>
      <c r="R827" t="s">
        <v>49</v>
      </c>
      <c r="S827" t="s">
        <v>4697</v>
      </c>
      <c r="T827" t="s">
        <v>4672</v>
      </c>
      <c r="U827">
        <v>397.22</v>
      </c>
      <c r="V827" t="s">
        <v>4979</v>
      </c>
      <c r="W827" t="s">
        <v>4958</v>
      </c>
      <c r="X827" t="s">
        <v>5510</v>
      </c>
      <c r="Y827" t="s">
        <v>4966</v>
      </c>
      <c r="Z827" t="s">
        <v>5511</v>
      </c>
      <c r="AA827" t="s">
        <v>4962</v>
      </c>
    </row>
    <row r="828" spans="1:27" x14ac:dyDescent="0.25">
      <c r="A828" t="s">
        <v>1534</v>
      </c>
      <c r="B828" s="8">
        <v>45984</v>
      </c>
      <c r="C828" t="s">
        <v>1535</v>
      </c>
      <c r="D828" t="s">
        <v>409</v>
      </c>
      <c r="E828" t="s">
        <v>704</v>
      </c>
      <c r="F828" t="s">
        <v>1093</v>
      </c>
      <c r="G828">
        <v>3</v>
      </c>
      <c r="H828">
        <v>299.73</v>
      </c>
      <c r="I828">
        <v>10</v>
      </c>
      <c r="J828">
        <v>89.92</v>
      </c>
      <c r="K828">
        <v>930.66</v>
      </c>
      <c r="L828">
        <v>554.22</v>
      </c>
      <c r="M828">
        <v>376.44</v>
      </c>
      <c r="N828" t="s">
        <v>47</v>
      </c>
      <c r="O828" t="s">
        <v>24</v>
      </c>
      <c r="P828" t="s">
        <v>25</v>
      </c>
      <c r="Q828" s="9">
        <v>0.45763888888888887</v>
      </c>
      <c r="R828" t="s">
        <v>27</v>
      </c>
      <c r="S828" t="s">
        <v>4635</v>
      </c>
      <c r="T828" t="s">
        <v>4636</v>
      </c>
      <c r="U828">
        <v>299.73</v>
      </c>
      <c r="V828" t="s">
        <v>5332</v>
      </c>
      <c r="W828" t="s">
        <v>4968</v>
      </c>
      <c r="X828" t="s">
        <v>5152</v>
      </c>
      <c r="Y828" t="s">
        <v>5011</v>
      </c>
      <c r="Z828" t="s">
        <v>4997</v>
      </c>
      <c r="AA828" t="s">
        <v>4962</v>
      </c>
    </row>
    <row r="829" spans="1:27" x14ac:dyDescent="0.25">
      <c r="A829" t="s">
        <v>2303</v>
      </c>
      <c r="B829" s="8">
        <v>45984</v>
      </c>
      <c r="C829" t="s">
        <v>1441</v>
      </c>
      <c r="D829" t="s">
        <v>856</v>
      </c>
      <c r="E829" t="s">
        <v>1109</v>
      </c>
      <c r="F829" t="s">
        <v>2027</v>
      </c>
      <c r="G829">
        <v>5</v>
      </c>
      <c r="H829">
        <v>308.2</v>
      </c>
      <c r="I829">
        <v>20</v>
      </c>
      <c r="J829">
        <v>308.2</v>
      </c>
      <c r="K829">
        <v>1417.72</v>
      </c>
      <c r="L829">
        <v>1031.5</v>
      </c>
      <c r="M829">
        <v>386.22</v>
      </c>
      <c r="N829" t="s">
        <v>133</v>
      </c>
      <c r="O829" t="s">
        <v>24</v>
      </c>
      <c r="P829" t="s">
        <v>25</v>
      </c>
      <c r="Q829" s="9">
        <v>0.77569444444444446</v>
      </c>
      <c r="R829" t="s">
        <v>27</v>
      </c>
      <c r="S829" t="s">
        <v>4825</v>
      </c>
      <c r="T829" t="s">
        <v>4805</v>
      </c>
      <c r="U829">
        <v>275.70999999999998</v>
      </c>
      <c r="V829" t="s">
        <v>5092</v>
      </c>
      <c r="W829" t="s">
        <v>4958</v>
      </c>
      <c r="X829" t="s">
        <v>5487</v>
      </c>
      <c r="Y829" t="s">
        <v>4960</v>
      </c>
      <c r="Z829" t="s">
        <v>5105</v>
      </c>
      <c r="AA829" t="s">
        <v>4962</v>
      </c>
    </row>
    <row r="830" spans="1:27" x14ac:dyDescent="0.25">
      <c r="A830" t="s">
        <v>2311</v>
      </c>
      <c r="B830" s="8">
        <v>45984</v>
      </c>
      <c r="C830" t="s">
        <v>444</v>
      </c>
      <c r="D830" t="s">
        <v>314</v>
      </c>
      <c r="E830" t="s">
        <v>1031</v>
      </c>
      <c r="F830" t="s">
        <v>2312</v>
      </c>
      <c r="G830">
        <v>6</v>
      </c>
      <c r="H830">
        <v>348.01</v>
      </c>
      <c r="I830">
        <v>5</v>
      </c>
      <c r="J830">
        <v>104.4</v>
      </c>
      <c r="K830">
        <v>2281.21</v>
      </c>
      <c r="L830">
        <v>1483.5</v>
      </c>
      <c r="M830">
        <v>797.71</v>
      </c>
      <c r="N830" t="s">
        <v>68</v>
      </c>
      <c r="O830" t="s">
        <v>24</v>
      </c>
      <c r="P830" t="s">
        <v>55</v>
      </c>
      <c r="Q830" s="9">
        <v>0.38541666666666669</v>
      </c>
      <c r="R830" t="s">
        <v>27</v>
      </c>
      <c r="S830" t="s">
        <v>4707</v>
      </c>
      <c r="T830" t="s">
        <v>4703</v>
      </c>
      <c r="U830">
        <v>329.69</v>
      </c>
      <c r="V830" t="s">
        <v>5047</v>
      </c>
      <c r="W830" t="s">
        <v>4958</v>
      </c>
      <c r="X830" t="s">
        <v>5645</v>
      </c>
      <c r="Y830" t="s">
        <v>4960</v>
      </c>
      <c r="Z830" t="s">
        <v>5000</v>
      </c>
      <c r="AA830" t="s">
        <v>4962</v>
      </c>
    </row>
    <row r="831" spans="1:27" x14ac:dyDescent="0.25">
      <c r="A831" t="s">
        <v>2351</v>
      </c>
      <c r="B831" s="8">
        <v>45984</v>
      </c>
      <c r="C831" t="s">
        <v>502</v>
      </c>
      <c r="D831" t="s">
        <v>349</v>
      </c>
      <c r="E831" t="s">
        <v>488</v>
      </c>
      <c r="F831" t="s">
        <v>489</v>
      </c>
      <c r="G831">
        <v>4</v>
      </c>
      <c r="H831">
        <v>446.17</v>
      </c>
      <c r="I831">
        <v>20</v>
      </c>
      <c r="J831">
        <v>356.94</v>
      </c>
      <c r="K831">
        <v>1641.9</v>
      </c>
      <c r="L831">
        <v>1302.44</v>
      </c>
      <c r="M831">
        <v>339.46</v>
      </c>
      <c r="N831" t="s">
        <v>23</v>
      </c>
      <c r="O831" t="s">
        <v>24</v>
      </c>
      <c r="P831" t="s">
        <v>25</v>
      </c>
      <c r="Q831" s="9">
        <v>0.43680555555555556</v>
      </c>
      <c r="R831" t="s">
        <v>27</v>
      </c>
      <c r="S831" t="s">
        <v>4789</v>
      </c>
      <c r="T831" t="s">
        <v>4776</v>
      </c>
      <c r="U831">
        <v>298.81</v>
      </c>
      <c r="V831" t="s">
        <v>5217</v>
      </c>
      <c r="W831" t="s">
        <v>4964</v>
      </c>
      <c r="X831" t="s">
        <v>5338</v>
      </c>
      <c r="Y831" t="s">
        <v>5011</v>
      </c>
      <c r="Z831" t="s">
        <v>5339</v>
      </c>
      <c r="AA831" t="s">
        <v>4962</v>
      </c>
    </row>
    <row r="832" spans="1:27" x14ac:dyDescent="0.25">
      <c r="A832" t="s">
        <v>2848</v>
      </c>
      <c r="B832" s="8">
        <v>45984</v>
      </c>
      <c r="C832" t="s">
        <v>2849</v>
      </c>
      <c r="D832" t="s">
        <v>130</v>
      </c>
      <c r="E832" t="s">
        <v>704</v>
      </c>
      <c r="F832" t="s">
        <v>524</v>
      </c>
      <c r="G832">
        <v>4</v>
      </c>
      <c r="H832">
        <v>379.12</v>
      </c>
      <c r="I832">
        <v>10</v>
      </c>
      <c r="J832">
        <v>151.65</v>
      </c>
      <c r="K832">
        <v>1569.55</v>
      </c>
      <c r="L832">
        <v>1172.2</v>
      </c>
      <c r="M832">
        <v>397.35</v>
      </c>
      <c r="N832" t="s">
        <v>40</v>
      </c>
      <c r="O832" t="s">
        <v>24</v>
      </c>
      <c r="P832" t="s">
        <v>25</v>
      </c>
      <c r="Q832" s="9">
        <v>0.79097222222222219</v>
      </c>
      <c r="R832" t="s">
        <v>27</v>
      </c>
      <c r="S832" t="s">
        <v>4923</v>
      </c>
      <c r="T832" t="s">
        <v>4908</v>
      </c>
      <c r="U832">
        <v>379.12</v>
      </c>
      <c r="V832" t="s">
        <v>5747</v>
      </c>
      <c r="W832" t="s">
        <v>4968</v>
      </c>
      <c r="X832" t="s">
        <v>5238</v>
      </c>
      <c r="Y832" t="s">
        <v>4960</v>
      </c>
      <c r="Z832" t="s">
        <v>4997</v>
      </c>
      <c r="AA832" t="s">
        <v>4962</v>
      </c>
    </row>
    <row r="833" spans="1:27" x14ac:dyDescent="0.25">
      <c r="A833" t="s">
        <v>3257</v>
      </c>
      <c r="B833" s="8">
        <v>45984</v>
      </c>
      <c r="C833" t="s">
        <v>2241</v>
      </c>
      <c r="D833" t="s">
        <v>302</v>
      </c>
      <c r="E833" t="s">
        <v>270</v>
      </c>
      <c r="F833" t="s">
        <v>271</v>
      </c>
      <c r="G833">
        <v>4</v>
      </c>
      <c r="H833">
        <v>343.56</v>
      </c>
      <c r="I833">
        <v>20</v>
      </c>
      <c r="J833">
        <v>274.85000000000002</v>
      </c>
      <c r="K833">
        <v>1264.3</v>
      </c>
      <c r="L833">
        <v>865.28</v>
      </c>
      <c r="M833">
        <v>399.02</v>
      </c>
      <c r="N833" t="s">
        <v>47</v>
      </c>
      <c r="O833" t="s">
        <v>24</v>
      </c>
      <c r="P833" t="s">
        <v>33</v>
      </c>
      <c r="Q833" s="9">
        <v>0.7416666666666667</v>
      </c>
      <c r="R833" t="s">
        <v>27</v>
      </c>
      <c r="S833" t="s">
        <v>4655</v>
      </c>
      <c r="T833" t="s">
        <v>4636</v>
      </c>
      <c r="U833">
        <v>343.56</v>
      </c>
      <c r="V833" t="s">
        <v>5823</v>
      </c>
      <c r="W833" t="s">
        <v>4968</v>
      </c>
      <c r="X833" t="s">
        <v>5600</v>
      </c>
      <c r="Y833" t="s">
        <v>4970</v>
      </c>
      <c r="Z833" t="s">
        <v>5280</v>
      </c>
      <c r="AA833" t="s">
        <v>5060</v>
      </c>
    </row>
    <row r="834" spans="1:27" x14ac:dyDescent="0.25">
      <c r="A834" t="s">
        <v>3305</v>
      </c>
      <c r="B834" s="8">
        <v>45984</v>
      </c>
      <c r="C834" t="s">
        <v>1958</v>
      </c>
      <c r="D834" t="s">
        <v>247</v>
      </c>
      <c r="E834" t="s">
        <v>795</v>
      </c>
      <c r="F834" t="s">
        <v>991</v>
      </c>
      <c r="G834">
        <v>1</v>
      </c>
      <c r="H834">
        <v>317.72000000000003</v>
      </c>
      <c r="I834">
        <v>10</v>
      </c>
      <c r="J834">
        <v>31.77</v>
      </c>
      <c r="K834">
        <v>328.84</v>
      </c>
      <c r="L834">
        <v>271.52999999999997</v>
      </c>
      <c r="M834">
        <v>57.31</v>
      </c>
      <c r="N834" t="s">
        <v>68</v>
      </c>
      <c r="O834" t="s">
        <v>24</v>
      </c>
      <c r="P834" t="s">
        <v>25</v>
      </c>
      <c r="Q834" s="9">
        <v>0.77152777777777781</v>
      </c>
      <c r="R834" t="s">
        <v>27</v>
      </c>
      <c r="S834" t="s">
        <v>4897</v>
      </c>
      <c r="T834" t="s">
        <v>4887</v>
      </c>
      <c r="U834">
        <v>223.15</v>
      </c>
      <c r="V834" t="s">
        <v>5573</v>
      </c>
      <c r="W834" t="s">
        <v>4968</v>
      </c>
      <c r="X834" t="s">
        <v>5453</v>
      </c>
      <c r="Y834" t="s">
        <v>5007</v>
      </c>
      <c r="Z834" t="s">
        <v>5454</v>
      </c>
      <c r="AA834" t="s">
        <v>4962</v>
      </c>
    </row>
    <row r="835" spans="1:27" x14ac:dyDescent="0.25">
      <c r="A835" t="s">
        <v>3362</v>
      </c>
      <c r="B835" s="8">
        <v>45984</v>
      </c>
      <c r="C835" t="s">
        <v>2057</v>
      </c>
      <c r="D835" t="s">
        <v>30</v>
      </c>
      <c r="E835" t="s">
        <v>159</v>
      </c>
      <c r="F835" t="s">
        <v>1738</v>
      </c>
      <c r="G835">
        <v>3</v>
      </c>
      <c r="H835">
        <v>448.94</v>
      </c>
      <c r="I835">
        <v>0</v>
      </c>
      <c r="J835">
        <v>0</v>
      </c>
      <c r="K835">
        <v>1548.84</v>
      </c>
      <c r="L835">
        <v>1140.24</v>
      </c>
      <c r="M835">
        <v>408.6</v>
      </c>
      <c r="N835" t="s">
        <v>40</v>
      </c>
      <c r="O835" t="s">
        <v>24</v>
      </c>
      <c r="P835" t="s">
        <v>55</v>
      </c>
      <c r="Q835" s="9">
        <v>0.56180555555555556</v>
      </c>
      <c r="R835" t="s">
        <v>27</v>
      </c>
      <c r="S835" t="s">
        <v>4691</v>
      </c>
      <c r="T835" t="s">
        <v>4672</v>
      </c>
      <c r="U835">
        <v>448.94</v>
      </c>
      <c r="V835" t="s">
        <v>5824</v>
      </c>
      <c r="W835" t="s">
        <v>4964</v>
      </c>
      <c r="X835" t="s">
        <v>5825</v>
      </c>
      <c r="Y835" t="s">
        <v>5018</v>
      </c>
      <c r="Z835" t="s">
        <v>5034</v>
      </c>
      <c r="AA835" t="s">
        <v>4962</v>
      </c>
    </row>
    <row r="836" spans="1:27" x14ac:dyDescent="0.25">
      <c r="A836" t="s">
        <v>3520</v>
      </c>
      <c r="B836" s="8">
        <v>45984</v>
      </c>
      <c r="C836" t="s">
        <v>3521</v>
      </c>
      <c r="D836" t="s">
        <v>1658</v>
      </c>
      <c r="E836" t="s">
        <v>2009</v>
      </c>
      <c r="F836" t="s">
        <v>836</v>
      </c>
      <c r="G836">
        <v>2</v>
      </c>
      <c r="H836">
        <v>233.47</v>
      </c>
      <c r="I836">
        <v>15</v>
      </c>
      <c r="J836">
        <v>70.040000000000006</v>
      </c>
      <c r="K836">
        <v>456.43</v>
      </c>
      <c r="L836">
        <v>377.96</v>
      </c>
      <c r="M836">
        <v>78.47</v>
      </c>
      <c r="N836" t="s">
        <v>23</v>
      </c>
      <c r="O836" t="s">
        <v>24</v>
      </c>
      <c r="P836" t="s">
        <v>33</v>
      </c>
      <c r="Q836" s="9">
        <v>0.87777777777777777</v>
      </c>
      <c r="R836" t="s">
        <v>27</v>
      </c>
      <c r="S836" t="s">
        <v>4804</v>
      </c>
      <c r="T836" t="s">
        <v>4805</v>
      </c>
      <c r="U836">
        <v>233.47</v>
      </c>
      <c r="V836" t="s">
        <v>5826</v>
      </c>
      <c r="W836" t="s">
        <v>4968</v>
      </c>
      <c r="X836" t="s">
        <v>5170</v>
      </c>
      <c r="Y836" t="s">
        <v>5007</v>
      </c>
      <c r="Z836" t="s">
        <v>5177</v>
      </c>
      <c r="AA836" t="s">
        <v>5060</v>
      </c>
    </row>
    <row r="837" spans="1:27" x14ac:dyDescent="0.25">
      <c r="A837" t="s">
        <v>3656</v>
      </c>
      <c r="B837" s="8">
        <v>45984</v>
      </c>
      <c r="C837" t="s">
        <v>1021</v>
      </c>
      <c r="D837" t="s">
        <v>1658</v>
      </c>
      <c r="E837" t="s">
        <v>2009</v>
      </c>
      <c r="F837" t="s">
        <v>2136</v>
      </c>
      <c r="G837">
        <v>4</v>
      </c>
      <c r="H837">
        <v>233.47</v>
      </c>
      <c r="I837">
        <v>0</v>
      </c>
      <c r="J837">
        <v>0</v>
      </c>
      <c r="K837">
        <v>1073.96</v>
      </c>
      <c r="L837">
        <v>755.92</v>
      </c>
      <c r="M837">
        <v>318.04000000000002</v>
      </c>
      <c r="N837" t="s">
        <v>47</v>
      </c>
      <c r="O837" t="s">
        <v>345</v>
      </c>
      <c r="P837" t="s">
        <v>25</v>
      </c>
      <c r="Q837" s="9">
        <v>0.67777777777777781</v>
      </c>
      <c r="R837" t="s">
        <v>27</v>
      </c>
      <c r="S837" t="s">
        <v>4804</v>
      </c>
      <c r="T837" t="s">
        <v>4805</v>
      </c>
      <c r="U837">
        <v>233.47</v>
      </c>
      <c r="V837" t="s">
        <v>5365</v>
      </c>
      <c r="W837" t="s">
        <v>4964</v>
      </c>
      <c r="X837" t="s">
        <v>5440</v>
      </c>
      <c r="Y837" t="s">
        <v>4960</v>
      </c>
      <c r="Z837" t="s">
        <v>5177</v>
      </c>
      <c r="AA837" t="s">
        <v>5060</v>
      </c>
    </row>
    <row r="838" spans="1:27" x14ac:dyDescent="0.25">
      <c r="A838" t="s">
        <v>3717</v>
      </c>
      <c r="B838" s="8">
        <v>45984</v>
      </c>
      <c r="C838" t="s">
        <v>398</v>
      </c>
      <c r="D838" t="s">
        <v>459</v>
      </c>
      <c r="E838" t="s">
        <v>2478</v>
      </c>
      <c r="F838" t="s">
        <v>1881</v>
      </c>
      <c r="G838">
        <v>3</v>
      </c>
      <c r="H838">
        <v>71.290000000000006</v>
      </c>
      <c r="I838">
        <v>0</v>
      </c>
      <c r="J838">
        <v>0</v>
      </c>
      <c r="K838">
        <v>245.95</v>
      </c>
      <c r="L838">
        <v>178.11</v>
      </c>
      <c r="M838">
        <v>67.84</v>
      </c>
      <c r="N838" t="s">
        <v>68</v>
      </c>
      <c r="O838" t="s">
        <v>24</v>
      </c>
      <c r="P838" t="s">
        <v>25</v>
      </c>
      <c r="Q838" s="9">
        <v>0.73819444444444449</v>
      </c>
      <c r="R838" t="s">
        <v>27</v>
      </c>
      <c r="S838" t="s">
        <v>4838</v>
      </c>
      <c r="T838" t="s">
        <v>4828</v>
      </c>
      <c r="U838">
        <v>71.290000000000006</v>
      </c>
      <c r="V838" t="s">
        <v>5757</v>
      </c>
      <c r="W838" t="s">
        <v>4964</v>
      </c>
      <c r="X838" t="s">
        <v>5247</v>
      </c>
      <c r="Y838" t="s">
        <v>4966</v>
      </c>
      <c r="Z838" t="s">
        <v>5245</v>
      </c>
      <c r="AA838" t="s">
        <v>5060</v>
      </c>
    </row>
    <row r="839" spans="1:27" x14ac:dyDescent="0.25">
      <c r="A839" t="s">
        <v>3809</v>
      </c>
      <c r="B839" s="8">
        <v>45984</v>
      </c>
      <c r="C839" t="s">
        <v>1055</v>
      </c>
      <c r="D839" t="s">
        <v>1869</v>
      </c>
      <c r="E839" t="s">
        <v>85</v>
      </c>
      <c r="F839" t="s">
        <v>276</v>
      </c>
      <c r="G839">
        <v>2</v>
      </c>
      <c r="H839">
        <v>108.97</v>
      </c>
      <c r="I839">
        <v>0</v>
      </c>
      <c r="J839">
        <v>0</v>
      </c>
      <c r="K839">
        <v>250.63</v>
      </c>
      <c r="L839">
        <v>166.66</v>
      </c>
      <c r="M839">
        <v>83.97</v>
      </c>
      <c r="N839" t="s">
        <v>4971</v>
      </c>
      <c r="O839" t="s">
        <v>24</v>
      </c>
      <c r="P839" t="s">
        <v>25</v>
      </c>
      <c r="Q839" s="9">
        <v>0.56597222222222221</v>
      </c>
      <c r="R839" t="s">
        <v>27</v>
      </c>
      <c r="S839" t="s">
        <v>4945</v>
      </c>
      <c r="T839" t="s">
        <v>4930</v>
      </c>
      <c r="U839">
        <v>108.97</v>
      </c>
      <c r="V839" t="s">
        <v>5673</v>
      </c>
      <c r="W839" t="s">
        <v>4968</v>
      </c>
      <c r="X839" t="s">
        <v>5237</v>
      </c>
      <c r="Y839" t="s">
        <v>4970</v>
      </c>
      <c r="Z839" t="s">
        <v>5312</v>
      </c>
      <c r="AA839" t="s">
        <v>4962</v>
      </c>
    </row>
    <row r="840" spans="1:27" x14ac:dyDescent="0.25">
      <c r="A840" t="s">
        <v>4039</v>
      </c>
      <c r="B840" s="8">
        <v>45984</v>
      </c>
      <c r="C840" t="s">
        <v>1525</v>
      </c>
      <c r="D840" t="s">
        <v>360</v>
      </c>
      <c r="E840" t="s">
        <v>400</v>
      </c>
      <c r="F840" t="s">
        <v>1223</v>
      </c>
      <c r="G840">
        <v>3</v>
      </c>
      <c r="H840">
        <v>353.05</v>
      </c>
      <c r="I840">
        <v>20</v>
      </c>
      <c r="J840">
        <v>211.83</v>
      </c>
      <c r="K840">
        <v>974.42</v>
      </c>
      <c r="L840">
        <v>788.4</v>
      </c>
      <c r="M840">
        <v>186.02</v>
      </c>
      <c r="N840" t="s">
        <v>133</v>
      </c>
      <c r="O840" t="s">
        <v>24</v>
      </c>
      <c r="P840" t="s">
        <v>33</v>
      </c>
      <c r="Q840" s="9">
        <v>0.60833333333333328</v>
      </c>
      <c r="R840" t="s">
        <v>27</v>
      </c>
      <c r="S840" t="s">
        <v>4922</v>
      </c>
      <c r="T840" t="s">
        <v>4908</v>
      </c>
      <c r="U840">
        <v>353.05</v>
      </c>
      <c r="V840" t="s">
        <v>5804</v>
      </c>
      <c r="W840" t="s">
        <v>4964</v>
      </c>
      <c r="X840" t="s">
        <v>5326</v>
      </c>
      <c r="Y840" t="s">
        <v>4960</v>
      </c>
      <c r="Z840" t="s">
        <v>5003</v>
      </c>
      <c r="AA840" t="s">
        <v>4962</v>
      </c>
    </row>
    <row r="841" spans="1:27" x14ac:dyDescent="0.25">
      <c r="A841" t="s">
        <v>4096</v>
      </c>
      <c r="B841" s="8">
        <v>45984</v>
      </c>
      <c r="C841" t="s">
        <v>1775</v>
      </c>
      <c r="D841" t="s">
        <v>647</v>
      </c>
      <c r="E841" t="s">
        <v>142</v>
      </c>
      <c r="F841" t="s">
        <v>455</v>
      </c>
      <c r="G841">
        <v>4</v>
      </c>
      <c r="H841">
        <v>127.16</v>
      </c>
      <c r="I841">
        <v>15</v>
      </c>
      <c r="J841">
        <v>76.3</v>
      </c>
      <c r="K841">
        <v>497.19</v>
      </c>
      <c r="L841">
        <v>364.72</v>
      </c>
      <c r="M841">
        <v>132.47</v>
      </c>
      <c r="N841" t="s">
        <v>40</v>
      </c>
      <c r="O841" t="s">
        <v>24</v>
      </c>
      <c r="P841" t="s">
        <v>25</v>
      </c>
      <c r="Q841" s="9">
        <v>0.73333333333333328</v>
      </c>
      <c r="R841" t="s">
        <v>27</v>
      </c>
      <c r="S841" t="s">
        <v>4925</v>
      </c>
      <c r="T841" t="s">
        <v>4908</v>
      </c>
      <c r="U841">
        <v>123.11</v>
      </c>
      <c r="V841" t="s">
        <v>5144</v>
      </c>
      <c r="W841" t="s">
        <v>4958</v>
      </c>
      <c r="X841" t="s">
        <v>5056</v>
      </c>
      <c r="Y841" t="s">
        <v>4966</v>
      </c>
      <c r="Z841" t="s">
        <v>5057</v>
      </c>
      <c r="AA841" t="s">
        <v>4962</v>
      </c>
    </row>
    <row r="842" spans="1:27" x14ac:dyDescent="0.25">
      <c r="A842" t="s">
        <v>4291</v>
      </c>
      <c r="B842" s="8">
        <v>45984</v>
      </c>
      <c r="C842" t="s">
        <v>2781</v>
      </c>
      <c r="D842" t="s">
        <v>253</v>
      </c>
      <c r="E842" t="s">
        <v>321</v>
      </c>
      <c r="F842" t="s">
        <v>1509</v>
      </c>
      <c r="G842">
        <v>4</v>
      </c>
      <c r="H842">
        <v>219.39</v>
      </c>
      <c r="I842">
        <v>5</v>
      </c>
      <c r="J842">
        <v>43.88</v>
      </c>
      <c r="K842">
        <v>958.73</v>
      </c>
      <c r="L842">
        <v>781.76</v>
      </c>
      <c r="M842">
        <v>176.97</v>
      </c>
      <c r="N842" t="s">
        <v>23</v>
      </c>
      <c r="O842" t="s">
        <v>24</v>
      </c>
      <c r="P842" t="s">
        <v>25</v>
      </c>
      <c r="Q842" s="9">
        <v>0.44236111111111109</v>
      </c>
      <c r="R842" t="s">
        <v>27</v>
      </c>
      <c r="S842" t="s">
        <v>4903</v>
      </c>
      <c r="T842" t="s">
        <v>4887</v>
      </c>
      <c r="U842">
        <v>219.39</v>
      </c>
      <c r="V842" t="s">
        <v>5827</v>
      </c>
      <c r="W842" t="s">
        <v>4964</v>
      </c>
      <c r="X842" t="s">
        <v>5506</v>
      </c>
      <c r="Y842" t="s">
        <v>4970</v>
      </c>
      <c r="Z842" t="s">
        <v>5507</v>
      </c>
      <c r="AA842" t="s">
        <v>4962</v>
      </c>
    </row>
    <row r="843" spans="1:27" x14ac:dyDescent="0.25">
      <c r="A843" t="s">
        <v>642</v>
      </c>
      <c r="B843" s="8">
        <v>45983</v>
      </c>
      <c r="C843" t="s">
        <v>643</v>
      </c>
      <c r="D843" t="s">
        <v>459</v>
      </c>
      <c r="E843" t="s">
        <v>148</v>
      </c>
      <c r="F843" t="s">
        <v>361</v>
      </c>
      <c r="G843">
        <v>3</v>
      </c>
      <c r="H843">
        <v>71.290000000000006</v>
      </c>
      <c r="I843">
        <v>20</v>
      </c>
      <c r="J843">
        <v>42.77</v>
      </c>
      <c r="K843">
        <v>196.76</v>
      </c>
      <c r="L843">
        <v>178.11</v>
      </c>
      <c r="M843">
        <v>18.649999999999999</v>
      </c>
      <c r="N843" t="s">
        <v>40</v>
      </c>
      <c r="O843" t="s">
        <v>24</v>
      </c>
      <c r="P843" t="s">
        <v>25</v>
      </c>
      <c r="Q843" s="9">
        <v>0.60138888888888886</v>
      </c>
      <c r="R843" t="s">
        <v>27</v>
      </c>
      <c r="S843" t="s">
        <v>4838</v>
      </c>
      <c r="T843" t="s">
        <v>4828</v>
      </c>
      <c r="U843">
        <v>71.290000000000006</v>
      </c>
      <c r="V843" t="s">
        <v>5828</v>
      </c>
      <c r="W843" t="s">
        <v>4968</v>
      </c>
      <c r="X843" t="s">
        <v>5017</v>
      </c>
      <c r="Y843" t="s">
        <v>5018</v>
      </c>
      <c r="Z843" t="s">
        <v>5135</v>
      </c>
      <c r="AA843" t="s">
        <v>4962</v>
      </c>
    </row>
    <row r="844" spans="1:27" x14ac:dyDescent="0.25">
      <c r="A844" t="s">
        <v>1341</v>
      </c>
      <c r="B844" s="8">
        <v>45983</v>
      </c>
      <c r="C844" t="s">
        <v>1342</v>
      </c>
      <c r="D844" t="s">
        <v>264</v>
      </c>
      <c r="E844" t="s">
        <v>1343</v>
      </c>
      <c r="F844" t="s">
        <v>1344</v>
      </c>
      <c r="G844">
        <v>4</v>
      </c>
      <c r="H844">
        <v>383.51</v>
      </c>
      <c r="I844">
        <v>0</v>
      </c>
      <c r="J844">
        <v>0</v>
      </c>
      <c r="K844">
        <v>1764.15</v>
      </c>
      <c r="L844">
        <v>1143.5999999999999</v>
      </c>
      <c r="M844">
        <v>620.54999999999995</v>
      </c>
      <c r="N844" t="s">
        <v>4971</v>
      </c>
      <c r="O844" t="s">
        <v>345</v>
      </c>
      <c r="P844" t="s">
        <v>25</v>
      </c>
      <c r="Q844" s="9">
        <v>0.4375</v>
      </c>
      <c r="R844" t="s">
        <v>27</v>
      </c>
      <c r="S844" t="s">
        <v>4702</v>
      </c>
      <c r="T844" t="s">
        <v>4703</v>
      </c>
      <c r="U844">
        <v>383.51</v>
      </c>
      <c r="V844" t="s">
        <v>5784</v>
      </c>
      <c r="W844" t="s">
        <v>4968</v>
      </c>
      <c r="X844" t="s">
        <v>5228</v>
      </c>
      <c r="Y844" t="s">
        <v>4960</v>
      </c>
      <c r="Z844" t="s">
        <v>5229</v>
      </c>
      <c r="AA844" t="s">
        <v>5060</v>
      </c>
    </row>
    <row r="845" spans="1:27" x14ac:dyDescent="0.25">
      <c r="A845" t="s">
        <v>1833</v>
      </c>
      <c r="B845" s="8">
        <v>45983</v>
      </c>
      <c r="C845" t="s">
        <v>289</v>
      </c>
      <c r="D845" t="s">
        <v>371</v>
      </c>
      <c r="E845" t="s">
        <v>1233</v>
      </c>
      <c r="F845" t="s">
        <v>1834</v>
      </c>
      <c r="G845">
        <v>6</v>
      </c>
      <c r="H845">
        <v>412.57</v>
      </c>
      <c r="I845">
        <v>0</v>
      </c>
      <c r="J845">
        <v>0</v>
      </c>
      <c r="K845">
        <v>2846.73</v>
      </c>
      <c r="L845">
        <v>1859.88</v>
      </c>
      <c r="M845">
        <v>986.85</v>
      </c>
      <c r="N845" t="s">
        <v>23</v>
      </c>
      <c r="O845" t="s">
        <v>24</v>
      </c>
      <c r="P845" t="s">
        <v>25</v>
      </c>
      <c r="Q845" s="9">
        <v>0.71597222222222223</v>
      </c>
      <c r="R845" t="s">
        <v>27</v>
      </c>
      <c r="S845" t="s">
        <v>4714</v>
      </c>
      <c r="T845" t="s">
        <v>4703</v>
      </c>
      <c r="U845">
        <v>380.12</v>
      </c>
      <c r="V845" t="s">
        <v>5118</v>
      </c>
      <c r="W845" t="s">
        <v>4958</v>
      </c>
      <c r="X845" t="s">
        <v>5136</v>
      </c>
      <c r="Y845" t="s">
        <v>4977</v>
      </c>
      <c r="Z845" t="s">
        <v>5290</v>
      </c>
      <c r="AA845" t="s">
        <v>4962</v>
      </c>
    </row>
    <row r="846" spans="1:27" x14ac:dyDescent="0.25">
      <c r="A846" t="s">
        <v>2745</v>
      </c>
      <c r="B846" s="8">
        <v>45983</v>
      </c>
      <c r="C846" t="s">
        <v>2746</v>
      </c>
      <c r="D846" t="s">
        <v>37</v>
      </c>
      <c r="E846" t="s">
        <v>1252</v>
      </c>
      <c r="F846" t="s">
        <v>2747</v>
      </c>
      <c r="G846">
        <v>3</v>
      </c>
      <c r="H846">
        <v>234.86</v>
      </c>
      <c r="I846">
        <v>10</v>
      </c>
      <c r="J846">
        <v>70.459999999999994</v>
      </c>
      <c r="K846">
        <v>729.24</v>
      </c>
      <c r="L846">
        <v>639.69000000000005</v>
      </c>
      <c r="M846">
        <v>89.55</v>
      </c>
      <c r="N846" t="s">
        <v>47</v>
      </c>
      <c r="O846" t="s">
        <v>24</v>
      </c>
      <c r="P846" t="s">
        <v>25</v>
      </c>
      <c r="Q846" s="9">
        <v>0.66874999999999996</v>
      </c>
      <c r="R846" t="s">
        <v>27</v>
      </c>
      <c r="S846" t="s">
        <v>4893</v>
      </c>
      <c r="T846" t="s">
        <v>4887</v>
      </c>
      <c r="U846">
        <v>234.86</v>
      </c>
      <c r="V846" t="s">
        <v>5447</v>
      </c>
      <c r="W846" t="s">
        <v>4964</v>
      </c>
      <c r="X846" t="s">
        <v>5829</v>
      </c>
      <c r="Y846" t="s">
        <v>5011</v>
      </c>
      <c r="Z846" t="s">
        <v>5498</v>
      </c>
      <c r="AA846" t="s">
        <v>4962</v>
      </c>
    </row>
    <row r="847" spans="1:27" x14ac:dyDescent="0.25">
      <c r="A847" t="s">
        <v>3035</v>
      </c>
      <c r="B847" s="8">
        <v>45983</v>
      </c>
      <c r="C847" t="s">
        <v>2961</v>
      </c>
      <c r="D847" t="s">
        <v>812</v>
      </c>
      <c r="E847" t="s">
        <v>427</v>
      </c>
      <c r="F847" t="s">
        <v>428</v>
      </c>
      <c r="G847">
        <v>1</v>
      </c>
      <c r="H847">
        <v>530.16</v>
      </c>
      <c r="I847">
        <v>20</v>
      </c>
      <c r="J847">
        <v>106.03</v>
      </c>
      <c r="K847">
        <v>487.75</v>
      </c>
      <c r="L847">
        <v>379.19</v>
      </c>
      <c r="M847">
        <v>108.56</v>
      </c>
      <c r="N847" t="s">
        <v>133</v>
      </c>
      <c r="O847" t="s">
        <v>24</v>
      </c>
      <c r="P847" t="s">
        <v>33</v>
      </c>
      <c r="Q847" s="9">
        <v>0.70763888888888893</v>
      </c>
      <c r="R847" t="s">
        <v>27</v>
      </c>
      <c r="S847" t="s">
        <v>4770</v>
      </c>
      <c r="T847" t="s">
        <v>4752</v>
      </c>
      <c r="U847">
        <v>530.16</v>
      </c>
      <c r="V847" t="s">
        <v>5830</v>
      </c>
      <c r="W847" t="s">
        <v>4964</v>
      </c>
      <c r="X847" t="s">
        <v>5116</v>
      </c>
      <c r="Y847" t="s">
        <v>4970</v>
      </c>
      <c r="Z847" t="s">
        <v>5117</v>
      </c>
      <c r="AA847" t="s">
        <v>4962</v>
      </c>
    </row>
    <row r="848" spans="1:27" x14ac:dyDescent="0.25">
      <c r="A848" t="s">
        <v>3365</v>
      </c>
      <c r="B848" s="8">
        <v>45983</v>
      </c>
      <c r="C848" t="s">
        <v>146</v>
      </c>
      <c r="D848" t="s">
        <v>1010</v>
      </c>
      <c r="E848" t="s">
        <v>700</v>
      </c>
      <c r="F848" t="s">
        <v>1481</v>
      </c>
      <c r="G848">
        <v>4</v>
      </c>
      <c r="H848">
        <v>261.55</v>
      </c>
      <c r="I848">
        <v>5</v>
      </c>
      <c r="J848">
        <v>52.31</v>
      </c>
      <c r="K848">
        <v>1142.97</v>
      </c>
      <c r="L848">
        <v>860.12</v>
      </c>
      <c r="M848">
        <v>282.85000000000002</v>
      </c>
      <c r="N848" t="s">
        <v>40</v>
      </c>
      <c r="O848" t="s">
        <v>24</v>
      </c>
      <c r="P848" t="s">
        <v>25</v>
      </c>
      <c r="Q848" s="9">
        <v>0.7416666666666667</v>
      </c>
      <c r="R848" t="s">
        <v>27</v>
      </c>
      <c r="S848" t="s">
        <v>4821</v>
      </c>
      <c r="T848" t="s">
        <v>4805</v>
      </c>
      <c r="U848">
        <v>261.55</v>
      </c>
      <c r="V848" t="s">
        <v>5737</v>
      </c>
      <c r="W848" t="s">
        <v>4968</v>
      </c>
      <c r="X848" t="s">
        <v>5230</v>
      </c>
      <c r="Y848" t="s">
        <v>4960</v>
      </c>
      <c r="Z848" t="s">
        <v>5231</v>
      </c>
      <c r="AA848" t="s">
        <v>5060</v>
      </c>
    </row>
    <row r="849" spans="1:27" x14ac:dyDescent="0.25">
      <c r="A849" t="s">
        <v>3390</v>
      </c>
      <c r="B849" s="8">
        <v>45983</v>
      </c>
      <c r="C849" t="s">
        <v>3225</v>
      </c>
      <c r="D849" t="s">
        <v>237</v>
      </c>
      <c r="E849" t="s">
        <v>327</v>
      </c>
      <c r="F849" t="s">
        <v>328</v>
      </c>
      <c r="G849">
        <v>5</v>
      </c>
      <c r="H849">
        <v>541.35</v>
      </c>
      <c r="I849">
        <v>5</v>
      </c>
      <c r="J849">
        <v>135.34</v>
      </c>
      <c r="K849">
        <v>2957.12</v>
      </c>
      <c r="L849">
        <v>1682</v>
      </c>
      <c r="M849">
        <v>1275.1199999999999</v>
      </c>
      <c r="N849" t="s">
        <v>133</v>
      </c>
      <c r="O849" t="s">
        <v>24</v>
      </c>
      <c r="P849" t="s">
        <v>25</v>
      </c>
      <c r="Q849" s="9">
        <v>0.65902777777777777</v>
      </c>
      <c r="R849" t="s">
        <v>27</v>
      </c>
      <c r="S849" t="s">
        <v>4670</v>
      </c>
      <c r="T849" t="s">
        <v>4636</v>
      </c>
      <c r="U849">
        <v>541.35</v>
      </c>
      <c r="V849" t="s">
        <v>5781</v>
      </c>
      <c r="W849" t="s">
        <v>4968</v>
      </c>
      <c r="X849" t="s">
        <v>5215</v>
      </c>
      <c r="Y849" t="s">
        <v>4960</v>
      </c>
      <c r="Z849" t="s">
        <v>5216</v>
      </c>
      <c r="AA849" t="s">
        <v>4962</v>
      </c>
    </row>
    <row r="850" spans="1:27" x14ac:dyDescent="0.25">
      <c r="A850" t="s">
        <v>3400</v>
      </c>
      <c r="B850" s="8">
        <v>45983</v>
      </c>
      <c r="C850" t="s">
        <v>3202</v>
      </c>
      <c r="D850" t="s">
        <v>308</v>
      </c>
      <c r="E850" t="s">
        <v>1893</v>
      </c>
      <c r="F850" t="s">
        <v>2601</v>
      </c>
      <c r="G850">
        <v>8</v>
      </c>
      <c r="H850">
        <v>495.59</v>
      </c>
      <c r="I850">
        <v>20</v>
      </c>
      <c r="J850">
        <v>792.94</v>
      </c>
      <c r="K850">
        <v>3647.55</v>
      </c>
      <c r="L850">
        <v>2263.04</v>
      </c>
      <c r="M850">
        <v>1384.51</v>
      </c>
      <c r="N850" t="s">
        <v>133</v>
      </c>
      <c r="O850" t="s">
        <v>24</v>
      </c>
      <c r="P850" t="s">
        <v>25</v>
      </c>
      <c r="Q850" s="9">
        <v>0.68263888888888891</v>
      </c>
      <c r="R850" t="s">
        <v>27</v>
      </c>
      <c r="S850" t="s">
        <v>4660</v>
      </c>
      <c r="T850" t="s">
        <v>4636</v>
      </c>
      <c r="U850">
        <v>455.79</v>
      </c>
      <c r="V850" t="s">
        <v>5528</v>
      </c>
      <c r="W850" t="s">
        <v>4958</v>
      </c>
      <c r="X850" t="s">
        <v>5286</v>
      </c>
      <c r="Y850" t="s">
        <v>4966</v>
      </c>
      <c r="Z850" t="s">
        <v>5269</v>
      </c>
      <c r="AA850" t="s">
        <v>4992</v>
      </c>
    </row>
    <row r="851" spans="1:27" x14ac:dyDescent="0.25">
      <c r="A851" t="s">
        <v>3536</v>
      </c>
      <c r="B851" s="8">
        <v>45983</v>
      </c>
      <c r="C851" t="s">
        <v>1051</v>
      </c>
      <c r="D851" t="s">
        <v>226</v>
      </c>
      <c r="E851" t="s">
        <v>2478</v>
      </c>
      <c r="F851" t="s">
        <v>3537</v>
      </c>
      <c r="G851">
        <v>3</v>
      </c>
      <c r="H851">
        <v>318.62</v>
      </c>
      <c r="I851">
        <v>20</v>
      </c>
      <c r="J851">
        <v>191.17</v>
      </c>
      <c r="K851">
        <v>879.39</v>
      </c>
      <c r="L851">
        <v>665.16</v>
      </c>
      <c r="M851">
        <v>214.23</v>
      </c>
      <c r="N851" t="s">
        <v>4971</v>
      </c>
      <c r="O851" t="s">
        <v>24</v>
      </c>
      <c r="P851" t="s">
        <v>25</v>
      </c>
      <c r="Q851" s="9">
        <v>0.87847222222222221</v>
      </c>
      <c r="R851" t="s">
        <v>27</v>
      </c>
      <c r="S851" t="s">
        <v>4786</v>
      </c>
      <c r="T851" t="s">
        <v>4776</v>
      </c>
      <c r="U851">
        <v>318.62</v>
      </c>
      <c r="V851" t="s">
        <v>5831</v>
      </c>
      <c r="W851" t="s">
        <v>4964</v>
      </c>
      <c r="X851" t="s">
        <v>5244</v>
      </c>
      <c r="Y851" t="s">
        <v>5007</v>
      </c>
      <c r="Z851" t="s">
        <v>5245</v>
      </c>
      <c r="AA851" t="s">
        <v>5060</v>
      </c>
    </row>
    <row r="852" spans="1:27" x14ac:dyDescent="0.25">
      <c r="A852" t="s">
        <v>3665</v>
      </c>
      <c r="B852" s="8">
        <v>45983</v>
      </c>
      <c r="C852" t="s">
        <v>3068</v>
      </c>
      <c r="D852" t="s">
        <v>124</v>
      </c>
      <c r="E852" t="s">
        <v>433</v>
      </c>
      <c r="F852" t="s">
        <v>434</v>
      </c>
      <c r="G852">
        <v>3</v>
      </c>
      <c r="H852">
        <v>421.08</v>
      </c>
      <c r="I852">
        <v>5</v>
      </c>
      <c r="J852">
        <v>63.16</v>
      </c>
      <c r="K852">
        <v>1380.09</v>
      </c>
      <c r="L852">
        <v>958.11</v>
      </c>
      <c r="M852">
        <v>421.98</v>
      </c>
      <c r="N852" t="s">
        <v>68</v>
      </c>
      <c r="O852" t="s">
        <v>345</v>
      </c>
      <c r="P852" t="s">
        <v>25</v>
      </c>
      <c r="Q852" s="9">
        <v>0.66736111111111107</v>
      </c>
      <c r="R852" t="s">
        <v>27</v>
      </c>
      <c r="S852" t="s">
        <v>4697</v>
      </c>
      <c r="T852" t="s">
        <v>4672</v>
      </c>
      <c r="U852">
        <v>397.22</v>
      </c>
      <c r="V852" t="s">
        <v>5568</v>
      </c>
      <c r="W852" t="s">
        <v>4958</v>
      </c>
      <c r="X852" t="s">
        <v>5832</v>
      </c>
      <c r="Y852" t="s">
        <v>4966</v>
      </c>
      <c r="Z852" t="s">
        <v>5544</v>
      </c>
      <c r="AA852" t="s">
        <v>5060</v>
      </c>
    </row>
    <row r="853" spans="1:27" x14ac:dyDescent="0.25">
      <c r="A853" t="s">
        <v>3938</v>
      </c>
      <c r="B853" s="8">
        <v>45983</v>
      </c>
      <c r="C853" t="s">
        <v>1496</v>
      </c>
      <c r="D853" t="s">
        <v>101</v>
      </c>
      <c r="E853" t="s">
        <v>709</v>
      </c>
      <c r="F853" t="s">
        <v>710</v>
      </c>
      <c r="G853">
        <v>7</v>
      </c>
      <c r="H853">
        <v>465.57</v>
      </c>
      <c r="I853">
        <v>0</v>
      </c>
      <c r="J853">
        <v>0</v>
      </c>
      <c r="K853">
        <v>3747.84</v>
      </c>
      <c r="L853">
        <v>2461.41</v>
      </c>
      <c r="M853">
        <v>1286.43</v>
      </c>
      <c r="N853" t="s">
        <v>68</v>
      </c>
      <c r="O853" t="s">
        <v>24</v>
      </c>
      <c r="P853" t="s">
        <v>33</v>
      </c>
      <c r="Q853" s="9">
        <v>0.76249999999999996</v>
      </c>
      <c r="R853" t="s">
        <v>27</v>
      </c>
      <c r="S853" t="s">
        <v>4676</v>
      </c>
      <c r="T853" t="s">
        <v>4672</v>
      </c>
      <c r="U853">
        <v>434.65</v>
      </c>
      <c r="V853" t="s">
        <v>5123</v>
      </c>
      <c r="W853" t="s">
        <v>4958</v>
      </c>
      <c r="X853" t="s">
        <v>5313</v>
      </c>
      <c r="Y853" t="s">
        <v>4960</v>
      </c>
      <c r="Z853" t="s">
        <v>5314</v>
      </c>
      <c r="AA853" t="s">
        <v>5060</v>
      </c>
    </row>
    <row r="854" spans="1:27" x14ac:dyDescent="0.25">
      <c r="A854" t="s">
        <v>4009</v>
      </c>
      <c r="B854" s="8">
        <v>45983</v>
      </c>
      <c r="C854" t="s">
        <v>1258</v>
      </c>
      <c r="D854" t="s">
        <v>2670</v>
      </c>
      <c r="E854" t="s">
        <v>1233</v>
      </c>
      <c r="F854" t="s">
        <v>929</v>
      </c>
      <c r="G854">
        <v>6</v>
      </c>
      <c r="H854">
        <v>571.44000000000005</v>
      </c>
      <c r="I854">
        <v>15</v>
      </c>
      <c r="J854">
        <v>514.29999999999995</v>
      </c>
      <c r="K854">
        <v>3351.49</v>
      </c>
      <c r="L854">
        <v>2387.52</v>
      </c>
      <c r="M854">
        <v>963.97</v>
      </c>
      <c r="N854" t="s">
        <v>23</v>
      </c>
      <c r="O854" t="s">
        <v>24</v>
      </c>
      <c r="P854" t="s">
        <v>33</v>
      </c>
      <c r="Q854" s="9">
        <v>0.89513888888888893</v>
      </c>
      <c r="R854" t="s">
        <v>27</v>
      </c>
      <c r="S854" t="s">
        <v>4914</v>
      </c>
      <c r="T854" t="s">
        <v>4908</v>
      </c>
      <c r="U854">
        <v>519.78</v>
      </c>
      <c r="V854" t="s">
        <v>5833</v>
      </c>
      <c r="W854" t="s">
        <v>4958</v>
      </c>
      <c r="X854" t="s">
        <v>5289</v>
      </c>
      <c r="Y854" t="s">
        <v>4970</v>
      </c>
      <c r="Z854" t="s">
        <v>5290</v>
      </c>
      <c r="AA854" t="s">
        <v>4962</v>
      </c>
    </row>
    <row r="855" spans="1:27" x14ac:dyDescent="0.25">
      <c r="A855" t="s">
        <v>4318</v>
      </c>
      <c r="B855" s="8">
        <v>45983</v>
      </c>
      <c r="C855" t="s">
        <v>3569</v>
      </c>
      <c r="D855" t="s">
        <v>237</v>
      </c>
      <c r="E855" t="s">
        <v>877</v>
      </c>
      <c r="F855" t="s">
        <v>878</v>
      </c>
      <c r="G855">
        <v>4</v>
      </c>
      <c r="H855">
        <v>541.35</v>
      </c>
      <c r="I855">
        <v>15</v>
      </c>
      <c r="J855">
        <v>324.81</v>
      </c>
      <c r="K855">
        <v>2116.6799999999998</v>
      </c>
      <c r="L855">
        <v>1345.6</v>
      </c>
      <c r="M855">
        <v>771.08</v>
      </c>
      <c r="N855" t="s">
        <v>4971</v>
      </c>
      <c r="O855" t="s">
        <v>24</v>
      </c>
      <c r="P855" t="s">
        <v>55</v>
      </c>
      <c r="Q855" s="9">
        <v>0.69722222222222219</v>
      </c>
      <c r="R855" t="s">
        <v>27</v>
      </c>
      <c r="S855" t="s">
        <v>4670</v>
      </c>
      <c r="T855" t="s">
        <v>4636</v>
      </c>
      <c r="U855">
        <v>541.35</v>
      </c>
      <c r="V855" t="s">
        <v>5736</v>
      </c>
      <c r="W855" t="s">
        <v>4964</v>
      </c>
      <c r="X855" t="s">
        <v>5391</v>
      </c>
      <c r="Y855" t="s">
        <v>4960</v>
      </c>
      <c r="Z855" t="s">
        <v>5392</v>
      </c>
      <c r="AA855" t="s">
        <v>5060</v>
      </c>
    </row>
    <row r="856" spans="1:27" x14ac:dyDescent="0.25">
      <c r="A856" t="s">
        <v>4476</v>
      </c>
      <c r="B856" s="8">
        <v>45983</v>
      </c>
      <c r="C856" t="s">
        <v>2332</v>
      </c>
      <c r="D856" t="s">
        <v>176</v>
      </c>
      <c r="E856" t="s">
        <v>623</v>
      </c>
      <c r="F856" t="s">
        <v>742</v>
      </c>
      <c r="G856">
        <v>7</v>
      </c>
      <c r="H856">
        <v>397.16</v>
      </c>
      <c r="I856">
        <v>0</v>
      </c>
      <c r="J856">
        <v>0</v>
      </c>
      <c r="K856">
        <v>3197.14</v>
      </c>
      <c r="L856">
        <v>2123.87</v>
      </c>
      <c r="M856">
        <v>1073.27</v>
      </c>
      <c r="N856" t="s">
        <v>47</v>
      </c>
      <c r="O856" t="s">
        <v>24</v>
      </c>
      <c r="P856" t="s">
        <v>25</v>
      </c>
      <c r="Q856" s="9">
        <v>0.86805555555555558</v>
      </c>
      <c r="R856" t="s">
        <v>27</v>
      </c>
      <c r="S856" t="s">
        <v>4860</v>
      </c>
      <c r="T856" t="s">
        <v>4847</v>
      </c>
      <c r="U856">
        <v>355.64</v>
      </c>
      <c r="V856" t="s">
        <v>5208</v>
      </c>
      <c r="W856" t="s">
        <v>4958</v>
      </c>
      <c r="X856" t="s">
        <v>5198</v>
      </c>
      <c r="Y856" t="s">
        <v>4960</v>
      </c>
      <c r="Z856" t="s">
        <v>5196</v>
      </c>
      <c r="AA856" t="s">
        <v>4962</v>
      </c>
    </row>
    <row r="857" spans="1:27" x14ac:dyDescent="0.25">
      <c r="A857" t="s">
        <v>1047</v>
      </c>
      <c r="B857" s="8">
        <v>45982</v>
      </c>
      <c r="C857" t="s">
        <v>1048</v>
      </c>
      <c r="D857" t="s">
        <v>176</v>
      </c>
      <c r="E857" t="s">
        <v>816</v>
      </c>
      <c r="F857" t="s">
        <v>817</v>
      </c>
      <c r="G857">
        <v>3</v>
      </c>
      <c r="H857">
        <v>355.64</v>
      </c>
      <c r="I857">
        <v>5</v>
      </c>
      <c r="J857">
        <v>53.35</v>
      </c>
      <c r="K857">
        <v>1013.57</v>
      </c>
      <c r="L857">
        <v>910.23</v>
      </c>
      <c r="M857">
        <v>103.34</v>
      </c>
      <c r="N857" t="s">
        <v>40</v>
      </c>
      <c r="O857" t="s">
        <v>24</v>
      </c>
      <c r="P857" t="s">
        <v>25</v>
      </c>
      <c r="Q857" s="9">
        <v>0.75208333333333333</v>
      </c>
      <c r="R857" t="s">
        <v>49</v>
      </c>
      <c r="S857" t="s">
        <v>4860</v>
      </c>
      <c r="T857" t="s">
        <v>4847</v>
      </c>
      <c r="U857">
        <v>355.64</v>
      </c>
      <c r="V857" t="s">
        <v>5785</v>
      </c>
      <c r="W857" t="s">
        <v>4964</v>
      </c>
      <c r="X857" t="s">
        <v>5730</v>
      </c>
      <c r="Y857" t="s">
        <v>4970</v>
      </c>
      <c r="Z857" t="s">
        <v>5094</v>
      </c>
      <c r="AA857" t="s">
        <v>4962</v>
      </c>
    </row>
    <row r="858" spans="1:27" x14ac:dyDescent="0.25">
      <c r="A858" t="s">
        <v>2316</v>
      </c>
      <c r="B858" s="8">
        <v>45982</v>
      </c>
      <c r="C858" t="s">
        <v>2317</v>
      </c>
      <c r="D858" t="s">
        <v>1329</v>
      </c>
      <c r="E858" t="s">
        <v>53</v>
      </c>
      <c r="F858" t="s">
        <v>2318</v>
      </c>
      <c r="G858">
        <v>4</v>
      </c>
      <c r="H858">
        <v>55.81</v>
      </c>
      <c r="I858">
        <v>0</v>
      </c>
      <c r="J858">
        <v>0</v>
      </c>
      <c r="K858">
        <v>223.24</v>
      </c>
      <c r="L858">
        <v>179.84</v>
      </c>
      <c r="M858">
        <v>43.4</v>
      </c>
      <c r="N858" t="s">
        <v>68</v>
      </c>
      <c r="O858" t="s">
        <v>24</v>
      </c>
      <c r="P858" t="s">
        <v>33</v>
      </c>
      <c r="Q858" s="9">
        <v>0.45763888888888887</v>
      </c>
      <c r="R858" t="s">
        <v>49</v>
      </c>
      <c r="S858" t="s">
        <v>4826</v>
      </c>
      <c r="T858" t="s">
        <v>4805</v>
      </c>
      <c r="U858">
        <v>55.81</v>
      </c>
      <c r="V858" t="s">
        <v>5292</v>
      </c>
      <c r="W858" t="s">
        <v>4968</v>
      </c>
      <c r="X858" t="s">
        <v>5225</v>
      </c>
      <c r="Y858" t="s">
        <v>5011</v>
      </c>
      <c r="Z858" t="s">
        <v>5059</v>
      </c>
      <c r="AA858" t="s">
        <v>5060</v>
      </c>
    </row>
    <row r="859" spans="1:27" x14ac:dyDescent="0.25">
      <c r="A859" t="s">
        <v>2700</v>
      </c>
      <c r="B859" s="8">
        <v>45982</v>
      </c>
      <c r="C859" t="s">
        <v>935</v>
      </c>
      <c r="D859" t="s">
        <v>302</v>
      </c>
      <c r="E859" t="s">
        <v>1180</v>
      </c>
      <c r="F859" t="s">
        <v>2612</v>
      </c>
      <c r="G859">
        <v>3</v>
      </c>
      <c r="H859">
        <v>343.56</v>
      </c>
      <c r="I859">
        <v>15</v>
      </c>
      <c r="J859">
        <v>154.6</v>
      </c>
      <c r="K859">
        <v>876.08</v>
      </c>
      <c r="L859">
        <v>648.96</v>
      </c>
      <c r="M859">
        <v>227.12</v>
      </c>
      <c r="N859" t="s">
        <v>68</v>
      </c>
      <c r="O859" t="s">
        <v>24</v>
      </c>
      <c r="P859" t="s">
        <v>55</v>
      </c>
      <c r="Q859" s="9">
        <v>0.71527777777777779</v>
      </c>
      <c r="R859" t="s">
        <v>49</v>
      </c>
      <c r="S859" t="s">
        <v>4655</v>
      </c>
      <c r="T859" t="s">
        <v>4636</v>
      </c>
      <c r="U859">
        <v>343.56</v>
      </c>
      <c r="V859" t="s">
        <v>5261</v>
      </c>
      <c r="W859" t="s">
        <v>4968</v>
      </c>
      <c r="X859" t="s">
        <v>5304</v>
      </c>
      <c r="Y859" t="s">
        <v>4966</v>
      </c>
      <c r="Z859" t="s">
        <v>5087</v>
      </c>
      <c r="AA859" t="s">
        <v>4962</v>
      </c>
    </row>
    <row r="860" spans="1:27" x14ac:dyDescent="0.25">
      <c r="A860" t="s">
        <v>3357</v>
      </c>
      <c r="B860" s="8">
        <v>45982</v>
      </c>
      <c r="C860" t="s">
        <v>1665</v>
      </c>
      <c r="D860" t="s">
        <v>856</v>
      </c>
      <c r="E860" t="s">
        <v>415</v>
      </c>
      <c r="F860" t="s">
        <v>1917</v>
      </c>
      <c r="G860">
        <v>4</v>
      </c>
      <c r="H860">
        <v>275.70999999999998</v>
      </c>
      <c r="I860">
        <v>20</v>
      </c>
      <c r="J860">
        <v>220.57</v>
      </c>
      <c r="K860">
        <v>882.27</v>
      </c>
      <c r="L860">
        <v>825.2</v>
      </c>
      <c r="M860">
        <v>57.07</v>
      </c>
      <c r="N860" t="s">
        <v>47</v>
      </c>
      <c r="O860" t="s">
        <v>24</v>
      </c>
      <c r="P860" t="s">
        <v>25</v>
      </c>
      <c r="Q860" s="9">
        <v>0.73055555555555551</v>
      </c>
      <c r="R860" t="s">
        <v>49</v>
      </c>
      <c r="S860" t="s">
        <v>4825</v>
      </c>
      <c r="T860" t="s">
        <v>4805</v>
      </c>
      <c r="U860">
        <v>275.70999999999998</v>
      </c>
      <c r="V860" t="s">
        <v>5749</v>
      </c>
      <c r="W860" t="s">
        <v>4968</v>
      </c>
      <c r="X860" t="s">
        <v>5145</v>
      </c>
      <c r="Y860" t="s">
        <v>4966</v>
      </c>
      <c r="Z860" t="s">
        <v>5175</v>
      </c>
      <c r="AA860" t="s">
        <v>4962</v>
      </c>
    </row>
    <row r="861" spans="1:27" x14ac:dyDescent="0.25">
      <c r="A861" t="s">
        <v>3972</v>
      </c>
      <c r="B861" s="8">
        <v>45982</v>
      </c>
      <c r="C861" t="s">
        <v>1945</v>
      </c>
      <c r="D861" t="s">
        <v>2768</v>
      </c>
      <c r="E861" t="s">
        <v>72</v>
      </c>
      <c r="F861" t="s">
        <v>1986</v>
      </c>
      <c r="G861">
        <v>4</v>
      </c>
      <c r="H861">
        <v>396.24</v>
      </c>
      <c r="I861">
        <v>0</v>
      </c>
      <c r="J861">
        <v>0</v>
      </c>
      <c r="K861">
        <v>1584.96</v>
      </c>
      <c r="L861">
        <v>1131.96</v>
      </c>
      <c r="M861">
        <v>453</v>
      </c>
      <c r="N861" t="s">
        <v>133</v>
      </c>
      <c r="O861" t="s">
        <v>24</v>
      </c>
      <c r="P861" t="s">
        <v>25</v>
      </c>
      <c r="Q861" s="9">
        <v>0.67291666666666672</v>
      </c>
      <c r="R861" t="s">
        <v>49</v>
      </c>
      <c r="S861" t="s">
        <v>4942</v>
      </c>
      <c r="T861" t="s">
        <v>4930</v>
      </c>
      <c r="U861">
        <v>367.25</v>
      </c>
      <c r="V861" t="s">
        <v>5734</v>
      </c>
      <c r="W861" t="s">
        <v>4958</v>
      </c>
      <c r="X861" t="s">
        <v>5030</v>
      </c>
      <c r="Y861" t="s">
        <v>4960</v>
      </c>
      <c r="Z861" t="s">
        <v>5031</v>
      </c>
      <c r="AA861" t="s">
        <v>4962</v>
      </c>
    </row>
    <row r="862" spans="1:27" x14ac:dyDescent="0.25">
      <c r="A862" t="s">
        <v>3995</v>
      </c>
      <c r="B862" s="8">
        <v>45982</v>
      </c>
      <c r="C862" t="s">
        <v>1948</v>
      </c>
      <c r="D862" t="s">
        <v>119</v>
      </c>
      <c r="E862" t="s">
        <v>681</v>
      </c>
      <c r="F862" t="s">
        <v>2194</v>
      </c>
      <c r="G862">
        <v>3</v>
      </c>
      <c r="H862">
        <v>141.82</v>
      </c>
      <c r="I862">
        <v>0</v>
      </c>
      <c r="J862">
        <v>0</v>
      </c>
      <c r="K862">
        <v>425.46</v>
      </c>
      <c r="L862">
        <v>347.73</v>
      </c>
      <c r="M862">
        <v>77.73</v>
      </c>
      <c r="N862" t="s">
        <v>68</v>
      </c>
      <c r="O862" t="s">
        <v>24</v>
      </c>
      <c r="P862" t="s">
        <v>25</v>
      </c>
      <c r="Q862" s="9">
        <v>0.43263888888888891</v>
      </c>
      <c r="R862" t="s">
        <v>49</v>
      </c>
      <c r="S862" t="s">
        <v>4722</v>
      </c>
      <c r="T862" t="s">
        <v>4703</v>
      </c>
      <c r="U862">
        <v>141.11000000000001</v>
      </c>
      <c r="V862" t="s">
        <v>5340</v>
      </c>
      <c r="W862" t="s">
        <v>4958</v>
      </c>
      <c r="X862" t="s">
        <v>5455</v>
      </c>
      <c r="Y862" t="s">
        <v>4970</v>
      </c>
      <c r="Z862" t="s">
        <v>5380</v>
      </c>
      <c r="AA862" t="s">
        <v>5060</v>
      </c>
    </row>
    <row r="863" spans="1:27" x14ac:dyDescent="0.25">
      <c r="A863" t="s">
        <v>4294</v>
      </c>
      <c r="B863" s="8">
        <v>45982</v>
      </c>
      <c r="C863" t="s">
        <v>3599</v>
      </c>
      <c r="D863" t="s">
        <v>119</v>
      </c>
      <c r="E863" t="s">
        <v>847</v>
      </c>
      <c r="F863" t="s">
        <v>848</v>
      </c>
      <c r="G863">
        <v>2</v>
      </c>
      <c r="H863">
        <v>141.11000000000001</v>
      </c>
      <c r="I863">
        <v>10</v>
      </c>
      <c r="J863">
        <v>28.22</v>
      </c>
      <c r="K863">
        <v>254</v>
      </c>
      <c r="L863">
        <v>231.82</v>
      </c>
      <c r="M863">
        <v>-382.91</v>
      </c>
      <c r="N863" t="s">
        <v>133</v>
      </c>
      <c r="O863" t="s">
        <v>24</v>
      </c>
      <c r="P863" t="s">
        <v>25</v>
      </c>
      <c r="Q863" s="9">
        <v>0.88541666666666663</v>
      </c>
      <c r="R863" t="s">
        <v>49</v>
      </c>
      <c r="S863" t="s">
        <v>4722</v>
      </c>
      <c r="T863" t="s">
        <v>4703</v>
      </c>
      <c r="U863">
        <v>141.11000000000001</v>
      </c>
      <c r="V863" t="s">
        <v>5834</v>
      </c>
      <c r="W863" t="s">
        <v>4964</v>
      </c>
      <c r="X863" t="s">
        <v>5107</v>
      </c>
      <c r="Y863" t="s">
        <v>4970</v>
      </c>
      <c r="Z863" t="s">
        <v>5108</v>
      </c>
      <c r="AA863" t="s">
        <v>5060</v>
      </c>
    </row>
    <row r="864" spans="1:27" x14ac:dyDescent="0.25">
      <c r="A864" t="s">
        <v>4424</v>
      </c>
      <c r="B864" s="8">
        <v>45982</v>
      </c>
      <c r="C864" t="s">
        <v>2187</v>
      </c>
      <c r="D864" t="s">
        <v>52</v>
      </c>
      <c r="E864" t="s">
        <v>380</v>
      </c>
      <c r="F864" t="s">
        <v>381</v>
      </c>
      <c r="G864">
        <v>4</v>
      </c>
      <c r="H864">
        <v>313.47000000000003</v>
      </c>
      <c r="I864">
        <v>10</v>
      </c>
      <c r="J864">
        <v>125.39</v>
      </c>
      <c r="K864">
        <v>1128.49</v>
      </c>
      <c r="L864">
        <v>984.48</v>
      </c>
      <c r="M864">
        <v>144.01</v>
      </c>
      <c r="N864" t="s">
        <v>4971</v>
      </c>
      <c r="O864" t="s">
        <v>24</v>
      </c>
      <c r="P864" t="s">
        <v>25</v>
      </c>
      <c r="Q864" s="9">
        <v>0.6479166666666667</v>
      </c>
      <c r="R864" t="s">
        <v>49</v>
      </c>
      <c r="S864" t="s">
        <v>4701</v>
      </c>
      <c r="T864" t="s">
        <v>4672</v>
      </c>
      <c r="U864">
        <v>313.47000000000003</v>
      </c>
      <c r="V864" t="s">
        <v>5039</v>
      </c>
      <c r="W864" t="s">
        <v>4964</v>
      </c>
      <c r="X864" t="s">
        <v>5075</v>
      </c>
      <c r="Y864" t="s">
        <v>4960</v>
      </c>
      <c r="Z864" t="s">
        <v>5076</v>
      </c>
      <c r="AA864" t="s">
        <v>4962</v>
      </c>
    </row>
    <row r="865" spans="1:27" x14ac:dyDescent="0.25">
      <c r="A865" t="s">
        <v>4593</v>
      </c>
      <c r="B865" s="8">
        <v>45982</v>
      </c>
      <c r="C865" t="s">
        <v>1863</v>
      </c>
      <c r="D865" t="s">
        <v>1156</v>
      </c>
      <c r="E865" t="s">
        <v>85</v>
      </c>
      <c r="F865" t="s">
        <v>292</v>
      </c>
      <c r="G865">
        <v>2</v>
      </c>
      <c r="H865">
        <v>147.72</v>
      </c>
      <c r="I865">
        <v>20</v>
      </c>
      <c r="J865">
        <v>59.09</v>
      </c>
      <c r="K865">
        <v>236.35</v>
      </c>
      <c r="L865">
        <v>218.42</v>
      </c>
      <c r="M865">
        <v>17.93</v>
      </c>
      <c r="N865" t="s">
        <v>23</v>
      </c>
      <c r="O865" t="s">
        <v>24</v>
      </c>
      <c r="P865" t="s">
        <v>33</v>
      </c>
      <c r="Q865" s="9">
        <v>0.70416666666666672</v>
      </c>
      <c r="R865" t="s">
        <v>49</v>
      </c>
      <c r="S865" t="s">
        <v>4755</v>
      </c>
      <c r="T865" t="s">
        <v>4752</v>
      </c>
      <c r="U865">
        <v>147.72</v>
      </c>
      <c r="V865" t="s">
        <v>5835</v>
      </c>
      <c r="W865" t="s">
        <v>4964</v>
      </c>
      <c r="X865" t="s">
        <v>5836</v>
      </c>
      <c r="Y865" t="s">
        <v>4966</v>
      </c>
      <c r="Z865" t="s">
        <v>5312</v>
      </c>
      <c r="AA865" t="s">
        <v>4962</v>
      </c>
    </row>
    <row r="866" spans="1:27" x14ac:dyDescent="0.25">
      <c r="A866" t="s">
        <v>463</v>
      </c>
      <c r="B866" s="8">
        <v>45981</v>
      </c>
      <c r="C866" t="s">
        <v>464</v>
      </c>
      <c r="D866" t="s">
        <v>20</v>
      </c>
      <c r="E866" t="s">
        <v>465</v>
      </c>
      <c r="F866" t="s">
        <v>466</v>
      </c>
      <c r="G866">
        <v>7</v>
      </c>
      <c r="H866">
        <v>456.66</v>
      </c>
      <c r="I866">
        <v>0</v>
      </c>
      <c r="J866">
        <v>0</v>
      </c>
      <c r="K866">
        <v>3196.62</v>
      </c>
      <c r="L866">
        <v>2237.48</v>
      </c>
      <c r="M866">
        <v>959.14</v>
      </c>
      <c r="N866" t="s">
        <v>133</v>
      </c>
      <c r="O866" t="s">
        <v>24</v>
      </c>
      <c r="P866" t="s">
        <v>25</v>
      </c>
      <c r="Q866" s="9">
        <v>0.78125</v>
      </c>
      <c r="R866" t="s">
        <v>49</v>
      </c>
      <c r="S866" t="s">
        <v>4928</v>
      </c>
      <c r="T866" t="s">
        <v>4908</v>
      </c>
      <c r="U866">
        <v>416.08</v>
      </c>
      <c r="V866" t="s">
        <v>5762</v>
      </c>
      <c r="W866" t="s">
        <v>4958</v>
      </c>
      <c r="X866" t="s">
        <v>4988</v>
      </c>
      <c r="Y866" t="s">
        <v>4966</v>
      </c>
      <c r="Z866" t="s">
        <v>4991</v>
      </c>
      <c r="AA866" t="s">
        <v>4992</v>
      </c>
    </row>
    <row r="867" spans="1:27" x14ac:dyDescent="0.25">
      <c r="A867" t="s">
        <v>3506</v>
      </c>
      <c r="B867" s="8">
        <v>45981</v>
      </c>
      <c r="C867" t="s">
        <v>2465</v>
      </c>
      <c r="D867" t="s">
        <v>176</v>
      </c>
      <c r="E867" t="s">
        <v>606</v>
      </c>
      <c r="F867" t="s">
        <v>630</v>
      </c>
      <c r="G867">
        <v>6</v>
      </c>
      <c r="H867">
        <v>404.27</v>
      </c>
      <c r="I867">
        <v>5</v>
      </c>
      <c r="J867">
        <v>121.28</v>
      </c>
      <c r="K867">
        <v>2304.34</v>
      </c>
      <c r="L867">
        <v>1820.46</v>
      </c>
      <c r="M867">
        <v>483.88</v>
      </c>
      <c r="N867" t="s">
        <v>4971</v>
      </c>
      <c r="O867" t="s">
        <v>24</v>
      </c>
      <c r="P867" t="s">
        <v>25</v>
      </c>
      <c r="Q867" s="9">
        <v>0.59375</v>
      </c>
      <c r="R867" t="s">
        <v>49</v>
      </c>
      <c r="S867" t="s">
        <v>4860</v>
      </c>
      <c r="T867" t="s">
        <v>4847</v>
      </c>
      <c r="U867">
        <v>355.64</v>
      </c>
      <c r="V867" t="s">
        <v>5352</v>
      </c>
      <c r="W867" t="s">
        <v>4958</v>
      </c>
      <c r="X867" t="s">
        <v>5695</v>
      </c>
      <c r="Y867" t="s">
        <v>4966</v>
      </c>
      <c r="Z867" t="s">
        <v>5696</v>
      </c>
      <c r="AA867" t="s">
        <v>5060</v>
      </c>
    </row>
    <row r="868" spans="1:27" x14ac:dyDescent="0.25">
      <c r="A868" t="s">
        <v>3775</v>
      </c>
      <c r="B868" s="8">
        <v>45981</v>
      </c>
      <c r="C868" t="s">
        <v>3617</v>
      </c>
      <c r="D868" t="s">
        <v>130</v>
      </c>
      <c r="E868" t="s">
        <v>1066</v>
      </c>
      <c r="F868" t="s">
        <v>1067</v>
      </c>
      <c r="G868">
        <v>5</v>
      </c>
      <c r="H868">
        <v>379.12</v>
      </c>
      <c r="I868">
        <v>5</v>
      </c>
      <c r="J868">
        <v>94.78</v>
      </c>
      <c r="K868">
        <v>1800.82</v>
      </c>
      <c r="L868">
        <v>1465.25</v>
      </c>
      <c r="M868">
        <v>335.57</v>
      </c>
      <c r="N868" t="s">
        <v>47</v>
      </c>
      <c r="O868" t="s">
        <v>24</v>
      </c>
      <c r="P868" t="s">
        <v>55</v>
      </c>
      <c r="Q868" s="9">
        <v>0.62361111111111112</v>
      </c>
      <c r="R868" t="s">
        <v>49</v>
      </c>
      <c r="S868" t="s">
        <v>4923</v>
      </c>
      <c r="T868" t="s">
        <v>4908</v>
      </c>
      <c r="U868">
        <v>379.12</v>
      </c>
      <c r="V868" t="s">
        <v>5837</v>
      </c>
      <c r="W868" t="s">
        <v>4968</v>
      </c>
      <c r="X868" t="s">
        <v>5119</v>
      </c>
      <c r="Y868" t="s">
        <v>4966</v>
      </c>
      <c r="Z868" t="s">
        <v>5120</v>
      </c>
      <c r="AA868" t="s">
        <v>4962</v>
      </c>
    </row>
    <row r="869" spans="1:27" x14ac:dyDescent="0.25">
      <c r="A869" t="s">
        <v>88</v>
      </c>
      <c r="B869" s="8">
        <v>45980</v>
      </c>
      <c r="D869" t="s">
        <v>89</v>
      </c>
      <c r="E869" t="s">
        <v>90</v>
      </c>
      <c r="F869" t="s">
        <v>91</v>
      </c>
      <c r="G869">
        <v>5</v>
      </c>
      <c r="H869">
        <v>42.05</v>
      </c>
      <c r="I869">
        <v>20</v>
      </c>
      <c r="J869">
        <v>42.05</v>
      </c>
      <c r="K869">
        <v>168.2</v>
      </c>
      <c r="L869">
        <v>162</v>
      </c>
      <c r="M869">
        <v>6.2</v>
      </c>
      <c r="N869" t="s">
        <v>4971</v>
      </c>
      <c r="O869" t="s">
        <v>24</v>
      </c>
      <c r="P869" t="s">
        <v>25</v>
      </c>
      <c r="Q869" s="9">
        <v>0.84027777777777779</v>
      </c>
      <c r="R869" t="s">
        <v>49</v>
      </c>
      <c r="S869" t="s">
        <v>4695</v>
      </c>
      <c r="T869" t="s">
        <v>4672</v>
      </c>
      <c r="U869">
        <v>38.659999999999997</v>
      </c>
      <c r="X869" t="s">
        <v>5467</v>
      </c>
      <c r="Y869" t="s">
        <v>4966</v>
      </c>
      <c r="Z869" t="s">
        <v>5468</v>
      </c>
      <c r="AA869" t="s">
        <v>4962</v>
      </c>
    </row>
    <row r="870" spans="1:27" x14ac:dyDescent="0.25">
      <c r="A870" t="s">
        <v>235</v>
      </c>
      <c r="B870" s="8">
        <v>45980</v>
      </c>
      <c r="C870" t="s">
        <v>236</v>
      </c>
      <c r="D870" t="s">
        <v>237</v>
      </c>
      <c r="E870" t="s">
        <v>238</v>
      </c>
      <c r="F870" t="s">
        <v>239</v>
      </c>
      <c r="G870">
        <v>3</v>
      </c>
      <c r="H870">
        <v>541.35</v>
      </c>
      <c r="I870">
        <v>20</v>
      </c>
      <c r="J870">
        <v>324.81</v>
      </c>
      <c r="K870">
        <v>1299.24</v>
      </c>
      <c r="L870">
        <v>1009.2</v>
      </c>
      <c r="M870">
        <v>290.04000000000002</v>
      </c>
      <c r="N870" t="s">
        <v>47</v>
      </c>
      <c r="O870" t="s">
        <v>24</v>
      </c>
      <c r="P870" t="s">
        <v>25</v>
      </c>
      <c r="Q870" s="9">
        <v>0.39513888888888887</v>
      </c>
      <c r="R870" t="s">
        <v>49</v>
      </c>
      <c r="S870" t="s">
        <v>4670</v>
      </c>
      <c r="T870" t="s">
        <v>4636</v>
      </c>
      <c r="U870">
        <v>541.35</v>
      </c>
      <c r="V870" t="s">
        <v>5171</v>
      </c>
      <c r="W870" t="s">
        <v>4964</v>
      </c>
      <c r="X870" t="s">
        <v>5015</v>
      </c>
      <c r="Y870" t="s">
        <v>4966</v>
      </c>
      <c r="Z870" t="s">
        <v>5073</v>
      </c>
      <c r="AA870" t="s">
        <v>4962</v>
      </c>
    </row>
    <row r="871" spans="1:27" x14ac:dyDescent="0.25">
      <c r="A871" t="s">
        <v>1770</v>
      </c>
      <c r="B871" s="8">
        <v>45980</v>
      </c>
      <c r="C871" t="s">
        <v>1771</v>
      </c>
      <c r="D871" t="s">
        <v>365</v>
      </c>
      <c r="E871" t="s">
        <v>1309</v>
      </c>
      <c r="F871" t="s">
        <v>1772</v>
      </c>
      <c r="G871">
        <v>1</v>
      </c>
      <c r="H871">
        <v>459.58</v>
      </c>
      <c r="I871">
        <v>0</v>
      </c>
      <c r="J871">
        <v>0</v>
      </c>
      <c r="K871">
        <v>459.58</v>
      </c>
      <c r="L871">
        <v>386.89</v>
      </c>
      <c r="M871">
        <v>72.69</v>
      </c>
      <c r="N871" t="s">
        <v>47</v>
      </c>
      <c r="O871" t="s">
        <v>24</v>
      </c>
      <c r="P871" t="s">
        <v>25</v>
      </c>
      <c r="Q871" s="9">
        <v>0.46875</v>
      </c>
      <c r="R871" t="s">
        <v>49</v>
      </c>
      <c r="S871" t="s">
        <v>4680</v>
      </c>
      <c r="T871" t="s">
        <v>4672</v>
      </c>
      <c r="U871">
        <v>459.58</v>
      </c>
      <c r="V871" t="s">
        <v>5838</v>
      </c>
      <c r="W871" t="s">
        <v>4964</v>
      </c>
      <c r="X871" t="s">
        <v>5839</v>
      </c>
      <c r="Y871" t="s">
        <v>4970</v>
      </c>
      <c r="Z871" t="s">
        <v>5212</v>
      </c>
      <c r="AA871" t="s">
        <v>4962</v>
      </c>
    </row>
    <row r="872" spans="1:27" x14ac:dyDescent="0.25">
      <c r="A872" t="s">
        <v>2000</v>
      </c>
      <c r="B872" s="8">
        <v>45980</v>
      </c>
      <c r="C872" t="s">
        <v>1769</v>
      </c>
      <c r="D872" t="s">
        <v>759</v>
      </c>
      <c r="E872" t="s">
        <v>1339</v>
      </c>
      <c r="F872" t="s">
        <v>2001</v>
      </c>
      <c r="G872">
        <v>4</v>
      </c>
      <c r="H872">
        <v>217.85</v>
      </c>
      <c r="I872">
        <v>0</v>
      </c>
      <c r="J872">
        <v>0</v>
      </c>
      <c r="K872">
        <v>871.4</v>
      </c>
      <c r="L872">
        <v>758.76</v>
      </c>
      <c r="M872">
        <v>112.64</v>
      </c>
      <c r="N872" t="s">
        <v>68</v>
      </c>
      <c r="O872" t="s">
        <v>24</v>
      </c>
      <c r="P872" t="s">
        <v>25</v>
      </c>
      <c r="Q872" s="9">
        <v>0.78472222222222221</v>
      </c>
      <c r="R872" t="s">
        <v>49</v>
      </c>
      <c r="S872" t="s">
        <v>4741</v>
      </c>
      <c r="T872" t="s">
        <v>4729</v>
      </c>
      <c r="U872">
        <v>217.85</v>
      </c>
      <c r="V872" t="s">
        <v>5532</v>
      </c>
      <c r="W872" t="s">
        <v>4968</v>
      </c>
      <c r="X872" t="s">
        <v>5791</v>
      </c>
      <c r="Y872" t="s">
        <v>4970</v>
      </c>
      <c r="Z872" t="s">
        <v>5792</v>
      </c>
      <c r="AA872" t="s">
        <v>4962</v>
      </c>
    </row>
    <row r="873" spans="1:27" x14ac:dyDescent="0.25">
      <c r="A873" t="s">
        <v>2407</v>
      </c>
      <c r="B873" s="8">
        <v>45980</v>
      </c>
      <c r="C873" t="s">
        <v>2255</v>
      </c>
      <c r="D873" t="s">
        <v>214</v>
      </c>
      <c r="E873" t="s">
        <v>950</v>
      </c>
      <c r="F873" t="s">
        <v>1399</v>
      </c>
      <c r="G873">
        <v>5</v>
      </c>
      <c r="H873">
        <v>147.97</v>
      </c>
      <c r="I873">
        <v>15</v>
      </c>
      <c r="J873">
        <v>110.98</v>
      </c>
      <c r="K873">
        <v>628.87</v>
      </c>
      <c r="L873">
        <v>564</v>
      </c>
      <c r="M873">
        <v>64.87</v>
      </c>
      <c r="N873" t="s">
        <v>47</v>
      </c>
      <c r="O873" t="s">
        <v>24</v>
      </c>
      <c r="P873" t="s">
        <v>25</v>
      </c>
      <c r="Q873" s="9">
        <v>0.81319444444444444</v>
      </c>
      <c r="R873" t="s">
        <v>49</v>
      </c>
      <c r="S873" t="s">
        <v>4764</v>
      </c>
      <c r="T873" t="s">
        <v>4752</v>
      </c>
      <c r="U873">
        <v>147.97</v>
      </c>
      <c r="V873" t="s">
        <v>5782</v>
      </c>
      <c r="W873" t="s">
        <v>4968</v>
      </c>
      <c r="X873" t="s">
        <v>5840</v>
      </c>
      <c r="Y873" t="s">
        <v>4966</v>
      </c>
      <c r="Z873" t="s">
        <v>5049</v>
      </c>
      <c r="AA873" t="s">
        <v>4962</v>
      </c>
    </row>
    <row r="874" spans="1:27" x14ac:dyDescent="0.25">
      <c r="A874" t="s">
        <v>2779</v>
      </c>
      <c r="B874" s="8">
        <v>45980</v>
      </c>
      <c r="C874" t="s">
        <v>2128</v>
      </c>
      <c r="D874" t="s">
        <v>714</v>
      </c>
      <c r="E874" t="s">
        <v>1109</v>
      </c>
      <c r="F874" t="s">
        <v>1110</v>
      </c>
      <c r="G874">
        <v>8</v>
      </c>
      <c r="H874">
        <v>182.89</v>
      </c>
      <c r="I874">
        <v>0</v>
      </c>
      <c r="J874">
        <v>0</v>
      </c>
      <c r="K874">
        <v>1463.12</v>
      </c>
      <c r="L874">
        <v>993.92</v>
      </c>
      <c r="M874">
        <v>469.2</v>
      </c>
      <c r="N874" t="s">
        <v>23</v>
      </c>
      <c r="O874" t="s">
        <v>24</v>
      </c>
      <c r="P874" t="s">
        <v>25</v>
      </c>
      <c r="Q874" s="9">
        <v>0.7729166666666667</v>
      </c>
      <c r="R874" t="s">
        <v>49</v>
      </c>
      <c r="S874" t="s">
        <v>4653</v>
      </c>
      <c r="T874" t="s">
        <v>4672</v>
      </c>
      <c r="U874">
        <v>161.03</v>
      </c>
      <c r="V874" t="s">
        <v>5665</v>
      </c>
      <c r="W874" t="s">
        <v>4958</v>
      </c>
      <c r="X874" t="s">
        <v>5104</v>
      </c>
      <c r="Y874" t="s">
        <v>4970</v>
      </c>
      <c r="Z874" t="s">
        <v>5105</v>
      </c>
      <c r="AA874" t="s">
        <v>4962</v>
      </c>
    </row>
    <row r="875" spans="1:27" x14ac:dyDescent="0.25">
      <c r="A875" t="s">
        <v>3572</v>
      </c>
      <c r="B875" s="8">
        <v>45980</v>
      </c>
      <c r="C875" t="s">
        <v>1452</v>
      </c>
      <c r="D875" t="s">
        <v>65</v>
      </c>
      <c r="E875" t="s">
        <v>209</v>
      </c>
      <c r="F875" t="s">
        <v>210</v>
      </c>
      <c r="G875">
        <v>5</v>
      </c>
      <c r="H875">
        <v>172.63</v>
      </c>
      <c r="I875">
        <v>0</v>
      </c>
      <c r="J875">
        <v>0</v>
      </c>
      <c r="K875">
        <v>863.15</v>
      </c>
      <c r="L875">
        <v>710</v>
      </c>
      <c r="M875">
        <v>153.15</v>
      </c>
      <c r="N875" t="s">
        <v>47</v>
      </c>
      <c r="O875" t="s">
        <v>24</v>
      </c>
      <c r="P875" t="s">
        <v>33</v>
      </c>
      <c r="Q875" s="9">
        <v>0.68958333333333333</v>
      </c>
      <c r="R875" t="s">
        <v>49</v>
      </c>
      <c r="S875" t="s">
        <v>4719</v>
      </c>
      <c r="T875" t="s">
        <v>4703</v>
      </c>
      <c r="U875">
        <v>172.63</v>
      </c>
      <c r="V875" t="s">
        <v>5803</v>
      </c>
      <c r="W875" t="s">
        <v>4968</v>
      </c>
      <c r="X875" t="s">
        <v>4973</v>
      </c>
      <c r="Y875" t="s">
        <v>4960</v>
      </c>
      <c r="Z875" t="s">
        <v>5067</v>
      </c>
      <c r="AA875" t="s">
        <v>4962</v>
      </c>
    </row>
    <row r="876" spans="1:27" x14ac:dyDescent="0.25">
      <c r="A876" t="s">
        <v>3879</v>
      </c>
      <c r="B876" s="8">
        <v>45980</v>
      </c>
      <c r="C876" t="s">
        <v>2394</v>
      </c>
      <c r="D876" t="s">
        <v>499</v>
      </c>
      <c r="E876" t="s">
        <v>600</v>
      </c>
      <c r="F876" t="s">
        <v>2803</v>
      </c>
      <c r="G876">
        <v>6</v>
      </c>
      <c r="H876">
        <v>416.57</v>
      </c>
      <c r="I876">
        <v>10</v>
      </c>
      <c r="J876">
        <v>249.94</v>
      </c>
      <c r="K876">
        <v>2249.48</v>
      </c>
      <c r="L876">
        <v>2084.8200000000002</v>
      </c>
      <c r="M876">
        <v>164.66</v>
      </c>
      <c r="N876" t="s">
        <v>133</v>
      </c>
      <c r="O876" t="s">
        <v>24</v>
      </c>
      <c r="P876" t="s">
        <v>25</v>
      </c>
      <c r="Q876" s="9">
        <v>0.77916666666666667</v>
      </c>
      <c r="R876" t="s">
        <v>49</v>
      </c>
      <c r="S876" t="s">
        <v>4816</v>
      </c>
      <c r="T876" t="s">
        <v>4847</v>
      </c>
      <c r="U876">
        <v>401.06</v>
      </c>
      <c r="V876" t="s">
        <v>5115</v>
      </c>
      <c r="W876" t="s">
        <v>4958</v>
      </c>
      <c r="X876" t="s">
        <v>5309</v>
      </c>
      <c r="Y876" t="s">
        <v>5018</v>
      </c>
      <c r="Z876" t="s">
        <v>5536</v>
      </c>
      <c r="AA876" t="s">
        <v>4962</v>
      </c>
    </row>
    <row r="877" spans="1:27" x14ac:dyDescent="0.25">
      <c r="A877" t="s">
        <v>4326</v>
      </c>
      <c r="B877" s="8">
        <v>45980</v>
      </c>
      <c r="C877" t="s">
        <v>181</v>
      </c>
      <c r="D877" t="s">
        <v>2958</v>
      </c>
      <c r="E877" t="s">
        <v>600</v>
      </c>
      <c r="F877" t="s">
        <v>178</v>
      </c>
      <c r="G877">
        <v>4</v>
      </c>
      <c r="H877">
        <v>434.28</v>
      </c>
      <c r="I877">
        <v>0</v>
      </c>
      <c r="J877">
        <v>0</v>
      </c>
      <c r="K877">
        <v>1737.12</v>
      </c>
      <c r="L877">
        <v>1257.04</v>
      </c>
      <c r="M877">
        <v>480.08</v>
      </c>
      <c r="N877" t="s">
        <v>47</v>
      </c>
      <c r="O877" t="s">
        <v>24</v>
      </c>
      <c r="P877" t="s">
        <v>55</v>
      </c>
      <c r="Q877" s="9">
        <v>0.80208333333333337</v>
      </c>
      <c r="R877" t="s">
        <v>49</v>
      </c>
      <c r="S877" t="s">
        <v>4813</v>
      </c>
      <c r="T877" t="s">
        <v>4805</v>
      </c>
      <c r="U877">
        <v>414.29</v>
      </c>
      <c r="V877" t="s">
        <v>5746</v>
      </c>
      <c r="W877" t="s">
        <v>4958</v>
      </c>
      <c r="X877" t="s">
        <v>5130</v>
      </c>
      <c r="Y877" t="s">
        <v>4966</v>
      </c>
      <c r="Z877" t="s">
        <v>5536</v>
      </c>
      <c r="AA877" t="s">
        <v>4962</v>
      </c>
    </row>
    <row r="878" spans="1:27" x14ac:dyDescent="0.25">
      <c r="A878" t="s">
        <v>288</v>
      </c>
      <c r="B878" s="8">
        <v>45979</v>
      </c>
      <c r="C878" t="s">
        <v>289</v>
      </c>
      <c r="D878" t="s">
        <v>290</v>
      </c>
      <c r="E878" t="s">
        <v>291</v>
      </c>
      <c r="F878" t="s">
        <v>292</v>
      </c>
      <c r="G878">
        <v>5</v>
      </c>
      <c r="H878">
        <v>230.98</v>
      </c>
      <c r="I878">
        <v>10</v>
      </c>
      <c r="J878">
        <v>115.49</v>
      </c>
      <c r="K878">
        <v>1039.4100000000001</v>
      </c>
      <c r="L878">
        <v>778.25</v>
      </c>
      <c r="M878">
        <v>261.16000000000003</v>
      </c>
      <c r="N878" t="s">
        <v>47</v>
      </c>
      <c r="O878" t="s">
        <v>24</v>
      </c>
      <c r="P878" t="s">
        <v>25</v>
      </c>
      <c r="Q878" s="9">
        <v>0.78611111111111109</v>
      </c>
      <c r="R878" t="s">
        <v>49</v>
      </c>
      <c r="S878" t="s">
        <v>4939</v>
      </c>
      <c r="T878" t="s">
        <v>4930</v>
      </c>
      <c r="U878">
        <v>210.36</v>
      </c>
      <c r="V878" t="s">
        <v>5118</v>
      </c>
      <c r="W878" t="s">
        <v>4958</v>
      </c>
      <c r="X878" t="s">
        <v>5836</v>
      </c>
      <c r="Y878" t="s">
        <v>4966</v>
      </c>
      <c r="Z878" t="s">
        <v>5131</v>
      </c>
      <c r="AA878" t="s">
        <v>4962</v>
      </c>
    </row>
    <row r="879" spans="1:27" x14ac:dyDescent="0.25">
      <c r="A879" t="s">
        <v>2291</v>
      </c>
      <c r="B879" s="8">
        <v>45979</v>
      </c>
      <c r="C879" t="s">
        <v>722</v>
      </c>
      <c r="D879" t="s">
        <v>113</v>
      </c>
      <c r="E879" t="s">
        <v>1059</v>
      </c>
      <c r="F879" t="s">
        <v>304</v>
      </c>
      <c r="G879">
        <v>6</v>
      </c>
      <c r="H879">
        <v>271.95999999999998</v>
      </c>
      <c r="I879">
        <v>0</v>
      </c>
      <c r="J879">
        <v>0</v>
      </c>
      <c r="K879">
        <v>1631.76</v>
      </c>
      <c r="L879">
        <v>1144.44</v>
      </c>
      <c r="M879">
        <v>487.32</v>
      </c>
      <c r="N879" t="s">
        <v>68</v>
      </c>
      <c r="O879" t="s">
        <v>24</v>
      </c>
      <c r="P879" t="s">
        <v>25</v>
      </c>
      <c r="Q879" s="9">
        <v>0.5805555555555556</v>
      </c>
      <c r="R879" t="s">
        <v>49</v>
      </c>
      <c r="S879" t="s">
        <v>4907</v>
      </c>
      <c r="T879" t="s">
        <v>4908</v>
      </c>
      <c r="U879">
        <v>253.11</v>
      </c>
      <c r="V879" t="s">
        <v>5822</v>
      </c>
      <c r="W879" t="s">
        <v>4958</v>
      </c>
      <c r="X879" t="s">
        <v>5101</v>
      </c>
      <c r="Y879" t="s">
        <v>4970</v>
      </c>
      <c r="Z879" t="s">
        <v>5099</v>
      </c>
      <c r="AA879" t="s">
        <v>5060</v>
      </c>
    </row>
    <row r="880" spans="1:27" x14ac:dyDescent="0.25">
      <c r="A880" t="s">
        <v>2841</v>
      </c>
      <c r="B880" s="8">
        <v>45979</v>
      </c>
      <c r="C880" t="s">
        <v>2458</v>
      </c>
      <c r="D880" t="s">
        <v>284</v>
      </c>
      <c r="E880" t="s">
        <v>232</v>
      </c>
      <c r="F880" t="s">
        <v>233</v>
      </c>
      <c r="G880">
        <v>6</v>
      </c>
      <c r="H880">
        <v>73.95</v>
      </c>
      <c r="I880">
        <v>5</v>
      </c>
      <c r="J880">
        <v>22.18</v>
      </c>
      <c r="K880">
        <v>421.52</v>
      </c>
      <c r="L880">
        <v>325.92</v>
      </c>
      <c r="M880">
        <v>95.6</v>
      </c>
      <c r="N880" t="s">
        <v>23</v>
      </c>
      <c r="O880" t="s">
        <v>24</v>
      </c>
      <c r="P880" t="s">
        <v>25</v>
      </c>
      <c r="Q880" s="9">
        <v>0.62569444444444444</v>
      </c>
      <c r="R880" t="s">
        <v>49</v>
      </c>
      <c r="S880" t="s">
        <v>4791</v>
      </c>
      <c r="T880" t="s">
        <v>4776</v>
      </c>
      <c r="U880">
        <v>42.16</v>
      </c>
      <c r="V880" t="s">
        <v>5632</v>
      </c>
      <c r="W880" t="s">
        <v>4958</v>
      </c>
      <c r="X880" t="s">
        <v>5081</v>
      </c>
      <c r="Y880" t="s">
        <v>4970</v>
      </c>
      <c r="Z880" t="s">
        <v>5079</v>
      </c>
      <c r="AA880" t="s">
        <v>4962</v>
      </c>
    </row>
    <row r="881" spans="1:27" x14ac:dyDescent="0.25">
      <c r="A881" t="s">
        <v>4366</v>
      </c>
      <c r="B881" s="8">
        <v>45979</v>
      </c>
      <c r="C881" t="s">
        <v>2441</v>
      </c>
      <c r="D881" t="s">
        <v>113</v>
      </c>
      <c r="E881" t="s">
        <v>400</v>
      </c>
      <c r="F881" t="s">
        <v>1223</v>
      </c>
      <c r="G881">
        <v>4</v>
      </c>
      <c r="H881">
        <v>253.11</v>
      </c>
      <c r="I881">
        <v>10</v>
      </c>
      <c r="J881">
        <v>101.24</v>
      </c>
      <c r="K881">
        <v>911.2</v>
      </c>
      <c r="L881">
        <v>762.96</v>
      </c>
      <c r="M881">
        <v>148.24</v>
      </c>
      <c r="N881" t="s">
        <v>4971</v>
      </c>
      <c r="O881" t="s">
        <v>24</v>
      </c>
      <c r="P881" t="s">
        <v>25</v>
      </c>
      <c r="Q881" s="9">
        <v>0.78333333333333333</v>
      </c>
      <c r="R881" t="s">
        <v>49</v>
      </c>
      <c r="S881" t="s">
        <v>4907</v>
      </c>
      <c r="T881" t="s">
        <v>4908</v>
      </c>
      <c r="U881">
        <v>253.11</v>
      </c>
      <c r="V881" t="s">
        <v>5389</v>
      </c>
      <c r="W881" t="s">
        <v>4968</v>
      </c>
      <c r="X881" t="s">
        <v>5326</v>
      </c>
      <c r="Y881" t="s">
        <v>4960</v>
      </c>
      <c r="Z881" t="s">
        <v>5003</v>
      </c>
      <c r="AA881" t="s">
        <v>4962</v>
      </c>
    </row>
    <row r="882" spans="1:27" x14ac:dyDescent="0.25">
      <c r="A882" t="s">
        <v>3919</v>
      </c>
      <c r="B882" s="8">
        <v>45978</v>
      </c>
      <c r="C882" t="s">
        <v>972</v>
      </c>
      <c r="D882" t="s">
        <v>384</v>
      </c>
      <c r="E882" t="s">
        <v>653</v>
      </c>
      <c r="F882" t="s">
        <v>1220</v>
      </c>
      <c r="G882">
        <v>3</v>
      </c>
      <c r="H882">
        <v>389.61</v>
      </c>
      <c r="I882">
        <v>10</v>
      </c>
      <c r="J882">
        <v>116.88</v>
      </c>
      <c r="K882">
        <v>1051.95</v>
      </c>
      <c r="L882">
        <v>1008.21</v>
      </c>
      <c r="M882">
        <v>43.74</v>
      </c>
      <c r="N882" t="s">
        <v>68</v>
      </c>
      <c r="O882" t="s">
        <v>24</v>
      </c>
      <c r="P882" t="s">
        <v>33</v>
      </c>
      <c r="Q882" s="9">
        <v>0.80486111111111114</v>
      </c>
      <c r="R882" t="s">
        <v>49</v>
      </c>
      <c r="S882" t="s">
        <v>4835</v>
      </c>
      <c r="T882" t="s">
        <v>4828</v>
      </c>
      <c r="U882">
        <v>389.61</v>
      </c>
      <c r="V882" t="s">
        <v>5475</v>
      </c>
      <c r="W882" t="s">
        <v>4964</v>
      </c>
      <c r="X882" t="s">
        <v>5450</v>
      </c>
      <c r="Y882" t="s">
        <v>5007</v>
      </c>
      <c r="Z882" t="s">
        <v>5451</v>
      </c>
      <c r="AA882" t="s">
        <v>4992</v>
      </c>
    </row>
    <row r="883" spans="1:27" x14ac:dyDescent="0.25">
      <c r="A883" t="s">
        <v>4397</v>
      </c>
      <c r="B883" s="8">
        <v>45978</v>
      </c>
      <c r="C883" t="s">
        <v>263</v>
      </c>
      <c r="D883" t="s">
        <v>101</v>
      </c>
      <c r="E883" t="s">
        <v>285</v>
      </c>
      <c r="F883" t="s">
        <v>667</v>
      </c>
      <c r="G883">
        <v>6</v>
      </c>
      <c r="H883">
        <v>469.45</v>
      </c>
      <c r="I883">
        <v>0</v>
      </c>
      <c r="J883">
        <v>0</v>
      </c>
      <c r="K883">
        <v>2816.7</v>
      </c>
      <c r="L883">
        <v>2109.7800000000002</v>
      </c>
      <c r="M883">
        <v>706.92</v>
      </c>
      <c r="N883" t="s">
        <v>47</v>
      </c>
      <c r="O883" t="s">
        <v>24</v>
      </c>
      <c r="P883" t="s">
        <v>33</v>
      </c>
      <c r="Q883" s="9">
        <v>0.48402777777777778</v>
      </c>
      <c r="R883" t="s">
        <v>49</v>
      </c>
      <c r="S883" t="s">
        <v>4676</v>
      </c>
      <c r="T883" t="s">
        <v>4672</v>
      </c>
      <c r="U883">
        <v>434.65</v>
      </c>
      <c r="V883" t="s">
        <v>5564</v>
      </c>
      <c r="W883" t="s">
        <v>4958</v>
      </c>
      <c r="X883" t="s">
        <v>5466</v>
      </c>
      <c r="Y883" t="s">
        <v>5007</v>
      </c>
      <c r="Z883" t="s">
        <v>5112</v>
      </c>
      <c r="AA883" t="s">
        <v>4962</v>
      </c>
    </row>
    <row r="884" spans="1:27" x14ac:dyDescent="0.25">
      <c r="A884" t="s">
        <v>603</v>
      </c>
      <c r="B884" s="8">
        <v>45977</v>
      </c>
      <c r="C884" t="s">
        <v>604</v>
      </c>
      <c r="D884" t="s">
        <v>605</v>
      </c>
      <c r="E884" t="s">
        <v>606</v>
      </c>
      <c r="F884" t="s">
        <v>607</v>
      </c>
      <c r="G884">
        <v>8</v>
      </c>
      <c r="H884">
        <v>84.09</v>
      </c>
      <c r="I884">
        <v>10</v>
      </c>
      <c r="J884">
        <v>67.27</v>
      </c>
      <c r="K884">
        <v>696.27</v>
      </c>
      <c r="L884">
        <v>497.12</v>
      </c>
      <c r="M884">
        <v>199.15</v>
      </c>
      <c r="N884" t="s">
        <v>40</v>
      </c>
      <c r="O884" t="s">
        <v>24</v>
      </c>
      <c r="P884" t="s">
        <v>25</v>
      </c>
      <c r="Q884" s="9">
        <v>0.88541666666666663</v>
      </c>
      <c r="R884" t="s">
        <v>27</v>
      </c>
      <c r="S884" t="s">
        <v>4851</v>
      </c>
      <c r="T884" t="s">
        <v>4847</v>
      </c>
      <c r="U884">
        <v>75.680000000000007</v>
      </c>
      <c r="V884" t="s">
        <v>5362</v>
      </c>
      <c r="W884" t="s">
        <v>4958</v>
      </c>
      <c r="X884" t="s">
        <v>5841</v>
      </c>
      <c r="Y884" t="s">
        <v>4970</v>
      </c>
      <c r="Z884" t="s">
        <v>5696</v>
      </c>
      <c r="AA884" t="s">
        <v>5060</v>
      </c>
    </row>
    <row r="885" spans="1:27" x14ac:dyDescent="0.25">
      <c r="A885" t="s">
        <v>758</v>
      </c>
      <c r="B885" s="8">
        <v>45977</v>
      </c>
      <c r="C885" t="s">
        <v>741</v>
      </c>
      <c r="D885" t="s">
        <v>759</v>
      </c>
      <c r="E885" t="s">
        <v>760</v>
      </c>
      <c r="F885" t="s">
        <v>761</v>
      </c>
      <c r="G885">
        <v>4</v>
      </c>
      <c r="H885">
        <v>217.85</v>
      </c>
      <c r="I885">
        <v>10</v>
      </c>
      <c r="J885">
        <v>87.14</v>
      </c>
      <c r="K885">
        <v>901.9</v>
      </c>
      <c r="L885">
        <v>758.76</v>
      </c>
      <c r="M885">
        <v>143.13999999999999</v>
      </c>
      <c r="N885" t="s">
        <v>23</v>
      </c>
      <c r="O885" t="s">
        <v>24</v>
      </c>
      <c r="P885" t="s">
        <v>55</v>
      </c>
      <c r="Q885" s="9">
        <v>0.90972222222222221</v>
      </c>
      <c r="R885" t="s">
        <v>27</v>
      </c>
      <c r="S885" t="s">
        <v>4741</v>
      </c>
      <c r="T885" t="s">
        <v>4729</v>
      </c>
      <c r="U885">
        <v>217.85</v>
      </c>
      <c r="V885" t="s">
        <v>5197</v>
      </c>
      <c r="W885" t="s">
        <v>4964</v>
      </c>
      <c r="X885" t="s">
        <v>5363</v>
      </c>
      <c r="Y885" t="s">
        <v>4970</v>
      </c>
      <c r="Z885" t="s">
        <v>5364</v>
      </c>
      <c r="AA885" t="s">
        <v>5060</v>
      </c>
    </row>
    <row r="886" spans="1:27" x14ac:dyDescent="0.25">
      <c r="A886" t="s">
        <v>1877</v>
      </c>
      <c r="B886" s="8">
        <v>45977</v>
      </c>
      <c r="C886" t="s">
        <v>1513</v>
      </c>
      <c r="D886" t="s">
        <v>1650</v>
      </c>
      <c r="E886" t="s">
        <v>238</v>
      </c>
      <c r="F886" t="s">
        <v>1878</v>
      </c>
      <c r="G886">
        <v>6</v>
      </c>
      <c r="H886">
        <v>243.38</v>
      </c>
      <c r="I886">
        <v>15</v>
      </c>
      <c r="J886">
        <v>219.04</v>
      </c>
      <c r="K886">
        <v>1427.43</v>
      </c>
      <c r="L886">
        <v>965.88</v>
      </c>
      <c r="M886">
        <v>461.55</v>
      </c>
      <c r="N886" t="s">
        <v>133</v>
      </c>
      <c r="O886" t="s">
        <v>24</v>
      </c>
      <c r="P886" t="s">
        <v>25</v>
      </c>
      <c r="Q886" s="9">
        <v>0.47499999999999998</v>
      </c>
      <c r="R886" t="s">
        <v>27</v>
      </c>
      <c r="S886" t="s">
        <v>4800</v>
      </c>
      <c r="T886" t="s">
        <v>4776</v>
      </c>
      <c r="U886">
        <v>232.2</v>
      </c>
      <c r="V886" t="s">
        <v>5750</v>
      </c>
      <c r="W886" t="s">
        <v>4958</v>
      </c>
      <c r="X886" t="s">
        <v>5689</v>
      </c>
      <c r="Y886" t="s">
        <v>4966</v>
      </c>
      <c r="Z886" t="s">
        <v>5073</v>
      </c>
      <c r="AA886" t="s">
        <v>4962</v>
      </c>
    </row>
    <row r="887" spans="1:27" x14ac:dyDescent="0.25">
      <c r="A887" t="s">
        <v>2727</v>
      </c>
      <c r="B887" s="8">
        <v>45977</v>
      </c>
      <c r="C887" t="s">
        <v>181</v>
      </c>
      <c r="D887" t="s">
        <v>389</v>
      </c>
      <c r="E887" t="s">
        <v>576</v>
      </c>
      <c r="F887" t="s">
        <v>1151</v>
      </c>
      <c r="G887">
        <v>8</v>
      </c>
      <c r="H887">
        <v>94.9</v>
      </c>
      <c r="I887">
        <v>0</v>
      </c>
      <c r="J887">
        <v>0</v>
      </c>
      <c r="K887">
        <v>873.08</v>
      </c>
      <c r="L887">
        <v>552.72</v>
      </c>
      <c r="M887">
        <v>320.36</v>
      </c>
      <c r="N887" t="s">
        <v>40</v>
      </c>
      <c r="O887" t="s">
        <v>24</v>
      </c>
      <c r="P887" t="s">
        <v>25</v>
      </c>
      <c r="Q887" s="9">
        <v>0.61736111111111114</v>
      </c>
      <c r="R887" t="s">
        <v>27</v>
      </c>
      <c r="S887" t="s">
        <v>4854</v>
      </c>
      <c r="T887" t="s">
        <v>4847</v>
      </c>
      <c r="U887">
        <v>83.13</v>
      </c>
      <c r="V887" t="s">
        <v>5746</v>
      </c>
      <c r="W887" t="s">
        <v>4958</v>
      </c>
      <c r="X887" t="s">
        <v>5490</v>
      </c>
      <c r="Y887" t="s">
        <v>4960</v>
      </c>
      <c r="Z887" t="s">
        <v>5220</v>
      </c>
      <c r="AA887" t="s">
        <v>5060</v>
      </c>
    </row>
    <row r="888" spans="1:27" x14ac:dyDescent="0.25">
      <c r="A888" t="s">
        <v>3096</v>
      </c>
      <c r="B888" s="8">
        <v>45977</v>
      </c>
      <c r="C888" t="s">
        <v>307</v>
      </c>
      <c r="D888" t="s">
        <v>499</v>
      </c>
      <c r="E888" t="s">
        <v>395</v>
      </c>
      <c r="F888" t="s">
        <v>951</v>
      </c>
      <c r="G888">
        <v>8</v>
      </c>
      <c r="H888">
        <v>435.18</v>
      </c>
      <c r="I888">
        <v>20</v>
      </c>
      <c r="J888">
        <v>696.29</v>
      </c>
      <c r="K888">
        <v>3202.92</v>
      </c>
      <c r="L888">
        <v>2779.76</v>
      </c>
      <c r="M888">
        <v>423.16</v>
      </c>
      <c r="N888" t="s">
        <v>47</v>
      </c>
      <c r="O888" t="s">
        <v>24</v>
      </c>
      <c r="P888" t="s">
        <v>55</v>
      </c>
      <c r="Q888" s="9">
        <v>0.57222222222222219</v>
      </c>
      <c r="R888" t="s">
        <v>27</v>
      </c>
      <c r="S888" t="s">
        <v>4816</v>
      </c>
      <c r="T888" t="s">
        <v>4847</v>
      </c>
      <c r="U888">
        <v>401.06</v>
      </c>
      <c r="V888" t="s">
        <v>5035</v>
      </c>
      <c r="W888" t="s">
        <v>4958</v>
      </c>
      <c r="X888" t="s">
        <v>5261</v>
      </c>
      <c r="Y888" t="s">
        <v>4970</v>
      </c>
      <c r="Z888" t="s">
        <v>5262</v>
      </c>
      <c r="AA888" t="s">
        <v>5060</v>
      </c>
    </row>
    <row r="889" spans="1:27" x14ac:dyDescent="0.25">
      <c r="A889" t="s">
        <v>3116</v>
      </c>
      <c r="B889" s="8">
        <v>45977</v>
      </c>
      <c r="C889" t="s">
        <v>770</v>
      </c>
      <c r="D889" t="s">
        <v>326</v>
      </c>
      <c r="E889" t="s">
        <v>270</v>
      </c>
      <c r="F889" t="s">
        <v>3117</v>
      </c>
      <c r="G889">
        <v>4</v>
      </c>
      <c r="H889">
        <v>400.33</v>
      </c>
      <c r="I889">
        <v>10</v>
      </c>
      <c r="J889">
        <v>160.13</v>
      </c>
      <c r="K889">
        <v>1657.37</v>
      </c>
      <c r="L889">
        <v>1363.6</v>
      </c>
      <c r="M889">
        <v>293.77</v>
      </c>
      <c r="N889" t="s">
        <v>133</v>
      </c>
      <c r="O889" t="s">
        <v>345</v>
      </c>
      <c r="P889" t="s">
        <v>33</v>
      </c>
      <c r="Q889" s="9">
        <v>0.75138888888888888</v>
      </c>
      <c r="R889" t="s">
        <v>27</v>
      </c>
      <c r="S889" t="s">
        <v>4859</v>
      </c>
      <c r="T889" t="s">
        <v>4847</v>
      </c>
      <c r="U889">
        <v>400.33</v>
      </c>
      <c r="V889" t="s">
        <v>5842</v>
      </c>
      <c r="W889" t="s">
        <v>4964</v>
      </c>
      <c r="X889" t="s">
        <v>5297</v>
      </c>
      <c r="Y889" t="s">
        <v>4960</v>
      </c>
      <c r="Z889" t="s">
        <v>5280</v>
      </c>
      <c r="AA889" t="s">
        <v>5060</v>
      </c>
    </row>
    <row r="890" spans="1:27" x14ac:dyDescent="0.25">
      <c r="A890" t="s">
        <v>3671</v>
      </c>
      <c r="B890" s="8">
        <v>45977</v>
      </c>
      <c r="C890" t="s">
        <v>693</v>
      </c>
      <c r="D890" t="s">
        <v>454</v>
      </c>
      <c r="E890" t="s">
        <v>887</v>
      </c>
      <c r="F890" t="s">
        <v>888</v>
      </c>
      <c r="G890">
        <v>5</v>
      </c>
      <c r="H890">
        <v>365.92</v>
      </c>
      <c r="I890">
        <v>10</v>
      </c>
      <c r="J890">
        <v>182.96</v>
      </c>
      <c r="K890">
        <v>1893.64</v>
      </c>
      <c r="L890">
        <v>1551.9</v>
      </c>
      <c r="M890">
        <v>341.74</v>
      </c>
      <c r="N890" t="s">
        <v>4971</v>
      </c>
      <c r="O890" t="s">
        <v>24</v>
      </c>
      <c r="P890" t="s">
        <v>55</v>
      </c>
      <c r="Q890" s="9">
        <v>0.46041666666666664</v>
      </c>
      <c r="R890" t="s">
        <v>27</v>
      </c>
      <c r="S890" t="s">
        <v>4853</v>
      </c>
      <c r="T890" t="s">
        <v>4847</v>
      </c>
      <c r="U890">
        <v>365.92</v>
      </c>
      <c r="V890" t="s">
        <v>5843</v>
      </c>
      <c r="W890" t="s">
        <v>4968</v>
      </c>
      <c r="X890" t="s">
        <v>5159</v>
      </c>
      <c r="Y890" t="s">
        <v>4966</v>
      </c>
      <c r="Z890" t="s">
        <v>5844</v>
      </c>
      <c r="AA890" t="s">
        <v>4992</v>
      </c>
    </row>
    <row r="891" spans="1:27" x14ac:dyDescent="0.25">
      <c r="A891" t="s">
        <v>3881</v>
      </c>
      <c r="B891" s="8">
        <v>45977</v>
      </c>
      <c r="C891" t="s">
        <v>693</v>
      </c>
      <c r="D891" t="s">
        <v>147</v>
      </c>
      <c r="E891" t="s">
        <v>1347</v>
      </c>
      <c r="F891" t="s">
        <v>1313</v>
      </c>
      <c r="G891">
        <v>2</v>
      </c>
      <c r="H891">
        <v>332.73</v>
      </c>
      <c r="I891">
        <v>10</v>
      </c>
      <c r="J891">
        <v>66.55</v>
      </c>
      <c r="K891">
        <v>688.75</v>
      </c>
      <c r="L891">
        <v>522.44000000000005</v>
      </c>
      <c r="M891">
        <v>166.31</v>
      </c>
      <c r="N891" t="s">
        <v>23</v>
      </c>
      <c r="O891" t="s">
        <v>24</v>
      </c>
      <c r="P891" t="s">
        <v>25</v>
      </c>
      <c r="Q891" s="9">
        <v>0.57152777777777775</v>
      </c>
      <c r="R891" t="s">
        <v>27</v>
      </c>
      <c r="S891" t="s">
        <v>4717</v>
      </c>
      <c r="T891" t="s">
        <v>4703</v>
      </c>
      <c r="U891">
        <v>332.73</v>
      </c>
      <c r="V891" t="s">
        <v>5843</v>
      </c>
      <c r="W891" t="s">
        <v>4968</v>
      </c>
      <c r="X891" t="s">
        <v>4976</v>
      </c>
      <c r="Y891" t="s">
        <v>4977</v>
      </c>
      <c r="Z891" t="s">
        <v>5089</v>
      </c>
      <c r="AA891" t="s">
        <v>4962</v>
      </c>
    </row>
    <row r="892" spans="1:27" x14ac:dyDescent="0.25">
      <c r="A892" t="s">
        <v>4371</v>
      </c>
      <c r="B892" s="8">
        <v>45977</v>
      </c>
      <c r="C892" t="s">
        <v>1618</v>
      </c>
      <c r="D892" t="s">
        <v>622</v>
      </c>
      <c r="E892" t="s">
        <v>315</v>
      </c>
      <c r="F892" t="s">
        <v>316</v>
      </c>
      <c r="G892">
        <v>4</v>
      </c>
      <c r="H892">
        <v>327.08</v>
      </c>
      <c r="I892">
        <v>0</v>
      </c>
      <c r="J892">
        <v>0</v>
      </c>
      <c r="K892">
        <v>1504.57</v>
      </c>
      <c r="L892">
        <v>1098.44</v>
      </c>
      <c r="M892">
        <v>406.13</v>
      </c>
      <c r="N892" t="s">
        <v>4971</v>
      </c>
      <c r="O892" t="s">
        <v>24</v>
      </c>
      <c r="P892" t="s">
        <v>25</v>
      </c>
      <c r="Q892" s="9">
        <v>0.90138888888888891</v>
      </c>
      <c r="R892" t="s">
        <v>27</v>
      </c>
      <c r="S892" t="s">
        <v>4836</v>
      </c>
      <c r="T892" t="s">
        <v>4828</v>
      </c>
      <c r="U892">
        <v>327.08</v>
      </c>
      <c r="V892" t="s">
        <v>5029</v>
      </c>
      <c r="W892" t="s">
        <v>4968</v>
      </c>
      <c r="X892" t="s">
        <v>5233</v>
      </c>
      <c r="Y892" t="s">
        <v>5007</v>
      </c>
      <c r="Z892" t="s">
        <v>5257</v>
      </c>
      <c r="AA892" t="s">
        <v>4992</v>
      </c>
    </row>
    <row r="893" spans="1:27" x14ac:dyDescent="0.25">
      <c r="A893" t="s">
        <v>1065</v>
      </c>
      <c r="B893" s="8">
        <v>45976</v>
      </c>
      <c r="C893" t="s">
        <v>185</v>
      </c>
      <c r="D893" t="s">
        <v>905</v>
      </c>
      <c r="E893" t="s">
        <v>1066</v>
      </c>
      <c r="F893" t="s">
        <v>1067</v>
      </c>
      <c r="G893">
        <v>8</v>
      </c>
      <c r="H893">
        <v>502.58</v>
      </c>
      <c r="I893">
        <v>5</v>
      </c>
      <c r="J893">
        <v>201.03</v>
      </c>
      <c r="K893">
        <v>4392.55</v>
      </c>
      <c r="L893">
        <v>3181.52</v>
      </c>
      <c r="M893">
        <v>1211.03</v>
      </c>
      <c r="N893" t="s">
        <v>4971</v>
      </c>
      <c r="O893" t="s">
        <v>24</v>
      </c>
      <c r="P893" t="s">
        <v>25</v>
      </c>
      <c r="Q893" s="9">
        <v>0.43125000000000002</v>
      </c>
      <c r="R893" t="s">
        <v>27</v>
      </c>
      <c r="S893" t="s">
        <v>4686</v>
      </c>
      <c r="T893" t="s">
        <v>4672</v>
      </c>
      <c r="U893">
        <v>464.41</v>
      </c>
      <c r="V893" t="s">
        <v>5110</v>
      </c>
      <c r="W893" t="s">
        <v>4958</v>
      </c>
      <c r="X893" t="s">
        <v>5119</v>
      </c>
      <c r="Y893" t="s">
        <v>4966</v>
      </c>
      <c r="Z893" t="s">
        <v>5120</v>
      </c>
      <c r="AA893" t="s">
        <v>4962</v>
      </c>
    </row>
    <row r="894" spans="1:27" x14ac:dyDescent="0.25">
      <c r="A894" t="s">
        <v>1434</v>
      </c>
      <c r="B894" s="8">
        <v>45976</v>
      </c>
      <c r="C894" t="s">
        <v>1435</v>
      </c>
      <c r="D894" t="s">
        <v>275</v>
      </c>
      <c r="E894" t="s">
        <v>1431</v>
      </c>
      <c r="F894" t="s">
        <v>1436</v>
      </c>
      <c r="G894">
        <v>2</v>
      </c>
      <c r="H894">
        <v>51.33</v>
      </c>
      <c r="I894">
        <v>0</v>
      </c>
      <c r="J894">
        <v>0</v>
      </c>
      <c r="K894">
        <v>118.06</v>
      </c>
      <c r="L894">
        <v>74.959999999999994</v>
      </c>
      <c r="M894">
        <v>43.1</v>
      </c>
      <c r="N894" t="s">
        <v>47</v>
      </c>
      <c r="O894" t="s">
        <v>24</v>
      </c>
      <c r="P894" t="s">
        <v>25</v>
      </c>
      <c r="Q894" s="9">
        <v>0.86319444444444449</v>
      </c>
      <c r="R894" t="s">
        <v>27</v>
      </c>
      <c r="S894" t="s">
        <v>4760</v>
      </c>
      <c r="T894" t="s">
        <v>4752</v>
      </c>
      <c r="U894">
        <v>51.33</v>
      </c>
      <c r="V894" t="s">
        <v>5285</v>
      </c>
      <c r="W894" t="s">
        <v>4964</v>
      </c>
      <c r="X894" t="s">
        <v>5385</v>
      </c>
      <c r="Y894" t="s">
        <v>4960</v>
      </c>
      <c r="Z894" t="s">
        <v>5386</v>
      </c>
      <c r="AA894" t="s">
        <v>5060</v>
      </c>
    </row>
    <row r="895" spans="1:27" x14ac:dyDescent="0.25">
      <c r="A895" t="s">
        <v>2363</v>
      </c>
      <c r="B895" s="8">
        <v>45976</v>
      </c>
      <c r="C895" t="s">
        <v>2364</v>
      </c>
      <c r="D895" t="s">
        <v>59</v>
      </c>
      <c r="E895" t="s">
        <v>90</v>
      </c>
      <c r="F895" t="s">
        <v>91</v>
      </c>
      <c r="G895">
        <v>6</v>
      </c>
      <c r="H895">
        <v>366.82</v>
      </c>
      <c r="I895">
        <v>20</v>
      </c>
      <c r="J895">
        <v>440.18</v>
      </c>
      <c r="K895">
        <v>2024.85</v>
      </c>
      <c r="L895">
        <v>1630.68</v>
      </c>
      <c r="M895">
        <v>394.17</v>
      </c>
      <c r="N895" t="s">
        <v>47</v>
      </c>
      <c r="O895" t="s">
        <v>24</v>
      </c>
      <c r="P895" t="s">
        <v>25</v>
      </c>
      <c r="Q895" s="9">
        <v>0.45902777777777776</v>
      </c>
      <c r="R895" t="s">
        <v>27</v>
      </c>
      <c r="S895" t="s">
        <v>4721</v>
      </c>
      <c r="T895" t="s">
        <v>4703</v>
      </c>
      <c r="U895">
        <v>342.46</v>
      </c>
      <c r="V895" t="s">
        <v>5718</v>
      </c>
      <c r="W895" t="s">
        <v>4958</v>
      </c>
      <c r="X895" t="s">
        <v>5467</v>
      </c>
      <c r="Y895" t="s">
        <v>4966</v>
      </c>
      <c r="Z895" t="s">
        <v>5468</v>
      </c>
      <c r="AA895" t="s">
        <v>4962</v>
      </c>
    </row>
    <row r="896" spans="1:27" x14ac:dyDescent="0.25">
      <c r="A896" t="s">
        <v>2607</v>
      </c>
      <c r="B896" s="8">
        <v>45976</v>
      </c>
      <c r="C896" t="s">
        <v>2465</v>
      </c>
      <c r="D896" t="s">
        <v>449</v>
      </c>
      <c r="E896" t="s">
        <v>1471</v>
      </c>
      <c r="F896" t="s">
        <v>2194</v>
      </c>
      <c r="G896">
        <v>7</v>
      </c>
      <c r="H896">
        <v>397.53</v>
      </c>
      <c r="I896">
        <v>0</v>
      </c>
      <c r="J896">
        <v>0</v>
      </c>
      <c r="K896">
        <v>3200.12</v>
      </c>
      <c r="L896">
        <v>2241.33</v>
      </c>
      <c r="M896">
        <v>958.79</v>
      </c>
      <c r="N896" t="s">
        <v>23</v>
      </c>
      <c r="O896" t="s">
        <v>24</v>
      </c>
      <c r="P896" t="s">
        <v>55</v>
      </c>
      <c r="Q896" s="9">
        <v>0.53541666666666665</v>
      </c>
      <c r="R896" t="s">
        <v>27</v>
      </c>
      <c r="S896" t="s">
        <v>4817</v>
      </c>
      <c r="T896" t="s">
        <v>4805</v>
      </c>
      <c r="U896">
        <v>395.66</v>
      </c>
      <c r="V896" t="s">
        <v>5352</v>
      </c>
      <c r="W896" t="s">
        <v>4958</v>
      </c>
      <c r="X896" t="s">
        <v>5455</v>
      </c>
      <c r="Y896" t="s">
        <v>4970</v>
      </c>
      <c r="Z896" t="s">
        <v>5295</v>
      </c>
      <c r="AA896" t="s">
        <v>5060</v>
      </c>
    </row>
    <row r="897" spans="1:27" x14ac:dyDescent="0.25">
      <c r="A897" t="s">
        <v>3168</v>
      </c>
      <c r="B897" s="8">
        <v>45976</v>
      </c>
      <c r="C897" t="s">
        <v>3010</v>
      </c>
      <c r="D897" t="s">
        <v>751</v>
      </c>
      <c r="E897" t="s">
        <v>90</v>
      </c>
      <c r="F897" t="s">
        <v>91</v>
      </c>
      <c r="G897">
        <v>3</v>
      </c>
      <c r="H897">
        <v>158.04</v>
      </c>
      <c r="I897">
        <v>20</v>
      </c>
      <c r="J897">
        <v>94.82</v>
      </c>
      <c r="K897">
        <v>436.19</v>
      </c>
      <c r="L897">
        <v>382.44</v>
      </c>
      <c r="M897">
        <v>53.75</v>
      </c>
      <c r="N897" t="s">
        <v>133</v>
      </c>
      <c r="O897" t="s">
        <v>24</v>
      </c>
      <c r="P897" t="s">
        <v>25</v>
      </c>
      <c r="Q897" s="9">
        <v>0.80763888888888891</v>
      </c>
      <c r="R897" t="s">
        <v>27</v>
      </c>
      <c r="S897" t="s">
        <v>4740</v>
      </c>
      <c r="T897" t="s">
        <v>4729</v>
      </c>
      <c r="U897">
        <v>144.03</v>
      </c>
      <c r="V897" t="s">
        <v>5016</v>
      </c>
      <c r="W897" t="s">
        <v>4958</v>
      </c>
      <c r="X897" t="s">
        <v>5467</v>
      </c>
      <c r="Y897" t="s">
        <v>4966</v>
      </c>
      <c r="Z897" t="s">
        <v>5468</v>
      </c>
      <c r="AA897" t="s">
        <v>4962</v>
      </c>
    </row>
    <row r="898" spans="1:27" x14ac:dyDescent="0.25">
      <c r="A898" t="s">
        <v>3464</v>
      </c>
      <c r="B898" s="8">
        <v>45976</v>
      </c>
      <c r="C898" t="s">
        <v>3212</v>
      </c>
      <c r="D898" t="s">
        <v>377</v>
      </c>
      <c r="E898" t="s">
        <v>102</v>
      </c>
      <c r="F898" t="s">
        <v>103</v>
      </c>
      <c r="G898">
        <v>4</v>
      </c>
      <c r="H898">
        <v>53.39</v>
      </c>
      <c r="I898">
        <v>0</v>
      </c>
      <c r="J898">
        <v>0</v>
      </c>
      <c r="K898">
        <v>245.59</v>
      </c>
      <c r="L898">
        <v>172.04</v>
      </c>
      <c r="M898">
        <v>73.55</v>
      </c>
      <c r="N898" t="s">
        <v>47</v>
      </c>
      <c r="O898" t="s">
        <v>24</v>
      </c>
      <c r="P898" t="s">
        <v>25</v>
      </c>
      <c r="Q898" s="9">
        <v>0.72291666666666665</v>
      </c>
      <c r="R898" t="s">
        <v>27</v>
      </c>
      <c r="S898" t="s">
        <v>4808</v>
      </c>
      <c r="T898" t="s">
        <v>4805</v>
      </c>
      <c r="U898">
        <v>53.39</v>
      </c>
      <c r="V898" t="s">
        <v>5845</v>
      </c>
      <c r="W898" t="s">
        <v>4964</v>
      </c>
      <c r="X898" t="s">
        <v>5510</v>
      </c>
      <c r="Y898" t="s">
        <v>4966</v>
      </c>
      <c r="Z898" t="s">
        <v>5511</v>
      </c>
      <c r="AA898" t="s">
        <v>4962</v>
      </c>
    </row>
    <row r="899" spans="1:27" x14ac:dyDescent="0.25">
      <c r="A899" t="s">
        <v>3644</v>
      </c>
      <c r="B899" s="8">
        <v>45976</v>
      </c>
      <c r="C899" t="s">
        <v>2259</v>
      </c>
      <c r="D899" t="s">
        <v>882</v>
      </c>
      <c r="E899" t="s">
        <v>2611</v>
      </c>
      <c r="F899" t="s">
        <v>2612</v>
      </c>
      <c r="G899">
        <v>3</v>
      </c>
      <c r="H899">
        <v>262.77</v>
      </c>
      <c r="I899">
        <v>20</v>
      </c>
      <c r="J899">
        <v>157.66</v>
      </c>
      <c r="K899">
        <v>725.25</v>
      </c>
      <c r="L899">
        <v>583.91999999999996</v>
      </c>
      <c r="M899">
        <v>141.33000000000001</v>
      </c>
      <c r="N899" t="s">
        <v>133</v>
      </c>
      <c r="O899" t="s">
        <v>24</v>
      </c>
      <c r="P899" t="s">
        <v>55</v>
      </c>
      <c r="Q899" s="9">
        <v>0.39444444444444443</v>
      </c>
      <c r="R899" t="s">
        <v>27</v>
      </c>
      <c r="S899" t="s">
        <v>4768</v>
      </c>
      <c r="T899" t="s">
        <v>4752</v>
      </c>
      <c r="U899">
        <v>262.77</v>
      </c>
      <c r="V899" t="s">
        <v>5708</v>
      </c>
      <c r="W899" t="s">
        <v>4964</v>
      </c>
      <c r="X899" t="s">
        <v>5304</v>
      </c>
      <c r="Y899" t="s">
        <v>4966</v>
      </c>
      <c r="Z899" t="s">
        <v>5305</v>
      </c>
      <c r="AA899" t="s">
        <v>5060</v>
      </c>
    </row>
    <row r="900" spans="1:27" x14ac:dyDescent="0.25">
      <c r="A900" t="s">
        <v>3960</v>
      </c>
      <c r="B900" s="8">
        <v>45976</v>
      </c>
      <c r="C900" t="s">
        <v>993</v>
      </c>
      <c r="D900" t="s">
        <v>1225</v>
      </c>
      <c r="E900" t="s">
        <v>297</v>
      </c>
      <c r="F900" t="s">
        <v>3482</v>
      </c>
      <c r="G900">
        <v>4</v>
      </c>
      <c r="H900">
        <v>194.14</v>
      </c>
      <c r="I900">
        <v>20</v>
      </c>
      <c r="J900">
        <v>155.31</v>
      </c>
      <c r="K900">
        <v>714.44</v>
      </c>
      <c r="L900">
        <v>430.4</v>
      </c>
      <c r="M900">
        <v>284.04000000000002</v>
      </c>
      <c r="N900" t="s">
        <v>133</v>
      </c>
      <c r="O900" t="s">
        <v>24</v>
      </c>
      <c r="P900" t="s">
        <v>25</v>
      </c>
      <c r="Q900" s="9">
        <v>0.41319444444444442</v>
      </c>
      <c r="R900" t="s">
        <v>27</v>
      </c>
      <c r="S900" t="s">
        <v>4664</v>
      </c>
      <c r="T900" t="s">
        <v>4636</v>
      </c>
      <c r="U900">
        <v>182.3</v>
      </c>
      <c r="V900" t="s">
        <v>5281</v>
      </c>
      <c r="W900" t="s">
        <v>4958</v>
      </c>
      <c r="X900" t="s">
        <v>5846</v>
      </c>
      <c r="Y900" t="s">
        <v>4977</v>
      </c>
      <c r="Z900" t="s">
        <v>5084</v>
      </c>
      <c r="AA900" t="s">
        <v>4962</v>
      </c>
    </row>
    <row r="901" spans="1:27" x14ac:dyDescent="0.25">
      <c r="A901" t="s">
        <v>4025</v>
      </c>
      <c r="B901" s="8">
        <v>45976</v>
      </c>
      <c r="C901" t="s">
        <v>2417</v>
      </c>
      <c r="D901" t="s">
        <v>581</v>
      </c>
      <c r="E901" t="s">
        <v>427</v>
      </c>
      <c r="F901" t="s">
        <v>724</v>
      </c>
      <c r="G901">
        <v>1</v>
      </c>
      <c r="H901">
        <v>139.21</v>
      </c>
      <c r="I901">
        <v>20</v>
      </c>
      <c r="J901">
        <v>27.84</v>
      </c>
      <c r="K901">
        <v>128.08000000000001</v>
      </c>
      <c r="L901">
        <v>106.99</v>
      </c>
      <c r="M901">
        <v>21.09</v>
      </c>
      <c r="N901" t="s">
        <v>40</v>
      </c>
      <c r="O901" t="s">
        <v>24</v>
      </c>
      <c r="P901" t="s">
        <v>25</v>
      </c>
      <c r="Q901" s="9">
        <v>0.71180555555555558</v>
      </c>
      <c r="R901" t="s">
        <v>27</v>
      </c>
      <c r="S901" t="s">
        <v>4710</v>
      </c>
      <c r="T901" t="s">
        <v>4703</v>
      </c>
      <c r="U901">
        <v>139.21</v>
      </c>
      <c r="V901" t="s">
        <v>5608</v>
      </c>
      <c r="W901" t="s">
        <v>4964</v>
      </c>
      <c r="X901" t="s">
        <v>5398</v>
      </c>
      <c r="Y901" t="s">
        <v>5011</v>
      </c>
      <c r="Z901" t="s">
        <v>5117</v>
      </c>
      <c r="AA901" t="s">
        <v>4962</v>
      </c>
    </row>
    <row r="902" spans="1:27" x14ac:dyDescent="0.25">
      <c r="A902" t="s">
        <v>4235</v>
      </c>
      <c r="B902" s="8">
        <v>45976</v>
      </c>
      <c r="C902" t="s">
        <v>764</v>
      </c>
      <c r="D902" t="s">
        <v>2135</v>
      </c>
      <c r="E902" t="s">
        <v>96</v>
      </c>
      <c r="F902" t="s">
        <v>97</v>
      </c>
      <c r="G902">
        <v>6</v>
      </c>
      <c r="H902">
        <v>70.900000000000006</v>
      </c>
      <c r="I902">
        <v>15</v>
      </c>
      <c r="J902">
        <v>63.81</v>
      </c>
      <c r="K902">
        <v>415.83</v>
      </c>
      <c r="L902">
        <v>347.34</v>
      </c>
      <c r="M902">
        <v>68.489999999999995</v>
      </c>
      <c r="N902" t="s">
        <v>68</v>
      </c>
      <c r="O902" t="s">
        <v>24</v>
      </c>
      <c r="P902" t="s">
        <v>25</v>
      </c>
      <c r="Q902" s="9">
        <v>0.78819444444444442</v>
      </c>
      <c r="R902" t="s">
        <v>27</v>
      </c>
      <c r="S902" t="s">
        <v>4748</v>
      </c>
      <c r="T902" t="s">
        <v>4729</v>
      </c>
      <c r="U902">
        <v>68.95</v>
      </c>
      <c r="V902" t="s">
        <v>5562</v>
      </c>
      <c r="W902" t="s">
        <v>4958</v>
      </c>
      <c r="X902" t="s">
        <v>5533</v>
      </c>
      <c r="Y902" t="s">
        <v>4966</v>
      </c>
      <c r="Z902" t="s">
        <v>5534</v>
      </c>
      <c r="AA902" t="s">
        <v>4992</v>
      </c>
    </row>
    <row r="903" spans="1:27" x14ac:dyDescent="0.25">
      <c r="A903" t="s">
        <v>4388</v>
      </c>
      <c r="B903" s="8">
        <v>45976</v>
      </c>
      <c r="C903" t="s">
        <v>1062</v>
      </c>
      <c r="D903" t="s">
        <v>371</v>
      </c>
      <c r="E903" t="s">
        <v>355</v>
      </c>
      <c r="F903" t="s">
        <v>356</v>
      </c>
      <c r="G903">
        <v>6</v>
      </c>
      <c r="H903">
        <v>427.65</v>
      </c>
      <c r="I903">
        <v>5</v>
      </c>
      <c r="J903">
        <v>128.29</v>
      </c>
      <c r="K903">
        <v>2803.25</v>
      </c>
      <c r="L903">
        <v>1859.88</v>
      </c>
      <c r="M903">
        <v>943.37</v>
      </c>
      <c r="N903" t="s">
        <v>4971</v>
      </c>
      <c r="O903" t="s">
        <v>24</v>
      </c>
      <c r="P903" t="s">
        <v>55</v>
      </c>
      <c r="Q903" s="9">
        <v>0.7319444444444444</v>
      </c>
      <c r="R903" t="s">
        <v>27</v>
      </c>
      <c r="S903" t="s">
        <v>4714</v>
      </c>
      <c r="T903" t="s">
        <v>4703</v>
      </c>
      <c r="U903">
        <v>380.12</v>
      </c>
      <c r="V903" t="s">
        <v>5093</v>
      </c>
      <c r="W903" t="s">
        <v>4958</v>
      </c>
      <c r="X903" t="s">
        <v>5205</v>
      </c>
      <c r="Y903" t="s">
        <v>4960</v>
      </c>
      <c r="Z903" t="s">
        <v>5204</v>
      </c>
      <c r="AA903" t="s">
        <v>4962</v>
      </c>
    </row>
    <row r="904" spans="1:27" x14ac:dyDescent="0.25">
      <c r="A904" t="s">
        <v>4410</v>
      </c>
      <c r="B904" s="8">
        <v>45976</v>
      </c>
      <c r="C904" t="s">
        <v>2325</v>
      </c>
      <c r="D904" t="s">
        <v>1678</v>
      </c>
      <c r="E904" t="s">
        <v>864</v>
      </c>
      <c r="F904" t="s">
        <v>2877</v>
      </c>
      <c r="G904">
        <v>4</v>
      </c>
      <c r="H904">
        <v>342.27</v>
      </c>
      <c r="I904">
        <v>5</v>
      </c>
      <c r="J904">
        <v>68.45</v>
      </c>
      <c r="K904">
        <v>1495.72</v>
      </c>
      <c r="L904">
        <v>1064.4000000000001</v>
      </c>
      <c r="M904">
        <v>431.32</v>
      </c>
      <c r="N904" t="s">
        <v>4971</v>
      </c>
      <c r="O904" t="s">
        <v>24</v>
      </c>
      <c r="P904" t="s">
        <v>25</v>
      </c>
      <c r="Q904" s="9">
        <v>0.86805555555555558</v>
      </c>
      <c r="R904" t="s">
        <v>27</v>
      </c>
      <c r="S904" t="s">
        <v>4699</v>
      </c>
      <c r="T904" t="s">
        <v>4672</v>
      </c>
      <c r="U904">
        <v>342.27</v>
      </c>
      <c r="V904" t="s">
        <v>5668</v>
      </c>
      <c r="W904" t="s">
        <v>4968</v>
      </c>
      <c r="X904" t="s">
        <v>5489</v>
      </c>
      <c r="Y904" t="s">
        <v>4966</v>
      </c>
      <c r="Z904" t="s">
        <v>5166</v>
      </c>
      <c r="AA904" t="s">
        <v>4962</v>
      </c>
    </row>
    <row r="905" spans="1:27" x14ac:dyDescent="0.25">
      <c r="A905" t="s">
        <v>4414</v>
      </c>
      <c r="B905" s="8">
        <v>45976</v>
      </c>
      <c r="C905" t="s">
        <v>4415</v>
      </c>
      <c r="D905" t="s">
        <v>360</v>
      </c>
      <c r="E905" t="s">
        <v>830</v>
      </c>
      <c r="F905" t="s">
        <v>831</v>
      </c>
      <c r="G905">
        <v>3</v>
      </c>
      <c r="H905">
        <v>353.05</v>
      </c>
      <c r="I905">
        <v>20</v>
      </c>
      <c r="J905">
        <v>211.83</v>
      </c>
      <c r="K905">
        <v>974.42</v>
      </c>
      <c r="L905">
        <v>788.4</v>
      </c>
      <c r="M905">
        <v>186.02</v>
      </c>
      <c r="N905" t="s">
        <v>133</v>
      </c>
      <c r="O905" t="s">
        <v>24</v>
      </c>
      <c r="P905" t="s">
        <v>33</v>
      </c>
      <c r="Q905" s="9">
        <v>0.7319444444444444</v>
      </c>
      <c r="R905" t="s">
        <v>27</v>
      </c>
      <c r="S905" t="s">
        <v>4922</v>
      </c>
      <c r="T905" t="s">
        <v>4908</v>
      </c>
      <c r="U905">
        <v>353.05</v>
      </c>
      <c r="V905" t="s">
        <v>5847</v>
      </c>
      <c r="W905" t="s">
        <v>4964</v>
      </c>
      <c r="X905" t="s">
        <v>5402</v>
      </c>
      <c r="Y905" t="s">
        <v>4977</v>
      </c>
      <c r="Z905" t="s">
        <v>5403</v>
      </c>
      <c r="AA905" t="s">
        <v>4962</v>
      </c>
    </row>
    <row r="906" spans="1:27" x14ac:dyDescent="0.25">
      <c r="A906" t="s">
        <v>393</v>
      </c>
      <c r="B906" s="8">
        <v>45975</v>
      </c>
      <c r="C906" t="s">
        <v>394</v>
      </c>
      <c r="D906" t="s">
        <v>77</v>
      </c>
      <c r="E906" t="s">
        <v>395</v>
      </c>
      <c r="F906" t="s">
        <v>396</v>
      </c>
      <c r="G906">
        <v>4</v>
      </c>
      <c r="H906">
        <v>131.03</v>
      </c>
      <c r="I906">
        <v>5</v>
      </c>
      <c r="J906">
        <v>26.21</v>
      </c>
      <c r="K906">
        <v>497.91</v>
      </c>
      <c r="L906">
        <v>469.08</v>
      </c>
      <c r="M906">
        <v>28.83</v>
      </c>
      <c r="N906" t="s">
        <v>4971</v>
      </c>
      <c r="O906" t="s">
        <v>24</v>
      </c>
      <c r="P906" t="s">
        <v>25</v>
      </c>
      <c r="Q906" s="9">
        <v>0.69861111111111107</v>
      </c>
      <c r="R906" t="s">
        <v>49</v>
      </c>
      <c r="S906" t="s">
        <v>4863</v>
      </c>
      <c r="T906" t="s">
        <v>4864</v>
      </c>
      <c r="U906">
        <v>131.03</v>
      </c>
      <c r="V906" t="s">
        <v>5686</v>
      </c>
      <c r="W906" t="s">
        <v>4968</v>
      </c>
      <c r="X906" t="s">
        <v>5702</v>
      </c>
      <c r="Y906" t="s">
        <v>4960</v>
      </c>
      <c r="Z906" t="s">
        <v>5262</v>
      </c>
      <c r="AA906" t="s">
        <v>5060</v>
      </c>
    </row>
    <row r="907" spans="1:27" x14ac:dyDescent="0.25">
      <c r="A907" t="s">
        <v>1768</v>
      </c>
      <c r="B907" s="8">
        <v>45975</v>
      </c>
      <c r="C907" t="s">
        <v>1769</v>
      </c>
      <c r="D907" t="s">
        <v>432</v>
      </c>
      <c r="E907" t="s">
        <v>550</v>
      </c>
      <c r="F907" t="s">
        <v>1443</v>
      </c>
      <c r="G907">
        <v>2</v>
      </c>
      <c r="H907">
        <v>305.67</v>
      </c>
      <c r="I907">
        <v>0</v>
      </c>
      <c r="J907">
        <v>0</v>
      </c>
      <c r="K907">
        <v>611.34</v>
      </c>
      <c r="L907">
        <v>502.84</v>
      </c>
      <c r="M907">
        <v>108.5</v>
      </c>
      <c r="N907" t="s">
        <v>68</v>
      </c>
      <c r="O907" t="s">
        <v>24</v>
      </c>
      <c r="P907" t="s">
        <v>25</v>
      </c>
      <c r="Q907" s="9">
        <v>0.82847222222222228</v>
      </c>
      <c r="R907" t="s">
        <v>49</v>
      </c>
      <c r="S907" t="s">
        <v>4841</v>
      </c>
      <c r="T907" t="s">
        <v>4828</v>
      </c>
      <c r="U907">
        <v>305.67</v>
      </c>
      <c r="V907" t="s">
        <v>5532</v>
      </c>
      <c r="W907" t="s">
        <v>4968</v>
      </c>
      <c r="X907" t="s">
        <v>5072</v>
      </c>
      <c r="Y907" t="s">
        <v>4977</v>
      </c>
      <c r="Z907" t="s">
        <v>4983</v>
      </c>
      <c r="AA907" t="s">
        <v>4962</v>
      </c>
    </row>
    <row r="908" spans="1:27" x14ac:dyDescent="0.25">
      <c r="A908" t="s">
        <v>3273</v>
      </c>
      <c r="B908" s="8">
        <v>45975</v>
      </c>
      <c r="C908" t="s">
        <v>2206</v>
      </c>
      <c r="D908" t="s">
        <v>242</v>
      </c>
      <c r="E908" t="s">
        <v>1339</v>
      </c>
      <c r="F908" t="s">
        <v>1310</v>
      </c>
      <c r="G908">
        <v>3</v>
      </c>
      <c r="H908">
        <v>87.9</v>
      </c>
      <c r="I908">
        <v>10</v>
      </c>
      <c r="J908">
        <v>26.37</v>
      </c>
      <c r="K908">
        <v>237.33</v>
      </c>
      <c r="L908">
        <v>186.75</v>
      </c>
      <c r="M908">
        <v>50.58</v>
      </c>
      <c r="N908" t="s">
        <v>133</v>
      </c>
      <c r="O908" t="s">
        <v>24</v>
      </c>
      <c r="P908" t="s">
        <v>25</v>
      </c>
      <c r="Q908" s="9">
        <v>0.52708333333333335</v>
      </c>
      <c r="R908" t="s">
        <v>49</v>
      </c>
      <c r="S908" t="s">
        <v>4921</v>
      </c>
      <c r="T908" t="s">
        <v>4908</v>
      </c>
      <c r="U908">
        <v>80.5</v>
      </c>
      <c r="V908" t="s">
        <v>5016</v>
      </c>
      <c r="W908" t="s">
        <v>4958</v>
      </c>
      <c r="X908" t="s">
        <v>5377</v>
      </c>
      <c r="Y908" t="s">
        <v>4970</v>
      </c>
      <c r="Z908" t="s">
        <v>5792</v>
      </c>
      <c r="AA908" t="s">
        <v>4962</v>
      </c>
    </row>
    <row r="909" spans="1:27" x14ac:dyDescent="0.25">
      <c r="A909" t="s">
        <v>3857</v>
      </c>
      <c r="B909" s="8">
        <v>45975</v>
      </c>
      <c r="C909" t="s">
        <v>2889</v>
      </c>
      <c r="D909" t="s">
        <v>944</v>
      </c>
      <c r="E909" t="s">
        <v>816</v>
      </c>
      <c r="G909">
        <v>4</v>
      </c>
      <c r="H909">
        <v>333.54</v>
      </c>
      <c r="I909">
        <v>5</v>
      </c>
      <c r="J909">
        <v>66.709999999999994</v>
      </c>
      <c r="K909">
        <v>1267.45</v>
      </c>
      <c r="L909">
        <v>953.72</v>
      </c>
      <c r="M909">
        <v>313.73</v>
      </c>
      <c r="N909" t="s">
        <v>40</v>
      </c>
      <c r="O909" t="s">
        <v>24</v>
      </c>
      <c r="P909" t="s">
        <v>25</v>
      </c>
      <c r="Q909" s="9">
        <v>0.3840277777777778</v>
      </c>
      <c r="R909" t="s">
        <v>49</v>
      </c>
      <c r="S909" t="s">
        <v>4773</v>
      </c>
      <c r="T909" t="s">
        <v>4752</v>
      </c>
      <c r="U909">
        <v>333.54</v>
      </c>
      <c r="V909" t="s">
        <v>5502</v>
      </c>
      <c r="W909" t="s">
        <v>4968</v>
      </c>
      <c r="Z909" t="s">
        <v>5094</v>
      </c>
      <c r="AA909" t="s">
        <v>4962</v>
      </c>
    </row>
    <row r="910" spans="1:27" x14ac:dyDescent="0.25">
      <c r="A910" t="s">
        <v>4045</v>
      </c>
      <c r="B910" s="8">
        <v>45975</v>
      </c>
      <c r="C910" t="s">
        <v>844</v>
      </c>
      <c r="D910" t="s">
        <v>2958</v>
      </c>
      <c r="E910" t="s">
        <v>771</v>
      </c>
      <c r="F910" t="s">
        <v>568</v>
      </c>
      <c r="G910">
        <v>5</v>
      </c>
      <c r="H910">
        <v>414.29</v>
      </c>
      <c r="I910">
        <v>5</v>
      </c>
      <c r="J910">
        <v>103.57</v>
      </c>
      <c r="K910">
        <v>1967.88</v>
      </c>
      <c r="L910">
        <v>1571.3</v>
      </c>
      <c r="M910">
        <v>396.58</v>
      </c>
      <c r="N910" t="s">
        <v>133</v>
      </c>
      <c r="O910" t="s">
        <v>24</v>
      </c>
      <c r="P910" t="s">
        <v>33</v>
      </c>
      <c r="Q910" s="9">
        <v>0.67500000000000004</v>
      </c>
      <c r="R910" t="s">
        <v>49</v>
      </c>
      <c r="S910" t="s">
        <v>4813</v>
      </c>
      <c r="T910" t="s">
        <v>4805</v>
      </c>
      <c r="U910">
        <v>414.29</v>
      </c>
      <c r="V910" t="s">
        <v>5741</v>
      </c>
      <c r="W910" t="s">
        <v>4968</v>
      </c>
      <c r="X910" t="s">
        <v>5707</v>
      </c>
      <c r="Y910" t="s">
        <v>4966</v>
      </c>
      <c r="Z910" t="s">
        <v>4978</v>
      </c>
      <c r="AA910" t="s">
        <v>4962</v>
      </c>
    </row>
    <row r="911" spans="1:27" x14ac:dyDescent="0.25">
      <c r="A911" t="s">
        <v>1687</v>
      </c>
      <c r="B911" s="8">
        <v>45974</v>
      </c>
      <c r="C911" t="s">
        <v>1384</v>
      </c>
      <c r="D911" t="s">
        <v>320</v>
      </c>
      <c r="E911" t="s">
        <v>21</v>
      </c>
      <c r="F911" t="s">
        <v>479</v>
      </c>
      <c r="G911">
        <v>7</v>
      </c>
      <c r="H911">
        <v>73.89</v>
      </c>
      <c r="I911">
        <v>20</v>
      </c>
      <c r="J911">
        <v>103.45</v>
      </c>
      <c r="K911">
        <v>413.78</v>
      </c>
      <c r="L911">
        <v>353.01</v>
      </c>
      <c r="M911">
        <v>60.77</v>
      </c>
      <c r="N911" t="s">
        <v>133</v>
      </c>
      <c r="O911" t="s">
        <v>24</v>
      </c>
      <c r="P911" t="s">
        <v>25</v>
      </c>
      <c r="Q911" s="9">
        <v>0.48472222222222222</v>
      </c>
      <c r="R911" t="s">
        <v>49</v>
      </c>
      <c r="S911" t="s">
        <v>4944</v>
      </c>
      <c r="T911" t="s">
        <v>4930</v>
      </c>
      <c r="U911">
        <v>67.37</v>
      </c>
      <c r="V911" t="s">
        <v>5044</v>
      </c>
      <c r="W911" t="s">
        <v>4958</v>
      </c>
      <c r="X911" t="s">
        <v>5251</v>
      </c>
      <c r="Y911" t="s">
        <v>4960</v>
      </c>
      <c r="Z911" t="s">
        <v>5133</v>
      </c>
      <c r="AA911" t="s">
        <v>4962</v>
      </c>
    </row>
    <row r="912" spans="1:27" x14ac:dyDescent="0.25">
      <c r="A912" t="s">
        <v>1723</v>
      </c>
      <c r="B912" s="8">
        <v>45974</v>
      </c>
      <c r="C912" t="s">
        <v>1724</v>
      </c>
      <c r="D912" t="s">
        <v>214</v>
      </c>
      <c r="E912" t="s">
        <v>1403</v>
      </c>
      <c r="F912" t="s">
        <v>1404</v>
      </c>
      <c r="G912">
        <v>5</v>
      </c>
      <c r="H912">
        <v>147.97</v>
      </c>
      <c r="I912">
        <v>0</v>
      </c>
      <c r="J912">
        <v>0</v>
      </c>
      <c r="K912">
        <v>739.85</v>
      </c>
      <c r="L912">
        <v>564</v>
      </c>
      <c r="M912">
        <v>175.85</v>
      </c>
      <c r="N912" t="s">
        <v>40</v>
      </c>
      <c r="O912" t="s">
        <v>24</v>
      </c>
      <c r="P912" t="s">
        <v>25</v>
      </c>
      <c r="Q912" s="9">
        <v>0.41041666666666665</v>
      </c>
      <c r="R912" t="s">
        <v>49</v>
      </c>
      <c r="S912" t="s">
        <v>4764</v>
      </c>
      <c r="T912" t="s">
        <v>4752</v>
      </c>
      <c r="U912">
        <v>147.97</v>
      </c>
      <c r="V912" t="s">
        <v>5848</v>
      </c>
      <c r="W912" t="s">
        <v>4968</v>
      </c>
      <c r="X912" t="s">
        <v>5559</v>
      </c>
      <c r="Y912" t="s">
        <v>5007</v>
      </c>
      <c r="Z912" t="s">
        <v>5560</v>
      </c>
      <c r="AA912" t="s">
        <v>5060</v>
      </c>
    </row>
    <row r="913" spans="1:27" x14ac:dyDescent="0.25">
      <c r="A913" t="s">
        <v>2984</v>
      </c>
      <c r="B913" s="8">
        <v>45974</v>
      </c>
      <c r="C913" t="s">
        <v>2447</v>
      </c>
      <c r="D913" t="s">
        <v>1382</v>
      </c>
      <c r="E913" t="s">
        <v>830</v>
      </c>
      <c r="F913" t="s">
        <v>831</v>
      </c>
      <c r="G913">
        <v>1</v>
      </c>
      <c r="H913">
        <v>317.99</v>
      </c>
      <c r="I913">
        <v>0</v>
      </c>
      <c r="J913">
        <v>0</v>
      </c>
      <c r="K913">
        <v>317.99</v>
      </c>
      <c r="L913">
        <v>235.05</v>
      </c>
      <c r="M913">
        <v>82.94</v>
      </c>
      <c r="N913" t="s">
        <v>23</v>
      </c>
      <c r="O913" t="s">
        <v>24</v>
      </c>
      <c r="P913" t="s">
        <v>25</v>
      </c>
      <c r="Q913" s="9">
        <v>0.64097222222222228</v>
      </c>
      <c r="R913" t="s">
        <v>49</v>
      </c>
      <c r="S913" t="s">
        <v>4774</v>
      </c>
      <c r="T913" t="s">
        <v>4752</v>
      </c>
      <c r="U913">
        <v>317.99</v>
      </c>
      <c r="V913" t="s">
        <v>5137</v>
      </c>
      <c r="W913" t="s">
        <v>4968</v>
      </c>
      <c r="X913" t="s">
        <v>5402</v>
      </c>
      <c r="Y913" t="s">
        <v>4977</v>
      </c>
      <c r="Z913" t="s">
        <v>5403</v>
      </c>
      <c r="AA913" t="s">
        <v>4962</v>
      </c>
    </row>
    <row r="914" spans="1:27" x14ac:dyDescent="0.25">
      <c r="A914" t="s">
        <v>3610</v>
      </c>
      <c r="B914" s="8">
        <v>45974</v>
      </c>
      <c r="C914" t="s">
        <v>1564</v>
      </c>
      <c r="D914" t="s">
        <v>1322</v>
      </c>
      <c r="E914" t="s">
        <v>671</v>
      </c>
      <c r="F914" t="s">
        <v>756</v>
      </c>
      <c r="G914">
        <v>6</v>
      </c>
      <c r="H914">
        <v>259.55</v>
      </c>
      <c r="I914">
        <v>0</v>
      </c>
      <c r="J914">
        <v>0</v>
      </c>
      <c r="K914">
        <v>1557.3</v>
      </c>
      <c r="L914">
        <v>1249.32</v>
      </c>
      <c r="M914">
        <v>307.98</v>
      </c>
      <c r="N914" t="s">
        <v>40</v>
      </c>
      <c r="O914" t="s">
        <v>24</v>
      </c>
      <c r="P914" t="s">
        <v>33</v>
      </c>
      <c r="Q914" s="9">
        <v>0.57361111111111107</v>
      </c>
      <c r="R914" t="s">
        <v>49</v>
      </c>
      <c r="S914" t="s">
        <v>4747</v>
      </c>
      <c r="T914" t="s">
        <v>4729</v>
      </c>
      <c r="U914">
        <v>229.81</v>
      </c>
      <c r="V914" t="s">
        <v>5237</v>
      </c>
      <c r="W914" t="s">
        <v>4958</v>
      </c>
      <c r="X914" t="s">
        <v>5794</v>
      </c>
      <c r="Y914" t="s">
        <v>4960</v>
      </c>
      <c r="Z914" t="s">
        <v>5529</v>
      </c>
      <c r="AA914" t="s">
        <v>5060</v>
      </c>
    </row>
    <row r="915" spans="1:27" x14ac:dyDescent="0.25">
      <c r="A915" t="s">
        <v>1193</v>
      </c>
      <c r="B915" s="8">
        <v>46002</v>
      </c>
      <c r="C915" t="s">
        <v>492</v>
      </c>
      <c r="D915" t="s">
        <v>1194</v>
      </c>
      <c r="E915" t="s">
        <v>968</v>
      </c>
      <c r="F915" t="s">
        <v>1195</v>
      </c>
      <c r="G915">
        <v>4</v>
      </c>
      <c r="H915">
        <v>109.69</v>
      </c>
      <c r="I915">
        <v>5</v>
      </c>
      <c r="J915">
        <v>21.94</v>
      </c>
      <c r="K915">
        <v>416.82</v>
      </c>
      <c r="L915">
        <v>371.84</v>
      </c>
      <c r="M915">
        <v>44.98</v>
      </c>
      <c r="N915" t="s">
        <v>23</v>
      </c>
      <c r="O915" t="s">
        <v>24</v>
      </c>
      <c r="P915" t="s">
        <v>33</v>
      </c>
      <c r="Q915" s="9">
        <v>0.84444444444444444</v>
      </c>
      <c r="R915" t="s">
        <v>49</v>
      </c>
      <c r="S915" t="s">
        <v>4896</v>
      </c>
      <c r="T915" t="s">
        <v>4887</v>
      </c>
      <c r="U915">
        <v>109.69</v>
      </c>
      <c r="V915" t="s">
        <v>5620</v>
      </c>
      <c r="W915" t="s">
        <v>4968</v>
      </c>
      <c r="X915" t="s">
        <v>5415</v>
      </c>
      <c r="Y915" t="s">
        <v>4977</v>
      </c>
      <c r="Z915" t="s">
        <v>5411</v>
      </c>
      <c r="AA915" t="s">
        <v>4992</v>
      </c>
    </row>
    <row r="916" spans="1:27" x14ac:dyDescent="0.25">
      <c r="A916" t="s">
        <v>1866</v>
      </c>
      <c r="B916" s="8">
        <v>46002</v>
      </c>
      <c r="C916" t="s">
        <v>1813</v>
      </c>
      <c r="D916" t="s">
        <v>214</v>
      </c>
      <c r="E916" t="s">
        <v>906</v>
      </c>
      <c r="F916" t="s">
        <v>907</v>
      </c>
      <c r="G916">
        <v>2</v>
      </c>
      <c r="H916">
        <v>147.97</v>
      </c>
      <c r="I916">
        <v>0</v>
      </c>
      <c r="J916">
        <v>0</v>
      </c>
      <c r="K916">
        <v>295.94</v>
      </c>
      <c r="L916">
        <v>225.6</v>
      </c>
      <c r="M916">
        <v>70.34</v>
      </c>
      <c r="N916" t="s">
        <v>47</v>
      </c>
      <c r="O916" t="s">
        <v>24</v>
      </c>
      <c r="P916" t="s">
        <v>55</v>
      </c>
      <c r="Q916" s="9">
        <v>0.45208333333333334</v>
      </c>
      <c r="R916" t="s">
        <v>49</v>
      </c>
      <c r="S916" t="s">
        <v>4764</v>
      </c>
      <c r="T916" t="s">
        <v>4752</v>
      </c>
      <c r="U916">
        <v>147.97</v>
      </c>
      <c r="V916" t="s">
        <v>5706</v>
      </c>
      <c r="W916" t="s">
        <v>4964</v>
      </c>
      <c r="X916" t="s">
        <v>5141</v>
      </c>
      <c r="Y916" t="s">
        <v>4966</v>
      </c>
      <c r="Z916" t="s">
        <v>5142</v>
      </c>
      <c r="AA916" t="s">
        <v>4962</v>
      </c>
    </row>
    <row r="917" spans="1:27" x14ac:dyDescent="0.25">
      <c r="A917" t="s">
        <v>2243</v>
      </c>
      <c r="B917" s="8">
        <v>46002</v>
      </c>
      <c r="C917" t="s">
        <v>554</v>
      </c>
      <c r="D917" t="s">
        <v>170</v>
      </c>
      <c r="E917" t="s">
        <v>606</v>
      </c>
      <c r="F917" t="s">
        <v>630</v>
      </c>
      <c r="G917">
        <v>5</v>
      </c>
      <c r="H917">
        <v>225.45</v>
      </c>
      <c r="I917">
        <v>20</v>
      </c>
      <c r="J917">
        <v>225.45</v>
      </c>
      <c r="K917">
        <v>901.8</v>
      </c>
      <c r="L917">
        <v>954.5</v>
      </c>
      <c r="M917">
        <v>-52.7</v>
      </c>
      <c r="N917" t="s">
        <v>4971</v>
      </c>
      <c r="O917" t="s">
        <v>24</v>
      </c>
      <c r="P917" t="s">
        <v>55</v>
      </c>
      <c r="Q917" s="9">
        <v>0.77847222222222223</v>
      </c>
      <c r="R917" t="s">
        <v>49</v>
      </c>
      <c r="S917" t="s">
        <v>4876</v>
      </c>
      <c r="T917" t="s">
        <v>4864</v>
      </c>
      <c r="U917">
        <v>225.45</v>
      </c>
      <c r="V917" t="s">
        <v>5636</v>
      </c>
      <c r="W917" t="s">
        <v>4968</v>
      </c>
      <c r="X917" t="s">
        <v>5695</v>
      </c>
      <c r="Y917" t="s">
        <v>4966</v>
      </c>
      <c r="Z917" t="s">
        <v>5696</v>
      </c>
      <c r="AA917" t="s">
        <v>5060</v>
      </c>
    </row>
    <row r="918" spans="1:27" x14ac:dyDescent="0.25">
      <c r="A918" t="s">
        <v>2442</v>
      </c>
      <c r="B918" s="8">
        <v>46002</v>
      </c>
      <c r="C918" t="s">
        <v>993</v>
      </c>
      <c r="D918" t="s">
        <v>280</v>
      </c>
      <c r="E918" t="s">
        <v>38</v>
      </c>
      <c r="F918" t="s">
        <v>227</v>
      </c>
      <c r="G918">
        <v>7</v>
      </c>
      <c r="H918">
        <v>133.02000000000001</v>
      </c>
      <c r="I918">
        <v>0</v>
      </c>
      <c r="J918">
        <v>0</v>
      </c>
      <c r="K918">
        <v>931.14</v>
      </c>
      <c r="L918">
        <v>681.45</v>
      </c>
      <c r="M918">
        <v>249.69</v>
      </c>
      <c r="N918" t="s">
        <v>40</v>
      </c>
      <c r="O918" t="s">
        <v>24</v>
      </c>
      <c r="P918" t="s">
        <v>55</v>
      </c>
      <c r="Q918" s="9">
        <v>0.71805555555555556</v>
      </c>
      <c r="R918" t="s">
        <v>49</v>
      </c>
      <c r="S918" t="s">
        <v>4726</v>
      </c>
      <c r="T918" t="s">
        <v>4703</v>
      </c>
      <c r="U918">
        <v>124.84</v>
      </c>
      <c r="V918" t="s">
        <v>5281</v>
      </c>
      <c r="W918" t="s">
        <v>4958</v>
      </c>
      <c r="X918" t="s">
        <v>5283</v>
      </c>
      <c r="Y918" t="s">
        <v>5011</v>
      </c>
      <c r="Z918" t="s">
        <v>4989</v>
      </c>
      <c r="AA918" t="s">
        <v>4962</v>
      </c>
    </row>
    <row r="919" spans="1:27" x14ac:dyDescent="0.25">
      <c r="A919" t="s">
        <v>2962</v>
      </c>
      <c r="B919" s="8">
        <v>46002</v>
      </c>
      <c r="C919" t="s">
        <v>1798</v>
      </c>
      <c r="D919" t="s">
        <v>1189</v>
      </c>
      <c r="E919" t="s">
        <v>343</v>
      </c>
      <c r="F919" t="s">
        <v>344</v>
      </c>
      <c r="G919">
        <v>2</v>
      </c>
      <c r="H919">
        <v>188.64</v>
      </c>
      <c r="I919">
        <v>15</v>
      </c>
      <c r="J919">
        <v>56.59</v>
      </c>
      <c r="K919">
        <v>320.69</v>
      </c>
      <c r="L919">
        <v>316.56</v>
      </c>
      <c r="M919">
        <v>4.13</v>
      </c>
      <c r="N919" t="s">
        <v>47</v>
      </c>
      <c r="O919" t="s">
        <v>24</v>
      </c>
      <c r="P919" t="s">
        <v>25</v>
      </c>
      <c r="Q919" s="9">
        <v>0.57708333333333328</v>
      </c>
      <c r="R919" t="s">
        <v>49</v>
      </c>
      <c r="S919" t="s">
        <v>4882</v>
      </c>
      <c r="T919" t="s">
        <v>4864</v>
      </c>
      <c r="U919">
        <v>188.64</v>
      </c>
      <c r="V919" t="s">
        <v>5678</v>
      </c>
      <c r="W919" t="s">
        <v>4964</v>
      </c>
      <c r="X919" t="s">
        <v>5445</v>
      </c>
      <c r="Y919" t="s">
        <v>4977</v>
      </c>
      <c r="Z919" t="s">
        <v>5446</v>
      </c>
      <c r="AA919" t="s">
        <v>4962</v>
      </c>
    </row>
    <row r="920" spans="1:27" x14ac:dyDescent="0.25">
      <c r="A920" t="s">
        <v>3397</v>
      </c>
      <c r="B920" s="8">
        <v>46002</v>
      </c>
      <c r="C920" t="s">
        <v>3023</v>
      </c>
      <c r="D920" t="s">
        <v>745</v>
      </c>
      <c r="E920" t="s">
        <v>1413</v>
      </c>
      <c r="F920" t="s">
        <v>1829</v>
      </c>
      <c r="G920">
        <v>3</v>
      </c>
      <c r="H920">
        <v>168.36</v>
      </c>
      <c r="I920">
        <v>5</v>
      </c>
      <c r="J920">
        <v>25.25</v>
      </c>
      <c r="K920">
        <v>479.83</v>
      </c>
      <c r="L920">
        <v>306.69</v>
      </c>
      <c r="M920">
        <v>173.14</v>
      </c>
      <c r="N920" t="s">
        <v>133</v>
      </c>
      <c r="O920" t="s">
        <v>24</v>
      </c>
      <c r="P920" t="s">
        <v>25</v>
      </c>
      <c r="Q920" s="9">
        <v>0.82361111111111107</v>
      </c>
      <c r="R920" t="s">
        <v>49</v>
      </c>
      <c r="S920" t="s">
        <v>4666</v>
      </c>
      <c r="T920" t="s">
        <v>4636</v>
      </c>
      <c r="U920">
        <v>168.36</v>
      </c>
      <c r="V920" t="s">
        <v>5849</v>
      </c>
      <c r="W920" t="s">
        <v>4964</v>
      </c>
      <c r="X920" t="s">
        <v>5463</v>
      </c>
      <c r="Y920" t="s">
        <v>4970</v>
      </c>
      <c r="Z920" t="s">
        <v>5310</v>
      </c>
      <c r="AA920" t="s">
        <v>4962</v>
      </c>
    </row>
    <row r="921" spans="1:27" x14ac:dyDescent="0.25">
      <c r="A921" t="s">
        <v>4204</v>
      </c>
      <c r="B921" s="8">
        <v>46002</v>
      </c>
      <c r="C921" t="s">
        <v>2305</v>
      </c>
      <c r="D921" t="s">
        <v>130</v>
      </c>
      <c r="E921" t="s">
        <v>85</v>
      </c>
      <c r="F921" t="s">
        <v>2200</v>
      </c>
      <c r="G921">
        <v>4</v>
      </c>
      <c r="H921">
        <v>379.12</v>
      </c>
      <c r="I921">
        <v>5</v>
      </c>
      <c r="J921">
        <v>75.819999999999993</v>
      </c>
      <c r="K921">
        <v>1440.66</v>
      </c>
      <c r="L921">
        <v>1172.2</v>
      </c>
      <c r="M921">
        <v>268.45999999999998</v>
      </c>
      <c r="N921" t="s">
        <v>23</v>
      </c>
      <c r="O921" t="s">
        <v>24</v>
      </c>
      <c r="P921" t="s">
        <v>55</v>
      </c>
      <c r="Q921" s="9">
        <v>0.66597222222222219</v>
      </c>
      <c r="R921" t="s">
        <v>49</v>
      </c>
      <c r="S921" t="s">
        <v>4923</v>
      </c>
      <c r="T921" t="s">
        <v>4908</v>
      </c>
      <c r="U921">
        <v>379.12</v>
      </c>
      <c r="V921" t="s">
        <v>5850</v>
      </c>
      <c r="W921" t="s">
        <v>4968</v>
      </c>
      <c r="X921" t="s">
        <v>5851</v>
      </c>
      <c r="Y921" t="s">
        <v>4960</v>
      </c>
      <c r="Z921" t="s">
        <v>5312</v>
      </c>
      <c r="AA921" t="s">
        <v>4962</v>
      </c>
    </row>
    <row r="922" spans="1:27" x14ac:dyDescent="0.25">
      <c r="A922" t="s">
        <v>440</v>
      </c>
      <c r="B922" s="8">
        <v>45972</v>
      </c>
      <c r="C922" t="s">
        <v>441</v>
      </c>
      <c r="D922" t="s">
        <v>290</v>
      </c>
      <c r="E922" t="s">
        <v>232</v>
      </c>
      <c r="F922" t="s">
        <v>233</v>
      </c>
      <c r="G922">
        <v>2</v>
      </c>
      <c r="H922">
        <v>210.36</v>
      </c>
      <c r="I922">
        <v>20</v>
      </c>
      <c r="J922">
        <v>84.14</v>
      </c>
      <c r="K922">
        <v>336.58</v>
      </c>
      <c r="L922">
        <v>311.3</v>
      </c>
      <c r="M922">
        <v>25.28</v>
      </c>
      <c r="N922" t="s">
        <v>4971</v>
      </c>
      <c r="O922" t="s">
        <v>24</v>
      </c>
      <c r="P922" t="s">
        <v>25</v>
      </c>
      <c r="Q922" s="9">
        <v>0.65208333333333335</v>
      </c>
      <c r="R922" t="s">
        <v>49</v>
      </c>
      <c r="S922" t="s">
        <v>4939</v>
      </c>
      <c r="T922" t="s">
        <v>4930</v>
      </c>
      <c r="U922">
        <v>210.36</v>
      </c>
      <c r="V922" t="s">
        <v>5540</v>
      </c>
      <c r="W922" t="s">
        <v>4964</v>
      </c>
      <c r="X922" t="s">
        <v>5081</v>
      </c>
      <c r="Y922" t="s">
        <v>4970</v>
      </c>
      <c r="Z922" t="s">
        <v>5079</v>
      </c>
      <c r="AA922" t="s">
        <v>4962</v>
      </c>
    </row>
    <row r="923" spans="1:27" x14ac:dyDescent="0.25">
      <c r="A923" t="s">
        <v>2035</v>
      </c>
      <c r="B923" s="8">
        <v>45972</v>
      </c>
      <c r="C923" t="s">
        <v>1928</v>
      </c>
      <c r="D923" t="s">
        <v>44</v>
      </c>
      <c r="E923" t="s">
        <v>1347</v>
      </c>
      <c r="F923" t="s">
        <v>239</v>
      </c>
      <c r="G923">
        <v>5</v>
      </c>
      <c r="H923">
        <v>427.52</v>
      </c>
      <c r="I923">
        <v>5</v>
      </c>
      <c r="J923">
        <v>106.88</v>
      </c>
      <c r="K923">
        <v>2030.72</v>
      </c>
      <c r="L923">
        <v>1182.7</v>
      </c>
      <c r="M923">
        <v>848.02</v>
      </c>
      <c r="N923" t="s">
        <v>133</v>
      </c>
      <c r="O923" t="s">
        <v>24</v>
      </c>
      <c r="P923" t="s">
        <v>25</v>
      </c>
      <c r="Q923" s="9">
        <v>0.70138888888888884</v>
      </c>
      <c r="R923" t="s">
        <v>49</v>
      </c>
      <c r="S923" t="s">
        <v>4650</v>
      </c>
      <c r="T923" t="s">
        <v>4636</v>
      </c>
      <c r="U923">
        <v>398.25</v>
      </c>
      <c r="V923" t="s">
        <v>5164</v>
      </c>
      <c r="W923" t="s">
        <v>4958</v>
      </c>
      <c r="X923" t="s">
        <v>5015</v>
      </c>
      <c r="Y923" t="s">
        <v>4966</v>
      </c>
      <c r="Z923" t="s">
        <v>5089</v>
      </c>
      <c r="AA923" t="s">
        <v>4962</v>
      </c>
    </row>
    <row r="924" spans="1:27" x14ac:dyDescent="0.25">
      <c r="A924" t="s">
        <v>3343</v>
      </c>
      <c r="B924" s="8">
        <v>45972</v>
      </c>
      <c r="C924" t="s">
        <v>1948</v>
      </c>
      <c r="D924" t="s">
        <v>280</v>
      </c>
      <c r="E924" t="s">
        <v>1413</v>
      </c>
      <c r="F924" t="s">
        <v>1829</v>
      </c>
      <c r="G924">
        <v>8</v>
      </c>
      <c r="H924">
        <v>140.56</v>
      </c>
      <c r="I924">
        <v>5</v>
      </c>
      <c r="J924">
        <v>56.22</v>
      </c>
      <c r="K924">
        <v>1068.26</v>
      </c>
      <c r="L924">
        <v>778.8</v>
      </c>
      <c r="M924">
        <v>289.45999999999998</v>
      </c>
      <c r="N924" t="s">
        <v>47</v>
      </c>
      <c r="O924" t="s">
        <v>24</v>
      </c>
      <c r="P924" t="s">
        <v>25</v>
      </c>
      <c r="Q924" s="9">
        <v>0.54652777777777772</v>
      </c>
      <c r="R924" t="s">
        <v>49</v>
      </c>
      <c r="S924" t="s">
        <v>4726</v>
      </c>
      <c r="T924" t="s">
        <v>4703</v>
      </c>
      <c r="U924">
        <v>124.84</v>
      </c>
      <c r="V924" t="s">
        <v>5340</v>
      </c>
      <c r="W924" t="s">
        <v>4958</v>
      </c>
      <c r="X924" t="s">
        <v>5463</v>
      </c>
      <c r="Y924" t="s">
        <v>4970</v>
      </c>
      <c r="Z924" t="s">
        <v>5310</v>
      </c>
      <c r="AA924" t="s">
        <v>4962</v>
      </c>
    </row>
    <row r="925" spans="1:27" x14ac:dyDescent="0.25">
      <c r="A925" t="s">
        <v>3695</v>
      </c>
      <c r="B925" s="8">
        <v>45972</v>
      </c>
      <c r="C925" t="s">
        <v>185</v>
      </c>
      <c r="D925" t="s">
        <v>176</v>
      </c>
      <c r="E925" t="s">
        <v>704</v>
      </c>
      <c r="F925" t="s">
        <v>3655</v>
      </c>
      <c r="G925">
        <v>3</v>
      </c>
      <c r="H925">
        <v>398.76</v>
      </c>
      <c r="I925">
        <v>5</v>
      </c>
      <c r="J925">
        <v>59.81</v>
      </c>
      <c r="K925">
        <v>1136.47</v>
      </c>
      <c r="L925">
        <v>910.23</v>
      </c>
      <c r="M925">
        <v>226.24</v>
      </c>
      <c r="N925" t="s">
        <v>133</v>
      </c>
      <c r="O925" t="s">
        <v>24</v>
      </c>
      <c r="P925" t="s">
        <v>25</v>
      </c>
      <c r="Q925" s="9">
        <v>0.60624999999999996</v>
      </c>
      <c r="R925" t="s">
        <v>49</v>
      </c>
      <c r="S925" t="s">
        <v>4860</v>
      </c>
      <c r="T925" t="s">
        <v>4847</v>
      </c>
      <c r="U925">
        <v>355.64</v>
      </c>
      <c r="V925" t="s">
        <v>5110</v>
      </c>
      <c r="W925" t="s">
        <v>4958</v>
      </c>
      <c r="X925" t="s">
        <v>5569</v>
      </c>
      <c r="Y925" t="s">
        <v>4966</v>
      </c>
      <c r="Z925" t="s">
        <v>4997</v>
      </c>
      <c r="AA925" t="s">
        <v>4962</v>
      </c>
    </row>
    <row r="926" spans="1:27" x14ac:dyDescent="0.25">
      <c r="A926" t="s">
        <v>4231</v>
      </c>
      <c r="B926" s="8">
        <v>45972</v>
      </c>
      <c r="C926" t="s">
        <v>4069</v>
      </c>
      <c r="D926" t="s">
        <v>1030</v>
      </c>
      <c r="E926" t="s">
        <v>600</v>
      </c>
      <c r="F926" t="s">
        <v>2489</v>
      </c>
      <c r="G926">
        <v>1</v>
      </c>
      <c r="H926">
        <v>277.42</v>
      </c>
      <c r="I926">
        <v>0</v>
      </c>
      <c r="J926">
        <v>0</v>
      </c>
      <c r="K926">
        <v>277.42</v>
      </c>
      <c r="L926">
        <v>199.16</v>
      </c>
      <c r="M926">
        <v>78.260000000000005</v>
      </c>
      <c r="N926" t="s">
        <v>4971</v>
      </c>
      <c r="O926" t="s">
        <v>24</v>
      </c>
      <c r="P926" t="s">
        <v>25</v>
      </c>
      <c r="Q926" s="9">
        <v>0.6430555555555556</v>
      </c>
      <c r="R926" t="s">
        <v>49</v>
      </c>
      <c r="S926" t="s">
        <v>4794</v>
      </c>
      <c r="T926" t="s">
        <v>4776</v>
      </c>
      <c r="U926">
        <v>159.5</v>
      </c>
      <c r="V926" t="s">
        <v>5111</v>
      </c>
      <c r="W926" t="s">
        <v>4968</v>
      </c>
      <c r="X926" t="s">
        <v>5783</v>
      </c>
      <c r="Y926" t="s">
        <v>4960</v>
      </c>
      <c r="Z926" t="s">
        <v>5536</v>
      </c>
      <c r="AA926" t="s">
        <v>4962</v>
      </c>
    </row>
    <row r="927" spans="1:27" x14ac:dyDescent="0.25">
      <c r="A927" t="s">
        <v>2846</v>
      </c>
      <c r="B927" s="8">
        <v>45941</v>
      </c>
      <c r="C927" t="s">
        <v>1332</v>
      </c>
      <c r="D927" t="s">
        <v>186</v>
      </c>
      <c r="E927" t="s">
        <v>887</v>
      </c>
      <c r="F927" t="s">
        <v>2847</v>
      </c>
      <c r="G927">
        <v>3</v>
      </c>
      <c r="H927">
        <v>217.42</v>
      </c>
      <c r="I927">
        <v>0</v>
      </c>
      <c r="J927">
        <v>0</v>
      </c>
      <c r="K927">
        <v>652.26</v>
      </c>
      <c r="L927">
        <v>531.09</v>
      </c>
      <c r="M927">
        <v>121.17</v>
      </c>
      <c r="N927" t="s">
        <v>23</v>
      </c>
      <c r="O927" t="s">
        <v>24</v>
      </c>
      <c r="P927" t="s">
        <v>25</v>
      </c>
      <c r="Q927" s="9">
        <v>0.84930555555555554</v>
      </c>
      <c r="R927" t="s">
        <v>49</v>
      </c>
      <c r="S927" t="s">
        <v>4724</v>
      </c>
      <c r="T927" t="s">
        <v>4703</v>
      </c>
      <c r="U927">
        <v>217.42</v>
      </c>
      <c r="V927" t="s">
        <v>5519</v>
      </c>
      <c r="W927" t="s">
        <v>4968</v>
      </c>
      <c r="X927" t="s">
        <v>5852</v>
      </c>
      <c r="Y927" t="s">
        <v>4977</v>
      </c>
      <c r="Z927" t="s">
        <v>5844</v>
      </c>
      <c r="AA927" t="s">
        <v>4992</v>
      </c>
    </row>
    <row r="928" spans="1:27" x14ac:dyDescent="0.25">
      <c r="A928" t="s">
        <v>3009</v>
      </c>
      <c r="B928" s="8">
        <v>45941</v>
      </c>
      <c r="C928" t="s">
        <v>3010</v>
      </c>
      <c r="D928" t="s">
        <v>905</v>
      </c>
      <c r="E928" t="s">
        <v>238</v>
      </c>
      <c r="F928" t="s">
        <v>239</v>
      </c>
      <c r="G928">
        <v>4</v>
      </c>
      <c r="H928">
        <v>533.82000000000005</v>
      </c>
      <c r="I928">
        <v>0</v>
      </c>
      <c r="J928">
        <v>0</v>
      </c>
      <c r="K928">
        <v>2135.2800000000002</v>
      </c>
      <c r="L928">
        <v>1590.76</v>
      </c>
      <c r="M928">
        <v>544.52</v>
      </c>
      <c r="N928" t="s">
        <v>133</v>
      </c>
      <c r="O928" t="s">
        <v>24</v>
      </c>
      <c r="P928" t="s">
        <v>25</v>
      </c>
      <c r="Q928" s="9">
        <v>0.85416666666666663</v>
      </c>
      <c r="R928" t="s">
        <v>49</v>
      </c>
      <c r="S928" t="s">
        <v>4686</v>
      </c>
      <c r="T928" t="s">
        <v>4672</v>
      </c>
      <c r="U928">
        <v>464.41</v>
      </c>
      <c r="V928" t="s">
        <v>5016</v>
      </c>
      <c r="W928" t="s">
        <v>4958</v>
      </c>
      <c r="X928" t="s">
        <v>5015</v>
      </c>
      <c r="Y928" t="s">
        <v>4966</v>
      </c>
      <c r="Z928" t="s">
        <v>5073</v>
      </c>
      <c r="AA928" t="s">
        <v>4962</v>
      </c>
    </row>
    <row r="929" spans="1:27" x14ac:dyDescent="0.25">
      <c r="A929" t="s">
        <v>3702</v>
      </c>
      <c r="B929" s="8">
        <v>45941</v>
      </c>
      <c r="C929" t="s">
        <v>3489</v>
      </c>
      <c r="D929" t="s">
        <v>101</v>
      </c>
      <c r="E929" t="s">
        <v>291</v>
      </c>
      <c r="F929" t="s">
        <v>239</v>
      </c>
      <c r="G929">
        <v>2</v>
      </c>
      <c r="H929">
        <v>434.65</v>
      </c>
      <c r="I929">
        <v>20</v>
      </c>
      <c r="J929">
        <v>173.86</v>
      </c>
      <c r="K929">
        <v>695.44</v>
      </c>
      <c r="L929">
        <v>703.26</v>
      </c>
      <c r="M929">
        <v>-7.82</v>
      </c>
      <c r="N929" t="s">
        <v>68</v>
      </c>
      <c r="O929" t="s">
        <v>24</v>
      </c>
      <c r="P929" t="s">
        <v>55</v>
      </c>
      <c r="Q929" s="9">
        <v>0.70694444444444449</v>
      </c>
      <c r="R929" t="s">
        <v>49</v>
      </c>
      <c r="S929" t="s">
        <v>4676</v>
      </c>
      <c r="T929" t="s">
        <v>4672</v>
      </c>
      <c r="U929">
        <v>434.65</v>
      </c>
      <c r="V929" t="s">
        <v>5853</v>
      </c>
      <c r="W929" t="s">
        <v>4964</v>
      </c>
      <c r="X929" t="s">
        <v>5015</v>
      </c>
      <c r="Y929" t="s">
        <v>4966</v>
      </c>
      <c r="Z929" t="s">
        <v>5131</v>
      </c>
      <c r="AA929" t="s">
        <v>4962</v>
      </c>
    </row>
    <row r="930" spans="1:27" x14ac:dyDescent="0.25">
      <c r="A930" t="s">
        <v>3731</v>
      </c>
      <c r="B930" s="8">
        <v>45941</v>
      </c>
      <c r="C930" t="s">
        <v>2609</v>
      </c>
      <c r="D930" t="s">
        <v>1305</v>
      </c>
      <c r="E930" t="s">
        <v>830</v>
      </c>
      <c r="F930" t="s">
        <v>831</v>
      </c>
      <c r="G930">
        <v>5</v>
      </c>
      <c r="H930">
        <v>490.22</v>
      </c>
      <c r="I930">
        <v>10</v>
      </c>
      <c r="J930">
        <v>245.11</v>
      </c>
      <c r="K930">
        <v>2205.9899999999998</v>
      </c>
      <c r="L930">
        <v>1867.9</v>
      </c>
      <c r="M930">
        <v>338.09</v>
      </c>
      <c r="N930" t="s">
        <v>23</v>
      </c>
      <c r="O930" t="s">
        <v>24</v>
      </c>
      <c r="P930" t="s">
        <v>25</v>
      </c>
      <c r="Q930" s="9">
        <v>0.78472222222222221</v>
      </c>
      <c r="R930" t="s">
        <v>49</v>
      </c>
      <c r="S930" t="s">
        <v>4911</v>
      </c>
      <c r="T930" t="s">
        <v>4908</v>
      </c>
      <c r="U930">
        <v>490.22</v>
      </c>
      <c r="V930" t="s">
        <v>5854</v>
      </c>
      <c r="W930" t="s">
        <v>4968</v>
      </c>
      <c r="X930" t="s">
        <v>5402</v>
      </c>
      <c r="Y930" t="s">
        <v>4977</v>
      </c>
      <c r="Z930" t="s">
        <v>5403</v>
      </c>
      <c r="AA930" t="s">
        <v>4962</v>
      </c>
    </row>
    <row r="931" spans="1:27" x14ac:dyDescent="0.25">
      <c r="A931" t="s">
        <v>3935</v>
      </c>
      <c r="B931" s="8">
        <v>45941</v>
      </c>
      <c r="C931" t="s">
        <v>1168</v>
      </c>
      <c r="D931" t="s">
        <v>503</v>
      </c>
      <c r="E931" t="s">
        <v>1059</v>
      </c>
      <c r="F931" t="s">
        <v>304</v>
      </c>
      <c r="G931">
        <v>3</v>
      </c>
      <c r="H931">
        <v>566.29999999999995</v>
      </c>
      <c r="I931">
        <v>5</v>
      </c>
      <c r="J931">
        <v>84.94</v>
      </c>
      <c r="K931">
        <v>1613.96</v>
      </c>
      <c r="L931">
        <v>1169.4000000000001</v>
      </c>
      <c r="M931">
        <v>444.56</v>
      </c>
      <c r="N931" t="s">
        <v>23</v>
      </c>
      <c r="O931" t="s">
        <v>24</v>
      </c>
      <c r="P931" t="s">
        <v>25</v>
      </c>
      <c r="Q931" s="9">
        <v>0.49027777777777776</v>
      </c>
      <c r="R931" t="s">
        <v>49</v>
      </c>
      <c r="S931" t="s">
        <v>4727</v>
      </c>
      <c r="T931" t="s">
        <v>4703</v>
      </c>
      <c r="U931">
        <v>503.36</v>
      </c>
      <c r="V931" t="s">
        <v>5625</v>
      </c>
      <c r="W931" t="s">
        <v>4958</v>
      </c>
      <c r="X931" t="s">
        <v>5101</v>
      </c>
      <c r="Y931" t="s">
        <v>4970</v>
      </c>
      <c r="Z931" t="s">
        <v>5099</v>
      </c>
      <c r="AA931" t="s">
        <v>5060</v>
      </c>
    </row>
    <row r="932" spans="1:27" x14ac:dyDescent="0.25">
      <c r="A932" t="s">
        <v>4256</v>
      </c>
      <c r="B932" s="8">
        <v>45941</v>
      </c>
      <c r="C932" t="s">
        <v>548</v>
      </c>
      <c r="D932" t="s">
        <v>611</v>
      </c>
      <c r="E932" t="s">
        <v>567</v>
      </c>
      <c r="F932" t="s">
        <v>54</v>
      </c>
      <c r="G932">
        <v>6</v>
      </c>
      <c r="H932">
        <v>358.32</v>
      </c>
      <c r="I932">
        <v>0</v>
      </c>
      <c r="J932">
        <v>0</v>
      </c>
      <c r="K932">
        <v>2149.92</v>
      </c>
      <c r="L932">
        <v>1504.08</v>
      </c>
      <c r="M932">
        <v>645.84</v>
      </c>
      <c r="N932" t="s">
        <v>23</v>
      </c>
      <c r="O932" t="s">
        <v>24</v>
      </c>
      <c r="P932" t="s">
        <v>25</v>
      </c>
      <c r="Q932" s="9">
        <v>0.82777777777777772</v>
      </c>
      <c r="R932" t="s">
        <v>49</v>
      </c>
      <c r="S932" t="s">
        <v>4775</v>
      </c>
      <c r="T932" t="s">
        <v>4776</v>
      </c>
      <c r="U932">
        <v>339.13</v>
      </c>
      <c r="V932" t="s">
        <v>4979</v>
      </c>
      <c r="W932" t="s">
        <v>4958</v>
      </c>
      <c r="X932" t="s">
        <v>5416</v>
      </c>
      <c r="Y932" t="s">
        <v>4966</v>
      </c>
      <c r="Z932" t="s">
        <v>5353</v>
      </c>
      <c r="AA932" t="s">
        <v>4962</v>
      </c>
    </row>
    <row r="933" spans="1:27" x14ac:dyDescent="0.25">
      <c r="A933" t="s">
        <v>819</v>
      </c>
      <c r="B933" s="8">
        <v>45911</v>
      </c>
      <c r="C933" t="s">
        <v>820</v>
      </c>
      <c r="D933" t="s">
        <v>777</v>
      </c>
      <c r="E933" t="s">
        <v>390</v>
      </c>
      <c r="F933" t="s">
        <v>821</v>
      </c>
      <c r="G933">
        <v>3</v>
      </c>
      <c r="H933">
        <v>86.11</v>
      </c>
      <c r="I933">
        <v>5</v>
      </c>
      <c r="J933">
        <v>12.92</v>
      </c>
      <c r="K933">
        <v>282.22000000000003</v>
      </c>
      <c r="L933">
        <v>204.51</v>
      </c>
      <c r="M933">
        <v>77.709999999999994</v>
      </c>
      <c r="N933" t="s">
        <v>133</v>
      </c>
      <c r="O933" t="s">
        <v>24</v>
      </c>
      <c r="P933" t="s">
        <v>25</v>
      </c>
      <c r="Q933" s="9">
        <v>0.83611111111111114</v>
      </c>
      <c r="R933" t="s">
        <v>27</v>
      </c>
      <c r="S933" t="s">
        <v>4818</v>
      </c>
      <c r="T933" t="s">
        <v>4805</v>
      </c>
      <c r="U933">
        <v>86.11</v>
      </c>
      <c r="V933" t="s">
        <v>5855</v>
      </c>
      <c r="W933" t="s">
        <v>4964</v>
      </c>
      <c r="X933" t="s">
        <v>5322</v>
      </c>
      <c r="Y933" t="s">
        <v>5007</v>
      </c>
      <c r="Z933" t="s">
        <v>5323</v>
      </c>
      <c r="AA933" t="s">
        <v>4962</v>
      </c>
    </row>
    <row r="934" spans="1:27" x14ac:dyDescent="0.25">
      <c r="A934" t="s">
        <v>2810</v>
      </c>
      <c r="B934" s="8">
        <v>45911</v>
      </c>
      <c r="C934" t="s">
        <v>2811</v>
      </c>
      <c r="D934" t="s">
        <v>1490</v>
      </c>
      <c r="E934" t="s">
        <v>957</v>
      </c>
      <c r="F934" t="s">
        <v>958</v>
      </c>
      <c r="G934">
        <v>1</v>
      </c>
      <c r="H934">
        <v>102.51</v>
      </c>
      <c r="I934">
        <v>10</v>
      </c>
      <c r="J934">
        <v>10.25</v>
      </c>
      <c r="K934">
        <v>106.1</v>
      </c>
      <c r="L934">
        <v>88.72</v>
      </c>
      <c r="M934">
        <v>17.38</v>
      </c>
      <c r="N934" t="s">
        <v>40</v>
      </c>
      <c r="O934" t="s">
        <v>24</v>
      </c>
      <c r="P934" t="s">
        <v>25</v>
      </c>
      <c r="Q934" s="9">
        <v>0.39027777777777778</v>
      </c>
      <c r="R934" t="s">
        <v>27</v>
      </c>
      <c r="S934" t="s">
        <v>4899</v>
      </c>
      <c r="T934" t="s">
        <v>4887</v>
      </c>
      <c r="U934">
        <v>102.51</v>
      </c>
      <c r="V934" t="s">
        <v>5715</v>
      </c>
      <c r="W934" t="s">
        <v>4968</v>
      </c>
      <c r="X934" t="s">
        <v>5614</v>
      </c>
      <c r="Y934" t="s">
        <v>4960</v>
      </c>
      <c r="Z934" t="s">
        <v>5280</v>
      </c>
      <c r="AA934" t="s">
        <v>4962</v>
      </c>
    </row>
    <row r="935" spans="1:27" x14ac:dyDescent="0.25">
      <c r="A935" t="s">
        <v>2827</v>
      </c>
      <c r="B935" s="8">
        <v>45911</v>
      </c>
      <c r="C935" t="s">
        <v>425</v>
      </c>
      <c r="D935" t="s">
        <v>566</v>
      </c>
      <c r="E935" t="s">
        <v>1180</v>
      </c>
      <c r="F935" t="s">
        <v>1093</v>
      </c>
      <c r="G935">
        <v>4</v>
      </c>
      <c r="H935">
        <v>328.59</v>
      </c>
      <c r="I935">
        <v>20</v>
      </c>
      <c r="J935">
        <v>262.87</v>
      </c>
      <c r="K935">
        <v>1209.21</v>
      </c>
      <c r="L935">
        <v>1021.96</v>
      </c>
      <c r="M935">
        <v>187.25</v>
      </c>
      <c r="N935" t="s">
        <v>4971</v>
      </c>
      <c r="O935" t="s">
        <v>24</v>
      </c>
      <c r="P935" t="s">
        <v>33</v>
      </c>
      <c r="Q935" s="9">
        <v>0.49652777777777779</v>
      </c>
      <c r="R935" t="s">
        <v>27</v>
      </c>
      <c r="S935" t="s">
        <v>4767</v>
      </c>
      <c r="T935" t="s">
        <v>4752</v>
      </c>
      <c r="U935">
        <v>328.59</v>
      </c>
      <c r="V935" t="s">
        <v>5688</v>
      </c>
      <c r="W935" t="s">
        <v>4964</v>
      </c>
      <c r="X935" t="s">
        <v>5152</v>
      </c>
      <c r="Y935" t="s">
        <v>5011</v>
      </c>
      <c r="Z935" t="s">
        <v>5087</v>
      </c>
      <c r="AA935" t="s">
        <v>4962</v>
      </c>
    </row>
    <row r="936" spans="1:27" x14ac:dyDescent="0.25">
      <c r="A936" t="s">
        <v>3194</v>
      </c>
      <c r="B936" s="8">
        <v>45911</v>
      </c>
      <c r="C936" t="s">
        <v>1489</v>
      </c>
      <c r="D936" t="s">
        <v>77</v>
      </c>
      <c r="E936" t="s">
        <v>906</v>
      </c>
      <c r="F936" t="s">
        <v>907</v>
      </c>
      <c r="G936">
        <v>4</v>
      </c>
      <c r="H936">
        <v>131.03</v>
      </c>
      <c r="I936">
        <v>0</v>
      </c>
      <c r="J936">
        <v>0</v>
      </c>
      <c r="K936">
        <v>602.74</v>
      </c>
      <c r="L936">
        <v>469.08</v>
      </c>
      <c r="M936">
        <v>133.66</v>
      </c>
      <c r="N936" t="s">
        <v>68</v>
      </c>
      <c r="O936" t="s">
        <v>24</v>
      </c>
      <c r="P936" t="s">
        <v>25</v>
      </c>
      <c r="Q936" s="9">
        <v>0.75972222222222219</v>
      </c>
      <c r="R936" t="s">
        <v>27</v>
      </c>
      <c r="S936" t="s">
        <v>4863</v>
      </c>
      <c r="T936" t="s">
        <v>4864</v>
      </c>
      <c r="U936">
        <v>131.03</v>
      </c>
      <c r="V936" t="s">
        <v>5083</v>
      </c>
      <c r="W936" t="s">
        <v>4968</v>
      </c>
      <c r="X936" t="s">
        <v>5141</v>
      </c>
      <c r="Y936" t="s">
        <v>4966</v>
      </c>
      <c r="Z936" t="s">
        <v>5142</v>
      </c>
      <c r="AA936" t="s">
        <v>4962</v>
      </c>
    </row>
    <row r="937" spans="1:27" x14ac:dyDescent="0.25">
      <c r="A937" t="s">
        <v>3326</v>
      </c>
      <c r="B937" s="8">
        <v>45911</v>
      </c>
      <c r="C937" t="s">
        <v>2807</v>
      </c>
      <c r="D937" t="s">
        <v>314</v>
      </c>
      <c r="E937" t="s">
        <v>125</v>
      </c>
      <c r="F937" t="s">
        <v>648</v>
      </c>
      <c r="G937">
        <v>4</v>
      </c>
      <c r="H937">
        <v>329.69</v>
      </c>
      <c r="I937">
        <v>15</v>
      </c>
      <c r="J937">
        <v>197.81</v>
      </c>
      <c r="K937">
        <v>1289.0899999999999</v>
      </c>
      <c r="L937">
        <v>989</v>
      </c>
      <c r="M937">
        <v>300.08999999999997</v>
      </c>
      <c r="N937" t="s">
        <v>47</v>
      </c>
      <c r="O937" t="s">
        <v>24</v>
      </c>
      <c r="P937" t="s">
        <v>25</v>
      </c>
      <c r="Q937" s="9">
        <v>0.46111111111111114</v>
      </c>
      <c r="R937" t="s">
        <v>27</v>
      </c>
      <c r="S937" t="s">
        <v>4707</v>
      </c>
      <c r="T937" t="s">
        <v>4703</v>
      </c>
      <c r="U937">
        <v>329.69</v>
      </c>
      <c r="V937" t="s">
        <v>5685</v>
      </c>
      <c r="W937" t="s">
        <v>4968</v>
      </c>
      <c r="X937" t="s">
        <v>5856</v>
      </c>
      <c r="Y937" t="s">
        <v>4966</v>
      </c>
      <c r="Z937" t="s">
        <v>5173</v>
      </c>
      <c r="AA937" t="s">
        <v>4962</v>
      </c>
    </row>
    <row r="938" spans="1:27" x14ac:dyDescent="0.25">
      <c r="A938" t="s">
        <v>3422</v>
      </c>
      <c r="B938" s="8">
        <v>45911</v>
      </c>
      <c r="C938" t="s">
        <v>3423</v>
      </c>
      <c r="D938" t="s">
        <v>147</v>
      </c>
      <c r="E938" t="s">
        <v>634</v>
      </c>
      <c r="F938" t="s">
        <v>635</v>
      </c>
      <c r="G938">
        <v>3</v>
      </c>
      <c r="H938">
        <v>332.73</v>
      </c>
      <c r="I938">
        <v>0</v>
      </c>
      <c r="J938">
        <v>0</v>
      </c>
      <c r="K938">
        <v>1147.92</v>
      </c>
      <c r="L938">
        <v>783.66</v>
      </c>
      <c r="M938">
        <v>364.26</v>
      </c>
      <c r="N938" t="s">
        <v>40</v>
      </c>
      <c r="O938" t="s">
        <v>24</v>
      </c>
      <c r="P938" t="s">
        <v>55</v>
      </c>
      <c r="Q938" s="9">
        <v>0.8569444444444444</v>
      </c>
      <c r="R938" t="s">
        <v>27</v>
      </c>
      <c r="S938" t="s">
        <v>4717</v>
      </c>
      <c r="T938" t="s">
        <v>4703</v>
      </c>
      <c r="U938">
        <v>332.73</v>
      </c>
      <c r="V938" t="s">
        <v>5518</v>
      </c>
      <c r="W938" t="s">
        <v>4968</v>
      </c>
      <c r="X938" t="s">
        <v>5616</v>
      </c>
      <c r="Y938" t="s">
        <v>5011</v>
      </c>
      <c r="Z938" t="s">
        <v>4995</v>
      </c>
      <c r="AA938" t="s">
        <v>4962</v>
      </c>
    </row>
    <row r="939" spans="1:27" x14ac:dyDescent="0.25">
      <c r="A939" t="s">
        <v>3978</v>
      </c>
      <c r="B939" s="8">
        <v>45911</v>
      </c>
      <c r="C939" t="s">
        <v>2626</v>
      </c>
      <c r="D939" t="s">
        <v>275</v>
      </c>
      <c r="E939" t="s">
        <v>248</v>
      </c>
      <c r="F939" t="s">
        <v>249</v>
      </c>
      <c r="G939">
        <v>3</v>
      </c>
      <c r="H939">
        <v>51.33</v>
      </c>
      <c r="I939">
        <v>5</v>
      </c>
      <c r="J939">
        <v>7.7</v>
      </c>
      <c r="K939">
        <v>168.23</v>
      </c>
      <c r="L939">
        <v>112.44</v>
      </c>
      <c r="M939">
        <v>55.79</v>
      </c>
      <c r="N939" t="s">
        <v>23</v>
      </c>
      <c r="O939" t="s">
        <v>24</v>
      </c>
      <c r="P939" t="s">
        <v>25</v>
      </c>
      <c r="Q939" s="9">
        <v>0.58402777777777781</v>
      </c>
      <c r="R939" t="s">
        <v>27</v>
      </c>
      <c r="S939" t="s">
        <v>4760</v>
      </c>
      <c r="T939" t="s">
        <v>4752</v>
      </c>
      <c r="U939">
        <v>51.33</v>
      </c>
      <c r="V939" t="s">
        <v>5001</v>
      </c>
      <c r="W939" t="s">
        <v>4968</v>
      </c>
      <c r="X939" t="s">
        <v>5316</v>
      </c>
      <c r="Y939" t="s">
        <v>5011</v>
      </c>
      <c r="Z939" t="s">
        <v>5317</v>
      </c>
      <c r="AA939" t="s">
        <v>4962</v>
      </c>
    </row>
    <row r="940" spans="1:27" x14ac:dyDescent="0.25">
      <c r="A940" t="s">
        <v>4061</v>
      </c>
      <c r="B940" s="8">
        <v>45911</v>
      </c>
      <c r="C940" t="s">
        <v>4062</v>
      </c>
      <c r="D940" t="s">
        <v>454</v>
      </c>
      <c r="E940" t="s">
        <v>544</v>
      </c>
      <c r="F940" t="s">
        <v>545</v>
      </c>
      <c r="G940">
        <v>2</v>
      </c>
      <c r="H940">
        <v>365.92</v>
      </c>
      <c r="I940">
        <v>0</v>
      </c>
      <c r="J940">
        <v>0</v>
      </c>
      <c r="K940">
        <v>841.62</v>
      </c>
      <c r="L940">
        <v>620.76</v>
      </c>
      <c r="M940">
        <v>220.86</v>
      </c>
      <c r="N940" t="s">
        <v>68</v>
      </c>
      <c r="O940" t="s">
        <v>24</v>
      </c>
      <c r="P940" t="s">
        <v>25</v>
      </c>
      <c r="Q940" s="9">
        <v>0.89513888888888893</v>
      </c>
      <c r="R940" t="s">
        <v>27</v>
      </c>
      <c r="S940" t="s">
        <v>4853</v>
      </c>
      <c r="T940" t="s">
        <v>4847</v>
      </c>
      <c r="U940">
        <v>365.92</v>
      </c>
      <c r="V940" t="s">
        <v>5857</v>
      </c>
      <c r="W940" t="s">
        <v>4964</v>
      </c>
      <c r="X940" t="s">
        <v>5406</v>
      </c>
      <c r="Y940" t="s">
        <v>4960</v>
      </c>
      <c r="Z940" t="s">
        <v>5407</v>
      </c>
      <c r="AA940" t="s">
        <v>4962</v>
      </c>
    </row>
    <row r="941" spans="1:27" x14ac:dyDescent="0.25">
      <c r="A941" t="s">
        <v>4400</v>
      </c>
      <c r="B941" s="8">
        <v>45911</v>
      </c>
      <c r="C941" t="s">
        <v>508</v>
      </c>
      <c r="D941" t="s">
        <v>509</v>
      </c>
      <c r="E941" t="s">
        <v>192</v>
      </c>
      <c r="F941" t="s">
        <v>2922</v>
      </c>
      <c r="G941">
        <v>6</v>
      </c>
      <c r="H941">
        <v>311.24</v>
      </c>
      <c r="I941">
        <v>20</v>
      </c>
      <c r="J941">
        <v>373.49</v>
      </c>
      <c r="K941">
        <v>1718.04</v>
      </c>
      <c r="L941">
        <v>1522.2</v>
      </c>
      <c r="M941">
        <v>195.84</v>
      </c>
      <c r="N941" t="s">
        <v>23</v>
      </c>
      <c r="O941" t="s">
        <v>24</v>
      </c>
      <c r="P941" t="s">
        <v>25</v>
      </c>
      <c r="Q941" s="9">
        <v>0.6791666666666667</v>
      </c>
      <c r="R941" t="s">
        <v>27</v>
      </c>
      <c r="S941" t="s">
        <v>4875</v>
      </c>
      <c r="T941" t="s">
        <v>4864</v>
      </c>
      <c r="U941">
        <v>291.93</v>
      </c>
      <c r="V941" t="s">
        <v>5748</v>
      </c>
      <c r="W941" t="s">
        <v>4958</v>
      </c>
      <c r="X941" t="s">
        <v>5789</v>
      </c>
      <c r="Y941" t="s">
        <v>4970</v>
      </c>
      <c r="Z941" t="s">
        <v>5284</v>
      </c>
      <c r="AA941" t="s">
        <v>4962</v>
      </c>
    </row>
    <row r="942" spans="1:27" x14ac:dyDescent="0.25">
      <c r="A942" t="s">
        <v>4465</v>
      </c>
      <c r="B942" s="8">
        <v>45911</v>
      </c>
      <c r="C942" t="s">
        <v>307</v>
      </c>
      <c r="D942" t="s">
        <v>745</v>
      </c>
      <c r="E942" t="s">
        <v>1063</v>
      </c>
      <c r="F942" t="s">
        <v>1064</v>
      </c>
      <c r="G942">
        <v>8</v>
      </c>
      <c r="H942">
        <v>180.72</v>
      </c>
      <c r="I942">
        <v>15</v>
      </c>
      <c r="J942">
        <v>216.86</v>
      </c>
      <c r="K942">
        <v>1413.23</v>
      </c>
      <c r="L942">
        <v>817.84</v>
      </c>
      <c r="M942">
        <v>595.39</v>
      </c>
      <c r="N942" t="s">
        <v>23</v>
      </c>
      <c r="O942" t="s">
        <v>24</v>
      </c>
      <c r="P942" t="s">
        <v>25</v>
      </c>
      <c r="Q942" s="9">
        <v>0.57499999999999996</v>
      </c>
      <c r="R942" t="s">
        <v>27</v>
      </c>
      <c r="S942" t="s">
        <v>4666</v>
      </c>
      <c r="T942" t="s">
        <v>4636</v>
      </c>
      <c r="U942">
        <v>168.36</v>
      </c>
      <c r="V942" t="s">
        <v>5035</v>
      </c>
      <c r="W942" t="s">
        <v>4958</v>
      </c>
      <c r="X942" t="s">
        <v>5329</v>
      </c>
      <c r="Y942" t="s">
        <v>4966</v>
      </c>
      <c r="Z942" t="s">
        <v>5330</v>
      </c>
      <c r="AA942" t="s">
        <v>4962</v>
      </c>
    </row>
    <row r="943" spans="1:27" x14ac:dyDescent="0.25">
      <c r="A943" t="s">
        <v>4482</v>
      </c>
      <c r="B943" s="8">
        <v>45911</v>
      </c>
      <c r="C943" t="s">
        <v>319</v>
      </c>
      <c r="D943" t="s">
        <v>371</v>
      </c>
      <c r="E943" t="s">
        <v>1682</v>
      </c>
      <c r="F943" t="s">
        <v>46</v>
      </c>
      <c r="G943">
        <v>6</v>
      </c>
      <c r="H943">
        <v>421.9</v>
      </c>
      <c r="I943">
        <v>0</v>
      </c>
      <c r="J943">
        <v>0</v>
      </c>
      <c r="K943">
        <v>2911.11</v>
      </c>
      <c r="L943">
        <v>1859.88</v>
      </c>
      <c r="M943">
        <v>1051.23</v>
      </c>
      <c r="N943" t="s">
        <v>68</v>
      </c>
      <c r="O943" t="s">
        <v>24</v>
      </c>
      <c r="P943" t="s">
        <v>25</v>
      </c>
      <c r="Q943" s="9">
        <v>0.73888888888888893</v>
      </c>
      <c r="R943" t="s">
        <v>27</v>
      </c>
      <c r="S943" t="s">
        <v>4714</v>
      </c>
      <c r="T943" t="s">
        <v>4703</v>
      </c>
      <c r="U943">
        <v>380.12</v>
      </c>
      <c r="V943" t="s">
        <v>5858</v>
      </c>
      <c r="W943" t="s">
        <v>4958</v>
      </c>
      <c r="X943" t="s">
        <v>5422</v>
      </c>
      <c r="Y943" t="s">
        <v>5011</v>
      </c>
      <c r="Z943" t="s">
        <v>5160</v>
      </c>
      <c r="AA943" t="s">
        <v>4962</v>
      </c>
    </row>
    <row r="944" spans="1:27" x14ac:dyDescent="0.25">
      <c r="A944" t="s">
        <v>1591</v>
      </c>
      <c r="B944" s="8">
        <v>45880</v>
      </c>
      <c r="C944" t="s">
        <v>1592</v>
      </c>
      <c r="D944" t="s">
        <v>314</v>
      </c>
      <c r="E944" t="s">
        <v>709</v>
      </c>
      <c r="F944" t="s">
        <v>710</v>
      </c>
      <c r="G944">
        <v>3</v>
      </c>
      <c r="H944">
        <v>329.69</v>
      </c>
      <c r="I944">
        <v>10</v>
      </c>
      <c r="J944">
        <v>98.91</v>
      </c>
      <c r="K944">
        <v>1023.68</v>
      </c>
      <c r="L944">
        <v>741.75</v>
      </c>
      <c r="M944">
        <v>281.93</v>
      </c>
      <c r="N944" t="s">
        <v>4971</v>
      </c>
      <c r="O944" t="s">
        <v>24</v>
      </c>
      <c r="P944" t="s">
        <v>55</v>
      </c>
      <c r="Q944" s="9">
        <v>0.38819444444444445</v>
      </c>
      <c r="R944" t="s">
        <v>27</v>
      </c>
      <c r="S944" t="s">
        <v>4707</v>
      </c>
      <c r="T944" t="s">
        <v>4703</v>
      </c>
      <c r="U944">
        <v>329.69</v>
      </c>
      <c r="V944" t="s">
        <v>5318</v>
      </c>
      <c r="W944" t="s">
        <v>4968</v>
      </c>
      <c r="X944" t="s">
        <v>5313</v>
      </c>
      <c r="Y944" t="s">
        <v>4960</v>
      </c>
      <c r="Z944" t="s">
        <v>5314</v>
      </c>
      <c r="AA944" t="s">
        <v>5060</v>
      </c>
    </row>
    <row r="945" spans="1:27" x14ac:dyDescent="0.25">
      <c r="A945" t="s">
        <v>1989</v>
      </c>
      <c r="B945" s="8">
        <v>45880</v>
      </c>
      <c r="C945" t="s">
        <v>1990</v>
      </c>
      <c r="D945" t="s">
        <v>1991</v>
      </c>
      <c r="E945" t="s">
        <v>519</v>
      </c>
      <c r="F945" t="s">
        <v>520</v>
      </c>
      <c r="G945">
        <v>1</v>
      </c>
      <c r="H945">
        <v>352.51</v>
      </c>
      <c r="I945">
        <v>0</v>
      </c>
      <c r="J945">
        <v>0</v>
      </c>
      <c r="K945">
        <v>405.39</v>
      </c>
      <c r="L945">
        <v>260.06</v>
      </c>
      <c r="M945">
        <v>145.33000000000001</v>
      </c>
      <c r="N945" t="s">
        <v>40</v>
      </c>
      <c r="O945" t="s">
        <v>24</v>
      </c>
      <c r="P945" t="s">
        <v>25</v>
      </c>
      <c r="Q945" s="9">
        <v>0.6020833333333333</v>
      </c>
      <c r="R945" t="s">
        <v>27</v>
      </c>
      <c r="S945" t="s">
        <v>4933</v>
      </c>
      <c r="T945" t="s">
        <v>4930</v>
      </c>
      <c r="U945">
        <v>352.51</v>
      </c>
      <c r="V945" t="s">
        <v>5434</v>
      </c>
      <c r="W945" t="s">
        <v>4964</v>
      </c>
      <c r="X945" t="s">
        <v>5214</v>
      </c>
      <c r="Y945" t="s">
        <v>4966</v>
      </c>
      <c r="Z945" t="s">
        <v>5242</v>
      </c>
      <c r="AA945" t="s">
        <v>5060</v>
      </c>
    </row>
    <row r="946" spans="1:27" x14ac:dyDescent="0.25">
      <c r="A946" t="s">
        <v>2026</v>
      </c>
      <c r="B946" s="8">
        <v>45880</v>
      </c>
      <c r="C946" t="s">
        <v>1232</v>
      </c>
      <c r="D946" t="s">
        <v>280</v>
      </c>
      <c r="E946" t="s">
        <v>1109</v>
      </c>
      <c r="F946" t="s">
        <v>2027</v>
      </c>
      <c r="G946">
        <v>4</v>
      </c>
      <c r="H946">
        <v>124.84</v>
      </c>
      <c r="I946">
        <v>15</v>
      </c>
      <c r="J946">
        <v>74.900000000000006</v>
      </c>
      <c r="K946">
        <v>488.13</v>
      </c>
      <c r="L946">
        <v>389.4</v>
      </c>
      <c r="M946">
        <v>98.73</v>
      </c>
      <c r="N946" t="s">
        <v>23</v>
      </c>
      <c r="O946" t="s">
        <v>24</v>
      </c>
      <c r="P946" t="s">
        <v>25</v>
      </c>
      <c r="Q946" s="9">
        <v>0.55555555555555558</v>
      </c>
      <c r="R946" t="s">
        <v>27</v>
      </c>
      <c r="S946" t="s">
        <v>4726</v>
      </c>
      <c r="T946" t="s">
        <v>4703</v>
      </c>
      <c r="U946">
        <v>124.84</v>
      </c>
      <c r="V946" t="s">
        <v>5020</v>
      </c>
      <c r="W946" t="s">
        <v>4968</v>
      </c>
      <c r="X946" t="s">
        <v>5487</v>
      </c>
      <c r="Y946" t="s">
        <v>4960</v>
      </c>
      <c r="Z946" t="s">
        <v>5105</v>
      </c>
      <c r="AA946" t="s">
        <v>4962</v>
      </c>
    </row>
    <row r="947" spans="1:27" x14ac:dyDescent="0.25">
      <c r="A947" t="s">
        <v>2077</v>
      </c>
      <c r="B947" s="8">
        <v>45880</v>
      </c>
      <c r="C947" t="s">
        <v>1564</v>
      </c>
      <c r="D947" t="s">
        <v>399</v>
      </c>
      <c r="E947" t="s">
        <v>343</v>
      </c>
      <c r="F947" t="s">
        <v>239</v>
      </c>
      <c r="G947">
        <v>8</v>
      </c>
      <c r="H947">
        <v>108.86</v>
      </c>
      <c r="I947">
        <v>0</v>
      </c>
      <c r="J947">
        <v>0</v>
      </c>
      <c r="K947">
        <v>1001.51</v>
      </c>
      <c r="L947">
        <v>688.4</v>
      </c>
      <c r="M947">
        <v>313.11</v>
      </c>
      <c r="N947" t="s">
        <v>68</v>
      </c>
      <c r="O947" t="s">
        <v>24</v>
      </c>
      <c r="P947" t="s">
        <v>25</v>
      </c>
      <c r="Q947" s="9">
        <v>0.80277777777777781</v>
      </c>
      <c r="R947" t="s">
        <v>27</v>
      </c>
      <c r="S947" t="s">
        <v>4693</v>
      </c>
      <c r="T947" t="s">
        <v>4672</v>
      </c>
      <c r="U947">
        <v>99.93</v>
      </c>
      <c r="V947" t="s">
        <v>5237</v>
      </c>
      <c r="W947" t="s">
        <v>4958</v>
      </c>
      <c r="X947" t="s">
        <v>5015</v>
      </c>
      <c r="Y947" t="s">
        <v>4966</v>
      </c>
      <c r="Z947" t="s">
        <v>5446</v>
      </c>
      <c r="AA947" t="s">
        <v>4962</v>
      </c>
    </row>
    <row r="948" spans="1:27" x14ac:dyDescent="0.25">
      <c r="A948" t="s">
        <v>2714</v>
      </c>
      <c r="B948" s="8">
        <v>45880</v>
      </c>
      <c r="C948" t="s">
        <v>2715</v>
      </c>
      <c r="D948" t="s">
        <v>708</v>
      </c>
      <c r="E948" t="s">
        <v>700</v>
      </c>
      <c r="F948" t="s">
        <v>239</v>
      </c>
      <c r="G948">
        <v>4</v>
      </c>
      <c r="H948">
        <v>474.19</v>
      </c>
      <c r="I948">
        <v>0</v>
      </c>
      <c r="J948">
        <v>0</v>
      </c>
      <c r="K948">
        <v>2181.27</v>
      </c>
      <c r="L948">
        <v>1375.56</v>
      </c>
      <c r="M948">
        <v>805.71</v>
      </c>
      <c r="N948" t="s">
        <v>47</v>
      </c>
      <c r="O948" t="s">
        <v>24</v>
      </c>
      <c r="P948" t="s">
        <v>25</v>
      </c>
      <c r="Q948" s="9">
        <v>0.65416666666666667</v>
      </c>
      <c r="R948" t="s">
        <v>27</v>
      </c>
      <c r="S948" t="s">
        <v>4751</v>
      </c>
      <c r="T948" t="s">
        <v>4752</v>
      </c>
      <c r="U948">
        <v>474.19</v>
      </c>
      <c r="V948" t="s">
        <v>5859</v>
      </c>
      <c r="W948" t="s">
        <v>4968</v>
      </c>
      <c r="X948" t="s">
        <v>5015</v>
      </c>
      <c r="Y948" t="s">
        <v>4966</v>
      </c>
      <c r="Z948" t="s">
        <v>5231</v>
      </c>
      <c r="AA948" t="s">
        <v>5060</v>
      </c>
    </row>
    <row r="949" spans="1:27" x14ac:dyDescent="0.25">
      <c r="A949" t="s">
        <v>2825</v>
      </c>
      <c r="B949" s="8">
        <v>45880</v>
      </c>
      <c r="C949" t="s">
        <v>1741</v>
      </c>
      <c r="D949" t="s">
        <v>727</v>
      </c>
      <c r="E949" t="s">
        <v>327</v>
      </c>
      <c r="F949" t="s">
        <v>328</v>
      </c>
      <c r="G949">
        <v>7</v>
      </c>
      <c r="H949">
        <v>257.81</v>
      </c>
      <c r="I949">
        <v>15</v>
      </c>
      <c r="J949">
        <v>270.7</v>
      </c>
      <c r="K949">
        <v>1764.07</v>
      </c>
      <c r="L949">
        <v>1374.1</v>
      </c>
      <c r="M949">
        <v>389.97</v>
      </c>
      <c r="N949" t="s">
        <v>40</v>
      </c>
      <c r="O949" t="s">
        <v>24</v>
      </c>
      <c r="P949" t="s">
        <v>33</v>
      </c>
      <c r="Q949" s="9">
        <v>0.61458333333333337</v>
      </c>
      <c r="R949" t="s">
        <v>27</v>
      </c>
      <c r="S949" t="s">
        <v>4867</v>
      </c>
      <c r="T949" t="s">
        <v>4864</v>
      </c>
      <c r="U949">
        <v>227</v>
      </c>
      <c r="V949" t="s">
        <v>5494</v>
      </c>
      <c r="W949" t="s">
        <v>4958</v>
      </c>
      <c r="X949" t="s">
        <v>5215</v>
      </c>
      <c r="Y949" t="s">
        <v>4960</v>
      </c>
      <c r="Z949" t="s">
        <v>5216</v>
      </c>
      <c r="AA949" t="s">
        <v>4962</v>
      </c>
    </row>
    <row r="950" spans="1:27" x14ac:dyDescent="0.25">
      <c r="A950" t="s">
        <v>2859</v>
      </c>
      <c r="B950" s="8">
        <v>45880</v>
      </c>
      <c r="C950" t="s">
        <v>1673</v>
      </c>
      <c r="D950" t="s">
        <v>409</v>
      </c>
      <c r="E950" t="s">
        <v>950</v>
      </c>
      <c r="F950" t="s">
        <v>2603</v>
      </c>
      <c r="G950">
        <v>8</v>
      </c>
      <c r="H950">
        <v>307.93</v>
      </c>
      <c r="I950">
        <v>10</v>
      </c>
      <c r="J950">
        <v>246.34</v>
      </c>
      <c r="K950">
        <v>2549.66</v>
      </c>
      <c r="L950">
        <v>1477.92</v>
      </c>
      <c r="M950">
        <v>1071.74</v>
      </c>
      <c r="N950" t="s">
        <v>40</v>
      </c>
      <c r="O950" t="s">
        <v>24</v>
      </c>
      <c r="P950" t="s">
        <v>33</v>
      </c>
      <c r="Q950" s="9">
        <v>0.43541666666666667</v>
      </c>
      <c r="R950" t="s">
        <v>27</v>
      </c>
      <c r="S950" t="s">
        <v>4635</v>
      </c>
      <c r="T950" t="s">
        <v>4636</v>
      </c>
      <c r="U950">
        <v>299.73</v>
      </c>
      <c r="V950" t="s">
        <v>5860</v>
      </c>
      <c r="W950" t="s">
        <v>4958</v>
      </c>
      <c r="X950" t="s">
        <v>5275</v>
      </c>
      <c r="Y950" t="s">
        <v>5007</v>
      </c>
      <c r="Z950" t="s">
        <v>5049</v>
      </c>
      <c r="AA950" t="s">
        <v>4962</v>
      </c>
    </row>
    <row r="951" spans="1:27" x14ac:dyDescent="0.25">
      <c r="A951" t="s">
        <v>3299</v>
      </c>
      <c r="B951" s="8">
        <v>45880</v>
      </c>
      <c r="C951" t="s">
        <v>876</v>
      </c>
      <c r="D951" t="s">
        <v>1650</v>
      </c>
      <c r="E951" t="s">
        <v>771</v>
      </c>
      <c r="F951" t="s">
        <v>1216</v>
      </c>
      <c r="G951">
        <v>3</v>
      </c>
      <c r="H951">
        <v>257.27999999999997</v>
      </c>
      <c r="I951">
        <v>0</v>
      </c>
      <c r="J951">
        <v>0</v>
      </c>
      <c r="K951">
        <v>887.62</v>
      </c>
      <c r="L951">
        <v>482.94</v>
      </c>
      <c r="M951">
        <v>404.68</v>
      </c>
      <c r="N951" t="s">
        <v>40</v>
      </c>
      <c r="O951" t="s">
        <v>24</v>
      </c>
      <c r="P951" t="s">
        <v>55</v>
      </c>
      <c r="Q951" s="9">
        <v>0.4777777777777778</v>
      </c>
      <c r="R951" t="s">
        <v>27</v>
      </c>
      <c r="S951" t="s">
        <v>4800</v>
      </c>
      <c r="T951" t="s">
        <v>4776</v>
      </c>
      <c r="U951">
        <v>232.2</v>
      </c>
      <c r="V951" t="s">
        <v>5745</v>
      </c>
      <c r="W951" t="s">
        <v>4958</v>
      </c>
      <c r="X951" t="s">
        <v>5369</v>
      </c>
      <c r="Y951" t="s">
        <v>4966</v>
      </c>
      <c r="Z951" t="s">
        <v>4978</v>
      </c>
      <c r="AA951" t="s">
        <v>4962</v>
      </c>
    </row>
    <row r="952" spans="1:27" x14ac:dyDescent="0.25">
      <c r="A952" t="s">
        <v>3496</v>
      </c>
      <c r="B952" s="8">
        <v>45880</v>
      </c>
      <c r="C952" t="s">
        <v>3497</v>
      </c>
      <c r="D952" t="s">
        <v>1678</v>
      </c>
      <c r="E952" t="s">
        <v>567</v>
      </c>
      <c r="F952" t="s">
        <v>2016</v>
      </c>
      <c r="G952">
        <v>1</v>
      </c>
      <c r="H952">
        <v>342.27</v>
      </c>
      <c r="I952">
        <v>20</v>
      </c>
      <c r="J952">
        <v>68.45</v>
      </c>
      <c r="K952">
        <v>314.89</v>
      </c>
      <c r="L952">
        <v>266.10000000000002</v>
      </c>
      <c r="M952">
        <v>48.79</v>
      </c>
      <c r="N952" t="s">
        <v>47</v>
      </c>
      <c r="O952" t="s">
        <v>24</v>
      </c>
      <c r="P952" t="s">
        <v>25</v>
      </c>
      <c r="Q952" s="9">
        <v>0.91041666666666665</v>
      </c>
      <c r="R952" t="s">
        <v>27</v>
      </c>
      <c r="S952" t="s">
        <v>4699</v>
      </c>
      <c r="T952" t="s">
        <v>4672</v>
      </c>
      <c r="U952">
        <v>342.27</v>
      </c>
      <c r="V952" t="s">
        <v>5726</v>
      </c>
      <c r="W952" t="s">
        <v>4964</v>
      </c>
      <c r="X952" t="s">
        <v>5861</v>
      </c>
      <c r="Y952" t="s">
        <v>5011</v>
      </c>
      <c r="Z952" t="s">
        <v>5353</v>
      </c>
      <c r="AA952" t="s">
        <v>4962</v>
      </c>
    </row>
    <row r="953" spans="1:27" x14ac:dyDescent="0.25">
      <c r="A953" t="s">
        <v>4336</v>
      </c>
      <c r="B953" s="8">
        <v>45880</v>
      </c>
      <c r="C953" t="s">
        <v>1861</v>
      </c>
      <c r="D953" t="s">
        <v>1668</v>
      </c>
      <c r="E953" t="s">
        <v>715</v>
      </c>
      <c r="F953" t="s">
        <v>1908</v>
      </c>
      <c r="G953">
        <v>2</v>
      </c>
      <c r="H953">
        <v>242.22</v>
      </c>
      <c r="I953">
        <v>0</v>
      </c>
      <c r="J953">
        <v>0</v>
      </c>
      <c r="K953">
        <v>557.11</v>
      </c>
      <c r="L953">
        <v>372.08</v>
      </c>
      <c r="M953">
        <v>185.03</v>
      </c>
      <c r="N953" t="s">
        <v>4971</v>
      </c>
      <c r="O953" t="s">
        <v>24</v>
      </c>
      <c r="P953" t="s">
        <v>25</v>
      </c>
      <c r="Q953" s="9">
        <v>0.68958333333333333</v>
      </c>
      <c r="R953" t="s">
        <v>27</v>
      </c>
      <c r="S953" t="s">
        <v>4941</v>
      </c>
      <c r="T953" t="s">
        <v>4930</v>
      </c>
      <c r="U953">
        <v>242.22</v>
      </c>
      <c r="V953" t="s">
        <v>5813</v>
      </c>
      <c r="W953" t="s">
        <v>4968</v>
      </c>
      <c r="X953" t="s">
        <v>5206</v>
      </c>
      <c r="Y953" t="s">
        <v>4966</v>
      </c>
      <c r="Z953" t="s">
        <v>5438</v>
      </c>
      <c r="AA953" t="s">
        <v>4992</v>
      </c>
    </row>
    <row r="954" spans="1:27" x14ac:dyDescent="0.25">
      <c r="A954" t="s">
        <v>4494</v>
      </c>
      <c r="B954" s="8">
        <v>45880</v>
      </c>
      <c r="C954" t="s">
        <v>492</v>
      </c>
      <c r="D954" t="s">
        <v>905</v>
      </c>
      <c r="E954" t="s">
        <v>21</v>
      </c>
      <c r="F954" t="s">
        <v>2001</v>
      </c>
      <c r="G954">
        <v>2</v>
      </c>
      <c r="H954">
        <v>464.41</v>
      </c>
      <c r="I954">
        <v>0</v>
      </c>
      <c r="J954">
        <v>0</v>
      </c>
      <c r="K954">
        <v>1068.1400000000001</v>
      </c>
      <c r="L954">
        <v>795.38</v>
      </c>
      <c r="M954">
        <v>272.76</v>
      </c>
      <c r="N954" t="s">
        <v>47</v>
      </c>
      <c r="O954" t="s">
        <v>24</v>
      </c>
      <c r="P954" t="s">
        <v>25</v>
      </c>
      <c r="Q954" s="9">
        <v>0.87152777777777779</v>
      </c>
      <c r="R954" t="s">
        <v>27</v>
      </c>
      <c r="S954" t="s">
        <v>4686</v>
      </c>
      <c r="T954" t="s">
        <v>4672</v>
      </c>
      <c r="U954">
        <v>464.41</v>
      </c>
      <c r="V954" t="s">
        <v>5620</v>
      </c>
      <c r="W954" t="s">
        <v>4968</v>
      </c>
      <c r="X954" t="s">
        <v>5791</v>
      </c>
      <c r="Y954" t="s">
        <v>4970</v>
      </c>
      <c r="Z954" t="s">
        <v>5133</v>
      </c>
      <c r="AA954" t="s">
        <v>4962</v>
      </c>
    </row>
    <row r="955" spans="1:27" x14ac:dyDescent="0.25">
      <c r="A955" t="s">
        <v>4537</v>
      </c>
      <c r="B955" s="8">
        <v>45880</v>
      </c>
      <c r="C955" t="s">
        <v>1286</v>
      </c>
      <c r="D955" t="s">
        <v>566</v>
      </c>
      <c r="E955" t="s">
        <v>1309</v>
      </c>
      <c r="F955" t="s">
        <v>2556</v>
      </c>
      <c r="G955">
        <v>2</v>
      </c>
      <c r="H955">
        <v>328.59</v>
      </c>
      <c r="I955">
        <v>15</v>
      </c>
      <c r="J955">
        <v>98.58</v>
      </c>
      <c r="K955">
        <v>642.39</v>
      </c>
      <c r="L955">
        <v>510.98</v>
      </c>
      <c r="M955">
        <v>131.41</v>
      </c>
      <c r="N955" t="s">
        <v>23</v>
      </c>
      <c r="O955" t="s">
        <v>24</v>
      </c>
      <c r="P955" t="s">
        <v>33</v>
      </c>
      <c r="Q955" s="9">
        <v>0.59652777777777777</v>
      </c>
      <c r="R955" t="s">
        <v>27</v>
      </c>
      <c r="S955" t="s">
        <v>4767</v>
      </c>
      <c r="T955" t="s">
        <v>4752</v>
      </c>
      <c r="U955">
        <v>328.59</v>
      </c>
      <c r="V955" t="s">
        <v>5862</v>
      </c>
      <c r="W955" t="s">
        <v>4964</v>
      </c>
      <c r="X955" t="s">
        <v>5497</v>
      </c>
      <c r="Y955" t="s">
        <v>4966</v>
      </c>
      <c r="Z955" t="s">
        <v>5212</v>
      </c>
      <c r="AA955" t="s">
        <v>4962</v>
      </c>
    </row>
    <row r="956" spans="1:27" x14ac:dyDescent="0.25">
      <c r="A956" t="s">
        <v>946</v>
      </c>
      <c r="B956" s="8">
        <v>45849</v>
      </c>
      <c r="C956" t="s">
        <v>599</v>
      </c>
      <c r="D956" t="s">
        <v>124</v>
      </c>
      <c r="E956" t="s">
        <v>617</v>
      </c>
      <c r="F956" t="s">
        <v>947</v>
      </c>
      <c r="G956">
        <v>5</v>
      </c>
      <c r="H956">
        <v>397.22</v>
      </c>
      <c r="I956">
        <v>10</v>
      </c>
      <c r="J956">
        <v>198.61</v>
      </c>
      <c r="K956">
        <v>1787.49</v>
      </c>
      <c r="L956">
        <v>1596.85</v>
      </c>
      <c r="M956">
        <v>190.64</v>
      </c>
      <c r="N956" t="s">
        <v>40</v>
      </c>
      <c r="O956" t="s">
        <v>24</v>
      </c>
      <c r="P956" t="s">
        <v>25</v>
      </c>
      <c r="Q956" s="9">
        <v>0.47916666666666669</v>
      </c>
      <c r="R956" t="s">
        <v>49</v>
      </c>
      <c r="S956" t="s">
        <v>4697</v>
      </c>
      <c r="T956" t="s">
        <v>4672</v>
      </c>
      <c r="U956">
        <v>397.22</v>
      </c>
      <c r="V956" t="s">
        <v>5817</v>
      </c>
      <c r="W956" t="s">
        <v>4968</v>
      </c>
      <c r="X956" t="s">
        <v>5092</v>
      </c>
      <c r="Y956" t="s">
        <v>4966</v>
      </c>
      <c r="Z956" t="s">
        <v>5012</v>
      </c>
      <c r="AA956" t="s">
        <v>4962</v>
      </c>
    </row>
    <row r="957" spans="1:27" x14ac:dyDescent="0.25">
      <c r="A957" t="s">
        <v>1406</v>
      </c>
      <c r="B957" s="8">
        <v>45849</v>
      </c>
      <c r="C957" t="s">
        <v>157</v>
      </c>
      <c r="D957" t="s">
        <v>107</v>
      </c>
      <c r="E957" t="s">
        <v>238</v>
      </c>
      <c r="F957" t="s">
        <v>1198</v>
      </c>
      <c r="G957">
        <v>7</v>
      </c>
      <c r="H957">
        <v>64.59</v>
      </c>
      <c r="I957">
        <v>0</v>
      </c>
      <c r="J957">
        <v>0</v>
      </c>
      <c r="K957">
        <v>452.13</v>
      </c>
      <c r="L957">
        <v>337.05</v>
      </c>
      <c r="M957">
        <v>115.08</v>
      </c>
      <c r="N957" t="s">
        <v>23</v>
      </c>
      <c r="O957" t="s">
        <v>24</v>
      </c>
      <c r="P957" t="s">
        <v>25</v>
      </c>
      <c r="Q957" s="9">
        <v>0.50902777777777775</v>
      </c>
      <c r="R957" t="s">
        <v>49</v>
      </c>
      <c r="S957" t="s">
        <v>4683</v>
      </c>
      <c r="T957" t="s">
        <v>4672</v>
      </c>
      <c r="U957">
        <v>59.92</v>
      </c>
      <c r="V957" t="s">
        <v>5863</v>
      </c>
      <c r="W957" t="s">
        <v>4958</v>
      </c>
      <c r="X957" t="s">
        <v>5370</v>
      </c>
      <c r="Y957" t="s">
        <v>4970</v>
      </c>
      <c r="Z957" t="s">
        <v>5073</v>
      </c>
      <c r="AA957" t="s">
        <v>4962</v>
      </c>
    </row>
    <row r="958" spans="1:27" x14ac:dyDescent="0.25">
      <c r="A958" t="s">
        <v>2361</v>
      </c>
      <c r="B958" s="8">
        <v>45849</v>
      </c>
      <c r="C958" t="s">
        <v>2362</v>
      </c>
      <c r="D958" t="s">
        <v>113</v>
      </c>
      <c r="E958" t="s">
        <v>1247</v>
      </c>
      <c r="F958" t="s">
        <v>1248</v>
      </c>
      <c r="G958">
        <v>4</v>
      </c>
      <c r="H958">
        <v>253.11</v>
      </c>
      <c r="I958">
        <v>5</v>
      </c>
      <c r="J958">
        <v>50.62</v>
      </c>
      <c r="K958">
        <v>961.82</v>
      </c>
      <c r="L958">
        <v>762.96</v>
      </c>
      <c r="M958">
        <v>198.86</v>
      </c>
      <c r="N958" t="s">
        <v>133</v>
      </c>
      <c r="O958" t="s">
        <v>24</v>
      </c>
      <c r="P958" t="s">
        <v>33</v>
      </c>
      <c r="Q958" s="9">
        <v>0.64375000000000004</v>
      </c>
      <c r="R958" t="s">
        <v>49</v>
      </c>
      <c r="S958" t="s">
        <v>4907</v>
      </c>
      <c r="T958" t="s">
        <v>4908</v>
      </c>
      <c r="U958">
        <v>253.11</v>
      </c>
      <c r="V958" t="s">
        <v>5779</v>
      </c>
      <c r="W958" t="s">
        <v>4968</v>
      </c>
      <c r="X958" t="s">
        <v>5439</v>
      </c>
      <c r="Y958" t="s">
        <v>4966</v>
      </c>
      <c r="Z958" t="s">
        <v>5336</v>
      </c>
      <c r="AA958" t="s">
        <v>4962</v>
      </c>
    </row>
    <row r="959" spans="1:27" x14ac:dyDescent="0.25">
      <c r="A959" t="s">
        <v>2509</v>
      </c>
      <c r="B959" s="8">
        <v>45849</v>
      </c>
      <c r="C959" t="s">
        <v>2510</v>
      </c>
      <c r="D959" t="s">
        <v>119</v>
      </c>
      <c r="E959" t="s">
        <v>715</v>
      </c>
      <c r="F959" t="s">
        <v>2511</v>
      </c>
      <c r="G959">
        <v>4</v>
      </c>
      <c r="H959">
        <v>141.11000000000001</v>
      </c>
      <c r="I959">
        <v>0</v>
      </c>
      <c r="J959">
        <v>0</v>
      </c>
      <c r="K959">
        <v>564.44000000000005</v>
      </c>
      <c r="L959">
        <v>463.64</v>
      </c>
      <c r="M959">
        <v>100.8</v>
      </c>
      <c r="N959" t="s">
        <v>47</v>
      </c>
      <c r="O959" t="s">
        <v>24</v>
      </c>
      <c r="P959" t="s">
        <v>25</v>
      </c>
      <c r="Q959" s="9">
        <v>0.59444444444444444</v>
      </c>
      <c r="R959" t="s">
        <v>49</v>
      </c>
      <c r="S959" t="s">
        <v>4722</v>
      </c>
      <c r="T959" t="s">
        <v>4703</v>
      </c>
      <c r="U959">
        <v>141.11000000000001</v>
      </c>
      <c r="V959" t="s">
        <v>5595</v>
      </c>
      <c r="W959" t="s">
        <v>4964</v>
      </c>
      <c r="X959" t="s">
        <v>5782</v>
      </c>
      <c r="Y959" t="s">
        <v>4966</v>
      </c>
      <c r="Z959" t="s">
        <v>5438</v>
      </c>
      <c r="AA959" t="s">
        <v>4992</v>
      </c>
    </row>
    <row r="960" spans="1:27" x14ac:dyDescent="0.25">
      <c r="A960" t="s">
        <v>3075</v>
      </c>
      <c r="B960" s="8">
        <v>45849</v>
      </c>
      <c r="C960" t="s">
        <v>1062</v>
      </c>
      <c r="D960" t="s">
        <v>2552</v>
      </c>
      <c r="E960" t="s">
        <v>704</v>
      </c>
      <c r="F960" t="s">
        <v>304</v>
      </c>
      <c r="G960">
        <v>8</v>
      </c>
      <c r="H960">
        <v>82.91</v>
      </c>
      <c r="I960">
        <v>0</v>
      </c>
      <c r="J960">
        <v>0</v>
      </c>
      <c r="K960">
        <v>663.28</v>
      </c>
      <c r="L960">
        <v>434</v>
      </c>
      <c r="M960">
        <v>229.28</v>
      </c>
      <c r="N960" t="s">
        <v>23</v>
      </c>
      <c r="O960" t="s">
        <v>24</v>
      </c>
      <c r="P960" t="s">
        <v>25</v>
      </c>
      <c r="Q960" s="9">
        <v>0.65625</v>
      </c>
      <c r="R960" t="s">
        <v>49</v>
      </c>
      <c r="S960" t="s">
        <v>4784</v>
      </c>
      <c r="T960" t="s">
        <v>4776</v>
      </c>
      <c r="U960">
        <v>72.930000000000007</v>
      </c>
      <c r="V960" t="s">
        <v>5093</v>
      </c>
      <c r="W960" t="s">
        <v>4958</v>
      </c>
      <c r="X960" t="s">
        <v>5101</v>
      </c>
      <c r="Y960" t="s">
        <v>4970</v>
      </c>
      <c r="Z960" t="s">
        <v>4997</v>
      </c>
      <c r="AA960" t="s">
        <v>4962</v>
      </c>
    </row>
    <row r="961" spans="1:27" x14ac:dyDescent="0.25">
      <c r="A961" t="s">
        <v>4143</v>
      </c>
      <c r="B961" s="8">
        <v>45849</v>
      </c>
      <c r="C961" t="s">
        <v>1243</v>
      </c>
      <c r="D961" t="s">
        <v>666</v>
      </c>
      <c r="E961" t="s">
        <v>852</v>
      </c>
      <c r="F961" t="s">
        <v>853</v>
      </c>
      <c r="G961">
        <v>3</v>
      </c>
      <c r="H961">
        <v>372.61</v>
      </c>
      <c r="I961">
        <v>0</v>
      </c>
      <c r="J961">
        <v>0</v>
      </c>
      <c r="K961">
        <v>1117.83</v>
      </c>
      <c r="L961">
        <v>959.73</v>
      </c>
      <c r="M961">
        <v>158.1</v>
      </c>
      <c r="N961" t="s">
        <v>23</v>
      </c>
      <c r="O961" t="s">
        <v>24</v>
      </c>
      <c r="P961" t="s">
        <v>25</v>
      </c>
      <c r="Q961" s="9">
        <v>0.45277777777777778</v>
      </c>
      <c r="R961" t="s">
        <v>49</v>
      </c>
      <c r="S961" t="s">
        <v>4883</v>
      </c>
      <c r="T961" t="s">
        <v>4864</v>
      </c>
      <c r="U961">
        <v>372.61</v>
      </c>
      <c r="V961" t="s">
        <v>5864</v>
      </c>
      <c r="W961" t="s">
        <v>4964</v>
      </c>
      <c r="X961" t="s">
        <v>5571</v>
      </c>
      <c r="Y961" t="s">
        <v>4977</v>
      </c>
      <c r="Z961" t="s">
        <v>5043</v>
      </c>
      <c r="AA961" t="s">
        <v>4962</v>
      </c>
    </row>
    <row r="962" spans="1:27" x14ac:dyDescent="0.25">
      <c r="A962" t="s">
        <v>4532</v>
      </c>
      <c r="B962" s="8">
        <v>45849</v>
      </c>
      <c r="C962" t="s">
        <v>599</v>
      </c>
      <c r="D962" t="s">
        <v>197</v>
      </c>
      <c r="E962" t="s">
        <v>816</v>
      </c>
      <c r="F962" t="s">
        <v>817</v>
      </c>
      <c r="G962">
        <v>5</v>
      </c>
      <c r="H962">
        <v>121.9</v>
      </c>
      <c r="I962">
        <v>0</v>
      </c>
      <c r="J962">
        <v>0</v>
      </c>
      <c r="K962">
        <v>609.5</v>
      </c>
      <c r="L962">
        <v>544.6</v>
      </c>
      <c r="M962">
        <v>64.900000000000006</v>
      </c>
      <c r="N962" t="s">
        <v>47</v>
      </c>
      <c r="O962" t="s">
        <v>24</v>
      </c>
      <c r="P962" t="s">
        <v>25</v>
      </c>
      <c r="Q962" s="9">
        <v>0.89652777777777781</v>
      </c>
      <c r="R962" t="s">
        <v>49</v>
      </c>
      <c r="S962" t="s">
        <v>4902</v>
      </c>
      <c r="T962" t="s">
        <v>4887</v>
      </c>
      <c r="U962">
        <v>121.9</v>
      </c>
      <c r="V962" t="s">
        <v>5817</v>
      </c>
      <c r="W962" t="s">
        <v>4968</v>
      </c>
      <c r="X962" t="s">
        <v>5730</v>
      </c>
      <c r="Y962" t="s">
        <v>4970</v>
      </c>
      <c r="Z962" t="s">
        <v>5094</v>
      </c>
      <c r="AA962" t="s">
        <v>4962</v>
      </c>
    </row>
    <row r="963" spans="1:27" x14ac:dyDescent="0.25">
      <c r="A963" t="s">
        <v>117</v>
      </c>
      <c r="B963" s="8">
        <v>45819</v>
      </c>
      <c r="C963" t="s">
        <v>118</v>
      </c>
      <c r="D963" t="s">
        <v>119</v>
      </c>
      <c r="E963" t="s">
        <v>120</v>
      </c>
      <c r="F963" t="s">
        <v>121</v>
      </c>
      <c r="G963">
        <v>4</v>
      </c>
      <c r="H963">
        <v>141.11000000000001</v>
      </c>
      <c r="I963">
        <v>0</v>
      </c>
      <c r="J963">
        <v>0</v>
      </c>
      <c r="K963">
        <v>564.44000000000005</v>
      </c>
      <c r="L963">
        <v>463.64</v>
      </c>
      <c r="M963">
        <v>100.8</v>
      </c>
      <c r="N963" t="s">
        <v>47</v>
      </c>
      <c r="O963" t="s">
        <v>24</v>
      </c>
      <c r="P963" t="s">
        <v>25</v>
      </c>
      <c r="Q963" s="9">
        <v>0.59861111111111109</v>
      </c>
      <c r="R963" t="s">
        <v>49</v>
      </c>
      <c r="S963" t="s">
        <v>4722</v>
      </c>
      <c r="T963" t="s">
        <v>4703</v>
      </c>
      <c r="U963">
        <v>141.11000000000001</v>
      </c>
      <c r="V963" t="s">
        <v>5865</v>
      </c>
      <c r="W963" t="s">
        <v>4964</v>
      </c>
      <c r="X963" t="s">
        <v>5036</v>
      </c>
      <c r="Y963" t="s">
        <v>5007</v>
      </c>
      <c r="Z963" t="s">
        <v>5207</v>
      </c>
      <c r="AA963" t="s">
        <v>4962</v>
      </c>
    </row>
    <row r="964" spans="1:27" x14ac:dyDescent="0.25">
      <c r="A964" t="s">
        <v>1596</v>
      </c>
      <c r="B964" s="8">
        <v>45819</v>
      </c>
      <c r="C964" t="s">
        <v>1597</v>
      </c>
      <c r="D964" t="s">
        <v>944</v>
      </c>
      <c r="E964" t="s">
        <v>1398</v>
      </c>
      <c r="F964" t="s">
        <v>1598</v>
      </c>
      <c r="G964">
        <v>2</v>
      </c>
      <c r="H964">
        <v>333.54</v>
      </c>
      <c r="I964">
        <v>10</v>
      </c>
      <c r="J964">
        <v>66.709999999999994</v>
      </c>
      <c r="K964">
        <v>600.37</v>
      </c>
      <c r="L964">
        <v>476.86</v>
      </c>
      <c r="M964">
        <v>123.51</v>
      </c>
      <c r="N964" t="s">
        <v>68</v>
      </c>
      <c r="O964" t="s">
        <v>24</v>
      </c>
      <c r="P964" t="s">
        <v>25</v>
      </c>
      <c r="Q964" s="9">
        <v>0.42083333333333334</v>
      </c>
      <c r="R964" t="s">
        <v>49</v>
      </c>
      <c r="S964" t="s">
        <v>4773</v>
      </c>
      <c r="T964" t="s">
        <v>4752</v>
      </c>
      <c r="U964">
        <v>333.54</v>
      </c>
      <c r="V964" t="s">
        <v>5765</v>
      </c>
      <c r="W964" t="s">
        <v>4968</v>
      </c>
      <c r="X964" t="s">
        <v>5255</v>
      </c>
      <c r="Y964" t="s">
        <v>5011</v>
      </c>
      <c r="Z964" t="s">
        <v>5256</v>
      </c>
      <c r="AA964" t="s">
        <v>5060</v>
      </c>
    </row>
    <row r="965" spans="1:27" x14ac:dyDescent="0.25">
      <c r="A965" t="s">
        <v>2586</v>
      </c>
      <c r="B965" s="8">
        <v>45819</v>
      </c>
      <c r="C965" t="s">
        <v>657</v>
      </c>
      <c r="D965" t="s">
        <v>371</v>
      </c>
      <c r="E965" t="s">
        <v>204</v>
      </c>
      <c r="F965" t="s">
        <v>205</v>
      </c>
      <c r="G965">
        <v>5</v>
      </c>
      <c r="H965">
        <v>380.12</v>
      </c>
      <c r="I965">
        <v>20</v>
      </c>
      <c r="J965">
        <v>380.12</v>
      </c>
      <c r="K965">
        <v>1520.48</v>
      </c>
      <c r="L965">
        <v>1549.9</v>
      </c>
      <c r="M965">
        <v>-29.42</v>
      </c>
      <c r="N965" t="s">
        <v>47</v>
      </c>
      <c r="O965" t="s">
        <v>345</v>
      </c>
      <c r="P965" t="s">
        <v>25</v>
      </c>
      <c r="Q965" s="9">
        <v>0.84513888888888888</v>
      </c>
      <c r="R965" t="s">
        <v>49</v>
      </c>
      <c r="S965" t="s">
        <v>4714</v>
      </c>
      <c r="T965" t="s">
        <v>4703</v>
      </c>
      <c r="U965">
        <v>380.12</v>
      </c>
      <c r="V965" t="s">
        <v>4996</v>
      </c>
      <c r="W965" t="s">
        <v>4968</v>
      </c>
      <c r="X965" t="s">
        <v>5021</v>
      </c>
      <c r="Y965" t="s">
        <v>4966</v>
      </c>
      <c r="Z965" t="s">
        <v>5022</v>
      </c>
      <c r="AA965" t="s">
        <v>4962</v>
      </c>
    </row>
    <row r="966" spans="1:27" x14ac:dyDescent="0.25">
      <c r="A966" t="s">
        <v>3019</v>
      </c>
      <c r="B966" s="8">
        <v>45819</v>
      </c>
      <c r="C966" t="s">
        <v>1990</v>
      </c>
      <c r="D966" t="s">
        <v>147</v>
      </c>
      <c r="E966" t="s">
        <v>187</v>
      </c>
      <c r="F966" t="s">
        <v>188</v>
      </c>
      <c r="G966">
        <v>2</v>
      </c>
      <c r="H966">
        <v>332.73</v>
      </c>
      <c r="I966">
        <v>20</v>
      </c>
      <c r="J966">
        <v>133.09</v>
      </c>
      <c r="K966">
        <v>532.37</v>
      </c>
      <c r="L966">
        <v>522.44000000000005</v>
      </c>
      <c r="M966">
        <v>9.93</v>
      </c>
      <c r="N966" t="s">
        <v>23</v>
      </c>
      <c r="O966" t="s">
        <v>24</v>
      </c>
      <c r="P966" t="s">
        <v>25</v>
      </c>
      <c r="Q966" s="9">
        <v>0.41666666666666669</v>
      </c>
      <c r="R966" t="s">
        <v>49</v>
      </c>
      <c r="S966" t="s">
        <v>4717</v>
      </c>
      <c r="T966" t="s">
        <v>4703</v>
      </c>
      <c r="U966">
        <v>332.73</v>
      </c>
      <c r="V966" t="s">
        <v>5434</v>
      </c>
      <c r="W966" t="s">
        <v>4964</v>
      </c>
      <c r="X966" t="s">
        <v>5199</v>
      </c>
      <c r="Y966" t="s">
        <v>4960</v>
      </c>
      <c r="Z966" t="s">
        <v>5200</v>
      </c>
      <c r="AA966" t="s">
        <v>4962</v>
      </c>
    </row>
    <row r="967" spans="1:27" x14ac:dyDescent="0.25">
      <c r="A967" t="s">
        <v>3286</v>
      </c>
      <c r="B967" s="8">
        <v>45819</v>
      </c>
      <c r="C967" t="s">
        <v>58</v>
      </c>
      <c r="D967" t="s">
        <v>65</v>
      </c>
      <c r="E967" t="s">
        <v>584</v>
      </c>
      <c r="F967" t="s">
        <v>585</v>
      </c>
      <c r="G967">
        <v>7</v>
      </c>
      <c r="H967">
        <v>189.04</v>
      </c>
      <c r="I967">
        <v>10</v>
      </c>
      <c r="J967">
        <v>132.33000000000001</v>
      </c>
      <c r="K967">
        <v>1190.95</v>
      </c>
      <c r="L967">
        <v>994</v>
      </c>
      <c r="M967">
        <v>196.95</v>
      </c>
      <c r="N967" t="s">
        <v>68</v>
      </c>
      <c r="O967" t="s">
        <v>24</v>
      </c>
      <c r="P967" t="s">
        <v>25</v>
      </c>
      <c r="Q967" s="9">
        <v>0.70347222222222228</v>
      </c>
      <c r="R967" t="s">
        <v>49</v>
      </c>
      <c r="S967" t="s">
        <v>4719</v>
      </c>
      <c r="T967" t="s">
        <v>4703</v>
      </c>
      <c r="U967">
        <v>172.63</v>
      </c>
      <c r="V967" t="s">
        <v>5624</v>
      </c>
      <c r="W967" t="s">
        <v>4958</v>
      </c>
      <c r="X967" t="s">
        <v>5752</v>
      </c>
      <c r="Y967" t="s">
        <v>5007</v>
      </c>
      <c r="Z967" t="s">
        <v>5226</v>
      </c>
      <c r="AA967" t="s">
        <v>5060</v>
      </c>
    </row>
    <row r="968" spans="1:27" x14ac:dyDescent="0.25">
      <c r="A968" t="s">
        <v>3674</v>
      </c>
      <c r="B968" s="8">
        <v>45819</v>
      </c>
      <c r="C968" t="s">
        <v>1316</v>
      </c>
      <c r="D968" t="s">
        <v>2085</v>
      </c>
      <c r="E968" t="s">
        <v>830</v>
      </c>
      <c r="F968" t="s">
        <v>831</v>
      </c>
      <c r="G968">
        <v>2</v>
      </c>
      <c r="H968">
        <v>392.68</v>
      </c>
      <c r="I968">
        <v>5</v>
      </c>
      <c r="J968">
        <v>39.270000000000003</v>
      </c>
      <c r="K968">
        <v>746.09</v>
      </c>
      <c r="L968">
        <v>638.1</v>
      </c>
      <c r="M968">
        <v>107.99</v>
      </c>
      <c r="N968" t="s">
        <v>68</v>
      </c>
      <c r="O968" t="s">
        <v>24</v>
      </c>
      <c r="P968" t="s">
        <v>25</v>
      </c>
      <c r="Q968" s="9">
        <v>0.69097222222222221</v>
      </c>
      <c r="R968" t="s">
        <v>49</v>
      </c>
      <c r="S968" t="s">
        <v>4670</v>
      </c>
      <c r="T968" t="s">
        <v>4805</v>
      </c>
      <c r="U968">
        <v>392.68</v>
      </c>
      <c r="V968" t="s">
        <v>5667</v>
      </c>
      <c r="W968" t="s">
        <v>4968</v>
      </c>
      <c r="X968" t="s">
        <v>5402</v>
      </c>
      <c r="Y968" t="s">
        <v>4977</v>
      </c>
      <c r="Z968" t="s">
        <v>5403</v>
      </c>
      <c r="AA968" t="s">
        <v>4962</v>
      </c>
    </row>
    <row r="969" spans="1:27" x14ac:dyDescent="0.25">
      <c r="A969" t="s">
        <v>3720</v>
      </c>
      <c r="B969" s="8">
        <v>45819</v>
      </c>
      <c r="C969" t="s">
        <v>202</v>
      </c>
      <c r="D969" t="s">
        <v>113</v>
      </c>
      <c r="E969" t="s">
        <v>957</v>
      </c>
      <c r="F969" t="s">
        <v>958</v>
      </c>
      <c r="G969">
        <v>2</v>
      </c>
      <c r="H969">
        <v>253.11</v>
      </c>
      <c r="I969">
        <v>15</v>
      </c>
      <c r="J969">
        <v>75.930000000000007</v>
      </c>
      <c r="K969">
        <v>430.29</v>
      </c>
      <c r="L969">
        <v>381.48</v>
      </c>
      <c r="M969">
        <v>48.81</v>
      </c>
      <c r="N969" t="s">
        <v>68</v>
      </c>
      <c r="O969" t="s">
        <v>24</v>
      </c>
      <c r="P969" t="s">
        <v>25</v>
      </c>
      <c r="Q969" s="9">
        <v>0.38958333333333334</v>
      </c>
      <c r="R969" t="s">
        <v>49</v>
      </c>
      <c r="S969" t="s">
        <v>4907</v>
      </c>
      <c r="T969" t="s">
        <v>4908</v>
      </c>
      <c r="U969">
        <v>253.11</v>
      </c>
      <c r="V969" t="s">
        <v>5721</v>
      </c>
      <c r="W969" t="s">
        <v>4964</v>
      </c>
      <c r="X969" t="s">
        <v>5614</v>
      </c>
      <c r="Y969" t="s">
        <v>4960</v>
      </c>
      <c r="Z969" t="s">
        <v>5280</v>
      </c>
      <c r="AA969" t="s">
        <v>4962</v>
      </c>
    </row>
    <row r="970" spans="1:27" x14ac:dyDescent="0.25">
      <c r="A970" t="s">
        <v>1730</v>
      </c>
      <c r="B970" s="8">
        <v>45788</v>
      </c>
      <c r="C970" t="s">
        <v>1731</v>
      </c>
      <c r="D970" t="s">
        <v>944</v>
      </c>
      <c r="E970" t="s">
        <v>120</v>
      </c>
      <c r="F970" t="s">
        <v>524</v>
      </c>
      <c r="G970">
        <v>3</v>
      </c>
      <c r="H970">
        <v>349.11</v>
      </c>
      <c r="I970">
        <v>0</v>
      </c>
      <c r="J970">
        <v>0</v>
      </c>
      <c r="K970">
        <v>1047.33</v>
      </c>
      <c r="L970">
        <v>715.29</v>
      </c>
      <c r="M970">
        <v>332.04</v>
      </c>
      <c r="N970" t="s">
        <v>40</v>
      </c>
      <c r="O970" t="s">
        <v>24</v>
      </c>
      <c r="P970" t="s">
        <v>25</v>
      </c>
      <c r="Q970" s="9">
        <v>0.76249999999999996</v>
      </c>
      <c r="R970" t="s">
        <v>49</v>
      </c>
      <c r="S970" t="s">
        <v>4773</v>
      </c>
      <c r="T970" t="s">
        <v>4752</v>
      </c>
      <c r="U970">
        <v>333.54</v>
      </c>
      <c r="V970" t="s">
        <v>5701</v>
      </c>
      <c r="W970" t="s">
        <v>4958</v>
      </c>
      <c r="X970" t="s">
        <v>5238</v>
      </c>
      <c r="Y970" t="s">
        <v>4960</v>
      </c>
      <c r="Z970" t="s">
        <v>5207</v>
      </c>
      <c r="AA970" t="s">
        <v>4962</v>
      </c>
    </row>
    <row r="971" spans="1:27" x14ac:dyDescent="0.25">
      <c r="A971" t="s">
        <v>1900</v>
      </c>
      <c r="B971" s="8">
        <v>45788</v>
      </c>
      <c r="C971" t="s">
        <v>1901</v>
      </c>
      <c r="D971" t="s">
        <v>1156</v>
      </c>
      <c r="E971" t="s">
        <v>238</v>
      </c>
      <c r="F971" t="s">
        <v>524</v>
      </c>
      <c r="G971">
        <v>7</v>
      </c>
      <c r="H971">
        <v>168.68</v>
      </c>
      <c r="I971">
        <v>10</v>
      </c>
      <c r="J971">
        <v>118.08</v>
      </c>
      <c r="K971">
        <v>1062.68</v>
      </c>
      <c r="L971">
        <v>764.47</v>
      </c>
      <c r="M971">
        <v>298.20999999999998</v>
      </c>
      <c r="N971" t="s">
        <v>47</v>
      </c>
      <c r="O971" t="s">
        <v>24</v>
      </c>
      <c r="P971" t="s">
        <v>25</v>
      </c>
      <c r="Q971" s="9">
        <v>0.82499999999999996</v>
      </c>
      <c r="R971" t="s">
        <v>49</v>
      </c>
      <c r="S971" t="s">
        <v>4755</v>
      </c>
      <c r="T971" t="s">
        <v>4752</v>
      </c>
      <c r="U971">
        <v>147.72</v>
      </c>
      <c r="V971" t="s">
        <v>5397</v>
      </c>
      <c r="W971" t="s">
        <v>4958</v>
      </c>
      <c r="X971" t="s">
        <v>5238</v>
      </c>
      <c r="Y971" t="s">
        <v>4960</v>
      </c>
      <c r="Z971" t="s">
        <v>5073</v>
      </c>
      <c r="AA971" t="s">
        <v>4962</v>
      </c>
    </row>
    <row r="972" spans="1:27" x14ac:dyDescent="0.25">
      <c r="A972" t="s">
        <v>2245</v>
      </c>
      <c r="B972" s="8">
        <v>45788</v>
      </c>
      <c r="C972" t="s">
        <v>2246</v>
      </c>
      <c r="D972" t="s">
        <v>119</v>
      </c>
      <c r="E972" t="s">
        <v>45</v>
      </c>
      <c r="F972" t="s">
        <v>46</v>
      </c>
      <c r="G972">
        <v>5</v>
      </c>
      <c r="H972">
        <v>141.11000000000001</v>
      </c>
      <c r="I972">
        <v>0</v>
      </c>
      <c r="J972">
        <v>0</v>
      </c>
      <c r="K972">
        <v>705.55</v>
      </c>
      <c r="L972">
        <v>579.54999999999995</v>
      </c>
      <c r="M972">
        <v>126</v>
      </c>
      <c r="N972" t="s">
        <v>23</v>
      </c>
      <c r="O972" t="s">
        <v>24</v>
      </c>
      <c r="P972" t="s">
        <v>33</v>
      </c>
      <c r="Q972" s="9">
        <v>0.46527777777777779</v>
      </c>
      <c r="R972" t="s">
        <v>49</v>
      </c>
      <c r="S972" t="s">
        <v>4722</v>
      </c>
      <c r="T972" t="s">
        <v>4703</v>
      </c>
      <c r="U972">
        <v>141.11000000000001</v>
      </c>
      <c r="V972" t="s">
        <v>5809</v>
      </c>
      <c r="W972" t="s">
        <v>4968</v>
      </c>
      <c r="X972" t="s">
        <v>5422</v>
      </c>
      <c r="Y972" t="s">
        <v>5011</v>
      </c>
      <c r="Z972" t="s">
        <v>5423</v>
      </c>
      <c r="AA972" t="s">
        <v>5060</v>
      </c>
    </row>
    <row r="973" spans="1:27" x14ac:dyDescent="0.25">
      <c r="A973" t="s">
        <v>3828</v>
      </c>
      <c r="B973" s="8">
        <v>45788</v>
      </c>
      <c r="C973" t="s">
        <v>2005</v>
      </c>
      <c r="D973" t="s">
        <v>503</v>
      </c>
      <c r="E973" t="s">
        <v>148</v>
      </c>
      <c r="F973" t="s">
        <v>239</v>
      </c>
      <c r="G973">
        <v>3</v>
      </c>
      <c r="H973">
        <v>503.36</v>
      </c>
      <c r="I973">
        <v>0</v>
      </c>
      <c r="J973">
        <v>0</v>
      </c>
      <c r="K973">
        <v>1510.08</v>
      </c>
      <c r="L973">
        <v>1169.4000000000001</v>
      </c>
      <c r="M973">
        <v>340.68</v>
      </c>
      <c r="N973" t="s">
        <v>47</v>
      </c>
      <c r="O973" t="s">
        <v>24</v>
      </c>
      <c r="P973" t="s">
        <v>25</v>
      </c>
      <c r="Q973" s="9">
        <v>0.5083333333333333</v>
      </c>
      <c r="R973" t="s">
        <v>49</v>
      </c>
      <c r="S973" t="s">
        <v>4727</v>
      </c>
      <c r="T973" t="s">
        <v>4703</v>
      </c>
      <c r="U973">
        <v>503.36</v>
      </c>
      <c r="V973" t="s">
        <v>5266</v>
      </c>
      <c r="W973" t="s">
        <v>4968</v>
      </c>
      <c r="X973" t="s">
        <v>5015</v>
      </c>
      <c r="Y973" t="s">
        <v>4966</v>
      </c>
      <c r="Z973" t="s">
        <v>5135</v>
      </c>
      <c r="AA973" t="s">
        <v>4962</v>
      </c>
    </row>
    <row r="974" spans="1:27" x14ac:dyDescent="0.25">
      <c r="A974" t="s">
        <v>3966</v>
      </c>
      <c r="B974" s="8">
        <v>45788</v>
      </c>
      <c r="C974" t="s">
        <v>413</v>
      </c>
      <c r="D974" t="s">
        <v>314</v>
      </c>
      <c r="E974" t="s">
        <v>840</v>
      </c>
      <c r="F974" t="s">
        <v>1463</v>
      </c>
      <c r="G974">
        <v>7</v>
      </c>
      <c r="H974">
        <v>368.32</v>
      </c>
      <c r="I974">
        <v>0</v>
      </c>
      <c r="J974">
        <v>0</v>
      </c>
      <c r="K974">
        <v>2578.2399999999998</v>
      </c>
      <c r="L974">
        <v>1730.75</v>
      </c>
      <c r="M974">
        <v>847.49</v>
      </c>
      <c r="N974" t="s">
        <v>23</v>
      </c>
      <c r="O974" t="s">
        <v>24</v>
      </c>
      <c r="P974" t="s">
        <v>25</v>
      </c>
      <c r="Q974" s="9">
        <v>0.79305555555555551</v>
      </c>
      <c r="R974" t="s">
        <v>49</v>
      </c>
      <c r="S974" t="s">
        <v>4707</v>
      </c>
      <c r="T974" t="s">
        <v>4703</v>
      </c>
      <c r="U974">
        <v>329.69</v>
      </c>
      <c r="V974" t="s">
        <v>5812</v>
      </c>
      <c r="W974" t="s">
        <v>4958</v>
      </c>
      <c r="X974" t="s">
        <v>5442</v>
      </c>
      <c r="Y974" t="s">
        <v>5011</v>
      </c>
      <c r="Z974" t="s">
        <v>5300</v>
      </c>
      <c r="AA974" t="s">
        <v>5060</v>
      </c>
    </row>
    <row r="975" spans="1:27" x14ac:dyDescent="0.25">
      <c r="A975" t="s">
        <v>4416</v>
      </c>
      <c r="B975" s="8">
        <v>45788</v>
      </c>
      <c r="D975" t="s">
        <v>59</v>
      </c>
      <c r="E975" t="s">
        <v>1905</v>
      </c>
      <c r="F975" t="s">
        <v>1772</v>
      </c>
      <c r="G975">
        <v>8</v>
      </c>
      <c r="H975">
        <v>385.8</v>
      </c>
      <c r="I975">
        <v>10</v>
      </c>
      <c r="J975">
        <v>308.64</v>
      </c>
      <c r="K975">
        <v>2777.76</v>
      </c>
      <c r="L975">
        <v>2174.2399999999998</v>
      </c>
      <c r="M975">
        <v>603.52</v>
      </c>
      <c r="N975" t="s">
        <v>68</v>
      </c>
      <c r="O975" t="s">
        <v>24</v>
      </c>
      <c r="P975" t="s">
        <v>55</v>
      </c>
      <c r="Q975" s="9">
        <v>0.72430555555555554</v>
      </c>
      <c r="R975" t="s">
        <v>49</v>
      </c>
      <c r="S975" t="s">
        <v>4721</v>
      </c>
      <c r="T975" t="s">
        <v>4703</v>
      </c>
      <c r="U975">
        <v>342.46</v>
      </c>
      <c r="X975" t="s">
        <v>5839</v>
      </c>
      <c r="Y975" t="s">
        <v>4970</v>
      </c>
      <c r="Z975" t="s">
        <v>5249</v>
      </c>
      <c r="AA975" t="s">
        <v>5060</v>
      </c>
    </row>
    <row r="976" spans="1:27" x14ac:dyDescent="0.25">
      <c r="A976" t="s">
        <v>339</v>
      </c>
      <c r="B976" s="8">
        <v>45758</v>
      </c>
      <c r="C976" t="s">
        <v>340</v>
      </c>
      <c r="D976" t="s">
        <v>119</v>
      </c>
      <c r="E976" t="s">
        <v>53</v>
      </c>
      <c r="F976" t="s">
        <v>143</v>
      </c>
      <c r="G976">
        <v>2</v>
      </c>
      <c r="H976">
        <v>141.11000000000001</v>
      </c>
      <c r="I976">
        <v>0</v>
      </c>
      <c r="J976">
        <v>0</v>
      </c>
      <c r="K976">
        <v>282.22000000000003</v>
      </c>
      <c r="L976">
        <v>231.82</v>
      </c>
      <c r="M976">
        <v>50.4</v>
      </c>
      <c r="N976" t="s">
        <v>133</v>
      </c>
      <c r="O976" t="s">
        <v>24</v>
      </c>
      <c r="P976" t="s">
        <v>25</v>
      </c>
      <c r="Q976" s="9">
        <v>0.47083333333333333</v>
      </c>
      <c r="R976" t="s">
        <v>49</v>
      </c>
      <c r="S976" t="s">
        <v>4722</v>
      </c>
      <c r="T976" t="s">
        <v>4703</v>
      </c>
      <c r="U976">
        <v>141.11000000000001</v>
      </c>
      <c r="V976" t="s">
        <v>5014</v>
      </c>
      <c r="W976" t="s">
        <v>4964</v>
      </c>
      <c r="X976" t="s">
        <v>5308</v>
      </c>
      <c r="Y976" t="s">
        <v>4966</v>
      </c>
      <c r="Z976" t="s">
        <v>5059</v>
      </c>
      <c r="AA976" t="s">
        <v>5060</v>
      </c>
    </row>
    <row r="977" spans="1:27" x14ac:dyDescent="0.25">
      <c r="A977" t="s">
        <v>1909</v>
      </c>
      <c r="B977" s="8">
        <v>45758</v>
      </c>
      <c r="C977" t="s">
        <v>1649</v>
      </c>
      <c r="D977" t="s">
        <v>77</v>
      </c>
      <c r="E977" t="s">
        <v>840</v>
      </c>
      <c r="F977" t="s">
        <v>841</v>
      </c>
      <c r="G977">
        <v>3</v>
      </c>
      <c r="H977">
        <v>131.03</v>
      </c>
      <c r="I977">
        <v>20</v>
      </c>
      <c r="J977">
        <v>78.62</v>
      </c>
      <c r="K977">
        <v>314.47000000000003</v>
      </c>
      <c r="L977">
        <v>351.81</v>
      </c>
      <c r="M977">
        <v>-37.340000000000003</v>
      </c>
      <c r="N977" t="s">
        <v>47</v>
      </c>
      <c r="O977" t="s">
        <v>24</v>
      </c>
      <c r="P977" t="s">
        <v>55</v>
      </c>
      <c r="Q977" s="9">
        <v>0.7895833333333333</v>
      </c>
      <c r="R977" t="s">
        <v>49</v>
      </c>
      <c r="S977" t="s">
        <v>4863</v>
      </c>
      <c r="T977" t="s">
        <v>4864</v>
      </c>
      <c r="U977">
        <v>131.03</v>
      </c>
      <c r="V977" t="s">
        <v>5287</v>
      </c>
      <c r="W977" t="s">
        <v>4968</v>
      </c>
      <c r="X977" t="s">
        <v>5299</v>
      </c>
      <c r="Y977" t="s">
        <v>4977</v>
      </c>
      <c r="Z977" t="s">
        <v>5300</v>
      </c>
      <c r="AA977" t="s">
        <v>5060</v>
      </c>
    </row>
    <row r="978" spans="1:27" x14ac:dyDescent="0.25">
      <c r="A978" t="s">
        <v>2098</v>
      </c>
      <c r="B978" s="8">
        <v>45758</v>
      </c>
      <c r="C978" t="s">
        <v>2099</v>
      </c>
      <c r="D978" t="s">
        <v>302</v>
      </c>
      <c r="E978" t="s">
        <v>1289</v>
      </c>
      <c r="F978" t="s">
        <v>1369</v>
      </c>
      <c r="G978">
        <v>3</v>
      </c>
      <c r="H978">
        <v>343.56</v>
      </c>
      <c r="I978">
        <v>20</v>
      </c>
      <c r="J978">
        <v>206.14</v>
      </c>
      <c r="K978">
        <v>824.54</v>
      </c>
      <c r="L978">
        <v>648.96</v>
      </c>
      <c r="M978">
        <v>175.58</v>
      </c>
      <c r="N978" t="s">
        <v>68</v>
      </c>
      <c r="O978" t="s">
        <v>24</v>
      </c>
      <c r="P978" t="s">
        <v>25</v>
      </c>
      <c r="Q978" s="9">
        <v>0.39097222222222222</v>
      </c>
      <c r="R978" t="s">
        <v>49</v>
      </c>
      <c r="S978" t="s">
        <v>4655</v>
      </c>
      <c r="T978" t="s">
        <v>4636</v>
      </c>
      <c r="U978">
        <v>343.56</v>
      </c>
      <c r="V978" t="s">
        <v>5866</v>
      </c>
      <c r="W978" t="s">
        <v>4964</v>
      </c>
      <c r="X978" t="s">
        <v>5590</v>
      </c>
      <c r="Y978" t="s">
        <v>4966</v>
      </c>
      <c r="Z978" t="s">
        <v>5234</v>
      </c>
      <c r="AA978" t="s">
        <v>5060</v>
      </c>
    </row>
    <row r="979" spans="1:27" x14ac:dyDescent="0.25">
      <c r="A979" t="s">
        <v>2815</v>
      </c>
      <c r="B979" s="8">
        <v>45758</v>
      </c>
      <c r="C979" t="s">
        <v>1176</v>
      </c>
      <c r="D979" t="s">
        <v>389</v>
      </c>
      <c r="E979" t="s">
        <v>1682</v>
      </c>
      <c r="F979" t="s">
        <v>1932</v>
      </c>
      <c r="G979">
        <v>1</v>
      </c>
      <c r="H979">
        <v>83.13</v>
      </c>
      <c r="I979">
        <v>20</v>
      </c>
      <c r="J979">
        <v>16.63</v>
      </c>
      <c r="K979">
        <v>66.5</v>
      </c>
      <c r="L979">
        <v>69.09</v>
      </c>
      <c r="M979">
        <v>-2.59</v>
      </c>
      <c r="N979" t="s">
        <v>47</v>
      </c>
      <c r="O979" t="s">
        <v>24</v>
      </c>
      <c r="P979" t="s">
        <v>55</v>
      </c>
      <c r="Q979" s="9">
        <v>0.71458333333333335</v>
      </c>
      <c r="R979" t="s">
        <v>49</v>
      </c>
      <c r="S979" t="s">
        <v>4854</v>
      </c>
      <c r="T979" t="s">
        <v>4847</v>
      </c>
      <c r="U979">
        <v>83.13</v>
      </c>
      <c r="V979" t="s">
        <v>5867</v>
      </c>
      <c r="W979" t="s">
        <v>4964</v>
      </c>
      <c r="X979" t="s">
        <v>5333</v>
      </c>
      <c r="Y979" t="s">
        <v>4966</v>
      </c>
      <c r="Z979" t="s">
        <v>5160</v>
      </c>
      <c r="AA979" t="s">
        <v>4962</v>
      </c>
    </row>
    <row r="980" spans="1:27" x14ac:dyDescent="0.25">
      <c r="A980" t="s">
        <v>3055</v>
      </c>
      <c r="B980" s="8">
        <v>45758</v>
      </c>
      <c r="C980" t="s">
        <v>3056</v>
      </c>
      <c r="D980" t="s">
        <v>371</v>
      </c>
      <c r="E980" t="s">
        <v>232</v>
      </c>
      <c r="F980" t="s">
        <v>233</v>
      </c>
      <c r="G980">
        <v>3</v>
      </c>
      <c r="H980">
        <v>380.12</v>
      </c>
      <c r="I980">
        <v>0</v>
      </c>
      <c r="J980">
        <v>0</v>
      </c>
      <c r="K980">
        <v>1140.3599999999999</v>
      </c>
      <c r="L980">
        <v>929.94</v>
      </c>
      <c r="M980">
        <v>210.42</v>
      </c>
      <c r="N980" t="s">
        <v>4971</v>
      </c>
      <c r="O980" t="s">
        <v>24</v>
      </c>
      <c r="P980" t="s">
        <v>25</v>
      </c>
      <c r="Q980" s="9">
        <v>0.59722222222222221</v>
      </c>
      <c r="R980" t="s">
        <v>49</v>
      </c>
      <c r="S980" t="s">
        <v>4714</v>
      </c>
      <c r="T980" t="s">
        <v>4703</v>
      </c>
      <c r="U980">
        <v>380.12</v>
      </c>
      <c r="V980" t="s">
        <v>5041</v>
      </c>
      <c r="W980" t="s">
        <v>4964</v>
      </c>
      <c r="X980" t="s">
        <v>5081</v>
      </c>
      <c r="Y980" t="s">
        <v>4970</v>
      </c>
      <c r="Z980" t="s">
        <v>5079</v>
      </c>
      <c r="AA980" t="s">
        <v>4962</v>
      </c>
    </row>
    <row r="981" spans="1:27" x14ac:dyDescent="0.25">
      <c r="A981" t="s">
        <v>3388</v>
      </c>
      <c r="B981" s="8">
        <v>45727</v>
      </c>
      <c r="C981" t="s">
        <v>3386</v>
      </c>
      <c r="D981" t="s">
        <v>732</v>
      </c>
      <c r="E981" t="s">
        <v>254</v>
      </c>
      <c r="F981" t="s">
        <v>255</v>
      </c>
      <c r="G981">
        <v>5</v>
      </c>
      <c r="H981">
        <v>661.91</v>
      </c>
      <c r="I981">
        <v>15</v>
      </c>
      <c r="J981">
        <v>496.43</v>
      </c>
      <c r="K981">
        <v>2813.12</v>
      </c>
      <c r="L981">
        <v>1993.6</v>
      </c>
      <c r="M981">
        <v>819.52</v>
      </c>
      <c r="N981" t="s">
        <v>68</v>
      </c>
      <c r="O981" t="s">
        <v>24</v>
      </c>
      <c r="P981" t="s">
        <v>25</v>
      </c>
      <c r="Q981" s="9">
        <v>0.43680555555555556</v>
      </c>
      <c r="R981" t="s">
        <v>49</v>
      </c>
      <c r="S981" t="s">
        <v>4662</v>
      </c>
      <c r="T981" t="s">
        <v>4636</v>
      </c>
      <c r="U981">
        <v>661.91</v>
      </c>
      <c r="V981" t="s">
        <v>5496</v>
      </c>
      <c r="W981" t="s">
        <v>4968</v>
      </c>
      <c r="X981" t="s">
        <v>5435</v>
      </c>
      <c r="Y981" t="s">
        <v>5018</v>
      </c>
      <c r="Z981" t="s">
        <v>5436</v>
      </c>
      <c r="AA981" t="s">
        <v>4962</v>
      </c>
    </row>
    <row r="982" spans="1:27" x14ac:dyDescent="0.25">
      <c r="A982" t="s">
        <v>3616</v>
      </c>
      <c r="B982" s="8">
        <v>45727</v>
      </c>
      <c r="C982" t="s">
        <v>3617</v>
      </c>
      <c r="D982" t="s">
        <v>1475</v>
      </c>
      <c r="E982" t="s">
        <v>221</v>
      </c>
      <c r="F982" t="s">
        <v>367</v>
      </c>
      <c r="G982">
        <v>1</v>
      </c>
      <c r="H982">
        <v>183.39</v>
      </c>
      <c r="I982">
        <v>15</v>
      </c>
      <c r="J982">
        <v>27.51</v>
      </c>
      <c r="K982">
        <v>155.88</v>
      </c>
      <c r="L982">
        <v>158.43</v>
      </c>
      <c r="M982">
        <v>-2.5499999999999998</v>
      </c>
      <c r="N982" t="s">
        <v>23</v>
      </c>
      <c r="O982" t="s">
        <v>345</v>
      </c>
      <c r="P982" t="s">
        <v>33</v>
      </c>
      <c r="Q982" s="9">
        <v>0.41805555555555557</v>
      </c>
      <c r="R982" t="s">
        <v>49</v>
      </c>
      <c r="S982" t="s">
        <v>4900</v>
      </c>
      <c r="T982" t="s">
        <v>4887</v>
      </c>
      <c r="U982">
        <v>183.39</v>
      </c>
      <c r="V982" t="s">
        <v>5837</v>
      </c>
      <c r="W982" t="s">
        <v>4968</v>
      </c>
      <c r="X982" t="s">
        <v>5868</v>
      </c>
      <c r="Y982" t="s">
        <v>4960</v>
      </c>
      <c r="Z982" t="s">
        <v>5019</v>
      </c>
      <c r="AA982" t="s">
        <v>4962</v>
      </c>
    </row>
    <row r="983" spans="1:27" x14ac:dyDescent="0.25">
      <c r="A983" t="s">
        <v>3926</v>
      </c>
      <c r="B983" s="8">
        <v>45727</v>
      </c>
      <c r="C983" t="s">
        <v>2711</v>
      </c>
      <c r="D983" t="s">
        <v>399</v>
      </c>
      <c r="E983" t="s">
        <v>1157</v>
      </c>
      <c r="F983" t="s">
        <v>1158</v>
      </c>
      <c r="G983">
        <v>1</v>
      </c>
      <c r="H983">
        <v>99.93</v>
      </c>
      <c r="I983">
        <v>10</v>
      </c>
      <c r="J983">
        <v>9.99</v>
      </c>
      <c r="K983">
        <v>89.94</v>
      </c>
      <c r="L983">
        <v>86.05</v>
      </c>
      <c r="M983">
        <v>3.89</v>
      </c>
      <c r="N983" t="s">
        <v>133</v>
      </c>
      <c r="O983" t="s">
        <v>24</v>
      </c>
      <c r="P983" t="s">
        <v>55</v>
      </c>
      <c r="Q983" s="9">
        <v>0.70902777777777781</v>
      </c>
      <c r="R983" t="s">
        <v>49</v>
      </c>
      <c r="S983" t="s">
        <v>4693</v>
      </c>
      <c r="T983" t="s">
        <v>4672</v>
      </c>
      <c r="U983">
        <v>99.93</v>
      </c>
      <c r="V983" t="s">
        <v>5869</v>
      </c>
      <c r="W983" t="s">
        <v>4964</v>
      </c>
      <c r="X983" t="s">
        <v>5179</v>
      </c>
      <c r="Y983" t="s">
        <v>5007</v>
      </c>
      <c r="Z983" t="s">
        <v>5180</v>
      </c>
      <c r="AA983" t="s">
        <v>4962</v>
      </c>
    </row>
    <row r="984" spans="1:27" x14ac:dyDescent="0.25">
      <c r="A984" t="s">
        <v>4028</v>
      </c>
      <c r="B984" s="8">
        <v>45727</v>
      </c>
      <c r="C984" t="s">
        <v>453</v>
      </c>
      <c r="D984" t="s">
        <v>314</v>
      </c>
      <c r="E984" t="s">
        <v>913</v>
      </c>
      <c r="F984" t="s">
        <v>1220</v>
      </c>
      <c r="G984">
        <v>6</v>
      </c>
      <c r="H984">
        <v>346.05</v>
      </c>
      <c r="I984">
        <v>20</v>
      </c>
      <c r="J984">
        <v>415.26</v>
      </c>
      <c r="K984">
        <v>1661.04</v>
      </c>
      <c r="L984">
        <v>1483.5</v>
      </c>
      <c r="M984">
        <v>177.54</v>
      </c>
      <c r="N984" t="s">
        <v>40</v>
      </c>
      <c r="O984" t="s">
        <v>24</v>
      </c>
      <c r="P984" t="s">
        <v>25</v>
      </c>
      <c r="Q984" s="9">
        <v>0.50624999999999998</v>
      </c>
      <c r="R984" t="s">
        <v>49</v>
      </c>
      <c r="S984" t="s">
        <v>4707</v>
      </c>
      <c r="T984" t="s">
        <v>4703</v>
      </c>
      <c r="U984">
        <v>329.69</v>
      </c>
      <c r="V984" t="s">
        <v>5055</v>
      </c>
      <c r="W984" t="s">
        <v>4958</v>
      </c>
      <c r="X984" t="s">
        <v>5450</v>
      </c>
      <c r="Y984" t="s">
        <v>5007</v>
      </c>
      <c r="Z984" t="s">
        <v>5063</v>
      </c>
      <c r="AA984" t="s">
        <v>4962</v>
      </c>
    </row>
    <row r="985" spans="1:27" x14ac:dyDescent="0.25">
      <c r="A985" t="s">
        <v>1849</v>
      </c>
      <c r="B985" s="8">
        <v>45699</v>
      </c>
      <c r="C985" t="s">
        <v>764</v>
      </c>
      <c r="D985" t="s">
        <v>539</v>
      </c>
      <c r="E985" t="s">
        <v>816</v>
      </c>
      <c r="F985" t="s">
        <v>1589</v>
      </c>
      <c r="G985">
        <v>3</v>
      </c>
      <c r="H985">
        <v>283.39</v>
      </c>
      <c r="I985">
        <v>0</v>
      </c>
      <c r="J985">
        <v>0</v>
      </c>
      <c r="K985">
        <v>977.7</v>
      </c>
      <c r="L985">
        <v>631.55999999999995</v>
      </c>
      <c r="M985">
        <v>346.14</v>
      </c>
      <c r="N985" t="s">
        <v>4971</v>
      </c>
      <c r="O985" t="s">
        <v>24</v>
      </c>
      <c r="P985" t="s">
        <v>25</v>
      </c>
      <c r="Q985" s="9">
        <v>0.67083333333333328</v>
      </c>
      <c r="R985" t="s">
        <v>27</v>
      </c>
      <c r="S985" t="s">
        <v>4878</v>
      </c>
      <c r="T985" t="s">
        <v>4864</v>
      </c>
      <c r="U985">
        <v>251.73</v>
      </c>
      <c r="V985" t="s">
        <v>5562</v>
      </c>
      <c r="W985" t="s">
        <v>4958</v>
      </c>
      <c r="X985" t="s">
        <v>5093</v>
      </c>
      <c r="Y985" t="s">
        <v>5011</v>
      </c>
      <c r="Z985" t="s">
        <v>5094</v>
      </c>
      <c r="AA985" t="s">
        <v>4962</v>
      </c>
    </row>
    <row r="986" spans="1:27" x14ac:dyDescent="0.25">
      <c r="A986" t="s">
        <v>2090</v>
      </c>
      <c r="B986" s="8">
        <v>45699</v>
      </c>
      <c r="C986" t="s">
        <v>1258</v>
      </c>
      <c r="D986" t="s">
        <v>1156</v>
      </c>
      <c r="E986" t="s">
        <v>612</v>
      </c>
      <c r="F986" t="s">
        <v>2091</v>
      </c>
      <c r="G986">
        <v>6</v>
      </c>
      <c r="H986">
        <v>153.84</v>
      </c>
      <c r="I986">
        <v>20</v>
      </c>
      <c r="J986">
        <v>184.61</v>
      </c>
      <c r="K986">
        <v>849.19</v>
      </c>
      <c r="L986">
        <v>655.26</v>
      </c>
      <c r="M986">
        <v>193.93</v>
      </c>
      <c r="N986" t="s">
        <v>68</v>
      </c>
      <c r="O986" t="s">
        <v>24</v>
      </c>
      <c r="P986" t="s">
        <v>25</v>
      </c>
      <c r="Q986" s="9">
        <v>0.55972222222222223</v>
      </c>
      <c r="R986" t="s">
        <v>27</v>
      </c>
      <c r="S986" t="s">
        <v>4755</v>
      </c>
      <c r="T986" t="s">
        <v>4752</v>
      </c>
      <c r="U986">
        <v>147.72</v>
      </c>
      <c r="V986" t="s">
        <v>5833</v>
      </c>
      <c r="W986" t="s">
        <v>4958</v>
      </c>
      <c r="X986" t="s">
        <v>5870</v>
      </c>
      <c r="Y986" t="s">
        <v>4966</v>
      </c>
      <c r="Z986" t="s">
        <v>5008</v>
      </c>
      <c r="AA986" t="s">
        <v>4962</v>
      </c>
    </row>
    <row r="987" spans="1:27" x14ac:dyDescent="0.25">
      <c r="A987" t="s">
        <v>2163</v>
      </c>
      <c r="B987" s="8">
        <v>45699</v>
      </c>
      <c r="C987" t="s">
        <v>2164</v>
      </c>
      <c r="D987" t="s">
        <v>652</v>
      </c>
      <c r="E987" t="s">
        <v>232</v>
      </c>
      <c r="F987" t="s">
        <v>1132</v>
      </c>
      <c r="G987">
        <v>1</v>
      </c>
      <c r="H987">
        <v>331.35</v>
      </c>
      <c r="I987">
        <v>5</v>
      </c>
      <c r="J987">
        <v>16.57</v>
      </c>
      <c r="K987">
        <v>362</v>
      </c>
      <c r="L987">
        <v>290.33</v>
      </c>
      <c r="M987">
        <v>71.67</v>
      </c>
      <c r="N987" t="s">
        <v>4971</v>
      </c>
      <c r="O987" t="s">
        <v>24</v>
      </c>
      <c r="P987" t="s">
        <v>25</v>
      </c>
      <c r="Q987" s="9">
        <v>0.79236111111111107</v>
      </c>
      <c r="R987" t="s">
        <v>27</v>
      </c>
      <c r="S987" t="s">
        <v>4906</v>
      </c>
      <c r="T987" t="s">
        <v>4887</v>
      </c>
      <c r="U987">
        <v>331.35</v>
      </c>
      <c r="V987" t="s">
        <v>5871</v>
      </c>
      <c r="W987" t="s">
        <v>4964</v>
      </c>
      <c r="X987" t="s">
        <v>5078</v>
      </c>
      <c r="Y987" t="s">
        <v>4960</v>
      </c>
      <c r="Z987" t="s">
        <v>5079</v>
      </c>
      <c r="AA987" t="s">
        <v>4962</v>
      </c>
    </row>
    <row r="988" spans="1:27" x14ac:dyDescent="0.25">
      <c r="A988" t="s">
        <v>2484</v>
      </c>
      <c r="B988" s="8">
        <v>45699</v>
      </c>
      <c r="C988" t="s">
        <v>307</v>
      </c>
      <c r="D988" t="s">
        <v>680</v>
      </c>
      <c r="E988" t="s">
        <v>153</v>
      </c>
      <c r="F988" t="s">
        <v>182</v>
      </c>
      <c r="G988">
        <v>7</v>
      </c>
      <c r="H988">
        <v>159.38</v>
      </c>
      <c r="I988">
        <v>10</v>
      </c>
      <c r="J988">
        <v>111.57</v>
      </c>
      <c r="K988">
        <v>1154.7</v>
      </c>
      <c r="L988">
        <v>965.65</v>
      </c>
      <c r="M988">
        <v>189.05</v>
      </c>
      <c r="N988" t="s">
        <v>133</v>
      </c>
      <c r="O988" t="s">
        <v>24</v>
      </c>
      <c r="P988" t="s">
        <v>55</v>
      </c>
      <c r="Q988" s="9">
        <v>0.73958333333333337</v>
      </c>
      <c r="R988" t="s">
        <v>27</v>
      </c>
      <c r="S988" t="s">
        <v>4873</v>
      </c>
      <c r="T988" t="s">
        <v>4864</v>
      </c>
      <c r="U988">
        <v>157.97999999999999</v>
      </c>
      <c r="V988" t="s">
        <v>5035</v>
      </c>
      <c r="W988" t="s">
        <v>4958</v>
      </c>
      <c r="X988" t="s">
        <v>5615</v>
      </c>
      <c r="Y988" t="s">
        <v>4960</v>
      </c>
      <c r="Z988" t="s">
        <v>5126</v>
      </c>
      <c r="AA988" t="s">
        <v>4962</v>
      </c>
    </row>
    <row r="989" spans="1:27" x14ac:dyDescent="0.25">
      <c r="A989" t="s">
        <v>2486</v>
      </c>
      <c r="B989" s="8">
        <v>45699</v>
      </c>
      <c r="C989" t="s">
        <v>1634</v>
      </c>
      <c r="D989" t="s">
        <v>2158</v>
      </c>
      <c r="E989" t="s">
        <v>913</v>
      </c>
      <c r="F989" t="s">
        <v>1404</v>
      </c>
      <c r="G989">
        <v>2</v>
      </c>
      <c r="H989">
        <v>91.61</v>
      </c>
      <c r="I989">
        <v>0</v>
      </c>
      <c r="J989">
        <v>0</v>
      </c>
      <c r="K989">
        <v>210.7</v>
      </c>
      <c r="L989">
        <v>141.4</v>
      </c>
      <c r="M989">
        <v>69.3</v>
      </c>
      <c r="N989" t="s">
        <v>47</v>
      </c>
      <c r="O989" t="s">
        <v>24</v>
      </c>
      <c r="P989" t="s">
        <v>25</v>
      </c>
      <c r="Q989" s="9">
        <v>0.45624999999999999</v>
      </c>
      <c r="R989" t="s">
        <v>27</v>
      </c>
      <c r="S989" t="s">
        <v>4929</v>
      </c>
      <c r="T989" t="s">
        <v>4930</v>
      </c>
      <c r="U989">
        <v>91.61</v>
      </c>
      <c r="V989" t="s">
        <v>5045</v>
      </c>
      <c r="W989" t="s">
        <v>4968</v>
      </c>
      <c r="X989" t="s">
        <v>5559</v>
      </c>
      <c r="Y989" t="s">
        <v>5007</v>
      </c>
      <c r="Z989" t="s">
        <v>5063</v>
      </c>
      <c r="AA989" t="s">
        <v>4962</v>
      </c>
    </row>
    <row r="990" spans="1:27" x14ac:dyDescent="0.25">
      <c r="A990" t="s">
        <v>2585</v>
      </c>
      <c r="B990" s="8">
        <v>45699</v>
      </c>
      <c r="C990" t="s">
        <v>685</v>
      </c>
      <c r="D990" t="s">
        <v>176</v>
      </c>
      <c r="E990" t="s">
        <v>350</v>
      </c>
      <c r="F990" t="s">
        <v>1259</v>
      </c>
      <c r="G990">
        <v>5</v>
      </c>
      <c r="H990">
        <v>394.37</v>
      </c>
      <c r="I990">
        <v>15</v>
      </c>
      <c r="J990">
        <v>295.77999999999997</v>
      </c>
      <c r="K990">
        <v>1927.48</v>
      </c>
      <c r="L990">
        <v>1517.05</v>
      </c>
      <c r="M990">
        <v>410.43</v>
      </c>
      <c r="N990" t="s">
        <v>4971</v>
      </c>
      <c r="O990" t="s">
        <v>24</v>
      </c>
      <c r="P990" t="s">
        <v>33</v>
      </c>
      <c r="Q990" s="9">
        <v>0.46180555555555558</v>
      </c>
      <c r="R990" t="s">
        <v>27</v>
      </c>
      <c r="S990" t="s">
        <v>4860</v>
      </c>
      <c r="T990" t="s">
        <v>4847</v>
      </c>
      <c r="U990">
        <v>355.64</v>
      </c>
      <c r="V990" t="s">
        <v>5633</v>
      </c>
      <c r="W990" t="s">
        <v>4964</v>
      </c>
      <c r="X990" t="s">
        <v>4980</v>
      </c>
      <c r="Y990" t="s">
        <v>4970</v>
      </c>
      <c r="Z990" t="s">
        <v>4981</v>
      </c>
      <c r="AA990" t="s">
        <v>4962</v>
      </c>
    </row>
    <row r="991" spans="1:27" x14ac:dyDescent="0.25">
      <c r="A991" t="s">
        <v>3765</v>
      </c>
      <c r="B991" s="8">
        <v>45699</v>
      </c>
      <c r="C991" t="s">
        <v>1452</v>
      </c>
      <c r="D991" t="s">
        <v>1658</v>
      </c>
      <c r="E991" t="s">
        <v>634</v>
      </c>
      <c r="F991" t="s">
        <v>635</v>
      </c>
      <c r="G991">
        <v>4</v>
      </c>
      <c r="H991">
        <v>233.47</v>
      </c>
      <c r="I991">
        <v>5</v>
      </c>
      <c r="J991">
        <v>46.69</v>
      </c>
      <c r="K991">
        <v>1020.27</v>
      </c>
      <c r="L991">
        <v>755.92</v>
      </c>
      <c r="M991">
        <v>264.35000000000002</v>
      </c>
      <c r="N991" t="s">
        <v>133</v>
      </c>
      <c r="O991" t="s">
        <v>24</v>
      </c>
      <c r="P991" t="s">
        <v>25</v>
      </c>
      <c r="Q991" s="9">
        <v>0.87152777777777779</v>
      </c>
      <c r="R991" t="s">
        <v>27</v>
      </c>
      <c r="S991" t="s">
        <v>4804</v>
      </c>
      <c r="T991" t="s">
        <v>4805</v>
      </c>
      <c r="U991">
        <v>233.47</v>
      </c>
      <c r="V991" t="s">
        <v>5803</v>
      </c>
      <c r="W991" t="s">
        <v>4968</v>
      </c>
      <c r="X991" t="s">
        <v>5616</v>
      </c>
      <c r="Y991" t="s">
        <v>5011</v>
      </c>
      <c r="Z991" t="s">
        <v>4995</v>
      </c>
      <c r="AA991" t="s">
        <v>4962</v>
      </c>
    </row>
    <row r="992" spans="1:27" x14ac:dyDescent="0.25">
      <c r="A992" t="s">
        <v>3821</v>
      </c>
      <c r="B992" s="8">
        <v>45699</v>
      </c>
      <c r="C992" t="s">
        <v>2110</v>
      </c>
      <c r="D992" t="s">
        <v>2058</v>
      </c>
      <c r="E992" t="s">
        <v>1252</v>
      </c>
      <c r="F992" t="s">
        <v>1335</v>
      </c>
      <c r="G992">
        <v>4</v>
      </c>
      <c r="H992">
        <v>418.56</v>
      </c>
      <c r="I992">
        <v>0</v>
      </c>
      <c r="J992">
        <v>0</v>
      </c>
      <c r="K992">
        <v>1925.38</v>
      </c>
      <c r="L992">
        <v>1393.32</v>
      </c>
      <c r="M992">
        <v>532.05999999999995</v>
      </c>
      <c r="N992" t="s">
        <v>4971</v>
      </c>
      <c r="O992" t="s">
        <v>24</v>
      </c>
      <c r="P992" t="s">
        <v>33</v>
      </c>
      <c r="Q992" s="9">
        <v>0.3840277777777778</v>
      </c>
      <c r="R992" t="s">
        <v>27</v>
      </c>
      <c r="S992" t="s">
        <v>4738</v>
      </c>
      <c r="T992" t="s">
        <v>4729</v>
      </c>
      <c r="U992">
        <v>392.79</v>
      </c>
      <c r="V992" t="s">
        <v>5775</v>
      </c>
      <c r="W992" t="s">
        <v>4958</v>
      </c>
      <c r="X992" t="s">
        <v>5627</v>
      </c>
      <c r="Y992" t="s">
        <v>5018</v>
      </c>
      <c r="Z992" t="s">
        <v>5498</v>
      </c>
      <c r="AA992" t="s">
        <v>4962</v>
      </c>
    </row>
    <row r="993" spans="1:27" x14ac:dyDescent="0.25">
      <c r="A993" t="s">
        <v>3950</v>
      </c>
      <c r="B993" s="8">
        <v>45699</v>
      </c>
      <c r="C993" t="s">
        <v>1016</v>
      </c>
      <c r="D993" t="s">
        <v>197</v>
      </c>
      <c r="E993" t="s">
        <v>78</v>
      </c>
      <c r="F993" t="s">
        <v>79</v>
      </c>
      <c r="G993">
        <v>8</v>
      </c>
      <c r="H993">
        <v>139.36000000000001</v>
      </c>
      <c r="I993">
        <v>10</v>
      </c>
      <c r="J993">
        <v>111.49</v>
      </c>
      <c r="K993">
        <v>1153.9000000000001</v>
      </c>
      <c r="L993">
        <v>871.36</v>
      </c>
      <c r="M993">
        <v>282.54000000000002</v>
      </c>
      <c r="N993" t="s">
        <v>133</v>
      </c>
      <c r="O993" t="s">
        <v>24</v>
      </c>
      <c r="P993" t="s">
        <v>25</v>
      </c>
      <c r="Q993" s="9">
        <v>0.41736111111111113</v>
      </c>
      <c r="R993" t="s">
        <v>27</v>
      </c>
      <c r="S993" t="s">
        <v>4902</v>
      </c>
      <c r="T993" t="s">
        <v>4887</v>
      </c>
      <c r="U993">
        <v>121.9</v>
      </c>
      <c r="V993" t="s">
        <v>5653</v>
      </c>
      <c r="W993" t="s">
        <v>4958</v>
      </c>
      <c r="X993" t="s">
        <v>5359</v>
      </c>
      <c r="Y993" t="s">
        <v>4960</v>
      </c>
      <c r="Z993" t="s">
        <v>5360</v>
      </c>
      <c r="AA993" t="s">
        <v>4962</v>
      </c>
    </row>
    <row r="994" spans="1:27" x14ac:dyDescent="0.25">
      <c r="A994" t="s">
        <v>4149</v>
      </c>
      <c r="B994" s="8">
        <v>45699</v>
      </c>
      <c r="C994" t="s">
        <v>3469</v>
      </c>
      <c r="D994" t="s">
        <v>470</v>
      </c>
      <c r="E994" t="s">
        <v>1066</v>
      </c>
      <c r="F994" t="s">
        <v>1201</v>
      </c>
      <c r="G994">
        <v>2</v>
      </c>
      <c r="H994">
        <v>589.75</v>
      </c>
      <c r="I994">
        <v>20</v>
      </c>
      <c r="J994">
        <v>235.9</v>
      </c>
      <c r="K994">
        <v>1085.1400000000001</v>
      </c>
      <c r="L994">
        <v>687.3</v>
      </c>
      <c r="M994">
        <v>397.84</v>
      </c>
      <c r="N994" t="s">
        <v>47</v>
      </c>
      <c r="O994" t="s">
        <v>24</v>
      </c>
      <c r="P994" t="s">
        <v>25</v>
      </c>
      <c r="Q994" s="9">
        <v>0.60902777777777772</v>
      </c>
      <c r="R994" t="s">
        <v>27</v>
      </c>
      <c r="S994" t="s">
        <v>4646</v>
      </c>
      <c r="T994" t="s">
        <v>4636</v>
      </c>
      <c r="U994">
        <v>589.75</v>
      </c>
      <c r="V994" t="s">
        <v>5548</v>
      </c>
      <c r="W994" t="s">
        <v>4964</v>
      </c>
      <c r="X994" t="s">
        <v>5551</v>
      </c>
      <c r="Y994" t="s">
        <v>4977</v>
      </c>
      <c r="Z994" t="s">
        <v>5120</v>
      </c>
      <c r="AA994" t="s">
        <v>4962</v>
      </c>
    </row>
    <row r="995" spans="1:27" x14ac:dyDescent="0.25">
      <c r="A995" t="s">
        <v>4225</v>
      </c>
      <c r="B995" s="8">
        <v>45699</v>
      </c>
      <c r="C995" t="s">
        <v>100</v>
      </c>
      <c r="D995" t="s">
        <v>371</v>
      </c>
      <c r="E995" t="s">
        <v>390</v>
      </c>
      <c r="F995" t="s">
        <v>821</v>
      </c>
      <c r="G995">
        <v>7</v>
      </c>
      <c r="H995">
        <v>389</v>
      </c>
      <c r="I995">
        <v>0</v>
      </c>
      <c r="J995">
        <v>0</v>
      </c>
      <c r="K995">
        <v>3131.45</v>
      </c>
      <c r="L995">
        <v>2169.86</v>
      </c>
      <c r="M995">
        <v>961.59</v>
      </c>
      <c r="N995" t="s">
        <v>23</v>
      </c>
      <c r="O995" t="s">
        <v>24</v>
      </c>
      <c r="P995" t="s">
        <v>25</v>
      </c>
      <c r="Q995" s="9">
        <v>0.52986111111111112</v>
      </c>
      <c r="R995" t="s">
        <v>27</v>
      </c>
      <c r="S995" t="s">
        <v>4714</v>
      </c>
      <c r="T995" t="s">
        <v>4703</v>
      </c>
      <c r="U995">
        <v>380.12</v>
      </c>
      <c r="V995" t="s">
        <v>5805</v>
      </c>
      <c r="W995" t="s">
        <v>4958</v>
      </c>
      <c r="X995" t="s">
        <v>5322</v>
      </c>
      <c r="Y995" t="s">
        <v>5007</v>
      </c>
      <c r="Z995" t="s">
        <v>5323</v>
      </c>
      <c r="AA995" t="s">
        <v>4962</v>
      </c>
    </row>
    <row r="996" spans="1:27" x14ac:dyDescent="0.25">
      <c r="A996" t="s">
        <v>4233</v>
      </c>
      <c r="B996" s="8">
        <v>45699</v>
      </c>
      <c r="C996" t="s">
        <v>4234</v>
      </c>
      <c r="D996" t="s">
        <v>1678</v>
      </c>
      <c r="E996" t="s">
        <v>771</v>
      </c>
      <c r="F996" t="s">
        <v>568</v>
      </c>
      <c r="G996">
        <v>1</v>
      </c>
      <c r="H996">
        <v>342.27</v>
      </c>
      <c r="I996">
        <v>0</v>
      </c>
      <c r="J996">
        <v>0</v>
      </c>
      <c r="K996">
        <v>393.61</v>
      </c>
      <c r="L996">
        <v>266.10000000000002</v>
      </c>
      <c r="M996">
        <v>127.51</v>
      </c>
      <c r="N996" t="s">
        <v>133</v>
      </c>
      <c r="O996" t="s">
        <v>24</v>
      </c>
      <c r="P996" t="s">
        <v>25</v>
      </c>
      <c r="Q996" s="9">
        <v>0.52500000000000002</v>
      </c>
      <c r="R996" t="s">
        <v>27</v>
      </c>
      <c r="S996" t="s">
        <v>4699</v>
      </c>
      <c r="T996" t="s">
        <v>4672</v>
      </c>
      <c r="U996">
        <v>342.27</v>
      </c>
      <c r="V996" t="s">
        <v>5872</v>
      </c>
      <c r="W996" t="s">
        <v>4964</v>
      </c>
      <c r="X996" t="s">
        <v>5707</v>
      </c>
      <c r="Y996" t="s">
        <v>4966</v>
      </c>
      <c r="Z996" t="s">
        <v>4978</v>
      </c>
      <c r="AA996" t="s">
        <v>4962</v>
      </c>
    </row>
    <row r="997" spans="1:27" x14ac:dyDescent="0.25">
      <c r="A997" t="s">
        <v>4327</v>
      </c>
      <c r="B997" s="8">
        <v>45699</v>
      </c>
      <c r="C997" t="s">
        <v>1003</v>
      </c>
      <c r="D997" t="s">
        <v>794</v>
      </c>
      <c r="E997" t="s">
        <v>1339</v>
      </c>
      <c r="F997" t="s">
        <v>1310</v>
      </c>
      <c r="G997">
        <v>6</v>
      </c>
      <c r="H997">
        <v>189.82</v>
      </c>
      <c r="I997">
        <v>5</v>
      </c>
      <c r="J997">
        <v>56.95</v>
      </c>
      <c r="K997">
        <v>1244.27</v>
      </c>
      <c r="L997">
        <v>745.98</v>
      </c>
      <c r="M997">
        <v>498.29</v>
      </c>
      <c r="N997" t="s">
        <v>23</v>
      </c>
      <c r="O997" t="s">
        <v>24</v>
      </c>
      <c r="P997" t="s">
        <v>55</v>
      </c>
      <c r="Q997" s="9">
        <v>0.60347222222222219</v>
      </c>
      <c r="R997" t="s">
        <v>27</v>
      </c>
      <c r="S997" t="s">
        <v>4946</v>
      </c>
      <c r="T997" t="s">
        <v>4930</v>
      </c>
      <c r="U997">
        <v>171.25</v>
      </c>
      <c r="V997" t="s">
        <v>5697</v>
      </c>
      <c r="W997" t="s">
        <v>4958</v>
      </c>
      <c r="X997" t="s">
        <v>5377</v>
      </c>
      <c r="Y997" t="s">
        <v>4970</v>
      </c>
      <c r="Z997" t="s">
        <v>5792</v>
      </c>
      <c r="AA997" t="s">
        <v>4962</v>
      </c>
    </row>
    <row r="998" spans="1:27" x14ac:dyDescent="0.25">
      <c r="A998" t="s">
        <v>4492</v>
      </c>
      <c r="B998" s="8">
        <v>45699</v>
      </c>
      <c r="C998" t="s">
        <v>1564</v>
      </c>
      <c r="D998" t="s">
        <v>1650</v>
      </c>
      <c r="E998" t="s">
        <v>671</v>
      </c>
      <c r="F998" t="s">
        <v>662</v>
      </c>
      <c r="G998">
        <v>8</v>
      </c>
      <c r="H998">
        <v>260.52</v>
      </c>
      <c r="I998">
        <v>5</v>
      </c>
      <c r="J998">
        <v>104.21</v>
      </c>
      <c r="K998">
        <v>2276.94</v>
      </c>
      <c r="L998">
        <v>1287.8399999999999</v>
      </c>
      <c r="M998">
        <v>989.1</v>
      </c>
      <c r="N998" t="s">
        <v>40</v>
      </c>
      <c r="O998" t="s">
        <v>24</v>
      </c>
      <c r="P998" t="s">
        <v>25</v>
      </c>
      <c r="Q998" s="9">
        <v>0.78819444444444442</v>
      </c>
      <c r="R998" t="s">
        <v>27</v>
      </c>
      <c r="S998" t="s">
        <v>4800</v>
      </c>
      <c r="T998" t="s">
        <v>4776</v>
      </c>
      <c r="U998">
        <v>232.2</v>
      </c>
      <c r="V998" t="s">
        <v>5237</v>
      </c>
      <c r="W998" t="s">
        <v>4958</v>
      </c>
      <c r="X998" t="s">
        <v>5528</v>
      </c>
      <c r="Y998" t="s">
        <v>4960</v>
      </c>
      <c r="Z998" t="s">
        <v>5529</v>
      </c>
      <c r="AA998" t="s">
        <v>5060</v>
      </c>
    </row>
    <row r="999" spans="1:27" x14ac:dyDescent="0.25">
      <c r="A999" t="s">
        <v>4555</v>
      </c>
      <c r="B999" s="8">
        <v>45699</v>
      </c>
      <c r="C999" t="s">
        <v>1256</v>
      </c>
      <c r="D999" t="s">
        <v>1112</v>
      </c>
      <c r="E999" t="s">
        <v>254</v>
      </c>
      <c r="F999" t="s">
        <v>255</v>
      </c>
      <c r="G999">
        <v>8</v>
      </c>
      <c r="H999">
        <v>387.52</v>
      </c>
      <c r="I999">
        <v>10</v>
      </c>
      <c r="J999">
        <v>310.02</v>
      </c>
      <c r="K999">
        <v>3208.66</v>
      </c>
      <c r="L999">
        <v>2595.84</v>
      </c>
      <c r="M999">
        <v>612.82000000000005</v>
      </c>
      <c r="N999" t="s">
        <v>23</v>
      </c>
      <c r="O999" t="s">
        <v>24</v>
      </c>
      <c r="P999" t="s">
        <v>25</v>
      </c>
      <c r="Q999" s="9">
        <v>0.89513888888888893</v>
      </c>
      <c r="R999" t="s">
        <v>27</v>
      </c>
      <c r="S999" t="s">
        <v>4904</v>
      </c>
      <c r="T999" t="s">
        <v>4887</v>
      </c>
      <c r="U999">
        <v>360.52</v>
      </c>
      <c r="V999" t="s">
        <v>5610</v>
      </c>
      <c r="W999" t="s">
        <v>4958</v>
      </c>
      <c r="X999" t="s">
        <v>5435</v>
      </c>
      <c r="Y999" t="s">
        <v>5018</v>
      </c>
      <c r="Z999" t="s">
        <v>5436</v>
      </c>
      <c r="AA999" t="s">
        <v>4962</v>
      </c>
    </row>
    <row r="1000" spans="1:27" x14ac:dyDescent="0.25">
      <c r="A1000" t="s">
        <v>4579</v>
      </c>
      <c r="B1000" s="8">
        <v>45699</v>
      </c>
      <c r="C1000" t="s">
        <v>1696</v>
      </c>
      <c r="D1000" t="s">
        <v>253</v>
      </c>
      <c r="E1000" t="s">
        <v>460</v>
      </c>
      <c r="F1000" t="s">
        <v>461</v>
      </c>
      <c r="G1000">
        <v>3</v>
      </c>
      <c r="H1000">
        <v>219.39</v>
      </c>
      <c r="I1000">
        <v>0</v>
      </c>
      <c r="J1000">
        <v>0</v>
      </c>
      <c r="K1000">
        <v>756.9</v>
      </c>
      <c r="L1000">
        <v>586.32000000000005</v>
      </c>
      <c r="M1000">
        <v>170.58</v>
      </c>
      <c r="N1000" t="s">
        <v>40</v>
      </c>
      <c r="O1000" t="s">
        <v>24</v>
      </c>
      <c r="P1000" t="s">
        <v>25</v>
      </c>
      <c r="Q1000" s="9">
        <v>0.79166666666666663</v>
      </c>
      <c r="R1000" t="s">
        <v>27</v>
      </c>
      <c r="S1000" t="s">
        <v>4903</v>
      </c>
      <c r="T1000" t="s">
        <v>4887</v>
      </c>
      <c r="U1000">
        <v>219.39</v>
      </c>
      <c r="V1000" t="s">
        <v>5873</v>
      </c>
      <c r="W1000" t="s">
        <v>4964</v>
      </c>
      <c r="X1000" t="s">
        <v>5404</v>
      </c>
      <c r="Y1000" t="s">
        <v>4970</v>
      </c>
      <c r="Z1000" t="s">
        <v>5405</v>
      </c>
      <c r="AA1000" t="s">
        <v>4962</v>
      </c>
    </row>
    <row r="1001" spans="1:27" x14ac:dyDescent="0.25">
      <c r="A1001" t="s">
        <v>128</v>
      </c>
      <c r="B1001" s="8">
        <v>45668</v>
      </c>
      <c r="C1001" t="s">
        <v>129</v>
      </c>
      <c r="D1001" t="s">
        <v>130</v>
      </c>
      <c r="E1001" t="s">
        <v>131</v>
      </c>
      <c r="F1001" t="s">
        <v>132</v>
      </c>
      <c r="G1001">
        <v>4</v>
      </c>
      <c r="H1001">
        <v>425.83</v>
      </c>
      <c r="I1001">
        <v>0</v>
      </c>
      <c r="J1001">
        <v>0</v>
      </c>
      <c r="K1001">
        <v>1958.82</v>
      </c>
      <c r="L1001">
        <v>1172.2</v>
      </c>
      <c r="M1001">
        <v>786.62</v>
      </c>
      <c r="N1001" t="s">
        <v>133</v>
      </c>
      <c r="O1001" t="s">
        <v>24</v>
      </c>
      <c r="P1001" t="s">
        <v>25</v>
      </c>
      <c r="Q1001" s="9">
        <v>0.47083333333333333</v>
      </c>
      <c r="R1001" t="s">
        <v>27</v>
      </c>
      <c r="S1001" t="s">
        <v>4923</v>
      </c>
      <c r="T1001" t="s">
        <v>4908</v>
      </c>
      <c r="U1001">
        <v>379.12</v>
      </c>
      <c r="V1001" t="s">
        <v>5649</v>
      </c>
      <c r="W1001" t="s">
        <v>4958</v>
      </c>
      <c r="X1001" t="s">
        <v>5593</v>
      </c>
      <c r="Y1001" t="s">
        <v>5007</v>
      </c>
      <c r="Z1001" t="s">
        <v>5076</v>
      </c>
      <c r="AA1001" t="s">
        <v>5060</v>
      </c>
    </row>
    <row r="1002" spans="1:27" x14ac:dyDescent="0.25">
      <c r="A1002" t="s">
        <v>1212</v>
      </c>
      <c r="B1002" s="8">
        <v>45668</v>
      </c>
      <c r="C1002" t="s">
        <v>464</v>
      </c>
      <c r="D1002" t="s">
        <v>275</v>
      </c>
      <c r="E1002" t="s">
        <v>309</v>
      </c>
      <c r="F1002" t="s">
        <v>310</v>
      </c>
      <c r="G1002">
        <v>8</v>
      </c>
      <c r="H1002">
        <v>58.19</v>
      </c>
      <c r="I1002">
        <v>15</v>
      </c>
      <c r="J1002">
        <v>69.83</v>
      </c>
      <c r="K1002">
        <v>455.04</v>
      </c>
      <c r="L1002">
        <v>299.83999999999997</v>
      </c>
      <c r="M1002">
        <v>155.19999999999999</v>
      </c>
      <c r="N1002" t="s">
        <v>133</v>
      </c>
      <c r="O1002" t="s">
        <v>24</v>
      </c>
      <c r="P1002" t="s">
        <v>25</v>
      </c>
      <c r="Q1002" s="9">
        <v>0.37777777777777777</v>
      </c>
      <c r="R1002" t="s">
        <v>27</v>
      </c>
      <c r="S1002" t="s">
        <v>4760</v>
      </c>
      <c r="T1002" t="s">
        <v>4752</v>
      </c>
      <c r="U1002">
        <v>51.33</v>
      </c>
      <c r="V1002" t="s">
        <v>5762</v>
      </c>
      <c r="W1002" t="s">
        <v>4958</v>
      </c>
      <c r="X1002" t="s">
        <v>5121</v>
      </c>
      <c r="Y1002" t="s">
        <v>4966</v>
      </c>
      <c r="Z1002" t="s">
        <v>5122</v>
      </c>
      <c r="AA1002" t="s">
        <v>4962</v>
      </c>
    </row>
    <row r="1003" spans="1:27" x14ac:dyDescent="0.25">
      <c r="A1003" t="s">
        <v>2360</v>
      </c>
      <c r="B1003" s="8">
        <v>45668</v>
      </c>
      <c r="C1003" t="s">
        <v>1435</v>
      </c>
      <c r="D1003" t="s">
        <v>708</v>
      </c>
      <c r="E1003" t="s">
        <v>816</v>
      </c>
      <c r="F1003" t="s">
        <v>817</v>
      </c>
      <c r="G1003">
        <v>3</v>
      </c>
      <c r="H1003">
        <v>474.19</v>
      </c>
      <c r="I1003">
        <v>5</v>
      </c>
      <c r="J1003">
        <v>71.13</v>
      </c>
      <c r="K1003">
        <v>1554.16</v>
      </c>
      <c r="L1003">
        <v>1031.67</v>
      </c>
      <c r="M1003">
        <v>522.49</v>
      </c>
      <c r="N1003" t="s">
        <v>40</v>
      </c>
      <c r="O1003" t="s">
        <v>24</v>
      </c>
      <c r="P1003" t="s">
        <v>25</v>
      </c>
      <c r="Q1003" s="9">
        <v>0.61041666666666672</v>
      </c>
      <c r="R1003" t="s">
        <v>27</v>
      </c>
      <c r="S1003" t="s">
        <v>4751</v>
      </c>
      <c r="T1003" t="s">
        <v>4752</v>
      </c>
      <c r="U1003">
        <v>474.19</v>
      </c>
      <c r="V1003" t="s">
        <v>5285</v>
      </c>
      <c r="W1003" t="s">
        <v>4964</v>
      </c>
      <c r="X1003" t="s">
        <v>5730</v>
      </c>
      <c r="Y1003" t="s">
        <v>4970</v>
      </c>
      <c r="Z1003" t="s">
        <v>5094</v>
      </c>
      <c r="AA1003" t="s">
        <v>4962</v>
      </c>
    </row>
    <row r="1004" spans="1:27" x14ac:dyDescent="0.25">
      <c r="A1004" t="s">
        <v>2500</v>
      </c>
      <c r="B1004" s="8">
        <v>45668</v>
      </c>
      <c r="C1004" t="s">
        <v>2501</v>
      </c>
      <c r="D1004" t="s">
        <v>745</v>
      </c>
      <c r="E1004" t="s">
        <v>1162</v>
      </c>
      <c r="F1004" t="s">
        <v>1716</v>
      </c>
      <c r="G1004">
        <v>5</v>
      </c>
      <c r="H1004">
        <v>168.36</v>
      </c>
      <c r="I1004">
        <v>5</v>
      </c>
      <c r="J1004">
        <v>42.09</v>
      </c>
      <c r="K1004">
        <v>919.67</v>
      </c>
      <c r="L1004">
        <v>511.15</v>
      </c>
      <c r="M1004">
        <v>408.52</v>
      </c>
      <c r="N1004" t="s">
        <v>68</v>
      </c>
      <c r="O1004" t="s">
        <v>24</v>
      </c>
      <c r="P1004" t="s">
        <v>25</v>
      </c>
      <c r="Q1004" s="9">
        <v>0.63611111111111107</v>
      </c>
      <c r="R1004" t="s">
        <v>27</v>
      </c>
      <c r="S1004" t="s">
        <v>4666</v>
      </c>
      <c r="T1004" t="s">
        <v>4636</v>
      </c>
      <c r="U1004">
        <v>168.36</v>
      </c>
      <c r="V1004" t="s">
        <v>5743</v>
      </c>
      <c r="W1004" t="s">
        <v>4968</v>
      </c>
      <c r="X1004" t="s">
        <v>5476</v>
      </c>
      <c r="Y1004" t="s">
        <v>4966</v>
      </c>
      <c r="Z1004" t="s">
        <v>5267</v>
      </c>
      <c r="AA1004" t="s">
        <v>4992</v>
      </c>
    </row>
    <row r="1005" spans="1:27" x14ac:dyDescent="0.25">
      <c r="A1005" t="s">
        <v>2559</v>
      </c>
      <c r="B1005" s="8">
        <v>45668</v>
      </c>
      <c r="C1005" t="s">
        <v>196</v>
      </c>
      <c r="D1005" t="s">
        <v>432</v>
      </c>
      <c r="E1005" t="s">
        <v>913</v>
      </c>
      <c r="F1005" t="s">
        <v>551</v>
      </c>
      <c r="G1005">
        <v>4</v>
      </c>
      <c r="H1005">
        <v>305.67</v>
      </c>
      <c r="I1005">
        <v>0</v>
      </c>
      <c r="J1005">
        <v>0</v>
      </c>
      <c r="K1005">
        <v>1406.08</v>
      </c>
      <c r="L1005">
        <v>1005.68</v>
      </c>
      <c r="M1005">
        <v>400.4</v>
      </c>
      <c r="N1005" t="s">
        <v>4971</v>
      </c>
      <c r="O1005" t="s">
        <v>24</v>
      </c>
      <c r="P1005" t="s">
        <v>25</v>
      </c>
      <c r="Q1005" s="9">
        <v>0.5541666666666667</v>
      </c>
      <c r="R1005" t="s">
        <v>27</v>
      </c>
      <c r="S1005" t="s">
        <v>4841</v>
      </c>
      <c r="T1005" t="s">
        <v>4828</v>
      </c>
      <c r="U1005">
        <v>305.67</v>
      </c>
      <c r="V1005" t="s">
        <v>5874</v>
      </c>
      <c r="W1005" t="s">
        <v>4964</v>
      </c>
      <c r="X1005" t="s">
        <v>4959</v>
      </c>
      <c r="Y1005" t="s">
        <v>4960</v>
      </c>
      <c r="Z1005" t="s">
        <v>5063</v>
      </c>
      <c r="AA1005" t="s">
        <v>4962</v>
      </c>
    </row>
    <row r="1006" spans="1:27" x14ac:dyDescent="0.25">
      <c r="A1006" t="s">
        <v>2963</v>
      </c>
      <c r="B1006" s="8">
        <v>45668</v>
      </c>
      <c r="C1006" t="s">
        <v>1803</v>
      </c>
      <c r="D1006" t="s">
        <v>549</v>
      </c>
      <c r="E1006" t="s">
        <v>1233</v>
      </c>
      <c r="F1006" t="s">
        <v>929</v>
      </c>
      <c r="G1006">
        <v>4</v>
      </c>
      <c r="H1006">
        <v>246.31</v>
      </c>
      <c r="I1006">
        <v>0</v>
      </c>
      <c r="J1006">
        <v>0</v>
      </c>
      <c r="K1006">
        <v>1133.03</v>
      </c>
      <c r="L1006">
        <v>728.68</v>
      </c>
      <c r="M1006">
        <v>404.35</v>
      </c>
      <c r="N1006" t="s">
        <v>133</v>
      </c>
      <c r="O1006" t="s">
        <v>24</v>
      </c>
      <c r="P1006" t="s">
        <v>55</v>
      </c>
      <c r="Q1006" s="9">
        <v>0.53680555555555554</v>
      </c>
      <c r="R1006" t="s">
        <v>27</v>
      </c>
      <c r="S1006" t="s">
        <v>4832</v>
      </c>
      <c r="T1006" t="s">
        <v>4828</v>
      </c>
      <c r="U1006">
        <v>221.61</v>
      </c>
      <c r="V1006" t="s">
        <v>5875</v>
      </c>
      <c r="W1006" t="s">
        <v>4958</v>
      </c>
      <c r="X1006" t="s">
        <v>5289</v>
      </c>
      <c r="Y1006" t="s">
        <v>4970</v>
      </c>
      <c r="Z1006" t="s">
        <v>5290</v>
      </c>
      <c r="AA1006" t="s">
        <v>4962</v>
      </c>
    </row>
    <row r="1007" spans="1:27" x14ac:dyDescent="0.25">
      <c r="A1007" t="s">
        <v>3474</v>
      </c>
      <c r="B1007" s="8">
        <v>45668</v>
      </c>
      <c r="C1007" t="s">
        <v>2662</v>
      </c>
      <c r="D1007" t="s">
        <v>2085</v>
      </c>
      <c r="E1007" t="s">
        <v>1682</v>
      </c>
      <c r="F1007" t="s">
        <v>3475</v>
      </c>
      <c r="G1007">
        <v>4</v>
      </c>
      <c r="H1007">
        <v>404.15</v>
      </c>
      <c r="I1007">
        <v>0</v>
      </c>
      <c r="J1007">
        <v>0</v>
      </c>
      <c r="K1007">
        <v>1859.09</v>
      </c>
      <c r="L1007">
        <v>1276.2</v>
      </c>
      <c r="M1007">
        <v>582.89</v>
      </c>
      <c r="N1007" t="s">
        <v>68</v>
      </c>
      <c r="O1007" t="s">
        <v>24</v>
      </c>
      <c r="P1007" t="s">
        <v>25</v>
      </c>
      <c r="Q1007" s="9">
        <v>0.37569444444444444</v>
      </c>
      <c r="R1007" t="s">
        <v>27</v>
      </c>
      <c r="S1007" t="s">
        <v>4670</v>
      </c>
      <c r="T1007" t="s">
        <v>4805</v>
      </c>
      <c r="U1007">
        <v>392.68</v>
      </c>
      <c r="V1007" t="s">
        <v>5876</v>
      </c>
      <c r="W1007" t="s">
        <v>4958</v>
      </c>
      <c r="X1007" t="s">
        <v>5877</v>
      </c>
      <c r="Y1007" t="s">
        <v>5011</v>
      </c>
      <c r="Z1007" t="s">
        <v>5160</v>
      </c>
      <c r="AA1007" t="s">
        <v>4962</v>
      </c>
    </row>
    <row r="1008" spans="1:27" x14ac:dyDescent="0.25">
      <c r="A1008" t="s">
        <v>3697</v>
      </c>
      <c r="B1008" s="8">
        <v>45668</v>
      </c>
      <c r="C1008" t="s">
        <v>670</v>
      </c>
      <c r="D1008" t="s">
        <v>1189</v>
      </c>
      <c r="E1008" t="s">
        <v>38</v>
      </c>
      <c r="F1008" t="s">
        <v>865</v>
      </c>
      <c r="G1008">
        <v>5</v>
      </c>
      <c r="H1008">
        <v>188.64</v>
      </c>
      <c r="I1008">
        <v>10</v>
      </c>
      <c r="J1008">
        <v>94.32</v>
      </c>
      <c r="K1008">
        <v>976.21</v>
      </c>
      <c r="L1008">
        <v>791.4</v>
      </c>
      <c r="M1008">
        <v>184.81</v>
      </c>
      <c r="N1008" t="s">
        <v>68</v>
      </c>
      <c r="O1008" t="s">
        <v>24</v>
      </c>
      <c r="P1008" t="s">
        <v>25</v>
      </c>
      <c r="Q1008" s="9">
        <v>0.55763888888888891</v>
      </c>
      <c r="R1008" t="s">
        <v>27</v>
      </c>
      <c r="S1008" t="s">
        <v>4882</v>
      </c>
      <c r="T1008" t="s">
        <v>4864</v>
      </c>
      <c r="U1008">
        <v>188.64</v>
      </c>
      <c r="V1008" t="s">
        <v>5221</v>
      </c>
      <c r="W1008" t="s">
        <v>4968</v>
      </c>
      <c r="X1008" t="s">
        <v>5167</v>
      </c>
      <c r="Y1008" t="s">
        <v>4966</v>
      </c>
      <c r="Z1008" t="s">
        <v>4989</v>
      </c>
      <c r="AA1008" t="s">
        <v>4962</v>
      </c>
    </row>
    <row r="1009" spans="1:27" x14ac:dyDescent="0.25">
      <c r="A1009" t="s">
        <v>3990</v>
      </c>
      <c r="B1009" s="8">
        <v>45668</v>
      </c>
      <c r="C1009" t="s">
        <v>1452</v>
      </c>
      <c r="D1009" t="s">
        <v>384</v>
      </c>
      <c r="E1009" t="s">
        <v>1799</v>
      </c>
      <c r="F1009" t="s">
        <v>1800</v>
      </c>
      <c r="G1009">
        <v>5</v>
      </c>
      <c r="H1009">
        <v>389.61</v>
      </c>
      <c r="I1009">
        <v>5</v>
      </c>
      <c r="J1009">
        <v>97.4</v>
      </c>
      <c r="K1009">
        <v>2128.25</v>
      </c>
      <c r="L1009">
        <v>1680.35</v>
      </c>
      <c r="M1009">
        <v>447.9</v>
      </c>
      <c r="N1009" t="s">
        <v>23</v>
      </c>
      <c r="O1009" t="s">
        <v>24</v>
      </c>
      <c r="P1009" t="s">
        <v>25</v>
      </c>
      <c r="Q1009" s="9">
        <v>0.67013888888888884</v>
      </c>
      <c r="R1009" t="s">
        <v>27</v>
      </c>
      <c r="S1009" t="s">
        <v>4835</v>
      </c>
      <c r="T1009" t="s">
        <v>4828</v>
      </c>
      <c r="U1009">
        <v>389.61</v>
      </c>
      <c r="V1009" t="s">
        <v>5803</v>
      </c>
      <c r="W1009" t="s">
        <v>4968</v>
      </c>
      <c r="X1009" t="s">
        <v>5192</v>
      </c>
      <c r="Y1009" t="s">
        <v>4966</v>
      </c>
      <c r="Z1009" t="s">
        <v>5193</v>
      </c>
      <c r="AA1009" t="s">
        <v>4962</v>
      </c>
    </row>
    <row r="1010" spans="1:27" x14ac:dyDescent="0.25">
      <c r="A1010" t="s">
        <v>4063</v>
      </c>
      <c r="B1010" s="8">
        <v>45668</v>
      </c>
      <c r="C1010" t="s">
        <v>2672</v>
      </c>
      <c r="D1010" t="s">
        <v>503</v>
      </c>
      <c r="E1010" t="s">
        <v>187</v>
      </c>
      <c r="F1010" t="s">
        <v>1738</v>
      </c>
      <c r="G1010">
        <v>6</v>
      </c>
      <c r="H1010">
        <v>546.6</v>
      </c>
      <c r="I1010">
        <v>0</v>
      </c>
      <c r="J1010">
        <v>0</v>
      </c>
      <c r="K1010">
        <v>3771.54</v>
      </c>
      <c r="L1010">
        <v>2338.8000000000002</v>
      </c>
      <c r="M1010">
        <v>1432.74</v>
      </c>
      <c r="N1010" t="s">
        <v>47</v>
      </c>
      <c r="O1010" t="s">
        <v>24</v>
      </c>
      <c r="P1010" t="s">
        <v>25</v>
      </c>
      <c r="Q1010" s="9">
        <v>0.55347222222222225</v>
      </c>
      <c r="R1010" t="s">
        <v>27</v>
      </c>
      <c r="S1010" t="s">
        <v>4727</v>
      </c>
      <c r="T1010" t="s">
        <v>4703</v>
      </c>
      <c r="U1010">
        <v>503.36</v>
      </c>
      <c r="V1010" t="s">
        <v>5178</v>
      </c>
      <c r="W1010" t="s">
        <v>4958</v>
      </c>
      <c r="X1010" t="s">
        <v>5825</v>
      </c>
      <c r="Y1010" t="s">
        <v>5018</v>
      </c>
      <c r="Z1010" t="s">
        <v>5200</v>
      </c>
      <c r="AA1010" t="s">
        <v>4962</v>
      </c>
    </row>
    <row r="1011" spans="1:27" x14ac:dyDescent="0.25">
      <c r="A1011" t="s">
        <v>4168</v>
      </c>
      <c r="B1011" s="8">
        <v>45668</v>
      </c>
      <c r="C1011" t="s">
        <v>4169</v>
      </c>
      <c r="D1011" t="s">
        <v>332</v>
      </c>
      <c r="E1011" t="s">
        <v>21</v>
      </c>
      <c r="F1011" t="s">
        <v>1716</v>
      </c>
      <c r="G1011">
        <v>4</v>
      </c>
      <c r="H1011">
        <v>245.32</v>
      </c>
      <c r="I1011">
        <v>5</v>
      </c>
      <c r="J1011">
        <v>49.06</v>
      </c>
      <c r="K1011">
        <v>1072.05</v>
      </c>
      <c r="L1011">
        <v>837.52</v>
      </c>
      <c r="M1011">
        <v>234.53</v>
      </c>
      <c r="N1011" t="s">
        <v>47</v>
      </c>
      <c r="O1011" t="s">
        <v>24</v>
      </c>
      <c r="P1011" t="s">
        <v>25</v>
      </c>
      <c r="Q1011" s="9">
        <v>0.81944444444444442</v>
      </c>
      <c r="R1011" t="s">
        <v>27</v>
      </c>
      <c r="S1011" t="s">
        <v>4733</v>
      </c>
      <c r="T1011" t="s">
        <v>4729</v>
      </c>
      <c r="U1011">
        <v>245.32</v>
      </c>
      <c r="V1011" t="s">
        <v>5878</v>
      </c>
      <c r="W1011" t="s">
        <v>4964</v>
      </c>
      <c r="X1011" t="s">
        <v>5476</v>
      </c>
      <c r="Y1011" t="s">
        <v>4966</v>
      </c>
      <c r="Z1011" t="s">
        <v>5133</v>
      </c>
      <c r="AA1011" t="s">
        <v>4962</v>
      </c>
    </row>
    <row r="1012" spans="1:27" x14ac:dyDescent="0.25">
      <c r="A1012" t="s">
        <v>4282</v>
      </c>
      <c r="B1012" s="8">
        <v>45668</v>
      </c>
      <c r="C1012" t="s">
        <v>1184</v>
      </c>
      <c r="D1012" t="s">
        <v>454</v>
      </c>
      <c r="E1012" t="s">
        <v>309</v>
      </c>
      <c r="F1012" t="s">
        <v>450</v>
      </c>
      <c r="G1012">
        <v>7</v>
      </c>
      <c r="H1012">
        <v>380.16</v>
      </c>
      <c r="I1012">
        <v>0</v>
      </c>
      <c r="J1012">
        <v>0</v>
      </c>
      <c r="K1012">
        <v>3060.29</v>
      </c>
      <c r="L1012">
        <v>2172.66</v>
      </c>
      <c r="M1012">
        <v>887.63</v>
      </c>
      <c r="N1012" t="s">
        <v>47</v>
      </c>
      <c r="O1012" t="s">
        <v>24</v>
      </c>
      <c r="P1012" t="s">
        <v>25</v>
      </c>
      <c r="Q1012" s="9">
        <v>0.68611111111111112</v>
      </c>
      <c r="R1012" t="s">
        <v>27</v>
      </c>
      <c r="S1012" t="s">
        <v>4853</v>
      </c>
      <c r="T1012" t="s">
        <v>4847</v>
      </c>
      <c r="U1012">
        <v>365.92</v>
      </c>
      <c r="V1012" t="s">
        <v>5443</v>
      </c>
      <c r="W1012" t="s">
        <v>4958</v>
      </c>
      <c r="X1012" t="s">
        <v>5137</v>
      </c>
      <c r="Y1012" t="s">
        <v>4966</v>
      </c>
      <c r="Z1012" t="s">
        <v>5122</v>
      </c>
      <c r="AA1012" t="s">
        <v>4962</v>
      </c>
    </row>
    <row r="1013" spans="1:27" x14ac:dyDescent="0.25">
      <c r="A1013" t="s">
        <v>4353</v>
      </c>
      <c r="B1013" s="8">
        <v>45668</v>
      </c>
      <c r="C1013" t="s">
        <v>4047</v>
      </c>
      <c r="D1013" t="s">
        <v>308</v>
      </c>
      <c r="E1013" t="s">
        <v>131</v>
      </c>
      <c r="F1013" t="s">
        <v>787</v>
      </c>
      <c r="G1013">
        <v>1</v>
      </c>
      <c r="H1013">
        <v>455.79</v>
      </c>
      <c r="I1013">
        <v>0</v>
      </c>
      <c r="J1013">
        <v>0</v>
      </c>
      <c r="K1013">
        <v>524.16</v>
      </c>
      <c r="L1013">
        <v>282.88</v>
      </c>
      <c r="M1013">
        <v>241.28</v>
      </c>
      <c r="N1013" t="s">
        <v>40</v>
      </c>
      <c r="O1013" t="s">
        <v>24</v>
      </c>
      <c r="P1013" t="s">
        <v>25</v>
      </c>
      <c r="Q1013" s="9">
        <v>0.49722222222222223</v>
      </c>
      <c r="R1013" t="s">
        <v>27</v>
      </c>
      <c r="S1013" t="s">
        <v>4660</v>
      </c>
      <c r="T1013" t="s">
        <v>4636</v>
      </c>
      <c r="U1013">
        <v>455.79</v>
      </c>
      <c r="V1013" t="s">
        <v>5879</v>
      </c>
      <c r="W1013" t="s">
        <v>4964</v>
      </c>
      <c r="X1013" t="s">
        <v>5045</v>
      </c>
      <c r="Y1013" t="s">
        <v>4966</v>
      </c>
      <c r="Z1013" t="s">
        <v>5076</v>
      </c>
      <c r="AA1013" t="s">
        <v>5060</v>
      </c>
    </row>
    <row r="1014" spans="1:27" x14ac:dyDescent="0.25">
      <c r="A1014" t="s">
        <v>4389</v>
      </c>
      <c r="B1014" s="8">
        <v>45668</v>
      </c>
      <c r="C1014" t="s">
        <v>876</v>
      </c>
      <c r="D1014" t="s">
        <v>158</v>
      </c>
      <c r="E1014" t="s">
        <v>238</v>
      </c>
      <c r="F1014" t="s">
        <v>1443</v>
      </c>
      <c r="G1014">
        <v>8</v>
      </c>
      <c r="H1014">
        <v>350.62</v>
      </c>
      <c r="I1014">
        <v>0</v>
      </c>
      <c r="J1014">
        <v>0</v>
      </c>
      <c r="K1014">
        <v>3225.7</v>
      </c>
      <c r="L1014">
        <v>2079.44</v>
      </c>
      <c r="M1014">
        <v>1146.26</v>
      </c>
      <c r="N1014" t="s">
        <v>23</v>
      </c>
      <c r="O1014" t="s">
        <v>24</v>
      </c>
      <c r="P1014" t="s">
        <v>55</v>
      </c>
      <c r="Q1014" s="9">
        <v>0.84930555555555554</v>
      </c>
      <c r="R1014" t="s">
        <v>27</v>
      </c>
      <c r="S1014" t="s">
        <v>4871</v>
      </c>
      <c r="T1014" t="s">
        <v>4864</v>
      </c>
      <c r="U1014">
        <v>306.62</v>
      </c>
      <c r="V1014" t="s">
        <v>5745</v>
      </c>
      <c r="W1014" t="s">
        <v>4958</v>
      </c>
      <c r="X1014" t="s">
        <v>5072</v>
      </c>
      <c r="Y1014" t="s">
        <v>4977</v>
      </c>
      <c r="Z1014" t="s">
        <v>5073</v>
      </c>
      <c r="AA1014" t="s">
        <v>4962</v>
      </c>
    </row>
    <row r="1015" spans="1:27" x14ac:dyDescent="0.25">
      <c r="A1015" t="s">
        <v>483</v>
      </c>
      <c r="B1015" s="8">
        <v>45961</v>
      </c>
      <c r="C1015" t="s">
        <v>484</v>
      </c>
      <c r="D1015" t="s">
        <v>360</v>
      </c>
      <c r="E1015" t="s">
        <v>209</v>
      </c>
      <c r="F1015" t="s">
        <v>210</v>
      </c>
      <c r="G1015">
        <v>4</v>
      </c>
      <c r="H1015">
        <v>353.05</v>
      </c>
      <c r="I1015">
        <v>0</v>
      </c>
      <c r="J1015">
        <v>0</v>
      </c>
      <c r="K1015">
        <v>1412.2</v>
      </c>
      <c r="L1015">
        <v>1051.2</v>
      </c>
      <c r="M1015">
        <v>361</v>
      </c>
      <c r="N1015" t="s">
        <v>47</v>
      </c>
      <c r="O1015" t="s">
        <v>345</v>
      </c>
      <c r="P1015" t="s">
        <v>25</v>
      </c>
      <c r="Q1015" s="9">
        <v>0.50347222222222221</v>
      </c>
      <c r="R1015" t="s">
        <v>49</v>
      </c>
      <c r="S1015" t="s">
        <v>4922</v>
      </c>
      <c r="T1015" t="s">
        <v>4908</v>
      </c>
      <c r="U1015">
        <v>353.05</v>
      </c>
      <c r="V1015" t="s">
        <v>5699</v>
      </c>
      <c r="W1015" t="s">
        <v>4964</v>
      </c>
      <c r="X1015" t="s">
        <v>4973</v>
      </c>
      <c r="Y1015" t="s">
        <v>4960</v>
      </c>
      <c r="Z1015" t="s">
        <v>5067</v>
      </c>
      <c r="AA1015" t="s">
        <v>4962</v>
      </c>
    </row>
    <row r="1016" spans="1:27" x14ac:dyDescent="0.25">
      <c r="A1016" t="s">
        <v>1250</v>
      </c>
      <c r="B1016" s="8">
        <v>45961</v>
      </c>
      <c r="C1016" t="s">
        <v>1251</v>
      </c>
      <c r="D1016" t="s">
        <v>432</v>
      </c>
      <c r="E1016" t="s">
        <v>1252</v>
      </c>
      <c r="F1016" t="s">
        <v>1253</v>
      </c>
      <c r="G1016">
        <v>3</v>
      </c>
      <c r="H1016">
        <v>305.67</v>
      </c>
      <c r="I1016">
        <v>10</v>
      </c>
      <c r="J1016">
        <v>91.7</v>
      </c>
      <c r="K1016">
        <v>825.31</v>
      </c>
      <c r="L1016">
        <v>754.26</v>
      </c>
      <c r="M1016">
        <v>71.05</v>
      </c>
      <c r="N1016" t="s">
        <v>68</v>
      </c>
      <c r="O1016" t="s">
        <v>24</v>
      </c>
      <c r="P1016" t="s">
        <v>55</v>
      </c>
      <c r="Q1016" s="9">
        <v>0.54097222222222219</v>
      </c>
      <c r="R1016" t="s">
        <v>49</v>
      </c>
      <c r="S1016" t="s">
        <v>4841</v>
      </c>
      <c r="T1016" t="s">
        <v>4828</v>
      </c>
      <c r="U1016">
        <v>305.67</v>
      </c>
      <c r="V1016" t="s">
        <v>5390</v>
      </c>
      <c r="W1016" t="s">
        <v>4964</v>
      </c>
      <c r="X1016" t="s">
        <v>5777</v>
      </c>
      <c r="Y1016" t="s">
        <v>4960</v>
      </c>
      <c r="Z1016" t="s">
        <v>5498</v>
      </c>
      <c r="AA1016" t="s">
        <v>4962</v>
      </c>
    </row>
    <row r="1017" spans="1:27" x14ac:dyDescent="0.25">
      <c r="A1017" t="s">
        <v>1701</v>
      </c>
      <c r="B1017" s="8">
        <v>45961</v>
      </c>
      <c r="C1017" t="s">
        <v>1702</v>
      </c>
      <c r="D1017" t="s">
        <v>203</v>
      </c>
      <c r="E1017" t="s">
        <v>544</v>
      </c>
      <c r="F1017" t="s">
        <v>545</v>
      </c>
      <c r="G1017">
        <v>2</v>
      </c>
      <c r="H1017">
        <v>205.93</v>
      </c>
      <c r="I1017">
        <v>10</v>
      </c>
      <c r="J1017">
        <v>41.19</v>
      </c>
      <c r="K1017">
        <v>370.67</v>
      </c>
      <c r="L1017">
        <v>340.4</v>
      </c>
      <c r="M1017">
        <v>30.27</v>
      </c>
      <c r="N1017" t="s">
        <v>4971</v>
      </c>
      <c r="O1017" t="s">
        <v>24</v>
      </c>
      <c r="P1017" t="s">
        <v>33</v>
      </c>
      <c r="Q1017" s="9">
        <v>0.71666666666666667</v>
      </c>
      <c r="R1017" t="s">
        <v>49</v>
      </c>
      <c r="S1017" t="s">
        <v>4852</v>
      </c>
      <c r="T1017" t="s">
        <v>4847</v>
      </c>
      <c r="U1017">
        <v>205.93</v>
      </c>
      <c r="V1017" t="s">
        <v>5761</v>
      </c>
      <c r="W1017" t="s">
        <v>4964</v>
      </c>
      <c r="X1017" t="s">
        <v>5406</v>
      </c>
      <c r="Y1017" t="s">
        <v>4960</v>
      </c>
      <c r="Z1017" t="s">
        <v>5407</v>
      </c>
      <c r="AA1017" t="s">
        <v>4962</v>
      </c>
    </row>
    <row r="1018" spans="1:27" x14ac:dyDescent="0.25">
      <c r="A1018" t="s">
        <v>1852</v>
      </c>
      <c r="B1018" s="8">
        <v>45961</v>
      </c>
      <c r="C1018" t="s">
        <v>1853</v>
      </c>
      <c r="D1018" t="s">
        <v>1010</v>
      </c>
      <c r="E1018" t="s">
        <v>78</v>
      </c>
      <c r="F1018" t="s">
        <v>79</v>
      </c>
      <c r="G1018">
        <v>1</v>
      </c>
      <c r="H1018">
        <v>261.55</v>
      </c>
      <c r="I1018">
        <v>0</v>
      </c>
      <c r="J1018">
        <v>0</v>
      </c>
      <c r="K1018">
        <v>261.55</v>
      </c>
      <c r="L1018">
        <v>215.03</v>
      </c>
      <c r="M1018">
        <v>46.52</v>
      </c>
      <c r="N1018" t="s">
        <v>40</v>
      </c>
      <c r="O1018" t="s">
        <v>345</v>
      </c>
      <c r="P1018" t="s">
        <v>25</v>
      </c>
      <c r="Q1018" s="9">
        <v>0.68333333333333335</v>
      </c>
      <c r="R1018" t="s">
        <v>49</v>
      </c>
      <c r="S1018" t="s">
        <v>4821</v>
      </c>
      <c r="T1018" t="s">
        <v>4805</v>
      </c>
      <c r="U1018">
        <v>261.55</v>
      </c>
      <c r="V1018" t="s">
        <v>5880</v>
      </c>
      <c r="W1018" t="s">
        <v>4964</v>
      </c>
      <c r="X1018" t="s">
        <v>5359</v>
      </c>
      <c r="Y1018" t="s">
        <v>4960</v>
      </c>
      <c r="Z1018" t="s">
        <v>5360</v>
      </c>
      <c r="AA1018" t="s">
        <v>4962</v>
      </c>
    </row>
    <row r="1019" spans="1:27" x14ac:dyDescent="0.25">
      <c r="A1019" t="s">
        <v>2570</v>
      </c>
      <c r="B1019" s="8">
        <v>45961</v>
      </c>
      <c r="C1019" t="s">
        <v>383</v>
      </c>
      <c r="D1019" t="s">
        <v>2571</v>
      </c>
      <c r="E1019" t="s">
        <v>771</v>
      </c>
      <c r="F1019" t="s">
        <v>568</v>
      </c>
      <c r="G1019">
        <v>5</v>
      </c>
      <c r="H1019">
        <v>445.26</v>
      </c>
      <c r="I1019">
        <v>15</v>
      </c>
      <c r="J1019">
        <v>333.94</v>
      </c>
      <c r="K1019">
        <v>1892.36</v>
      </c>
      <c r="L1019">
        <v>1872.4</v>
      </c>
      <c r="M1019">
        <v>19.96</v>
      </c>
      <c r="N1019" t="s">
        <v>4971</v>
      </c>
      <c r="O1019" t="s">
        <v>24</v>
      </c>
      <c r="P1019" t="s">
        <v>25</v>
      </c>
      <c r="Q1019" s="9">
        <v>0.9145833333333333</v>
      </c>
      <c r="R1019" t="s">
        <v>49</v>
      </c>
      <c r="S1019" t="s">
        <v>4743</v>
      </c>
      <c r="T1019" t="s">
        <v>4729</v>
      </c>
      <c r="U1019">
        <v>444.49</v>
      </c>
      <c r="V1019" t="s">
        <v>5512</v>
      </c>
      <c r="W1019" t="s">
        <v>4958</v>
      </c>
      <c r="X1019" t="s">
        <v>5707</v>
      </c>
      <c r="Y1019" t="s">
        <v>4966</v>
      </c>
      <c r="Z1019" t="s">
        <v>4978</v>
      </c>
      <c r="AA1019" t="s">
        <v>4962</v>
      </c>
    </row>
    <row r="1020" spans="1:27" x14ac:dyDescent="0.25">
      <c r="A1020" t="s">
        <v>3458</v>
      </c>
      <c r="B1020" s="8">
        <v>45961</v>
      </c>
      <c r="C1020" t="s">
        <v>379</v>
      </c>
      <c r="D1020" t="s">
        <v>543</v>
      </c>
      <c r="E1020" t="s">
        <v>1247</v>
      </c>
      <c r="F1020" t="s">
        <v>474</v>
      </c>
      <c r="G1020">
        <v>7</v>
      </c>
      <c r="H1020">
        <v>435.89</v>
      </c>
      <c r="I1020">
        <v>15</v>
      </c>
      <c r="J1020">
        <v>457.68</v>
      </c>
      <c r="K1020">
        <v>2593.5500000000002</v>
      </c>
      <c r="L1020">
        <v>1929.69</v>
      </c>
      <c r="M1020">
        <v>663.86</v>
      </c>
      <c r="N1020" t="s">
        <v>4971</v>
      </c>
      <c r="O1020" t="s">
        <v>345</v>
      </c>
      <c r="P1020" t="s">
        <v>25</v>
      </c>
      <c r="Q1020" s="9">
        <v>0.85902777777777772</v>
      </c>
      <c r="R1020" t="s">
        <v>49</v>
      </c>
      <c r="S1020" t="s">
        <v>4793</v>
      </c>
      <c r="T1020" t="s">
        <v>4776</v>
      </c>
      <c r="U1020">
        <v>386.17</v>
      </c>
      <c r="V1020" t="s">
        <v>5074</v>
      </c>
      <c r="W1020" t="s">
        <v>4958</v>
      </c>
      <c r="X1020" t="s">
        <v>5335</v>
      </c>
      <c r="Y1020" t="s">
        <v>4960</v>
      </c>
      <c r="Z1020" t="s">
        <v>5336</v>
      </c>
      <c r="AA1020" t="s">
        <v>4962</v>
      </c>
    </row>
    <row r="1021" spans="1:27" x14ac:dyDescent="0.25">
      <c r="A1021" t="s">
        <v>3605</v>
      </c>
      <c r="B1021" s="8">
        <v>45961</v>
      </c>
      <c r="C1021" t="s">
        <v>3606</v>
      </c>
      <c r="D1021" t="s">
        <v>2670</v>
      </c>
      <c r="E1021" t="s">
        <v>1086</v>
      </c>
      <c r="F1021" t="s">
        <v>239</v>
      </c>
      <c r="G1021">
        <v>2</v>
      </c>
      <c r="H1021">
        <v>519.78</v>
      </c>
      <c r="I1021">
        <v>5</v>
      </c>
      <c r="J1021">
        <v>51.98</v>
      </c>
      <c r="K1021">
        <v>987.58</v>
      </c>
      <c r="L1021">
        <v>795.84</v>
      </c>
      <c r="M1021">
        <v>191.74</v>
      </c>
      <c r="N1021" t="s">
        <v>47</v>
      </c>
      <c r="O1021" t="s">
        <v>24</v>
      </c>
      <c r="P1021" t="s">
        <v>25</v>
      </c>
      <c r="Q1021" s="9">
        <v>0.85069444444444442</v>
      </c>
      <c r="R1021" t="s">
        <v>49</v>
      </c>
      <c r="S1021" t="s">
        <v>4914</v>
      </c>
      <c r="T1021" t="s">
        <v>4908</v>
      </c>
      <c r="U1021">
        <v>519.78</v>
      </c>
      <c r="V1021" t="s">
        <v>5369</v>
      </c>
      <c r="W1021" t="s">
        <v>4964</v>
      </c>
      <c r="X1021" t="s">
        <v>5015</v>
      </c>
      <c r="Y1021" t="s">
        <v>4966</v>
      </c>
      <c r="Z1021" t="s">
        <v>5343</v>
      </c>
      <c r="AA1021" t="s">
        <v>4992</v>
      </c>
    </row>
    <row r="1022" spans="1:27" x14ac:dyDescent="0.25">
      <c r="A1022" t="s">
        <v>3957</v>
      </c>
      <c r="B1022" s="8">
        <v>45961</v>
      </c>
      <c r="C1022" t="s">
        <v>1615</v>
      </c>
      <c r="D1022" t="s">
        <v>566</v>
      </c>
      <c r="E1022" t="s">
        <v>66</v>
      </c>
      <c r="F1022" t="s">
        <v>1004</v>
      </c>
      <c r="G1022">
        <v>2</v>
      </c>
      <c r="H1022">
        <v>328.59</v>
      </c>
      <c r="I1022">
        <v>0</v>
      </c>
      <c r="J1022">
        <v>0</v>
      </c>
      <c r="K1022">
        <v>657.18</v>
      </c>
      <c r="L1022">
        <v>510.98</v>
      </c>
      <c r="M1022">
        <v>146.19999999999999</v>
      </c>
      <c r="N1022" t="s">
        <v>4971</v>
      </c>
      <c r="O1022" t="s">
        <v>24</v>
      </c>
      <c r="P1022" t="s">
        <v>25</v>
      </c>
      <c r="Q1022" s="9">
        <v>0.38958333333333334</v>
      </c>
      <c r="R1022" t="s">
        <v>49</v>
      </c>
      <c r="S1022" t="s">
        <v>4767</v>
      </c>
      <c r="T1022" t="s">
        <v>4752</v>
      </c>
      <c r="U1022">
        <v>328.59</v>
      </c>
      <c r="V1022" t="s">
        <v>5016</v>
      </c>
      <c r="W1022" t="s">
        <v>4968</v>
      </c>
      <c r="X1022" t="s">
        <v>5881</v>
      </c>
      <c r="Y1022" t="s">
        <v>5011</v>
      </c>
      <c r="Z1022" t="s">
        <v>5155</v>
      </c>
      <c r="AA1022" t="s">
        <v>4962</v>
      </c>
    </row>
    <row r="1023" spans="1:27" x14ac:dyDescent="0.25">
      <c r="A1023" t="s">
        <v>3988</v>
      </c>
      <c r="B1023" s="8">
        <v>45961</v>
      </c>
      <c r="C1023" t="s">
        <v>562</v>
      </c>
      <c r="D1023" t="s">
        <v>214</v>
      </c>
      <c r="E1023" t="s">
        <v>671</v>
      </c>
      <c r="F1023" t="s">
        <v>662</v>
      </c>
      <c r="G1023">
        <v>7</v>
      </c>
      <c r="H1023">
        <v>153.31</v>
      </c>
      <c r="I1023">
        <v>0</v>
      </c>
      <c r="J1023">
        <v>0</v>
      </c>
      <c r="K1023">
        <v>1073.17</v>
      </c>
      <c r="L1023">
        <v>789.6</v>
      </c>
      <c r="M1023">
        <v>283.57</v>
      </c>
      <c r="N1023" t="s">
        <v>133</v>
      </c>
      <c r="O1023" t="s">
        <v>24</v>
      </c>
      <c r="P1023" t="s">
        <v>33</v>
      </c>
      <c r="Q1023" s="9">
        <v>0.62430555555555556</v>
      </c>
      <c r="R1023" t="s">
        <v>49</v>
      </c>
      <c r="S1023" t="s">
        <v>4764</v>
      </c>
      <c r="T1023" t="s">
        <v>4752</v>
      </c>
      <c r="U1023">
        <v>147.97</v>
      </c>
      <c r="V1023" t="s">
        <v>5375</v>
      </c>
      <c r="W1023" t="s">
        <v>4958</v>
      </c>
      <c r="X1023" t="s">
        <v>5528</v>
      </c>
      <c r="Y1023" t="s">
        <v>4960</v>
      </c>
      <c r="Z1023" t="s">
        <v>5529</v>
      </c>
      <c r="AA1023" t="s">
        <v>5060</v>
      </c>
    </row>
    <row r="1024" spans="1:27" x14ac:dyDescent="0.25">
      <c r="A1024" t="s">
        <v>4246</v>
      </c>
      <c r="B1024" s="8">
        <v>45961</v>
      </c>
      <c r="C1024" t="s">
        <v>1419</v>
      </c>
      <c r="D1024" t="s">
        <v>226</v>
      </c>
      <c r="E1024" t="s">
        <v>519</v>
      </c>
      <c r="F1024" t="s">
        <v>520</v>
      </c>
      <c r="G1024">
        <v>1</v>
      </c>
      <c r="H1024">
        <v>318.62</v>
      </c>
      <c r="I1024">
        <v>0</v>
      </c>
      <c r="J1024">
        <v>0</v>
      </c>
      <c r="K1024">
        <v>318.62</v>
      </c>
      <c r="L1024">
        <v>221.72</v>
      </c>
      <c r="M1024">
        <v>96.9</v>
      </c>
      <c r="N1024" t="s">
        <v>133</v>
      </c>
      <c r="O1024" t="s">
        <v>24</v>
      </c>
      <c r="P1024" t="s">
        <v>55</v>
      </c>
      <c r="Q1024" s="9">
        <v>0.58819444444444446</v>
      </c>
      <c r="R1024" t="s">
        <v>49</v>
      </c>
      <c r="S1024" t="s">
        <v>4786</v>
      </c>
      <c r="T1024" t="s">
        <v>4776</v>
      </c>
      <c r="U1024">
        <v>318.62</v>
      </c>
      <c r="V1024" t="s">
        <v>5301</v>
      </c>
      <c r="W1024" t="s">
        <v>4968</v>
      </c>
      <c r="X1024" t="s">
        <v>5214</v>
      </c>
      <c r="Y1024" t="s">
        <v>4966</v>
      </c>
      <c r="Z1024" t="s">
        <v>5242</v>
      </c>
      <c r="AA1024" t="s">
        <v>5060</v>
      </c>
    </row>
    <row r="1025" spans="1:27" x14ac:dyDescent="0.25">
      <c r="A1025" t="s">
        <v>4483</v>
      </c>
      <c r="B1025" s="8">
        <v>45961</v>
      </c>
      <c r="C1025" t="s">
        <v>3976</v>
      </c>
      <c r="D1025" t="s">
        <v>197</v>
      </c>
      <c r="E1025" t="s">
        <v>1063</v>
      </c>
      <c r="F1025" t="s">
        <v>3475</v>
      </c>
      <c r="G1025">
        <v>1</v>
      </c>
      <c r="H1025">
        <v>121.9</v>
      </c>
      <c r="I1025">
        <v>0</v>
      </c>
      <c r="J1025">
        <v>0</v>
      </c>
      <c r="K1025">
        <v>121.9</v>
      </c>
      <c r="L1025">
        <v>108.92</v>
      </c>
      <c r="M1025">
        <v>12.98</v>
      </c>
      <c r="N1025" t="s">
        <v>23</v>
      </c>
      <c r="O1025" t="s">
        <v>24</v>
      </c>
      <c r="P1025" t="s">
        <v>33</v>
      </c>
      <c r="Q1025" s="9">
        <v>0.86388888888888893</v>
      </c>
      <c r="R1025" t="s">
        <v>49</v>
      </c>
      <c r="S1025" t="s">
        <v>4902</v>
      </c>
      <c r="T1025" t="s">
        <v>4887</v>
      </c>
      <c r="U1025">
        <v>121.9</v>
      </c>
      <c r="V1025" t="s">
        <v>5530</v>
      </c>
      <c r="W1025" t="s">
        <v>4964</v>
      </c>
      <c r="X1025" t="s">
        <v>5877</v>
      </c>
      <c r="Y1025" t="s">
        <v>5011</v>
      </c>
      <c r="Z1025" t="s">
        <v>5330</v>
      </c>
      <c r="AA1025" t="s">
        <v>4962</v>
      </c>
    </row>
    <row r="1026" spans="1:27" x14ac:dyDescent="0.25">
      <c r="A1026" t="s">
        <v>4496</v>
      </c>
      <c r="B1026" s="8">
        <v>45961</v>
      </c>
      <c r="C1026" t="s">
        <v>477</v>
      </c>
      <c r="D1026" t="s">
        <v>231</v>
      </c>
      <c r="E1026" t="s">
        <v>297</v>
      </c>
      <c r="F1026" t="s">
        <v>1716</v>
      </c>
      <c r="G1026">
        <v>5</v>
      </c>
      <c r="H1026">
        <v>447.25</v>
      </c>
      <c r="I1026">
        <v>0</v>
      </c>
      <c r="J1026">
        <v>0</v>
      </c>
      <c r="K1026">
        <v>2236.25</v>
      </c>
      <c r="L1026">
        <v>1544.7</v>
      </c>
      <c r="M1026">
        <v>691.55</v>
      </c>
      <c r="N1026" t="s">
        <v>40</v>
      </c>
      <c r="O1026" t="s">
        <v>24</v>
      </c>
      <c r="P1026" t="s">
        <v>55</v>
      </c>
      <c r="Q1026" s="9">
        <v>0.70416666666666672</v>
      </c>
      <c r="R1026" t="s">
        <v>49</v>
      </c>
      <c r="S1026" t="s">
        <v>4756</v>
      </c>
      <c r="T1026" t="s">
        <v>4752</v>
      </c>
      <c r="U1026">
        <v>418.79</v>
      </c>
      <c r="V1026" t="s">
        <v>5537</v>
      </c>
      <c r="W1026" t="s">
        <v>4958</v>
      </c>
      <c r="X1026" t="s">
        <v>5476</v>
      </c>
      <c r="Y1026" t="s">
        <v>4966</v>
      </c>
      <c r="Z1026" t="s">
        <v>5084</v>
      </c>
      <c r="AA1026" t="s">
        <v>4962</v>
      </c>
    </row>
    <row r="1027" spans="1:27" x14ac:dyDescent="0.25">
      <c r="A1027" t="s">
        <v>4585</v>
      </c>
      <c r="B1027" s="8">
        <v>45961</v>
      </c>
      <c r="C1027" t="s">
        <v>2151</v>
      </c>
      <c r="D1027" t="s">
        <v>337</v>
      </c>
      <c r="E1027" t="s">
        <v>600</v>
      </c>
      <c r="F1027" t="s">
        <v>1004</v>
      </c>
      <c r="G1027">
        <v>5</v>
      </c>
      <c r="H1027">
        <v>186.38</v>
      </c>
      <c r="I1027">
        <v>5</v>
      </c>
      <c r="J1027">
        <v>46.59</v>
      </c>
      <c r="K1027">
        <v>885.31</v>
      </c>
      <c r="L1027">
        <v>678.3</v>
      </c>
      <c r="M1027">
        <v>207.01</v>
      </c>
      <c r="N1027" t="s">
        <v>40</v>
      </c>
      <c r="O1027" t="s">
        <v>24</v>
      </c>
      <c r="P1027" t="s">
        <v>25</v>
      </c>
      <c r="Q1027" s="9">
        <v>0.76388888888888884</v>
      </c>
      <c r="R1027" t="s">
        <v>49</v>
      </c>
      <c r="S1027" t="s">
        <v>4799</v>
      </c>
      <c r="T1027" t="s">
        <v>4776</v>
      </c>
      <c r="U1027">
        <v>186.38</v>
      </c>
      <c r="V1027" t="s">
        <v>5882</v>
      </c>
      <c r="W1027" t="s">
        <v>4968</v>
      </c>
      <c r="X1027" t="s">
        <v>5881</v>
      </c>
      <c r="Y1027" t="s">
        <v>5011</v>
      </c>
      <c r="Z1027" t="s">
        <v>5536</v>
      </c>
      <c r="AA1027" t="s">
        <v>4962</v>
      </c>
    </row>
    <row r="1028" spans="1:27" x14ac:dyDescent="0.25">
      <c r="A1028" t="s">
        <v>1236</v>
      </c>
      <c r="B1028" s="8">
        <v>45960</v>
      </c>
      <c r="C1028" t="s">
        <v>1237</v>
      </c>
      <c r="D1028" t="s">
        <v>765</v>
      </c>
      <c r="E1028" t="s">
        <v>906</v>
      </c>
      <c r="F1028" t="s">
        <v>907</v>
      </c>
      <c r="G1028">
        <v>3</v>
      </c>
      <c r="H1028">
        <v>340.25</v>
      </c>
      <c r="I1028">
        <v>15</v>
      </c>
      <c r="J1028">
        <v>153.11000000000001</v>
      </c>
      <c r="K1028">
        <v>867.64</v>
      </c>
      <c r="L1028">
        <v>791.55</v>
      </c>
      <c r="M1028">
        <v>76.09</v>
      </c>
      <c r="N1028" t="s">
        <v>4971</v>
      </c>
      <c r="O1028" t="s">
        <v>24</v>
      </c>
      <c r="P1028" t="s">
        <v>25</v>
      </c>
      <c r="Q1028" s="9">
        <v>0.78472222222222221</v>
      </c>
      <c r="R1028" t="s">
        <v>49</v>
      </c>
      <c r="S1028" t="s">
        <v>4811</v>
      </c>
      <c r="T1028" t="s">
        <v>4805</v>
      </c>
      <c r="U1028">
        <v>340.25</v>
      </c>
      <c r="V1028" t="s">
        <v>5883</v>
      </c>
      <c r="W1028" t="s">
        <v>4964</v>
      </c>
      <c r="X1028" t="s">
        <v>5141</v>
      </c>
      <c r="Y1028" t="s">
        <v>4966</v>
      </c>
      <c r="Z1028" t="s">
        <v>5142</v>
      </c>
      <c r="AA1028" t="s">
        <v>4962</v>
      </c>
    </row>
    <row r="1029" spans="1:27" x14ac:dyDescent="0.25">
      <c r="A1029" t="s">
        <v>1537</v>
      </c>
      <c r="B1029" s="8">
        <v>45960</v>
      </c>
      <c r="C1029" t="s">
        <v>1538</v>
      </c>
      <c r="D1029" t="s">
        <v>1539</v>
      </c>
      <c r="E1029" t="s">
        <v>623</v>
      </c>
      <c r="F1029" t="s">
        <v>624</v>
      </c>
      <c r="G1029">
        <v>6</v>
      </c>
      <c r="H1029">
        <v>72.94</v>
      </c>
      <c r="I1029">
        <v>0</v>
      </c>
      <c r="J1029">
        <v>0</v>
      </c>
      <c r="K1029">
        <v>437.64</v>
      </c>
      <c r="L1029">
        <v>299.94</v>
      </c>
      <c r="M1029">
        <v>137.69999999999999</v>
      </c>
      <c r="N1029" t="s">
        <v>47</v>
      </c>
      <c r="O1029" t="s">
        <v>24</v>
      </c>
      <c r="P1029" t="s">
        <v>25</v>
      </c>
      <c r="Q1029" s="9">
        <v>0.37638888888888888</v>
      </c>
      <c r="R1029" t="s">
        <v>49</v>
      </c>
      <c r="S1029" t="s">
        <v>4943</v>
      </c>
      <c r="T1029" t="s">
        <v>4930</v>
      </c>
      <c r="U1029">
        <v>66.400000000000006</v>
      </c>
      <c r="V1029" t="s">
        <v>5681</v>
      </c>
      <c r="W1029" t="s">
        <v>4958</v>
      </c>
      <c r="X1029" t="s">
        <v>5324</v>
      </c>
      <c r="Y1029" t="s">
        <v>5007</v>
      </c>
      <c r="Z1029" t="s">
        <v>5196</v>
      </c>
      <c r="AA1029" t="s">
        <v>4962</v>
      </c>
    </row>
    <row r="1030" spans="1:27" x14ac:dyDescent="0.25">
      <c r="A1030" t="s">
        <v>1602</v>
      </c>
      <c r="B1030" s="8">
        <v>45960</v>
      </c>
      <c r="C1030" t="s">
        <v>739</v>
      </c>
      <c r="D1030" t="s">
        <v>666</v>
      </c>
      <c r="E1030" t="s">
        <v>877</v>
      </c>
      <c r="F1030" t="s">
        <v>878</v>
      </c>
      <c r="G1030">
        <v>3</v>
      </c>
      <c r="H1030">
        <v>372.61</v>
      </c>
      <c r="I1030">
        <v>0</v>
      </c>
      <c r="J1030">
        <v>0</v>
      </c>
      <c r="K1030">
        <v>1117.83</v>
      </c>
      <c r="L1030">
        <v>959.73</v>
      </c>
      <c r="M1030">
        <v>158.1</v>
      </c>
      <c r="N1030" t="s">
        <v>4971</v>
      </c>
      <c r="O1030" t="s">
        <v>24</v>
      </c>
      <c r="P1030" t="s">
        <v>25</v>
      </c>
      <c r="Q1030" s="9">
        <v>0.62847222222222221</v>
      </c>
      <c r="R1030" t="s">
        <v>49</v>
      </c>
      <c r="S1030" t="s">
        <v>4883</v>
      </c>
      <c r="T1030" t="s">
        <v>4864</v>
      </c>
      <c r="U1030">
        <v>372.61</v>
      </c>
      <c r="V1030" t="s">
        <v>5637</v>
      </c>
      <c r="W1030" t="s">
        <v>4968</v>
      </c>
      <c r="X1030" t="s">
        <v>5391</v>
      </c>
      <c r="Y1030" t="s">
        <v>4960</v>
      </c>
      <c r="Z1030" t="s">
        <v>5392</v>
      </c>
      <c r="AA1030" t="s">
        <v>5060</v>
      </c>
    </row>
    <row r="1031" spans="1:27" x14ac:dyDescent="0.25">
      <c r="A1031" t="s">
        <v>2137</v>
      </c>
      <c r="B1031" s="8">
        <v>45960</v>
      </c>
      <c r="C1031" t="s">
        <v>2138</v>
      </c>
      <c r="D1031" t="s">
        <v>124</v>
      </c>
      <c r="E1031" t="s">
        <v>639</v>
      </c>
      <c r="F1031" t="s">
        <v>1026</v>
      </c>
      <c r="G1031">
        <v>4</v>
      </c>
      <c r="H1031">
        <v>429.82</v>
      </c>
      <c r="I1031">
        <v>0</v>
      </c>
      <c r="J1031">
        <v>0</v>
      </c>
      <c r="K1031">
        <v>1719.28</v>
      </c>
      <c r="L1031">
        <v>1277.48</v>
      </c>
      <c r="M1031">
        <v>441.8</v>
      </c>
      <c r="N1031" t="s">
        <v>133</v>
      </c>
      <c r="O1031" t="s">
        <v>24</v>
      </c>
      <c r="P1031" t="s">
        <v>25</v>
      </c>
      <c r="Q1031" s="9">
        <v>0.91527777777777775</v>
      </c>
      <c r="R1031" t="s">
        <v>49</v>
      </c>
      <c r="S1031" t="s">
        <v>4697</v>
      </c>
      <c r="T1031" t="s">
        <v>4672</v>
      </c>
      <c r="U1031">
        <v>397.22</v>
      </c>
      <c r="V1031" t="s">
        <v>5302</v>
      </c>
      <c r="W1031" t="s">
        <v>4958</v>
      </c>
      <c r="X1031" t="s">
        <v>5419</v>
      </c>
      <c r="Y1031" t="s">
        <v>4966</v>
      </c>
      <c r="Z1031" t="s">
        <v>4986</v>
      </c>
      <c r="AA1031" t="s">
        <v>4962</v>
      </c>
    </row>
    <row r="1032" spans="1:27" x14ac:dyDescent="0.25">
      <c r="A1032" t="s">
        <v>2474</v>
      </c>
      <c r="B1032" s="8">
        <v>45960</v>
      </c>
      <c r="C1032" t="s">
        <v>2475</v>
      </c>
      <c r="D1032" t="s">
        <v>1706</v>
      </c>
      <c r="E1032" t="s">
        <v>221</v>
      </c>
      <c r="F1032" t="s">
        <v>624</v>
      </c>
      <c r="G1032">
        <v>1</v>
      </c>
      <c r="H1032">
        <v>268.32</v>
      </c>
      <c r="I1032">
        <v>20</v>
      </c>
      <c r="J1032">
        <v>53.66</v>
      </c>
      <c r="K1032">
        <v>214.66</v>
      </c>
      <c r="L1032">
        <v>241.44</v>
      </c>
      <c r="M1032">
        <v>-26.78</v>
      </c>
      <c r="N1032" t="s">
        <v>133</v>
      </c>
      <c r="O1032" t="s">
        <v>24</v>
      </c>
      <c r="P1032" t="s">
        <v>25</v>
      </c>
      <c r="Q1032" s="9">
        <v>0.7</v>
      </c>
      <c r="R1032" t="s">
        <v>49</v>
      </c>
      <c r="S1032" t="s">
        <v>4886</v>
      </c>
      <c r="T1032" t="s">
        <v>4887</v>
      </c>
      <c r="U1032">
        <v>268.32</v>
      </c>
      <c r="V1032" t="s">
        <v>5884</v>
      </c>
      <c r="W1032" t="s">
        <v>4968</v>
      </c>
      <c r="X1032" t="s">
        <v>5324</v>
      </c>
      <c r="Y1032" t="s">
        <v>5007</v>
      </c>
      <c r="Z1032" t="s">
        <v>5019</v>
      </c>
      <c r="AA1032" t="s">
        <v>4962</v>
      </c>
    </row>
    <row r="1033" spans="1:27" x14ac:dyDescent="0.25">
      <c r="A1033" t="s">
        <v>3658</v>
      </c>
      <c r="B1033" s="8">
        <v>45960</v>
      </c>
      <c r="C1033" t="s">
        <v>1080</v>
      </c>
      <c r="D1033" t="s">
        <v>1329</v>
      </c>
      <c r="E1033" t="s">
        <v>177</v>
      </c>
      <c r="F1033" t="s">
        <v>333</v>
      </c>
      <c r="G1033">
        <v>3</v>
      </c>
      <c r="H1033">
        <v>55.81</v>
      </c>
      <c r="I1033">
        <v>10</v>
      </c>
      <c r="J1033">
        <v>16.739999999999998</v>
      </c>
      <c r="K1033">
        <v>150.69</v>
      </c>
      <c r="L1033">
        <v>134.88</v>
      </c>
      <c r="M1033">
        <v>15.81</v>
      </c>
      <c r="N1033" t="s">
        <v>133</v>
      </c>
      <c r="O1033" t="s">
        <v>24</v>
      </c>
      <c r="P1033" t="s">
        <v>55</v>
      </c>
      <c r="Q1033" s="9">
        <v>0.45069444444444445</v>
      </c>
      <c r="R1033" t="s">
        <v>49</v>
      </c>
      <c r="S1033" t="s">
        <v>4826</v>
      </c>
      <c r="T1033" t="s">
        <v>4805</v>
      </c>
      <c r="U1033">
        <v>55.81</v>
      </c>
      <c r="V1033" t="s">
        <v>5398</v>
      </c>
      <c r="W1033" t="s">
        <v>4964</v>
      </c>
      <c r="X1033" t="s">
        <v>5319</v>
      </c>
      <c r="Y1033" t="s">
        <v>4970</v>
      </c>
      <c r="Z1033" t="s">
        <v>5227</v>
      </c>
      <c r="AA1033" t="s">
        <v>5060</v>
      </c>
    </row>
    <row r="1034" spans="1:27" x14ac:dyDescent="0.25">
      <c r="A1034" t="s">
        <v>3705</v>
      </c>
      <c r="B1034" s="8">
        <v>45960</v>
      </c>
      <c r="C1034" t="s">
        <v>1013</v>
      </c>
      <c r="D1034" t="s">
        <v>802</v>
      </c>
      <c r="E1034" t="s">
        <v>1799</v>
      </c>
      <c r="F1034" t="s">
        <v>1800</v>
      </c>
      <c r="G1034">
        <v>3</v>
      </c>
      <c r="H1034">
        <v>320.26</v>
      </c>
      <c r="I1034">
        <v>10</v>
      </c>
      <c r="J1034">
        <v>96.08</v>
      </c>
      <c r="K1034">
        <v>864.7</v>
      </c>
      <c r="L1034">
        <v>752.07</v>
      </c>
      <c r="M1034">
        <v>112.63</v>
      </c>
      <c r="N1034" t="s">
        <v>133</v>
      </c>
      <c r="O1034" t="s">
        <v>24</v>
      </c>
      <c r="P1034" t="s">
        <v>33</v>
      </c>
      <c r="Q1034" s="9">
        <v>0.46180555555555558</v>
      </c>
      <c r="R1034" t="s">
        <v>49</v>
      </c>
      <c r="S1034" t="s">
        <v>4850</v>
      </c>
      <c r="T1034" t="s">
        <v>4847</v>
      </c>
      <c r="U1034">
        <v>298.68</v>
      </c>
      <c r="V1034" t="s">
        <v>5210</v>
      </c>
      <c r="W1034" t="s">
        <v>4958</v>
      </c>
      <c r="X1034" t="s">
        <v>5192</v>
      </c>
      <c r="Y1034" t="s">
        <v>4966</v>
      </c>
      <c r="Z1034" t="s">
        <v>5193</v>
      </c>
      <c r="AA1034" t="s">
        <v>4962</v>
      </c>
    </row>
    <row r="1035" spans="1:27" x14ac:dyDescent="0.25">
      <c r="A1035" t="s">
        <v>3755</v>
      </c>
      <c r="B1035" s="8">
        <v>45960</v>
      </c>
      <c r="C1035" t="s">
        <v>2372</v>
      </c>
      <c r="D1035" t="s">
        <v>895</v>
      </c>
      <c r="E1035" t="s">
        <v>31</v>
      </c>
      <c r="F1035" t="s">
        <v>32</v>
      </c>
      <c r="G1035">
        <v>3</v>
      </c>
      <c r="H1035">
        <v>438.7</v>
      </c>
      <c r="I1035">
        <v>0</v>
      </c>
      <c r="J1035">
        <v>0</v>
      </c>
      <c r="K1035">
        <v>1316.1</v>
      </c>
      <c r="L1035">
        <v>1110.54</v>
      </c>
      <c r="M1035">
        <v>205.56</v>
      </c>
      <c r="N1035" t="s">
        <v>47</v>
      </c>
      <c r="O1035" t="s">
        <v>24</v>
      </c>
      <c r="P1035" t="s">
        <v>25</v>
      </c>
      <c r="Q1035" s="9">
        <v>0.47222222222222221</v>
      </c>
      <c r="R1035" t="s">
        <v>49</v>
      </c>
      <c r="S1035" t="s">
        <v>4843</v>
      </c>
      <c r="T1035" t="s">
        <v>4828</v>
      </c>
      <c r="U1035">
        <v>438.7</v>
      </c>
      <c r="V1035" t="s">
        <v>5885</v>
      </c>
      <c r="W1035" t="s">
        <v>4964</v>
      </c>
      <c r="X1035" t="s">
        <v>5187</v>
      </c>
      <c r="Y1035" t="s">
        <v>5007</v>
      </c>
      <c r="Z1035" t="s">
        <v>5188</v>
      </c>
      <c r="AA1035" t="s">
        <v>4962</v>
      </c>
    </row>
    <row r="1036" spans="1:27" x14ac:dyDescent="0.25">
      <c r="A1036" t="s">
        <v>3984</v>
      </c>
      <c r="B1036" s="8">
        <v>45960</v>
      </c>
      <c r="C1036" t="s">
        <v>2138</v>
      </c>
      <c r="D1036" t="s">
        <v>89</v>
      </c>
      <c r="E1036" t="s">
        <v>1343</v>
      </c>
      <c r="F1036" t="s">
        <v>1344</v>
      </c>
      <c r="G1036">
        <v>3</v>
      </c>
      <c r="H1036">
        <v>41.19</v>
      </c>
      <c r="I1036">
        <v>0</v>
      </c>
      <c r="J1036">
        <v>0</v>
      </c>
      <c r="K1036">
        <v>123.57</v>
      </c>
      <c r="L1036">
        <v>97.2</v>
      </c>
      <c r="M1036">
        <v>26.37</v>
      </c>
      <c r="N1036" t="s">
        <v>47</v>
      </c>
      <c r="O1036" t="s">
        <v>24</v>
      </c>
      <c r="P1036" t="s">
        <v>25</v>
      </c>
      <c r="Q1036" s="9">
        <v>0.65416666666666667</v>
      </c>
      <c r="R1036" t="s">
        <v>49</v>
      </c>
      <c r="S1036" t="s">
        <v>4695</v>
      </c>
      <c r="T1036" t="s">
        <v>4672</v>
      </c>
      <c r="U1036">
        <v>38.659999999999997</v>
      </c>
      <c r="V1036" t="s">
        <v>5302</v>
      </c>
      <c r="W1036" t="s">
        <v>4958</v>
      </c>
      <c r="X1036" t="s">
        <v>5228</v>
      </c>
      <c r="Y1036" t="s">
        <v>4960</v>
      </c>
      <c r="Z1036" t="s">
        <v>5229</v>
      </c>
      <c r="AA1036" t="s">
        <v>5060</v>
      </c>
    </row>
    <row r="1037" spans="1:27" x14ac:dyDescent="0.25">
      <c r="A1037" t="s">
        <v>4088</v>
      </c>
      <c r="B1037" s="8">
        <v>45960</v>
      </c>
      <c r="C1037" t="s">
        <v>1422</v>
      </c>
      <c r="D1037" t="s">
        <v>605</v>
      </c>
      <c r="E1037" t="s">
        <v>957</v>
      </c>
      <c r="F1037" t="s">
        <v>1735</v>
      </c>
      <c r="G1037">
        <v>1</v>
      </c>
      <c r="H1037">
        <v>75.680000000000007</v>
      </c>
      <c r="I1037">
        <v>15</v>
      </c>
      <c r="J1037">
        <v>11.35</v>
      </c>
      <c r="K1037">
        <v>64.33</v>
      </c>
      <c r="L1037">
        <v>62.14</v>
      </c>
      <c r="M1037">
        <v>2.19</v>
      </c>
      <c r="N1037" t="s">
        <v>47</v>
      </c>
      <c r="O1037" t="s">
        <v>24</v>
      </c>
      <c r="P1037" t="s">
        <v>55</v>
      </c>
      <c r="Q1037" s="9">
        <v>0.87361111111111112</v>
      </c>
      <c r="R1037" t="s">
        <v>49</v>
      </c>
      <c r="S1037" t="s">
        <v>4851</v>
      </c>
      <c r="T1037" t="s">
        <v>4847</v>
      </c>
      <c r="U1037">
        <v>75.680000000000007</v>
      </c>
      <c r="V1037" t="s">
        <v>5886</v>
      </c>
      <c r="W1037" t="s">
        <v>4964</v>
      </c>
      <c r="X1037" t="s">
        <v>5279</v>
      </c>
      <c r="Y1037" t="s">
        <v>4960</v>
      </c>
      <c r="Z1037" t="s">
        <v>5280</v>
      </c>
      <c r="AA1037" t="s">
        <v>4962</v>
      </c>
    </row>
    <row r="1038" spans="1:27" x14ac:dyDescent="0.25">
      <c r="A1038" t="s">
        <v>4152</v>
      </c>
      <c r="B1038" s="8">
        <v>45960</v>
      </c>
      <c r="C1038" t="s">
        <v>559</v>
      </c>
      <c r="D1038" t="s">
        <v>30</v>
      </c>
      <c r="E1038" t="s">
        <v>478</v>
      </c>
      <c r="F1038" t="s">
        <v>1834</v>
      </c>
      <c r="G1038">
        <v>6</v>
      </c>
      <c r="H1038">
        <v>481.85</v>
      </c>
      <c r="I1038">
        <v>0</v>
      </c>
      <c r="J1038">
        <v>0</v>
      </c>
      <c r="K1038">
        <v>2891.1</v>
      </c>
      <c r="L1038">
        <v>2280.48</v>
      </c>
      <c r="M1038">
        <v>610.62</v>
      </c>
      <c r="N1038" t="s">
        <v>133</v>
      </c>
      <c r="O1038" t="s">
        <v>24</v>
      </c>
      <c r="P1038" t="s">
        <v>25</v>
      </c>
      <c r="Q1038" s="9">
        <v>0.63611111111111107</v>
      </c>
      <c r="R1038" t="s">
        <v>49</v>
      </c>
      <c r="S1038" t="s">
        <v>4691</v>
      </c>
      <c r="T1038" t="s">
        <v>4672</v>
      </c>
      <c r="U1038">
        <v>448.94</v>
      </c>
      <c r="V1038" t="s">
        <v>5016</v>
      </c>
      <c r="W1038" t="s">
        <v>4958</v>
      </c>
      <c r="X1038" t="s">
        <v>5136</v>
      </c>
      <c r="Y1038" t="s">
        <v>4977</v>
      </c>
      <c r="Z1038" t="s">
        <v>5252</v>
      </c>
      <c r="AA1038" t="s">
        <v>5060</v>
      </c>
    </row>
    <row r="1039" spans="1:27" x14ac:dyDescent="0.25">
      <c r="A1039" t="s">
        <v>4201</v>
      </c>
      <c r="B1039" s="8">
        <v>45960</v>
      </c>
      <c r="C1039" t="s">
        <v>1470</v>
      </c>
      <c r="D1039" t="s">
        <v>247</v>
      </c>
      <c r="E1039" t="s">
        <v>957</v>
      </c>
      <c r="F1039" t="s">
        <v>958</v>
      </c>
      <c r="G1039">
        <v>6</v>
      </c>
      <c r="H1039">
        <v>339.33</v>
      </c>
      <c r="I1039">
        <v>20</v>
      </c>
      <c r="J1039">
        <v>407.2</v>
      </c>
      <c r="K1039">
        <v>1628.78</v>
      </c>
      <c r="L1039">
        <v>1629.18</v>
      </c>
      <c r="M1039">
        <v>-0.4</v>
      </c>
      <c r="N1039" t="s">
        <v>4971</v>
      </c>
      <c r="O1039" t="s">
        <v>24</v>
      </c>
      <c r="P1039" t="s">
        <v>55</v>
      </c>
      <c r="Q1039" s="9">
        <v>0.80347222222222225</v>
      </c>
      <c r="R1039" t="s">
        <v>49</v>
      </c>
      <c r="S1039" t="s">
        <v>4897</v>
      </c>
      <c r="T1039" t="s">
        <v>4887</v>
      </c>
      <c r="U1039">
        <v>223.15</v>
      </c>
      <c r="V1039" t="s">
        <v>5293</v>
      </c>
      <c r="W1039" t="s">
        <v>4958</v>
      </c>
      <c r="X1039" t="s">
        <v>5614</v>
      </c>
      <c r="Y1039" t="s">
        <v>4960</v>
      </c>
      <c r="Z1039" t="s">
        <v>5280</v>
      </c>
      <c r="AA1039" t="s">
        <v>4962</v>
      </c>
    </row>
    <row r="1040" spans="1:27" x14ac:dyDescent="0.25">
      <c r="A1040" t="s">
        <v>583</v>
      </c>
      <c r="B1040" s="8">
        <v>45959</v>
      </c>
      <c r="C1040" t="s">
        <v>453</v>
      </c>
      <c r="D1040" t="s">
        <v>432</v>
      </c>
      <c r="E1040" t="s">
        <v>584</v>
      </c>
      <c r="F1040" t="s">
        <v>585</v>
      </c>
      <c r="G1040">
        <v>8</v>
      </c>
      <c r="H1040">
        <v>348.9</v>
      </c>
      <c r="I1040">
        <v>0</v>
      </c>
      <c r="J1040">
        <v>0</v>
      </c>
      <c r="K1040">
        <v>2791.2</v>
      </c>
      <c r="L1040">
        <v>2011.36</v>
      </c>
      <c r="M1040">
        <v>779.84</v>
      </c>
      <c r="N1040" t="s">
        <v>68</v>
      </c>
      <c r="O1040" t="s">
        <v>24</v>
      </c>
      <c r="P1040" t="s">
        <v>25</v>
      </c>
      <c r="Q1040" s="9">
        <v>0.61805555555555558</v>
      </c>
      <c r="R1040" t="s">
        <v>49</v>
      </c>
      <c r="S1040" t="s">
        <v>4841</v>
      </c>
      <c r="T1040" t="s">
        <v>4828</v>
      </c>
      <c r="U1040">
        <v>305.67</v>
      </c>
      <c r="V1040" t="s">
        <v>5055</v>
      </c>
      <c r="W1040" t="s">
        <v>4958</v>
      </c>
      <c r="X1040" t="s">
        <v>5752</v>
      </c>
      <c r="Y1040" t="s">
        <v>5007</v>
      </c>
      <c r="Z1040" t="s">
        <v>5226</v>
      </c>
      <c r="AA1040" t="s">
        <v>5060</v>
      </c>
    </row>
    <row r="1041" spans="1:27" x14ac:dyDescent="0.25">
      <c r="A1041" t="s">
        <v>1747</v>
      </c>
      <c r="B1041" s="8">
        <v>45959</v>
      </c>
      <c r="C1041" t="s">
        <v>851</v>
      </c>
      <c r="D1041" t="s">
        <v>30</v>
      </c>
      <c r="E1041" t="s">
        <v>343</v>
      </c>
      <c r="F1041" t="s">
        <v>344</v>
      </c>
      <c r="G1041">
        <v>1</v>
      </c>
      <c r="H1041">
        <v>448.94</v>
      </c>
      <c r="I1041">
        <v>20</v>
      </c>
      <c r="J1041">
        <v>89.79</v>
      </c>
      <c r="K1041">
        <v>359.15</v>
      </c>
      <c r="L1041">
        <v>380.08</v>
      </c>
      <c r="M1041">
        <v>-20.93</v>
      </c>
      <c r="N1041" t="s">
        <v>4971</v>
      </c>
      <c r="O1041" t="s">
        <v>24</v>
      </c>
      <c r="P1041" t="s">
        <v>25</v>
      </c>
      <c r="Q1041" s="9">
        <v>0.75416666666666665</v>
      </c>
      <c r="R1041" t="s">
        <v>49</v>
      </c>
      <c r="S1041" t="s">
        <v>4691</v>
      </c>
      <c r="T1041" t="s">
        <v>4672</v>
      </c>
      <c r="U1041">
        <v>448.94</v>
      </c>
      <c r="V1041" t="s">
        <v>5722</v>
      </c>
      <c r="W1041" t="s">
        <v>4968</v>
      </c>
      <c r="X1041" t="s">
        <v>5445</v>
      </c>
      <c r="Y1041" t="s">
        <v>4977</v>
      </c>
      <c r="Z1041" t="s">
        <v>5446</v>
      </c>
      <c r="AA1041" t="s">
        <v>4962</v>
      </c>
    </row>
    <row r="1042" spans="1:27" x14ac:dyDescent="0.25">
      <c r="A1042" t="s">
        <v>2468</v>
      </c>
      <c r="B1042" s="8">
        <v>45959</v>
      </c>
      <c r="C1042" t="s">
        <v>2405</v>
      </c>
      <c r="D1042" t="s">
        <v>1010</v>
      </c>
      <c r="E1042" t="s">
        <v>1398</v>
      </c>
      <c r="F1042" t="s">
        <v>2418</v>
      </c>
      <c r="G1042">
        <v>4</v>
      </c>
      <c r="H1042">
        <v>261.55</v>
      </c>
      <c r="I1042">
        <v>0</v>
      </c>
      <c r="J1042">
        <v>0</v>
      </c>
      <c r="K1042">
        <v>1046.2</v>
      </c>
      <c r="L1042">
        <v>860.12</v>
      </c>
      <c r="M1042">
        <v>186.08</v>
      </c>
      <c r="N1042" t="s">
        <v>133</v>
      </c>
      <c r="O1042" t="s">
        <v>24</v>
      </c>
      <c r="P1042" t="s">
        <v>25</v>
      </c>
      <c r="Q1042" s="9">
        <v>0.78472222222222221</v>
      </c>
      <c r="R1042" t="s">
        <v>49</v>
      </c>
      <c r="S1042" t="s">
        <v>4821</v>
      </c>
      <c r="T1042" t="s">
        <v>4805</v>
      </c>
      <c r="U1042">
        <v>261.55</v>
      </c>
      <c r="V1042" t="s">
        <v>5887</v>
      </c>
      <c r="W1042" t="s">
        <v>4964</v>
      </c>
      <c r="X1042" t="s">
        <v>5401</v>
      </c>
      <c r="Y1042" t="s">
        <v>4966</v>
      </c>
      <c r="Z1042" t="s">
        <v>5256</v>
      </c>
      <c r="AA1042" t="s">
        <v>5060</v>
      </c>
    </row>
    <row r="1043" spans="1:27" x14ac:dyDescent="0.25">
      <c r="A1043" t="s">
        <v>2732</v>
      </c>
      <c r="B1043" s="8">
        <v>45959</v>
      </c>
      <c r="C1043" t="s">
        <v>106</v>
      </c>
      <c r="D1043" t="s">
        <v>755</v>
      </c>
      <c r="E1043" t="s">
        <v>1233</v>
      </c>
      <c r="F1043" t="s">
        <v>929</v>
      </c>
      <c r="G1043">
        <v>5</v>
      </c>
      <c r="H1043">
        <v>442.14</v>
      </c>
      <c r="I1043">
        <v>0</v>
      </c>
      <c r="J1043">
        <v>0</v>
      </c>
      <c r="K1043">
        <v>2210.6999999999998</v>
      </c>
      <c r="L1043">
        <v>1759.35</v>
      </c>
      <c r="M1043">
        <v>451.35</v>
      </c>
      <c r="N1043" t="s">
        <v>68</v>
      </c>
      <c r="O1043" t="s">
        <v>24</v>
      </c>
      <c r="P1043" t="s">
        <v>25</v>
      </c>
      <c r="Q1043" s="9">
        <v>0.38124999999999998</v>
      </c>
      <c r="R1043" t="s">
        <v>49</v>
      </c>
      <c r="S1043" t="s">
        <v>4927</v>
      </c>
      <c r="T1043" t="s">
        <v>4908</v>
      </c>
      <c r="U1043">
        <v>442.14</v>
      </c>
      <c r="V1043" t="s">
        <v>5426</v>
      </c>
      <c r="W1043" t="s">
        <v>4968</v>
      </c>
      <c r="X1043" t="s">
        <v>5289</v>
      </c>
      <c r="Y1043" t="s">
        <v>4970</v>
      </c>
      <c r="Z1043" t="s">
        <v>5290</v>
      </c>
      <c r="AA1043" t="s">
        <v>4962</v>
      </c>
    </row>
    <row r="1044" spans="1:27" x14ac:dyDescent="0.25">
      <c r="A1044" t="s">
        <v>2875</v>
      </c>
      <c r="B1044" s="8">
        <v>45959</v>
      </c>
      <c r="C1044" t="s">
        <v>383</v>
      </c>
      <c r="D1044" t="s">
        <v>107</v>
      </c>
      <c r="E1044" t="s">
        <v>1799</v>
      </c>
      <c r="F1044" t="s">
        <v>1800</v>
      </c>
      <c r="G1044">
        <v>4</v>
      </c>
      <c r="H1044">
        <v>60.83</v>
      </c>
      <c r="I1044">
        <v>15</v>
      </c>
      <c r="J1044">
        <v>36.5</v>
      </c>
      <c r="K1044">
        <v>206.82</v>
      </c>
      <c r="L1044">
        <v>192.6</v>
      </c>
      <c r="M1044">
        <v>14.22</v>
      </c>
      <c r="N1044" t="s">
        <v>68</v>
      </c>
      <c r="O1044" t="s">
        <v>24</v>
      </c>
      <c r="P1044" t="s">
        <v>33</v>
      </c>
      <c r="Q1044" s="9">
        <v>0.74375000000000002</v>
      </c>
      <c r="R1044" t="s">
        <v>49</v>
      </c>
      <c r="S1044" t="s">
        <v>4683</v>
      </c>
      <c r="T1044" t="s">
        <v>4672</v>
      </c>
      <c r="U1044">
        <v>59.92</v>
      </c>
      <c r="V1044" t="s">
        <v>5512</v>
      </c>
      <c r="W1044" t="s">
        <v>4958</v>
      </c>
      <c r="X1044" t="s">
        <v>5192</v>
      </c>
      <c r="Y1044" t="s">
        <v>4966</v>
      </c>
      <c r="Z1044" t="s">
        <v>5193</v>
      </c>
      <c r="AA1044" t="s">
        <v>4962</v>
      </c>
    </row>
    <row r="1045" spans="1:27" x14ac:dyDescent="0.25">
      <c r="A1045" t="s">
        <v>2964</v>
      </c>
      <c r="B1045" s="8">
        <v>45959</v>
      </c>
      <c r="C1045" t="s">
        <v>1460</v>
      </c>
      <c r="D1045" t="s">
        <v>777</v>
      </c>
      <c r="E1045" t="s">
        <v>639</v>
      </c>
      <c r="F1045" t="s">
        <v>2112</v>
      </c>
      <c r="G1045">
        <v>6</v>
      </c>
      <c r="H1045">
        <v>87.93</v>
      </c>
      <c r="I1045">
        <v>10</v>
      </c>
      <c r="J1045">
        <v>52.76</v>
      </c>
      <c r="K1045">
        <v>474.82</v>
      </c>
      <c r="L1045">
        <v>409.02</v>
      </c>
      <c r="M1045">
        <v>65.8</v>
      </c>
      <c r="N1045" t="s">
        <v>68</v>
      </c>
      <c r="O1045" t="s">
        <v>24</v>
      </c>
      <c r="P1045" t="s">
        <v>25</v>
      </c>
      <c r="Q1045" s="9">
        <v>0.7</v>
      </c>
      <c r="R1045" t="s">
        <v>49</v>
      </c>
      <c r="S1045" t="s">
        <v>4818</v>
      </c>
      <c r="T1045" t="s">
        <v>4805</v>
      </c>
      <c r="U1045">
        <v>86.11</v>
      </c>
      <c r="V1045" t="s">
        <v>5773</v>
      </c>
      <c r="W1045" t="s">
        <v>4958</v>
      </c>
      <c r="X1045" t="s">
        <v>5158</v>
      </c>
      <c r="Y1045" t="s">
        <v>4970</v>
      </c>
      <c r="Z1045" t="s">
        <v>4986</v>
      </c>
      <c r="AA1045" t="s">
        <v>4962</v>
      </c>
    </row>
    <row r="1046" spans="1:27" x14ac:dyDescent="0.25">
      <c r="A1046" t="s">
        <v>3751</v>
      </c>
      <c r="B1046" s="8">
        <v>45959</v>
      </c>
      <c r="C1046" t="s">
        <v>3752</v>
      </c>
      <c r="D1046" t="s">
        <v>1156</v>
      </c>
      <c r="E1046" t="s">
        <v>153</v>
      </c>
      <c r="F1046" t="s">
        <v>154</v>
      </c>
      <c r="G1046">
        <v>1</v>
      </c>
      <c r="H1046">
        <v>147.72</v>
      </c>
      <c r="I1046">
        <v>15</v>
      </c>
      <c r="J1046">
        <v>22.16</v>
      </c>
      <c r="K1046">
        <v>125.56</v>
      </c>
      <c r="L1046">
        <v>109.21</v>
      </c>
      <c r="M1046">
        <v>16.350000000000001</v>
      </c>
      <c r="N1046" t="s">
        <v>23</v>
      </c>
      <c r="O1046" t="s">
        <v>24</v>
      </c>
      <c r="P1046" t="s">
        <v>25</v>
      </c>
      <c r="Q1046" s="9">
        <v>0.89375000000000004</v>
      </c>
      <c r="R1046" t="s">
        <v>49</v>
      </c>
      <c r="S1046" t="s">
        <v>4755</v>
      </c>
      <c r="T1046" t="s">
        <v>4752</v>
      </c>
      <c r="U1046">
        <v>147.72</v>
      </c>
      <c r="V1046" t="s">
        <v>5888</v>
      </c>
      <c r="W1046" t="s">
        <v>4968</v>
      </c>
      <c r="X1046" t="s">
        <v>4965</v>
      </c>
      <c r="Y1046" t="s">
        <v>4966</v>
      </c>
      <c r="Z1046" t="s">
        <v>5126</v>
      </c>
      <c r="AA1046" t="s">
        <v>4962</v>
      </c>
    </row>
    <row r="1047" spans="1:27" x14ac:dyDescent="0.25">
      <c r="A1047" t="s">
        <v>4372</v>
      </c>
      <c r="B1047" s="8">
        <v>45959</v>
      </c>
      <c r="C1047" t="s">
        <v>820</v>
      </c>
      <c r="D1047" t="s">
        <v>2158</v>
      </c>
      <c r="E1047" t="s">
        <v>315</v>
      </c>
      <c r="F1047" t="s">
        <v>239</v>
      </c>
      <c r="G1047">
        <v>2</v>
      </c>
      <c r="H1047">
        <v>91.61</v>
      </c>
      <c r="I1047">
        <v>5</v>
      </c>
      <c r="J1047">
        <v>9.16</v>
      </c>
      <c r="K1047">
        <v>174.06</v>
      </c>
      <c r="L1047">
        <v>141.4</v>
      </c>
      <c r="M1047">
        <v>32.659999999999997</v>
      </c>
      <c r="N1047" t="s">
        <v>47</v>
      </c>
      <c r="O1047" t="s">
        <v>345</v>
      </c>
      <c r="P1047" t="s">
        <v>55</v>
      </c>
      <c r="Q1047" s="9">
        <v>0.5756944444444444</v>
      </c>
      <c r="R1047" t="s">
        <v>49</v>
      </c>
      <c r="S1047" t="s">
        <v>4929</v>
      </c>
      <c r="T1047" t="s">
        <v>4930</v>
      </c>
      <c r="U1047">
        <v>91.61</v>
      </c>
      <c r="V1047" t="s">
        <v>5855</v>
      </c>
      <c r="W1047" t="s">
        <v>4964</v>
      </c>
      <c r="X1047" t="s">
        <v>5015</v>
      </c>
      <c r="Y1047" t="s">
        <v>4966</v>
      </c>
      <c r="Z1047" t="s">
        <v>5257</v>
      </c>
      <c r="AA1047" t="s">
        <v>4992</v>
      </c>
    </row>
    <row r="1048" spans="1:27" x14ac:dyDescent="0.25">
      <c r="A1048" t="s">
        <v>4549</v>
      </c>
      <c r="B1048" s="8">
        <v>45959</v>
      </c>
      <c r="C1048" t="s">
        <v>202</v>
      </c>
      <c r="D1048" t="s">
        <v>399</v>
      </c>
      <c r="E1048" t="s">
        <v>125</v>
      </c>
      <c r="F1048" t="s">
        <v>648</v>
      </c>
      <c r="G1048">
        <v>2</v>
      </c>
      <c r="H1048">
        <v>99.93</v>
      </c>
      <c r="I1048">
        <v>5</v>
      </c>
      <c r="J1048">
        <v>9.99</v>
      </c>
      <c r="K1048">
        <v>189.87</v>
      </c>
      <c r="L1048">
        <v>172.1</v>
      </c>
      <c r="M1048">
        <v>17.77</v>
      </c>
      <c r="N1048" t="s">
        <v>133</v>
      </c>
      <c r="O1048" t="s">
        <v>24</v>
      </c>
      <c r="P1048" t="s">
        <v>25</v>
      </c>
      <c r="Q1048" s="9">
        <v>0.3840277777777778</v>
      </c>
      <c r="R1048" t="s">
        <v>49</v>
      </c>
      <c r="S1048" t="s">
        <v>4693</v>
      </c>
      <c r="T1048" t="s">
        <v>4672</v>
      </c>
      <c r="U1048">
        <v>99.93</v>
      </c>
      <c r="V1048" t="s">
        <v>5721</v>
      </c>
      <c r="W1048" t="s">
        <v>4964</v>
      </c>
      <c r="X1048" t="s">
        <v>5856</v>
      </c>
      <c r="Y1048" t="s">
        <v>4966</v>
      </c>
      <c r="Z1048" t="s">
        <v>5173</v>
      </c>
      <c r="AA1048" t="s">
        <v>4962</v>
      </c>
    </row>
    <row r="1049" spans="1:27" x14ac:dyDescent="0.25">
      <c r="A1049" t="s">
        <v>218</v>
      </c>
      <c r="B1049" s="8">
        <v>45958</v>
      </c>
      <c r="C1049" t="s">
        <v>219</v>
      </c>
      <c r="D1049" t="s">
        <v>220</v>
      </c>
      <c r="E1049" t="s">
        <v>221</v>
      </c>
      <c r="F1049" t="s">
        <v>222</v>
      </c>
      <c r="G1049">
        <v>5</v>
      </c>
      <c r="H1049">
        <v>332.74</v>
      </c>
      <c r="I1049">
        <v>5</v>
      </c>
      <c r="J1049">
        <v>83.19</v>
      </c>
      <c r="K1049">
        <v>1580.51</v>
      </c>
      <c r="L1049">
        <v>1026.3499999999999</v>
      </c>
      <c r="M1049">
        <v>554.16</v>
      </c>
      <c r="N1049" t="s">
        <v>4971</v>
      </c>
      <c r="O1049" t="s">
        <v>24</v>
      </c>
      <c r="P1049" t="s">
        <v>25</v>
      </c>
      <c r="Q1049" s="9">
        <v>0.71944444444444444</v>
      </c>
      <c r="R1049" t="s">
        <v>49</v>
      </c>
      <c r="S1049" t="s">
        <v>4653</v>
      </c>
      <c r="T1049" t="s">
        <v>4636</v>
      </c>
      <c r="U1049">
        <v>332.74</v>
      </c>
      <c r="V1049" t="s">
        <v>5684</v>
      </c>
      <c r="W1049" t="s">
        <v>4968</v>
      </c>
      <c r="X1049" t="s">
        <v>5424</v>
      </c>
      <c r="Y1049" t="s">
        <v>4966</v>
      </c>
      <c r="Z1049" t="s">
        <v>5019</v>
      </c>
      <c r="AA1049" t="s">
        <v>4962</v>
      </c>
    </row>
    <row r="1050" spans="1:27" x14ac:dyDescent="0.25">
      <c r="A1050" t="s">
        <v>3309</v>
      </c>
      <c r="B1050" s="8">
        <v>45958</v>
      </c>
      <c r="C1050" t="s">
        <v>3310</v>
      </c>
      <c r="D1050" t="s">
        <v>119</v>
      </c>
      <c r="E1050" t="s">
        <v>835</v>
      </c>
      <c r="F1050" t="s">
        <v>705</v>
      </c>
      <c r="G1050">
        <v>3</v>
      </c>
      <c r="H1050">
        <v>141.11000000000001</v>
      </c>
      <c r="I1050">
        <v>0</v>
      </c>
      <c r="J1050">
        <v>0</v>
      </c>
      <c r="K1050">
        <v>423.33</v>
      </c>
      <c r="L1050">
        <v>347.73</v>
      </c>
      <c r="M1050">
        <v>75.599999999999994</v>
      </c>
      <c r="N1050" t="s">
        <v>133</v>
      </c>
      <c r="O1050" t="s">
        <v>24</v>
      </c>
      <c r="P1050" t="s">
        <v>25</v>
      </c>
      <c r="Q1050" s="9">
        <v>0.54513888888888884</v>
      </c>
      <c r="R1050" t="s">
        <v>49</v>
      </c>
      <c r="S1050" t="s">
        <v>4722</v>
      </c>
      <c r="T1050" t="s">
        <v>4703</v>
      </c>
      <c r="U1050">
        <v>141.11000000000001</v>
      </c>
      <c r="V1050" t="s">
        <v>5100</v>
      </c>
      <c r="W1050" t="s">
        <v>4964</v>
      </c>
      <c r="X1050" t="s">
        <v>5388</v>
      </c>
      <c r="Y1050" t="s">
        <v>4966</v>
      </c>
      <c r="Z1050" t="s">
        <v>5567</v>
      </c>
      <c r="AA1050" t="s">
        <v>5060</v>
      </c>
    </row>
    <row r="1051" spans="1:27" x14ac:dyDescent="0.25">
      <c r="A1051" t="s">
        <v>3451</v>
      </c>
      <c r="B1051" s="8">
        <v>45958</v>
      </c>
      <c r="C1051" t="s">
        <v>2758</v>
      </c>
      <c r="D1051" t="s">
        <v>349</v>
      </c>
      <c r="E1051" t="s">
        <v>1799</v>
      </c>
      <c r="F1051" t="s">
        <v>1800</v>
      </c>
      <c r="G1051">
        <v>1</v>
      </c>
      <c r="H1051">
        <v>446.17</v>
      </c>
      <c r="I1051">
        <v>0</v>
      </c>
      <c r="J1051">
        <v>0</v>
      </c>
      <c r="K1051">
        <v>446.17</v>
      </c>
      <c r="L1051">
        <v>325.61</v>
      </c>
      <c r="M1051">
        <v>120.56</v>
      </c>
      <c r="N1051" t="s">
        <v>68</v>
      </c>
      <c r="O1051" t="s">
        <v>24</v>
      </c>
      <c r="P1051" t="s">
        <v>25</v>
      </c>
      <c r="Q1051" s="9">
        <v>0.40069444444444446</v>
      </c>
      <c r="R1051" t="s">
        <v>49</v>
      </c>
      <c r="S1051" t="s">
        <v>4789</v>
      </c>
      <c r="T1051" t="s">
        <v>4776</v>
      </c>
      <c r="U1051">
        <v>298.81</v>
      </c>
      <c r="V1051" t="s">
        <v>4987</v>
      </c>
      <c r="W1051" t="s">
        <v>4968</v>
      </c>
      <c r="X1051" t="s">
        <v>5192</v>
      </c>
      <c r="Y1051" t="s">
        <v>4966</v>
      </c>
      <c r="Z1051" t="s">
        <v>5193</v>
      </c>
      <c r="AA1051" t="s">
        <v>4962</v>
      </c>
    </row>
    <row r="1052" spans="1:27" x14ac:dyDescent="0.25">
      <c r="A1052" t="s">
        <v>3553</v>
      </c>
      <c r="B1052" s="8">
        <v>45958</v>
      </c>
      <c r="C1052" t="s">
        <v>1558</v>
      </c>
      <c r="D1052" t="s">
        <v>751</v>
      </c>
      <c r="E1052" t="s">
        <v>390</v>
      </c>
      <c r="F1052" t="s">
        <v>821</v>
      </c>
      <c r="G1052">
        <v>4</v>
      </c>
      <c r="H1052">
        <v>144.03</v>
      </c>
      <c r="I1052">
        <v>0</v>
      </c>
      <c r="J1052">
        <v>0</v>
      </c>
      <c r="K1052">
        <v>576.12</v>
      </c>
      <c r="L1052">
        <v>509.92</v>
      </c>
      <c r="M1052">
        <v>66.2</v>
      </c>
      <c r="N1052" t="s">
        <v>133</v>
      </c>
      <c r="O1052" t="s">
        <v>24</v>
      </c>
      <c r="P1052" t="s">
        <v>25</v>
      </c>
      <c r="Q1052" s="9">
        <v>0.45347222222222222</v>
      </c>
      <c r="R1052" t="s">
        <v>49</v>
      </c>
      <c r="S1052" t="s">
        <v>4740</v>
      </c>
      <c r="T1052" t="s">
        <v>4729</v>
      </c>
      <c r="U1052">
        <v>144.03</v>
      </c>
      <c r="V1052" t="s">
        <v>5889</v>
      </c>
      <c r="W1052" t="s">
        <v>4968</v>
      </c>
      <c r="X1052" t="s">
        <v>5322</v>
      </c>
      <c r="Y1052" t="s">
        <v>5007</v>
      </c>
      <c r="Z1052" t="s">
        <v>5323</v>
      </c>
      <c r="AA1052" t="s">
        <v>4962</v>
      </c>
    </row>
    <row r="1053" spans="1:27" x14ac:dyDescent="0.25">
      <c r="A1053" t="s">
        <v>3770</v>
      </c>
      <c r="B1053" s="8">
        <v>45958</v>
      </c>
      <c r="C1053" t="s">
        <v>3771</v>
      </c>
      <c r="D1053" t="s">
        <v>59</v>
      </c>
      <c r="F1053" t="s">
        <v>607</v>
      </c>
      <c r="G1053">
        <v>2</v>
      </c>
      <c r="H1053">
        <v>342.46</v>
      </c>
      <c r="I1053">
        <v>0</v>
      </c>
      <c r="J1053">
        <v>0</v>
      </c>
      <c r="K1053">
        <v>684.92</v>
      </c>
      <c r="L1053">
        <v>543.55999999999995</v>
      </c>
      <c r="M1053">
        <v>141.36000000000001</v>
      </c>
      <c r="N1053" t="s">
        <v>23</v>
      </c>
      <c r="O1053" t="s">
        <v>24</v>
      </c>
      <c r="P1053" t="s">
        <v>25</v>
      </c>
      <c r="Q1053" s="9">
        <v>0.44930555555555557</v>
      </c>
      <c r="R1053" t="s">
        <v>49</v>
      </c>
      <c r="S1053" t="s">
        <v>4721</v>
      </c>
      <c r="T1053" t="s">
        <v>4703</v>
      </c>
      <c r="U1053">
        <v>342.46</v>
      </c>
      <c r="V1053" t="s">
        <v>5333</v>
      </c>
      <c r="W1053" t="s">
        <v>4964</v>
      </c>
      <c r="X1053" t="s">
        <v>5841</v>
      </c>
      <c r="Y1053" t="s">
        <v>4970</v>
      </c>
    </row>
    <row r="1054" spans="1:27" x14ac:dyDescent="0.25">
      <c r="A1054" t="s">
        <v>967</v>
      </c>
      <c r="B1054" s="8">
        <v>45957</v>
      </c>
      <c r="C1054" t="s">
        <v>307</v>
      </c>
      <c r="D1054" t="s">
        <v>732</v>
      </c>
      <c r="E1054" t="s">
        <v>968</v>
      </c>
      <c r="F1054" t="s">
        <v>969</v>
      </c>
      <c r="G1054">
        <v>5</v>
      </c>
      <c r="H1054">
        <v>751.74</v>
      </c>
      <c r="I1054">
        <v>15</v>
      </c>
      <c r="J1054">
        <v>563.79999999999995</v>
      </c>
      <c r="K1054">
        <v>3194.9</v>
      </c>
      <c r="L1054">
        <v>1993.6</v>
      </c>
      <c r="M1054">
        <v>1201.3</v>
      </c>
      <c r="N1054" t="s">
        <v>68</v>
      </c>
      <c r="O1054" t="s">
        <v>24</v>
      </c>
      <c r="P1054" t="s">
        <v>25</v>
      </c>
      <c r="Q1054" s="9">
        <v>0.55694444444444446</v>
      </c>
      <c r="R1054" t="s">
        <v>49</v>
      </c>
      <c r="S1054" t="s">
        <v>4662</v>
      </c>
      <c r="T1054" t="s">
        <v>4636</v>
      </c>
      <c r="U1054">
        <v>661.91</v>
      </c>
      <c r="V1054" t="s">
        <v>5035</v>
      </c>
      <c r="W1054" t="s">
        <v>4958</v>
      </c>
      <c r="X1054" t="s">
        <v>5820</v>
      </c>
      <c r="Y1054" t="s">
        <v>4960</v>
      </c>
      <c r="Z1054" t="s">
        <v>5411</v>
      </c>
      <c r="AA1054" t="s">
        <v>4992</v>
      </c>
    </row>
    <row r="1055" spans="1:27" x14ac:dyDescent="0.25">
      <c r="A1055" t="s">
        <v>1283</v>
      </c>
      <c r="B1055" s="8">
        <v>45957</v>
      </c>
      <c r="C1055" t="s">
        <v>1284</v>
      </c>
      <c r="D1055" t="s">
        <v>231</v>
      </c>
      <c r="E1055" t="s">
        <v>187</v>
      </c>
      <c r="F1055" t="s">
        <v>188</v>
      </c>
      <c r="G1055">
        <v>2</v>
      </c>
      <c r="H1055">
        <v>418.79</v>
      </c>
      <c r="I1055">
        <v>10</v>
      </c>
      <c r="J1055">
        <v>83.76</v>
      </c>
      <c r="K1055">
        <v>753.82</v>
      </c>
      <c r="L1055">
        <v>617.88</v>
      </c>
      <c r="M1055">
        <v>135.94</v>
      </c>
      <c r="N1055" t="s">
        <v>133</v>
      </c>
      <c r="O1055" t="s">
        <v>24</v>
      </c>
      <c r="P1055" t="s">
        <v>25</v>
      </c>
      <c r="Q1055" s="9">
        <v>0.80138888888888893</v>
      </c>
      <c r="R1055" t="s">
        <v>49</v>
      </c>
      <c r="S1055" t="s">
        <v>4756</v>
      </c>
      <c r="T1055" t="s">
        <v>4752</v>
      </c>
      <c r="U1055">
        <v>418.79</v>
      </c>
      <c r="V1055" t="s">
        <v>5328</v>
      </c>
      <c r="W1055" t="s">
        <v>4968</v>
      </c>
      <c r="X1055" t="s">
        <v>5199</v>
      </c>
      <c r="Y1055" t="s">
        <v>4960</v>
      </c>
      <c r="Z1055" t="s">
        <v>5200</v>
      </c>
      <c r="AA1055" t="s">
        <v>4962</v>
      </c>
    </row>
    <row r="1056" spans="1:27" x14ac:dyDescent="0.25">
      <c r="A1056" t="s">
        <v>1631</v>
      </c>
      <c r="B1056" s="8">
        <v>45957</v>
      </c>
      <c r="C1056" t="s">
        <v>1520</v>
      </c>
      <c r="D1056" t="s">
        <v>296</v>
      </c>
      <c r="E1056" t="s">
        <v>159</v>
      </c>
      <c r="F1056" t="s">
        <v>32</v>
      </c>
      <c r="G1056">
        <v>4</v>
      </c>
      <c r="H1056">
        <v>507.5</v>
      </c>
      <c r="I1056">
        <v>0</v>
      </c>
      <c r="J1056">
        <v>0</v>
      </c>
      <c r="K1056">
        <v>2030</v>
      </c>
      <c r="L1056">
        <v>1453.16</v>
      </c>
      <c r="M1056">
        <v>576.84</v>
      </c>
      <c r="N1056" t="s">
        <v>47</v>
      </c>
      <c r="O1056" t="s">
        <v>24</v>
      </c>
      <c r="P1056" t="s">
        <v>25</v>
      </c>
      <c r="Q1056" s="9">
        <v>0.45902777777777776</v>
      </c>
      <c r="R1056" t="s">
        <v>49</v>
      </c>
      <c r="S1056" t="s">
        <v>4780</v>
      </c>
      <c r="T1056" t="s">
        <v>4776</v>
      </c>
      <c r="U1056">
        <v>507.5</v>
      </c>
      <c r="V1056" t="s">
        <v>5677</v>
      </c>
      <c r="W1056" t="s">
        <v>4968</v>
      </c>
      <c r="X1056" t="s">
        <v>5187</v>
      </c>
      <c r="Y1056" t="s">
        <v>5007</v>
      </c>
      <c r="Z1056" t="s">
        <v>5034</v>
      </c>
      <c r="AA1056" t="s">
        <v>4962</v>
      </c>
    </row>
    <row r="1057" spans="1:27" x14ac:dyDescent="0.25">
      <c r="A1057" t="s">
        <v>1662</v>
      </c>
      <c r="B1057" s="8">
        <v>45957</v>
      </c>
      <c r="C1057" t="s">
        <v>1470</v>
      </c>
      <c r="D1057" t="s">
        <v>237</v>
      </c>
      <c r="E1057" t="s">
        <v>1343</v>
      </c>
      <c r="F1057" t="s">
        <v>1344</v>
      </c>
      <c r="G1057">
        <v>4</v>
      </c>
      <c r="H1057">
        <v>597.21</v>
      </c>
      <c r="I1057">
        <v>20</v>
      </c>
      <c r="J1057">
        <v>477.77</v>
      </c>
      <c r="K1057">
        <v>1911.07</v>
      </c>
      <c r="L1057">
        <v>1345.6</v>
      </c>
      <c r="M1057">
        <v>565.47</v>
      </c>
      <c r="N1057" t="s">
        <v>47</v>
      </c>
      <c r="O1057" t="s">
        <v>24</v>
      </c>
      <c r="P1057" t="s">
        <v>25</v>
      </c>
      <c r="Q1057" s="9">
        <v>0.58472222222222225</v>
      </c>
      <c r="R1057" t="s">
        <v>49</v>
      </c>
      <c r="S1057" t="s">
        <v>4670</v>
      </c>
      <c r="T1057" t="s">
        <v>4636</v>
      </c>
      <c r="U1057">
        <v>541.35</v>
      </c>
      <c r="V1057" t="s">
        <v>5293</v>
      </c>
      <c r="W1057" t="s">
        <v>4958</v>
      </c>
      <c r="X1057" t="s">
        <v>5228</v>
      </c>
      <c r="Y1057" t="s">
        <v>4960</v>
      </c>
      <c r="Z1057" t="s">
        <v>5229</v>
      </c>
      <c r="AA1057" t="s">
        <v>5060</v>
      </c>
    </row>
    <row r="1058" spans="1:27" x14ac:dyDescent="0.25">
      <c r="A1058" t="s">
        <v>2337</v>
      </c>
      <c r="B1058" s="8">
        <v>45957</v>
      </c>
      <c r="C1058" t="s">
        <v>196</v>
      </c>
      <c r="D1058" t="s">
        <v>503</v>
      </c>
      <c r="E1058" t="s">
        <v>297</v>
      </c>
      <c r="F1058" t="s">
        <v>298</v>
      </c>
      <c r="G1058">
        <v>2</v>
      </c>
      <c r="H1058">
        <v>503.36</v>
      </c>
      <c r="I1058">
        <v>0</v>
      </c>
      <c r="J1058">
        <v>0</v>
      </c>
      <c r="K1058">
        <v>1006.72</v>
      </c>
      <c r="L1058">
        <v>779.6</v>
      </c>
      <c r="M1058">
        <v>227.12</v>
      </c>
      <c r="N1058" t="s">
        <v>47</v>
      </c>
      <c r="O1058" t="s">
        <v>24</v>
      </c>
      <c r="P1058" t="s">
        <v>33</v>
      </c>
      <c r="Q1058" s="9">
        <v>0.88055555555555554</v>
      </c>
      <c r="R1058" t="s">
        <v>49</v>
      </c>
      <c r="S1058" t="s">
        <v>4727</v>
      </c>
      <c r="T1058" t="s">
        <v>4703</v>
      </c>
      <c r="U1058">
        <v>503.36</v>
      </c>
      <c r="V1058" t="s">
        <v>5874</v>
      </c>
      <c r="W1058" t="s">
        <v>4964</v>
      </c>
      <c r="X1058" t="s">
        <v>5327</v>
      </c>
      <c r="Y1058" t="s">
        <v>4966</v>
      </c>
      <c r="Z1058" t="s">
        <v>5084</v>
      </c>
      <c r="AA1058" t="s">
        <v>4962</v>
      </c>
    </row>
    <row r="1059" spans="1:27" x14ac:dyDescent="0.25">
      <c r="A1059" t="s">
        <v>2504</v>
      </c>
      <c r="B1059" s="8">
        <v>45957</v>
      </c>
      <c r="C1059" t="s">
        <v>169</v>
      </c>
      <c r="D1059" t="s">
        <v>1096</v>
      </c>
      <c r="E1059" t="s">
        <v>309</v>
      </c>
      <c r="F1059" t="s">
        <v>450</v>
      </c>
      <c r="G1059">
        <v>3</v>
      </c>
      <c r="H1059">
        <v>405.1</v>
      </c>
      <c r="I1059">
        <v>10</v>
      </c>
      <c r="J1059">
        <v>121.53</v>
      </c>
      <c r="K1059">
        <v>1093.77</v>
      </c>
      <c r="L1059">
        <v>1045.23</v>
      </c>
      <c r="M1059">
        <v>48.54</v>
      </c>
      <c r="N1059" t="s">
        <v>23</v>
      </c>
      <c r="O1059" t="s">
        <v>24</v>
      </c>
      <c r="P1059" t="s">
        <v>25</v>
      </c>
      <c r="Q1059" s="9">
        <v>0.67152777777777772</v>
      </c>
      <c r="R1059" t="s">
        <v>49</v>
      </c>
      <c r="S1059" t="s">
        <v>4869</v>
      </c>
      <c r="T1059" t="s">
        <v>4864</v>
      </c>
      <c r="U1059">
        <v>405.1</v>
      </c>
      <c r="V1059" t="s">
        <v>5040</v>
      </c>
      <c r="W1059" t="s">
        <v>4968</v>
      </c>
      <c r="X1059" t="s">
        <v>5137</v>
      </c>
      <c r="Y1059" t="s">
        <v>4966</v>
      </c>
      <c r="Z1059" t="s">
        <v>5122</v>
      </c>
      <c r="AA1059" t="s">
        <v>4962</v>
      </c>
    </row>
    <row r="1060" spans="1:27" x14ac:dyDescent="0.25">
      <c r="A1060" t="s">
        <v>2949</v>
      </c>
      <c r="B1060" s="8">
        <v>45957</v>
      </c>
      <c r="C1060" t="s">
        <v>2110</v>
      </c>
      <c r="D1060" t="s">
        <v>1225</v>
      </c>
      <c r="E1060" t="s">
        <v>1157</v>
      </c>
      <c r="F1060" t="s">
        <v>2950</v>
      </c>
      <c r="G1060">
        <v>8</v>
      </c>
      <c r="H1060">
        <v>198.46</v>
      </c>
      <c r="I1060">
        <v>20</v>
      </c>
      <c r="J1060">
        <v>317.54000000000002</v>
      </c>
      <c r="K1060">
        <v>1270.1400000000001</v>
      </c>
      <c r="L1060">
        <v>860.8</v>
      </c>
      <c r="M1060">
        <v>409.34</v>
      </c>
      <c r="N1060" t="s">
        <v>68</v>
      </c>
      <c r="O1060" t="s">
        <v>24</v>
      </c>
      <c r="P1060" t="s">
        <v>25</v>
      </c>
      <c r="Q1060" s="9">
        <v>0.6791666666666667</v>
      </c>
      <c r="R1060" t="s">
        <v>49</v>
      </c>
      <c r="S1060" t="s">
        <v>4664</v>
      </c>
      <c r="T1060" t="s">
        <v>4636</v>
      </c>
      <c r="U1060">
        <v>182.3</v>
      </c>
      <c r="V1060" t="s">
        <v>5775</v>
      </c>
      <c r="W1060" t="s">
        <v>4958</v>
      </c>
      <c r="X1060" t="s">
        <v>5264</v>
      </c>
      <c r="Y1060" t="s">
        <v>4970</v>
      </c>
      <c r="Z1060" t="s">
        <v>5180</v>
      </c>
      <c r="AA1060" t="s">
        <v>4962</v>
      </c>
    </row>
    <row r="1061" spans="1:27" x14ac:dyDescent="0.25">
      <c r="A1061" t="s">
        <v>3045</v>
      </c>
      <c r="B1061" s="8">
        <v>45957</v>
      </c>
      <c r="C1061" t="s">
        <v>51</v>
      </c>
      <c r="D1061" t="s">
        <v>264</v>
      </c>
      <c r="E1061" t="s">
        <v>816</v>
      </c>
      <c r="F1061" t="s">
        <v>817</v>
      </c>
      <c r="G1061">
        <v>0</v>
      </c>
      <c r="H1061">
        <v>416.63</v>
      </c>
      <c r="I1061">
        <v>0</v>
      </c>
      <c r="J1061">
        <v>0</v>
      </c>
      <c r="K1061">
        <v>2916.41</v>
      </c>
      <c r="L1061">
        <v>2001.3</v>
      </c>
      <c r="M1061">
        <v>915.11</v>
      </c>
      <c r="N1061" t="s">
        <v>133</v>
      </c>
      <c r="O1061" t="s">
        <v>24</v>
      </c>
      <c r="P1061" t="s">
        <v>33</v>
      </c>
      <c r="Q1061" s="9">
        <v>0.70138888888888884</v>
      </c>
      <c r="R1061" t="s">
        <v>49</v>
      </c>
      <c r="S1061" t="s">
        <v>4702</v>
      </c>
      <c r="T1061" t="s">
        <v>4703</v>
      </c>
      <c r="U1061">
        <v>383.51</v>
      </c>
      <c r="V1061" t="s">
        <v>5235</v>
      </c>
      <c r="W1061" t="s">
        <v>4958</v>
      </c>
      <c r="X1061" t="s">
        <v>5730</v>
      </c>
      <c r="Y1061" t="s">
        <v>4970</v>
      </c>
      <c r="Z1061" t="s">
        <v>5094</v>
      </c>
      <c r="AA1061" t="s">
        <v>4962</v>
      </c>
    </row>
    <row r="1062" spans="1:27" x14ac:dyDescent="0.25">
      <c r="A1062" t="s">
        <v>3691</v>
      </c>
      <c r="B1062" s="8">
        <v>45957</v>
      </c>
      <c r="C1062" t="s">
        <v>2143</v>
      </c>
      <c r="D1062" t="s">
        <v>290</v>
      </c>
      <c r="E1062" t="s">
        <v>400</v>
      </c>
      <c r="F1062" t="s">
        <v>1223</v>
      </c>
      <c r="G1062">
        <v>3</v>
      </c>
      <c r="H1062">
        <v>210.36</v>
      </c>
      <c r="I1062">
        <v>0</v>
      </c>
      <c r="J1062">
        <v>0</v>
      </c>
      <c r="K1062">
        <v>631.08000000000004</v>
      </c>
      <c r="L1062">
        <v>466.95</v>
      </c>
      <c r="M1062">
        <v>164.13</v>
      </c>
      <c r="N1062" t="s">
        <v>4971</v>
      </c>
      <c r="O1062" t="s">
        <v>24</v>
      </c>
      <c r="P1062" t="s">
        <v>25</v>
      </c>
      <c r="Q1062" s="9">
        <v>0.90763888888888888</v>
      </c>
      <c r="R1062" t="s">
        <v>49</v>
      </c>
      <c r="S1062" t="s">
        <v>4939</v>
      </c>
      <c r="T1062" t="s">
        <v>4930</v>
      </c>
      <c r="U1062">
        <v>210.36</v>
      </c>
      <c r="V1062" t="s">
        <v>5776</v>
      </c>
      <c r="W1062" t="s">
        <v>4968</v>
      </c>
      <c r="X1062" t="s">
        <v>5326</v>
      </c>
      <c r="Y1062" t="s">
        <v>4960</v>
      </c>
      <c r="Z1062" t="s">
        <v>5003</v>
      </c>
      <c r="AA1062" t="s">
        <v>4962</v>
      </c>
    </row>
    <row r="1063" spans="1:27" x14ac:dyDescent="0.25">
      <c r="A1063" t="s">
        <v>4072</v>
      </c>
      <c r="B1063" s="8">
        <v>45957</v>
      </c>
      <c r="C1063" t="s">
        <v>1948</v>
      </c>
      <c r="D1063" t="s">
        <v>365</v>
      </c>
      <c r="E1063" t="s">
        <v>1289</v>
      </c>
      <c r="F1063" t="s">
        <v>951</v>
      </c>
      <c r="G1063">
        <v>5</v>
      </c>
      <c r="H1063">
        <v>479.15</v>
      </c>
      <c r="I1063">
        <v>0</v>
      </c>
      <c r="J1063">
        <v>0</v>
      </c>
      <c r="K1063">
        <v>2395.75</v>
      </c>
      <c r="L1063">
        <v>1934.45</v>
      </c>
      <c r="M1063">
        <v>461.3</v>
      </c>
      <c r="N1063" t="s">
        <v>40</v>
      </c>
      <c r="O1063" t="s">
        <v>24</v>
      </c>
      <c r="P1063" t="s">
        <v>33</v>
      </c>
      <c r="Q1063" s="9">
        <v>0.51458333333333328</v>
      </c>
      <c r="R1063" t="s">
        <v>49</v>
      </c>
      <c r="S1063" t="s">
        <v>4680</v>
      </c>
      <c r="T1063" t="s">
        <v>4672</v>
      </c>
      <c r="U1063">
        <v>459.58</v>
      </c>
      <c r="V1063" t="s">
        <v>5340</v>
      </c>
      <c r="W1063" t="s">
        <v>4958</v>
      </c>
      <c r="X1063" t="s">
        <v>5261</v>
      </c>
      <c r="Y1063" t="s">
        <v>4970</v>
      </c>
      <c r="Z1063" t="s">
        <v>5234</v>
      </c>
      <c r="AA1063" t="s">
        <v>5060</v>
      </c>
    </row>
    <row r="1064" spans="1:27" x14ac:dyDescent="0.25">
      <c r="A1064" t="s">
        <v>4321</v>
      </c>
      <c r="B1064" s="8">
        <v>45957</v>
      </c>
      <c r="C1064" t="s">
        <v>1483</v>
      </c>
      <c r="D1064" t="s">
        <v>812</v>
      </c>
      <c r="E1064" t="s">
        <v>973</v>
      </c>
      <c r="F1064" t="s">
        <v>974</v>
      </c>
      <c r="G1064">
        <v>1</v>
      </c>
      <c r="H1064">
        <v>530.16</v>
      </c>
      <c r="I1064">
        <v>0</v>
      </c>
      <c r="J1064">
        <v>0</v>
      </c>
      <c r="K1064">
        <v>530.16</v>
      </c>
      <c r="L1064">
        <v>379.19</v>
      </c>
      <c r="M1064">
        <v>150.97</v>
      </c>
      <c r="N1064" t="s">
        <v>133</v>
      </c>
      <c r="O1064" t="s">
        <v>24</v>
      </c>
      <c r="P1064" t="s">
        <v>25</v>
      </c>
      <c r="Q1064" s="9">
        <v>0.41319444444444442</v>
      </c>
      <c r="R1064" t="s">
        <v>49</v>
      </c>
      <c r="S1064" t="s">
        <v>4770</v>
      </c>
      <c r="T1064" t="s">
        <v>4752</v>
      </c>
      <c r="U1064">
        <v>530.16</v>
      </c>
      <c r="V1064" t="s">
        <v>5424</v>
      </c>
      <c r="W1064" t="s">
        <v>4964</v>
      </c>
      <c r="X1064" t="s">
        <v>5473</v>
      </c>
      <c r="Y1064" t="s">
        <v>4960</v>
      </c>
      <c r="Z1064" t="s">
        <v>5474</v>
      </c>
      <c r="AA1064" t="s">
        <v>5060</v>
      </c>
    </row>
    <row r="1065" spans="1:27" x14ac:dyDescent="0.25">
      <c r="A1065" t="s">
        <v>4374</v>
      </c>
      <c r="B1065" s="8">
        <v>45957</v>
      </c>
      <c r="C1065" t="s">
        <v>2618</v>
      </c>
      <c r="D1065" t="s">
        <v>449</v>
      </c>
      <c r="E1065" t="s">
        <v>60</v>
      </c>
      <c r="F1065" t="s">
        <v>239</v>
      </c>
      <c r="G1065">
        <v>1</v>
      </c>
      <c r="H1065">
        <v>395.66</v>
      </c>
      <c r="I1065">
        <v>15</v>
      </c>
      <c r="J1065">
        <v>59.35</v>
      </c>
      <c r="K1065">
        <v>336.31</v>
      </c>
      <c r="L1065">
        <v>320.19</v>
      </c>
      <c r="M1065">
        <v>16.12</v>
      </c>
      <c r="N1065" t="s">
        <v>4971</v>
      </c>
      <c r="O1065" t="s">
        <v>24</v>
      </c>
      <c r="P1065" t="s">
        <v>25</v>
      </c>
      <c r="Q1065" s="9">
        <v>0.85902777777777772</v>
      </c>
      <c r="R1065" t="s">
        <v>49</v>
      </c>
      <c r="S1065" t="s">
        <v>4817</v>
      </c>
      <c r="T1065" t="s">
        <v>4805</v>
      </c>
      <c r="U1065">
        <v>395.66</v>
      </c>
      <c r="V1065" t="s">
        <v>5890</v>
      </c>
      <c r="W1065" t="s">
        <v>4968</v>
      </c>
      <c r="X1065" t="s">
        <v>5015</v>
      </c>
      <c r="Y1065" t="s">
        <v>4966</v>
      </c>
      <c r="Z1065" t="s">
        <v>5051</v>
      </c>
      <c r="AA1065" t="s">
        <v>4962</v>
      </c>
    </row>
    <row r="1066" spans="1:27" x14ac:dyDescent="0.25">
      <c r="A1066" t="s">
        <v>4395</v>
      </c>
      <c r="B1066" s="8">
        <v>45957</v>
      </c>
      <c r="C1066" t="s">
        <v>2506</v>
      </c>
      <c r="D1066" t="s">
        <v>302</v>
      </c>
      <c r="E1066" t="s">
        <v>623</v>
      </c>
      <c r="F1066" t="s">
        <v>742</v>
      </c>
      <c r="G1066">
        <v>4</v>
      </c>
      <c r="H1066">
        <v>373.91</v>
      </c>
      <c r="I1066">
        <v>5</v>
      </c>
      <c r="J1066">
        <v>74.78</v>
      </c>
      <c r="K1066">
        <v>1420.86</v>
      </c>
      <c r="L1066">
        <v>865.28</v>
      </c>
      <c r="M1066">
        <v>555.58000000000004</v>
      </c>
      <c r="N1066" t="s">
        <v>4971</v>
      </c>
      <c r="O1066" t="s">
        <v>345</v>
      </c>
      <c r="P1066" t="s">
        <v>25</v>
      </c>
      <c r="Q1066" s="9">
        <v>0.67500000000000004</v>
      </c>
      <c r="R1066" t="s">
        <v>49</v>
      </c>
      <c r="S1066" t="s">
        <v>4655</v>
      </c>
      <c r="T1066" t="s">
        <v>4636</v>
      </c>
      <c r="U1066">
        <v>343.56</v>
      </c>
      <c r="V1066" t="s">
        <v>5550</v>
      </c>
      <c r="W1066" t="s">
        <v>4958</v>
      </c>
      <c r="X1066" t="s">
        <v>5198</v>
      </c>
      <c r="Y1066" t="s">
        <v>4960</v>
      </c>
      <c r="Z1066" t="s">
        <v>5196</v>
      </c>
      <c r="AA1066" t="s">
        <v>4962</v>
      </c>
    </row>
    <row r="1067" spans="1:27" x14ac:dyDescent="0.25">
      <c r="A1067" t="s">
        <v>4462</v>
      </c>
      <c r="B1067" s="8">
        <v>45957</v>
      </c>
      <c r="C1067" t="s">
        <v>354</v>
      </c>
      <c r="D1067" t="s">
        <v>1225</v>
      </c>
      <c r="E1067" t="s">
        <v>973</v>
      </c>
      <c r="F1067" t="s">
        <v>974</v>
      </c>
      <c r="G1067">
        <v>3</v>
      </c>
      <c r="H1067">
        <v>189.1</v>
      </c>
      <c r="I1067">
        <v>0</v>
      </c>
      <c r="J1067">
        <v>0</v>
      </c>
      <c r="K1067">
        <v>567.29999999999995</v>
      </c>
      <c r="L1067">
        <v>322.8</v>
      </c>
      <c r="M1067">
        <v>244.5</v>
      </c>
      <c r="N1067" t="s">
        <v>4971</v>
      </c>
      <c r="O1067" t="s">
        <v>24</v>
      </c>
      <c r="P1067" t="s">
        <v>25</v>
      </c>
      <c r="Q1067" s="9">
        <v>0.78680555555555554</v>
      </c>
      <c r="R1067" t="s">
        <v>49</v>
      </c>
      <c r="S1067" t="s">
        <v>4664</v>
      </c>
      <c r="T1067" t="s">
        <v>4636</v>
      </c>
      <c r="U1067">
        <v>182.3</v>
      </c>
      <c r="V1067" t="s">
        <v>5675</v>
      </c>
      <c r="W1067" t="s">
        <v>4958</v>
      </c>
      <c r="X1067" t="s">
        <v>5473</v>
      </c>
      <c r="Y1067" t="s">
        <v>4960</v>
      </c>
      <c r="Z1067" t="s">
        <v>5474</v>
      </c>
      <c r="AA1067" t="s">
        <v>5060</v>
      </c>
    </row>
    <row r="1068" spans="1:27" x14ac:dyDescent="0.25">
      <c r="A1068" t="s">
        <v>282</v>
      </c>
      <c r="B1068" s="8">
        <v>45956</v>
      </c>
      <c r="C1068" t="s">
        <v>283</v>
      </c>
      <c r="D1068" t="s">
        <v>284</v>
      </c>
      <c r="E1068" t="s">
        <v>285</v>
      </c>
      <c r="F1068" t="s">
        <v>286</v>
      </c>
      <c r="G1068">
        <v>5</v>
      </c>
      <c r="H1068">
        <v>76.39</v>
      </c>
      <c r="I1068">
        <v>0</v>
      </c>
      <c r="J1068">
        <v>0</v>
      </c>
      <c r="K1068">
        <v>439.24</v>
      </c>
      <c r="L1068">
        <v>271.60000000000002</v>
      </c>
      <c r="M1068">
        <v>167.64</v>
      </c>
      <c r="N1068" t="s">
        <v>23</v>
      </c>
      <c r="O1068" t="s">
        <v>24</v>
      </c>
      <c r="P1068" t="s">
        <v>25</v>
      </c>
      <c r="Q1068" s="9">
        <v>0.69861111111111107</v>
      </c>
      <c r="R1068" t="s">
        <v>27</v>
      </c>
      <c r="S1068" t="s">
        <v>4791</v>
      </c>
      <c r="T1068" t="s">
        <v>4776</v>
      </c>
      <c r="U1068">
        <v>42.16</v>
      </c>
      <c r="V1068" t="s">
        <v>5891</v>
      </c>
      <c r="W1068" t="s">
        <v>4958</v>
      </c>
      <c r="X1068" t="s">
        <v>5732</v>
      </c>
      <c r="Y1068" t="s">
        <v>5011</v>
      </c>
      <c r="Z1068" t="s">
        <v>5112</v>
      </c>
      <c r="AA1068" t="s">
        <v>4962</v>
      </c>
    </row>
    <row r="1069" spans="1:27" x14ac:dyDescent="0.25">
      <c r="A1069" t="s">
        <v>1514</v>
      </c>
      <c r="B1069" s="8">
        <v>45956</v>
      </c>
      <c r="C1069" t="s">
        <v>876</v>
      </c>
      <c r="D1069" t="s">
        <v>432</v>
      </c>
      <c r="E1069" t="s">
        <v>523</v>
      </c>
      <c r="F1069" t="s">
        <v>524</v>
      </c>
      <c r="G1069">
        <v>4</v>
      </c>
      <c r="H1069">
        <v>321.08</v>
      </c>
      <c r="I1069">
        <v>10</v>
      </c>
      <c r="J1069">
        <v>128.43</v>
      </c>
      <c r="K1069">
        <v>1329.27</v>
      </c>
      <c r="L1069">
        <v>1005.68</v>
      </c>
      <c r="M1069">
        <v>323.58999999999997</v>
      </c>
      <c r="N1069" t="s">
        <v>133</v>
      </c>
      <c r="O1069" t="s">
        <v>24</v>
      </c>
      <c r="P1069" t="s">
        <v>55</v>
      </c>
      <c r="Q1069" s="9">
        <v>0.4201388888888889</v>
      </c>
      <c r="R1069" t="s">
        <v>27</v>
      </c>
      <c r="S1069" t="s">
        <v>4841</v>
      </c>
      <c r="T1069" t="s">
        <v>4828</v>
      </c>
      <c r="U1069">
        <v>305.67</v>
      </c>
      <c r="V1069" t="s">
        <v>5745</v>
      </c>
      <c r="W1069" t="s">
        <v>4958</v>
      </c>
      <c r="X1069" t="s">
        <v>5238</v>
      </c>
      <c r="Y1069" t="s">
        <v>4960</v>
      </c>
      <c r="Z1069" t="s">
        <v>5239</v>
      </c>
      <c r="AA1069" t="s">
        <v>5060</v>
      </c>
    </row>
    <row r="1070" spans="1:27" x14ac:dyDescent="0.25">
      <c r="A1070" t="s">
        <v>1576</v>
      </c>
      <c r="B1070" s="8">
        <v>45956</v>
      </c>
      <c r="C1070" t="s">
        <v>1577</v>
      </c>
      <c r="D1070" t="s">
        <v>1096</v>
      </c>
      <c r="E1070" t="s">
        <v>950</v>
      </c>
      <c r="F1070" t="s">
        <v>260</v>
      </c>
      <c r="G1070">
        <v>3</v>
      </c>
      <c r="H1070">
        <v>426.75</v>
      </c>
      <c r="I1070">
        <v>0</v>
      </c>
      <c r="J1070">
        <v>0</v>
      </c>
      <c r="K1070">
        <v>1472.29</v>
      </c>
      <c r="L1070">
        <v>1045.23</v>
      </c>
      <c r="M1070">
        <v>427.06</v>
      </c>
      <c r="N1070" t="s">
        <v>133</v>
      </c>
      <c r="O1070" t="s">
        <v>24</v>
      </c>
      <c r="P1070" t="s">
        <v>55</v>
      </c>
      <c r="Q1070" s="9">
        <v>0.71944444444444444</v>
      </c>
      <c r="R1070" t="s">
        <v>27</v>
      </c>
      <c r="S1070" t="s">
        <v>4869</v>
      </c>
      <c r="T1070" t="s">
        <v>4864</v>
      </c>
      <c r="U1070">
        <v>405.1</v>
      </c>
      <c r="V1070" t="s">
        <v>5662</v>
      </c>
      <c r="W1070" t="s">
        <v>4958</v>
      </c>
      <c r="X1070" t="s">
        <v>5583</v>
      </c>
      <c r="Y1070" t="s">
        <v>4966</v>
      </c>
      <c r="Z1070" t="s">
        <v>5049</v>
      </c>
      <c r="AA1070" t="s">
        <v>4962</v>
      </c>
    </row>
    <row r="1071" spans="1:27" x14ac:dyDescent="0.25">
      <c r="A1071" t="s">
        <v>1670</v>
      </c>
      <c r="B1071" s="8">
        <v>45956</v>
      </c>
      <c r="C1071" t="s">
        <v>1671</v>
      </c>
      <c r="D1071" t="s">
        <v>727</v>
      </c>
      <c r="E1071" t="s">
        <v>60</v>
      </c>
      <c r="F1071" t="s">
        <v>687</v>
      </c>
      <c r="G1071">
        <v>1</v>
      </c>
      <c r="H1071">
        <v>227</v>
      </c>
      <c r="I1071">
        <v>0</v>
      </c>
      <c r="J1071">
        <v>0</v>
      </c>
      <c r="K1071">
        <v>261.05</v>
      </c>
      <c r="L1071">
        <v>196.3</v>
      </c>
      <c r="M1071">
        <v>64.75</v>
      </c>
      <c r="N1071" t="s">
        <v>4971</v>
      </c>
      <c r="O1071" t="s">
        <v>24</v>
      </c>
      <c r="P1071" t="s">
        <v>55</v>
      </c>
      <c r="Q1071" s="9">
        <v>0.70763888888888893</v>
      </c>
      <c r="R1071" t="s">
        <v>27</v>
      </c>
      <c r="S1071" t="s">
        <v>4867</v>
      </c>
      <c r="T1071" t="s">
        <v>4864</v>
      </c>
      <c r="U1071">
        <v>227</v>
      </c>
      <c r="V1071" t="s">
        <v>5556</v>
      </c>
      <c r="W1071" t="s">
        <v>4964</v>
      </c>
      <c r="X1071" t="s">
        <v>5634</v>
      </c>
      <c r="Y1071" t="s">
        <v>4966</v>
      </c>
      <c r="Z1071" t="s">
        <v>5051</v>
      </c>
      <c r="AA1071" t="s">
        <v>4962</v>
      </c>
    </row>
    <row r="1072" spans="1:27" x14ac:dyDescent="0.25">
      <c r="A1072" t="s">
        <v>2032</v>
      </c>
      <c r="B1072" s="8">
        <v>45956</v>
      </c>
      <c r="C1072" t="s">
        <v>2033</v>
      </c>
      <c r="D1072" t="s">
        <v>432</v>
      </c>
      <c r="E1072" t="s">
        <v>612</v>
      </c>
      <c r="F1072" t="s">
        <v>2034</v>
      </c>
      <c r="G1072">
        <v>8</v>
      </c>
      <c r="H1072">
        <v>345.17</v>
      </c>
      <c r="I1072">
        <v>10</v>
      </c>
      <c r="J1072">
        <v>276.14</v>
      </c>
      <c r="K1072">
        <v>2858</v>
      </c>
      <c r="L1072">
        <v>2011.36</v>
      </c>
      <c r="M1072">
        <v>846.64</v>
      </c>
      <c r="N1072" t="s">
        <v>4971</v>
      </c>
      <c r="O1072" t="s">
        <v>24</v>
      </c>
      <c r="P1072" t="s">
        <v>25</v>
      </c>
      <c r="Q1072" s="9">
        <v>0.61805555555555558</v>
      </c>
      <c r="R1072" t="s">
        <v>27</v>
      </c>
      <c r="S1072" t="s">
        <v>4841</v>
      </c>
      <c r="T1072" t="s">
        <v>4828</v>
      </c>
      <c r="U1072">
        <v>305.67</v>
      </c>
      <c r="V1072" t="s">
        <v>5709</v>
      </c>
      <c r="W1072" t="s">
        <v>4958</v>
      </c>
      <c r="X1072" t="s">
        <v>5892</v>
      </c>
      <c r="Y1072" t="s">
        <v>4966</v>
      </c>
      <c r="Z1072" t="s">
        <v>5008</v>
      </c>
      <c r="AA1072" t="s">
        <v>4962</v>
      </c>
    </row>
    <row r="1073" spans="1:27" x14ac:dyDescent="0.25">
      <c r="A1073" t="s">
        <v>2053</v>
      </c>
      <c r="B1073" s="8">
        <v>45956</v>
      </c>
      <c r="C1073" t="s">
        <v>1496</v>
      </c>
      <c r="D1073" t="s">
        <v>509</v>
      </c>
      <c r="E1073" t="s">
        <v>778</v>
      </c>
      <c r="F1073" t="s">
        <v>779</v>
      </c>
      <c r="G1073">
        <v>5</v>
      </c>
      <c r="H1073">
        <v>329.27</v>
      </c>
      <c r="I1073">
        <v>15</v>
      </c>
      <c r="J1073">
        <v>246.95</v>
      </c>
      <c r="K1073">
        <v>1609.31</v>
      </c>
      <c r="L1073">
        <v>1268.5</v>
      </c>
      <c r="M1073">
        <v>340.81</v>
      </c>
      <c r="N1073" t="s">
        <v>4971</v>
      </c>
      <c r="O1073" t="s">
        <v>24</v>
      </c>
      <c r="P1073" t="s">
        <v>55</v>
      </c>
      <c r="Q1073" s="9">
        <v>0.46041666666666664</v>
      </c>
      <c r="R1073" t="s">
        <v>27</v>
      </c>
      <c r="S1073" t="s">
        <v>4875</v>
      </c>
      <c r="T1073" t="s">
        <v>4864</v>
      </c>
      <c r="U1073">
        <v>291.93</v>
      </c>
      <c r="V1073" t="s">
        <v>5123</v>
      </c>
      <c r="W1073" t="s">
        <v>4958</v>
      </c>
      <c r="X1073" t="s">
        <v>4996</v>
      </c>
      <c r="Y1073" t="s">
        <v>4960</v>
      </c>
      <c r="Z1073" t="s">
        <v>5432</v>
      </c>
      <c r="AA1073" t="s">
        <v>5060</v>
      </c>
    </row>
    <row r="1074" spans="1:27" x14ac:dyDescent="0.25">
      <c r="A1074" t="s">
        <v>2274</v>
      </c>
      <c r="B1074" s="8">
        <v>45956</v>
      </c>
      <c r="C1074" t="s">
        <v>2103</v>
      </c>
      <c r="D1074" t="s">
        <v>349</v>
      </c>
      <c r="E1074" t="s">
        <v>576</v>
      </c>
      <c r="F1074" t="s">
        <v>1151</v>
      </c>
      <c r="G1074">
        <v>6</v>
      </c>
      <c r="H1074">
        <v>449.18</v>
      </c>
      <c r="I1074">
        <v>0</v>
      </c>
      <c r="J1074">
        <v>0</v>
      </c>
      <c r="K1074">
        <v>3099.34</v>
      </c>
      <c r="L1074">
        <v>1953.66</v>
      </c>
      <c r="M1074">
        <v>1145.68</v>
      </c>
      <c r="N1074" t="s">
        <v>133</v>
      </c>
      <c r="O1074" t="s">
        <v>24</v>
      </c>
      <c r="P1074" t="s">
        <v>55</v>
      </c>
      <c r="Q1074" s="9">
        <v>0.8208333333333333</v>
      </c>
      <c r="R1074" t="s">
        <v>27</v>
      </c>
      <c r="S1074" t="s">
        <v>4789</v>
      </c>
      <c r="T1074" t="s">
        <v>4776</v>
      </c>
      <c r="U1074">
        <v>298.81</v>
      </c>
      <c r="V1074" t="s">
        <v>5064</v>
      </c>
      <c r="W1074" t="s">
        <v>4958</v>
      </c>
      <c r="X1074" t="s">
        <v>5490</v>
      </c>
      <c r="Y1074" t="s">
        <v>4960</v>
      </c>
      <c r="Z1074" t="s">
        <v>5220</v>
      </c>
      <c r="AA1074" t="s">
        <v>5060</v>
      </c>
    </row>
    <row r="1075" spans="1:27" x14ac:dyDescent="0.25">
      <c r="A1075" t="s">
        <v>2339</v>
      </c>
      <c r="B1075" s="8">
        <v>45956</v>
      </c>
      <c r="C1075" t="s">
        <v>307</v>
      </c>
      <c r="D1075" t="s">
        <v>493</v>
      </c>
      <c r="E1075" t="s">
        <v>808</v>
      </c>
      <c r="F1075" t="s">
        <v>381</v>
      </c>
      <c r="G1075">
        <v>7</v>
      </c>
      <c r="H1075">
        <v>260.82</v>
      </c>
      <c r="I1075">
        <v>20</v>
      </c>
      <c r="J1075">
        <v>365.15</v>
      </c>
      <c r="K1075">
        <v>1679.68</v>
      </c>
      <c r="L1075">
        <v>1338.4</v>
      </c>
      <c r="M1075">
        <v>341.28</v>
      </c>
      <c r="N1075" t="s">
        <v>40</v>
      </c>
      <c r="O1075" t="s">
        <v>24</v>
      </c>
      <c r="P1075" t="s">
        <v>55</v>
      </c>
      <c r="Q1075" s="9">
        <v>0.48749999999999999</v>
      </c>
      <c r="R1075" t="s">
        <v>27</v>
      </c>
      <c r="S1075" t="s">
        <v>4688</v>
      </c>
      <c r="T1075" t="s">
        <v>4672</v>
      </c>
      <c r="U1075">
        <v>232.58</v>
      </c>
      <c r="V1075" t="s">
        <v>5035</v>
      </c>
      <c r="W1075" t="s">
        <v>4958</v>
      </c>
      <c r="X1075" t="s">
        <v>5075</v>
      </c>
      <c r="Y1075" t="s">
        <v>4960</v>
      </c>
      <c r="Z1075" t="s">
        <v>5703</v>
      </c>
      <c r="AA1075" t="s">
        <v>4962</v>
      </c>
    </row>
    <row r="1076" spans="1:27" x14ac:dyDescent="0.25">
      <c r="A1076" t="s">
        <v>2759</v>
      </c>
      <c r="B1076" s="8">
        <v>45956</v>
      </c>
      <c r="C1076" t="s">
        <v>1558</v>
      </c>
      <c r="D1076" t="s">
        <v>503</v>
      </c>
      <c r="E1076" t="s">
        <v>102</v>
      </c>
      <c r="F1076" t="s">
        <v>103</v>
      </c>
      <c r="G1076">
        <v>1</v>
      </c>
      <c r="H1076">
        <v>503.36</v>
      </c>
      <c r="I1076">
        <v>15</v>
      </c>
      <c r="J1076">
        <v>75.5</v>
      </c>
      <c r="K1076">
        <v>492.04</v>
      </c>
      <c r="L1076">
        <v>389.8</v>
      </c>
      <c r="M1076">
        <v>102.24</v>
      </c>
      <c r="N1076" t="s">
        <v>47</v>
      </c>
      <c r="O1076" t="s">
        <v>24</v>
      </c>
      <c r="P1076" t="s">
        <v>25</v>
      </c>
      <c r="Q1076" s="9">
        <v>0.83611111111111114</v>
      </c>
      <c r="R1076" t="s">
        <v>27</v>
      </c>
      <c r="S1076" t="s">
        <v>4727</v>
      </c>
      <c r="T1076" t="s">
        <v>4703</v>
      </c>
      <c r="U1076">
        <v>503.36</v>
      </c>
      <c r="V1076" t="s">
        <v>5889</v>
      </c>
      <c r="W1076" t="s">
        <v>4968</v>
      </c>
      <c r="X1076" t="s">
        <v>5510</v>
      </c>
      <c r="Y1076" t="s">
        <v>4966</v>
      </c>
      <c r="Z1076" t="s">
        <v>5511</v>
      </c>
      <c r="AA1076" t="s">
        <v>4962</v>
      </c>
    </row>
    <row r="1077" spans="1:27" x14ac:dyDescent="0.25">
      <c r="A1077" t="s">
        <v>3072</v>
      </c>
      <c r="B1077" s="8">
        <v>45956</v>
      </c>
      <c r="C1077" t="s">
        <v>3073</v>
      </c>
      <c r="D1077" t="s">
        <v>52</v>
      </c>
      <c r="E1077" t="s">
        <v>114</v>
      </c>
      <c r="F1077" t="s">
        <v>115</v>
      </c>
      <c r="G1077">
        <v>3</v>
      </c>
      <c r="H1077">
        <v>313.47000000000003</v>
      </c>
      <c r="I1077">
        <v>15</v>
      </c>
      <c r="J1077">
        <v>141.06</v>
      </c>
      <c r="K1077">
        <v>919.25</v>
      </c>
      <c r="L1077">
        <v>738.36</v>
      </c>
      <c r="M1077">
        <v>180.89</v>
      </c>
      <c r="N1077" t="s">
        <v>47</v>
      </c>
      <c r="O1077" t="s">
        <v>24</v>
      </c>
      <c r="P1077" t="s">
        <v>25</v>
      </c>
      <c r="Q1077" s="9">
        <v>0.65347222222222223</v>
      </c>
      <c r="R1077" t="s">
        <v>27</v>
      </c>
      <c r="S1077" t="s">
        <v>4701</v>
      </c>
      <c r="T1077" t="s">
        <v>4672</v>
      </c>
      <c r="U1077">
        <v>313.47000000000003</v>
      </c>
      <c r="V1077" t="s">
        <v>5893</v>
      </c>
      <c r="W1077" t="s">
        <v>4964</v>
      </c>
      <c r="X1077" t="s">
        <v>5523</v>
      </c>
      <c r="Y1077" t="s">
        <v>4966</v>
      </c>
      <c r="Z1077" t="s">
        <v>5524</v>
      </c>
      <c r="AA1077" t="s">
        <v>4962</v>
      </c>
    </row>
    <row r="1078" spans="1:27" x14ac:dyDescent="0.25">
      <c r="A1078" t="s">
        <v>3143</v>
      </c>
      <c r="B1078" s="8">
        <v>45956</v>
      </c>
      <c r="C1078" t="s">
        <v>3068</v>
      </c>
      <c r="D1078" t="s">
        <v>290</v>
      </c>
      <c r="E1078" t="s">
        <v>1347</v>
      </c>
      <c r="F1078" t="s">
        <v>1313</v>
      </c>
      <c r="G1078">
        <v>4</v>
      </c>
      <c r="H1078">
        <v>211.08</v>
      </c>
      <c r="I1078">
        <v>0</v>
      </c>
      <c r="J1078">
        <v>0</v>
      </c>
      <c r="K1078">
        <v>970.97</v>
      </c>
      <c r="L1078">
        <v>622.6</v>
      </c>
      <c r="M1078">
        <v>348.37</v>
      </c>
      <c r="N1078" t="s">
        <v>40</v>
      </c>
      <c r="O1078" t="s">
        <v>24</v>
      </c>
      <c r="P1078" t="s">
        <v>33</v>
      </c>
      <c r="Q1078" s="9">
        <v>0.83888888888888891</v>
      </c>
      <c r="R1078" t="s">
        <v>27</v>
      </c>
      <c r="S1078" t="s">
        <v>4939</v>
      </c>
      <c r="T1078" t="s">
        <v>4930</v>
      </c>
      <c r="U1078">
        <v>210.36</v>
      </c>
      <c r="V1078" t="s">
        <v>5568</v>
      </c>
      <c r="W1078" t="s">
        <v>4958</v>
      </c>
      <c r="X1078" t="s">
        <v>4976</v>
      </c>
      <c r="Y1078" t="s">
        <v>4977</v>
      </c>
      <c r="Z1078" t="s">
        <v>5089</v>
      </c>
      <c r="AA1078" t="s">
        <v>4962</v>
      </c>
    </row>
    <row r="1079" spans="1:27" x14ac:dyDescent="0.25">
      <c r="A1079" t="s">
        <v>3165</v>
      </c>
      <c r="B1079" s="8">
        <v>45956</v>
      </c>
      <c r="C1079" t="s">
        <v>2662</v>
      </c>
      <c r="D1079" t="s">
        <v>130</v>
      </c>
      <c r="E1079" t="s">
        <v>90</v>
      </c>
      <c r="F1079" t="s">
        <v>91</v>
      </c>
      <c r="G1079">
        <v>5</v>
      </c>
      <c r="H1079">
        <v>411.28</v>
      </c>
      <c r="I1079">
        <v>0</v>
      </c>
      <c r="J1079">
        <v>0</v>
      </c>
      <c r="K1079">
        <v>2364.86</v>
      </c>
      <c r="L1079">
        <v>1465.25</v>
      </c>
      <c r="M1079">
        <v>899.61</v>
      </c>
      <c r="N1079" t="s">
        <v>47</v>
      </c>
      <c r="O1079" t="s">
        <v>24</v>
      </c>
      <c r="P1079" t="s">
        <v>25</v>
      </c>
      <c r="Q1079" s="9">
        <v>0.68680555555555556</v>
      </c>
      <c r="R1079" t="s">
        <v>27</v>
      </c>
      <c r="S1079" t="s">
        <v>4923</v>
      </c>
      <c r="T1079" t="s">
        <v>4908</v>
      </c>
      <c r="U1079">
        <v>379.12</v>
      </c>
      <c r="V1079" t="s">
        <v>5876</v>
      </c>
      <c r="W1079" t="s">
        <v>4958</v>
      </c>
      <c r="X1079" t="s">
        <v>5467</v>
      </c>
      <c r="Y1079" t="s">
        <v>4966</v>
      </c>
      <c r="Z1079" t="s">
        <v>5468</v>
      </c>
      <c r="AA1079" t="s">
        <v>4962</v>
      </c>
    </row>
    <row r="1080" spans="1:27" x14ac:dyDescent="0.25">
      <c r="A1080" t="s">
        <v>3292</v>
      </c>
      <c r="B1080" s="8">
        <v>45956</v>
      </c>
      <c r="C1080" t="s">
        <v>2069</v>
      </c>
      <c r="D1080" t="s">
        <v>470</v>
      </c>
      <c r="E1080" t="s">
        <v>31</v>
      </c>
      <c r="F1080" t="s">
        <v>32</v>
      </c>
      <c r="G1080">
        <v>4</v>
      </c>
      <c r="H1080">
        <v>589.75</v>
      </c>
      <c r="I1080">
        <v>0</v>
      </c>
      <c r="J1080">
        <v>0</v>
      </c>
      <c r="K1080">
        <v>2712.85</v>
      </c>
      <c r="L1080">
        <v>1374.6</v>
      </c>
      <c r="M1080">
        <v>1338.25</v>
      </c>
      <c r="N1080" t="s">
        <v>133</v>
      </c>
      <c r="O1080" t="s">
        <v>24</v>
      </c>
      <c r="P1080" t="s">
        <v>55</v>
      </c>
      <c r="Q1080" s="9">
        <v>0.64375000000000004</v>
      </c>
      <c r="R1080" t="s">
        <v>27</v>
      </c>
      <c r="S1080" t="s">
        <v>4646</v>
      </c>
      <c r="T1080" t="s">
        <v>4636</v>
      </c>
      <c r="U1080">
        <v>589.75</v>
      </c>
      <c r="V1080" t="s">
        <v>5711</v>
      </c>
      <c r="W1080" t="s">
        <v>4968</v>
      </c>
      <c r="X1080" t="s">
        <v>5187</v>
      </c>
      <c r="Y1080" t="s">
        <v>5007</v>
      </c>
      <c r="Z1080" t="s">
        <v>5188</v>
      </c>
      <c r="AA1080" t="s">
        <v>4962</v>
      </c>
    </row>
    <row r="1081" spans="1:27" x14ac:dyDescent="0.25">
      <c r="A1081" t="s">
        <v>3818</v>
      </c>
      <c r="B1081" s="8">
        <v>45956</v>
      </c>
      <c r="C1081" t="s">
        <v>3819</v>
      </c>
      <c r="D1081" t="s">
        <v>37</v>
      </c>
      <c r="E1081" t="s">
        <v>488</v>
      </c>
      <c r="F1081" t="s">
        <v>489</v>
      </c>
      <c r="G1081">
        <v>3</v>
      </c>
      <c r="H1081">
        <v>234.86</v>
      </c>
      <c r="I1081">
        <v>5</v>
      </c>
      <c r="J1081">
        <v>35.229999999999997</v>
      </c>
      <c r="K1081">
        <v>769.75</v>
      </c>
      <c r="L1081">
        <v>639.69000000000005</v>
      </c>
      <c r="M1081">
        <v>130.06</v>
      </c>
      <c r="N1081" t="s">
        <v>133</v>
      </c>
      <c r="O1081" t="s">
        <v>24</v>
      </c>
      <c r="P1081" t="s">
        <v>25</v>
      </c>
      <c r="Q1081" s="9">
        <v>0.64097222222222228</v>
      </c>
      <c r="R1081" t="s">
        <v>27</v>
      </c>
      <c r="S1081" t="s">
        <v>4893</v>
      </c>
      <c r="T1081" t="s">
        <v>4887</v>
      </c>
      <c r="U1081">
        <v>234.86</v>
      </c>
      <c r="V1081" t="s">
        <v>5894</v>
      </c>
      <c r="W1081" t="s">
        <v>4964</v>
      </c>
      <c r="X1081" t="s">
        <v>5338</v>
      </c>
      <c r="Y1081" t="s">
        <v>5011</v>
      </c>
      <c r="Z1081" t="s">
        <v>5339</v>
      </c>
      <c r="AA1081" t="s">
        <v>4962</v>
      </c>
    </row>
    <row r="1082" spans="1:27" x14ac:dyDescent="0.25">
      <c r="A1082" t="s">
        <v>294</v>
      </c>
      <c r="B1082" s="8">
        <v>45955</v>
      </c>
      <c r="C1082" t="s">
        <v>295</v>
      </c>
      <c r="D1082" t="s">
        <v>296</v>
      </c>
      <c r="E1082" t="s">
        <v>297</v>
      </c>
      <c r="F1082" t="s">
        <v>298</v>
      </c>
      <c r="G1082">
        <v>6</v>
      </c>
      <c r="H1082">
        <v>558.82000000000005</v>
      </c>
      <c r="I1082">
        <v>15</v>
      </c>
      <c r="J1082">
        <v>502.94</v>
      </c>
      <c r="K1082">
        <v>3277.48</v>
      </c>
      <c r="L1082">
        <v>2179.7399999999998</v>
      </c>
      <c r="M1082">
        <v>1097.74</v>
      </c>
      <c r="N1082" t="s">
        <v>47</v>
      </c>
      <c r="O1082" t="s">
        <v>24</v>
      </c>
      <c r="P1082" t="s">
        <v>55</v>
      </c>
      <c r="Q1082" s="9">
        <v>0.59722222222222221</v>
      </c>
      <c r="R1082" t="s">
        <v>27</v>
      </c>
      <c r="S1082" t="s">
        <v>4780</v>
      </c>
      <c r="T1082" t="s">
        <v>4776</v>
      </c>
      <c r="U1082">
        <v>507.5</v>
      </c>
      <c r="V1082" t="s">
        <v>5795</v>
      </c>
      <c r="W1082" t="s">
        <v>4958</v>
      </c>
      <c r="X1082" t="s">
        <v>5327</v>
      </c>
      <c r="Y1082" t="s">
        <v>4966</v>
      </c>
      <c r="Z1082" t="s">
        <v>5084</v>
      </c>
      <c r="AA1082" t="s">
        <v>4962</v>
      </c>
    </row>
    <row r="1083" spans="1:27" x14ac:dyDescent="0.25">
      <c r="A1083" t="s">
        <v>828</v>
      </c>
      <c r="B1083" s="8">
        <v>45955</v>
      </c>
      <c r="C1083" t="s">
        <v>829</v>
      </c>
      <c r="D1083" t="s">
        <v>59</v>
      </c>
      <c r="E1083" t="s">
        <v>830</v>
      </c>
      <c r="F1083" t="s">
        <v>831</v>
      </c>
      <c r="G1083">
        <v>1</v>
      </c>
      <c r="H1083">
        <v>342.46</v>
      </c>
      <c r="I1083">
        <v>20</v>
      </c>
      <c r="J1083">
        <v>68.489999999999995</v>
      </c>
      <c r="K1083">
        <v>315.07</v>
      </c>
      <c r="L1083">
        <v>271.77999999999997</v>
      </c>
      <c r="M1083">
        <v>43.29</v>
      </c>
      <c r="N1083" t="s">
        <v>23</v>
      </c>
      <c r="O1083" t="s">
        <v>24</v>
      </c>
      <c r="P1083" t="s">
        <v>25</v>
      </c>
      <c r="Q1083" s="9">
        <v>0.62291666666666667</v>
      </c>
      <c r="R1083" t="s">
        <v>27</v>
      </c>
      <c r="S1083" t="s">
        <v>4721</v>
      </c>
      <c r="T1083" t="s">
        <v>4703</v>
      </c>
      <c r="U1083">
        <v>342.46</v>
      </c>
      <c r="V1083" t="s">
        <v>5895</v>
      </c>
      <c r="W1083" t="s">
        <v>4964</v>
      </c>
      <c r="X1083" t="s">
        <v>5402</v>
      </c>
      <c r="Y1083" t="s">
        <v>4977</v>
      </c>
      <c r="Z1083" t="s">
        <v>5403</v>
      </c>
      <c r="AA1083" t="s">
        <v>4962</v>
      </c>
    </row>
    <row r="1084" spans="1:27" x14ac:dyDescent="0.25">
      <c r="A1084" t="s">
        <v>1246</v>
      </c>
      <c r="B1084" s="8">
        <v>45955</v>
      </c>
      <c r="C1084" t="s">
        <v>29</v>
      </c>
      <c r="D1084" t="s">
        <v>44</v>
      </c>
      <c r="E1084" t="s">
        <v>1247</v>
      </c>
      <c r="F1084" t="s">
        <v>1248</v>
      </c>
      <c r="G1084">
        <v>1</v>
      </c>
      <c r="H1084">
        <v>398.25</v>
      </c>
      <c r="I1084">
        <v>5</v>
      </c>
      <c r="J1084">
        <v>19.91</v>
      </c>
      <c r="K1084">
        <v>435.09</v>
      </c>
      <c r="L1084">
        <v>236.54</v>
      </c>
      <c r="M1084">
        <v>198.55</v>
      </c>
      <c r="N1084" t="s">
        <v>47</v>
      </c>
      <c r="O1084" t="s">
        <v>24</v>
      </c>
      <c r="P1084" t="s">
        <v>25</v>
      </c>
      <c r="Q1084" s="9">
        <v>0.61944444444444446</v>
      </c>
      <c r="R1084" t="s">
        <v>27</v>
      </c>
      <c r="S1084" t="s">
        <v>4650</v>
      </c>
      <c r="T1084" t="s">
        <v>4636</v>
      </c>
      <c r="U1084">
        <v>398.25</v>
      </c>
      <c r="V1084" t="s">
        <v>5139</v>
      </c>
      <c r="W1084" t="s">
        <v>4964</v>
      </c>
      <c r="X1084" t="s">
        <v>5439</v>
      </c>
      <c r="Y1084" t="s">
        <v>4966</v>
      </c>
      <c r="Z1084" t="s">
        <v>5336</v>
      </c>
      <c r="AA1084" t="s">
        <v>4962</v>
      </c>
    </row>
    <row r="1085" spans="1:27" x14ac:dyDescent="0.25">
      <c r="A1085" t="s">
        <v>1563</v>
      </c>
      <c r="B1085" s="8">
        <v>45955</v>
      </c>
      <c r="C1085" t="s">
        <v>1564</v>
      </c>
      <c r="D1085" t="s">
        <v>686</v>
      </c>
      <c r="E1085" t="s">
        <v>1476</v>
      </c>
      <c r="F1085" t="s">
        <v>239</v>
      </c>
      <c r="G1085">
        <v>7</v>
      </c>
      <c r="H1085">
        <v>496.85</v>
      </c>
      <c r="I1085">
        <v>5</v>
      </c>
      <c r="J1085">
        <v>173.9</v>
      </c>
      <c r="K1085">
        <v>3799.66</v>
      </c>
      <c r="L1085">
        <v>2710.12</v>
      </c>
      <c r="M1085">
        <v>1089.54</v>
      </c>
      <c r="N1085" t="s">
        <v>68</v>
      </c>
      <c r="O1085" t="s">
        <v>24</v>
      </c>
      <c r="P1085" t="s">
        <v>25</v>
      </c>
      <c r="Q1085" s="9">
        <v>0.5756944444444444</v>
      </c>
      <c r="R1085" t="s">
        <v>27</v>
      </c>
      <c r="S1085" t="s">
        <v>4857</v>
      </c>
      <c r="T1085" t="s">
        <v>4847</v>
      </c>
      <c r="U1085">
        <v>451.89</v>
      </c>
      <c r="V1085" t="s">
        <v>5237</v>
      </c>
      <c r="W1085" t="s">
        <v>4958</v>
      </c>
      <c r="X1085" t="s">
        <v>5015</v>
      </c>
      <c r="Y1085" t="s">
        <v>4966</v>
      </c>
      <c r="Z1085" t="s">
        <v>5025</v>
      </c>
      <c r="AA1085" t="s">
        <v>4992</v>
      </c>
    </row>
    <row r="1086" spans="1:27" x14ac:dyDescent="0.25">
      <c r="A1086" t="s">
        <v>1571</v>
      </c>
      <c r="B1086" s="8">
        <v>45955</v>
      </c>
      <c r="C1086" t="s">
        <v>1572</v>
      </c>
      <c r="D1086" t="s">
        <v>214</v>
      </c>
      <c r="E1086" t="s">
        <v>1573</v>
      </c>
      <c r="F1086" t="s">
        <v>1574</v>
      </c>
      <c r="G1086">
        <v>4</v>
      </c>
      <c r="H1086">
        <v>147.97</v>
      </c>
      <c r="I1086">
        <v>0</v>
      </c>
      <c r="J1086">
        <v>0</v>
      </c>
      <c r="K1086">
        <v>680.66</v>
      </c>
      <c r="L1086">
        <v>451.2</v>
      </c>
      <c r="M1086">
        <v>229.46</v>
      </c>
      <c r="N1086" t="s">
        <v>40</v>
      </c>
      <c r="O1086" t="s">
        <v>24</v>
      </c>
      <c r="P1086" t="s">
        <v>55</v>
      </c>
      <c r="Q1086" s="9">
        <v>0.72847222222222219</v>
      </c>
      <c r="R1086" t="s">
        <v>27</v>
      </c>
      <c r="S1086" t="s">
        <v>4764</v>
      </c>
      <c r="T1086" t="s">
        <v>4752</v>
      </c>
      <c r="U1086">
        <v>147.97</v>
      </c>
      <c r="V1086" t="s">
        <v>5896</v>
      </c>
      <c r="W1086" t="s">
        <v>4968</v>
      </c>
      <c r="Y1086" t="s">
        <v>4970</v>
      </c>
      <c r="Z1086" t="s">
        <v>5897</v>
      </c>
      <c r="AA1086" t="s">
        <v>5163</v>
      </c>
    </row>
    <row r="1087" spans="1:27" x14ac:dyDescent="0.25">
      <c r="A1087" t="s">
        <v>1717</v>
      </c>
      <c r="B1087" s="8">
        <v>45955</v>
      </c>
      <c r="C1087" t="s">
        <v>43</v>
      </c>
      <c r="D1087" t="s">
        <v>905</v>
      </c>
      <c r="E1087" t="s">
        <v>131</v>
      </c>
      <c r="F1087" t="s">
        <v>1718</v>
      </c>
      <c r="G1087">
        <v>3</v>
      </c>
      <c r="H1087">
        <v>464.41</v>
      </c>
      <c r="I1087">
        <v>0</v>
      </c>
      <c r="J1087">
        <v>0</v>
      </c>
      <c r="K1087">
        <v>1602.21</v>
      </c>
      <c r="L1087">
        <v>1193.07</v>
      </c>
      <c r="M1087">
        <v>409.14</v>
      </c>
      <c r="N1087" t="s">
        <v>68</v>
      </c>
      <c r="O1087" t="s">
        <v>24</v>
      </c>
      <c r="P1087" t="s">
        <v>25</v>
      </c>
      <c r="Q1087" s="9">
        <v>0.83819444444444446</v>
      </c>
      <c r="R1087" t="s">
        <v>27</v>
      </c>
      <c r="S1087" t="s">
        <v>4686</v>
      </c>
      <c r="T1087" t="s">
        <v>4672</v>
      </c>
      <c r="U1087">
        <v>464.41</v>
      </c>
      <c r="V1087" t="s">
        <v>5898</v>
      </c>
      <c r="W1087" t="s">
        <v>4968</v>
      </c>
      <c r="X1087" t="s">
        <v>5899</v>
      </c>
      <c r="Y1087" t="s">
        <v>4966</v>
      </c>
      <c r="Z1087" t="s">
        <v>5076</v>
      </c>
      <c r="AA1087" t="s">
        <v>5060</v>
      </c>
    </row>
    <row r="1088" spans="1:27" x14ac:dyDescent="0.25">
      <c r="A1088" t="s">
        <v>1923</v>
      </c>
      <c r="B1088" s="8">
        <v>45955</v>
      </c>
      <c r="C1088" t="s">
        <v>693</v>
      </c>
      <c r="D1088" t="s">
        <v>52</v>
      </c>
      <c r="E1088" t="s">
        <v>478</v>
      </c>
      <c r="F1088" t="s">
        <v>479</v>
      </c>
      <c r="G1088">
        <v>5</v>
      </c>
      <c r="H1088">
        <v>313.47000000000003</v>
      </c>
      <c r="I1088">
        <v>0</v>
      </c>
      <c r="J1088">
        <v>0</v>
      </c>
      <c r="K1088">
        <v>1802.45</v>
      </c>
      <c r="L1088">
        <v>1230.5999999999999</v>
      </c>
      <c r="M1088">
        <v>571.85</v>
      </c>
      <c r="N1088" t="s">
        <v>47</v>
      </c>
      <c r="O1088" t="s">
        <v>24</v>
      </c>
      <c r="P1088" t="s">
        <v>25</v>
      </c>
      <c r="Q1088" s="9">
        <v>0.4201388888888889</v>
      </c>
      <c r="R1088" t="s">
        <v>27</v>
      </c>
      <c r="S1088" t="s">
        <v>4701</v>
      </c>
      <c r="T1088" t="s">
        <v>4672</v>
      </c>
      <c r="U1088">
        <v>313.47000000000003</v>
      </c>
      <c r="V1088" t="s">
        <v>5843</v>
      </c>
      <c r="W1088" t="s">
        <v>4968</v>
      </c>
      <c r="X1088" t="s">
        <v>5251</v>
      </c>
      <c r="Y1088" t="s">
        <v>4960</v>
      </c>
      <c r="Z1088" t="s">
        <v>5252</v>
      </c>
      <c r="AA1088" t="s">
        <v>5060</v>
      </c>
    </row>
    <row r="1089" spans="1:27" x14ac:dyDescent="0.25">
      <c r="A1089" t="s">
        <v>2157</v>
      </c>
      <c r="B1089" s="8">
        <v>45955</v>
      </c>
      <c r="C1089" t="s">
        <v>1551</v>
      </c>
      <c r="D1089" t="s">
        <v>2158</v>
      </c>
      <c r="E1089" t="s">
        <v>1309</v>
      </c>
      <c r="F1089" t="s">
        <v>974</v>
      </c>
      <c r="G1089">
        <v>8</v>
      </c>
      <c r="H1089">
        <v>91.78</v>
      </c>
      <c r="I1089">
        <v>15</v>
      </c>
      <c r="J1089">
        <v>110.14</v>
      </c>
      <c r="K1089">
        <v>717.71</v>
      </c>
      <c r="L1089">
        <v>565.6</v>
      </c>
      <c r="M1089">
        <v>152.11000000000001</v>
      </c>
      <c r="N1089" t="s">
        <v>68</v>
      </c>
      <c r="O1089" t="s">
        <v>24</v>
      </c>
      <c r="P1089" t="s">
        <v>25</v>
      </c>
      <c r="Q1089" s="9">
        <v>0.4597222222222222</v>
      </c>
      <c r="R1089" t="s">
        <v>27</v>
      </c>
      <c r="S1089" t="s">
        <v>4929</v>
      </c>
      <c r="T1089" t="s">
        <v>4930</v>
      </c>
      <c r="U1089">
        <v>91.61</v>
      </c>
      <c r="V1089" t="s">
        <v>5291</v>
      </c>
      <c r="W1089" t="s">
        <v>4958</v>
      </c>
      <c r="X1089" t="s">
        <v>5473</v>
      </c>
      <c r="Y1089" t="s">
        <v>4960</v>
      </c>
      <c r="Z1089" t="s">
        <v>5212</v>
      </c>
      <c r="AA1089" t="s">
        <v>4962</v>
      </c>
    </row>
    <row r="1090" spans="1:27" x14ac:dyDescent="0.25">
      <c r="A1090" t="s">
        <v>2238</v>
      </c>
      <c r="B1090" s="8">
        <v>45955</v>
      </c>
      <c r="C1090" t="s">
        <v>2115</v>
      </c>
      <c r="D1090" t="s">
        <v>405</v>
      </c>
      <c r="E1090" t="s">
        <v>243</v>
      </c>
      <c r="F1090" t="s">
        <v>239</v>
      </c>
      <c r="G1090">
        <v>8</v>
      </c>
      <c r="H1090">
        <v>486.77</v>
      </c>
      <c r="I1090">
        <v>20</v>
      </c>
      <c r="J1090">
        <v>778.83</v>
      </c>
      <c r="K1090">
        <v>3582.63</v>
      </c>
      <c r="L1090">
        <v>2032.4</v>
      </c>
      <c r="M1090">
        <v>1550.23</v>
      </c>
      <c r="N1090" t="s">
        <v>47</v>
      </c>
      <c r="O1090" t="s">
        <v>24</v>
      </c>
      <c r="P1090" t="s">
        <v>33</v>
      </c>
      <c r="Q1090" s="9">
        <v>0.41736111111111113</v>
      </c>
      <c r="R1090" t="s">
        <v>27</v>
      </c>
      <c r="S1090" t="s">
        <v>4642</v>
      </c>
      <c r="T1090" t="s">
        <v>4636</v>
      </c>
      <c r="U1090">
        <v>440.5</v>
      </c>
      <c r="V1090" t="s">
        <v>5650</v>
      </c>
      <c r="W1090" t="s">
        <v>4958</v>
      </c>
      <c r="X1090" t="s">
        <v>5015</v>
      </c>
      <c r="Y1090" t="s">
        <v>4966</v>
      </c>
      <c r="Z1090" t="s">
        <v>5046</v>
      </c>
      <c r="AA1090" t="s">
        <v>4962</v>
      </c>
    </row>
    <row r="1091" spans="1:27" x14ac:dyDescent="0.25">
      <c r="A1091" t="s">
        <v>2422</v>
      </c>
      <c r="B1091" s="8">
        <v>45955</v>
      </c>
      <c r="C1091" t="s">
        <v>1948</v>
      </c>
      <c r="D1091" t="s">
        <v>220</v>
      </c>
      <c r="E1091" t="s">
        <v>1063</v>
      </c>
      <c r="F1091" t="s">
        <v>1064</v>
      </c>
      <c r="G1091">
        <v>7</v>
      </c>
      <c r="H1091">
        <v>359.38</v>
      </c>
      <c r="I1091">
        <v>0</v>
      </c>
      <c r="J1091">
        <v>0</v>
      </c>
      <c r="K1091">
        <v>2893.01</v>
      </c>
      <c r="L1091">
        <v>1436.89</v>
      </c>
      <c r="M1091">
        <v>1456.12</v>
      </c>
      <c r="N1091" t="s">
        <v>133</v>
      </c>
      <c r="O1091" t="s">
        <v>24</v>
      </c>
      <c r="P1091" t="s">
        <v>55</v>
      </c>
      <c r="Q1091" s="9">
        <v>0.48749999999999999</v>
      </c>
      <c r="R1091" t="s">
        <v>27</v>
      </c>
      <c r="S1091" t="s">
        <v>4653</v>
      </c>
      <c r="T1091" t="s">
        <v>4636</v>
      </c>
      <c r="U1091">
        <v>332.74</v>
      </c>
      <c r="V1091" t="s">
        <v>5340</v>
      </c>
      <c r="W1091" t="s">
        <v>4958</v>
      </c>
      <c r="X1091" t="s">
        <v>5329</v>
      </c>
      <c r="Y1091" t="s">
        <v>4966</v>
      </c>
      <c r="Z1091" t="s">
        <v>5330</v>
      </c>
      <c r="AA1091" t="s">
        <v>4962</v>
      </c>
    </row>
    <row r="1092" spans="1:27" x14ac:dyDescent="0.25">
      <c r="A1092" t="s">
        <v>2532</v>
      </c>
      <c r="B1092" s="8">
        <v>45955</v>
      </c>
      <c r="C1092" t="s">
        <v>593</v>
      </c>
      <c r="D1092" t="s">
        <v>409</v>
      </c>
      <c r="E1092" t="s">
        <v>2009</v>
      </c>
      <c r="F1092" t="s">
        <v>2136</v>
      </c>
      <c r="G1092">
        <v>1</v>
      </c>
      <c r="H1092">
        <v>299.73</v>
      </c>
      <c r="I1092">
        <v>0</v>
      </c>
      <c r="J1092">
        <v>0</v>
      </c>
      <c r="K1092">
        <v>344.69</v>
      </c>
      <c r="L1092">
        <v>184.74</v>
      </c>
      <c r="M1092">
        <v>159.94999999999999</v>
      </c>
      <c r="N1092" t="s">
        <v>23</v>
      </c>
      <c r="O1092" t="s">
        <v>24</v>
      </c>
      <c r="P1092" t="s">
        <v>25</v>
      </c>
      <c r="Q1092" s="9">
        <v>0.40069444444444446</v>
      </c>
      <c r="R1092" t="s">
        <v>27</v>
      </c>
      <c r="S1092" t="s">
        <v>4635</v>
      </c>
      <c r="T1092" t="s">
        <v>4636</v>
      </c>
      <c r="U1092">
        <v>299.73</v>
      </c>
      <c r="V1092" t="s">
        <v>5900</v>
      </c>
      <c r="W1092" t="s">
        <v>4968</v>
      </c>
      <c r="X1092" t="s">
        <v>5440</v>
      </c>
      <c r="Y1092" t="s">
        <v>4960</v>
      </c>
      <c r="Z1092" t="s">
        <v>5177</v>
      </c>
      <c r="AA1092" t="s">
        <v>5060</v>
      </c>
    </row>
    <row r="1093" spans="1:27" x14ac:dyDescent="0.25">
      <c r="A1093" t="s">
        <v>2724</v>
      </c>
      <c r="B1093" s="8">
        <v>45955</v>
      </c>
      <c r="C1093" t="s">
        <v>498</v>
      </c>
      <c r="D1093" t="s">
        <v>1269</v>
      </c>
      <c r="E1093" t="s">
        <v>1744</v>
      </c>
      <c r="F1093" t="s">
        <v>1745</v>
      </c>
      <c r="G1093">
        <v>3</v>
      </c>
      <c r="H1093">
        <v>236.56</v>
      </c>
      <c r="I1093">
        <v>15</v>
      </c>
      <c r="J1093">
        <v>106.45</v>
      </c>
      <c r="K1093">
        <v>693.71</v>
      </c>
      <c r="L1093">
        <v>635.19000000000005</v>
      </c>
      <c r="M1093">
        <v>58.52</v>
      </c>
      <c r="N1093" t="s">
        <v>47</v>
      </c>
      <c r="O1093" t="s">
        <v>24</v>
      </c>
      <c r="P1093" t="s">
        <v>55</v>
      </c>
      <c r="Q1093" s="9">
        <v>0.64930555555555558</v>
      </c>
      <c r="R1093" t="s">
        <v>27</v>
      </c>
      <c r="S1093" t="s">
        <v>4880</v>
      </c>
      <c r="T1093" t="s">
        <v>4864</v>
      </c>
      <c r="U1093">
        <v>236.56</v>
      </c>
      <c r="V1093" t="s">
        <v>5484</v>
      </c>
      <c r="W1093" t="s">
        <v>4964</v>
      </c>
      <c r="X1093" t="s">
        <v>5471</v>
      </c>
      <c r="Y1093" t="s">
        <v>5018</v>
      </c>
      <c r="Z1093" t="s">
        <v>5472</v>
      </c>
      <c r="AA1093" t="s">
        <v>4992</v>
      </c>
    </row>
    <row r="1094" spans="1:27" x14ac:dyDescent="0.25">
      <c r="A1094" t="s">
        <v>3032</v>
      </c>
      <c r="B1094" s="8">
        <v>45955</v>
      </c>
      <c r="C1094" t="s">
        <v>3033</v>
      </c>
      <c r="D1094" t="s">
        <v>269</v>
      </c>
      <c r="E1094" t="s">
        <v>153</v>
      </c>
      <c r="F1094" t="s">
        <v>154</v>
      </c>
      <c r="G1094">
        <v>5</v>
      </c>
      <c r="H1094">
        <v>155.55000000000001</v>
      </c>
      <c r="I1094">
        <v>0</v>
      </c>
      <c r="J1094">
        <v>0</v>
      </c>
      <c r="K1094">
        <v>894.41</v>
      </c>
      <c r="L1094">
        <v>688.2</v>
      </c>
      <c r="M1094">
        <v>206.21</v>
      </c>
      <c r="N1094" t="s">
        <v>4971</v>
      </c>
      <c r="O1094" t="s">
        <v>24</v>
      </c>
      <c r="P1094" t="s">
        <v>25</v>
      </c>
      <c r="Q1094" s="9">
        <v>0.62222222222222223</v>
      </c>
      <c r="R1094" t="s">
        <v>27</v>
      </c>
      <c r="S1094" t="s">
        <v>4835</v>
      </c>
      <c r="T1094" t="s">
        <v>4887</v>
      </c>
      <c r="U1094">
        <v>155.55000000000001</v>
      </c>
      <c r="V1094" t="s">
        <v>5555</v>
      </c>
      <c r="W1094" t="s">
        <v>4968</v>
      </c>
      <c r="X1094" t="s">
        <v>4965</v>
      </c>
      <c r="Y1094" t="s">
        <v>4966</v>
      </c>
      <c r="Z1094" t="s">
        <v>5126</v>
      </c>
      <c r="AA1094" t="s">
        <v>4962</v>
      </c>
    </row>
    <row r="1095" spans="1:27" x14ac:dyDescent="0.25">
      <c r="A1095" t="s">
        <v>3106</v>
      </c>
      <c r="B1095" s="8">
        <v>45955</v>
      </c>
      <c r="C1095" t="s">
        <v>1179</v>
      </c>
      <c r="D1095" t="s">
        <v>1189</v>
      </c>
      <c r="E1095" t="s">
        <v>366</v>
      </c>
      <c r="F1095" t="s">
        <v>896</v>
      </c>
      <c r="G1095">
        <v>7</v>
      </c>
      <c r="H1095">
        <v>194.4</v>
      </c>
      <c r="I1095">
        <v>20</v>
      </c>
      <c r="J1095">
        <v>272.16000000000003</v>
      </c>
      <c r="K1095">
        <v>1251.94</v>
      </c>
      <c r="L1095">
        <v>1107.96</v>
      </c>
      <c r="M1095">
        <v>143.97999999999999</v>
      </c>
      <c r="N1095" t="s">
        <v>47</v>
      </c>
      <c r="O1095" t="s">
        <v>24</v>
      </c>
      <c r="P1095" t="s">
        <v>25</v>
      </c>
      <c r="Q1095" s="9">
        <v>0.76666666666666672</v>
      </c>
      <c r="R1095" t="s">
        <v>27</v>
      </c>
      <c r="S1095" t="s">
        <v>4882</v>
      </c>
      <c r="T1095" t="s">
        <v>4864</v>
      </c>
      <c r="U1095">
        <v>188.64</v>
      </c>
      <c r="V1095" t="s">
        <v>5682</v>
      </c>
      <c r="W1095" t="s">
        <v>4958</v>
      </c>
      <c r="X1095" t="s">
        <v>5577</v>
      </c>
      <c r="Y1095" t="s">
        <v>4966</v>
      </c>
      <c r="Z1095" t="s">
        <v>5334</v>
      </c>
      <c r="AA1095" t="s">
        <v>4962</v>
      </c>
    </row>
    <row r="1096" spans="1:27" x14ac:dyDescent="0.25">
      <c r="A1096" t="s">
        <v>3155</v>
      </c>
      <c r="B1096" s="8">
        <v>45955</v>
      </c>
      <c r="C1096" t="s">
        <v>477</v>
      </c>
      <c r="D1096" t="s">
        <v>539</v>
      </c>
      <c r="E1096" t="s">
        <v>259</v>
      </c>
      <c r="F1096" t="s">
        <v>260</v>
      </c>
      <c r="G1096">
        <v>6</v>
      </c>
      <c r="H1096">
        <v>283.7</v>
      </c>
      <c r="I1096">
        <v>20</v>
      </c>
      <c r="J1096">
        <v>340.44</v>
      </c>
      <c r="K1096">
        <v>1566.02</v>
      </c>
      <c r="L1096">
        <v>1263.1199999999999</v>
      </c>
      <c r="M1096">
        <v>302.89999999999998</v>
      </c>
      <c r="N1096" t="s">
        <v>133</v>
      </c>
      <c r="O1096" t="s">
        <v>24</v>
      </c>
      <c r="P1096" t="s">
        <v>25</v>
      </c>
      <c r="Q1096" s="9">
        <v>0.41805555555555557</v>
      </c>
      <c r="R1096" t="s">
        <v>27</v>
      </c>
      <c r="S1096" t="s">
        <v>4878</v>
      </c>
      <c r="T1096" t="s">
        <v>4864</v>
      </c>
      <c r="U1096">
        <v>251.73</v>
      </c>
      <c r="V1096" t="s">
        <v>5537</v>
      </c>
      <c r="W1096" t="s">
        <v>4958</v>
      </c>
      <c r="X1096" t="s">
        <v>5583</v>
      </c>
      <c r="Y1096" t="s">
        <v>4966</v>
      </c>
      <c r="Z1096" t="s">
        <v>5190</v>
      </c>
      <c r="AA1096" t="s">
        <v>5060</v>
      </c>
    </row>
    <row r="1097" spans="1:27" x14ac:dyDescent="0.25">
      <c r="A1097" t="s">
        <v>3389</v>
      </c>
      <c r="B1097" s="8">
        <v>45955</v>
      </c>
      <c r="C1097" t="s">
        <v>2271</v>
      </c>
      <c r="D1097" t="s">
        <v>543</v>
      </c>
      <c r="E1097" t="s">
        <v>1431</v>
      </c>
      <c r="F1097" t="s">
        <v>1436</v>
      </c>
      <c r="G1097">
        <v>2</v>
      </c>
      <c r="H1097">
        <v>386.17</v>
      </c>
      <c r="I1097">
        <v>0</v>
      </c>
      <c r="J1097">
        <v>0</v>
      </c>
      <c r="K1097">
        <v>888.19</v>
      </c>
      <c r="L1097">
        <v>551.34</v>
      </c>
      <c r="M1097">
        <v>336.85</v>
      </c>
      <c r="N1097" t="s">
        <v>47</v>
      </c>
      <c r="O1097" t="s">
        <v>24</v>
      </c>
      <c r="P1097" t="s">
        <v>25</v>
      </c>
      <c r="Q1097" s="9">
        <v>0.56874999999999998</v>
      </c>
      <c r="R1097" t="s">
        <v>27</v>
      </c>
      <c r="S1097" t="s">
        <v>4793</v>
      </c>
      <c r="T1097" t="s">
        <v>4776</v>
      </c>
      <c r="U1097">
        <v>386.17</v>
      </c>
      <c r="V1097" t="s">
        <v>5901</v>
      </c>
      <c r="W1097" t="s">
        <v>4964</v>
      </c>
      <c r="X1097" t="s">
        <v>5385</v>
      </c>
      <c r="Y1097" t="s">
        <v>4960</v>
      </c>
      <c r="Z1097" t="s">
        <v>5386</v>
      </c>
      <c r="AA1097" t="s">
        <v>5060</v>
      </c>
    </row>
    <row r="1098" spans="1:27" x14ac:dyDescent="0.25">
      <c r="A1098" t="s">
        <v>3579</v>
      </c>
      <c r="B1098" s="8">
        <v>45955</v>
      </c>
      <c r="C1098" t="s">
        <v>2235</v>
      </c>
      <c r="D1098" t="s">
        <v>107</v>
      </c>
      <c r="E1098" t="s">
        <v>2594</v>
      </c>
      <c r="F1098" t="s">
        <v>1191</v>
      </c>
      <c r="G1098">
        <v>6</v>
      </c>
      <c r="H1098">
        <v>66.16</v>
      </c>
      <c r="I1098">
        <v>0</v>
      </c>
      <c r="J1098">
        <v>0</v>
      </c>
      <c r="K1098">
        <v>456.5</v>
      </c>
      <c r="L1098">
        <v>288.89999999999998</v>
      </c>
      <c r="M1098">
        <v>167.6</v>
      </c>
      <c r="N1098" t="s">
        <v>133</v>
      </c>
      <c r="O1098" t="s">
        <v>24</v>
      </c>
      <c r="P1098" t="s">
        <v>55</v>
      </c>
      <c r="Q1098" s="9">
        <v>0.49930555555555556</v>
      </c>
      <c r="R1098" t="s">
        <v>27</v>
      </c>
      <c r="S1098" t="s">
        <v>4683</v>
      </c>
      <c r="T1098" t="s">
        <v>4672</v>
      </c>
      <c r="U1098">
        <v>59.92</v>
      </c>
      <c r="V1098" t="s">
        <v>5648</v>
      </c>
      <c r="W1098" t="s">
        <v>4958</v>
      </c>
      <c r="X1098" t="s">
        <v>5649</v>
      </c>
      <c r="Y1098" t="s">
        <v>5007</v>
      </c>
      <c r="Z1098" t="s">
        <v>5223</v>
      </c>
      <c r="AA1098" t="s">
        <v>5060</v>
      </c>
    </row>
    <row r="1099" spans="1:27" x14ac:dyDescent="0.25">
      <c r="A1099" t="s">
        <v>3602</v>
      </c>
      <c r="B1099" s="8">
        <v>45955</v>
      </c>
      <c r="C1099" t="s">
        <v>931</v>
      </c>
      <c r="D1099" t="s">
        <v>365</v>
      </c>
      <c r="E1099" t="s">
        <v>1289</v>
      </c>
      <c r="F1099" t="s">
        <v>662</v>
      </c>
      <c r="G1099">
        <v>4</v>
      </c>
      <c r="H1099">
        <v>514.83000000000004</v>
      </c>
      <c r="I1099">
        <v>15</v>
      </c>
      <c r="J1099">
        <v>308.89999999999998</v>
      </c>
      <c r="K1099">
        <v>2012.98</v>
      </c>
      <c r="L1099">
        <v>1547.56</v>
      </c>
      <c r="M1099">
        <v>465.42</v>
      </c>
      <c r="N1099" t="s">
        <v>23</v>
      </c>
      <c r="O1099" t="s">
        <v>24</v>
      </c>
      <c r="P1099" t="s">
        <v>55</v>
      </c>
      <c r="Q1099" s="9">
        <v>0.7270833333333333</v>
      </c>
      <c r="R1099" t="s">
        <v>27</v>
      </c>
      <c r="S1099" t="s">
        <v>4680</v>
      </c>
      <c r="T1099" t="s">
        <v>4672</v>
      </c>
      <c r="U1099">
        <v>459.58</v>
      </c>
      <c r="V1099" t="s">
        <v>5005</v>
      </c>
      <c r="W1099" t="s">
        <v>4958</v>
      </c>
      <c r="X1099" t="s">
        <v>5528</v>
      </c>
      <c r="Y1099" t="s">
        <v>4960</v>
      </c>
      <c r="Z1099" t="s">
        <v>5234</v>
      </c>
      <c r="AA1099" t="s">
        <v>5060</v>
      </c>
    </row>
    <row r="1100" spans="1:27" x14ac:dyDescent="0.25">
      <c r="A1100" t="s">
        <v>3823</v>
      </c>
      <c r="B1100" s="8">
        <v>45955</v>
      </c>
      <c r="C1100" t="s">
        <v>2618</v>
      </c>
      <c r="D1100" t="s">
        <v>95</v>
      </c>
      <c r="E1100" t="s">
        <v>232</v>
      </c>
      <c r="F1100" t="s">
        <v>233</v>
      </c>
      <c r="G1100">
        <v>1</v>
      </c>
      <c r="H1100">
        <v>522.78</v>
      </c>
      <c r="I1100">
        <v>15</v>
      </c>
      <c r="J1100">
        <v>78.42</v>
      </c>
      <c r="K1100">
        <v>511.01</v>
      </c>
      <c r="L1100">
        <v>395.87</v>
      </c>
      <c r="M1100">
        <v>115.14</v>
      </c>
      <c r="N1100" t="s">
        <v>4971</v>
      </c>
      <c r="O1100" t="s">
        <v>24</v>
      </c>
      <c r="P1100" t="s">
        <v>25</v>
      </c>
      <c r="Q1100" s="9">
        <v>0.72291666666666665</v>
      </c>
      <c r="R1100" t="s">
        <v>27</v>
      </c>
      <c r="S1100" t="s">
        <v>4937</v>
      </c>
      <c r="T1100" t="s">
        <v>4930</v>
      </c>
      <c r="U1100">
        <v>522.78</v>
      </c>
      <c r="V1100" t="s">
        <v>5890</v>
      </c>
      <c r="W1100" t="s">
        <v>4968</v>
      </c>
      <c r="X1100" t="s">
        <v>5081</v>
      </c>
      <c r="Y1100" t="s">
        <v>4970</v>
      </c>
      <c r="Z1100" t="s">
        <v>5079</v>
      </c>
      <c r="AA1100" t="s">
        <v>4962</v>
      </c>
    </row>
    <row r="1101" spans="1:27" x14ac:dyDescent="0.25">
      <c r="A1101" t="s">
        <v>4157</v>
      </c>
      <c r="B1101" s="8">
        <v>45955</v>
      </c>
      <c r="C1101" t="s">
        <v>1731</v>
      </c>
      <c r="D1101" t="s">
        <v>2605</v>
      </c>
      <c r="E1101" t="s">
        <v>297</v>
      </c>
      <c r="F1101" t="s">
        <v>298</v>
      </c>
      <c r="G1101">
        <v>3</v>
      </c>
      <c r="H1101">
        <v>263.31</v>
      </c>
      <c r="I1101">
        <v>0</v>
      </c>
      <c r="J1101">
        <v>0</v>
      </c>
      <c r="K1101">
        <v>908.42</v>
      </c>
      <c r="L1101">
        <v>689.58</v>
      </c>
      <c r="M1101">
        <v>218.84</v>
      </c>
      <c r="N1101" t="s">
        <v>40</v>
      </c>
      <c r="O1101" t="s">
        <v>24</v>
      </c>
      <c r="P1101" t="s">
        <v>25</v>
      </c>
      <c r="Q1101" s="9">
        <v>0.82222222222222219</v>
      </c>
      <c r="R1101" t="s">
        <v>27</v>
      </c>
      <c r="S1101" t="s">
        <v>4728</v>
      </c>
      <c r="T1101" t="s">
        <v>4729</v>
      </c>
      <c r="U1101">
        <v>254.99</v>
      </c>
      <c r="V1101" t="s">
        <v>5701</v>
      </c>
      <c r="W1101" t="s">
        <v>4958</v>
      </c>
      <c r="X1101" t="s">
        <v>5327</v>
      </c>
      <c r="Y1101" t="s">
        <v>4966</v>
      </c>
      <c r="Z1101" t="s">
        <v>5084</v>
      </c>
      <c r="AA1101" t="s">
        <v>4962</v>
      </c>
    </row>
    <row r="1102" spans="1:27" x14ac:dyDescent="0.25">
      <c r="A1102" t="s">
        <v>4227</v>
      </c>
      <c r="B1102" s="8">
        <v>45955</v>
      </c>
      <c r="C1102" t="s">
        <v>660</v>
      </c>
      <c r="D1102" t="s">
        <v>1650</v>
      </c>
      <c r="E1102" t="s">
        <v>38</v>
      </c>
      <c r="F1102" t="s">
        <v>2603</v>
      </c>
      <c r="G1102">
        <v>3</v>
      </c>
      <c r="H1102">
        <v>232.2</v>
      </c>
      <c r="I1102">
        <v>0</v>
      </c>
      <c r="J1102">
        <v>0</v>
      </c>
      <c r="K1102">
        <v>801.09</v>
      </c>
      <c r="L1102">
        <v>482.94</v>
      </c>
      <c r="M1102">
        <v>318.14999999999998</v>
      </c>
      <c r="N1102" t="s">
        <v>4971</v>
      </c>
      <c r="O1102" t="s">
        <v>24</v>
      </c>
      <c r="P1102" t="s">
        <v>25</v>
      </c>
      <c r="Q1102" s="9">
        <v>0.85972222222222228</v>
      </c>
      <c r="R1102" t="s">
        <v>27</v>
      </c>
      <c r="S1102" t="s">
        <v>4800</v>
      </c>
      <c r="T1102" t="s">
        <v>4776</v>
      </c>
      <c r="U1102">
        <v>232.2</v>
      </c>
      <c r="V1102" t="s">
        <v>5412</v>
      </c>
      <c r="W1102" t="s">
        <v>4968</v>
      </c>
      <c r="X1102" t="s">
        <v>5275</v>
      </c>
      <c r="Y1102" t="s">
        <v>5007</v>
      </c>
      <c r="Z1102" t="s">
        <v>4989</v>
      </c>
      <c r="AA1102" t="s">
        <v>4962</v>
      </c>
    </row>
    <row r="1103" spans="1:27" x14ac:dyDescent="0.25">
      <c r="A1103" t="s">
        <v>4447</v>
      </c>
      <c r="B1103" s="8">
        <v>45955</v>
      </c>
      <c r="C1103" t="s">
        <v>157</v>
      </c>
      <c r="D1103" t="s">
        <v>549</v>
      </c>
      <c r="E1103" t="s">
        <v>66</v>
      </c>
      <c r="F1103" t="s">
        <v>1165</v>
      </c>
      <c r="G1103">
        <v>7</v>
      </c>
      <c r="H1103">
        <v>227.52</v>
      </c>
      <c r="I1103">
        <v>0</v>
      </c>
      <c r="J1103">
        <v>0</v>
      </c>
      <c r="K1103">
        <v>1831.54</v>
      </c>
      <c r="L1103">
        <v>1275.19</v>
      </c>
      <c r="M1103">
        <v>556.35</v>
      </c>
      <c r="N1103" t="s">
        <v>47</v>
      </c>
      <c r="O1103" t="s">
        <v>24</v>
      </c>
      <c r="P1103" t="s">
        <v>25</v>
      </c>
      <c r="Q1103" s="9">
        <v>0.71111111111111114</v>
      </c>
      <c r="R1103" t="s">
        <v>27</v>
      </c>
      <c r="S1103" t="s">
        <v>4832</v>
      </c>
      <c r="T1103" t="s">
        <v>4828</v>
      </c>
      <c r="U1103">
        <v>221.61</v>
      </c>
      <c r="V1103" t="s">
        <v>5863</v>
      </c>
      <c r="W1103" t="s">
        <v>4958</v>
      </c>
      <c r="X1103" t="s">
        <v>5464</v>
      </c>
      <c r="Y1103" t="s">
        <v>4966</v>
      </c>
      <c r="Z1103" t="s">
        <v>5155</v>
      </c>
      <c r="AA1103" t="s">
        <v>4962</v>
      </c>
    </row>
    <row r="1104" spans="1:27" x14ac:dyDescent="0.25">
      <c r="A1104" t="s">
        <v>4449</v>
      </c>
      <c r="B1104" s="8">
        <v>45955</v>
      </c>
      <c r="C1104" t="s">
        <v>2057</v>
      </c>
      <c r="D1104" t="s">
        <v>176</v>
      </c>
      <c r="E1104" t="s">
        <v>1066</v>
      </c>
      <c r="F1104" t="s">
        <v>1201</v>
      </c>
      <c r="G1104">
        <v>2</v>
      </c>
      <c r="H1104">
        <v>355.64</v>
      </c>
      <c r="I1104">
        <v>0</v>
      </c>
      <c r="J1104">
        <v>0</v>
      </c>
      <c r="K1104">
        <v>817.97</v>
      </c>
      <c r="L1104">
        <v>606.82000000000005</v>
      </c>
      <c r="M1104">
        <v>211.15</v>
      </c>
      <c r="N1104" t="s">
        <v>40</v>
      </c>
      <c r="O1104" t="s">
        <v>24</v>
      </c>
      <c r="P1104" t="s">
        <v>25</v>
      </c>
      <c r="Q1104" s="9">
        <v>0.56805555555555554</v>
      </c>
      <c r="R1104" t="s">
        <v>27</v>
      </c>
      <c r="S1104" t="s">
        <v>4860</v>
      </c>
      <c r="T1104" t="s">
        <v>4847</v>
      </c>
      <c r="U1104">
        <v>355.64</v>
      </c>
      <c r="V1104" t="s">
        <v>5824</v>
      </c>
      <c r="W1104" t="s">
        <v>4964</v>
      </c>
      <c r="X1104" t="s">
        <v>5551</v>
      </c>
      <c r="Y1104" t="s">
        <v>4977</v>
      </c>
      <c r="Z1104" t="s">
        <v>5120</v>
      </c>
      <c r="AA1104" t="s">
        <v>4962</v>
      </c>
    </row>
    <row r="1105" spans="1:27" x14ac:dyDescent="0.25">
      <c r="A1105" t="s">
        <v>628</v>
      </c>
      <c r="B1105" s="8">
        <v>45954</v>
      </c>
      <c r="C1105" t="s">
        <v>629</v>
      </c>
      <c r="D1105" t="s">
        <v>432</v>
      </c>
      <c r="E1105" t="s">
        <v>606</v>
      </c>
      <c r="F1105" t="s">
        <v>630</v>
      </c>
      <c r="G1105">
        <v>7</v>
      </c>
      <c r="H1105">
        <v>342.68</v>
      </c>
      <c r="I1105">
        <v>5</v>
      </c>
      <c r="J1105">
        <v>119.94</v>
      </c>
      <c r="K1105">
        <v>2278.8200000000002</v>
      </c>
      <c r="L1105">
        <v>1759.94</v>
      </c>
      <c r="M1105">
        <v>518.88</v>
      </c>
      <c r="N1105" t="s">
        <v>68</v>
      </c>
      <c r="O1105" t="s">
        <v>24</v>
      </c>
      <c r="P1105" t="s">
        <v>25</v>
      </c>
      <c r="Q1105" s="9">
        <v>0.62083333333333335</v>
      </c>
      <c r="R1105" t="s">
        <v>49</v>
      </c>
      <c r="S1105" t="s">
        <v>4841</v>
      </c>
      <c r="T1105" t="s">
        <v>4828</v>
      </c>
      <c r="U1105">
        <v>305.67</v>
      </c>
      <c r="V1105" t="s">
        <v>5061</v>
      </c>
      <c r="W1105" t="s">
        <v>4958</v>
      </c>
      <c r="X1105" t="s">
        <v>5695</v>
      </c>
      <c r="Y1105" t="s">
        <v>4966</v>
      </c>
      <c r="Z1105" t="s">
        <v>5696</v>
      </c>
      <c r="AA1105" t="s">
        <v>5060</v>
      </c>
    </row>
    <row r="1106" spans="1:27" x14ac:dyDescent="0.25">
      <c r="A1106" t="s">
        <v>1998</v>
      </c>
      <c r="B1106" s="8">
        <v>45954</v>
      </c>
      <c r="C1106" t="s">
        <v>1729</v>
      </c>
      <c r="D1106" t="s">
        <v>186</v>
      </c>
      <c r="E1106" t="s">
        <v>857</v>
      </c>
      <c r="F1106" t="s">
        <v>121</v>
      </c>
      <c r="G1106">
        <v>5</v>
      </c>
      <c r="H1106">
        <v>217.42</v>
      </c>
      <c r="I1106">
        <v>0</v>
      </c>
      <c r="J1106">
        <v>0</v>
      </c>
      <c r="K1106">
        <v>1087.0999999999999</v>
      </c>
      <c r="L1106">
        <v>885.15</v>
      </c>
      <c r="M1106">
        <v>201.95</v>
      </c>
      <c r="N1106" t="s">
        <v>47</v>
      </c>
      <c r="O1106" t="s">
        <v>24</v>
      </c>
      <c r="P1106" t="s">
        <v>25</v>
      </c>
      <c r="Q1106" s="9">
        <v>0.72291666666666665</v>
      </c>
      <c r="R1106" t="s">
        <v>49</v>
      </c>
      <c r="S1106" t="s">
        <v>4724</v>
      </c>
      <c r="T1106" t="s">
        <v>4703</v>
      </c>
      <c r="U1106">
        <v>217.42</v>
      </c>
      <c r="V1106" t="s">
        <v>5009</v>
      </c>
      <c r="W1106" t="s">
        <v>4968</v>
      </c>
      <c r="X1106" t="s">
        <v>5036</v>
      </c>
      <c r="Y1106" t="s">
        <v>5007</v>
      </c>
      <c r="Z1106" t="s">
        <v>5037</v>
      </c>
      <c r="AA1106" t="s">
        <v>4962</v>
      </c>
    </row>
    <row r="1107" spans="1:27" x14ac:dyDescent="0.25">
      <c r="A1107" t="s">
        <v>2222</v>
      </c>
      <c r="B1107" s="8">
        <v>45954</v>
      </c>
      <c r="C1107" t="s">
        <v>2223</v>
      </c>
      <c r="D1107" t="s">
        <v>337</v>
      </c>
      <c r="E1107" t="s">
        <v>2224</v>
      </c>
      <c r="F1107" t="s">
        <v>1100</v>
      </c>
      <c r="G1107">
        <v>3</v>
      </c>
      <c r="H1107">
        <v>186.38</v>
      </c>
      <c r="I1107">
        <v>0</v>
      </c>
      <c r="J1107">
        <v>0</v>
      </c>
      <c r="K1107">
        <v>559.14</v>
      </c>
      <c r="L1107">
        <v>406.98</v>
      </c>
      <c r="M1107">
        <v>152.16</v>
      </c>
      <c r="N1107" t="s">
        <v>133</v>
      </c>
      <c r="O1107" t="s">
        <v>24</v>
      </c>
      <c r="P1107" t="s">
        <v>25</v>
      </c>
      <c r="Q1107" s="9">
        <v>0.77083333333333337</v>
      </c>
      <c r="R1107" t="s">
        <v>49</v>
      </c>
      <c r="S1107" t="s">
        <v>4799</v>
      </c>
      <c r="T1107" t="s">
        <v>4776</v>
      </c>
      <c r="U1107">
        <v>186.38</v>
      </c>
      <c r="V1107" t="s">
        <v>5090</v>
      </c>
      <c r="W1107" t="s">
        <v>4968</v>
      </c>
      <c r="X1107" t="s">
        <v>5469</v>
      </c>
      <c r="Y1107" t="s">
        <v>5011</v>
      </c>
      <c r="Z1107" t="s">
        <v>5470</v>
      </c>
      <c r="AA1107" t="s">
        <v>4992</v>
      </c>
    </row>
    <row r="1108" spans="1:27" x14ac:dyDescent="0.25">
      <c r="A1108" t="s">
        <v>2788</v>
      </c>
      <c r="B1108" s="8">
        <v>45954</v>
      </c>
      <c r="C1108" t="s">
        <v>1729</v>
      </c>
      <c r="D1108" t="s">
        <v>647</v>
      </c>
      <c r="E1108" t="s">
        <v>857</v>
      </c>
      <c r="F1108" t="s">
        <v>121</v>
      </c>
      <c r="G1108">
        <v>1</v>
      </c>
      <c r="H1108">
        <v>123.11</v>
      </c>
      <c r="I1108">
        <v>0</v>
      </c>
      <c r="J1108">
        <v>0</v>
      </c>
      <c r="K1108">
        <v>123.11</v>
      </c>
      <c r="L1108">
        <v>91.18</v>
      </c>
      <c r="M1108">
        <v>31.93</v>
      </c>
      <c r="N1108" t="s">
        <v>133</v>
      </c>
      <c r="O1108" t="s">
        <v>24</v>
      </c>
      <c r="P1108" t="s">
        <v>25</v>
      </c>
      <c r="Q1108" s="9">
        <v>0.9</v>
      </c>
      <c r="R1108" t="s">
        <v>49</v>
      </c>
      <c r="S1108" t="s">
        <v>4925</v>
      </c>
      <c r="T1108" t="s">
        <v>4908</v>
      </c>
      <c r="U1108">
        <v>123.11</v>
      </c>
      <c r="V1108" t="s">
        <v>5009</v>
      </c>
      <c r="W1108" t="s">
        <v>4968</v>
      </c>
      <c r="X1108" t="s">
        <v>5036</v>
      </c>
      <c r="Y1108" t="s">
        <v>5007</v>
      </c>
      <c r="Z1108" t="s">
        <v>5037</v>
      </c>
      <c r="AA1108" t="s">
        <v>4962</v>
      </c>
    </row>
    <row r="1109" spans="1:27" x14ac:dyDescent="0.25">
      <c r="A1109" t="s">
        <v>2854</v>
      </c>
      <c r="B1109" s="8">
        <v>45954</v>
      </c>
      <c r="C1109" t="s">
        <v>1624</v>
      </c>
      <c r="D1109" t="s">
        <v>1189</v>
      </c>
      <c r="E1109" t="s">
        <v>2611</v>
      </c>
      <c r="F1109" t="s">
        <v>2612</v>
      </c>
      <c r="G1109">
        <v>6</v>
      </c>
      <c r="H1109">
        <v>211.31</v>
      </c>
      <c r="I1109">
        <v>0</v>
      </c>
      <c r="J1109">
        <v>0</v>
      </c>
      <c r="K1109">
        <v>1267.8599999999999</v>
      </c>
      <c r="L1109">
        <v>949.68</v>
      </c>
      <c r="M1109">
        <v>318.18</v>
      </c>
      <c r="N1109" t="s">
        <v>68</v>
      </c>
      <c r="O1109" t="s">
        <v>24</v>
      </c>
      <c r="P1109" t="s">
        <v>55</v>
      </c>
      <c r="Q1109" s="9">
        <v>0.90347222222222223</v>
      </c>
      <c r="R1109" t="s">
        <v>49</v>
      </c>
      <c r="S1109" t="s">
        <v>4882</v>
      </c>
      <c r="T1109" t="s">
        <v>4864</v>
      </c>
      <c r="U1109">
        <v>188.64</v>
      </c>
      <c r="V1109" t="s">
        <v>5902</v>
      </c>
      <c r="W1109" t="s">
        <v>4958</v>
      </c>
      <c r="X1109" t="s">
        <v>5304</v>
      </c>
      <c r="Y1109" t="s">
        <v>4966</v>
      </c>
      <c r="Z1109" t="s">
        <v>5305</v>
      </c>
      <c r="AA1109" t="s">
        <v>5060</v>
      </c>
    </row>
    <row r="1110" spans="1:27" x14ac:dyDescent="0.25">
      <c r="A1110" t="s">
        <v>2868</v>
      </c>
      <c r="B1110" s="8">
        <v>45954</v>
      </c>
      <c r="C1110" t="s">
        <v>870</v>
      </c>
      <c r="D1110" t="s">
        <v>891</v>
      </c>
      <c r="E1110" t="s">
        <v>1893</v>
      </c>
      <c r="F1110" t="s">
        <v>2601</v>
      </c>
      <c r="G1110">
        <v>8</v>
      </c>
      <c r="H1110">
        <v>481.36</v>
      </c>
      <c r="I1110">
        <v>5</v>
      </c>
      <c r="J1110">
        <v>192.54</v>
      </c>
      <c r="K1110">
        <v>3658.34</v>
      </c>
      <c r="L1110">
        <v>2859.76</v>
      </c>
      <c r="M1110">
        <v>798.58</v>
      </c>
      <c r="N1110" t="s">
        <v>133</v>
      </c>
      <c r="O1110" t="s">
        <v>24</v>
      </c>
      <c r="P1110" t="s">
        <v>25</v>
      </c>
      <c r="Q1110" s="9">
        <v>0.63055555555555554</v>
      </c>
      <c r="R1110" t="s">
        <v>49</v>
      </c>
      <c r="S1110" t="s">
        <v>4831</v>
      </c>
      <c r="T1110" t="s">
        <v>4828</v>
      </c>
      <c r="U1110">
        <v>425.88</v>
      </c>
      <c r="V1110" t="s">
        <v>5129</v>
      </c>
      <c r="W1110" t="s">
        <v>4958</v>
      </c>
      <c r="X1110" t="s">
        <v>5286</v>
      </c>
      <c r="Y1110" t="s">
        <v>4966</v>
      </c>
      <c r="Z1110" t="s">
        <v>5269</v>
      </c>
      <c r="AA1110" t="s">
        <v>4992</v>
      </c>
    </row>
    <row r="1111" spans="1:27" x14ac:dyDescent="0.25">
      <c r="A1111" t="s">
        <v>3284</v>
      </c>
      <c r="B1111" s="8">
        <v>45954</v>
      </c>
      <c r="C1111" t="s">
        <v>313</v>
      </c>
      <c r="D1111" t="s">
        <v>231</v>
      </c>
      <c r="E1111" t="s">
        <v>1368</v>
      </c>
      <c r="F1111" t="s">
        <v>2067</v>
      </c>
      <c r="G1111">
        <v>6</v>
      </c>
      <c r="H1111">
        <v>478.08</v>
      </c>
      <c r="I1111">
        <v>0</v>
      </c>
      <c r="J1111">
        <v>0</v>
      </c>
      <c r="K1111">
        <v>2868.48</v>
      </c>
      <c r="L1111">
        <v>1853.64</v>
      </c>
      <c r="M1111">
        <v>1014.84</v>
      </c>
      <c r="N1111" t="s">
        <v>68</v>
      </c>
      <c r="O1111" t="s">
        <v>24</v>
      </c>
      <c r="P1111" t="s">
        <v>25</v>
      </c>
      <c r="Q1111" s="9">
        <v>0.55069444444444449</v>
      </c>
      <c r="R1111" t="s">
        <v>49</v>
      </c>
      <c r="S1111" t="s">
        <v>4756</v>
      </c>
      <c r="T1111" t="s">
        <v>4752</v>
      </c>
      <c r="U1111">
        <v>418.79</v>
      </c>
      <c r="V1111" t="s">
        <v>5066</v>
      </c>
      <c r="W1111" t="s">
        <v>4958</v>
      </c>
      <c r="X1111" t="s">
        <v>5903</v>
      </c>
      <c r="Y1111" t="s">
        <v>5007</v>
      </c>
      <c r="Z1111" t="s">
        <v>5591</v>
      </c>
      <c r="AA1111" t="s">
        <v>4992</v>
      </c>
    </row>
    <row r="1112" spans="1:27" x14ac:dyDescent="0.25">
      <c r="A1112" t="s">
        <v>3628</v>
      </c>
      <c r="B1112" s="8">
        <v>45954</v>
      </c>
      <c r="C1112" t="s">
        <v>3629</v>
      </c>
      <c r="D1112" t="s">
        <v>2670</v>
      </c>
      <c r="E1112" t="s">
        <v>950</v>
      </c>
      <c r="F1112" t="s">
        <v>3453</v>
      </c>
      <c r="G1112">
        <v>4</v>
      </c>
      <c r="H1112">
        <v>519.78</v>
      </c>
      <c r="I1112">
        <v>0</v>
      </c>
      <c r="J1112">
        <v>0</v>
      </c>
      <c r="K1112">
        <v>2079.12</v>
      </c>
      <c r="L1112">
        <v>1591.68</v>
      </c>
      <c r="M1112">
        <v>487.44</v>
      </c>
      <c r="N1112" t="s">
        <v>133</v>
      </c>
      <c r="O1112" t="s">
        <v>24</v>
      </c>
      <c r="P1112" t="s">
        <v>25</v>
      </c>
      <c r="Q1112" s="9">
        <v>0.76597222222222228</v>
      </c>
      <c r="R1112" t="s">
        <v>49</v>
      </c>
      <c r="S1112" t="s">
        <v>4914</v>
      </c>
      <c r="T1112" t="s">
        <v>4908</v>
      </c>
      <c r="U1112">
        <v>519.78</v>
      </c>
      <c r="V1112" t="s">
        <v>5904</v>
      </c>
      <c r="W1112" t="s">
        <v>4968</v>
      </c>
      <c r="X1112" t="s">
        <v>5325</v>
      </c>
      <c r="Y1112" t="s">
        <v>5011</v>
      </c>
      <c r="Z1112" t="s">
        <v>5049</v>
      </c>
      <c r="AA1112" t="s">
        <v>4962</v>
      </c>
    </row>
    <row r="1113" spans="1:27" x14ac:dyDescent="0.25">
      <c r="A1113" t="s">
        <v>3736</v>
      </c>
      <c r="B1113" s="8">
        <v>45954</v>
      </c>
      <c r="C1113" t="s">
        <v>2394</v>
      </c>
      <c r="D1113" t="s">
        <v>130</v>
      </c>
      <c r="E1113" t="s">
        <v>291</v>
      </c>
      <c r="F1113" t="s">
        <v>520</v>
      </c>
      <c r="G1113">
        <v>6</v>
      </c>
      <c r="H1113">
        <v>421.55</v>
      </c>
      <c r="I1113">
        <v>0</v>
      </c>
      <c r="J1113">
        <v>0</v>
      </c>
      <c r="K1113">
        <v>2529.3000000000002</v>
      </c>
      <c r="L1113">
        <v>1758.3</v>
      </c>
      <c r="M1113">
        <v>771</v>
      </c>
      <c r="N1113" t="s">
        <v>47</v>
      </c>
      <c r="O1113" t="s">
        <v>24</v>
      </c>
      <c r="P1113" t="s">
        <v>25</v>
      </c>
      <c r="Q1113" s="9">
        <v>0.44722222222222224</v>
      </c>
      <c r="R1113" t="s">
        <v>49</v>
      </c>
      <c r="S1113" t="s">
        <v>4923</v>
      </c>
      <c r="T1113" t="s">
        <v>4908</v>
      </c>
      <c r="U1113">
        <v>379.12</v>
      </c>
      <c r="V1113" t="s">
        <v>5115</v>
      </c>
      <c r="W1113" t="s">
        <v>4958</v>
      </c>
      <c r="X1113" t="s">
        <v>5214</v>
      </c>
      <c r="Y1113" t="s">
        <v>4966</v>
      </c>
      <c r="Z1113" t="s">
        <v>5131</v>
      </c>
      <c r="AA1113" t="s">
        <v>4962</v>
      </c>
    </row>
    <row r="1114" spans="1:27" x14ac:dyDescent="0.25">
      <c r="A1114" t="s">
        <v>3859</v>
      </c>
      <c r="B1114" s="8">
        <v>45954</v>
      </c>
      <c r="C1114" t="s">
        <v>1062</v>
      </c>
      <c r="D1114" t="s">
        <v>284</v>
      </c>
      <c r="E1114" t="s">
        <v>248</v>
      </c>
      <c r="F1114" t="s">
        <v>249</v>
      </c>
      <c r="G1114">
        <v>8</v>
      </c>
      <c r="H1114">
        <v>78.319999999999993</v>
      </c>
      <c r="I1114">
        <v>0</v>
      </c>
      <c r="J1114">
        <v>0</v>
      </c>
      <c r="K1114">
        <v>626.55999999999995</v>
      </c>
      <c r="L1114">
        <v>434.56</v>
      </c>
      <c r="M1114">
        <v>192</v>
      </c>
      <c r="N1114" t="s">
        <v>133</v>
      </c>
      <c r="O1114" t="s">
        <v>24</v>
      </c>
      <c r="P1114" t="s">
        <v>25</v>
      </c>
      <c r="Q1114" s="9">
        <v>0.73958333333333337</v>
      </c>
      <c r="R1114" t="s">
        <v>49</v>
      </c>
      <c r="S1114" t="s">
        <v>4791</v>
      </c>
      <c r="T1114" t="s">
        <v>4776</v>
      </c>
      <c r="U1114">
        <v>42.16</v>
      </c>
      <c r="V1114" t="s">
        <v>5093</v>
      </c>
      <c r="W1114" t="s">
        <v>4958</v>
      </c>
      <c r="X1114" t="s">
        <v>5316</v>
      </c>
      <c r="Y1114" t="s">
        <v>5011</v>
      </c>
      <c r="Z1114" t="s">
        <v>5317</v>
      </c>
      <c r="AA1114" t="s">
        <v>4962</v>
      </c>
    </row>
    <row r="1115" spans="1:27" x14ac:dyDescent="0.25">
      <c r="A1115" t="s">
        <v>3940</v>
      </c>
      <c r="B1115" s="8">
        <v>45954</v>
      </c>
      <c r="C1115" t="s">
        <v>342</v>
      </c>
      <c r="D1115" t="s">
        <v>755</v>
      </c>
      <c r="E1115" t="s">
        <v>78</v>
      </c>
      <c r="F1115" t="s">
        <v>79</v>
      </c>
      <c r="G1115">
        <v>6</v>
      </c>
      <c r="H1115">
        <v>485.63</v>
      </c>
      <c r="I1115">
        <v>5</v>
      </c>
      <c r="J1115">
        <v>145.69</v>
      </c>
      <c r="K1115">
        <v>2768.09</v>
      </c>
      <c r="L1115">
        <v>2111.2199999999998</v>
      </c>
      <c r="M1115">
        <v>656.87</v>
      </c>
      <c r="N1115" t="s">
        <v>4971</v>
      </c>
      <c r="O1115" t="s">
        <v>24</v>
      </c>
      <c r="P1115" t="s">
        <v>55</v>
      </c>
      <c r="Q1115" s="9">
        <v>0.80277777777777781</v>
      </c>
      <c r="R1115" t="s">
        <v>49</v>
      </c>
      <c r="S1115" t="s">
        <v>4927</v>
      </c>
      <c r="T1115" t="s">
        <v>4908</v>
      </c>
      <c r="U1115">
        <v>442.14</v>
      </c>
      <c r="V1115" t="s">
        <v>5174</v>
      </c>
      <c r="W1115" t="s">
        <v>4958</v>
      </c>
      <c r="X1115" t="s">
        <v>5359</v>
      </c>
      <c r="Y1115" t="s">
        <v>4960</v>
      </c>
      <c r="Z1115" t="s">
        <v>5360</v>
      </c>
      <c r="AA1115" t="s">
        <v>4962</v>
      </c>
    </row>
    <row r="1116" spans="1:27" x14ac:dyDescent="0.25">
      <c r="A1116" t="s">
        <v>3977</v>
      </c>
      <c r="B1116" s="8">
        <v>45954</v>
      </c>
      <c r="C1116" t="s">
        <v>931</v>
      </c>
      <c r="D1116" t="s">
        <v>280</v>
      </c>
      <c r="E1116" t="s">
        <v>400</v>
      </c>
      <c r="F1116" t="s">
        <v>1223</v>
      </c>
      <c r="G1116">
        <v>6</v>
      </c>
      <c r="H1116">
        <v>126.77</v>
      </c>
      <c r="I1116">
        <v>20</v>
      </c>
      <c r="J1116">
        <v>152.12</v>
      </c>
      <c r="K1116">
        <v>608.5</v>
      </c>
      <c r="L1116">
        <v>584.1</v>
      </c>
      <c r="M1116">
        <v>24.4</v>
      </c>
      <c r="N1116" t="s">
        <v>133</v>
      </c>
      <c r="O1116" t="s">
        <v>345</v>
      </c>
      <c r="P1116" t="s">
        <v>55</v>
      </c>
      <c r="Q1116" s="9">
        <v>0.56388888888888888</v>
      </c>
      <c r="R1116" t="s">
        <v>49</v>
      </c>
      <c r="S1116" t="s">
        <v>4726</v>
      </c>
      <c r="T1116" t="s">
        <v>4703</v>
      </c>
      <c r="U1116">
        <v>124.84</v>
      </c>
      <c r="V1116" t="s">
        <v>5005</v>
      </c>
      <c r="W1116" t="s">
        <v>4958</v>
      </c>
      <c r="X1116" t="s">
        <v>5326</v>
      </c>
      <c r="Y1116" t="s">
        <v>4960</v>
      </c>
      <c r="Z1116" t="s">
        <v>5003</v>
      </c>
      <c r="AA1116" t="s">
        <v>4962</v>
      </c>
    </row>
    <row r="1117" spans="1:27" x14ac:dyDescent="0.25">
      <c r="A1117" t="s">
        <v>4146</v>
      </c>
      <c r="B1117" s="8">
        <v>45954</v>
      </c>
      <c r="C1117" t="s">
        <v>1176</v>
      </c>
      <c r="D1117" t="s">
        <v>326</v>
      </c>
      <c r="E1117" t="s">
        <v>1092</v>
      </c>
      <c r="F1117" t="s">
        <v>1093</v>
      </c>
      <c r="G1117">
        <v>2</v>
      </c>
      <c r="H1117">
        <v>400.33</v>
      </c>
      <c r="I1117">
        <v>10</v>
      </c>
      <c r="J1117">
        <v>80.069999999999993</v>
      </c>
      <c r="K1117">
        <v>720.59</v>
      </c>
      <c r="L1117">
        <v>681.8</v>
      </c>
      <c r="M1117">
        <v>38.79</v>
      </c>
      <c r="N1117" t="s">
        <v>133</v>
      </c>
      <c r="O1117" t="s">
        <v>24</v>
      </c>
      <c r="P1117" t="s">
        <v>25</v>
      </c>
      <c r="Q1117" s="9">
        <v>0.62986111111111109</v>
      </c>
      <c r="R1117" t="s">
        <v>49</v>
      </c>
      <c r="S1117" t="s">
        <v>4859</v>
      </c>
      <c r="T1117" t="s">
        <v>4847</v>
      </c>
      <c r="U1117">
        <v>400.33</v>
      </c>
      <c r="V1117" t="s">
        <v>5867</v>
      </c>
      <c r="W1117" t="s">
        <v>4964</v>
      </c>
      <c r="X1117" t="s">
        <v>5152</v>
      </c>
      <c r="Y1117" t="s">
        <v>5011</v>
      </c>
      <c r="Z1117" t="s">
        <v>5150</v>
      </c>
      <c r="AA1117" t="s">
        <v>5060</v>
      </c>
    </row>
    <row r="1118" spans="1:27" x14ac:dyDescent="0.25">
      <c r="A1118" t="s">
        <v>4419</v>
      </c>
      <c r="B1118" s="8">
        <v>45954</v>
      </c>
      <c r="C1118" t="s">
        <v>940</v>
      </c>
      <c r="D1118" t="s">
        <v>1305</v>
      </c>
      <c r="E1118" t="s">
        <v>327</v>
      </c>
      <c r="F1118" t="s">
        <v>892</v>
      </c>
      <c r="G1118">
        <v>3</v>
      </c>
      <c r="H1118">
        <v>490.22</v>
      </c>
      <c r="I1118">
        <v>5</v>
      </c>
      <c r="J1118">
        <v>73.53</v>
      </c>
      <c r="K1118">
        <v>1397.13</v>
      </c>
      <c r="L1118">
        <v>1120.74</v>
      </c>
      <c r="M1118">
        <v>276.39</v>
      </c>
      <c r="N1118" t="s">
        <v>47</v>
      </c>
      <c r="O1118" t="s">
        <v>24</v>
      </c>
      <c r="P1118" t="s">
        <v>55</v>
      </c>
      <c r="Q1118" s="9">
        <v>0.89861111111111114</v>
      </c>
      <c r="R1118" t="s">
        <v>49</v>
      </c>
      <c r="S1118" t="s">
        <v>4911</v>
      </c>
      <c r="T1118" t="s">
        <v>4908</v>
      </c>
      <c r="U1118">
        <v>490.22</v>
      </c>
      <c r="V1118" t="s">
        <v>5905</v>
      </c>
      <c r="W1118" t="s">
        <v>4968</v>
      </c>
      <c r="X1118" t="s">
        <v>5669</v>
      </c>
      <c r="Y1118" t="s">
        <v>4970</v>
      </c>
      <c r="Z1118" t="s">
        <v>5216</v>
      </c>
      <c r="AA1118" t="s">
        <v>4962</v>
      </c>
    </row>
    <row r="1119" spans="1:27" x14ac:dyDescent="0.25">
      <c r="A1119" t="s">
        <v>1164</v>
      </c>
      <c r="B1119" s="8">
        <v>45953</v>
      </c>
      <c r="C1119" t="s">
        <v>657</v>
      </c>
      <c r="D1119" t="s">
        <v>891</v>
      </c>
      <c r="E1119" t="s">
        <v>704</v>
      </c>
      <c r="F1119" t="s">
        <v>1165</v>
      </c>
      <c r="G1119">
        <v>2</v>
      </c>
      <c r="H1119">
        <v>425.88</v>
      </c>
      <c r="I1119">
        <v>0</v>
      </c>
      <c r="J1119">
        <v>0</v>
      </c>
      <c r="K1119">
        <v>851.76</v>
      </c>
      <c r="L1119">
        <v>714.94</v>
      </c>
      <c r="M1119">
        <v>136.82</v>
      </c>
      <c r="N1119" t="s">
        <v>23</v>
      </c>
      <c r="O1119" t="s">
        <v>24</v>
      </c>
      <c r="P1119" t="s">
        <v>33</v>
      </c>
      <c r="Q1119" s="9">
        <v>0.45</v>
      </c>
      <c r="R1119" t="s">
        <v>49</v>
      </c>
      <c r="S1119" t="s">
        <v>4831</v>
      </c>
      <c r="T1119" t="s">
        <v>4828</v>
      </c>
      <c r="U1119">
        <v>425.88</v>
      </c>
      <c r="V1119" t="s">
        <v>4996</v>
      </c>
      <c r="W1119" t="s">
        <v>4968</v>
      </c>
      <c r="X1119" t="s">
        <v>5464</v>
      </c>
      <c r="Y1119" t="s">
        <v>4966</v>
      </c>
      <c r="Z1119" t="s">
        <v>4997</v>
      </c>
      <c r="AA1119" t="s">
        <v>4962</v>
      </c>
    </row>
    <row r="1120" spans="1:27" x14ac:dyDescent="0.25">
      <c r="A1120" t="s">
        <v>2023</v>
      </c>
      <c r="B1120" s="8">
        <v>45953</v>
      </c>
      <c r="C1120" t="s">
        <v>2024</v>
      </c>
      <c r="D1120" t="s">
        <v>499</v>
      </c>
      <c r="E1120" t="s">
        <v>589</v>
      </c>
      <c r="F1120" t="s">
        <v>590</v>
      </c>
      <c r="G1120">
        <v>1</v>
      </c>
      <c r="H1120">
        <v>401.06</v>
      </c>
      <c r="I1120">
        <v>0</v>
      </c>
      <c r="J1120">
        <v>0</v>
      </c>
      <c r="K1120">
        <v>401.06</v>
      </c>
      <c r="L1120">
        <v>347.47</v>
      </c>
      <c r="M1120">
        <v>53.59</v>
      </c>
      <c r="N1120" t="s">
        <v>40</v>
      </c>
      <c r="O1120" t="s">
        <v>24</v>
      </c>
      <c r="P1120" t="s">
        <v>25</v>
      </c>
      <c r="Q1120" s="9">
        <v>0.82361111111111107</v>
      </c>
      <c r="R1120" t="s">
        <v>49</v>
      </c>
      <c r="S1120" t="s">
        <v>4816</v>
      </c>
      <c r="T1120" t="s">
        <v>4847</v>
      </c>
      <c r="U1120">
        <v>401.06</v>
      </c>
      <c r="V1120" t="s">
        <v>5439</v>
      </c>
      <c r="W1120" t="s">
        <v>4968</v>
      </c>
      <c r="X1120" t="s">
        <v>5638</v>
      </c>
      <c r="Y1120" t="s">
        <v>4966</v>
      </c>
      <c r="Z1120" t="s">
        <v>5821</v>
      </c>
      <c r="AA1120" t="s">
        <v>4992</v>
      </c>
    </row>
    <row r="1121" spans="1:27" x14ac:dyDescent="0.25">
      <c r="A1121" t="s">
        <v>2682</v>
      </c>
      <c r="B1121" s="8">
        <v>45953</v>
      </c>
      <c r="C1121" t="s">
        <v>679</v>
      </c>
      <c r="D1121" t="s">
        <v>1194</v>
      </c>
      <c r="E1121" t="s">
        <v>617</v>
      </c>
      <c r="F1121" t="s">
        <v>947</v>
      </c>
      <c r="G1121">
        <v>2</v>
      </c>
      <c r="H1121">
        <v>109.69</v>
      </c>
      <c r="I1121">
        <v>20</v>
      </c>
      <c r="J1121">
        <v>43.88</v>
      </c>
      <c r="K1121">
        <v>175.5</v>
      </c>
      <c r="L1121">
        <v>185.92</v>
      </c>
      <c r="M1121">
        <v>-10.42</v>
      </c>
      <c r="N1121" t="s">
        <v>47</v>
      </c>
      <c r="O1121" t="s">
        <v>24</v>
      </c>
      <c r="P1121" t="s">
        <v>25</v>
      </c>
      <c r="Q1121" s="9">
        <v>0.51736111111111116</v>
      </c>
      <c r="R1121" t="s">
        <v>49</v>
      </c>
      <c r="S1121" t="s">
        <v>4896</v>
      </c>
      <c r="T1121" t="s">
        <v>4887</v>
      </c>
      <c r="U1121">
        <v>109.69</v>
      </c>
      <c r="V1121" t="s">
        <v>5260</v>
      </c>
      <c r="W1121" t="s">
        <v>4964</v>
      </c>
      <c r="X1121" t="s">
        <v>5092</v>
      </c>
      <c r="Y1121" t="s">
        <v>4966</v>
      </c>
      <c r="Z1121" t="s">
        <v>5012</v>
      </c>
      <c r="AA1121" t="s">
        <v>4962</v>
      </c>
    </row>
    <row r="1122" spans="1:27" x14ac:dyDescent="0.25">
      <c r="A1122" t="s">
        <v>3618</v>
      </c>
      <c r="B1122" s="8">
        <v>45953</v>
      </c>
      <c r="C1122" t="s">
        <v>1892</v>
      </c>
      <c r="D1122" t="s">
        <v>44</v>
      </c>
      <c r="E1122" t="s">
        <v>835</v>
      </c>
      <c r="F1122" t="s">
        <v>705</v>
      </c>
      <c r="G1122">
        <v>1</v>
      </c>
      <c r="H1122">
        <v>398.25</v>
      </c>
      <c r="I1122">
        <v>0</v>
      </c>
      <c r="J1122">
        <v>0</v>
      </c>
      <c r="K1122">
        <v>398.25</v>
      </c>
      <c r="L1122">
        <v>236.54</v>
      </c>
      <c r="M1122">
        <v>161.71</v>
      </c>
      <c r="N1122" t="s">
        <v>47</v>
      </c>
      <c r="O1122" t="s">
        <v>24</v>
      </c>
      <c r="P1122" t="s">
        <v>33</v>
      </c>
      <c r="Q1122" s="9">
        <v>0.46388888888888891</v>
      </c>
      <c r="R1122" t="s">
        <v>49</v>
      </c>
      <c r="S1122" t="s">
        <v>4650</v>
      </c>
      <c r="T1122" t="s">
        <v>4636</v>
      </c>
      <c r="U1122">
        <v>398.25</v>
      </c>
      <c r="V1122" t="s">
        <v>4999</v>
      </c>
      <c r="W1122" t="s">
        <v>4964</v>
      </c>
      <c r="X1122" t="s">
        <v>5388</v>
      </c>
      <c r="Y1122" t="s">
        <v>4966</v>
      </c>
      <c r="Z1122" t="s">
        <v>5567</v>
      </c>
      <c r="AA1122" t="s">
        <v>5060</v>
      </c>
    </row>
    <row r="1123" spans="1:27" x14ac:dyDescent="0.25">
      <c r="A1123" t="s">
        <v>3971</v>
      </c>
      <c r="B1123" s="8">
        <v>45953</v>
      </c>
      <c r="C1123" t="s">
        <v>562</v>
      </c>
      <c r="D1123" t="s">
        <v>2552</v>
      </c>
      <c r="E1123" t="s">
        <v>2224</v>
      </c>
      <c r="F1123" t="s">
        <v>1100</v>
      </c>
      <c r="G1123">
        <v>7</v>
      </c>
      <c r="H1123">
        <v>76.86</v>
      </c>
      <c r="I1123">
        <v>20</v>
      </c>
      <c r="J1123">
        <v>107.6</v>
      </c>
      <c r="K1123">
        <v>430.42</v>
      </c>
      <c r="L1123">
        <v>379.75</v>
      </c>
      <c r="M1123">
        <v>50.67</v>
      </c>
      <c r="N1123" t="s">
        <v>4971</v>
      </c>
      <c r="O1123" t="s">
        <v>24</v>
      </c>
      <c r="P1123" t="s">
        <v>55</v>
      </c>
      <c r="Q1123" s="9">
        <v>0.78541666666666665</v>
      </c>
      <c r="R1123" t="s">
        <v>49</v>
      </c>
      <c r="S1123" t="s">
        <v>4784</v>
      </c>
      <c r="T1123" t="s">
        <v>4776</v>
      </c>
      <c r="U1123">
        <v>72.930000000000007</v>
      </c>
      <c r="V1123" t="s">
        <v>5375</v>
      </c>
      <c r="W1123" t="s">
        <v>4958</v>
      </c>
      <c r="X1123" t="s">
        <v>5469</v>
      </c>
      <c r="Y1123" t="s">
        <v>5011</v>
      </c>
      <c r="Z1123" t="s">
        <v>5470</v>
      </c>
      <c r="AA1123" t="s">
        <v>4992</v>
      </c>
    </row>
    <row r="1124" spans="1:27" x14ac:dyDescent="0.25">
      <c r="A1124" t="s">
        <v>4084</v>
      </c>
      <c r="B1124" s="8">
        <v>45953</v>
      </c>
      <c r="C1124" t="s">
        <v>152</v>
      </c>
      <c r="D1124" t="s">
        <v>119</v>
      </c>
      <c r="E1124" t="s">
        <v>114</v>
      </c>
      <c r="F1124" t="s">
        <v>115</v>
      </c>
      <c r="G1124">
        <v>7</v>
      </c>
      <c r="H1124">
        <v>161.85</v>
      </c>
      <c r="I1124">
        <v>10</v>
      </c>
      <c r="J1124">
        <v>113.3</v>
      </c>
      <c r="K1124">
        <v>1019.65</v>
      </c>
      <c r="L1124">
        <v>811.37</v>
      </c>
      <c r="M1124">
        <v>208.28</v>
      </c>
      <c r="N1124" t="s">
        <v>68</v>
      </c>
      <c r="O1124" t="s">
        <v>24</v>
      </c>
      <c r="P1124" t="s">
        <v>25</v>
      </c>
      <c r="Q1124" s="9">
        <v>0.56527777777777777</v>
      </c>
      <c r="R1124" t="s">
        <v>49</v>
      </c>
      <c r="S1124" t="s">
        <v>4722</v>
      </c>
      <c r="T1124" t="s">
        <v>4703</v>
      </c>
      <c r="U1124">
        <v>141.11000000000001</v>
      </c>
      <c r="V1124" t="s">
        <v>5127</v>
      </c>
      <c r="W1124" t="s">
        <v>4958</v>
      </c>
      <c r="X1124" t="s">
        <v>5523</v>
      </c>
      <c r="Y1124" t="s">
        <v>4966</v>
      </c>
      <c r="Z1124" t="s">
        <v>5524</v>
      </c>
      <c r="AA1124" t="s">
        <v>4962</v>
      </c>
    </row>
    <row r="1125" spans="1:27" x14ac:dyDescent="0.25">
      <c r="A1125" t="s">
        <v>4086</v>
      </c>
      <c r="B1125" s="8">
        <v>45953</v>
      </c>
      <c r="C1125" t="s">
        <v>1297</v>
      </c>
      <c r="D1125" t="s">
        <v>2571</v>
      </c>
      <c r="E1125" t="s">
        <v>1081</v>
      </c>
      <c r="F1125" t="s">
        <v>1082</v>
      </c>
      <c r="G1125">
        <v>1</v>
      </c>
      <c r="H1125">
        <v>444.49</v>
      </c>
      <c r="I1125">
        <v>0</v>
      </c>
      <c r="J1125">
        <v>0</v>
      </c>
      <c r="K1125">
        <v>444.49</v>
      </c>
      <c r="L1125">
        <v>374.48</v>
      </c>
      <c r="M1125">
        <v>70.010000000000005</v>
      </c>
      <c r="N1125" t="s">
        <v>47</v>
      </c>
      <c r="O1125" t="s">
        <v>24</v>
      </c>
      <c r="P1125" t="s">
        <v>55</v>
      </c>
      <c r="Q1125" s="9">
        <v>0.7368055555555556</v>
      </c>
      <c r="R1125" t="s">
        <v>49</v>
      </c>
      <c r="S1125" t="s">
        <v>4743</v>
      </c>
      <c r="T1125" t="s">
        <v>4729</v>
      </c>
      <c r="U1125">
        <v>444.49</v>
      </c>
      <c r="V1125" t="s">
        <v>5095</v>
      </c>
      <c r="W1125" t="s">
        <v>4964</v>
      </c>
      <c r="X1125" t="s">
        <v>5597</v>
      </c>
      <c r="Y1125" t="s">
        <v>5011</v>
      </c>
      <c r="Z1125" t="s">
        <v>5598</v>
      </c>
      <c r="AA1125" t="s">
        <v>4992</v>
      </c>
    </row>
    <row r="1126" spans="1:27" x14ac:dyDescent="0.25">
      <c r="A1126" t="s">
        <v>4527</v>
      </c>
      <c r="B1126" s="8">
        <v>45953</v>
      </c>
      <c r="C1126" t="s">
        <v>2787</v>
      </c>
      <c r="D1126" t="s">
        <v>237</v>
      </c>
      <c r="E1126" t="s">
        <v>1145</v>
      </c>
      <c r="F1126" t="s">
        <v>1146</v>
      </c>
      <c r="G1126">
        <v>2</v>
      </c>
      <c r="H1126">
        <v>541.35</v>
      </c>
      <c r="I1126">
        <v>15</v>
      </c>
      <c r="J1126">
        <v>162.41</v>
      </c>
      <c r="K1126">
        <v>920.29</v>
      </c>
      <c r="L1126">
        <v>672.8</v>
      </c>
      <c r="M1126">
        <v>247.49</v>
      </c>
      <c r="N1126" t="s">
        <v>23</v>
      </c>
      <c r="O1126" t="s">
        <v>24</v>
      </c>
      <c r="P1126" t="s">
        <v>25</v>
      </c>
      <c r="Q1126" s="9">
        <v>0.82430555555555551</v>
      </c>
      <c r="R1126" t="s">
        <v>49</v>
      </c>
      <c r="S1126" t="s">
        <v>4670</v>
      </c>
      <c r="T1126" t="s">
        <v>4636</v>
      </c>
      <c r="U1126">
        <v>541.35</v>
      </c>
      <c r="V1126" t="s">
        <v>5906</v>
      </c>
      <c r="W1126" t="s">
        <v>4964</v>
      </c>
      <c r="X1126" t="s">
        <v>5907</v>
      </c>
      <c r="Y1126" t="s">
        <v>4960</v>
      </c>
      <c r="Z1126" t="s">
        <v>5908</v>
      </c>
      <c r="AA1126" t="s">
        <v>5060</v>
      </c>
    </row>
    <row r="1127" spans="1:27" x14ac:dyDescent="0.25">
      <c r="A1127" t="s">
        <v>3085</v>
      </c>
      <c r="B1127" s="8">
        <v>45952</v>
      </c>
      <c r="C1127" t="s">
        <v>469</v>
      </c>
      <c r="D1127" t="s">
        <v>2958</v>
      </c>
      <c r="E1127" t="s">
        <v>1448</v>
      </c>
      <c r="F1127" t="s">
        <v>3086</v>
      </c>
      <c r="G1127">
        <v>6</v>
      </c>
      <c r="H1127">
        <v>464.24</v>
      </c>
      <c r="I1127">
        <v>0</v>
      </c>
      <c r="J1127">
        <v>0</v>
      </c>
      <c r="K1127">
        <v>2785.44</v>
      </c>
      <c r="L1127">
        <v>1885.56</v>
      </c>
      <c r="M1127">
        <v>899.88</v>
      </c>
      <c r="N1127" t="s">
        <v>23</v>
      </c>
      <c r="O1127" t="s">
        <v>24</v>
      </c>
      <c r="P1127" t="s">
        <v>25</v>
      </c>
      <c r="Q1127" s="9">
        <v>0.64444444444444449</v>
      </c>
      <c r="R1127" t="s">
        <v>49</v>
      </c>
      <c r="S1127" t="s">
        <v>4813</v>
      </c>
      <c r="T1127" t="s">
        <v>4805</v>
      </c>
      <c r="U1127">
        <v>414.29</v>
      </c>
      <c r="V1127" t="s">
        <v>5409</v>
      </c>
      <c r="W1127" t="s">
        <v>4958</v>
      </c>
      <c r="X1127" t="s">
        <v>5768</v>
      </c>
      <c r="Y1127" t="s">
        <v>5007</v>
      </c>
      <c r="Z1127" t="s">
        <v>5603</v>
      </c>
      <c r="AA1127" t="s">
        <v>5060</v>
      </c>
    </row>
    <row r="1128" spans="1:27" x14ac:dyDescent="0.25">
      <c r="A1128" t="s">
        <v>3586</v>
      </c>
      <c r="B1128" s="8">
        <v>45952</v>
      </c>
      <c r="C1128" t="s">
        <v>542</v>
      </c>
      <c r="D1128" t="s">
        <v>349</v>
      </c>
      <c r="E1128" t="s">
        <v>771</v>
      </c>
      <c r="F1128" t="s">
        <v>239</v>
      </c>
      <c r="G1128">
        <v>8</v>
      </c>
      <c r="H1128">
        <v>468.1</v>
      </c>
      <c r="I1128">
        <v>5</v>
      </c>
      <c r="J1128">
        <v>187.24</v>
      </c>
      <c r="K1128">
        <v>3557.56</v>
      </c>
      <c r="L1128">
        <v>2604.88</v>
      </c>
      <c r="M1128">
        <v>952.68</v>
      </c>
      <c r="N1128" t="s">
        <v>40</v>
      </c>
      <c r="O1128" t="s">
        <v>24</v>
      </c>
      <c r="P1128" t="s">
        <v>25</v>
      </c>
      <c r="Q1128" s="9">
        <v>0.84375</v>
      </c>
      <c r="R1128" t="s">
        <v>49</v>
      </c>
      <c r="S1128" t="s">
        <v>4789</v>
      </c>
      <c r="T1128" t="s">
        <v>4776</v>
      </c>
      <c r="U1128">
        <v>298.81</v>
      </c>
      <c r="V1128" t="s">
        <v>5723</v>
      </c>
      <c r="W1128" t="s">
        <v>4958</v>
      </c>
      <c r="X1128" t="s">
        <v>5015</v>
      </c>
      <c r="Y1128" t="s">
        <v>4966</v>
      </c>
      <c r="Z1128" t="s">
        <v>4978</v>
      </c>
      <c r="AA1128" t="s">
        <v>4962</v>
      </c>
    </row>
    <row r="1129" spans="1:27" x14ac:dyDescent="0.25">
      <c r="A1129" t="s">
        <v>3633</v>
      </c>
      <c r="B1129" s="8">
        <v>45952</v>
      </c>
      <c r="C1129" t="s">
        <v>1529</v>
      </c>
      <c r="D1129" t="s">
        <v>264</v>
      </c>
      <c r="E1129" t="s">
        <v>864</v>
      </c>
      <c r="F1129" t="s">
        <v>3634</v>
      </c>
      <c r="G1129">
        <v>5</v>
      </c>
      <c r="H1129">
        <v>383.51</v>
      </c>
      <c r="I1129">
        <v>0</v>
      </c>
      <c r="J1129">
        <v>0</v>
      </c>
      <c r="K1129">
        <v>1917.55</v>
      </c>
      <c r="L1129">
        <v>1429.5</v>
      </c>
      <c r="M1129">
        <v>488.05</v>
      </c>
      <c r="N1129" t="s">
        <v>40</v>
      </c>
      <c r="O1129" t="s">
        <v>24</v>
      </c>
      <c r="P1129" t="s">
        <v>55</v>
      </c>
      <c r="Q1129" s="9">
        <v>0.7680555555555556</v>
      </c>
      <c r="R1129" t="s">
        <v>49</v>
      </c>
      <c r="S1129" t="s">
        <v>4702</v>
      </c>
      <c r="T1129" t="s">
        <v>4703</v>
      </c>
      <c r="U1129">
        <v>383.51</v>
      </c>
      <c r="V1129" t="s">
        <v>5909</v>
      </c>
      <c r="W1129" t="s">
        <v>4968</v>
      </c>
      <c r="X1129" t="s">
        <v>5661</v>
      </c>
      <c r="Y1129" t="s">
        <v>4966</v>
      </c>
      <c r="Z1129" t="s">
        <v>5166</v>
      </c>
      <c r="AA1129" t="s">
        <v>4962</v>
      </c>
    </row>
    <row r="1130" spans="1:27" x14ac:dyDescent="0.25">
      <c r="A1130" t="s">
        <v>2222</v>
      </c>
      <c r="B1130" s="8">
        <v>45952</v>
      </c>
      <c r="C1130" t="s">
        <v>1235</v>
      </c>
      <c r="D1130" t="s">
        <v>186</v>
      </c>
      <c r="E1130" t="s">
        <v>309</v>
      </c>
      <c r="F1130" t="s">
        <v>310</v>
      </c>
      <c r="G1130">
        <v>1</v>
      </c>
      <c r="H1130">
        <v>217.42</v>
      </c>
      <c r="I1130">
        <v>15</v>
      </c>
      <c r="J1130">
        <v>32.61</v>
      </c>
      <c r="K1130">
        <v>184.81</v>
      </c>
      <c r="L1130">
        <v>177.03</v>
      </c>
      <c r="M1130">
        <v>7.78</v>
      </c>
      <c r="N1130" t="s">
        <v>47</v>
      </c>
      <c r="O1130" t="s">
        <v>24</v>
      </c>
      <c r="P1130" t="s">
        <v>55</v>
      </c>
      <c r="Q1130" s="9">
        <v>0.78819444444444442</v>
      </c>
      <c r="R1130" t="s">
        <v>49</v>
      </c>
      <c r="S1130" t="s">
        <v>4724</v>
      </c>
      <c r="T1130" t="s">
        <v>4703</v>
      </c>
      <c r="U1130">
        <v>217.42</v>
      </c>
      <c r="V1130" t="s">
        <v>5576</v>
      </c>
      <c r="W1130" t="s">
        <v>4968</v>
      </c>
      <c r="X1130" t="s">
        <v>5121</v>
      </c>
      <c r="Y1130" t="s">
        <v>4966</v>
      </c>
      <c r="Z1130" t="s">
        <v>5122</v>
      </c>
      <c r="AA1130" t="s">
        <v>4962</v>
      </c>
    </row>
    <row r="1131" spans="1:27" x14ac:dyDescent="0.25">
      <c r="A1131" t="s">
        <v>1440</v>
      </c>
      <c r="B1131" s="8">
        <v>45951</v>
      </c>
      <c r="C1131" t="s">
        <v>1441</v>
      </c>
      <c r="D1131" t="s">
        <v>65</v>
      </c>
      <c r="E1131" t="s">
        <v>153</v>
      </c>
      <c r="F1131" t="s">
        <v>182</v>
      </c>
      <c r="G1131">
        <v>6</v>
      </c>
      <c r="H1131">
        <v>191.09</v>
      </c>
      <c r="I1131">
        <v>0</v>
      </c>
      <c r="J1131">
        <v>0</v>
      </c>
      <c r="K1131">
        <v>1146.54</v>
      </c>
      <c r="L1131">
        <v>852</v>
      </c>
      <c r="M1131">
        <v>294.54000000000002</v>
      </c>
      <c r="N1131" t="s">
        <v>4971</v>
      </c>
      <c r="O1131" t="s">
        <v>24</v>
      </c>
      <c r="P1131" t="s">
        <v>25</v>
      </c>
      <c r="Q1131" s="9">
        <v>0.39652777777777776</v>
      </c>
      <c r="R1131" t="s">
        <v>49</v>
      </c>
      <c r="S1131" t="s">
        <v>4719</v>
      </c>
      <c r="T1131" t="s">
        <v>4703</v>
      </c>
      <c r="U1131">
        <v>172.63</v>
      </c>
      <c r="V1131" t="s">
        <v>5092</v>
      </c>
      <c r="W1131" t="s">
        <v>4958</v>
      </c>
      <c r="X1131" t="s">
        <v>5615</v>
      </c>
      <c r="Y1131" t="s">
        <v>4960</v>
      </c>
      <c r="Z1131" t="s">
        <v>5126</v>
      </c>
      <c r="AA1131" t="s">
        <v>4962</v>
      </c>
    </row>
    <row r="1132" spans="1:27" x14ac:dyDescent="0.25">
      <c r="A1132" t="s">
        <v>1612</v>
      </c>
      <c r="B1132" s="8">
        <v>45951</v>
      </c>
      <c r="C1132" t="s">
        <v>1613</v>
      </c>
      <c r="D1132" t="s">
        <v>1225</v>
      </c>
      <c r="E1132" t="s">
        <v>321</v>
      </c>
      <c r="F1132" t="s">
        <v>322</v>
      </c>
      <c r="G1132">
        <v>1</v>
      </c>
      <c r="H1132">
        <v>182.3</v>
      </c>
      <c r="I1132">
        <v>0</v>
      </c>
      <c r="J1132">
        <v>0</v>
      </c>
      <c r="K1132">
        <v>182.3</v>
      </c>
      <c r="L1132">
        <v>107.6</v>
      </c>
      <c r="M1132">
        <v>74.7</v>
      </c>
      <c r="N1132" t="s">
        <v>4971</v>
      </c>
      <c r="O1132" t="s">
        <v>24</v>
      </c>
      <c r="P1132" t="s">
        <v>55</v>
      </c>
      <c r="Q1132" s="9">
        <v>0.83888888888888891</v>
      </c>
      <c r="R1132" t="s">
        <v>49</v>
      </c>
      <c r="S1132" t="s">
        <v>4664</v>
      </c>
      <c r="T1132" t="s">
        <v>4636</v>
      </c>
      <c r="U1132">
        <v>182.3</v>
      </c>
      <c r="V1132" t="s">
        <v>5660</v>
      </c>
      <c r="W1132" t="s">
        <v>4964</v>
      </c>
      <c r="X1132" t="s">
        <v>5910</v>
      </c>
      <c r="Y1132" t="s">
        <v>4966</v>
      </c>
      <c r="Z1132" t="s">
        <v>5507</v>
      </c>
      <c r="AA1132" t="s">
        <v>4962</v>
      </c>
    </row>
    <row r="1133" spans="1:27" x14ac:dyDescent="0.25">
      <c r="A1133" t="s">
        <v>1774</v>
      </c>
      <c r="B1133" s="8">
        <v>45951</v>
      </c>
      <c r="C1133" t="s">
        <v>1775</v>
      </c>
      <c r="D1133" t="s">
        <v>308</v>
      </c>
      <c r="E1133" t="s">
        <v>872</v>
      </c>
      <c r="F1133" t="s">
        <v>1776</v>
      </c>
      <c r="G1133">
        <v>3</v>
      </c>
      <c r="H1133">
        <v>512.71</v>
      </c>
      <c r="I1133">
        <v>0</v>
      </c>
      <c r="J1133">
        <v>0</v>
      </c>
      <c r="K1133">
        <v>1538.13</v>
      </c>
      <c r="L1133">
        <v>848.64</v>
      </c>
      <c r="M1133">
        <v>689.49</v>
      </c>
      <c r="N1133" t="s">
        <v>4971</v>
      </c>
      <c r="O1133" t="s">
        <v>24</v>
      </c>
      <c r="P1133" t="s">
        <v>25</v>
      </c>
      <c r="Q1133" s="9">
        <v>0.82916666666666672</v>
      </c>
      <c r="R1133" t="s">
        <v>49</v>
      </c>
      <c r="S1133" t="s">
        <v>4660</v>
      </c>
      <c r="T1133" t="s">
        <v>4636</v>
      </c>
      <c r="U1133">
        <v>455.79</v>
      </c>
      <c r="V1133" t="s">
        <v>5144</v>
      </c>
      <c r="W1133" t="s">
        <v>4958</v>
      </c>
      <c r="X1133" t="s">
        <v>5552</v>
      </c>
      <c r="Y1133" t="s">
        <v>4966</v>
      </c>
      <c r="Z1133" t="s">
        <v>5278</v>
      </c>
      <c r="AA1133" t="s">
        <v>5163</v>
      </c>
    </row>
    <row r="1134" spans="1:27" x14ac:dyDescent="0.25">
      <c r="A1134" t="s">
        <v>1847</v>
      </c>
      <c r="B1134" s="8">
        <v>45951</v>
      </c>
      <c r="C1134" t="s">
        <v>1848</v>
      </c>
      <c r="D1134" t="s">
        <v>314</v>
      </c>
      <c r="E1134" t="s">
        <v>390</v>
      </c>
      <c r="F1134" t="s">
        <v>239</v>
      </c>
      <c r="G1134">
        <v>5</v>
      </c>
      <c r="H1134">
        <v>329.69</v>
      </c>
      <c r="I1134">
        <v>20</v>
      </c>
      <c r="J1134">
        <v>329.69</v>
      </c>
      <c r="K1134">
        <v>1318.76</v>
      </c>
      <c r="L1134">
        <v>1236.25</v>
      </c>
      <c r="M1134">
        <v>82.51</v>
      </c>
      <c r="N1134" t="s">
        <v>68</v>
      </c>
      <c r="O1134" t="s">
        <v>24</v>
      </c>
      <c r="P1134" t="s">
        <v>55</v>
      </c>
      <c r="Q1134" s="9">
        <v>0.69305555555555554</v>
      </c>
      <c r="R1134" t="s">
        <v>49</v>
      </c>
      <c r="S1134" t="s">
        <v>4707</v>
      </c>
      <c r="T1134" t="s">
        <v>4703</v>
      </c>
      <c r="U1134">
        <v>329.69</v>
      </c>
      <c r="V1134" t="s">
        <v>5408</v>
      </c>
      <c r="W1134" t="s">
        <v>4968</v>
      </c>
      <c r="X1134" t="s">
        <v>5015</v>
      </c>
      <c r="Y1134" t="s">
        <v>4966</v>
      </c>
      <c r="Z1134" t="s">
        <v>5323</v>
      </c>
      <c r="AA1134" t="s">
        <v>4962</v>
      </c>
    </row>
    <row r="1135" spans="1:27" x14ac:dyDescent="0.25">
      <c r="A1135" t="s">
        <v>1907</v>
      </c>
      <c r="B1135" s="8">
        <v>45951</v>
      </c>
      <c r="C1135" t="s">
        <v>935</v>
      </c>
      <c r="D1135" t="s">
        <v>686</v>
      </c>
      <c r="E1135" t="s">
        <v>438</v>
      </c>
      <c r="F1135" t="s">
        <v>1908</v>
      </c>
      <c r="G1135">
        <v>1</v>
      </c>
      <c r="H1135">
        <v>451.89</v>
      </c>
      <c r="I1135">
        <v>20</v>
      </c>
      <c r="J1135">
        <v>90.38</v>
      </c>
      <c r="K1135">
        <v>361.51</v>
      </c>
      <c r="L1135">
        <v>387.16</v>
      </c>
      <c r="M1135">
        <v>-25.65</v>
      </c>
      <c r="N1135" t="s">
        <v>40</v>
      </c>
      <c r="O1135" t="s">
        <v>24</v>
      </c>
      <c r="P1135" t="s">
        <v>25</v>
      </c>
      <c r="Q1135" s="9">
        <v>0.55208333333333337</v>
      </c>
      <c r="R1135" t="s">
        <v>49</v>
      </c>
      <c r="S1135" t="s">
        <v>4857</v>
      </c>
      <c r="T1135" t="s">
        <v>4847</v>
      </c>
      <c r="U1135">
        <v>451.89</v>
      </c>
      <c r="V1135" t="s">
        <v>5261</v>
      </c>
      <c r="W1135" t="s">
        <v>4968</v>
      </c>
      <c r="X1135" t="s">
        <v>5206</v>
      </c>
      <c r="Y1135" t="s">
        <v>4966</v>
      </c>
      <c r="Z1135" t="s">
        <v>4961</v>
      </c>
      <c r="AA1135" t="s">
        <v>4962</v>
      </c>
    </row>
    <row r="1136" spans="1:27" x14ac:dyDescent="0.25">
      <c r="A1136" t="s">
        <v>2214</v>
      </c>
      <c r="B1136" s="8">
        <v>45951</v>
      </c>
      <c r="C1136" t="s">
        <v>252</v>
      </c>
      <c r="D1136" t="s">
        <v>113</v>
      </c>
      <c r="E1136" t="s">
        <v>1682</v>
      </c>
      <c r="F1136" t="s">
        <v>535</v>
      </c>
      <c r="G1136">
        <v>4</v>
      </c>
      <c r="H1136">
        <v>270.33</v>
      </c>
      <c r="I1136">
        <v>0</v>
      </c>
      <c r="J1136">
        <v>0</v>
      </c>
      <c r="K1136">
        <v>1081.32</v>
      </c>
      <c r="L1136">
        <v>762.96</v>
      </c>
      <c r="M1136">
        <v>318.36</v>
      </c>
      <c r="N1136" t="s">
        <v>47</v>
      </c>
      <c r="O1136" t="s">
        <v>24</v>
      </c>
      <c r="P1136" t="s">
        <v>25</v>
      </c>
      <c r="Q1136" s="9">
        <v>0.4201388888888889</v>
      </c>
      <c r="R1136" t="s">
        <v>49</v>
      </c>
      <c r="S1136" t="s">
        <v>4907</v>
      </c>
      <c r="T1136" t="s">
        <v>4908</v>
      </c>
      <c r="U1136">
        <v>253.11</v>
      </c>
      <c r="V1136" t="s">
        <v>5635</v>
      </c>
      <c r="W1136" t="s">
        <v>4958</v>
      </c>
      <c r="X1136" t="s">
        <v>5911</v>
      </c>
      <c r="Y1136" t="s">
        <v>4966</v>
      </c>
      <c r="Z1136" t="s">
        <v>5160</v>
      </c>
      <c r="AA1136" t="s">
        <v>4962</v>
      </c>
    </row>
    <row r="1137" spans="1:27" x14ac:dyDescent="0.25">
      <c r="A1137" t="s">
        <v>3593</v>
      </c>
      <c r="B1137" s="8">
        <v>45951</v>
      </c>
      <c r="C1137" t="s">
        <v>3494</v>
      </c>
      <c r="D1137" t="s">
        <v>499</v>
      </c>
      <c r="E1137" t="s">
        <v>523</v>
      </c>
      <c r="F1137" t="s">
        <v>524</v>
      </c>
      <c r="G1137">
        <v>3</v>
      </c>
      <c r="H1137">
        <v>401.06</v>
      </c>
      <c r="I1137">
        <v>0</v>
      </c>
      <c r="J1137">
        <v>0</v>
      </c>
      <c r="K1137">
        <v>1203.18</v>
      </c>
      <c r="L1137">
        <v>1042.4100000000001</v>
      </c>
      <c r="M1137">
        <v>160.77000000000001</v>
      </c>
      <c r="N1137" t="s">
        <v>23</v>
      </c>
      <c r="O1137" t="s">
        <v>24</v>
      </c>
      <c r="P1137" t="s">
        <v>25</v>
      </c>
      <c r="Q1137" s="9">
        <v>0.46111111111111114</v>
      </c>
      <c r="R1137" t="s">
        <v>49</v>
      </c>
      <c r="S1137" t="s">
        <v>4816</v>
      </c>
      <c r="T1137" t="s">
        <v>4847</v>
      </c>
      <c r="U1137">
        <v>401.06</v>
      </c>
      <c r="V1137" t="s">
        <v>5429</v>
      </c>
      <c r="W1137" t="s">
        <v>4968</v>
      </c>
      <c r="X1137" t="s">
        <v>5238</v>
      </c>
      <c r="Y1137" t="s">
        <v>4960</v>
      </c>
      <c r="Z1137" t="s">
        <v>5239</v>
      </c>
      <c r="AA1137" t="s">
        <v>5060</v>
      </c>
    </row>
    <row r="1138" spans="1:27" x14ac:dyDescent="0.25">
      <c r="A1138" t="s">
        <v>4219</v>
      </c>
      <c r="B1138" s="8">
        <v>45951</v>
      </c>
      <c r="C1138" t="s">
        <v>43</v>
      </c>
      <c r="D1138" t="s">
        <v>1650</v>
      </c>
      <c r="E1138" t="s">
        <v>31</v>
      </c>
      <c r="F1138" t="s">
        <v>32</v>
      </c>
      <c r="G1138">
        <v>2</v>
      </c>
      <c r="H1138">
        <v>232.2</v>
      </c>
      <c r="I1138">
        <v>10</v>
      </c>
      <c r="J1138">
        <v>46.44</v>
      </c>
      <c r="K1138">
        <v>417.96</v>
      </c>
      <c r="L1138">
        <v>321.95999999999998</v>
      </c>
      <c r="M1138">
        <v>96</v>
      </c>
      <c r="N1138" t="s">
        <v>47</v>
      </c>
      <c r="O1138" t="s">
        <v>24</v>
      </c>
      <c r="P1138" t="s">
        <v>55</v>
      </c>
      <c r="Q1138" s="9">
        <v>0.72083333333333333</v>
      </c>
      <c r="R1138" t="s">
        <v>49</v>
      </c>
      <c r="S1138" t="s">
        <v>4800</v>
      </c>
      <c r="T1138" t="s">
        <v>4776</v>
      </c>
      <c r="U1138">
        <v>232.2</v>
      </c>
      <c r="V1138" t="s">
        <v>5898</v>
      </c>
      <c r="W1138" t="s">
        <v>4968</v>
      </c>
      <c r="X1138" t="s">
        <v>5187</v>
      </c>
      <c r="Y1138" t="s">
        <v>5007</v>
      </c>
      <c r="Z1138" t="s">
        <v>5188</v>
      </c>
      <c r="AA1138" t="s">
        <v>4962</v>
      </c>
    </row>
    <row r="1139" spans="1:27" x14ac:dyDescent="0.25">
      <c r="A1139" t="s">
        <v>664</v>
      </c>
      <c r="B1139" s="8">
        <v>45950</v>
      </c>
      <c r="C1139" t="s">
        <v>665</v>
      </c>
      <c r="D1139" t="s">
        <v>666</v>
      </c>
      <c r="E1139" t="s">
        <v>285</v>
      </c>
      <c r="F1139" t="s">
        <v>667</v>
      </c>
      <c r="G1139">
        <v>2</v>
      </c>
      <c r="H1139">
        <v>372.61</v>
      </c>
      <c r="I1139">
        <v>15</v>
      </c>
      <c r="J1139">
        <v>111.78</v>
      </c>
      <c r="K1139">
        <v>633.44000000000005</v>
      </c>
      <c r="L1139">
        <v>639.82000000000005</v>
      </c>
      <c r="M1139">
        <v>-6.38</v>
      </c>
      <c r="N1139" t="s">
        <v>40</v>
      </c>
      <c r="O1139" t="s">
        <v>24</v>
      </c>
      <c r="P1139" t="s">
        <v>25</v>
      </c>
      <c r="Q1139" s="9">
        <v>0.91597222222222219</v>
      </c>
      <c r="R1139" t="s">
        <v>49</v>
      </c>
      <c r="S1139" t="s">
        <v>4883</v>
      </c>
      <c r="T1139" t="s">
        <v>4864</v>
      </c>
      <c r="U1139">
        <v>372.61</v>
      </c>
      <c r="V1139" t="s">
        <v>5912</v>
      </c>
      <c r="W1139" t="s">
        <v>4964</v>
      </c>
      <c r="X1139" t="s">
        <v>5466</v>
      </c>
      <c r="Y1139" t="s">
        <v>5007</v>
      </c>
      <c r="Z1139" t="s">
        <v>5112</v>
      </c>
      <c r="AA1139" t="s">
        <v>4962</v>
      </c>
    </row>
    <row r="1140" spans="1:27" x14ac:dyDescent="0.25">
      <c r="A1140" t="s">
        <v>1522</v>
      </c>
      <c r="B1140" s="8">
        <v>45950</v>
      </c>
      <c r="C1140" t="s">
        <v>1523</v>
      </c>
      <c r="D1140" t="s">
        <v>30</v>
      </c>
      <c r="E1140" t="s">
        <v>760</v>
      </c>
      <c r="F1140" t="s">
        <v>761</v>
      </c>
      <c r="G1140">
        <v>1</v>
      </c>
      <c r="H1140">
        <v>448.94</v>
      </c>
      <c r="I1140">
        <v>20</v>
      </c>
      <c r="J1140">
        <v>89.79</v>
      </c>
      <c r="K1140">
        <v>359.15</v>
      </c>
      <c r="L1140">
        <v>380.08</v>
      </c>
      <c r="M1140">
        <v>-20.93</v>
      </c>
      <c r="N1140" t="s">
        <v>68</v>
      </c>
      <c r="O1140" t="s">
        <v>24</v>
      </c>
      <c r="P1140" t="s">
        <v>25</v>
      </c>
      <c r="Q1140" s="9">
        <v>0.78749999999999998</v>
      </c>
      <c r="R1140" t="s">
        <v>49</v>
      </c>
      <c r="S1140" t="s">
        <v>4691</v>
      </c>
      <c r="T1140" t="s">
        <v>4672</v>
      </c>
      <c r="U1140">
        <v>448.94</v>
      </c>
      <c r="V1140" t="s">
        <v>5913</v>
      </c>
      <c r="W1140" t="s">
        <v>4964</v>
      </c>
      <c r="X1140" t="s">
        <v>5363</v>
      </c>
      <c r="Y1140" t="s">
        <v>4970</v>
      </c>
      <c r="Z1140" t="s">
        <v>5364</v>
      </c>
      <c r="AA1140" t="s">
        <v>5060</v>
      </c>
    </row>
    <row r="1141" spans="1:27" x14ac:dyDescent="0.25">
      <c r="A1141" t="s">
        <v>2981</v>
      </c>
      <c r="B1141" s="8">
        <v>45950</v>
      </c>
      <c r="C1141" t="s">
        <v>2982</v>
      </c>
      <c r="D1141" t="s">
        <v>886</v>
      </c>
      <c r="E1141" t="s">
        <v>1471</v>
      </c>
      <c r="F1141" t="s">
        <v>1472</v>
      </c>
      <c r="G1141">
        <v>3</v>
      </c>
      <c r="H1141">
        <v>238.97</v>
      </c>
      <c r="I1141">
        <v>10</v>
      </c>
      <c r="J1141">
        <v>71.69</v>
      </c>
      <c r="K1141">
        <v>645.22</v>
      </c>
      <c r="L1141">
        <v>577.23</v>
      </c>
      <c r="M1141">
        <v>67.989999999999995</v>
      </c>
      <c r="N1141" t="s">
        <v>68</v>
      </c>
      <c r="O1141" t="s">
        <v>24</v>
      </c>
      <c r="P1141" t="s">
        <v>25</v>
      </c>
      <c r="Q1141" s="9">
        <v>0.4909722222222222</v>
      </c>
      <c r="R1141" t="s">
        <v>49</v>
      </c>
      <c r="S1141" t="s">
        <v>4827</v>
      </c>
      <c r="T1141" t="s">
        <v>4828</v>
      </c>
      <c r="U1141">
        <v>232.92</v>
      </c>
      <c r="V1141" t="s">
        <v>5547</v>
      </c>
      <c r="W1141" t="s">
        <v>4958</v>
      </c>
      <c r="X1141" t="s">
        <v>5294</v>
      </c>
      <c r="Y1141" t="s">
        <v>4966</v>
      </c>
      <c r="Z1141" t="s">
        <v>5295</v>
      </c>
      <c r="AA1141" t="s">
        <v>5060</v>
      </c>
    </row>
    <row r="1142" spans="1:27" x14ac:dyDescent="0.25">
      <c r="A1142" t="s">
        <v>3432</v>
      </c>
      <c r="B1142" s="8">
        <v>45950</v>
      </c>
      <c r="C1142" t="s">
        <v>2447</v>
      </c>
      <c r="D1142" t="s">
        <v>1658</v>
      </c>
      <c r="E1142" t="s">
        <v>1323</v>
      </c>
      <c r="F1142" t="s">
        <v>1586</v>
      </c>
      <c r="G1142">
        <v>3</v>
      </c>
      <c r="H1142">
        <v>233.47</v>
      </c>
      <c r="I1142">
        <v>0</v>
      </c>
      <c r="J1142">
        <v>0</v>
      </c>
      <c r="K1142">
        <v>700.41</v>
      </c>
      <c r="L1142">
        <v>566.94000000000005</v>
      </c>
      <c r="M1142">
        <v>133.47</v>
      </c>
      <c r="N1142" t="s">
        <v>68</v>
      </c>
      <c r="O1142" t="s">
        <v>24</v>
      </c>
      <c r="P1142" t="s">
        <v>25</v>
      </c>
      <c r="Q1142" s="9">
        <v>0.61458333333333337</v>
      </c>
      <c r="R1142" t="s">
        <v>49</v>
      </c>
      <c r="S1142" t="s">
        <v>4804</v>
      </c>
      <c r="T1142" t="s">
        <v>4805</v>
      </c>
      <c r="U1142">
        <v>233.47</v>
      </c>
      <c r="V1142" t="s">
        <v>5137</v>
      </c>
      <c r="W1142" t="s">
        <v>4968</v>
      </c>
      <c r="X1142" t="s">
        <v>5148</v>
      </c>
      <c r="Y1142" t="s">
        <v>4966</v>
      </c>
      <c r="Z1142" t="s">
        <v>5147</v>
      </c>
      <c r="AA1142" t="s">
        <v>4962</v>
      </c>
    </row>
    <row r="1143" spans="1:27" x14ac:dyDescent="0.25">
      <c r="A1143" t="s">
        <v>4175</v>
      </c>
      <c r="B1143" s="8">
        <v>45950</v>
      </c>
      <c r="C1143" t="s">
        <v>1581</v>
      </c>
      <c r="D1143" t="s">
        <v>1678</v>
      </c>
      <c r="E1143" t="s">
        <v>400</v>
      </c>
      <c r="F1143" t="s">
        <v>1223</v>
      </c>
      <c r="G1143">
        <v>3</v>
      </c>
      <c r="H1143">
        <v>342.27</v>
      </c>
      <c r="I1143">
        <v>10</v>
      </c>
      <c r="J1143">
        <v>102.68</v>
      </c>
      <c r="K1143">
        <v>924.13</v>
      </c>
      <c r="L1143">
        <v>798.3</v>
      </c>
      <c r="M1143">
        <v>125.83</v>
      </c>
      <c r="N1143" t="s">
        <v>4971</v>
      </c>
      <c r="O1143" t="s">
        <v>24</v>
      </c>
      <c r="P1143" t="s">
        <v>25</v>
      </c>
      <c r="Q1143" s="9">
        <v>0.50277777777777777</v>
      </c>
      <c r="R1143" t="s">
        <v>49</v>
      </c>
      <c r="S1143" t="s">
        <v>4699</v>
      </c>
      <c r="T1143" t="s">
        <v>4672</v>
      </c>
      <c r="U1143">
        <v>342.27</v>
      </c>
      <c r="V1143" t="s">
        <v>5751</v>
      </c>
      <c r="W1143" t="s">
        <v>4964</v>
      </c>
      <c r="X1143" t="s">
        <v>5326</v>
      </c>
      <c r="Y1143" t="s">
        <v>4960</v>
      </c>
      <c r="Z1143" t="s">
        <v>5003</v>
      </c>
      <c r="AA1143" t="s">
        <v>4962</v>
      </c>
    </row>
    <row r="1144" spans="1:27" x14ac:dyDescent="0.25">
      <c r="A1144" t="s">
        <v>4182</v>
      </c>
      <c r="B1144" s="8">
        <v>45950</v>
      </c>
      <c r="C1144" t="s">
        <v>931</v>
      </c>
      <c r="D1144" t="s">
        <v>147</v>
      </c>
      <c r="E1144" t="s">
        <v>634</v>
      </c>
      <c r="F1144" t="s">
        <v>635</v>
      </c>
      <c r="G1144">
        <v>7</v>
      </c>
      <c r="H1144">
        <v>377.86</v>
      </c>
      <c r="I1144">
        <v>0</v>
      </c>
      <c r="J1144">
        <v>0</v>
      </c>
      <c r="K1144">
        <v>2645.02</v>
      </c>
      <c r="L1144">
        <v>1828.54</v>
      </c>
      <c r="M1144">
        <v>816.48</v>
      </c>
      <c r="N1144" t="s">
        <v>4971</v>
      </c>
      <c r="O1144" t="s">
        <v>24</v>
      </c>
      <c r="P1144" t="s">
        <v>33</v>
      </c>
      <c r="Q1144" s="9">
        <v>0.8666666666666667</v>
      </c>
      <c r="R1144" t="s">
        <v>49</v>
      </c>
      <c r="S1144" t="s">
        <v>4717</v>
      </c>
      <c r="T1144" t="s">
        <v>4703</v>
      </c>
      <c r="U1144">
        <v>332.73</v>
      </c>
      <c r="V1144" t="s">
        <v>5005</v>
      </c>
      <c r="W1144" t="s">
        <v>4958</v>
      </c>
      <c r="X1144" t="s">
        <v>5616</v>
      </c>
      <c r="Y1144" t="s">
        <v>5011</v>
      </c>
      <c r="Z1144" t="s">
        <v>4995</v>
      </c>
      <c r="AA1144" t="s">
        <v>4962</v>
      </c>
    </row>
    <row r="1145" spans="1:27" x14ac:dyDescent="0.25">
      <c r="A1145" t="s">
        <v>4563</v>
      </c>
      <c r="B1145" s="8">
        <v>45950</v>
      </c>
      <c r="C1145" t="s">
        <v>1535</v>
      </c>
      <c r="D1145" t="s">
        <v>1668</v>
      </c>
      <c r="E1145" t="s">
        <v>438</v>
      </c>
      <c r="F1145" t="s">
        <v>46</v>
      </c>
      <c r="G1145">
        <v>2</v>
      </c>
      <c r="H1145">
        <v>242.22</v>
      </c>
      <c r="I1145">
        <v>5</v>
      </c>
      <c r="J1145">
        <v>24.22</v>
      </c>
      <c r="K1145">
        <v>460.22</v>
      </c>
      <c r="L1145">
        <v>372.08</v>
      </c>
      <c r="M1145">
        <v>88.14</v>
      </c>
      <c r="N1145" t="s">
        <v>23</v>
      </c>
      <c r="O1145" t="s">
        <v>24</v>
      </c>
      <c r="P1145" t="s">
        <v>55</v>
      </c>
      <c r="Q1145" s="9">
        <v>0.76388888888888884</v>
      </c>
      <c r="R1145" t="s">
        <v>49</v>
      </c>
      <c r="S1145" t="s">
        <v>4941</v>
      </c>
      <c r="T1145" t="s">
        <v>4930</v>
      </c>
      <c r="U1145">
        <v>242.22</v>
      </c>
      <c r="V1145" t="s">
        <v>5332</v>
      </c>
      <c r="W1145" t="s">
        <v>4968</v>
      </c>
      <c r="X1145" t="s">
        <v>5422</v>
      </c>
      <c r="Y1145" t="s">
        <v>5011</v>
      </c>
      <c r="Z1145" t="s">
        <v>4961</v>
      </c>
      <c r="AA1145" t="s">
        <v>4962</v>
      </c>
    </row>
    <row r="1146" spans="1:27" x14ac:dyDescent="0.25">
      <c r="A1146" t="s">
        <v>1033</v>
      </c>
      <c r="B1146" s="8">
        <v>45949</v>
      </c>
      <c r="C1146" t="s">
        <v>1034</v>
      </c>
      <c r="D1146" t="s">
        <v>365</v>
      </c>
      <c r="E1146" t="s">
        <v>1035</v>
      </c>
      <c r="F1146" t="s">
        <v>861</v>
      </c>
      <c r="G1146">
        <v>4</v>
      </c>
      <c r="H1146">
        <v>459.58</v>
      </c>
      <c r="I1146">
        <v>0</v>
      </c>
      <c r="J1146">
        <v>0</v>
      </c>
      <c r="K1146">
        <v>2114.0700000000002</v>
      </c>
      <c r="L1146">
        <v>1547.56</v>
      </c>
      <c r="M1146">
        <v>566.51</v>
      </c>
      <c r="N1146" t="s">
        <v>68</v>
      </c>
      <c r="O1146" t="s">
        <v>24</v>
      </c>
      <c r="P1146" t="s">
        <v>25</v>
      </c>
      <c r="Q1146" s="9">
        <v>0.40208333333333335</v>
      </c>
      <c r="R1146" t="s">
        <v>27</v>
      </c>
      <c r="S1146" t="s">
        <v>4680</v>
      </c>
      <c r="T1146" t="s">
        <v>4672</v>
      </c>
      <c r="U1146">
        <v>459.58</v>
      </c>
      <c r="V1146" t="s">
        <v>5914</v>
      </c>
      <c r="W1146" t="s">
        <v>4964</v>
      </c>
      <c r="X1146" t="s">
        <v>5484</v>
      </c>
      <c r="Y1146" t="s">
        <v>4966</v>
      </c>
      <c r="Z1146" t="s">
        <v>5915</v>
      </c>
      <c r="AA1146" t="s">
        <v>5163</v>
      </c>
    </row>
    <row r="1147" spans="1:27" x14ac:dyDescent="0.25">
      <c r="A1147" t="s">
        <v>1503</v>
      </c>
      <c r="B1147" s="8">
        <v>45949</v>
      </c>
      <c r="C1147" t="s">
        <v>274</v>
      </c>
      <c r="D1147" t="s">
        <v>237</v>
      </c>
      <c r="E1147" t="s">
        <v>309</v>
      </c>
      <c r="F1147" t="s">
        <v>1504</v>
      </c>
      <c r="G1147">
        <v>7</v>
      </c>
      <c r="H1147">
        <v>585.84</v>
      </c>
      <c r="I1147">
        <v>20</v>
      </c>
      <c r="J1147">
        <v>820.18</v>
      </c>
      <c r="K1147">
        <v>3772.8</v>
      </c>
      <c r="L1147">
        <v>2354.8000000000002</v>
      </c>
      <c r="M1147">
        <v>1418</v>
      </c>
      <c r="N1147" t="s">
        <v>23</v>
      </c>
      <c r="O1147" t="s">
        <v>24</v>
      </c>
      <c r="P1147" t="s">
        <v>25</v>
      </c>
      <c r="Q1147" s="9">
        <v>0.71458333333333335</v>
      </c>
      <c r="R1147" t="s">
        <v>27</v>
      </c>
      <c r="S1147" t="s">
        <v>4670</v>
      </c>
      <c r="T1147" t="s">
        <v>4636</v>
      </c>
      <c r="U1147">
        <v>541.35</v>
      </c>
      <c r="V1147" t="s">
        <v>5134</v>
      </c>
      <c r="W1147" t="s">
        <v>4958</v>
      </c>
      <c r="X1147" t="s">
        <v>5345</v>
      </c>
      <c r="Y1147" t="s">
        <v>4970</v>
      </c>
      <c r="Z1147" t="s">
        <v>5122</v>
      </c>
      <c r="AA1147" t="s">
        <v>4962</v>
      </c>
    </row>
    <row r="1148" spans="1:27" x14ac:dyDescent="0.25">
      <c r="A1148" t="s">
        <v>1609</v>
      </c>
      <c r="B1148" s="8">
        <v>45949</v>
      </c>
      <c r="C1148" t="s">
        <v>1188</v>
      </c>
      <c r="D1148" t="s">
        <v>107</v>
      </c>
      <c r="E1148" t="s">
        <v>1063</v>
      </c>
      <c r="F1148" t="s">
        <v>1064</v>
      </c>
      <c r="G1148">
        <v>8</v>
      </c>
      <c r="H1148">
        <v>66.900000000000006</v>
      </c>
      <c r="I1148">
        <v>0</v>
      </c>
      <c r="J1148">
        <v>0</v>
      </c>
      <c r="K1148">
        <v>615.48</v>
      </c>
      <c r="L1148">
        <v>385.2</v>
      </c>
      <c r="M1148">
        <v>230.28</v>
      </c>
      <c r="N1148" t="s">
        <v>4971</v>
      </c>
      <c r="O1148" t="s">
        <v>24</v>
      </c>
      <c r="P1148" t="s">
        <v>25</v>
      </c>
      <c r="Q1148" s="9">
        <v>0.52708333333333335</v>
      </c>
      <c r="R1148" t="s">
        <v>27</v>
      </c>
      <c r="S1148" t="s">
        <v>4683</v>
      </c>
      <c r="T1148" t="s">
        <v>4672</v>
      </c>
      <c r="U1148">
        <v>59.92</v>
      </c>
      <c r="V1148" t="s">
        <v>5202</v>
      </c>
      <c r="W1148" t="s">
        <v>4958</v>
      </c>
      <c r="X1148" t="s">
        <v>5329</v>
      </c>
      <c r="Y1148" t="s">
        <v>4966</v>
      </c>
      <c r="Z1148" t="s">
        <v>5330</v>
      </c>
      <c r="AA1148" t="s">
        <v>4962</v>
      </c>
    </row>
    <row r="1149" spans="1:27" x14ac:dyDescent="0.25">
      <c r="A1149" t="s">
        <v>1836</v>
      </c>
      <c r="B1149" s="8">
        <v>45949</v>
      </c>
      <c r="C1149" t="s">
        <v>580</v>
      </c>
      <c r="D1149" t="s">
        <v>680</v>
      </c>
      <c r="E1149" t="s">
        <v>1063</v>
      </c>
      <c r="F1149" t="s">
        <v>1064</v>
      </c>
      <c r="G1149">
        <v>6</v>
      </c>
      <c r="H1149">
        <v>162.63</v>
      </c>
      <c r="I1149">
        <v>0</v>
      </c>
      <c r="J1149">
        <v>0</v>
      </c>
      <c r="K1149">
        <v>1122.1500000000001</v>
      </c>
      <c r="L1149">
        <v>827.7</v>
      </c>
      <c r="M1149">
        <v>294.45</v>
      </c>
      <c r="N1149" t="s">
        <v>68</v>
      </c>
      <c r="O1149" t="s">
        <v>24</v>
      </c>
      <c r="P1149" t="s">
        <v>25</v>
      </c>
      <c r="Q1149" s="9">
        <v>0.79722222222222228</v>
      </c>
      <c r="R1149" t="s">
        <v>27</v>
      </c>
      <c r="S1149" t="s">
        <v>4873</v>
      </c>
      <c r="T1149" t="s">
        <v>4864</v>
      </c>
      <c r="U1149">
        <v>157.97999999999999</v>
      </c>
      <c r="V1149" t="s">
        <v>5644</v>
      </c>
      <c r="W1149" t="s">
        <v>4958</v>
      </c>
      <c r="X1149" t="s">
        <v>5329</v>
      </c>
      <c r="Y1149" t="s">
        <v>4966</v>
      </c>
      <c r="Z1149" t="s">
        <v>5330</v>
      </c>
      <c r="AA1149" t="s">
        <v>4962</v>
      </c>
    </row>
    <row r="1150" spans="1:27" x14ac:dyDescent="0.25">
      <c r="A1150" t="s">
        <v>1962</v>
      </c>
      <c r="B1150" s="8">
        <v>45949</v>
      </c>
      <c r="C1150" t="s">
        <v>1963</v>
      </c>
      <c r="D1150" t="s">
        <v>493</v>
      </c>
      <c r="E1150" t="s">
        <v>380</v>
      </c>
      <c r="F1150" t="s">
        <v>936</v>
      </c>
      <c r="G1150">
        <v>1</v>
      </c>
      <c r="H1150">
        <v>232.58</v>
      </c>
      <c r="I1150">
        <v>0</v>
      </c>
      <c r="J1150">
        <v>0</v>
      </c>
      <c r="K1150">
        <v>267.47000000000003</v>
      </c>
      <c r="L1150">
        <v>191.2</v>
      </c>
      <c r="M1150">
        <v>76.27</v>
      </c>
      <c r="N1150" t="s">
        <v>47</v>
      </c>
      <c r="O1150" t="s">
        <v>24</v>
      </c>
      <c r="P1150" t="s">
        <v>55</v>
      </c>
      <c r="Q1150" s="9">
        <v>0.61805555555555558</v>
      </c>
      <c r="R1150" t="s">
        <v>27</v>
      </c>
      <c r="S1150" t="s">
        <v>4688</v>
      </c>
      <c r="T1150" t="s">
        <v>4672</v>
      </c>
      <c r="U1150">
        <v>232.58</v>
      </c>
      <c r="V1150" t="s">
        <v>5916</v>
      </c>
      <c r="W1150" t="s">
        <v>4964</v>
      </c>
      <c r="X1150" t="s">
        <v>5366</v>
      </c>
      <c r="Y1150" t="s">
        <v>5018</v>
      </c>
      <c r="Z1150" t="s">
        <v>5076</v>
      </c>
      <c r="AA1150" t="s">
        <v>4962</v>
      </c>
    </row>
    <row r="1151" spans="1:27" x14ac:dyDescent="0.25">
      <c r="A1151" t="s">
        <v>1973</v>
      </c>
      <c r="B1151" s="8">
        <v>45949</v>
      </c>
      <c r="C1151" t="s">
        <v>263</v>
      </c>
      <c r="D1151" t="s">
        <v>1030</v>
      </c>
      <c r="E1151" t="s">
        <v>187</v>
      </c>
      <c r="F1151" t="s">
        <v>188</v>
      </c>
      <c r="G1151">
        <v>7</v>
      </c>
      <c r="H1151">
        <v>315.37</v>
      </c>
      <c r="I1151">
        <v>10</v>
      </c>
      <c r="J1151">
        <v>220.76</v>
      </c>
      <c r="K1151">
        <v>2284.85</v>
      </c>
      <c r="L1151">
        <v>1394.12</v>
      </c>
      <c r="M1151">
        <v>890.73</v>
      </c>
      <c r="N1151" t="s">
        <v>4971</v>
      </c>
      <c r="O1151" t="s">
        <v>24</v>
      </c>
      <c r="P1151" t="s">
        <v>25</v>
      </c>
      <c r="Q1151" s="9">
        <v>0.54861111111111116</v>
      </c>
      <c r="R1151" t="s">
        <v>27</v>
      </c>
      <c r="S1151" t="s">
        <v>4794</v>
      </c>
      <c r="T1151" t="s">
        <v>4776</v>
      </c>
      <c r="U1151">
        <v>159.5</v>
      </c>
      <c r="V1151" t="s">
        <v>5564</v>
      </c>
      <c r="W1151" t="s">
        <v>4958</v>
      </c>
      <c r="X1151" t="s">
        <v>5199</v>
      </c>
      <c r="Y1151" t="s">
        <v>4960</v>
      </c>
      <c r="Z1151" t="s">
        <v>5200</v>
      </c>
      <c r="AA1151" t="s">
        <v>4962</v>
      </c>
    </row>
    <row r="1152" spans="1:27" x14ac:dyDescent="0.25">
      <c r="A1152" t="s">
        <v>2289</v>
      </c>
      <c r="B1152" s="8">
        <v>45949</v>
      </c>
      <c r="C1152" t="s">
        <v>1624</v>
      </c>
      <c r="D1152" t="s">
        <v>147</v>
      </c>
      <c r="E1152" t="s">
        <v>1368</v>
      </c>
      <c r="F1152" t="s">
        <v>2067</v>
      </c>
      <c r="G1152">
        <v>8</v>
      </c>
      <c r="H1152">
        <v>355.49</v>
      </c>
      <c r="I1152">
        <v>0</v>
      </c>
      <c r="J1152">
        <v>0</v>
      </c>
      <c r="K1152">
        <v>3270.51</v>
      </c>
      <c r="L1152">
        <v>2089.7600000000002</v>
      </c>
      <c r="M1152">
        <v>1180.75</v>
      </c>
      <c r="N1152" t="s">
        <v>4971</v>
      </c>
      <c r="O1152" t="s">
        <v>345</v>
      </c>
      <c r="P1152" t="s">
        <v>25</v>
      </c>
      <c r="Q1152" s="9">
        <v>0.47638888888888886</v>
      </c>
      <c r="R1152" t="s">
        <v>27</v>
      </c>
      <c r="S1152" t="s">
        <v>4717</v>
      </c>
      <c r="T1152" t="s">
        <v>4703</v>
      </c>
      <c r="U1152">
        <v>332.73</v>
      </c>
      <c r="V1152" t="s">
        <v>5902</v>
      </c>
      <c r="W1152" t="s">
        <v>4958</v>
      </c>
      <c r="X1152" t="s">
        <v>5903</v>
      </c>
      <c r="Y1152" t="s">
        <v>5007</v>
      </c>
      <c r="Z1152" t="s">
        <v>5591</v>
      </c>
      <c r="AA1152" t="s">
        <v>4992</v>
      </c>
    </row>
    <row r="1153" spans="1:27" x14ac:dyDescent="0.25">
      <c r="A1153" t="s">
        <v>2382</v>
      </c>
      <c r="B1153" s="8">
        <v>45949</v>
      </c>
      <c r="C1153" t="s">
        <v>786</v>
      </c>
      <c r="D1153" t="s">
        <v>493</v>
      </c>
      <c r="E1153" t="s">
        <v>830</v>
      </c>
      <c r="F1153" t="s">
        <v>831</v>
      </c>
      <c r="G1153">
        <v>1</v>
      </c>
      <c r="H1153">
        <v>232.58</v>
      </c>
      <c r="I1153">
        <v>15</v>
      </c>
      <c r="J1153">
        <v>34.89</v>
      </c>
      <c r="K1153">
        <v>227.34</v>
      </c>
      <c r="L1153">
        <v>191.2</v>
      </c>
      <c r="M1153">
        <v>36.14</v>
      </c>
      <c r="N1153" t="s">
        <v>47</v>
      </c>
      <c r="O1153" t="s">
        <v>24</v>
      </c>
      <c r="P1153" t="s">
        <v>25</v>
      </c>
      <c r="Q1153" s="9">
        <v>0.85763888888888884</v>
      </c>
      <c r="R1153" t="s">
        <v>27</v>
      </c>
      <c r="S1153" t="s">
        <v>4688</v>
      </c>
      <c r="T1153" t="s">
        <v>4672</v>
      </c>
      <c r="U1153">
        <v>232.58</v>
      </c>
      <c r="V1153" t="s">
        <v>5068</v>
      </c>
      <c r="W1153" t="s">
        <v>4964</v>
      </c>
      <c r="X1153" t="s">
        <v>5402</v>
      </c>
      <c r="Y1153" t="s">
        <v>4977</v>
      </c>
      <c r="Z1153" t="s">
        <v>5403</v>
      </c>
      <c r="AA1153" t="s">
        <v>4962</v>
      </c>
    </row>
    <row r="1154" spans="1:27" x14ac:dyDescent="0.25">
      <c r="A1154" t="s">
        <v>2773</v>
      </c>
      <c r="B1154" s="8">
        <v>45949</v>
      </c>
      <c r="C1154" t="s">
        <v>940</v>
      </c>
      <c r="D1154" t="s">
        <v>275</v>
      </c>
      <c r="E1154" t="s">
        <v>504</v>
      </c>
      <c r="F1154" t="s">
        <v>239</v>
      </c>
      <c r="G1154">
        <v>4</v>
      </c>
      <c r="H1154">
        <v>51.33</v>
      </c>
      <c r="I1154">
        <v>5</v>
      </c>
      <c r="J1154">
        <v>10.27</v>
      </c>
      <c r="K1154">
        <v>224.31</v>
      </c>
      <c r="L1154">
        <v>149.91999999999999</v>
      </c>
      <c r="M1154">
        <v>74.39</v>
      </c>
      <c r="N1154" t="s">
        <v>23</v>
      </c>
      <c r="O1154" t="s">
        <v>24</v>
      </c>
      <c r="P1154" t="s">
        <v>25</v>
      </c>
      <c r="Q1154" s="9">
        <v>0.82499999999999996</v>
      </c>
      <c r="R1154" t="s">
        <v>27</v>
      </c>
      <c r="S1154" t="s">
        <v>4760</v>
      </c>
      <c r="T1154" t="s">
        <v>4752</v>
      </c>
      <c r="U1154">
        <v>51.33</v>
      </c>
      <c r="V1154" t="s">
        <v>5905</v>
      </c>
      <c r="W1154" t="s">
        <v>4968</v>
      </c>
      <c r="X1154" t="s">
        <v>5015</v>
      </c>
      <c r="Y1154" t="s">
        <v>4966</v>
      </c>
      <c r="Z1154" t="s">
        <v>5349</v>
      </c>
      <c r="AA1154" t="s">
        <v>5060</v>
      </c>
    </row>
    <row r="1155" spans="1:27" x14ac:dyDescent="0.25">
      <c r="A1155" t="s">
        <v>3064</v>
      </c>
      <c r="B1155" s="8">
        <v>45949</v>
      </c>
      <c r="C1155" t="s">
        <v>1153</v>
      </c>
      <c r="D1155" t="s">
        <v>314</v>
      </c>
      <c r="E1155" t="s">
        <v>913</v>
      </c>
      <c r="F1155" t="s">
        <v>528</v>
      </c>
      <c r="G1155">
        <v>2</v>
      </c>
      <c r="H1155">
        <v>329.69</v>
      </c>
      <c r="I1155">
        <v>5</v>
      </c>
      <c r="J1155">
        <v>32.97</v>
      </c>
      <c r="K1155">
        <v>720.37</v>
      </c>
      <c r="L1155">
        <v>494.5</v>
      </c>
      <c r="M1155">
        <v>225.87</v>
      </c>
      <c r="N1155" t="s">
        <v>4971</v>
      </c>
      <c r="O1155" t="s">
        <v>24</v>
      </c>
      <c r="P1155" t="s">
        <v>25</v>
      </c>
      <c r="Q1155" s="9">
        <v>0.3923611111111111</v>
      </c>
      <c r="R1155" t="s">
        <v>27</v>
      </c>
      <c r="S1155" t="s">
        <v>4707</v>
      </c>
      <c r="T1155" t="s">
        <v>4703</v>
      </c>
      <c r="U1155">
        <v>329.69</v>
      </c>
      <c r="V1155" t="s">
        <v>5759</v>
      </c>
      <c r="W1155" t="s">
        <v>4964</v>
      </c>
      <c r="X1155" t="s">
        <v>5268</v>
      </c>
      <c r="Y1155" t="s">
        <v>4977</v>
      </c>
      <c r="Z1155" t="s">
        <v>5063</v>
      </c>
      <c r="AA1155" t="s">
        <v>4962</v>
      </c>
    </row>
    <row r="1156" spans="1:27" x14ac:dyDescent="0.25">
      <c r="A1156" t="s">
        <v>3229</v>
      </c>
      <c r="B1156" s="8">
        <v>45949</v>
      </c>
      <c r="C1156" t="s">
        <v>3230</v>
      </c>
      <c r="D1156" t="s">
        <v>30</v>
      </c>
      <c r="E1156" t="s">
        <v>1289</v>
      </c>
      <c r="F1156" t="s">
        <v>590</v>
      </c>
      <c r="G1156">
        <v>3</v>
      </c>
      <c r="H1156">
        <v>448.94</v>
      </c>
      <c r="I1156">
        <v>5</v>
      </c>
      <c r="J1156">
        <v>67.34</v>
      </c>
      <c r="K1156">
        <v>1471.4</v>
      </c>
      <c r="L1156">
        <v>1140.24</v>
      </c>
      <c r="M1156">
        <v>-184.45</v>
      </c>
      <c r="N1156" t="s">
        <v>40</v>
      </c>
      <c r="O1156" t="s">
        <v>24</v>
      </c>
      <c r="P1156" t="s">
        <v>25</v>
      </c>
      <c r="Q1156" s="9">
        <v>0.66597222222222219</v>
      </c>
      <c r="R1156" t="s">
        <v>27</v>
      </c>
      <c r="S1156" t="s">
        <v>4691</v>
      </c>
      <c r="T1156" t="s">
        <v>4672</v>
      </c>
      <c r="U1156">
        <v>448.94</v>
      </c>
      <c r="V1156" t="s">
        <v>5917</v>
      </c>
      <c r="W1156" t="s">
        <v>4964</v>
      </c>
      <c r="X1156" t="s">
        <v>5638</v>
      </c>
      <c r="Y1156" t="s">
        <v>4966</v>
      </c>
      <c r="Z1156" t="s">
        <v>5234</v>
      </c>
      <c r="AA1156" t="s">
        <v>5060</v>
      </c>
    </row>
    <row r="1157" spans="1:27" x14ac:dyDescent="0.25">
      <c r="A1157" t="s">
        <v>3581</v>
      </c>
      <c r="B1157" s="8">
        <v>45949</v>
      </c>
      <c r="C1157" t="s">
        <v>152</v>
      </c>
      <c r="D1157" t="s">
        <v>539</v>
      </c>
      <c r="E1157" t="s">
        <v>254</v>
      </c>
      <c r="F1157" t="s">
        <v>255</v>
      </c>
      <c r="G1157">
        <v>4</v>
      </c>
      <c r="H1157">
        <v>281.60000000000002</v>
      </c>
      <c r="I1157">
        <v>20</v>
      </c>
      <c r="J1157">
        <v>225.28</v>
      </c>
      <c r="K1157">
        <v>1036.29</v>
      </c>
      <c r="L1157">
        <v>842.08</v>
      </c>
      <c r="M1157">
        <v>194.21</v>
      </c>
      <c r="N1157" t="s">
        <v>4971</v>
      </c>
      <c r="O1157" t="s">
        <v>24</v>
      </c>
      <c r="P1157" t="s">
        <v>25</v>
      </c>
      <c r="Q1157" s="9">
        <v>0.39374999999999999</v>
      </c>
      <c r="R1157" t="s">
        <v>27</v>
      </c>
      <c r="S1157" t="s">
        <v>4878</v>
      </c>
      <c r="T1157" t="s">
        <v>4864</v>
      </c>
      <c r="U1157">
        <v>251.73</v>
      </c>
      <c r="V1157" t="s">
        <v>5127</v>
      </c>
      <c r="W1157" t="s">
        <v>4958</v>
      </c>
      <c r="X1157" t="s">
        <v>5435</v>
      </c>
      <c r="Y1157" t="s">
        <v>5018</v>
      </c>
      <c r="Z1157" t="s">
        <v>5436</v>
      </c>
      <c r="AA1157" t="s">
        <v>4962</v>
      </c>
    </row>
    <row r="1158" spans="1:27" x14ac:dyDescent="0.25">
      <c r="A1158" t="s">
        <v>3841</v>
      </c>
      <c r="B1158" s="8">
        <v>45949</v>
      </c>
      <c r="C1158" t="s">
        <v>1029</v>
      </c>
      <c r="D1158" t="s">
        <v>52</v>
      </c>
      <c r="E1158" t="s">
        <v>380</v>
      </c>
      <c r="F1158" t="s">
        <v>936</v>
      </c>
      <c r="G1158">
        <v>5</v>
      </c>
      <c r="H1158">
        <v>328.53</v>
      </c>
      <c r="I1158">
        <v>15</v>
      </c>
      <c r="J1158">
        <v>246.4</v>
      </c>
      <c r="K1158">
        <v>1605.69</v>
      </c>
      <c r="L1158">
        <v>1230.5999999999999</v>
      </c>
      <c r="M1158">
        <v>375.09</v>
      </c>
      <c r="N1158" t="s">
        <v>133</v>
      </c>
      <c r="O1158" t="s">
        <v>24</v>
      </c>
      <c r="P1158" t="s">
        <v>25</v>
      </c>
      <c r="Q1158" s="9">
        <v>0.82013888888888886</v>
      </c>
      <c r="R1158" t="s">
        <v>27</v>
      </c>
      <c r="S1158" t="s">
        <v>4701</v>
      </c>
      <c r="T1158" t="s">
        <v>4672</v>
      </c>
      <c r="U1158">
        <v>313.47000000000003</v>
      </c>
      <c r="V1158" t="s">
        <v>5509</v>
      </c>
      <c r="W1158" t="s">
        <v>4958</v>
      </c>
      <c r="X1158" t="s">
        <v>5366</v>
      </c>
      <c r="Y1158" t="s">
        <v>5018</v>
      </c>
      <c r="Z1158" t="s">
        <v>5076</v>
      </c>
      <c r="AA1158" t="s">
        <v>4962</v>
      </c>
    </row>
    <row r="1159" spans="1:27" x14ac:dyDescent="0.25">
      <c r="A1159" t="s">
        <v>4017</v>
      </c>
      <c r="B1159" s="8">
        <v>45949</v>
      </c>
      <c r="C1159" t="s">
        <v>3778</v>
      </c>
      <c r="D1159" t="s">
        <v>928</v>
      </c>
      <c r="E1159" t="s">
        <v>1247</v>
      </c>
      <c r="F1159" t="s">
        <v>1248</v>
      </c>
      <c r="G1159">
        <v>6</v>
      </c>
      <c r="H1159">
        <v>370.87</v>
      </c>
      <c r="I1159">
        <v>10</v>
      </c>
      <c r="J1159">
        <v>222.52</v>
      </c>
      <c r="K1159">
        <v>2303.11</v>
      </c>
      <c r="L1159">
        <v>1522.98</v>
      </c>
      <c r="M1159">
        <v>780.13</v>
      </c>
      <c r="N1159" t="s">
        <v>40</v>
      </c>
      <c r="O1159" t="s">
        <v>24</v>
      </c>
      <c r="P1159" t="s">
        <v>25</v>
      </c>
      <c r="Q1159" s="9">
        <v>0.40625</v>
      </c>
      <c r="R1159" t="s">
        <v>27</v>
      </c>
      <c r="S1159" t="s">
        <v>4919</v>
      </c>
      <c r="T1159" t="s">
        <v>4908</v>
      </c>
      <c r="U1159">
        <v>351.78</v>
      </c>
      <c r="V1159" t="s">
        <v>5680</v>
      </c>
      <c r="W1159" t="s">
        <v>4958</v>
      </c>
      <c r="X1159" t="s">
        <v>5439</v>
      </c>
      <c r="Y1159" t="s">
        <v>4966</v>
      </c>
      <c r="Z1159" t="s">
        <v>5336</v>
      </c>
      <c r="AA1159" t="s">
        <v>4962</v>
      </c>
    </row>
    <row r="1160" spans="1:27" x14ac:dyDescent="0.25">
      <c r="A1160" t="s">
        <v>4135</v>
      </c>
      <c r="B1160" s="8">
        <v>45949</v>
      </c>
      <c r="C1160" t="s">
        <v>246</v>
      </c>
      <c r="D1160" t="s">
        <v>164</v>
      </c>
      <c r="E1160" t="s">
        <v>390</v>
      </c>
      <c r="F1160" t="s">
        <v>391</v>
      </c>
      <c r="G1160">
        <v>7</v>
      </c>
      <c r="H1160">
        <v>203.01</v>
      </c>
      <c r="I1160">
        <v>0</v>
      </c>
      <c r="J1160">
        <v>0</v>
      </c>
      <c r="K1160">
        <v>1634.23</v>
      </c>
      <c r="L1160">
        <v>1073.94</v>
      </c>
      <c r="M1160">
        <v>560.29</v>
      </c>
      <c r="N1160" t="s">
        <v>40</v>
      </c>
      <c r="O1160" t="s">
        <v>24</v>
      </c>
      <c r="P1160" t="s">
        <v>33</v>
      </c>
      <c r="Q1160" s="9">
        <v>0.72847222222222219</v>
      </c>
      <c r="R1160" t="s">
        <v>27</v>
      </c>
      <c r="S1160" t="s">
        <v>4861</v>
      </c>
      <c r="T1160" t="s">
        <v>4847</v>
      </c>
      <c r="U1160">
        <v>191.13</v>
      </c>
      <c r="V1160" t="s">
        <v>5183</v>
      </c>
      <c r="W1160" t="s">
        <v>4958</v>
      </c>
      <c r="X1160" t="s">
        <v>5373</v>
      </c>
      <c r="Y1160" t="s">
        <v>4966</v>
      </c>
      <c r="Z1160" t="s">
        <v>5323</v>
      </c>
      <c r="AA1160" t="s">
        <v>4962</v>
      </c>
    </row>
    <row r="1161" spans="1:27" x14ac:dyDescent="0.25">
      <c r="A1161" t="s">
        <v>4232</v>
      </c>
      <c r="B1161" s="8">
        <v>45949</v>
      </c>
      <c r="C1161" t="s">
        <v>1116</v>
      </c>
      <c r="D1161" t="s">
        <v>1382</v>
      </c>
      <c r="E1161" t="s">
        <v>31</v>
      </c>
      <c r="F1161" t="s">
        <v>32</v>
      </c>
      <c r="G1161">
        <v>4</v>
      </c>
      <c r="H1161">
        <v>356.08</v>
      </c>
      <c r="I1161">
        <v>10</v>
      </c>
      <c r="J1161">
        <v>142.43</v>
      </c>
      <c r="K1161">
        <v>1474.17</v>
      </c>
      <c r="L1161">
        <v>940.2</v>
      </c>
      <c r="M1161">
        <v>533.97</v>
      </c>
      <c r="N1161" t="s">
        <v>23</v>
      </c>
      <c r="O1161" t="s">
        <v>24</v>
      </c>
      <c r="P1161" t="s">
        <v>25</v>
      </c>
      <c r="Q1161" s="9">
        <v>0.47847222222222224</v>
      </c>
      <c r="R1161" t="s">
        <v>27</v>
      </c>
      <c r="S1161" t="s">
        <v>4774</v>
      </c>
      <c r="T1161" t="s">
        <v>4752</v>
      </c>
      <c r="U1161">
        <v>317.99</v>
      </c>
      <c r="V1161" t="s">
        <v>5344</v>
      </c>
      <c r="W1161" t="s">
        <v>4958</v>
      </c>
      <c r="X1161" t="s">
        <v>5187</v>
      </c>
      <c r="Y1161" t="s">
        <v>5007</v>
      </c>
      <c r="Z1161" t="s">
        <v>5188</v>
      </c>
      <c r="AA1161" t="s">
        <v>4962</v>
      </c>
    </row>
    <row r="1162" spans="1:27" x14ac:dyDescent="0.25">
      <c r="A1162" t="s">
        <v>4297</v>
      </c>
      <c r="B1162" s="8">
        <v>45949</v>
      </c>
      <c r="C1162" t="s">
        <v>1206</v>
      </c>
      <c r="D1162" t="s">
        <v>566</v>
      </c>
      <c r="E1162" t="s">
        <v>488</v>
      </c>
      <c r="F1162" t="s">
        <v>489</v>
      </c>
      <c r="G1162">
        <v>5</v>
      </c>
      <c r="H1162">
        <v>328.59</v>
      </c>
      <c r="I1162">
        <v>0</v>
      </c>
      <c r="J1162">
        <v>0</v>
      </c>
      <c r="K1162">
        <v>1889.39</v>
      </c>
      <c r="L1162">
        <v>1277.45</v>
      </c>
      <c r="M1162">
        <v>611.94000000000005</v>
      </c>
      <c r="N1162" t="s">
        <v>133</v>
      </c>
      <c r="O1162" t="s">
        <v>24</v>
      </c>
      <c r="P1162" t="s">
        <v>25</v>
      </c>
      <c r="Q1162" s="9">
        <v>0.80694444444444446</v>
      </c>
      <c r="R1162" t="s">
        <v>27</v>
      </c>
      <c r="S1162" t="s">
        <v>4767</v>
      </c>
      <c r="T1162" t="s">
        <v>4752</v>
      </c>
      <c r="U1162">
        <v>328.59</v>
      </c>
      <c r="V1162" t="s">
        <v>5422</v>
      </c>
      <c r="W1162" t="s">
        <v>4968</v>
      </c>
      <c r="X1162" t="s">
        <v>5338</v>
      </c>
      <c r="Y1162" t="s">
        <v>5011</v>
      </c>
      <c r="Z1162" t="s">
        <v>5339</v>
      </c>
      <c r="AA1162" t="s">
        <v>4962</v>
      </c>
    </row>
    <row r="1163" spans="1:27" x14ac:dyDescent="0.25">
      <c r="A1163" t="s">
        <v>4311</v>
      </c>
      <c r="B1163" s="8">
        <v>45949</v>
      </c>
      <c r="C1163" t="s">
        <v>3898</v>
      </c>
      <c r="D1163" t="s">
        <v>59</v>
      </c>
      <c r="E1163" t="s">
        <v>852</v>
      </c>
      <c r="F1163" t="s">
        <v>853</v>
      </c>
      <c r="G1163">
        <v>1</v>
      </c>
      <c r="H1163">
        <v>342.46</v>
      </c>
      <c r="I1163">
        <v>0</v>
      </c>
      <c r="J1163">
        <v>0</v>
      </c>
      <c r="K1163">
        <v>393.83</v>
      </c>
      <c r="L1163">
        <v>271.77999999999997</v>
      </c>
      <c r="M1163">
        <v>122.05</v>
      </c>
      <c r="N1163" t="s">
        <v>40</v>
      </c>
      <c r="O1163" t="s">
        <v>24</v>
      </c>
      <c r="P1163" t="s">
        <v>25</v>
      </c>
      <c r="Q1163" s="9">
        <v>0.49027777777777776</v>
      </c>
      <c r="R1163" t="s">
        <v>27</v>
      </c>
      <c r="S1163" t="s">
        <v>4721</v>
      </c>
      <c r="T1163" t="s">
        <v>4703</v>
      </c>
      <c r="U1163">
        <v>342.46</v>
      </c>
      <c r="V1163" t="s">
        <v>5584</v>
      </c>
      <c r="W1163" t="s">
        <v>4968</v>
      </c>
      <c r="X1163" t="s">
        <v>5571</v>
      </c>
      <c r="Y1163" t="s">
        <v>4977</v>
      </c>
      <c r="Z1163" t="s">
        <v>5043</v>
      </c>
      <c r="AA1163" t="s">
        <v>4962</v>
      </c>
    </row>
    <row r="1164" spans="1:27" x14ac:dyDescent="0.25">
      <c r="A1164" t="s">
        <v>4541</v>
      </c>
      <c r="B1164" s="8">
        <v>45949</v>
      </c>
      <c r="C1164" t="s">
        <v>181</v>
      </c>
      <c r="D1164" t="s">
        <v>264</v>
      </c>
      <c r="E1164" t="s">
        <v>488</v>
      </c>
      <c r="F1164" t="s">
        <v>489</v>
      </c>
      <c r="G1164">
        <v>6</v>
      </c>
      <c r="H1164">
        <v>391.43</v>
      </c>
      <c r="I1164">
        <v>15</v>
      </c>
      <c r="J1164">
        <v>352.29</v>
      </c>
      <c r="K1164">
        <v>2295.73</v>
      </c>
      <c r="L1164">
        <v>1715.4</v>
      </c>
      <c r="M1164">
        <v>580.33000000000004</v>
      </c>
      <c r="N1164" t="s">
        <v>47</v>
      </c>
      <c r="O1164" t="s">
        <v>24</v>
      </c>
      <c r="P1164" t="s">
        <v>55</v>
      </c>
      <c r="Q1164" s="9">
        <v>0.66388888888888886</v>
      </c>
      <c r="R1164" t="s">
        <v>27</v>
      </c>
      <c r="S1164" t="s">
        <v>4702</v>
      </c>
      <c r="T1164" t="s">
        <v>4703</v>
      </c>
      <c r="U1164">
        <v>383.51</v>
      </c>
      <c r="V1164" t="s">
        <v>5746</v>
      </c>
      <c r="W1164" t="s">
        <v>4958</v>
      </c>
      <c r="X1164" t="s">
        <v>5338</v>
      </c>
      <c r="Y1164" t="s">
        <v>5011</v>
      </c>
      <c r="Z1164" t="s">
        <v>5339</v>
      </c>
      <c r="AA1164" t="s">
        <v>4962</v>
      </c>
    </row>
    <row r="1165" spans="1:27" x14ac:dyDescent="0.25">
      <c r="A1165" t="s">
        <v>497</v>
      </c>
      <c r="B1165" s="8">
        <v>45948</v>
      </c>
      <c r="C1165" t="s">
        <v>498</v>
      </c>
      <c r="D1165" t="s">
        <v>499</v>
      </c>
      <c r="E1165" t="s">
        <v>372</v>
      </c>
      <c r="F1165" t="s">
        <v>373</v>
      </c>
      <c r="G1165">
        <v>4</v>
      </c>
      <c r="H1165">
        <v>401.06</v>
      </c>
      <c r="I1165">
        <v>5</v>
      </c>
      <c r="J1165">
        <v>80.209999999999994</v>
      </c>
      <c r="K1165">
        <v>1752.63</v>
      </c>
      <c r="L1165">
        <v>1389.88</v>
      </c>
      <c r="M1165">
        <v>362.75</v>
      </c>
      <c r="N1165" t="s">
        <v>23</v>
      </c>
      <c r="O1165" t="s">
        <v>24</v>
      </c>
      <c r="P1165" t="s">
        <v>25</v>
      </c>
      <c r="Q1165" s="9">
        <v>0.74791666666666667</v>
      </c>
      <c r="R1165" t="s">
        <v>27</v>
      </c>
      <c r="S1165" t="s">
        <v>4816</v>
      </c>
      <c r="T1165" t="s">
        <v>4847</v>
      </c>
      <c r="U1165">
        <v>401.06</v>
      </c>
      <c r="V1165" t="s">
        <v>5484</v>
      </c>
      <c r="W1165" t="s">
        <v>4964</v>
      </c>
      <c r="X1165" t="s">
        <v>5258</v>
      </c>
      <c r="Y1165" t="s">
        <v>4966</v>
      </c>
      <c r="Z1165" t="s">
        <v>5259</v>
      </c>
      <c r="AA1165" t="s">
        <v>5060</v>
      </c>
    </row>
    <row r="1166" spans="1:27" x14ac:dyDescent="0.25">
      <c r="A1166" t="s">
        <v>692</v>
      </c>
      <c r="B1166" s="8">
        <v>45948</v>
      </c>
      <c r="C1166" t="s">
        <v>693</v>
      </c>
      <c r="D1166" t="s">
        <v>280</v>
      </c>
      <c r="E1166" t="s">
        <v>131</v>
      </c>
      <c r="F1166" t="s">
        <v>694</v>
      </c>
      <c r="G1166">
        <v>4</v>
      </c>
      <c r="H1166">
        <v>124.84</v>
      </c>
      <c r="I1166">
        <v>0</v>
      </c>
      <c r="J1166">
        <v>0</v>
      </c>
      <c r="K1166">
        <v>574.26</v>
      </c>
      <c r="L1166">
        <v>389.4</v>
      </c>
      <c r="M1166">
        <v>184.86</v>
      </c>
      <c r="N1166" t="s">
        <v>4971</v>
      </c>
      <c r="O1166" t="s">
        <v>24</v>
      </c>
      <c r="P1166" t="s">
        <v>25</v>
      </c>
      <c r="Q1166" s="9">
        <v>0.78749999999999998</v>
      </c>
      <c r="R1166" t="s">
        <v>27</v>
      </c>
      <c r="S1166" t="s">
        <v>4726</v>
      </c>
      <c r="T1166" t="s">
        <v>4703</v>
      </c>
      <c r="U1166">
        <v>124.84</v>
      </c>
      <c r="V1166" t="s">
        <v>5843</v>
      </c>
      <c r="W1166" t="s">
        <v>4968</v>
      </c>
      <c r="X1166" t="s">
        <v>5096</v>
      </c>
      <c r="Y1166" t="s">
        <v>4960</v>
      </c>
      <c r="Z1166" t="s">
        <v>5076</v>
      </c>
      <c r="AA1166" t="s">
        <v>5060</v>
      </c>
    </row>
    <row r="1167" spans="1:27" x14ac:dyDescent="0.25">
      <c r="A1167" t="s">
        <v>1675</v>
      </c>
      <c r="B1167" s="8">
        <v>45948</v>
      </c>
      <c r="C1167" t="s">
        <v>559</v>
      </c>
      <c r="D1167" t="s">
        <v>871</v>
      </c>
      <c r="E1167" t="s">
        <v>421</v>
      </c>
      <c r="F1167" t="s">
        <v>787</v>
      </c>
      <c r="G1167">
        <v>3</v>
      </c>
      <c r="H1167">
        <v>221.79</v>
      </c>
      <c r="I1167">
        <v>10</v>
      </c>
      <c r="J1167">
        <v>66.540000000000006</v>
      </c>
      <c r="K1167">
        <v>688.65</v>
      </c>
      <c r="L1167">
        <v>474.18</v>
      </c>
      <c r="M1167">
        <v>214.47</v>
      </c>
      <c r="N1167" t="s">
        <v>40</v>
      </c>
      <c r="O1167" t="s">
        <v>24</v>
      </c>
      <c r="P1167" t="s">
        <v>25</v>
      </c>
      <c r="Q1167" s="9">
        <v>0.55277777777777781</v>
      </c>
      <c r="R1167" t="s">
        <v>27</v>
      </c>
      <c r="S1167" t="s">
        <v>4947</v>
      </c>
      <c r="T1167" t="s">
        <v>4930</v>
      </c>
      <c r="U1167">
        <v>214.04</v>
      </c>
      <c r="V1167" t="s">
        <v>5016</v>
      </c>
      <c r="W1167" t="s">
        <v>4958</v>
      </c>
      <c r="X1167" t="s">
        <v>5045</v>
      </c>
      <c r="Y1167" t="s">
        <v>4966</v>
      </c>
      <c r="Z1167" t="s">
        <v>5069</v>
      </c>
      <c r="AA1167" t="s">
        <v>4962</v>
      </c>
    </row>
    <row r="1168" spans="1:27" x14ac:dyDescent="0.25">
      <c r="A1168" t="s">
        <v>1862</v>
      </c>
      <c r="B1168" s="8">
        <v>45948</v>
      </c>
      <c r="C1168" t="s">
        <v>1863</v>
      </c>
      <c r="D1168" t="s">
        <v>856</v>
      </c>
      <c r="E1168" t="s">
        <v>148</v>
      </c>
      <c r="F1168" t="s">
        <v>361</v>
      </c>
      <c r="G1168">
        <v>3</v>
      </c>
      <c r="H1168">
        <v>275.70999999999998</v>
      </c>
      <c r="I1168">
        <v>15</v>
      </c>
      <c r="J1168">
        <v>124.07</v>
      </c>
      <c r="K1168">
        <v>808.52</v>
      </c>
      <c r="L1168">
        <v>618.9</v>
      </c>
      <c r="M1168">
        <v>189.62</v>
      </c>
      <c r="N1168" t="s">
        <v>68</v>
      </c>
      <c r="O1168" t="s">
        <v>24</v>
      </c>
      <c r="P1168" t="s">
        <v>25</v>
      </c>
      <c r="Q1168" s="9">
        <v>0.61805555555555558</v>
      </c>
      <c r="R1168" t="s">
        <v>27</v>
      </c>
      <c r="S1168" t="s">
        <v>4825</v>
      </c>
      <c r="T1168" t="s">
        <v>4805</v>
      </c>
      <c r="U1168">
        <v>275.70999999999998</v>
      </c>
      <c r="V1168" t="s">
        <v>5835</v>
      </c>
      <c r="W1168" t="s">
        <v>4964</v>
      </c>
      <c r="X1168" t="s">
        <v>5017</v>
      </c>
      <c r="Y1168" t="s">
        <v>5018</v>
      </c>
      <c r="Z1168" t="s">
        <v>5135</v>
      </c>
      <c r="AA1168" t="s">
        <v>4962</v>
      </c>
    </row>
    <row r="1169" spans="1:27" x14ac:dyDescent="0.25">
      <c r="A1169" t="s">
        <v>2624</v>
      </c>
      <c r="B1169" s="8">
        <v>45948</v>
      </c>
      <c r="C1169" t="s">
        <v>2285</v>
      </c>
      <c r="D1169" t="s">
        <v>812</v>
      </c>
      <c r="E1169" t="s">
        <v>973</v>
      </c>
      <c r="F1169" t="s">
        <v>974</v>
      </c>
      <c r="G1169">
        <v>3</v>
      </c>
      <c r="H1169">
        <v>530.16</v>
      </c>
      <c r="I1169">
        <v>0</v>
      </c>
      <c r="J1169">
        <v>0</v>
      </c>
      <c r="K1169">
        <v>1829.05</v>
      </c>
      <c r="L1169">
        <v>1137.57</v>
      </c>
      <c r="M1169">
        <v>691.48</v>
      </c>
      <c r="N1169" t="s">
        <v>23</v>
      </c>
      <c r="O1169" t="s">
        <v>24</v>
      </c>
      <c r="P1169" t="s">
        <v>55</v>
      </c>
      <c r="Q1169" s="9">
        <v>0.48194444444444445</v>
      </c>
      <c r="R1169" t="s">
        <v>27</v>
      </c>
      <c r="S1169" t="s">
        <v>4770</v>
      </c>
      <c r="T1169" t="s">
        <v>4752</v>
      </c>
      <c r="U1169">
        <v>530.16</v>
      </c>
      <c r="V1169" t="s">
        <v>5427</v>
      </c>
      <c r="W1169" t="s">
        <v>4964</v>
      </c>
      <c r="X1169" t="s">
        <v>5473</v>
      </c>
      <c r="Y1169" t="s">
        <v>4960</v>
      </c>
      <c r="Z1169" t="s">
        <v>5474</v>
      </c>
      <c r="AA1169" t="s">
        <v>5060</v>
      </c>
    </row>
    <row r="1170" spans="1:27" x14ac:dyDescent="0.25">
      <c r="A1170" t="s">
        <v>2697</v>
      </c>
      <c r="B1170" s="8">
        <v>45948</v>
      </c>
      <c r="C1170" t="s">
        <v>1577</v>
      </c>
      <c r="D1170" t="s">
        <v>186</v>
      </c>
      <c r="E1170" t="s">
        <v>53</v>
      </c>
      <c r="F1170" t="s">
        <v>1310</v>
      </c>
      <c r="G1170">
        <v>4</v>
      </c>
      <c r="H1170">
        <v>240.52</v>
      </c>
      <c r="I1170">
        <v>0</v>
      </c>
      <c r="J1170">
        <v>0</v>
      </c>
      <c r="K1170">
        <v>1106.3900000000001</v>
      </c>
      <c r="L1170">
        <v>708.12</v>
      </c>
      <c r="M1170">
        <v>398.27</v>
      </c>
      <c r="N1170" t="s">
        <v>23</v>
      </c>
      <c r="O1170" t="s">
        <v>24</v>
      </c>
      <c r="P1170" t="s">
        <v>25</v>
      </c>
      <c r="Q1170" s="9">
        <v>0.74305555555555558</v>
      </c>
      <c r="R1170" t="s">
        <v>27</v>
      </c>
      <c r="S1170" t="s">
        <v>4724</v>
      </c>
      <c r="T1170" t="s">
        <v>4703</v>
      </c>
      <c r="U1170">
        <v>217.42</v>
      </c>
      <c r="V1170" t="s">
        <v>5662</v>
      </c>
      <c r="W1170" t="s">
        <v>4958</v>
      </c>
      <c r="X1170" t="s">
        <v>5377</v>
      </c>
      <c r="Y1170" t="s">
        <v>4970</v>
      </c>
      <c r="Z1170" t="s">
        <v>5059</v>
      </c>
      <c r="AA1170" t="s">
        <v>5060</v>
      </c>
    </row>
    <row r="1171" spans="1:27" x14ac:dyDescent="0.25">
      <c r="A1171" t="s">
        <v>3179</v>
      </c>
      <c r="B1171" s="8">
        <v>45948</v>
      </c>
      <c r="C1171" t="s">
        <v>722</v>
      </c>
      <c r="D1171" t="s">
        <v>1156</v>
      </c>
      <c r="E1171" t="s">
        <v>248</v>
      </c>
      <c r="F1171" t="s">
        <v>249</v>
      </c>
      <c r="G1171">
        <v>8</v>
      </c>
      <c r="H1171">
        <v>166.69</v>
      </c>
      <c r="I1171">
        <v>15</v>
      </c>
      <c r="J1171">
        <v>200.03</v>
      </c>
      <c r="K1171">
        <v>1303.51</v>
      </c>
      <c r="L1171">
        <v>873.68</v>
      </c>
      <c r="M1171">
        <v>429.83</v>
      </c>
      <c r="N1171" t="s">
        <v>133</v>
      </c>
      <c r="O1171" t="s">
        <v>24</v>
      </c>
      <c r="P1171" t="s">
        <v>33</v>
      </c>
      <c r="Q1171" s="9">
        <v>0.79861111111111116</v>
      </c>
      <c r="R1171" t="s">
        <v>27</v>
      </c>
      <c r="S1171" t="s">
        <v>4755</v>
      </c>
      <c r="T1171" t="s">
        <v>4752</v>
      </c>
      <c r="U1171">
        <v>147.72</v>
      </c>
      <c r="V1171" t="s">
        <v>5822</v>
      </c>
      <c r="W1171" t="s">
        <v>4958</v>
      </c>
      <c r="X1171" t="s">
        <v>5316</v>
      </c>
      <c r="Y1171" t="s">
        <v>5011</v>
      </c>
      <c r="Z1171" t="s">
        <v>5317</v>
      </c>
      <c r="AA1171" t="s">
        <v>4962</v>
      </c>
    </row>
    <row r="1172" spans="1:27" x14ac:dyDescent="0.25">
      <c r="A1172" t="s">
        <v>3223</v>
      </c>
      <c r="B1172" s="8">
        <v>45948</v>
      </c>
      <c r="C1172" t="s">
        <v>722</v>
      </c>
      <c r="D1172" t="s">
        <v>52</v>
      </c>
      <c r="E1172" t="s">
        <v>400</v>
      </c>
      <c r="F1172" t="s">
        <v>401</v>
      </c>
      <c r="G1172">
        <v>5</v>
      </c>
      <c r="H1172">
        <v>354.44</v>
      </c>
      <c r="I1172">
        <v>0</v>
      </c>
      <c r="J1172">
        <v>0</v>
      </c>
      <c r="K1172">
        <v>2038.03</v>
      </c>
      <c r="L1172">
        <v>1230.5999999999999</v>
      </c>
      <c r="M1172">
        <v>807.43</v>
      </c>
      <c r="N1172" t="s">
        <v>23</v>
      </c>
      <c r="O1172" t="s">
        <v>24</v>
      </c>
      <c r="P1172" t="s">
        <v>55</v>
      </c>
      <c r="Q1172" s="9">
        <v>0.58750000000000002</v>
      </c>
      <c r="R1172" t="s">
        <v>27</v>
      </c>
      <c r="S1172" t="s">
        <v>4701</v>
      </c>
      <c r="T1172" t="s">
        <v>4672</v>
      </c>
      <c r="U1172">
        <v>313.47000000000003</v>
      </c>
      <c r="V1172" t="s">
        <v>5822</v>
      </c>
      <c r="W1172" t="s">
        <v>4958</v>
      </c>
      <c r="X1172" t="s">
        <v>5002</v>
      </c>
      <c r="Y1172" t="s">
        <v>4970</v>
      </c>
      <c r="Z1172" t="s">
        <v>5003</v>
      </c>
      <c r="AA1172" t="s">
        <v>4962</v>
      </c>
    </row>
    <row r="1173" spans="1:27" x14ac:dyDescent="0.25">
      <c r="A1173" t="s">
        <v>3238</v>
      </c>
      <c r="B1173" s="8">
        <v>45948</v>
      </c>
      <c r="C1173" t="s">
        <v>1256</v>
      </c>
      <c r="D1173" t="s">
        <v>314</v>
      </c>
      <c r="E1173" t="s">
        <v>1247</v>
      </c>
      <c r="F1173" t="s">
        <v>239</v>
      </c>
      <c r="G1173">
        <v>4</v>
      </c>
      <c r="H1173">
        <v>353.75</v>
      </c>
      <c r="I1173">
        <v>10</v>
      </c>
      <c r="J1173">
        <v>141.5</v>
      </c>
      <c r="K1173">
        <v>1464.52</v>
      </c>
      <c r="L1173">
        <v>989</v>
      </c>
      <c r="M1173">
        <v>475.52</v>
      </c>
      <c r="N1173" t="s">
        <v>23</v>
      </c>
      <c r="O1173" t="s">
        <v>24</v>
      </c>
      <c r="P1173" t="s">
        <v>55</v>
      </c>
      <c r="Q1173" s="9">
        <v>0.87013888888888891</v>
      </c>
      <c r="R1173" t="s">
        <v>27</v>
      </c>
      <c r="S1173" t="s">
        <v>4707</v>
      </c>
      <c r="T1173" t="s">
        <v>4703</v>
      </c>
      <c r="U1173">
        <v>329.69</v>
      </c>
      <c r="V1173" t="s">
        <v>5610</v>
      </c>
      <c r="W1173" t="s">
        <v>4958</v>
      </c>
      <c r="X1173" t="s">
        <v>5015</v>
      </c>
      <c r="Y1173" t="s">
        <v>4966</v>
      </c>
      <c r="Z1173" t="s">
        <v>5336</v>
      </c>
      <c r="AA1173" t="s">
        <v>4962</v>
      </c>
    </row>
    <row r="1174" spans="1:27" x14ac:dyDescent="0.25">
      <c r="A1174" t="s">
        <v>3297</v>
      </c>
      <c r="B1174" s="8">
        <v>45948</v>
      </c>
      <c r="C1174" t="s">
        <v>3056</v>
      </c>
      <c r="D1174" t="s">
        <v>107</v>
      </c>
      <c r="E1174" t="s">
        <v>1471</v>
      </c>
      <c r="F1174" t="s">
        <v>1628</v>
      </c>
      <c r="G1174">
        <v>3</v>
      </c>
      <c r="H1174">
        <v>59.92</v>
      </c>
      <c r="I1174">
        <v>20</v>
      </c>
      <c r="J1174">
        <v>35.950000000000003</v>
      </c>
      <c r="K1174">
        <v>165.38</v>
      </c>
      <c r="L1174">
        <v>144.44999999999999</v>
      </c>
      <c r="M1174">
        <v>20.93</v>
      </c>
      <c r="N1174" t="s">
        <v>23</v>
      </c>
      <c r="O1174" t="s">
        <v>24</v>
      </c>
      <c r="P1174" t="s">
        <v>25</v>
      </c>
      <c r="Q1174" s="9">
        <v>0.49166666666666664</v>
      </c>
      <c r="R1174" t="s">
        <v>27</v>
      </c>
      <c r="S1174" t="s">
        <v>4683</v>
      </c>
      <c r="T1174" t="s">
        <v>4672</v>
      </c>
      <c r="U1174">
        <v>59.92</v>
      </c>
      <c r="V1174" t="s">
        <v>5041</v>
      </c>
      <c r="W1174" t="s">
        <v>4964</v>
      </c>
      <c r="X1174" t="s">
        <v>5918</v>
      </c>
      <c r="Y1174" t="s">
        <v>4966</v>
      </c>
      <c r="Z1174" t="s">
        <v>5295</v>
      </c>
      <c r="AA1174" t="s">
        <v>5060</v>
      </c>
    </row>
    <row r="1175" spans="1:27" x14ac:dyDescent="0.25">
      <c r="A1175" t="s">
        <v>3683</v>
      </c>
      <c r="B1175" s="8">
        <v>45948</v>
      </c>
      <c r="C1175" t="s">
        <v>2151</v>
      </c>
      <c r="D1175" t="s">
        <v>714</v>
      </c>
      <c r="E1175" t="s">
        <v>254</v>
      </c>
      <c r="F1175" t="s">
        <v>255</v>
      </c>
      <c r="G1175">
        <v>1</v>
      </c>
      <c r="H1175">
        <v>161.03</v>
      </c>
      <c r="I1175">
        <v>10</v>
      </c>
      <c r="J1175">
        <v>16.100000000000001</v>
      </c>
      <c r="K1175">
        <v>166.67</v>
      </c>
      <c r="L1175">
        <v>124.24</v>
      </c>
      <c r="M1175">
        <v>42.43</v>
      </c>
      <c r="N1175" t="s">
        <v>4971</v>
      </c>
      <c r="O1175" t="s">
        <v>345</v>
      </c>
      <c r="P1175" t="s">
        <v>55</v>
      </c>
      <c r="Q1175" s="9">
        <v>0.66666666666666663</v>
      </c>
      <c r="R1175" t="s">
        <v>27</v>
      </c>
      <c r="S1175" t="s">
        <v>4653</v>
      </c>
      <c r="T1175" t="s">
        <v>4672</v>
      </c>
      <c r="U1175">
        <v>161.03</v>
      </c>
      <c r="V1175" t="s">
        <v>5882</v>
      </c>
      <c r="W1175" t="s">
        <v>4968</v>
      </c>
      <c r="X1175" t="s">
        <v>5435</v>
      </c>
      <c r="Y1175" t="s">
        <v>5018</v>
      </c>
      <c r="Z1175" t="s">
        <v>5436</v>
      </c>
      <c r="AA1175" t="s">
        <v>4962</v>
      </c>
    </row>
    <row r="1176" spans="1:27" x14ac:dyDescent="0.25">
      <c r="A1176" t="s">
        <v>3816</v>
      </c>
      <c r="B1176" s="8">
        <v>45948</v>
      </c>
      <c r="C1176" t="s">
        <v>3817</v>
      </c>
      <c r="D1176" t="s">
        <v>882</v>
      </c>
      <c r="E1176" t="s">
        <v>85</v>
      </c>
      <c r="F1176" t="s">
        <v>292</v>
      </c>
      <c r="G1176">
        <v>4</v>
      </c>
      <c r="H1176">
        <v>262.77</v>
      </c>
      <c r="I1176">
        <v>20</v>
      </c>
      <c r="J1176">
        <v>210.22</v>
      </c>
      <c r="K1176">
        <v>966.99</v>
      </c>
      <c r="L1176">
        <v>778.56</v>
      </c>
      <c r="M1176">
        <v>188.43</v>
      </c>
      <c r="N1176" t="s">
        <v>4971</v>
      </c>
      <c r="O1176" t="s">
        <v>24</v>
      </c>
      <c r="P1176" t="s">
        <v>25</v>
      </c>
      <c r="Q1176" s="9">
        <v>0.64027777777777772</v>
      </c>
      <c r="R1176" t="s">
        <v>27</v>
      </c>
      <c r="S1176" t="s">
        <v>4768</v>
      </c>
      <c r="T1176" t="s">
        <v>4752</v>
      </c>
      <c r="U1176">
        <v>262.77</v>
      </c>
      <c r="V1176" t="s">
        <v>5919</v>
      </c>
      <c r="W1176" t="s">
        <v>4964</v>
      </c>
      <c r="X1176" t="s">
        <v>5836</v>
      </c>
      <c r="Y1176" t="s">
        <v>4966</v>
      </c>
      <c r="Z1176" t="s">
        <v>5312</v>
      </c>
      <c r="AA1176" t="s">
        <v>4962</v>
      </c>
    </row>
    <row r="1177" spans="1:27" x14ac:dyDescent="0.25">
      <c r="A1177" t="s">
        <v>3851</v>
      </c>
      <c r="B1177" s="8">
        <v>45948</v>
      </c>
      <c r="C1177" t="s">
        <v>1577</v>
      </c>
      <c r="D1177" t="s">
        <v>186</v>
      </c>
      <c r="E1177" t="s">
        <v>1247</v>
      </c>
      <c r="F1177" t="s">
        <v>474</v>
      </c>
      <c r="G1177">
        <v>6</v>
      </c>
      <c r="H1177">
        <v>242.47</v>
      </c>
      <c r="I1177">
        <v>0</v>
      </c>
      <c r="J1177">
        <v>0</v>
      </c>
      <c r="K1177">
        <v>1673.04</v>
      </c>
      <c r="L1177">
        <v>1062.18</v>
      </c>
      <c r="M1177">
        <v>610.86</v>
      </c>
      <c r="N1177" t="s">
        <v>23</v>
      </c>
      <c r="O1177" t="s">
        <v>24</v>
      </c>
      <c r="P1177" t="s">
        <v>55</v>
      </c>
      <c r="Q1177" s="9">
        <v>0.84722222222222221</v>
      </c>
      <c r="R1177" t="s">
        <v>27</v>
      </c>
      <c r="S1177" t="s">
        <v>4724</v>
      </c>
      <c r="T1177" t="s">
        <v>4703</v>
      </c>
      <c r="U1177">
        <v>217.42</v>
      </c>
      <c r="V1177" t="s">
        <v>5662</v>
      </c>
      <c r="W1177" t="s">
        <v>4958</v>
      </c>
      <c r="X1177" t="s">
        <v>5335</v>
      </c>
      <c r="Y1177" t="s">
        <v>4960</v>
      </c>
      <c r="Z1177" t="s">
        <v>5336</v>
      </c>
      <c r="AA1177" t="s">
        <v>4962</v>
      </c>
    </row>
    <row r="1178" spans="1:27" x14ac:dyDescent="0.25">
      <c r="A1178" t="s">
        <v>3964</v>
      </c>
      <c r="B1178" s="8">
        <v>45948</v>
      </c>
      <c r="C1178" t="s">
        <v>3182</v>
      </c>
      <c r="D1178" t="s">
        <v>384</v>
      </c>
      <c r="E1178" t="s">
        <v>21</v>
      </c>
      <c r="F1178" t="s">
        <v>3965</v>
      </c>
      <c r="G1178">
        <v>3</v>
      </c>
      <c r="H1178">
        <v>389.61</v>
      </c>
      <c r="I1178">
        <v>15</v>
      </c>
      <c r="J1178">
        <v>175.32</v>
      </c>
      <c r="K1178">
        <v>1142.54</v>
      </c>
      <c r="L1178">
        <v>1008.21</v>
      </c>
      <c r="M1178">
        <v>134.33000000000001</v>
      </c>
      <c r="N1178" t="s">
        <v>68</v>
      </c>
      <c r="O1178" t="s">
        <v>24</v>
      </c>
      <c r="P1178" t="s">
        <v>25</v>
      </c>
      <c r="Q1178" s="9">
        <v>0.4861111111111111</v>
      </c>
      <c r="R1178" t="s">
        <v>27</v>
      </c>
      <c r="S1178" t="s">
        <v>4835</v>
      </c>
      <c r="T1178" t="s">
        <v>4828</v>
      </c>
      <c r="U1178">
        <v>389.61</v>
      </c>
      <c r="V1178" t="s">
        <v>5203</v>
      </c>
      <c r="W1178" t="s">
        <v>4964</v>
      </c>
      <c r="X1178" t="s">
        <v>5920</v>
      </c>
      <c r="Y1178" t="s">
        <v>4966</v>
      </c>
      <c r="Z1178" t="s">
        <v>5133</v>
      </c>
      <c r="AA1178" t="s">
        <v>4962</v>
      </c>
    </row>
    <row r="1179" spans="1:27" x14ac:dyDescent="0.25">
      <c r="A1179" t="s">
        <v>4264</v>
      </c>
      <c r="B1179" s="8">
        <v>45948</v>
      </c>
      <c r="C1179" t="s">
        <v>4265</v>
      </c>
      <c r="D1179" t="s">
        <v>2545</v>
      </c>
      <c r="E1179" t="s">
        <v>209</v>
      </c>
      <c r="F1179" t="s">
        <v>210</v>
      </c>
      <c r="G1179">
        <v>1</v>
      </c>
      <c r="H1179">
        <v>57.06</v>
      </c>
      <c r="I1179">
        <v>0</v>
      </c>
      <c r="J1179">
        <v>0</v>
      </c>
      <c r="K1179">
        <v>65.62</v>
      </c>
      <c r="L1179">
        <v>48.43</v>
      </c>
      <c r="M1179">
        <v>17.190000000000001</v>
      </c>
      <c r="N1179" t="s">
        <v>4971</v>
      </c>
      <c r="O1179" t="s">
        <v>24</v>
      </c>
      <c r="P1179" t="s">
        <v>25</v>
      </c>
      <c r="Q1179" s="9">
        <v>0.68472222222222223</v>
      </c>
      <c r="R1179" t="s">
        <v>27</v>
      </c>
      <c r="S1179" t="s">
        <v>4750</v>
      </c>
      <c r="T1179" t="s">
        <v>4729</v>
      </c>
      <c r="U1179">
        <v>57.06</v>
      </c>
      <c r="V1179" t="s">
        <v>5921</v>
      </c>
      <c r="W1179" t="s">
        <v>4968</v>
      </c>
      <c r="X1179" t="s">
        <v>4973</v>
      </c>
      <c r="Y1179" t="s">
        <v>4960</v>
      </c>
      <c r="Z1179" t="s">
        <v>5067</v>
      </c>
      <c r="AA1179" t="s">
        <v>4962</v>
      </c>
    </row>
    <row r="1180" spans="1:27" x14ac:dyDescent="0.25">
      <c r="A1180" t="s">
        <v>4328</v>
      </c>
      <c r="B1180" s="8">
        <v>45948</v>
      </c>
      <c r="C1180" t="s">
        <v>2792</v>
      </c>
      <c r="D1180" t="s">
        <v>794</v>
      </c>
      <c r="E1180" t="s">
        <v>1031</v>
      </c>
      <c r="F1180" t="s">
        <v>2312</v>
      </c>
      <c r="G1180">
        <v>3</v>
      </c>
      <c r="H1180">
        <v>171.25</v>
      </c>
      <c r="I1180">
        <v>15</v>
      </c>
      <c r="J1180">
        <v>77.06</v>
      </c>
      <c r="K1180">
        <v>502.19</v>
      </c>
      <c r="L1180">
        <v>372.99</v>
      </c>
      <c r="M1180">
        <v>129.19999999999999</v>
      </c>
      <c r="N1180" t="s">
        <v>23</v>
      </c>
      <c r="O1180" t="s">
        <v>24</v>
      </c>
      <c r="P1180" t="s">
        <v>25</v>
      </c>
      <c r="Q1180" s="9">
        <v>0.47291666666666665</v>
      </c>
      <c r="R1180" t="s">
        <v>27</v>
      </c>
      <c r="S1180" t="s">
        <v>4946</v>
      </c>
      <c r="T1180" t="s">
        <v>4930</v>
      </c>
      <c r="U1180">
        <v>171.25</v>
      </c>
      <c r="V1180" t="s">
        <v>5922</v>
      </c>
      <c r="W1180" t="s">
        <v>4968</v>
      </c>
      <c r="X1180" t="s">
        <v>5645</v>
      </c>
      <c r="Y1180" t="s">
        <v>4960</v>
      </c>
      <c r="Z1180" t="s">
        <v>5000</v>
      </c>
      <c r="AA1180" t="s">
        <v>4962</v>
      </c>
    </row>
    <row r="1181" spans="1:27" x14ac:dyDescent="0.25">
      <c r="A1181" t="s">
        <v>4437</v>
      </c>
      <c r="B1181" s="8">
        <v>45948</v>
      </c>
      <c r="C1181" t="s">
        <v>191</v>
      </c>
      <c r="D1181" t="s">
        <v>1322</v>
      </c>
      <c r="E1181" t="s">
        <v>1744</v>
      </c>
      <c r="F1181" t="s">
        <v>1745</v>
      </c>
      <c r="G1181">
        <v>3</v>
      </c>
      <c r="H1181">
        <v>229.81</v>
      </c>
      <c r="I1181">
        <v>5</v>
      </c>
      <c r="J1181">
        <v>34.47</v>
      </c>
      <c r="K1181">
        <v>753.2</v>
      </c>
      <c r="L1181">
        <v>624.66</v>
      </c>
      <c r="M1181">
        <v>128.54</v>
      </c>
      <c r="N1181" t="s">
        <v>68</v>
      </c>
      <c r="O1181" t="s">
        <v>24</v>
      </c>
      <c r="P1181" t="s">
        <v>55</v>
      </c>
      <c r="Q1181" s="9">
        <v>0.63124999999999998</v>
      </c>
      <c r="R1181" t="s">
        <v>27</v>
      </c>
      <c r="S1181" t="s">
        <v>4747</v>
      </c>
      <c r="T1181" t="s">
        <v>4729</v>
      </c>
      <c r="U1181">
        <v>229.81</v>
      </c>
      <c r="V1181" t="s">
        <v>5304</v>
      </c>
      <c r="W1181" t="s">
        <v>4968</v>
      </c>
      <c r="X1181" t="s">
        <v>5471</v>
      </c>
      <c r="Y1181" t="s">
        <v>5018</v>
      </c>
      <c r="Z1181" t="s">
        <v>5472</v>
      </c>
      <c r="AA1181" t="s">
        <v>4992</v>
      </c>
    </row>
    <row r="1182" spans="1:27" x14ac:dyDescent="0.25">
      <c r="A1182" t="s">
        <v>4450</v>
      </c>
      <c r="B1182" s="8">
        <v>45948</v>
      </c>
      <c r="C1182" t="s">
        <v>657</v>
      </c>
      <c r="D1182" t="s">
        <v>459</v>
      </c>
      <c r="E1182" t="s">
        <v>1063</v>
      </c>
      <c r="F1182" t="s">
        <v>1064</v>
      </c>
      <c r="G1182">
        <v>2</v>
      </c>
      <c r="H1182">
        <v>71.290000000000006</v>
      </c>
      <c r="I1182">
        <v>10</v>
      </c>
      <c r="J1182">
        <v>14.26</v>
      </c>
      <c r="K1182">
        <v>147.57</v>
      </c>
      <c r="L1182">
        <v>118.74</v>
      </c>
      <c r="M1182">
        <v>28.83</v>
      </c>
      <c r="N1182" t="s">
        <v>133</v>
      </c>
      <c r="O1182" t="s">
        <v>24</v>
      </c>
      <c r="P1182" t="s">
        <v>55</v>
      </c>
      <c r="Q1182" s="9">
        <v>0.82847222222222228</v>
      </c>
      <c r="R1182" t="s">
        <v>27</v>
      </c>
      <c r="S1182" t="s">
        <v>4838</v>
      </c>
      <c r="T1182" t="s">
        <v>4828</v>
      </c>
      <c r="U1182">
        <v>71.290000000000006</v>
      </c>
      <c r="V1182" t="s">
        <v>4996</v>
      </c>
      <c r="W1182" t="s">
        <v>4968</v>
      </c>
      <c r="X1182" t="s">
        <v>5329</v>
      </c>
      <c r="Y1182" t="s">
        <v>4966</v>
      </c>
      <c r="Z1182" t="s">
        <v>5330</v>
      </c>
      <c r="AA1182" t="s">
        <v>4962</v>
      </c>
    </row>
    <row r="1183" spans="1:27" x14ac:dyDescent="0.25">
      <c r="A1183" t="s">
        <v>4508</v>
      </c>
      <c r="B1183" s="8">
        <v>45948</v>
      </c>
      <c r="C1183" t="s">
        <v>2662</v>
      </c>
      <c r="D1183" t="s">
        <v>1194</v>
      </c>
      <c r="E1183" t="s">
        <v>90</v>
      </c>
      <c r="F1183" t="s">
        <v>91</v>
      </c>
      <c r="G1183">
        <v>8</v>
      </c>
      <c r="H1183">
        <v>122.27</v>
      </c>
      <c r="I1183">
        <v>20</v>
      </c>
      <c r="J1183">
        <v>195.63</v>
      </c>
      <c r="K1183">
        <v>899.91</v>
      </c>
      <c r="L1183">
        <v>743.68</v>
      </c>
      <c r="M1183">
        <v>156.22999999999999</v>
      </c>
      <c r="N1183" t="s">
        <v>23</v>
      </c>
      <c r="O1183" t="s">
        <v>24</v>
      </c>
      <c r="P1183" t="s">
        <v>55</v>
      </c>
      <c r="Q1183" s="9">
        <v>0.45208333333333334</v>
      </c>
      <c r="R1183" t="s">
        <v>27</v>
      </c>
      <c r="S1183" t="s">
        <v>4896</v>
      </c>
      <c r="T1183" t="s">
        <v>4887</v>
      </c>
      <c r="U1183">
        <v>109.69</v>
      </c>
      <c r="V1183" t="s">
        <v>5876</v>
      </c>
      <c r="W1183" t="s">
        <v>4958</v>
      </c>
      <c r="X1183" t="s">
        <v>5467</v>
      </c>
      <c r="Y1183" t="s">
        <v>4966</v>
      </c>
      <c r="Z1183" t="s">
        <v>5468</v>
      </c>
      <c r="AA1183" t="s">
        <v>4962</v>
      </c>
    </row>
    <row r="1184" spans="1:27" x14ac:dyDescent="0.25">
      <c r="A1184" t="s">
        <v>1713</v>
      </c>
      <c r="B1184" s="8">
        <v>45947</v>
      </c>
      <c r="C1184" t="s">
        <v>43</v>
      </c>
      <c r="D1184" t="s">
        <v>708</v>
      </c>
      <c r="E1184" t="s">
        <v>950</v>
      </c>
      <c r="F1184" t="s">
        <v>1655</v>
      </c>
      <c r="G1184">
        <v>5</v>
      </c>
      <c r="H1184">
        <v>474.19</v>
      </c>
      <c r="I1184">
        <v>10</v>
      </c>
      <c r="J1184">
        <v>237.09</v>
      </c>
      <c r="K1184">
        <v>2133.86</v>
      </c>
      <c r="L1184">
        <v>1719.45</v>
      </c>
      <c r="M1184">
        <v>414.41</v>
      </c>
      <c r="N1184" t="s">
        <v>40</v>
      </c>
      <c r="O1184" t="s">
        <v>24</v>
      </c>
      <c r="P1184" t="s">
        <v>55</v>
      </c>
      <c r="Q1184" s="9">
        <v>0.59375</v>
      </c>
      <c r="R1184" t="s">
        <v>49</v>
      </c>
      <c r="S1184" t="s">
        <v>4751</v>
      </c>
      <c r="T1184" t="s">
        <v>4752</v>
      </c>
      <c r="U1184">
        <v>474.19</v>
      </c>
      <c r="V1184" t="s">
        <v>5898</v>
      </c>
      <c r="W1184" t="s">
        <v>4968</v>
      </c>
      <c r="X1184" t="s">
        <v>5801</v>
      </c>
      <c r="Y1184" t="s">
        <v>4960</v>
      </c>
      <c r="Z1184" t="s">
        <v>5049</v>
      </c>
      <c r="AA1184" t="s">
        <v>4962</v>
      </c>
    </row>
    <row r="1185" spans="1:27" x14ac:dyDescent="0.25">
      <c r="A1185" t="s">
        <v>2072</v>
      </c>
      <c r="B1185" s="8">
        <v>45947</v>
      </c>
      <c r="C1185" t="s">
        <v>458</v>
      </c>
      <c r="D1185" t="s">
        <v>518</v>
      </c>
      <c r="E1185" t="s">
        <v>131</v>
      </c>
      <c r="F1185" t="s">
        <v>132</v>
      </c>
      <c r="G1185">
        <v>0</v>
      </c>
      <c r="H1185">
        <v>404.97</v>
      </c>
      <c r="I1185">
        <v>0</v>
      </c>
      <c r="J1185">
        <v>0</v>
      </c>
      <c r="K1185">
        <v>1619.88</v>
      </c>
      <c r="L1185">
        <v>1364.96</v>
      </c>
      <c r="M1185">
        <v>254.92</v>
      </c>
      <c r="N1185" t="s">
        <v>47</v>
      </c>
      <c r="O1185" t="s">
        <v>24</v>
      </c>
      <c r="P1185" t="s">
        <v>25</v>
      </c>
      <c r="Q1185" s="9">
        <v>0.80763888888888891</v>
      </c>
      <c r="R1185" t="s">
        <v>49</v>
      </c>
      <c r="S1185" t="s">
        <v>4840</v>
      </c>
      <c r="T1185" t="s">
        <v>4828</v>
      </c>
      <c r="U1185">
        <v>404.97</v>
      </c>
      <c r="V1185" t="s">
        <v>5368</v>
      </c>
      <c r="W1185" t="s">
        <v>4968</v>
      </c>
      <c r="X1185" t="s">
        <v>5593</v>
      </c>
      <c r="Y1185" t="s">
        <v>5007</v>
      </c>
      <c r="Z1185" t="s">
        <v>5076</v>
      </c>
      <c r="AA1185" t="s">
        <v>5060</v>
      </c>
    </row>
    <row r="1186" spans="1:27" x14ac:dyDescent="0.25">
      <c r="A1186" t="s">
        <v>2374</v>
      </c>
      <c r="B1186" s="8">
        <v>45947</v>
      </c>
      <c r="C1186" t="s">
        <v>565</v>
      </c>
      <c r="D1186" t="s">
        <v>745</v>
      </c>
      <c r="E1186" t="s">
        <v>760</v>
      </c>
      <c r="F1186" t="s">
        <v>761</v>
      </c>
      <c r="G1186">
        <v>3</v>
      </c>
      <c r="H1186">
        <v>186.32</v>
      </c>
      <c r="I1186">
        <v>10</v>
      </c>
      <c r="J1186">
        <v>55.9</v>
      </c>
      <c r="K1186">
        <v>503.06</v>
      </c>
      <c r="L1186">
        <v>306.69</v>
      </c>
      <c r="M1186">
        <v>196.37</v>
      </c>
      <c r="N1186" t="s">
        <v>47</v>
      </c>
      <c r="O1186" t="s">
        <v>24</v>
      </c>
      <c r="P1186" t="s">
        <v>25</v>
      </c>
      <c r="Q1186" s="9">
        <v>0.72986111111111107</v>
      </c>
      <c r="R1186" t="s">
        <v>49</v>
      </c>
      <c r="S1186" t="s">
        <v>4666</v>
      </c>
      <c r="T1186" t="s">
        <v>4636</v>
      </c>
      <c r="U1186">
        <v>168.36</v>
      </c>
      <c r="V1186" t="s">
        <v>4972</v>
      </c>
      <c r="W1186" t="s">
        <v>4958</v>
      </c>
      <c r="X1186" t="s">
        <v>5363</v>
      </c>
      <c r="Y1186" t="s">
        <v>4970</v>
      </c>
      <c r="Z1186" t="s">
        <v>5364</v>
      </c>
      <c r="AA1186" t="s">
        <v>5060</v>
      </c>
    </row>
    <row r="1187" spans="1:27" x14ac:dyDescent="0.25">
      <c r="A1187" t="s">
        <v>3781</v>
      </c>
      <c r="B1187" s="8">
        <v>45947</v>
      </c>
      <c r="C1187" t="s">
        <v>972</v>
      </c>
      <c r="D1187" t="s">
        <v>147</v>
      </c>
      <c r="E1187" t="s">
        <v>1145</v>
      </c>
      <c r="F1187" t="s">
        <v>1146</v>
      </c>
      <c r="G1187">
        <v>4</v>
      </c>
      <c r="H1187">
        <v>332.73</v>
      </c>
      <c r="I1187">
        <v>15</v>
      </c>
      <c r="J1187">
        <v>199.64</v>
      </c>
      <c r="K1187">
        <v>1131.28</v>
      </c>
      <c r="L1187">
        <v>1044.8800000000001</v>
      </c>
      <c r="M1187">
        <v>86.4</v>
      </c>
      <c r="N1187" t="s">
        <v>133</v>
      </c>
      <c r="O1187" t="s">
        <v>24</v>
      </c>
      <c r="P1187" t="s">
        <v>25</v>
      </c>
      <c r="Q1187" s="9">
        <v>0.87847222222222221</v>
      </c>
      <c r="R1187" t="s">
        <v>49</v>
      </c>
      <c r="S1187" t="s">
        <v>4717</v>
      </c>
      <c r="T1187" t="s">
        <v>4703</v>
      </c>
      <c r="U1187">
        <v>332.73</v>
      </c>
      <c r="V1187" t="s">
        <v>5475</v>
      </c>
      <c r="W1187" t="s">
        <v>4964</v>
      </c>
      <c r="X1187" t="s">
        <v>5907</v>
      </c>
      <c r="Y1187" t="s">
        <v>4960</v>
      </c>
      <c r="Z1187" t="s">
        <v>5908</v>
      </c>
      <c r="AA1187" t="s">
        <v>5060</v>
      </c>
    </row>
    <row r="1188" spans="1:27" x14ac:dyDescent="0.25">
      <c r="A1188" t="s">
        <v>4351</v>
      </c>
      <c r="B1188" s="8">
        <v>45947</v>
      </c>
      <c r="C1188" t="s">
        <v>2811</v>
      </c>
      <c r="D1188" t="s">
        <v>158</v>
      </c>
      <c r="E1188" t="s">
        <v>66</v>
      </c>
      <c r="F1188" t="s">
        <v>1310</v>
      </c>
      <c r="G1188">
        <v>5</v>
      </c>
      <c r="H1188">
        <v>306.62</v>
      </c>
      <c r="I1188">
        <v>10</v>
      </c>
      <c r="J1188">
        <v>153.31</v>
      </c>
      <c r="K1188">
        <v>1379.79</v>
      </c>
      <c r="L1188">
        <v>1299.6500000000001</v>
      </c>
      <c r="M1188">
        <v>80.14</v>
      </c>
      <c r="N1188" t="s">
        <v>40</v>
      </c>
      <c r="O1188" t="s">
        <v>24</v>
      </c>
      <c r="P1188" t="s">
        <v>55</v>
      </c>
      <c r="Q1188" s="9">
        <v>0.85902777777777772</v>
      </c>
      <c r="R1188" t="s">
        <v>49</v>
      </c>
      <c r="S1188" t="s">
        <v>4871</v>
      </c>
      <c r="T1188" t="s">
        <v>4864</v>
      </c>
      <c r="U1188">
        <v>306.62</v>
      </c>
      <c r="V1188" t="s">
        <v>5715</v>
      </c>
      <c r="W1188" t="s">
        <v>4968</v>
      </c>
      <c r="X1188" t="s">
        <v>5377</v>
      </c>
      <c r="Y1188" t="s">
        <v>4970</v>
      </c>
      <c r="Z1188" t="s">
        <v>5155</v>
      </c>
      <c r="AA1188" t="s">
        <v>4962</v>
      </c>
    </row>
    <row r="1189" spans="1:27" x14ac:dyDescent="0.25">
      <c r="A1189" t="s">
        <v>4534</v>
      </c>
      <c r="B1189" s="8">
        <v>45947</v>
      </c>
      <c r="C1189" t="s">
        <v>3817</v>
      </c>
      <c r="D1189" t="s">
        <v>220</v>
      </c>
      <c r="E1189" t="s">
        <v>728</v>
      </c>
      <c r="F1189" t="s">
        <v>729</v>
      </c>
      <c r="G1189">
        <v>1</v>
      </c>
      <c r="H1189">
        <v>332.74</v>
      </c>
      <c r="I1189">
        <v>0</v>
      </c>
      <c r="J1189">
        <v>0</v>
      </c>
      <c r="K1189">
        <v>332.74</v>
      </c>
      <c r="L1189">
        <v>205.27</v>
      </c>
      <c r="M1189">
        <v>127.47</v>
      </c>
      <c r="N1189" t="s">
        <v>23</v>
      </c>
      <c r="O1189" t="s">
        <v>24</v>
      </c>
      <c r="P1189" t="s">
        <v>25</v>
      </c>
      <c r="Q1189" s="9">
        <v>0.78611111111111109</v>
      </c>
      <c r="R1189" t="s">
        <v>49</v>
      </c>
      <c r="S1189" t="s">
        <v>4653</v>
      </c>
      <c r="T1189" t="s">
        <v>4636</v>
      </c>
      <c r="U1189">
        <v>332.74</v>
      </c>
      <c r="V1189" t="s">
        <v>5919</v>
      </c>
      <c r="W1189" t="s">
        <v>4964</v>
      </c>
      <c r="X1189" t="s">
        <v>5381</v>
      </c>
      <c r="Y1189" t="s">
        <v>5018</v>
      </c>
      <c r="Z1189" t="s">
        <v>5236</v>
      </c>
      <c r="AA1189" t="s">
        <v>5060</v>
      </c>
    </row>
    <row r="1190" spans="1:27" x14ac:dyDescent="0.25">
      <c r="A1190" t="s">
        <v>468</v>
      </c>
      <c r="B1190" s="8">
        <v>45946</v>
      </c>
      <c r="C1190" t="s">
        <v>469</v>
      </c>
      <c r="D1190" t="s">
        <v>470</v>
      </c>
      <c r="E1190" t="s">
        <v>21</v>
      </c>
      <c r="F1190" t="s">
        <v>471</v>
      </c>
      <c r="G1190">
        <v>5</v>
      </c>
      <c r="H1190">
        <v>671.76</v>
      </c>
      <c r="I1190">
        <v>15</v>
      </c>
      <c r="J1190">
        <v>503.82</v>
      </c>
      <c r="K1190">
        <v>2854.98</v>
      </c>
      <c r="L1190">
        <v>1718.25</v>
      </c>
      <c r="M1190">
        <v>1136.73</v>
      </c>
      <c r="N1190" t="s">
        <v>47</v>
      </c>
      <c r="O1190" t="s">
        <v>24</v>
      </c>
      <c r="P1190" t="s">
        <v>55</v>
      </c>
      <c r="Q1190" s="9">
        <v>0.66666666666666663</v>
      </c>
      <c r="R1190" t="s">
        <v>49</v>
      </c>
      <c r="S1190" t="s">
        <v>4646</v>
      </c>
      <c r="T1190" t="s">
        <v>4636</v>
      </c>
      <c r="U1190">
        <v>589.75</v>
      </c>
      <c r="V1190" t="s">
        <v>5409</v>
      </c>
      <c r="W1190" t="s">
        <v>4958</v>
      </c>
      <c r="X1190" t="s">
        <v>5376</v>
      </c>
      <c r="Y1190" t="s">
        <v>4970</v>
      </c>
      <c r="Z1190" t="s">
        <v>5133</v>
      </c>
      <c r="AA1190" t="s">
        <v>4962</v>
      </c>
    </row>
    <row r="1191" spans="1:27" x14ac:dyDescent="0.25">
      <c r="A1191" t="s">
        <v>800</v>
      </c>
      <c r="B1191" s="8">
        <v>45946</v>
      </c>
      <c r="C1191" t="s">
        <v>801</v>
      </c>
      <c r="D1191" t="s">
        <v>802</v>
      </c>
      <c r="E1191" t="s">
        <v>248</v>
      </c>
      <c r="F1191" t="s">
        <v>249</v>
      </c>
      <c r="G1191">
        <v>3</v>
      </c>
      <c r="H1191">
        <v>298.68</v>
      </c>
      <c r="I1191">
        <v>0</v>
      </c>
      <c r="J1191">
        <v>0</v>
      </c>
      <c r="K1191">
        <v>896.04</v>
      </c>
      <c r="L1191">
        <v>752.07</v>
      </c>
      <c r="M1191">
        <v>143.97</v>
      </c>
      <c r="N1191" t="s">
        <v>47</v>
      </c>
      <c r="O1191" t="s">
        <v>24</v>
      </c>
      <c r="P1191" t="s">
        <v>55</v>
      </c>
      <c r="Q1191" s="9">
        <v>0.84722222222222221</v>
      </c>
      <c r="R1191" t="s">
        <v>49</v>
      </c>
      <c r="S1191" t="s">
        <v>4850</v>
      </c>
      <c r="T1191" t="s">
        <v>4847</v>
      </c>
      <c r="U1191">
        <v>298.68</v>
      </c>
      <c r="V1191" t="s">
        <v>5581</v>
      </c>
      <c r="W1191" t="s">
        <v>4968</v>
      </c>
      <c r="X1191" t="s">
        <v>5316</v>
      </c>
      <c r="Y1191" t="s">
        <v>5011</v>
      </c>
      <c r="Z1191" t="s">
        <v>5317</v>
      </c>
      <c r="AA1191" t="s">
        <v>4962</v>
      </c>
    </row>
    <row r="1192" spans="1:27" x14ac:dyDescent="0.25">
      <c r="A1192" t="s">
        <v>2593</v>
      </c>
      <c r="B1192" s="8">
        <v>45946</v>
      </c>
      <c r="C1192" t="s">
        <v>643</v>
      </c>
      <c r="D1192" t="s">
        <v>77</v>
      </c>
      <c r="E1192" t="s">
        <v>2594</v>
      </c>
      <c r="F1192" t="s">
        <v>239</v>
      </c>
      <c r="G1192">
        <v>4</v>
      </c>
      <c r="H1192">
        <v>131.03</v>
      </c>
      <c r="I1192">
        <v>0</v>
      </c>
      <c r="J1192">
        <v>0</v>
      </c>
      <c r="K1192">
        <v>524.12</v>
      </c>
      <c r="L1192">
        <v>469.08</v>
      </c>
      <c r="M1192">
        <v>55.04</v>
      </c>
      <c r="N1192" t="s">
        <v>40</v>
      </c>
      <c r="O1192" t="s">
        <v>24</v>
      </c>
      <c r="P1192" t="s">
        <v>25</v>
      </c>
      <c r="Q1192" s="9">
        <v>0.84166666666666667</v>
      </c>
      <c r="R1192" t="s">
        <v>49</v>
      </c>
      <c r="S1192" t="s">
        <v>4863</v>
      </c>
      <c r="T1192" t="s">
        <v>4864</v>
      </c>
      <c r="U1192">
        <v>131.03</v>
      </c>
      <c r="V1192" t="s">
        <v>5828</v>
      </c>
      <c r="W1192" t="s">
        <v>4968</v>
      </c>
      <c r="X1192" t="s">
        <v>5015</v>
      </c>
      <c r="Y1192" t="s">
        <v>4966</v>
      </c>
      <c r="Z1192" t="s">
        <v>5223</v>
      </c>
      <c r="AA1192" t="s">
        <v>5060</v>
      </c>
    </row>
    <row r="1193" spans="1:27" x14ac:dyDescent="0.25">
      <c r="A1193" t="s">
        <v>3175</v>
      </c>
      <c r="B1193" s="8">
        <v>45946</v>
      </c>
      <c r="C1193" t="s">
        <v>1080</v>
      </c>
      <c r="D1193" t="s">
        <v>2552</v>
      </c>
      <c r="E1193" t="s">
        <v>238</v>
      </c>
      <c r="F1193" t="s">
        <v>109</v>
      </c>
      <c r="G1193">
        <v>3</v>
      </c>
      <c r="H1193">
        <v>72.930000000000007</v>
      </c>
      <c r="I1193">
        <v>0</v>
      </c>
      <c r="J1193">
        <v>0</v>
      </c>
      <c r="K1193">
        <v>218.79</v>
      </c>
      <c r="L1193">
        <v>162.75</v>
      </c>
      <c r="M1193">
        <v>56.04</v>
      </c>
      <c r="N1193" t="s">
        <v>23</v>
      </c>
      <c r="O1193" t="s">
        <v>24</v>
      </c>
      <c r="P1193" t="s">
        <v>25</v>
      </c>
      <c r="Q1193" s="9">
        <v>0.90555555555555556</v>
      </c>
      <c r="R1193" t="s">
        <v>49</v>
      </c>
      <c r="S1193" t="s">
        <v>4784</v>
      </c>
      <c r="T1193" t="s">
        <v>4776</v>
      </c>
      <c r="U1193">
        <v>72.930000000000007</v>
      </c>
      <c r="V1193" t="s">
        <v>5398</v>
      </c>
      <c r="W1193" t="s">
        <v>4964</v>
      </c>
      <c r="X1193" t="s">
        <v>5427</v>
      </c>
      <c r="Y1193" t="s">
        <v>5007</v>
      </c>
      <c r="Z1193" t="s">
        <v>5073</v>
      </c>
      <c r="AA1193" t="s">
        <v>4962</v>
      </c>
    </row>
    <row r="1194" spans="1:27" x14ac:dyDescent="0.25">
      <c r="A1194" t="s">
        <v>3551</v>
      </c>
      <c r="B1194" s="8">
        <v>45946</v>
      </c>
      <c r="C1194" t="s">
        <v>469</v>
      </c>
      <c r="D1194" t="s">
        <v>454</v>
      </c>
      <c r="E1194" t="s">
        <v>634</v>
      </c>
      <c r="F1194" t="s">
        <v>2016</v>
      </c>
      <c r="G1194">
        <v>3</v>
      </c>
      <c r="H1194">
        <v>397.96</v>
      </c>
      <c r="I1194">
        <v>5</v>
      </c>
      <c r="J1194">
        <v>59.69</v>
      </c>
      <c r="K1194">
        <v>1134.19</v>
      </c>
      <c r="L1194">
        <v>931.14</v>
      </c>
      <c r="M1194">
        <v>203.05</v>
      </c>
      <c r="N1194" t="s">
        <v>47</v>
      </c>
      <c r="O1194" t="s">
        <v>24</v>
      </c>
      <c r="P1194" t="s">
        <v>25</v>
      </c>
      <c r="Q1194" s="9">
        <v>0.68402777777777779</v>
      </c>
      <c r="R1194" t="s">
        <v>49</v>
      </c>
      <c r="S1194" t="s">
        <v>4853</v>
      </c>
      <c r="T1194" t="s">
        <v>4847</v>
      </c>
      <c r="U1194">
        <v>365.92</v>
      </c>
      <c r="V1194" t="s">
        <v>5409</v>
      </c>
      <c r="W1194" t="s">
        <v>4958</v>
      </c>
      <c r="X1194" t="s">
        <v>5861</v>
      </c>
      <c r="Y1194" t="s">
        <v>5011</v>
      </c>
      <c r="Z1194" t="s">
        <v>4995</v>
      </c>
      <c r="AA1194" t="s">
        <v>4962</v>
      </c>
    </row>
    <row r="1195" spans="1:27" x14ac:dyDescent="0.25">
      <c r="A1195" t="s">
        <v>3673</v>
      </c>
      <c r="B1195" s="8">
        <v>45946</v>
      </c>
      <c r="C1195" t="s">
        <v>3016</v>
      </c>
      <c r="D1195" t="s">
        <v>107</v>
      </c>
      <c r="E1195" t="s">
        <v>177</v>
      </c>
      <c r="F1195" t="s">
        <v>333</v>
      </c>
      <c r="G1195">
        <v>5</v>
      </c>
      <c r="H1195">
        <v>59.92</v>
      </c>
      <c r="I1195">
        <v>5</v>
      </c>
      <c r="J1195">
        <v>14.98</v>
      </c>
      <c r="K1195">
        <v>284.62</v>
      </c>
      <c r="L1195">
        <v>240.75</v>
      </c>
      <c r="M1195">
        <v>43.87</v>
      </c>
      <c r="N1195" t="s">
        <v>23</v>
      </c>
      <c r="O1195" t="s">
        <v>24</v>
      </c>
      <c r="P1195" t="s">
        <v>25</v>
      </c>
      <c r="Q1195" s="9">
        <v>0.56111111111111112</v>
      </c>
      <c r="R1195" t="s">
        <v>49</v>
      </c>
      <c r="S1195" t="s">
        <v>4683</v>
      </c>
      <c r="T1195" t="s">
        <v>4672</v>
      </c>
      <c r="U1195">
        <v>59.92</v>
      </c>
      <c r="V1195" t="s">
        <v>5004</v>
      </c>
      <c r="W1195" t="s">
        <v>4968</v>
      </c>
      <c r="X1195" t="s">
        <v>5319</v>
      </c>
      <c r="Y1195" t="s">
        <v>4970</v>
      </c>
      <c r="Z1195" t="s">
        <v>5227</v>
      </c>
      <c r="AA1195" t="s">
        <v>5060</v>
      </c>
    </row>
    <row r="1196" spans="1:27" x14ac:dyDescent="0.25">
      <c r="A1196" t="s">
        <v>4050</v>
      </c>
      <c r="B1196" s="8">
        <v>45946</v>
      </c>
      <c r="C1196" t="s">
        <v>3230</v>
      </c>
      <c r="D1196" t="s">
        <v>1382</v>
      </c>
      <c r="E1196" t="s">
        <v>1431</v>
      </c>
      <c r="F1196" t="s">
        <v>1436</v>
      </c>
      <c r="G1196">
        <v>2</v>
      </c>
      <c r="H1196">
        <v>317.99</v>
      </c>
      <c r="I1196">
        <v>0</v>
      </c>
      <c r="J1196">
        <v>0</v>
      </c>
      <c r="K1196">
        <v>635.98</v>
      </c>
      <c r="L1196">
        <v>470.1</v>
      </c>
      <c r="M1196">
        <v>165.88</v>
      </c>
      <c r="N1196" t="s">
        <v>68</v>
      </c>
      <c r="O1196" t="s">
        <v>24</v>
      </c>
      <c r="P1196" t="s">
        <v>25</v>
      </c>
      <c r="Q1196" s="9">
        <v>0.6118055555555556</v>
      </c>
      <c r="R1196" t="s">
        <v>49</v>
      </c>
      <c r="S1196" t="s">
        <v>4774</v>
      </c>
      <c r="T1196" t="s">
        <v>4752</v>
      </c>
      <c r="U1196">
        <v>317.99</v>
      </c>
      <c r="V1196" t="s">
        <v>5917</v>
      </c>
      <c r="W1196" t="s">
        <v>4964</v>
      </c>
      <c r="X1196" t="s">
        <v>5385</v>
      </c>
      <c r="Y1196" t="s">
        <v>4960</v>
      </c>
      <c r="Z1196" t="s">
        <v>5386</v>
      </c>
      <c r="AA1196" t="s">
        <v>5060</v>
      </c>
    </row>
    <row r="1197" spans="1:27" x14ac:dyDescent="0.25">
      <c r="A1197" t="s">
        <v>4583</v>
      </c>
      <c r="B1197" s="8">
        <v>45946</v>
      </c>
      <c r="C1197" t="s">
        <v>1649</v>
      </c>
      <c r="D1197" t="s">
        <v>280</v>
      </c>
      <c r="E1197" t="s">
        <v>355</v>
      </c>
      <c r="F1197" t="s">
        <v>356</v>
      </c>
      <c r="G1197">
        <v>2</v>
      </c>
      <c r="H1197">
        <v>124.84</v>
      </c>
      <c r="I1197">
        <v>5</v>
      </c>
      <c r="J1197">
        <v>12.48</v>
      </c>
      <c r="K1197">
        <v>237.2</v>
      </c>
      <c r="L1197">
        <v>194.7</v>
      </c>
      <c r="M1197">
        <v>42.5</v>
      </c>
      <c r="N1197" t="s">
        <v>4971</v>
      </c>
      <c r="O1197" t="s">
        <v>24</v>
      </c>
      <c r="P1197" t="s">
        <v>25</v>
      </c>
      <c r="Q1197" s="9">
        <v>0.81458333333333333</v>
      </c>
      <c r="R1197" t="s">
        <v>49</v>
      </c>
      <c r="S1197" t="s">
        <v>4726</v>
      </c>
      <c r="T1197" t="s">
        <v>4703</v>
      </c>
      <c r="U1197">
        <v>124.84</v>
      </c>
      <c r="V1197" t="s">
        <v>5287</v>
      </c>
      <c r="W1197" t="s">
        <v>4968</v>
      </c>
      <c r="X1197" t="s">
        <v>5205</v>
      </c>
      <c r="Y1197" t="s">
        <v>4960</v>
      </c>
      <c r="Z1197" t="s">
        <v>5204</v>
      </c>
      <c r="AA1197" t="s">
        <v>4962</v>
      </c>
    </row>
    <row r="1198" spans="1:27" x14ac:dyDescent="0.25">
      <c r="A1198" t="s">
        <v>4586</v>
      </c>
      <c r="B1198" s="8">
        <v>45946</v>
      </c>
      <c r="C1198" t="s">
        <v>2278</v>
      </c>
      <c r="D1198" t="s">
        <v>886</v>
      </c>
      <c r="E1198" t="s">
        <v>567</v>
      </c>
      <c r="F1198" t="s">
        <v>873</v>
      </c>
      <c r="G1198">
        <v>3</v>
      </c>
      <c r="H1198">
        <v>232.92</v>
      </c>
      <c r="I1198">
        <v>0</v>
      </c>
      <c r="J1198">
        <v>0</v>
      </c>
      <c r="K1198">
        <v>698.76</v>
      </c>
      <c r="L1198">
        <v>577.23</v>
      </c>
      <c r="M1198">
        <v>121.53</v>
      </c>
      <c r="N1198" t="s">
        <v>4971</v>
      </c>
      <c r="O1198" t="s">
        <v>24</v>
      </c>
      <c r="P1198" t="s">
        <v>25</v>
      </c>
      <c r="Q1198" s="9">
        <v>0.52222222222222225</v>
      </c>
      <c r="R1198" t="s">
        <v>49</v>
      </c>
      <c r="S1198" t="s">
        <v>4827</v>
      </c>
      <c r="T1198" t="s">
        <v>4828</v>
      </c>
      <c r="U1198">
        <v>232.92</v>
      </c>
      <c r="V1198" t="s">
        <v>5213</v>
      </c>
      <c r="W1198" t="s">
        <v>4964</v>
      </c>
      <c r="X1198" t="s">
        <v>5277</v>
      </c>
      <c r="Y1198" t="s">
        <v>4960</v>
      </c>
      <c r="Z1198" t="s">
        <v>5353</v>
      </c>
      <c r="AA1198" t="s">
        <v>4962</v>
      </c>
    </row>
    <row r="1199" spans="1:27" x14ac:dyDescent="0.25">
      <c r="A1199" t="s">
        <v>1940</v>
      </c>
      <c r="B1199" s="8">
        <v>45945</v>
      </c>
      <c r="C1199" t="s">
        <v>1594</v>
      </c>
      <c r="D1199" t="s">
        <v>493</v>
      </c>
      <c r="E1199" t="s">
        <v>906</v>
      </c>
      <c r="F1199" t="s">
        <v>907</v>
      </c>
      <c r="G1199">
        <v>1</v>
      </c>
      <c r="H1199">
        <v>232.58</v>
      </c>
      <c r="I1199">
        <v>0</v>
      </c>
      <c r="J1199">
        <v>0</v>
      </c>
      <c r="K1199">
        <v>232.58</v>
      </c>
      <c r="L1199">
        <v>191.2</v>
      </c>
      <c r="M1199">
        <v>41.38</v>
      </c>
      <c r="N1199" t="s">
        <v>68</v>
      </c>
      <c r="O1199" t="s">
        <v>24</v>
      </c>
      <c r="P1199" t="s">
        <v>25</v>
      </c>
      <c r="Q1199" s="9">
        <v>0.89722222222222225</v>
      </c>
      <c r="R1199" t="s">
        <v>49</v>
      </c>
      <c r="S1199" t="s">
        <v>4688</v>
      </c>
      <c r="T1199" t="s">
        <v>4672</v>
      </c>
      <c r="U1199">
        <v>232.58</v>
      </c>
      <c r="V1199" t="s">
        <v>5483</v>
      </c>
      <c r="W1199" t="s">
        <v>4968</v>
      </c>
      <c r="X1199" t="s">
        <v>5141</v>
      </c>
      <c r="Y1199" t="s">
        <v>4966</v>
      </c>
      <c r="Z1199" t="s">
        <v>5142</v>
      </c>
      <c r="AA1199" t="s">
        <v>4962</v>
      </c>
    </row>
    <row r="1200" spans="1:27" x14ac:dyDescent="0.25">
      <c r="A1200" t="s">
        <v>3396</v>
      </c>
      <c r="B1200" s="8">
        <v>45945</v>
      </c>
      <c r="C1200" t="s">
        <v>1948</v>
      </c>
      <c r="D1200" t="s">
        <v>493</v>
      </c>
      <c r="E1200" t="s">
        <v>2009</v>
      </c>
      <c r="F1200" t="s">
        <v>1170</v>
      </c>
      <c r="G1200">
        <v>4</v>
      </c>
      <c r="H1200">
        <v>259.32</v>
      </c>
      <c r="I1200">
        <v>10</v>
      </c>
      <c r="J1200">
        <v>103.73</v>
      </c>
      <c r="K1200">
        <v>933.55</v>
      </c>
      <c r="L1200">
        <v>764.8</v>
      </c>
      <c r="M1200">
        <v>168.75</v>
      </c>
      <c r="N1200" t="s">
        <v>133</v>
      </c>
      <c r="O1200" t="s">
        <v>24</v>
      </c>
      <c r="P1200" t="s">
        <v>25</v>
      </c>
      <c r="Q1200" s="9">
        <v>0.80277777777777781</v>
      </c>
      <c r="R1200" t="s">
        <v>49</v>
      </c>
      <c r="S1200" t="s">
        <v>4688</v>
      </c>
      <c r="T1200" t="s">
        <v>4672</v>
      </c>
      <c r="U1200">
        <v>232.58</v>
      </c>
      <c r="V1200" t="s">
        <v>5340</v>
      </c>
      <c r="W1200" t="s">
        <v>4958</v>
      </c>
      <c r="X1200" t="s">
        <v>5176</v>
      </c>
      <c r="Y1200" t="s">
        <v>5011</v>
      </c>
      <c r="Z1200" t="s">
        <v>5177</v>
      </c>
      <c r="AA1200" t="s">
        <v>5060</v>
      </c>
    </row>
    <row r="1201" spans="1:27" x14ac:dyDescent="0.25">
      <c r="A1201" t="s">
        <v>3799</v>
      </c>
      <c r="B1201" s="8">
        <v>45945</v>
      </c>
      <c r="C1201" t="s">
        <v>1349</v>
      </c>
      <c r="D1201" t="s">
        <v>647</v>
      </c>
      <c r="E1201" t="s">
        <v>1476</v>
      </c>
      <c r="F1201" t="s">
        <v>3048</v>
      </c>
      <c r="G1201">
        <v>3</v>
      </c>
      <c r="H1201">
        <v>123.11</v>
      </c>
      <c r="I1201">
        <v>15</v>
      </c>
      <c r="J1201">
        <v>55.4</v>
      </c>
      <c r="K1201">
        <v>313.93</v>
      </c>
      <c r="L1201">
        <v>273.54000000000002</v>
      </c>
      <c r="M1201">
        <v>40.39</v>
      </c>
      <c r="N1201" t="s">
        <v>133</v>
      </c>
      <c r="O1201" t="s">
        <v>24</v>
      </c>
      <c r="P1201" t="s">
        <v>25</v>
      </c>
      <c r="Q1201" s="9">
        <v>0.79652777777777772</v>
      </c>
      <c r="R1201" t="s">
        <v>49</v>
      </c>
      <c r="S1201" t="s">
        <v>4925</v>
      </c>
      <c r="T1201" t="s">
        <v>4908</v>
      </c>
      <c r="U1201">
        <v>123.11</v>
      </c>
      <c r="V1201" t="s">
        <v>5505</v>
      </c>
      <c r="W1201" t="s">
        <v>4968</v>
      </c>
      <c r="X1201" t="s">
        <v>5676</v>
      </c>
      <c r="Y1201" t="s">
        <v>5011</v>
      </c>
      <c r="Z1201" t="s">
        <v>5025</v>
      </c>
      <c r="AA1201" t="s">
        <v>4992</v>
      </c>
    </row>
    <row r="1202" spans="1:27" x14ac:dyDescent="0.25">
      <c r="A1202" t="s">
        <v>3899</v>
      </c>
      <c r="B1202" s="8">
        <v>45945</v>
      </c>
      <c r="C1202" t="s">
        <v>2887</v>
      </c>
      <c r="D1202" t="s">
        <v>895</v>
      </c>
      <c r="E1202" t="s">
        <v>1031</v>
      </c>
      <c r="F1202" t="s">
        <v>2312</v>
      </c>
      <c r="G1202">
        <v>4</v>
      </c>
      <c r="H1202">
        <v>438.7</v>
      </c>
      <c r="I1202">
        <v>5</v>
      </c>
      <c r="J1202">
        <v>87.74</v>
      </c>
      <c r="K1202">
        <v>1667.06</v>
      </c>
      <c r="L1202">
        <v>1480.72</v>
      </c>
      <c r="M1202">
        <v>186.34</v>
      </c>
      <c r="N1202" t="s">
        <v>4971</v>
      </c>
      <c r="O1202" t="s">
        <v>24</v>
      </c>
      <c r="P1202" t="s">
        <v>25</v>
      </c>
      <c r="Q1202" s="9">
        <v>0.7319444444444444</v>
      </c>
      <c r="R1202" t="s">
        <v>49</v>
      </c>
      <c r="S1202" t="s">
        <v>4843</v>
      </c>
      <c r="T1202" t="s">
        <v>4828</v>
      </c>
      <c r="U1202">
        <v>438.7</v>
      </c>
      <c r="V1202" t="s">
        <v>5599</v>
      </c>
      <c r="W1202" t="s">
        <v>4968</v>
      </c>
      <c r="X1202" t="s">
        <v>5645</v>
      </c>
      <c r="Y1202" t="s">
        <v>4960</v>
      </c>
      <c r="Z1202" t="s">
        <v>5000</v>
      </c>
      <c r="AA1202" t="s">
        <v>4962</v>
      </c>
    </row>
    <row r="1203" spans="1:27" x14ac:dyDescent="0.25">
      <c r="A1203" t="s">
        <v>2331</v>
      </c>
      <c r="B1203" s="8">
        <v>45944</v>
      </c>
      <c r="C1203" t="s">
        <v>2332</v>
      </c>
      <c r="D1203" t="s">
        <v>349</v>
      </c>
      <c r="E1203" t="s">
        <v>380</v>
      </c>
      <c r="F1203" t="s">
        <v>381</v>
      </c>
      <c r="G1203">
        <v>4</v>
      </c>
      <c r="H1203">
        <v>476.18</v>
      </c>
      <c r="I1203">
        <v>0</v>
      </c>
      <c r="J1203">
        <v>0</v>
      </c>
      <c r="K1203">
        <v>1904.72</v>
      </c>
      <c r="L1203">
        <v>1302.44</v>
      </c>
      <c r="M1203">
        <v>602.28</v>
      </c>
      <c r="N1203" t="s">
        <v>23</v>
      </c>
      <c r="O1203" t="s">
        <v>24</v>
      </c>
      <c r="P1203" t="s">
        <v>33</v>
      </c>
      <c r="Q1203" s="9">
        <v>0.46666666666666667</v>
      </c>
      <c r="R1203" t="s">
        <v>49</v>
      </c>
      <c r="S1203" t="s">
        <v>4789</v>
      </c>
      <c r="T1203" t="s">
        <v>4776</v>
      </c>
      <c r="U1203">
        <v>298.81</v>
      </c>
      <c r="V1203" t="s">
        <v>5208</v>
      </c>
      <c r="W1203" t="s">
        <v>4958</v>
      </c>
      <c r="X1203" t="s">
        <v>5075</v>
      </c>
      <c r="Y1203" t="s">
        <v>4960</v>
      </c>
      <c r="Z1203" t="s">
        <v>5076</v>
      </c>
      <c r="AA1203" t="s">
        <v>4962</v>
      </c>
    </row>
    <row r="1204" spans="1:27" x14ac:dyDescent="0.25">
      <c r="A1204" t="s">
        <v>2983</v>
      </c>
      <c r="B1204" s="8">
        <v>45944</v>
      </c>
      <c r="C1204" t="s">
        <v>2632</v>
      </c>
      <c r="D1204" t="s">
        <v>158</v>
      </c>
      <c r="E1204" t="s">
        <v>2009</v>
      </c>
      <c r="F1204" t="s">
        <v>1856</v>
      </c>
      <c r="G1204">
        <v>8</v>
      </c>
      <c r="H1204">
        <v>337.44</v>
      </c>
      <c r="I1204">
        <v>15</v>
      </c>
      <c r="J1204">
        <v>404.93</v>
      </c>
      <c r="K1204">
        <v>2294.59</v>
      </c>
      <c r="L1204">
        <v>2079.44</v>
      </c>
      <c r="M1204">
        <v>215.15</v>
      </c>
      <c r="N1204" t="s">
        <v>47</v>
      </c>
      <c r="O1204" t="s">
        <v>24</v>
      </c>
      <c r="P1204" t="s">
        <v>25</v>
      </c>
      <c r="Q1204" s="9">
        <v>0.81944444444444442</v>
      </c>
      <c r="R1204" t="s">
        <v>49</v>
      </c>
      <c r="S1204" t="s">
        <v>4871</v>
      </c>
      <c r="T1204" t="s">
        <v>4864</v>
      </c>
      <c r="U1204">
        <v>306.62</v>
      </c>
      <c r="V1204" t="s">
        <v>5383</v>
      </c>
      <c r="W1204" t="s">
        <v>4958</v>
      </c>
      <c r="X1204" t="s">
        <v>5923</v>
      </c>
      <c r="Y1204" t="s">
        <v>4970</v>
      </c>
      <c r="Z1204" t="s">
        <v>5177</v>
      </c>
      <c r="AA1204" t="s">
        <v>5060</v>
      </c>
    </row>
    <row r="1205" spans="1:27" x14ac:dyDescent="0.25">
      <c r="A1205" t="s">
        <v>3160</v>
      </c>
      <c r="B1205" s="8">
        <v>45944</v>
      </c>
      <c r="C1205" t="s">
        <v>1496</v>
      </c>
      <c r="D1205" t="s">
        <v>399</v>
      </c>
      <c r="E1205" t="s">
        <v>1247</v>
      </c>
      <c r="F1205" t="s">
        <v>474</v>
      </c>
      <c r="G1205">
        <v>8</v>
      </c>
      <c r="H1205">
        <v>109.92</v>
      </c>
      <c r="I1205">
        <v>0</v>
      </c>
      <c r="J1205">
        <v>0</v>
      </c>
      <c r="K1205">
        <v>879.36</v>
      </c>
      <c r="L1205">
        <v>688.4</v>
      </c>
      <c r="M1205">
        <v>190.96</v>
      </c>
      <c r="N1205" t="s">
        <v>40</v>
      </c>
      <c r="O1205" t="s">
        <v>24</v>
      </c>
      <c r="P1205" t="s">
        <v>25</v>
      </c>
      <c r="Q1205" s="9">
        <v>0.90972222222222221</v>
      </c>
      <c r="R1205" t="s">
        <v>49</v>
      </c>
      <c r="S1205" t="s">
        <v>4693</v>
      </c>
      <c r="T1205" t="s">
        <v>4672</v>
      </c>
      <c r="U1205">
        <v>99.93</v>
      </c>
      <c r="V1205" t="s">
        <v>5123</v>
      </c>
      <c r="W1205" t="s">
        <v>4958</v>
      </c>
      <c r="X1205" t="s">
        <v>5335</v>
      </c>
      <c r="Y1205" t="s">
        <v>4960</v>
      </c>
      <c r="Z1205" t="s">
        <v>5336</v>
      </c>
      <c r="AA1205" t="s">
        <v>4962</v>
      </c>
    </row>
    <row r="1206" spans="1:27" x14ac:dyDescent="0.25">
      <c r="A1206" t="s">
        <v>3205</v>
      </c>
      <c r="B1206" s="8">
        <v>45944</v>
      </c>
      <c r="C1206" t="s">
        <v>1943</v>
      </c>
      <c r="D1206" t="s">
        <v>1668</v>
      </c>
      <c r="E1206" t="s">
        <v>53</v>
      </c>
      <c r="F1206" t="s">
        <v>1622</v>
      </c>
      <c r="G1206">
        <v>3</v>
      </c>
      <c r="H1206">
        <v>242.22</v>
      </c>
      <c r="I1206">
        <v>0</v>
      </c>
      <c r="J1206">
        <v>0</v>
      </c>
      <c r="K1206">
        <v>726.66</v>
      </c>
      <c r="L1206">
        <v>558.12</v>
      </c>
      <c r="M1206">
        <v>168.54</v>
      </c>
      <c r="N1206" t="s">
        <v>40</v>
      </c>
      <c r="O1206" t="s">
        <v>24</v>
      </c>
      <c r="P1206" t="s">
        <v>25</v>
      </c>
      <c r="Q1206" s="9">
        <v>0.48749999999999999</v>
      </c>
      <c r="R1206" t="s">
        <v>49</v>
      </c>
      <c r="S1206" t="s">
        <v>4941</v>
      </c>
      <c r="T1206" t="s">
        <v>4930</v>
      </c>
      <c r="U1206">
        <v>242.22</v>
      </c>
      <c r="V1206" t="s">
        <v>4993</v>
      </c>
      <c r="W1206" t="s">
        <v>4968</v>
      </c>
      <c r="X1206" t="s">
        <v>5048</v>
      </c>
      <c r="Y1206" t="s">
        <v>5011</v>
      </c>
      <c r="Z1206" t="s">
        <v>5059</v>
      </c>
      <c r="AA1206" t="s">
        <v>5060</v>
      </c>
    </row>
    <row r="1207" spans="1:27" x14ac:dyDescent="0.25">
      <c r="A1207" t="s">
        <v>3699</v>
      </c>
      <c r="B1207" s="8">
        <v>45944</v>
      </c>
      <c r="C1207" t="s">
        <v>1384</v>
      </c>
      <c r="D1207" t="s">
        <v>275</v>
      </c>
      <c r="E1207" t="s">
        <v>1347</v>
      </c>
      <c r="F1207" t="s">
        <v>1313</v>
      </c>
      <c r="G1207">
        <v>7</v>
      </c>
      <c r="H1207">
        <v>56.02</v>
      </c>
      <c r="I1207">
        <v>15</v>
      </c>
      <c r="J1207">
        <v>58.82</v>
      </c>
      <c r="K1207">
        <v>333.32</v>
      </c>
      <c r="L1207">
        <v>262.36</v>
      </c>
      <c r="M1207">
        <v>70.959999999999994</v>
      </c>
      <c r="N1207" t="s">
        <v>23</v>
      </c>
      <c r="O1207" t="s">
        <v>24</v>
      </c>
      <c r="P1207" t="s">
        <v>25</v>
      </c>
      <c r="Q1207" s="9">
        <v>0.46111111111111114</v>
      </c>
      <c r="R1207" t="s">
        <v>49</v>
      </c>
      <c r="S1207" t="s">
        <v>4760</v>
      </c>
      <c r="T1207" t="s">
        <v>4752</v>
      </c>
      <c r="U1207">
        <v>51.33</v>
      </c>
      <c r="V1207" t="s">
        <v>5044</v>
      </c>
      <c r="W1207" t="s">
        <v>4958</v>
      </c>
      <c r="X1207" t="s">
        <v>4976</v>
      </c>
      <c r="Y1207" t="s">
        <v>4977</v>
      </c>
      <c r="Z1207" t="s">
        <v>5089</v>
      </c>
      <c r="AA1207" t="s">
        <v>4962</v>
      </c>
    </row>
    <row r="1208" spans="1:27" x14ac:dyDescent="0.25">
      <c r="A1208" t="s">
        <v>4153</v>
      </c>
      <c r="B1208" s="8">
        <v>45944</v>
      </c>
      <c r="C1208" t="s">
        <v>931</v>
      </c>
      <c r="D1208" t="s">
        <v>2552</v>
      </c>
      <c r="E1208" t="s">
        <v>1905</v>
      </c>
      <c r="F1208" t="s">
        <v>963</v>
      </c>
      <c r="G1208">
        <v>7</v>
      </c>
      <c r="H1208">
        <v>78.75</v>
      </c>
      <c r="I1208">
        <v>10</v>
      </c>
      <c r="J1208">
        <v>55.12</v>
      </c>
      <c r="K1208">
        <v>496.13</v>
      </c>
      <c r="L1208">
        <v>379.75</v>
      </c>
      <c r="M1208">
        <v>116.38</v>
      </c>
      <c r="N1208" t="s">
        <v>47</v>
      </c>
      <c r="O1208" t="s">
        <v>24</v>
      </c>
      <c r="P1208" t="s">
        <v>25</v>
      </c>
      <c r="Q1208" s="9">
        <v>0.4909722222222222</v>
      </c>
      <c r="R1208" t="s">
        <v>49</v>
      </c>
      <c r="S1208" t="s">
        <v>4784</v>
      </c>
      <c r="T1208" t="s">
        <v>4776</v>
      </c>
      <c r="U1208">
        <v>72.930000000000007</v>
      </c>
      <c r="V1208" t="s">
        <v>5005</v>
      </c>
      <c r="W1208" t="s">
        <v>4958</v>
      </c>
      <c r="X1208" t="s">
        <v>5479</v>
      </c>
      <c r="Y1208" t="s">
        <v>5011</v>
      </c>
      <c r="Z1208" t="s">
        <v>5249</v>
      </c>
      <c r="AA1208" t="s">
        <v>5060</v>
      </c>
    </row>
    <row r="1209" spans="1:27" x14ac:dyDescent="0.25">
      <c r="A1209" t="s">
        <v>4224</v>
      </c>
      <c r="B1209" s="8">
        <v>45944</v>
      </c>
      <c r="C1209" t="s">
        <v>599</v>
      </c>
      <c r="D1209" t="s">
        <v>1156</v>
      </c>
      <c r="E1209" t="s">
        <v>623</v>
      </c>
      <c r="F1209" t="s">
        <v>742</v>
      </c>
      <c r="G1209">
        <v>2</v>
      </c>
      <c r="H1209">
        <v>147.72</v>
      </c>
      <c r="I1209">
        <v>0</v>
      </c>
      <c r="J1209">
        <v>0</v>
      </c>
      <c r="K1209">
        <v>295.44</v>
      </c>
      <c r="L1209">
        <v>218.42</v>
      </c>
      <c r="M1209">
        <v>77.02</v>
      </c>
      <c r="N1209" t="s">
        <v>40</v>
      </c>
      <c r="O1209" t="s">
        <v>24</v>
      </c>
      <c r="P1209" t="s">
        <v>25</v>
      </c>
      <c r="Q1209" s="9">
        <v>0.52777777777777779</v>
      </c>
      <c r="R1209" t="s">
        <v>49</v>
      </c>
      <c r="S1209" t="s">
        <v>4755</v>
      </c>
      <c r="T1209" t="s">
        <v>4752</v>
      </c>
      <c r="U1209">
        <v>147.72</v>
      </c>
      <c r="V1209" t="s">
        <v>5817</v>
      </c>
      <c r="W1209" t="s">
        <v>4968</v>
      </c>
      <c r="X1209" t="s">
        <v>5198</v>
      </c>
      <c r="Y1209" t="s">
        <v>4960</v>
      </c>
      <c r="Z1209" t="s">
        <v>5196</v>
      </c>
      <c r="AA1209" t="s">
        <v>4962</v>
      </c>
    </row>
    <row r="1210" spans="1:27" x14ac:dyDescent="0.25">
      <c r="A1210" t="s">
        <v>949</v>
      </c>
      <c r="B1210" s="8">
        <v>45943</v>
      </c>
      <c r="C1210" t="s">
        <v>458</v>
      </c>
      <c r="D1210" t="s">
        <v>147</v>
      </c>
      <c r="E1210" t="s">
        <v>950</v>
      </c>
      <c r="F1210" t="s">
        <v>951</v>
      </c>
      <c r="G1210">
        <v>4</v>
      </c>
      <c r="H1210">
        <v>332.73</v>
      </c>
      <c r="I1210">
        <v>5</v>
      </c>
      <c r="J1210">
        <v>66.55</v>
      </c>
      <c r="K1210">
        <v>1264.3699999999999</v>
      </c>
      <c r="L1210">
        <v>1044.8800000000001</v>
      </c>
      <c r="M1210">
        <v>219.49</v>
      </c>
      <c r="N1210" t="s">
        <v>68</v>
      </c>
      <c r="O1210" t="s">
        <v>24</v>
      </c>
      <c r="P1210" t="s">
        <v>55</v>
      </c>
      <c r="Q1210" s="9">
        <v>0.42638888888888887</v>
      </c>
      <c r="R1210" t="s">
        <v>49</v>
      </c>
      <c r="S1210" t="s">
        <v>4717</v>
      </c>
      <c r="T1210" t="s">
        <v>4703</v>
      </c>
      <c r="U1210">
        <v>332.73</v>
      </c>
      <c r="V1210" t="s">
        <v>5368</v>
      </c>
      <c r="W1210" t="s">
        <v>4968</v>
      </c>
      <c r="X1210" t="s">
        <v>5261</v>
      </c>
      <c r="Y1210" t="s">
        <v>4970</v>
      </c>
      <c r="Z1210" t="s">
        <v>5049</v>
      </c>
      <c r="AA1210" t="s">
        <v>4962</v>
      </c>
    </row>
    <row r="1211" spans="1:27" x14ac:dyDescent="0.25">
      <c r="A1211" t="s">
        <v>1282</v>
      </c>
      <c r="B1211" s="8">
        <v>45943</v>
      </c>
      <c r="C1211" t="s">
        <v>993</v>
      </c>
      <c r="D1211" t="s">
        <v>84</v>
      </c>
      <c r="E1211" t="s">
        <v>852</v>
      </c>
      <c r="F1211" t="s">
        <v>853</v>
      </c>
      <c r="G1211">
        <v>8</v>
      </c>
      <c r="H1211">
        <v>287.23</v>
      </c>
      <c r="I1211">
        <v>20</v>
      </c>
      <c r="J1211">
        <v>459.57</v>
      </c>
      <c r="K1211">
        <v>1838.27</v>
      </c>
      <c r="L1211">
        <v>1552.48</v>
      </c>
      <c r="M1211">
        <v>285.79000000000002</v>
      </c>
      <c r="N1211" t="s">
        <v>4971</v>
      </c>
      <c r="O1211" t="s">
        <v>24</v>
      </c>
      <c r="P1211" t="s">
        <v>25</v>
      </c>
      <c r="Q1211" s="9">
        <v>0.66041666666666665</v>
      </c>
      <c r="R1211" t="s">
        <v>49</v>
      </c>
      <c r="S1211" t="s">
        <v>4823</v>
      </c>
      <c r="T1211" t="s">
        <v>4805</v>
      </c>
      <c r="U1211">
        <v>260.93</v>
      </c>
      <c r="V1211" t="s">
        <v>5281</v>
      </c>
      <c r="W1211" t="s">
        <v>4958</v>
      </c>
      <c r="X1211" t="s">
        <v>5571</v>
      </c>
      <c r="Y1211" t="s">
        <v>4977</v>
      </c>
      <c r="Z1211" t="s">
        <v>5043</v>
      </c>
      <c r="AA1211" t="s">
        <v>4962</v>
      </c>
    </row>
    <row r="1212" spans="1:27" x14ac:dyDescent="0.25">
      <c r="A1212" t="s">
        <v>2326</v>
      </c>
      <c r="B1212" s="8">
        <v>45943</v>
      </c>
      <c r="C1212" t="s">
        <v>1176</v>
      </c>
      <c r="D1212" t="s">
        <v>566</v>
      </c>
      <c r="E1212" t="s">
        <v>445</v>
      </c>
      <c r="F1212" t="s">
        <v>2327</v>
      </c>
      <c r="G1212">
        <v>1</v>
      </c>
      <c r="H1212">
        <v>328.59</v>
      </c>
      <c r="I1212">
        <v>0</v>
      </c>
      <c r="J1212">
        <v>0</v>
      </c>
      <c r="K1212">
        <v>328.59</v>
      </c>
      <c r="L1212">
        <v>255.49</v>
      </c>
      <c r="M1212">
        <v>73.099999999999994</v>
      </c>
      <c r="N1212" t="s">
        <v>23</v>
      </c>
      <c r="O1212" t="s">
        <v>24</v>
      </c>
      <c r="P1212" t="s">
        <v>25</v>
      </c>
      <c r="Q1212" s="9">
        <v>0.68611111111111112</v>
      </c>
      <c r="R1212" t="s">
        <v>49</v>
      </c>
      <c r="S1212" t="s">
        <v>4767</v>
      </c>
      <c r="T1212" t="s">
        <v>4752</v>
      </c>
      <c r="U1212">
        <v>328.59</v>
      </c>
      <c r="V1212" t="s">
        <v>5867</v>
      </c>
      <c r="W1212" t="s">
        <v>4964</v>
      </c>
      <c r="X1212" t="s">
        <v>5924</v>
      </c>
      <c r="Y1212" t="s">
        <v>4960</v>
      </c>
      <c r="Z1212" t="s">
        <v>5925</v>
      </c>
      <c r="AA1212" t="s">
        <v>5060</v>
      </c>
    </row>
    <row r="1213" spans="1:27" x14ac:dyDescent="0.25">
      <c r="A1213" t="s">
        <v>2493</v>
      </c>
      <c r="B1213" s="8">
        <v>45943</v>
      </c>
      <c r="C1213" t="s">
        <v>1771</v>
      </c>
      <c r="D1213" t="s">
        <v>176</v>
      </c>
      <c r="E1213" t="s">
        <v>760</v>
      </c>
      <c r="F1213" t="s">
        <v>761</v>
      </c>
      <c r="G1213">
        <v>1</v>
      </c>
      <c r="H1213">
        <v>355.64</v>
      </c>
      <c r="I1213">
        <v>15</v>
      </c>
      <c r="J1213">
        <v>53.35</v>
      </c>
      <c r="K1213">
        <v>302.29000000000002</v>
      </c>
      <c r="L1213">
        <v>303.41000000000003</v>
      </c>
      <c r="M1213">
        <v>-1.1200000000000001</v>
      </c>
      <c r="N1213" t="s">
        <v>47</v>
      </c>
      <c r="O1213" t="s">
        <v>24</v>
      </c>
      <c r="P1213" t="s">
        <v>33</v>
      </c>
      <c r="Q1213" s="9">
        <v>0.68819444444444444</v>
      </c>
      <c r="R1213" t="s">
        <v>49</v>
      </c>
      <c r="S1213" t="s">
        <v>4860</v>
      </c>
      <c r="T1213" t="s">
        <v>4847</v>
      </c>
      <c r="U1213">
        <v>355.64</v>
      </c>
      <c r="V1213" t="s">
        <v>5838</v>
      </c>
      <c r="W1213" t="s">
        <v>4964</v>
      </c>
      <c r="X1213" t="s">
        <v>5363</v>
      </c>
      <c r="Y1213" t="s">
        <v>4970</v>
      </c>
      <c r="Z1213" t="s">
        <v>5364</v>
      </c>
      <c r="AA1213" t="s">
        <v>5060</v>
      </c>
    </row>
    <row r="1214" spans="1:27" x14ac:dyDescent="0.25">
      <c r="A1214" t="s">
        <v>2610</v>
      </c>
      <c r="B1214" s="8">
        <v>45943</v>
      </c>
      <c r="C1214" t="s">
        <v>2356</v>
      </c>
      <c r="D1214" t="s">
        <v>371</v>
      </c>
      <c r="E1214" t="s">
        <v>2611</v>
      </c>
      <c r="F1214" t="s">
        <v>2612</v>
      </c>
      <c r="G1214">
        <v>1</v>
      </c>
      <c r="H1214">
        <v>380.12</v>
      </c>
      <c r="I1214">
        <v>5</v>
      </c>
      <c r="J1214">
        <v>19.010000000000002</v>
      </c>
      <c r="K1214">
        <v>361.11</v>
      </c>
      <c r="L1214">
        <v>309.98</v>
      </c>
      <c r="M1214">
        <v>51.13</v>
      </c>
      <c r="N1214" t="s">
        <v>4971</v>
      </c>
      <c r="O1214" t="s">
        <v>24</v>
      </c>
      <c r="P1214" t="s">
        <v>25</v>
      </c>
      <c r="Q1214" s="9">
        <v>0.65208333333333335</v>
      </c>
      <c r="R1214" t="s">
        <v>49</v>
      </c>
      <c r="S1214" t="s">
        <v>4714</v>
      </c>
      <c r="T1214" t="s">
        <v>4703</v>
      </c>
      <c r="U1214">
        <v>380.12</v>
      </c>
      <c r="V1214" t="s">
        <v>5563</v>
      </c>
      <c r="W1214" t="s">
        <v>4968</v>
      </c>
      <c r="X1214" t="s">
        <v>5304</v>
      </c>
      <c r="Y1214" t="s">
        <v>4966</v>
      </c>
      <c r="Z1214" t="s">
        <v>5305</v>
      </c>
      <c r="AA1214" t="s">
        <v>5060</v>
      </c>
    </row>
    <row r="1215" spans="1:27" x14ac:dyDescent="0.25">
      <c r="A1215" t="s">
        <v>3184</v>
      </c>
      <c r="B1215" s="8">
        <v>45943</v>
      </c>
      <c r="C1215" t="s">
        <v>464</v>
      </c>
      <c r="D1215" t="s">
        <v>2571</v>
      </c>
      <c r="E1215" t="s">
        <v>66</v>
      </c>
      <c r="F1215" t="s">
        <v>154</v>
      </c>
      <c r="G1215">
        <v>8</v>
      </c>
      <c r="H1215">
        <v>499.34</v>
      </c>
      <c r="I1215">
        <v>0</v>
      </c>
      <c r="J1215">
        <v>0</v>
      </c>
      <c r="K1215">
        <v>3994.72</v>
      </c>
      <c r="L1215">
        <v>2995.84</v>
      </c>
      <c r="M1215">
        <v>998.88</v>
      </c>
      <c r="N1215" t="s">
        <v>4971</v>
      </c>
      <c r="O1215" t="s">
        <v>24</v>
      </c>
      <c r="P1215" t="s">
        <v>25</v>
      </c>
      <c r="Q1215" s="9">
        <v>0.90138888888888891</v>
      </c>
      <c r="R1215" t="s">
        <v>49</v>
      </c>
      <c r="S1215" t="s">
        <v>4743</v>
      </c>
      <c r="T1215" t="s">
        <v>4729</v>
      </c>
      <c r="U1215">
        <v>444.49</v>
      </c>
      <c r="V1215" t="s">
        <v>5762</v>
      </c>
      <c r="W1215" t="s">
        <v>4958</v>
      </c>
      <c r="X1215" t="s">
        <v>4965</v>
      </c>
      <c r="Y1215" t="s">
        <v>4966</v>
      </c>
      <c r="Z1215" t="s">
        <v>5155</v>
      </c>
      <c r="AA1215" t="s">
        <v>4962</v>
      </c>
    </row>
    <row r="1216" spans="1:27" x14ac:dyDescent="0.25">
      <c r="A1216" t="s">
        <v>3302</v>
      </c>
      <c r="B1216" s="8">
        <v>45943</v>
      </c>
      <c r="C1216" t="s">
        <v>319</v>
      </c>
      <c r="D1216" t="s">
        <v>708</v>
      </c>
      <c r="E1216" t="s">
        <v>90</v>
      </c>
      <c r="F1216" t="s">
        <v>91</v>
      </c>
      <c r="G1216">
        <v>7</v>
      </c>
      <c r="H1216">
        <v>501.04</v>
      </c>
      <c r="I1216">
        <v>15</v>
      </c>
      <c r="J1216">
        <v>526.09</v>
      </c>
      <c r="K1216">
        <v>2981.19</v>
      </c>
      <c r="L1216">
        <v>2407.23</v>
      </c>
      <c r="M1216">
        <v>573.96</v>
      </c>
      <c r="N1216" t="s">
        <v>23</v>
      </c>
      <c r="O1216" t="s">
        <v>24</v>
      </c>
      <c r="P1216" t="s">
        <v>25</v>
      </c>
      <c r="Q1216" s="9">
        <v>0.4465277777777778</v>
      </c>
      <c r="R1216" t="s">
        <v>49</v>
      </c>
      <c r="S1216" t="s">
        <v>4751</v>
      </c>
      <c r="T1216" t="s">
        <v>4752</v>
      </c>
      <c r="U1216">
        <v>474.19</v>
      </c>
      <c r="V1216" t="s">
        <v>5858</v>
      </c>
      <c r="W1216" t="s">
        <v>4958</v>
      </c>
      <c r="X1216" t="s">
        <v>5467</v>
      </c>
      <c r="Y1216" t="s">
        <v>4966</v>
      </c>
      <c r="Z1216" t="s">
        <v>5468</v>
      </c>
      <c r="AA1216" t="s">
        <v>4962</v>
      </c>
    </row>
    <row r="1217" spans="1:27" x14ac:dyDescent="0.25">
      <c r="A1217" t="s">
        <v>3419</v>
      </c>
      <c r="B1217" s="8">
        <v>45943</v>
      </c>
      <c r="C1217" t="s">
        <v>3420</v>
      </c>
      <c r="D1217" t="s">
        <v>944</v>
      </c>
      <c r="E1217" t="s">
        <v>125</v>
      </c>
      <c r="F1217" t="s">
        <v>779</v>
      </c>
      <c r="G1217">
        <v>3</v>
      </c>
      <c r="H1217">
        <v>333.54</v>
      </c>
      <c r="I1217">
        <v>5</v>
      </c>
      <c r="J1217">
        <v>50.03</v>
      </c>
      <c r="K1217">
        <v>950.59</v>
      </c>
      <c r="L1217">
        <v>715.29</v>
      </c>
      <c r="M1217">
        <v>235.3</v>
      </c>
      <c r="N1217" t="s">
        <v>133</v>
      </c>
      <c r="O1217" t="s">
        <v>24</v>
      </c>
      <c r="P1217" t="s">
        <v>25</v>
      </c>
      <c r="Q1217" s="9">
        <v>0.61388888888888893</v>
      </c>
      <c r="R1217" t="s">
        <v>49</v>
      </c>
      <c r="S1217" t="s">
        <v>4773</v>
      </c>
      <c r="T1217" t="s">
        <v>4752</v>
      </c>
      <c r="U1217">
        <v>333.54</v>
      </c>
      <c r="V1217" t="s">
        <v>5926</v>
      </c>
      <c r="W1217" t="s">
        <v>4964</v>
      </c>
      <c r="X1217" t="s">
        <v>4996</v>
      </c>
      <c r="Y1217" t="s">
        <v>4960</v>
      </c>
      <c r="Z1217" t="s">
        <v>5173</v>
      </c>
      <c r="AA1217" t="s">
        <v>4962</v>
      </c>
    </row>
    <row r="1218" spans="1:27" x14ac:dyDescent="0.25">
      <c r="A1218" t="s">
        <v>3427</v>
      </c>
      <c r="B1218" s="8">
        <v>45943</v>
      </c>
      <c r="C1218" t="s">
        <v>1775</v>
      </c>
      <c r="D1218" t="s">
        <v>231</v>
      </c>
      <c r="E1218" t="s">
        <v>906</v>
      </c>
      <c r="F1218" t="s">
        <v>907</v>
      </c>
      <c r="G1218">
        <v>4</v>
      </c>
      <c r="H1218">
        <v>420.54</v>
      </c>
      <c r="I1218">
        <v>0</v>
      </c>
      <c r="J1218">
        <v>0</v>
      </c>
      <c r="K1218">
        <v>1682.16</v>
      </c>
      <c r="L1218">
        <v>1235.76</v>
      </c>
      <c r="M1218">
        <v>446.4</v>
      </c>
      <c r="N1218" t="s">
        <v>133</v>
      </c>
      <c r="O1218" t="s">
        <v>24</v>
      </c>
      <c r="P1218" t="s">
        <v>25</v>
      </c>
      <c r="Q1218" s="9">
        <v>0.51388888888888884</v>
      </c>
      <c r="R1218" t="s">
        <v>49</v>
      </c>
      <c r="S1218" t="s">
        <v>4756</v>
      </c>
      <c r="T1218" t="s">
        <v>4752</v>
      </c>
      <c r="U1218">
        <v>418.79</v>
      </c>
      <c r="V1218" t="s">
        <v>5144</v>
      </c>
      <c r="W1218" t="s">
        <v>4958</v>
      </c>
      <c r="X1218" t="s">
        <v>5141</v>
      </c>
      <c r="Y1218" t="s">
        <v>4966</v>
      </c>
      <c r="Z1218" t="s">
        <v>5142</v>
      </c>
      <c r="AA1218" t="s">
        <v>4962</v>
      </c>
    </row>
    <row r="1219" spans="1:27" x14ac:dyDescent="0.25">
      <c r="A1219" t="s">
        <v>3441</v>
      </c>
      <c r="B1219" s="8">
        <v>45943</v>
      </c>
      <c r="C1219" t="s">
        <v>2246</v>
      </c>
      <c r="D1219" t="s">
        <v>399</v>
      </c>
      <c r="E1219" t="s">
        <v>488</v>
      </c>
      <c r="F1219" t="s">
        <v>489</v>
      </c>
      <c r="G1219">
        <v>3</v>
      </c>
      <c r="H1219">
        <v>99.93</v>
      </c>
      <c r="I1219">
        <v>0</v>
      </c>
      <c r="J1219">
        <v>0</v>
      </c>
      <c r="K1219">
        <v>299.79000000000002</v>
      </c>
      <c r="L1219">
        <v>258.14999999999998</v>
      </c>
      <c r="M1219">
        <v>41.64</v>
      </c>
      <c r="N1219" t="s">
        <v>40</v>
      </c>
      <c r="O1219" t="s">
        <v>24</v>
      </c>
      <c r="P1219" t="s">
        <v>55</v>
      </c>
      <c r="Q1219" s="9">
        <v>0.54374999999999996</v>
      </c>
      <c r="R1219" t="s">
        <v>49</v>
      </c>
      <c r="S1219" t="s">
        <v>4693</v>
      </c>
      <c r="T1219" t="s">
        <v>4672</v>
      </c>
      <c r="U1219">
        <v>99.93</v>
      </c>
      <c r="V1219" t="s">
        <v>5809</v>
      </c>
      <c r="W1219" t="s">
        <v>4968</v>
      </c>
      <c r="X1219" t="s">
        <v>5338</v>
      </c>
      <c r="Y1219" t="s">
        <v>5011</v>
      </c>
      <c r="Z1219" t="s">
        <v>5339</v>
      </c>
      <c r="AA1219" t="s">
        <v>4962</v>
      </c>
    </row>
    <row r="1220" spans="1:27" x14ac:dyDescent="0.25">
      <c r="A1220" t="s">
        <v>4432</v>
      </c>
      <c r="B1220" s="8">
        <v>45943</v>
      </c>
      <c r="C1220" t="s">
        <v>1708</v>
      </c>
      <c r="D1220" t="s">
        <v>1010</v>
      </c>
      <c r="E1220" t="s">
        <v>639</v>
      </c>
      <c r="F1220" t="s">
        <v>640</v>
      </c>
      <c r="G1220">
        <v>8</v>
      </c>
      <c r="H1220">
        <v>269.92</v>
      </c>
      <c r="I1220">
        <v>0</v>
      </c>
      <c r="J1220">
        <v>0</v>
      </c>
      <c r="K1220">
        <v>2159.36</v>
      </c>
      <c r="L1220">
        <v>1720.24</v>
      </c>
      <c r="M1220">
        <v>439.12</v>
      </c>
      <c r="N1220" t="s">
        <v>40</v>
      </c>
      <c r="O1220" t="s">
        <v>24</v>
      </c>
      <c r="P1220" t="s">
        <v>25</v>
      </c>
      <c r="Q1220" s="9">
        <v>0.72083333333333333</v>
      </c>
      <c r="R1220" t="s">
        <v>49</v>
      </c>
      <c r="S1220" t="s">
        <v>4821</v>
      </c>
      <c r="T1220" t="s">
        <v>4805</v>
      </c>
      <c r="U1220">
        <v>261.55</v>
      </c>
      <c r="V1220" t="s">
        <v>5545</v>
      </c>
      <c r="W1220" t="s">
        <v>4958</v>
      </c>
      <c r="X1220" t="s">
        <v>5655</v>
      </c>
      <c r="Y1220" t="s">
        <v>5007</v>
      </c>
      <c r="Z1220" t="s">
        <v>4986</v>
      </c>
      <c r="AA1220" t="s">
        <v>4962</v>
      </c>
    </row>
    <row r="1221" spans="1:27" x14ac:dyDescent="0.25">
      <c r="A1221" t="s">
        <v>436</v>
      </c>
      <c r="B1221" s="8">
        <v>46001</v>
      </c>
      <c r="C1221" t="s">
        <v>437</v>
      </c>
      <c r="D1221" t="s">
        <v>332</v>
      </c>
      <c r="E1221" t="s">
        <v>438</v>
      </c>
      <c r="F1221" t="s">
        <v>143</v>
      </c>
      <c r="G1221">
        <v>1</v>
      </c>
      <c r="H1221">
        <v>245.32</v>
      </c>
      <c r="I1221">
        <v>5</v>
      </c>
      <c r="J1221">
        <v>12.27</v>
      </c>
      <c r="K1221">
        <v>268.01</v>
      </c>
      <c r="L1221">
        <v>209.38</v>
      </c>
      <c r="M1221">
        <v>58.63</v>
      </c>
      <c r="N1221" t="s">
        <v>47</v>
      </c>
      <c r="O1221" t="s">
        <v>24</v>
      </c>
      <c r="P1221" t="s">
        <v>25</v>
      </c>
      <c r="Q1221" s="9">
        <v>0.88472222222222219</v>
      </c>
      <c r="R1221" t="s">
        <v>27</v>
      </c>
      <c r="S1221" t="s">
        <v>4733</v>
      </c>
      <c r="T1221" t="s">
        <v>4729</v>
      </c>
      <c r="U1221">
        <v>245.32</v>
      </c>
      <c r="V1221" t="s">
        <v>5927</v>
      </c>
      <c r="W1221" t="s">
        <v>4964</v>
      </c>
      <c r="X1221" t="s">
        <v>5308</v>
      </c>
      <c r="Y1221" t="s">
        <v>4966</v>
      </c>
      <c r="Z1221" t="s">
        <v>4961</v>
      </c>
      <c r="AA1221" t="s">
        <v>4962</v>
      </c>
    </row>
    <row r="1222" spans="1:27" x14ac:dyDescent="0.25">
      <c r="A1222" t="s">
        <v>898</v>
      </c>
      <c r="B1222" s="8">
        <v>46001</v>
      </c>
      <c r="C1222" t="s">
        <v>876</v>
      </c>
      <c r="D1222" t="s">
        <v>543</v>
      </c>
      <c r="E1222" t="s">
        <v>877</v>
      </c>
      <c r="F1222" t="s">
        <v>878</v>
      </c>
      <c r="G1222">
        <v>7</v>
      </c>
      <c r="H1222">
        <v>410.2</v>
      </c>
      <c r="I1222">
        <v>0</v>
      </c>
      <c r="J1222">
        <v>0</v>
      </c>
      <c r="K1222">
        <v>3302.11</v>
      </c>
      <c r="L1222">
        <v>1929.69</v>
      </c>
      <c r="M1222">
        <v>1372.42</v>
      </c>
      <c r="N1222" t="s">
        <v>4971</v>
      </c>
      <c r="O1222" t="s">
        <v>24</v>
      </c>
      <c r="P1222" t="s">
        <v>33</v>
      </c>
      <c r="Q1222" s="9">
        <v>0.4909722222222222</v>
      </c>
      <c r="R1222" t="s">
        <v>27</v>
      </c>
      <c r="S1222" t="s">
        <v>4793</v>
      </c>
      <c r="T1222" t="s">
        <v>4776</v>
      </c>
      <c r="U1222">
        <v>386.17</v>
      </c>
      <c r="V1222" t="s">
        <v>5745</v>
      </c>
      <c r="W1222" t="s">
        <v>4958</v>
      </c>
      <c r="X1222" t="s">
        <v>5391</v>
      </c>
      <c r="Y1222" t="s">
        <v>4960</v>
      </c>
      <c r="Z1222" t="s">
        <v>5392</v>
      </c>
      <c r="AA1222" t="s">
        <v>5060</v>
      </c>
    </row>
    <row r="1223" spans="1:27" x14ac:dyDescent="0.25">
      <c r="A1223" t="s">
        <v>981</v>
      </c>
      <c r="B1223" s="8">
        <v>46001</v>
      </c>
      <c r="C1223" t="s">
        <v>982</v>
      </c>
      <c r="D1223" t="s">
        <v>978</v>
      </c>
      <c r="E1223" t="s">
        <v>623</v>
      </c>
      <c r="F1223" t="s">
        <v>624</v>
      </c>
      <c r="G1223">
        <v>5</v>
      </c>
      <c r="H1223">
        <v>130.09</v>
      </c>
      <c r="I1223">
        <v>15</v>
      </c>
      <c r="J1223">
        <v>97.57</v>
      </c>
      <c r="K1223">
        <v>635.80999999999995</v>
      </c>
      <c r="L1223">
        <v>563.1</v>
      </c>
      <c r="M1223">
        <v>72.709999999999994</v>
      </c>
      <c r="N1223" t="s">
        <v>23</v>
      </c>
      <c r="O1223" t="s">
        <v>24</v>
      </c>
      <c r="P1223" t="s">
        <v>25</v>
      </c>
      <c r="Q1223" s="9">
        <v>0.65625</v>
      </c>
      <c r="R1223" t="s">
        <v>27</v>
      </c>
      <c r="S1223" t="s">
        <v>4736</v>
      </c>
      <c r="T1223" t="s">
        <v>4729</v>
      </c>
      <c r="U1223">
        <v>130.09</v>
      </c>
      <c r="V1223" t="s">
        <v>5928</v>
      </c>
      <c r="W1223" t="s">
        <v>4968</v>
      </c>
      <c r="X1223" t="s">
        <v>5324</v>
      </c>
      <c r="Y1223" t="s">
        <v>5007</v>
      </c>
      <c r="Z1223" t="s">
        <v>5196</v>
      </c>
      <c r="AA1223" t="s">
        <v>4962</v>
      </c>
    </row>
    <row r="1224" spans="1:27" x14ac:dyDescent="0.25">
      <c r="A1224" t="s">
        <v>1482</v>
      </c>
      <c r="B1224" s="8">
        <v>46001</v>
      </c>
      <c r="C1224" t="s">
        <v>1483</v>
      </c>
      <c r="D1224" t="s">
        <v>264</v>
      </c>
      <c r="E1224" t="s">
        <v>671</v>
      </c>
      <c r="F1224" t="s">
        <v>756</v>
      </c>
      <c r="G1224">
        <v>4</v>
      </c>
      <c r="H1224">
        <v>383.51</v>
      </c>
      <c r="I1224">
        <v>0</v>
      </c>
      <c r="J1224">
        <v>0</v>
      </c>
      <c r="K1224">
        <v>1764.15</v>
      </c>
      <c r="L1224">
        <v>1143.5999999999999</v>
      </c>
      <c r="M1224">
        <v>620.54999999999995</v>
      </c>
      <c r="N1224" t="s">
        <v>4971</v>
      </c>
      <c r="O1224" t="s">
        <v>24</v>
      </c>
      <c r="P1224" t="s">
        <v>25</v>
      </c>
      <c r="Q1224" s="9">
        <v>0.58263888888888893</v>
      </c>
      <c r="R1224" t="s">
        <v>27</v>
      </c>
      <c r="S1224" t="s">
        <v>4702</v>
      </c>
      <c r="T1224" t="s">
        <v>4703</v>
      </c>
      <c r="U1224">
        <v>383.51</v>
      </c>
      <c r="V1224" t="s">
        <v>5424</v>
      </c>
      <c r="W1224" t="s">
        <v>4964</v>
      </c>
      <c r="X1224" t="s">
        <v>5794</v>
      </c>
      <c r="Y1224" t="s">
        <v>4960</v>
      </c>
      <c r="Z1224" t="s">
        <v>5529</v>
      </c>
      <c r="AA1224" t="s">
        <v>5060</v>
      </c>
    </row>
    <row r="1225" spans="1:27" x14ac:dyDescent="0.25">
      <c r="A1225" t="s">
        <v>1610</v>
      </c>
      <c r="B1225" s="8">
        <v>46001</v>
      </c>
      <c r="C1225" t="s">
        <v>76</v>
      </c>
      <c r="D1225" t="s">
        <v>214</v>
      </c>
      <c r="E1225" t="s">
        <v>835</v>
      </c>
      <c r="F1225" t="s">
        <v>836</v>
      </c>
      <c r="G1225">
        <v>2</v>
      </c>
      <c r="H1225">
        <v>147.97</v>
      </c>
      <c r="I1225">
        <v>5</v>
      </c>
      <c r="J1225">
        <v>14.8</v>
      </c>
      <c r="K1225">
        <v>323.31</v>
      </c>
      <c r="L1225">
        <v>225.6</v>
      </c>
      <c r="M1225">
        <v>97.71</v>
      </c>
      <c r="N1225" t="s">
        <v>68</v>
      </c>
      <c r="O1225" t="s">
        <v>24</v>
      </c>
      <c r="P1225" t="s">
        <v>25</v>
      </c>
      <c r="Q1225" s="9">
        <v>0.55208333333333337</v>
      </c>
      <c r="R1225" t="s">
        <v>27</v>
      </c>
      <c r="S1225" t="s">
        <v>4764</v>
      </c>
      <c r="T1225" t="s">
        <v>4752</v>
      </c>
      <c r="U1225">
        <v>147.97</v>
      </c>
      <c r="V1225" t="s">
        <v>5929</v>
      </c>
      <c r="W1225" t="s">
        <v>4968</v>
      </c>
      <c r="X1225" t="s">
        <v>5170</v>
      </c>
      <c r="Y1225" t="s">
        <v>5007</v>
      </c>
      <c r="Z1225" t="s">
        <v>5567</v>
      </c>
      <c r="AA1225" t="s">
        <v>5060</v>
      </c>
    </row>
    <row r="1226" spans="1:27" x14ac:dyDescent="0.25">
      <c r="A1226" t="s">
        <v>1831</v>
      </c>
      <c r="B1226" s="8">
        <v>46001</v>
      </c>
      <c r="C1226" t="s">
        <v>1832</v>
      </c>
      <c r="D1226" t="s">
        <v>605</v>
      </c>
      <c r="E1226" t="s">
        <v>795</v>
      </c>
      <c r="F1226" t="s">
        <v>796</v>
      </c>
      <c r="G1226">
        <v>1</v>
      </c>
      <c r="H1226">
        <v>75.680000000000007</v>
      </c>
      <c r="I1226">
        <v>15</v>
      </c>
      <c r="J1226">
        <v>11.35</v>
      </c>
      <c r="K1226">
        <v>73.98</v>
      </c>
      <c r="L1226">
        <v>62.14</v>
      </c>
      <c r="M1226">
        <v>11.84</v>
      </c>
      <c r="N1226" t="s">
        <v>133</v>
      </c>
      <c r="O1226" t="s">
        <v>24</v>
      </c>
      <c r="P1226" t="s">
        <v>25</v>
      </c>
      <c r="Q1226" s="9">
        <v>0.6166666666666667</v>
      </c>
      <c r="R1226" t="s">
        <v>27</v>
      </c>
      <c r="S1226" t="s">
        <v>4851</v>
      </c>
      <c r="T1226" t="s">
        <v>4847</v>
      </c>
      <c r="U1226">
        <v>75.680000000000007</v>
      </c>
      <c r="V1226" t="s">
        <v>5930</v>
      </c>
      <c r="W1226" t="s">
        <v>4968</v>
      </c>
      <c r="X1226" t="s">
        <v>5574</v>
      </c>
      <c r="Y1226" t="s">
        <v>5007</v>
      </c>
      <c r="Z1226" t="s">
        <v>5454</v>
      </c>
      <c r="AA1226" t="s">
        <v>4962</v>
      </c>
    </row>
    <row r="1227" spans="1:27" x14ac:dyDescent="0.25">
      <c r="A1227" t="s">
        <v>2220</v>
      </c>
      <c r="B1227" s="8">
        <v>46001</v>
      </c>
      <c r="C1227" t="s">
        <v>2221</v>
      </c>
      <c r="D1227" t="s">
        <v>158</v>
      </c>
      <c r="E1227" t="s">
        <v>248</v>
      </c>
      <c r="F1227" t="s">
        <v>249</v>
      </c>
      <c r="G1227">
        <v>4</v>
      </c>
      <c r="H1227">
        <v>306.62</v>
      </c>
      <c r="I1227">
        <v>20</v>
      </c>
      <c r="J1227">
        <v>245.3</v>
      </c>
      <c r="K1227">
        <v>1128.3599999999999</v>
      </c>
      <c r="L1227">
        <v>1039.72</v>
      </c>
      <c r="M1227">
        <v>88.64</v>
      </c>
      <c r="N1227" t="s">
        <v>23</v>
      </c>
      <c r="O1227" t="s">
        <v>24</v>
      </c>
      <c r="P1227" t="s">
        <v>25</v>
      </c>
      <c r="Q1227" s="9">
        <v>0.80347222222222225</v>
      </c>
      <c r="R1227" t="s">
        <v>27</v>
      </c>
      <c r="S1227" t="s">
        <v>4871</v>
      </c>
      <c r="T1227" t="s">
        <v>4864</v>
      </c>
      <c r="U1227">
        <v>306.62</v>
      </c>
      <c r="V1227" t="s">
        <v>5541</v>
      </c>
      <c r="W1227" t="s">
        <v>4968</v>
      </c>
      <c r="X1227" t="s">
        <v>5316</v>
      </c>
      <c r="Y1227" t="s">
        <v>5011</v>
      </c>
      <c r="Z1227" t="s">
        <v>5317</v>
      </c>
      <c r="AA1227" t="s">
        <v>4962</v>
      </c>
    </row>
    <row r="1228" spans="1:27" x14ac:dyDescent="0.25">
      <c r="A1228" t="s">
        <v>2723</v>
      </c>
      <c r="B1228" s="8">
        <v>46001</v>
      </c>
      <c r="C1228" t="s">
        <v>750</v>
      </c>
      <c r="D1228" t="s">
        <v>226</v>
      </c>
      <c r="E1228" t="s">
        <v>85</v>
      </c>
      <c r="F1228" t="s">
        <v>292</v>
      </c>
      <c r="G1228">
        <v>6</v>
      </c>
      <c r="H1228">
        <v>355.94</v>
      </c>
      <c r="I1228">
        <v>20</v>
      </c>
      <c r="J1228">
        <v>427.13</v>
      </c>
      <c r="K1228">
        <v>1964.79</v>
      </c>
      <c r="L1228">
        <v>1330.32</v>
      </c>
      <c r="M1228">
        <v>634.47</v>
      </c>
      <c r="N1228" t="s">
        <v>47</v>
      </c>
      <c r="O1228" t="s">
        <v>24</v>
      </c>
      <c r="P1228" t="s">
        <v>25</v>
      </c>
      <c r="Q1228" s="9">
        <v>0.56111111111111112</v>
      </c>
      <c r="R1228" t="s">
        <v>27</v>
      </c>
      <c r="S1228" t="s">
        <v>4786</v>
      </c>
      <c r="T1228" t="s">
        <v>4776</v>
      </c>
      <c r="U1228">
        <v>318.62</v>
      </c>
      <c r="V1228" t="s">
        <v>5527</v>
      </c>
      <c r="W1228" t="s">
        <v>4958</v>
      </c>
      <c r="X1228" t="s">
        <v>5836</v>
      </c>
      <c r="Y1228" t="s">
        <v>4966</v>
      </c>
      <c r="Z1228" t="s">
        <v>5312</v>
      </c>
      <c r="AA1228" t="s">
        <v>4962</v>
      </c>
    </row>
    <row r="1229" spans="1:27" x14ac:dyDescent="0.25">
      <c r="A1229" t="s">
        <v>3047</v>
      </c>
      <c r="B1229" s="8">
        <v>46001</v>
      </c>
      <c r="C1229" t="s">
        <v>313</v>
      </c>
      <c r="D1229" t="s">
        <v>1091</v>
      </c>
      <c r="E1229" t="s">
        <v>791</v>
      </c>
      <c r="F1229" t="s">
        <v>3048</v>
      </c>
      <c r="G1229">
        <v>4</v>
      </c>
      <c r="H1229">
        <v>320.5</v>
      </c>
      <c r="I1229">
        <v>20</v>
      </c>
      <c r="J1229">
        <v>256.39999999999998</v>
      </c>
      <c r="K1229">
        <v>1179.44</v>
      </c>
      <c r="L1229">
        <v>901.12</v>
      </c>
      <c r="M1229">
        <v>278.32</v>
      </c>
      <c r="N1229" t="s">
        <v>68</v>
      </c>
      <c r="O1229" t="s">
        <v>24</v>
      </c>
      <c r="P1229" t="s">
        <v>25</v>
      </c>
      <c r="Q1229" s="9">
        <v>0.8354166666666667</v>
      </c>
      <c r="R1229" t="s">
        <v>27</v>
      </c>
      <c r="S1229" t="s">
        <v>4816</v>
      </c>
      <c r="T1229" t="s">
        <v>4805</v>
      </c>
      <c r="U1229">
        <v>297.32</v>
      </c>
      <c r="V1229" t="s">
        <v>5066</v>
      </c>
      <c r="W1229" t="s">
        <v>4958</v>
      </c>
      <c r="X1229" t="s">
        <v>5676</v>
      </c>
      <c r="Y1229" t="s">
        <v>5011</v>
      </c>
      <c r="Z1229" t="s">
        <v>5587</v>
      </c>
      <c r="AA1229" t="s">
        <v>4992</v>
      </c>
    </row>
    <row r="1230" spans="1:27" x14ac:dyDescent="0.25">
      <c r="A1230" t="s">
        <v>3195</v>
      </c>
      <c r="B1230" s="8">
        <v>46001</v>
      </c>
      <c r="C1230" t="s">
        <v>2777</v>
      </c>
      <c r="D1230" t="s">
        <v>44</v>
      </c>
      <c r="E1230" t="s">
        <v>494</v>
      </c>
      <c r="F1230" t="s">
        <v>495</v>
      </c>
      <c r="G1230">
        <v>3</v>
      </c>
      <c r="H1230">
        <v>398.25</v>
      </c>
      <c r="I1230">
        <v>0</v>
      </c>
      <c r="J1230">
        <v>0</v>
      </c>
      <c r="K1230">
        <v>1373.96</v>
      </c>
      <c r="L1230">
        <v>709.62</v>
      </c>
      <c r="M1230">
        <v>664.34</v>
      </c>
      <c r="N1230" t="s">
        <v>23</v>
      </c>
      <c r="O1230" t="s">
        <v>24</v>
      </c>
      <c r="P1230" t="s">
        <v>25</v>
      </c>
      <c r="Q1230" s="9">
        <v>0.41597222222222224</v>
      </c>
      <c r="R1230" t="s">
        <v>27</v>
      </c>
      <c r="S1230" t="s">
        <v>4650</v>
      </c>
      <c r="T1230" t="s">
        <v>4636</v>
      </c>
      <c r="U1230">
        <v>398.25</v>
      </c>
      <c r="V1230" t="s">
        <v>5671</v>
      </c>
      <c r="W1230" t="s">
        <v>4964</v>
      </c>
      <c r="X1230" t="s">
        <v>5253</v>
      </c>
      <c r="Y1230" t="s">
        <v>4960</v>
      </c>
      <c r="Z1230" t="s">
        <v>5254</v>
      </c>
      <c r="AA1230" t="s">
        <v>5163</v>
      </c>
    </row>
    <row r="1231" spans="1:27" x14ac:dyDescent="0.25">
      <c r="A1231" t="s">
        <v>3403</v>
      </c>
      <c r="B1231" s="8">
        <v>46001</v>
      </c>
      <c r="C1231" t="s">
        <v>820</v>
      </c>
      <c r="D1231" t="s">
        <v>59</v>
      </c>
      <c r="E1231" t="s">
        <v>1905</v>
      </c>
      <c r="F1231" t="s">
        <v>1100</v>
      </c>
      <c r="G1231">
        <v>3</v>
      </c>
      <c r="H1231">
        <v>342.46</v>
      </c>
      <c r="I1231">
        <v>10</v>
      </c>
      <c r="J1231">
        <v>102.74</v>
      </c>
      <c r="K1231">
        <v>1063.3399999999999</v>
      </c>
      <c r="L1231">
        <v>815.34</v>
      </c>
      <c r="M1231">
        <v>248</v>
      </c>
      <c r="N1231" t="s">
        <v>133</v>
      </c>
      <c r="O1231" t="s">
        <v>24</v>
      </c>
      <c r="P1231" t="s">
        <v>25</v>
      </c>
      <c r="Q1231" s="9">
        <v>0.52152777777777781</v>
      </c>
      <c r="R1231" t="s">
        <v>27</v>
      </c>
      <c r="S1231" t="s">
        <v>4721</v>
      </c>
      <c r="T1231" t="s">
        <v>4703</v>
      </c>
      <c r="U1231">
        <v>342.46</v>
      </c>
      <c r="V1231" t="s">
        <v>5855</v>
      </c>
      <c r="W1231" t="s">
        <v>4964</v>
      </c>
      <c r="X1231" t="s">
        <v>5469</v>
      </c>
      <c r="Y1231" t="s">
        <v>5011</v>
      </c>
      <c r="Z1231" t="s">
        <v>5249</v>
      </c>
      <c r="AA1231" t="s">
        <v>5060</v>
      </c>
    </row>
    <row r="1232" spans="1:27" x14ac:dyDescent="0.25">
      <c r="A1232" t="s">
        <v>3623</v>
      </c>
      <c r="B1232" s="8">
        <v>46001</v>
      </c>
      <c r="C1232" t="s">
        <v>977</v>
      </c>
      <c r="D1232" t="s">
        <v>409</v>
      </c>
      <c r="E1232" t="s">
        <v>514</v>
      </c>
      <c r="F1232" t="s">
        <v>2950</v>
      </c>
      <c r="G1232">
        <v>5</v>
      </c>
      <c r="H1232">
        <v>340.64</v>
      </c>
      <c r="I1232">
        <v>0</v>
      </c>
      <c r="J1232">
        <v>0</v>
      </c>
      <c r="K1232">
        <v>1958.68</v>
      </c>
      <c r="L1232">
        <v>923.7</v>
      </c>
      <c r="M1232">
        <v>1034.98</v>
      </c>
      <c r="N1232" t="s">
        <v>40</v>
      </c>
      <c r="O1232" t="s">
        <v>24</v>
      </c>
      <c r="P1232" t="s">
        <v>25</v>
      </c>
      <c r="Q1232" s="9">
        <v>0.56736111111111109</v>
      </c>
      <c r="R1232" t="s">
        <v>27</v>
      </c>
      <c r="S1232" t="s">
        <v>4635</v>
      </c>
      <c r="T1232" t="s">
        <v>4636</v>
      </c>
      <c r="U1232">
        <v>299.73</v>
      </c>
      <c r="V1232" t="s">
        <v>5070</v>
      </c>
      <c r="W1232" t="s">
        <v>4958</v>
      </c>
      <c r="X1232" t="s">
        <v>5264</v>
      </c>
      <c r="Y1232" t="s">
        <v>4970</v>
      </c>
      <c r="Z1232" t="s">
        <v>5265</v>
      </c>
      <c r="AA1232" t="s">
        <v>4992</v>
      </c>
    </row>
    <row r="1233" spans="1:27" x14ac:dyDescent="0.25">
      <c r="A1233" t="s">
        <v>3746</v>
      </c>
      <c r="B1233" s="8">
        <v>46001</v>
      </c>
      <c r="C1233" t="s">
        <v>3747</v>
      </c>
      <c r="D1233" t="s">
        <v>186</v>
      </c>
      <c r="E1233" t="s">
        <v>550</v>
      </c>
      <c r="F1233" t="s">
        <v>1443</v>
      </c>
      <c r="G1233">
        <v>4</v>
      </c>
      <c r="H1233">
        <v>239.91</v>
      </c>
      <c r="I1233">
        <v>0</v>
      </c>
      <c r="J1233">
        <v>0</v>
      </c>
      <c r="K1233">
        <v>1103.5899999999999</v>
      </c>
      <c r="L1233">
        <v>708.12</v>
      </c>
      <c r="M1233">
        <v>395.47</v>
      </c>
      <c r="N1233" t="s">
        <v>23</v>
      </c>
      <c r="O1233" t="s">
        <v>24</v>
      </c>
      <c r="P1233" t="s">
        <v>55</v>
      </c>
      <c r="Q1233" s="9">
        <v>0.49375000000000002</v>
      </c>
      <c r="R1233" t="s">
        <v>27</v>
      </c>
      <c r="S1233" t="s">
        <v>4724</v>
      </c>
      <c r="T1233" t="s">
        <v>4703</v>
      </c>
      <c r="U1233">
        <v>217.42</v>
      </c>
      <c r="V1233" t="s">
        <v>5687</v>
      </c>
      <c r="W1233" t="s">
        <v>4958</v>
      </c>
      <c r="X1233" t="s">
        <v>5072</v>
      </c>
      <c r="Y1233" t="s">
        <v>4977</v>
      </c>
      <c r="Z1233" t="s">
        <v>4983</v>
      </c>
      <c r="AA1233" t="s">
        <v>4962</v>
      </c>
    </row>
    <row r="1234" spans="1:27" x14ac:dyDescent="0.25">
      <c r="A1234" t="s">
        <v>4070</v>
      </c>
      <c r="B1234" s="8">
        <v>46001</v>
      </c>
      <c r="C1234" t="s">
        <v>4069</v>
      </c>
      <c r="D1234" t="s">
        <v>84</v>
      </c>
      <c r="E1234" t="s">
        <v>847</v>
      </c>
      <c r="F1234" t="s">
        <v>848</v>
      </c>
      <c r="G1234">
        <v>4</v>
      </c>
      <c r="H1234">
        <v>260.93</v>
      </c>
      <c r="I1234">
        <v>0</v>
      </c>
      <c r="J1234">
        <v>0</v>
      </c>
      <c r="K1234">
        <v>1200.28</v>
      </c>
      <c r="L1234">
        <v>776.24</v>
      </c>
      <c r="M1234">
        <v>424.04</v>
      </c>
      <c r="N1234" t="s">
        <v>47</v>
      </c>
      <c r="O1234" t="s">
        <v>24</v>
      </c>
      <c r="P1234" t="s">
        <v>55</v>
      </c>
      <c r="Q1234" s="9">
        <v>0.7944444444444444</v>
      </c>
      <c r="R1234" t="s">
        <v>27</v>
      </c>
      <c r="S1234" t="s">
        <v>4823</v>
      </c>
      <c r="T1234" t="s">
        <v>4805</v>
      </c>
      <c r="U1234">
        <v>260.93</v>
      </c>
      <c r="V1234" t="s">
        <v>5111</v>
      </c>
      <c r="W1234" t="s">
        <v>4968</v>
      </c>
      <c r="X1234" t="s">
        <v>5107</v>
      </c>
      <c r="Y1234" t="s">
        <v>4970</v>
      </c>
      <c r="Z1234" t="s">
        <v>5108</v>
      </c>
      <c r="AA1234" t="s">
        <v>5060</v>
      </c>
    </row>
    <row r="1235" spans="1:27" x14ac:dyDescent="0.25">
      <c r="A1235" t="s">
        <v>4129</v>
      </c>
      <c r="B1235" s="8">
        <v>46001</v>
      </c>
      <c r="C1235" t="s">
        <v>283</v>
      </c>
      <c r="D1235" t="s">
        <v>745</v>
      </c>
      <c r="E1235" t="s">
        <v>913</v>
      </c>
      <c r="F1235" t="s">
        <v>1181</v>
      </c>
      <c r="G1235">
        <v>5</v>
      </c>
      <c r="H1235">
        <v>185.59</v>
      </c>
      <c r="I1235">
        <v>0</v>
      </c>
      <c r="J1235">
        <v>0</v>
      </c>
      <c r="K1235">
        <v>1067.1400000000001</v>
      </c>
      <c r="L1235">
        <v>511.15</v>
      </c>
      <c r="M1235">
        <v>555.99</v>
      </c>
      <c r="N1235" t="s">
        <v>23</v>
      </c>
      <c r="O1235" t="s">
        <v>24</v>
      </c>
      <c r="P1235" t="s">
        <v>25</v>
      </c>
      <c r="Q1235" s="9">
        <v>0.59513888888888888</v>
      </c>
      <c r="R1235" t="s">
        <v>27</v>
      </c>
      <c r="S1235" t="s">
        <v>4666</v>
      </c>
      <c r="T1235" t="s">
        <v>4636</v>
      </c>
      <c r="U1235">
        <v>168.36</v>
      </c>
      <c r="V1235" t="s">
        <v>5891</v>
      </c>
      <c r="W1235" t="s">
        <v>4958</v>
      </c>
      <c r="X1235" t="s">
        <v>5683</v>
      </c>
      <c r="Y1235" t="s">
        <v>4977</v>
      </c>
      <c r="Z1235" t="s">
        <v>5063</v>
      </c>
      <c r="AA1235" t="s">
        <v>4962</v>
      </c>
    </row>
    <row r="1236" spans="1:27" x14ac:dyDescent="0.25">
      <c r="A1236" t="s">
        <v>4132</v>
      </c>
      <c r="B1236" s="8">
        <v>46001</v>
      </c>
      <c r="C1236" t="s">
        <v>1062</v>
      </c>
      <c r="D1236" t="s">
        <v>1156</v>
      </c>
      <c r="E1236" t="s">
        <v>1066</v>
      </c>
      <c r="F1236" t="s">
        <v>1201</v>
      </c>
      <c r="G1236">
        <v>8</v>
      </c>
      <c r="H1236">
        <v>158.62</v>
      </c>
      <c r="I1236">
        <v>15</v>
      </c>
      <c r="J1236">
        <v>190.34</v>
      </c>
      <c r="K1236">
        <v>1240.4100000000001</v>
      </c>
      <c r="L1236">
        <v>873.68</v>
      </c>
      <c r="M1236">
        <v>366.73</v>
      </c>
      <c r="N1236" t="s">
        <v>40</v>
      </c>
      <c r="O1236" t="s">
        <v>24</v>
      </c>
      <c r="P1236" t="s">
        <v>25</v>
      </c>
      <c r="Q1236" s="9">
        <v>0.40555555555555556</v>
      </c>
      <c r="R1236" t="s">
        <v>27</v>
      </c>
      <c r="S1236" t="s">
        <v>4755</v>
      </c>
      <c r="T1236" t="s">
        <v>4752</v>
      </c>
      <c r="U1236">
        <v>147.72</v>
      </c>
      <c r="V1236" t="s">
        <v>5093</v>
      </c>
      <c r="W1236" t="s">
        <v>4958</v>
      </c>
      <c r="X1236" t="s">
        <v>5551</v>
      </c>
      <c r="Y1236" t="s">
        <v>4977</v>
      </c>
      <c r="Z1236" t="s">
        <v>5120</v>
      </c>
      <c r="AA1236" t="s">
        <v>4962</v>
      </c>
    </row>
    <row r="1237" spans="1:27" x14ac:dyDescent="0.25">
      <c r="A1237" t="s">
        <v>4141</v>
      </c>
      <c r="B1237" s="8">
        <v>46001</v>
      </c>
      <c r="C1237" t="s">
        <v>2918</v>
      </c>
      <c r="D1237" t="s">
        <v>708</v>
      </c>
      <c r="E1237" t="s">
        <v>1471</v>
      </c>
      <c r="F1237" t="s">
        <v>2194</v>
      </c>
      <c r="G1237">
        <v>4</v>
      </c>
      <c r="H1237">
        <v>474.19</v>
      </c>
      <c r="I1237">
        <v>20</v>
      </c>
      <c r="J1237">
        <v>379.35</v>
      </c>
      <c r="K1237">
        <v>1745.02</v>
      </c>
      <c r="L1237">
        <v>1375.56</v>
      </c>
      <c r="M1237">
        <v>369.46</v>
      </c>
      <c r="N1237" t="s">
        <v>133</v>
      </c>
      <c r="O1237" t="s">
        <v>24</v>
      </c>
      <c r="P1237" t="s">
        <v>55</v>
      </c>
      <c r="Q1237" s="9">
        <v>0.47847222222222224</v>
      </c>
      <c r="R1237" t="s">
        <v>27</v>
      </c>
      <c r="S1237" t="s">
        <v>4751</v>
      </c>
      <c r="T1237" t="s">
        <v>4752</v>
      </c>
      <c r="U1237">
        <v>474.19</v>
      </c>
      <c r="V1237" t="s">
        <v>5778</v>
      </c>
      <c r="W1237" t="s">
        <v>4964</v>
      </c>
      <c r="X1237" t="s">
        <v>5455</v>
      </c>
      <c r="Y1237" t="s">
        <v>4970</v>
      </c>
      <c r="Z1237" t="s">
        <v>5295</v>
      </c>
      <c r="AA1237" t="s">
        <v>5060</v>
      </c>
    </row>
    <row r="1238" spans="1:27" x14ac:dyDescent="0.25">
      <c r="A1238" t="s">
        <v>4301</v>
      </c>
      <c r="B1238" s="8">
        <v>46001</v>
      </c>
      <c r="C1238" t="s">
        <v>1564</v>
      </c>
      <c r="D1238" t="s">
        <v>1225</v>
      </c>
      <c r="E1238" t="s">
        <v>232</v>
      </c>
      <c r="F1238" t="s">
        <v>1132</v>
      </c>
      <c r="G1238">
        <v>5</v>
      </c>
      <c r="H1238">
        <v>204.15</v>
      </c>
      <c r="I1238">
        <v>0</v>
      </c>
      <c r="J1238">
        <v>0</v>
      </c>
      <c r="K1238">
        <v>1173.8599999999999</v>
      </c>
      <c r="L1238">
        <v>538</v>
      </c>
      <c r="M1238">
        <v>635.86</v>
      </c>
      <c r="N1238" t="s">
        <v>23</v>
      </c>
      <c r="O1238" t="s">
        <v>24</v>
      </c>
      <c r="P1238" t="s">
        <v>25</v>
      </c>
      <c r="Q1238" s="9">
        <v>0.55069444444444449</v>
      </c>
      <c r="R1238" t="s">
        <v>27</v>
      </c>
      <c r="S1238" t="s">
        <v>4664</v>
      </c>
      <c r="T1238" t="s">
        <v>4636</v>
      </c>
      <c r="U1238">
        <v>182.3</v>
      </c>
      <c r="V1238" t="s">
        <v>5237</v>
      </c>
      <c r="W1238" t="s">
        <v>4958</v>
      </c>
      <c r="X1238" t="s">
        <v>5078</v>
      </c>
      <c r="Y1238" t="s">
        <v>4960</v>
      </c>
      <c r="Z1238" t="s">
        <v>5079</v>
      </c>
      <c r="AA1238" t="s">
        <v>4962</v>
      </c>
    </row>
    <row r="1239" spans="1:27" x14ac:dyDescent="0.25">
      <c r="A1239" t="s">
        <v>4358</v>
      </c>
      <c r="B1239" s="8">
        <v>46001</v>
      </c>
      <c r="C1239" t="s">
        <v>1592</v>
      </c>
      <c r="D1239" t="s">
        <v>1678</v>
      </c>
      <c r="E1239" t="s">
        <v>259</v>
      </c>
      <c r="F1239" t="s">
        <v>510</v>
      </c>
      <c r="G1239">
        <v>4</v>
      </c>
      <c r="H1239">
        <v>342.27</v>
      </c>
      <c r="I1239">
        <v>0</v>
      </c>
      <c r="J1239">
        <v>0</v>
      </c>
      <c r="K1239">
        <v>1574.44</v>
      </c>
      <c r="L1239">
        <v>1064.4000000000001</v>
      </c>
      <c r="M1239">
        <v>510.04</v>
      </c>
      <c r="N1239" t="s">
        <v>47</v>
      </c>
      <c r="O1239" t="s">
        <v>24</v>
      </c>
      <c r="P1239" t="s">
        <v>25</v>
      </c>
      <c r="Q1239" s="9">
        <v>0.48958333333333331</v>
      </c>
      <c r="R1239" t="s">
        <v>27</v>
      </c>
      <c r="S1239" t="s">
        <v>4699</v>
      </c>
      <c r="T1239" t="s">
        <v>4672</v>
      </c>
      <c r="U1239">
        <v>342.27</v>
      </c>
      <c r="V1239" t="s">
        <v>5318</v>
      </c>
      <c r="W1239" t="s">
        <v>4968</v>
      </c>
      <c r="X1239" t="s">
        <v>5189</v>
      </c>
      <c r="Y1239" t="s">
        <v>4960</v>
      </c>
      <c r="Z1239" t="s">
        <v>5190</v>
      </c>
      <c r="AA1239" t="s">
        <v>5060</v>
      </c>
    </row>
    <row r="1240" spans="1:27" x14ac:dyDescent="0.25">
      <c r="A1240" t="s">
        <v>4394</v>
      </c>
      <c r="B1240" s="8">
        <v>46001</v>
      </c>
      <c r="C1240" t="s">
        <v>1168</v>
      </c>
      <c r="D1240" t="s">
        <v>52</v>
      </c>
      <c r="E1240" t="s">
        <v>808</v>
      </c>
      <c r="F1240" t="s">
        <v>32</v>
      </c>
      <c r="G1240">
        <v>6</v>
      </c>
      <c r="H1240">
        <v>336.18</v>
      </c>
      <c r="I1240">
        <v>5</v>
      </c>
      <c r="J1240">
        <v>100.85</v>
      </c>
      <c r="K1240">
        <v>2203.66</v>
      </c>
      <c r="L1240">
        <v>1476.72</v>
      </c>
      <c r="M1240">
        <v>726.94</v>
      </c>
      <c r="N1240" t="s">
        <v>23</v>
      </c>
      <c r="O1240" t="s">
        <v>24</v>
      </c>
      <c r="P1240" t="s">
        <v>25</v>
      </c>
      <c r="Q1240" s="9">
        <v>0.39027777777777778</v>
      </c>
      <c r="R1240" t="s">
        <v>27</v>
      </c>
      <c r="S1240" t="s">
        <v>4701</v>
      </c>
      <c r="T1240" t="s">
        <v>4672</v>
      </c>
      <c r="U1240">
        <v>313.47000000000003</v>
      </c>
      <c r="V1240" t="s">
        <v>5625</v>
      </c>
      <c r="W1240" t="s">
        <v>4958</v>
      </c>
      <c r="X1240" t="s">
        <v>5187</v>
      </c>
      <c r="Y1240" t="s">
        <v>5007</v>
      </c>
      <c r="Z1240" t="s">
        <v>5703</v>
      </c>
      <c r="AA1240" t="s">
        <v>4962</v>
      </c>
    </row>
    <row r="1241" spans="1:27" x14ac:dyDescent="0.25">
      <c r="A1241" t="s">
        <v>4526</v>
      </c>
      <c r="B1241" s="8">
        <v>46001</v>
      </c>
      <c r="C1241" t="s">
        <v>1090</v>
      </c>
      <c r="D1241" t="s">
        <v>755</v>
      </c>
      <c r="E1241" t="s">
        <v>303</v>
      </c>
      <c r="F1241" t="s">
        <v>1607</v>
      </c>
      <c r="G1241">
        <v>3</v>
      </c>
      <c r="H1241">
        <v>451</v>
      </c>
      <c r="I1241">
        <v>5</v>
      </c>
      <c r="J1241">
        <v>67.650000000000006</v>
      </c>
      <c r="K1241">
        <v>1478.15</v>
      </c>
      <c r="L1241">
        <v>1055.6099999999999</v>
      </c>
      <c r="M1241">
        <v>422.54</v>
      </c>
      <c r="N1241" t="s">
        <v>23</v>
      </c>
      <c r="O1241" t="s">
        <v>24</v>
      </c>
      <c r="P1241" t="s">
        <v>25</v>
      </c>
      <c r="Q1241" s="9">
        <v>0.67638888888888893</v>
      </c>
      <c r="R1241" t="s">
        <v>27</v>
      </c>
      <c r="S1241" t="s">
        <v>4927</v>
      </c>
      <c r="T1241" t="s">
        <v>4908</v>
      </c>
      <c r="U1241">
        <v>442.14</v>
      </c>
      <c r="V1241" t="s">
        <v>5700</v>
      </c>
      <c r="W1241" t="s">
        <v>4958</v>
      </c>
      <c r="X1241" t="s">
        <v>5410</v>
      </c>
      <c r="Y1241" t="s">
        <v>5018</v>
      </c>
      <c r="Z1241" t="s">
        <v>5351</v>
      </c>
      <c r="AA1241" t="s">
        <v>4962</v>
      </c>
    </row>
    <row r="1242" spans="1:27" x14ac:dyDescent="0.25">
      <c r="A1242" t="s">
        <v>4533</v>
      </c>
      <c r="B1242" s="8">
        <v>46001</v>
      </c>
      <c r="C1242" t="s">
        <v>1441</v>
      </c>
      <c r="D1242" t="s">
        <v>1269</v>
      </c>
      <c r="E1242" t="s">
        <v>2224</v>
      </c>
      <c r="F1242" t="s">
        <v>1983</v>
      </c>
      <c r="G1242">
        <v>6</v>
      </c>
      <c r="H1242">
        <v>260.49</v>
      </c>
      <c r="I1242">
        <v>0</v>
      </c>
      <c r="J1242">
        <v>0</v>
      </c>
      <c r="K1242">
        <v>1797.38</v>
      </c>
      <c r="L1242">
        <v>1270.3800000000001</v>
      </c>
      <c r="M1242">
        <v>527</v>
      </c>
      <c r="N1242" t="s">
        <v>47</v>
      </c>
      <c r="O1242" t="s">
        <v>24</v>
      </c>
      <c r="P1242" t="s">
        <v>25</v>
      </c>
      <c r="Q1242" s="9">
        <v>0.73124999999999996</v>
      </c>
      <c r="R1242" t="s">
        <v>27</v>
      </c>
      <c r="S1242" t="s">
        <v>4880</v>
      </c>
      <c r="T1242" t="s">
        <v>4864</v>
      </c>
      <c r="U1242">
        <v>236.56</v>
      </c>
      <c r="V1242" t="s">
        <v>5092</v>
      </c>
      <c r="W1242" t="s">
        <v>4958</v>
      </c>
      <c r="X1242" t="s">
        <v>5931</v>
      </c>
      <c r="Y1242" t="s">
        <v>4970</v>
      </c>
      <c r="Z1242" t="s">
        <v>5470</v>
      </c>
      <c r="AA1242" t="s">
        <v>4992</v>
      </c>
    </row>
    <row r="1243" spans="1:27" x14ac:dyDescent="0.25">
      <c r="A1243" t="s">
        <v>184</v>
      </c>
      <c r="B1243" s="8">
        <v>45971</v>
      </c>
      <c r="C1243" t="s">
        <v>185</v>
      </c>
      <c r="D1243" t="s">
        <v>186</v>
      </c>
      <c r="E1243" t="s">
        <v>187</v>
      </c>
      <c r="F1243" t="s">
        <v>188</v>
      </c>
      <c r="G1243">
        <v>8</v>
      </c>
      <c r="H1243">
        <v>235.08</v>
      </c>
      <c r="I1243">
        <v>0</v>
      </c>
      <c r="J1243">
        <v>0</v>
      </c>
      <c r="K1243">
        <v>2162.7399999999998</v>
      </c>
      <c r="L1243">
        <v>1416.24</v>
      </c>
      <c r="M1243">
        <v>746.5</v>
      </c>
      <c r="N1243" t="s">
        <v>40</v>
      </c>
      <c r="O1243" t="s">
        <v>24</v>
      </c>
      <c r="P1243" t="s">
        <v>25</v>
      </c>
      <c r="Q1243" s="9">
        <v>0.77152777777777781</v>
      </c>
      <c r="R1243" t="s">
        <v>27</v>
      </c>
      <c r="S1243" t="s">
        <v>4724</v>
      </c>
      <c r="T1243" t="s">
        <v>4703</v>
      </c>
      <c r="U1243">
        <v>217.42</v>
      </c>
      <c r="V1243" t="s">
        <v>5110</v>
      </c>
      <c r="W1243" t="s">
        <v>4958</v>
      </c>
      <c r="X1243" t="s">
        <v>5199</v>
      </c>
      <c r="Y1243" t="s">
        <v>4960</v>
      </c>
      <c r="Z1243" t="s">
        <v>5200</v>
      </c>
      <c r="AA1243" t="s">
        <v>4962</v>
      </c>
    </row>
    <row r="1244" spans="1:27" x14ac:dyDescent="0.25">
      <c r="A1244" t="s">
        <v>918</v>
      </c>
      <c r="B1244" s="8">
        <v>45971</v>
      </c>
      <c r="C1244" t="s">
        <v>919</v>
      </c>
      <c r="D1244" t="s">
        <v>652</v>
      </c>
      <c r="E1244" t="s">
        <v>108</v>
      </c>
      <c r="F1244" t="s">
        <v>736</v>
      </c>
      <c r="G1244">
        <v>4</v>
      </c>
      <c r="H1244">
        <v>331.35</v>
      </c>
      <c r="I1244">
        <v>15</v>
      </c>
      <c r="J1244">
        <v>198.81</v>
      </c>
      <c r="K1244">
        <v>1295.58</v>
      </c>
      <c r="L1244">
        <v>1161.32</v>
      </c>
      <c r="M1244">
        <v>134.26</v>
      </c>
      <c r="N1244" t="s">
        <v>68</v>
      </c>
      <c r="O1244" t="s">
        <v>24</v>
      </c>
      <c r="P1244" t="s">
        <v>25</v>
      </c>
      <c r="Q1244" s="9">
        <v>0.57499999999999996</v>
      </c>
      <c r="R1244" t="s">
        <v>27</v>
      </c>
      <c r="S1244" t="s">
        <v>4906</v>
      </c>
      <c r="T1244" t="s">
        <v>4887</v>
      </c>
      <c r="U1244">
        <v>331.35</v>
      </c>
      <c r="V1244" t="s">
        <v>5932</v>
      </c>
      <c r="W1244" t="s">
        <v>4964</v>
      </c>
      <c r="X1244" t="s">
        <v>5367</v>
      </c>
      <c r="Y1244" t="s">
        <v>4966</v>
      </c>
      <c r="Z1244" t="s">
        <v>5303</v>
      </c>
      <c r="AA1244" t="s">
        <v>4992</v>
      </c>
    </row>
    <row r="1245" spans="1:27" x14ac:dyDescent="0.25">
      <c r="A1245" t="s">
        <v>1018</v>
      </c>
      <c r="B1245" s="8">
        <v>45971</v>
      </c>
      <c r="C1245" t="s">
        <v>1019</v>
      </c>
      <c r="D1245" t="s">
        <v>320</v>
      </c>
      <c r="E1245" t="s">
        <v>153</v>
      </c>
      <c r="F1245" t="s">
        <v>182</v>
      </c>
      <c r="G1245">
        <v>5</v>
      </c>
      <c r="H1245">
        <v>67.37</v>
      </c>
      <c r="I1245">
        <v>0</v>
      </c>
      <c r="J1245">
        <v>0</v>
      </c>
      <c r="K1245">
        <v>387.38</v>
      </c>
      <c r="L1245">
        <v>252.15</v>
      </c>
      <c r="M1245">
        <v>135.22999999999999</v>
      </c>
      <c r="N1245" t="s">
        <v>40</v>
      </c>
      <c r="O1245" t="s">
        <v>24</v>
      </c>
      <c r="P1245" t="s">
        <v>25</v>
      </c>
      <c r="Q1245" s="9">
        <v>0.84375</v>
      </c>
      <c r="R1245" t="s">
        <v>27</v>
      </c>
      <c r="S1245" t="s">
        <v>4944</v>
      </c>
      <c r="T1245" t="s">
        <v>4930</v>
      </c>
      <c r="U1245">
        <v>67.37</v>
      </c>
      <c r="V1245" t="s">
        <v>5933</v>
      </c>
      <c r="W1245" t="s">
        <v>4968</v>
      </c>
      <c r="X1245" t="s">
        <v>5615</v>
      </c>
      <c r="Y1245" t="s">
        <v>4960</v>
      </c>
      <c r="Z1245" t="s">
        <v>5126</v>
      </c>
      <c r="AA1245" t="s">
        <v>4962</v>
      </c>
    </row>
    <row r="1246" spans="1:27" x14ac:dyDescent="0.25">
      <c r="A1246" t="s">
        <v>1205</v>
      </c>
      <c r="B1246" s="8">
        <v>45971</v>
      </c>
      <c r="C1246" t="s">
        <v>1206</v>
      </c>
      <c r="D1246" t="s">
        <v>280</v>
      </c>
      <c r="E1246" t="s">
        <v>968</v>
      </c>
      <c r="F1246" t="s">
        <v>239</v>
      </c>
      <c r="G1246">
        <v>5</v>
      </c>
      <c r="H1246">
        <v>124.84</v>
      </c>
      <c r="I1246">
        <v>0</v>
      </c>
      <c r="J1246">
        <v>0</v>
      </c>
      <c r="K1246">
        <v>717.83</v>
      </c>
      <c r="L1246">
        <v>486.75</v>
      </c>
      <c r="M1246">
        <v>231.08</v>
      </c>
      <c r="N1246" t="s">
        <v>4971</v>
      </c>
      <c r="O1246" t="s">
        <v>24</v>
      </c>
      <c r="P1246" t="s">
        <v>55</v>
      </c>
      <c r="Q1246" s="9">
        <v>0.69305555555555554</v>
      </c>
      <c r="R1246" t="s">
        <v>27</v>
      </c>
      <c r="S1246" t="s">
        <v>4726</v>
      </c>
      <c r="T1246" t="s">
        <v>4703</v>
      </c>
      <c r="U1246">
        <v>124.84</v>
      </c>
      <c r="V1246" t="s">
        <v>5422</v>
      </c>
      <c r="W1246" t="s">
        <v>4968</v>
      </c>
      <c r="X1246" t="s">
        <v>5015</v>
      </c>
      <c r="Y1246" t="s">
        <v>4966</v>
      </c>
      <c r="Z1246" t="s">
        <v>5411</v>
      </c>
      <c r="AA1246" t="s">
        <v>4992</v>
      </c>
    </row>
    <row r="1247" spans="1:27" x14ac:dyDescent="0.25">
      <c r="A1247" t="s">
        <v>1694</v>
      </c>
      <c r="B1247" s="8">
        <v>45971</v>
      </c>
      <c r="C1247" t="s">
        <v>307</v>
      </c>
      <c r="D1247" t="s">
        <v>275</v>
      </c>
      <c r="E1247" t="s">
        <v>385</v>
      </c>
      <c r="F1247" t="s">
        <v>386</v>
      </c>
      <c r="G1247">
        <v>5</v>
      </c>
      <c r="H1247">
        <v>56.42</v>
      </c>
      <c r="I1247">
        <v>0</v>
      </c>
      <c r="J1247">
        <v>0</v>
      </c>
      <c r="K1247">
        <v>324.42</v>
      </c>
      <c r="L1247">
        <v>187.4</v>
      </c>
      <c r="M1247">
        <v>137.02000000000001</v>
      </c>
      <c r="N1247" t="s">
        <v>133</v>
      </c>
      <c r="O1247" t="s">
        <v>24</v>
      </c>
      <c r="P1247" t="s">
        <v>55</v>
      </c>
      <c r="Q1247" s="9">
        <v>0.65694444444444444</v>
      </c>
      <c r="R1247" t="s">
        <v>27</v>
      </c>
      <c r="S1247" t="s">
        <v>4760</v>
      </c>
      <c r="T1247" t="s">
        <v>4752</v>
      </c>
      <c r="U1247">
        <v>51.33</v>
      </c>
      <c r="V1247" t="s">
        <v>5035</v>
      </c>
      <c r="W1247" t="s">
        <v>4958</v>
      </c>
      <c r="X1247" t="s">
        <v>5513</v>
      </c>
      <c r="Y1247" t="s">
        <v>4960</v>
      </c>
      <c r="Z1247" t="s">
        <v>5514</v>
      </c>
      <c r="AA1247" t="s">
        <v>4992</v>
      </c>
    </row>
    <row r="1248" spans="1:27" x14ac:dyDescent="0.25">
      <c r="A1248" t="s">
        <v>1715</v>
      </c>
      <c r="B1248" s="8">
        <v>45971</v>
      </c>
      <c r="C1248" t="s">
        <v>140</v>
      </c>
      <c r="D1248" t="s">
        <v>518</v>
      </c>
      <c r="E1248" t="s">
        <v>297</v>
      </c>
      <c r="F1248" t="s">
        <v>1716</v>
      </c>
      <c r="G1248">
        <v>2</v>
      </c>
      <c r="H1248">
        <v>404.97</v>
      </c>
      <c r="I1248">
        <v>5</v>
      </c>
      <c r="J1248">
        <v>40.5</v>
      </c>
      <c r="K1248">
        <v>884.86</v>
      </c>
      <c r="L1248">
        <v>682.48</v>
      </c>
      <c r="M1248">
        <v>202.38</v>
      </c>
      <c r="N1248" t="s">
        <v>68</v>
      </c>
      <c r="O1248" t="s">
        <v>24</v>
      </c>
      <c r="P1248" t="s">
        <v>25</v>
      </c>
      <c r="Q1248" s="9">
        <v>0.84791666666666665</v>
      </c>
      <c r="R1248" t="s">
        <v>27</v>
      </c>
      <c r="S1248" t="s">
        <v>4840</v>
      </c>
      <c r="T1248" t="s">
        <v>4828</v>
      </c>
      <c r="U1248">
        <v>404.97</v>
      </c>
      <c r="V1248" t="s">
        <v>5495</v>
      </c>
      <c r="W1248" t="s">
        <v>4964</v>
      </c>
      <c r="X1248" t="s">
        <v>5476</v>
      </c>
      <c r="Y1248" t="s">
        <v>4966</v>
      </c>
      <c r="Z1248" t="s">
        <v>5084</v>
      </c>
      <c r="AA1248" t="s">
        <v>4962</v>
      </c>
    </row>
    <row r="1249" spans="1:27" x14ac:dyDescent="0.25">
      <c r="A1249" t="s">
        <v>2008</v>
      </c>
      <c r="B1249" s="8">
        <v>45971</v>
      </c>
      <c r="C1249" t="s">
        <v>699</v>
      </c>
      <c r="D1249" t="s">
        <v>302</v>
      </c>
      <c r="E1249" t="s">
        <v>2009</v>
      </c>
      <c r="F1249" t="s">
        <v>1170</v>
      </c>
      <c r="G1249">
        <v>7</v>
      </c>
      <c r="H1249">
        <v>369.9</v>
      </c>
      <c r="I1249">
        <v>5</v>
      </c>
      <c r="J1249">
        <v>129.46</v>
      </c>
      <c r="K1249">
        <v>2828.82</v>
      </c>
      <c r="L1249">
        <v>1514.24</v>
      </c>
      <c r="M1249">
        <v>1314.58</v>
      </c>
      <c r="N1249" t="s">
        <v>133</v>
      </c>
      <c r="O1249" t="s">
        <v>24</v>
      </c>
      <c r="P1249" t="s">
        <v>55</v>
      </c>
      <c r="Q1249" s="9">
        <v>0.47430555555555554</v>
      </c>
      <c r="R1249" t="s">
        <v>27</v>
      </c>
      <c r="S1249" t="s">
        <v>4655</v>
      </c>
      <c r="T1249" t="s">
        <v>4636</v>
      </c>
      <c r="U1249">
        <v>343.56</v>
      </c>
      <c r="V1249" t="s">
        <v>5758</v>
      </c>
      <c r="W1249" t="s">
        <v>4958</v>
      </c>
      <c r="X1249" t="s">
        <v>5176</v>
      </c>
      <c r="Y1249" t="s">
        <v>5011</v>
      </c>
      <c r="Z1249" t="s">
        <v>5177</v>
      </c>
      <c r="AA1249" t="s">
        <v>5060</v>
      </c>
    </row>
    <row r="1250" spans="1:27" x14ac:dyDescent="0.25">
      <c r="A1250" t="s">
        <v>2226</v>
      </c>
      <c r="B1250" s="8">
        <v>45971</v>
      </c>
      <c r="C1250" t="s">
        <v>307</v>
      </c>
      <c r="D1250" t="s">
        <v>652</v>
      </c>
      <c r="E1250" t="s">
        <v>606</v>
      </c>
      <c r="F1250" t="s">
        <v>630</v>
      </c>
      <c r="G1250">
        <v>4</v>
      </c>
      <c r="H1250">
        <v>369.14</v>
      </c>
      <c r="I1250">
        <v>10</v>
      </c>
      <c r="J1250">
        <v>147.66</v>
      </c>
      <c r="K1250">
        <v>1528.23</v>
      </c>
      <c r="L1250">
        <v>1161.32</v>
      </c>
      <c r="M1250">
        <v>366.91</v>
      </c>
      <c r="N1250" t="s">
        <v>47</v>
      </c>
      <c r="O1250" t="s">
        <v>24</v>
      </c>
      <c r="P1250" t="s">
        <v>33</v>
      </c>
      <c r="Q1250" s="9">
        <v>0.76666666666666672</v>
      </c>
      <c r="R1250" t="s">
        <v>27</v>
      </c>
      <c r="S1250" t="s">
        <v>4906</v>
      </c>
      <c r="T1250" t="s">
        <v>4887</v>
      </c>
      <c r="U1250">
        <v>331.35</v>
      </c>
      <c r="V1250" t="s">
        <v>5035</v>
      </c>
      <c r="W1250" t="s">
        <v>4958</v>
      </c>
      <c r="X1250" t="s">
        <v>5695</v>
      </c>
      <c r="Y1250" t="s">
        <v>4966</v>
      </c>
      <c r="Z1250" t="s">
        <v>5696</v>
      </c>
      <c r="AA1250" t="s">
        <v>5060</v>
      </c>
    </row>
    <row r="1251" spans="1:27" x14ac:dyDescent="0.25">
      <c r="A1251" t="s">
        <v>2529</v>
      </c>
      <c r="B1251" s="8">
        <v>45971</v>
      </c>
      <c r="C1251" t="s">
        <v>83</v>
      </c>
      <c r="D1251" t="s">
        <v>349</v>
      </c>
      <c r="E1251" t="s">
        <v>171</v>
      </c>
      <c r="F1251" t="s">
        <v>676</v>
      </c>
      <c r="G1251">
        <v>3</v>
      </c>
      <c r="H1251">
        <v>446.17</v>
      </c>
      <c r="I1251">
        <v>15</v>
      </c>
      <c r="J1251">
        <v>200.78</v>
      </c>
      <c r="K1251">
        <v>1308.3900000000001</v>
      </c>
      <c r="L1251">
        <v>976.83</v>
      </c>
      <c r="M1251">
        <v>331.56</v>
      </c>
      <c r="N1251" t="s">
        <v>4971</v>
      </c>
      <c r="O1251" t="s">
        <v>24</v>
      </c>
      <c r="P1251" t="s">
        <v>33</v>
      </c>
      <c r="Q1251" s="9">
        <v>0.44166666666666665</v>
      </c>
      <c r="R1251" t="s">
        <v>27</v>
      </c>
      <c r="S1251" t="s">
        <v>4789</v>
      </c>
      <c r="T1251" t="s">
        <v>4776</v>
      </c>
      <c r="U1251">
        <v>298.81</v>
      </c>
      <c r="V1251" t="s">
        <v>5934</v>
      </c>
      <c r="W1251" t="s">
        <v>4968</v>
      </c>
      <c r="X1251" t="s">
        <v>5085</v>
      </c>
      <c r="Y1251" t="s">
        <v>4966</v>
      </c>
      <c r="Z1251" t="s">
        <v>4974</v>
      </c>
      <c r="AA1251" t="s">
        <v>4962</v>
      </c>
    </row>
    <row r="1252" spans="1:27" x14ac:dyDescent="0.25">
      <c r="A1252" t="s">
        <v>2633</v>
      </c>
      <c r="B1252" s="8">
        <v>45971</v>
      </c>
      <c r="C1252" t="s">
        <v>1958</v>
      </c>
      <c r="D1252" t="s">
        <v>20</v>
      </c>
      <c r="E1252" t="s">
        <v>142</v>
      </c>
      <c r="F1252" t="s">
        <v>455</v>
      </c>
      <c r="G1252">
        <v>4</v>
      </c>
      <c r="H1252">
        <v>416.08</v>
      </c>
      <c r="I1252">
        <v>15</v>
      </c>
      <c r="J1252">
        <v>249.65</v>
      </c>
      <c r="K1252">
        <v>1626.87</v>
      </c>
      <c r="L1252">
        <v>1278.56</v>
      </c>
      <c r="M1252">
        <v>348.31</v>
      </c>
      <c r="N1252" t="s">
        <v>47</v>
      </c>
      <c r="O1252" t="s">
        <v>24</v>
      </c>
      <c r="P1252" t="s">
        <v>25</v>
      </c>
      <c r="Q1252" s="9">
        <v>0.47291666666666665</v>
      </c>
      <c r="R1252" t="s">
        <v>27</v>
      </c>
      <c r="S1252" t="s">
        <v>4928</v>
      </c>
      <c r="T1252" t="s">
        <v>4908</v>
      </c>
      <c r="U1252">
        <v>416.08</v>
      </c>
      <c r="V1252" t="s">
        <v>5573</v>
      </c>
      <c r="W1252" t="s">
        <v>4968</v>
      </c>
      <c r="X1252" t="s">
        <v>5056</v>
      </c>
      <c r="Y1252" t="s">
        <v>4966</v>
      </c>
      <c r="Z1252" t="s">
        <v>5057</v>
      </c>
      <c r="AA1252" t="s">
        <v>4962</v>
      </c>
    </row>
    <row r="1253" spans="1:27" x14ac:dyDescent="0.25">
      <c r="A1253" t="s">
        <v>2836</v>
      </c>
      <c r="B1253" s="8">
        <v>45971</v>
      </c>
      <c r="C1253" t="s">
        <v>2837</v>
      </c>
      <c r="D1253" t="s">
        <v>124</v>
      </c>
      <c r="E1253" t="s">
        <v>634</v>
      </c>
      <c r="F1253" t="s">
        <v>1859</v>
      </c>
      <c r="G1253">
        <v>2</v>
      </c>
      <c r="H1253">
        <v>397.22</v>
      </c>
      <c r="I1253">
        <v>10</v>
      </c>
      <c r="J1253">
        <v>79.44</v>
      </c>
      <c r="K1253">
        <v>822.25</v>
      </c>
      <c r="L1253">
        <v>638.74</v>
      </c>
      <c r="M1253">
        <v>183.51</v>
      </c>
      <c r="N1253" t="s">
        <v>40</v>
      </c>
      <c r="O1253" t="s">
        <v>24</v>
      </c>
      <c r="P1253" t="s">
        <v>25</v>
      </c>
      <c r="Q1253" s="9">
        <v>0.71319444444444446</v>
      </c>
      <c r="R1253" t="s">
        <v>27</v>
      </c>
      <c r="S1253" t="s">
        <v>4697</v>
      </c>
      <c r="T1253" t="s">
        <v>4672</v>
      </c>
      <c r="U1253">
        <v>397.22</v>
      </c>
      <c r="V1253" t="s">
        <v>5935</v>
      </c>
      <c r="W1253" t="s">
        <v>4968</v>
      </c>
      <c r="X1253" t="s">
        <v>4994</v>
      </c>
      <c r="Y1253" t="s">
        <v>4966</v>
      </c>
      <c r="Z1253" t="s">
        <v>4995</v>
      </c>
      <c r="AA1253" t="s">
        <v>4962</v>
      </c>
    </row>
    <row r="1254" spans="1:27" x14ac:dyDescent="0.25">
      <c r="A1254" t="s">
        <v>2884</v>
      </c>
      <c r="B1254" s="8">
        <v>45971</v>
      </c>
      <c r="C1254" t="s">
        <v>1354</v>
      </c>
      <c r="D1254" t="s">
        <v>384</v>
      </c>
      <c r="E1254" t="s">
        <v>209</v>
      </c>
      <c r="F1254" t="s">
        <v>210</v>
      </c>
      <c r="G1254">
        <v>7</v>
      </c>
      <c r="H1254">
        <v>414.65</v>
      </c>
      <c r="I1254">
        <v>5</v>
      </c>
      <c r="J1254">
        <v>145.13</v>
      </c>
      <c r="K1254">
        <v>3171.03</v>
      </c>
      <c r="L1254">
        <v>2352.4899999999998</v>
      </c>
      <c r="M1254">
        <v>818.54</v>
      </c>
      <c r="N1254" t="s">
        <v>68</v>
      </c>
      <c r="O1254" t="s">
        <v>24</v>
      </c>
      <c r="P1254" t="s">
        <v>55</v>
      </c>
      <c r="Q1254" s="9">
        <v>0.6333333333333333</v>
      </c>
      <c r="R1254" t="s">
        <v>27</v>
      </c>
      <c r="S1254" t="s">
        <v>4835</v>
      </c>
      <c r="T1254" t="s">
        <v>4828</v>
      </c>
      <c r="U1254">
        <v>389.61</v>
      </c>
      <c r="V1254" t="s">
        <v>5621</v>
      </c>
      <c r="W1254" t="s">
        <v>4958</v>
      </c>
      <c r="X1254" t="s">
        <v>4973</v>
      </c>
      <c r="Y1254" t="s">
        <v>4960</v>
      </c>
      <c r="Z1254" t="s">
        <v>5067</v>
      </c>
      <c r="AA1254" t="s">
        <v>4962</v>
      </c>
    </row>
    <row r="1255" spans="1:27" x14ac:dyDescent="0.25">
      <c r="A1255" t="s">
        <v>3018</v>
      </c>
      <c r="B1255" s="8">
        <v>45971</v>
      </c>
      <c r="C1255" t="s">
        <v>313</v>
      </c>
      <c r="D1255" t="s">
        <v>226</v>
      </c>
      <c r="E1255" t="s">
        <v>1157</v>
      </c>
      <c r="F1255" t="s">
        <v>1158</v>
      </c>
      <c r="G1255">
        <v>4</v>
      </c>
      <c r="H1255">
        <v>334.46</v>
      </c>
      <c r="I1255">
        <v>5</v>
      </c>
      <c r="J1255">
        <v>66.89</v>
      </c>
      <c r="K1255">
        <v>1461.59</v>
      </c>
      <c r="L1255">
        <v>886.88</v>
      </c>
      <c r="M1255">
        <v>574.71</v>
      </c>
      <c r="N1255" t="s">
        <v>68</v>
      </c>
      <c r="O1255" t="s">
        <v>24</v>
      </c>
      <c r="P1255" t="s">
        <v>33</v>
      </c>
      <c r="Q1255" s="9">
        <v>0.47499999999999998</v>
      </c>
      <c r="R1255" t="s">
        <v>27</v>
      </c>
      <c r="S1255" t="s">
        <v>4786</v>
      </c>
      <c r="T1255" t="s">
        <v>4776</v>
      </c>
      <c r="U1255">
        <v>318.62</v>
      </c>
      <c r="V1255" t="s">
        <v>5066</v>
      </c>
      <c r="W1255" t="s">
        <v>4958</v>
      </c>
      <c r="X1255" t="s">
        <v>5179</v>
      </c>
      <c r="Y1255" t="s">
        <v>5007</v>
      </c>
      <c r="Z1255" t="s">
        <v>5180</v>
      </c>
      <c r="AA1255" t="s">
        <v>4962</v>
      </c>
    </row>
    <row r="1256" spans="1:27" x14ac:dyDescent="0.25">
      <c r="A1256" t="s">
        <v>3183</v>
      </c>
      <c r="B1256" s="8">
        <v>45971</v>
      </c>
      <c r="C1256" t="s">
        <v>1731</v>
      </c>
      <c r="D1256" t="s">
        <v>1650</v>
      </c>
      <c r="E1256" t="s">
        <v>53</v>
      </c>
      <c r="F1256" t="s">
        <v>936</v>
      </c>
      <c r="G1256">
        <v>7</v>
      </c>
      <c r="H1256">
        <v>233.3</v>
      </c>
      <c r="I1256">
        <v>0</v>
      </c>
      <c r="J1256">
        <v>0</v>
      </c>
      <c r="K1256">
        <v>1878.07</v>
      </c>
      <c r="L1256">
        <v>1126.8599999999999</v>
      </c>
      <c r="M1256">
        <v>751.21</v>
      </c>
      <c r="N1256" t="s">
        <v>23</v>
      </c>
      <c r="O1256" t="s">
        <v>24</v>
      </c>
      <c r="P1256" t="s">
        <v>25</v>
      </c>
      <c r="Q1256" s="9">
        <v>0.39097222222222222</v>
      </c>
      <c r="R1256" t="s">
        <v>27</v>
      </c>
      <c r="S1256" t="s">
        <v>4800</v>
      </c>
      <c r="T1256" t="s">
        <v>4776</v>
      </c>
      <c r="U1256">
        <v>232.2</v>
      </c>
      <c r="V1256" t="s">
        <v>5701</v>
      </c>
      <c r="W1256" t="s">
        <v>4958</v>
      </c>
      <c r="X1256" t="s">
        <v>5366</v>
      </c>
      <c r="Y1256" t="s">
        <v>5018</v>
      </c>
      <c r="Z1256" t="s">
        <v>5059</v>
      </c>
      <c r="AA1256" t="s">
        <v>5060</v>
      </c>
    </row>
    <row r="1257" spans="1:27" x14ac:dyDescent="0.25">
      <c r="A1257" t="s">
        <v>3442</v>
      </c>
      <c r="B1257" s="8">
        <v>45971</v>
      </c>
      <c r="C1257" t="s">
        <v>1696</v>
      </c>
      <c r="D1257" t="s">
        <v>2958</v>
      </c>
      <c r="E1257" t="s">
        <v>415</v>
      </c>
      <c r="F1257" t="s">
        <v>1917</v>
      </c>
      <c r="G1257">
        <v>3</v>
      </c>
      <c r="H1257">
        <v>414.29</v>
      </c>
      <c r="I1257">
        <v>10</v>
      </c>
      <c r="J1257">
        <v>124.29</v>
      </c>
      <c r="K1257">
        <v>1286.3699999999999</v>
      </c>
      <c r="L1257">
        <v>942.78</v>
      </c>
      <c r="M1257">
        <v>343.59</v>
      </c>
      <c r="N1257" t="s">
        <v>23</v>
      </c>
      <c r="O1257" t="s">
        <v>24</v>
      </c>
      <c r="P1257" t="s">
        <v>25</v>
      </c>
      <c r="Q1257" s="9">
        <v>0.75</v>
      </c>
      <c r="R1257" t="s">
        <v>27</v>
      </c>
      <c r="S1257" t="s">
        <v>4813</v>
      </c>
      <c r="T1257" t="s">
        <v>4805</v>
      </c>
      <c r="U1257">
        <v>414.29</v>
      </c>
      <c r="V1257" t="s">
        <v>5873</v>
      </c>
      <c r="W1257" t="s">
        <v>4964</v>
      </c>
      <c r="X1257" t="s">
        <v>5145</v>
      </c>
      <c r="Y1257" t="s">
        <v>4966</v>
      </c>
      <c r="Z1257" t="s">
        <v>5175</v>
      </c>
      <c r="AA1257" t="s">
        <v>4962</v>
      </c>
    </row>
    <row r="1258" spans="1:27" x14ac:dyDescent="0.25">
      <c r="A1258" t="s">
        <v>3485</v>
      </c>
      <c r="B1258" s="8">
        <v>45971</v>
      </c>
      <c r="C1258" t="s">
        <v>202</v>
      </c>
      <c r="D1258" t="s">
        <v>326</v>
      </c>
      <c r="E1258" t="s">
        <v>380</v>
      </c>
      <c r="F1258" t="s">
        <v>381</v>
      </c>
      <c r="G1258">
        <v>4</v>
      </c>
      <c r="H1258">
        <v>400.33</v>
      </c>
      <c r="I1258">
        <v>10</v>
      </c>
      <c r="J1258">
        <v>160.13</v>
      </c>
      <c r="K1258">
        <v>1657.37</v>
      </c>
      <c r="L1258">
        <v>1363.6</v>
      </c>
      <c r="M1258">
        <v>293.77</v>
      </c>
      <c r="N1258" t="s">
        <v>47</v>
      </c>
      <c r="O1258" t="s">
        <v>24</v>
      </c>
      <c r="P1258" t="s">
        <v>25</v>
      </c>
      <c r="Q1258" s="9">
        <v>0.4284722222222222</v>
      </c>
      <c r="R1258" t="s">
        <v>27</v>
      </c>
      <c r="S1258" t="s">
        <v>4859</v>
      </c>
      <c r="T1258" t="s">
        <v>4847</v>
      </c>
      <c r="U1258">
        <v>400.33</v>
      </c>
      <c r="V1258" t="s">
        <v>5721</v>
      </c>
      <c r="W1258" t="s">
        <v>4964</v>
      </c>
      <c r="X1258" t="s">
        <v>5075</v>
      </c>
      <c r="Y1258" t="s">
        <v>4960</v>
      </c>
      <c r="Z1258" t="s">
        <v>5076</v>
      </c>
      <c r="AA1258" t="s">
        <v>4962</v>
      </c>
    </row>
    <row r="1259" spans="1:27" x14ac:dyDescent="0.25">
      <c r="A1259" t="s">
        <v>3511</v>
      </c>
      <c r="B1259" s="8">
        <v>45971</v>
      </c>
      <c r="C1259" t="s">
        <v>2662</v>
      </c>
      <c r="D1259" t="s">
        <v>186</v>
      </c>
      <c r="E1259" t="s">
        <v>887</v>
      </c>
      <c r="F1259" t="s">
        <v>265</v>
      </c>
      <c r="G1259">
        <v>4</v>
      </c>
      <c r="H1259">
        <v>241.53</v>
      </c>
      <c r="I1259">
        <v>15</v>
      </c>
      <c r="J1259">
        <v>144.91999999999999</v>
      </c>
      <c r="K1259">
        <v>944.38</v>
      </c>
      <c r="L1259">
        <v>708.12</v>
      </c>
      <c r="M1259">
        <v>236.26</v>
      </c>
      <c r="N1259" t="s">
        <v>68</v>
      </c>
      <c r="O1259" t="s">
        <v>24</v>
      </c>
      <c r="P1259" t="s">
        <v>55</v>
      </c>
      <c r="Q1259" s="9">
        <v>0.84861111111111109</v>
      </c>
      <c r="R1259" t="s">
        <v>27</v>
      </c>
      <c r="S1259" t="s">
        <v>4724</v>
      </c>
      <c r="T1259" t="s">
        <v>4703</v>
      </c>
      <c r="U1259">
        <v>217.42</v>
      </c>
      <c r="V1259" t="s">
        <v>5876</v>
      </c>
      <c r="W1259" t="s">
        <v>4958</v>
      </c>
      <c r="X1259" t="s">
        <v>5565</v>
      </c>
      <c r="Y1259" t="s">
        <v>4960</v>
      </c>
      <c r="Z1259" t="s">
        <v>5844</v>
      </c>
      <c r="AA1259" t="s">
        <v>4992</v>
      </c>
    </row>
    <row r="1260" spans="1:27" x14ac:dyDescent="0.25">
      <c r="A1260" t="s">
        <v>3636</v>
      </c>
      <c r="B1260" s="8">
        <v>45971</v>
      </c>
      <c r="C1260" t="s">
        <v>3412</v>
      </c>
      <c r="D1260" t="s">
        <v>882</v>
      </c>
      <c r="E1260" t="s">
        <v>653</v>
      </c>
      <c r="F1260" t="s">
        <v>654</v>
      </c>
      <c r="G1260">
        <v>1</v>
      </c>
      <c r="H1260">
        <v>262.77</v>
      </c>
      <c r="I1260">
        <v>0</v>
      </c>
      <c r="J1260">
        <v>0</v>
      </c>
      <c r="K1260">
        <v>302.19</v>
      </c>
      <c r="L1260">
        <v>194.64</v>
      </c>
      <c r="M1260">
        <v>107.55</v>
      </c>
      <c r="N1260" t="s">
        <v>4971</v>
      </c>
      <c r="O1260" t="s">
        <v>345</v>
      </c>
      <c r="P1260" t="s">
        <v>25</v>
      </c>
      <c r="Q1260" s="9">
        <v>0.60624999999999996</v>
      </c>
      <c r="R1260" t="s">
        <v>27</v>
      </c>
      <c r="S1260" t="s">
        <v>4768</v>
      </c>
      <c r="T1260" t="s">
        <v>4752</v>
      </c>
      <c r="U1260">
        <v>262.77</v>
      </c>
      <c r="V1260" t="s">
        <v>5600</v>
      </c>
      <c r="W1260" t="s">
        <v>4968</v>
      </c>
      <c r="X1260" t="s">
        <v>5028</v>
      </c>
      <c r="Y1260" t="s">
        <v>4960</v>
      </c>
      <c r="Z1260" t="s">
        <v>5451</v>
      </c>
      <c r="AA1260" t="s">
        <v>4992</v>
      </c>
    </row>
    <row r="1261" spans="1:27" x14ac:dyDescent="0.25">
      <c r="A1261" t="s">
        <v>3712</v>
      </c>
      <c r="B1261" s="8">
        <v>45971</v>
      </c>
      <c r="C1261" t="s">
        <v>2541</v>
      </c>
      <c r="D1261" t="s">
        <v>572</v>
      </c>
      <c r="E1261" t="s">
        <v>350</v>
      </c>
      <c r="F1261" t="s">
        <v>1259</v>
      </c>
      <c r="G1261">
        <v>4</v>
      </c>
      <c r="H1261">
        <v>47.48</v>
      </c>
      <c r="I1261">
        <v>0</v>
      </c>
      <c r="J1261">
        <v>0</v>
      </c>
      <c r="K1261">
        <v>218.41</v>
      </c>
      <c r="L1261">
        <v>146.6</v>
      </c>
      <c r="M1261">
        <v>71.81</v>
      </c>
      <c r="N1261" t="s">
        <v>47</v>
      </c>
      <c r="O1261" t="s">
        <v>24</v>
      </c>
      <c r="P1261" t="s">
        <v>25</v>
      </c>
      <c r="Q1261" s="9">
        <v>0.55208333333333337</v>
      </c>
      <c r="R1261" t="s">
        <v>27</v>
      </c>
      <c r="S1261" t="s">
        <v>4934</v>
      </c>
      <c r="T1261" t="s">
        <v>4930</v>
      </c>
      <c r="U1261">
        <v>46.76</v>
      </c>
      <c r="V1261" t="s">
        <v>5936</v>
      </c>
      <c r="W1261" t="s">
        <v>4958</v>
      </c>
      <c r="X1261" t="s">
        <v>4980</v>
      </c>
      <c r="Y1261" t="s">
        <v>4970</v>
      </c>
      <c r="Z1261" t="s">
        <v>4981</v>
      </c>
      <c r="AA1261" t="s">
        <v>4962</v>
      </c>
    </row>
    <row r="1262" spans="1:27" x14ac:dyDescent="0.25">
      <c r="A1262" t="s">
        <v>3749</v>
      </c>
      <c r="B1262" s="8">
        <v>45971</v>
      </c>
      <c r="C1262" t="s">
        <v>1470</v>
      </c>
      <c r="D1262" t="s">
        <v>314</v>
      </c>
      <c r="E1262" t="s">
        <v>1092</v>
      </c>
      <c r="F1262" t="s">
        <v>1093</v>
      </c>
      <c r="G1262">
        <v>4</v>
      </c>
      <c r="H1262">
        <v>332.66</v>
      </c>
      <c r="I1262">
        <v>0</v>
      </c>
      <c r="J1262">
        <v>0</v>
      </c>
      <c r="K1262">
        <v>1530.24</v>
      </c>
      <c r="L1262">
        <v>989</v>
      </c>
      <c r="M1262">
        <v>541.24</v>
      </c>
      <c r="N1262" t="s">
        <v>40</v>
      </c>
      <c r="O1262" t="s">
        <v>24</v>
      </c>
      <c r="P1262" t="s">
        <v>25</v>
      </c>
      <c r="Q1262" s="9">
        <v>0.69444444444444442</v>
      </c>
      <c r="R1262" t="s">
        <v>27</v>
      </c>
      <c r="S1262" t="s">
        <v>4707</v>
      </c>
      <c r="T1262" t="s">
        <v>4703</v>
      </c>
      <c r="U1262">
        <v>329.69</v>
      </c>
      <c r="V1262" t="s">
        <v>5293</v>
      </c>
      <c r="W1262" t="s">
        <v>4958</v>
      </c>
      <c r="X1262" t="s">
        <v>5152</v>
      </c>
      <c r="Y1262" t="s">
        <v>5011</v>
      </c>
      <c r="Z1262" t="s">
        <v>5150</v>
      </c>
      <c r="AA1262" t="s">
        <v>5060</v>
      </c>
    </row>
    <row r="1263" spans="1:27" x14ac:dyDescent="0.25">
      <c r="A1263" t="s">
        <v>3803</v>
      </c>
      <c r="B1263" s="8">
        <v>45971</v>
      </c>
      <c r="C1263" t="s">
        <v>1976</v>
      </c>
      <c r="D1263" t="s">
        <v>371</v>
      </c>
      <c r="E1263" t="s">
        <v>771</v>
      </c>
      <c r="F1263" t="s">
        <v>772</v>
      </c>
      <c r="G1263">
        <v>3</v>
      </c>
      <c r="H1263">
        <v>380.12</v>
      </c>
      <c r="I1263">
        <v>20</v>
      </c>
      <c r="J1263">
        <v>228.07</v>
      </c>
      <c r="K1263">
        <v>1049.1300000000001</v>
      </c>
      <c r="L1263">
        <v>929.94</v>
      </c>
      <c r="M1263">
        <v>119.19</v>
      </c>
      <c r="N1263" t="s">
        <v>47</v>
      </c>
      <c r="O1263" t="s">
        <v>24</v>
      </c>
      <c r="P1263" t="s">
        <v>55</v>
      </c>
      <c r="Q1263" s="9">
        <v>0.71666666666666667</v>
      </c>
      <c r="R1263" t="s">
        <v>27</v>
      </c>
      <c r="S1263" t="s">
        <v>4714</v>
      </c>
      <c r="T1263" t="s">
        <v>4703</v>
      </c>
      <c r="U1263">
        <v>380.12</v>
      </c>
      <c r="V1263" t="s">
        <v>5580</v>
      </c>
      <c r="W1263" t="s">
        <v>4964</v>
      </c>
      <c r="X1263" t="s">
        <v>5618</v>
      </c>
      <c r="Y1263" t="s">
        <v>5011</v>
      </c>
      <c r="Z1263" t="s">
        <v>4978</v>
      </c>
      <c r="AA1263" t="s">
        <v>4962</v>
      </c>
    </row>
    <row r="1264" spans="1:27" x14ac:dyDescent="0.25">
      <c r="A1264" t="s">
        <v>3943</v>
      </c>
      <c r="B1264" s="8">
        <v>45971</v>
      </c>
      <c r="C1264" t="s">
        <v>3601</v>
      </c>
      <c r="D1264" t="s">
        <v>1096</v>
      </c>
      <c r="E1264" t="s">
        <v>1180</v>
      </c>
      <c r="F1264" t="s">
        <v>2950</v>
      </c>
      <c r="G1264">
        <v>1</v>
      </c>
      <c r="H1264">
        <v>405.1</v>
      </c>
      <c r="I1264">
        <v>0</v>
      </c>
      <c r="J1264">
        <v>0</v>
      </c>
      <c r="K1264">
        <v>465.87</v>
      </c>
      <c r="L1264">
        <v>348.41</v>
      </c>
      <c r="M1264">
        <v>117.46</v>
      </c>
      <c r="N1264" t="s">
        <v>4971</v>
      </c>
      <c r="O1264" t="s">
        <v>24</v>
      </c>
      <c r="P1264" t="s">
        <v>25</v>
      </c>
      <c r="Q1264" s="9">
        <v>0.74652777777777779</v>
      </c>
      <c r="R1264" t="s">
        <v>27</v>
      </c>
      <c r="S1264" t="s">
        <v>4869</v>
      </c>
      <c r="T1264" t="s">
        <v>4864</v>
      </c>
      <c r="U1264">
        <v>405.1</v>
      </c>
      <c r="V1264" t="s">
        <v>5814</v>
      </c>
      <c r="W1264" t="s">
        <v>4964</v>
      </c>
      <c r="X1264" t="s">
        <v>5264</v>
      </c>
      <c r="Y1264" t="s">
        <v>4970</v>
      </c>
      <c r="Z1264" t="s">
        <v>5087</v>
      </c>
      <c r="AA1264" t="s">
        <v>4962</v>
      </c>
    </row>
    <row r="1265" spans="1:27" x14ac:dyDescent="0.25">
      <c r="A1265" t="s">
        <v>4177</v>
      </c>
      <c r="B1265" s="8">
        <v>45971</v>
      </c>
      <c r="C1265" t="s">
        <v>252</v>
      </c>
      <c r="D1265" t="s">
        <v>203</v>
      </c>
      <c r="E1265" t="s">
        <v>343</v>
      </c>
      <c r="F1265" t="s">
        <v>344</v>
      </c>
      <c r="G1265">
        <v>3</v>
      </c>
      <c r="H1265">
        <v>211.16</v>
      </c>
      <c r="I1265">
        <v>20</v>
      </c>
      <c r="J1265">
        <v>126.7</v>
      </c>
      <c r="K1265">
        <v>582.79999999999995</v>
      </c>
      <c r="L1265">
        <v>510.6</v>
      </c>
      <c r="M1265">
        <v>72.2</v>
      </c>
      <c r="N1265" t="s">
        <v>23</v>
      </c>
      <c r="O1265" t="s">
        <v>24</v>
      </c>
      <c r="P1265" t="s">
        <v>33</v>
      </c>
      <c r="Q1265" s="9">
        <v>0.37708333333333333</v>
      </c>
      <c r="R1265" t="s">
        <v>27</v>
      </c>
      <c r="S1265" t="s">
        <v>4852</v>
      </c>
      <c r="T1265" t="s">
        <v>4847</v>
      </c>
      <c r="U1265">
        <v>205.93</v>
      </c>
      <c r="V1265" t="s">
        <v>5635</v>
      </c>
      <c r="W1265" t="s">
        <v>4958</v>
      </c>
      <c r="X1265" t="s">
        <v>5445</v>
      </c>
      <c r="Y1265" t="s">
        <v>4977</v>
      </c>
      <c r="Z1265" t="s">
        <v>5446</v>
      </c>
      <c r="AA1265" t="s">
        <v>4962</v>
      </c>
    </row>
    <row r="1266" spans="1:27" x14ac:dyDescent="0.25">
      <c r="A1266" t="s">
        <v>4284</v>
      </c>
      <c r="B1266" s="8">
        <v>45971</v>
      </c>
      <c r="C1266" t="s">
        <v>685</v>
      </c>
      <c r="D1266" t="s">
        <v>89</v>
      </c>
      <c r="E1266" t="s">
        <v>270</v>
      </c>
      <c r="F1266" t="s">
        <v>2877</v>
      </c>
      <c r="G1266">
        <v>7</v>
      </c>
      <c r="H1266">
        <v>40.01</v>
      </c>
      <c r="I1266">
        <v>0</v>
      </c>
      <c r="J1266">
        <v>0</v>
      </c>
      <c r="K1266">
        <v>322.08</v>
      </c>
      <c r="L1266">
        <v>226.8</v>
      </c>
      <c r="M1266">
        <v>95.28</v>
      </c>
      <c r="N1266" t="s">
        <v>23</v>
      </c>
      <c r="O1266" t="s">
        <v>24</v>
      </c>
      <c r="P1266" t="s">
        <v>25</v>
      </c>
      <c r="Q1266" s="9">
        <v>0.4777777777777778</v>
      </c>
      <c r="R1266" t="s">
        <v>27</v>
      </c>
      <c r="S1266" t="s">
        <v>4695</v>
      </c>
      <c r="T1266" t="s">
        <v>4672</v>
      </c>
      <c r="U1266">
        <v>38.659999999999997</v>
      </c>
      <c r="V1266" t="s">
        <v>5633</v>
      </c>
      <c r="W1266" t="s">
        <v>4964</v>
      </c>
      <c r="X1266" t="s">
        <v>5489</v>
      </c>
      <c r="Y1266" t="s">
        <v>4966</v>
      </c>
      <c r="Z1266" t="s">
        <v>5280</v>
      </c>
      <c r="AA1266" t="s">
        <v>5060</v>
      </c>
    </row>
    <row r="1267" spans="1:27" x14ac:dyDescent="0.25">
      <c r="A1267" t="s">
        <v>4378</v>
      </c>
      <c r="B1267" s="8">
        <v>45971</v>
      </c>
      <c r="C1267" t="s">
        <v>1228</v>
      </c>
      <c r="D1267" t="s">
        <v>176</v>
      </c>
      <c r="E1267" t="s">
        <v>1347</v>
      </c>
      <c r="F1267" t="s">
        <v>1313</v>
      </c>
      <c r="G1267">
        <v>3</v>
      </c>
      <c r="H1267">
        <v>365.91</v>
      </c>
      <c r="I1267">
        <v>15</v>
      </c>
      <c r="J1267">
        <v>164.66</v>
      </c>
      <c r="K1267">
        <v>1073.03</v>
      </c>
      <c r="L1267">
        <v>910.23</v>
      </c>
      <c r="M1267">
        <v>162.80000000000001</v>
      </c>
      <c r="N1267" t="s">
        <v>4971</v>
      </c>
      <c r="O1267" t="s">
        <v>24</v>
      </c>
      <c r="P1267" t="s">
        <v>55</v>
      </c>
      <c r="Q1267" s="9">
        <v>0.8208333333333333</v>
      </c>
      <c r="R1267" t="s">
        <v>27</v>
      </c>
      <c r="S1267" t="s">
        <v>4860</v>
      </c>
      <c r="T1267" t="s">
        <v>4847</v>
      </c>
      <c r="U1267">
        <v>355.64</v>
      </c>
      <c r="V1267" t="s">
        <v>5062</v>
      </c>
      <c r="W1267" t="s">
        <v>4958</v>
      </c>
      <c r="X1267" t="s">
        <v>4976</v>
      </c>
      <c r="Y1267" t="s">
        <v>4977</v>
      </c>
      <c r="Z1267" t="s">
        <v>5089</v>
      </c>
      <c r="AA1267" t="s">
        <v>4962</v>
      </c>
    </row>
    <row r="1268" spans="1:27" x14ac:dyDescent="0.25">
      <c r="A1268" t="s">
        <v>4442</v>
      </c>
      <c r="B1268" s="8">
        <v>45971</v>
      </c>
      <c r="C1268" t="s">
        <v>1312</v>
      </c>
      <c r="D1268" t="s">
        <v>581</v>
      </c>
      <c r="E1268" t="s">
        <v>973</v>
      </c>
      <c r="F1268" t="s">
        <v>974</v>
      </c>
      <c r="G1268">
        <v>4</v>
      </c>
      <c r="H1268">
        <v>139.21</v>
      </c>
      <c r="I1268">
        <v>20</v>
      </c>
      <c r="J1268">
        <v>111.37</v>
      </c>
      <c r="K1268">
        <v>512.29</v>
      </c>
      <c r="L1268">
        <v>427.96</v>
      </c>
      <c r="M1268">
        <v>84.33</v>
      </c>
      <c r="N1268" t="s">
        <v>47</v>
      </c>
      <c r="O1268" t="s">
        <v>24</v>
      </c>
      <c r="P1268" t="s">
        <v>25</v>
      </c>
      <c r="Q1268" s="9">
        <v>0.43541666666666667</v>
      </c>
      <c r="R1268" t="s">
        <v>27</v>
      </c>
      <c r="S1268" t="s">
        <v>4710</v>
      </c>
      <c r="T1268" t="s">
        <v>4703</v>
      </c>
      <c r="U1268">
        <v>139.21</v>
      </c>
      <c r="V1268" t="s">
        <v>4975</v>
      </c>
      <c r="W1268" t="s">
        <v>4964</v>
      </c>
      <c r="X1268" t="s">
        <v>5473</v>
      </c>
      <c r="Y1268" t="s">
        <v>4960</v>
      </c>
      <c r="Z1268" t="s">
        <v>5474</v>
      </c>
      <c r="AA1268" t="s">
        <v>5060</v>
      </c>
    </row>
    <row r="1269" spans="1:27" x14ac:dyDescent="0.25">
      <c r="A1269" t="s">
        <v>1528</v>
      </c>
      <c r="B1269" s="8">
        <v>45940</v>
      </c>
      <c r="C1269" t="s">
        <v>1529</v>
      </c>
      <c r="D1269" t="s">
        <v>186</v>
      </c>
      <c r="E1269" t="s">
        <v>544</v>
      </c>
      <c r="F1269" t="s">
        <v>545</v>
      </c>
      <c r="G1269">
        <v>4</v>
      </c>
      <c r="H1269">
        <v>217.42</v>
      </c>
      <c r="I1269">
        <v>5</v>
      </c>
      <c r="J1269">
        <v>43.48</v>
      </c>
      <c r="K1269">
        <v>826.2</v>
      </c>
      <c r="L1269">
        <v>708.12</v>
      </c>
      <c r="M1269">
        <v>118.08</v>
      </c>
      <c r="N1269" t="s">
        <v>47</v>
      </c>
      <c r="O1269" t="s">
        <v>24</v>
      </c>
      <c r="P1269" t="s">
        <v>55</v>
      </c>
      <c r="Q1269" s="9">
        <v>0.80555555555555558</v>
      </c>
      <c r="R1269" t="s">
        <v>49</v>
      </c>
      <c r="S1269" t="s">
        <v>4724</v>
      </c>
      <c r="T1269" t="s">
        <v>4703</v>
      </c>
      <c r="U1269">
        <v>217.42</v>
      </c>
      <c r="V1269" t="s">
        <v>5909</v>
      </c>
      <c r="W1269" t="s">
        <v>4968</v>
      </c>
      <c r="X1269" t="s">
        <v>5406</v>
      </c>
      <c r="Y1269" t="s">
        <v>4960</v>
      </c>
      <c r="Z1269" t="s">
        <v>5407</v>
      </c>
      <c r="AA1269" t="s">
        <v>4962</v>
      </c>
    </row>
    <row r="1270" spans="1:27" x14ac:dyDescent="0.25">
      <c r="A1270" t="s">
        <v>1569</v>
      </c>
      <c r="B1270" s="8">
        <v>45940</v>
      </c>
      <c r="C1270" t="s">
        <v>863</v>
      </c>
      <c r="D1270" t="s">
        <v>882</v>
      </c>
      <c r="E1270" t="s">
        <v>835</v>
      </c>
      <c r="F1270" t="s">
        <v>705</v>
      </c>
      <c r="G1270">
        <v>5</v>
      </c>
      <c r="H1270">
        <v>262.77</v>
      </c>
      <c r="I1270">
        <v>15</v>
      </c>
      <c r="J1270">
        <v>197.08</v>
      </c>
      <c r="K1270">
        <v>1116.77</v>
      </c>
      <c r="L1270">
        <v>973.2</v>
      </c>
      <c r="M1270">
        <v>143.57</v>
      </c>
      <c r="N1270" t="s">
        <v>40</v>
      </c>
      <c r="O1270" t="s">
        <v>24</v>
      </c>
      <c r="P1270" t="s">
        <v>25</v>
      </c>
      <c r="Q1270" s="9">
        <v>0.45416666666666666</v>
      </c>
      <c r="R1270" t="s">
        <v>49</v>
      </c>
      <c r="S1270" t="s">
        <v>4768</v>
      </c>
      <c r="T1270" t="s">
        <v>4752</v>
      </c>
      <c r="U1270">
        <v>262.77</v>
      </c>
      <c r="V1270" t="s">
        <v>5937</v>
      </c>
      <c r="W1270" t="s">
        <v>4968</v>
      </c>
      <c r="X1270" t="s">
        <v>5388</v>
      </c>
      <c r="Y1270" t="s">
        <v>4966</v>
      </c>
      <c r="Z1270" t="s">
        <v>5567</v>
      </c>
      <c r="AA1270" t="s">
        <v>5060</v>
      </c>
    </row>
    <row r="1271" spans="1:27" x14ac:dyDescent="0.25">
      <c r="A1271" t="s">
        <v>1797</v>
      </c>
      <c r="B1271" s="8">
        <v>45940</v>
      </c>
      <c r="C1271" t="s">
        <v>1798</v>
      </c>
      <c r="D1271" t="s">
        <v>895</v>
      </c>
      <c r="E1271" t="s">
        <v>1799</v>
      </c>
      <c r="F1271" t="s">
        <v>1800</v>
      </c>
      <c r="G1271">
        <v>3</v>
      </c>
      <c r="H1271">
        <v>438.7</v>
      </c>
      <c r="I1271">
        <v>0</v>
      </c>
      <c r="J1271">
        <v>0</v>
      </c>
      <c r="K1271">
        <v>1316.1</v>
      </c>
      <c r="L1271">
        <v>1110.54</v>
      </c>
      <c r="M1271">
        <v>205.56</v>
      </c>
      <c r="N1271" t="s">
        <v>47</v>
      </c>
      <c r="O1271" t="s">
        <v>24</v>
      </c>
      <c r="P1271" t="s">
        <v>25</v>
      </c>
      <c r="Q1271" s="9">
        <v>0.41111111111111109</v>
      </c>
      <c r="R1271" t="s">
        <v>49</v>
      </c>
      <c r="S1271" t="s">
        <v>4843</v>
      </c>
      <c r="T1271" t="s">
        <v>4828</v>
      </c>
      <c r="U1271">
        <v>438.7</v>
      </c>
      <c r="V1271" t="s">
        <v>5678</v>
      </c>
      <c r="W1271" t="s">
        <v>4964</v>
      </c>
      <c r="X1271" t="s">
        <v>5192</v>
      </c>
      <c r="Y1271" t="s">
        <v>4966</v>
      </c>
      <c r="Z1271" t="s">
        <v>5193</v>
      </c>
      <c r="AA1271" t="s">
        <v>4962</v>
      </c>
    </row>
    <row r="1272" spans="1:27" x14ac:dyDescent="0.25">
      <c r="A1272" t="s">
        <v>1870</v>
      </c>
      <c r="B1272" s="8">
        <v>45940</v>
      </c>
      <c r="C1272" t="s">
        <v>527</v>
      </c>
      <c r="D1272" t="s">
        <v>454</v>
      </c>
      <c r="E1272" t="s">
        <v>221</v>
      </c>
      <c r="F1272" t="s">
        <v>79</v>
      </c>
      <c r="G1272">
        <v>5</v>
      </c>
      <c r="H1272">
        <v>365.92</v>
      </c>
      <c r="I1272">
        <v>10</v>
      </c>
      <c r="J1272">
        <v>182.96</v>
      </c>
      <c r="K1272">
        <v>1646.64</v>
      </c>
      <c r="L1272">
        <v>1551.9</v>
      </c>
      <c r="M1272">
        <v>94.74</v>
      </c>
      <c r="N1272" t="s">
        <v>4971</v>
      </c>
      <c r="O1272" t="s">
        <v>24</v>
      </c>
      <c r="P1272" t="s">
        <v>25</v>
      </c>
      <c r="Q1272" s="9">
        <v>0.85486111111111107</v>
      </c>
      <c r="R1272" t="s">
        <v>49</v>
      </c>
      <c r="S1272" t="s">
        <v>4853</v>
      </c>
      <c r="T1272" t="s">
        <v>4847</v>
      </c>
      <c r="U1272">
        <v>365.92</v>
      </c>
      <c r="V1272" t="s">
        <v>5656</v>
      </c>
      <c r="W1272" t="s">
        <v>4968</v>
      </c>
      <c r="X1272" t="s">
        <v>5359</v>
      </c>
      <c r="Y1272" t="s">
        <v>4960</v>
      </c>
      <c r="Z1272" t="s">
        <v>5019</v>
      </c>
      <c r="AA1272" t="s">
        <v>4962</v>
      </c>
    </row>
    <row r="1273" spans="1:27" x14ac:dyDescent="0.25">
      <c r="A1273" t="s">
        <v>2059</v>
      </c>
      <c r="B1273" s="8">
        <v>45940</v>
      </c>
      <c r="C1273" t="s">
        <v>1583</v>
      </c>
      <c r="D1273" t="s">
        <v>891</v>
      </c>
      <c r="E1273" t="s">
        <v>108</v>
      </c>
      <c r="F1273" t="s">
        <v>682</v>
      </c>
      <c r="G1273">
        <v>3</v>
      </c>
      <c r="H1273">
        <v>425.88</v>
      </c>
      <c r="I1273">
        <v>15</v>
      </c>
      <c r="J1273">
        <v>191.65</v>
      </c>
      <c r="K1273">
        <v>1085.99</v>
      </c>
      <c r="L1273">
        <v>1072.4100000000001</v>
      </c>
      <c r="M1273">
        <v>13.58</v>
      </c>
      <c r="N1273" t="s">
        <v>4971</v>
      </c>
      <c r="O1273" t="s">
        <v>24</v>
      </c>
      <c r="P1273" t="s">
        <v>25</v>
      </c>
      <c r="Q1273" s="9">
        <v>0.53749999999999998</v>
      </c>
      <c r="R1273" t="s">
        <v>49</v>
      </c>
      <c r="S1273" t="s">
        <v>4831</v>
      </c>
      <c r="T1273" t="s">
        <v>4828</v>
      </c>
      <c r="U1273">
        <v>425.88</v>
      </c>
      <c r="V1273" t="s">
        <v>5113</v>
      </c>
      <c r="W1273" t="s">
        <v>4968</v>
      </c>
      <c r="X1273" t="s">
        <v>5483</v>
      </c>
      <c r="Y1273" t="s">
        <v>4960</v>
      </c>
      <c r="Z1273" t="s">
        <v>5303</v>
      </c>
      <c r="AA1273" t="s">
        <v>4992</v>
      </c>
    </row>
    <row r="1274" spans="1:27" x14ac:dyDescent="0.25">
      <c r="A1274" t="s">
        <v>3363</v>
      </c>
      <c r="B1274" s="8">
        <v>45940</v>
      </c>
      <c r="C1274" t="s">
        <v>3364</v>
      </c>
      <c r="D1274" t="s">
        <v>237</v>
      </c>
      <c r="E1274" t="s">
        <v>31</v>
      </c>
      <c r="F1274" t="s">
        <v>32</v>
      </c>
      <c r="G1274">
        <v>2</v>
      </c>
      <c r="H1274">
        <v>541.35</v>
      </c>
      <c r="I1274">
        <v>10</v>
      </c>
      <c r="J1274">
        <v>108.27</v>
      </c>
      <c r="K1274">
        <v>974.43</v>
      </c>
      <c r="L1274">
        <v>672.8</v>
      </c>
      <c r="M1274">
        <v>301.63</v>
      </c>
      <c r="N1274" t="s">
        <v>133</v>
      </c>
      <c r="O1274" t="s">
        <v>24</v>
      </c>
      <c r="P1274" t="s">
        <v>33</v>
      </c>
      <c r="Q1274" s="9">
        <v>0.64583333333333337</v>
      </c>
      <c r="R1274" t="s">
        <v>49</v>
      </c>
      <c r="S1274" t="s">
        <v>4670</v>
      </c>
      <c r="T1274" t="s">
        <v>4636</v>
      </c>
      <c r="U1274">
        <v>541.35</v>
      </c>
      <c r="V1274" t="s">
        <v>5355</v>
      </c>
      <c r="W1274" t="s">
        <v>4964</v>
      </c>
      <c r="X1274" t="s">
        <v>5187</v>
      </c>
      <c r="Y1274" t="s">
        <v>5007</v>
      </c>
      <c r="Z1274" t="s">
        <v>5188</v>
      </c>
      <c r="AA1274" t="s">
        <v>4962</v>
      </c>
    </row>
    <row r="1275" spans="1:27" x14ac:dyDescent="0.25">
      <c r="A1275" t="s">
        <v>3393</v>
      </c>
      <c r="B1275" s="8">
        <v>45940</v>
      </c>
      <c r="C1275" t="s">
        <v>3394</v>
      </c>
      <c r="D1275" t="s">
        <v>1382</v>
      </c>
      <c r="E1275" t="s">
        <v>85</v>
      </c>
      <c r="F1275" t="s">
        <v>2200</v>
      </c>
      <c r="G1275">
        <v>3</v>
      </c>
      <c r="H1275">
        <v>317.99</v>
      </c>
      <c r="I1275">
        <v>0</v>
      </c>
      <c r="J1275">
        <v>0</v>
      </c>
      <c r="K1275">
        <v>953.97</v>
      </c>
      <c r="L1275">
        <v>705.15</v>
      </c>
      <c r="M1275">
        <v>248.82</v>
      </c>
      <c r="N1275" t="s">
        <v>133</v>
      </c>
      <c r="O1275" t="s">
        <v>24</v>
      </c>
      <c r="P1275" t="s">
        <v>25</v>
      </c>
      <c r="Q1275" s="9">
        <v>0.40416666666666667</v>
      </c>
      <c r="R1275" t="s">
        <v>49</v>
      </c>
      <c r="S1275" t="s">
        <v>4774</v>
      </c>
      <c r="T1275" t="s">
        <v>4752</v>
      </c>
      <c r="U1275">
        <v>317.99</v>
      </c>
      <c r="V1275" t="s">
        <v>5938</v>
      </c>
      <c r="W1275" t="s">
        <v>4968</v>
      </c>
      <c r="X1275" t="s">
        <v>5851</v>
      </c>
      <c r="Y1275" t="s">
        <v>4960</v>
      </c>
      <c r="Z1275" t="s">
        <v>5312</v>
      </c>
      <c r="AA1275" t="s">
        <v>4962</v>
      </c>
    </row>
    <row r="1276" spans="1:27" x14ac:dyDescent="0.25">
      <c r="A1276" t="s">
        <v>3552</v>
      </c>
      <c r="B1276" s="8">
        <v>45940</v>
      </c>
      <c r="C1276" t="s">
        <v>987</v>
      </c>
      <c r="D1276" t="s">
        <v>107</v>
      </c>
      <c r="E1276" t="s">
        <v>66</v>
      </c>
      <c r="F1276" t="s">
        <v>682</v>
      </c>
      <c r="G1276">
        <v>3</v>
      </c>
      <c r="H1276">
        <v>61.22</v>
      </c>
      <c r="I1276">
        <v>20</v>
      </c>
      <c r="J1276">
        <v>36.729999999999997</v>
      </c>
      <c r="K1276">
        <v>146.93</v>
      </c>
      <c r="L1276">
        <v>144.44999999999999</v>
      </c>
      <c r="M1276">
        <v>2.48</v>
      </c>
      <c r="N1276" t="s">
        <v>133</v>
      </c>
      <c r="O1276" t="s">
        <v>24</v>
      </c>
      <c r="P1276" t="s">
        <v>25</v>
      </c>
      <c r="Q1276" s="9">
        <v>0.7319444444444444</v>
      </c>
      <c r="R1276" t="s">
        <v>49</v>
      </c>
      <c r="S1276" t="s">
        <v>4683</v>
      </c>
      <c r="T1276" t="s">
        <v>4672</v>
      </c>
      <c r="U1276">
        <v>59.92</v>
      </c>
      <c r="V1276" t="s">
        <v>5248</v>
      </c>
      <c r="W1276" t="s">
        <v>4964</v>
      </c>
      <c r="X1276" t="s">
        <v>5483</v>
      </c>
      <c r="Y1276" t="s">
        <v>4960</v>
      </c>
      <c r="Z1276" t="s">
        <v>5155</v>
      </c>
      <c r="AA1276" t="s">
        <v>4962</v>
      </c>
    </row>
    <row r="1277" spans="1:27" x14ac:dyDescent="0.25">
      <c r="A1277" t="s">
        <v>3624</v>
      </c>
      <c r="B1277" s="8">
        <v>45940</v>
      </c>
      <c r="C1277" t="s">
        <v>364</v>
      </c>
      <c r="D1277" t="s">
        <v>59</v>
      </c>
      <c r="E1277" t="s">
        <v>204</v>
      </c>
      <c r="F1277" t="s">
        <v>205</v>
      </c>
      <c r="G1277">
        <v>5</v>
      </c>
      <c r="H1277">
        <v>370.83</v>
      </c>
      <c r="I1277">
        <v>0</v>
      </c>
      <c r="J1277">
        <v>0</v>
      </c>
      <c r="K1277">
        <v>1854.15</v>
      </c>
      <c r="L1277">
        <v>1358.9</v>
      </c>
      <c r="M1277">
        <v>495.25</v>
      </c>
      <c r="N1277" t="s">
        <v>133</v>
      </c>
      <c r="O1277" t="s">
        <v>24</v>
      </c>
      <c r="P1277" t="s">
        <v>25</v>
      </c>
      <c r="Q1277" s="9">
        <v>0.6381944444444444</v>
      </c>
      <c r="R1277" t="s">
        <v>49</v>
      </c>
      <c r="S1277" t="s">
        <v>4721</v>
      </c>
      <c r="T1277" t="s">
        <v>4703</v>
      </c>
      <c r="U1277">
        <v>342.46</v>
      </c>
      <c r="V1277" t="s">
        <v>5798</v>
      </c>
      <c r="W1277" t="s">
        <v>4958</v>
      </c>
      <c r="X1277" t="s">
        <v>5021</v>
      </c>
      <c r="Y1277" t="s">
        <v>4966</v>
      </c>
      <c r="Z1277" t="s">
        <v>5022</v>
      </c>
      <c r="AA1277" t="s">
        <v>4962</v>
      </c>
    </row>
    <row r="1278" spans="1:27" x14ac:dyDescent="0.25">
      <c r="A1278" t="s">
        <v>3999</v>
      </c>
      <c r="B1278" s="8">
        <v>45940</v>
      </c>
      <c r="C1278" t="s">
        <v>2143</v>
      </c>
      <c r="D1278" t="s">
        <v>812</v>
      </c>
      <c r="E1278" t="s">
        <v>639</v>
      </c>
      <c r="F1278" t="s">
        <v>1052</v>
      </c>
      <c r="G1278">
        <v>1</v>
      </c>
      <c r="H1278">
        <v>530.16</v>
      </c>
      <c r="I1278">
        <v>0</v>
      </c>
      <c r="J1278">
        <v>0</v>
      </c>
      <c r="K1278">
        <v>530.16</v>
      </c>
      <c r="L1278">
        <v>379.19</v>
      </c>
      <c r="M1278">
        <v>150.97</v>
      </c>
      <c r="N1278" t="s">
        <v>133</v>
      </c>
      <c r="O1278" t="s">
        <v>24</v>
      </c>
      <c r="P1278" t="s">
        <v>55</v>
      </c>
      <c r="Q1278" s="9">
        <v>0.63749999999999996</v>
      </c>
      <c r="R1278" t="s">
        <v>49</v>
      </c>
      <c r="S1278" t="s">
        <v>4770</v>
      </c>
      <c r="T1278" t="s">
        <v>4752</v>
      </c>
      <c r="U1278">
        <v>530.16</v>
      </c>
      <c r="V1278" t="s">
        <v>5776</v>
      </c>
      <c r="W1278" t="s">
        <v>4968</v>
      </c>
      <c r="X1278" t="s">
        <v>5939</v>
      </c>
      <c r="Y1278" t="s">
        <v>4960</v>
      </c>
      <c r="Z1278" t="s">
        <v>4986</v>
      </c>
      <c r="AA1278" t="s">
        <v>4962</v>
      </c>
    </row>
    <row r="1279" spans="1:27" x14ac:dyDescent="0.25">
      <c r="A1279" t="s">
        <v>245</v>
      </c>
      <c r="B1279" s="8">
        <v>45910</v>
      </c>
      <c r="C1279" t="s">
        <v>246</v>
      </c>
      <c r="D1279" t="s">
        <v>247</v>
      </c>
      <c r="E1279" t="s">
        <v>248</v>
      </c>
      <c r="F1279" t="s">
        <v>249</v>
      </c>
      <c r="G1279">
        <v>4</v>
      </c>
      <c r="H1279">
        <v>328.56</v>
      </c>
      <c r="I1279">
        <v>0</v>
      </c>
      <c r="J1279">
        <v>0</v>
      </c>
      <c r="K1279">
        <v>1314.24</v>
      </c>
      <c r="L1279">
        <v>1086.1199999999999</v>
      </c>
      <c r="M1279">
        <v>228.12</v>
      </c>
      <c r="N1279" t="s">
        <v>47</v>
      </c>
      <c r="O1279" t="s">
        <v>24</v>
      </c>
      <c r="P1279" t="s">
        <v>25</v>
      </c>
      <c r="Q1279" s="9">
        <v>0.50486111111111109</v>
      </c>
      <c r="R1279" t="s">
        <v>49</v>
      </c>
      <c r="S1279" t="s">
        <v>4897</v>
      </c>
      <c r="T1279" t="s">
        <v>4887</v>
      </c>
      <c r="U1279">
        <v>223.15</v>
      </c>
      <c r="V1279" t="s">
        <v>5183</v>
      </c>
      <c r="W1279" t="s">
        <v>4958</v>
      </c>
      <c r="X1279" t="s">
        <v>5316</v>
      </c>
      <c r="Y1279" t="s">
        <v>5011</v>
      </c>
      <c r="Z1279" t="s">
        <v>5317</v>
      </c>
      <c r="AA1279" t="s">
        <v>4962</v>
      </c>
    </row>
    <row r="1280" spans="1:27" x14ac:dyDescent="0.25">
      <c r="A1280" t="s">
        <v>989</v>
      </c>
      <c r="B1280" s="8">
        <v>45910</v>
      </c>
      <c r="C1280" t="s">
        <v>990</v>
      </c>
      <c r="D1280" t="s">
        <v>365</v>
      </c>
      <c r="E1280" t="s">
        <v>795</v>
      </c>
      <c r="F1280" t="s">
        <v>991</v>
      </c>
      <c r="G1280">
        <v>1</v>
      </c>
      <c r="H1280">
        <v>459.58</v>
      </c>
      <c r="I1280">
        <v>0</v>
      </c>
      <c r="J1280">
        <v>0</v>
      </c>
      <c r="K1280">
        <v>459.58</v>
      </c>
      <c r="L1280">
        <v>386.89</v>
      </c>
      <c r="M1280">
        <v>72.69</v>
      </c>
      <c r="N1280" t="s">
        <v>4971</v>
      </c>
      <c r="O1280" t="s">
        <v>24</v>
      </c>
      <c r="P1280" t="s">
        <v>25</v>
      </c>
      <c r="Q1280" s="9">
        <v>0.90972222222222221</v>
      </c>
      <c r="R1280" t="s">
        <v>49</v>
      </c>
      <c r="S1280" t="s">
        <v>4680</v>
      </c>
      <c r="T1280" t="s">
        <v>4672</v>
      </c>
      <c r="U1280">
        <v>459.58</v>
      </c>
      <c r="V1280" t="s">
        <v>5214</v>
      </c>
      <c r="W1280" t="s">
        <v>4964</v>
      </c>
      <c r="X1280" t="s">
        <v>5453</v>
      </c>
      <c r="Y1280" t="s">
        <v>5007</v>
      </c>
      <c r="Z1280" t="s">
        <v>5454</v>
      </c>
      <c r="AA1280" t="s">
        <v>4962</v>
      </c>
    </row>
    <row r="1281" spans="1:27" x14ac:dyDescent="0.25">
      <c r="A1281" t="s">
        <v>2129</v>
      </c>
      <c r="B1281" s="8">
        <v>45910</v>
      </c>
      <c r="C1281" t="s">
        <v>844</v>
      </c>
      <c r="D1281" t="s">
        <v>871</v>
      </c>
      <c r="E1281" t="s">
        <v>681</v>
      </c>
      <c r="F1281" t="s">
        <v>461</v>
      </c>
      <c r="G1281">
        <v>1</v>
      </c>
      <c r="H1281">
        <v>214.04</v>
      </c>
      <c r="I1281">
        <v>5</v>
      </c>
      <c r="J1281">
        <v>10.7</v>
      </c>
      <c r="K1281">
        <v>203.34</v>
      </c>
      <c r="L1281">
        <v>158.06</v>
      </c>
      <c r="M1281">
        <v>45.28</v>
      </c>
      <c r="N1281" t="s">
        <v>23</v>
      </c>
      <c r="O1281" t="s">
        <v>24</v>
      </c>
      <c r="P1281" t="s">
        <v>25</v>
      </c>
      <c r="Q1281" s="9">
        <v>0.85555555555555551</v>
      </c>
      <c r="R1281" t="s">
        <v>49</v>
      </c>
      <c r="S1281" t="s">
        <v>4947</v>
      </c>
      <c r="T1281" t="s">
        <v>4930</v>
      </c>
      <c r="U1281">
        <v>214.04</v>
      </c>
      <c r="V1281" t="s">
        <v>5741</v>
      </c>
      <c r="W1281" t="s">
        <v>4968</v>
      </c>
      <c r="X1281" t="s">
        <v>5404</v>
      </c>
      <c r="Y1281" t="s">
        <v>4970</v>
      </c>
      <c r="Z1281" t="s">
        <v>5380</v>
      </c>
      <c r="AA1281" t="s">
        <v>5060</v>
      </c>
    </row>
    <row r="1282" spans="1:27" x14ac:dyDescent="0.25">
      <c r="A1282" t="s">
        <v>2304</v>
      </c>
      <c r="B1282" s="8">
        <v>45910</v>
      </c>
      <c r="C1282" t="s">
        <v>2305</v>
      </c>
      <c r="D1282" t="s">
        <v>426</v>
      </c>
      <c r="E1282" t="s">
        <v>1109</v>
      </c>
      <c r="F1282" t="s">
        <v>1110</v>
      </c>
      <c r="G1282">
        <v>3</v>
      </c>
      <c r="H1282">
        <v>290.45</v>
      </c>
      <c r="I1282">
        <v>0</v>
      </c>
      <c r="J1282">
        <v>0</v>
      </c>
      <c r="K1282">
        <v>871.35</v>
      </c>
      <c r="L1282">
        <v>713.67</v>
      </c>
      <c r="M1282">
        <v>157.68</v>
      </c>
      <c r="N1282" t="s">
        <v>68</v>
      </c>
      <c r="O1282" t="s">
        <v>24</v>
      </c>
      <c r="P1282" t="s">
        <v>55</v>
      </c>
      <c r="Q1282" s="9">
        <v>0.54236111111111107</v>
      </c>
      <c r="R1282" t="s">
        <v>49</v>
      </c>
      <c r="S1282" t="s">
        <v>4856</v>
      </c>
      <c r="T1282" t="s">
        <v>4847</v>
      </c>
      <c r="U1282">
        <v>290.45</v>
      </c>
      <c r="V1282" t="s">
        <v>5850</v>
      </c>
      <c r="W1282" t="s">
        <v>4968</v>
      </c>
      <c r="X1282" t="s">
        <v>5104</v>
      </c>
      <c r="Y1282" t="s">
        <v>4970</v>
      </c>
      <c r="Z1282" t="s">
        <v>5105</v>
      </c>
      <c r="AA1282" t="s">
        <v>4962</v>
      </c>
    </row>
    <row r="1283" spans="1:27" x14ac:dyDescent="0.25">
      <c r="A1283" t="s">
        <v>2497</v>
      </c>
      <c r="B1283" s="8">
        <v>45910</v>
      </c>
      <c r="C1283" t="s">
        <v>820</v>
      </c>
      <c r="D1283" t="s">
        <v>1382</v>
      </c>
      <c r="E1283" t="s">
        <v>438</v>
      </c>
      <c r="F1283" t="s">
        <v>495</v>
      </c>
      <c r="G1283">
        <v>1</v>
      </c>
      <c r="H1283">
        <v>317.99</v>
      </c>
      <c r="I1283">
        <v>10</v>
      </c>
      <c r="J1283">
        <v>31.8</v>
      </c>
      <c r="K1283">
        <v>286.19</v>
      </c>
      <c r="L1283">
        <v>235.05</v>
      </c>
      <c r="M1283">
        <v>51.14</v>
      </c>
      <c r="N1283" t="s">
        <v>23</v>
      </c>
      <c r="O1283" t="s">
        <v>24</v>
      </c>
      <c r="P1283" t="s">
        <v>33</v>
      </c>
      <c r="Q1283" s="9">
        <v>0.83125000000000004</v>
      </c>
      <c r="R1283" t="s">
        <v>49</v>
      </c>
      <c r="S1283" t="s">
        <v>4774</v>
      </c>
      <c r="T1283" t="s">
        <v>4752</v>
      </c>
      <c r="U1283">
        <v>317.99</v>
      </c>
      <c r="V1283" t="s">
        <v>5855</v>
      </c>
      <c r="W1283" t="s">
        <v>4964</v>
      </c>
      <c r="X1283" t="s">
        <v>5253</v>
      </c>
      <c r="Y1283" t="s">
        <v>4960</v>
      </c>
      <c r="Z1283" t="s">
        <v>4961</v>
      </c>
      <c r="AA1283" t="s">
        <v>4962</v>
      </c>
    </row>
    <row r="1284" spans="1:27" x14ac:dyDescent="0.25">
      <c r="A1284" t="s">
        <v>2820</v>
      </c>
      <c r="B1284" s="8">
        <v>45910</v>
      </c>
      <c r="C1284" t="s">
        <v>1326</v>
      </c>
      <c r="D1284" t="s">
        <v>426</v>
      </c>
      <c r="E1284" t="s">
        <v>623</v>
      </c>
      <c r="F1284" t="s">
        <v>624</v>
      </c>
      <c r="G1284">
        <v>1</v>
      </c>
      <c r="H1284">
        <v>290.45</v>
      </c>
      <c r="I1284">
        <v>20</v>
      </c>
      <c r="J1284">
        <v>58.09</v>
      </c>
      <c r="K1284">
        <v>232.36</v>
      </c>
      <c r="L1284">
        <v>237.89</v>
      </c>
      <c r="M1284">
        <v>-5.53</v>
      </c>
      <c r="N1284" t="s">
        <v>4971</v>
      </c>
      <c r="O1284" t="s">
        <v>24</v>
      </c>
      <c r="P1284" t="s">
        <v>25</v>
      </c>
      <c r="Q1284" s="9">
        <v>0.77430555555555558</v>
      </c>
      <c r="R1284" t="s">
        <v>49</v>
      </c>
      <c r="S1284" t="s">
        <v>4856</v>
      </c>
      <c r="T1284" t="s">
        <v>4847</v>
      </c>
      <c r="U1284">
        <v>290.45</v>
      </c>
      <c r="V1284" t="s">
        <v>5716</v>
      </c>
      <c r="W1284" t="s">
        <v>4964</v>
      </c>
      <c r="X1284" t="s">
        <v>5324</v>
      </c>
      <c r="Y1284" t="s">
        <v>5007</v>
      </c>
      <c r="Z1284" t="s">
        <v>5196</v>
      </c>
      <c r="AA1284" t="s">
        <v>4962</v>
      </c>
    </row>
    <row r="1285" spans="1:27" x14ac:dyDescent="0.25">
      <c r="A1285" t="s">
        <v>3304</v>
      </c>
      <c r="B1285" s="8">
        <v>45910</v>
      </c>
      <c r="C1285" t="s">
        <v>2445</v>
      </c>
      <c r="D1285" t="s">
        <v>320</v>
      </c>
      <c r="E1285" t="s">
        <v>617</v>
      </c>
      <c r="F1285" t="s">
        <v>618</v>
      </c>
      <c r="G1285">
        <v>4</v>
      </c>
      <c r="H1285">
        <v>67.37</v>
      </c>
      <c r="I1285">
        <v>5</v>
      </c>
      <c r="J1285">
        <v>13.47</v>
      </c>
      <c r="K1285">
        <v>256.01</v>
      </c>
      <c r="L1285">
        <v>201.72</v>
      </c>
      <c r="M1285">
        <v>54.29</v>
      </c>
      <c r="N1285" t="s">
        <v>4971</v>
      </c>
      <c r="O1285" t="s">
        <v>24</v>
      </c>
      <c r="P1285" t="s">
        <v>25</v>
      </c>
      <c r="Q1285" s="9">
        <v>0.47499999999999998</v>
      </c>
      <c r="R1285" t="s">
        <v>49</v>
      </c>
      <c r="S1285" t="s">
        <v>4944</v>
      </c>
      <c r="T1285" t="s">
        <v>4930</v>
      </c>
      <c r="U1285">
        <v>67.37</v>
      </c>
      <c r="V1285" t="s">
        <v>5940</v>
      </c>
      <c r="W1285" t="s">
        <v>4964</v>
      </c>
      <c r="X1285" t="s">
        <v>5010</v>
      </c>
      <c r="Y1285" t="s">
        <v>5011</v>
      </c>
      <c r="Z1285" t="s">
        <v>5012</v>
      </c>
      <c r="AA1285" t="s">
        <v>4962</v>
      </c>
    </row>
    <row r="1286" spans="1:27" x14ac:dyDescent="0.25">
      <c r="A1286" t="s">
        <v>3654</v>
      </c>
      <c r="B1286" s="8">
        <v>45910</v>
      </c>
      <c r="C1286" t="s">
        <v>2837</v>
      </c>
      <c r="D1286" t="s">
        <v>581</v>
      </c>
      <c r="E1286" t="s">
        <v>2645</v>
      </c>
      <c r="F1286" t="s">
        <v>3655</v>
      </c>
      <c r="G1286">
        <v>1</v>
      </c>
      <c r="H1286">
        <v>139.21</v>
      </c>
      <c r="I1286">
        <v>0</v>
      </c>
      <c r="J1286">
        <v>0</v>
      </c>
      <c r="K1286">
        <v>139.21</v>
      </c>
      <c r="L1286">
        <v>106.99</v>
      </c>
      <c r="M1286">
        <v>32.22</v>
      </c>
      <c r="N1286" t="s">
        <v>4971</v>
      </c>
      <c r="O1286" t="s">
        <v>24</v>
      </c>
      <c r="P1286" t="s">
        <v>25</v>
      </c>
      <c r="Q1286" s="9">
        <v>0.40069444444444446</v>
      </c>
      <c r="R1286" t="s">
        <v>49</v>
      </c>
      <c r="S1286" t="s">
        <v>4710</v>
      </c>
      <c r="T1286" t="s">
        <v>4703</v>
      </c>
      <c r="U1286">
        <v>139.21</v>
      </c>
      <c r="V1286" t="s">
        <v>5935</v>
      </c>
      <c r="W1286" t="s">
        <v>4968</v>
      </c>
      <c r="X1286" t="s">
        <v>5569</v>
      </c>
      <c r="Y1286" t="s">
        <v>4966</v>
      </c>
      <c r="Z1286" t="s">
        <v>5400</v>
      </c>
      <c r="AA1286" t="s">
        <v>5163</v>
      </c>
    </row>
    <row r="1287" spans="1:27" x14ac:dyDescent="0.25">
      <c r="A1287" t="s">
        <v>3876</v>
      </c>
      <c r="B1287" s="8">
        <v>45910</v>
      </c>
      <c r="C1287" t="s">
        <v>1943</v>
      </c>
      <c r="D1287" t="s">
        <v>371</v>
      </c>
      <c r="E1287" t="s">
        <v>808</v>
      </c>
      <c r="F1287" t="s">
        <v>1718</v>
      </c>
      <c r="G1287">
        <v>4</v>
      </c>
      <c r="H1287">
        <v>380.12</v>
      </c>
      <c r="I1287">
        <v>20</v>
      </c>
      <c r="J1287">
        <v>304.10000000000002</v>
      </c>
      <c r="K1287">
        <v>1216.3800000000001</v>
      </c>
      <c r="L1287">
        <v>1239.92</v>
      </c>
      <c r="M1287">
        <v>-23.54</v>
      </c>
      <c r="N1287" t="s">
        <v>40</v>
      </c>
      <c r="O1287" t="s">
        <v>24</v>
      </c>
      <c r="P1287" t="s">
        <v>55</v>
      </c>
      <c r="Q1287" s="9">
        <v>0.86041666666666672</v>
      </c>
      <c r="R1287" t="s">
        <v>49</v>
      </c>
      <c r="S1287" t="s">
        <v>4714</v>
      </c>
      <c r="T1287" t="s">
        <v>4703</v>
      </c>
      <c r="U1287">
        <v>380.12</v>
      </c>
      <c r="V1287" t="s">
        <v>4993</v>
      </c>
      <c r="W1287" t="s">
        <v>4968</v>
      </c>
      <c r="X1287" t="s">
        <v>5899</v>
      </c>
      <c r="Y1287" t="s">
        <v>4966</v>
      </c>
      <c r="Z1287" t="s">
        <v>5703</v>
      </c>
      <c r="AA1287" t="s">
        <v>4962</v>
      </c>
    </row>
    <row r="1288" spans="1:27" x14ac:dyDescent="0.25">
      <c r="A1288" t="s">
        <v>3877</v>
      </c>
      <c r="B1288" s="8">
        <v>45910</v>
      </c>
      <c r="C1288" t="s">
        <v>1583</v>
      </c>
      <c r="D1288" t="s">
        <v>2135</v>
      </c>
      <c r="E1288" t="s">
        <v>1347</v>
      </c>
      <c r="F1288" t="s">
        <v>1313</v>
      </c>
      <c r="G1288">
        <v>3</v>
      </c>
      <c r="H1288">
        <v>68.95</v>
      </c>
      <c r="I1288">
        <v>0</v>
      </c>
      <c r="J1288">
        <v>0</v>
      </c>
      <c r="K1288">
        <v>206.85</v>
      </c>
      <c r="L1288">
        <v>173.67</v>
      </c>
      <c r="M1288">
        <v>33.18</v>
      </c>
      <c r="N1288" t="s">
        <v>133</v>
      </c>
      <c r="O1288" t="s">
        <v>24</v>
      </c>
      <c r="P1288" t="s">
        <v>25</v>
      </c>
      <c r="Q1288" s="9">
        <v>0.625</v>
      </c>
      <c r="R1288" t="s">
        <v>49</v>
      </c>
      <c r="S1288" t="s">
        <v>4748</v>
      </c>
      <c r="T1288" t="s">
        <v>4729</v>
      </c>
      <c r="U1288">
        <v>68.95</v>
      </c>
      <c r="V1288" t="s">
        <v>5113</v>
      </c>
      <c r="W1288" t="s">
        <v>4968</v>
      </c>
      <c r="X1288" t="s">
        <v>4976</v>
      </c>
      <c r="Y1288" t="s">
        <v>4977</v>
      </c>
      <c r="Z1288" t="s">
        <v>5089</v>
      </c>
      <c r="AA1288" t="s">
        <v>4962</v>
      </c>
    </row>
    <row r="1289" spans="1:27" x14ac:dyDescent="0.25">
      <c r="A1289" t="s">
        <v>3941</v>
      </c>
      <c r="B1289" s="8">
        <v>45910</v>
      </c>
      <c r="C1289" t="s">
        <v>2103</v>
      </c>
      <c r="D1289" t="s">
        <v>124</v>
      </c>
      <c r="E1289" t="s">
        <v>1109</v>
      </c>
      <c r="F1289" t="s">
        <v>1589</v>
      </c>
      <c r="G1289">
        <v>5</v>
      </c>
      <c r="H1289">
        <v>448.67</v>
      </c>
      <c r="I1289">
        <v>15</v>
      </c>
      <c r="J1289">
        <v>336.5</v>
      </c>
      <c r="K1289">
        <v>1906.85</v>
      </c>
      <c r="L1289">
        <v>1596.85</v>
      </c>
      <c r="M1289">
        <v>310</v>
      </c>
      <c r="N1289" t="s">
        <v>40</v>
      </c>
      <c r="O1289" t="s">
        <v>24</v>
      </c>
      <c r="P1289" t="s">
        <v>25</v>
      </c>
      <c r="Q1289" s="9">
        <v>0.40902777777777777</v>
      </c>
      <c r="R1289" t="s">
        <v>49</v>
      </c>
      <c r="S1289" t="s">
        <v>4697</v>
      </c>
      <c r="T1289" t="s">
        <v>4672</v>
      </c>
      <c r="U1289">
        <v>397.22</v>
      </c>
      <c r="V1289" t="s">
        <v>5064</v>
      </c>
      <c r="W1289" t="s">
        <v>4958</v>
      </c>
      <c r="X1289" t="s">
        <v>5093</v>
      </c>
      <c r="Y1289" t="s">
        <v>5011</v>
      </c>
      <c r="Z1289" t="s">
        <v>5105</v>
      </c>
      <c r="AA1289" t="s">
        <v>4962</v>
      </c>
    </row>
    <row r="1290" spans="1:27" x14ac:dyDescent="0.25">
      <c r="A1290" t="s">
        <v>4002</v>
      </c>
      <c r="B1290" s="8">
        <v>45910</v>
      </c>
      <c r="C1290" t="s">
        <v>1696</v>
      </c>
      <c r="D1290" t="s">
        <v>1010</v>
      </c>
      <c r="E1290" t="s">
        <v>671</v>
      </c>
      <c r="F1290" t="s">
        <v>756</v>
      </c>
      <c r="G1290">
        <v>2</v>
      </c>
      <c r="H1290">
        <v>261.55</v>
      </c>
      <c r="I1290">
        <v>0</v>
      </c>
      <c r="J1290">
        <v>0</v>
      </c>
      <c r="K1290">
        <v>523.1</v>
      </c>
      <c r="L1290">
        <v>430.06</v>
      </c>
      <c r="M1290">
        <v>93.04</v>
      </c>
      <c r="N1290" t="s">
        <v>4971</v>
      </c>
      <c r="O1290" t="s">
        <v>24</v>
      </c>
      <c r="P1290" t="s">
        <v>25</v>
      </c>
      <c r="Q1290" s="9">
        <v>0.58263888888888893</v>
      </c>
      <c r="R1290" t="s">
        <v>49</v>
      </c>
      <c r="S1290" t="s">
        <v>4821</v>
      </c>
      <c r="T1290" t="s">
        <v>4805</v>
      </c>
      <c r="U1290">
        <v>261.55</v>
      </c>
      <c r="V1290" t="s">
        <v>5873</v>
      </c>
      <c r="W1290" t="s">
        <v>4964</v>
      </c>
      <c r="X1290" t="s">
        <v>5794</v>
      </c>
      <c r="Y1290" t="s">
        <v>4960</v>
      </c>
      <c r="Z1290" t="s">
        <v>5529</v>
      </c>
      <c r="AA1290" t="s">
        <v>5060</v>
      </c>
    </row>
    <row r="1291" spans="1:27" x14ac:dyDescent="0.25">
      <c r="A1291" t="s">
        <v>4260</v>
      </c>
      <c r="B1291" s="8">
        <v>45910</v>
      </c>
      <c r="C1291" t="s">
        <v>1197</v>
      </c>
      <c r="D1291" t="s">
        <v>2605</v>
      </c>
      <c r="E1291" t="s">
        <v>584</v>
      </c>
      <c r="F1291" t="s">
        <v>585</v>
      </c>
      <c r="G1291">
        <v>6</v>
      </c>
      <c r="H1291">
        <v>270.91000000000003</v>
      </c>
      <c r="I1291">
        <v>0</v>
      </c>
      <c r="J1291">
        <v>0</v>
      </c>
      <c r="K1291">
        <v>1625.46</v>
      </c>
      <c r="L1291">
        <v>1379.16</v>
      </c>
      <c r="M1291">
        <v>246.3</v>
      </c>
      <c r="N1291" t="s">
        <v>40</v>
      </c>
      <c r="O1291" t="s">
        <v>24</v>
      </c>
      <c r="P1291" t="s">
        <v>33</v>
      </c>
      <c r="Q1291" s="9">
        <v>0.56805555555555554</v>
      </c>
      <c r="R1291" t="s">
        <v>49</v>
      </c>
      <c r="S1291" t="s">
        <v>4728</v>
      </c>
      <c r="T1291" t="s">
        <v>4729</v>
      </c>
      <c r="U1291">
        <v>254.99</v>
      </c>
      <c r="V1291" t="s">
        <v>5224</v>
      </c>
      <c r="W1291" t="s">
        <v>4958</v>
      </c>
      <c r="X1291" t="s">
        <v>5752</v>
      </c>
      <c r="Y1291" t="s">
        <v>5007</v>
      </c>
      <c r="Z1291" t="s">
        <v>5226</v>
      </c>
      <c r="AA1291" t="s">
        <v>5060</v>
      </c>
    </row>
    <row r="1292" spans="1:27" x14ac:dyDescent="0.25">
      <c r="A1292" t="s">
        <v>768</v>
      </c>
      <c r="B1292" s="8">
        <v>45879</v>
      </c>
      <c r="C1292" t="s">
        <v>208</v>
      </c>
      <c r="D1292" t="s">
        <v>365</v>
      </c>
      <c r="E1292" t="s">
        <v>715</v>
      </c>
      <c r="F1292" t="s">
        <v>716</v>
      </c>
      <c r="G1292">
        <v>4</v>
      </c>
      <c r="H1292">
        <v>475.32</v>
      </c>
      <c r="I1292">
        <v>15</v>
      </c>
      <c r="J1292">
        <v>285.19</v>
      </c>
      <c r="K1292">
        <v>1616.09</v>
      </c>
      <c r="L1292">
        <v>1547.56</v>
      </c>
      <c r="M1292">
        <v>68.53</v>
      </c>
      <c r="N1292" t="s">
        <v>4971</v>
      </c>
      <c r="O1292" t="s">
        <v>24</v>
      </c>
      <c r="P1292" t="s">
        <v>33</v>
      </c>
      <c r="Q1292" s="9">
        <v>0.56597222222222221</v>
      </c>
      <c r="R1292" t="s">
        <v>49</v>
      </c>
      <c r="S1292" t="s">
        <v>4680</v>
      </c>
      <c r="T1292" t="s">
        <v>4672</v>
      </c>
      <c r="U1292">
        <v>459.58</v>
      </c>
      <c r="V1292" t="s">
        <v>5605</v>
      </c>
      <c r="W1292" t="s">
        <v>4958</v>
      </c>
      <c r="X1292" t="s">
        <v>5437</v>
      </c>
      <c r="Y1292" t="s">
        <v>4960</v>
      </c>
      <c r="Z1292" t="s">
        <v>5438</v>
      </c>
      <c r="AA1292" t="s">
        <v>4992</v>
      </c>
    </row>
    <row r="1293" spans="1:27" x14ac:dyDescent="0.25">
      <c r="A1293" t="s">
        <v>1506</v>
      </c>
      <c r="B1293" s="8">
        <v>45879</v>
      </c>
      <c r="C1293" t="s">
        <v>876</v>
      </c>
      <c r="D1293" t="s">
        <v>237</v>
      </c>
      <c r="E1293" t="s">
        <v>835</v>
      </c>
      <c r="F1293" t="s">
        <v>705</v>
      </c>
      <c r="G1293">
        <v>6</v>
      </c>
      <c r="H1293">
        <v>580.6</v>
      </c>
      <c r="I1293">
        <v>0</v>
      </c>
      <c r="J1293">
        <v>0</v>
      </c>
      <c r="K1293">
        <v>3483.6</v>
      </c>
      <c r="L1293">
        <v>2018.4</v>
      </c>
      <c r="M1293">
        <v>1465.2</v>
      </c>
      <c r="N1293" t="s">
        <v>68</v>
      </c>
      <c r="O1293" t="s">
        <v>24</v>
      </c>
      <c r="P1293" t="s">
        <v>33</v>
      </c>
      <c r="Q1293" s="9">
        <v>0.62708333333333333</v>
      </c>
      <c r="R1293" t="s">
        <v>49</v>
      </c>
      <c r="S1293" t="s">
        <v>4670</v>
      </c>
      <c r="T1293" t="s">
        <v>4636</v>
      </c>
      <c r="U1293">
        <v>541.35</v>
      </c>
      <c r="V1293" t="s">
        <v>5745</v>
      </c>
      <c r="W1293" t="s">
        <v>4958</v>
      </c>
      <c r="X1293" t="s">
        <v>5388</v>
      </c>
      <c r="Y1293" t="s">
        <v>4966</v>
      </c>
      <c r="Z1293" t="s">
        <v>5567</v>
      </c>
      <c r="AA1293" t="s">
        <v>5060</v>
      </c>
    </row>
    <row r="1294" spans="1:27" x14ac:dyDescent="0.25">
      <c r="A1294" t="s">
        <v>1819</v>
      </c>
      <c r="B1294" s="8">
        <v>45879</v>
      </c>
      <c r="C1294" t="s">
        <v>404</v>
      </c>
      <c r="D1294" t="s">
        <v>503</v>
      </c>
      <c r="E1294" t="s">
        <v>1820</v>
      </c>
      <c r="F1294" t="s">
        <v>1290</v>
      </c>
      <c r="G1294">
        <v>3</v>
      </c>
      <c r="H1294">
        <v>503.36</v>
      </c>
      <c r="I1294">
        <v>20</v>
      </c>
      <c r="J1294">
        <v>302.02</v>
      </c>
      <c r="K1294">
        <v>1208.06</v>
      </c>
      <c r="L1294">
        <v>1169.4000000000001</v>
      </c>
      <c r="M1294">
        <v>38.659999999999997</v>
      </c>
      <c r="N1294" t="s">
        <v>68</v>
      </c>
      <c r="O1294" t="s">
        <v>24</v>
      </c>
      <c r="P1294" t="s">
        <v>33</v>
      </c>
      <c r="Q1294" s="9">
        <v>0.49791666666666667</v>
      </c>
      <c r="R1294" t="s">
        <v>49</v>
      </c>
      <c r="S1294" t="s">
        <v>4727</v>
      </c>
      <c r="T1294" t="s">
        <v>4703</v>
      </c>
      <c r="U1294">
        <v>503.36</v>
      </c>
      <c r="V1294" t="s">
        <v>5151</v>
      </c>
      <c r="W1294" t="s">
        <v>4964</v>
      </c>
      <c r="X1294" t="s">
        <v>5346</v>
      </c>
      <c r="Y1294" t="s">
        <v>4960</v>
      </c>
      <c r="Z1294" t="s">
        <v>5347</v>
      </c>
      <c r="AA1294" t="s">
        <v>4992</v>
      </c>
    </row>
    <row r="1295" spans="1:27" x14ac:dyDescent="0.25">
      <c r="A1295" t="s">
        <v>2127</v>
      </c>
      <c r="B1295" s="8">
        <v>45879</v>
      </c>
      <c r="C1295" t="s">
        <v>2128</v>
      </c>
      <c r="D1295" t="s">
        <v>264</v>
      </c>
      <c r="E1295" t="s">
        <v>438</v>
      </c>
      <c r="F1295" t="s">
        <v>91</v>
      </c>
      <c r="G1295">
        <v>4</v>
      </c>
      <c r="H1295">
        <v>429.38</v>
      </c>
      <c r="I1295">
        <v>10</v>
      </c>
      <c r="J1295">
        <v>171.75</v>
      </c>
      <c r="K1295">
        <v>1545.77</v>
      </c>
      <c r="L1295">
        <v>1143.5999999999999</v>
      </c>
      <c r="M1295">
        <v>402.17</v>
      </c>
      <c r="N1295" t="s">
        <v>4971</v>
      </c>
      <c r="O1295" t="s">
        <v>24</v>
      </c>
      <c r="P1295" t="s">
        <v>25</v>
      </c>
      <c r="Q1295" s="9">
        <v>0.53819444444444442</v>
      </c>
      <c r="R1295" t="s">
        <v>49</v>
      </c>
      <c r="S1295" t="s">
        <v>4702</v>
      </c>
      <c r="T1295" t="s">
        <v>4703</v>
      </c>
      <c r="U1295">
        <v>383.51</v>
      </c>
      <c r="V1295" t="s">
        <v>5665</v>
      </c>
      <c r="W1295" t="s">
        <v>4958</v>
      </c>
      <c r="X1295" t="s">
        <v>5467</v>
      </c>
      <c r="Y1295" t="s">
        <v>4966</v>
      </c>
      <c r="Z1295" t="s">
        <v>4961</v>
      </c>
      <c r="AA1295" t="s">
        <v>4962</v>
      </c>
    </row>
    <row r="1296" spans="1:27" x14ac:dyDescent="0.25">
      <c r="A1296" t="s">
        <v>2219</v>
      </c>
      <c r="B1296" s="8">
        <v>45879</v>
      </c>
      <c r="C1296" t="s">
        <v>527</v>
      </c>
      <c r="D1296" t="s">
        <v>1096</v>
      </c>
      <c r="E1296" t="s">
        <v>303</v>
      </c>
      <c r="F1296" t="s">
        <v>210</v>
      </c>
      <c r="G1296">
        <v>2</v>
      </c>
      <c r="H1296">
        <v>405.1</v>
      </c>
      <c r="I1296">
        <v>0</v>
      </c>
      <c r="J1296">
        <v>0</v>
      </c>
      <c r="K1296">
        <v>810.2</v>
      </c>
      <c r="L1296">
        <v>696.82</v>
      </c>
      <c r="M1296">
        <v>113.38</v>
      </c>
      <c r="N1296" t="s">
        <v>40</v>
      </c>
      <c r="O1296" t="s">
        <v>24</v>
      </c>
      <c r="P1296" t="s">
        <v>25</v>
      </c>
      <c r="Q1296" s="9">
        <v>0.81458333333333333</v>
      </c>
      <c r="R1296" t="s">
        <v>49</v>
      </c>
      <c r="S1296" t="s">
        <v>4869</v>
      </c>
      <c r="T1296" t="s">
        <v>4864</v>
      </c>
      <c r="U1296">
        <v>405.1</v>
      </c>
      <c r="V1296" t="s">
        <v>5656</v>
      </c>
      <c r="W1296" t="s">
        <v>4968</v>
      </c>
      <c r="X1296" t="s">
        <v>4973</v>
      </c>
      <c r="Y1296" t="s">
        <v>4960</v>
      </c>
      <c r="Z1296" t="s">
        <v>5351</v>
      </c>
      <c r="AA1296" t="s">
        <v>4962</v>
      </c>
    </row>
    <row r="1297" spans="1:27" x14ac:dyDescent="0.25">
      <c r="A1297" t="s">
        <v>2404</v>
      </c>
      <c r="B1297" s="8">
        <v>45879</v>
      </c>
      <c r="C1297" t="s">
        <v>2405</v>
      </c>
      <c r="D1297" t="s">
        <v>414</v>
      </c>
      <c r="E1297" t="s">
        <v>504</v>
      </c>
      <c r="F1297" t="s">
        <v>1635</v>
      </c>
      <c r="G1297">
        <v>2</v>
      </c>
      <c r="H1297">
        <v>96.72</v>
      </c>
      <c r="I1297">
        <v>5</v>
      </c>
      <c r="J1297">
        <v>9.67</v>
      </c>
      <c r="K1297">
        <v>183.77</v>
      </c>
      <c r="L1297">
        <v>159.63999999999999</v>
      </c>
      <c r="M1297">
        <v>24.13</v>
      </c>
      <c r="N1297" t="s">
        <v>68</v>
      </c>
      <c r="O1297" t="s">
        <v>24</v>
      </c>
      <c r="P1297" t="s">
        <v>25</v>
      </c>
      <c r="Q1297" s="9">
        <v>0.70694444444444449</v>
      </c>
      <c r="R1297" t="s">
        <v>49</v>
      </c>
      <c r="S1297" t="s">
        <v>4846</v>
      </c>
      <c r="T1297" t="s">
        <v>4847</v>
      </c>
      <c r="U1297">
        <v>96.72</v>
      </c>
      <c r="V1297" t="s">
        <v>5887</v>
      </c>
      <c r="W1297" t="s">
        <v>4964</v>
      </c>
      <c r="X1297" t="s">
        <v>5390</v>
      </c>
      <c r="Y1297" t="s">
        <v>4966</v>
      </c>
      <c r="Z1297" t="s">
        <v>5349</v>
      </c>
      <c r="AA1297" t="s">
        <v>5060</v>
      </c>
    </row>
    <row r="1298" spans="1:27" x14ac:dyDescent="0.25">
      <c r="A1298" t="s">
        <v>2729</v>
      </c>
      <c r="B1298" s="8">
        <v>45879</v>
      </c>
      <c r="C1298" t="s">
        <v>1775</v>
      </c>
      <c r="D1298" t="s">
        <v>186</v>
      </c>
      <c r="E1298" t="s">
        <v>366</v>
      </c>
      <c r="F1298" t="s">
        <v>1137</v>
      </c>
      <c r="G1298">
        <v>7</v>
      </c>
      <c r="H1298">
        <v>225.96</v>
      </c>
      <c r="I1298">
        <v>0</v>
      </c>
      <c r="J1298">
        <v>0</v>
      </c>
      <c r="K1298">
        <v>1581.72</v>
      </c>
      <c r="L1298">
        <v>1239.21</v>
      </c>
      <c r="M1298">
        <v>342.51</v>
      </c>
      <c r="N1298" t="s">
        <v>4971</v>
      </c>
      <c r="O1298" t="s">
        <v>24</v>
      </c>
      <c r="P1298" t="s">
        <v>55</v>
      </c>
      <c r="Q1298" s="9">
        <v>0.44027777777777777</v>
      </c>
      <c r="R1298" t="s">
        <v>49</v>
      </c>
      <c r="S1298" t="s">
        <v>4724</v>
      </c>
      <c r="T1298" t="s">
        <v>4703</v>
      </c>
      <c r="U1298">
        <v>217.42</v>
      </c>
      <c r="V1298" t="s">
        <v>5144</v>
      </c>
      <c r="W1298" t="s">
        <v>4958</v>
      </c>
      <c r="X1298" t="s">
        <v>5421</v>
      </c>
      <c r="Y1298" t="s">
        <v>4970</v>
      </c>
      <c r="Z1298" t="s">
        <v>5334</v>
      </c>
      <c r="AA1298" t="s">
        <v>4962</v>
      </c>
    </row>
    <row r="1299" spans="1:27" x14ac:dyDescent="0.25">
      <c r="A1299" t="s">
        <v>2774</v>
      </c>
      <c r="B1299" s="8">
        <v>45879</v>
      </c>
      <c r="C1299" t="s">
        <v>1228</v>
      </c>
      <c r="D1299" t="s">
        <v>371</v>
      </c>
      <c r="E1299" t="s">
        <v>1621</v>
      </c>
      <c r="F1299" t="s">
        <v>1622</v>
      </c>
      <c r="G1299">
        <v>4</v>
      </c>
      <c r="H1299">
        <v>428.27</v>
      </c>
      <c r="I1299">
        <v>15</v>
      </c>
      <c r="J1299">
        <v>256.95999999999998</v>
      </c>
      <c r="K1299">
        <v>1456.12</v>
      </c>
      <c r="L1299">
        <v>1239.92</v>
      </c>
      <c r="M1299">
        <v>216.2</v>
      </c>
      <c r="N1299" t="s">
        <v>133</v>
      </c>
      <c r="O1299" t="s">
        <v>24</v>
      </c>
      <c r="P1299" t="s">
        <v>25</v>
      </c>
      <c r="Q1299" s="9">
        <v>0.8666666666666667</v>
      </c>
      <c r="R1299" t="s">
        <v>49</v>
      </c>
      <c r="S1299" t="s">
        <v>4714</v>
      </c>
      <c r="T1299" t="s">
        <v>4703</v>
      </c>
      <c r="U1299">
        <v>380.12</v>
      </c>
      <c r="V1299" t="s">
        <v>5062</v>
      </c>
      <c r="W1299" t="s">
        <v>4958</v>
      </c>
      <c r="X1299" t="s">
        <v>5048</v>
      </c>
      <c r="Y1299" t="s">
        <v>5011</v>
      </c>
      <c r="Z1299" t="s">
        <v>5138</v>
      </c>
      <c r="AA1299" t="s">
        <v>4962</v>
      </c>
    </row>
    <row r="1300" spans="1:27" x14ac:dyDescent="0.25">
      <c r="A1300" t="s">
        <v>3448</v>
      </c>
      <c r="B1300" s="8">
        <v>45879</v>
      </c>
      <c r="C1300" t="s">
        <v>1990</v>
      </c>
      <c r="D1300" t="s">
        <v>886</v>
      </c>
      <c r="E1300" t="s">
        <v>681</v>
      </c>
      <c r="F1300" t="s">
        <v>239</v>
      </c>
      <c r="G1300">
        <v>4</v>
      </c>
      <c r="H1300">
        <v>232.92</v>
      </c>
      <c r="I1300">
        <v>15</v>
      </c>
      <c r="J1300">
        <v>139.75</v>
      </c>
      <c r="K1300">
        <v>791.93</v>
      </c>
      <c r="L1300">
        <v>769.64</v>
      </c>
      <c r="M1300">
        <v>22.29</v>
      </c>
      <c r="N1300" t="s">
        <v>23</v>
      </c>
      <c r="O1300" t="s">
        <v>24</v>
      </c>
      <c r="P1300" t="s">
        <v>25</v>
      </c>
      <c r="Q1300" s="9">
        <v>0.44444444444444442</v>
      </c>
      <c r="R1300" t="s">
        <v>49</v>
      </c>
      <c r="S1300" t="s">
        <v>4827</v>
      </c>
      <c r="T1300" t="s">
        <v>4828</v>
      </c>
      <c r="U1300">
        <v>232.92</v>
      </c>
      <c r="V1300" t="s">
        <v>5434</v>
      </c>
      <c r="W1300" t="s">
        <v>4964</v>
      </c>
      <c r="X1300" t="s">
        <v>5015</v>
      </c>
      <c r="Y1300" t="s">
        <v>4966</v>
      </c>
      <c r="Z1300" t="s">
        <v>5380</v>
      </c>
      <c r="AA1300" t="s">
        <v>5060</v>
      </c>
    </row>
    <row r="1301" spans="1:27" x14ac:dyDescent="0.25">
      <c r="A1301" t="s">
        <v>3646</v>
      </c>
      <c r="B1301" s="8">
        <v>45879</v>
      </c>
      <c r="C1301" t="s">
        <v>2880</v>
      </c>
      <c r="D1301" t="s">
        <v>1150</v>
      </c>
      <c r="E1301" t="s">
        <v>760</v>
      </c>
      <c r="F1301" t="s">
        <v>761</v>
      </c>
      <c r="G1301">
        <v>2</v>
      </c>
      <c r="H1301">
        <v>468.94</v>
      </c>
      <c r="I1301">
        <v>10</v>
      </c>
      <c r="J1301">
        <v>93.79</v>
      </c>
      <c r="K1301">
        <v>844.09</v>
      </c>
      <c r="L1301">
        <v>673.6</v>
      </c>
      <c r="M1301">
        <v>170.49</v>
      </c>
      <c r="N1301" t="s">
        <v>68</v>
      </c>
      <c r="O1301" t="s">
        <v>24</v>
      </c>
      <c r="P1301" t="s">
        <v>25</v>
      </c>
      <c r="Q1301" s="9">
        <v>0.87152777777777779</v>
      </c>
      <c r="R1301" t="s">
        <v>49</v>
      </c>
      <c r="S1301" t="s">
        <v>4802</v>
      </c>
      <c r="T1301" t="s">
        <v>4776</v>
      </c>
      <c r="U1301">
        <v>468.94</v>
      </c>
      <c r="V1301" t="s">
        <v>5941</v>
      </c>
      <c r="W1301" t="s">
        <v>4964</v>
      </c>
      <c r="X1301" t="s">
        <v>5363</v>
      </c>
      <c r="Y1301" t="s">
        <v>4970</v>
      </c>
      <c r="Z1301" t="s">
        <v>5364</v>
      </c>
      <c r="AA1301" t="s">
        <v>5060</v>
      </c>
    </row>
    <row r="1302" spans="1:27" x14ac:dyDescent="0.25">
      <c r="A1302" t="s">
        <v>3933</v>
      </c>
      <c r="B1302" s="8">
        <v>45879</v>
      </c>
      <c r="C1302" t="s">
        <v>990</v>
      </c>
      <c r="D1302" t="s">
        <v>59</v>
      </c>
      <c r="E1302" t="s">
        <v>700</v>
      </c>
      <c r="F1302" t="s">
        <v>701</v>
      </c>
      <c r="G1302">
        <v>1</v>
      </c>
      <c r="H1302">
        <v>342.46</v>
      </c>
      <c r="I1302">
        <v>0</v>
      </c>
      <c r="J1302">
        <v>0</v>
      </c>
      <c r="K1302">
        <v>342.46</v>
      </c>
      <c r="L1302">
        <v>271.77999999999997</v>
      </c>
      <c r="M1302">
        <v>70.680000000000007</v>
      </c>
      <c r="N1302" t="s">
        <v>68</v>
      </c>
      <c r="O1302" t="s">
        <v>24</v>
      </c>
      <c r="P1302" t="s">
        <v>25</v>
      </c>
      <c r="Q1302" s="9">
        <v>0.67361111111111116</v>
      </c>
      <c r="R1302" t="s">
        <v>49</v>
      </c>
      <c r="S1302" t="s">
        <v>4721</v>
      </c>
      <c r="T1302" t="s">
        <v>4703</v>
      </c>
      <c r="U1302">
        <v>342.46</v>
      </c>
      <c r="V1302" t="s">
        <v>5214</v>
      </c>
      <c r="W1302" t="s">
        <v>4964</v>
      </c>
      <c r="X1302" t="s">
        <v>5371</v>
      </c>
      <c r="Y1302" t="s">
        <v>4970</v>
      </c>
      <c r="Z1302" t="s">
        <v>5231</v>
      </c>
      <c r="AA1302" t="s">
        <v>5060</v>
      </c>
    </row>
    <row r="1303" spans="1:27" x14ac:dyDescent="0.25">
      <c r="A1303" t="s">
        <v>3962</v>
      </c>
      <c r="B1303" s="8">
        <v>45879</v>
      </c>
      <c r="C1303" t="s">
        <v>3963</v>
      </c>
      <c r="D1303" t="s">
        <v>454</v>
      </c>
      <c r="E1303" t="s">
        <v>297</v>
      </c>
      <c r="F1303" t="s">
        <v>3482</v>
      </c>
      <c r="G1303">
        <v>1</v>
      </c>
      <c r="H1303">
        <v>365.92</v>
      </c>
      <c r="I1303">
        <v>5</v>
      </c>
      <c r="J1303">
        <v>18.3</v>
      </c>
      <c r="K1303">
        <v>347.62</v>
      </c>
      <c r="L1303">
        <v>310.38</v>
      </c>
      <c r="M1303">
        <v>37.24</v>
      </c>
      <c r="N1303" t="s">
        <v>4971</v>
      </c>
      <c r="O1303" t="s">
        <v>24</v>
      </c>
      <c r="P1303" t="s">
        <v>25</v>
      </c>
      <c r="Q1303" s="9">
        <v>0.77222222222222225</v>
      </c>
      <c r="R1303" t="s">
        <v>49</v>
      </c>
      <c r="S1303" t="s">
        <v>4853</v>
      </c>
      <c r="T1303" t="s">
        <v>4847</v>
      </c>
      <c r="U1303">
        <v>365.92</v>
      </c>
      <c r="V1303" t="s">
        <v>5942</v>
      </c>
      <c r="W1303" t="s">
        <v>4964</v>
      </c>
      <c r="X1303" t="s">
        <v>5846</v>
      </c>
      <c r="Y1303" t="s">
        <v>4977</v>
      </c>
      <c r="Z1303" t="s">
        <v>5084</v>
      </c>
      <c r="AA1303" t="s">
        <v>4962</v>
      </c>
    </row>
    <row r="1304" spans="1:27" x14ac:dyDescent="0.25">
      <c r="A1304" t="s">
        <v>4187</v>
      </c>
      <c r="B1304" s="8">
        <v>45879</v>
      </c>
      <c r="C1304" t="s">
        <v>319</v>
      </c>
      <c r="D1304" t="s">
        <v>530</v>
      </c>
      <c r="E1304" t="s">
        <v>1413</v>
      </c>
      <c r="F1304" t="s">
        <v>2803</v>
      </c>
      <c r="G1304">
        <v>6</v>
      </c>
      <c r="H1304">
        <v>135.41</v>
      </c>
      <c r="I1304">
        <v>0</v>
      </c>
      <c r="J1304">
        <v>0</v>
      </c>
      <c r="K1304">
        <v>812.46</v>
      </c>
      <c r="L1304">
        <v>574.20000000000005</v>
      </c>
      <c r="M1304">
        <v>238.26</v>
      </c>
      <c r="N1304" t="s">
        <v>4971</v>
      </c>
      <c r="O1304" t="s">
        <v>345</v>
      </c>
      <c r="P1304" t="s">
        <v>25</v>
      </c>
      <c r="Q1304" s="9">
        <v>0.81736111111111109</v>
      </c>
      <c r="R1304" t="s">
        <v>49</v>
      </c>
      <c r="S1304" t="s">
        <v>4772</v>
      </c>
      <c r="T1304" t="s">
        <v>4752</v>
      </c>
      <c r="U1304">
        <v>125.15</v>
      </c>
      <c r="V1304" t="s">
        <v>5858</v>
      </c>
      <c r="W1304" t="s">
        <v>4958</v>
      </c>
      <c r="X1304" t="s">
        <v>5309</v>
      </c>
      <c r="Y1304" t="s">
        <v>5018</v>
      </c>
      <c r="Z1304" t="s">
        <v>5310</v>
      </c>
      <c r="AA1304" t="s">
        <v>4962</v>
      </c>
    </row>
    <row r="1305" spans="1:27" x14ac:dyDescent="0.25">
      <c r="A1305" t="s">
        <v>4195</v>
      </c>
      <c r="B1305" s="8">
        <v>45879</v>
      </c>
      <c r="C1305" t="s">
        <v>870</v>
      </c>
      <c r="D1305" t="s">
        <v>384</v>
      </c>
      <c r="E1305" t="s">
        <v>1682</v>
      </c>
      <c r="F1305" t="s">
        <v>2256</v>
      </c>
      <c r="G1305">
        <v>3</v>
      </c>
      <c r="H1305">
        <v>447.63</v>
      </c>
      <c r="I1305">
        <v>20</v>
      </c>
      <c r="J1305">
        <v>268.58</v>
      </c>
      <c r="K1305">
        <v>1074.31</v>
      </c>
      <c r="L1305">
        <v>1008.21</v>
      </c>
      <c r="M1305">
        <v>66.099999999999994</v>
      </c>
      <c r="N1305" t="s">
        <v>133</v>
      </c>
      <c r="O1305" t="s">
        <v>24</v>
      </c>
      <c r="P1305" t="s">
        <v>25</v>
      </c>
      <c r="Q1305" s="9">
        <v>0.81319444444444444</v>
      </c>
      <c r="R1305" t="s">
        <v>49</v>
      </c>
      <c r="S1305" t="s">
        <v>4835</v>
      </c>
      <c r="T1305" t="s">
        <v>4828</v>
      </c>
      <c r="U1305">
        <v>389.61</v>
      </c>
      <c r="V1305" t="s">
        <v>5129</v>
      </c>
      <c r="W1305" t="s">
        <v>4958</v>
      </c>
      <c r="X1305" t="s">
        <v>5742</v>
      </c>
      <c r="Y1305" t="s">
        <v>4970</v>
      </c>
      <c r="Z1305" t="s">
        <v>5160</v>
      </c>
      <c r="AA1305" t="s">
        <v>4962</v>
      </c>
    </row>
    <row r="1306" spans="1:27" x14ac:dyDescent="0.25">
      <c r="A1306" t="s">
        <v>4495</v>
      </c>
      <c r="B1306" s="8">
        <v>45879</v>
      </c>
      <c r="C1306" t="s">
        <v>51</v>
      </c>
      <c r="D1306" t="s">
        <v>360</v>
      </c>
      <c r="E1306" t="s">
        <v>600</v>
      </c>
      <c r="F1306" t="s">
        <v>1655</v>
      </c>
      <c r="G1306">
        <v>8</v>
      </c>
      <c r="H1306">
        <v>361.88</v>
      </c>
      <c r="I1306">
        <v>10</v>
      </c>
      <c r="J1306">
        <v>289.5</v>
      </c>
      <c r="K1306">
        <v>2605.54</v>
      </c>
      <c r="L1306">
        <v>2102.4</v>
      </c>
      <c r="M1306">
        <v>503.14</v>
      </c>
      <c r="N1306" t="s">
        <v>23</v>
      </c>
      <c r="O1306" t="s">
        <v>24</v>
      </c>
      <c r="P1306" t="s">
        <v>25</v>
      </c>
      <c r="Q1306" s="9">
        <v>0.73750000000000004</v>
      </c>
      <c r="R1306" t="s">
        <v>49</v>
      </c>
      <c r="S1306" t="s">
        <v>4922</v>
      </c>
      <c r="T1306" t="s">
        <v>4908</v>
      </c>
      <c r="U1306">
        <v>353.05</v>
      </c>
      <c r="V1306" t="s">
        <v>5235</v>
      </c>
      <c r="W1306" t="s">
        <v>4958</v>
      </c>
      <c r="X1306" t="s">
        <v>5801</v>
      </c>
      <c r="Y1306" t="s">
        <v>4960</v>
      </c>
      <c r="Z1306" t="s">
        <v>5536</v>
      </c>
      <c r="AA1306" t="s">
        <v>4962</v>
      </c>
    </row>
    <row r="1307" spans="1:27" x14ac:dyDescent="0.25">
      <c r="A1307" t="s">
        <v>4272</v>
      </c>
      <c r="B1307" s="8">
        <v>45848</v>
      </c>
      <c r="C1307" t="s">
        <v>1741</v>
      </c>
      <c r="D1307" t="s">
        <v>727</v>
      </c>
      <c r="E1307" t="s">
        <v>254</v>
      </c>
      <c r="F1307" t="s">
        <v>255</v>
      </c>
      <c r="G1307">
        <v>7</v>
      </c>
      <c r="H1307">
        <v>257.97000000000003</v>
      </c>
      <c r="I1307">
        <v>5</v>
      </c>
      <c r="J1307">
        <v>90.29</v>
      </c>
      <c r="K1307">
        <v>1715.5</v>
      </c>
      <c r="L1307">
        <v>1374.1</v>
      </c>
      <c r="M1307">
        <v>341.4</v>
      </c>
      <c r="N1307" t="s">
        <v>40</v>
      </c>
      <c r="O1307" t="s">
        <v>24</v>
      </c>
      <c r="P1307" t="s">
        <v>25</v>
      </c>
      <c r="Q1307" s="9">
        <v>0.57361111111111107</v>
      </c>
      <c r="R1307" t="s">
        <v>49</v>
      </c>
      <c r="S1307" t="s">
        <v>4867</v>
      </c>
      <c r="T1307" t="s">
        <v>4864</v>
      </c>
      <c r="U1307">
        <v>227</v>
      </c>
      <c r="V1307" t="s">
        <v>5494</v>
      </c>
      <c r="W1307" t="s">
        <v>4958</v>
      </c>
      <c r="X1307" t="s">
        <v>5435</v>
      </c>
      <c r="Y1307" t="s">
        <v>5018</v>
      </c>
      <c r="Z1307" t="s">
        <v>5436</v>
      </c>
      <c r="AA1307" t="s">
        <v>4962</v>
      </c>
    </row>
    <row r="1308" spans="1:27" x14ac:dyDescent="0.25">
      <c r="A1308" t="s">
        <v>4548</v>
      </c>
      <c r="B1308" s="8">
        <v>45848</v>
      </c>
      <c r="C1308" t="s">
        <v>106</v>
      </c>
      <c r="D1308" t="s">
        <v>141</v>
      </c>
      <c r="E1308" t="s">
        <v>427</v>
      </c>
      <c r="F1308" t="s">
        <v>428</v>
      </c>
      <c r="G1308">
        <v>2</v>
      </c>
      <c r="H1308">
        <v>437.49</v>
      </c>
      <c r="I1308">
        <v>0</v>
      </c>
      <c r="J1308">
        <v>0</v>
      </c>
      <c r="K1308">
        <v>874.98</v>
      </c>
      <c r="L1308">
        <v>530.88</v>
      </c>
      <c r="M1308">
        <v>344.1</v>
      </c>
      <c r="N1308" t="s">
        <v>47</v>
      </c>
      <c r="O1308" t="s">
        <v>24</v>
      </c>
      <c r="P1308" t="s">
        <v>25</v>
      </c>
      <c r="Q1308" s="9">
        <v>0.81111111111111112</v>
      </c>
      <c r="R1308" t="s">
        <v>49</v>
      </c>
      <c r="S1308" t="s">
        <v>4658</v>
      </c>
      <c r="T1308" t="s">
        <v>4636</v>
      </c>
      <c r="U1308">
        <v>437.49</v>
      </c>
      <c r="V1308" t="s">
        <v>5426</v>
      </c>
      <c r="W1308" t="s">
        <v>4968</v>
      </c>
      <c r="X1308" t="s">
        <v>5116</v>
      </c>
      <c r="Y1308" t="s">
        <v>4970</v>
      </c>
      <c r="Z1308" t="s">
        <v>5117</v>
      </c>
      <c r="AA1308" t="s">
        <v>4962</v>
      </c>
    </row>
    <row r="1309" spans="1:27" x14ac:dyDescent="0.25">
      <c r="A1309" t="s">
        <v>894</v>
      </c>
      <c r="B1309" s="8">
        <v>45818</v>
      </c>
      <c r="C1309" t="s">
        <v>118</v>
      </c>
      <c r="D1309" t="s">
        <v>895</v>
      </c>
      <c r="E1309" t="s">
        <v>600</v>
      </c>
      <c r="F1309" t="s">
        <v>896</v>
      </c>
      <c r="G1309">
        <v>2</v>
      </c>
      <c r="H1309">
        <v>438.7</v>
      </c>
      <c r="I1309">
        <v>10</v>
      </c>
      <c r="J1309">
        <v>87.74</v>
      </c>
      <c r="K1309">
        <v>789.66</v>
      </c>
      <c r="L1309">
        <v>740.36</v>
      </c>
      <c r="M1309">
        <v>49.3</v>
      </c>
      <c r="N1309" t="s">
        <v>47</v>
      </c>
      <c r="O1309" t="s">
        <v>24</v>
      </c>
      <c r="P1309" t="s">
        <v>25</v>
      </c>
      <c r="Q1309" s="9">
        <v>0.37708333333333333</v>
      </c>
      <c r="R1309" t="s">
        <v>49</v>
      </c>
      <c r="S1309" t="s">
        <v>4843</v>
      </c>
      <c r="T1309" t="s">
        <v>4828</v>
      </c>
      <c r="U1309">
        <v>438.7</v>
      </c>
      <c r="V1309" t="s">
        <v>5865</v>
      </c>
      <c r="W1309" t="s">
        <v>4964</v>
      </c>
      <c r="X1309" t="s">
        <v>5577</v>
      </c>
      <c r="Y1309" t="s">
        <v>4966</v>
      </c>
      <c r="Z1309" t="s">
        <v>5536</v>
      </c>
      <c r="AA1309" t="s">
        <v>4962</v>
      </c>
    </row>
    <row r="1310" spans="1:27" x14ac:dyDescent="0.25">
      <c r="A1310" t="s">
        <v>924</v>
      </c>
      <c r="B1310" s="8">
        <v>45818</v>
      </c>
      <c r="C1310" t="s">
        <v>807</v>
      </c>
      <c r="D1310" t="s">
        <v>37</v>
      </c>
      <c r="E1310" t="s">
        <v>187</v>
      </c>
      <c r="F1310" t="s">
        <v>188</v>
      </c>
      <c r="G1310">
        <v>1</v>
      </c>
      <c r="H1310">
        <v>234.86</v>
      </c>
      <c r="I1310">
        <v>10</v>
      </c>
      <c r="J1310">
        <v>23.49</v>
      </c>
      <c r="K1310">
        <v>211.37</v>
      </c>
      <c r="L1310">
        <v>213.23</v>
      </c>
      <c r="M1310">
        <v>-1.86</v>
      </c>
      <c r="N1310" t="s">
        <v>4971</v>
      </c>
      <c r="O1310" t="s">
        <v>24</v>
      </c>
      <c r="P1310" t="s">
        <v>25</v>
      </c>
      <c r="Q1310" s="9">
        <v>0.82986111111111116</v>
      </c>
      <c r="R1310" t="s">
        <v>49</v>
      </c>
      <c r="S1310" t="s">
        <v>4893</v>
      </c>
      <c r="T1310" t="s">
        <v>4887</v>
      </c>
      <c r="U1310">
        <v>234.86</v>
      </c>
      <c r="V1310" t="s">
        <v>5819</v>
      </c>
      <c r="W1310" t="s">
        <v>4968</v>
      </c>
      <c r="X1310" t="s">
        <v>5199</v>
      </c>
      <c r="Y1310" t="s">
        <v>4960</v>
      </c>
      <c r="Z1310" t="s">
        <v>5200</v>
      </c>
      <c r="AA1310" t="s">
        <v>4962</v>
      </c>
    </row>
    <row r="1311" spans="1:27" x14ac:dyDescent="0.25">
      <c r="A1311" t="s">
        <v>1465</v>
      </c>
      <c r="B1311" s="8">
        <v>45818</v>
      </c>
      <c r="C1311" t="s">
        <v>1466</v>
      </c>
      <c r="D1311" t="s">
        <v>349</v>
      </c>
      <c r="E1311" t="s">
        <v>90</v>
      </c>
      <c r="F1311" t="s">
        <v>91</v>
      </c>
      <c r="G1311">
        <v>1</v>
      </c>
      <c r="H1311">
        <v>446.17</v>
      </c>
      <c r="I1311">
        <v>0</v>
      </c>
      <c r="J1311">
        <v>0</v>
      </c>
      <c r="K1311">
        <v>446.17</v>
      </c>
      <c r="L1311">
        <v>325.61</v>
      </c>
      <c r="M1311">
        <v>120.56</v>
      </c>
      <c r="N1311" t="s">
        <v>1467</v>
      </c>
      <c r="O1311" t="s">
        <v>24</v>
      </c>
      <c r="P1311" t="s">
        <v>25</v>
      </c>
      <c r="Q1311" s="9">
        <v>0.74375000000000002</v>
      </c>
      <c r="R1311" t="s">
        <v>49</v>
      </c>
      <c r="S1311" t="s">
        <v>4789</v>
      </c>
      <c r="T1311" t="s">
        <v>4776</v>
      </c>
      <c r="U1311">
        <v>298.81</v>
      </c>
      <c r="V1311" t="s">
        <v>5315</v>
      </c>
      <c r="W1311" t="s">
        <v>4968</v>
      </c>
      <c r="X1311" t="s">
        <v>5467</v>
      </c>
      <c r="Y1311" t="s">
        <v>4966</v>
      </c>
      <c r="Z1311" t="s">
        <v>5468</v>
      </c>
      <c r="AA1311" t="s">
        <v>4962</v>
      </c>
    </row>
    <row r="1312" spans="1:27" x14ac:dyDescent="0.25">
      <c r="A1312" t="s">
        <v>1630</v>
      </c>
      <c r="B1312" s="8">
        <v>45818</v>
      </c>
      <c r="C1312" t="s">
        <v>851</v>
      </c>
      <c r="D1312" t="s">
        <v>581</v>
      </c>
      <c r="E1312" t="s">
        <v>221</v>
      </c>
      <c r="F1312" t="s">
        <v>333</v>
      </c>
      <c r="G1312">
        <v>1</v>
      </c>
      <c r="H1312">
        <v>139.21</v>
      </c>
      <c r="I1312">
        <v>5</v>
      </c>
      <c r="J1312">
        <v>6.96</v>
      </c>
      <c r="K1312">
        <v>132.25</v>
      </c>
      <c r="L1312">
        <v>106.99</v>
      </c>
      <c r="M1312">
        <v>25.26</v>
      </c>
      <c r="N1312" t="s">
        <v>68</v>
      </c>
      <c r="O1312" t="s">
        <v>24</v>
      </c>
      <c r="P1312" t="s">
        <v>25</v>
      </c>
      <c r="Q1312" s="9">
        <v>0.57013888888888886</v>
      </c>
      <c r="R1312" t="s">
        <v>49</v>
      </c>
      <c r="S1312" t="s">
        <v>4710</v>
      </c>
      <c r="T1312" t="s">
        <v>4703</v>
      </c>
      <c r="U1312">
        <v>139.21</v>
      </c>
      <c r="V1312" t="s">
        <v>5722</v>
      </c>
      <c r="W1312" t="s">
        <v>4968</v>
      </c>
      <c r="X1312" t="s">
        <v>5319</v>
      </c>
      <c r="Y1312" t="s">
        <v>4970</v>
      </c>
      <c r="Z1312" t="s">
        <v>5019</v>
      </c>
      <c r="AA1312" t="s">
        <v>4962</v>
      </c>
    </row>
    <row r="1313" spans="1:27" x14ac:dyDescent="0.25">
      <c r="A1313" t="s">
        <v>1993</v>
      </c>
      <c r="B1313" s="8">
        <v>45818</v>
      </c>
      <c r="C1313" t="s">
        <v>801</v>
      </c>
      <c r="D1313" t="s">
        <v>1658</v>
      </c>
      <c r="E1313" t="s">
        <v>221</v>
      </c>
      <c r="F1313" t="s">
        <v>1201</v>
      </c>
      <c r="G1313">
        <v>5</v>
      </c>
      <c r="H1313">
        <v>233.47</v>
      </c>
      <c r="I1313">
        <v>10</v>
      </c>
      <c r="J1313">
        <v>116.73</v>
      </c>
      <c r="K1313">
        <v>1050.6199999999999</v>
      </c>
      <c r="L1313">
        <v>944.9</v>
      </c>
      <c r="M1313">
        <v>105.72</v>
      </c>
      <c r="N1313" t="s">
        <v>47</v>
      </c>
      <c r="O1313" t="s">
        <v>24</v>
      </c>
      <c r="P1313" t="s">
        <v>25</v>
      </c>
      <c r="Q1313" s="9">
        <v>0.45069444444444445</v>
      </c>
      <c r="R1313" t="s">
        <v>49</v>
      </c>
      <c r="S1313" t="s">
        <v>4804</v>
      </c>
      <c r="T1313" t="s">
        <v>4805</v>
      </c>
      <c r="U1313">
        <v>233.47</v>
      </c>
      <c r="V1313" t="s">
        <v>5581</v>
      </c>
      <c r="W1313" t="s">
        <v>4968</v>
      </c>
      <c r="X1313" t="s">
        <v>5551</v>
      </c>
      <c r="Y1313" t="s">
        <v>4977</v>
      </c>
      <c r="Z1313" t="s">
        <v>5019</v>
      </c>
      <c r="AA1313" t="s">
        <v>4962</v>
      </c>
    </row>
    <row r="1314" spans="1:27" x14ac:dyDescent="0.25">
      <c r="A1314" t="s">
        <v>2448</v>
      </c>
      <c r="B1314" s="8">
        <v>45818</v>
      </c>
      <c r="C1314" t="s">
        <v>1116</v>
      </c>
      <c r="D1314" t="s">
        <v>1490</v>
      </c>
      <c r="E1314" t="s">
        <v>2449</v>
      </c>
      <c r="F1314" t="s">
        <v>2450</v>
      </c>
      <c r="G1314">
        <v>5</v>
      </c>
      <c r="H1314">
        <v>104.66</v>
      </c>
      <c r="I1314">
        <v>20</v>
      </c>
      <c r="J1314">
        <v>104.66</v>
      </c>
      <c r="K1314">
        <v>418.64</v>
      </c>
      <c r="L1314">
        <v>443.6</v>
      </c>
      <c r="M1314">
        <v>-24.96</v>
      </c>
      <c r="N1314" t="s">
        <v>133</v>
      </c>
      <c r="O1314" t="s">
        <v>24</v>
      </c>
      <c r="P1314" t="s">
        <v>25</v>
      </c>
      <c r="Q1314" s="9">
        <v>0.72222222222222221</v>
      </c>
      <c r="R1314" t="s">
        <v>49</v>
      </c>
      <c r="S1314" t="s">
        <v>4899</v>
      </c>
      <c r="T1314" t="s">
        <v>4887</v>
      </c>
      <c r="U1314">
        <v>102.51</v>
      </c>
      <c r="V1314" t="s">
        <v>5344</v>
      </c>
      <c r="W1314" t="s">
        <v>4958</v>
      </c>
      <c r="X1314" t="s">
        <v>5943</v>
      </c>
      <c r="Y1314" t="s">
        <v>4966</v>
      </c>
      <c r="Z1314" t="s">
        <v>5944</v>
      </c>
      <c r="AA1314" t="s">
        <v>5163</v>
      </c>
    </row>
    <row r="1315" spans="1:27" x14ac:dyDescent="0.25">
      <c r="A1315" t="s">
        <v>2972</v>
      </c>
      <c r="B1315" s="8">
        <v>45818</v>
      </c>
      <c r="C1315" t="s">
        <v>342</v>
      </c>
      <c r="D1315" t="s">
        <v>723</v>
      </c>
      <c r="E1315" t="s">
        <v>78</v>
      </c>
      <c r="F1315" t="s">
        <v>79</v>
      </c>
      <c r="G1315">
        <v>4</v>
      </c>
      <c r="H1315">
        <v>376.8</v>
      </c>
      <c r="I1315">
        <v>0</v>
      </c>
      <c r="J1315">
        <v>0</v>
      </c>
      <c r="K1315">
        <v>1507.2</v>
      </c>
      <c r="L1315">
        <v>1206.28</v>
      </c>
      <c r="M1315">
        <v>300.92</v>
      </c>
      <c r="N1315" t="s">
        <v>40</v>
      </c>
      <c r="O1315" t="s">
        <v>24</v>
      </c>
      <c r="P1315" t="s">
        <v>25</v>
      </c>
      <c r="Q1315" s="9">
        <v>0.7270833333333333</v>
      </c>
      <c r="R1315" t="s">
        <v>49</v>
      </c>
      <c r="S1315" t="s">
        <v>4844</v>
      </c>
      <c r="T1315" t="s">
        <v>4828</v>
      </c>
      <c r="U1315">
        <v>376.11</v>
      </c>
      <c r="V1315" t="s">
        <v>5174</v>
      </c>
      <c r="W1315" t="s">
        <v>4958</v>
      </c>
      <c r="X1315" t="s">
        <v>5359</v>
      </c>
      <c r="Y1315" t="s">
        <v>4960</v>
      </c>
      <c r="Z1315" t="s">
        <v>5360</v>
      </c>
      <c r="AA1315" t="s">
        <v>4962</v>
      </c>
    </row>
    <row r="1316" spans="1:27" x14ac:dyDescent="0.25">
      <c r="A1316" t="s">
        <v>3927</v>
      </c>
      <c r="B1316" s="8">
        <v>45818</v>
      </c>
      <c r="C1316" t="s">
        <v>208</v>
      </c>
      <c r="D1316" t="s">
        <v>314</v>
      </c>
      <c r="E1316" t="s">
        <v>617</v>
      </c>
      <c r="F1316" t="s">
        <v>947</v>
      </c>
      <c r="G1316">
        <v>6</v>
      </c>
      <c r="H1316">
        <v>371.97</v>
      </c>
      <c r="I1316">
        <v>0</v>
      </c>
      <c r="J1316">
        <v>0</v>
      </c>
      <c r="K1316">
        <v>2231.8200000000002</v>
      </c>
      <c r="L1316">
        <v>1483.5</v>
      </c>
      <c r="M1316">
        <v>748.32</v>
      </c>
      <c r="N1316" t="s">
        <v>47</v>
      </c>
      <c r="O1316" t="s">
        <v>24</v>
      </c>
      <c r="P1316" t="s">
        <v>25</v>
      </c>
      <c r="Q1316" s="9">
        <v>0.89652777777777781</v>
      </c>
      <c r="R1316" t="s">
        <v>49</v>
      </c>
      <c r="S1316" t="s">
        <v>4707</v>
      </c>
      <c r="T1316" t="s">
        <v>4703</v>
      </c>
      <c r="U1316">
        <v>329.69</v>
      </c>
      <c r="V1316" t="s">
        <v>5605</v>
      </c>
      <c r="W1316" t="s">
        <v>4958</v>
      </c>
      <c r="X1316" t="s">
        <v>5092</v>
      </c>
      <c r="Y1316" t="s">
        <v>4966</v>
      </c>
      <c r="Z1316" t="s">
        <v>5012</v>
      </c>
      <c r="AA1316" t="s">
        <v>4962</v>
      </c>
    </row>
    <row r="1317" spans="1:27" x14ac:dyDescent="0.25">
      <c r="A1317" t="s">
        <v>4029</v>
      </c>
      <c r="B1317" s="8">
        <v>45818</v>
      </c>
      <c r="C1317" t="s">
        <v>2481</v>
      </c>
      <c r="D1317" t="s">
        <v>314</v>
      </c>
      <c r="E1317" t="s">
        <v>1247</v>
      </c>
      <c r="F1317" t="s">
        <v>474</v>
      </c>
      <c r="G1317">
        <v>3</v>
      </c>
      <c r="H1317">
        <v>329.69</v>
      </c>
      <c r="I1317">
        <v>5</v>
      </c>
      <c r="J1317">
        <v>49.45</v>
      </c>
      <c r="K1317">
        <v>939.62</v>
      </c>
      <c r="L1317">
        <v>741.75</v>
      </c>
      <c r="M1317">
        <v>197.87</v>
      </c>
      <c r="N1317" t="s">
        <v>23</v>
      </c>
      <c r="O1317" t="s">
        <v>24</v>
      </c>
      <c r="P1317" t="s">
        <v>25</v>
      </c>
      <c r="Q1317" s="9">
        <v>0.80625000000000002</v>
      </c>
      <c r="R1317" t="s">
        <v>49</v>
      </c>
      <c r="S1317" t="s">
        <v>4707</v>
      </c>
      <c r="T1317" t="s">
        <v>4703</v>
      </c>
      <c r="U1317">
        <v>329.69</v>
      </c>
      <c r="V1317" t="s">
        <v>5201</v>
      </c>
      <c r="W1317" t="s">
        <v>4968</v>
      </c>
      <c r="X1317" t="s">
        <v>5335</v>
      </c>
      <c r="Y1317" t="s">
        <v>4960</v>
      </c>
      <c r="Z1317" t="s">
        <v>5336</v>
      </c>
      <c r="AA1317" t="s">
        <v>4962</v>
      </c>
    </row>
    <row r="1318" spans="1:27" x14ac:dyDescent="0.25">
      <c r="A1318" t="s">
        <v>4198</v>
      </c>
      <c r="B1318" s="8">
        <v>45818</v>
      </c>
      <c r="C1318" t="s">
        <v>307</v>
      </c>
      <c r="D1318" t="s">
        <v>1869</v>
      </c>
      <c r="E1318" t="s">
        <v>576</v>
      </c>
      <c r="F1318" t="s">
        <v>1151</v>
      </c>
      <c r="G1318">
        <v>5</v>
      </c>
      <c r="H1318">
        <v>123.39</v>
      </c>
      <c r="I1318">
        <v>15</v>
      </c>
      <c r="J1318">
        <v>92.54</v>
      </c>
      <c r="K1318">
        <v>524.41</v>
      </c>
      <c r="L1318">
        <v>416.65</v>
      </c>
      <c r="M1318">
        <v>107.76</v>
      </c>
      <c r="N1318" t="s">
        <v>40</v>
      </c>
      <c r="O1318" t="s">
        <v>24</v>
      </c>
      <c r="P1318" t="s">
        <v>55</v>
      </c>
      <c r="Q1318" s="9">
        <v>0.77222222222222225</v>
      </c>
      <c r="R1318" t="s">
        <v>49</v>
      </c>
      <c r="S1318" t="s">
        <v>4945</v>
      </c>
      <c r="T1318" t="s">
        <v>4930</v>
      </c>
      <c r="U1318">
        <v>108.97</v>
      </c>
      <c r="V1318" t="s">
        <v>5035</v>
      </c>
      <c r="W1318" t="s">
        <v>4958</v>
      </c>
      <c r="X1318" t="s">
        <v>5490</v>
      </c>
      <c r="Y1318" t="s">
        <v>4960</v>
      </c>
      <c r="Z1318" t="s">
        <v>5220</v>
      </c>
      <c r="AA1318" t="s">
        <v>5060</v>
      </c>
    </row>
    <row r="1319" spans="1:27" x14ac:dyDescent="0.25">
      <c r="A1319" t="s">
        <v>4535</v>
      </c>
      <c r="B1319" s="8">
        <v>45818</v>
      </c>
      <c r="C1319" t="s">
        <v>2138</v>
      </c>
      <c r="D1319" t="s">
        <v>59</v>
      </c>
      <c r="E1319" t="s">
        <v>795</v>
      </c>
      <c r="F1319" t="s">
        <v>991</v>
      </c>
      <c r="G1319">
        <v>3</v>
      </c>
      <c r="H1319">
        <v>381.4</v>
      </c>
      <c r="I1319">
        <v>20</v>
      </c>
      <c r="J1319">
        <v>228.84</v>
      </c>
      <c r="K1319">
        <v>915.36</v>
      </c>
      <c r="L1319">
        <v>815.34</v>
      </c>
      <c r="M1319">
        <v>100.02</v>
      </c>
      <c r="N1319" t="s">
        <v>23</v>
      </c>
      <c r="O1319" t="s">
        <v>24</v>
      </c>
      <c r="P1319" t="s">
        <v>25</v>
      </c>
      <c r="Q1319" s="9">
        <v>0.86111111111111116</v>
      </c>
      <c r="R1319" t="s">
        <v>49</v>
      </c>
      <c r="S1319" t="s">
        <v>4721</v>
      </c>
      <c r="T1319" t="s">
        <v>4703</v>
      </c>
      <c r="U1319">
        <v>342.46</v>
      </c>
      <c r="V1319" t="s">
        <v>5302</v>
      </c>
      <c r="W1319" t="s">
        <v>4958</v>
      </c>
      <c r="X1319" t="s">
        <v>5453</v>
      </c>
      <c r="Y1319" t="s">
        <v>5007</v>
      </c>
      <c r="Z1319" t="s">
        <v>5454</v>
      </c>
      <c r="AA1319" t="s">
        <v>4962</v>
      </c>
    </row>
    <row r="1320" spans="1:27" x14ac:dyDescent="0.25">
      <c r="A1320" t="s">
        <v>224</v>
      </c>
      <c r="B1320" s="8">
        <v>45787</v>
      </c>
      <c r="C1320" t="s">
        <v>225</v>
      </c>
      <c r="D1320" t="s">
        <v>226</v>
      </c>
      <c r="E1320" t="s">
        <v>192</v>
      </c>
      <c r="F1320" t="s">
        <v>227</v>
      </c>
      <c r="G1320">
        <v>1</v>
      </c>
      <c r="H1320">
        <v>318.62</v>
      </c>
      <c r="I1320">
        <v>0</v>
      </c>
      <c r="J1320">
        <v>0</v>
      </c>
      <c r="K1320">
        <v>366.41</v>
      </c>
      <c r="L1320">
        <v>221.72</v>
      </c>
      <c r="M1320">
        <v>144.69</v>
      </c>
      <c r="N1320" t="s">
        <v>23</v>
      </c>
      <c r="O1320" t="s">
        <v>24</v>
      </c>
      <c r="P1320" t="s">
        <v>25</v>
      </c>
      <c r="Q1320" s="9">
        <v>0.53402777777777777</v>
      </c>
      <c r="R1320" t="s">
        <v>27</v>
      </c>
      <c r="S1320" t="s">
        <v>4786</v>
      </c>
      <c r="T1320" t="s">
        <v>4776</v>
      </c>
      <c r="U1320">
        <v>318.62</v>
      </c>
      <c r="V1320" t="s">
        <v>5760</v>
      </c>
      <c r="W1320" t="s">
        <v>4968</v>
      </c>
      <c r="X1320" t="s">
        <v>5283</v>
      </c>
      <c r="Y1320" t="s">
        <v>5011</v>
      </c>
      <c r="Z1320" t="s">
        <v>5284</v>
      </c>
      <c r="AA1320" t="s">
        <v>4962</v>
      </c>
    </row>
    <row r="1321" spans="1:27" x14ac:dyDescent="0.25">
      <c r="A1321" t="s">
        <v>2333</v>
      </c>
      <c r="B1321" s="8">
        <v>45787</v>
      </c>
      <c r="C1321" t="s">
        <v>413</v>
      </c>
      <c r="D1321" t="s">
        <v>1382</v>
      </c>
      <c r="E1321" t="s">
        <v>148</v>
      </c>
      <c r="F1321" t="s">
        <v>149</v>
      </c>
      <c r="G1321">
        <v>5</v>
      </c>
      <c r="H1321">
        <v>337.13</v>
      </c>
      <c r="I1321">
        <v>0</v>
      </c>
      <c r="J1321">
        <v>0</v>
      </c>
      <c r="K1321">
        <v>1938.5</v>
      </c>
      <c r="L1321">
        <v>1175.25</v>
      </c>
      <c r="M1321">
        <v>763.25</v>
      </c>
      <c r="N1321" t="s">
        <v>47</v>
      </c>
      <c r="O1321" t="s">
        <v>24</v>
      </c>
      <c r="P1321" t="s">
        <v>25</v>
      </c>
      <c r="Q1321" s="9">
        <v>0.38472222222222224</v>
      </c>
      <c r="R1321" t="s">
        <v>27</v>
      </c>
      <c r="S1321" t="s">
        <v>4774</v>
      </c>
      <c r="T1321" t="s">
        <v>4752</v>
      </c>
      <c r="U1321">
        <v>317.99</v>
      </c>
      <c r="V1321" t="s">
        <v>5812</v>
      </c>
      <c r="W1321" t="s">
        <v>4958</v>
      </c>
      <c r="X1321" t="s">
        <v>5666</v>
      </c>
      <c r="Y1321" t="s">
        <v>4970</v>
      </c>
      <c r="Z1321" t="s">
        <v>5135</v>
      </c>
      <c r="AA1321" t="s">
        <v>4962</v>
      </c>
    </row>
    <row r="1322" spans="1:27" x14ac:dyDescent="0.25">
      <c r="A1322" t="s">
        <v>2437</v>
      </c>
      <c r="B1322" s="8">
        <v>45787</v>
      </c>
      <c r="C1322" t="s">
        <v>554</v>
      </c>
      <c r="D1322" t="s">
        <v>280</v>
      </c>
      <c r="E1322" t="s">
        <v>148</v>
      </c>
      <c r="F1322" t="s">
        <v>149</v>
      </c>
      <c r="G1322">
        <v>5</v>
      </c>
      <c r="H1322">
        <v>124.84</v>
      </c>
      <c r="I1322">
        <v>10</v>
      </c>
      <c r="J1322">
        <v>62.42</v>
      </c>
      <c r="K1322">
        <v>646.04999999999995</v>
      </c>
      <c r="L1322">
        <v>486.75</v>
      </c>
      <c r="M1322">
        <v>159.30000000000001</v>
      </c>
      <c r="N1322" t="s">
        <v>40</v>
      </c>
      <c r="O1322" t="s">
        <v>24</v>
      </c>
      <c r="P1322" t="s">
        <v>25</v>
      </c>
      <c r="Q1322" s="9">
        <v>0.6020833333333333</v>
      </c>
      <c r="R1322" t="s">
        <v>27</v>
      </c>
      <c r="S1322" t="s">
        <v>4726</v>
      </c>
      <c r="T1322" t="s">
        <v>4703</v>
      </c>
      <c r="U1322">
        <v>124.84</v>
      </c>
      <c r="V1322" t="s">
        <v>5636</v>
      </c>
      <c r="W1322" t="s">
        <v>4968</v>
      </c>
      <c r="X1322" t="s">
        <v>5666</v>
      </c>
      <c r="Y1322" t="s">
        <v>4970</v>
      </c>
      <c r="Z1322" t="s">
        <v>5135</v>
      </c>
      <c r="AA1322" t="s">
        <v>4962</v>
      </c>
    </row>
    <row r="1323" spans="1:27" x14ac:dyDescent="0.25">
      <c r="A1323" t="s">
        <v>2647</v>
      </c>
      <c r="B1323" s="8">
        <v>45787</v>
      </c>
      <c r="C1323" t="s">
        <v>593</v>
      </c>
      <c r="D1323" t="s">
        <v>454</v>
      </c>
      <c r="E1323" t="s">
        <v>1339</v>
      </c>
      <c r="F1323" t="s">
        <v>2001</v>
      </c>
      <c r="G1323">
        <v>2</v>
      </c>
      <c r="H1323">
        <v>365.92</v>
      </c>
      <c r="I1323">
        <v>5</v>
      </c>
      <c r="J1323">
        <v>36.590000000000003</v>
      </c>
      <c r="K1323">
        <v>799.54</v>
      </c>
      <c r="L1323">
        <v>620.76</v>
      </c>
      <c r="M1323">
        <v>178.78</v>
      </c>
      <c r="N1323" t="s">
        <v>47</v>
      </c>
      <c r="O1323" t="s">
        <v>24</v>
      </c>
      <c r="P1323" t="s">
        <v>55</v>
      </c>
      <c r="Q1323" s="9">
        <v>0.47847222222222224</v>
      </c>
      <c r="R1323" t="s">
        <v>27</v>
      </c>
      <c r="S1323" t="s">
        <v>4853</v>
      </c>
      <c r="T1323" t="s">
        <v>4847</v>
      </c>
      <c r="U1323">
        <v>365.92</v>
      </c>
      <c r="V1323" t="s">
        <v>5900</v>
      </c>
      <c r="W1323" t="s">
        <v>4968</v>
      </c>
      <c r="X1323" t="s">
        <v>5791</v>
      </c>
      <c r="Y1323" t="s">
        <v>4970</v>
      </c>
      <c r="Z1323" t="s">
        <v>5792</v>
      </c>
      <c r="AA1323" t="s">
        <v>4962</v>
      </c>
    </row>
    <row r="1324" spans="1:27" x14ac:dyDescent="0.25">
      <c r="A1324" t="s">
        <v>3259</v>
      </c>
      <c r="B1324" s="8">
        <v>45787</v>
      </c>
      <c r="C1324" t="s">
        <v>1696</v>
      </c>
      <c r="D1324" t="s">
        <v>65</v>
      </c>
      <c r="E1324" t="s">
        <v>1903</v>
      </c>
      <c r="F1324" t="s">
        <v>3260</v>
      </c>
      <c r="G1324">
        <v>2</v>
      </c>
      <c r="H1324">
        <v>172.63</v>
      </c>
      <c r="I1324">
        <v>0</v>
      </c>
      <c r="J1324">
        <v>0</v>
      </c>
      <c r="K1324">
        <v>397.05</v>
      </c>
      <c r="L1324">
        <v>284</v>
      </c>
      <c r="M1324">
        <v>113.05</v>
      </c>
      <c r="N1324" t="s">
        <v>133</v>
      </c>
      <c r="O1324" t="s">
        <v>24</v>
      </c>
      <c r="P1324" t="s">
        <v>55</v>
      </c>
      <c r="Q1324" s="9">
        <v>0.45347222222222222</v>
      </c>
      <c r="R1324" t="s">
        <v>27</v>
      </c>
      <c r="S1324" t="s">
        <v>4719</v>
      </c>
      <c r="T1324" t="s">
        <v>4703</v>
      </c>
      <c r="U1324">
        <v>172.63</v>
      </c>
      <c r="V1324" t="s">
        <v>5873</v>
      </c>
      <c r="W1324" t="s">
        <v>4964</v>
      </c>
      <c r="X1324" t="s">
        <v>5909</v>
      </c>
      <c r="Y1324" t="s">
        <v>5007</v>
      </c>
      <c r="Z1324" t="s">
        <v>5276</v>
      </c>
      <c r="AA1324" t="s">
        <v>5163</v>
      </c>
    </row>
    <row r="1325" spans="1:27" x14ac:dyDescent="0.25">
      <c r="A1325" t="s">
        <v>3681</v>
      </c>
      <c r="B1325" s="8">
        <v>45787</v>
      </c>
      <c r="C1325" t="s">
        <v>246</v>
      </c>
      <c r="D1325" t="s">
        <v>1678</v>
      </c>
      <c r="E1325" t="s">
        <v>215</v>
      </c>
      <c r="F1325" t="s">
        <v>216</v>
      </c>
      <c r="G1325">
        <v>7</v>
      </c>
      <c r="H1325">
        <v>377.42</v>
      </c>
      <c r="I1325">
        <v>0</v>
      </c>
      <c r="J1325">
        <v>0</v>
      </c>
      <c r="K1325">
        <v>3038.23</v>
      </c>
      <c r="L1325">
        <v>1862.7</v>
      </c>
      <c r="M1325">
        <v>1175.53</v>
      </c>
      <c r="N1325" t="s">
        <v>133</v>
      </c>
      <c r="O1325" t="s">
        <v>24</v>
      </c>
      <c r="P1325" t="s">
        <v>25</v>
      </c>
      <c r="Q1325" s="9">
        <v>0.65972222222222221</v>
      </c>
      <c r="R1325" t="s">
        <v>27</v>
      </c>
      <c r="S1325" t="s">
        <v>4699</v>
      </c>
      <c r="T1325" t="s">
        <v>4672</v>
      </c>
      <c r="U1325">
        <v>342.27</v>
      </c>
      <c r="V1325" t="s">
        <v>5183</v>
      </c>
      <c r="W1325" t="s">
        <v>4958</v>
      </c>
      <c r="X1325" t="s">
        <v>5168</v>
      </c>
      <c r="Y1325" t="s">
        <v>4966</v>
      </c>
      <c r="Z1325" t="s">
        <v>5169</v>
      </c>
      <c r="AA1325" t="s">
        <v>4962</v>
      </c>
    </row>
    <row r="1326" spans="1:27" x14ac:dyDescent="0.25">
      <c r="A1326" t="s">
        <v>3725</v>
      </c>
      <c r="B1326" s="8">
        <v>45787</v>
      </c>
      <c r="C1326" t="s">
        <v>1300</v>
      </c>
      <c r="D1326" t="s">
        <v>493</v>
      </c>
      <c r="E1326" t="s">
        <v>864</v>
      </c>
      <c r="F1326" t="s">
        <v>1889</v>
      </c>
      <c r="G1326">
        <v>1</v>
      </c>
      <c r="H1326">
        <v>232.58</v>
      </c>
      <c r="I1326">
        <v>10</v>
      </c>
      <c r="J1326">
        <v>23.26</v>
      </c>
      <c r="K1326">
        <v>240.72</v>
      </c>
      <c r="L1326">
        <v>191.2</v>
      </c>
      <c r="M1326">
        <v>49.52</v>
      </c>
      <c r="N1326" t="s">
        <v>4971</v>
      </c>
      <c r="O1326" t="s">
        <v>24</v>
      </c>
      <c r="P1326" t="s">
        <v>25</v>
      </c>
      <c r="Q1326" s="9">
        <v>0.56111111111111112</v>
      </c>
      <c r="R1326" t="s">
        <v>27</v>
      </c>
      <c r="S1326" t="s">
        <v>4688</v>
      </c>
      <c r="T1326" t="s">
        <v>4672</v>
      </c>
      <c r="U1326">
        <v>232.58</v>
      </c>
      <c r="V1326" t="s">
        <v>5672</v>
      </c>
      <c r="W1326" t="s">
        <v>4968</v>
      </c>
      <c r="X1326" t="s">
        <v>5945</v>
      </c>
      <c r="Y1326" t="s">
        <v>4960</v>
      </c>
      <c r="Z1326" t="s">
        <v>5166</v>
      </c>
      <c r="AA1326" t="s">
        <v>4962</v>
      </c>
    </row>
    <row r="1327" spans="1:27" x14ac:dyDescent="0.25">
      <c r="A1327" t="s">
        <v>3797</v>
      </c>
      <c r="B1327" s="8">
        <v>45787</v>
      </c>
      <c r="C1327" t="s">
        <v>112</v>
      </c>
      <c r="D1327" t="s">
        <v>349</v>
      </c>
      <c r="E1327" t="s">
        <v>108</v>
      </c>
      <c r="F1327" t="s">
        <v>736</v>
      </c>
      <c r="G1327">
        <v>1</v>
      </c>
      <c r="H1327">
        <v>446.17</v>
      </c>
      <c r="I1327">
        <v>15</v>
      </c>
      <c r="J1327">
        <v>66.930000000000007</v>
      </c>
      <c r="K1327">
        <v>436.13</v>
      </c>
      <c r="L1327">
        <v>325.61</v>
      </c>
      <c r="M1327">
        <v>110.52</v>
      </c>
      <c r="N1327" t="s">
        <v>23</v>
      </c>
      <c r="O1327" t="s">
        <v>24</v>
      </c>
      <c r="P1327" t="s">
        <v>25</v>
      </c>
      <c r="Q1327" s="9">
        <v>0.62083333333333335</v>
      </c>
      <c r="R1327" t="s">
        <v>27</v>
      </c>
      <c r="S1327" t="s">
        <v>4789</v>
      </c>
      <c r="T1327" t="s">
        <v>4776</v>
      </c>
      <c r="U1327">
        <v>298.81</v>
      </c>
      <c r="V1327" t="s">
        <v>4963</v>
      </c>
      <c r="W1327" t="s">
        <v>4964</v>
      </c>
      <c r="X1327" t="s">
        <v>5367</v>
      </c>
      <c r="Y1327" t="s">
        <v>4966</v>
      </c>
      <c r="Z1327" t="s">
        <v>5303</v>
      </c>
      <c r="AA1327" t="s">
        <v>4992</v>
      </c>
    </row>
    <row r="1328" spans="1:27" x14ac:dyDescent="0.25">
      <c r="A1328" t="s">
        <v>3826</v>
      </c>
      <c r="B1328" s="8">
        <v>45787</v>
      </c>
      <c r="C1328" t="s">
        <v>863</v>
      </c>
      <c r="D1328" t="s">
        <v>414</v>
      </c>
      <c r="E1328" t="s">
        <v>795</v>
      </c>
      <c r="F1328" t="s">
        <v>991</v>
      </c>
      <c r="G1328">
        <v>2</v>
      </c>
      <c r="H1328">
        <v>96.72</v>
      </c>
      <c r="I1328">
        <v>10</v>
      </c>
      <c r="J1328">
        <v>19.34</v>
      </c>
      <c r="K1328">
        <v>200.21</v>
      </c>
      <c r="L1328">
        <v>159.63999999999999</v>
      </c>
      <c r="M1328">
        <v>40.57</v>
      </c>
      <c r="N1328" t="s">
        <v>133</v>
      </c>
      <c r="O1328" t="s">
        <v>24</v>
      </c>
      <c r="P1328" t="s">
        <v>25</v>
      </c>
      <c r="Q1328" s="9">
        <v>0.8979166666666667</v>
      </c>
      <c r="R1328" t="s">
        <v>27</v>
      </c>
      <c r="S1328" t="s">
        <v>4846</v>
      </c>
      <c r="T1328" t="s">
        <v>4847</v>
      </c>
      <c r="U1328">
        <v>96.72</v>
      </c>
      <c r="V1328" t="s">
        <v>5937</v>
      </c>
      <c r="W1328" t="s">
        <v>4968</v>
      </c>
      <c r="X1328" t="s">
        <v>5453</v>
      </c>
      <c r="Y1328" t="s">
        <v>5007</v>
      </c>
      <c r="Z1328" t="s">
        <v>5454</v>
      </c>
      <c r="AA1328" t="s">
        <v>4962</v>
      </c>
    </row>
    <row r="1329" spans="1:27" x14ac:dyDescent="0.25">
      <c r="A1329" t="s">
        <v>4158</v>
      </c>
      <c r="B1329" s="8">
        <v>45787</v>
      </c>
      <c r="C1329" t="s">
        <v>1888</v>
      </c>
      <c r="D1329" t="s">
        <v>539</v>
      </c>
      <c r="E1329" t="s">
        <v>142</v>
      </c>
      <c r="F1329" t="s">
        <v>143</v>
      </c>
      <c r="G1329">
        <v>4</v>
      </c>
      <c r="H1329">
        <v>251.73</v>
      </c>
      <c r="I1329">
        <v>10</v>
      </c>
      <c r="J1329">
        <v>100.69</v>
      </c>
      <c r="K1329">
        <v>1042.1600000000001</v>
      </c>
      <c r="L1329">
        <v>842.08</v>
      </c>
      <c r="M1329">
        <v>200.08</v>
      </c>
      <c r="N1329" t="s">
        <v>68</v>
      </c>
      <c r="O1329" t="s">
        <v>24</v>
      </c>
      <c r="P1329" t="s">
        <v>25</v>
      </c>
      <c r="Q1329" s="9">
        <v>0.51875000000000004</v>
      </c>
      <c r="R1329" t="s">
        <v>27</v>
      </c>
      <c r="S1329" t="s">
        <v>4878</v>
      </c>
      <c r="T1329" t="s">
        <v>4864</v>
      </c>
      <c r="U1329">
        <v>251.73</v>
      </c>
      <c r="V1329" t="s">
        <v>5946</v>
      </c>
      <c r="W1329" t="s">
        <v>4964</v>
      </c>
      <c r="X1329" t="s">
        <v>5308</v>
      </c>
      <c r="Y1329" t="s">
        <v>4966</v>
      </c>
      <c r="Z1329" t="s">
        <v>5057</v>
      </c>
      <c r="AA1329" t="s">
        <v>4962</v>
      </c>
    </row>
    <row r="1330" spans="1:27" x14ac:dyDescent="0.25">
      <c r="A1330" t="s">
        <v>4316</v>
      </c>
      <c r="B1330" s="8">
        <v>45787</v>
      </c>
      <c r="C1330" t="s">
        <v>3622</v>
      </c>
      <c r="D1330" t="s">
        <v>231</v>
      </c>
      <c r="E1330" t="s">
        <v>606</v>
      </c>
      <c r="F1330" t="s">
        <v>630</v>
      </c>
      <c r="G1330">
        <v>3</v>
      </c>
      <c r="H1330">
        <v>418.79</v>
      </c>
      <c r="I1330">
        <v>5</v>
      </c>
      <c r="J1330">
        <v>62.82</v>
      </c>
      <c r="K1330">
        <v>1372.58</v>
      </c>
      <c r="L1330">
        <v>926.82</v>
      </c>
      <c r="M1330">
        <v>445.76</v>
      </c>
      <c r="N1330" t="s">
        <v>40</v>
      </c>
      <c r="O1330" t="s">
        <v>24</v>
      </c>
      <c r="P1330" t="s">
        <v>25</v>
      </c>
      <c r="Q1330" s="9">
        <v>0.67361111111111116</v>
      </c>
      <c r="R1330" t="s">
        <v>27</v>
      </c>
      <c r="S1330" t="s">
        <v>4756</v>
      </c>
      <c r="T1330" t="s">
        <v>4752</v>
      </c>
      <c r="U1330">
        <v>418.79</v>
      </c>
      <c r="V1330" t="s">
        <v>5393</v>
      </c>
      <c r="W1330" t="s">
        <v>4968</v>
      </c>
      <c r="X1330" t="s">
        <v>5695</v>
      </c>
      <c r="Y1330" t="s">
        <v>4966</v>
      </c>
      <c r="Z1330" t="s">
        <v>5696</v>
      </c>
      <c r="AA1330" t="s">
        <v>5060</v>
      </c>
    </row>
    <row r="1331" spans="1:27" x14ac:dyDescent="0.25">
      <c r="A1331" t="s">
        <v>4443</v>
      </c>
      <c r="B1331" s="8">
        <v>45787</v>
      </c>
      <c r="C1331" t="s">
        <v>118</v>
      </c>
      <c r="D1331" t="s">
        <v>647</v>
      </c>
      <c r="E1331" t="s">
        <v>514</v>
      </c>
      <c r="F1331" t="s">
        <v>2950</v>
      </c>
      <c r="G1331">
        <v>2</v>
      </c>
      <c r="H1331">
        <v>123.11</v>
      </c>
      <c r="I1331">
        <v>20</v>
      </c>
      <c r="J1331">
        <v>49.24</v>
      </c>
      <c r="K1331">
        <v>226.53</v>
      </c>
      <c r="L1331">
        <v>182.36</v>
      </c>
      <c r="M1331">
        <v>44.17</v>
      </c>
      <c r="N1331" t="s">
        <v>68</v>
      </c>
      <c r="O1331" t="s">
        <v>24</v>
      </c>
      <c r="P1331" t="s">
        <v>25</v>
      </c>
      <c r="Q1331" s="9">
        <v>0.84444444444444444</v>
      </c>
      <c r="R1331" t="s">
        <v>27</v>
      </c>
      <c r="S1331" t="s">
        <v>4925</v>
      </c>
      <c r="T1331" t="s">
        <v>4908</v>
      </c>
      <c r="U1331">
        <v>123.11</v>
      </c>
      <c r="V1331" t="s">
        <v>5865</v>
      </c>
      <c r="W1331" t="s">
        <v>4964</v>
      </c>
      <c r="X1331" t="s">
        <v>5264</v>
      </c>
      <c r="Y1331" t="s">
        <v>4970</v>
      </c>
      <c r="Z1331" t="s">
        <v>5265</v>
      </c>
      <c r="AA1331" t="s">
        <v>4992</v>
      </c>
    </row>
    <row r="1332" spans="1:27" x14ac:dyDescent="0.25">
      <c r="A1332" t="s">
        <v>4506</v>
      </c>
      <c r="B1332" s="8">
        <v>45787</v>
      </c>
      <c r="C1332" t="s">
        <v>83</v>
      </c>
      <c r="D1332" t="s">
        <v>566</v>
      </c>
      <c r="E1332" t="s">
        <v>771</v>
      </c>
      <c r="F1332" t="s">
        <v>1216</v>
      </c>
      <c r="G1332">
        <v>2</v>
      </c>
      <c r="H1332">
        <v>328.59</v>
      </c>
      <c r="I1332">
        <v>0</v>
      </c>
      <c r="J1332">
        <v>0</v>
      </c>
      <c r="K1332">
        <v>755.76</v>
      </c>
      <c r="L1332">
        <v>510.98</v>
      </c>
      <c r="M1332">
        <v>244.78</v>
      </c>
      <c r="N1332" t="s">
        <v>23</v>
      </c>
      <c r="O1332" t="s">
        <v>24</v>
      </c>
      <c r="P1332" t="s">
        <v>33</v>
      </c>
      <c r="Q1332" s="9">
        <v>0.89444444444444449</v>
      </c>
      <c r="R1332" t="s">
        <v>27</v>
      </c>
      <c r="S1332" t="s">
        <v>4767</v>
      </c>
      <c r="T1332" t="s">
        <v>4752</v>
      </c>
      <c r="U1332">
        <v>328.59</v>
      </c>
      <c r="V1332" t="s">
        <v>5934</v>
      </c>
      <c r="W1332" t="s">
        <v>4968</v>
      </c>
      <c r="X1332" t="s">
        <v>5369</v>
      </c>
      <c r="Y1332" t="s">
        <v>4966</v>
      </c>
      <c r="Z1332" t="s">
        <v>4978</v>
      </c>
      <c r="AA1332" t="s">
        <v>4962</v>
      </c>
    </row>
    <row r="1333" spans="1:27" x14ac:dyDescent="0.25">
      <c r="A1333" t="s">
        <v>419</v>
      </c>
      <c r="B1333" s="8">
        <v>45757</v>
      </c>
      <c r="C1333" t="s">
        <v>420</v>
      </c>
      <c r="D1333" t="s">
        <v>203</v>
      </c>
      <c r="E1333" t="s">
        <v>421</v>
      </c>
      <c r="F1333" t="s">
        <v>422</v>
      </c>
      <c r="G1333">
        <v>4</v>
      </c>
      <c r="H1333">
        <v>205.93</v>
      </c>
      <c r="I1333">
        <v>15</v>
      </c>
      <c r="J1333">
        <v>123.56</v>
      </c>
      <c r="K1333">
        <v>805.18</v>
      </c>
      <c r="L1333">
        <v>680.8</v>
      </c>
      <c r="M1333">
        <v>124.38</v>
      </c>
      <c r="N1333" t="s">
        <v>4971</v>
      </c>
      <c r="O1333" t="s">
        <v>24</v>
      </c>
      <c r="P1333" t="s">
        <v>55</v>
      </c>
      <c r="Q1333" s="9">
        <v>0.57986111111111116</v>
      </c>
      <c r="R1333" t="s">
        <v>27</v>
      </c>
      <c r="S1333" t="s">
        <v>4852</v>
      </c>
      <c r="T1333" t="s">
        <v>4847</v>
      </c>
      <c r="U1333">
        <v>205.93</v>
      </c>
      <c r="V1333" t="s">
        <v>5947</v>
      </c>
      <c r="W1333" t="s">
        <v>4968</v>
      </c>
      <c r="X1333" t="s">
        <v>5691</v>
      </c>
      <c r="Y1333" t="s">
        <v>4960</v>
      </c>
      <c r="Z1333" t="s">
        <v>5069</v>
      </c>
      <c r="AA1333" t="s">
        <v>4962</v>
      </c>
    </row>
    <row r="1334" spans="1:27" x14ac:dyDescent="0.25">
      <c r="A1334" t="s">
        <v>1106</v>
      </c>
      <c r="B1334" s="8">
        <v>45757</v>
      </c>
      <c r="C1334" t="s">
        <v>982</v>
      </c>
      <c r="D1334" t="s">
        <v>759</v>
      </c>
      <c r="E1334" t="s">
        <v>108</v>
      </c>
      <c r="F1334" t="s">
        <v>736</v>
      </c>
      <c r="G1334">
        <v>1</v>
      </c>
      <c r="H1334">
        <v>217.85</v>
      </c>
      <c r="I1334">
        <v>5</v>
      </c>
      <c r="J1334">
        <v>10.89</v>
      </c>
      <c r="K1334">
        <v>238</v>
      </c>
      <c r="L1334">
        <v>189.69</v>
      </c>
      <c r="M1334">
        <v>48.31</v>
      </c>
      <c r="N1334" t="s">
        <v>47</v>
      </c>
      <c r="O1334" t="s">
        <v>24</v>
      </c>
      <c r="P1334" t="s">
        <v>25</v>
      </c>
      <c r="Q1334" s="9">
        <v>0.67500000000000004</v>
      </c>
      <c r="R1334" t="s">
        <v>27</v>
      </c>
      <c r="S1334" t="s">
        <v>4741</v>
      </c>
      <c r="T1334" t="s">
        <v>4729</v>
      </c>
      <c r="U1334">
        <v>217.85</v>
      </c>
      <c r="V1334" t="s">
        <v>5928</v>
      </c>
      <c r="W1334" t="s">
        <v>4968</v>
      </c>
      <c r="X1334" t="s">
        <v>5367</v>
      </c>
      <c r="Y1334" t="s">
        <v>4966</v>
      </c>
      <c r="Z1334" t="s">
        <v>5303</v>
      </c>
      <c r="AA1334" t="s">
        <v>4992</v>
      </c>
    </row>
    <row r="1335" spans="1:27" x14ac:dyDescent="0.25">
      <c r="A1335" t="s">
        <v>1331</v>
      </c>
      <c r="B1335" s="8">
        <v>45757</v>
      </c>
      <c r="C1335" t="s">
        <v>1332</v>
      </c>
      <c r="D1335" t="s">
        <v>65</v>
      </c>
      <c r="E1335" t="s">
        <v>148</v>
      </c>
      <c r="F1335" t="s">
        <v>149</v>
      </c>
      <c r="G1335">
        <v>2</v>
      </c>
      <c r="H1335">
        <v>172.63</v>
      </c>
      <c r="I1335">
        <v>0</v>
      </c>
      <c r="J1335">
        <v>0</v>
      </c>
      <c r="K1335">
        <v>397.05</v>
      </c>
      <c r="L1335">
        <v>284</v>
      </c>
      <c r="M1335">
        <v>113.05</v>
      </c>
      <c r="N1335" t="s">
        <v>40</v>
      </c>
      <c r="O1335" t="s">
        <v>345</v>
      </c>
      <c r="P1335" t="s">
        <v>25</v>
      </c>
      <c r="Q1335" s="9">
        <v>0.49444444444444446</v>
      </c>
      <c r="R1335" t="s">
        <v>27</v>
      </c>
      <c r="S1335" t="s">
        <v>4719</v>
      </c>
      <c r="T1335" t="s">
        <v>4703</v>
      </c>
      <c r="U1335">
        <v>172.63</v>
      </c>
      <c r="V1335" t="s">
        <v>5519</v>
      </c>
      <c r="W1335" t="s">
        <v>4968</v>
      </c>
      <c r="X1335" t="s">
        <v>5666</v>
      </c>
      <c r="Y1335" t="s">
        <v>4970</v>
      </c>
      <c r="Z1335" t="s">
        <v>5135</v>
      </c>
      <c r="AA1335" t="s">
        <v>4962</v>
      </c>
    </row>
    <row r="1336" spans="1:27" x14ac:dyDescent="0.25">
      <c r="A1336" t="s">
        <v>1418</v>
      </c>
      <c r="B1336" s="8">
        <v>45757</v>
      </c>
      <c r="C1336" t="s">
        <v>1419</v>
      </c>
      <c r="D1336" t="s">
        <v>891</v>
      </c>
      <c r="E1336" t="s">
        <v>395</v>
      </c>
      <c r="F1336" t="s">
        <v>1420</v>
      </c>
      <c r="G1336">
        <v>5</v>
      </c>
      <c r="H1336">
        <v>425.88</v>
      </c>
      <c r="I1336">
        <v>10</v>
      </c>
      <c r="J1336">
        <v>212.94</v>
      </c>
      <c r="K1336">
        <v>2203.9299999999998</v>
      </c>
      <c r="L1336">
        <v>1787.35</v>
      </c>
      <c r="M1336">
        <v>416.58</v>
      </c>
      <c r="N1336" t="s">
        <v>133</v>
      </c>
      <c r="O1336" t="s">
        <v>24</v>
      </c>
      <c r="P1336" t="s">
        <v>25</v>
      </c>
      <c r="Q1336" s="9">
        <v>0.86319444444444449</v>
      </c>
      <c r="R1336" t="s">
        <v>27</v>
      </c>
      <c r="S1336" t="s">
        <v>4831</v>
      </c>
      <c r="T1336" t="s">
        <v>4828</v>
      </c>
      <c r="U1336">
        <v>425.88</v>
      </c>
      <c r="V1336" t="s">
        <v>5301</v>
      </c>
      <c r="W1336" t="s">
        <v>4968</v>
      </c>
      <c r="X1336" t="s">
        <v>5184</v>
      </c>
      <c r="Y1336" t="s">
        <v>4966</v>
      </c>
      <c r="Z1336" t="s">
        <v>5262</v>
      </c>
      <c r="AA1336" t="s">
        <v>5060</v>
      </c>
    </row>
    <row r="1337" spans="1:27" x14ac:dyDescent="0.25">
      <c r="A1337" t="s">
        <v>1507</v>
      </c>
      <c r="B1337" s="8">
        <v>45757</v>
      </c>
      <c r="C1337" t="s">
        <v>1508</v>
      </c>
      <c r="D1337" t="s">
        <v>944</v>
      </c>
      <c r="E1337" t="s">
        <v>321</v>
      </c>
      <c r="F1337" t="s">
        <v>1509</v>
      </c>
      <c r="G1337">
        <v>4</v>
      </c>
      <c r="H1337">
        <v>361.31</v>
      </c>
      <c r="I1337">
        <v>20</v>
      </c>
      <c r="J1337">
        <v>289.05</v>
      </c>
      <c r="K1337">
        <v>1329.62</v>
      </c>
      <c r="L1337">
        <v>953.72</v>
      </c>
      <c r="M1337">
        <v>375.9</v>
      </c>
      <c r="N1337" t="s">
        <v>47</v>
      </c>
      <c r="O1337" t="s">
        <v>24</v>
      </c>
      <c r="P1337" t="s">
        <v>25</v>
      </c>
      <c r="Q1337" s="9">
        <v>0.49930555555555556</v>
      </c>
      <c r="R1337" t="s">
        <v>27</v>
      </c>
      <c r="S1337" t="s">
        <v>4773</v>
      </c>
      <c r="T1337" t="s">
        <v>4752</v>
      </c>
      <c r="U1337">
        <v>333.54</v>
      </c>
      <c r="V1337" t="s">
        <v>5664</v>
      </c>
      <c r="W1337" t="s">
        <v>4958</v>
      </c>
      <c r="X1337" t="s">
        <v>5506</v>
      </c>
      <c r="Y1337" t="s">
        <v>4970</v>
      </c>
      <c r="Z1337" t="s">
        <v>5507</v>
      </c>
      <c r="AA1337" t="s">
        <v>4962</v>
      </c>
    </row>
    <row r="1338" spans="1:27" x14ac:dyDescent="0.25">
      <c r="A1338" t="s">
        <v>1802</v>
      </c>
      <c r="B1338" s="8">
        <v>45757</v>
      </c>
      <c r="C1338" t="s">
        <v>1803</v>
      </c>
      <c r="D1338" t="s">
        <v>1804</v>
      </c>
      <c r="E1338" t="s">
        <v>1682</v>
      </c>
      <c r="F1338" t="s">
        <v>1574</v>
      </c>
      <c r="G1338">
        <v>6</v>
      </c>
      <c r="H1338">
        <v>46</v>
      </c>
      <c r="I1338">
        <v>0</v>
      </c>
      <c r="J1338">
        <v>0</v>
      </c>
      <c r="K1338">
        <v>317.39999999999998</v>
      </c>
      <c r="L1338">
        <v>219.54</v>
      </c>
      <c r="M1338">
        <v>97.86</v>
      </c>
      <c r="N1338" t="s">
        <v>47</v>
      </c>
      <c r="O1338" t="s">
        <v>24</v>
      </c>
      <c r="P1338" t="s">
        <v>55</v>
      </c>
      <c r="Q1338" s="9">
        <v>0.6958333333333333</v>
      </c>
      <c r="R1338" t="s">
        <v>27</v>
      </c>
      <c r="S1338" t="s">
        <v>4744</v>
      </c>
      <c r="T1338" t="s">
        <v>4729</v>
      </c>
      <c r="U1338">
        <v>42.97</v>
      </c>
      <c r="V1338" t="s">
        <v>5875</v>
      </c>
      <c r="W1338" t="s">
        <v>4958</v>
      </c>
      <c r="Y1338" t="s">
        <v>4970</v>
      </c>
      <c r="Z1338" t="s">
        <v>5160</v>
      </c>
      <c r="AA1338" t="s">
        <v>4962</v>
      </c>
    </row>
    <row r="1339" spans="1:27" x14ac:dyDescent="0.25">
      <c r="A1339" t="s">
        <v>1952</v>
      </c>
      <c r="B1339" s="8">
        <v>45757</v>
      </c>
      <c r="C1339" t="s">
        <v>1953</v>
      </c>
      <c r="D1339" t="s">
        <v>549</v>
      </c>
      <c r="E1339" t="s">
        <v>550</v>
      </c>
      <c r="F1339" t="s">
        <v>1443</v>
      </c>
      <c r="G1339">
        <v>1</v>
      </c>
      <c r="H1339">
        <v>221.61</v>
      </c>
      <c r="I1339">
        <v>0</v>
      </c>
      <c r="J1339">
        <v>0</v>
      </c>
      <c r="K1339">
        <v>254.85</v>
      </c>
      <c r="L1339">
        <v>182.17</v>
      </c>
      <c r="M1339">
        <v>72.680000000000007</v>
      </c>
      <c r="N1339" t="s">
        <v>47</v>
      </c>
      <c r="O1339" t="s">
        <v>24</v>
      </c>
      <c r="P1339" t="s">
        <v>55</v>
      </c>
      <c r="Q1339" s="9">
        <v>0.8833333333333333</v>
      </c>
      <c r="R1339" t="s">
        <v>27</v>
      </c>
      <c r="S1339" t="s">
        <v>4832</v>
      </c>
      <c r="T1339" t="s">
        <v>4828</v>
      </c>
      <c r="U1339">
        <v>221.61</v>
      </c>
      <c r="V1339" t="s">
        <v>5058</v>
      </c>
      <c r="W1339" t="s">
        <v>4964</v>
      </c>
      <c r="X1339" t="s">
        <v>5072</v>
      </c>
      <c r="Y1339" t="s">
        <v>4977</v>
      </c>
      <c r="Z1339" t="s">
        <v>4983</v>
      </c>
      <c r="AA1339" t="s">
        <v>4962</v>
      </c>
    </row>
    <row r="1340" spans="1:27" x14ac:dyDescent="0.25">
      <c r="A1340" t="s">
        <v>2160</v>
      </c>
      <c r="B1340" s="8">
        <v>45757</v>
      </c>
      <c r="C1340" t="s">
        <v>2161</v>
      </c>
      <c r="D1340" t="s">
        <v>147</v>
      </c>
      <c r="E1340" t="s">
        <v>38</v>
      </c>
      <c r="F1340" t="s">
        <v>524</v>
      </c>
      <c r="G1340">
        <v>2</v>
      </c>
      <c r="H1340">
        <v>332.73</v>
      </c>
      <c r="I1340">
        <v>15</v>
      </c>
      <c r="J1340">
        <v>99.82</v>
      </c>
      <c r="K1340">
        <v>650.49</v>
      </c>
      <c r="L1340">
        <v>522.44000000000005</v>
      </c>
      <c r="M1340">
        <v>128.05000000000001</v>
      </c>
      <c r="N1340" t="s">
        <v>133</v>
      </c>
      <c r="O1340" t="s">
        <v>24</v>
      </c>
      <c r="P1340" t="s">
        <v>25</v>
      </c>
      <c r="Q1340" s="9">
        <v>0.48194444444444445</v>
      </c>
      <c r="R1340" t="s">
        <v>27</v>
      </c>
      <c r="S1340" t="s">
        <v>4717</v>
      </c>
      <c r="T1340" t="s">
        <v>4703</v>
      </c>
      <c r="U1340">
        <v>332.73</v>
      </c>
      <c r="V1340" t="s">
        <v>5948</v>
      </c>
      <c r="W1340" t="s">
        <v>4968</v>
      </c>
      <c r="X1340" t="s">
        <v>5238</v>
      </c>
      <c r="Y1340" t="s">
        <v>4960</v>
      </c>
      <c r="Z1340" t="s">
        <v>4989</v>
      </c>
      <c r="AA1340" t="s">
        <v>4962</v>
      </c>
    </row>
    <row r="1341" spans="1:27" x14ac:dyDescent="0.25">
      <c r="A1341" t="s">
        <v>2784</v>
      </c>
      <c r="B1341" s="8">
        <v>45757</v>
      </c>
      <c r="C1341" t="s">
        <v>2128</v>
      </c>
      <c r="D1341" t="s">
        <v>147</v>
      </c>
      <c r="E1341" t="s">
        <v>192</v>
      </c>
      <c r="F1341" t="s">
        <v>2538</v>
      </c>
      <c r="G1341">
        <v>5</v>
      </c>
      <c r="H1341">
        <v>342.72</v>
      </c>
      <c r="I1341">
        <v>10</v>
      </c>
      <c r="J1341">
        <v>171.36</v>
      </c>
      <c r="K1341">
        <v>1773.58</v>
      </c>
      <c r="L1341">
        <v>1306.0999999999999</v>
      </c>
      <c r="M1341">
        <v>467.48</v>
      </c>
      <c r="N1341" t="s">
        <v>23</v>
      </c>
      <c r="O1341" t="s">
        <v>24</v>
      </c>
      <c r="P1341" t="s">
        <v>55</v>
      </c>
      <c r="Q1341" s="9">
        <v>0.42291666666666666</v>
      </c>
      <c r="R1341" t="s">
        <v>27</v>
      </c>
      <c r="S1341" t="s">
        <v>4717</v>
      </c>
      <c r="T1341" t="s">
        <v>4703</v>
      </c>
      <c r="U1341">
        <v>332.73</v>
      </c>
      <c r="V1341" t="s">
        <v>5665</v>
      </c>
      <c r="W1341" t="s">
        <v>4958</v>
      </c>
      <c r="X1341" t="s">
        <v>5428</v>
      </c>
      <c r="Y1341" t="s">
        <v>5011</v>
      </c>
      <c r="Z1341" t="s">
        <v>5284</v>
      </c>
      <c r="AA1341" t="s">
        <v>4962</v>
      </c>
    </row>
    <row r="1342" spans="1:27" x14ac:dyDescent="0.25">
      <c r="A1342" t="s">
        <v>3139</v>
      </c>
      <c r="B1342" s="8">
        <v>45757</v>
      </c>
      <c r="C1342" t="s">
        <v>1605</v>
      </c>
      <c r="D1342" t="s">
        <v>499</v>
      </c>
      <c r="E1342" t="s">
        <v>31</v>
      </c>
      <c r="F1342" t="s">
        <v>32</v>
      </c>
      <c r="G1342">
        <v>3</v>
      </c>
      <c r="H1342">
        <v>401.06</v>
      </c>
      <c r="I1342">
        <v>5</v>
      </c>
      <c r="J1342">
        <v>60.16</v>
      </c>
      <c r="K1342">
        <v>1314.47</v>
      </c>
      <c r="L1342">
        <v>1042.4100000000001</v>
      </c>
      <c r="M1342">
        <v>272.06</v>
      </c>
      <c r="N1342" t="s">
        <v>23</v>
      </c>
      <c r="O1342" t="s">
        <v>24</v>
      </c>
      <c r="P1342" t="s">
        <v>25</v>
      </c>
      <c r="Q1342" s="9">
        <v>0.58472222222222225</v>
      </c>
      <c r="R1342" t="s">
        <v>27</v>
      </c>
      <c r="S1342" t="s">
        <v>4816</v>
      </c>
      <c r="T1342" t="s">
        <v>4847</v>
      </c>
      <c r="U1342">
        <v>401.06</v>
      </c>
      <c r="V1342" t="s">
        <v>5282</v>
      </c>
      <c r="W1342" t="s">
        <v>4968</v>
      </c>
      <c r="X1342" t="s">
        <v>5187</v>
      </c>
      <c r="Y1342" t="s">
        <v>5007</v>
      </c>
      <c r="Z1342" t="s">
        <v>5188</v>
      </c>
      <c r="AA1342" t="s">
        <v>4962</v>
      </c>
    </row>
    <row r="1343" spans="1:27" x14ac:dyDescent="0.25">
      <c r="A1343" t="s">
        <v>3708</v>
      </c>
      <c r="B1343" s="8">
        <v>45757</v>
      </c>
      <c r="C1343" t="s">
        <v>2385</v>
      </c>
      <c r="D1343" t="s">
        <v>732</v>
      </c>
      <c r="E1343" t="s">
        <v>1936</v>
      </c>
      <c r="F1343" t="s">
        <v>1379</v>
      </c>
      <c r="G1343">
        <v>5</v>
      </c>
      <c r="H1343">
        <v>661.91</v>
      </c>
      <c r="I1343">
        <v>0</v>
      </c>
      <c r="J1343">
        <v>0</v>
      </c>
      <c r="K1343">
        <v>3805.98</v>
      </c>
      <c r="L1343">
        <v>1993.6</v>
      </c>
      <c r="M1343">
        <v>1812.38</v>
      </c>
      <c r="N1343" t="s">
        <v>23</v>
      </c>
      <c r="O1343" t="s">
        <v>24</v>
      </c>
      <c r="P1343" t="s">
        <v>33</v>
      </c>
      <c r="Q1343" s="9">
        <v>0.5180555555555556</v>
      </c>
      <c r="R1343" t="s">
        <v>27</v>
      </c>
      <c r="S1343" t="s">
        <v>4662</v>
      </c>
      <c r="T1343" t="s">
        <v>4636</v>
      </c>
      <c r="U1343">
        <v>661.91</v>
      </c>
      <c r="V1343" t="s">
        <v>5086</v>
      </c>
      <c r="W1343" t="s">
        <v>4968</v>
      </c>
      <c r="X1343" t="s">
        <v>5949</v>
      </c>
      <c r="Y1343" t="s">
        <v>4966</v>
      </c>
      <c r="Z1343" t="s">
        <v>5950</v>
      </c>
      <c r="AA1343" t="s">
        <v>4992</v>
      </c>
    </row>
    <row r="1344" spans="1:27" x14ac:dyDescent="0.25">
      <c r="A1344" t="s">
        <v>3732</v>
      </c>
      <c r="B1344" s="8">
        <v>45757</v>
      </c>
      <c r="C1344" t="s">
        <v>1179</v>
      </c>
      <c r="D1344" t="s">
        <v>905</v>
      </c>
      <c r="E1344" t="s">
        <v>1403</v>
      </c>
      <c r="F1344" t="s">
        <v>1404</v>
      </c>
      <c r="G1344">
        <v>3</v>
      </c>
      <c r="H1344">
        <v>493.36</v>
      </c>
      <c r="I1344">
        <v>10</v>
      </c>
      <c r="J1344">
        <v>148.01</v>
      </c>
      <c r="K1344">
        <v>1531.88</v>
      </c>
      <c r="L1344">
        <v>1193.07</v>
      </c>
      <c r="M1344">
        <v>338.81</v>
      </c>
      <c r="N1344" t="s">
        <v>68</v>
      </c>
      <c r="O1344" t="s">
        <v>24</v>
      </c>
      <c r="P1344" t="s">
        <v>25</v>
      </c>
      <c r="Q1344" s="9">
        <v>0.90069444444444446</v>
      </c>
      <c r="R1344" t="s">
        <v>27</v>
      </c>
      <c r="S1344" t="s">
        <v>4686</v>
      </c>
      <c r="T1344" t="s">
        <v>4672</v>
      </c>
      <c r="U1344">
        <v>464.41</v>
      </c>
      <c r="V1344" t="s">
        <v>5682</v>
      </c>
      <c r="W1344" t="s">
        <v>4958</v>
      </c>
      <c r="X1344" t="s">
        <v>5559</v>
      </c>
      <c r="Y1344" t="s">
        <v>5007</v>
      </c>
      <c r="Z1344" t="s">
        <v>5560</v>
      </c>
      <c r="AA1344" t="s">
        <v>5060</v>
      </c>
    </row>
    <row r="1345" spans="1:27" x14ac:dyDescent="0.25">
      <c r="A1345" t="s">
        <v>4032</v>
      </c>
      <c r="B1345" s="8">
        <v>45757</v>
      </c>
      <c r="C1345" t="s">
        <v>4033</v>
      </c>
      <c r="D1345" t="s">
        <v>493</v>
      </c>
      <c r="E1345" t="s">
        <v>840</v>
      </c>
      <c r="F1345" t="s">
        <v>239</v>
      </c>
      <c r="G1345">
        <v>4</v>
      </c>
      <c r="H1345">
        <v>232.58</v>
      </c>
      <c r="I1345">
        <v>20</v>
      </c>
      <c r="J1345">
        <v>186.06</v>
      </c>
      <c r="K1345">
        <v>855.9</v>
      </c>
      <c r="L1345">
        <v>764.8</v>
      </c>
      <c r="M1345">
        <v>91.1</v>
      </c>
      <c r="N1345" t="s">
        <v>133</v>
      </c>
      <c r="O1345" t="s">
        <v>24</v>
      </c>
      <c r="P1345" t="s">
        <v>33</v>
      </c>
      <c r="Q1345" s="9">
        <v>0.40277777777777779</v>
      </c>
      <c r="R1345" t="s">
        <v>27</v>
      </c>
      <c r="S1345" t="s">
        <v>4688</v>
      </c>
      <c r="T1345" t="s">
        <v>4672</v>
      </c>
      <c r="U1345">
        <v>232.58</v>
      </c>
      <c r="V1345" t="s">
        <v>5951</v>
      </c>
      <c r="W1345" t="s">
        <v>4964</v>
      </c>
      <c r="X1345" t="s">
        <v>5015</v>
      </c>
      <c r="Y1345" t="s">
        <v>4966</v>
      </c>
      <c r="Z1345" t="s">
        <v>5300</v>
      </c>
      <c r="AA1345" t="s">
        <v>5060</v>
      </c>
    </row>
    <row r="1346" spans="1:27" x14ac:dyDescent="0.25">
      <c r="A1346" t="s">
        <v>4082</v>
      </c>
      <c r="B1346" s="8">
        <v>45757</v>
      </c>
      <c r="C1346" t="s">
        <v>2103</v>
      </c>
      <c r="D1346" t="s">
        <v>755</v>
      </c>
      <c r="E1346" t="s">
        <v>380</v>
      </c>
      <c r="F1346" t="s">
        <v>936</v>
      </c>
      <c r="G1346">
        <v>5</v>
      </c>
      <c r="H1346">
        <v>442.59</v>
      </c>
      <c r="I1346">
        <v>0</v>
      </c>
      <c r="J1346">
        <v>0</v>
      </c>
      <c r="K1346">
        <v>2544.89</v>
      </c>
      <c r="L1346">
        <v>1759.35</v>
      </c>
      <c r="M1346">
        <v>785.54</v>
      </c>
      <c r="N1346" t="s">
        <v>47</v>
      </c>
      <c r="O1346" t="s">
        <v>24</v>
      </c>
      <c r="P1346" t="s">
        <v>33</v>
      </c>
      <c r="Q1346" s="9">
        <v>0.86458333333333337</v>
      </c>
      <c r="R1346" t="s">
        <v>27</v>
      </c>
      <c r="S1346" t="s">
        <v>4927</v>
      </c>
      <c r="T1346" t="s">
        <v>4908</v>
      </c>
      <c r="U1346">
        <v>442.14</v>
      </c>
      <c r="V1346" t="s">
        <v>5064</v>
      </c>
      <c r="W1346" t="s">
        <v>4958</v>
      </c>
      <c r="X1346" t="s">
        <v>5366</v>
      </c>
      <c r="Y1346" t="s">
        <v>5018</v>
      </c>
      <c r="Z1346" t="s">
        <v>5076</v>
      </c>
      <c r="AA1346" t="s">
        <v>4962</v>
      </c>
    </row>
    <row r="1347" spans="1:27" x14ac:dyDescent="0.25">
      <c r="A1347" t="s">
        <v>4107</v>
      </c>
      <c r="B1347" s="8">
        <v>45757</v>
      </c>
      <c r="C1347" t="s">
        <v>657</v>
      </c>
      <c r="D1347" t="s">
        <v>237</v>
      </c>
      <c r="E1347" t="s">
        <v>125</v>
      </c>
      <c r="F1347" t="s">
        <v>126</v>
      </c>
      <c r="G1347">
        <v>5</v>
      </c>
      <c r="H1347">
        <v>541.35</v>
      </c>
      <c r="I1347">
        <v>5</v>
      </c>
      <c r="J1347">
        <v>135.34</v>
      </c>
      <c r="K1347">
        <v>2957.12</v>
      </c>
      <c r="L1347">
        <v>1682</v>
      </c>
      <c r="M1347">
        <v>1275.1199999999999</v>
      </c>
      <c r="N1347" t="s">
        <v>47</v>
      </c>
      <c r="O1347" t="s">
        <v>24</v>
      </c>
      <c r="P1347" t="s">
        <v>25</v>
      </c>
      <c r="Q1347" s="9">
        <v>0.86458333333333337</v>
      </c>
      <c r="R1347" t="s">
        <v>27</v>
      </c>
      <c r="S1347" t="s">
        <v>4670</v>
      </c>
      <c r="T1347" t="s">
        <v>4636</v>
      </c>
      <c r="U1347">
        <v>541.35</v>
      </c>
      <c r="V1347" t="s">
        <v>4996</v>
      </c>
      <c r="W1347" t="s">
        <v>4968</v>
      </c>
      <c r="X1347" t="s">
        <v>5952</v>
      </c>
      <c r="Y1347" t="s">
        <v>4966</v>
      </c>
      <c r="Z1347" t="s">
        <v>5173</v>
      </c>
      <c r="AA1347" t="s">
        <v>4962</v>
      </c>
    </row>
    <row r="1348" spans="1:27" x14ac:dyDescent="0.25">
      <c r="A1348" t="s">
        <v>4270</v>
      </c>
      <c r="B1348" s="8">
        <v>45757</v>
      </c>
      <c r="C1348" t="s">
        <v>2320</v>
      </c>
      <c r="D1348" t="s">
        <v>714</v>
      </c>
      <c r="E1348" t="s">
        <v>681</v>
      </c>
      <c r="F1348" t="s">
        <v>239</v>
      </c>
      <c r="G1348">
        <v>4</v>
      </c>
      <c r="H1348">
        <v>161.03</v>
      </c>
      <c r="I1348">
        <v>5</v>
      </c>
      <c r="J1348">
        <v>32.21</v>
      </c>
      <c r="K1348">
        <v>703.7</v>
      </c>
      <c r="L1348">
        <v>496.96</v>
      </c>
      <c r="M1348">
        <v>206.74</v>
      </c>
      <c r="N1348" t="s">
        <v>23</v>
      </c>
      <c r="O1348" t="s">
        <v>24</v>
      </c>
      <c r="P1348" t="s">
        <v>33</v>
      </c>
      <c r="Q1348" s="9">
        <v>0.86388888888888893</v>
      </c>
      <c r="R1348" t="s">
        <v>27</v>
      </c>
      <c r="S1348" t="s">
        <v>4653</v>
      </c>
      <c r="T1348" t="s">
        <v>4672</v>
      </c>
      <c r="U1348">
        <v>161.03</v>
      </c>
      <c r="V1348" t="s">
        <v>5811</v>
      </c>
      <c r="W1348" t="s">
        <v>4964</v>
      </c>
      <c r="X1348" t="s">
        <v>5015</v>
      </c>
      <c r="Y1348" t="s">
        <v>4966</v>
      </c>
      <c r="Z1348" t="s">
        <v>5380</v>
      </c>
      <c r="AA1348" t="s">
        <v>5060</v>
      </c>
    </row>
    <row r="1349" spans="1:27" x14ac:dyDescent="0.25">
      <c r="A1349" t="s">
        <v>4303</v>
      </c>
      <c r="B1349" s="8">
        <v>45757</v>
      </c>
      <c r="C1349" t="s">
        <v>1496</v>
      </c>
      <c r="D1349" t="s">
        <v>1030</v>
      </c>
      <c r="E1349" t="s">
        <v>209</v>
      </c>
      <c r="F1349" t="s">
        <v>210</v>
      </c>
      <c r="G1349">
        <v>5</v>
      </c>
      <c r="H1349">
        <v>280.52</v>
      </c>
      <c r="I1349">
        <v>10</v>
      </c>
      <c r="J1349">
        <v>140.26</v>
      </c>
      <c r="K1349">
        <v>1451.69</v>
      </c>
      <c r="L1349">
        <v>995.8</v>
      </c>
      <c r="M1349">
        <v>455.89</v>
      </c>
      <c r="N1349" t="s">
        <v>40</v>
      </c>
      <c r="O1349" t="s">
        <v>24</v>
      </c>
      <c r="P1349" t="s">
        <v>33</v>
      </c>
      <c r="Q1349" s="9">
        <v>0.57499999999999996</v>
      </c>
      <c r="R1349" t="s">
        <v>27</v>
      </c>
      <c r="S1349" t="s">
        <v>4794</v>
      </c>
      <c r="T1349" t="s">
        <v>4776</v>
      </c>
      <c r="U1349">
        <v>159.5</v>
      </c>
      <c r="V1349" t="s">
        <v>5123</v>
      </c>
      <c r="W1349" t="s">
        <v>4958</v>
      </c>
      <c r="X1349" t="s">
        <v>4973</v>
      </c>
      <c r="Y1349" t="s">
        <v>4960</v>
      </c>
      <c r="Z1349" t="s">
        <v>5067</v>
      </c>
      <c r="AA1349" t="s">
        <v>4962</v>
      </c>
    </row>
    <row r="1350" spans="1:27" x14ac:dyDescent="0.25">
      <c r="A1350" t="s">
        <v>4391</v>
      </c>
      <c r="B1350" s="8">
        <v>45757</v>
      </c>
      <c r="C1350" t="s">
        <v>3063</v>
      </c>
      <c r="D1350" t="s">
        <v>264</v>
      </c>
      <c r="E1350" t="s">
        <v>957</v>
      </c>
      <c r="F1350" t="s">
        <v>1358</v>
      </c>
      <c r="G1350">
        <v>3</v>
      </c>
      <c r="H1350">
        <v>383.51</v>
      </c>
      <c r="I1350">
        <v>15</v>
      </c>
      <c r="J1350">
        <v>172.58</v>
      </c>
      <c r="K1350">
        <v>1124.6400000000001</v>
      </c>
      <c r="L1350">
        <v>857.7</v>
      </c>
      <c r="M1350">
        <v>266.94</v>
      </c>
      <c r="N1350" t="s">
        <v>47</v>
      </c>
      <c r="O1350" t="s">
        <v>24</v>
      </c>
      <c r="P1350" t="s">
        <v>55</v>
      </c>
      <c r="Q1350" s="9">
        <v>0.69027777777777777</v>
      </c>
      <c r="R1350" t="s">
        <v>27</v>
      </c>
      <c r="S1350" t="s">
        <v>4702</v>
      </c>
      <c r="T1350" t="s">
        <v>4703</v>
      </c>
      <c r="U1350">
        <v>383.51</v>
      </c>
      <c r="V1350" t="s">
        <v>5953</v>
      </c>
      <c r="W1350" t="s">
        <v>4964</v>
      </c>
      <c r="X1350" t="s">
        <v>5623</v>
      </c>
      <c r="Y1350" t="s">
        <v>4960</v>
      </c>
      <c r="Z1350" t="s">
        <v>5280</v>
      </c>
      <c r="AA1350" t="s">
        <v>4962</v>
      </c>
    </row>
    <row r="1351" spans="1:27" x14ac:dyDescent="0.25">
      <c r="A1351" t="s">
        <v>4524</v>
      </c>
      <c r="B1351" s="8">
        <v>45757</v>
      </c>
      <c r="C1351" t="s">
        <v>1116</v>
      </c>
      <c r="D1351" t="s">
        <v>493</v>
      </c>
      <c r="E1351" t="s">
        <v>38</v>
      </c>
      <c r="F1351" t="s">
        <v>466</v>
      </c>
      <c r="G1351">
        <v>7</v>
      </c>
      <c r="H1351">
        <v>239.76</v>
      </c>
      <c r="I1351">
        <v>15</v>
      </c>
      <c r="J1351">
        <v>251.75</v>
      </c>
      <c r="K1351">
        <v>1640.56</v>
      </c>
      <c r="L1351">
        <v>1338.4</v>
      </c>
      <c r="M1351">
        <v>302.16000000000003</v>
      </c>
      <c r="N1351" t="s">
        <v>68</v>
      </c>
      <c r="O1351" t="s">
        <v>24</v>
      </c>
      <c r="P1351" t="s">
        <v>33</v>
      </c>
      <c r="Q1351" s="9">
        <v>0.61111111111111116</v>
      </c>
      <c r="R1351" t="s">
        <v>27</v>
      </c>
      <c r="S1351" t="s">
        <v>4688</v>
      </c>
      <c r="T1351" t="s">
        <v>4672</v>
      </c>
      <c r="U1351">
        <v>232.58</v>
      </c>
      <c r="V1351" t="s">
        <v>5344</v>
      </c>
      <c r="W1351" t="s">
        <v>4958</v>
      </c>
      <c r="X1351" t="s">
        <v>4988</v>
      </c>
      <c r="Y1351" t="s">
        <v>4966</v>
      </c>
      <c r="Z1351" t="s">
        <v>4989</v>
      </c>
      <c r="AA1351" t="s">
        <v>4962</v>
      </c>
    </row>
    <row r="1352" spans="1:27" x14ac:dyDescent="0.25">
      <c r="A1352" t="s">
        <v>4557</v>
      </c>
      <c r="B1352" s="8">
        <v>45757</v>
      </c>
      <c r="C1352" t="s">
        <v>4558</v>
      </c>
      <c r="D1352" t="s">
        <v>237</v>
      </c>
      <c r="E1352" t="s">
        <v>204</v>
      </c>
      <c r="F1352" t="s">
        <v>205</v>
      </c>
      <c r="G1352">
        <v>4</v>
      </c>
      <c r="H1352">
        <v>541.35</v>
      </c>
      <c r="I1352">
        <v>0</v>
      </c>
      <c r="J1352">
        <v>0</v>
      </c>
      <c r="K1352">
        <v>2490.21</v>
      </c>
      <c r="L1352">
        <v>1345.6</v>
      </c>
      <c r="M1352">
        <v>1144.6099999999999</v>
      </c>
      <c r="N1352" t="s">
        <v>4971</v>
      </c>
      <c r="O1352" t="s">
        <v>24</v>
      </c>
      <c r="P1352" t="s">
        <v>25</v>
      </c>
      <c r="Q1352" s="9">
        <v>0.55138888888888893</v>
      </c>
      <c r="R1352" t="s">
        <v>27</v>
      </c>
      <c r="S1352" t="s">
        <v>4670</v>
      </c>
      <c r="T1352" t="s">
        <v>4636</v>
      </c>
      <c r="U1352">
        <v>541.35</v>
      </c>
      <c r="V1352" t="s">
        <v>5954</v>
      </c>
      <c r="W1352" t="s">
        <v>4964</v>
      </c>
      <c r="X1352" t="s">
        <v>5021</v>
      </c>
      <c r="Y1352" t="s">
        <v>4966</v>
      </c>
      <c r="Z1352" t="s">
        <v>5022</v>
      </c>
      <c r="AA1352" t="s">
        <v>4962</v>
      </c>
    </row>
    <row r="1353" spans="1:27" x14ac:dyDescent="0.25">
      <c r="A1353" t="s">
        <v>4590</v>
      </c>
      <c r="B1353" s="8">
        <v>45757</v>
      </c>
      <c r="C1353" t="s">
        <v>1517</v>
      </c>
      <c r="D1353" t="s">
        <v>1322</v>
      </c>
      <c r="E1353" t="s">
        <v>21</v>
      </c>
      <c r="F1353" t="s">
        <v>3453</v>
      </c>
      <c r="G1353">
        <v>2</v>
      </c>
      <c r="H1353">
        <v>229.81</v>
      </c>
      <c r="I1353">
        <v>0</v>
      </c>
      <c r="J1353">
        <v>0</v>
      </c>
      <c r="K1353">
        <v>528.55999999999995</v>
      </c>
      <c r="L1353">
        <v>416.44</v>
      </c>
      <c r="M1353">
        <v>112.12</v>
      </c>
      <c r="N1353" t="s">
        <v>68</v>
      </c>
      <c r="O1353" t="s">
        <v>24</v>
      </c>
      <c r="P1353" t="s">
        <v>33</v>
      </c>
      <c r="Q1353" s="9">
        <v>0.40902777777777777</v>
      </c>
      <c r="R1353" t="s">
        <v>27</v>
      </c>
      <c r="S1353" t="s">
        <v>4747</v>
      </c>
      <c r="T1353" t="s">
        <v>4729</v>
      </c>
      <c r="U1353">
        <v>229.81</v>
      </c>
      <c r="V1353" t="s">
        <v>5106</v>
      </c>
      <c r="W1353" t="s">
        <v>4964</v>
      </c>
      <c r="X1353" t="s">
        <v>5325</v>
      </c>
      <c r="Y1353" t="s">
        <v>5011</v>
      </c>
      <c r="Z1353" t="s">
        <v>5133</v>
      </c>
      <c r="AA1353" t="s">
        <v>4962</v>
      </c>
    </row>
    <row r="1354" spans="1:27" x14ac:dyDescent="0.25">
      <c r="A1354" t="s">
        <v>719</v>
      </c>
      <c r="B1354" s="8">
        <v>45726</v>
      </c>
      <c r="C1354" t="s">
        <v>502</v>
      </c>
      <c r="E1354" t="s">
        <v>248</v>
      </c>
      <c r="F1354" t="s">
        <v>249</v>
      </c>
      <c r="G1354">
        <v>2</v>
      </c>
      <c r="H1354">
        <v>262.77</v>
      </c>
      <c r="I1354">
        <v>10</v>
      </c>
      <c r="J1354">
        <v>52.55</v>
      </c>
      <c r="K1354">
        <v>472.99</v>
      </c>
      <c r="L1354">
        <v>389.28</v>
      </c>
      <c r="M1354">
        <v>83.71</v>
      </c>
      <c r="N1354" t="s">
        <v>4971</v>
      </c>
      <c r="O1354" t="s">
        <v>24</v>
      </c>
      <c r="P1354" t="s">
        <v>25</v>
      </c>
      <c r="Q1354" s="9">
        <v>0.67708333333333337</v>
      </c>
      <c r="R1354" t="s">
        <v>49</v>
      </c>
      <c r="V1354" t="s">
        <v>5217</v>
      </c>
      <c r="W1354" t="s">
        <v>4964</v>
      </c>
      <c r="X1354" t="s">
        <v>5316</v>
      </c>
      <c r="Y1354" t="s">
        <v>5011</v>
      </c>
      <c r="Z1354" t="s">
        <v>5317</v>
      </c>
      <c r="AA1354" t="s">
        <v>4962</v>
      </c>
    </row>
    <row r="1355" spans="1:27" x14ac:dyDescent="0.25">
      <c r="A1355" t="s">
        <v>2118</v>
      </c>
      <c r="B1355" s="8">
        <v>45726</v>
      </c>
      <c r="C1355" t="s">
        <v>1470</v>
      </c>
      <c r="D1355" t="s">
        <v>237</v>
      </c>
      <c r="E1355" t="s">
        <v>309</v>
      </c>
      <c r="F1355" t="s">
        <v>1504</v>
      </c>
      <c r="G1355">
        <v>7</v>
      </c>
      <c r="H1355">
        <v>616.4</v>
      </c>
      <c r="I1355">
        <v>20</v>
      </c>
      <c r="J1355">
        <v>862.96</v>
      </c>
      <c r="K1355">
        <v>3451.84</v>
      </c>
      <c r="L1355">
        <v>2354.8000000000002</v>
      </c>
      <c r="M1355">
        <v>1097.04</v>
      </c>
      <c r="N1355" t="s">
        <v>133</v>
      </c>
      <c r="O1355" t="s">
        <v>345</v>
      </c>
      <c r="P1355" t="s">
        <v>25</v>
      </c>
      <c r="Q1355" s="9">
        <v>0.89027777777777772</v>
      </c>
      <c r="R1355" t="s">
        <v>49</v>
      </c>
      <c r="S1355" t="s">
        <v>4670</v>
      </c>
      <c r="T1355" t="s">
        <v>4636</v>
      </c>
      <c r="U1355">
        <v>541.35</v>
      </c>
      <c r="V1355" t="s">
        <v>5293</v>
      </c>
      <c r="W1355" t="s">
        <v>4958</v>
      </c>
      <c r="X1355" t="s">
        <v>5345</v>
      </c>
      <c r="Y1355" t="s">
        <v>4970</v>
      </c>
      <c r="Z1355" t="s">
        <v>5122</v>
      </c>
      <c r="AA1355" t="s">
        <v>4962</v>
      </c>
    </row>
    <row r="1356" spans="1:27" x14ac:dyDescent="0.25">
      <c r="A1356" t="s">
        <v>2268</v>
      </c>
      <c r="B1356" s="8">
        <v>45726</v>
      </c>
      <c r="C1356" t="s">
        <v>1551</v>
      </c>
      <c r="D1356" t="s">
        <v>661</v>
      </c>
      <c r="E1356" t="s">
        <v>427</v>
      </c>
      <c r="F1356" t="s">
        <v>724</v>
      </c>
      <c r="G1356">
        <v>3</v>
      </c>
      <c r="H1356">
        <v>242.16</v>
      </c>
      <c r="I1356">
        <v>0</v>
      </c>
      <c r="J1356">
        <v>0</v>
      </c>
      <c r="K1356">
        <v>726.48</v>
      </c>
      <c r="L1356">
        <v>577.16999999999996</v>
      </c>
      <c r="M1356">
        <v>149.31</v>
      </c>
      <c r="N1356" t="s">
        <v>4971</v>
      </c>
      <c r="O1356" t="s">
        <v>24</v>
      </c>
      <c r="P1356" t="s">
        <v>25</v>
      </c>
      <c r="Q1356" s="9">
        <v>0.45277777777777778</v>
      </c>
      <c r="R1356" t="s">
        <v>49</v>
      </c>
      <c r="S1356" t="s">
        <v>4845</v>
      </c>
      <c r="T1356" t="s">
        <v>4828</v>
      </c>
      <c r="U1356">
        <v>224.28</v>
      </c>
      <c r="V1356" t="s">
        <v>5291</v>
      </c>
      <c r="W1356" t="s">
        <v>4958</v>
      </c>
      <c r="X1356" t="s">
        <v>5398</v>
      </c>
      <c r="Y1356" t="s">
        <v>5011</v>
      </c>
      <c r="Z1356" t="s">
        <v>5117</v>
      </c>
      <c r="AA1356" t="s">
        <v>4962</v>
      </c>
    </row>
    <row r="1357" spans="1:27" x14ac:dyDescent="0.25">
      <c r="A1357" t="s">
        <v>2414</v>
      </c>
      <c r="B1357" s="8">
        <v>45726</v>
      </c>
      <c r="C1357" t="s">
        <v>1019</v>
      </c>
      <c r="D1357" t="s">
        <v>723</v>
      </c>
      <c r="E1357" t="s">
        <v>192</v>
      </c>
      <c r="F1357" t="s">
        <v>227</v>
      </c>
      <c r="G1357">
        <v>5</v>
      </c>
      <c r="H1357">
        <v>376.11</v>
      </c>
      <c r="I1357">
        <v>10</v>
      </c>
      <c r="J1357">
        <v>188.06</v>
      </c>
      <c r="K1357">
        <v>1692.49</v>
      </c>
      <c r="L1357">
        <v>1507.85</v>
      </c>
      <c r="M1357">
        <v>184.64</v>
      </c>
      <c r="N1357" t="s">
        <v>4971</v>
      </c>
      <c r="O1357" t="s">
        <v>24</v>
      </c>
      <c r="P1357" t="s">
        <v>25</v>
      </c>
      <c r="Q1357" s="9">
        <v>0.74305555555555558</v>
      </c>
      <c r="R1357" t="s">
        <v>49</v>
      </c>
      <c r="S1357" t="s">
        <v>4844</v>
      </c>
      <c r="T1357" t="s">
        <v>4828</v>
      </c>
      <c r="U1357">
        <v>376.11</v>
      </c>
      <c r="V1357" t="s">
        <v>5933</v>
      </c>
      <c r="W1357" t="s">
        <v>4968</v>
      </c>
      <c r="X1357" t="s">
        <v>5283</v>
      </c>
      <c r="Y1357" t="s">
        <v>5011</v>
      </c>
      <c r="Z1357" t="s">
        <v>5284</v>
      </c>
      <c r="AA1357" t="s">
        <v>4962</v>
      </c>
    </row>
    <row r="1358" spans="1:27" x14ac:dyDescent="0.25">
      <c r="A1358" t="s">
        <v>2592</v>
      </c>
      <c r="B1358" s="8">
        <v>45726</v>
      </c>
      <c r="C1358" t="s">
        <v>398</v>
      </c>
      <c r="D1358" t="s">
        <v>44</v>
      </c>
      <c r="E1358" t="s">
        <v>433</v>
      </c>
      <c r="F1358" t="s">
        <v>434</v>
      </c>
      <c r="G1358">
        <v>2</v>
      </c>
      <c r="H1358">
        <v>398.25</v>
      </c>
      <c r="I1358">
        <v>0</v>
      </c>
      <c r="J1358">
        <v>0</v>
      </c>
      <c r="K1358">
        <v>796.5</v>
      </c>
      <c r="L1358">
        <v>473.08</v>
      </c>
      <c r="M1358">
        <v>323.42</v>
      </c>
      <c r="N1358" t="s">
        <v>40</v>
      </c>
      <c r="O1358" t="s">
        <v>24</v>
      </c>
      <c r="P1358" t="s">
        <v>25</v>
      </c>
      <c r="Q1358" s="9">
        <v>0.56874999999999998</v>
      </c>
      <c r="R1358" t="s">
        <v>49</v>
      </c>
      <c r="S1358" t="s">
        <v>4650</v>
      </c>
      <c r="T1358" t="s">
        <v>4636</v>
      </c>
      <c r="U1358">
        <v>398.25</v>
      </c>
      <c r="V1358" t="s">
        <v>5757</v>
      </c>
      <c r="W1358" t="s">
        <v>4964</v>
      </c>
      <c r="X1358" t="s">
        <v>5832</v>
      </c>
      <c r="Y1358" t="s">
        <v>4966</v>
      </c>
      <c r="Z1358" t="s">
        <v>5544</v>
      </c>
      <c r="AA1358" t="s">
        <v>5060</v>
      </c>
    </row>
    <row r="1359" spans="1:27" x14ac:dyDescent="0.25">
      <c r="A1359" t="s">
        <v>2883</v>
      </c>
      <c r="B1359" s="8">
        <v>45726</v>
      </c>
      <c r="C1359" t="s">
        <v>604</v>
      </c>
      <c r="D1359" t="s">
        <v>745</v>
      </c>
      <c r="E1359" t="s">
        <v>728</v>
      </c>
      <c r="F1359" t="s">
        <v>729</v>
      </c>
      <c r="G1359">
        <v>3</v>
      </c>
      <c r="H1359">
        <v>178.07</v>
      </c>
      <c r="I1359">
        <v>0</v>
      </c>
      <c r="J1359">
        <v>0</v>
      </c>
      <c r="K1359">
        <v>534.21</v>
      </c>
      <c r="L1359">
        <v>306.69</v>
      </c>
      <c r="M1359">
        <v>227.52</v>
      </c>
      <c r="N1359" t="s">
        <v>23</v>
      </c>
      <c r="O1359" t="s">
        <v>24</v>
      </c>
      <c r="P1359" t="s">
        <v>55</v>
      </c>
      <c r="Q1359" s="9">
        <v>0.77847222222222223</v>
      </c>
      <c r="R1359" t="s">
        <v>49</v>
      </c>
      <c r="S1359" t="s">
        <v>4666</v>
      </c>
      <c r="T1359" t="s">
        <v>4636</v>
      </c>
      <c r="U1359">
        <v>168.36</v>
      </c>
      <c r="V1359" t="s">
        <v>5362</v>
      </c>
      <c r="W1359" t="s">
        <v>4958</v>
      </c>
      <c r="X1359" t="s">
        <v>5381</v>
      </c>
      <c r="Y1359" t="s">
        <v>5018</v>
      </c>
      <c r="Z1359" t="s">
        <v>5236</v>
      </c>
      <c r="AA1359" t="s">
        <v>5060</v>
      </c>
    </row>
    <row r="1360" spans="1:27" x14ac:dyDescent="0.25">
      <c r="A1360" t="s">
        <v>2945</v>
      </c>
      <c r="B1360" s="8">
        <v>45726</v>
      </c>
      <c r="C1360" t="s">
        <v>943</v>
      </c>
      <c r="D1360" t="s">
        <v>302</v>
      </c>
      <c r="E1360" t="s">
        <v>209</v>
      </c>
      <c r="F1360" t="s">
        <v>210</v>
      </c>
      <c r="G1360">
        <v>8</v>
      </c>
      <c r="H1360">
        <v>362.77</v>
      </c>
      <c r="I1360">
        <v>10</v>
      </c>
      <c r="J1360">
        <v>290.22000000000003</v>
      </c>
      <c r="K1360">
        <v>2611.94</v>
      </c>
      <c r="L1360">
        <v>1730.56</v>
      </c>
      <c r="M1360">
        <v>881.38</v>
      </c>
      <c r="N1360" t="s">
        <v>133</v>
      </c>
      <c r="O1360" t="s">
        <v>24</v>
      </c>
      <c r="P1360" t="s">
        <v>25</v>
      </c>
      <c r="Q1360" s="9">
        <v>0.52569444444444446</v>
      </c>
      <c r="R1360" t="s">
        <v>49</v>
      </c>
      <c r="S1360" t="s">
        <v>4655</v>
      </c>
      <c r="T1360" t="s">
        <v>4636</v>
      </c>
      <c r="U1360">
        <v>343.56</v>
      </c>
      <c r="V1360" t="s">
        <v>5691</v>
      </c>
      <c r="W1360" t="s">
        <v>4958</v>
      </c>
      <c r="X1360" t="s">
        <v>4973</v>
      </c>
      <c r="Y1360" t="s">
        <v>4960</v>
      </c>
      <c r="Z1360" t="s">
        <v>5067</v>
      </c>
      <c r="AA1360" t="s">
        <v>4962</v>
      </c>
    </row>
    <row r="1361" spans="1:27" x14ac:dyDescent="0.25">
      <c r="A1361" t="s">
        <v>3445</v>
      </c>
      <c r="B1361" s="8">
        <v>45726</v>
      </c>
      <c r="C1361" t="s">
        <v>2161</v>
      </c>
      <c r="D1361" t="s">
        <v>2085</v>
      </c>
      <c r="E1361" t="s">
        <v>1471</v>
      </c>
      <c r="F1361" t="s">
        <v>1628</v>
      </c>
      <c r="G1361">
        <v>3</v>
      </c>
      <c r="H1361">
        <v>392.68</v>
      </c>
      <c r="I1361">
        <v>0</v>
      </c>
      <c r="J1361">
        <v>0</v>
      </c>
      <c r="K1361">
        <v>1178.04</v>
      </c>
      <c r="L1361">
        <v>957.15</v>
      </c>
      <c r="M1361">
        <v>220.89</v>
      </c>
      <c r="N1361" t="s">
        <v>4971</v>
      </c>
      <c r="O1361" t="s">
        <v>24</v>
      </c>
      <c r="P1361" t="s">
        <v>55</v>
      </c>
      <c r="Q1361" s="9">
        <v>0.90277777777777779</v>
      </c>
      <c r="R1361" t="s">
        <v>49</v>
      </c>
      <c r="S1361" t="s">
        <v>4670</v>
      </c>
      <c r="T1361" t="s">
        <v>4805</v>
      </c>
      <c r="U1361">
        <v>392.68</v>
      </c>
      <c r="V1361" t="s">
        <v>5948</v>
      </c>
      <c r="W1361" t="s">
        <v>4968</v>
      </c>
      <c r="X1361" t="s">
        <v>5918</v>
      </c>
      <c r="Y1361" t="s">
        <v>4966</v>
      </c>
      <c r="Z1361" t="s">
        <v>5295</v>
      </c>
      <c r="AA1361" t="s">
        <v>5060</v>
      </c>
    </row>
    <row r="1362" spans="1:27" x14ac:dyDescent="0.25">
      <c r="A1362" t="s">
        <v>3692</v>
      </c>
      <c r="B1362" s="8">
        <v>45726</v>
      </c>
      <c r="C1362" t="s">
        <v>977</v>
      </c>
      <c r="D1362" t="s">
        <v>314</v>
      </c>
      <c r="E1362" t="s">
        <v>623</v>
      </c>
      <c r="F1362" t="s">
        <v>624</v>
      </c>
      <c r="G1362">
        <v>3</v>
      </c>
      <c r="H1362">
        <v>346.96</v>
      </c>
      <c r="I1362">
        <v>15</v>
      </c>
      <c r="J1362">
        <v>156.13</v>
      </c>
      <c r="K1362">
        <v>884.75</v>
      </c>
      <c r="L1362">
        <v>741.75</v>
      </c>
      <c r="M1362">
        <v>143</v>
      </c>
      <c r="N1362" t="s">
        <v>47</v>
      </c>
      <c r="O1362" t="s">
        <v>24</v>
      </c>
      <c r="P1362" t="s">
        <v>25</v>
      </c>
      <c r="Q1362" s="9">
        <v>0.90972222222222221</v>
      </c>
      <c r="R1362" t="s">
        <v>49</v>
      </c>
      <c r="S1362" t="s">
        <v>4707</v>
      </c>
      <c r="T1362" t="s">
        <v>4703</v>
      </c>
      <c r="U1362">
        <v>329.69</v>
      </c>
      <c r="V1362" t="s">
        <v>5070</v>
      </c>
      <c r="W1362" t="s">
        <v>4958</v>
      </c>
      <c r="X1362" t="s">
        <v>5324</v>
      </c>
      <c r="Y1362" t="s">
        <v>5007</v>
      </c>
      <c r="Z1362" t="s">
        <v>5196</v>
      </c>
      <c r="AA1362" t="s">
        <v>4962</v>
      </c>
    </row>
    <row r="1363" spans="1:27" x14ac:dyDescent="0.25">
      <c r="A1363" t="s">
        <v>3947</v>
      </c>
      <c r="B1363" s="8">
        <v>45726</v>
      </c>
      <c r="C1363" t="s">
        <v>1496</v>
      </c>
      <c r="D1363" t="s">
        <v>503</v>
      </c>
      <c r="E1363" t="s">
        <v>270</v>
      </c>
      <c r="F1363" t="s">
        <v>3905</v>
      </c>
      <c r="G1363">
        <v>8</v>
      </c>
      <c r="H1363">
        <v>569.79999999999995</v>
      </c>
      <c r="I1363">
        <v>0</v>
      </c>
      <c r="J1363">
        <v>0</v>
      </c>
      <c r="K1363">
        <v>4558.3999999999996</v>
      </c>
      <c r="L1363">
        <v>3118.4</v>
      </c>
      <c r="M1363">
        <v>1440</v>
      </c>
      <c r="N1363" t="s">
        <v>47</v>
      </c>
      <c r="O1363" t="s">
        <v>24</v>
      </c>
      <c r="P1363" t="s">
        <v>55</v>
      </c>
      <c r="Q1363" s="9">
        <v>0.3888888888888889</v>
      </c>
      <c r="R1363" t="s">
        <v>49</v>
      </c>
      <c r="S1363" t="s">
        <v>4727</v>
      </c>
      <c r="T1363" t="s">
        <v>4703</v>
      </c>
      <c r="U1363">
        <v>503.36</v>
      </c>
      <c r="V1363" t="s">
        <v>5123</v>
      </c>
      <c r="W1363" t="s">
        <v>4958</v>
      </c>
      <c r="X1363" t="s">
        <v>5321</v>
      </c>
      <c r="Y1363" t="s">
        <v>4970</v>
      </c>
      <c r="Z1363" t="s">
        <v>5280</v>
      </c>
      <c r="AA1363" t="s">
        <v>5060</v>
      </c>
    </row>
    <row r="1364" spans="1:27" x14ac:dyDescent="0.25">
      <c r="A1364" t="s">
        <v>4116</v>
      </c>
      <c r="B1364" s="8">
        <v>45726</v>
      </c>
      <c r="C1364" t="s">
        <v>295</v>
      </c>
      <c r="D1364" t="s">
        <v>30</v>
      </c>
      <c r="E1364" t="s">
        <v>53</v>
      </c>
      <c r="F1364" t="s">
        <v>2276</v>
      </c>
      <c r="G1364">
        <v>3</v>
      </c>
      <c r="H1364">
        <v>485.57</v>
      </c>
      <c r="I1364">
        <v>5</v>
      </c>
      <c r="J1364">
        <v>72.84</v>
      </c>
      <c r="K1364">
        <v>1383.87</v>
      </c>
      <c r="L1364">
        <v>1140.24</v>
      </c>
      <c r="M1364">
        <v>243.63</v>
      </c>
      <c r="N1364" t="s">
        <v>40</v>
      </c>
      <c r="O1364" t="s">
        <v>24</v>
      </c>
      <c r="P1364" t="s">
        <v>25</v>
      </c>
      <c r="Q1364" s="9">
        <v>0.62777777777777777</v>
      </c>
      <c r="R1364" t="s">
        <v>49</v>
      </c>
      <c r="S1364" t="s">
        <v>4691</v>
      </c>
      <c r="T1364" t="s">
        <v>4672</v>
      </c>
      <c r="U1364">
        <v>448.94</v>
      </c>
      <c r="V1364" t="s">
        <v>5795</v>
      </c>
      <c r="W1364" t="s">
        <v>4958</v>
      </c>
      <c r="X1364" t="s">
        <v>5065</v>
      </c>
      <c r="Y1364" t="s">
        <v>5018</v>
      </c>
      <c r="Z1364" t="s">
        <v>5059</v>
      </c>
      <c r="AA1364" t="s">
        <v>5060</v>
      </c>
    </row>
    <row r="1365" spans="1:27" x14ac:dyDescent="0.25">
      <c r="A1365" t="s">
        <v>4427</v>
      </c>
      <c r="B1365" s="8">
        <v>45726</v>
      </c>
      <c r="C1365" t="s">
        <v>3923</v>
      </c>
      <c r="D1365" t="s">
        <v>503</v>
      </c>
      <c r="E1365" t="s">
        <v>1031</v>
      </c>
      <c r="F1365" t="s">
        <v>2312</v>
      </c>
      <c r="G1365">
        <v>5</v>
      </c>
      <c r="H1365">
        <v>503.36</v>
      </c>
      <c r="I1365">
        <v>0</v>
      </c>
      <c r="J1365">
        <v>0</v>
      </c>
      <c r="K1365">
        <v>2516.8000000000002</v>
      </c>
      <c r="L1365">
        <v>1949</v>
      </c>
      <c r="M1365">
        <v>567.79999999999995</v>
      </c>
      <c r="N1365" t="s">
        <v>133</v>
      </c>
      <c r="O1365" t="s">
        <v>24</v>
      </c>
      <c r="P1365" t="s">
        <v>25</v>
      </c>
      <c r="Q1365" s="9">
        <v>0.50347222222222221</v>
      </c>
      <c r="R1365" t="s">
        <v>49</v>
      </c>
      <c r="S1365" t="s">
        <v>4727</v>
      </c>
      <c r="T1365" t="s">
        <v>4703</v>
      </c>
      <c r="U1365">
        <v>503.36</v>
      </c>
      <c r="V1365" t="s">
        <v>5800</v>
      </c>
      <c r="W1365" t="s">
        <v>4968</v>
      </c>
      <c r="X1365" t="s">
        <v>5645</v>
      </c>
      <c r="Y1365" t="s">
        <v>4960</v>
      </c>
      <c r="Z1365" t="s">
        <v>5000</v>
      </c>
      <c r="AA1365" t="s">
        <v>4962</v>
      </c>
    </row>
    <row r="1366" spans="1:27" x14ac:dyDescent="0.25">
      <c r="A1366" t="s">
        <v>4567</v>
      </c>
      <c r="B1366" s="8">
        <v>45726</v>
      </c>
      <c r="C1366" t="s">
        <v>1085</v>
      </c>
      <c r="D1366" t="s">
        <v>581</v>
      </c>
      <c r="E1366" t="s">
        <v>835</v>
      </c>
      <c r="F1366" t="s">
        <v>836</v>
      </c>
      <c r="G1366">
        <v>6</v>
      </c>
      <c r="H1366">
        <v>140.96</v>
      </c>
      <c r="I1366">
        <v>0</v>
      </c>
      <c r="J1366">
        <v>0</v>
      </c>
      <c r="K1366">
        <v>845.76</v>
      </c>
      <c r="L1366">
        <v>641.94000000000005</v>
      </c>
      <c r="M1366">
        <v>203.82</v>
      </c>
      <c r="N1366" t="s">
        <v>23</v>
      </c>
      <c r="O1366" t="s">
        <v>24</v>
      </c>
      <c r="P1366" t="s">
        <v>25</v>
      </c>
      <c r="Q1366" s="9">
        <v>0.5493055555555556</v>
      </c>
      <c r="R1366" t="s">
        <v>49</v>
      </c>
      <c r="S1366" t="s">
        <v>4710</v>
      </c>
      <c r="T1366" t="s">
        <v>4703</v>
      </c>
      <c r="U1366">
        <v>139.21</v>
      </c>
      <c r="V1366" t="s">
        <v>5341</v>
      </c>
      <c r="W1366" t="s">
        <v>4958</v>
      </c>
      <c r="X1366" t="s">
        <v>5170</v>
      </c>
      <c r="Y1366" t="s">
        <v>5007</v>
      </c>
      <c r="Z1366" t="s">
        <v>5567</v>
      </c>
      <c r="AA1366" t="s">
        <v>5060</v>
      </c>
    </row>
    <row r="1367" spans="1:27" x14ac:dyDescent="0.25">
      <c r="A1367" t="s">
        <v>443</v>
      </c>
      <c r="B1367" s="8">
        <v>45698</v>
      </c>
      <c r="C1367" t="s">
        <v>444</v>
      </c>
      <c r="D1367" t="s">
        <v>384</v>
      </c>
      <c r="E1367" t="s">
        <v>445</v>
      </c>
      <c r="F1367" t="s">
        <v>446</v>
      </c>
      <c r="G1367">
        <v>5</v>
      </c>
      <c r="H1367">
        <v>413.68</v>
      </c>
      <c r="I1367">
        <v>15</v>
      </c>
      <c r="J1367">
        <v>310.26</v>
      </c>
      <c r="K1367">
        <v>1758.14</v>
      </c>
      <c r="L1367">
        <v>1680.35</v>
      </c>
      <c r="M1367">
        <v>77.790000000000006</v>
      </c>
      <c r="N1367" t="s">
        <v>133</v>
      </c>
      <c r="O1367" t="s">
        <v>24</v>
      </c>
      <c r="P1367" t="s">
        <v>25</v>
      </c>
      <c r="Q1367" s="9">
        <v>0.85833333333333328</v>
      </c>
      <c r="R1367" t="s">
        <v>49</v>
      </c>
      <c r="S1367" t="s">
        <v>4835</v>
      </c>
      <c r="T1367" t="s">
        <v>4828</v>
      </c>
      <c r="U1367">
        <v>389.61</v>
      </c>
      <c r="V1367" t="s">
        <v>5047</v>
      </c>
      <c r="W1367" t="s">
        <v>4958</v>
      </c>
      <c r="X1367" t="s">
        <v>5955</v>
      </c>
      <c r="Y1367" t="s">
        <v>5011</v>
      </c>
      <c r="Z1367" t="s">
        <v>5925</v>
      </c>
      <c r="AA1367" t="s">
        <v>5060</v>
      </c>
    </row>
    <row r="1368" spans="1:27" x14ac:dyDescent="0.25">
      <c r="A1368" t="s">
        <v>579</v>
      </c>
      <c r="B1368" s="8">
        <v>45698</v>
      </c>
      <c r="C1368" t="s">
        <v>580</v>
      </c>
      <c r="D1368" t="s">
        <v>581</v>
      </c>
      <c r="E1368" t="s">
        <v>243</v>
      </c>
      <c r="F1368" t="s">
        <v>222</v>
      </c>
      <c r="G1368">
        <v>4</v>
      </c>
      <c r="H1368">
        <v>155.15</v>
      </c>
      <c r="I1368">
        <v>10</v>
      </c>
      <c r="J1368">
        <v>62.06</v>
      </c>
      <c r="K1368">
        <v>558.54</v>
      </c>
      <c r="L1368">
        <v>427.96</v>
      </c>
      <c r="M1368">
        <v>130.58000000000001</v>
      </c>
      <c r="N1368" t="s">
        <v>40</v>
      </c>
      <c r="O1368" t="s">
        <v>24</v>
      </c>
      <c r="P1368" t="s">
        <v>55</v>
      </c>
      <c r="Q1368" s="9">
        <v>0.76736111111111116</v>
      </c>
      <c r="R1368" t="s">
        <v>49</v>
      </c>
      <c r="S1368" t="s">
        <v>4710</v>
      </c>
      <c r="T1368" t="s">
        <v>4703</v>
      </c>
      <c r="U1368">
        <v>139.21</v>
      </c>
      <c r="V1368" t="s">
        <v>5644</v>
      </c>
      <c r="W1368" t="s">
        <v>4958</v>
      </c>
      <c r="X1368" t="s">
        <v>5424</v>
      </c>
      <c r="Y1368" t="s">
        <v>4966</v>
      </c>
      <c r="Z1368" t="s">
        <v>5046</v>
      </c>
      <c r="AA1368" t="s">
        <v>4962</v>
      </c>
    </row>
    <row r="1369" spans="1:27" x14ac:dyDescent="0.25">
      <c r="A1369" t="s">
        <v>1652</v>
      </c>
      <c r="B1369" s="8">
        <v>45698</v>
      </c>
      <c r="C1369" t="s">
        <v>1258</v>
      </c>
      <c r="D1369" t="s">
        <v>203</v>
      </c>
      <c r="E1369" t="s">
        <v>1169</v>
      </c>
      <c r="F1369" t="s">
        <v>1319</v>
      </c>
      <c r="G1369">
        <v>5</v>
      </c>
      <c r="H1369">
        <v>222.64</v>
      </c>
      <c r="I1369">
        <v>15</v>
      </c>
      <c r="J1369">
        <v>166.98</v>
      </c>
      <c r="K1369">
        <v>946.22</v>
      </c>
      <c r="L1369">
        <v>851</v>
      </c>
      <c r="M1369">
        <v>95.22</v>
      </c>
      <c r="N1369" t="s">
        <v>23</v>
      </c>
      <c r="O1369" t="s">
        <v>24</v>
      </c>
      <c r="P1369" t="s">
        <v>33</v>
      </c>
      <c r="Q1369" s="9">
        <v>0.70277777777777772</v>
      </c>
      <c r="R1369" t="s">
        <v>49</v>
      </c>
      <c r="S1369" t="s">
        <v>4852</v>
      </c>
      <c r="T1369" t="s">
        <v>4847</v>
      </c>
      <c r="U1369">
        <v>205.93</v>
      </c>
      <c r="V1369" t="s">
        <v>5833</v>
      </c>
      <c r="W1369" t="s">
        <v>4958</v>
      </c>
      <c r="X1369" t="s">
        <v>5806</v>
      </c>
      <c r="Y1369" t="s">
        <v>4960</v>
      </c>
      <c r="Z1369" t="s">
        <v>5628</v>
      </c>
      <c r="AA1369" t="s">
        <v>5060</v>
      </c>
    </row>
    <row r="1370" spans="1:27" x14ac:dyDescent="0.25">
      <c r="A1370" t="s">
        <v>2153</v>
      </c>
      <c r="B1370" s="8">
        <v>45698</v>
      </c>
      <c r="C1370" t="s">
        <v>2154</v>
      </c>
      <c r="D1370" t="s">
        <v>176</v>
      </c>
      <c r="E1370" t="s">
        <v>177</v>
      </c>
      <c r="F1370" t="s">
        <v>333</v>
      </c>
      <c r="G1370">
        <v>4</v>
      </c>
      <c r="H1370">
        <v>355.64</v>
      </c>
      <c r="I1370">
        <v>0</v>
      </c>
      <c r="J1370">
        <v>0</v>
      </c>
      <c r="K1370">
        <v>1422.56</v>
      </c>
      <c r="L1370">
        <v>1213.6400000000001</v>
      </c>
      <c r="M1370">
        <v>208.92</v>
      </c>
      <c r="N1370" t="s">
        <v>4971</v>
      </c>
      <c r="O1370" t="s">
        <v>24</v>
      </c>
      <c r="P1370" t="s">
        <v>55</v>
      </c>
      <c r="Q1370" s="9">
        <v>0.69305555555555554</v>
      </c>
      <c r="R1370" t="s">
        <v>49</v>
      </c>
      <c r="S1370" t="s">
        <v>4860</v>
      </c>
      <c r="T1370" t="s">
        <v>4847</v>
      </c>
      <c r="U1370">
        <v>355.64</v>
      </c>
      <c r="V1370" t="s">
        <v>5956</v>
      </c>
      <c r="W1370" t="s">
        <v>4964</v>
      </c>
      <c r="X1370" t="s">
        <v>5319</v>
      </c>
      <c r="Y1370" t="s">
        <v>4970</v>
      </c>
      <c r="Z1370" t="s">
        <v>5227</v>
      </c>
      <c r="AA1370" t="s">
        <v>5060</v>
      </c>
    </row>
    <row r="1371" spans="1:27" x14ac:dyDescent="0.25">
      <c r="A1371" t="s">
        <v>2229</v>
      </c>
      <c r="B1371" s="8">
        <v>45698</v>
      </c>
      <c r="C1371" t="s">
        <v>1496</v>
      </c>
      <c r="D1371" t="s">
        <v>253</v>
      </c>
      <c r="E1371" t="s">
        <v>60</v>
      </c>
      <c r="F1371" t="s">
        <v>1262</v>
      </c>
      <c r="G1371">
        <v>5</v>
      </c>
      <c r="H1371">
        <v>240.8</v>
      </c>
      <c r="I1371">
        <v>10</v>
      </c>
      <c r="J1371">
        <v>120.4</v>
      </c>
      <c r="K1371">
        <v>1083.5999999999999</v>
      </c>
      <c r="L1371">
        <v>977.2</v>
      </c>
      <c r="M1371">
        <v>106.4</v>
      </c>
      <c r="N1371" t="s">
        <v>47</v>
      </c>
      <c r="O1371" t="s">
        <v>24</v>
      </c>
      <c r="P1371" t="s">
        <v>55</v>
      </c>
      <c r="Q1371" s="9">
        <v>0.66111111111111109</v>
      </c>
      <c r="R1371" t="s">
        <v>49</v>
      </c>
      <c r="S1371" t="s">
        <v>4903</v>
      </c>
      <c r="T1371" t="s">
        <v>4887</v>
      </c>
      <c r="U1371">
        <v>219.39</v>
      </c>
      <c r="V1371" t="s">
        <v>5123</v>
      </c>
      <c r="W1371" t="s">
        <v>4958</v>
      </c>
      <c r="X1371" t="s">
        <v>5044</v>
      </c>
      <c r="Y1371" t="s">
        <v>4970</v>
      </c>
      <c r="Z1371" t="s">
        <v>5051</v>
      </c>
      <c r="AA1371" t="s">
        <v>4962</v>
      </c>
    </row>
    <row r="1372" spans="1:27" x14ac:dyDescent="0.25">
      <c r="A1372" t="s">
        <v>2498</v>
      </c>
      <c r="B1372" s="8">
        <v>45698</v>
      </c>
      <c r="C1372" t="s">
        <v>1085</v>
      </c>
      <c r="D1372" t="s">
        <v>231</v>
      </c>
      <c r="E1372" t="s">
        <v>1247</v>
      </c>
      <c r="F1372" t="s">
        <v>1248</v>
      </c>
      <c r="G1372">
        <v>3</v>
      </c>
      <c r="H1372">
        <v>421.14</v>
      </c>
      <c r="I1372">
        <v>15</v>
      </c>
      <c r="J1372">
        <v>189.51</v>
      </c>
      <c r="K1372">
        <v>1073.9100000000001</v>
      </c>
      <c r="L1372">
        <v>926.82</v>
      </c>
      <c r="M1372">
        <v>147.09</v>
      </c>
      <c r="N1372" t="s">
        <v>68</v>
      </c>
      <c r="O1372" t="s">
        <v>24</v>
      </c>
      <c r="P1372" t="s">
        <v>25</v>
      </c>
      <c r="Q1372" s="9">
        <v>0.5</v>
      </c>
      <c r="R1372" t="s">
        <v>49</v>
      </c>
      <c r="S1372" t="s">
        <v>4756</v>
      </c>
      <c r="T1372" t="s">
        <v>4752</v>
      </c>
      <c r="U1372">
        <v>418.79</v>
      </c>
      <c r="V1372" t="s">
        <v>5341</v>
      </c>
      <c r="W1372" t="s">
        <v>4958</v>
      </c>
      <c r="X1372" t="s">
        <v>5439</v>
      </c>
      <c r="Y1372" t="s">
        <v>4966</v>
      </c>
      <c r="Z1372" t="s">
        <v>5336</v>
      </c>
      <c r="AA1372" t="s">
        <v>4962</v>
      </c>
    </row>
    <row r="1373" spans="1:27" x14ac:dyDescent="0.25">
      <c r="A1373" t="s">
        <v>2652</v>
      </c>
      <c r="B1373" s="8">
        <v>45698</v>
      </c>
      <c r="C1373" t="s">
        <v>2249</v>
      </c>
      <c r="D1373" t="s">
        <v>405</v>
      </c>
      <c r="E1373" t="s">
        <v>771</v>
      </c>
      <c r="F1373" t="s">
        <v>772</v>
      </c>
      <c r="G1373">
        <v>1</v>
      </c>
      <c r="H1373">
        <v>440.5</v>
      </c>
      <c r="I1373">
        <v>20</v>
      </c>
      <c r="J1373">
        <v>88.1</v>
      </c>
      <c r="K1373">
        <v>352.4</v>
      </c>
      <c r="L1373">
        <v>254.05</v>
      </c>
      <c r="M1373">
        <v>98.35</v>
      </c>
      <c r="N1373" t="s">
        <v>4971</v>
      </c>
      <c r="O1373" t="s">
        <v>24</v>
      </c>
      <c r="P1373" t="s">
        <v>25</v>
      </c>
      <c r="Q1373" s="9">
        <v>0.78749999999999998</v>
      </c>
      <c r="R1373" t="s">
        <v>49</v>
      </c>
      <c r="S1373" t="s">
        <v>4642</v>
      </c>
      <c r="T1373" t="s">
        <v>4636</v>
      </c>
      <c r="U1373">
        <v>440.5</v>
      </c>
      <c r="V1373" t="s">
        <v>5787</v>
      </c>
      <c r="W1373" t="s">
        <v>4968</v>
      </c>
      <c r="X1373" t="s">
        <v>5618</v>
      </c>
      <c r="Y1373" t="s">
        <v>5011</v>
      </c>
      <c r="Z1373" t="s">
        <v>4978</v>
      </c>
      <c r="AA1373" t="s">
        <v>4962</v>
      </c>
    </row>
    <row r="1374" spans="1:27" x14ac:dyDescent="0.25">
      <c r="A1374" t="s">
        <v>3802</v>
      </c>
      <c r="B1374" s="8">
        <v>45698</v>
      </c>
      <c r="C1374" t="s">
        <v>252</v>
      </c>
      <c r="D1374" t="s">
        <v>1991</v>
      </c>
      <c r="E1374" t="s">
        <v>243</v>
      </c>
      <c r="F1374" t="s">
        <v>1165</v>
      </c>
      <c r="G1374">
        <v>7</v>
      </c>
      <c r="H1374">
        <v>368.46</v>
      </c>
      <c r="I1374">
        <v>0</v>
      </c>
      <c r="J1374">
        <v>0</v>
      </c>
      <c r="K1374">
        <v>2579.2199999999998</v>
      </c>
      <c r="L1374">
        <v>1820.42</v>
      </c>
      <c r="M1374">
        <v>758.8</v>
      </c>
      <c r="N1374" t="s">
        <v>40</v>
      </c>
      <c r="O1374" t="s">
        <v>24</v>
      </c>
      <c r="P1374" t="s">
        <v>55</v>
      </c>
      <c r="Q1374" s="9">
        <v>0.4861111111111111</v>
      </c>
      <c r="R1374" t="s">
        <v>49</v>
      </c>
      <c r="S1374" t="s">
        <v>4933</v>
      </c>
      <c r="T1374" t="s">
        <v>4930</v>
      </c>
      <c r="U1374">
        <v>352.51</v>
      </c>
      <c r="V1374" t="s">
        <v>5635</v>
      </c>
      <c r="W1374" t="s">
        <v>4958</v>
      </c>
      <c r="X1374" t="s">
        <v>5464</v>
      </c>
      <c r="Y1374" t="s">
        <v>4966</v>
      </c>
      <c r="Z1374" t="s">
        <v>5046</v>
      </c>
      <c r="AA1374" t="s">
        <v>4962</v>
      </c>
    </row>
    <row r="1375" spans="1:27" x14ac:dyDescent="0.25">
      <c r="A1375" t="s">
        <v>3867</v>
      </c>
      <c r="B1375" s="8">
        <v>45698</v>
      </c>
      <c r="C1375" t="s">
        <v>1131</v>
      </c>
      <c r="D1375" t="s">
        <v>555</v>
      </c>
      <c r="E1375" t="s">
        <v>1682</v>
      </c>
      <c r="F1375" t="s">
        <v>813</v>
      </c>
      <c r="G1375">
        <v>2</v>
      </c>
      <c r="H1375">
        <v>491.81</v>
      </c>
      <c r="I1375">
        <v>5</v>
      </c>
      <c r="J1375">
        <v>49.18</v>
      </c>
      <c r="K1375">
        <v>934.44</v>
      </c>
      <c r="L1375">
        <v>731.14</v>
      </c>
      <c r="M1375">
        <v>203.3</v>
      </c>
      <c r="N1375" t="s">
        <v>23</v>
      </c>
      <c r="O1375" t="s">
        <v>24</v>
      </c>
      <c r="P1375" t="s">
        <v>33</v>
      </c>
      <c r="Q1375" s="9">
        <v>0.68263888888888891</v>
      </c>
      <c r="R1375" t="s">
        <v>49</v>
      </c>
      <c r="S1375" t="s">
        <v>4797</v>
      </c>
      <c r="T1375" t="s">
        <v>4776</v>
      </c>
      <c r="U1375">
        <v>491.81</v>
      </c>
      <c r="V1375" t="s">
        <v>5077</v>
      </c>
      <c r="W1375" t="s">
        <v>4964</v>
      </c>
      <c r="X1375" t="s">
        <v>5957</v>
      </c>
      <c r="Y1375" t="s">
        <v>4960</v>
      </c>
      <c r="Z1375" t="s">
        <v>5160</v>
      </c>
      <c r="AA1375" t="s">
        <v>4962</v>
      </c>
    </row>
    <row r="1376" spans="1:27" x14ac:dyDescent="0.25">
      <c r="A1376" t="s">
        <v>4274</v>
      </c>
      <c r="B1376" s="8">
        <v>45698</v>
      </c>
      <c r="C1376" t="s">
        <v>670</v>
      </c>
      <c r="D1376" t="s">
        <v>147</v>
      </c>
      <c r="E1376" t="s">
        <v>778</v>
      </c>
      <c r="F1376" t="s">
        <v>779</v>
      </c>
      <c r="G1376">
        <v>1</v>
      </c>
      <c r="H1376">
        <v>332.73</v>
      </c>
      <c r="I1376">
        <v>20</v>
      </c>
      <c r="J1376">
        <v>66.55</v>
      </c>
      <c r="K1376">
        <v>266.18</v>
      </c>
      <c r="L1376">
        <v>261.22000000000003</v>
      </c>
      <c r="M1376">
        <v>4.96</v>
      </c>
      <c r="N1376" t="s">
        <v>68</v>
      </c>
      <c r="O1376" t="s">
        <v>24</v>
      </c>
      <c r="P1376" t="s">
        <v>25</v>
      </c>
      <c r="Q1376" s="9">
        <v>0.82291666666666663</v>
      </c>
      <c r="R1376" t="s">
        <v>49</v>
      </c>
      <c r="S1376" t="s">
        <v>4717</v>
      </c>
      <c r="T1376" t="s">
        <v>4703</v>
      </c>
      <c r="U1376">
        <v>332.73</v>
      </c>
      <c r="V1376" t="s">
        <v>5221</v>
      </c>
      <c r="W1376" t="s">
        <v>4968</v>
      </c>
      <c r="X1376" t="s">
        <v>4996</v>
      </c>
      <c r="Y1376" t="s">
        <v>4960</v>
      </c>
      <c r="Z1376" t="s">
        <v>5432</v>
      </c>
      <c r="AA1376" t="s">
        <v>5060</v>
      </c>
    </row>
    <row r="1377" spans="1:27" x14ac:dyDescent="0.25">
      <c r="A1377" t="s">
        <v>4364</v>
      </c>
      <c r="B1377" s="8">
        <v>45698</v>
      </c>
      <c r="C1377" t="s">
        <v>3843</v>
      </c>
      <c r="D1377" t="s">
        <v>30</v>
      </c>
      <c r="E1377" t="s">
        <v>2307</v>
      </c>
      <c r="F1377" t="s">
        <v>2308</v>
      </c>
      <c r="G1377">
        <v>4</v>
      </c>
      <c r="H1377">
        <v>448.94</v>
      </c>
      <c r="I1377">
        <v>15</v>
      </c>
      <c r="J1377">
        <v>269.36</v>
      </c>
      <c r="K1377">
        <v>1526.4</v>
      </c>
      <c r="L1377">
        <v>1520.32</v>
      </c>
      <c r="M1377">
        <v>6.08</v>
      </c>
      <c r="N1377" t="s">
        <v>47</v>
      </c>
      <c r="O1377" t="s">
        <v>24</v>
      </c>
      <c r="P1377" t="s">
        <v>25</v>
      </c>
      <c r="Q1377" s="9">
        <v>0.38958333333333334</v>
      </c>
      <c r="R1377" t="s">
        <v>49</v>
      </c>
      <c r="S1377" t="s">
        <v>4691</v>
      </c>
      <c r="T1377" t="s">
        <v>4672</v>
      </c>
      <c r="U1377">
        <v>448.94</v>
      </c>
      <c r="V1377" t="s">
        <v>5525</v>
      </c>
      <c r="W1377" t="s">
        <v>4964</v>
      </c>
      <c r="X1377" t="s">
        <v>5493</v>
      </c>
      <c r="Y1377" t="s">
        <v>4966</v>
      </c>
      <c r="Z1377" t="s">
        <v>5185</v>
      </c>
      <c r="AA1377" t="s">
        <v>4992</v>
      </c>
    </row>
    <row r="1378" spans="1:27" x14ac:dyDescent="0.25">
      <c r="A1378" t="s">
        <v>4485</v>
      </c>
      <c r="B1378" s="8">
        <v>45698</v>
      </c>
      <c r="C1378" t="s">
        <v>1696</v>
      </c>
      <c r="D1378" t="s">
        <v>176</v>
      </c>
      <c r="E1378" t="s">
        <v>1903</v>
      </c>
      <c r="F1378" t="s">
        <v>3260</v>
      </c>
      <c r="G1378">
        <v>2</v>
      </c>
      <c r="H1378">
        <v>355.64</v>
      </c>
      <c r="I1378">
        <v>0</v>
      </c>
      <c r="J1378">
        <v>0</v>
      </c>
      <c r="K1378">
        <v>711.28</v>
      </c>
      <c r="L1378">
        <v>606.82000000000005</v>
      </c>
      <c r="M1378">
        <v>104.46</v>
      </c>
      <c r="N1378" t="s">
        <v>4971</v>
      </c>
      <c r="O1378" t="s">
        <v>24</v>
      </c>
      <c r="P1378" t="s">
        <v>25</v>
      </c>
      <c r="Q1378" s="9">
        <v>0.54652777777777772</v>
      </c>
      <c r="R1378" t="s">
        <v>49</v>
      </c>
      <c r="S1378" t="s">
        <v>4860</v>
      </c>
      <c r="T1378" t="s">
        <v>4847</v>
      </c>
      <c r="U1378">
        <v>355.64</v>
      </c>
      <c r="V1378" t="s">
        <v>5873</v>
      </c>
      <c r="W1378" t="s">
        <v>4964</v>
      </c>
      <c r="X1378" t="s">
        <v>5909</v>
      </c>
      <c r="Y1378" t="s">
        <v>5007</v>
      </c>
      <c r="Z1378" t="s">
        <v>5276</v>
      </c>
      <c r="AA1378" t="s">
        <v>5163</v>
      </c>
    </row>
    <row r="1379" spans="1:27" x14ac:dyDescent="0.25">
      <c r="A1379" t="s">
        <v>2228</v>
      </c>
      <c r="B1379" s="8">
        <v>45667</v>
      </c>
      <c r="C1379" t="s">
        <v>1095</v>
      </c>
      <c r="D1379" t="s">
        <v>493</v>
      </c>
      <c r="E1379" t="s">
        <v>1190</v>
      </c>
      <c r="F1379" t="s">
        <v>1191</v>
      </c>
      <c r="G1379">
        <v>3</v>
      </c>
      <c r="H1379">
        <v>232.58</v>
      </c>
      <c r="I1379">
        <v>0</v>
      </c>
      <c r="J1379">
        <v>0</v>
      </c>
      <c r="K1379">
        <v>697.74</v>
      </c>
      <c r="L1379">
        <v>573.6</v>
      </c>
      <c r="M1379">
        <v>124.14</v>
      </c>
      <c r="N1379" t="s">
        <v>47</v>
      </c>
      <c r="O1379" t="s">
        <v>24</v>
      </c>
      <c r="P1379" t="s">
        <v>55</v>
      </c>
      <c r="Q1379" s="9">
        <v>0.4284722222222222</v>
      </c>
      <c r="R1379" t="s">
        <v>49</v>
      </c>
      <c r="S1379" t="s">
        <v>4688</v>
      </c>
      <c r="T1379" t="s">
        <v>4672</v>
      </c>
      <c r="U1379">
        <v>232.58</v>
      </c>
      <c r="V1379" t="s">
        <v>5459</v>
      </c>
      <c r="W1379" t="s">
        <v>4968</v>
      </c>
      <c r="X1379" t="s">
        <v>5649</v>
      </c>
      <c r="Y1379" t="s">
        <v>5007</v>
      </c>
      <c r="Z1379" t="s">
        <v>5274</v>
      </c>
      <c r="AA1379" t="s">
        <v>5163</v>
      </c>
    </row>
    <row r="1380" spans="1:27" x14ac:dyDescent="0.25">
      <c r="A1380" t="s">
        <v>2938</v>
      </c>
      <c r="B1380" s="8">
        <v>45667</v>
      </c>
      <c r="C1380" t="s">
        <v>2939</v>
      </c>
      <c r="D1380" t="s">
        <v>326</v>
      </c>
      <c r="E1380" t="s">
        <v>1471</v>
      </c>
      <c r="F1380" t="s">
        <v>1472</v>
      </c>
      <c r="G1380">
        <v>2</v>
      </c>
      <c r="H1380">
        <v>400.33</v>
      </c>
      <c r="I1380">
        <v>20</v>
      </c>
      <c r="J1380">
        <v>160.13</v>
      </c>
      <c r="K1380">
        <v>640.53</v>
      </c>
      <c r="L1380">
        <v>681.8</v>
      </c>
      <c r="M1380">
        <v>-41.27</v>
      </c>
      <c r="N1380" t="s">
        <v>4971</v>
      </c>
      <c r="O1380" t="s">
        <v>24</v>
      </c>
      <c r="P1380" t="s">
        <v>25</v>
      </c>
      <c r="Q1380" s="9">
        <v>0.57777777777777772</v>
      </c>
      <c r="R1380" t="s">
        <v>49</v>
      </c>
      <c r="S1380" t="s">
        <v>4859</v>
      </c>
      <c r="T1380" t="s">
        <v>4847</v>
      </c>
      <c r="U1380">
        <v>400.33</v>
      </c>
      <c r="V1380" t="s">
        <v>5815</v>
      </c>
      <c r="W1380" t="s">
        <v>4964</v>
      </c>
      <c r="X1380" t="s">
        <v>5294</v>
      </c>
      <c r="Y1380" t="s">
        <v>4966</v>
      </c>
      <c r="Z1380" t="s">
        <v>5295</v>
      </c>
      <c r="AA1380" t="s">
        <v>5060</v>
      </c>
    </row>
    <row r="1381" spans="1:27" x14ac:dyDescent="0.25">
      <c r="A1381" t="s">
        <v>3341</v>
      </c>
      <c r="B1381" s="8">
        <v>45667</v>
      </c>
      <c r="C1381" t="s">
        <v>2541</v>
      </c>
      <c r="D1381" t="s">
        <v>95</v>
      </c>
      <c r="E1381" t="s">
        <v>639</v>
      </c>
      <c r="F1381" t="s">
        <v>1365</v>
      </c>
      <c r="G1381">
        <v>7</v>
      </c>
      <c r="H1381">
        <v>529.67999999999995</v>
      </c>
      <c r="I1381">
        <v>15</v>
      </c>
      <c r="J1381">
        <v>556.16</v>
      </c>
      <c r="K1381">
        <v>3151.6</v>
      </c>
      <c r="L1381">
        <v>2771.09</v>
      </c>
      <c r="M1381">
        <v>380.51</v>
      </c>
      <c r="N1381" t="s">
        <v>40</v>
      </c>
      <c r="O1381" t="s">
        <v>24</v>
      </c>
      <c r="P1381" t="s">
        <v>25</v>
      </c>
      <c r="Q1381" s="9">
        <v>0.85138888888888886</v>
      </c>
      <c r="R1381" t="s">
        <v>49</v>
      </c>
      <c r="S1381" t="s">
        <v>4937</v>
      </c>
      <c r="T1381" t="s">
        <v>4930</v>
      </c>
      <c r="U1381">
        <v>522.78</v>
      </c>
      <c r="V1381" t="s">
        <v>5936</v>
      </c>
      <c r="W1381" t="s">
        <v>4958</v>
      </c>
      <c r="X1381" t="s">
        <v>4985</v>
      </c>
      <c r="Y1381" t="s">
        <v>4970</v>
      </c>
      <c r="Z1381" t="s">
        <v>4986</v>
      </c>
      <c r="AA1381" t="s">
        <v>4962</v>
      </c>
    </row>
    <row r="1382" spans="1:27" x14ac:dyDescent="0.25">
      <c r="A1382" t="s">
        <v>3402</v>
      </c>
      <c r="B1382" s="8">
        <v>45667</v>
      </c>
      <c r="C1382" t="s">
        <v>1240</v>
      </c>
      <c r="D1382" t="s">
        <v>141</v>
      </c>
      <c r="E1382" t="s">
        <v>355</v>
      </c>
      <c r="F1382" t="s">
        <v>356</v>
      </c>
      <c r="G1382">
        <v>5</v>
      </c>
      <c r="H1382">
        <v>463.77</v>
      </c>
      <c r="I1382">
        <v>10</v>
      </c>
      <c r="J1382">
        <v>231.88</v>
      </c>
      <c r="K1382">
        <v>2086.9699999999998</v>
      </c>
      <c r="L1382">
        <v>1327.2</v>
      </c>
      <c r="M1382">
        <v>759.77</v>
      </c>
      <c r="N1382" t="s">
        <v>4971</v>
      </c>
      <c r="O1382" t="s">
        <v>24</v>
      </c>
      <c r="P1382" t="s">
        <v>25</v>
      </c>
      <c r="Q1382" s="9">
        <v>0.85486111111111107</v>
      </c>
      <c r="R1382" t="s">
        <v>49</v>
      </c>
      <c r="S1382" t="s">
        <v>4658</v>
      </c>
      <c r="T1382" t="s">
        <v>4636</v>
      </c>
      <c r="U1382">
        <v>437.49</v>
      </c>
      <c r="V1382" t="s">
        <v>5810</v>
      </c>
      <c r="W1382" t="s">
        <v>4958</v>
      </c>
      <c r="X1382" t="s">
        <v>5205</v>
      </c>
      <c r="Y1382" t="s">
        <v>4960</v>
      </c>
      <c r="Z1382" t="s">
        <v>5204</v>
      </c>
      <c r="AA1382" t="s">
        <v>4962</v>
      </c>
    </row>
    <row r="1383" spans="1:27" x14ac:dyDescent="0.25">
      <c r="A1383" t="s">
        <v>3570</v>
      </c>
      <c r="B1383" s="8">
        <v>45667</v>
      </c>
      <c r="C1383" t="s">
        <v>319</v>
      </c>
      <c r="D1383" t="s">
        <v>59</v>
      </c>
      <c r="E1383" t="s">
        <v>171</v>
      </c>
      <c r="F1383" t="s">
        <v>2462</v>
      </c>
      <c r="G1383">
        <v>6</v>
      </c>
      <c r="H1383">
        <v>373.25</v>
      </c>
      <c r="I1383">
        <v>10</v>
      </c>
      <c r="J1383">
        <v>223.95</v>
      </c>
      <c r="K1383">
        <v>2015.55</v>
      </c>
      <c r="L1383">
        <v>1630.68</v>
      </c>
      <c r="M1383">
        <v>384.87</v>
      </c>
      <c r="N1383" t="s">
        <v>4971</v>
      </c>
      <c r="O1383" t="s">
        <v>24</v>
      </c>
      <c r="P1383" t="s">
        <v>25</v>
      </c>
      <c r="Q1383" s="9">
        <v>0.73402777777777772</v>
      </c>
      <c r="R1383" t="s">
        <v>49</v>
      </c>
      <c r="S1383" t="s">
        <v>4721</v>
      </c>
      <c r="T1383" t="s">
        <v>4703</v>
      </c>
      <c r="U1383">
        <v>342.46</v>
      </c>
      <c r="V1383" t="s">
        <v>5858</v>
      </c>
      <c r="W1383" t="s">
        <v>4958</v>
      </c>
      <c r="X1383" t="s">
        <v>5426</v>
      </c>
      <c r="Y1383" t="s">
        <v>5011</v>
      </c>
      <c r="Z1383" t="s">
        <v>4974</v>
      </c>
      <c r="AA1383" t="s">
        <v>4962</v>
      </c>
    </row>
    <row r="1384" spans="1:27" x14ac:dyDescent="0.25">
      <c r="A1384" t="s">
        <v>4004</v>
      </c>
      <c r="B1384" s="8">
        <v>45667</v>
      </c>
      <c r="C1384" t="s">
        <v>508</v>
      </c>
      <c r="D1384" t="s">
        <v>371</v>
      </c>
      <c r="E1384" t="s">
        <v>1323</v>
      </c>
      <c r="F1384" t="s">
        <v>2870</v>
      </c>
      <c r="G1384">
        <v>8</v>
      </c>
      <c r="H1384">
        <v>401.72</v>
      </c>
      <c r="I1384">
        <v>20</v>
      </c>
      <c r="J1384">
        <v>642.75</v>
      </c>
      <c r="K1384">
        <v>2571.0100000000002</v>
      </c>
      <c r="L1384">
        <v>2479.84</v>
      </c>
      <c r="M1384">
        <v>91.17</v>
      </c>
      <c r="N1384" t="s">
        <v>68</v>
      </c>
      <c r="O1384" t="s">
        <v>24</v>
      </c>
      <c r="P1384" t="s">
        <v>55</v>
      </c>
      <c r="Q1384" s="9">
        <v>0.78541666666666665</v>
      </c>
      <c r="R1384" t="s">
        <v>49</v>
      </c>
      <c r="S1384" t="s">
        <v>4714</v>
      </c>
      <c r="T1384" t="s">
        <v>4703</v>
      </c>
      <c r="U1384">
        <v>380.12</v>
      </c>
      <c r="V1384" t="s">
        <v>5748</v>
      </c>
      <c r="W1384" t="s">
        <v>4958</v>
      </c>
      <c r="X1384" t="s">
        <v>5146</v>
      </c>
      <c r="Y1384" t="s">
        <v>4960</v>
      </c>
      <c r="Z1384" t="s">
        <v>5147</v>
      </c>
      <c r="AA1384" t="s">
        <v>4962</v>
      </c>
    </row>
    <row r="1385" spans="1:27" x14ac:dyDescent="0.25">
      <c r="A1385" t="s">
        <v>4037</v>
      </c>
      <c r="B1385" s="8">
        <v>45667</v>
      </c>
      <c r="C1385" t="s">
        <v>2582</v>
      </c>
      <c r="D1385" t="s">
        <v>1156</v>
      </c>
      <c r="E1385" t="s">
        <v>1162</v>
      </c>
      <c r="F1385" t="s">
        <v>328</v>
      </c>
      <c r="G1385">
        <v>3</v>
      </c>
      <c r="H1385">
        <v>169.46</v>
      </c>
      <c r="I1385">
        <v>15</v>
      </c>
      <c r="J1385">
        <v>76.260000000000005</v>
      </c>
      <c r="K1385">
        <v>432.12</v>
      </c>
      <c r="L1385">
        <v>327.63</v>
      </c>
      <c r="M1385">
        <v>104.49</v>
      </c>
      <c r="N1385" t="s">
        <v>133</v>
      </c>
      <c r="O1385" t="s">
        <v>24</v>
      </c>
      <c r="P1385" t="s">
        <v>55</v>
      </c>
      <c r="Q1385" s="9">
        <v>0.75347222222222221</v>
      </c>
      <c r="R1385" t="s">
        <v>49</v>
      </c>
      <c r="S1385" t="s">
        <v>4755</v>
      </c>
      <c r="T1385" t="s">
        <v>4752</v>
      </c>
      <c r="U1385">
        <v>147.72</v>
      </c>
      <c r="V1385" t="s">
        <v>5719</v>
      </c>
      <c r="W1385" t="s">
        <v>4958</v>
      </c>
      <c r="X1385" t="s">
        <v>5215</v>
      </c>
      <c r="Y1385" t="s">
        <v>4960</v>
      </c>
      <c r="Z1385" t="s">
        <v>5267</v>
      </c>
      <c r="AA1385" t="s">
        <v>4992</v>
      </c>
    </row>
    <row r="1386" spans="1:27" x14ac:dyDescent="0.25">
      <c r="A1386" t="s">
        <v>1921</v>
      </c>
      <c r="B1386" s="8">
        <v>45930</v>
      </c>
      <c r="C1386" t="s">
        <v>1922</v>
      </c>
      <c r="D1386" t="s">
        <v>296</v>
      </c>
      <c r="E1386" t="s">
        <v>968</v>
      </c>
      <c r="F1386" t="s">
        <v>1738</v>
      </c>
      <c r="G1386">
        <v>2</v>
      </c>
      <c r="H1386">
        <v>507.5</v>
      </c>
      <c r="I1386">
        <v>0</v>
      </c>
      <c r="J1386">
        <v>0</v>
      </c>
      <c r="K1386">
        <v>1015</v>
      </c>
      <c r="L1386">
        <v>726.58</v>
      </c>
      <c r="M1386">
        <v>288.42</v>
      </c>
      <c r="N1386" t="s">
        <v>133</v>
      </c>
      <c r="O1386" t="s">
        <v>24</v>
      </c>
      <c r="P1386" t="s">
        <v>25</v>
      </c>
      <c r="Q1386" s="9">
        <v>0.59236111111111112</v>
      </c>
      <c r="R1386" t="s">
        <v>49</v>
      </c>
      <c r="S1386" t="s">
        <v>4780</v>
      </c>
      <c r="T1386" t="s">
        <v>4776</v>
      </c>
      <c r="U1386">
        <v>507.5</v>
      </c>
      <c r="V1386" t="s">
        <v>5766</v>
      </c>
      <c r="W1386" t="s">
        <v>4968</v>
      </c>
      <c r="X1386" t="s">
        <v>5825</v>
      </c>
      <c r="Y1386" t="s">
        <v>5018</v>
      </c>
      <c r="Z1386" t="s">
        <v>5411</v>
      </c>
      <c r="AA1386" t="s">
        <v>4992</v>
      </c>
    </row>
    <row r="1387" spans="1:27" x14ac:dyDescent="0.25">
      <c r="A1387" t="s">
        <v>2199</v>
      </c>
      <c r="B1387" s="8">
        <v>45930</v>
      </c>
      <c r="C1387" t="s">
        <v>643</v>
      </c>
      <c r="D1387" t="s">
        <v>680</v>
      </c>
      <c r="E1387" t="s">
        <v>85</v>
      </c>
      <c r="F1387" t="s">
        <v>2200</v>
      </c>
      <c r="G1387">
        <v>4</v>
      </c>
      <c r="H1387">
        <v>157.97999999999999</v>
      </c>
      <c r="I1387">
        <v>5</v>
      </c>
      <c r="J1387">
        <v>31.6</v>
      </c>
      <c r="K1387">
        <v>600.32000000000005</v>
      </c>
      <c r="L1387">
        <v>551.79999999999995</v>
      </c>
      <c r="M1387">
        <v>48.52</v>
      </c>
      <c r="N1387" t="s">
        <v>133</v>
      </c>
      <c r="O1387" t="s">
        <v>24</v>
      </c>
      <c r="P1387" t="s">
        <v>25</v>
      </c>
      <c r="Q1387" s="9">
        <v>0.77361111111111114</v>
      </c>
      <c r="R1387" t="s">
        <v>49</v>
      </c>
      <c r="S1387" t="s">
        <v>4873</v>
      </c>
      <c r="T1387" t="s">
        <v>4864</v>
      </c>
      <c r="U1387">
        <v>157.97999999999999</v>
      </c>
      <c r="V1387" t="s">
        <v>5828</v>
      </c>
      <c r="W1387" t="s">
        <v>4968</v>
      </c>
      <c r="X1387" t="s">
        <v>5851</v>
      </c>
      <c r="Y1387" t="s">
        <v>4960</v>
      </c>
      <c r="Z1387" t="s">
        <v>5312</v>
      </c>
      <c r="AA1387" t="s">
        <v>4962</v>
      </c>
    </row>
    <row r="1388" spans="1:27" x14ac:dyDescent="0.25">
      <c r="A1388" t="s">
        <v>2440</v>
      </c>
      <c r="B1388" s="8">
        <v>45930</v>
      </c>
      <c r="C1388" t="s">
        <v>2441</v>
      </c>
      <c r="D1388" t="s">
        <v>371</v>
      </c>
      <c r="E1388" t="s">
        <v>1109</v>
      </c>
      <c r="F1388" t="s">
        <v>1110</v>
      </c>
      <c r="G1388">
        <v>3</v>
      </c>
      <c r="H1388">
        <v>380.12</v>
      </c>
      <c r="I1388">
        <v>5</v>
      </c>
      <c r="J1388">
        <v>57.02</v>
      </c>
      <c r="K1388">
        <v>1083.3399999999999</v>
      </c>
      <c r="L1388">
        <v>929.94</v>
      </c>
      <c r="M1388">
        <v>153.4</v>
      </c>
      <c r="N1388" t="s">
        <v>40</v>
      </c>
      <c r="O1388" t="s">
        <v>24</v>
      </c>
      <c r="P1388" t="s">
        <v>25</v>
      </c>
      <c r="Q1388" s="9">
        <v>0.6381944444444444</v>
      </c>
      <c r="R1388" t="s">
        <v>49</v>
      </c>
      <c r="S1388" t="s">
        <v>4714</v>
      </c>
      <c r="T1388" t="s">
        <v>4703</v>
      </c>
      <c r="U1388">
        <v>380.12</v>
      </c>
      <c r="V1388" t="s">
        <v>5389</v>
      </c>
      <c r="W1388" t="s">
        <v>4968</v>
      </c>
      <c r="X1388" t="s">
        <v>5104</v>
      </c>
      <c r="Y1388" t="s">
        <v>4970</v>
      </c>
      <c r="Z1388" t="s">
        <v>5105</v>
      </c>
      <c r="AA1388" t="s">
        <v>4962</v>
      </c>
    </row>
    <row r="1389" spans="1:27" x14ac:dyDescent="0.25">
      <c r="A1389" t="s">
        <v>2551</v>
      </c>
      <c r="B1389" s="8">
        <v>45930</v>
      </c>
      <c r="C1389" t="s">
        <v>2057</v>
      </c>
      <c r="D1389" t="s">
        <v>2552</v>
      </c>
      <c r="E1389" t="s">
        <v>589</v>
      </c>
      <c r="F1389" t="s">
        <v>590</v>
      </c>
      <c r="G1389">
        <v>4</v>
      </c>
      <c r="H1389">
        <v>72.930000000000007</v>
      </c>
      <c r="I1389">
        <v>15</v>
      </c>
      <c r="J1389">
        <v>43.76</v>
      </c>
      <c r="K1389">
        <v>247.96</v>
      </c>
      <c r="L1389">
        <v>217</v>
      </c>
      <c r="M1389">
        <v>30.96</v>
      </c>
      <c r="N1389" t="s">
        <v>23</v>
      </c>
      <c r="O1389" t="s">
        <v>24</v>
      </c>
      <c r="P1389" t="s">
        <v>25</v>
      </c>
      <c r="Q1389" s="9">
        <v>0.74305555555555558</v>
      </c>
      <c r="R1389" t="s">
        <v>49</v>
      </c>
      <c r="S1389" t="s">
        <v>4784</v>
      </c>
      <c r="T1389" t="s">
        <v>4776</v>
      </c>
      <c r="U1389">
        <v>72.930000000000007</v>
      </c>
      <c r="V1389" t="s">
        <v>5824</v>
      </c>
      <c r="W1389" t="s">
        <v>4964</v>
      </c>
      <c r="X1389" t="s">
        <v>5638</v>
      </c>
      <c r="Y1389" t="s">
        <v>4966</v>
      </c>
      <c r="Z1389" t="s">
        <v>5821</v>
      </c>
      <c r="AA1389" t="s">
        <v>4992</v>
      </c>
    </row>
    <row r="1390" spans="1:27" x14ac:dyDescent="0.25">
      <c r="A1390" t="s">
        <v>1478</v>
      </c>
      <c r="B1390" s="8">
        <v>45929</v>
      </c>
      <c r="C1390" t="s">
        <v>922</v>
      </c>
      <c r="D1390" t="s">
        <v>89</v>
      </c>
      <c r="E1390" t="s">
        <v>1479</v>
      </c>
      <c r="F1390" t="s">
        <v>1113</v>
      </c>
      <c r="G1390">
        <v>4</v>
      </c>
      <c r="H1390">
        <v>38.659999999999997</v>
      </c>
      <c r="I1390">
        <v>5</v>
      </c>
      <c r="J1390">
        <v>7.73</v>
      </c>
      <c r="K1390">
        <v>146.91</v>
      </c>
      <c r="L1390">
        <v>129.6</v>
      </c>
      <c r="M1390">
        <v>17.309999999999999</v>
      </c>
      <c r="N1390" t="s">
        <v>4971</v>
      </c>
      <c r="O1390" t="s">
        <v>24</v>
      </c>
      <c r="P1390" t="s">
        <v>25</v>
      </c>
      <c r="Q1390" s="9">
        <v>0.52013888888888893</v>
      </c>
      <c r="R1390" t="s">
        <v>49</v>
      </c>
      <c r="S1390" t="s">
        <v>4695</v>
      </c>
      <c r="T1390" t="s">
        <v>4672</v>
      </c>
      <c r="U1390">
        <v>38.659999999999997</v>
      </c>
      <c r="V1390" t="s">
        <v>5542</v>
      </c>
      <c r="W1390" t="s">
        <v>4968</v>
      </c>
      <c r="X1390" t="s">
        <v>5481</v>
      </c>
      <c r="Y1390" t="s">
        <v>4960</v>
      </c>
      <c r="Z1390" t="s">
        <v>5482</v>
      </c>
      <c r="AA1390" t="s">
        <v>5163</v>
      </c>
    </row>
    <row r="1391" spans="1:27" x14ac:dyDescent="0.25">
      <c r="A1391" t="s">
        <v>2068</v>
      </c>
      <c r="B1391" s="8">
        <v>45929</v>
      </c>
      <c r="C1391" t="s">
        <v>2069</v>
      </c>
      <c r="D1391" t="s">
        <v>666</v>
      </c>
      <c r="E1391" t="s">
        <v>1682</v>
      </c>
      <c r="F1391" t="s">
        <v>2070</v>
      </c>
      <c r="G1391">
        <v>1</v>
      </c>
      <c r="H1391">
        <v>372.61</v>
      </c>
      <c r="I1391">
        <v>20</v>
      </c>
      <c r="J1391">
        <v>74.52</v>
      </c>
      <c r="K1391">
        <v>298.08999999999997</v>
      </c>
      <c r="L1391">
        <v>319.91000000000003</v>
      </c>
      <c r="M1391">
        <v>-21.82</v>
      </c>
      <c r="N1391" t="s">
        <v>23</v>
      </c>
      <c r="O1391" t="s">
        <v>24</v>
      </c>
      <c r="P1391" t="s">
        <v>55</v>
      </c>
      <c r="Q1391" s="9">
        <v>0.71111111111111114</v>
      </c>
      <c r="R1391" t="s">
        <v>49</v>
      </c>
      <c r="S1391" t="s">
        <v>4883</v>
      </c>
      <c r="T1391" t="s">
        <v>4864</v>
      </c>
      <c r="U1391">
        <v>372.61</v>
      </c>
      <c r="V1391" t="s">
        <v>5711</v>
      </c>
      <c r="W1391" t="s">
        <v>4968</v>
      </c>
      <c r="X1391" t="s">
        <v>5114</v>
      </c>
      <c r="Y1391" t="s">
        <v>5011</v>
      </c>
      <c r="Z1391" t="s">
        <v>5160</v>
      </c>
      <c r="AA1391" t="s">
        <v>4962</v>
      </c>
    </row>
    <row r="1392" spans="1:27" x14ac:dyDescent="0.25">
      <c r="A1392" t="s">
        <v>2393</v>
      </c>
      <c r="B1392" s="8">
        <v>45929</v>
      </c>
      <c r="C1392" t="s">
        <v>2394</v>
      </c>
      <c r="D1392" t="s">
        <v>723</v>
      </c>
      <c r="E1392" t="s">
        <v>66</v>
      </c>
      <c r="F1392" t="s">
        <v>1158</v>
      </c>
      <c r="G1392">
        <v>7</v>
      </c>
      <c r="H1392">
        <v>426.49</v>
      </c>
      <c r="I1392">
        <v>15</v>
      </c>
      <c r="J1392">
        <v>447.81</v>
      </c>
      <c r="K1392">
        <v>2537.62</v>
      </c>
      <c r="L1392">
        <v>2110.9899999999998</v>
      </c>
      <c r="M1392">
        <v>426.63</v>
      </c>
      <c r="N1392" t="s">
        <v>47</v>
      </c>
      <c r="O1392" t="s">
        <v>24</v>
      </c>
      <c r="P1392" t="s">
        <v>25</v>
      </c>
      <c r="Q1392" s="9">
        <v>0.83680555555555558</v>
      </c>
      <c r="R1392" t="s">
        <v>49</v>
      </c>
      <c r="S1392" t="s">
        <v>4844</v>
      </c>
      <c r="T1392" t="s">
        <v>4828</v>
      </c>
      <c r="U1392">
        <v>376.11</v>
      </c>
      <c r="V1392" t="s">
        <v>5115</v>
      </c>
      <c r="W1392" t="s">
        <v>4958</v>
      </c>
      <c r="X1392" t="s">
        <v>5179</v>
      </c>
      <c r="Y1392" t="s">
        <v>5007</v>
      </c>
      <c r="Z1392" t="s">
        <v>5155</v>
      </c>
      <c r="AA1392" t="s">
        <v>4962</v>
      </c>
    </row>
    <row r="1393" spans="1:27" x14ac:dyDescent="0.25">
      <c r="A1393" t="s">
        <v>2853</v>
      </c>
      <c r="B1393" s="8">
        <v>45929</v>
      </c>
      <c r="C1393" t="s">
        <v>1624</v>
      </c>
      <c r="D1393" t="s">
        <v>1678</v>
      </c>
      <c r="E1393" t="s">
        <v>704</v>
      </c>
      <c r="F1393" t="s">
        <v>1986</v>
      </c>
      <c r="G1393">
        <v>7</v>
      </c>
      <c r="H1393">
        <v>367.68</v>
      </c>
      <c r="I1393">
        <v>15</v>
      </c>
      <c r="J1393">
        <v>386.06</v>
      </c>
      <c r="K1393">
        <v>2187.6999999999998</v>
      </c>
      <c r="L1393">
        <v>1862.7</v>
      </c>
      <c r="M1393">
        <v>325</v>
      </c>
      <c r="N1393" t="s">
        <v>23</v>
      </c>
      <c r="O1393" t="s">
        <v>24</v>
      </c>
      <c r="P1393" t="s">
        <v>25</v>
      </c>
      <c r="Q1393" s="9">
        <v>0.39097222222222222</v>
      </c>
      <c r="R1393" t="s">
        <v>49</v>
      </c>
      <c r="S1393" t="s">
        <v>4699</v>
      </c>
      <c r="T1393" t="s">
        <v>4672</v>
      </c>
      <c r="U1393">
        <v>342.27</v>
      </c>
      <c r="V1393" t="s">
        <v>5902</v>
      </c>
      <c r="W1393" t="s">
        <v>4958</v>
      </c>
      <c r="X1393" t="s">
        <v>5030</v>
      </c>
      <c r="Y1393" t="s">
        <v>4960</v>
      </c>
      <c r="Z1393" t="s">
        <v>4997</v>
      </c>
      <c r="AA1393" t="s">
        <v>4962</v>
      </c>
    </row>
    <row r="1394" spans="1:27" x14ac:dyDescent="0.25">
      <c r="A1394" t="s">
        <v>1012</v>
      </c>
      <c r="B1394" s="8">
        <v>45928</v>
      </c>
      <c r="C1394" t="s">
        <v>1013</v>
      </c>
      <c r="D1394" t="s">
        <v>905</v>
      </c>
      <c r="E1394" t="s">
        <v>66</v>
      </c>
      <c r="F1394" t="s">
        <v>1014</v>
      </c>
      <c r="G1394">
        <v>7</v>
      </c>
      <c r="H1394">
        <v>498.08</v>
      </c>
      <c r="I1394">
        <v>5</v>
      </c>
      <c r="J1394">
        <v>174.33</v>
      </c>
      <c r="K1394">
        <v>3809.06</v>
      </c>
      <c r="L1394">
        <v>2783.83</v>
      </c>
      <c r="M1394">
        <v>1025.23</v>
      </c>
      <c r="N1394" t="s">
        <v>4971</v>
      </c>
      <c r="O1394" t="s">
        <v>24</v>
      </c>
      <c r="P1394" t="s">
        <v>33</v>
      </c>
      <c r="Q1394" s="9">
        <v>0.5180555555555556</v>
      </c>
      <c r="R1394" t="s">
        <v>27</v>
      </c>
      <c r="S1394" t="s">
        <v>4686</v>
      </c>
      <c r="T1394" t="s">
        <v>4672</v>
      </c>
      <c r="U1394">
        <v>464.41</v>
      </c>
      <c r="V1394" t="s">
        <v>5210</v>
      </c>
      <c r="W1394" t="s">
        <v>4958</v>
      </c>
      <c r="X1394" t="s">
        <v>5958</v>
      </c>
      <c r="Y1394" t="s">
        <v>5011</v>
      </c>
      <c r="Z1394" t="s">
        <v>5155</v>
      </c>
      <c r="AA1394" t="s">
        <v>4962</v>
      </c>
    </row>
    <row r="1395" spans="1:27" x14ac:dyDescent="0.25">
      <c r="A1395" t="s">
        <v>1445</v>
      </c>
      <c r="B1395" s="8">
        <v>45928</v>
      </c>
      <c r="C1395" t="s">
        <v>477</v>
      </c>
      <c r="D1395" t="s">
        <v>214</v>
      </c>
      <c r="E1395" t="s">
        <v>1385</v>
      </c>
      <c r="F1395" t="s">
        <v>1386</v>
      </c>
      <c r="G1395">
        <v>3</v>
      </c>
      <c r="H1395">
        <v>169.7</v>
      </c>
      <c r="I1395">
        <v>0</v>
      </c>
      <c r="J1395">
        <v>0</v>
      </c>
      <c r="K1395">
        <v>585.46</v>
      </c>
      <c r="L1395">
        <v>338.4</v>
      </c>
      <c r="M1395">
        <v>247.06</v>
      </c>
      <c r="N1395" t="s">
        <v>40</v>
      </c>
      <c r="O1395" t="s">
        <v>24</v>
      </c>
      <c r="P1395" t="s">
        <v>25</v>
      </c>
      <c r="Q1395" s="9">
        <v>0.46180555555555558</v>
      </c>
      <c r="R1395" t="s">
        <v>27</v>
      </c>
      <c r="S1395" t="s">
        <v>4764</v>
      </c>
      <c r="T1395" t="s">
        <v>4752</v>
      </c>
      <c r="U1395">
        <v>147.97</v>
      </c>
      <c r="V1395" t="s">
        <v>5537</v>
      </c>
      <c r="W1395" t="s">
        <v>4958</v>
      </c>
      <c r="X1395" t="s">
        <v>5663</v>
      </c>
      <c r="Y1395" t="s">
        <v>5018</v>
      </c>
      <c r="Z1395" t="s">
        <v>5358</v>
      </c>
      <c r="AA1395" t="s">
        <v>5163</v>
      </c>
    </row>
    <row r="1396" spans="1:27" x14ac:dyDescent="0.25">
      <c r="A1396" t="s">
        <v>1451</v>
      </c>
      <c r="B1396" s="8">
        <v>45928</v>
      </c>
      <c r="C1396" t="s">
        <v>1452</v>
      </c>
      <c r="D1396" t="s">
        <v>714</v>
      </c>
      <c r="E1396" t="s">
        <v>1453</v>
      </c>
      <c r="F1396" t="s">
        <v>1454</v>
      </c>
      <c r="G1396">
        <v>1</v>
      </c>
      <c r="H1396">
        <v>161.03</v>
      </c>
      <c r="I1396">
        <v>10</v>
      </c>
      <c r="J1396">
        <v>16.100000000000001</v>
      </c>
      <c r="K1396">
        <v>166.67</v>
      </c>
      <c r="L1396">
        <v>124.24</v>
      </c>
      <c r="M1396">
        <v>42.43</v>
      </c>
      <c r="N1396" t="s">
        <v>40</v>
      </c>
      <c r="O1396" t="s">
        <v>24</v>
      </c>
      <c r="P1396" t="s">
        <v>55</v>
      </c>
      <c r="Q1396" s="9">
        <v>0.84097222222222223</v>
      </c>
      <c r="R1396" t="s">
        <v>27</v>
      </c>
      <c r="S1396" t="s">
        <v>4653</v>
      </c>
      <c r="T1396" t="s">
        <v>4672</v>
      </c>
      <c r="U1396">
        <v>161.03</v>
      </c>
      <c r="V1396" t="s">
        <v>5803</v>
      </c>
      <c r="W1396" t="s">
        <v>4968</v>
      </c>
      <c r="X1396" t="s">
        <v>5053</v>
      </c>
      <c r="Y1396" t="s">
        <v>4960</v>
      </c>
      <c r="Z1396" t="s">
        <v>5054</v>
      </c>
      <c r="AA1396" t="s">
        <v>4962</v>
      </c>
    </row>
    <row r="1397" spans="1:27" x14ac:dyDescent="0.25">
      <c r="A1397" t="s">
        <v>1642</v>
      </c>
      <c r="B1397" s="8">
        <v>45928</v>
      </c>
      <c r="C1397" t="s">
        <v>76</v>
      </c>
      <c r="D1397" t="s">
        <v>158</v>
      </c>
      <c r="E1397" t="s">
        <v>962</v>
      </c>
      <c r="F1397" t="s">
        <v>963</v>
      </c>
      <c r="G1397">
        <v>3</v>
      </c>
      <c r="H1397">
        <v>306.62</v>
      </c>
      <c r="I1397">
        <v>0</v>
      </c>
      <c r="J1397">
        <v>0</v>
      </c>
      <c r="K1397">
        <v>1057.8399999999999</v>
      </c>
      <c r="L1397">
        <v>779.79</v>
      </c>
      <c r="M1397">
        <v>278.05</v>
      </c>
      <c r="N1397" t="s">
        <v>4971</v>
      </c>
      <c r="O1397" t="s">
        <v>24</v>
      </c>
      <c r="P1397" t="s">
        <v>25</v>
      </c>
      <c r="Q1397" s="9">
        <v>0.67638888888888893</v>
      </c>
      <c r="R1397" t="s">
        <v>27</v>
      </c>
      <c r="S1397" t="s">
        <v>4871</v>
      </c>
      <c r="T1397" t="s">
        <v>4864</v>
      </c>
      <c r="U1397">
        <v>306.62</v>
      </c>
      <c r="V1397" t="s">
        <v>5929</v>
      </c>
      <c r="W1397" t="s">
        <v>4968</v>
      </c>
      <c r="X1397" t="s">
        <v>5479</v>
      </c>
      <c r="Y1397" t="s">
        <v>5011</v>
      </c>
      <c r="Z1397" t="s">
        <v>5480</v>
      </c>
      <c r="AA1397" t="s">
        <v>5060</v>
      </c>
    </row>
    <row r="1398" spans="1:27" x14ac:dyDescent="0.25">
      <c r="A1398" t="s">
        <v>1838</v>
      </c>
      <c r="B1398" s="8">
        <v>45928</v>
      </c>
      <c r="C1398" t="s">
        <v>1581</v>
      </c>
      <c r="D1398" t="s">
        <v>384</v>
      </c>
      <c r="E1398" t="s">
        <v>343</v>
      </c>
      <c r="F1398" t="s">
        <v>344</v>
      </c>
      <c r="G1398">
        <v>2</v>
      </c>
      <c r="H1398">
        <v>389.61</v>
      </c>
      <c r="I1398">
        <v>10</v>
      </c>
      <c r="J1398">
        <v>77.92</v>
      </c>
      <c r="K1398">
        <v>806.5</v>
      </c>
      <c r="L1398">
        <v>672.14</v>
      </c>
      <c r="M1398">
        <v>134.36000000000001</v>
      </c>
      <c r="N1398" t="s">
        <v>68</v>
      </c>
      <c r="O1398" t="s">
        <v>24</v>
      </c>
      <c r="P1398" t="s">
        <v>25</v>
      </c>
      <c r="Q1398" s="9">
        <v>0.46944444444444444</v>
      </c>
      <c r="R1398" t="s">
        <v>27</v>
      </c>
      <c r="S1398" t="s">
        <v>4835</v>
      </c>
      <c r="T1398" t="s">
        <v>4828</v>
      </c>
      <c r="U1398">
        <v>389.61</v>
      </c>
      <c r="V1398" t="s">
        <v>5751</v>
      </c>
      <c r="W1398" t="s">
        <v>4964</v>
      </c>
      <c r="X1398" t="s">
        <v>5445</v>
      </c>
      <c r="Y1398" t="s">
        <v>4977</v>
      </c>
      <c r="Z1398" t="s">
        <v>5446</v>
      </c>
      <c r="AA1398" t="s">
        <v>4962</v>
      </c>
    </row>
    <row r="1399" spans="1:27" x14ac:dyDescent="0.25">
      <c r="A1399" t="s">
        <v>2195</v>
      </c>
      <c r="B1399" s="8">
        <v>45928</v>
      </c>
      <c r="C1399" t="s">
        <v>1029</v>
      </c>
      <c r="D1399" t="s">
        <v>812</v>
      </c>
      <c r="E1399" t="s">
        <v>327</v>
      </c>
      <c r="F1399" t="s">
        <v>328</v>
      </c>
      <c r="G1399">
        <v>4</v>
      </c>
      <c r="H1399">
        <v>540.54</v>
      </c>
      <c r="I1399">
        <v>5</v>
      </c>
      <c r="J1399">
        <v>108.11</v>
      </c>
      <c r="K1399">
        <v>2362.16</v>
      </c>
      <c r="L1399">
        <v>1516.76</v>
      </c>
      <c r="M1399">
        <v>845.4</v>
      </c>
      <c r="N1399" t="s">
        <v>4971</v>
      </c>
      <c r="O1399" t="s">
        <v>24</v>
      </c>
      <c r="P1399" t="s">
        <v>33</v>
      </c>
      <c r="Q1399" s="9">
        <v>0.87222222222222223</v>
      </c>
      <c r="R1399" t="s">
        <v>27</v>
      </c>
      <c r="S1399" t="s">
        <v>4770</v>
      </c>
      <c r="T1399" t="s">
        <v>4752</v>
      </c>
      <c r="U1399">
        <v>530.16</v>
      </c>
      <c r="V1399" t="s">
        <v>5509</v>
      </c>
      <c r="W1399" t="s">
        <v>4958</v>
      </c>
      <c r="X1399" t="s">
        <v>5215</v>
      </c>
      <c r="Y1399" t="s">
        <v>4960</v>
      </c>
      <c r="Z1399" t="s">
        <v>5216</v>
      </c>
      <c r="AA1399" t="s">
        <v>4962</v>
      </c>
    </row>
    <row r="1400" spans="1:27" x14ac:dyDescent="0.25">
      <c r="A1400" t="s">
        <v>2270</v>
      </c>
      <c r="B1400" s="8">
        <v>45928</v>
      </c>
      <c r="C1400" t="s">
        <v>2271</v>
      </c>
      <c r="D1400" t="s">
        <v>1706</v>
      </c>
      <c r="E1400" t="s">
        <v>617</v>
      </c>
      <c r="F1400" t="s">
        <v>239</v>
      </c>
      <c r="G1400">
        <v>3</v>
      </c>
      <c r="H1400">
        <v>268.32</v>
      </c>
      <c r="I1400">
        <v>20</v>
      </c>
      <c r="J1400">
        <v>160.99</v>
      </c>
      <c r="K1400">
        <v>740.57</v>
      </c>
      <c r="L1400">
        <v>724.32</v>
      </c>
      <c r="M1400">
        <v>16.25</v>
      </c>
      <c r="N1400" t="s">
        <v>40</v>
      </c>
      <c r="O1400" t="s">
        <v>24</v>
      </c>
      <c r="P1400" t="s">
        <v>25</v>
      </c>
      <c r="Q1400" s="9">
        <v>0.41388888888888886</v>
      </c>
      <c r="R1400" t="s">
        <v>27</v>
      </c>
      <c r="S1400" t="s">
        <v>4886</v>
      </c>
      <c r="T1400" t="s">
        <v>4887</v>
      </c>
      <c r="U1400">
        <v>268.32</v>
      </c>
      <c r="V1400" t="s">
        <v>5901</v>
      </c>
      <c r="W1400" t="s">
        <v>4964</v>
      </c>
      <c r="X1400" t="s">
        <v>5015</v>
      </c>
      <c r="Y1400" t="s">
        <v>4966</v>
      </c>
      <c r="Z1400" t="s">
        <v>5012</v>
      </c>
      <c r="AA1400" t="s">
        <v>4962</v>
      </c>
    </row>
    <row r="1401" spans="1:27" x14ac:dyDescent="0.25">
      <c r="A1401" t="s">
        <v>2694</v>
      </c>
      <c r="B1401" s="8">
        <v>45928</v>
      </c>
      <c r="C1401" t="s">
        <v>2695</v>
      </c>
      <c r="D1401" t="s">
        <v>745</v>
      </c>
      <c r="E1401" t="s">
        <v>634</v>
      </c>
      <c r="F1401" t="s">
        <v>1859</v>
      </c>
      <c r="G1401">
        <v>3</v>
      </c>
      <c r="H1401">
        <v>168.36</v>
      </c>
      <c r="I1401">
        <v>0</v>
      </c>
      <c r="J1401">
        <v>0</v>
      </c>
      <c r="K1401">
        <v>580.84</v>
      </c>
      <c r="L1401">
        <v>306.69</v>
      </c>
      <c r="M1401">
        <v>274.14999999999998</v>
      </c>
      <c r="N1401" t="s">
        <v>40</v>
      </c>
      <c r="O1401" t="s">
        <v>24</v>
      </c>
      <c r="P1401" t="s">
        <v>25</v>
      </c>
      <c r="Q1401" s="9">
        <v>0.86736111111111114</v>
      </c>
      <c r="R1401" t="s">
        <v>27</v>
      </c>
      <c r="S1401" t="s">
        <v>4666</v>
      </c>
      <c r="T1401" t="s">
        <v>4636</v>
      </c>
      <c r="U1401">
        <v>168.36</v>
      </c>
      <c r="V1401" t="s">
        <v>5489</v>
      </c>
      <c r="W1401" t="s">
        <v>4968</v>
      </c>
      <c r="X1401" t="s">
        <v>4994</v>
      </c>
      <c r="Y1401" t="s">
        <v>4966</v>
      </c>
      <c r="Z1401" t="s">
        <v>4995</v>
      </c>
      <c r="AA1401" t="s">
        <v>4962</v>
      </c>
    </row>
    <row r="1402" spans="1:27" x14ac:dyDescent="0.25">
      <c r="A1402" t="s">
        <v>2703</v>
      </c>
      <c r="B1402" s="8">
        <v>45928</v>
      </c>
      <c r="C1402" t="s">
        <v>1561</v>
      </c>
      <c r="D1402" t="s">
        <v>732</v>
      </c>
      <c r="E1402" t="s">
        <v>215</v>
      </c>
      <c r="F1402" t="s">
        <v>216</v>
      </c>
      <c r="G1402">
        <v>3</v>
      </c>
      <c r="H1402">
        <v>661.91</v>
      </c>
      <c r="I1402">
        <v>15</v>
      </c>
      <c r="J1402">
        <v>297.86</v>
      </c>
      <c r="K1402">
        <v>1941.05</v>
      </c>
      <c r="L1402">
        <v>1196.1600000000001</v>
      </c>
      <c r="M1402">
        <v>744.89</v>
      </c>
      <c r="N1402" t="s">
        <v>133</v>
      </c>
      <c r="O1402" t="s">
        <v>24</v>
      </c>
      <c r="P1402" t="s">
        <v>25</v>
      </c>
      <c r="Q1402" s="9">
        <v>0.4826388888888889</v>
      </c>
      <c r="R1402" t="s">
        <v>27</v>
      </c>
      <c r="S1402" t="s">
        <v>4662</v>
      </c>
      <c r="T1402" t="s">
        <v>4636</v>
      </c>
      <c r="U1402">
        <v>661.91</v>
      </c>
      <c r="V1402" t="s">
        <v>5728</v>
      </c>
      <c r="W1402" t="s">
        <v>4968</v>
      </c>
      <c r="X1402" t="s">
        <v>5168</v>
      </c>
      <c r="Y1402" t="s">
        <v>4966</v>
      </c>
      <c r="Z1402" t="s">
        <v>5169</v>
      </c>
      <c r="AA1402" t="s">
        <v>4962</v>
      </c>
    </row>
    <row r="1403" spans="1:27" x14ac:dyDescent="0.25">
      <c r="A1403" t="s">
        <v>2818</v>
      </c>
      <c r="B1403" s="8">
        <v>45928</v>
      </c>
      <c r="C1403" t="s">
        <v>76</v>
      </c>
      <c r="D1403" t="s">
        <v>1150</v>
      </c>
      <c r="E1403" t="s">
        <v>1744</v>
      </c>
      <c r="F1403" t="s">
        <v>1745</v>
      </c>
      <c r="G1403">
        <v>2</v>
      </c>
      <c r="H1403">
        <v>468.94</v>
      </c>
      <c r="I1403">
        <v>15</v>
      </c>
      <c r="J1403">
        <v>140.68</v>
      </c>
      <c r="K1403">
        <v>916.78</v>
      </c>
      <c r="L1403">
        <v>673.6</v>
      </c>
      <c r="M1403">
        <v>243.18</v>
      </c>
      <c r="N1403" t="s">
        <v>47</v>
      </c>
      <c r="O1403" t="s">
        <v>24</v>
      </c>
      <c r="P1403" t="s">
        <v>25</v>
      </c>
      <c r="Q1403" s="9">
        <v>0.50208333333333333</v>
      </c>
      <c r="R1403" t="s">
        <v>27</v>
      </c>
      <c r="S1403" t="s">
        <v>4802</v>
      </c>
      <c r="T1403" t="s">
        <v>4776</v>
      </c>
      <c r="U1403">
        <v>468.94</v>
      </c>
      <c r="V1403" t="s">
        <v>5929</v>
      </c>
      <c r="W1403" t="s">
        <v>4968</v>
      </c>
      <c r="X1403" t="s">
        <v>5471</v>
      </c>
      <c r="Y1403" t="s">
        <v>5018</v>
      </c>
      <c r="Z1403" t="s">
        <v>5472</v>
      </c>
      <c r="AA1403" t="s">
        <v>4992</v>
      </c>
    </row>
    <row r="1404" spans="1:27" x14ac:dyDescent="0.25">
      <c r="A1404" t="s">
        <v>3564</v>
      </c>
      <c r="B1404" s="8">
        <v>45928</v>
      </c>
      <c r="C1404" t="s">
        <v>2399</v>
      </c>
      <c r="D1404" t="s">
        <v>1869</v>
      </c>
      <c r="E1404" t="s">
        <v>830</v>
      </c>
      <c r="F1404" t="s">
        <v>831</v>
      </c>
      <c r="G1404">
        <v>4</v>
      </c>
      <c r="H1404">
        <v>108.97</v>
      </c>
      <c r="I1404">
        <v>0</v>
      </c>
      <c r="J1404">
        <v>0</v>
      </c>
      <c r="K1404">
        <v>501.26</v>
      </c>
      <c r="L1404">
        <v>333.32</v>
      </c>
      <c r="M1404">
        <v>167.94</v>
      </c>
      <c r="N1404" t="s">
        <v>133</v>
      </c>
      <c r="O1404" t="s">
        <v>24</v>
      </c>
      <c r="P1404" t="s">
        <v>25</v>
      </c>
      <c r="Q1404" s="9">
        <v>0.72777777777777775</v>
      </c>
      <c r="R1404" t="s">
        <v>27</v>
      </c>
      <c r="S1404" t="s">
        <v>4945</v>
      </c>
      <c r="T1404" t="s">
        <v>4930</v>
      </c>
      <c r="U1404">
        <v>108.97</v>
      </c>
      <c r="V1404" t="s">
        <v>5959</v>
      </c>
      <c r="W1404" t="s">
        <v>4968</v>
      </c>
      <c r="X1404" t="s">
        <v>5402</v>
      </c>
      <c r="Y1404" t="s">
        <v>4977</v>
      </c>
      <c r="Z1404" t="s">
        <v>5403</v>
      </c>
      <c r="AA1404" t="s">
        <v>4962</v>
      </c>
    </row>
    <row r="1405" spans="1:27" x14ac:dyDescent="0.25">
      <c r="A1405" t="s">
        <v>3948</v>
      </c>
      <c r="B1405" s="8">
        <v>45928</v>
      </c>
      <c r="C1405" t="s">
        <v>3158</v>
      </c>
      <c r="D1405" t="s">
        <v>723</v>
      </c>
      <c r="E1405" t="s">
        <v>830</v>
      </c>
      <c r="F1405" t="s">
        <v>831</v>
      </c>
      <c r="G1405">
        <v>7</v>
      </c>
      <c r="H1405">
        <v>401.61</v>
      </c>
      <c r="I1405">
        <v>10</v>
      </c>
      <c r="J1405">
        <v>281.13</v>
      </c>
      <c r="K1405">
        <v>2909.66</v>
      </c>
      <c r="L1405">
        <v>2110.9899999999998</v>
      </c>
      <c r="M1405">
        <v>798.67</v>
      </c>
      <c r="N1405" t="s">
        <v>4971</v>
      </c>
      <c r="O1405" t="s">
        <v>24</v>
      </c>
      <c r="P1405" t="s">
        <v>55</v>
      </c>
      <c r="Q1405" s="9">
        <v>0.64513888888888893</v>
      </c>
      <c r="R1405" t="s">
        <v>27</v>
      </c>
      <c r="S1405" t="s">
        <v>4844</v>
      </c>
      <c r="T1405" t="s">
        <v>4828</v>
      </c>
      <c r="U1405">
        <v>376.11</v>
      </c>
      <c r="V1405" t="s">
        <v>5520</v>
      </c>
      <c r="W1405" t="s">
        <v>4958</v>
      </c>
      <c r="X1405" t="s">
        <v>5402</v>
      </c>
      <c r="Y1405" t="s">
        <v>4977</v>
      </c>
      <c r="Z1405" t="s">
        <v>5403</v>
      </c>
      <c r="AA1405" t="s">
        <v>4962</v>
      </c>
    </row>
    <row r="1406" spans="1:27" x14ac:dyDescent="0.25">
      <c r="A1406" t="s">
        <v>4035</v>
      </c>
      <c r="B1406" s="8">
        <v>45928</v>
      </c>
      <c r="C1406" t="s">
        <v>750</v>
      </c>
      <c r="D1406" t="s">
        <v>59</v>
      </c>
      <c r="E1406" t="s">
        <v>187</v>
      </c>
      <c r="F1406" t="s">
        <v>188</v>
      </c>
      <c r="G1406">
        <v>4</v>
      </c>
      <c r="H1406">
        <v>389.74</v>
      </c>
      <c r="I1406">
        <v>15</v>
      </c>
      <c r="J1406">
        <v>233.84</v>
      </c>
      <c r="K1406">
        <v>1523.89</v>
      </c>
      <c r="L1406">
        <v>1087.1199999999999</v>
      </c>
      <c r="M1406">
        <v>436.77</v>
      </c>
      <c r="N1406" t="s">
        <v>68</v>
      </c>
      <c r="O1406" t="s">
        <v>24</v>
      </c>
      <c r="P1406" t="s">
        <v>25</v>
      </c>
      <c r="Q1406" s="9">
        <v>0.82847222222222228</v>
      </c>
      <c r="R1406" t="s">
        <v>27</v>
      </c>
      <c r="S1406" t="s">
        <v>4721</v>
      </c>
      <c r="T1406" t="s">
        <v>4703</v>
      </c>
      <c r="U1406">
        <v>342.46</v>
      </c>
      <c r="V1406" t="s">
        <v>5527</v>
      </c>
      <c r="W1406" t="s">
        <v>4958</v>
      </c>
      <c r="X1406" t="s">
        <v>5199</v>
      </c>
      <c r="Y1406" t="s">
        <v>4960</v>
      </c>
      <c r="Z1406" t="s">
        <v>5200</v>
      </c>
      <c r="AA1406" t="s">
        <v>4962</v>
      </c>
    </row>
    <row r="1407" spans="1:27" x14ac:dyDescent="0.25">
      <c r="A1407" t="s">
        <v>4421</v>
      </c>
      <c r="B1407" s="8">
        <v>45928</v>
      </c>
      <c r="C1407" t="s">
        <v>735</v>
      </c>
      <c r="D1407" t="s">
        <v>176</v>
      </c>
      <c r="E1407" t="s">
        <v>1403</v>
      </c>
      <c r="F1407" t="s">
        <v>1404</v>
      </c>
      <c r="G1407">
        <v>2</v>
      </c>
      <c r="H1407">
        <v>355.64</v>
      </c>
      <c r="I1407">
        <v>5</v>
      </c>
      <c r="J1407">
        <v>35.56</v>
      </c>
      <c r="K1407">
        <v>777.08</v>
      </c>
      <c r="L1407">
        <v>606.82000000000005</v>
      </c>
      <c r="M1407">
        <v>170.26</v>
      </c>
      <c r="N1407" t="s">
        <v>40</v>
      </c>
      <c r="O1407" t="s">
        <v>24</v>
      </c>
      <c r="P1407" t="s">
        <v>25</v>
      </c>
      <c r="Q1407" s="9">
        <v>0.86250000000000004</v>
      </c>
      <c r="R1407" t="s">
        <v>27</v>
      </c>
      <c r="S1407" t="s">
        <v>4860</v>
      </c>
      <c r="T1407" t="s">
        <v>4847</v>
      </c>
      <c r="U1407">
        <v>355.64</v>
      </c>
      <c r="V1407" t="s">
        <v>5960</v>
      </c>
      <c r="W1407" t="s">
        <v>4968</v>
      </c>
      <c r="X1407" t="s">
        <v>5559</v>
      </c>
      <c r="Y1407" t="s">
        <v>5007</v>
      </c>
      <c r="Z1407" t="s">
        <v>5560</v>
      </c>
      <c r="AA1407" t="s">
        <v>5060</v>
      </c>
    </row>
    <row r="1408" spans="1:27" x14ac:dyDescent="0.25">
      <c r="A1408" t="s">
        <v>4547</v>
      </c>
      <c r="B1408" s="8">
        <v>45928</v>
      </c>
      <c r="C1408" t="s">
        <v>2695</v>
      </c>
      <c r="D1408" t="s">
        <v>605</v>
      </c>
      <c r="E1408" t="s">
        <v>864</v>
      </c>
      <c r="F1408" t="s">
        <v>2877</v>
      </c>
      <c r="G1408">
        <v>1</v>
      </c>
      <c r="H1408">
        <v>75.680000000000007</v>
      </c>
      <c r="I1408">
        <v>0</v>
      </c>
      <c r="J1408">
        <v>0</v>
      </c>
      <c r="K1408">
        <v>87.03</v>
      </c>
      <c r="L1408">
        <v>62.14</v>
      </c>
      <c r="M1408">
        <v>24.89</v>
      </c>
      <c r="N1408" t="s">
        <v>40</v>
      </c>
      <c r="O1408" t="s">
        <v>24</v>
      </c>
      <c r="P1408" t="s">
        <v>25</v>
      </c>
      <c r="Q1408" s="9">
        <v>0.4909722222222222</v>
      </c>
      <c r="R1408" t="s">
        <v>27</v>
      </c>
      <c r="S1408" t="s">
        <v>4851</v>
      </c>
      <c r="T1408" t="s">
        <v>4847</v>
      </c>
      <c r="U1408">
        <v>75.680000000000007</v>
      </c>
      <c r="V1408" t="s">
        <v>5489</v>
      </c>
      <c r="W1408" t="s">
        <v>4968</v>
      </c>
      <c r="X1408" t="s">
        <v>5489</v>
      </c>
      <c r="Y1408" t="s">
        <v>4966</v>
      </c>
      <c r="Z1408" t="s">
        <v>5166</v>
      </c>
      <c r="AA1408" t="s">
        <v>4962</v>
      </c>
    </row>
    <row r="1409" spans="1:27" x14ac:dyDescent="0.25">
      <c r="A1409" t="s">
        <v>2074</v>
      </c>
      <c r="B1409" s="8">
        <v>45927</v>
      </c>
      <c r="C1409" t="s">
        <v>2075</v>
      </c>
      <c r="D1409" t="s">
        <v>1539</v>
      </c>
      <c r="E1409" t="s">
        <v>125</v>
      </c>
      <c r="F1409" t="s">
        <v>648</v>
      </c>
      <c r="G1409">
        <v>3</v>
      </c>
      <c r="H1409">
        <v>66.400000000000006</v>
      </c>
      <c r="I1409">
        <v>15</v>
      </c>
      <c r="J1409">
        <v>29.88</v>
      </c>
      <c r="K1409">
        <v>194.72</v>
      </c>
      <c r="L1409">
        <v>149.97</v>
      </c>
      <c r="M1409">
        <v>44.75</v>
      </c>
      <c r="N1409" t="s">
        <v>40</v>
      </c>
      <c r="O1409" t="s">
        <v>24</v>
      </c>
      <c r="P1409" t="s">
        <v>25</v>
      </c>
      <c r="Q1409" s="9">
        <v>0.69791666666666663</v>
      </c>
      <c r="R1409" t="s">
        <v>27</v>
      </c>
      <c r="S1409" t="s">
        <v>4943</v>
      </c>
      <c r="T1409" t="s">
        <v>4930</v>
      </c>
      <c r="U1409">
        <v>66.400000000000006</v>
      </c>
      <c r="V1409" t="s">
        <v>5740</v>
      </c>
      <c r="W1409" t="s">
        <v>4964</v>
      </c>
      <c r="X1409" t="s">
        <v>5856</v>
      </c>
      <c r="Y1409" t="s">
        <v>4966</v>
      </c>
      <c r="Z1409" t="s">
        <v>5173</v>
      </c>
      <c r="AA1409" t="s">
        <v>4962</v>
      </c>
    </row>
    <row r="1410" spans="1:27" x14ac:dyDescent="0.25">
      <c r="A1410" t="s">
        <v>2122</v>
      </c>
      <c r="B1410" s="8">
        <v>45927</v>
      </c>
      <c r="C1410" t="s">
        <v>1235</v>
      </c>
      <c r="D1410" t="s">
        <v>284</v>
      </c>
      <c r="E1410" t="s">
        <v>728</v>
      </c>
      <c r="F1410" t="s">
        <v>729</v>
      </c>
      <c r="G1410">
        <v>4</v>
      </c>
      <c r="H1410">
        <v>73.83</v>
      </c>
      <c r="I1410">
        <v>0</v>
      </c>
      <c r="J1410">
        <v>0</v>
      </c>
      <c r="K1410">
        <v>339.62</v>
      </c>
      <c r="L1410">
        <v>217.28</v>
      </c>
      <c r="M1410">
        <v>122.34</v>
      </c>
      <c r="N1410" t="s">
        <v>68</v>
      </c>
      <c r="O1410" t="s">
        <v>24</v>
      </c>
      <c r="P1410" t="s">
        <v>25</v>
      </c>
      <c r="Q1410" s="9">
        <v>0.6694444444444444</v>
      </c>
      <c r="R1410" t="s">
        <v>27</v>
      </c>
      <c r="S1410" t="s">
        <v>4791</v>
      </c>
      <c r="T1410" t="s">
        <v>4776</v>
      </c>
      <c r="U1410">
        <v>42.16</v>
      </c>
      <c r="V1410" t="s">
        <v>5576</v>
      </c>
      <c r="W1410" t="s">
        <v>4968</v>
      </c>
      <c r="X1410" t="s">
        <v>5381</v>
      </c>
      <c r="Y1410" t="s">
        <v>5018</v>
      </c>
      <c r="Z1410" t="s">
        <v>5236</v>
      </c>
      <c r="AA1410" t="s">
        <v>5060</v>
      </c>
    </row>
    <row r="1411" spans="1:27" x14ac:dyDescent="0.25">
      <c r="A1411" t="s">
        <v>2359</v>
      </c>
      <c r="B1411" s="8">
        <v>45927</v>
      </c>
      <c r="C1411" t="s">
        <v>1564</v>
      </c>
      <c r="D1411" t="s">
        <v>794</v>
      </c>
      <c r="E1411" t="s">
        <v>504</v>
      </c>
      <c r="F1411" t="s">
        <v>1635</v>
      </c>
      <c r="G1411">
        <v>4</v>
      </c>
      <c r="H1411">
        <v>176.45</v>
      </c>
      <c r="I1411">
        <v>0</v>
      </c>
      <c r="J1411">
        <v>0</v>
      </c>
      <c r="K1411">
        <v>811.67</v>
      </c>
      <c r="L1411">
        <v>497.32</v>
      </c>
      <c r="M1411">
        <v>314.35000000000002</v>
      </c>
      <c r="N1411" t="s">
        <v>133</v>
      </c>
      <c r="O1411" t="s">
        <v>24</v>
      </c>
      <c r="P1411" t="s">
        <v>55</v>
      </c>
      <c r="Q1411" s="9">
        <v>0.38819444444444445</v>
      </c>
      <c r="R1411" t="s">
        <v>27</v>
      </c>
      <c r="S1411" t="s">
        <v>4946</v>
      </c>
      <c r="T1411" t="s">
        <v>4930</v>
      </c>
      <c r="U1411">
        <v>171.25</v>
      </c>
      <c r="V1411" t="s">
        <v>5237</v>
      </c>
      <c r="W1411" t="s">
        <v>4958</v>
      </c>
      <c r="X1411" t="s">
        <v>5390</v>
      </c>
      <c r="Y1411" t="s">
        <v>4966</v>
      </c>
      <c r="Z1411" t="s">
        <v>5349</v>
      </c>
      <c r="AA1411" t="s">
        <v>5060</v>
      </c>
    </row>
    <row r="1412" spans="1:27" x14ac:dyDescent="0.25">
      <c r="A1412" t="s">
        <v>2718</v>
      </c>
      <c r="B1412" s="8">
        <v>45927</v>
      </c>
      <c r="C1412" t="s">
        <v>1955</v>
      </c>
      <c r="D1412" t="s">
        <v>399</v>
      </c>
      <c r="E1412" t="s">
        <v>45</v>
      </c>
      <c r="F1412" t="s">
        <v>46</v>
      </c>
      <c r="G1412">
        <v>3</v>
      </c>
      <c r="H1412">
        <v>99.93</v>
      </c>
      <c r="I1412">
        <v>0</v>
      </c>
      <c r="J1412">
        <v>0</v>
      </c>
      <c r="K1412">
        <v>344.76</v>
      </c>
      <c r="L1412">
        <v>258.14999999999998</v>
      </c>
      <c r="M1412">
        <v>86.61</v>
      </c>
      <c r="N1412" t="s">
        <v>23</v>
      </c>
      <c r="O1412" t="s">
        <v>24</v>
      </c>
      <c r="P1412" t="s">
        <v>25</v>
      </c>
      <c r="Q1412" s="9">
        <v>0.6958333333333333</v>
      </c>
      <c r="R1412" t="s">
        <v>27</v>
      </c>
      <c r="S1412" t="s">
        <v>4693</v>
      </c>
      <c r="T1412" t="s">
        <v>4672</v>
      </c>
      <c r="U1412">
        <v>99.93</v>
      </c>
      <c r="V1412" t="s">
        <v>5725</v>
      </c>
      <c r="W1412" t="s">
        <v>4964</v>
      </c>
      <c r="X1412" t="s">
        <v>5422</v>
      </c>
      <c r="Y1412" t="s">
        <v>5011</v>
      </c>
      <c r="Z1412" t="s">
        <v>5423</v>
      </c>
      <c r="AA1412" t="s">
        <v>5060</v>
      </c>
    </row>
    <row r="1413" spans="1:27" x14ac:dyDescent="0.25">
      <c r="A1413" t="s">
        <v>2879</v>
      </c>
      <c r="B1413" s="8">
        <v>45927</v>
      </c>
      <c r="C1413" t="s">
        <v>2880</v>
      </c>
      <c r="D1413" t="s">
        <v>253</v>
      </c>
      <c r="E1413" t="s">
        <v>1621</v>
      </c>
      <c r="F1413" t="s">
        <v>1622</v>
      </c>
      <c r="G1413">
        <v>3</v>
      </c>
      <c r="H1413">
        <v>219.39</v>
      </c>
      <c r="I1413">
        <v>5</v>
      </c>
      <c r="J1413">
        <v>32.909999999999997</v>
      </c>
      <c r="K1413">
        <v>719.05</v>
      </c>
      <c r="L1413">
        <v>586.32000000000005</v>
      </c>
      <c r="M1413">
        <v>132.72999999999999</v>
      </c>
      <c r="N1413" t="s">
        <v>133</v>
      </c>
      <c r="O1413" t="s">
        <v>24</v>
      </c>
      <c r="P1413" t="s">
        <v>55</v>
      </c>
      <c r="Q1413" s="9">
        <v>0.79861111111111116</v>
      </c>
      <c r="R1413" t="s">
        <v>27</v>
      </c>
      <c r="S1413" t="s">
        <v>4903</v>
      </c>
      <c r="T1413" t="s">
        <v>4887</v>
      </c>
      <c r="U1413">
        <v>219.39</v>
      </c>
      <c r="V1413" t="s">
        <v>5941</v>
      </c>
      <c r="W1413" t="s">
        <v>4964</v>
      </c>
      <c r="X1413" t="s">
        <v>5048</v>
      </c>
      <c r="Y1413" t="s">
        <v>5011</v>
      </c>
      <c r="Z1413" t="s">
        <v>5138</v>
      </c>
      <c r="AA1413" t="s">
        <v>4962</v>
      </c>
    </row>
    <row r="1414" spans="1:27" x14ac:dyDescent="0.25">
      <c r="A1414" t="s">
        <v>2900</v>
      </c>
      <c r="B1414" s="8">
        <v>45927</v>
      </c>
      <c r="C1414" t="s">
        <v>2901</v>
      </c>
      <c r="D1414" t="s">
        <v>871</v>
      </c>
      <c r="E1414" t="s">
        <v>66</v>
      </c>
      <c r="F1414" t="s">
        <v>109</v>
      </c>
      <c r="G1414">
        <v>1</v>
      </c>
      <c r="H1414">
        <v>214.04</v>
      </c>
      <c r="I1414">
        <v>0</v>
      </c>
      <c r="J1414">
        <v>0</v>
      </c>
      <c r="K1414">
        <v>246.15</v>
      </c>
      <c r="L1414">
        <v>158.06</v>
      </c>
      <c r="M1414">
        <v>88.09</v>
      </c>
      <c r="N1414" t="s">
        <v>23</v>
      </c>
      <c r="O1414" t="s">
        <v>24</v>
      </c>
      <c r="P1414" t="s">
        <v>25</v>
      </c>
      <c r="Q1414" s="9">
        <v>0.86041666666666672</v>
      </c>
      <c r="R1414" t="s">
        <v>27</v>
      </c>
      <c r="S1414" t="s">
        <v>4947</v>
      </c>
      <c r="T1414" t="s">
        <v>4930</v>
      </c>
      <c r="U1414">
        <v>214.04</v>
      </c>
      <c r="V1414" t="s">
        <v>5961</v>
      </c>
      <c r="W1414" t="s">
        <v>4964</v>
      </c>
      <c r="X1414" t="s">
        <v>5427</v>
      </c>
      <c r="Y1414" t="s">
        <v>5007</v>
      </c>
      <c r="Z1414" t="s">
        <v>5155</v>
      </c>
      <c r="AA1414" t="s">
        <v>4962</v>
      </c>
    </row>
    <row r="1415" spans="1:27" x14ac:dyDescent="0.25">
      <c r="A1415" t="s">
        <v>2931</v>
      </c>
      <c r="B1415" s="8">
        <v>45927</v>
      </c>
      <c r="C1415" t="s">
        <v>219</v>
      </c>
      <c r="D1415" t="s">
        <v>130</v>
      </c>
      <c r="E1415" t="s">
        <v>1347</v>
      </c>
      <c r="F1415" t="s">
        <v>1313</v>
      </c>
      <c r="G1415">
        <v>3</v>
      </c>
      <c r="H1415">
        <v>379.12</v>
      </c>
      <c r="I1415">
        <v>0</v>
      </c>
      <c r="J1415">
        <v>0</v>
      </c>
      <c r="K1415">
        <v>1307.96</v>
      </c>
      <c r="L1415">
        <v>879.15</v>
      </c>
      <c r="M1415">
        <v>428.81</v>
      </c>
      <c r="N1415" t="s">
        <v>40</v>
      </c>
      <c r="O1415" t="s">
        <v>24</v>
      </c>
      <c r="P1415" t="s">
        <v>33</v>
      </c>
      <c r="Q1415" s="9">
        <v>0.71736111111111112</v>
      </c>
      <c r="R1415" t="s">
        <v>27</v>
      </c>
      <c r="S1415" t="s">
        <v>4923</v>
      </c>
      <c r="T1415" t="s">
        <v>4908</v>
      </c>
      <c r="U1415">
        <v>379.12</v>
      </c>
      <c r="V1415" t="s">
        <v>5684</v>
      </c>
      <c r="W1415" t="s">
        <v>4968</v>
      </c>
      <c r="X1415" t="s">
        <v>4976</v>
      </c>
      <c r="Y1415" t="s">
        <v>4977</v>
      </c>
      <c r="Z1415" t="s">
        <v>5089</v>
      </c>
      <c r="AA1415" t="s">
        <v>4962</v>
      </c>
    </row>
    <row r="1416" spans="1:27" x14ac:dyDescent="0.25">
      <c r="A1416" t="s">
        <v>3003</v>
      </c>
      <c r="B1416" s="8">
        <v>45927</v>
      </c>
      <c r="C1416" t="s">
        <v>1726</v>
      </c>
      <c r="D1416" t="s">
        <v>101</v>
      </c>
      <c r="E1416" t="s">
        <v>567</v>
      </c>
      <c r="F1416" t="s">
        <v>1064</v>
      </c>
      <c r="G1416">
        <v>3</v>
      </c>
      <c r="H1416">
        <v>434.65</v>
      </c>
      <c r="I1416">
        <v>0</v>
      </c>
      <c r="J1416">
        <v>0</v>
      </c>
      <c r="K1416">
        <v>1499.54</v>
      </c>
      <c r="L1416">
        <v>1054.8900000000001</v>
      </c>
      <c r="M1416">
        <v>444.65</v>
      </c>
      <c r="N1416" t="s">
        <v>23</v>
      </c>
      <c r="O1416" t="s">
        <v>24</v>
      </c>
      <c r="P1416" t="s">
        <v>25</v>
      </c>
      <c r="Q1416" s="9">
        <v>0.64652777777777781</v>
      </c>
      <c r="R1416" t="s">
        <v>27</v>
      </c>
      <c r="S1416" t="s">
        <v>4676</v>
      </c>
      <c r="T1416" t="s">
        <v>4672</v>
      </c>
      <c r="U1416">
        <v>434.65</v>
      </c>
      <c r="V1416" t="s">
        <v>5194</v>
      </c>
      <c r="W1416" t="s">
        <v>4964</v>
      </c>
      <c r="X1416" t="s">
        <v>5329</v>
      </c>
      <c r="Y1416" t="s">
        <v>4966</v>
      </c>
      <c r="Z1416" t="s">
        <v>5353</v>
      </c>
      <c r="AA1416" t="s">
        <v>4962</v>
      </c>
    </row>
    <row r="1417" spans="1:27" x14ac:dyDescent="0.25">
      <c r="A1417" t="s">
        <v>3721</v>
      </c>
      <c r="B1417" s="8">
        <v>45927</v>
      </c>
      <c r="C1417" t="s">
        <v>51</v>
      </c>
      <c r="D1417" t="s">
        <v>59</v>
      </c>
      <c r="E1417" t="s">
        <v>2611</v>
      </c>
      <c r="F1417" t="s">
        <v>2612</v>
      </c>
      <c r="G1417">
        <v>8</v>
      </c>
      <c r="H1417">
        <v>351.07</v>
      </c>
      <c r="I1417">
        <v>10</v>
      </c>
      <c r="J1417">
        <v>280.86</v>
      </c>
      <c r="K1417">
        <v>2906.85</v>
      </c>
      <c r="L1417">
        <v>2174.2399999999998</v>
      </c>
      <c r="M1417">
        <v>732.61</v>
      </c>
      <c r="N1417" t="s">
        <v>68</v>
      </c>
      <c r="O1417" t="s">
        <v>24</v>
      </c>
      <c r="P1417" t="s">
        <v>33</v>
      </c>
      <c r="Q1417" s="9">
        <v>0.4513888888888889</v>
      </c>
      <c r="R1417" t="s">
        <v>27</v>
      </c>
      <c r="S1417" t="s">
        <v>4721</v>
      </c>
      <c r="T1417" t="s">
        <v>4703</v>
      </c>
      <c r="U1417">
        <v>342.46</v>
      </c>
      <c r="V1417" t="s">
        <v>5235</v>
      </c>
      <c r="W1417" t="s">
        <v>4958</v>
      </c>
      <c r="X1417" t="s">
        <v>5304</v>
      </c>
      <c r="Y1417" t="s">
        <v>4966</v>
      </c>
      <c r="Z1417" t="s">
        <v>5305</v>
      </c>
      <c r="AA1417" t="s">
        <v>5060</v>
      </c>
    </row>
    <row r="1418" spans="1:27" x14ac:dyDescent="0.25">
      <c r="A1418" t="s">
        <v>3865</v>
      </c>
      <c r="B1418" s="8">
        <v>45927</v>
      </c>
      <c r="C1418" t="s">
        <v>1243</v>
      </c>
      <c r="D1418" t="s">
        <v>365</v>
      </c>
      <c r="E1418" t="s">
        <v>1431</v>
      </c>
      <c r="F1418" t="s">
        <v>1432</v>
      </c>
      <c r="G1418">
        <v>3</v>
      </c>
      <c r="H1418">
        <v>459.58</v>
      </c>
      <c r="I1418">
        <v>0</v>
      </c>
      <c r="J1418">
        <v>0</v>
      </c>
      <c r="K1418">
        <v>1585.55</v>
      </c>
      <c r="L1418">
        <v>1160.67</v>
      </c>
      <c r="M1418">
        <v>424.88</v>
      </c>
      <c r="N1418" t="s">
        <v>4971</v>
      </c>
      <c r="O1418" t="s">
        <v>24</v>
      </c>
      <c r="P1418" t="s">
        <v>55</v>
      </c>
      <c r="Q1418" s="9">
        <v>0.76875000000000004</v>
      </c>
      <c r="R1418" t="s">
        <v>27</v>
      </c>
      <c r="S1418" t="s">
        <v>4680</v>
      </c>
      <c r="T1418" t="s">
        <v>4672</v>
      </c>
      <c r="U1418">
        <v>459.58</v>
      </c>
      <c r="V1418" t="s">
        <v>5864</v>
      </c>
      <c r="W1418" t="s">
        <v>4964</v>
      </c>
      <c r="X1418" t="s">
        <v>5642</v>
      </c>
      <c r="Y1418" t="s">
        <v>4960</v>
      </c>
      <c r="Z1418" t="s">
        <v>5386</v>
      </c>
      <c r="AA1418" t="s">
        <v>5060</v>
      </c>
    </row>
    <row r="1419" spans="1:27" x14ac:dyDescent="0.25">
      <c r="A1419" t="s">
        <v>4401</v>
      </c>
      <c r="B1419" s="8">
        <v>45927</v>
      </c>
      <c r="C1419" t="s">
        <v>1168</v>
      </c>
      <c r="D1419" t="s">
        <v>141</v>
      </c>
      <c r="E1419" t="s">
        <v>2611</v>
      </c>
      <c r="F1419" t="s">
        <v>2612</v>
      </c>
      <c r="G1419">
        <v>7</v>
      </c>
      <c r="H1419">
        <v>479.24</v>
      </c>
      <c r="I1419">
        <v>0</v>
      </c>
      <c r="J1419">
        <v>0</v>
      </c>
      <c r="K1419">
        <v>3857.88</v>
      </c>
      <c r="L1419">
        <v>1858.08</v>
      </c>
      <c r="M1419">
        <v>1999.8</v>
      </c>
      <c r="N1419" t="s">
        <v>68</v>
      </c>
      <c r="O1419" t="s">
        <v>24</v>
      </c>
      <c r="P1419" t="s">
        <v>25</v>
      </c>
      <c r="Q1419" s="9">
        <v>0.44166666666666665</v>
      </c>
      <c r="R1419" t="s">
        <v>27</v>
      </c>
      <c r="S1419" t="s">
        <v>4658</v>
      </c>
      <c r="T1419" t="s">
        <v>4636</v>
      </c>
      <c r="U1419">
        <v>437.49</v>
      </c>
      <c r="V1419" t="s">
        <v>5625</v>
      </c>
      <c r="W1419" t="s">
        <v>4958</v>
      </c>
      <c r="X1419" t="s">
        <v>5304</v>
      </c>
      <c r="Y1419" t="s">
        <v>4966</v>
      </c>
      <c r="Z1419" t="s">
        <v>5305</v>
      </c>
      <c r="AA1419" t="s">
        <v>5060</v>
      </c>
    </row>
    <row r="1420" spans="1:27" x14ac:dyDescent="0.25">
      <c r="A1420" t="s">
        <v>2037</v>
      </c>
      <c r="B1420" s="8">
        <v>45926</v>
      </c>
      <c r="C1420" t="s">
        <v>542</v>
      </c>
      <c r="D1420" t="s">
        <v>65</v>
      </c>
      <c r="E1420" t="s">
        <v>1476</v>
      </c>
      <c r="F1420" t="s">
        <v>2038</v>
      </c>
      <c r="G1420">
        <v>7</v>
      </c>
      <c r="H1420">
        <v>173.38</v>
      </c>
      <c r="I1420">
        <v>0</v>
      </c>
      <c r="J1420">
        <v>0</v>
      </c>
      <c r="K1420">
        <v>1213.6600000000001</v>
      </c>
      <c r="L1420">
        <v>994</v>
      </c>
      <c r="M1420">
        <v>219.66</v>
      </c>
      <c r="N1420" t="s">
        <v>47</v>
      </c>
      <c r="O1420" t="s">
        <v>24</v>
      </c>
      <c r="P1420" t="s">
        <v>25</v>
      </c>
      <c r="Q1420" s="9">
        <v>0.89236111111111116</v>
      </c>
      <c r="R1420" t="s">
        <v>49</v>
      </c>
      <c r="S1420" t="s">
        <v>4719</v>
      </c>
      <c r="T1420" t="s">
        <v>4703</v>
      </c>
      <c r="U1420">
        <v>172.63</v>
      </c>
      <c r="V1420" t="s">
        <v>5723</v>
      </c>
      <c r="W1420" t="s">
        <v>4958</v>
      </c>
      <c r="X1420" t="s">
        <v>5962</v>
      </c>
      <c r="Y1420" t="s">
        <v>4966</v>
      </c>
      <c r="Z1420" t="s">
        <v>5025</v>
      </c>
      <c r="AA1420" t="s">
        <v>4992</v>
      </c>
    </row>
    <row r="1421" spans="1:27" x14ac:dyDescent="0.25">
      <c r="A1421" t="s">
        <v>3083</v>
      </c>
      <c r="B1421" s="8">
        <v>45926</v>
      </c>
      <c r="C1421" t="s">
        <v>420</v>
      </c>
      <c r="D1421" t="s">
        <v>164</v>
      </c>
      <c r="E1421" t="s">
        <v>544</v>
      </c>
      <c r="F1421" t="s">
        <v>545</v>
      </c>
      <c r="G1421">
        <v>4</v>
      </c>
      <c r="H1421">
        <v>191.13</v>
      </c>
      <c r="I1421">
        <v>0</v>
      </c>
      <c r="J1421">
        <v>0</v>
      </c>
      <c r="K1421">
        <v>764.52</v>
      </c>
      <c r="L1421">
        <v>613.67999999999995</v>
      </c>
      <c r="M1421">
        <v>150.84</v>
      </c>
      <c r="N1421" t="s">
        <v>68</v>
      </c>
      <c r="O1421" t="s">
        <v>24</v>
      </c>
      <c r="P1421" t="s">
        <v>33</v>
      </c>
      <c r="Q1421" s="9">
        <v>0.54027777777777775</v>
      </c>
      <c r="R1421" t="s">
        <v>49</v>
      </c>
      <c r="S1421" t="s">
        <v>4861</v>
      </c>
      <c r="T1421" t="s">
        <v>4847</v>
      </c>
      <c r="U1421">
        <v>191.13</v>
      </c>
      <c r="V1421" t="s">
        <v>5947</v>
      </c>
      <c r="W1421" t="s">
        <v>4968</v>
      </c>
      <c r="X1421" t="s">
        <v>5406</v>
      </c>
      <c r="Y1421" t="s">
        <v>4960</v>
      </c>
      <c r="Z1421" t="s">
        <v>5407</v>
      </c>
      <c r="AA1421" t="s">
        <v>4962</v>
      </c>
    </row>
    <row r="1422" spans="1:27" x14ac:dyDescent="0.25">
      <c r="A1422" t="s">
        <v>3764</v>
      </c>
      <c r="B1422" s="8">
        <v>45926</v>
      </c>
      <c r="C1422" t="s">
        <v>1627</v>
      </c>
      <c r="D1422" t="s">
        <v>37</v>
      </c>
      <c r="E1422" t="s">
        <v>400</v>
      </c>
      <c r="F1422" t="s">
        <v>401</v>
      </c>
      <c r="G1422">
        <v>3</v>
      </c>
      <c r="H1422">
        <v>234.86</v>
      </c>
      <c r="I1422">
        <v>10</v>
      </c>
      <c r="J1422">
        <v>70.459999999999994</v>
      </c>
      <c r="K1422">
        <v>634.12</v>
      </c>
      <c r="L1422">
        <v>639.69000000000005</v>
      </c>
      <c r="M1422">
        <v>-5.57</v>
      </c>
      <c r="N1422" t="s">
        <v>133</v>
      </c>
      <c r="O1422" t="s">
        <v>24</v>
      </c>
      <c r="P1422" t="s">
        <v>33</v>
      </c>
      <c r="Q1422" s="9">
        <v>0.42777777777777776</v>
      </c>
      <c r="R1422" t="s">
        <v>49</v>
      </c>
      <c r="S1422" t="s">
        <v>4893</v>
      </c>
      <c r="T1422" t="s">
        <v>4887</v>
      </c>
      <c r="U1422">
        <v>234.86</v>
      </c>
      <c r="V1422" t="s">
        <v>5774</v>
      </c>
      <c r="W1422" t="s">
        <v>4968</v>
      </c>
      <c r="X1422" t="s">
        <v>5002</v>
      </c>
      <c r="Y1422" t="s">
        <v>4970</v>
      </c>
      <c r="Z1422" t="s">
        <v>5003</v>
      </c>
      <c r="AA1422" t="s">
        <v>4962</v>
      </c>
    </row>
    <row r="1423" spans="1:27" x14ac:dyDescent="0.25">
      <c r="A1423" t="s">
        <v>4003</v>
      </c>
      <c r="B1423" s="8">
        <v>45926</v>
      </c>
      <c r="C1423" t="s">
        <v>2295</v>
      </c>
      <c r="D1423" t="s">
        <v>384</v>
      </c>
      <c r="E1423" t="s">
        <v>380</v>
      </c>
      <c r="F1423" t="s">
        <v>2212</v>
      </c>
      <c r="G1423">
        <v>3</v>
      </c>
      <c r="H1423">
        <v>389.61</v>
      </c>
      <c r="I1423">
        <v>0</v>
      </c>
      <c r="J1423">
        <v>0</v>
      </c>
      <c r="K1423">
        <v>1168.83</v>
      </c>
      <c r="L1423">
        <v>1008.21</v>
      </c>
      <c r="M1423">
        <v>160.62</v>
      </c>
      <c r="N1423" t="s">
        <v>40</v>
      </c>
      <c r="O1423" t="s">
        <v>24</v>
      </c>
      <c r="P1423" t="s">
        <v>25</v>
      </c>
      <c r="Q1423" s="9">
        <v>0.64236111111111116</v>
      </c>
      <c r="R1423" t="s">
        <v>49</v>
      </c>
      <c r="S1423" t="s">
        <v>4835</v>
      </c>
      <c r="T1423" t="s">
        <v>4828</v>
      </c>
      <c r="U1423">
        <v>389.61</v>
      </c>
      <c r="V1423" t="s">
        <v>5738</v>
      </c>
      <c r="W1423" t="s">
        <v>4968</v>
      </c>
      <c r="X1423" t="s">
        <v>5211</v>
      </c>
      <c r="Y1423" t="s">
        <v>5011</v>
      </c>
      <c r="Z1423" t="s">
        <v>5076</v>
      </c>
      <c r="AA1423" t="s">
        <v>4962</v>
      </c>
    </row>
    <row r="1424" spans="1:27" x14ac:dyDescent="0.25">
      <c r="A1424" t="s">
        <v>448</v>
      </c>
      <c r="B1424" s="8">
        <v>45925</v>
      </c>
      <c r="C1424" t="s">
        <v>208</v>
      </c>
      <c r="D1424" t="s">
        <v>449</v>
      </c>
      <c r="E1424" t="s">
        <v>309</v>
      </c>
      <c r="F1424" t="s">
        <v>450</v>
      </c>
      <c r="G1424">
        <v>6</v>
      </c>
      <c r="H1424">
        <v>428.04</v>
      </c>
      <c r="I1424">
        <v>0</v>
      </c>
      <c r="J1424">
        <v>0</v>
      </c>
      <c r="K1424">
        <v>2568.2399999999998</v>
      </c>
      <c r="L1424">
        <v>1921.14</v>
      </c>
      <c r="M1424">
        <v>647.1</v>
      </c>
      <c r="N1424" t="s">
        <v>23</v>
      </c>
      <c r="O1424" t="s">
        <v>24</v>
      </c>
      <c r="P1424" t="s">
        <v>25</v>
      </c>
      <c r="Q1424" s="9">
        <v>0.68888888888888888</v>
      </c>
      <c r="R1424" t="s">
        <v>49</v>
      </c>
      <c r="S1424" t="s">
        <v>4817</v>
      </c>
      <c r="T1424" t="s">
        <v>4805</v>
      </c>
      <c r="U1424">
        <v>395.66</v>
      </c>
      <c r="V1424" t="s">
        <v>5605</v>
      </c>
      <c r="W1424" t="s">
        <v>4958</v>
      </c>
      <c r="X1424" t="s">
        <v>5137</v>
      </c>
      <c r="Y1424" t="s">
        <v>4966</v>
      </c>
      <c r="Z1424" t="s">
        <v>5122</v>
      </c>
      <c r="AA1424" t="s">
        <v>4962</v>
      </c>
    </row>
    <row r="1425" spans="1:27" x14ac:dyDescent="0.25">
      <c r="A1425" t="s">
        <v>2454</v>
      </c>
      <c r="B1425" s="8">
        <v>45925</v>
      </c>
      <c r="C1425" t="s">
        <v>604</v>
      </c>
      <c r="D1425" t="s">
        <v>302</v>
      </c>
      <c r="E1425" t="s">
        <v>1621</v>
      </c>
      <c r="F1425" t="s">
        <v>1622</v>
      </c>
      <c r="G1425">
        <v>4</v>
      </c>
      <c r="H1425">
        <v>361.94</v>
      </c>
      <c r="I1425">
        <v>0</v>
      </c>
      <c r="J1425">
        <v>0</v>
      </c>
      <c r="K1425">
        <v>1447.76</v>
      </c>
      <c r="L1425">
        <v>865.28</v>
      </c>
      <c r="M1425">
        <v>582.48</v>
      </c>
      <c r="N1425" t="s">
        <v>133</v>
      </c>
      <c r="O1425" t="s">
        <v>24</v>
      </c>
      <c r="P1425" t="s">
        <v>25</v>
      </c>
      <c r="Q1425" s="9">
        <v>0.87083333333333335</v>
      </c>
      <c r="R1425" t="s">
        <v>49</v>
      </c>
      <c r="S1425" t="s">
        <v>4655</v>
      </c>
      <c r="T1425" t="s">
        <v>4636</v>
      </c>
      <c r="U1425">
        <v>343.56</v>
      </c>
      <c r="V1425" t="s">
        <v>5362</v>
      </c>
      <c r="W1425" t="s">
        <v>4958</v>
      </c>
      <c r="X1425" t="s">
        <v>5048</v>
      </c>
      <c r="Y1425" t="s">
        <v>5011</v>
      </c>
      <c r="Z1425" t="s">
        <v>5138</v>
      </c>
      <c r="AA1425" t="s">
        <v>4962</v>
      </c>
    </row>
    <row r="1426" spans="1:27" x14ac:dyDescent="0.25">
      <c r="A1426" t="s">
        <v>3543</v>
      </c>
      <c r="B1426" s="8">
        <v>45925</v>
      </c>
      <c r="C1426" t="s">
        <v>3544</v>
      </c>
      <c r="D1426" t="s">
        <v>349</v>
      </c>
      <c r="E1426" t="s">
        <v>760</v>
      </c>
      <c r="F1426" t="s">
        <v>761</v>
      </c>
      <c r="G1426">
        <v>1</v>
      </c>
      <c r="H1426">
        <v>446.17</v>
      </c>
      <c r="I1426">
        <v>0</v>
      </c>
      <c r="J1426">
        <v>0</v>
      </c>
      <c r="K1426">
        <v>446.17</v>
      </c>
      <c r="L1426">
        <v>325.61</v>
      </c>
      <c r="M1426">
        <v>120.56</v>
      </c>
      <c r="N1426" t="s">
        <v>68</v>
      </c>
      <c r="O1426" t="s">
        <v>24</v>
      </c>
      <c r="P1426" t="s">
        <v>25</v>
      </c>
      <c r="Q1426" s="9">
        <v>0.48541666666666666</v>
      </c>
      <c r="R1426" t="s">
        <v>49</v>
      </c>
      <c r="S1426" t="s">
        <v>4789</v>
      </c>
      <c r="T1426" t="s">
        <v>4776</v>
      </c>
      <c r="U1426">
        <v>298.81</v>
      </c>
      <c r="V1426" t="s">
        <v>5027</v>
      </c>
      <c r="W1426" t="s">
        <v>4964</v>
      </c>
      <c r="X1426" t="s">
        <v>5363</v>
      </c>
      <c r="Y1426" t="s">
        <v>4970</v>
      </c>
      <c r="Z1426" t="s">
        <v>5364</v>
      </c>
      <c r="AA1426" t="s">
        <v>5060</v>
      </c>
    </row>
    <row r="1427" spans="1:27" x14ac:dyDescent="0.25">
      <c r="A1427" t="s">
        <v>4405</v>
      </c>
      <c r="B1427" s="8">
        <v>45925</v>
      </c>
      <c r="C1427" t="s">
        <v>554</v>
      </c>
      <c r="D1427" t="s">
        <v>503</v>
      </c>
      <c r="E1427" t="s">
        <v>270</v>
      </c>
      <c r="F1427" t="s">
        <v>3117</v>
      </c>
      <c r="G1427">
        <v>2</v>
      </c>
      <c r="H1427">
        <v>503.36</v>
      </c>
      <c r="I1427">
        <v>10</v>
      </c>
      <c r="J1427">
        <v>100.67</v>
      </c>
      <c r="K1427">
        <v>906.05</v>
      </c>
      <c r="L1427">
        <v>779.6</v>
      </c>
      <c r="M1427">
        <v>126.45</v>
      </c>
      <c r="N1427" t="s">
        <v>68</v>
      </c>
      <c r="O1427" t="s">
        <v>24</v>
      </c>
      <c r="P1427" t="s">
        <v>25</v>
      </c>
      <c r="Q1427" s="9">
        <v>0.68333333333333335</v>
      </c>
      <c r="R1427" t="s">
        <v>49</v>
      </c>
      <c r="S1427" t="s">
        <v>4727</v>
      </c>
      <c r="T1427" t="s">
        <v>4703</v>
      </c>
      <c r="U1427">
        <v>503.36</v>
      </c>
      <c r="V1427" t="s">
        <v>5636</v>
      </c>
      <c r="W1427" t="s">
        <v>4968</v>
      </c>
      <c r="X1427" t="s">
        <v>5297</v>
      </c>
      <c r="Y1427" t="s">
        <v>4960</v>
      </c>
      <c r="Z1427" t="s">
        <v>5280</v>
      </c>
      <c r="AA1427" t="s">
        <v>5060</v>
      </c>
    </row>
    <row r="1428" spans="1:27" x14ac:dyDescent="0.25">
      <c r="A1428" t="s">
        <v>4566</v>
      </c>
      <c r="B1428" s="8">
        <v>45925</v>
      </c>
      <c r="C1428" t="s">
        <v>379</v>
      </c>
      <c r="D1428" t="s">
        <v>399</v>
      </c>
      <c r="E1428" t="s">
        <v>1413</v>
      </c>
      <c r="F1428" t="s">
        <v>2803</v>
      </c>
      <c r="G1428">
        <v>3</v>
      </c>
      <c r="H1428">
        <v>103.11</v>
      </c>
      <c r="I1428">
        <v>0</v>
      </c>
      <c r="J1428">
        <v>0</v>
      </c>
      <c r="K1428">
        <v>309.33</v>
      </c>
      <c r="L1428">
        <v>258.14999999999998</v>
      </c>
      <c r="M1428">
        <v>51.18</v>
      </c>
      <c r="N1428" t="s">
        <v>4971</v>
      </c>
      <c r="O1428" t="s">
        <v>24</v>
      </c>
      <c r="P1428" t="s">
        <v>25</v>
      </c>
      <c r="Q1428" s="9">
        <v>0.55972222222222223</v>
      </c>
      <c r="R1428" t="s">
        <v>49</v>
      </c>
      <c r="S1428" t="s">
        <v>4693</v>
      </c>
      <c r="T1428" t="s">
        <v>4672</v>
      </c>
      <c r="U1428">
        <v>99.93</v>
      </c>
      <c r="V1428" t="s">
        <v>5074</v>
      </c>
      <c r="W1428" t="s">
        <v>4958</v>
      </c>
      <c r="X1428" t="s">
        <v>5309</v>
      </c>
      <c r="Y1428" t="s">
        <v>5018</v>
      </c>
      <c r="Z1428" t="s">
        <v>5310</v>
      </c>
      <c r="AA1428" t="s">
        <v>4962</v>
      </c>
    </row>
    <row r="1429" spans="1:27" x14ac:dyDescent="0.25">
      <c r="A1429" t="s">
        <v>937</v>
      </c>
      <c r="B1429" s="8">
        <v>45924</v>
      </c>
      <c r="C1429" t="s">
        <v>938</v>
      </c>
      <c r="D1429" t="s">
        <v>30</v>
      </c>
      <c r="E1429" t="s">
        <v>544</v>
      </c>
      <c r="F1429" t="s">
        <v>545</v>
      </c>
      <c r="G1429">
        <v>5</v>
      </c>
      <c r="H1429">
        <v>448.94</v>
      </c>
      <c r="I1429">
        <v>10</v>
      </c>
      <c r="J1429">
        <v>224.47</v>
      </c>
      <c r="K1429">
        <v>2020.23</v>
      </c>
      <c r="L1429">
        <v>1900.4</v>
      </c>
      <c r="M1429">
        <v>119.83</v>
      </c>
      <c r="N1429" t="s">
        <v>47</v>
      </c>
      <c r="O1429" t="s">
        <v>24</v>
      </c>
      <c r="P1429" t="s">
        <v>25</v>
      </c>
      <c r="Q1429" s="9">
        <v>0.41041666666666665</v>
      </c>
      <c r="R1429" t="s">
        <v>49</v>
      </c>
      <c r="S1429" t="s">
        <v>4691</v>
      </c>
      <c r="T1429" t="s">
        <v>4672</v>
      </c>
      <c r="U1429">
        <v>448.94</v>
      </c>
      <c r="V1429" t="s">
        <v>5460</v>
      </c>
      <c r="W1429" t="s">
        <v>4968</v>
      </c>
      <c r="X1429" t="s">
        <v>5406</v>
      </c>
      <c r="Y1429" t="s">
        <v>4960</v>
      </c>
      <c r="Z1429" t="s">
        <v>5407</v>
      </c>
      <c r="AA1429" t="s">
        <v>4962</v>
      </c>
    </row>
    <row r="1430" spans="1:27" x14ac:dyDescent="0.25">
      <c r="A1430" t="s">
        <v>2665</v>
      </c>
      <c r="B1430" s="8">
        <v>45924</v>
      </c>
      <c r="C1430" t="s">
        <v>2666</v>
      </c>
      <c r="D1430" t="s">
        <v>794</v>
      </c>
      <c r="E1430" t="s">
        <v>968</v>
      </c>
      <c r="F1430" t="s">
        <v>1195</v>
      </c>
      <c r="G1430">
        <v>2</v>
      </c>
      <c r="H1430">
        <v>171.25</v>
      </c>
      <c r="I1430">
        <v>5</v>
      </c>
      <c r="J1430">
        <v>17.12</v>
      </c>
      <c r="K1430">
        <v>325.38</v>
      </c>
      <c r="L1430">
        <v>248.66</v>
      </c>
      <c r="M1430">
        <v>76.72</v>
      </c>
      <c r="N1430" t="s">
        <v>23</v>
      </c>
      <c r="O1430" t="s">
        <v>24</v>
      </c>
      <c r="P1430" t="s">
        <v>55</v>
      </c>
      <c r="Q1430" s="9">
        <v>0.48194444444444445</v>
      </c>
      <c r="R1430" t="s">
        <v>49</v>
      </c>
      <c r="S1430" t="s">
        <v>4946</v>
      </c>
      <c r="T1430" t="s">
        <v>4930</v>
      </c>
      <c r="U1430">
        <v>171.25</v>
      </c>
      <c r="V1430" t="s">
        <v>5963</v>
      </c>
      <c r="W1430" t="s">
        <v>4968</v>
      </c>
      <c r="X1430" t="s">
        <v>5415</v>
      </c>
      <c r="Y1430" t="s">
        <v>4977</v>
      </c>
      <c r="Z1430" t="s">
        <v>5411</v>
      </c>
      <c r="AA1430" t="s">
        <v>4992</v>
      </c>
    </row>
    <row r="1431" spans="1:27" x14ac:dyDescent="0.25">
      <c r="A1431" t="s">
        <v>3234</v>
      </c>
      <c r="B1431" s="8">
        <v>45924</v>
      </c>
      <c r="C1431" t="s">
        <v>2441</v>
      </c>
      <c r="D1431" t="s">
        <v>802</v>
      </c>
      <c r="E1431" t="s">
        <v>1621</v>
      </c>
      <c r="F1431" t="s">
        <v>1622</v>
      </c>
      <c r="G1431">
        <v>4</v>
      </c>
      <c r="H1431">
        <v>298.68</v>
      </c>
      <c r="I1431">
        <v>5</v>
      </c>
      <c r="J1431">
        <v>59.74</v>
      </c>
      <c r="K1431">
        <v>1134.98</v>
      </c>
      <c r="L1431">
        <v>1002.76</v>
      </c>
      <c r="M1431">
        <v>132.22</v>
      </c>
      <c r="N1431" t="s">
        <v>40</v>
      </c>
      <c r="O1431" t="s">
        <v>24</v>
      </c>
      <c r="P1431" t="s">
        <v>25</v>
      </c>
      <c r="Q1431" s="9">
        <v>0.79583333333333328</v>
      </c>
      <c r="R1431" t="s">
        <v>49</v>
      </c>
      <c r="S1431" t="s">
        <v>4850</v>
      </c>
      <c r="T1431" t="s">
        <v>4847</v>
      </c>
      <c r="U1431">
        <v>298.68</v>
      </c>
      <c r="V1431" t="s">
        <v>5389</v>
      </c>
      <c r="W1431" t="s">
        <v>4968</v>
      </c>
      <c r="X1431" t="s">
        <v>5048</v>
      </c>
      <c r="Y1431" t="s">
        <v>5011</v>
      </c>
      <c r="Z1431" t="s">
        <v>5138</v>
      </c>
      <c r="AA1431" t="s">
        <v>4962</v>
      </c>
    </row>
    <row r="1432" spans="1:27" x14ac:dyDescent="0.25">
      <c r="A1432" t="s">
        <v>3608</v>
      </c>
      <c r="B1432" s="8">
        <v>45924</v>
      </c>
      <c r="C1432" t="s">
        <v>2235</v>
      </c>
      <c r="D1432" t="s">
        <v>119</v>
      </c>
      <c r="E1432" t="s">
        <v>1066</v>
      </c>
      <c r="F1432" t="s">
        <v>471</v>
      </c>
      <c r="G1432">
        <v>7</v>
      </c>
      <c r="H1432">
        <v>145.25</v>
      </c>
      <c r="I1432">
        <v>20</v>
      </c>
      <c r="J1432">
        <v>203.35</v>
      </c>
      <c r="K1432">
        <v>813.4</v>
      </c>
      <c r="L1432">
        <v>811.37</v>
      </c>
      <c r="M1432">
        <v>2.0299999999999998</v>
      </c>
      <c r="N1432" t="s">
        <v>133</v>
      </c>
      <c r="O1432" t="s">
        <v>24</v>
      </c>
      <c r="P1432" t="s">
        <v>55</v>
      </c>
      <c r="Q1432" s="9">
        <v>0.6166666666666667</v>
      </c>
      <c r="R1432" t="s">
        <v>49</v>
      </c>
      <c r="S1432" t="s">
        <v>4722</v>
      </c>
      <c r="T1432" t="s">
        <v>4703</v>
      </c>
      <c r="U1432">
        <v>141.11000000000001</v>
      </c>
      <c r="V1432" t="s">
        <v>5648</v>
      </c>
      <c r="W1432" t="s">
        <v>4958</v>
      </c>
      <c r="X1432" t="s">
        <v>5376</v>
      </c>
      <c r="Y1432" t="s">
        <v>4970</v>
      </c>
      <c r="Z1432" t="s">
        <v>5120</v>
      </c>
      <c r="AA1432" t="s">
        <v>4962</v>
      </c>
    </row>
    <row r="1433" spans="1:27" x14ac:dyDescent="0.25">
      <c r="A1433" t="s">
        <v>1875</v>
      </c>
      <c r="B1433" s="8">
        <v>45923</v>
      </c>
      <c r="C1433" t="s">
        <v>1258</v>
      </c>
      <c r="D1433" t="s">
        <v>1225</v>
      </c>
      <c r="E1433" t="s">
        <v>215</v>
      </c>
      <c r="F1433" t="s">
        <v>216</v>
      </c>
      <c r="G1433">
        <v>5</v>
      </c>
      <c r="H1433">
        <v>182.96</v>
      </c>
      <c r="I1433">
        <v>0</v>
      </c>
      <c r="J1433">
        <v>0</v>
      </c>
      <c r="K1433">
        <v>914.8</v>
      </c>
      <c r="L1433">
        <v>538</v>
      </c>
      <c r="M1433">
        <v>376.8</v>
      </c>
      <c r="N1433" t="s">
        <v>4971</v>
      </c>
      <c r="O1433" t="s">
        <v>24</v>
      </c>
      <c r="P1433" t="s">
        <v>55</v>
      </c>
      <c r="Q1433" s="9">
        <v>0.81180555555555556</v>
      </c>
      <c r="R1433" t="s">
        <v>49</v>
      </c>
      <c r="S1433" t="s">
        <v>4664</v>
      </c>
      <c r="T1433" t="s">
        <v>4636</v>
      </c>
      <c r="U1433">
        <v>182.3</v>
      </c>
      <c r="V1433" t="s">
        <v>5833</v>
      </c>
      <c r="W1433" t="s">
        <v>4958</v>
      </c>
      <c r="X1433" t="s">
        <v>5168</v>
      </c>
      <c r="Y1433" t="s">
        <v>4966</v>
      </c>
      <c r="Z1433" t="s">
        <v>5169</v>
      </c>
      <c r="AA1433" t="s">
        <v>4962</v>
      </c>
    </row>
    <row r="1434" spans="1:27" x14ac:dyDescent="0.25">
      <c r="A1434" t="s">
        <v>1926</v>
      </c>
      <c r="B1434" s="8">
        <v>45923</v>
      </c>
      <c r="C1434" t="s">
        <v>685</v>
      </c>
      <c r="D1434" t="s">
        <v>1194</v>
      </c>
      <c r="E1434" t="s">
        <v>372</v>
      </c>
      <c r="F1434" t="s">
        <v>373</v>
      </c>
      <c r="G1434">
        <v>5</v>
      </c>
      <c r="H1434">
        <v>121.56</v>
      </c>
      <c r="I1434">
        <v>20</v>
      </c>
      <c r="J1434">
        <v>121.56</v>
      </c>
      <c r="K1434">
        <v>486.24</v>
      </c>
      <c r="L1434">
        <v>464.8</v>
      </c>
      <c r="M1434">
        <v>21.44</v>
      </c>
      <c r="N1434" t="s">
        <v>40</v>
      </c>
      <c r="O1434" t="s">
        <v>24</v>
      </c>
      <c r="P1434" t="s">
        <v>55</v>
      </c>
      <c r="Q1434" s="9">
        <v>0.41041666666666665</v>
      </c>
      <c r="R1434" t="s">
        <v>49</v>
      </c>
      <c r="S1434" t="s">
        <v>4896</v>
      </c>
      <c r="T1434" t="s">
        <v>4887</v>
      </c>
      <c r="U1434">
        <v>109.69</v>
      </c>
      <c r="V1434" t="s">
        <v>5633</v>
      </c>
      <c r="W1434" t="s">
        <v>4964</v>
      </c>
      <c r="X1434" t="s">
        <v>5258</v>
      </c>
      <c r="Y1434" t="s">
        <v>4966</v>
      </c>
      <c r="Z1434" t="s">
        <v>5259</v>
      </c>
      <c r="AA1434" t="s">
        <v>5060</v>
      </c>
    </row>
    <row r="1435" spans="1:27" x14ac:dyDescent="0.25">
      <c r="A1435" t="s">
        <v>2230</v>
      </c>
      <c r="B1435" s="8">
        <v>45923</v>
      </c>
      <c r="C1435" t="s">
        <v>487</v>
      </c>
      <c r="D1435" t="s">
        <v>566</v>
      </c>
      <c r="E1435" t="s">
        <v>857</v>
      </c>
      <c r="F1435" t="s">
        <v>121</v>
      </c>
      <c r="G1435">
        <v>6</v>
      </c>
      <c r="H1435">
        <v>356.52</v>
      </c>
      <c r="I1435">
        <v>0</v>
      </c>
      <c r="J1435">
        <v>0</v>
      </c>
      <c r="K1435">
        <v>2139.12</v>
      </c>
      <c r="L1435">
        <v>1532.94</v>
      </c>
      <c r="M1435">
        <v>606.17999999999995</v>
      </c>
      <c r="N1435" t="s">
        <v>23</v>
      </c>
      <c r="O1435" t="s">
        <v>24</v>
      </c>
      <c r="P1435" t="s">
        <v>25</v>
      </c>
      <c r="Q1435" s="9">
        <v>0.83125000000000004</v>
      </c>
      <c r="R1435" t="s">
        <v>49</v>
      </c>
      <c r="S1435" t="s">
        <v>4767</v>
      </c>
      <c r="T1435" t="s">
        <v>4752</v>
      </c>
      <c r="U1435">
        <v>328.59</v>
      </c>
      <c r="V1435" t="s">
        <v>5337</v>
      </c>
      <c r="W1435" t="s">
        <v>4958</v>
      </c>
      <c r="X1435" t="s">
        <v>5036</v>
      </c>
      <c r="Y1435" t="s">
        <v>5007</v>
      </c>
      <c r="Z1435" t="s">
        <v>5037</v>
      </c>
      <c r="AA1435" t="s">
        <v>4962</v>
      </c>
    </row>
    <row r="1436" spans="1:27" x14ac:dyDescent="0.25">
      <c r="A1436" t="s">
        <v>2261</v>
      </c>
      <c r="B1436" s="8">
        <v>45923</v>
      </c>
      <c r="C1436" t="s">
        <v>2262</v>
      </c>
      <c r="D1436" t="s">
        <v>549</v>
      </c>
      <c r="E1436" t="s">
        <v>1309</v>
      </c>
      <c r="F1436" t="s">
        <v>907</v>
      </c>
      <c r="G1436">
        <v>2</v>
      </c>
      <c r="H1436">
        <v>221.61</v>
      </c>
      <c r="I1436">
        <v>0</v>
      </c>
      <c r="J1436">
        <v>0</v>
      </c>
      <c r="K1436">
        <v>443.22</v>
      </c>
      <c r="L1436">
        <v>364.34</v>
      </c>
      <c r="M1436">
        <v>78.88</v>
      </c>
      <c r="N1436" t="s">
        <v>23</v>
      </c>
      <c r="O1436" t="s">
        <v>24</v>
      </c>
      <c r="P1436" t="s">
        <v>25</v>
      </c>
      <c r="Q1436" s="9">
        <v>0.90138888888888891</v>
      </c>
      <c r="R1436" t="s">
        <v>49</v>
      </c>
      <c r="S1436" t="s">
        <v>4832</v>
      </c>
      <c r="T1436" t="s">
        <v>4828</v>
      </c>
      <c r="U1436">
        <v>221.61</v>
      </c>
      <c r="V1436" t="s">
        <v>5503</v>
      </c>
      <c r="W1436" t="s">
        <v>4968</v>
      </c>
      <c r="X1436" t="s">
        <v>5141</v>
      </c>
      <c r="Y1436" t="s">
        <v>4966</v>
      </c>
      <c r="Z1436" t="s">
        <v>5212</v>
      </c>
      <c r="AA1436" t="s">
        <v>4962</v>
      </c>
    </row>
    <row r="1437" spans="1:27" x14ac:dyDescent="0.25">
      <c r="A1437" t="s">
        <v>2371</v>
      </c>
      <c r="B1437" s="8">
        <v>45923</v>
      </c>
      <c r="C1437" t="s">
        <v>2372</v>
      </c>
      <c r="D1437" t="s">
        <v>107</v>
      </c>
      <c r="E1437" t="s">
        <v>21</v>
      </c>
      <c r="F1437" t="s">
        <v>1170</v>
      </c>
      <c r="G1437">
        <v>1</v>
      </c>
      <c r="H1437">
        <v>59.92</v>
      </c>
      <c r="I1437">
        <v>20</v>
      </c>
      <c r="J1437">
        <v>11.98</v>
      </c>
      <c r="K1437">
        <v>47.94</v>
      </c>
      <c r="L1437">
        <v>48.15</v>
      </c>
      <c r="M1437">
        <v>-0.21</v>
      </c>
      <c r="N1437" t="s">
        <v>23</v>
      </c>
      <c r="O1437" t="s">
        <v>24</v>
      </c>
      <c r="P1437" t="s">
        <v>55</v>
      </c>
      <c r="Q1437" s="9">
        <v>0.45347222222222222</v>
      </c>
      <c r="R1437" t="s">
        <v>49</v>
      </c>
      <c r="S1437" t="s">
        <v>4683</v>
      </c>
      <c r="T1437" t="s">
        <v>4672</v>
      </c>
      <c r="U1437">
        <v>59.92</v>
      </c>
      <c r="V1437" t="s">
        <v>5885</v>
      </c>
      <c r="W1437" t="s">
        <v>4964</v>
      </c>
      <c r="X1437" t="s">
        <v>5176</v>
      </c>
      <c r="Y1437" t="s">
        <v>5011</v>
      </c>
      <c r="Z1437" t="s">
        <v>5133</v>
      </c>
      <c r="AA1437" t="s">
        <v>4962</v>
      </c>
    </row>
    <row r="1438" spans="1:27" x14ac:dyDescent="0.25">
      <c r="A1438" t="s">
        <v>2754</v>
      </c>
      <c r="B1438" s="8">
        <v>45923</v>
      </c>
      <c r="C1438" t="s">
        <v>1532</v>
      </c>
      <c r="D1438" t="s">
        <v>1091</v>
      </c>
      <c r="E1438" t="s">
        <v>187</v>
      </c>
      <c r="F1438" t="s">
        <v>188</v>
      </c>
      <c r="G1438">
        <v>7</v>
      </c>
      <c r="H1438">
        <v>327.96</v>
      </c>
      <c r="I1438">
        <v>15</v>
      </c>
      <c r="J1438">
        <v>344.36</v>
      </c>
      <c r="K1438">
        <v>1951.36</v>
      </c>
      <c r="L1438">
        <v>1576.96</v>
      </c>
      <c r="M1438">
        <v>374.4</v>
      </c>
      <c r="N1438" t="s">
        <v>47</v>
      </c>
      <c r="O1438" t="s">
        <v>24</v>
      </c>
      <c r="P1438" t="s">
        <v>25</v>
      </c>
      <c r="Q1438" s="9">
        <v>0.88541666666666663</v>
      </c>
      <c r="R1438" t="s">
        <v>49</v>
      </c>
      <c r="S1438" t="s">
        <v>4816</v>
      </c>
      <c r="T1438" t="s">
        <v>4805</v>
      </c>
      <c r="U1438">
        <v>297.32</v>
      </c>
      <c r="V1438" t="s">
        <v>5780</v>
      </c>
      <c r="W1438" t="s">
        <v>4958</v>
      </c>
      <c r="X1438" t="s">
        <v>5199</v>
      </c>
      <c r="Y1438" t="s">
        <v>4960</v>
      </c>
      <c r="Z1438" t="s">
        <v>5200</v>
      </c>
      <c r="AA1438" t="s">
        <v>4962</v>
      </c>
    </row>
    <row r="1439" spans="1:27" x14ac:dyDescent="0.25">
      <c r="A1439" t="s">
        <v>2993</v>
      </c>
      <c r="B1439" s="8">
        <v>45923</v>
      </c>
      <c r="C1439" t="s">
        <v>1535</v>
      </c>
      <c r="D1439" t="s">
        <v>499</v>
      </c>
      <c r="E1439" t="s">
        <v>142</v>
      </c>
      <c r="F1439" t="s">
        <v>455</v>
      </c>
      <c r="G1439">
        <v>1</v>
      </c>
      <c r="H1439">
        <v>401.06</v>
      </c>
      <c r="I1439">
        <v>0</v>
      </c>
      <c r="J1439">
        <v>0</v>
      </c>
      <c r="K1439">
        <v>401.06</v>
      </c>
      <c r="L1439">
        <v>347.47</v>
      </c>
      <c r="M1439">
        <v>53.59</v>
      </c>
      <c r="N1439" t="s">
        <v>40</v>
      </c>
      <c r="O1439" t="s">
        <v>24</v>
      </c>
      <c r="P1439" t="s">
        <v>25</v>
      </c>
      <c r="Q1439" s="9">
        <v>0.47499999999999998</v>
      </c>
      <c r="R1439" t="s">
        <v>49</v>
      </c>
      <c r="S1439" t="s">
        <v>4816</v>
      </c>
      <c r="T1439" t="s">
        <v>4847</v>
      </c>
      <c r="U1439">
        <v>401.06</v>
      </c>
      <c r="V1439" t="s">
        <v>5332</v>
      </c>
      <c r="W1439" t="s">
        <v>4968</v>
      </c>
      <c r="X1439" t="s">
        <v>5056</v>
      </c>
      <c r="Y1439" t="s">
        <v>4966</v>
      </c>
      <c r="Z1439" t="s">
        <v>5057</v>
      </c>
      <c r="AA1439" t="s">
        <v>4962</v>
      </c>
    </row>
    <row r="1440" spans="1:27" x14ac:dyDescent="0.25">
      <c r="A1440" t="s">
        <v>3689</v>
      </c>
      <c r="B1440" s="8">
        <v>45923</v>
      </c>
      <c r="C1440" t="s">
        <v>786</v>
      </c>
      <c r="D1440" t="s">
        <v>137</v>
      </c>
      <c r="E1440" t="s">
        <v>1066</v>
      </c>
      <c r="F1440" t="s">
        <v>1067</v>
      </c>
      <c r="G1440">
        <v>2</v>
      </c>
      <c r="H1440">
        <v>93.47</v>
      </c>
      <c r="I1440">
        <v>0</v>
      </c>
      <c r="J1440">
        <v>0</v>
      </c>
      <c r="K1440">
        <v>186.94</v>
      </c>
      <c r="L1440">
        <v>144.58000000000001</v>
      </c>
      <c r="M1440">
        <v>42.36</v>
      </c>
      <c r="N1440" t="s">
        <v>40</v>
      </c>
      <c r="O1440" t="s">
        <v>345</v>
      </c>
      <c r="P1440" t="s">
        <v>25</v>
      </c>
      <c r="Q1440" s="9">
        <v>0.7895833333333333</v>
      </c>
      <c r="R1440" t="s">
        <v>49</v>
      </c>
      <c r="S1440" t="s">
        <v>4917</v>
      </c>
      <c r="T1440" t="s">
        <v>4908</v>
      </c>
      <c r="U1440">
        <v>93.47</v>
      </c>
      <c r="V1440" t="s">
        <v>5068</v>
      </c>
      <c r="W1440" t="s">
        <v>4964</v>
      </c>
      <c r="X1440" t="s">
        <v>5119</v>
      </c>
      <c r="Y1440" t="s">
        <v>4966</v>
      </c>
      <c r="Z1440" t="s">
        <v>5120</v>
      </c>
      <c r="AA1440" t="s">
        <v>4962</v>
      </c>
    </row>
    <row r="1441" spans="1:27" x14ac:dyDescent="0.25">
      <c r="A1441" t="s">
        <v>3763</v>
      </c>
      <c r="B1441" s="8">
        <v>45923</v>
      </c>
      <c r="D1441" t="s">
        <v>95</v>
      </c>
      <c r="E1441" t="s">
        <v>148</v>
      </c>
      <c r="F1441" t="s">
        <v>239</v>
      </c>
      <c r="G1441">
        <v>1</v>
      </c>
      <c r="H1441">
        <v>522.78</v>
      </c>
      <c r="I1441">
        <v>10</v>
      </c>
      <c r="J1441">
        <v>52.28</v>
      </c>
      <c r="K1441">
        <v>470.5</v>
      </c>
      <c r="L1441">
        <v>395.87</v>
      </c>
      <c r="M1441">
        <v>74.63</v>
      </c>
      <c r="N1441" t="s">
        <v>40</v>
      </c>
      <c r="O1441" t="s">
        <v>24</v>
      </c>
      <c r="P1441" t="s">
        <v>55</v>
      </c>
      <c r="Q1441" s="9">
        <v>0.6791666666666667</v>
      </c>
      <c r="R1441" t="s">
        <v>49</v>
      </c>
      <c r="S1441" t="s">
        <v>4937</v>
      </c>
      <c r="T1441" t="s">
        <v>4930</v>
      </c>
      <c r="U1441">
        <v>522.78</v>
      </c>
      <c r="X1441" t="s">
        <v>5015</v>
      </c>
      <c r="Y1441" t="s">
        <v>4966</v>
      </c>
      <c r="Z1441" t="s">
        <v>5135</v>
      </c>
      <c r="AA1441" t="s">
        <v>4962</v>
      </c>
    </row>
    <row r="1442" spans="1:27" x14ac:dyDescent="0.25">
      <c r="A1442" t="s">
        <v>1822</v>
      </c>
      <c r="B1442" s="8">
        <v>45922</v>
      </c>
      <c r="C1442" t="s">
        <v>1013</v>
      </c>
      <c r="D1442" t="s">
        <v>371</v>
      </c>
      <c r="E1442" t="s">
        <v>1063</v>
      </c>
      <c r="F1442" t="s">
        <v>1064</v>
      </c>
      <c r="G1442">
        <v>6</v>
      </c>
      <c r="H1442">
        <v>435.71</v>
      </c>
      <c r="I1442">
        <v>10</v>
      </c>
      <c r="J1442">
        <v>261.43</v>
      </c>
      <c r="K1442">
        <v>2352.83</v>
      </c>
      <c r="L1442">
        <v>1859.88</v>
      </c>
      <c r="M1442">
        <v>492.95</v>
      </c>
      <c r="N1442" t="s">
        <v>23</v>
      </c>
      <c r="O1442" t="s">
        <v>24</v>
      </c>
      <c r="P1442" t="s">
        <v>25</v>
      </c>
      <c r="Q1442" s="9">
        <v>0.57013888888888886</v>
      </c>
      <c r="R1442" t="s">
        <v>49</v>
      </c>
      <c r="S1442" t="s">
        <v>4714</v>
      </c>
      <c r="T1442" t="s">
        <v>4703</v>
      </c>
      <c r="U1442">
        <v>380.12</v>
      </c>
      <c r="V1442" t="s">
        <v>5210</v>
      </c>
      <c r="W1442" t="s">
        <v>4958</v>
      </c>
      <c r="X1442" t="s">
        <v>5329</v>
      </c>
      <c r="Y1442" t="s">
        <v>4966</v>
      </c>
      <c r="Z1442" t="s">
        <v>5330</v>
      </c>
      <c r="AA1442" t="s">
        <v>4962</v>
      </c>
    </row>
    <row r="1443" spans="1:27" x14ac:dyDescent="0.25">
      <c r="A1443" t="s">
        <v>2822</v>
      </c>
      <c r="B1443" s="8">
        <v>45922</v>
      </c>
      <c r="C1443" t="s">
        <v>252</v>
      </c>
      <c r="D1443" t="s">
        <v>777</v>
      </c>
      <c r="E1443" t="s">
        <v>968</v>
      </c>
      <c r="F1443" t="s">
        <v>796</v>
      </c>
      <c r="G1443">
        <v>4</v>
      </c>
      <c r="H1443">
        <v>96.58</v>
      </c>
      <c r="I1443">
        <v>5</v>
      </c>
      <c r="J1443">
        <v>19.32</v>
      </c>
      <c r="K1443">
        <v>367</v>
      </c>
      <c r="L1443">
        <v>272.68</v>
      </c>
      <c r="M1443">
        <v>94.32</v>
      </c>
      <c r="N1443" t="s">
        <v>40</v>
      </c>
      <c r="O1443" t="s">
        <v>24</v>
      </c>
      <c r="P1443" t="s">
        <v>25</v>
      </c>
      <c r="Q1443" s="9">
        <v>0.72291666666666665</v>
      </c>
      <c r="R1443" t="s">
        <v>49</v>
      </c>
      <c r="S1443" t="s">
        <v>4818</v>
      </c>
      <c r="T1443" t="s">
        <v>4805</v>
      </c>
      <c r="U1443">
        <v>86.11</v>
      </c>
      <c r="V1443" t="s">
        <v>5635</v>
      </c>
      <c r="W1443" t="s">
        <v>4958</v>
      </c>
      <c r="X1443" t="s">
        <v>5574</v>
      </c>
      <c r="Y1443" t="s">
        <v>5007</v>
      </c>
      <c r="Z1443" t="s">
        <v>5411</v>
      </c>
      <c r="AA1443" t="s">
        <v>4992</v>
      </c>
    </row>
    <row r="1444" spans="1:27" x14ac:dyDescent="0.25">
      <c r="A1444" t="s">
        <v>2911</v>
      </c>
      <c r="B1444" s="8">
        <v>45922</v>
      </c>
      <c r="C1444" t="s">
        <v>2050</v>
      </c>
      <c r="D1444" t="s">
        <v>176</v>
      </c>
      <c r="E1444" t="s">
        <v>634</v>
      </c>
      <c r="F1444" t="s">
        <v>1859</v>
      </c>
      <c r="G1444">
        <v>8</v>
      </c>
      <c r="H1444">
        <v>360.25</v>
      </c>
      <c r="I1444">
        <v>0</v>
      </c>
      <c r="J1444">
        <v>0</v>
      </c>
      <c r="K1444">
        <v>2882</v>
      </c>
      <c r="L1444">
        <v>2427.2800000000002</v>
      </c>
      <c r="M1444">
        <v>454.72</v>
      </c>
      <c r="N1444" t="s">
        <v>68</v>
      </c>
      <c r="O1444" t="s">
        <v>24</v>
      </c>
      <c r="P1444" t="s">
        <v>55</v>
      </c>
      <c r="Q1444" s="9">
        <v>0.43680555555555556</v>
      </c>
      <c r="R1444" t="s">
        <v>49</v>
      </c>
      <c r="S1444" t="s">
        <v>4860</v>
      </c>
      <c r="T1444" t="s">
        <v>4847</v>
      </c>
      <c r="U1444">
        <v>355.64</v>
      </c>
      <c r="V1444" t="s">
        <v>5538</v>
      </c>
      <c r="W1444" t="s">
        <v>4958</v>
      </c>
      <c r="X1444" t="s">
        <v>4994</v>
      </c>
      <c r="Y1444" t="s">
        <v>4966</v>
      </c>
      <c r="Z1444" t="s">
        <v>4995</v>
      </c>
      <c r="AA1444" t="s">
        <v>4962</v>
      </c>
    </row>
    <row r="1445" spans="1:27" x14ac:dyDescent="0.25">
      <c r="A1445" t="s">
        <v>3156</v>
      </c>
      <c r="B1445" s="8">
        <v>45922</v>
      </c>
      <c r="C1445" t="s">
        <v>844</v>
      </c>
      <c r="D1445" t="s">
        <v>59</v>
      </c>
      <c r="E1445" t="s">
        <v>1682</v>
      </c>
      <c r="F1445" t="s">
        <v>1394</v>
      </c>
      <c r="G1445">
        <v>2</v>
      </c>
      <c r="H1445">
        <v>342.46</v>
      </c>
      <c r="I1445">
        <v>0</v>
      </c>
      <c r="J1445">
        <v>0</v>
      </c>
      <c r="K1445">
        <v>684.92</v>
      </c>
      <c r="L1445">
        <v>543.55999999999995</v>
      </c>
      <c r="M1445">
        <v>141.36000000000001</v>
      </c>
      <c r="N1445" t="s">
        <v>68</v>
      </c>
      <c r="O1445" t="s">
        <v>24</v>
      </c>
      <c r="P1445" t="s">
        <v>33</v>
      </c>
      <c r="Q1445" s="9">
        <v>0.76944444444444449</v>
      </c>
      <c r="R1445" t="s">
        <v>49</v>
      </c>
      <c r="S1445" t="s">
        <v>4721</v>
      </c>
      <c r="T1445" t="s">
        <v>4703</v>
      </c>
      <c r="U1445">
        <v>342.46</v>
      </c>
      <c r="V1445" t="s">
        <v>5741</v>
      </c>
      <c r="W1445" t="s">
        <v>4968</v>
      </c>
      <c r="X1445" t="s">
        <v>5799</v>
      </c>
      <c r="Y1445" t="s">
        <v>4966</v>
      </c>
      <c r="Z1445" t="s">
        <v>5160</v>
      </c>
      <c r="AA1445" t="s">
        <v>4962</v>
      </c>
    </row>
    <row r="1446" spans="1:27" x14ac:dyDescent="0.25">
      <c r="A1446" t="s">
        <v>3440</v>
      </c>
      <c r="B1446" s="8">
        <v>45922</v>
      </c>
      <c r="C1446" t="s">
        <v>1508</v>
      </c>
      <c r="D1446" t="s">
        <v>503</v>
      </c>
      <c r="E1446" t="s">
        <v>1323</v>
      </c>
      <c r="F1446" t="s">
        <v>54</v>
      </c>
      <c r="G1446">
        <v>8</v>
      </c>
      <c r="H1446">
        <v>509.6</v>
      </c>
      <c r="I1446">
        <v>5</v>
      </c>
      <c r="J1446">
        <v>203.84</v>
      </c>
      <c r="K1446">
        <v>3872.96</v>
      </c>
      <c r="L1446">
        <v>3118.4</v>
      </c>
      <c r="M1446">
        <v>754.56</v>
      </c>
      <c r="N1446" t="s">
        <v>133</v>
      </c>
      <c r="O1446" t="s">
        <v>24</v>
      </c>
      <c r="P1446" t="s">
        <v>55</v>
      </c>
      <c r="Q1446" s="9">
        <v>0.62083333333333335</v>
      </c>
      <c r="R1446" t="s">
        <v>49</v>
      </c>
      <c r="S1446" t="s">
        <v>4727</v>
      </c>
      <c r="T1446" t="s">
        <v>4703</v>
      </c>
      <c r="U1446">
        <v>503.36</v>
      </c>
      <c r="V1446" t="s">
        <v>5664</v>
      </c>
      <c r="W1446" t="s">
        <v>4958</v>
      </c>
      <c r="X1446" t="s">
        <v>5416</v>
      </c>
      <c r="Y1446" t="s">
        <v>4966</v>
      </c>
      <c r="Z1446" t="s">
        <v>5147</v>
      </c>
      <c r="AA1446" t="s">
        <v>4962</v>
      </c>
    </row>
    <row r="1447" spans="1:27" x14ac:dyDescent="0.25">
      <c r="A1447" t="s">
        <v>4097</v>
      </c>
      <c r="B1447" s="8">
        <v>45922</v>
      </c>
      <c r="C1447" t="s">
        <v>152</v>
      </c>
      <c r="D1447" t="s">
        <v>137</v>
      </c>
      <c r="E1447" t="s">
        <v>21</v>
      </c>
      <c r="F1447" t="s">
        <v>2318</v>
      </c>
      <c r="G1447">
        <v>6</v>
      </c>
      <c r="H1447">
        <v>101.17</v>
      </c>
      <c r="I1447">
        <v>5</v>
      </c>
      <c r="J1447">
        <v>30.35</v>
      </c>
      <c r="K1447">
        <v>576.66999999999996</v>
      </c>
      <c r="L1447">
        <v>433.74</v>
      </c>
      <c r="M1447">
        <v>142.93</v>
      </c>
      <c r="N1447" t="s">
        <v>68</v>
      </c>
      <c r="O1447" t="s">
        <v>345</v>
      </c>
      <c r="P1447" t="s">
        <v>55</v>
      </c>
      <c r="Q1447" s="9">
        <v>0.87361111111111112</v>
      </c>
      <c r="R1447" t="s">
        <v>49</v>
      </c>
      <c r="S1447" t="s">
        <v>4917</v>
      </c>
      <c r="T1447" t="s">
        <v>4908</v>
      </c>
      <c r="U1447">
        <v>93.47</v>
      </c>
      <c r="V1447" t="s">
        <v>5127</v>
      </c>
      <c r="W1447" t="s">
        <v>4958</v>
      </c>
      <c r="X1447" t="s">
        <v>5225</v>
      </c>
      <c r="Y1447" t="s">
        <v>5011</v>
      </c>
      <c r="Z1447" t="s">
        <v>5133</v>
      </c>
      <c r="AA1447" t="s">
        <v>4962</v>
      </c>
    </row>
    <row r="1448" spans="1:27" x14ac:dyDescent="0.25">
      <c r="A1448" t="s">
        <v>4150</v>
      </c>
      <c r="B1448" s="8">
        <v>45922</v>
      </c>
      <c r="C1448" t="s">
        <v>2837</v>
      </c>
      <c r="D1448" t="s">
        <v>549</v>
      </c>
      <c r="E1448" t="s">
        <v>415</v>
      </c>
      <c r="F1448" t="s">
        <v>416</v>
      </c>
      <c r="G1448">
        <v>3</v>
      </c>
      <c r="H1448">
        <v>221.61</v>
      </c>
      <c r="I1448">
        <v>15</v>
      </c>
      <c r="J1448">
        <v>99.72</v>
      </c>
      <c r="K1448">
        <v>565.11</v>
      </c>
      <c r="L1448">
        <v>546.51</v>
      </c>
      <c r="M1448">
        <v>18.600000000000001</v>
      </c>
      <c r="N1448" t="s">
        <v>47</v>
      </c>
      <c r="O1448" t="s">
        <v>24</v>
      </c>
      <c r="P1448" t="s">
        <v>25</v>
      </c>
      <c r="Q1448" s="9">
        <v>0.41597222222222224</v>
      </c>
      <c r="R1448" t="s">
        <v>49</v>
      </c>
      <c r="S1448" t="s">
        <v>4832</v>
      </c>
      <c r="T1448" t="s">
        <v>4828</v>
      </c>
      <c r="U1448">
        <v>221.61</v>
      </c>
      <c r="V1448" t="s">
        <v>5935</v>
      </c>
      <c r="W1448" t="s">
        <v>4968</v>
      </c>
      <c r="X1448" t="s">
        <v>5174</v>
      </c>
      <c r="Y1448" t="s">
        <v>4960</v>
      </c>
      <c r="Z1448" t="s">
        <v>5175</v>
      </c>
      <c r="AA1448" t="s">
        <v>4962</v>
      </c>
    </row>
    <row r="1449" spans="1:27" x14ac:dyDescent="0.25">
      <c r="A1449" t="s">
        <v>4255</v>
      </c>
      <c r="B1449" s="8">
        <v>45922</v>
      </c>
      <c r="C1449" t="s">
        <v>1597</v>
      </c>
      <c r="D1449" t="s">
        <v>680</v>
      </c>
      <c r="E1449" t="s">
        <v>254</v>
      </c>
      <c r="F1449" t="s">
        <v>255</v>
      </c>
      <c r="G1449">
        <v>3</v>
      </c>
      <c r="H1449">
        <v>157.97999999999999</v>
      </c>
      <c r="I1449">
        <v>20</v>
      </c>
      <c r="J1449">
        <v>94.79</v>
      </c>
      <c r="K1449">
        <v>379.15</v>
      </c>
      <c r="L1449">
        <v>413.85</v>
      </c>
      <c r="M1449">
        <v>-34.700000000000003</v>
      </c>
      <c r="N1449" t="s">
        <v>4971</v>
      </c>
      <c r="O1449" t="s">
        <v>24</v>
      </c>
      <c r="P1449" t="s">
        <v>25</v>
      </c>
      <c r="Q1449" s="9">
        <v>0.37708333333333333</v>
      </c>
      <c r="R1449" t="s">
        <v>49</v>
      </c>
      <c r="S1449" t="s">
        <v>4873</v>
      </c>
      <c r="T1449" t="s">
        <v>4864</v>
      </c>
      <c r="U1449">
        <v>157.97999999999999</v>
      </c>
      <c r="V1449" t="s">
        <v>5765</v>
      </c>
      <c r="W1449" t="s">
        <v>4968</v>
      </c>
      <c r="X1449" t="s">
        <v>5435</v>
      </c>
      <c r="Y1449" t="s">
        <v>5018</v>
      </c>
      <c r="Z1449" t="s">
        <v>5436</v>
      </c>
      <c r="AA1449" t="s">
        <v>4962</v>
      </c>
    </row>
    <row r="1450" spans="1:27" x14ac:dyDescent="0.25">
      <c r="A1450" t="s">
        <v>4331</v>
      </c>
      <c r="B1450" s="8">
        <v>45922</v>
      </c>
      <c r="C1450" t="s">
        <v>4332</v>
      </c>
      <c r="D1450" t="s">
        <v>1091</v>
      </c>
      <c r="E1450" t="s">
        <v>2009</v>
      </c>
      <c r="F1450" t="s">
        <v>1170</v>
      </c>
      <c r="G1450">
        <v>3</v>
      </c>
      <c r="H1450">
        <v>297.32</v>
      </c>
      <c r="I1450">
        <v>0</v>
      </c>
      <c r="J1450">
        <v>0</v>
      </c>
      <c r="K1450">
        <v>891.96</v>
      </c>
      <c r="L1450">
        <v>675.84</v>
      </c>
      <c r="M1450">
        <v>216.12</v>
      </c>
      <c r="N1450" t="s">
        <v>4971</v>
      </c>
      <c r="O1450" t="s">
        <v>345</v>
      </c>
      <c r="P1450" t="s">
        <v>25</v>
      </c>
      <c r="Q1450" s="9">
        <v>0.87847222222222221</v>
      </c>
      <c r="R1450" t="s">
        <v>49</v>
      </c>
      <c r="S1450" t="s">
        <v>4816</v>
      </c>
      <c r="T1450" t="s">
        <v>4805</v>
      </c>
      <c r="U1450">
        <v>297.32</v>
      </c>
      <c r="V1450" t="s">
        <v>5964</v>
      </c>
      <c r="W1450" t="s">
        <v>4968</v>
      </c>
      <c r="X1450" t="s">
        <v>5176</v>
      </c>
      <c r="Y1450" t="s">
        <v>5011</v>
      </c>
      <c r="Z1450" t="s">
        <v>5177</v>
      </c>
      <c r="AA1450" t="s">
        <v>5060</v>
      </c>
    </row>
    <row r="1451" spans="1:27" x14ac:dyDescent="0.25">
      <c r="A1451" t="s">
        <v>986</v>
      </c>
      <c r="B1451" s="8">
        <v>45921</v>
      </c>
      <c r="C1451" t="s">
        <v>987</v>
      </c>
      <c r="D1451" t="s">
        <v>253</v>
      </c>
      <c r="E1451" t="s">
        <v>584</v>
      </c>
      <c r="F1451" t="s">
        <v>988</v>
      </c>
      <c r="G1451">
        <v>5</v>
      </c>
      <c r="H1451">
        <v>222.64</v>
      </c>
      <c r="I1451">
        <v>5</v>
      </c>
      <c r="J1451">
        <v>55.66</v>
      </c>
      <c r="K1451">
        <v>1216.17</v>
      </c>
      <c r="L1451">
        <v>977.2</v>
      </c>
      <c r="M1451">
        <v>238.97</v>
      </c>
      <c r="N1451" t="s">
        <v>40</v>
      </c>
      <c r="O1451" t="s">
        <v>24</v>
      </c>
      <c r="P1451" t="s">
        <v>55</v>
      </c>
      <c r="Q1451" s="9">
        <v>0.55694444444444446</v>
      </c>
      <c r="R1451" t="s">
        <v>27</v>
      </c>
      <c r="S1451" t="s">
        <v>4903</v>
      </c>
      <c r="T1451" t="s">
        <v>4887</v>
      </c>
      <c r="U1451">
        <v>219.39</v>
      </c>
      <c r="V1451" t="s">
        <v>5248</v>
      </c>
      <c r="W1451" t="s">
        <v>4964</v>
      </c>
      <c r="X1451" t="s">
        <v>5606</v>
      </c>
      <c r="Y1451" t="s">
        <v>5011</v>
      </c>
      <c r="Z1451" t="s">
        <v>5226</v>
      </c>
      <c r="AA1451" t="s">
        <v>5060</v>
      </c>
    </row>
    <row r="1452" spans="1:27" x14ac:dyDescent="0.25">
      <c r="A1452" t="s">
        <v>1089</v>
      </c>
      <c r="B1452" s="8">
        <v>45921</v>
      </c>
      <c r="C1452" t="s">
        <v>1090</v>
      </c>
      <c r="D1452" t="s">
        <v>1091</v>
      </c>
      <c r="E1452" t="s">
        <v>1092</v>
      </c>
      <c r="F1452" t="s">
        <v>1093</v>
      </c>
      <c r="G1452">
        <v>7</v>
      </c>
      <c r="H1452">
        <v>298.02</v>
      </c>
      <c r="I1452">
        <v>5</v>
      </c>
      <c r="J1452">
        <v>104.31</v>
      </c>
      <c r="K1452">
        <v>2279.1</v>
      </c>
      <c r="L1452">
        <v>1576.96</v>
      </c>
      <c r="M1452">
        <v>702.14</v>
      </c>
      <c r="N1452" t="s">
        <v>47</v>
      </c>
      <c r="O1452" t="s">
        <v>24</v>
      </c>
      <c r="P1452" t="s">
        <v>25</v>
      </c>
      <c r="Q1452" s="9">
        <v>0.54166666666666663</v>
      </c>
      <c r="R1452" t="s">
        <v>27</v>
      </c>
      <c r="S1452" t="s">
        <v>4816</v>
      </c>
      <c r="T1452" t="s">
        <v>4805</v>
      </c>
      <c r="U1452">
        <v>297.32</v>
      </c>
      <c r="V1452" t="s">
        <v>5700</v>
      </c>
      <c r="W1452" t="s">
        <v>4958</v>
      </c>
      <c r="X1452" t="s">
        <v>5152</v>
      </c>
      <c r="Y1452" t="s">
        <v>5011</v>
      </c>
      <c r="Z1452" t="s">
        <v>5150</v>
      </c>
      <c r="AA1452" t="s">
        <v>5060</v>
      </c>
    </row>
    <row r="1453" spans="1:27" x14ac:dyDescent="0.25">
      <c r="A1453" t="s">
        <v>3152</v>
      </c>
      <c r="B1453" s="8">
        <v>45921</v>
      </c>
      <c r="C1453" t="s">
        <v>2342</v>
      </c>
      <c r="D1453" t="s">
        <v>530</v>
      </c>
      <c r="E1453" t="s">
        <v>400</v>
      </c>
      <c r="F1453" t="s">
        <v>401</v>
      </c>
      <c r="G1453">
        <v>4</v>
      </c>
      <c r="H1453">
        <v>125.15</v>
      </c>
      <c r="I1453">
        <v>5</v>
      </c>
      <c r="J1453">
        <v>25.03</v>
      </c>
      <c r="K1453">
        <v>546.91</v>
      </c>
      <c r="L1453">
        <v>382.8</v>
      </c>
      <c r="M1453">
        <v>164.11</v>
      </c>
      <c r="N1453" t="s">
        <v>4971</v>
      </c>
      <c r="O1453" t="s">
        <v>24</v>
      </c>
      <c r="P1453" t="s">
        <v>55</v>
      </c>
      <c r="Q1453" s="9">
        <v>0.63194444444444442</v>
      </c>
      <c r="R1453" t="s">
        <v>27</v>
      </c>
      <c r="S1453" t="s">
        <v>4772</v>
      </c>
      <c r="T1453" t="s">
        <v>4752</v>
      </c>
      <c r="U1453">
        <v>125.15</v>
      </c>
      <c r="V1453" t="s">
        <v>4969</v>
      </c>
      <c r="W1453" t="s">
        <v>4964</v>
      </c>
      <c r="X1453" t="s">
        <v>5002</v>
      </c>
      <c r="Y1453" t="s">
        <v>4970</v>
      </c>
      <c r="Z1453" t="s">
        <v>5003</v>
      </c>
      <c r="AA1453" t="s">
        <v>4962</v>
      </c>
    </row>
    <row r="1454" spans="1:27" x14ac:dyDescent="0.25">
      <c r="A1454" t="s">
        <v>4289</v>
      </c>
      <c r="B1454" s="8">
        <v>45921</v>
      </c>
      <c r="C1454" t="s">
        <v>548</v>
      </c>
      <c r="D1454" t="s">
        <v>1010</v>
      </c>
      <c r="E1454" t="s">
        <v>715</v>
      </c>
      <c r="F1454" t="s">
        <v>2511</v>
      </c>
      <c r="G1454">
        <v>8</v>
      </c>
      <c r="H1454">
        <v>265.06</v>
      </c>
      <c r="I1454">
        <v>20</v>
      </c>
      <c r="J1454">
        <v>424.1</v>
      </c>
      <c r="K1454">
        <v>1950.84</v>
      </c>
      <c r="L1454">
        <v>1720.24</v>
      </c>
      <c r="M1454">
        <v>230.6</v>
      </c>
      <c r="N1454" t="s">
        <v>133</v>
      </c>
      <c r="O1454" t="s">
        <v>24</v>
      </c>
      <c r="P1454" t="s">
        <v>25</v>
      </c>
      <c r="Q1454" s="9">
        <v>0.81805555555555554</v>
      </c>
      <c r="R1454" t="s">
        <v>27</v>
      </c>
      <c r="S1454" t="s">
        <v>4821</v>
      </c>
      <c r="T1454" t="s">
        <v>4805</v>
      </c>
      <c r="U1454">
        <v>261.55</v>
      </c>
      <c r="V1454" t="s">
        <v>4979</v>
      </c>
      <c r="W1454" t="s">
        <v>4958</v>
      </c>
      <c r="X1454" t="s">
        <v>5782</v>
      </c>
      <c r="Y1454" t="s">
        <v>4966</v>
      </c>
      <c r="Z1454" t="s">
        <v>5438</v>
      </c>
      <c r="AA1454" t="s">
        <v>4992</v>
      </c>
    </row>
    <row r="1455" spans="1:27" x14ac:dyDescent="0.25">
      <c r="A1455" t="s">
        <v>35</v>
      </c>
      <c r="B1455" s="8">
        <v>45920</v>
      </c>
      <c r="C1455" t="s">
        <v>36</v>
      </c>
      <c r="D1455" t="s">
        <v>37</v>
      </c>
      <c r="E1455" t="s">
        <v>38</v>
      </c>
      <c r="F1455" t="s">
        <v>39</v>
      </c>
      <c r="G1455">
        <v>1</v>
      </c>
      <c r="H1455">
        <v>234.86</v>
      </c>
      <c r="I1455">
        <v>10</v>
      </c>
      <c r="J1455">
        <v>23.49</v>
      </c>
      <c r="K1455">
        <v>243.08</v>
      </c>
      <c r="L1455">
        <v>213.23</v>
      </c>
      <c r="M1455">
        <v>29.85</v>
      </c>
      <c r="N1455" t="s">
        <v>40</v>
      </c>
      <c r="O1455" t="s">
        <v>24</v>
      </c>
      <c r="P1455" t="s">
        <v>25</v>
      </c>
      <c r="Q1455" s="9">
        <v>0.41180555555555554</v>
      </c>
      <c r="R1455" t="s">
        <v>27</v>
      </c>
      <c r="S1455" t="s">
        <v>4893</v>
      </c>
      <c r="T1455" t="s">
        <v>4887</v>
      </c>
      <c r="U1455">
        <v>234.86</v>
      </c>
      <c r="V1455" t="s">
        <v>5965</v>
      </c>
      <c r="W1455" t="s">
        <v>4964</v>
      </c>
      <c r="X1455" t="s">
        <v>5430</v>
      </c>
      <c r="Y1455" t="s">
        <v>5011</v>
      </c>
      <c r="Z1455" t="s">
        <v>4989</v>
      </c>
      <c r="AA1455" t="s">
        <v>4962</v>
      </c>
    </row>
    <row r="1456" spans="1:27" x14ac:dyDescent="0.25">
      <c r="A1456" t="s">
        <v>810</v>
      </c>
      <c r="B1456" s="8">
        <v>45920</v>
      </c>
      <c r="C1456" t="s">
        <v>811</v>
      </c>
      <c r="D1456" t="s">
        <v>812</v>
      </c>
      <c r="E1456" t="s">
        <v>445</v>
      </c>
      <c r="F1456" t="s">
        <v>813</v>
      </c>
      <c r="G1456">
        <v>4</v>
      </c>
      <c r="H1456">
        <v>530.16</v>
      </c>
      <c r="I1456">
        <v>20</v>
      </c>
      <c r="J1456">
        <v>424.13</v>
      </c>
      <c r="K1456">
        <v>1950.99</v>
      </c>
      <c r="L1456">
        <v>1516.76</v>
      </c>
      <c r="M1456">
        <v>434.23</v>
      </c>
      <c r="N1456" t="s">
        <v>133</v>
      </c>
      <c r="O1456" t="s">
        <v>24</v>
      </c>
      <c r="P1456" t="s">
        <v>25</v>
      </c>
      <c r="Q1456" s="9">
        <v>0.61527777777777781</v>
      </c>
      <c r="R1456" t="s">
        <v>27</v>
      </c>
      <c r="S1456" t="s">
        <v>4770</v>
      </c>
      <c r="T1456" t="s">
        <v>4752</v>
      </c>
      <c r="U1456">
        <v>530.16</v>
      </c>
      <c r="V1456" t="s">
        <v>5679</v>
      </c>
      <c r="W1456" t="s">
        <v>4964</v>
      </c>
      <c r="X1456" t="s">
        <v>5957</v>
      </c>
      <c r="Y1456" t="s">
        <v>4960</v>
      </c>
      <c r="Z1456" t="s">
        <v>5925</v>
      </c>
      <c r="AA1456" t="s">
        <v>5060</v>
      </c>
    </row>
    <row r="1457" spans="1:27" x14ac:dyDescent="0.25">
      <c r="A1457" t="s">
        <v>862</v>
      </c>
      <c r="B1457" s="8">
        <v>45920</v>
      </c>
      <c r="C1457" t="s">
        <v>863</v>
      </c>
      <c r="D1457" t="s">
        <v>231</v>
      </c>
      <c r="E1457" t="s">
        <v>864</v>
      </c>
      <c r="F1457" t="s">
        <v>865</v>
      </c>
      <c r="G1457">
        <v>1</v>
      </c>
      <c r="H1457">
        <v>418.79</v>
      </c>
      <c r="I1457">
        <v>20</v>
      </c>
      <c r="J1457">
        <v>83.76</v>
      </c>
      <c r="K1457">
        <v>385.28</v>
      </c>
      <c r="L1457">
        <v>308.94</v>
      </c>
      <c r="M1457">
        <v>76.34</v>
      </c>
      <c r="N1457" t="s">
        <v>47</v>
      </c>
      <c r="O1457" t="s">
        <v>24</v>
      </c>
      <c r="P1457" t="s">
        <v>33</v>
      </c>
      <c r="Q1457" s="9">
        <v>0.62152777777777779</v>
      </c>
      <c r="R1457" t="s">
        <v>27</v>
      </c>
      <c r="S1457" t="s">
        <v>4756</v>
      </c>
      <c r="T1457" t="s">
        <v>4752</v>
      </c>
      <c r="U1457">
        <v>418.79</v>
      </c>
      <c r="V1457" t="s">
        <v>5937</v>
      </c>
      <c r="W1457" t="s">
        <v>4968</v>
      </c>
      <c r="X1457" t="s">
        <v>5167</v>
      </c>
      <c r="Y1457" t="s">
        <v>4966</v>
      </c>
      <c r="Z1457" t="s">
        <v>5166</v>
      </c>
      <c r="AA1457" t="s">
        <v>4962</v>
      </c>
    </row>
    <row r="1458" spans="1:27" x14ac:dyDescent="0.25">
      <c r="A1458" t="s">
        <v>965</v>
      </c>
      <c r="B1458" s="8">
        <v>45920</v>
      </c>
      <c r="C1458" t="s">
        <v>966</v>
      </c>
      <c r="D1458" t="s">
        <v>714</v>
      </c>
      <c r="E1458" t="s">
        <v>187</v>
      </c>
      <c r="F1458" t="s">
        <v>188</v>
      </c>
      <c r="G1458">
        <v>7</v>
      </c>
      <c r="H1458">
        <v>181.93</v>
      </c>
      <c r="I1458">
        <v>0</v>
      </c>
      <c r="J1458">
        <v>0</v>
      </c>
      <c r="K1458">
        <v>1464.54</v>
      </c>
      <c r="L1458">
        <v>869.68</v>
      </c>
      <c r="M1458">
        <v>594.86</v>
      </c>
      <c r="N1458" t="s">
        <v>23</v>
      </c>
      <c r="O1458" t="s">
        <v>24</v>
      </c>
      <c r="P1458" t="s">
        <v>55</v>
      </c>
      <c r="Q1458" s="9">
        <v>0.6430555555555556</v>
      </c>
      <c r="R1458" t="s">
        <v>27</v>
      </c>
      <c r="S1458" t="s">
        <v>4653</v>
      </c>
      <c r="T1458" t="s">
        <v>4672</v>
      </c>
      <c r="U1458">
        <v>161.03</v>
      </c>
      <c r="V1458" t="s">
        <v>4957</v>
      </c>
      <c r="W1458" t="s">
        <v>4958</v>
      </c>
      <c r="X1458" t="s">
        <v>5199</v>
      </c>
      <c r="Y1458" t="s">
        <v>4960</v>
      </c>
      <c r="Z1458" t="s">
        <v>5200</v>
      </c>
      <c r="AA1458" t="s">
        <v>4962</v>
      </c>
    </row>
    <row r="1459" spans="1:27" x14ac:dyDescent="0.25">
      <c r="A1459" t="s">
        <v>1850</v>
      </c>
      <c r="B1459" s="8">
        <v>45920</v>
      </c>
      <c r="C1459" t="s">
        <v>1116</v>
      </c>
      <c r="D1459" t="s">
        <v>101</v>
      </c>
      <c r="E1459" t="s">
        <v>327</v>
      </c>
      <c r="F1459" t="s">
        <v>892</v>
      </c>
      <c r="G1459">
        <v>4</v>
      </c>
      <c r="H1459">
        <v>487.95</v>
      </c>
      <c r="I1459">
        <v>5</v>
      </c>
      <c r="J1459">
        <v>97.59</v>
      </c>
      <c r="K1459">
        <v>2132.34</v>
      </c>
      <c r="L1459">
        <v>1406.52</v>
      </c>
      <c r="M1459">
        <v>725.82</v>
      </c>
      <c r="N1459" t="s">
        <v>23</v>
      </c>
      <c r="O1459" t="s">
        <v>24</v>
      </c>
      <c r="P1459" t="s">
        <v>25</v>
      </c>
      <c r="Q1459" s="9">
        <v>0.53541666666666665</v>
      </c>
      <c r="R1459" t="s">
        <v>27</v>
      </c>
      <c r="S1459" t="s">
        <v>4676</v>
      </c>
      <c r="T1459" t="s">
        <v>4672</v>
      </c>
      <c r="U1459">
        <v>434.65</v>
      </c>
      <c r="V1459" t="s">
        <v>5344</v>
      </c>
      <c r="W1459" t="s">
        <v>4958</v>
      </c>
      <c r="X1459" t="s">
        <v>5669</v>
      </c>
      <c r="Y1459" t="s">
        <v>4970</v>
      </c>
      <c r="Z1459" t="s">
        <v>5216</v>
      </c>
      <c r="AA1459" t="s">
        <v>4962</v>
      </c>
    </row>
    <row r="1460" spans="1:27" x14ac:dyDescent="0.25">
      <c r="A1460" t="s">
        <v>3266</v>
      </c>
      <c r="B1460" s="8">
        <v>45920</v>
      </c>
      <c r="C1460" t="s">
        <v>348</v>
      </c>
      <c r="D1460" t="s">
        <v>176</v>
      </c>
      <c r="E1460" t="s">
        <v>816</v>
      </c>
      <c r="F1460" t="s">
        <v>1589</v>
      </c>
      <c r="G1460">
        <v>6</v>
      </c>
      <c r="H1460">
        <v>365.89</v>
      </c>
      <c r="I1460">
        <v>5</v>
      </c>
      <c r="J1460">
        <v>109.77</v>
      </c>
      <c r="K1460">
        <v>2398.41</v>
      </c>
      <c r="L1460">
        <v>1820.46</v>
      </c>
      <c r="M1460">
        <v>577.95000000000005</v>
      </c>
      <c r="N1460" t="s">
        <v>4971</v>
      </c>
      <c r="O1460" t="s">
        <v>345</v>
      </c>
      <c r="P1460" t="s">
        <v>25</v>
      </c>
      <c r="Q1460" s="9">
        <v>0.4375</v>
      </c>
      <c r="R1460" t="s">
        <v>27</v>
      </c>
      <c r="S1460" t="s">
        <v>4860</v>
      </c>
      <c r="T1460" t="s">
        <v>4847</v>
      </c>
      <c r="U1460">
        <v>355.64</v>
      </c>
      <c r="V1460" t="s">
        <v>5491</v>
      </c>
      <c r="W1460" t="s">
        <v>4958</v>
      </c>
      <c r="X1460" t="s">
        <v>5093</v>
      </c>
      <c r="Y1460" t="s">
        <v>5011</v>
      </c>
      <c r="Z1460" t="s">
        <v>5094</v>
      </c>
      <c r="AA1460" t="s">
        <v>4962</v>
      </c>
    </row>
    <row r="1461" spans="1:27" x14ac:dyDescent="0.25">
      <c r="A1461" t="s">
        <v>3280</v>
      </c>
      <c r="B1461" s="8">
        <v>45920</v>
      </c>
      <c r="C1461" t="s">
        <v>3281</v>
      </c>
      <c r="D1461" t="s">
        <v>197</v>
      </c>
      <c r="E1461" t="s">
        <v>808</v>
      </c>
      <c r="F1461" t="s">
        <v>227</v>
      </c>
      <c r="G1461">
        <v>1</v>
      </c>
      <c r="H1461">
        <v>121.9</v>
      </c>
      <c r="I1461">
        <v>20</v>
      </c>
      <c r="J1461">
        <v>24.38</v>
      </c>
      <c r="K1461">
        <v>112.15</v>
      </c>
      <c r="L1461">
        <v>108.92</v>
      </c>
      <c r="M1461">
        <v>3.23</v>
      </c>
      <c r="N1461" t="s">
        <v>68</v>
      </c>
      <c r="O1461" t="s">
        <v>24</v>
      </c>
      <c r="P1461" t="s">
        <v>55</v>
      </c>
      <c r="Q1461" s="9">
        <v>0.54722222222222228</v>
      </c>
      <c r="R1461" t="s">
        <v>27</v>
      </c>
      <c r="S1461" t="s">
        <v>4902</v>
      </c>
      <c r="T1461" t="s">
        <v>4887</v>
      </c>
      <c r="U1461">
        <v>121.9</v>
      </c>
      <c r="V1461" t="s">
        <v>5966</v>
      </c>
      <c r="W1461" t="s">
        <v>4968</v>
      </c>
      <c r="X1461" t="s">
        <v>5283</v>
      </c>
      <c r="Y1461" t="s">
        <v>5011</v>
      </c>
      <c r="Z1461" t="s">
        <v>5703</v>
      </c>
      <c r="AA1461" t="s">
        <v>4962</v>
      </c>
    </row>
    <row r="1462" spans="1:27" x14ac:dyDescent="0.25">
      <c r="A1462" t="s">
        <v>3603</v>
      </c>
      <c r="B1462" s="8">
        <v>45920</v>
      </c>
      <c r="C1462" t="s">
        <v>1545</v>
      </c>
      <c r="D1462" t="s">
        <v>164</v>
      </c>
      <c r="E1462" t="s">
        <v>852</v>
      </c>
      <c r="F1462" t="s">
        <v>997</v>
      </c>
      <c r="G1462">
        <v>1</v>
      </c>
      <c r="H1462">
        <v>191.13</v>
      </c>
      <c r="I1462">
        <v>0</v>
      </c>
      <c r="J1462">
        <v>0</v>
      </c>
      <c r="K1462">
        <v>219.8</v>
      </c>
      <c r="L1462">
        <v>153.41999999999999</v>
      </c>
      <c r="M1462">
        <v>66.38</v>
      </c>
      <c r="N1462" t="s">
        <v>68</v>
      </c>
      <c r="O1462" t="s">
        <v>24</v>
      </c>
      <c r="P1462" t="s">
        <v>25</v>
      </c>
      <c r="Q1462" s="9">
        <v>0.59722222222222221</v>
      </c>
      <c r="R1462" t="s">
        <v>27</v>
      </c>
      <c r="S1462" t="s">
        <v>4861</v>
      </c>
      <c r="T1462" t="s">
        <v>4847</v>
      </c>
      <c r="U1462">
        <v>191.13</v>
      </c>
      <c r="V1462" t="s">
        <v>5515</v>
      </c>
      <c r="W1462" t="s">
        <v>4964</v>
      </c>
      <c r="X1462" t="s">
        <v>5042</v>
      </c>
      <c r="Y1462" t="s">
        <v>5007</v>
      </c>
      <c r="Z1462" t="s">
        <v>5043</v>
      </c>
      <c r="AA1462" t="s">
        <v>4962</v>
      </c>
    </row>
    <row r="1463" spans="1:27" x14ac:dyDescent="0.25">
      <c r="A1463" t="s">
        <v>4113</v>
      </c>
      <c r="B1463" s="8">
        <v>45920</v>
      </c>
      <c r="C1463" t="s">
        <v>1062</v>
      </c>
      <c r="D1463" t="s">
        <v>1650</v>
      </c>
      <c r="E1463" t="s">
        <v>1157</v>
      </c>
      <c r="F1463" t="s">
        <v>1158</v>
      </c>
      <c r="G1463">
        <v>4</v>
      </c>
      <c r="H1463">
        <v>240.51</v>
      </c>
      <c r="I1463">
        <v>0</v>
      </c>
      <c r="J1463">
        <v>0</v>
      </c>
      <c r="K1463">
        <v>1106.3499999999999</v>
      </c>
      <c r="L1463">
        <v>643.91999999999996</v>
      </c>
      <c r="M1463">
        <v>462.43</v>
      </c>
      <c r="N1463" t="s">
        <v>40</v>
      </c>
      <c r="O1463" t="s">
        <v>24</v>
      </c>
      <c r="P1463" t="s">
        <v>25</v>
      </c>
      <c r="Q1463" s="9">
        <v>0.46875</v>
      </c>
      <c r="R1463" t="s">
        <v>27</v>
      </c>
      <c r="S1463" t="s">
        <v>4800</v>
      </c>
      <c r="T1463" t="s">
        <v>4776</v>
      </c>
      <c r="U1463">
        <v>232.2</v>
      </c>
      <c r="V1463" t="s">
        <v>5093</v>
      </c>
      <c r="W1463" t="s">
        <v>4958</v>
      </c>
      <c r="X1463" t="s">
        <v>5179</v>
      </c>
      <c r="Y1463" t="s">
        <v>5007</v>
      </c>
      <c r="Z1463" t="s">
        <v>5180</v>
      </c>
      <c r="AA1463" t="s">
        <v>4962</v>
      </c>
    </row>
    <row r="1464" spans="1:27" x14ac:dyDescent="0.25">
      <c r="A1464" t="s">
        <v>4463</v>
      </c>
      <c r="B1464" s="8">
        <v>45920</v>
      </c>
      <c r="C1464" t="s">
        <v>1828</v>
      </c>
      <c r="D1464" t="s">
        <v>113</v>
      </c>
      <c r="E1464" t="s">
        <v>488</v>
      </c>
      <c r="F1464" t="s">
        <v>489</v>
      </c>
      <c r="G1464">
        <v>3</v>
      </c>
      <c r="H1464">
        <v>253.11</v>
      </c>
      <c r="I1464">
        <v>0</v>
      </c>
      <c r="J1464">
        <v>0</v>
      </c>
      <c r="K1464">
        <v>873.23</v>
      </c>
      <c r="L1464">
        <v>572.22</v>
      </c>
      <c r="M1464">
        <v>301.01</v>
      </c>
      <c r="N1464" t="s">
        <v>68</v>
      </c>
      <c r="O1464" t="s">
        <v>24</v>
      </c>
      <c r="P1464" t="s">
        <v>55</v>
      </c>
      <c r="Q1464" s="9">
        <v>0.62638888888888888</v>
      </c>
      <c r="R1464" t="s">
        <v>27</v>
      </c>
      <c r="S1464" t="s">
        <v>4907</v>
      </c>
      <c r="T1464" t="s">
        <v>4908</v>
      </c>
      <c r="U1464">
        <v>253.11</v>
      </c>
      <c r="V1464" t="s">
        <v>5462</v>
      </c>
      <c r="W1464" t="s">
        <v>4968</v>
      </c>
      <c r="X1464" t="s">
        <v>5338</v>
      </c>
      <c r="Y1464" t="s">
        <v>5011</v>
      </c>
      <c r="Z1464" t="s">
        <v>5339</v>
      </c>
      <c r="AA1464" t="s">
        <v>4962</v>
      </c>
    </row>
    <row r="1465" spans="1:27" x14ac:dyDescent="0.25">
      <c r="A1465" t="s">
        <v>2507</v>
      </c>
      <c r="B1465" s="8">
        <v>45919</v>
      </c>
      <c r="C1465" t="s">
        <v>453</v>
      </c>
      <c r="D1465" t="s">
        <v>314</v>
      </c>
      <c r="E1465" t="s">
        <v>1109</v>
      </c>
      <c r="F1465" t="s">
        <v>1110</v>
      </c>
      <c r="G1465">
        <v>7</v>
      </c>
      <c r="H1465">
        <v>374.25</v>
      </c>
      <c r="I1465">
        <v>10</v>
      </c>
      <c r="J1465">
        <v>261.98</v>
      </c>
      <c r="K1465">
        <v>2357.77</v>
      </c>
      <c r="L1465">
        <v>1730.75</v>
      </c>
      <c r="M1465">
        <v>627.02</v>
      </c>
      <c r="N1465" t="s">
        <v>4971</v>
      </c>
      <c r="O1465" t="s">
        <v>24</v>
      </c>
      <c r="P1465" t="s">
        <v>25</v>
      </c>
      <c r="Q1465" s="9">
        <v>0.82430555555555551</v>
      </c>
      <c r="R1465" t="s">
        <v>49</v>
      </c>
      <c r="S1465" t="s">
        <v>4707</v>
      </c>
      <c r="T1465" t="s">
        <v>4703</v>
      </c>
      <c r="U1465">
        <v>329.69</v>
      </c>
      <c r="V1465" t="s">
        <v>5055</v>
      </c>
      <c r="W1465" t="s">
        <v>4958</v>
      </c>
      <c r="X1465" t="s">
        <v>5104</v>
      </c>
      <c r="Y1465" t="s">
        <v>4970</v>
      </c>
      <c r="Z1465" t="s">
        <v>5105</v>
      </c>
      <c r="AA1465" t="s">
        <v>4962</v>
      </c>
    </row>
    <row r="1466" spans="1:27" x14ac:dyDescent="0.25">
      <c r="A1466" t="s">
        <v>3460</v>
      </c>
      <c r="B1466" s="8">
        <v>45919</v>
      </c>
      <c r="C1466" t="s">
        <v>2128</v>
      </c>
      <c r="D1466" t="s">
        <v>197</v>
      </c>
      <c r="E1466" t="s">
        <v>1157</v>
      </c>
      <c r="F1466" t="s">
        <v>1158</v>
      </c>
      <c r="G1466">
        <v>6</v>
      </c>
      <c r="H1466">
        <v>124.54</v>
      </c>
      <c r="I1466">
        <v>0</v>
      </c>
      <c r="J1466">
        <v>0</v>
      </c>
      <c r="K1466">
        <v>747.24</v>
      </c>
      <c r="L1466">
        <v>653.52</v>
      </c>
      <c r="M1466">
        <v>93.72</v>
      </c>
      <c r="N1466" t="s">
        <v>4971</v>
      </c>
      <c r="O1466" t="s">
        <v>24</v>
      </c>
      <c r="P1466" t="s">
        <v>25</v>
      </c>
      <c r="Q1466" s="9">
        <v>0.86875000000000002</v>
      </c>
      <c r="R1466" t="s">
        <v>49</v>
      </c>
      <c r="S1466" t="s">
        <v>4902</v>
      </c>
      <c r="T1466" t="s">
        <v>4887</v>
      </c>
      <c r="U1466">
        <v>121.9</v>
      </c>
      <c r="V1466" t="s">
        <v>5665</v>
      </c>
      <c r="W1466" t="s">
        <v>4958</v>
      </c>
      <c r="X1466" t="s">
        <v>5179</v>
      </c>
      <c r="Y1466" t="s">
        <v>5007</v>
      </c>
      <c r="Z1466" t="s">
        <v>5180</v>
      </c>
      <c r="AA1466" t="s">
        <v>4962</v>
      </c>
    </row>
    <row r="1467" spans="1:27" x14ac:dyDescent="0.25">
      <c r="A1467" t="s">
        <v>3663</v>
      </c>
      <c r="B1467" s="8">
        <v>45919</v>
      </c>
      <c r="C1467" t="s">
        <v>3073</v>
      </c>
      <c r="D1467" t="s">
        <v>1706</v>
      </c>
      <c r="E1467" t="s">
        <v>1339</v>
      </c>
      <c r="F1467" t="s">
        <v>1310</v>
      </c>
      <c r="G1467">
        <v>1</v>
      </c>
      <c r="H1467">
        <v>268.32</v>
      </c>
      <c r="I1467">
        <v>0</v>
      </c>
      <c r="J1467">
        <v>0</v>
      </c>
      <c r="K1467">
        <v>268.32</v>
      </c>
      <c r="L1467">
        <v>241.44</v>
      </c>
      <c r="M1467">
        <v>26.88</v>
      </c>
      <c r="N1467" t="s">
        <v>23</v>
      </c>
      <c r="O1467" t="s">
        <v>24</v>
      </c>
      <c r="P1467" t="s">
        <v>25</v>
      </c>
      <c r="Q1467" s="9">
        <v>0.71597222222222223</v>
      </c>
      <c r="R1467" t="s">
        <v>49</v>
      </c>
      <c r="S1467" t="s">
        <v>4886</v>
      </c>
      <c r="T1467" t="s">
        <v>4887</v>
      </c>
      <c r="U1467">
        <v>268.32</v>
      </c>
      <c r="V1467" t="s">
        <v>5893</v>
      </c>
      <c r="W1467" t="s">
        <v>4964</v>
      </c>
      <c r="X1467" t="s">
        <v>5377</v>
      </c>
      <c r="Y1467" t="s">
        <v>4970</v>
      </c>
      <c r="Z1467" t="s">
        <v>5792</v>
      </c>
      <c r="AA1467" t="s">
        <v>4962</v>
      </c>
    </row>
    <row r="1468" spans="1:27" x14ac:dyDescent="0.25">
      <c r="A1468" t="s">
        <v>4343</v>
      </c>
      <c r="B1468" s="8">
        <v>45919</v>
      </c>
      <c r="C1468" t="s">
        <v>876</v>
      </c>
      <c r="D1468" t="s">
        <v>680</v>
      </c>
      <c r="E1468" t="s">
        <v>1086</v>
      </c>
      <c r="F1468" t="s">
        <v>1087</v>
      </c>
      <c r="G1468">
        <v>4</v>
      </c>
      <c r="H1468">
        <v>163.55000000000001</v>
      </c>
      <c r="I1468">
        <v>0</v>
      </c>
      <c r="J1468">
        <v>0</v>
      </c>
      <c r="K1468">
        <v>654.20000000000005</v>
      </c>
      <c r="L1468">
        <v>551.79999999999995</v>
      </c>
      <c r="M1468">
        <v>102.4</v>
      </c>
      <c r="N1468" t="s">
        <v>68</v>
      </c>
      <c r="O1468" t="s">
        <v>24</v>
      </c>
      <c r="P1468" t="s">
        <v>55</v>
      </c>
      <c r="Q1468" s="9">
        <v>0.53055555555555556</v>
      </c>
      <c r="R1468" t="s">
        <v>49</v>
      </c>
      <c r="S1468" t="s">
        <v>4873</v>
      </c>
      <c r="T1468" t="s">
        <v>4864</v>
      </c>
      <c r="U1468">
        <v>157.97999999999999</v>
      </c>
      <c r="V1468" t="s">
        <v>5745</v>
      </c>
      <c r="W1468" t="s">
        <v>4958</v>
      </c>
      <c r="X1468" t="s">
        <v>5342</v>
      </c>
      <c r="Y1468" t="s">
        <v>4966</v>
      </c>
      <c r="Z1468" t="s">
        <v>5343</v>
      </c>
      <c r="AA1468" t="s">
        <v>4992</v>
      </c>
    </row>
    <row r="1469" spans="1:27" x14ac:dyDescent="0.25">
      <c r="A1469" t="s">
        <v>4407</v>
      </c>
      <c r="B1469" s="8">
        <v>45919</v>
      </c>
      <c r="C1469" t="s">
        <v>1749</v>
      </c>
      <c r="D1469" t="s">
        <v>1156</v>
      </c>
      <c r="E1469" t="s">
        <v>795</v>
      </c>
      <c r="F1469" t="s">
        <v>239</v>
      </c>
      <c r="G1469">
        <v>6</v>
      </c>
      <c r="H1469">
        <v>159.91</v>
      </c>
      <c r="I1469">
        <v>10</v>
      </c>
      <c r="J1469">
        <v>95.95</v>
      </c>
      <c r="K1469">
        <v>863.51</v>
      </c>
      <c r="L1469">
        <v>655.26</v>
      </c>
      <c r="M1469">
        <v>208.25</v>
      </c>
      <c r="N1469" t="s">
        <v>4971</v>
      </c>
      <c r="O1469" t="s">
        <v>24</v>
      </c>
      <c r="P1469" t="s">
        <v>25</v>
      </c>
      <c r="Q1469" s="9">
        <v>0.8</v>
      </c>
      <c r="R1469" t="s">
        <v>49</v>
      </c>
      <c r="S1469" t="s">
        <v>4755</v>
      </c>
      <c r="T1469" t="s">
        <v>4752</v>
      </c>
      <c r="U1469">
        <v>147.72</v>
      </c>
      <c r="V1469" t="s">
        <v>5729</v>
      </c>
      <c r="W1469" t="s">
        <v>4958</v>
      </c>
      <c r="X1469" t="s">
        <v>5015</v>
      </c>
      <c r="Y1469" t="s">
        <v>4966</v>
      </c>
      <c r="Z1469" t="s">
        <v>5454</v>
      </c>
      <c r="AA1469" t="s">
        <v>4962</v>
      </c>
    </row>
    <row r="1470" spans="1:27" x14ac:dyDescent="0.25">
      <c r="A1470" t="s">
        <v>156</v>
      </c>
      <c r="B1470" s="8">
        <v>45918</v>
      </c>
      <c r="C1470" t="s">
        <v>157</v>
      </c>
      <c r="D1470" t="s">
        <v>158</v>
      </c>
      <c r="E1470" t="s">
        <v>159</v>
      </c>
      <c r="F1470" t="s">
        <v>160</v>
      </c>
      <c r="G1470">
        <v>6</v>
      </c>
      <c r="H1470">
        <v>337.98</v>
      </c>
      <c r="I1470">
        <v>15</v>
      </c>
      <c r="J1470">
        <v>304.18</v>
      </c>
      <c r="K1470">
        <v>1723.7</v>
      </c>
      <c r="L1470">
        <v>1559.58</v>
      </c>
      <c r="M1470">
        <v>164.12</v>
      </c>
      <c r="N1470" t="s">
        <v>40</v>
      </c>
      <c r="O1470" t="s">
        <v>24</v>
      </c>
      <c r="P1470" t="s">
        <v>25</v>
      </c>
      <c r="Q1470" s="9">
        <v>0.89166666666666672</v>
      </c>
      <c r="R1470" t="s">
        <v>49</v>
      </c>
      <c r="S1470" t="s">
        <v>4871</v>
      </c>
      <c r="T1470" t="s">
        <v>4864</v>
      </c>
      <c r="U1470">
        <v>306.62</v>
      </c>
      <c r="V1470" t="s">
        <v>5863</v>
      </c>
      <c r="W1470" t="s">
        <v>4958</v>
      </c>
      <c r="X1470" t="s">
        <v>5744</v>
      </c>
      <c r="Y1470" t="s">
        <v>4960</v>
      </c>
      <c r="Z1470" t="s">
        <v>5034</v>
      </c>
      <c r="AA1470" t="s">
        <v>4962</v>
      </c>
    </row>
    <row r="1471" spans="1:27" x14ac:dyDescent="0.25">
      <c r="A1471" t="s">
        <v>412</v>
      </c>
      <c r="B1471" s="8">
        <v>45918</v>
      </c>
      <c r="C1471" t="s">
        <v>413</v>
      </c>
      <c r="D1471" t="s">
        <v>414</v>
      </c>
      <c r="E1471" t="s">
        <v>415</v>
      </c>
      <c r="F1471" t="s">
        <v>416</v>
      </c>
      <c r="G1471">
        <v>3</v>
      </c>
      <c r="H1471">
        <v>97.24</v>
      </c>
      <c r="I1471">
        <v>0</v>
      </c>
      <c r="J1471">
        <v>0</v>
      </c>
      <c r="K1471">
        <v>291.72000000000003</v>
      </c>
      <c r="L1471">
        <v>239.46</v>
      </c>
      <c r="M1471">
        <v>52.26</v>
      </c>
      <c r="N1471" t="s">
        <v>68</v>
      </c>
      <c r="O1471" t="s">
        <v>24</v>
      </c>
      <c r="P1471" t="s">
        <v>25</v>
      </c>
      <c r="Q1471" s="9">
        <v>0.66805555555555551</v>
      </c>
      <c r="R1471" t="s">
        <v>49</v>
      </c>
      <c r="S1471" t="s">
        <v>4846</v>
      </c>
      <c r="T1471" t="s">
        <v>4847</v>
      </c>
      <c r="U1471">
        <v>96.72</v>
      </c>
      <c r="V1471" t="s">
        <v>5812</v>
      </c>
      <c r="W1471" t="s">
        <v>4958</v>
      </c>
      <c r="X1471" t="s">
        <v>5174</v>
      </c>
      <c r="Y1471" t="s">
        <v>4960</v>
      </c>
      <c r="Z1471" t="s">
        <v>5175</v>
      </c>
      <c r="AA1471" t="s">
        <v>4962</v>
      </c>
    </row>
    <row r="1472" spans="1:27" x14ac:dyDescent="0.25">
      <c r="A1472" t="s">
        <v>1633</v>
      </c>
      <c r="B1472" s="8">
        <v>45918</v>
      </c>
      <c r="C1472" t="s">
        <v>1634</v>
      </c>
      <c r="D1472" t="s">
        <v>765</v>
      </c>
      <c r="E1472" t="s">
        <v>504</v>
      </c>
      <c r="F1472" t="s">
        <v>1635</v>
      </c>
      <c r="G1472">
        <v>2</v>
      </c>
      <c r="H1472">
        <v>340.25</v>
      </c>
      <c r="I1472">
        <v>0</v>
      </c>
      <c r="J1472">
        <v>0</v>
      </c>
      <c r="K1472">
        <v>680.5</v>
      </c>
      <c r="L1472">
        <v>527.70000000000005</v>
      </c>
      <c r="M1472">
        <v>152.80000000000001</v>
      </c>
      <c r="N1472" t="s">
        <v>133</v>
      </c>
      <c r="O1472" t="s">
        <v>24</v>
      </c>
      <c r="P1472" t="s">
        <v>25</v>
      </c>
      <c r="Q1472" s="9">
        <v>0.83750000000000002</v>
      </c>
      <c r="R1472" t="s">
        <v>49</v>
      </c>
      <c r="S1472" t="s">
        <v>4811</v>
      </c>
      <c r="T1472" t="s">
        <v>4805</v>
      </c>
      <c r="U1472">
        <v>340.25</v>
      </c>
      <c r="V1472" t="s">
        <v>5045</v>
      </c>
      <c r="W1472" t="s">
        <v>4968</v>
      </c>
      <c r="X1472" t="s">
        <v>5390</v>
      </c>
      <c r="Y1472" t="s">
        <v>4966</v>
      </c>
      <c r="Z1472" t="s">
        <v>5349</v>
      </c>
      <c r="AA1472" t="s">
        <v>5060</v>
      </c>
    </row>
    <row r="1473" spans="1:27" x14ac:dyDescent="0.25">
      <c r="A1473" t="s">
        <v>2346</v>
      </c>
      <c r="B1473" s="8">
        <v>45918</v>
      </c>
      <c r="C1473" t="s">
        <v>1200</v>
      </c>
      <c r="D1473" t="s">
        <v>284</v>
      </c>
      <c r="E1473" t="s">
        <v>913</v>
      </c>
      <c r="F1473" t="s">
        <v>613</v>
      </c>
      <c r="G1473">
        <v>4</v>
      </c>
      <c r="H1473">
        <v>73.83</v>
      </c>
      <c r="I1473">
        <v>0</v>
      </c>
      <c r="J1473">
        <v>0</v>
      </c>
      <c r="K1473">
        <v>295.32</v>
      </c>
      <c r="L1473">
        <v>217.28</v>
      </c>
      <c r="M1473">
        <v>78.040000000000006</v>
      </c>
      <c r="N1473" t="s">
        <v>23</v>
      </c>
      <c r="O1473" t="s">
        <v>24</v>
      </c>
      <c r="P1473" t="s">
        <v>25</v>
      </c>
      <c r="Q1473" s="9">
        <v>0.74652777777777779</v>
      </c>
      <c r="R1473" t="s">
        <v>49</v>
      </c>
      <c r="S1473" t="s">
        <v>4791</v>
      </c>
      <c r="T1473" t="s">
        <v>4776</v>
      </c>
      <c r="U1473">
        <v>42.16</v>
      </c>
      <c r="V1473" t="s">
        <v>5052</v>
      </c>
      <c r="W1473" t="s">
        <v>4968</v>
      </c>
      <c r="X1473" t="s">
        <v>5967</v>
      </c>
      <c r="Y1473" t="s">
        <v>5007</v>
      </c>
      <c r="Z1473" t="s">
        <v>5063</v>
      </c>
      <c r="AA1473" t="s">
        <v>4962</v>
      </c>
    </row>
    <row r="1474" spans="1:27" x14ac:dyDescent="0.25">
      <c r="A1474" t="s">
        <v>2528</v>
      </c>
      <c r="B1474" s="8">
        <v>45918</v>
      </c>
      <c r="C1474" t="s">
        <v>258</v>
      </c>
      <c r="D1474" t="s">
        <v>426</v>
      </c>
      <c r="E1474" t="s">
        <v>38</v>
      </c>
      <c r="F1474" t="s">
        <v>951</v>
      </c>
      <c r="G1474">
        <v>7</v>
      </c>
      <c r="H1474">
        <v>292.25</v>
      </c>
      <c r="I1474">
        <v>10</v>
      </c>
      <c r="J1474">
        <v>204.57</v>
      </c>
      <c r="K1474">
        <v>1841.18</v>
      </c>
      <c r="L1474">
        <v>1665.23</v>
      </c>
      <c r="M1474">
        <v>175.95</v>
      </c>
      <c r="N1474" t="s">
        <v>4971</v>
      </c>
      <c r="O1474" t="s">
        <v>24</v>
      </c>
      <c r="P1474" t="s">
        <v>25</v>
      </c>
      <c r="Q1474" s="9">
        <v>0.67291666666666672</v>
      </c>
      <c r="R1474" t="s">
        <v>49</v>
      </c>
      <c r="S1474" t="s">
        <v>4856</v>
      </c>
      <c r="T1474" t="s">
        <v>4847</v>
      </c>
      <c r="U1474">
        <v>290.45</v>
      </c>
      <c r="V1474" t="s">
        <v>5298</v>
      </c>
      <c r="W1474" t="s">
        <v>4958</v>
      </c>
      <c r="X1474" t="s">
        <v>5261</v>
      </c>
      <c r="Y1474" t="s">
        <v>4970</v>
      </c>
      <c r="Z1474" t="s">
        <v>4989</v>
      </c>
      <c r="AA1474" t="s">
        <v>4962</v>
      </c>
    </row>
    <row r="1475" spans="1:27" x14ac:dyDescent="0.25">
      <c r="A1475" t="s">
        <v>4293</v>
      </c>
      <c r="B1475" s="8">
        <v>45918</v>
      </c>
      <c r="C1475" t="s">
        <v>3622</v>
      </c>
      <c r="D1475" t="s">
        <v>269</v>
      </c>
      <c r="E1475" t="s">
        <v>835</v>
      </c>
      <c r="F1475" t="s">
        <v>836</v>
      </c>
      <c r="G1475">
        <v>5</v>
      </c>
      <c r="H1475">
        <v>155.55000000000001</v>
      </c>
      <c r="I1475">
        <v>20</v>
      </c>
      <c r="J1475">
        <v>155.55000000000001</v>
      </c>
      <c r="K1475">
        <v>622.20000000000005</v>
      </c>
      <c r="L1475">
        <v>688.2</v>
      </c>
      <c r="M1475">
        <v>-66</v>
      </c>
      <c r="N1475" t="s">
        <v>47</v>
      </c>
      <c r="O1475" t="s">
        <v>24</v>
      </c>
      <c r="P1475" t="s">
        <v>25</v>
      </c>
      <c r="Q1475" s="9">
        <v>0.62152777777777779</v>
      </c>
      <c r="R1475" t="s">
        <v>49</v>
      </c>
      <c r="S1475" t="s">
        <v>4835</v>
      </c>
      <c r="T1475" t="s">
        <v>4887</v>
      </c>
      <c r="U1475">
        <v>155.55000000000001</v>
      </c>
      <c r="V1475" t="s">
        <v>5393</v>
      </c>
      <c r="W1475" t="s">
        <v>4968</v>
      </c>
      <c r="X1475" t="s">
        <v>5170</v>
      </c>
      <c r="Y1475" t="s">
        <v>5007</v>
      </c>
      <c r="Z1475" t="s">
        <v>5567</v>
      </c>
      <c r="AA1475" t="s">
        <v>5060</v>
      </c>
    </row>
    <row r="1476" spans="1:27" x14ac:dyDescent="0.25">
      <c r="A1476" t="s">
        <v>1947</v>
      </c>
      <c r="B1476" s="8">
        <v>45917</v>
      </c>
      <c r="C1476" t="s">
        <v>1948</v>
      </c>
      <c r="D1476" t="s">
        <v>119</v>
      </c>
      <c r="E1476" t="s">
        <v>66</v>
      </c>
      <c r="F1476" t="s">
        <v>654</v>
      </c>
      <c r="G1476">
        <v>8</v>
      </c>
      <c r="H1476">
        <v>145.96</v>
      </c>
      <c r="I1476">
        <v>0</v>
      </c>
      <c r="J1476">
        <v>0</v>
      </c>
      <c r="K1476">
        <v>1167.68</v>
      </c>
      <c r="L1476">
        <v>927.28</v>
      </c>
      <c r="M1476">
        <v>240.4</v>
      </c>
      <c r="N1476" t="s">
        <v>40</v>
      </c>
      <c r="O1476" t="s">
        <v>24</v>
      </c>
      <c r="P1476" t="s">
        <v>25</v>
      </c>
      <c r="Q1476" s="9">
        <v>0.72013888888888888</v>
      </c>
      <c r="R1476" t="s">
        <v>49</v>
      </c>
      <c r="S1476" t="s">
        <v>4722</v>
      </c>
      <c r="T1476" t="s">
        <v>4703</v>
      </c>
      <c r="U1476">
        <v>141.11000000000001</v>
      </c>
      <c r="V1476" t="s">
        <v>5340</v>
      </c>
      <c r="W1476" t="s">
        <v>4958</v>
      </c>
      <c r="X1476" t="s">
        <v>5028</v>
      </c>
      <c r="Y1476" t="s">
        <v>4960</v>
      </c>
      <c r="Z1476" t="s">
        <v>5155</v>
      </c>
      <c r="AA1476" t="s">
        <v>4962</v>
      </c>
    </row>
    <row r="1477" spans="1:27" x14ac:dyDescent="0.25">
      <c r="A1477" t="s">
        <v>3998</v>
      </c>
      <c r="B1477" s="8">
        <v>45917</v>
      </c>
      <c r="C1477" t="s">
        <v>2481</v>
      </c>
      <c r="D1477" t="s">
        <v>405</v>
      </c>
      <c r="E1477" t="s">
        <v>159</v>
      </c>
      <c r="F1477" t="s">
        <v>667</v>
      </c>
      <c r="G1477">
        <v>4</v>
      </c>
      <c r="H1477">
        <v>440.5</v>
      </c>
      <c r="I1477">
        <v>20</v>
      </c>
      <c r="J1477">
        <v>352.4</v>
      </c>
      <c r="K1477">
        <v>1409.6</v>
      </c>
      <c r="L1477">
        <v>1016.2</v>
      </c>
      <c r="M1477">
        <v>393.4</v>
      </c>
      <c r="N1477" t="s">
        <v>4971</v>
      </c>
      <c r="O1477" t="s">
        <v>24</v>
      </c>
      <c r="P1477" t="s">
        <v>25</v>
      </c>
      <c r="Q1477" s="9">
        <v>0.5805555555555556</v>
      </c>
      <c r="R1477" t="s">
        <v>49</v>
      </c>
      <c r="S1477" t="s">
        <v>4642</v>
      </c>
      <c r="T1477" t="s">
        <v>4636</v>
      </c>
      <c r="U1477">
        <v>440.5</v>
      </c>
      <c r="V1477" t="s">
        <v>5201</v>
      </c>
      <c r="W1477" t="s">
        <v>4968</v>
      </c>
      <c r="X1477" t="s">
        <v>5466</v>
      </c>
      <c r="Y1477" t="s">
        <v>5007</v>
      </c>
      <c r="Z1477" t="s">
        <v>5034</v>
      </c>
      <c r="AA1477" t="s">
        <v>4962</v>
      </c>
    </row>
    <row r="1478" spans="1:27" x14ac:dyDescent="0.25">
      <c r="A1478" t="s">
        <v>4128</v>
      </c>
      <c r="B1478" s="8">
        <v>45917</v>
      </c>
      <c r="C1478" t="s">
        <v>1090</v>
      </c>
      <c r="D1478" t="s">
        <v>581</v>
      </c>
      <c r="E1478" t="s">
        <v>243</v>
      </c>
      <c r="F1478" t="s">
        <v>1165</v>
      </c>
      <c r="G1478">
        <v>6</v>
      </c>
      <c r="H1478">
        <v>157.93</v>
      </c>
      <c r="I1478">
        <v>0</v>
      </c>
      <c r="J1478">
        <v>0</v>
      </c>
      <c r="K1478">
        <v>947.58</v>
      </c>
      <c r="L1478">
        <v>641.94000000000005</v>
      </c>
      <c r="M1478">
        <v>305.64</v>
      </c>
      <c r="N1478" t="s">
        <v>47</v>
      </c>
      <c r="O1478" t="s">
        <v>24</v>
      </c>
      <c r="P1478" t="s">
        <v>55</v>
      </c>
      <c r="Q1478" s="9">
        <v>0.7944444444444444</v>
      </c>
      <c r="R1478" t="s">
        <v>49</v>
      </c>
      <c r="S1478" t="s">
        <v>4710</v>
      </c>
      <c r="T1478" t="s">
        <v>4703</v>
      </c>
      <c r="U1478">
        <v>139.21</v>
      </c>
      <c r="V1478" t="s">
        <v>5700</v>
      </c>
      <c r="W1478" t="s">
        <v>4958</v>
      </c>
      <c r="X1478" t="s">
        <v>5464</v>
      </c>
      <c r="Y1478" t="s">
        <v>4966</v>
      </c>
      <c r="Z1478" t="s">
        <v>5046</v>
      </c>
      <c r="AA1478" t="s">
        <v>4962</v>
      </c>
    </row>
    <row r="1479" spans="1:27" x14ac:dyDescent="0.25">
      <c r="A1479" t="s">
        <v>180</v>
      </c>
      <c r="B1479" s="8">
        <v>45916</v>
      </c>
      <c r="C1479" t="s">
        <v>181</v>
      </c>
      <c r="D1479" t="s">
        <v>107</v>
      </c>
      <c r="E1479" t="s">
        <v>153</v>
      </c>
      <c r="F1479" t="s">
        <v>182</v>
      </c>
      <c r="G1479">
        <v>5</v>
      </c>
      <c r="H1479">
        <v>67.989999999999995</v>
      </c>
      <c r="I1479">
        <v>20</v>
      </c>
      <c r="J1479">
        <v>67.989999999999995</v>
      </c>
      <c r="K1479">
        <v>271.95999999999998</v>
      </c>
      <c r="L1479">
        <v>240.75</v>
      </c>
      <c r="M1479">
        <v>31.21</v>
      </c>
      <c r="N1479" t="s">
        <v>47</v>
      </c>
      <c r="O1479" t="s">
        <v>24</v>
      </c>
      <c r="P1479" t="s">
        <v>25</v>
      </c>
      <c r="Q1479" s="9">
        <v>0.61736111111111114</v>
      </c>
      <c r="R1479" t="s">
        <v>49</v>
      </c>
      <c r="S1479" t="s">
        <v>4683</v>
      </c>
      <c r="T1479" t="s">
        <v>4672</v>
      </c>
      <c r="U1479">
        <v>59.92</v>
      </c>
      <c r="V1479" t="s">
        <v>5746</v>
      </c>
      <c r="W1479" t="s">
        <v>4958</v>
      </c>
      <c r="X1479" t="s">
        <v>5615</v>
      </c>
      <c r="Y1479" t="s">
        <v>4960</v>
      </c>
      <c r="Z1479" t="s">
        <v>5126</v>
      </c>
      <c r="AA1479" t="s">
        <v>4962</v>
      </c>
    </row>
    <row r="1480" spans="1:27" x14ac:dyDescent="0.25">
      <c r="A1480" t="s">
        <v>3827</v>
      </c>
      <c r="B1480" s="8">
        <v>45916</v>
      </c>
      <c r="C1480" t="s">
        <v>2628</v>
      </c>
      <c r="D1480" t="s">
        <v>308</v>
      </c>
      <c r="E1480" t="s">
        <v>681</v>
      </c>
      <c r="F1480" t="s">
        <v>1586</v>
      </c>
      <c r="G1480">
        <v>2</v>
      </c>
      <c r="H1480">
        <v>455.79</v>
      </c>
      <c r="I1480">
        <v>0</v>
      </c>
      <c r="J1480">
        <v>0</v>
      </c>
      <c r="K1480">
        <v>911.58</v>
      </c>
      <c r="L1480">
        <v>565.76</v>
      </c>
      <c r="M1480">
        <v>345.82</v>
      </c>
      <c r="N1480" t="s">
        <v>68</v>
      </c>
      <c r="O1480" t="s">
        <v>24</v>
      </c>
      <c r="P1480" t="s">
        <v>25</v>
      </c>
      <c r="Q1480" s="9">
        <v>0.88472222222222219</v>
      </c>
      <c r="R1480" t="s">
        <v>49</v>
      </c>
      <c r="S1480" t="s">
        <v>4660</v>
      </c>
      <c r="T1480" t="s">
        <v>4636</v>
      </c>
      <c r="U1480">
        <v>455.79</v>
      </c>
      <c r="V1480" t="s">
        <v>5354</v>
      </c>
      <c r="W1480" t="s">
        <v>4964</v>
      </c>
      <c r="X1480" t="s">
        <v>5148</v>
      </c>
      <c r="Y1480" t="s">
        <v>4966</v>
      </c>
      <c r="Z1480" t="s">
        <v>5380</v>
      </c>
      <c r="AA1480" t="s">
        <v>5060</v>
      </c>
    </row>
    <row r="1481" spans="1:27" x14ac:dyDescent="0.25">
      <c r="A1481" t="s">
        <v>3893</v>
      </c>
      <c r="B1481" s="8">
        <v>45916</v>
      </c>
      <c r="C1481" t="s">
        <v>3158</v>
      </c>
      <c r="D1481" t="s">
        <v>503</v>
      </c>
      <c r="E1481" t="s">
        <v>1339</v>
      </c>
      <c r="F1481" t="s">
        <v>2001</v>
      </c>
      <c r="G1481">
        <v>7</v>
      </c>
      <c r="H1481">
        <v>568.71</v>
      </c>
      <c r="I1481">
        <v>15</v>
      </c>
      <c r="J1481">
        <v>597.15</v>
      </c>
      <c r="K1481">
        <v>3383.82</v>
      </c>
      <c r="L1481">
        <v>2728.6</v>
      </c>
      <c r="M1481">
        <v>655.22</v>
      </c>
      <c r="N1481" t="s">
        <v>68</v>
      </c>
      <c r="O1481" t="s">
        <v>24</v>
      </c>
      <c r="P1481" t="s">
        <v>25</v>
      </c>
      <c r="Q1481" s="9">
        <v>0.37638888888888888</v>
      </c>
      <c r="R1481" t="s">
        <v>49</v>
      </c>
      <c r="S1481" t="s">
        <v>4727</v>
      </c>
      <c r="T1481" t="s">
        <v>4703</v>
      </c>
      <c r="U1481">
        <v>503.36</v>
      </c>
      <c r="V1481" t="s">
        <v>5520</v>
      </c>
      <c r="W1481" t="s">
        <v>4958</v>
      </c>
      <c r="X1481" t="s">
        <v>5791</v>
      </c>
      <c r="Y1481" t="s">
        <v>4970</v>
      </c>
      <c r="Z1481" t="s">
        <v>5792</v>
      </c>
      <c r="AA1481" t="s">
        <v>4962</v>
      </c>
    </row>
    <row r="1482" spans="1:27" x14ac:dyDescent="0.25">
      <c r="A1482" t="s">
        <v>4154</v>
      </c>
      <c r="B1482" s="8">
        <v>45916</v>
      </c>
      <c r="C1482" t="s">
        <v>2807</v>
      </c>
      <c r="D1482" t="s">
        <v>59</v>
      </c>
      <c r="E1482" t="s">
        <v>612</v>
      </c>
      <c r="F1482" t="s">
        <v>613</v>
      </c>
      <c r="G1482">
        <v>2</v>
      </c>
      <c r="H1482">
        <v>342.46</v>
      </c>
      <c r="I1482">
        <v>20</v>
      </c>
      <c r="J1482">
        <v>136.97999999999999</v>
      </c>
      <c r="K1482">
        <v>547.94000000000005</v>
      </c>
      <c r="L1482">
        <v>543.55999999999995</v>
      </c>
      <c r="M1482">
        <v>4.38</v>
      </c>
      <c r="N1482" t="s">
        <v>68</v>
      </c>
      <c r="O1482" t="s">
        <v>24</v>
      </c>
      <c r="P1482" t="s">
        <v>25</v>
      </c>
      <c r="Q1482" s="9">
        <v>0.57013888888888886</v>
      </c>
      <c r="R1482" t="s">
        <v>49</v>
      </c>
      <c r="S1482" t="s">
        <v>4721</v>
      </c>
      <c r="T1482" t="s">
        <v>4703</v>
      </c>
      <c r="U1482">
        <v>342.46</v>
      </c>
      <c r="V1482" t="s">
        <v>5685</v>
      </c>
      <c r="W1482" t="s">
        <v>4968</v>
      </c>
      <c r="X1482" t="s">
        <v>5967</v>
      </c>
      <c r="Y1482" t="s">
        <v>5007</v>
      </c>
      <c r="Z1482" t="s">
        <v>5008</v>
      </c>
      <c r="AA1482" t="s">
        <v>4962</v>
      </c>
    </row>
    <row r="1483" spans="1:27" x14ac:dyDescent="0.25">
      <c r="A1483" t="s">
        <v>4230</v>
      </c>
      <c r="B1483" s="8">
        <v>45916</v>
      </c>
      <c r="C1483" t="s">
        <v>2143</v>
      </c>
      <c r="D1483" t="s">
        <v>928</v>
      </c>
      <c r="E1483" t="s">
        <v>584</v>
      </c>
      <c r="F1483" t="s">
        <v>2318</v>
      </c>
      <c r="G1483">
        <v>3</v>
      </c>
      <c r="H1483">
        <v>351.78</v>
      </c>
      <c r="I1483">
        <v>0</v>
      </c>
      <c r="J1483">
        <v>0</v>
      </c>
      <c r="K1483">
        <v>1055.3399999999999</v>
      </c>
      <c r="L1483">
        <v>761.49</v>
      </c>
      <c r="M1483">
        <v>293.85000000000002</v>
      </c>
      <c r="N1483" t="s">
        <v>4971</v>
      </c>
      <c r="O1483" t="s">
        <v>24</v>
      </c>
      <c r="P1483" t="s">
        <v>25</v>
      </c>
      <c r="Q1483" s="9">
        <v>0.68194444444444446</v>
      </c>
      <c r="R1483" t="s">
        <v>49</v>
      </c>
      <c r="S1483" t="s">
        <v>4919</v>
      </c>
      <c r="T1483" t="s">
        <v>4908</v>
      </c>
      <c r="U1483">
        <v>351.78</v>
      </c>
      <c r="V1483" t="s">
        <v>5776</v>
      </c>
      <c r="W1483" t="s">
        <v>4968</v>
      </c>
      <c r="X1483" t="s">
        <v>5225</v>
      </c>
      <c r="Y1483" t="s">
        <v>5011</v>
      </c>
      <c r="Z1483" t="s">
        <v>5226</v>
      </c>
      <c r="AA1483" t="s">
        <v>5060</v>
      </c>
    </row>
    <row r="1484" spans="1:27" x14ac:dyDescent="0.25">
      <c r="A1484" t="s">
        <v>4266</v>
      </c>
      <c r="B1484" s="8">
        <v>45916</v>
      </c>
      <c r="C1484" t="s">
        <v>565</v>
      </c>
      <c r="D1484" t="s">
        <v>409</v>
      </c>
      <c r="E1484" t="s">
        <v>1233</v>
      </c>
      <c r="F1484" t="s">
        <v>929</v>
      </c>
      <c r="G1484">
        <v>7</v>
      </c>
      <c r="H1484">
        <v>343.32</v>
      </c>
      <c r="I1484">
        <v>0</v>
      </c>
      <c r="J1484">
        <v>0</v>
      </c>
      <c r="K1484">
        <v>2403.2399999999998</v>
      </c>
      <c r="L1484">
        <v>1293.18</v>
      </c>
      <c r="M1484">
        <v>1110.06</v>
      </c>
      <c r="N1484" t="s">
        <v>23</v>
      </c>
      <c r="O1484" t="s">
        <v>24</v>
      </c>
      <c r="P1484" t="s">
        <v>25</v>
      </c>
      <c r="Q1484" s="9">
        <v>0.37847222222222221</v>
      </c>
      <c r="R1484" t="s">
        <v>49</v>
      </c>
      <c r="S1484" t="s">
        <v>4635</v>
      </c>
      <c r="T1484" t="s">
        <v>4636</v>
      </c>
      <c r="U1484">
        <v>299.73</v>
      </c>
      <c r="V1484" t="s">
        <v>4972</v>
      </c>
      <c r="W1484" t="s">
        <v>4958</v>
      </c>
      <c r="X1484" t="s">
        <v>5289</v>
      </c>
      <c r="Y1484" t="s">
        <v>4970</v>
      </c>
      <c r="Z1484" t="s">
        <v>5290</v>
      </c>
      <c r="AA1484" t="s">
        <v>4962</v>
      </c>
    </row>
    <row r="1485" spans="1:27" x14ac:dyDescent="0.25">
      <c r="A1485" t="s">
        <v>926</v>
      </c>
      <c r="B1485" s="8">
        <v>45915</v>
      </c>
      <c r="C1485" t="s">
        <v>927</v>
      </c>
      <c r="D1485" t="s">
        <v>928</v>
      </c>
      <c r="E1485" t="s">
        <v>159</v>
      </c>
      <c r="F1485" t="s">
        <v>929</v>
      </c>
      <c r="G1485">
        <v>4</v>
      </c>
      <c r="H1485">
        <v>351.78</v>
      </c>
      <c r="I1485">
        <v>0</v>
      </c>
      <c r="J1485">
        <v>0</v>
      </c>
      <c r="K1485">
        <v>1407.12</v>
      </c>
      <c r="L1485">
        <v>1015.32</v>
      </c>
      <c r="M1485">
        <v>391.8</v>
      </c>
      <c r="N1485" t="s">
        <v>23</v>
      </c>
      <c r="O1485" t="s">
        <v>24</v>
      </c>
      <c r="P1485" t="s">
        <v>55</v>
      </c>
      <c r="Q1485" s="9">
        <v>0.59791666666666665</v>
      </c>
      <c r="R1485" t="s">
        <v>49</v>
      </c>
      <c r="S1485" t="s">
        <v>4919</v>
      </c>
      <c r="T1485" t="s">
        <v>4908</v>
      </c>
      <c r="U1485">
        <v>351.78</v>
      </c>
      <c r="V1485" t="s">
        <v>5410</v>
      </c>
      <c r="W1485" t="s">
        <v>4964</v>
      </c>
      <c r="X1485" t="s">
        <v>5289</v>
      </c>
      <c r="Y1485" t="s">
        <v>4970</v>
      </c>
      <c r="Z1485" t="s">
        <v>5034</v>
      </c>
      <c r="AA1485" t="s">
        <v>4962</v>
      </c>
    </row>
    <row r="1486" spans="1:27" x14ac:dyDescent="0.25">
      <c r="A1486" t="s">
        <v>1501</v>
      </c>
      <c r="B1486" s="8">
        <v>45915</v>
      </c>
      <c r="C1486" t="s">
        <v>1409</v>
      </c>
      <c r="D1486" t="s">
        <v>371</v>
      </c>
      <c r="E1486" t="s">
        <v>21</v>
      </c>
      <c r="F1486" t="s">
        <v>310</v>
      </c>
      <c r="G1486">
        <v>4</v>
      </c>
      <c r="H1486">
        <v>432.85</v>
      </c>
      <c r="I1486">
        <v>5</v>
      </c>
      <c r="J1486">
        <v>86.57</v>
      </c>
      <c r="K1486">
        <v>1644.83</v>
      </c>
      <c r="L1486">
        <v>1239.92</v>
      </c>
      <c r="M1486">
        <v>404.91</v>
      </c>
      <c r="N1486" t="s">
        <v>40</v>
      </c>
      <c r="O1486" t="s">
        <v>24</v>
      </c>
      <c r="P1486" t="s">
        <v>25</v>
      </c>
      <c r="Q1486" s="9">
        <v>0.61041666666666672</v>
      </c>
      <c r="R1486" t="s">
        <v>49</v>
      </c>
      <c r="S1486" t="s">
        <v>4714</v>
      </c>
      <c r="T1486" t="s">
        <v>4703</v>
      </c>
      <c r="U1486">
        <v>380.12</v>
      </c>
      <c r="V1486" t="s">
        <v>5492</v>
      </c>
      <c r="W1486" t="s">
        <v>4958</v>
      </c>
      <c r="X1486" t="s">
        <v>5121</v>
      </c>
      <c r="Y1486" t="s">
        <v>4966</v>
      </c>
      <c r="Z1486" t="s">
        <v>5133</v>
      </c>
      <c r="AA1486" t="s">
        <v>4962</v>
      </c>
    </row>
    <row r="1487" spans="1:27" x14ac:dyDescent="0.25">
      <c r="A1487" t="s">
        <v>2658</v>
      </c>
      <c r="B1487" s="8">
        <v>45915</v>
      </c>
      <c r="C1487" t="s">
        <v>2659</v>
      </c>
      <c r="D1487" t="s">
        <v>101</v>
      </c>
      <c r="E1487" t="s">
        <v>177</v>
      </c>
      <c r="F1487" t="s">
        <v>178</v>
      </c>
      <c r="G1487">
        <v>1</v>
      </c>
      <c r="H1487">
        <v>434.65</v>
      </c>
      <c r="I1487">
        <v>0</v>
      </c>
      <c r="J1487">
        <v>0</v>
      </c>
      <c r="K1487">
        <v>434.65</v>
      </c>
      <c r="L1487">
        <v>351.63</v>
      </c>
      <c r="M1487">
        <v>83.02</v>
      </c>
      <c r="N1487" t="s">
        <v>23</v>
      </c>
      <c r="O1487" t="s">
        <v>345</v>
      </c>
      <c r="P1487" t="s">
        <v>25</v>
      </c>
      <c r="Q1487" s="9">
        <v>0.7583333333333333</v>
      </c>
      <c r="R1487" t="s">
        <v>49</v>
      </c>
      <c r="S1487" t="s">
        <v>4676</v>
      </c>
      <c r="T1487" t="s">
        <v>4672</v>
      </c>
      <c r="U1487">
        <v>434.65</v>
      </c>
      <c r="V1487" t="s">
        <v>5566</v>
      </c>
      <c r="W1487" t="s">
        <v>4964</v>
      </c>
      <c r="X1487" t="s">
        <v>5130</v>
      </c>
      <c r="Y1487" t="s">
        <v>4966</v>
      </c>
      <c r="Z1487" t="s">
        <v>5227</v>
      </c>
      <c r="AA1487" t="s">
        <v>5060</v>
      </c>
    </row>
    <row r="1488" spans="1:27" x14ac:dyDescent="0.25">
      <c r="A1488" t="s">
        <v>2762</v>
      </c>
      <c r="B1488" s="8">
        <v>45915</v>
      </c>
      <c r="C1488" t="s">
        <v>2206</v>
      </c>
      <c r="D1488" t="s">
        <v>661</v>
      </c>
      <c r="E1488" t="s">
        <v>66</v>
      </c>
      <c r="F1488" t="s">
        <v>172</v>
      </c>
      <c r="G1488">
        <v>3</v>
      </c>
      <c r="H1488">
        <v>240.29</v>
      </c>
      <c r="I1488">
        <v>10</v>
      </c>
      <c r="J1488">
        <v>72.09</v>
      </c>
      <c r="K1488">
        <v>648.78</v>
      </c>
      <c r="L1488">
        <v>577.16999999999996</v>
      </c>
      <c r="M1488">
        <v>71.61</v>
      </c>
      <c r="N1488" t="s">
        <v>47</v>
      </c>
      <c r="O1488" t="s">
        <v>24</v>
      </c>
      <c r="P1488" t="s">
        <v>25</v>
      </c>
      <c r="Q1488" s="9">
        <v>0.7055555555555556</v>
      </c>
      <c r="R1488" t="s">
        <v>49</v>
      </c>
      <c r="S1488" t="s">
        <v>4845</v>
      </c>
      <c r="T1488" t="s">
        <v>4828</v>
      </c>
      <c r="U1488">
        <v>224.28</v>
      </c>
      <c r="V1488" t="s">
        <v>5016</v>
      </c>
      <c r="W1488" t="s">
        <v>4958</v>
      </c>
      <c r="X1488" t="s">
        <v>5737</v>
      </c>
      <c r="Y1488" t="s">
        <v>4960</v>
      </c>
      <c r="Z1488" t="s">
        <v>5155</v>
      </c>
      <c r="AA1488" t="s">
        <v>4962</v>
      </c>
    </row>
    <row r="1489" spans="1:27" x14ac:dyDescent="0.25">
      <c r="A1489" t="s">
        <v>2916</v>
      </c>
      <c r="B1489" s="8">
        <v>45915</v>
      </c>
      <c r="C1489" t="s">
        <v>2128</v>
      </c>
      <c r="D1489" t="s">
        <v>326</v>
      </c>
      <c r="E1489" t="s">
        <v>315</v>
      </c>
      <c r="F1489" t="s">
        <v>316</v>
      </c>
      <c r="G1489">
        <v>5</v>
      </c>
      <c r="H1489">
        <v>435.35</v>
      </c>
      <c r="I1489">
        <v>0</v>
      </c>
      <c r="J1489">
        <v>0</v>
      </c>
      <c r="K1489">
        <v>2176.75</v>
      </c>
      <c r="L1489">
        <v>1704.5</v>
      </c>
      <c r="M1489">
        <v>472.25</v>
      </c>
      <c r="N1489" t="s">
        <v>4971</v>
      </c>
      <c r="O1489" t="s">
        <v>24</v>
      </c>
      <c r="P1489" t="s">
        <v>25</v>
      </c>
      <c r="Q1489" s="9">
        <v>0.55763888888888891</v>
      </c>
      <c r="R1489" t="s">
        <v>49</v>
      </c>
      <c r="S1489" t="s">
        <v>4859</v>
      </c>
      <c r="T1489" t="s">
        <v>4847</v>
      </c>
      <c r="U1489">
        <v>400.33</v>
      </c>
      <c r="V1489" t="s">
        <v>5665</v>
      </c>
      <c r="W1489" t="s">
        <v>4958</v>
      </c>
      <c r="X1489" t="s">
        <v>5233</v>
      </c>
      <c r="Y1489" t="s">
        <v>5007</v>
      </c>
      <c r="Z1489" t="s">
        <v>5257</v>
      </c>
      <c r="AA1489" t="s">
        <v>4992</v>
      </c>
    </row>
    <row r="1490" spans="1:27" x14ac:dyDescent="0.25">
      <c r="A1490" t="s">
        <v>3043</v>
      </c>
      <c r="B1490" s="8">
        <v>45915</v>
      </c>
      <c r="C1490" t="s">
        <v>2310</v>
      </c>
      <c r="D1490" t="s">
        <v>1091</v>
      </c>
      <c r="E1490" t="s">
        <v>159</v>
      </c>
      <c r="F1490" t="s">
        <v>848</v>
      </c>
      <c r="G1490">
        <v>1</v>
      </c>
      <c r="H1490">
        <v>297.32</v>
      </c>
      <c r="I1490">
        <v>15</v>
      </c>
      <c r="J1490">
        <v>44.6</v>
      </c>
      <c r="K1490">
        <v>252.72</v>
      </c>
      <c r="L1490">
        <v>225.28</v>
      </c>
      <c r="M1490">
        <v>27.44</v>
      </c>
      <c r="N1490" t="s">
        <v>47</v>
      </c>
      <c r="O1490" t="s">
        <v>24</v>
      </c>
      <c r="P1490" t="s">
        <v>55</v>
      </c>
      <c r="Q1490" s="9">
        <v>0.78194444444444444</v>
      </c>
      <c r="R1490" t="s">
        <v>49</v>
      </c>
      <c r="S1490" t="s">
        <v>4816</v>
      </c>
      <c r="T1490" t="s">
        <v>4805</v>
      </c>
      <c r="U1490">
        <v>297.32</v>
      </c>
      <c r="V1490" t="s">
        <v>5968</v>
      </c>
      <c r="W1490" t="s">
        <v>4964</v>
      </c>
      <c r="X1490" t="s">
        <v>5107</v>
      </c>
      <c r="Y1490" t="s">
        <v>4970</v>
      </c>
      <c r="Z1490" t="s">
        <v>5034</v>
      </c>
      <c r="AA1490" t="s">
        <v>4962</v>
      </c>
    </row>
    <row r="1491" spans="1:27" x14ac:dyDescent="0.25">
      <c r="A1491" t="s">
        <v>3163</v>
      </c>
      <c r="B1491" s="8">
        <v>45915</v>
      </c>
      <c r="C1491" t="s">
        <v>2429</v>
      </c>
      <c r="D1491" t="s">
        <v>275</v>
      </c>
      <c r="E1491" t="s">
        <v>634</v>
      </c>
      <c r="F1491" t="s">
        <v>1859</v>
      </c>
      <c r="G1491">
        <v>1</v>
      </c>
      <c r="H1491">
        <v>51.33</v>
      </c>
      <c r="I1491">
        <v>5</v>
      </c>
      <c r="J1491">
        <v>2.57</v>
      </c>
      <c r="K1491">
        <v>48.76</v>
      </c>
      <c r="L1491">
        <v>37.479999999999997</v>
      </c>
      <c r="M1491">
        <v>11.28</v>
      </c>
      <c r="N1491" t="s">
        <v>133</v>
      </c>
      <c r="O1491" t="s">
        <v>24</v>
      </c>
      <c r="P1491" t="s">
        <v>25</v>
      </c>
      <c r="Q1491" s="9">
        <v>0.81805555555555554</v>
      </c>
      <c r="R1491" t="s">
        <v>49</v>
      </c>
      <c r="S1491" t="s">
        <v>4760</v>
      </c>
      <c r="T1491" t="s">
        <v>4752</v>
      </c>
      <c r="U1491">
        <v>51.33</v>
      </c>
      <c r="V1491" t="s">
        <v>5969</v>
      </c>
      <c r="W1491" t="s">
        <v>4964</v>
      </c>
      <c r="X1491" t="s">
        <v>4994</v>
      </c>
      <c r="Y1491" t="s">
        <v>4966</v>
      </c>
      <c r="Z1491" t="s">
        <v>4995</v>
      </c>
      <c r="AA1491" t="s">
        <v>4962</v>
      </c>
    </row>
    <row r="1492" spans="1:27" x14ac:dyDescent="0.25">
      <c r="A1492" t="s">
        <v>3833</v>
      </c>
      <c r="B1492" s="8">
        <v>45915</v>
      </c>
      <c r="C1492" t="s">
        <v>3649</v>
      </c>
      <c r="D1492" t="s">
        <v>661</v>
      </c>
      <c r="E1492" t="s">
        <v>380</v>
      </c>
      <c r="F1492" t="s">
        <v>936</v>
      </c>
      <c r="G1492">
        <v>2</v>
      </c>
      <c r="H1492">
        <v>224.28</v>
      </c>
      <c r="I1492">
        <v>5</v>
      </c>
      <c r="J1492">
        <v>22.43</v>
      </c>
      <c r="K1492">
        <v>426.13</v>
      </c>
      <c r="L1492">
        <v>384.78</v>
      </c>
      <c r="M1492">
        <v>41.35</v>
      </c>
      <c r="N1492" t="s">
        <v>133</v>
      </c>
      <c r="O1492" t="s">
        <v>345</v>
      </c>
      <c r="P1492" t="s">
        <v>25</v>
      </c>
      <c r="Q1492" s="9">
        <v>0.4861111111111111</v>
      </c>
      <c r="R1492" t="s">
        <v>49</v>
      </c>
      <c r="S1492" t="s">
        <v>4845</v>
      </c>
      <c r="T1492" t="s">
        <v>4828</v>
      </c>
      <c r="U1492">
        <v>224.28</v>
      </c>
      <c r="V1492" t="s">
        <v>5604</v>
      </c>
      <c r="W1492" t="s">
        <v>4964</v>
      </c>
      <c r="X1492" t="s">
        <v>5366</v>
      </c>
      <c r="Y1492" t="s">
        <v>5018</v>
      </c>
      <c r="Z1492" t="s">
        <v>5076</v>
      </c>
      <c r="AA1492" t="s">
        <v>4962</v>
      </c>
    </row>
    <row r="1493" spans="1:27" x14ac:dyDescent="0.25">
      <c r="A1493" t="s">
        <v>168</v>
      </c>
      <c r="B1493" s="8">
        <v>45914</v>
      </c>
      <c r="C1493" t="s">
        <v>169</v>
      </c>
      <c r="D1493" t="s">
        <v>170</v>
      </c>
      <c r="E1493" t="s">
        <v>171</v>
      </c>
      <c r="F1493" t="s">
        <v>172</v>
      </c>
      <c r="G1493">
        <v>5</v>
      </c>
      <c r="H1493">
        <v>225.45</v>
      </c>
      <c r="I1493">
        <v>10</v>
      </c>
      <c r="J1493">
        <v>112.72</v>
      </c>
      <c r="K1493">
        <v>1166.71</v>
      </c>
      <c r="L1493">
        <v>954.5</v>
      </c>
      <c r="M1493">
        <v>212.21</v>
      </c>
      <c r="N1493" t="s">
        <v>40</v>
      </c>
      <c r="O1493" t="s">
        <v>24</v>
      </c>
      <c r="P1493" t="s">
        <v>25</v>
      </c>
      <c r="Q1493" s="9">
        <v>0.84375</v>
      </c>
      <c r="R1493" t="s">
        <v>27</v>
      </c>
      <c r="S1493" t="s">
        <v>4876</v>
      </c>
      <c r="T1493" t="s">
        <v>4864</v>
      </c>
      <c r="U1493">
        <v>225.45</v>
      </c>
      <c r="V1493" t="s">
        <v>5040</v>
      </c>
      <c r="W1493" t="s">
        <v>4968</v>
      </c>
      <c r="X1493" t="s">
        <v>5737</v>
      </c>
      <c r="Y1493" t="s">
        <v>4960</v>
      </c>
      <c r="Z1493" t="s">
        <v>4974</v>
      </c>
      <c r="AA1493" t="s">
        <v>4962</v>
      </c>
    </row>
    <row r="1494" spans="1:27" x14ac:dyDescent="0.25">
      <c r="A1494" t="s">
        <v>241</v>
      </c>
      <c r="B1494" s="8">
        <v>45914</v>
      </c>
      <c r="C1494" t="s">
        <v>94</v>
      </c>
      <c r="D1494" t="s">
        <v>242</v>
      </c>
      <c r="E1494" t="s">
        <v>243</v>
      </c>
      <c r="F1494" t="s">
        <v>222</v>
      </c>
      <c r="G1494">
        <v>1</v>
      </c>
      <c r="H1494">
        <v>80.5</v>
      </c>
      <c r="I1494">
        <v>10</v>
      </c>
      <c r="J1494">
        <v>8.0500000000000007</v>
      </c>
      <c r="K1494">
        <v>83.32</v>
      </c>
      <c r="L1494">
        <v>62.25</v>
      </c>
      <c r="M1494">
        <v>21.07</v>
      </c>
      <c r="N1494" t="s">
        <v>40</v>
      </c>
      <c r="O1494" t="s">
        <v>24</v>
      </c>
      <c r="P1494" t="s">
        <v>25</v>
      </c>
      <c r="Q1494" s="9">
        <v>0.58611111111111114</v>
      </c>
      <c r="R1494" t="s">
        <v>27</v>
      </c>
      <c r="S1494" t="s">
        <v>4921</v>
      </c>
      <c r="T1494" t="s">
        <v>4908</v>
      </c>
      <c r="U1494">
        <v>80.5</v>
      </c>
      <c r="V1494" t="s">
        <v>5607</v>
      </c>
      <c r="W1494" t="s">
        <v>4964</v>
      </c>
      <c r="X1494" t="s">
        <v>5424</v>
      </c>
      <c r="Y1494" t="s">
        <v>4966</v>
      </c>
      <c r="Z1494" t="s">
        <v>5046</v>
      </c>
      <c r="AA1494" t="s">
        <v>4962</v>
      </c>
    </row>
    <row r="1495" spans="1:27" x14ac:dyDescent="0.25">
      <c r="A1495" t="s">
        <v>1429</v>
      </c>
      <c r="B1495" s="8">
        <v>45914</v>
      </c>
      <c r="C1495" t="s">
        <v>1430</v>
      </c>
      <c r="D1495" t="s">
        <v>1156</v>
      </c>
      <c r="E1495" t="s">
        <v>1431</v>
      </c>
      <c r="F1495" t="s">
        <v>1432</v>
      </c>
      <c r="G1495">
        <v>4</v>
      </c>
      <c r="H1495">
        <v>147.72</v>
      </c>
      <c r="I1495">
        <v>5</v>
      </c>
      <c r="J1495">
        <v>29.54</v>
      </c>
      <c r="K1495">
        <v>645.54</v>
      </c>
      <c r="L1495">
        <v>436.84</v>
      </c>
      <c r="M1495">
        <v>208.7</v>
      </c>
      <c r="N1495" t="s">
        <v>47</v>
      </c>
      <c r="O1495" t="s">
        <v>24</v>
      </c>
      <c r="P1495" t="s">
        <v>55</v>
      </c>
      <c r="Q1495" s="9">
        <v>0.65625</v>
      </c>
      <c r="R1495" t="s">
        <v>27</v>
      </c>
      <c r="S1495" t="s">
        <v>4755</v>
      </c>
      <c r="T1495" t="s">
        <v>4752</v>
      </c>
      <c r="U1495">
        <v>147.72</v>
      </c>
      <c r="V1495" t="s">
        <v>5970</v>
      </c>
      <c r="W1495" t="s">
        <v>4964</v>
      </c>
      <c r="X1495" t="s">
        <v>5642</v>
      </c>
      <c r="Y1495" t="s">
        <v>4960</v>
      </c>
      <c r="Z1495" t="s">
        <v>5386</v>
      </c>
      <c r="AA1495" t="s">
        <v>5060</v>
      </c>
    </row>
    <row r="1496" spans="1:27" x14ac:dyDescent="0.25">
      <c r="A1496" t="s">
        <v>1474</v>
      </c>
      <c r="B1496" s="8">
        <v>45914</v>
      </c>
      <c r="C1496" t="s">
        <v>469</v>
      </c>
      <c r="D1496" t="s">
        <v>1475</v>
      </c>
      <c r="E1496" t="s">
        <v>1476</v>
      </c>
      <c r="F1496" t="s">
        <v>1375</v>
      </c>
      <c r="G1496">
        <v>8</v>
      </c>
      <c r="H1496">
        <v>204.03</v>
      </c>
      <c r="I1496">
        <v>5</v>
      </c>
      <c r="J1496">
        <v>81.61</v>
      </c>
      <c r="K1496">
        <v>1783.22</v>
      </c>
      <c r="L1496">
        <v>1267.44</v>
      </c>
      <c r="M1496">
        <v>515.78</v>
      </c>
      <c r="N1496" t="s">
        <v>68</v>
      </c>
      <c r="O1496" t="s">
        <v>24</v>
      </c>
      <c r="P1496" t="s">
        <v>55</v>
      </c>
      <c r="Q1496" s="9">
        <v>0.82638888888888884</v>
      </c>
      <c r="R1496" t="s">
        <v>27</v>
      </c>
      <c r="S1496" t="s">
        <v>4900</v>
      </c>
      <c r="T1496" t="s">
        <v>4887</v>
      </c>
      <c r="U1496">
        <v>183.39</v>
      </c>
      <c r="V1496" t="s">
        <v>5409</v>
      </c>
      <c r="W1496" t="s">
        <v>4958</v>
      </c>
      <c r="X1496" t="s">
        <v>5024</v>
      </c>
      <c r="Y1496" t="s">
        <v>4960</v>
      </c>
      <c r="Z1496" t="s">
        <v>5025</v>
      </c>
      <c r="AA1496" t="s">
        <v>4992</v>
      </c>
    </row>
    <row r="1497" spans="1:27" x14ac:dyDescent="0.25">
      <c r="A1497" t="s">
        <v>1550</v>
      </c>
      <c r="B1497" s="8">
        <v>45914</v>
      </c>
      <c r="C1497" t="s">
        <v>1551</v>
      </c>
      <c r="D1497" t="s">
        <v>414</v>
      </c>
      <c r="E1497" t="s">
        <v>1086</v>
      </c>
      <c r="F1497" t="s">
        <v>1552</v>
      </c>
      <c r="G1497">
        <v>8</v>
      </c>
      <c r="H1497">
        <v>108.33</v>
      </c>
      <c r="I1497">
        <v>5</v>
      </c>
      <c r="J1497">
        <v>43.33</v>
      </c>
      <c r="K1497">
        <v>946.81</v>
      </c>
      <c r="L1497">
        <v>638.55999999999995</v>
      </c>
      <c r="M1497">
        <v>308.25</v>
      </c>
      <c r="N1497" t="s">
        <v>23</v>
      </c>
      <c r="O1497" t="s">
        <v>24</v>
      </c>
      <c r="P1497" t="s">
        <v>25</v>
      </c>
      <c r="Q1497" s="9">
        <v>0.89513888888888893</v>
      </c>
      <c r="R1497" t="s">
        <v>27</v>
      </c>
      <c r="S1497" t="s">
        <v>4846</v>
      </c>
      <c r="T1497" t="s">
        <v>4847</v>
      </c>
      <c r="U1497">
        <v>96.72</v>
      </c>
      <c r="V1497" t="s">
        <v>5291</v>
      </c>
      <c r="W1497" t="s">
        <v>4958</v>
      </c>
      <c r="X1497" t="s">
        <v>5971</v>
      </c>
      <c r="Y1497" t="s">
        <v>4966</v>
      </c>
      <c r="Z1497" t="s">
        <v>5343</v>
      </c>
      <c r="AA1497" t="s">
        <v>4992</v>
      </c>
    </row>
    <row r="1498" spans="1:27" x14ac:dyDescent="0.25">
      <c r="A1498" t="s">
        <v>1914</v>
      </c>
      <c r="B1498" s="8">
        <v>45914</v>
      </c>
      <c r="C1498" t="s">
        <v>1338</v>
      </c>
      <c r="D1498" t="s">
        <v>714</v>
      </c>
      <c r="E1498" t="s">
        <v>153</v>
      </c>
      <c r="F1498" t="s">
        <v>154</v>
      </c>
      <c r="G1498">
        <v>4</v>
      </c>
      <c r="H1498">
        <v>161.03</v>
      </c>
      <c r="I1498">
        <v>0</v>
      </c>
      <c r="J1498">
        <v>0</v>
      </c>
      <c r="K1498">
        <v>740.74</v>
      </c>
      <c r="L1498">
        <v>496.96</v>
      </c>
      <c r="M1498">
        <v>243.78</v>
      </c>
      <c r="N1498" t="s">
        <v>47</v>
      </c>
      <c r="O1498" t="s">
        <v>24</v>
      </c>
      <c r="P1498" t="s">
        <v>25</v>
      </c>
      <c r="Q1498" s="9">
        <v>0.75486111111111109</v>
      </c>
      <c r="R1498" t="s">
        <v>27</v>
      </c>
      <c r="S1498" t="s">
        <v>4653</v>
      </c>
      <c r="T1498" t="s">
        <v>4672</v>
      </c>
      <c r="U1498">
        <v>161.03</v>
      </c>
      <c r="V1498" t="s">
        <v>5016</v>
      </c>
      <c r="W1498" t="s">
        <v>4964</v>
      </c>
      <c r="X1498" t="s">
        <v>4965</v>
      </c>
      <c r="Y1498" t="s">
        <v>4966</v>
      </c>
      <c r="Z1498" t="s">
        <v>5126</v>
      </c>
      <c r="AA1498" t="s">
        <v>4962</v>
      </c>
    </row>
    <row r="1499" spans="1:27" x14ac:dyDescent="0.25">
      <c r="A1499" t="s">
        <v>2250</v>
      </c>
      <c r="B1499" s="8">
        <v>45914</v>
      </c>
      <c r="C1499" t="s">
        <v>1349</v>
      </c>
      <c r="D1499" t="s">
        <v>1269</v>
      </c>
      <c r="E1499" t="s">
        <v>321</v>
      </c>
      <c r="F1499" t="s">
        <v>322</v>
      </c>
      <c r="G1499">
        <v>1</v>
      </c>
      <c r="H1499">
        <v>236.56</v>
      </c>
      <c r="I1499">
        <v>10</v>
      </c>
      <c r="J1499">
        <v>23.66</v>
      </c>
      <c r="K1499">
        <v>244.83</v>
      </c>
      <c r="L1499">
        <v>211.73</v>
      </c>
      <c r="M1499">
        <v>33.1</v>
      </c>
      <c r="N1499" t="s">
        <v>133</v>
      </c>
      <c r="O1499" t="s">
        <v>24</v>
      </c>
      <c r="P1499" t="s">
        <v>25</v>
      </c>
      <c r="Q1499" s="9">
        <v>0.45694444444444443</v>
      </c>
      <c r="R1499" t="s">
        <v>27</v>
      </c>
      <c r="S1499" t="s">
        <v>4880</v>
      </c>
      <c r="T1499" t="s">
        <v>4864</v>
      </c>
      <c r="U1499">
        <v>236.56</v>
      </c>
      <c r="V1499" t="s">
        <v>5505</v>
      </c>
      <c r="W1499" t="s">
        <v>4968</v>
      </c>
      <c r="X1499" t="s">
        <v>5910</v>
      </c>
      <c r="Y1499" t="s">
        <v>4966</v>
      </c>
      <c r="Z1499" t="s">
        <v>5507</v>
      </c>
      <c r="AA1499" t="s">
        <v>4962</v>
      </c>
    </row>
    <row r="1500" spans="1:27" x14ac:dyDescent="0.25">
      <c r="A1500" t="s">
        <v>2281</v>
      </c>
      <c r="B1500" s="8">
        <v>45914</v>
      </c>
      <c r="C1500" t="s">
        <v>2282</v>
      </c>
      <c r="D1500" t="s">
        <v>113</v>
      </c>
      <c r="E1500" t="s">
        <v>1347</v>
      </c>
      <c r="F1500" t="s">
        <v>1313</v>
      </c>
      <c r="G1500">
        <v>4</v>
      </c>
      <c r="H1500">
        <v>253.11</v>
      </c>
      <c r="I1500">
        <v>5</v>
      </c>
      <c r="J1500">
        <v>50.62</v>
      </c>
      <c r="K1500">
        <v>1106.0899999999999</v>
      </c>
      <c r="L1500">
        <v>762.96</v>
      </c>
      <c r="M1500">
        <v>343.13</v>
      </c>
      <c r="N1500" t="s">
        <v>68</v>
      </c>
      <c r="O1500" t="s">
        <v>24</v>
      </c>
      <c r="P1500" t="s">
        <v>25</v>
      </c>
      <c r="Q1500" s="9">
        <v>0.4</v>
      </c>
      <c r="R1500" t="s">
        <v>27</v>
      </c>
      <c r="S1500" t="s">
        <v>4907</v>
      </c>
      <c r="T1500" t="s">
        <v>4908</v>
      </c>
      <c r="U1500">
        <v>253.11</v>
      </c>
      <c r="V1500" t="s">
        <v>5693</v>
      </c>
      <c r="W1500" t="s">
        <v>4964</v>
      </c>
      <c r="X1500" t="s">
        <v>4976</v>
      </c>
      <c r="Y1500" t="s">
        <v>4977</v>
      </c>
      <c r="Z1500" t="s">
        <v>5089</v>
      </c>
      <c r="AA1500" t="s">
        <v>4962</v>
      </c>
    </row>
    <row r="1501" spans="1:27" x14ac:dyDescent="0.25">
      <c r="A1501" t="s">
        <v>2299</v>
      </c>
      <c r="B1501" s="8">
        <v>45914</v>
      </c>
      <c r="C1501" t="s">
        <v>1895</v>
      </c>
      <c r="D1501" t="s">
        <v>1650</v>
      </c>
      <c r="E1501" t="s">
        <v>504</v>
      </c>
      <c r="F1501" t="s">
        <v>1390</v>
      </c>
      <c r="G1501">
        <v>3</v>
      </c>
      <c r="H1501">
        <v>232.2</v>
      </c>
      <c r="I1501">
        <v>0</v>
      </c>
      <c r="J1501">
        <v>0</v>
      </c>
      <c r="K1501">
        <v>801.09</v>
      </c>
      <c r="L1501">
        <v>482.94</v>
      </c>
      <c r="M1501">
        <v>318.14999999999998</v>
      </c>
      <c r="N1501" t="s">
        <v>40</v>
      </c>
      <c r="O1501" t="s">
        <v>24</v>
      </c>
      <c r="P1501" t="s">
        <v>25</v>
      </c>
      <c r="Q1501" s="9">
        <v>0.73541666666666672</v>
      </c>
      <c r="R1501" t="s">
        <v>27</v>
      </c>
      <c r="S1501" t="s">
        <v>4800</v>
      </c>
      <c r="T1501" t="s">
        <v>4776</v>
      </c>
      <c r="U1501">
        <v>232.2</v>
      </c>
      <c r="V1501" t="s">
        <v>4967</v>
      </c>
      <c r="W1501" t="s">
        <v>4968</v>
      </c>
      <c r="X1501" t="s">
        <v>5526</v>
      </c>
      <c r="Y1501" t="s">
        <v>4977</v>
      </c>
      <c r="Z1501" t="s">
        <v>5349</v>
      </c>
      <c r="AA1501" t="s">
        <v>5060</v>
      </c>
    </row>
    <row r="1502" spans="1:27" x14ac:dyDescent="0.25">
      <c r="A1502" t="s">
        <v>2778</v>
      </c>
      <c r="B1502" s="8">
        <v>45914</v>
      </c>
      <c r="C1502" t="s">
        <v>1581</v>
      </c>
      <c r="D1502" t="s">
        <v>237</v>
      </c>
      <c r="E1502" t="s">
        <v>1031</v>
      </c>
      <c r="F1502" t="s">
        <v>1795</v>
      </c>
      <c r="G1502">
        <v>1</v>
      </c>
      <c r="H1502">
        <v>541.35</v>
      </c>
      <c r="I1502">
        <v>5</v>
      </c>
      <c r="J1502">
        <v>27.07</v>
      </c>
      <c r="K1502">
        <v>591.41999999999996</v>
      </c>
      <c r="L1502">
        <v>336.4</v>
      </c>
      <c r="M1502">
        <v>255.02</v>
      </c>
      <c r="N1502" t="s">
        <v>4971</v>
      </c>
      <c r="O1502" t="s">
        <v>24</v>
      </c>
      <c r="P1502" t="s">
        <v>25</v>
      </c>
      <c r="Q1502" s="9">
        <v>0.7729166666666667</v>
      </c>
      <c r="R1502" t="s">
        <v>27</v>
      </c>
      <c r="S1502" t="s">
        <v>4670</v>
      </c>
      <c r="T1502" t="s">
        <v>4636</v>
      </c>
      <c r="U1502">
        <v>541.35</v>
      </c>
      <c r="V1502" t="s">
        <v>5751</v>
      </c>
      <c r="W1502" t="s">
        <v>4964</v>
      </c>
      <c r="X1502" t="s">
        <v>4999</v>
      </c>
      <c r="Y1502" t="s">
        <v>4960</v>
      </c>
      <c r="Z1502" t="s">
        <v>5000</v>
      </c>
      <c r="AA1502" t="s">
        <v>4962</v>
      </c>
    </row>
    <row r="1503" spans="1:27" x14ac:dyDescent="0.25">
      <c r="A1503" t="s">
        <v>2990</v>
      </c>
      <c r="B1503" s="8">
        <v>45914</v>
      </c>
      <c r="C1503" t="s">
        <v>1671</v>
      </c>
      <c r="D1503" t="s">
        <v>1475</v>
      </c>
      <c r="E1503" t="s">
        <v>2478</v>
      </c>
      <c r="F1503" t="s">
        <v>1881</v>
      </c>
      <c r="G1503">
        <v>2</v>
      </c>
      <c r="H1503">
        <v>183.39</v>
      </c>
      <c r="I1503">
        <v>15</v>
      </c>
      <c r="J1503">
        <v>55.02</v>
      </c>
      <c r="K1503">
        <v>358.52</v>
      </c>
      <c r="L1503">
        <v>316.86</v>
      </c>
      <c r="M1503">
        <v>41.66</v>
      </c>
      <c r="N1503" t="s">
        <v>68</v>
      </c>
      <c r="O1503" t="s">
        <v>345</v>
      </c>
      <c r="P1503" t="s">
        <v>55</v>
      </c>
      <c r="Q1503" s="9">
        <v>0.65694444444444444</v>
      </c>
      <c r="R1503" t="s">
        <v>27</v>
      </c>
      <c r="S1503" t="s">
        <v>4900</v>
      </c>
      <c r="T1503" t="s">
        <v>4887</v>
      </c>
      <c r="U1503">
        <v>183.39</v>
      </c>
      <c r="V1503" t="s">
        <v>5556</v>
      </c>
      <c r="W1503" t="s">
        <v>4964</v>
      </c>
      <c r="X1503" t="s">
        <v>5247</v>
      </c>
      <c r="Y1503" t="s">
        <v>4966</v>
      </c>
      <c r="Z1503" t="s">
        <v>5245</v>
      </c>
      <c r="AA1503" t="s">
        <v>5060</v>
      </c>
    </row>
    <row r="1504" spans="1:27" x14ac:dyDescent="0.25">
      <c r="A1504" t="s">
        <v>3051</v>
      </c>
      <c r="B1504" s="8">
        <v>45914</v>
      </c>
      <c r="C1504" t="s">
        <v>1731</v>
      </c>
      <c r="D1504" t="s">
        <v>765</v>
      </c>
      <c r="E1504" t="s">
        <v>400</v>
      </c>
      <c r="F1504" t="s">
        <v>1223</v>
      </c>
      <c r="G1504">
        <v>8</v>
      </c>
      <c r="H1504">
        <v>368.84</v>
      </c>
      <c r="I1504">
        <v>0</v>
      </c>
      <c r="J1504">
        <v>0</v>
      </c>
      <c r="K1504">
        <v>3393.33</v>
      </c>
      <c r="L1504">
        <v>2110.8000000000002</v>
      </c>
      <c r="M1504">
        <v>1282.53</v>
      </c>
      <c r="N1504" t="s">
        <v>68</v>
      </c>
      <c r="O1504" t="s">
        <v>24</v>
      </c>
      <c r="P1504" t="s">
        <v>25</v>
      </c>
      <c r="Q1504" s="9">
        <v>0.59305555555555556</v>
      </c>
      <c r="R1504" t="s">
        <v>27</v>
      </c>
      <c r="S1504" t="s">
        <v>4811</v>
      </c>
      <c r="T1504" t="s">
        <v>4805</v>
      </c>
      <c r="U1504">
        <v>340.25</v>
      </c>
      <c r="V1504" t="s">
        <v>5701</v>
      </c>
      <c r="W1504" t="s">
        <v>4958</v>
      </c>
      <c r="X1504" t="s">
        <v>5326</v>
      </c>
      <c r="Y1504" t="s">
        <v>4960</v>
      </c>
      <c r="Z1504" t="s">
        <v>5003</v>
      </c>
      <c r="AA1504" t="s">
        <v>4962</v>
      </c>
    </row>
    <row r="1505" spans="1:27" x14ac:dyDescent="0.25">
      <c r="A1505" t="s">
        <v>3100</v>
      </c>
      <c r="B1505" s="8">
        <v>45914</v>
      </c>
      <c r="C1505" t="s">
        <v>3101</v>
      </c>
      <c r="D1505" t="s">
        <v>119</v>
      </c>
      <c r="E1505" t="s">
        <v>494</v>
      </c>
      <c r="F1505" t="s">
        <v>239</v>
      </c>
      <c r="G1505">
        <v>2</v>
      </c>
      <c r="H1505">
        <v>141.11000000000001</v>
      </c>
      <c r="I1505">
        <v>15</v>
      </c>
      <c r="J1505">
        <v>42.33</v>
      </c>
      <c r="K1505">
        <v>275.87</v>
      </c>
      <c r="L1505">
        <v>231.82</v>
      </c>
      <c r="M1505">
        <v>44.05</v>
      </c>
      <c r="N1505" t="s">
        <v>47</v>
      </c>
      <c r="O1505" t="s">
        <v>24</v>
      </c>
      <c r="P1505" t="s">
        <v>55</v>
      </c>
      <c r="Q1505" s="9">
        <v>0.8979166666666667</v>
      </c>
      <c r="R1505" t="s">
        <v>27</v>
      </c>
      <c r="S1505" t="s">
        <v>4722</v>
      </c>
      <c r="T1505" t="s">
        <v>4703</v>
      </c>
      <c r="U1505">
        <v>141.11000000000001</v>
      </c>
      <c r="V1505" t="s">
        <v>5972</v>
      </c>
      <c r="W1505" t="s">
        <v>4964</v>
      </c>
      <c r="X1505" t="s">
        <v>5015</v>
      </c>
      <c r="Y1505" t="s">
        <v>4966</v>
      </c>
      <c r="Z1505" t="s">
        <v>5254</v>
      </c>
      <c r="AA1505" t="s">
        <v>5163</v>
      </c>
    </row>
    <row r="1506" spans="1:27" x14ac:dyDescent="0.25">
      <c r="A1506" t="s">
        <v>3514</v>
      </c>
      <c r="B1506" s="8">
        <v>45914</v>
      </c>
      <c r="C1506" t="s">
        <v>1564</v>
      </c>
      <c r="D1506" t="s">
        <v>269</v>
      </c>
      <c r="E1506" t="s">
        <v>192</v>
      </c>
      <c r="F1506" t="s">
        <v>2538</v>
      </c>
      <c r="G1506">
        <v>5</v>
      </c>
      <c r="H1506">
        <v>157.91999999999999</v>
      </c>
      <c r="I1506">
        <v>0</v>
      </c>
      <c r="J1506">
        <v>0</v>
      </c>
      <c r="K1506">
        <v>908.04</v>
      </c>
      <c r="L1506">
        <v>688.2</v>
      </c>
      <c r="M1506">
        <v>219.84</v>
      </c>
      <c r="N1506" t="s">
        <v>47</v>
      </c>
      <c r="O1506" t="s">
        <v>24</v>
      </c>
      <c r="P1506" t="s">
        <v>25</v>
      </c>
      <c r="Q1506" s="9">
        <v>0.54236111111111107</v>
      </c>
      <c r="R1506" t="s">
        <v>27</v>
      </c>
      <c r="S1506" t="s">
        <v>4835</v>
      </c>
      <c r="T1506" t="s">
        <v>4887</v>
      </c>
      <c r="U1506">
        <v>155.55000000000001</v>
      </c>
      <c r="V1506" t="s">
        <v>5237</v>
      </c>
      <c r="W1506" t="s">
        <v>4958</v>
      </c>
      <c r="X1506" t="s">
        <v>5428</v>
      </c>
      <c r="Y1506" t="s">
        <v>5011</v>
      </c>
      <c r="Z1506" t="s">
        <v>5284</v>
      </c>
      <c r="AA1506" t="s">
        <v>4962</v>
      </c>
    </row>
    <row r="1507" spans="1:27" x14ac:dyDescent="0.25">
      <c r="A1507" t="s">
        <v>3533</v>
      </c>
      <c r="B1507" s="8">
        <v>45914</v>
      </c>
      <c r="C1507" t="s">
        <v>152</v>
      </c>
      <c r="D1507" t="s">
        <v>405</v>
      </c>
      <c r="E1507" t="s">
        <v>72</v>
      </c>
      <c r="F1507" t="s">
        <v>73</v>
      </c>
      <c r="G1507">
        <v>5</v>
      </c>
      <c r="H1507">
        <v>441.67</v>
      </c>
      <c r="I1507">
        <v>10</v>
      </c>
      <c r="J1507">
        <v>220.84</v>
      </c>
      <c r="K1507">
        <v>2285.64</v>
      </c>
      <c r="L1507">
        <v>1270.25</v>
      </c>
      <c r="M1507">
        <v>1015.39</v>
      </c>
      <c r="N1507" t="s">
        <v>47</v>
      </c>
      <c r="O1507" t="s">
        <v>24</v>
      </c>
      <c r="P1507" t="s">
        <v>55</v>
      </c>
      <c r="Q1507" s="9">
        <v>0.39861111111111114</v>
      </c>
      <c r="R1507" t="s">
        <v>27</v>
      </c>
      <c r="S1507" t="s">
        <v>4642</v>
      </c>
      <c r="T1507" t="s">
        <v>4636</v>
      </c>
      <c r="U1507">
        <v>440.5</v>
      </c>
      <c r="V1507" t="s">
        <v>5127</v>
      </c>
      <c r="W1507" t="s">
        <v>4958</v>
      </c>
      <c r="X1507" t="s">
        <v>5458</v>
      </c>
      <c r="Y1507" t="s">
        <v>5007</v>
      </c>
      <c r="Z1507" t="s">
        <v>5031</v>
      </c>
      <c r="AA1507" t="s">
        <v>4962</v>
      </c>
    </row>
    <row r="1508" spans="1:27" x14ac:dyDescent="0.25">
      <c r="A1508" t="s">
        <v>3620</v>
      </c>
      <c r="B1508" s="8">
        <v>45914</v>
      </c>
      <c r="C1508" t="s">
        <v>565</v>
      </c>
      <c r="D1508" t="s">
        <v>2545</v>
      </c>
      <c r="E1508" t="s">
        <v>380</v>
      </c>
      <c r="F1508" t="s">
        <v>2212</v>
      </c>
      <c r="G1508">
        <v>7</v>
      </c>
      <c r="H1508">
        <v>58.27</v>
      </c>
      <c r="I1508">
        <v>10</v>
      </c>
      <c r="J1508">
        <v>40.79</v>
      </c>
      <c r="K1508">
        <v>422.17</v>
      </c>
      <c r="L1508">
        <v>339.01</v>
      </c>
      <c r="M1508">
        <v>83.16</v>
      </c>
      <c r="N1508" t="s">
        <v>40</v>
      </c>
      <c r="O1508" t="s">
        <v>24</v>
      </c>
      <c r="P1508" t="s">
        <v>25</v>
      </c>
      <c r="Q1508" s="9">
        <v>0.65625</v>
      </c>
      <c r="R1508" t="s">
        <v>27</v>
      </c>
      <c r="S1508" t="s">
        <v>4750</v>
      </c>
      <c r="T1508" t="s">
        <v>4729</v>
      </c>
      <c r="U1508">
        <v>57.06</v>
      </c>
      <c r="V1508" t="s">
        <v>4972</v>
      </c>
      <c r="W1508" t="s">
        <v>4958</v>
      </c>
      <c r="X1508" t="s">
        <v>5211</v>
      </c>
      <c r="Y1508" t="s">
        <v>5011</v>
      </c>
      <c r="Z1508" t="s">
        <v>5076</v>
      </c>
      <c r="AA1508" t="s">
        <v>4962</v>
      </c>
    </row>
    <row r="1509" spans="1:27" x14ac:dyDescent="0.25">
      <c r="A1509" t="s">
        <v>3685</v>
      </c>
      <c r="B1509" s="8">
        <v>45914</v>
      </c>
      <c r="C1509" t="s">
        <v>844</v>
      </c>
      <c r="D1509" t="s">
        <v>280</v>
      </c>
      <c r="E1509" t="s">
        <v>209</v>
      </c>
      <c r="F1509" t="s">
        <v>210</v>
      </c>
      <c r="G1509">
        <v>5</v>
      </c>
      <c r="H1509">
        <v>124.84</v>
      </c>
      <c r="I1509">
        <v>10</v>
      </c>
      <c r="J1509">
        <v>62.42</v>
      </c>
      <c r="K1509">
        <v>646.04999999999995</v>
      </c>
      <c r="L1509">
        <v>486.75</v>
      </c>
      <c r="M1509">
        <v>159.30000000000001</v>
      </c>
      <c r="N1509" t="s">
        <v>133</v>
      </c>
      <c r="O1509" t="s">
        <v>24</v>
      </c>
      <c r="P1509" t="s">
        <v>25</v>
      </c>
      <c r="Q1509" s="9">
        <v>0.69722222222222219</v>
      </c>
      <c r="R1509" t="s">
        <v>27</v>
      </c>
      <c r="S1509" t="s">
        <v>4726</v>
      </c>
      <c r="T1509" t="s">
        <v>4703</v>
      </c>
      <c r="U1509">
        <v>124.84</v>
      </c>
      <c r="V1509" t="s">
        <v>5741</v>
      </c>
      <c r="W1509" t="s">
        <v>4968</v>
      </c>
      <c r="X1509" t="s">
        <v>4973</v>
      </c>
      <c r="Y1509" t="s">
        <v>4960</v>
      </c>
      <c r="Z1509" t="s">
        <v>5067</v>
      </c>
      <c r="AA1509" t="s">
        <v>4962</v>
      </c>
    </row>
    <row r="1510" spans="1:27" x14ac:dyDescent="0.25">
      <c r="A1510" t="s">
        <v>273</v>
      </c>
      <c r="B1510" s="8">
        <v>45913</v>
      </c>
      <c r="C1510" t="s">
        <v>274</v>
      </c>
      <c r="D1510" t="s">
        <v>275</v>
      </c>
      <c r="E1510" t="s">
        <v>85</v>
      </c>
      <c r="F1510" t="s">
        <v>276</v>
      </c>
      <c r="G1510">
        <v>7</v>
      </c>
      <c r="H1510">
        <v>51.58</v>
      </c>
      <c r="I1510">
        <v>15</v>
      </c>
      <c r="J1510">
        <v>54.16</v>
      </c>
      <c r="K1510">
        <v>352.93</v>
      </c>
      <c r="L1510">
        <v>262.36</v>
      </c>
      <c r="M1510">
        <v>90.57</v>
      </c>
      <c r="N1510" t="s">
        <v>47</v>
      </c>
      <c r="O1510" t="s">
        <v>24</v>
      </c>
      <c r="P1510" t="s">
        <v>33</v>
      </c>
      <c r="Q1510" s="9">
        <v>0.41944444444444445</v>
      </c>
      <c r="R1510" t="s">
        <v>27</v>
      </c>
      <c r="S1510" t="s">
        <v>4760</v>
      </c>
      <c r="T1510" t="s">
        <v>4752</v>
      </c>
      <c r="U1510">
        <v>51.33</v>
      </c>
      <c r="V1510" t="s">
        <v>5134</v>
      </c>
      <c r="W1510" t="s">
        <v>4958</v>
      </c>
      <c r="X1510" t="s">
        <v>5237</v>
      </c>
      <c r="Y1510" t="s">
        <v>4970</v>
      </c>
      <c r="Z1510" t="s">
        <v>5312</v>
      </c>
      <c r="AA1510" t="s">
        <v>4962</v>
      </c>
    </row>
    <row r="1511" spans="1:27" x14ac:dyDescent="0.25">
      <c r="A1511" t="s">
        <v>1722</v>
      </c>
      <c r="B1511" s="8">
        <v>45913</v>
      </c>
      <c r="C1511" t="s">
        <v>383</v>
      </c>
      <c r="D1511" t="s">
        <v>543</v>
      </c>
      <c r="E1511" t="s">
        <v>617</v>
      </c>
      <c r="F1511" t="s">
        <v>216</v>
      </c>
      <c r="G1511">
        <v>8</v>
      </c>
      <c r="H1511">
        <v>404.88</v>
      </c>
      <c r="I1511">
        <v>0</v>
      </c>
      <c r="J1511">
        <v>0</v>
      </c>
      <c r="K1511">
        <v>3724.9</v>
      </c>
      <c r="L1511">
        <v>2205.36</v>
      </c>
      <c r="M1511">
        <v>1519.54</v>
      </c>
      <c r="N1511" t="s">
        <v>40</v>
      </c>
      <c r="O1511" t="s">
        <v>24</v>
      </c>
      <c r="P1511" t="s">
        <v>55</v>
      </c>
      <c r="Q1511" s="9">
        <v>0.83611111111111114</v>
      </c>
      <c r="R1511" t="s">
        <v>27</v>
      </c>
      <c r="S1511" t="s">
        <v>4793</v>
      </c>
      <c r="T1511" t="s">
        <v>4776</v>
      </c>
      <c r="U1511">
        <v>386.17</v>
      </c>
      <c r="V1511" t="s">
        <v>5512</v>
      </c>
      <c r="W1511" t="s">
        <v>4958</v>
      </c>
      <c r="X1511" t="s">
        <v>5168</v>
      </c>
      <c r="Y1511" t="s">
        <v>4966</v>
      </c>
      <c r="Z1511" t="s">
        <v>5012</v>
      </c>
      <c r="AA1511" t="s">
        <v>4962</v>
      </c>
    </row>
    <row r="1512" spans="1:27" x14ac:dyDescent="0.25">
      <c r="A1512" t="s">
        <v>2173</v>
      </c>
      <c r="B1512" s="8">
        <v>45913</v>
      </c>
      <c r="C1512" t="s">
        <v>1029</v>
      </c>
      <c r="D1512" t="s">
        <v>555</v>
      </c>
      <c r="E1512" t="s">
        <v>72</v>
      </c>
      <c r="F1512" t="s">
        <v>1986</v>
      </c>
      <c r="G1512">
        <v>5</v>
      </c>
      <c r="H1512">
        <v>510.63</v>
      </c>
      <c r="I1512">
        <v>5</v>
      </c>
      <c r="J1512">
        <v>127.66</v>
      </c>
      <c r="K1512">
        <v>2789.31</v>
      </c>
      <c r="L1512">
        <v>1827.85</v>
      </c>
      <c r="M1512">
        <v>961.46</v>
      </c>
      <c r="N1512" t="s">
        <v>47</v>
      </c>
      <c r="O1512" t="s">
        <v>24</v>
      </c>
      <c r="P1512" t="s">
        <v>25</v>
      </c>
      <c r="Q1512" s="9">
        <v>0.5493055555555556</v>
      </c>
      <c r="R1512" t="s">
        <v>27</v>
      </c>
      <c r="S1512" t="s">
        <v>4797</v>
      </c>
      <c r="T1512" t="s">
        <v>4776</v>
      </c>
      <c r="U1512">
        <v>491.81</v>
      </c>
      <c r="V1512" t="s">
        <v>5509</v>
      </c>
      <c r="W1512" t="s">
        <v>4958</v>
      </c>
      <c r="X1512" t="s">
        <v>5030</v>
      </c>
      <c r="Y1512" t="s">
        <v>4960</v>
      </c>
      <c r="Z1512" t="s">
        <v>5031</v>
      </c>
      <c r="AA1512" t="s">
        <v>4962</v>
      </c>
    </row>
    <row r="1513" spans="1:27" x14ac:dyDescent="0.25">
      <c r="A1513" t="s">
        <v>2508</v>
      </c>
      <c r="B1513" s="8">
        <v>45913</v>
      </c>
      <c r="C1513" t="s">
        <v>2506</v>
      </c>
      <c r="D1513" t="s">
        <v>242</v>
      </c>
      <c r="E1513" t="s">
        <v>973</v>
      </c>
      <c r="F1513" t="s">
        <v>974</v>
      </c>
      <c r="G1513">
        <v>5</v>
      </c>
      <c r="H1513">
        <v>89.69</v>
      </c>
      <c r="I1513">
        <v>5</v>
      </c>
      <c r="J1513">
        <v>22.42</v>
      </c>
      <c r="K1513">
        <v>489.93</v>
      </c>
      <c r="L1513">
        <v>311.25</v>
      </c>
      <c r="M1513">
        <v>178.68</v>
      </c>
      <c r="N1513" t="s">
        <v>40</v>
      </c>
      <c r="O1513" t="s">
        <v>24</v>
      </c>
      <c r="P1513" t="s">
        <v>25</v>
      </c>
      <c r="Q1513" s="9">
        <v>0.83333333333333337</v>
      </c>
      <c r="R1513" t="s">
        <v>27</v>
      </c>
      <c r="S1513" t="s">
        <v>4921</v>
      </c>
      <c r="T1513" t="s">
        <v>4908</v>
      </c>
      <c r="U1513">
        <v>80.5</v>
      </c>
      <c r="V1513" t="s">
        <v>5550</v>
      </c>
      <c r="W1513" t="s">
        <v>4958</v>
      </c>
      <c r="X1513" t="s">
        <v>5473</v>
      </c>
      <c r="Y1513" t="s">
        <v>4960</v>
      </c>
      <c r="Z1513" t="s">
        <v>5474</v>
      </c>
      <c r="AA1513" t="s">
        <v>5060</v>
      </c>
    </row>
    <row r="1514" spans="1:27" x14ac:dyDescent="0.25">
      <c r="A1514" t="s">
        <v>2546</v>
      </c>
      <c r="B1514" s="8">
        <v>45913</v>
      </c>
      <c r="C1514" t="s">
        <v>1726</v>
      </c>
      <c r="D1514" t="s">
        <v>409</v>
      </c>
      <c r="E1514" t="s">
        <v>504</v>
      </c>
      <c r="F1514" t="s">
        <v>1635</v>
      </c>
      <c r="G1514">
        <v>2</v>
      </c>
      <c r="H1514">
        <v>299.73</v>
      </c>
      <c r="I1514">
        <v>20</v>
      </c>
      <c r="J1514">
        <v>119.89</v>
      </c>
      <c r="K1514">
        <v>551.51</v>
      </c>
      <c r="L1514">
        <v>369.48</v>
      </c>
      <c r="M1514">
        <v>182.03</v>
      </c>
      <c r="N1514" t="s">
        <v>47</v>
      </c>
      <c r="O1514" t="s">
        <v>24</v>
      </c>
      <c r="P1514" t="s">
        <v>33</v>
      </c>
      <c r="Q1514" s="9">
        <v>0.56527777777777777</v>
      </c>
      <c r="R1514" t="s">
        <v>27</v>
      </c>
      <c r="S1514" t="s">
        <v>4635</v>
      </c>
      <c r="T1514" t="s">
        <v>4636</v>
      </c>
      <c r="U1514">
        <v>299.73</v>
      </c>
      <c r="V1514" t="s">
        <v>5194</v>
      </c>
      <c r="W1514" t="s">
        <v>4964</v>
      </c>
      <c r="X1514" t="s">
        <v>5390</v>
      </c>
      <c r="Y1514" t="s">
        <v>4966</v>
      </c>
      <c r="Z1514" t="s">
        <v>5349</v>
      </c>
      <c r="AA1514" t="s">
        <v>5060</v>
      </c>
    </row>
    <row r="1515" spans="1:27" x14ac:dyDescent="0.25">
      <c r="A1515" t="s">
        <v>2995</v>
      </c>
      <c r="B1515" s="8">
        <v>45913</v>
      </c>
      <c r="C1515" t="s">
        <v>1561</v>
      </c>
      <c r="D1515" t="s">
        <v>549</v>
      </c>
      <c r="E1515" t="s">
        <v>709</v>
      </c>
      <c r="F1515" t="s">
        <v>710</v>
      </c>
      <c r="G1515">
        <v>2</v>
      </c>
      <c r="H1515">
        <v>221.61</v>
      </c>
      <c r="I1515">
        <v>10</v>
      </c>
      <c r="J1515">
        <v>44.32</v>
      </c>
      <c r="K1515">
        <v>458.74</v>
      </c>
      <c r="L1515">
        <v>364.34</v>
      </c>
      <c r="M1515">
        <v>94.4</v>
      </c>
      <c r="N1515" t="s">
        <v>133</v>
      </c>
      <c r="O1515" t="s">
        <v>24</v>
      </c>
      <c r="P1515" t="s">
        <v>25</v>
      </c>
      <c r="Q1515" s="9">
        <v>0.47222222222222221</v>
      </c>
      <c r="R1515" t="s">
        <v>27</v>
      </c>
      <c r="S1515" t="s">
        <v>4832</v>
      </c>
      <c r="T1515" t="s">
        <v>4828</v>
      </c>
      <c r="U1515">
        <v>221.61</v>
      </c>
      <c r="V1515" t="s">
        <v>5728</v>
      </c>
      <c r="W1515" t="s">
        <v>4968</v>
      </c>
      <c r="X1515" t="s">
        <v>5313</v>
      </c>
      <c r="Y1515" t="s">
        <v>4960</v>
      </c>
      <c r="Z1515" t="s">
        <v>5314</v>
      </c>
      <c r="AA1515" t="s">
        <v>5060</v>
      </c>
    </row>
    <row r="1516" spans="1:27" x14ac:dyDescent="0.25">
      <c r="A1516" t="s">
        <v>3242</v>
      </c>
      <c r="B1516" s="8">
        <v>45913</v>
      </c>
      <c r="C1516" t="s">
        <v>1326</v>
      </c>
      <c r="D1516" t="s">
        <v>30</v>
      </c>
      <c r="E1516" t="s">
        <v>1621</v>
      </c>
      <c r="F1516" t="s">
        <v>1622</v>
      </c>
      <c r="G1516">
        <v>2</v>
      </c>
      <c r="H1516">
        <v>448.94</v>
      </c>
      <c r="I1516">
        <v>10</v>
      </c>
      <c r="J1516">
        <v>89.79</v>
      </c>
      <c r="K1516">
        <v>929.3</v>
      </c>
      <c r="L1516">
        <v>760.16</v>
      </c>
      <c r="M1516">
        <v>169.14</v>
      </c>
      <c r="N1516" t="s">
        <v>40</v>
      </c>
      <c r="O1516" t="s">
        <v>24</v>
      </c>
      <c r="P1516" t="s">
        <v>25</v>
      </c>
      <c r="Q1516" s="9">
        <v>0.48055555555555557</v>
      </c>
      <c r="R1516" t="s">
        <v>27</v>
      </c>
      <c r="S1516" t="s">
        <v>4691</v>
      </c>
      <c r="T1516" t="s">
        <v>4672</v>
      </c>
      <c r="U1516">
        <v>448.94</v>
      </c>
      <c r="V1516" t="s">
        <v>5716</v>
      </c>
      <c r="W1516" t="s">
        <v>4964</v>
      </c>
      <c r="X1516" t="s">
        <v>5048</v>
      </c>
      <c r="Y1516" t="s">
        <v>5011</v>
      </c>
      <c r="Z1516" t="s">
        <v>5138</v>
      </c>
      <c r="AA1516" t="s">
        <v>4962</v>
      </c>
    </row>
    <row r="1517" spans="1:27" x14ac:dyDescent="0.25">
      <c r="A1517" t="s">
        <v>3424</v>
      </c>
      <c r="B1517" s="8">
        <v>45913</v>
      </c>
      <c r="C1517" t="s">
        <v>319</v>
      </c>
      <c r="D1517" t="s">
        <v>794</v>
      </c>
      <c r="E1517" t="s">
        <v>1471</v>
      </c>
      <c r="F1517" t="s">
        <v>2194</v>
      </c>
      <c r="G1517">
        <v>6</v>
      </c>
      <c r="H1517">
        <v>176.07</v>
      </c>
      <c r="I1517">
        <v>0</v>
      </c>
      <c r="J1517">
        <v>0</v>
      </c>
      <c r="K1517">
        <v>1214.8800000000001</v>
      </c>
      <c r="L1517">
        <v>745.98</v>
      </c>
      <c r="M1517">
        <v>468.9</v>
      </c>
      <c r="N1517" t="s">
        <v>23</v>
      </c>
      <c r="O1517" t="s">
        <v>24</v>
      </c>
      <c r="P1517" t="s">
        <v>25</v>
      </c>
      <c r="Q1517" s="9">
        <v>0.74444444444444446</v>
      </c>
      <c r="R1517" t="s">
        <v>27</v>
      </c>
      <c r="S1517" t="s">
        <v>4946</v>
      </c>
      <c r="T1517" t="s">
        <v>4930</v>
      </c>
      <c r="U1517">
        <v>171.25</v>
      </c>
      <c r="V1517" t="s">
        <v>5858</v>
      </c>
      <c r="W1517" t="s">
        <v>4958</v>
      </c>
      <c r="X1517" t="s">
        <v>5455</v>
      </c>
      <c r="Y1517" t="s">
        <v>4970</v>
      </c>
      <c r="Z1517" t="s">
        <v>5295</v>
      </c>
      <c r="AA1517" t="s">
        <v>5060</v>
      </c>
    </row>
    <row r="1518" spans="1:27" x14ac:dyDescent="0.25">
      <c r="A1518" t="s">
        <v>3463</v>
      </c>
      <c r="B1518" s="8">
        <v>45913</v>
      </c>
      <c r="C1518" t="s">
        <v>593</v>
      </c>
      <c r="D1518" t="s">
        <v>1678</v>
      </c>
      <c r="E1518" t="s">
        <v>567</v>
      </c>
      <c r="F1518" t="s">
        <v>1800</v>
      </c>
      <c r="G1518">
        <v>1</v>
      </c>
      <c r="H1518">
        <v>342.27</v>
      </c>
      <c r="I1518">
        <v>20</v>
      </c>
      <c r="J1518">
        <v>68.45</v>
      </c>
      <c r="K1518">
        <v>314.89</v>
      </c>
      <c r="L1518">
        <v>266.10000000000002</v>
      </c>
      <c r="M1518">
        <v>48.79</v>
      </c>
      <c r="N1518" t="s">
        <v>4971</v>
      </c>
      <c r="O1518" t="s">
        <v>24</v>
      </c>
      <c r="P1518" t="s">
        <v>33</v>
      </c>
      <c r="Q1518" s="9">
        <v>0.84305555555555556</v>
      </c>
      <c r="R1518" t="s">
        <v>27</v>
      </c>
      <c r="S1518" t="s">
        <v>4699</v>
      </c>
      <c r="T1518" t="s">
        <v>4672</v>
      </c>
      <c r="U1518">
        <v>342.27</v>
      </c>
      <c r="V1518" t="s">
        <v>5900</v>
      </c>
      <c r="W1518" t="s">
        <v>4968</v>
      </c>
      <c r="X1518" t="s">
        <v>5192</v>
      </c>
      <c r="Y1518" t="s">
        <v>4966</v>
      </c>
      <c r="Z1518" t="s">
        <v>5353</v>
      </c>
      <c r="AA1518" t="s">
        <v>4962</v>
      </c>
    </row>
    <row r="1519" spans="1:27" x14ac:dyDescent="0.25">
      <c r="A1519" t="s">
        <v>3651</v>
      </c>
      <c r="B1519" s="8">
        <v>45913</v>
      </c>
      <c r="C1519" t="s">
        <v>169</v>
      </c>
      <c r="D1519" t="s">
        <v>1030</v>
      </c>
      <c r="E1519" t="s">
        <v>709</v>
      </c>
      <c r="F1519" t="s">
        <v>710</v>
      </c>
      <c r="G1519">
        <v>5</v>
      </c>
      <c r="H1519">
        <v>277.42</v>
      </c>
      <c r="I1519">
        <v>0</v>
      </c>
      <c r="J1519">
        <v>0</v>
      </c>
      <c r="K1519">
        <v>1595.16</v>
      </c>
      <c r="L1519">
        <v>995.8</v>
      </c>
      <c r="M1519">
        <v>599.36</v>
      </c>
      <c r="N1519" t="s">
        <v>47</v>
      </c>
      <c r="O1519" t="s">
        <v>24</v>
      </c>
      <c r="P1519" t="s">
        <v>55</v>
      </c>
      <c r="Q1519" s="9">
        <v>0.72222222222222221</v>
      </c>
      <c r="R1519" t="s">
        <v>27</v>
      </c>
      <c r="S1519" t="s">
        <v>4794</v>
      </c>
      <c r="T1519" t="s">
        <v>4776</v>
      </c>
      <c r="U1519">
        <v>159.5</v>
      </c>
      <c r="V1519" t="s">
        <v>5040</v>
      </c>
      <c r="W1519" t="s">
        <v>4968</v>
      </c>
      <c r="X1519" t="s">
        <v>5313</v>
      </c>
      <c r="Y1519" t="s">
        <v>4960</v>
      </c>
      <c r="Z1519" t="s">
        <v>5314</v>
      </c>
      <c r="AA1519" t="s">
        <v>5060</v>
      </c>
    </row>
    <row r="1520" spans="1:27" x14ac:dyDescent="0.25">
      <c r="A1520" t="s">
        <v>3829</v>
      </c>
      <c r="B1520" s="8">
        <v>45913</v>
      </c>
      <c r="C1520" t="s">
        <v>2677</v>
      </c>
      <c r="D1520" t="s">
        <v>119</v>
      </c>
      <c r="E1520" t="s">
        <v>321</v>
      </c>
      <c r="F1520" t="s">
        <v>322</v>
      </c>
      <c r="G1520">
        <v>8</v>
      </c>
      <c r="H1520">
        <v>157.32</v>
      </c>
      <c r="I1520">
        <v>0</v>
      </c>
      <c r="J1520">
        <v>0</v>
      </c>
      <c r="K1520">
        <v>1447.34</v>
      </c>
      <c r="L1520">
        <v>927.28</v>
      </c>
      <c r="M1520">
        <v>520.05999999999995</v>
      </c>
      <c r="N1520" t="s">
        <v>68</v>
      </c>
      <c r="O1520" t="s">
        <v>24</v>
      </c>
      <c r="P1520" t="s">
        <v>25</v>
      </c>
      <c r="Q1520" s="9">
        <v>0.73611111111111116</v>
      </c>
      <c r="R1520" t="s">
        <v>27</v>
      </c>
      <c r="S1520" t="s">
        <v>4722</v>
      </c>
      <c r="T1520" t="s">
        <v>4703</v>
      </c>
      <c r="U1520">
        <v>141.11000000000001</v>
      </c>
      <c r="V1520" t="s">
        <v>5807</v>
      </c>
      <c r="W1520" t="s">
        <v>4958</v>
      </c>
      <c r="X1520" t="s">
        <v>5910</v>
      </c>
      <c r="Y1520" t="s">
        <v>4966</v>
      </c>
      <c r="Z1520" t="s">
        <v>5507</v>
      </c>
      <c r="AA1520" t="s">
        <v>4962</v>
      </c>
    </row>
    <row r="1521" spans="1:27" x14ac:dyDescent="0.25">
      <c r="A1521" t="s">
        <v>4458</v>
      </c>
      <c r="B1521" s="8">
        <v>45913</v>
      </c>
      <c r="C1521" t="s">
        <v>3963</v>
      </c>
      <c r="D1521" t="s">
        <v>1225</v>
      </c>
      <c r="E1521" t="s">
        <v>1347</v>
      </c>
      <c r="F1521" t="s">
        <v>1313</v>
      </c>
      <c r="G1521">
        <v>4</v>
      </c>
      <c r="H1521">
        <v>182.3</v>
      </c>
      <c r="I1521">
        <v>15</v>
      </c>
      <c r="J1521">
        <v>109.38</v>
      </c>
      <c r="K1521">
        <v>712.79</v>
      </c>
      <c r="L1521">
        <v>430.4</v>
      </c>
      <c r="M1521">
        <v>282.39</v>
      </c>
      <c r="N1521" t="s">
        <v>40</v>
      </c>
      <c r="O1521" t="s">
        <v>24</v>
      </c>
      <c r="P1521" t="s">
        <v>55</v>
      </c>
      <c r="Q1521" s="9">
        <v>0.89583333333333337</v>
      </c>
      <c r="R1521" t="s">
        <v>27</v>
      </c>
      <c r="S1521" t="s">
        <v>4664</v>
      </c>
      <c r="T1521" t="s">
        <v>4636</v>
      </c>
      <c r="U1521">
        <v>182.3</v>
      </c>
      <c r="V1521" t="s">
        <v>5942</v>
      </c>
      <c r="W1521" t="s">
        <v>4964</v>
      </c>
      <c r="X1521" t="s">
        <v>4976</v>
      </c>
      <c r="Y1521" t="s">
        <v>4977</v>
      </c>
      <c r="Z1521" t="s">
        <v>5089</v>
      </c>
      <c r="AA1521" t="s">
        <v>4962</v>
      </c>
    </row>
    <row r="1522" spans="1:27" x14ac:dyDescent="0.25">
      <c r="A1522" t="s">
        <v>407</v>
      </c>
      <c r="B1522" s="8">
        <v>46000</v>
      </c>
      <c r="C1522" t="s">
        <v>408</v>
      </c>
      <c r="D1522" t="s">
        <v>409</v>
      </c>
      <c r="E1522" t="s">
        <v>120</v>
      </c>
      <c r="F1522" t="s">
        <v>410</v>
      </c>
      <c r="G1522">
        <v>2</v>
      </c>
      <c r="H1522">
        <v>299.73</v>
      </c>
      <c r="I1522">
        <v>20</v>
      </c>
      <c r="J1522">
        <v>119.89</v>
      </c>
      <c r="K1522">
        <v>479.57</v>
      </c>
      <c r="L1522">
        <v>369.48</v>
      </c>
      <c r="M1522">
        <v>110.09</v>
      </c>
      <c r="N1522" t="s">
        <v>68</v>
      </c>
      <c r="O1522" t="s">
        <v>24</v>
      </c>
      <c r="P1522" t="s">
        <v>55</v>
      </c>
      <c r="Q1522" s="9">
        <v>0.57708333333333328</v>
      </c>
      <c r="R1522" t="s">
        <v>49</v>
      </c>
      <c r="S1522" t="s">
        <v>4635</v>
      </c>
      <c r="T1522" t="s">
        <v>4636</v>
      </c>
      <c r="U1522">
        <v>299.73</v>
      </c>
      <c r="V1522" t="s">
        <v>5091</v>
      </c>
      <c r="W1522" t="s">
        <v>4968</v>
      </c>
      <c r="X1522" t="s">
        <v>5172</v>
      </c>
      <c r="Y1522" t="s">
        <v>4966</v>
      </c>
      <c r="Z1522" t="s">
        <v>5207</v>
      </c>
      <c r="AA1522" t="s">
        <v>4962</v>
      </c>
    </row>
    <row r="1523" spans="1:27" x14ac:dyDescent="0.25">
      <c r="A1523" t="s">
        <v>3022</v>
      </c>
      <c r="B1523" s="8">
        <v>46000</v>
      </c>
      <c r="C1523" t="s">
        <v>3023</v>
      </c>
      <c r="D1523" t="s">
        <v>454</v>
      </c>
      <c r="E1523" t="s">
        <v>1682</v>
      </c>
      <c r="F1523" t="s">
        <v>1151</v>
      </c>
      <c r="G1523">
        <v>3</v>
      </c>
      <c r="H1523">
        <v>365.92</v>
      </c>
      <c r="I1523">
        <v>0</v>
      </c>
      <c r="J1523">
        <v>0</v>
      </c>
      <c r="K1523">
        <v>1097.76</v>
      </c>
      <c r="L1523">
        <v>931.14</v>
      </c>
      <c r="M1523">
        <v>166.62</v>
      </c>
      <c r="N1523" t="s">
        <v>47</v>
      </c>
      <c r="O1523" t="s">
        <v>24</v>
      </c>
      <c r="P1523" t="s">
        <v>55</v>
      </c>
      <c r="Q1523" s="9">
        <v>0.67291666666666672</v>
      </c>
      <c r="R1523" t="s">
        <v>49</v>
      </c>
      <c r="S1523" t="s">
        <v>4853</v>
      </c>
      <c r="T1523" t="s">
        <v>4847</v>
      </c>
      <c r="U1523">
        <v>365.92</v>
      </c>
      <c r="V1523" t="s">
        <v>5849</v>
      </c>
      <c r="W1523" t="s">
        <v>4964</v>
      </c>
      <c r="X1523" t="s">
        <v>5490</v>
      </c>
      <c r="Y1523" t="s">
        <v>4960</v>
      </c>
      <c r="Z1523" t="s">
        <v>5160</v>
      </c>
      <c r="AA1523" t="s">
        <v>4962</v>
      </c>
    </row>
    <row r="1524" spans="1:27" x14ac:dyDescent="0.25">
      <c r="A1524" t="s">
        <v>3294</v>
      </c>
      <c r="B1524" s="8">
        <v>46000</v>
      </c>
      <c r="C1524" t="s">
        <v>2110</v>
      </c>
      <c r="D1524" t="s">
        <v>905</v>
      </c>
      <c r="E1524" t="s">
        <v>366</v>
      </c>
      <c r="F1524" t="s">
        <v>1932</v>
      </c>
      <c r="G1524">
        <v>8</v>
      </c>
      <c r="H1524">
        <v>532.91</v>
      </c>
      <c r="I1524">
        <v>10</v>
      </c>
      <c r="J1524">
        <v>426.33</v>
      </c>
      <c r="K1524">
        <v>3836.95</v>
      </c>
      <c r="L1524">
        <v>3181.52</v>
      </c>
      <c r="M1524">
        <v>655.43</v>
      </c>
      <c r="N1524" t="s">
        <v>68</v>
      </c>
      <c r="O1524" t="s">
        <v>24</v>
      </c>
      <c r="P1524" t="s">
        <v>55</v>
      </c>
      <c r="Q1524" s="9">
        <v>0.55555555555555558</v>
      </c>
      <c r="R1524" t="s">
        <v>49</v>
      </c>
      <c r="S1524" t="s">
        <v>4686</v>
      </c>
      <c r="T1524" t="s">
        <v>4672</v>
      </c>
      <c r="U1524">
        <v>464.41</v>
      </c>
      <c r="V1524" t="s">
        <v>5775</v>
      </c>
      <c r="W1524" t="s">
        <v>4958</v>
      </c>
      <c r="X1524" t="s">
        <v>5333</v>
      </c>
      <c r="Y1524" t="s">
        <v>4966</v>
      </c>
      <c r="Z1524" t="s">
        <v>5334</v>
      </c>
      <c r="AA1524" t="s">
        <v>4962</v>
      </c>
    </row>
    <row r="1525" spans="1:27" x14ac:dyDescent="0.25">
      <c r="A1525" t="s">
        <v>3374</v>
      </c>
      <c r="B1525" s="8">
        <v>46000</v>
      </c>
      <c r="C1525" t="s">
        <v>1564</v>
      </c>
      <c r="D1525" t="s">
        <v>147</v>
      </c>
      <c r="E1525" t="s">
        <v>671</v>
      </c>
      <c r="F1525" t="s">
        <v>662</v>
      </c>
      <c r="G1525">
        <v>4</v>
      </c>
      <c r="H1525">
        <v>335.78</v>
      </c>
      <c r="I1525">
        <v>0</v>
      </c>
      <c r="J1525">
        <v>0</v>
      </c>
      <c r="K1525">
        <v>1343.12</v>
      </c>
      <c r="L1525">
        <v>1044.8800000000001</v>
      </c>
      <c r="M1525">
        <v>298.24</v>
      </c>
      <c r="N1525" t="s">
        <v>4971</v>
      </c>
      <c r="O1525" t="s">
        <v>24</v>
      </c>
      <c r="P1525" t="s">
        <v>55</v>
      </c>
      <c r="Q1525" s="9">
        <v>0.45</v>
      </c>
      <c r="R1525" t="s">
        <v>49</v>
      </c>
      <c r="S1525" t="s">
        <v>4717</v>
      </c>
      <c r="T1525" t="s">
        <v>4703</v>
      </c>
      <c r="U1525">
        <v>332.73</v>
      </c>
      <c r="V1525" t="s">
        <v>5237</v>
      </c>
      <c r="W1525" t="s">
        <v>4958</v>
      </c>
      <c r="X1525" t="s">
        <v>5528</v>
      </c>
      <c r="Y1525" t="s">
        <v>4960</v>
      </c>
      <c r="Z1525" t="s">
        <v>5529</v>
      </c>
      <c r="AA1525" t="s">
        <v>5060</v>
      </c>
    </row>
    <row r="1526" spans="1:27" x14ac:dyDescent="0.25">
      <c r="A1526" t="s">
        <v>4098</v>
      </c>
      <c r="B1526" s="8">
        <v>46000</v>
      </c>
      <c r="C1526" t="s">
        <v>1671</v>
      </c>
      <c r="D1526" t="s">
        <v>802</v>
      </c>
      <c r="E1526" t="s">
        <v>567</v>
      </c>
      <c r="F1526" t="s">
        <v>1170</v>
      </c>
      <c r="G1526">
        <v>4</v>
      </c>
      <c r="H1526">
        <v>298.68</v>
      </c>
      <c r="I1526">
        <v>20</v>
      </c>
      <c r="J1526">
        <v>238.94</v>
      </c>
      <c r="K1526">
        <v>955.78</v>
      </c>
      <c r="L1526">
        <v>1002.76</v>
      </c>
      <c r="M1526">
        <v>-46.98</v>
      </c>
      <c r="N1526" t="s">
        <v>23</v>
      </c>
      <c r="O1526" t="s">
        <v>24</v>
      </c>
      <c r="P1526" t="s">
        <v>25</v>
      </c>
      <c r="Q1526" s="9">
        <v>0.76597222222222228</v>
      </c>
      <c r="R1526" t="s">
        <v>49</v>
      </c>
      <c r="S1526" t="s">
        <v>4850</v>
      </c>
      <c r="T1526" t="s">
        <v>4847</v>
      </c>
      <c r="U1526">
        <v>298.68</v>
      </c>
      <c r="V1526" t="s">
        <v>5556</v>
      </c>
      <c r="W1526" t="s">
        <v>4964</v>
      </c>
      <c r="X1526" t="s">
        <v>5176</v>
      </c>
      <c r="Y1526" t="s">
        <v>5011</v>
      </c>
      <c r="Z1526" t="s">
        <v>5353</v>
      </c>
      <c r="AA1526" t="s">
        <v>4962</v>
      </c>
    </row>
    <row r="1527" spans="1:27" x14ac:dyDescent="0.25">
      <c r="A1527" t="s">
        <v>4428</v>
      </c>
      <c r="B1527" s="8">
        <v>46000</v>
      </c>
      <c r="C1527" t="s">
        <v>2632</v>
      </c>
      <c r="D1527" t="s">
        <v>170</v>
      </c>
      <c r="E1527" t="s">
        <v>415</v>
      </c>
      <c r="F1527" t="s">
        <v>1917</v>
      </c>
      <c r="G1527">
        <v>3</v>
      </c>
      <c r="H1527">
        <v>232.32</v>
      </c>
      <c r="I1527">
        <v>0</v>
      </c>
      <c r="J1527">
        <v>0</v>
      </c>
      <c r="K1527">
        <v>696.96</v>
      </c>
      <c r="L1527">
        <v>572.70000000000005</v>
      </c>
      <c r="M1527">
        <v>124.26</v>
      </c>
      <c r="N1527" t="s">
        <v>68</v>
      </c>
      <c r="O1527" t="s">
        <v>24</v>
      </c>
      <c r="P1527" t="s">
        <v>25</v>
      </c>
      <c r="Q1527" s="9">
        <v>0.61250000000000004</v>
      </c>
      <c r="R1527" t="s">
        <v>49</v>
      </c>
      <c r="S1527" t="s">
        <v>4876</v>
      </c>
      <c r="T1527" t="s">
        <v>4864</v>
      </c>
      <c r="U1527">
        <v>225.45</v>
      </c>
      <c r="V1527" t="s">
        <v>5383</v>
      </c>
      <c r="W1527" t="s">
        <v>4958</v>
      </c>
      <c r="X1527" t="s">
        <v>5145</v>
      </c>
      <c r="Y1527" t="s">
        <v>4966</v>
      </c>
      <c r="Z1527" t="s">
        <v>5175</v>
      </c>
      <c r="AA1527" t="s">
        <v>4962</v>
      </c>
    </row>
    <row r="1528" spans="1:27" x14ac:dyDescent="0.25">
      <c r="A1528" t="s">
        <v>4591</v>
      </c>
      <c r="B1528" s="8">
        <v>46000</v>
      </c>
      <c r="C1528" t="s">
        <v>2889</v>
      </c>
      <c r="D1528" t="s">
        <v>891</v>
      </c>
      <c r="E1528" t="s">
        <v>1309</v>
      </c>
      <c r="F1528" t="s">
        <v>783</v>
      </c>
      <c r="G1528">
        <v>2</v>
      </c>
      <c r="H1528">
        <v>425.88</v>
      </c>
      <c r="I1528">
        <v>15</v>
      </c>
      <c r="J1528">
        <v>127.76</v>
      </c>
      <c r="K1528">
        <v>724</v>
      </c>
      <c r="L1528">
        <v>714.94</v>
      </c>
      <c r="M1528">
        <v>9.06</v>
      </c>
      <c r="N1528" t="s">
        <v>133</v>
      </c>
      <c r="O1528" t="s">
        <v>24</v>
      </c>
      <c r="P1528" t="s">
        <v>25</v>
      </c>
      <c r="Q1528" s="9">
        <v>0.77916666666666667</v>
      </c>
      <c r="R1528" t="s">
        <v>49</v>
      </c>
      <c r="S1528" t="s">
        <v>4831</v>
      </c>
      <c r="T1528" t="s">
        <v>4828</v>
      </c>
      <c r="U1528">
        <v>425.88</v>
      </c>
      <c r="V1528" t="s">
        <v>5502</v>
      </c>
      <c r="W1528" t="s">
        <v>4968</v>
      </c>
      <c r="X1528" t="s">
        <v>5399</v>
      </c>
      <c r="Y1528" t="s">
        <v>5007</v>
      </c>
      <c r="Z1528" t="s">
        <v>5212</v>
      </c>
      <c r="AA1528" t="s">
        <v>4962</v>
      </c>
    </row>
    <row r="1529" spans="1:27" x14ac:dyDescent="0.25">
      <c r="A1529" t="s">
        <v>139</v>
      </c>
      <c r="B1529" s="8">
        <v>45970</v>
      </c>
      <c r="C1529" t="s">
        <v>140</v>
      </c>
      <c r="D1529" t="s">
        <v>141</v>
      </c>
      <c r="E1529" t="s">
        <v>142</v>
      </c>
      <c r="F1529" t="s">
        <v>143</v>
      </c>
      <c r="G1529">
        <v>1</v>
      </c>
      <c r="H1529">
        <v>437.49</v>
      </c>
      <c r="I1529">
        <v>0</v>
      </c>
      <c r="J1529">
        <v>0</v>
      </c>
      <c r="K1529">
        <v>437.49</v>
      </c>
      <c r="L1529">
        <v>265.44</v>
      </c>
      <c r="M1529">
        <v>172.05</v>
      </c>
      <c r="N1529" t="s">
        <v>47</v>
      </c>
      <c r="O1529" t="s">
        <v>24</v>
      </c>
      <c r="P1529" t="s">
        <v>55</v>
      </c>
      <c r="Q1529" s="9">
        <v>0.90416666666666667</v>
      </c>
      <c r="R1529" t="s">
        <v>49</v>
      </c>
      <c r="S1529" t="s">
        <v>4658</v>
      </c>
      <c r="T1529" t="s">
        <v>4636</v>
      </c>
      <c r="U1529">
        <v>437.49</v>
      </c>
      <c r="V1529" t="s">
        <v>5495</v>
      </c>
      <c r="W1529" t="s">
        <v>4964</v>
      </c>
      <c r="X1529" t="s">
        <v>5308</v>
      </c>
      <c r="Y1529" t="s">
        <v>4966</v>
      </c>
      <c r="Z1529" t="s">
        <v>5057</v>
      </c>
      <c r="AA1529" t="s">
        <v>4962</v>
      </c>
    </row>
    <row r="1530" spans="1:27" x14ac:dyDescent="0.25">
      <c r="A1530" t="s">
        <v>1397</v>
      </c>
      <c r="B1530" s="8">
        <v>45970</v>
      </c>
      <c r="C1530" t="s">
        <v>713</v>
      </c>
      <c r="D1530" t="s">
        <v>666</v>
      </c>
      <c r="E1530" t="s">
        <v>1398</v>
      </c>
      <c r="F1530" t="s">
        <v>1399</v>
      </c>
      <c r="G1530">
        <v>3</v>
      </c>
      <c r="H1530">
        <v>372.61</v>
      </c>
      <c r="I1530">
        <v>0</v>
      </c>
      <c r="J1530">
        <v>0</v>
      </c>
      <c r="K1530">
        <v>1117.83</v>
      </c>
      <c r="L1530">
        <v>959.73</v>
      </c>
      <c r="M1530">
        <v>158.1</v>
      </c>
      <c r="N1530" t="s">
        <v>68</v>
      </c>
      <c r="O1530" t="s">
        <v>24</v>
      </c>
      <c r="P1530" t="s">
        <v>33</v>
      </c>
      <c r="Q1530" s="9">
        <v>0.53611111111111109</v>
      </c>
      <c r="R1530" t="s">
        <v>49</v>
      </c>
      <c r="S1530" t="s">
        <v>4883</v>
      </c>
      <c r="T1530" t="s">
        <v>4864</v>
      </c>
      <c r="U1530">
        <v>372.61</v>
      </c>
      <c r="V1530" t="s">
        <v>5384</v>
      </c>
      <c r="W1530" t="s">
        <v>4964</v>
      </c>
      <c r="X1530" t="s">
        <v>5840</v>
      </c>
      <c r="Y1530" t="s">
        <v>4966</v>
      </c>
      <c r="Z1530" t="s">
        <v>5256</v>
      </c>
      <c r="AA1530" t="s">
        <v>5060</v>
      </c>
    </row>
    <row r="1531" spans="1:27" x14ac:dyDescent="0.25">
      <c r="A1531" t="s">
        <v>1843</v>
      </c>
      <c r="B1531" s="8">
        <v>45970</v>
      </c>
      <c r="C1531" t="s">
        <v>1055</v>
      </c>
      <c r="D1531" t="s">
        <v>52</v>
      </c>
      <c r="E1531" t="s">
        <v>421</v>
      </c>
      <c r="F1531" t="s">
        <v>787</v>
      </c>
      <c r="G1531">
        <v>3</v>
      </c>
      <c r="H1531">
        <v>313.47000000000003</v>
      </c>
      <c r="I1531">
        <v>0</v>
      </c>
      <c r="J1531">
        <v>0</v>
      </c>
      <c r="K1531">
        <v>940.41</v>
      </c>
      <c r="L1531">
        <v>738.36</v>
      </c>
      <c r="M1531">
        <v>202.05</v>
      </c>
      <c r="N1531" t="s">
        <v>47</v>
      </c>
      <c r="O1531" t="s">
        <v>24</v>
      </c>
      <c r="P1531" t="s">
        <v>33</v>
      </c>
      <c r="Q1531" s="9">
        <v>0.44097222222222221</v>
      </c>
      <c r="R1531" t="s">
        <v>49</v>
      </c>
      <c r="S1531" t="s">
        <v>4701</v>
      </c>
      <c r="T1531" t="s">
        <v>4672</v>
      </c>
      <c r="U1531">
        <v>313.47000000000003</v>
      </c>
      <c r="V1531" t="s">
        <v>5673</v>
      </c>
      <c r="W1531" t="s">
        <v>4968</v>
      </c>
      <c r="X1531" t="s">
        <v>5045</v>
      </c>
      <c r="Y1531" t="s">
        <v>4966</v>
      </c>
      <c r="Z1531" t="s">
        <v>5069</v>
      </c>
      <c r="AA1531" t="s">
        <v>4962</v>
      </c>
    </row>
    <row r="1532" spans="1:27" x14ac:dyDescent="0.25">
      <c r="A1532" t="s">
        <v>2589</v>
      </c>
      <c r="B1532" s="8">
        <v>45970</v>
      </c>
      <c r="C1532" t="s">
        <v>2366</v>
      </c>
      <c r="D1532" t="s">
        <v>2058</v>
      </c>
      <c r="E1532" t="s">
        <v>390</v>
      </c>
      <c r="F1532" t="s">
        <v>391</v>
      </c>
      <c r="G1532">
        <v>3</v>
      </c>
      <c r="H1532">
        <v>392.79</v>
      </c>
      <c r="I1532">
        <v>10</v>
      </c>
      <c r="J1532">
        <v>117.84</v>
      </c>
      <c r="K1532">
        <v>1060.53</v>
      </c>
      <c r="L1532">
        <v>1044.99</v>
      </c>
      <c r="M1532">
        <v>15.54</v>
      </c>
      <c r="N1532" t="s">
        <v>68</v>
      </c>
      <c r="O1532" t="s">
        <v>24</v>
      </c>
      <c r="P1532" t="s">
        <v>55</v>
      </c>
      <c r="Q1532" s="9">
        <v>0.73124999999999996</v>
      </c>
      <c r="R1532" t="s">
        <v>49</v>
      </c>
      <c r="S1532" t="s">
        <v>4738</v>
      </c>
      <c r="T1532" t="s">
        <v>4729</v>
      </c>
      <c r="U1532">
        <v>392.79</v>
      </c>
      <c r="V1532" t="s">
        <v>5973</v>
      </c>
      <c r="W1532" t="s">
        <v>4968</v>
      </c>
      <c r="X1532" t="s">
        <v>5373</v>
      </c>
      <c r="Y1532" t="s">
        <v>4966</v>
      </c>
      <c r="Z1532" t="s">
        <v>5323</v>
      </c>
      <c r="AA1532" t="s">
        <v>4962</v>
      </c>
    </row>
    <row r="1533" spans="1:27" x14ac:dyDescent="0.25">
      <c r="A1533" t="s">
        <v>3150</v>
      </c>
      <c r="B1533" s="8">
        <v>45970</v>
      </c>
      <c r="C1533" t="s">
        <v>3151</v>
      </c>
      <c r="D1533" t="s">
        <v>186</v>
      </c>
      <c r="E1533" t="s">
        <v>973</v>
      </c>
      <c r="F1533" t="s">
        <v>974</v>
      </c>
      <c r="G1533">
        <v>5</v>
      </c>
      <c r="H1533">
        <v>219.52</v>
      </c>
      <c r="I1533">
        <v>10</v>
      </c>
      <c r="J1533">
        <v>109.76</v>
      </c>
      <c r="K1533">
        <v>987.84</v>
      </c>
      <c r="L1533">
        <v>885.15</v>
      </c>
      <c r="M1533">
        <v>102.69</v>
      </c>
      <c r="N1533" t="s">
        <v>68</v>
      </c>
      <c r="O1533" t="s">
        <v>24</v>
      </c>
      <c r="P1533" t="s">
        <v>25</v>
      </c>
      <c r="Q1533" s="9">
        <v>0.40208333333333335</v>
      </c>
      <c r="R1533" t="s">
        <v>49</v>
      </c>
      <c r="S1533" t="s">
        <v>4724</v>
      </c>
      <c r="T1533" t="s">
        <v>4703</v>
      </c>
      <c r="U1533">
        <v>217.42</v>
      </c>
      <c r="V1533" t="s">
        <v>5232</v>
      </c>
      <c r="W1533" t="s">
        <v>4958</v>
      </c>
      <c r="X1533" t="s">
        <v>5473</v>
      </c>
      <c r="Y1533" t="s">
        <v>4960</v>
      </c>
      <c r="Z1533" t="s">
        <v>5474</v>
      </c>
      <c r="AA1533" t="s">
        <v>5060</v>
      </c>
    </row>
    <row r="1534" spans="1:27" x14ac:dyDescent="0.25">
      <c r="A1534" t="s">
        <v>3513</v>
      </c>
      <c r="B1534" s="8">
        <v>45970</v>
      </c>
      <c r="C1534" t="s">
        <v>1240</v>
      </c>
      <c r="D1534" t="s">
        <v>509</v>
      </c>
      <c r="E1534" t="s">
        <v>760</v>
      </c>
      <c r="F1534" t="s">
        <v>761</v>
      </c>
      <c r="G1534">
        <v>4</v>
      </c>
      <c r="H1534">
        <v>328.15</v>
      </c>
      <c r="I1534">
        <v>20</v>
      </c>
      <c r="J1534">
        <v>262.52</v>
      </c>
      <c r="K1534">
        <v>1050.08</v>
      </c>
      <c r="L1534">
        <v>1014.8</v>
      </c>
      <c r="M1534">
        <v>35.28</v>
      </c>
      <c r="N1534" t="s">
        <v>68</v>
      </c>
      <c r="O1534" t="s">
        <v>24</v>
      </c>
      <c r="P1534" t="s">
        <v>25</v>
      </c>
      <c r="Q1534" s="9">
        <v>0.41597222222222224</v>
      </c>
      <c r="R1534" t="s">
        <v>49</v>
      </c>
      <c r="S1534" t="s">
        <v>4875</v>
      </c>
      <c r="T1534" t="s">
        <v>4864</v>
      </c>
      <c r="U1534">
        <v>291.93</v>
      </c>
      <c r="V1534" t="s">
        <v>5810</v>
      </c>
      <c r="W1534" t="s">
        <v>4958</v>
      </c>
      <c r="X1534" t="s">
        <v>5363</v>
      </c>
      <c r="Y1534" t="s">
        <v>4970</v>
      </c>
      <c r="Z1534" t="s">
        <v>5364</v>
      </c>
      <c r="AA1534" t="s">
        <v>5060</v>
      </c>
    </row>
    <row r="1535" spans="1:27" x14ac:dyDescent="0.25">
      <c r="A1535" t="s">
        <v>4247</v>
      </c>
      <c r="B1535" s="8">
        <v>45970</v>
      </c>
      <c r="C1535" t="s">
        <v>931</v>
      </c>
      <c r="D1535" t="s">
        <v>389</v>
      </c>
      <c r="E1535" t="s">
        <v>1905</v>
      </c>
      <c r="F1535" t="s">
        <v>276</v>
      </c>
      <c r="G1535">
        <v>3</v>
      </c>
      <c r="H1535">
        <v>93.33</v>
      </c>
      <c r="I1535">
        <v>10</v>
      </c>
      <c r="J1535">
        <v>28</v>
      </c>
      <c r="K1535">
        <v>251.99</v>
      </c>
      <c r="L1535">
        <v>207.27</v>
      </c>
      <c r="M1535">
        <v>44.72</v>
      </c>
      <c r="N1535" t="s">
        <v>133</v>
      </c>
      <c r="O1535" t="s">
        <v>24</v>
      </c>
      <c r="P1535" t="s">
        <v>55</v>
      </c>
      <c r="Q1535" s="9">
        <v>0.68402777777777779</v>
      </c>
      <c r="R1535" t="s">
        <v>49</v>
      </c>
      <c r="S1535" t="s">
        <v>4854</v>
      </c>
      <c r="T1535" t="s">
        <v>4847</v>
      </c>
      <c r="U1535">
        <v>83.13</v>
      </c>
      <c r="V1535" t="s">
        <v>5005</v>
      </c>
      <c r="W1535" t="s">
        <v>4958</v>
      </c>
      <c r="X1535" t="s">
        <v>5237</v>
      </c>
      <c r="Y1535" t="s">
        <v>4970</v>
      </c>
      <c r="Z1535" t="s">
        <v>5249</v>
      </c>
      <c r="AA1535" t="s">
        <v>5060</v>
      </c>
    </row>
    <row r="1536" spans="1:27" x14ac:dyDescent="0.25">
      <c r="A1536" t="s">
        <v>190</v>
      </c>
      <c r="B1536" s="8">
        <v>45939</v>
      </c>
      <c r="C1536" t="s">
        <v>191</v>
      </c>
      <c r="D1536" t="s">
        <v>186</v>
      </c>
      <c r="E1536" t="s">
        <v>192</v>
      </c>
      <c r="F1536" t="s">
        <v>193</v>
      </c>
      <c r="G1536">
        <v>2</v>
      </c>
      <c r="H1536">
        <v>217.42</v>
      </c>
      <c r="I1536">
        <v>0</v>
      </c>
      <c r="J1536">
        <v>0</v>
      </c>
      <c r="K1536">
        <v>434.84</v>
      </c>
      <c r="L1536">
        <v>354.06</v>
      </c>
      <c r="M1536">
        <v>80.78</v>
      </c>
      <c r="N1536" t="s">
        <v>133</v>
      </c>
      <c r="O1536" t="s">
        <v>24</v>
      </c>
      <c r="P1536" t="s">
        <v>55</v>
      </c>
      <c r="Q1536" s="9">
        <v>0.38541666666666669</v>
      </c>
      <c r="R1536" t="s">
        <v>49</v>
      </c>
      <c r="S1536" t="s">
        <v>4724</v>
      </c>
      <c r="T1536" t="s">
        <v>4703</v>
      </c>
      <c r="U1536">
        <v>217.42</v>
      </c>
      <c r="V1536" t="s">
        <v>5304</v>
      </c>
      <c r="W1536" t="s">
        <v>4968</v>
      </c>
      <c r="X1536" t="s">
        <v>5717</v>
      </c>
      <c r="Y1536" t="s">
        <v>5007</v>
      </c>
      <c r="Z1536" t="s">
        <v>5284</v>
      </c>
      <c r="AA1536" t="s">
        <v>4962</v>
      </c>
    </row>
    <row r="1537" spans="1:27" x14ac:dyDescent="0.25">
      <c r="A1537" t="s">
        <v>1762</v>
      </c>
      <c r="B1537" s="8">
        <v>45939</v>
      </c>
      <c r="C1537" t="s">
        <v>1240</v>
      </c>
      <c r="D1537" t="s">
        <v>1189</v>
      </c>
      <c r="E1537" t="s">
        <v>576</v>
      </c>
      <c r="F1537" t="s">
        <v>577</v>
      </c>
      <c r="G1537">
        <v>6</v>
      </c>
      <c r="H1537">
        <v>200.08</v>
      </c>
      <c r="I1537">
        <v>10</v>
      </c>
      <c r="J1537">
        <v>120.05</v>
      </c>
      <c r="K1537">
        <v>1080.43</v>
      </c>
      <c r="L1537">
        <v>949.68</v>
      </c>
      <c r="M1537">
        <v>130.75</v>
      </c>
      <c r="N1537" t="s">
        <v>40</v>
      </c>
      <c r="O1537" t="s">
        <v>24</v>
      </c>
      <c r="P1537" t="s">
        <v>25</v>
      </c>
      <c r="Q1537" s="9">
        <v>0.72916666666666663</v>
      </c>
      <c r="R1537" t="s">
        <v>49</v>
      </c>
      <c r="S1537" t="s">
        <v>4882</v>
      </c>
      <c r="T1537" t="s">
        <v>4864</v>
      </c>
      <c r="U1537">
        <v>188.64</v>
      </c>
      <c r="V1537" t="s">
        <v>5810</v>
      </c>
      <c r="W1537" t="s">
        <v>4958</v>
      </c>
      <c r="X1537" t="s">
        <v>5219</v>
      </c>
      <c r="Y1537" t="s">
        <v>5011</v>
      </c>
      <c r="Z1537" t="s">
        <v>5220</v>
      </c>
      <c r="AA1537" t="s">
        <v>5060</v>
      </c>
    </row>
    <row r="1538" spans="1:27" x14ac:dyDescent="0.25">
      <c r="A1538" t="s">
        <v>2101</v>
      </c>
      <c r="B1538" s="8">
        <v>45939</v>
      </c>
      <c r="C1538" t="s">
        <v>1594</v>
      </c>
      <c r="D1538" t="s">
        <v>1991</v>
      </c>
      <c r="E1538" t="s">
        <v>957</v>
      </c>
      <c r="F1538" t="s">
        <v>1735</v>
      </c>
      <c r="G1538">
        <v>4</v>
      </c>
      <c r="H1538">
        <v>352.51</v>
      </c>
      <c r="I1538">
        <v>10</v>
      </c>
      <c r="J1538">
        <v>141</v>
      </c>
      <c r="K1538">
        <v>1269.04</v>
      </c>
      <c r="L1538">
        <v>1040.24</v>
      </c>
      <c r="M1538">
        <v>228.8</v>
      </c>
      <c r="N1538" t="s">
        <v>23</v>
      </c>
      <c r="O1538" t="s">
        <v>24</v>
      </c>
      <c r="P1538" t="s">
        <v>25</v>
      </c>
      <c r="Q1538" s="9">
        <v>0.47499999999999998</v>
      </c>
      <c r="R1538" t="s">
        <v>49</v>
      </c>
      <c r="S1538" t="s">
        <v>4933</v>
      </c>
      <c r="T1538" t="s">
        <v>4930</v>
      </c>
      <c r="U1538">
        <v>352.51</v>
      </c>
      <c r="V1538" t="s">
        <v>5483</v>
      </c>
      <c r="W1538" t="s">
        <v>4968</v>
      </c>
      <c r="X1538" t="s">
        <v>5279</v>
      </c>
      <c r="Y1538" t="s">
        <v>4960</v>
      </c>
      <c r="Z1538" t="s">
        <v>5280</v>
      </c>
      <c r="AA1538" t="s">
        <v>4962</v>
      </c>
    </row>
    <row r="1539" spans="1:27" x14ac:dyDescent="0.25">
      <c r="A1539" t="s">
        <v>2321</v>
      </c>
      <c r="B1539" s="8">
        <v>45939</v>
      </c>
      <c r="C1539" t="s">
        <v>1016</v>
      </c>
      <c r="D1539" t="s">
        <v>1490</v>
      </c>
      <c r="E1539" t="s">
        <v>1403</v>
      </c>
      <c r="F1539" t="s">
        <v>1404</v>
      </c>
      <c r="G1539">
        <v>4</v>
      </c>
      <c r="H1539">
        <v>115.25</v>
      </c>
      <c r="I1539">
        <v>0</v>
      </c>
      <c r="J1539">
        <v>0</v>
      </c>
      <c r="K1539">
        <v>461</v>
      </c>
      <c r="L1539">
        <v>354.88</v>
      </c>
      <c r="M1539">
        <v>106.12</v>
      </c>
      <c r="N1539" t="s">
        <v>23</v>
      </c>
      <c r="O1539" t="s">
        <v>24</v>
      </c>
      <c r="P1539" t="s">
        <v>25</v>
      </c>
      <c r="Q1539" s="9">
        <v>0.5083333333333333</v>
      </c>
      <c r="R1539" t="s">
        <v>49</v>
      </c>
      <c r="S1539" t="s">
        <v>4899</v>
      </c>
      <c r="T1539" t="s">
        <v>4887</v>
      </c>
      <c r="U1539">
        <v>102.51</v>
      </c>
      <c r="V1539" t="s">
        <v>5653</v>
      </c>
      <c r="W1539" t="s">
        <v>4958</v>
      </c>
      <c r="X1539" t="s">
        <v>5559</v>
      </c>
      <c r="Y1539" t="s">
        <v>5007</v>
      </c>
      <c r="Z1539" t="s">
        <v>5560</v>
      </c>
      <c r="AA1539" t="s">
        <v>5060</v>
      </c>
    </row>
    <row r="1540" spans="1:27" x14ac:dyDescent="0.25">
      <c r="A1540" t="s">
        <v>2522</v>
      </c>
      <c r="B1540" s="8">
        <v>45939</v>
      </c>
      <c r="C1540" t="s">
        <v>246</v>
      </c>
      <c r="D1540" t="s">
        <v>539</v>
      </c>
      <c r="E1540" t="s">
        <v>584</v>
      </c>
      <c r="F1540" t="s">
        <v>988</v>
      </c>
      <c r="G1540">
        <v>6</v>
      </c>
      <c r="H1540">
        <v>255.48</v>
      </c>
      <c r="I1540">
        <v>5</v>
      </c>
      <c r="J1540">
        <v>76.64</v>
      </c>
      <c r="K1540">
        <v>1456.24</v>
      </c>
      <c r="L1540">
        <v>1263.1199999999999</v>
      </c>
      <c r="M1540">
        <v>193.12</v>
      </c>
      <c r="N1540" t="s">
        <v>47</v>
      </c>
      <c r="O1540" t="s">
        <v>24</v>
      </c>
      <c r="P1540" t="s">
        <v>25</v>
      </c>
      <c r="Q1540" s="9">
        <v>0.72569444444444442</v>
      </c>
      <c r="R1540" t="s">
        <v>49</v>
      </c>
      <c r="S1540" t="s">
        <v>4878</v>
      </c>
      <c r="T1540" t="s">
        <v>4864</v>
      </c>
      <c r="U1540">
        <v>251.73</v>
      </c>
      <c r="V1540" t="s">
        <v>5183</v>
      </c>
      <c r="W1540" t="s">
        <v>4958</v>
      </c>
      <c r="X1540" t="s">
        <v>5606</v>
      </c>
      <c r="Y1540" t="s">
        <v>5011</v>
      </c>
      <c r="Z1540" t="s">
        <v>5226</v>
      </c>
      <c r="AA1540" t="s">
        <v>5060</v>
      </c>
    </row>
    <row r="1541" spans="1:27" x14ac:dyDescent="0.25">
      <c r="A1541" t="s">
        <v>2743</v>
      </c>
      <c r="B1541" s="8">
        <v>45939</v>
      </c>
      <c r="C1541" t="s">
        <v>1948</v>
      </c>
      <c r="D1541" t="s">
        <v>308</v>
      </c>
      <c r="E1541" t="s">
        <v>1476</v>
      </c>
      <c r="F1541" t="s">
        <v>2744</v>
      </c>
      <c r="G1541">
        <v>4</v>
      </c>
      <c r="H1541">
        <v>503.4</v>
      </c>
      <c r="I1541">
        <v>15</v>
      </c>
      <c r="J1541">
        <v>302.04000000000002</v>
      </c>
      <c r="K1541">
        <v>1711.56</v>
      </c>
      <c r="L1541">
        <v>1131.52</v>
      </c>
      <c r="M1541">
        <v>580.04</v>
      </c>
      <c r="N1541" t="s">
        <v>68</v>
      </c>
      <c r="O1541" t="s">
        <v>24</v>
      </c>
      <c r="P1541" t="s">
        <v>25</v>
      </c>
      <c r="Q1541" s="9">
        <v>0.68402777777777779</v>
      </c>
      <c r="R1541" t="s">
        <v>49</v>
      </c>
      <c r="S1541" t="s">
        <v>4660</v>
      </c>
      <c r="T1541" t="s">
        <v>4636</v>
      </c>
      <c r="U1541">
        <v>455.79</v>
      </c>
      <c r="V1541" t="s">
        <v>5340</v>
      </c>
      <c r="W1541" t="s">
        <v>4958</v>
      </c>
      <c r="X1541" t="s">
        <v>5643</v>
      </c>
      <c r="Y1541" t="s">
        <v>4960</v>
      </c>
      <c r="Z1541" t="s">
        <v>5025</v>
      </c>
      <c r="AA1541" t="s">
        <v>4992</v>
      </c>
    </row>
    <row r="1542" spans="1:27" x14ac:dyDescent="0.25">
      <c r="A1542" t="s">
        <v>3788</v>
      </c>
      <c r="B1542" s="8">
        <v>45939</v>
      </c>
      <c r="C1542" t="s">
        <v>129</v>
      </c>
      <c r="D1542" t="s">
        <v>197</v>
      </c>
      <c r="E1542" t="s">
        <v>148</v>
      </c>
      <c r="F1542" t="s">
        <v>361</v>
      </c>
      <c r="G1542">
        <v>8</v>
      </c>
      <c r="H1542">
        <v>126.89</v>
      </c>
      <c r="I1542">
        <v>15</v>
      </c>
      <c r="J1542">
        <v>152.27000000000001</v>
      </c>
      <c r="K1542">
        <v>862.85</v>
      </c>
      <c r="L1542">
        <v>871.36</v>
      </c>
      <c r="M1542">
        <v>-8.51</v>
      </c>
      <c r="N1542" t="s">
        <v>133</v>
      </c>
      <c r="O1542" t="s">
        <v>24</v>
      </c>
      <c r="P1542" t="s">
        <v>25</v>
      </c>
      <c r="Q1542" s="9">
        <v>0.76527777777777772</v>
      </c>
      <c r="R1542" t="s">
        <v>49</v>
      </c>
      <c r="S1542" t="s">
        <v>4902</v>
      </c>
      <c r="T1542" t="s">
        <v>4887</v>
      </c>
      <c r="U1542">
        <v>121.9</v>
      </c>
      <c r="V1542" t="s">
        <v>5649</v>
      </c>
      <c r="W1542" t="s">
        <v>4958</v>
      </c>
      <c r="X1542" t="s">
        <v>5017</v>
      </c>
      <c r="Y1542" t="s">
        <v>5018</v>
      </c>
      <c r="Z1542" t="s">
        <v>5135</v>
      </c>
      <c r="AA1542" t="s">
        <v>4962</v>
      </c>
    </row>
    <row r="1543" spans="1:27" x14ac:dyDescent="0.25">
      <c r="A1543" t="s">
        <v>3846</v>
      </c>
      <c r="B1543" s="8">
        <v>45939</v>
      </c>
      <c r="C1543" t="s">
        <v>1551</v>
      </c>
      <c r="D1543" t="s">
        <v>314</v>
      </c>
      <c r="E1543" t="s">
        <v>519</v>
      </c>
      <c r="F1543" t="s">
        <v>520</v>
      </c>
      <c r="G1543">
        <v>6</v>
      </c>
      <c r="H1543">
        <v>342.94</v>
      </c>
      <c r="I1543">
        <v>0</v>
      </c>
      <c r="J1543">
        <v>0</v>
      </c>
      <c r="K1543">
        <v>2057.64</v>
      </c>
      <c r="L1543">
        <v>1483.5</v>
      </c>
      <c r="M1543">
        <v>574.14</v>
      </c>
      <c r="N1543" t="s">
        <v>68</v>
      </c>
      <c r="O1543" t="s">
        <v>24</v>
      </c>
      <c r="P1543" t="s">
        <v>25</v>
      </c>
      <c r="Q1543" s="9">
        <v>0.625</v>
      </c>
      <c r="R1543" t="s">
        <v>49</v>
      </c>
      <c r="S1543" t="s">
        <v>4707</v>
      </c>
      <c r="T1543" t="s">
        <v>4703</v>
      </c>
      <c r="U1543">
        <v>329.69</v>
      </c>
      <c r="V1543" t="s">
        <v>5291</v>
      </c>
      <c r="W1543" t="s">
        <v>4958</v>
      </c>
      <c r="X1543" t="s">
        <v>5214</v>
      </c>
      <c r="Y1543" t="s">
        <v>4966</v>
      </c>
      <c r="Z1543" t="s">
        <v>5242</v>
      </c>
      <c r="AA1543" t="s">
        <v>5060</v>
      </c>
    </row>
    <row r="1544" spans="1:27" x14ac:dyDescent="0.25">
      <c r="A1544" t="s">
        <v>1617</v>
      </c>
      <c r="B1544" s="8">
        <v>45909</v>
      </c>
      <c r="C1544" t="s">
        <v>1618</v>
      </c>
      <c r="D1544" t="s">
        <v>405</v>
      </c>
      <c r="E1544" t="s">
        <v>78</v>
      </c>
      <c r="F1544" t="s">
        <v>79</v>
      </c>
      <c r="G1544">
        <v>5</v>
      </c>
      <c r="H1544">
        <v>440.5</v>
      </c>
      <c r="I1544">
        <v>0</v>
      </c>
      <c r="J1544">
        <v>0</v>
      </c>
      <c r="K1544">
        <v>2202.5</v>
      </c>
      <c r="L1544">
        <v>1270.25</v>
      </c>
      <c r="M1544">
        <v>932.25</v>
      </c>
      <c r="N1544" t="s">
        <v>23</v>
      </c>
      <c r="O1544" t="s">
        <v>24</v>
      </c>
      <c r="P1544" t="s">
        <v>25</v>
      </c>
      <c r="Q1544" s="9">
        <v>0.83333333333333337</v>
      </c>
      <c r="R1544" t="s">
        <v>49</v>
      </c>
      <c r="S1544" t="s">
        <v>4642</v>
      </c>
      <c r="T1544" t="s">
        <v>4636</v>
      </c>
      <c r="U1544">
        <v>440.5</v>
      </c>
      <c r="V1544" t="s">
        <v>5029</v>
      </c>
      <c r="W1544" t="s">
        <v>4968</v>
      </c>
      <c r="X1544" t="s">
        <v>5359</v>
      </c>
      <c r="Y1544" t="s">
        <v>4960</v>
      </c>
      <c r="Z1544" t="s">
        <v>5360</v>
      </c>
      <c r="AA1544" t="s">
        <v>4962</v>
      </c>
    </row>
    <row r="1545" spans="1:27" x14ac:dyDescent="0.25">
      <c r="A1545" t="s">
        <v>2955</v>
      </c>
      <c r="B1545" s="8">
        <v>45909</v>
      </c>
      <c r="C1545" t="s">
        <v>538</v>
      </c>
      <c r="D1545" t="s">
        <v>44</v>
      </c>
      <c r="E1545" t="s">
        <v>544</v>
      </c>
      <c r="F1545" t="s">
        <v>545</v>
      </c>
      <c r="G1545">
        <v>7</v>
      </c>
      <c r="H1545">
        <v>400.62</v>
      </c>
      <c r="I1545">
        <v>0</v>
      </c>
      <c r="J1545">
        <v>0</v>
      </c>
      <c r="K1545">
        <v>2804.34</v>
      </c>
      <c r="L1545">
        <v>1655.78</v>
      </c>
      <c r="M1545">
        <v>1148.56</v>
      </c>
      <c r="N1545" t="s">
        <v>23</v>
      </c>
      <c r="O1545" t="s">
        <v>24</v>
      </c>
      <c r="P1545" t="s">
        <v>25</v>
      </c>
      <c r="Q1545" s="9">
        <v>0.5395833333333333</v>
      </c>
      <c r="R1545" t="s">
        <v>49</v>
      </c>
      <c r="S1545" t="s">
        <v>4650</v>
      </c>
      <c r="T1545" t="s">
        <v>4636</v>
      </c>
      <c r="U1545">
        <v>398.25</v>
      </c>
      <c r="V1545" t="s">
        <v>5521</v>
      </c>
      <c r="W1545" t="s">
        <v>4958</v>
      </c>
      <c r="X1545" t="s">
        <v>5406</v>
      </c>
      <c r="Y1545" t="s">
        <v>4960</v>
      </c>
      <c r="Z1545" t="s">
        <v>5407</v>
      </c>
      <c r="AA1545" t="s">
        <v>4962</v>
      </c>
    </row>
    <row r="1546" spans="1:27" x14ac:dyDescent="0.25">
      <c r="A1546" t="s">
        <v>3214</v>
      </c>
      <c r="B1546" s="8">
        <v>45909</v>
      </c>
      <c r="C1546" t="s">
        <v>1361</v>
      </c>
      <c r="D1546" t="s">
        <v>605</v>
      </c>
      <c r="E1546" t="s">
        <v>816</v>
      </c>
      <c r="F1546" t="s">
        <v>1589</v>
      </c>
      <c r="G1546">
        <v>4</v>
      </c>
      <c r="H1546">
        <v>75.680000000000007</v>
      </c>
      <c r="I1546">
        <v>15</v>
      </c>
      <c r="J1546">
        <v>45.41</v>
      </c>
      <c r="K1546">
        <v>257.31</v>
      </c>
      <c r="L1546">
        <v>248.56</v>
      </c>
      <c r="M1546">
        <v>8.75</v>
      </c>
      <c r="N1546" t="s">
        <v>133</v>
      </c>
      <c r="O1546" t="s">
        <v>24</v>
      </c>
      <c r="P1546" t="s">
        <v>25</v>
      </c>
      <c r="Q1546" s="9">
        <v>0.86527777777777781</v>
      </c>
      <c r="R1546" t="s">
        <v>49</v>
      </c>
      <c r="S1546" t="s">
        <v>4851</v>
      </c>
      <c r="T1546" t="s">
        <v>4847</v>
      </c>
      <c r="U1546">
        <v>75.680000000000007</v>
      </c>
      <c r="V1546" t="s">
        <v>5243</v>
      </c>
      <c r="W1546" t="s">
        <v>4964</v>
      </c>
      <c r="X1546" t="s">
        <v>5093</v>
      </c>
      <c r="Y1546" t="s">
        <v>5011</v>
      </c>
      <c r="Z1546" t="s">
        <v>5094</v>
      </c>
      <c r="AA1546" t="s">
        <v>4962</v>
      </c>
    </row>
    <row r="1547" spans="1:27" x14ac:dyDescent="0.25">
      <c r="A1547" t="s">
        <v>3333</v>
      </c>
      <c r="B1547" s="8">
        <v>45909</v>
      </c>
      <c r="C1547" t="s">
        <v>2677</v>
      </c>
      <c r="D1547" t="s">
        <v>530</v>
      </c>
      <c r="E1547" t="s">
        <v>198</v>
      </c>
      <c r="F1547" t="s">
        <v>199</v>
      </c>
      <c r="G1547">
        <v>6</v>
      </c>
      <c r="H1547">
        <v>139.65</v>
      </c>
      <c r="I1547">
        <v>10</v>
      </c>
      <c r="J1547">
        <v>83.79</v>
      </c>
      <c r="K1547">
        <v>754.11</v>
      </c>
      <c r="L1547">
        <v>574.20000000000005</v>
      </c>
      <c r="M1547">
        <v>179.91</v>
      </c>
      <c r="N1547" t="s">
        <v>40</v>
      </c>
      <c r="O1547" t="s">
        <v>24</v>
      </c>
      <c r="P1547" t="s">
        <v>33</v>
      </c>
      <c r="Q1547" s="9">
        <v>0.74236111111111114</v>
      </c>
      <c r="R1547" t="s">
        <v>49</v>
      </c>
      <c r="S1547" t="s">
        <v>4772</v>
      </c>
      <c r="T1547" t="s">
        <v>4752</v>
      </c>
      <c r="U1547">
        <v>125.15</v>
      </c>
      <c r="V1547" t="s">
        <v>5807</v>
      </c>
      <c r="W1547" t="s">
        <v>4958</v>
      </c>
      <c r="X1547" t="s">
        <v>5418</v>
      </c>
      <c r="Y1547" t="s">
        <v>4966</v>
      </c>
      <c r="Z1547" t="s">
        <v>5097</v>
      </c>
      <c r="AA1547" t="s">
        <v>4962</v>
      </c>
    </row>
    <row r="1548" spans="1:27" x14ac:dyDescent="0.25">
      <c r="A1548" t="s">
        <v>4125</v>
      </c>
      <c r="B1548" s="8">
        <v>45909</v>
      </c>
      <c r="C1548" t="s">
        <v>1943</v>
      </c>
      <c r="D1548" t="s">
        <v>59</v>
      </c>
      <c r="E1548" t="s">
        <v>1453</v>
      </c>
      <c r="F1548" t="s">
        <v>1454</v>
      </c>
      <c r="G1548">
        <v>5</v>
      </c>
      <c r="H1548">
        <v>342.46</v>
      </c>
      <c r="I1548">
        <v>15</v>
      </c>
      <c r="J1548">
        <v>256.85000000000002</v>
      </c>
      <c r="K1548">
        <v>1455.45</v>
      </c>
      <c r="L1548">
        <v>1358.9</v>
      </c>
      <c r="M1548">
        <v>96.55</v>
      </c>
      <c r="N1548" t="s">
        <v>4971</v>
      </c>
      <c r="O1548" t="s">
        <v>24</v>
      </c>
      <c r="P1548" t="s">
        <v>55</v>
      </c>
      <c r="Q1548" s="9">
        <v>0.38541666666666669</v>
      </c>
      <c r="R1548" t="s">
        <v>49</v>
      </c>
      <c r="S1548" t="s">
        <v>4721</v>
      </c>
      <c r="T1548" t="s">
        <v>4703</v>
      </c>
      <c r="U1548">
        <v>342.46</v>
      </c>
      <c r="V1548" t="s">
        <v>4993</v>
      </c>
      <c r="W1548" t="s">
        <v>4968</v>
      </c>
      <c r="X1548" t="s">
        <v>5053</v>
      </c>
      <c r="Y1548" t="s">
        <v>4960</v>
      </c>
      <c r="Z1548" t="s">
        <v>5054</v>
      </c>
      <c r="AA1548" t="s">
        <v>4962</v>
      </c>
    </row>
    <row r="1549" spans="1:27" x14ac:dyDescent="0.25">
      <c r="A1549" t="s">
        <v>2554</v>
      </c>
      <c r="B1549" s="8">
        <v>45878</v>
      </c>
      <c r="C1549" t="s">
        <v>2555</v>
      </c>
      <c r="D1549" t="s">
        <v>308</v>
      </c>
      <c r="E1549" t="s">
        <v>21</v>
      </c>
      <c r="F1549" t="s">
        <v>2556</v>
      </c>
      <c r="G1549">
        <v>1</v>
      </c>
      <c r="H1549">
        <v>455.79</v>
      </c>
      <c r="I1549">
        <v>15</v>
      </c>
      <c r="J1549">
        <v>68.37</v>
      </c>
      <c r="K1549">
        <v>387.42</v>
      </c>
      <c r="L1549">
        <v>282.88</v>
      </c>
      <c r="M1549">
        <v>104.54</v>
      </c>
      <c r="N1549" t="s">
        <v>47</v>
      </c>
      <c r="O1549" t="s">
        <v>24</v>
      </c>
      <c r="P1549" t="s">
        <v>25</v>
      </c>
      <c r="Q1549" s="9">
        <v>0.43958333333333333</v>
      </c>
      <c r="R1549" t="s">
        <v>49</v>
      </c>
      <c r="S1549" t="s">
        <v>4660</v>
      </c>
      <c r="T1549" t="s">
        <v>4636</v>
      </c>
      <c r="U1549">
        <v>455.79</v>
      </c>
      <c r="V1549" t="s">
        <v>5974</v>
      </c>
      <c r="W1549" t="s">
        <v>4968</v>
      </c>
      <c r="X1549" t="s">
        <v>5497</v>
      </c>
      <c r="Y1549" t="s">
        <v>4966</v>
      </c>
      <c r="Z1549" t="s">
        <v>5133</v>
      </c>
      <c r="AA1549" t="s">
        <v>4962</v>
      </c>
    </row>
    <row r="1550" spans="1:27" x14ac:dyDescent="0.25">
      <c r="A1550" t="s">
        <v>3059</v>
      </c>
      <c r="B1550" s="8">
        <v>45878</v>
      </c>
      <c r="C1550" t="s">
        <v>643</v>
      </c>
      <c r="D1550" t="s">
        <v>30</v>
      </c>
      <c r="E1550" t="s">
        <v>760</v>
      </c>
      <c r="F1550" t="s">
        <v>761</v>
      </c>
      <c r="G1550">
        <v>5</v>
      </c>
      <c r="H1550">
        <v>448.94</v>
      </c>
      <c r="I1550">
        <v>20</v>
      </c>
      <c r="J1550">
        <v>448.94</v>
      </c>
      <c r="K1550">
        <v>1795.76</v>
      </c>
      <c r="L1550">
        <v>1900.4</v>
      </c>
      <c r="M1550">
        <v>-104.64</v>
      </c>
      <c r="N1550" t="s">
        <v>133</v>
      </c>
      <c r="O1550" t="s">
        <v>24</v>
      </c>
      <c r="P1550" t="s">
        <v>25</v>
      </c>
      <c r="Q1550" s="9">
        <v>0.49930555555555556</v>
      </c>
      <c r="R1550" t="s">
        <v>49</v>
      </c>
      <c r="S1550" t="s">
        <v>4691</v>
      </c>
      <c r="T1550" t="s">
        <v>4672</v>
      </c>
      <c r="U1550">
        <v>448.94</v>
      </c>
      <c r="V1550" t="s">
        <v>5828</v>
      </c>
      <c r="W1550" t="s">
        <v>4968</v>
      </c>
      <c r="X1550" t="s">
        <v>5363</v>
      </c>
      <c r="Y1550" t="s">
        <v>4970</v>
      </c>
      <c r="Z1550" t="s">
        <v>5364</v>
      </c>
      <c r="AA1550" t="s">
        <v>5060</v>
      </c>
    </row>
    <row r="1551" spans="1:27" x14ac:dyDescent="0.25">
      <c r="A1551" t="s">
        <v>3283</v>
      </c>
      <c r="B1551" s="8">
        <v>45878</v>
      </c>
      <c r="C1551" t="s">
        <v>3271</v>
      </c>
      <c r="D1551" t="s">
        <v>1329</v>
      </c>
      <c r="E1551" t="s">
        <v>438</v>
      </c>
      <c r="F1551" t="s">
        <v>861</v>
      </c>
      <c r="G1551">
        <v>4</v>
      </c>
      <c r="H1551">
        <v>55.81</v>
      </c>
      <c r="I1551">
        <v>5</v>
      </c>
      <c r="J1551">
        <v>11.16</v>
      </c>
      <c r="K1551">
        <v>212.08</v>
      </c>
      <c r="L1551">
        <v>179.84</v>
      </c>
      <c r="M1551">
        <v>32.24</v>
      </c>
      <c r="N1551" t="s">
        <v>68</v>
      </c>
      <c r="O1551" t="s">
        <v>24</v>
      </c>
      <c r="P1551" t="s">
        <v>25</v>
      </c>
      <c r="Q1551" s="9">
        <v>0.65902777777777777</v>
      </c>
      <c r="R1551" t="s">
        <v>49</v>
      </c>
      <c r="S1551" t="s">
        <v>4826</v>
      </c>
      <c r="T1551" t="s">
        <v>4805</v>
      </c>
      <c r="U1551">
        <v>55.81</v>
      </c>
      <c r="V1551" t="s">
        <v>5796</v>
      </c>
      <c r="W1551" t="s">
        <v>4964</v>
      </c>
      <c r="X1551" t="s">
        <v>5484</v>
      </c>
      <c r="Y1551" t="s">
        <v>4966</v>
      </c>
      <c r="Z1551" t="s">
        <v>4961</v>
      </c>
      <c r="AA1551" t="s">
        <v>4962</v>
      </c>
    </row>
    <row r="1552" spans="1:27" x14ac:dyDescent="0.25">
      <c r="A1552" t="s">
        <v>3575</v>
      </c>
      <c r="B1552" s="8">
        <v>45878</v>
      </c>
      <c r="C1552" t="s">
        <v>1832</v>
      </c>
      <c r="D1552" t="s">
        <v>186</v>
      </c>
      <c r="E1552" t="s">
        <v>321</v>
      </c>
      <c r="F1552" t="s">
        <v>1509</v>
      </c>
      <c r="G1552">
        <v>5</v>
      </c>
      <c r="H1552">
        <v>217.42</v>
      </c>
      <c r="I1552">
        <v>0</v>
      </c>
      <c r="J1552">
        <v>0</v>
      </c>
      <c r="K1552">
        <v>1087.0999999999999</v>
      </c>
      <c r="L1552">
        <v>885.15</v>
      </c>
      <c r="M1552">
        <v>201.95</v>
      </c>
      <c r="N1552" t="s">
        <v>23</v>
      </c>
      <c r="O1552" t="s">
        <v>24</v>
      </c>
      <c r="P1552" t="s">
        <v>25</v>
      </c>
      <c r="Q1552" s="9">
        <v>0.87430555555555556</v>
      </c>
      <c r="R1552" t="s">
        <v>49</v>
      </c>
      <c r="S1552" t="s">
        <v>4724</v>
      </c>
      <c r="T1552" t="s">
        <v>4703</v>
      </c>
      <c r="U1552">
        <v>217.42</v>
      </c>
      <c r="V1552" t="s">
        <v>5930</v>
      </c>
      <c r="W1552" t="s">
        <v>4968</v>
      </c>
      <c r="X1552" t="s">
        <v>5506</v>
      </c>
      <c r="Y1552" t="s">
        <v>4970</v>
      </c>
      <c r="Z1552" t="s">
        <v>5507</v>
      </c>
      <c r="AA1552" t="s">
        <v>4962</v>
      </c>
    </row>
    <row r="1553" spans="1:27" x14ac:dyDescent="0.25">
      <c r="A1553" t="s">
        <v>806</v>
      </c>
      <c r="B1553" s="8">
        <v>45847</v>
      </c>
      <c r="C1553" t="s">
        <v>807</v>
      </c>
      <c r="D1553" t="s">
        <v>147</v>
      </c>
      <c r="E1553" t="s">
        <v>808</v>
      </c>
      <c r="F1553" t="s">
        <v>239</v>
      </c>
      <c r="G1553">
        <v>3</v>
      </c>
      <c r="H1553">
        <v>332.73</v>
      </c>
      <c r="I1553">
        <v>0</v>
      </c>
      <c r="J1553">
        <v>0</v>
      </c>
      <c r="K1553">
        <v>1147.92</v>
      </c>
      <c r="L1553">
        <v>783.66</v>
      </c>
      <c r="M1553">
        <v>364.26</v>
      </c>
      <c r="N1553" t="s">
        <v>133</v>
      </c>
      <c r="O1553" t="s">
        <v>345</v>
      </c>
      <c r="P1553" t="s">
        <v>25</v>
      </c>
      <c r="Q1553" s="9">
        <v>0.63888888888888884</v>
      </c>
      <c r="R1553" t="s">
        <v>27</v>
      </c>
      <c r="S1553" t="s">
        <v>4717</v>
      </c>
      <c r="T1553" t="s">
        <v>4703</v>
      </c>
      <c r="U1553">
        <v>332.73</v>
      </c>
      <c r="V1553" t="s">
        <v>5819</v>
      </c>
      <c r="W1553" t="s">
        <v>4968</v>
      </c>
      <c r="X1553" t="s">
        <v>5015</v>
      </c>
      <c r="Y1553" t="s">
        <v>4966</v>
      </c>
      <c r="Z1553" t="s">
        <v>5703</v>
      </c>
      <c r="AA1553" t="s">
        <v>4962</v>
      </c>
    </row>
    <row r="1554" spans="1:27" x14ac:dyDescent="0.25">
      <c r="A1554" t="s">
        <v>867</v>
      </c>
      <c r="B1554" s="8">
        <v>45847</v>
      </c>
      <c r="C1554" t="s">
        <v>868</v>
      </c>
      <c r="D1554" t="s">
        <v>37</v>
      </c>
      <c r="E1554" t="s">
        <v>38</v>
      </c>
      <c r="F1554" t="s">
        <v>556</v>
      </c>
      <c r="G1554">
        <v>3</v>
      </c>
      <c r="H1554">
        <v>234.86</v>
      </c>
      <c r="I1554">
        <v>0</v>
      </c>
      <c r="J1554">
        <v>0</v>
      </c>
      <c r="K1554">
        <v>810.27</v>
      </c>
      <c r="L1554">
        <v>639.69000000000005</v>
      </c>
      <c r="M1554">
        <v>170.58</v>
      </c>
      <c r="N1554" t="s">
        <v>4971</v>
      </c>
      <c r="O1554" t="s">
        <v>24</v>
      </c>
      <c r="P1554" t="s">
        <v>25</v>
      </c>
      <c r="Q1554" s="9">
        <v>0.53402777777777777</v>
      </c>
      <c r="R1554" t="s">
        <v>27</v>
      </c>
      <c r="S1554" t="s">
        <v>4893</v>
      </c>
      <c r="T1554" t="s">
        <v>4887</v>
      </c>
      <c r="U1554">
        <v>234.86</v>
      </c>
      <c r="V1554" t="s">
        <v>5975</v>
      </c>
      <c r="W1554" t="s">
        <v>4964</v>
      </c>
      <c r="X1554" t="s">
        <v>5723</v>
      </c>
      <c r="Y1554" t="s">
        <v>5007</v>
      </c>
      <c r="Z1554" t="s">
        <v>4989</v>
      </c>
      <c r="AA1554" t="s">
        <v>4962</v>
      </c>
    </row>
    <row r="1555" spans="1:27" x14ac:dyDescent="0.25">
      <c r="A1555" t="s">
        <v>1585</v>
      </c>
      <c r="B1555" s="8">
        <v>45847</v>
      </c>
      <c r="C1555" t="s">
        <v>1034</v>
      </c>
      <c r="D1555" t="s">
        <v>622</v>
      </c>
      <c r="E1555" t="s">
        <v>1323</v>
      </c>
      <c r="F1555" t="s">
        <v>1586</v>
      </c>
      <c r="G1555">
        <v>1</v>
      </c>
      <c r="H1555">
        <v>327.08</v>
      </c>
      <c r="I1555">
        <v>10</v>
      </c>
      <c r="J1555">
        <v>32.71</v>
      </c>
      <c r="K1555">
        <v>338.53</v>
      </c>
      <c r="L1555">
        <v>274.61</v>
      </c>
      <c r="M1555">
        <v>63.92</v>
      </c>
      <c r="N1555" t="s">
        <v>133</v>
      </c>
      <c r="O1555" t="s">
        <v>345</v>
      </c>
      <c r="P1555" t="s">
        <v>25</v>
      </c>
      <c r="Q1555" s="9">
        <v>0.6118055555555556</v>
      </c>
      <c r="R1555" t="s">
        <v>27</v>
      </c>
      <c r="S1555" t="s">
        <v>4836</v>
      </c>
      <c r="T1555" t="s">
        <v>4828</v>
      </c>
      <c r="U1555">
        <v>327.08</v>
      </c>
      <c r="V1555" t="s">
        <v>5914</v>
      </c>
      <c r="W1555" t="s">
        <v>4964</v>
      </c>
      <c r="X1555" t="s">
        <v>5148</v>
      </c>
      <c r="Y1555" t="s">
        <v>4966</v>
      </c>
      <c r="Z1555" t="s">
        <v>5147</v>
      </c>
      <c r="AA1555" t="s">
        <v>4962</v>
      </c>
    </row>
    <row r="1556" spans="1:27" x14ac:dyDescent="0.25">
      <c r="A1556" t="s">
        <v>1659</v>
      </c>
      <c r="B1556" s="8">
        <v>45847</v>
      </c>
      <c r="C1556" t="s">
        <v>1660</v>
      </c>
      <c r="D1556" t="s">
        <v>459</v>
      </c>
      <c r="E1556" t="s">
        <v>78</v>
      </c>
      <c r="F1556" t="s">
        <v>79</v>
      </c>
      <c r="G1556">
        <v>2</v>
      </c>
      <c r="H1556">
        <v>71.290000000000006</v>
      </c>
      <c r="I1556">
        <v>0</v>
      </c>
      <c r="J1556">
        <v>0</v>
      </c>
      <c r="K1556">
        <v>163.97</v>
      </c>
      <c r="L1556">
        <v>118.74</v>
      </c>
      <c r="M1556">
        <v>45.23</v>
      </c>
      <c r="N1556" t="s">
        <v>4971</v>
      </c>
      <c r="O1556" t="s">
        <v>24</v>
      </c>
      <c r="P1556" t="s">
        <v>25</v>
      </c>
      <c r="Q1556" s="9">
        <v>0.75555555555555554</v>
      </c>
      <c r="R1556" t="s">
        <v>27</v>
      </c>
      <c r="S1556" t="s">
        <v>4838</v>
      </c>
      <c r="T1556" t="s">
        <v>4828</v>
      </c>
      <c r="U1556">
        <v>71.290000000000006</v>
      </c>
      <c r="V1556" t="s">
        <v>5198</v>
      </c>
      <c r="W1556" t="s">
        <v>4964</v>
      </c>
      <c r="X1556" t="s">
        <v>5359</v>
      </c>
      <c r="Y1556" t="s">
        <v>4960</v>
      </c>
      <c r="Z1556" t="s">
        <v>5360</v>
      </c>
      <c r="AA1556" t="s">
        <v>4962</v>
      </c>
    </row>
    <row r="1557" spans="1:27" x14ac:dyDescent="0.25">
      <c r="A1557" t="s">
        <v>2892</v>
      </c>
      <c r="B1557" s="8">
        <v>45847</v>
      </c>
      <c r="C1557" t="s">
        <v>246</v>
      </c>
      <c r="D1557" t="s">
        <v>708</v>
      </c>
      <c r="E1557" t="s">
        <v>1031</v>
      </c>
      <c r="F1557" t="s">
        <v>1795</v>
      </c>
      <c r="G1557">
        <v>7</v>
      </c>
      <c r="H1557">
        <v>503.11</v>
      </c>
      <c r="I1557">
        <v>10</v>
      </c>
      <c r="J1557">
        <v>352.18</v>
      </c>
      <c r="K1557">
        <v>3645.03</v>
      </c>
      <c r="L1557">
        <v>2407.23</v>
      </c>
      <c r="M1557">
        <v>1237.8</v>
      </c>
      <c r="N1557" t="s">
        <v>4971</v>
      </c>
      <c r="O1557" t="s">
        <v>345</v>
      </c>
      <c r="P1557" t="s">
        <v>55</v>
      </c>
      <c r="Q1557" s="9">
        <v>0.61944444444444446</v>
      </c>
      <c r="R1557" t="s">
        <v>27</v>
      </c>
      <c r="S1557" t="s">
        <v>4751</v>
      </c>
      <c r="T1557" t="s">
        <v>4752</v>
      </c>
      <c r="U1557">
        <v>474.19</v>
      </c>
      <c r="V1557" t="s">
        <v>5183</v>
      </c>
      <c r="W1557" t="s">
        <v>4958</v>
      </c>
      <c r="X1557" t="s">
        <v>4999</v>
      </c>
      <c r="Y1557" t="s">
        <v>4960</v>
      </c>
      <c r="Z1557" t="s">
        <v>5000</v>
      </c>
      <c r="AA1557" t="s">
        <v>4962</v>
      </c>
    </row>
    <row r="1558" spans="1:27" x14ac:dyDescent="0.25">
      <c r="A1558" t="s">
        <v>3378</v>
      </c>
      <c r="B1558" s="8">
        <v>45847</v>
      </c>
      <c r="C1558" t="s">
        <v>3225</v>
      </c>
      <c r="D1558" t="s">
        <v>264</v>
      </c>
      <c r="E1558" t="s">
        <v>852</v>
      </c>
      <c r="F1558" t="s">
        <v>997</v>
      </c>
      <c r="G1558">
        <v>3</v>
      </c>
      <c r="H1558">
        <v>383.51</v>
      </c>
      <c r="I1558">
        <v>10</v>
      </c>
      <c r="J1558">
        <v>115.05</v>
      </c>
      <c r="K1558">
        <v>1190.8</v>
      </c>
      <c r="L1558">
        <v>857.7</v>
      </c>
      <c r="M1558">
        <v>333.1</v>
      </c>
      <c r="N1558" t="s">
        <v>40</v>
      </c>
      <c r="O1558" t="s">
        <v>24</v>
      </c>
      <c r="P1558" t="s">
        <v>55</v>
      </c>
      <c r="Q1558" s="9">
        <v>0.51944444444444449</v>
      </c>
      <c r="R1558" t="s">
        <v>27</v>
      </c>
      <c r="S1558" t="s">
        <v>4702</v>
      </c>
      <c r="T1558" t="s">
        <v>4703</v>
      </c>
      <c r="U1558">
        <v>383.51</v>
      </c>
      <c r="V1558" t="s">
        <v>5781</v>
      </c>
      <c r="W1558" t="s">
        <v>4968</v>
      </c>
      <c r="X1558" t="s">
        <v>5042</v>
      </c>
      <c r="Y1558" t="s">
        <v>5007</v>
      </c>
      <c r="Z1558" t="s">
        <v>5043</v>
      </c>
      <c r="AA1558" t="s">
        <v>4962</v>
      </c>
    </row>
    <row r="1559" spans="1:27" x14ac:dyDescent="0.25">
      <c r="A1559" t="s">
        <v>3505</v>
      </c>
      <c r="B1559" s="8">
        <v>45847</v>
      </c>
      <c r="C1559" t="s">
        <v>1624</v>
      </c>
      <c r="D1559" t="s">
        <v>59</v>
      </c>
      <c r="E1559" t="s">
        <v>372</v>
      </c>
      <c r="F1559" t="s">
        <v>373</v>
      </c>
      <c r="G1559">
        <v>5</v>
      </c>
      <c r="H1559">
        <v>373.84</v>
      </c>
      <c r="I1559">
        <v>15</v>
      </c>
      <c r="J1559">
        <v>280.38</v>
      </c>
      <c r="K1559">
        <v>1827.14</v>
      </c>
      <c r="L1559">
        <v>1358.9</v>
      </c>
      <c r="M1559">
        <v>468.24</v>
      </c>
      <c r="N1559" t="s">
        <v>133</v>
      </c>
      <c r="O1559" t="s">
        <v>24</v>
      </c>
      <c r="P1559" t="s">
        <v>25</v>
      </c>
      <c r="Q1559" s="9">
        <v>0.48333333333333334</v>
      </c>
      <c r="R1559" t="s">
        <v>27</v>
      </c>
      <c r="S1559" t="s">
        <v>4721</v>
      </c>
      <c r="T1559" t="s">
        <v>4703</v>
      </c>
      <c r="U1559">
        <v>342.46</v>
      </c>
      <c r="V1559" t="s">
        <v>5902</v>
      </c>
      <c r="W1559" t="s">
        <v>4958</v>
      </c>
      <c r="X1559" t="s">
        <v>5258</v>
      </c>
      <c r="Y1559" t="s">
        <v>4966</v>
      </c>
      <c r="Z1559" t="s">
        <v>5259</v>
      </c>
      <c r="AA1559" t="s">
        <v>5060</v>
      </c>
    </row>
    <row r="1560" spans="1:27" x14ac:dyDescent="0.25">
      <c r="A1560" t="s">
        <v>3866</v>
      </c>
      <c r="B1560" s="8">
        <v>45847</v>
      </c>
      <c r="C1560" t="s">
        <v>2514</v>
      </c>
      <c r="D1560" t="s">
        <v>449</v>
      </c>
      <c r="E1560" t="s">
        <v>53</v>
      </c>
      <c r="F1560" t="s">
        <v>495</v>
      </c>
      <c r="G1560">
        <v>4</v>
      </c>
      <c r="H1560">
        <v>400.07</v>
      </c>
      <c r="I1560">
        <v>0</v>
      </c>
      <c r="J1560">
        <v>0</v>
      </c>
      <c r="K1560">
        <v>1840.32</v>
      </c>
      <c r="L1560">
        <v>1280.76</v>
      </c>
      <c r="M1560">
        <v>559.55999999999995</v>
      </c>
      <c r="N1560" t="s">
        <v>133</v>
      </c>
      <c r="O1560" t="s">
        <v>24</v>
      </c>
      <c r="P1560" t="s">
        <v>25</v>
      </c>
      <c r="Q1560" s="9">
        <v>0.4597222222222222</v>
      </c>
      <c r="R1560" t="s">
        <v>27</v>
      </c>
      <c r="S1560" t="s">
        <v>4817</v>
      </c>
      <c r="T1560" t="s">
        <v>4805</v>
      </c>
      <c r="U1560">
        <v>395.66</v>
      </c>
      <c r="V1560" t="s">
        <v>5023</v>
      </c>
      <c r="W1560" t="s">
        <v>4958</v>
      </c>
      <c r="X1560" t="s">
        <v>5253</v>
      </c>
      <c r="Y1560" t="s">
        <v>4960</v>
      </c>
      <c r="Z1560" t="s">
        <v>5059</v>
      </c>
      <c r="AA1560" t="s">
        <v>5060</v>
      </c>
    </row>
    <row r="1561" spans="1:27" x14ac:dyDescent="0.25">
      <c r="A1561" t="s">
        <v>3871</v>
      </c>
      <c r="B1561" s="8">
        <v>45847</v>
      </c>
      <c r="C1561" t="s">
        <v>674</v>
      </c>
      <c r="D1561" t="s">
        <v>493</v>
      </c>
      <c r="E1561" t="s">
        <v>221</v>
      </c>
      <c r="F1561" t="s">
        <v>2070</v>
      </c>
      <c r="G1561">
        <v>1</v>
      </c>
      <c r="H1561">
        <v>232.58</v>
      </c>
      <c r="I1561">
        <v>0</v>
      </c>
      <c r="J1561">
        <v>0</v>
      </c>
      <c r="K1561">
        <v>267.47000000000003</v>
      </c>
      <c r="L1561">
        <v>191.2</v>
      </c>
      <c r="M1561">
        <v>76.27</v>
      </c>
      <c r="N1561" t="s">
        <v>133</v>
      </c>
      <c r="O1561" t="s">
        <v>24</v>
      </c>
      <c r="P1561" t="s">
        <v>55</v>
      </c>
      <c r="Q1561" s="9">
        <v>0.74236111111111114</v>
      </c>
      <c r="R1561" t="s">
        <v>27</v>
      </c>
      <c r="S1561" t="s">
        <v>4688</v>
      </c>
      <c r="T1561" t="s">
        <v>4672</v>
      </c>
      <c r="U1561">
        <v>232.58</v>
      </c>
      <c r="V1561" t="s">
        <v>5713</v>
      </c>
      <c r="W1561" t="s">
        <v>4968</v>
      </c>
      <c r="X1561" t="s">
        <v>5114</v>
      </c>
      <c r="Y1561" t="s">
        <v>5011</v>
      </c>
      <c r="Z1561" t="s">
        <v>5019</v>
      </c>
      <c r="AA1561" t="s">
        <v>4962</v>
      </c>
    </row>
    <row r="1562" spans="1:27" x14ac:dyDescent="0.25">
      <c r="A1562" t="s">
        <v>4026</v>
      </c>
      <c r="B1562" s="8">
        <v>45847</v>
      </c>
      <c r="C1562" t="s">
        <v>100</v>
      </c>
      <c r="D1562" t="s">
        <v>389</v>
      </c>
      <c r="E1562" t="s">
        <v>148</v>
      </c>
      <c r="F1562" t="s">
        <v>361</v>
      </c>
      <c r="G1562">
        <v>7</v>
      </c>
      <c r="H1562">
        <v>93.15</v>
      </c>
      <c r="I1562">
        <v>20</v>
      </c>
      <c r="J1562">
        <v>130.41</v>
      </c>
      <c r="K1562">
        <v>599.89</v>
      </c>
      <c r="L1562">
        <v>483.63</v>
      </c>
      <c r="M1562">
        <v>116.26</v>
      </c>
      <c r="N1562" t="s">
        <v>23</v>
      </c>
      <c r="O1562" t="s">
        <v>24</v>
      </c>
      <c r="P1562" t="s">
        <v>25</v>
      </c>
      <c r="Q1562" s="9">
        <v>0.59513888888888888</v>
      </c>
      <c r="R1562" t="s">
        <v>27</v>
      </c>
      <c r="S1562" t="s">
        <v>4854</v>
      </c>
      <c r="T1562" t="s">
        <v>4847</v>
      </c>
      <c r="U1562">
        <v>83.13</v>
      </c>
      <c r="V1562" t="s">
        <v>5805</v>
      </c>
      <c r="W1562" t="s">
        <v>4958</v>
      </c>
      <c r="X1562" t="s">
        <v>5017</v>
      </c>
      <c r="Y1562" t="s">
        <v>5018</v>
      </c>
      <c r="Z1562" t="s">
        <v>5135</v>
      </c>
      <c r="AA1562" t="s">
        <v>4962</v>
      </c>
    </row>
    <row r="1563" spans="1:27" x14ac:dyDescent="0.25">
      <c r="A1563" t="s">
        <v>4078</v>
      </c>
      <c r="B1563" s="8">
        <v>45847</v>
      </c>
      <c r="C1563" t="s">
        <v>927</v>
      </c>
      <c r="D1563" t="s">
        <v>186</v>
      </c>
      <c r="E1563" t="s">
        <v>906</v>
      </c>
      <c r="F1563" t="s">
        <v>907</v>
      </c>
      <c r="G1563">
        <v>2</v>
      </c>
      <c r="H1563">
        <v>217.42</v>
      </c>
      <c r="I1563">
        <v>5</v>
      </c>
      <c r="J1563">
        <v>21.74</v>
      </c>
      <c r="K1563">
        <v>475.06</v>
      </c>
      <c r="L1563">
        <v>354.06</v>
      </c>
      <c r="M1563">
        <v>121</v>
      </c>
      <c r="N1563" t="s">
        <v>4971</v>
      </c>
      <c r="O1563" t="s">
        <v>24</v>
      </c>
      <c r="P1563" t="s">
        <v>55</v>
      </c>
      <c r="Q1563" s="9">
        <v>0.48125000000000001</v>
      </c>
      <c r="R1563" t="s">
        <v>27</v>
      </c>
      <c r="S1563" t="s">
        <v>4724</v>
      </c>
      <c r="T1563" t="s">
        <v>4703</v>
      </c>
      <c r="U1563">
        <v>217.42</v>
      </c>
      <c r="V1563" t="s">
        <v>5410</v>
      </c>
      <c r="W1563" t="s">
        <v>4964</v>
      </c>
      <c r="X1563" t="s">
        <v>5141</v>
      </c>
      <c r="Y1563" t="s">
        <v>4966</v>
      </c>
      <c r="Z1563" t="s">
        <v>5142</v>
      </c>
      <c r="AA1563" t="s">
        <v>4962</v>
      </c>
    </row>
    <row r="1564" spans="1:27" x14ac:dyDescent="0.25">
      <c r="A1564" t="s">
        <v>2693</v>
      </c>
      <c r="B1564" s="8">
        <v>45817</v>
      </c>
      <c r="C1564" t="s">
        <v>1228</v>
      </c>
      <c r="D1564" t="s">
        <v>1706</v>
      </c>
      <c r="E1564" t="s">
        <v>427</v>
      </c>
      <c r="F1564" t="s">
        <v>724</v>
      </c>
      <c r="G1564">
        <v>8</v>
      </c>
      <c r="H1564">
        <v>298.18</v>
      </c>
      <c r="I1564">
        <v>10</v>
      </c>
      <c r="J1564">
        <v>238.54</v>
      </c>
      <c r="K1564">
        <v>2468.9299999999998</v>
      </c>
      <c r="L1564">
        <v>1931.52</v>
      </c>
      <c r="M1564">
        <v>537.41</v>
      </c>
      <c r="N1564" t="s">
        <v>133</v>
      </c>
      <c r="O1564" t="s">
        <v>24</v>
      </c>
      <c r="P1564" t="s">
        <v>25</v>
      </c>
      <c r="Q1564" s="9">
        <v>0.38333333333333336</v>
      </c>
      <c r="R1564" t="s">
        <v>27</v>
      </c>
      <c r="S1564" t="s">
        <v>4886</v>
      </c>
      <c r="T1564" t="s">
        <v>4887</v>
      </c>
      <c r="U1564">
        <v>268.32</v>
      </c>
      <c r="V1564" t="s">
        <v>5062</v>
      </c>
      <c r="W1564" t="s">
        <v>4958</v>
      </c>
      <c r="X1564" t="s">
        <v>5398</v>
      </c>
      <c r="Y1564" t="s">
        <v>5011</v>
      </c>
      <c r="Z1564" t="s">
        <v>5117</v>
      </c>
      <c r="AA1564" t="s">
        <v>4962</v>
      </c>
    </row>
    <row r="1565" spans="1:27" x14ac:dyDescent="0.25">
      <c r="A1565" t="s">
        <v>3450</v>
      </c>
      <c r="B1565" s="8">
        <v>45817</v>
      </c>
      <c r="C1565" t="s">
        <v>2372</v>
      </c>
      <c r="D1565" t="s">
        <v>371</v>
      </c>
      <c r="E1565" t="s">
        <v>72</v>
      </c>
      <c r="F1565" t="s">
        <v>1986</v>
      </c>
      <c r="G1565">
        <v>3</v>
      </c>
      <c r="H1565">
        <v>380.12</v>
      </c>
      <c r="I1565">
        <v>10</v>
      </c>
      <c r="J1565">
        <v>114.04</v>
      </c>
      <c r="K1565">
        <v>1180.27</v>
      </c>
      <c r="L1565">
        <v>929.94</v>
      </c>
      <c r="M1565">
        <v>250.33</v>
      </c>
      <c r="N1565" t="s">
        <v>4971</v>
      </c>
      <c r="O1565" t="s">
        <v>24</v>
      </c>
      <c r="P1565" t="s">
        <v>55</v>
      </c>
      <c r="Q1565" s="9">
        <v>0.68125000000000002</v>
      </c>
      <c r="R1565" t="s">
        <v>27</v>
      </c>
      <c r="S1565" t="s">
        <v>4714</v>
      </c>
      <c r="T1565" t="s">
        <v>4703</v>
      </c>
      <c r="U1565">
        <v>380.12</v>
      </c>
      <c r="V1565" t="s">
        <v>5885</v>
      </c>
      <c r="W1565" t="s">
        <v>4964</v>
      </c>
      <c r="X1565" t="s">
        <v>5030</v>
      </c>
      <c r="Y1565" t="s">
        <v>4960</v>
      </c>
      <c r="Z1565" t="s">
        <v>5031</v>
      </c>
      <c r="AA1565" t="s">
        <v>4962</v>
      </c>
    </row>
    <row r="1566" spans="1:27" x14ac:dyDescent="0.25">
      <c r="A1566" t="s">
        <v>4275</v>
      </c>
      <c r="B1566" s="8">
        <v>45817</v>
      </c>
      <c r="C1566" t="s">
        <v>1613</v>
      </c>
      <c r="D1566" t="s">
        <v>137</v>
      </c>
      <c r="E1566" t="s">
        <v>297</v>
      </c>
      <c r="F1566" t="s">
        <v>298</v>
      </c>
      <c r="G1566">
        <v>1</v>
      </c>
      <c r="H1566">
        <v>93.47</v>
      </c>
      <c r="I1566">
        <v>5</v>
      </c>
      <c r="J1566">
        <v>4.67</v>
      </c>
      <c r="K1566">
        <v>102.12</v>
      </c>
      <c r="L1566">
        <v>72.290000000000006</v>
      </c>
      <c r="M1566">
        <v>29.83</v>
      </c>
      <c r="N1566" t="s">
        <v>23</v>
      </c>
      <c r="O1566" t="s">
        <v>24</v>
      </c>
      <c r="P1566" t="s">
        <v>25</v>
      </c>
      <c r="Q1566" s="9">
        <v>0.78819444444444442</v>
      </c>
      <c r="R1566" t="s">
        <v>27</v>
      </c>
      <c r="S1566" t="s">
        <v>4917</v>
      </c>
      <c r="T1566" t="s">
        <v>4908</v>
      </c>
      <c r="U1566">
        <v>93.47</v>
      </c>
      <c r="V1566" t="s">
        <v>5660</v>
      </c>
      <c r="W1566" t="s">
        <v>4964</v>
      </c>
      <c r="X1566" t="s">
        <v>5327</v>
      </c>
      <c r="Y1566" t="s">
        <v>4966</v>
      </c>
      <c r="Z1566" t="s">
        <v>5084</v>
      </c>
      <c r="AA1566" t="s">
        <v>4962</v>
      </c>
    </row>
    <row r="1567" spans="1:27" x14ac:dyDescent="0.25">
      <c r="A1567" t="s">
        <v>915</v>
      </c>
      <c r="B1567" s="8">
        <v>45786</v>
      </c>
      <c r="C1567" t="s">
        <v>916</v>
      </c>
      <c r="D1567" t="s">
        <v>84</v>
      </c>
      <c r="E1567" t="s">
        <v>390</v>
      </c>
      <c r="F1567" t="s">
        <v>391</v>
      </c>
      <c r="G1567">
        <v>1</v>
      </c>
      <c r="H1567">
        <v>260.93</v>
      </c>
      <c r="I1567">
        <v>15</v>
      </c>
      <c r="J1567">
        <v>39.14</v>
      </c>
      <c r="K1567">
        <v>221.79</v>
      </c>
      <c r="L1567">
        <v>194.06</v>
      </c>
      <c r="M1567">
        <v>27.73</v>
      </c>
      <c r="N1567" t="s">
        <v>40</v>
      </c>
      <c r="O1567" t="s">
        <v>24</v>
      </c>
      <c r="P1567" t="s">
        <v>25</v>
      </c>
      <c r="Q1567" s="9">
        <v>0.75416666666666665</v>
      </c>
      <c r="R1567" t="s">
        <v>49</v>
      </c>
      <c r="S1567" t="s">
        <v>4823</v>
      </c>
      <c r="T1567" t="s">
        <v>4805</v>
      </c>
      <c r="U1567">
        <v>260.93</v>
      </c>
      <c r="V1567" t="s">
        <v>5539</v>
      </c>
      <c r="W1567" t="s">
        <v>4968</v>
      </c>
      <c r="X1567" t="s">
        <v>5373</v>
      </c>
      <c r="Y1567" t="s">
        <v>4966</v>
      </c>
      <c r="Z1567" t="s">
        <v>5323</v>
      </c>
      <c r="AA1567" t="s">
        <v>4962</v>
      </c>
    </row>
    <row r="1568" spans="1:27" x14ac:dyDescent="0.25">
      <c r="A1568" t="s">
        <v>2061</v>
      </c>
      <c r="B1568" s="8">
        <v>45786</v>
      </c>
      <c r="C1568" t="s">
        <v>2062</v>
      </c>
      <c r="D1568" t="s">
        <v>107</v>
      </c>
      <c r="E1568" t="s">
        <v>380</v>
      </c>
      <c r="F1568" t="s">
        <v>381</v>
      </c>
      <c r="G1568">
        <v>4</v>
      </c>
      <c r="H1568">
        <v>59.92</v>
      </c>
      <c r="I1568">
        <v>0</v>
      </c>
      <c r="J1568">
        <v>0</v>
      </c>
      <c r="K1568">
        <v>239.68</v>
      </c>
      <c r="L1568">
        <v>192.6</v>
      </c>
      <c r="M1568">
        <v>47.08</v>
      </c>
      <c r="N1568" t="s">
        <v>68</v>
      </c>
      <c r="O1568" t="s">
        <v>24</v>
      </c>
      <c r="P1568" t="s">
        <v>55</v>
      </c>
      <c r="Q1568" s="9">
        <v>0.69652777777777775</v>
      </c>
      <c r="R1568" t="s">
        <v>49</v>
      </c>
      <c r="S1568" t="s">
        <v>4683</v>
      </c>
      <c r="T1568" t="s">
        <v>4672</v>
      </c>
      <c r="U1568">
        <v>59.92</v>
      </c>
      <c r="V1568" t="s">
        <v>5272</v>
      </c>
      <c r="W1568" t="s">
        <v>4968</v>
      </c>
      <c r="X1568" t="s">
        <v>5075</v>
      </c>
      <c r="Y1568" t="s">
        <v>4960</v>
      </c>
      <c r="Z1568" t="s">
        <v>5076</v>
      </c>
      <c r="AA1568" t="s">
        <v>4962</v>
      </c>
    </row>
    <row r="1569" spans="1:27" x14ac:dyDescent="0.25">
      <c r="A1569" t="s">
        <v>3779</v>
      </c>
      <c r="B1569" s="8">
        <v>45786</v>
      </c>
      <c r="C1569" t="s">
        <v>1895</v>
      </c>
      <c r="D1569" t="s">
        <v>308</v>
      </c>
      <c r="E1569" t="s">
        <v>1190</v>
      </c>
      <c r="F1569" t="s">
        <v>3780</v>
      </c>
      <c r="G1569">
        <v>5</v>
      </c>
      <c r="H1569">
        <v>455.79</v>
      </c>
      <c r="I1569">
        <v>0</v>
      </c>
      <c r="J1569">
        <v>0</v>
      </c>
      <c r="K1569">
        <v>2278.9499999999998</v>
      </c>
      <c r="L1569">
        <v>1414.4</v>
      </c>
      <c r="M1569">
        <v>864.55</v>
      </c>
      <c r="N1569" t="s">
        <v>40</v>
      </c>
      <c r="O1569" t="s">
        <v>24</v>
      </c>
      <c r="P1569" t="s">
        <v>25</v>
      </c>
      <c r="Q1569" s="9">
        <v>0.56111111111111112</v>
      </c>
      <c r="R1569" t="s">
        <v>49</v>
      </c>
      <c r="S1569" t="s">
        <v>4660</v>
      </c>
      <c r="T1569" t="s">
        <v>4636</v>
      </c>
      <c r="U1569">
        <v>455.79</v>
      </c>
      <c r="V1569" t="s">
        <v>4967</v>
      </c>
      <c r="W1569" t="s">
        <v>4968</v>
      </c>
      <c r="X1569" t="s">
        <v>5273</v>
      </c>
      <c r="Y1569" t="s">
        <v>4966</v>
      </c>
      <c r="Z1569" t="s">
        <v>5274</v>
      </c>
      <c r="AA1569" t="s">
        <v>5163</v>
      </c>
    </row>
    <row r="1570" spans="1:27" x14ac:dyDescent="0.25">
      <c r="A1570" t="s">
        <v>4156</v>
      </c>
      <c r="B1570" s="8">
        <v>45786</v>
      </c>
      <c r="C1570" t="s">
        <v>413</v>
      </c>
      <c r="D1570" t="s">
        <v>84</v>
      </c>
      <c r="E1570" t="s">
        <v>415</v>
      </c>
      <c r="F1570" t="s">
        <v>3475</v>
      </c>
      <c r="G1570">
        <v>8</v>
      </c>
      <c r="H1570">
        <v>270.83</v>
      </c>
      <c r="I1570">
        <v>0</v>
      </c>
      <c r="J1570">
        <v>0</v>
      </c>
      <c r="K1570">
        <v>2166.64</v>
      </c>
      <c r="L1570">
        <v>1552.48</v>
      </c>
      <c r="M1570">
        <v>614.16</v>
      </c>
      <c r="N1570" t="s">
        <v>4971</v>
      </c>
      <c r="O1570" t="s">
        <v>24</v>
      </c>
      <c r="P1570" t="s">
        <v>25</v>
      </c>
      <c r="Q1570" s="9">
        <v>0.47430555555555554</v>
      </c>
      <c r="R1570" t="s">
        <v>49</v>
      </c>
      <c r="S1570" t="s">
        <v>4823</v>
      </c>
      <c r="T1570" t="s">
        <v>4805</v>
      </c>
      <c r="U1570">
        <v>260.93</v>
      </c>
      <c r="V1570" t="s">
        <v>5812</v>
      </c>
      <c r="W1570" t="s">
        <v>4958</v>
      </c>
      <c r="X1570" t="s">
        <v>5877</v>
      </c>
      <c r="Y1570" t="s">
        <v>5011</v>
      </c>
      <c r="Z1570" t="s">
        <v>5175</v>
      </c>
      <c r="AA1570" t="s">
        <v>4962</v>
      </c>
    </row>
    <row r="1571" spans="1:27" x14ac:dyDescent="0.25">
      <c r="A1571" t="s">
        <v>1296</v>
      </c>
      <c r="B1571" s="8">
        <v>45756</v>
      </c>
      <c r="C1571" t="s">
        <v>1297</v>
      </c>
      <c r="D1571" t="s">
        <v>384</v>
      </c>
      <c r="E1571" t="s">
        <v>125</v>
      </c>
      <c r="F1571" t="s">
        <v>648</v>
      </c>
      <c r="G1571">
        <v>1</v>
      </c>
      <c r="H1571">
        <v>389.61</v>
      </c>
      <c r="I1571">
        <v>5</v>
      </c>
      <c r="J1571">
        <v>19.48</v>
      </c>
      <c r="K1571">
        <v>370.13</v>
      </c>
      <c r="L1571">
        <v>336.07</v>
      </c>
      <c r="M1571">
        <v>34.06</v>
      </c>
      <c r="N1571" t="s">
        <v>47</v>
      </c>
      <c r="O1571" t="s">
        <v>345</v>
      </c>
      <c r="P1571" t="s">
        <v>25</v>
      </c>
      <c r="Q1571" s="9">
        <v>0.52013888888888893</v>
      </c>
      <c r="R1571" t="s">
        <v>49</v>
      </c>
      <c r="S1571" t="s">
        <v>4835</v>
      </c>
      <c r="T1571" t="s">
        <v>4828</v>
      </c>
      <c r="U1571">
        <v>389.61</v>
      </c>
      <c r="V1571" t="s">
        <v>5095</v>
      </c>
      <c r="W1571" t="s">
        <v>4964</v>
      </c>
      <c r="X1571" t="s">
        <v>5856</v>
      </c>
      <c r="Y1571" t="s">
        <v>4966</v>
      </c>
      <c r="Z1571" t="s">
        <v>5173</v>
      </c>
      <c r="AA1571" t="s">
        <v>4962</v>
      </c>
    </row>
    <row r="1572" spans="1:27" x14ac:dyDescent="0.25">
      <c r="A1572" t="s">
        <v>2929</v>
      </c>
      <c r="B1572" s="8">
        <v>45756</v>
      </c>
      <c r="C1572" t="s">
        <v>354</v>
      </c>
      <c r="D1572" t="s">
        <v>147</v>
      </c>
      <c r="E1572" t="s">
        <v>523</v>
      </c>
      <c r="F1572" t="s">
        <v>524</v>
      </c>
      <c r="G1572">
        <v>5</v>
      </c>
      <c r="H1572">
        <v>364.28</v>
      </c>
      <c r="I1572">
        <v>15</v>
      </c>
      <c r="J1572">
        <v>273.20999999999998</v>
      </c>
      <c r="K1572">
        <v>1548.19</v>
      </c>
      <c r="L1572">
        <v>1306.0999999999999</v>
      </c>
      <c r="M1572">
        <v>242.09</v>
      </c>
      <c r="N1572" t="s">
        <v>133</v>
      </c>
      <c r="O1572" t="s">
        <v>24</v>
      </c>
      <c r="P1572" t="s">
        <v>33</v>
      </c>
      <c r="Q1572" s="9">
        <v>0.58888888888888891</v>
      </c>
      <c r="R1572" t="s">
        <v>49</v>
      </c>
      <c r="S1572" t="s">
        <v>4717</v>
      </c>
      <c r="T1572" t="s">
        <v>4703</v>
      </c>
      <c r="U1572">
        <v>332.73</v>
      </c>
      <c r="V1572" t="s">
        <v>5675</v>
      </c>
      <c r="W1572" t="s">
        <v>4958</v>
      </c>
      <c r="X1572" t="s">
        <v>5238</v>
      </c>
      <c r="Y1572" t="s">
        <v>4960</v>
      </c>
      <c r="Z1572" t="s">
        <v>5239</v>
      </c>
      <c r="AA1572" t="s">
        <v>5060</v>
      </c>
    </row>
    <row r="1573" spans="1:27" x14ac:dyDescent="0.25">
      <c r="A1573" t="s">
        <v>4172</v>
      </c>
      <c r="B1573" s="8">
        <v>45756</v>
      </c>
      <c r="C1573" t="s">
        <v>527</v>
      </c>
      <c r="D1573" t="s">
        <v>454</v>
      </c>
      <c r="E1573" t="s">
        <v>1744</v>
      </c>
      <c r="F1573" t="s">
        <v>1745</v>
      </c>
      <c r="G1573">
        <v>5</v>
      </c>
      <c r="H1573">
        <v>365.92</v>
      </c>
      <c r="I1573">
        <v>5</v>
      </c>
      <c r="J1573">
        <v>91.48</v>
      </c>
      <c r="K1573">
        <v>1738.12</v>
      </c>
      <c r="L1573">
        <v>1551.9</v>
      </c>
      <c r="M1573">
        <v>186.22</v>
      </c>
      <c r="N1573" t="s">
        <v>47</v>
      </c>
      <c r="O1573" t="s">
        <v>24</v>
      </c>
      <c r="P1573" t="s">
        <v>25</v>
      </c>
      <c r="Q1573" s="9">
        <v>0.44930555555555557</v>
      </c>
      <c r="R1573" t="s">
        <v>49</v>
      </c>
      <c r="S1573" t="s">
        <v>4853</v>
      </c>
      <c r="T1573" t="s">
        <v>4847</v>
      </c>
      <c r="U1573">
        <v>365.92</v>
      </c>
      <c r="V1573" t="s">
        <v>5656</v>
      </c>
      <c r="W1573" t="s">
        <v>4968</v>
      </c>
      <c r="X1573" t="s">
        <v>5471</v>
      </c>
      <c r="Y1573" t="s">
        <v>5018</v>
      </c>
      <c r="Z1573" t="s">
        <v>5472</v>
      </c>
      <c r="AA1573" t="s">
        <v>4992</v>
      </c>
    </row>
    <row r="1574" spans="1:27" x14ac:dyDescent="0.25">
      <c r="A1574" t="s">
        <v>4477</v>
      </c>
      <c r="B1574" s="8">
        <v>45756</v>
      </c>
      <c r="C1574" t="s">
        <v>993</v>
      </c>
      <c r="D1574" t="s">
        <v>197</v>
      </c>
      <c r="E1574" t="s">
        <v>653</v>
      </c>
      <c r="F1574" t="s">
        <v>1220</v>
      </c>
      <c r="G1574">
        <v>5</v>
      </c>
      <c r="H1574">
        <v>132.24</v>
      </c>
      <c r="I1574">
        <v>5</v>
      </c>
      <c r="J1574">
        <v>33.06</v>
      </c>
      <c r="K1574">
        <v>628.14</v>
      </c>
      <c r="L1574">
        <v>544.6</v>
      </c>
      <c r="M1574">
        <v>83.54</v>
      </c>
      <c r="N1574" t="s">
        <v>40</v>
      </c>
      <c r="O1574" t="s">
        <v>24</v>
      </c>
      <c r="P1574" t="s">
        <v>25</v>
      </c>
      <c r="Q1574" s="9">
        <v>0.90208333333333335</v>
      </c>
      <c r="R1574" t="s">
        <v>49</v>
      </c>
      <c r="S1574" t="s">
        <v>4902</v>
      </c>
      <c r="T1574" t="s">
        <v>4887</v>
      </c>
      <c r="U1574">
        <v>121.9</v>
      </c>
      <c r="V1574" t="s">
        <v>5281</v>
      </c>
      <c r="W1574" t="s">
        <v>4958</v>
      </c>
      <c r="X1574" t="s">
        <v>5450</v>
      </c>
      <c r="Y1574" t="s">
        <v>5007</v>
      </c>
      <c r="Z1574" t="s">
        <v>5451</v>
      </c>
      <c r="AA1574" t="s">
        <v>4992</v>
      </c>
    </row>
    <row r="1575" spans="1:27" x14ac:dyDescent="0.25">
      <c r="A1575" t="s">
        <v>909</v>
      </c>
      <c r="B1575" s="8">
        <v>45725</v>
      </c>
      <c r="C1575" t="s">
        <v>910</v>
      </c>
      <c r="D1575" t="s">
        <v>549</v>
      </c>
      <c r="E1575" t="s">
        <v>700</v>
      </c>
      <c r="F1575" t="s">
        <v>239</v>
      </c>
      <c r="G1575">
        <v>3</v>
      </c>
      <c r="H1575">
        <v>225.35</v>
      </c>
      <c r="I1575">
        <v>5</v>
      </c>
      <c r="J1575">
        <v>33.799999999999997</v>
      </c>
      <c r="K1575">
        <v>642.25</v>
      </c>
      <c r="L1575">
        <v>546.51</v>
      </c>
      <c r="M1575">
        <v>95.74</v>
      </c>
      <c r="N1575" t="s">
        <v>4971</v>
      </c>
      <c r="O1575" t="s">
        <v>24</v>
      </c>
      <c r="P1575" t="s">
        <v>55</v>
      </c>
      <c r="Q1575" s="9">
        <v>0.72777777777777775</v>
      </c>
      <c r="R1575" t="s">
        <v>49</v>
      </c>
      <c r="S1575" t="s">
        <v>4832</v>
      </c>
      <c r="T1575" t="s">
        <v>4828</v>
      </c>
      <c r="U1575">
        <v>221.61</v>
      </c>
      <c r="V1575" t="s">
        <v>5056</v>
      </c>
      <c r="W1575" t="s">
        <v>4958</v>
      </c>
      <c r="X1575" t="s">
        <v>5015</v>
      </c>
      <c r="Y1575" t="s">
        <v>4966</v>
      </c>
      <c r="Z1575" t="s">
        <v>5231</v>
      </c>
      <c r="AA1575" t="s">
        <v>5060</v>
      </c>
    </row>
    <row r="1576" spans="1:27" x14ac:dyDescent="0.25">
      <c r="A1576" t="s">
        <v>1495</v>
      </c>
      <c r="B1576" s="8">
        <v>45725</v>
      </c>
      <c r="C1576" t="s">
        <v>1496</v>
      </c>
      <c r="D1576" t="s">
        <v>509</v>
      </c>
      <c r="E1576" t="s">
        <v>1398</v>
      </c>
      <c r="F1576" t="s">
        <v>1497</v>
      </c>
      <c r="G1576">
        <v>5</v>
      </c>
      <c r="H1576">
        <v>309.2</v>
      </c>
      <c r="I1576">
        <v>0</v>
      </c>
      <c r="J1576">
        <v>0</v>
      </c>
      <c r="K1576">
        <v>1546</v>
      </c>
      <c r="L1576">
        <v>1268.5</v>
      </c>
      <c r="M1576">
        <v>277.5</v>
      </c>
      <c r="N1576" t="s">
        <v>40</v>
      </c>
      <c r="O1576" t="s">
        <v>24</v>
      </c>
      <c r="P1576" t="s">
        <v>33</v>
      </c>
      <c r="Q1576" s="9">
        <v>0.5180555555555556</v>
      </c>
      <c r="R1576" t="s">
        <v>49</v>
      </c>
      <c r="S1576" t="s">
        <v>4875</v>
      </c>
      <c r="T1576" t="s">
        <v>4864</v>
      </c>
      <c r="U1576">
        <v>291.93</v>
      </c>
      <c r="V1576" t="s">
        <v>5123</v>
      </c>
      <c r="W1576" t="s">
        <v>4958</v>
      </c>
      <c r="X1576" t="s">
        <v>5735</v>
      </c>
      <c r="Y1576" t="s">
        <v>4960</v>
      </c>
      <c r="Z1576" t="s">
        <v>5256</v>
      </c>
      <c r="AA1576" t="s">
        <v>5060</v>
      </c>
    </row>
    <row r="1577" spans="1:27" x14ac:dyDescent="0.25">
      <c r="A1577" t="s">
        <v>2189</v>
      </c>
      <c r="B1577" s="8">
        <v>45725</v>
      </c>
      <c r="C1577" t="s">
        <v>1409</v>
      </c>
      <c r="D1577" t="s">
        <v>269</v>
      </c>
      <c r="E1577" t="s">
        <v>600</v>
      </c>
      <c r="F1577" t="s">
        <v>328</v>
      </c>
      <c r="G1577">
        <v>6</v>
      </c>
      <c r="H1577">
        <v>169.75</v>
      </c>
      <c r="I1577">
        <v>0</v>
      </c>
      <c r="J1577">
        <v>0</v>
      </c>
      <c r="K1577">
        <v>1018.5</v>
      </c>
      <c r="L1577">
        <v>825.84</v>
      </c>
      <c r="M1577">
        <v>192.66</v>
      </c>
      <c r="N1577" t="s">
        <v>68</v>
      </c>
      <c r="O1577" t="s">
        <v>24</v>
      </c>
      <c r="P1577" t="s">
        <v>25</v>
      </c>
      <c r="Q1577" s="9">
        <v>0.49375000000000002</v>
      </c>
      <c r="R1577" t="s">
        <v>49</v>
      </c>
      <c r="S1577" t="s">
        <v>4835</v>
      </c>
      <c r="T1577" t="s">
        <v>4887</v>
      </c>
      <c r="U1577">
        <v>155.55000000000001</v>
      </c>
      <c r="V1577" t="s">
        <v>5492</v>
      </c>
      <c r="W1577" t="s">
        <v>4958</v>
      </c>
      <c r="X1577" t="s">
        <v>5215</v>
      </c>
      <c r="Y1577" t="s">
        <v>4960</v>
      </c>
      <c r="Z1577" t="s">
        <v>5536</v>
      </c>
      <c r="AA1577" t="s">
        <v>4962</v>
      </c>
    </row>
    <row r="1578" spans="1:27" x14ac:dyDescent="0.25">
      <c r="A1578" t="s">
        <v>3631</v>
      </c>
      <c r="B1578" s="8">
        <v>45725</v>
      </c>
      <c r="C1578" t="s">
        <v>2128</v>
      </c>
      <c r="D1578" t="s">
        <v>499</v>
      </c>
      <c r="E1578" t="s">
        <v>887</v>
      </c>
      <c r="F1578" t="s">
        <v>2847</v>
      </c>
      <c r="G1578">
        <v>5</v>
      </c>
      <c r="H1578">
        <v>433.04</v>
      </c>
      <c r="I1578">
        <v>0</v>
      </c>
      <c r="J1578">
        <v>0</v>
      </c>
      <c r="K1578">
        <v>2165.1999999999998</v>
      </c>
      <c r="L1578">
        <v>1737.35</v>
      </c>
      <c r="M1578">
        <v>427.85</v>
      </c>
      <c r="N1578" t="s">
        <v>47</v>
      </c>
      <c r="O1578" t="s">
        <v>345</v>
      </c>
      <c r="P1578" t="s">
        <v>33</v>
      </c>
      <c r="Q1578" s="9">
        <v>0.61875000000000002</v>
      </c>
      <c r="R1578" t="s">
        <v>49</v>
      </c>
      <c r="S1578" t="s">
        <v>4816</v>
      </c>
      <c r="T1578" t="s">
        <v>4847</v>
      </c>
      <c r="U1578">
        <v>401.06</v>
      </c>
      <c r="V1578" t="s">
        <v>5665</v>
      </c>
      <c r="W1578" t="s">
        <v>4958</v>
      </c>
      <c r="X1578" t="s">
        <v>5852</v>
      </c>
      <c r="Y1578" t="s">
        <v>4977</v>
      </c>
      <c r="Z1578" t="s">
        <v>5844</v>
      </c>
      <c r="AA1578" t="s">
        <v>4992</v>
      </c>
    </row>
    <row r="1579" spans="1:27" x14ac:dyDescent="0.25">
      <c r="A1579" t="s">
        <v>4171</v>
      </c>
      <c r="B1579" s="8">
        <v>45725</v>
      </c>
      <c r="C1579" t="s">
        <v>307</v>
      </c>
      <c r="D1579" t="s">
        <v>147</v>
      </c>
      <c r="E1579" t="s">
        <v>327</v>
      </c>
      <c r="F1579" t="s">
        <v>892</v>
      </c>
      <c r="G1579">
        <v>4</v>
      </c>
      <c r="H1579">
        <v>334.24</v>
      </c>
      <c r="I1579">
        <v>20</v>
      </c>
      <c r="J1579">
        <v>267.39</v>
      </c>
      <c r="K1579">
        <v>1069.57</v>
      </c>
      <c r="L1579">
        <v>1044.8800000000001</v>
      </c>
      <c r="M1579">
        <v>24.69</v>
      </c>
      <c r="N1579" t="s">
        <v>68</v>
      </c>
      <c r="O1579" t="s">
        <v>24</v>
      </c>
      <c r="P1579" t="s">
        <v>25</v>
      </c>
      <c r="Q1579" s="9">
        <v>0.75902777777777775</v>
      </c>
      <c r="R1579" t="s">
        <v>49</v>
      </c>
      <c r="S1579" t="s">
        <v>4717</v>
      </c>
      <c r="T1579" t="s">
        <v>4703</v>
      </c>
      <c r="U1579">
        <v>332.73</v>
      </c>
      <c r="V1579" t="s">
        <v>5035</v>
      </c>
      <c r="W1579" t="s">
        <v>4958</v>
      </c>
      <c r="X1579" t="s">
        <v>5669</v>
      </c>
      <c r="Y1579" t="s">
        <v>4970</v>
      </c>
      <c r="Z1579" t="s">
        <v>5216</v>
      </c>
      <c r="AA1579" t="s">
        <v>4962</v>
      </c>
    </row>
    <row r="1580" spans="1:27" x14ac:dyDescent="0.25">
      <c r="A1580" t="s">
        <v>3986</v>
      </c>
      <c r="B1580" s="8">
        <v>45725</v>
      </c>
      <c r="C1580" t="s">
        <v>1486</v>
      </c>
      <c r="D1580" t="s">
        <v>242</v>
      </c>
      <c r="E1580" t="s">
        <v>400</v>
      </c>
      <c r="F1580" t="s">
        <v>1373</v>
      </c>
      <c r="G1580">
        <v>2</v>
      </c>
      <c r="H1580">
        <v>80.5</v>
      </c>
      <c r="I1580">
        <v>0</v>
      </c>
      <c r="J1580">
        <v>0</v>
      </c>
      <c r="K1580">
        <v>161</v>
      </c>
      <c r="L1580">
        <v>124.5</v>
      </c>
      <c r="M1580">
        <v>36.5</v>
      </c>
      <c r="N1580" t="s">
        <v>4971</v>
      </c>
      <c r="O1580" t="s">
        <v>24</v>
      </c>
      <c r="P1580" t="s">
        <v>25</v>
      </c>
      <c r="Q1580" s="9">
        <v>0.89652777777777781</v>
      </c>
      <c r="R1580" t="s">
        <v>49</v>
      </c>
      <c r="S1580" t="s">
        <v>4921</v>
      </c>
      <c r="T1580" t="s">
        <v>4908</v>
      </c>
      <c r="U1580">
        <v>80.5</v>
      </c>
      <c r="V1580" t="s">
        <v>5659</v>
      </c>
      <c r="W1580" t="s">
        <v>4968</v>
      </c>
      <c r="X1580" t="s">
        <v>5461</v>
      </c>
      <c r="Y1580" t="s">
        <v>4966</v>
      </c>
      <c r="Z1580" t="s">
        <v>5003</v>
      </c>
      <c r="AA1580" t="s">
        <v>4962</v>
      </c>
    </row>
    <row r="1581" spans="1:27" x14ac:dyDescent="0.25">
      <c r="A1581" t="s">
        <v>2066</v>
      </c>
      <c r="B1581" s="8">
        <v>45697</v>
      </c>
      <c r="C1581" t="s">
        <v>230</v>
      </c>
      <c r="D1581" t="s">
        <v>581</v>
      </c>
      <c r="E1581" t="s">
        <v>1368</v>
      </c>
      <c r="F1581" t="s">
        <v>2067</v>
      </c>
      <c r="G1581">
        <v>2</v>
      </c>
      <c r="H1581">
        <v>139.21</v>
      </c>
      <c r="I1581">
        <v>0</v>
      </c>
      <c r="J1581">
        <v>0</v>
      </c>
      <c r="K1581">
        <v>278.42</v>
      </c>
      <c r="L1581">
        <v>213.98</v>
      </c>
      <c r="M1581">
        <v>64.44</v>
      </c>
      <c r="N1581" t="s">
        <v>23</v>
      </c>
      <c r="O1581" t="s">
        <v>24</v>
      </c>
      <c r="P1581" t="s">
        <v>55</v>
      </c>
      <c r="Q1581" s="9">
        <v>0.56874999999999998</v>
      </c>
      <c r="R1581" t="s">
        <v>49</v>
      </c>
      <c r="S1581" t="s">
        <v>4710</v>
      </c>
      <c r="T1581" t="s">
        <v>4703</v>
      </c>
      <c r="U1581">
        <v>139.21</v>
      </c>
      <c r="V1581" t="s">
        <v>5976</v>
      </c>
      <c r="W1581" t="s">
        <v>4964</v>
      </c>
      <c r="X1581" t="s">
        <v>5903</v>
      </c>
      <c r="Y1581" t="s">
        <v>5007</v>
      </c>
      <c r="Z1581" t="s">
        <v>5591</v>
      </c>
      <c r="AA1581" t="s">
        <v>4992</v>
      </c>
    </row>
    <row r="1582" spans="1:27" x14ac:dyDescent="0.25">
      <c r="A1582" t="s">
        <v>2197</v>
      </c>
      <c r="B1582" s="8">
        <v>45697</v>
      </c>
      <c r="C1582" t="s">
        <v>185</v>
      </c>
      <c r="D1582" t="s">
        <v>1150</v>
      </c>
      <c r="E1582" t="s">
        <v>1309</v>
      </c>
      <c r="F1582" t="s">
        <v>766</v>
      </c>
      <c r="G1582">
        <v>4</v>
      </c>
      <c r="H1582">
        <v>504.35</v>
      </c>
      <c r="I1582">
        <v>5</v>
      </c>
      <c r="J1582">
        <v>100.87</v>
      </c>
      <c r="K1582">
        <v>1916.53</v>
      </c>
      <c r="L1582">
        <v>1347.2</v>
      </c>
      <c r="M1582">
        <v>569.33000000000004</v>
      </c>
      <c r="N1582" t="s">
        <v>133</v>
      </c>
      <c r="O1582" t="s">
        <v>24</v>
      </c>
      <c r="P1582" t="s">
        <v>25</v>
      </c>
      <c r="Q1582" s="9">
        <v>0.6333333333333333</v>
      </c>
      <c r="R1582" t="s">
        <v>49</v>
      </c>
      <c r="S1582" t="s">
        <v>4802</v>
      </c>
      <c r="T1582" t="s">
        <v>4776</v>
      </c>
      <c r="U1582">
        <v>468.94</v>
      </c>
      <c r="V1582" t="s">
        <v>5110</v>
      </c>
      <c r="W1582" t="s">
        <v>4958</v>
      </c>
      <c r="X1582" t="s">
        <v>5563</v>
      </c>
      <c r="Y1582" t="s">
        <v>4960</v>
      </c>
      <c r="Z1582" t="s">
        <v>5212</v>
      </c>
      <c r="AA1582" t="s">
        <v>4962</v>
      </c>
    </row>
    <row r="1583" spans="1:27" x14ac:dyDescent="0.25">
      <c r="A1583" t="s">
        <v>2606</v>
      </c>
      <c r="B1583" s="8">
        <v>45697</v>
      </c>
      <c r="C1583" t="s">
        <v>1116</v>
      </c>
      <c r="D1583" t="s">
        <v>493</v>
      </c>
      <c r="E1583" t="s">
        <v>142</v>
      </c>
      <c r="F1583" t="s">
        <v>455</v>
      </c>
      <c r="G1583">
        <v>6</v>
      </c>
      <c r="H1583">
        <v>252.1</v>
      </c>
      <c r="I1583">
        <v>0</v>
      </c>
      <c r="J1583">
        <v>0</v>
      </c>
      <c r="K1583">
        <v>1512.6</v>
      </c>
      <c r="L1583">
        <v>1147.2</v>
      </c>
      <c r="M1583">
        <v>365.4</v>
      </c>
      <c r="N1583" t="s">
        <v>40</v>
      </c>
      <c r="O1583" t="s">
        <v>24</v>
      </c>
      <c r="P1583" t="s">
        <v>25</v>
      </c>
      <c r="Q1583" s="9">
        <v>0.40486111111111112</v>
      </c>
      <c r="R1583" t="s">
        <v>49</v>
      </c>
      <c r="S1583" t="s">
        <v>4688</v>
      </c>
      <c r="T1583" t="s">
        <v>4672</v>
      </c>
      <c r="U1583">
        <v>232.58</v>
      </c>
      <c r="V1583" t="s">
        <v>5344</v>
      </c>
      <c r="W1583" t="s">
        <v>4958</v>
      </c>
      <c r="X1583" t="s">
        <v>5056</v>
      </c>
      <c r="Y1583" t="s">
        <v>4966</v>
      </c>
      <c r="Z1583" t="s">
        <v>5057</v>
      </c>
      <c r="AA1583" t="s">
        <v>4962</v>
      </c>
    </row>
    <row r="1584" spans="1:27" x14ac:dyDescent="0.25">
      <c r="A1584" t="s">
        <v>3312</v>
      </c>
      <c r="B1584" s="8">
        <v>45697</v>
      </c>
      <c r="C1584" t="s">
        <v>2918</v>
      </c>
      <c r="D1584" t="s">
        <v>905</v>
      </c>
      <c r="E1584" t="s">
        <v>248</v>
      </c>
      <c r="F1584" t="s">
        <v>249</v>
      </c>
      <c r="G1584">
        <v>1</v>
      </c>
      <c r="H1584">
        <v>464.41</v>
      </c>
      <c r="I1584">
        <v>20</v>
      </c>
      <c r="J1584">
        <v>92.88</v>
      </c>
      <c r="K1584">
        <v>371.53</v>
      </c>
      <c r="L1584">
        <v>397.69</v>
      </c>
      <c r="M1584">
        <v>-26.16</v>
      </c>
      <c r="N1584" t="s">
        <v>40</v>
      </c>
      <c r="O1584" t="s">
        <v>24</v>
      </c>
      <c r="P1584" t="s">
        <v>25</v>
      </c>
      <c r="Q1584" s="9">
        <v>0.57430555555555551</v>
      </c>
      <c r="R1584" t="s">
        <v>49</v>
      </c>
      <c r="S1584" t="s">
        <v>4686</v>
      </c>
      <c r="T1584" t="s">
        <v>4672</v>
      </c>
      <c r="U1584">
        <v>464.41</v>
      </c>
      <c r="V1584" t="s">
        <v>5778</v>
      </c>
      <c r="W1584" t="s">
        <v>4964</v>
      </c>
      <c r="X1584" t="s">
        <v>5316</v>
      </c>
      <c r="Y1584" t="s">
        <v>5011</v>
      </c>
      <c r="Z1584" t="s">
        <v>5317</v>
      </c>
      <c r="AA1584" t="s">
        <v>4962</v>
      </c>
    </row>
    <row r="1585" spans="1:27" x14ac:dyDescent="0.25">
      <c r="A1585" t="s">
        <v>3700</v>
      </c>
      <c r="B1585" s="8">
        <v>45697</v>
      </c>
      <c r="C1585" t="s">
        <v>1016</v>
      </c>
      <c r="D1585" t="s">
        <v>449</v>
      </c>
      <c r="E1585" t="s">
        <v>1372</v>
      </c>
      <c r="F1585" t="s">
        <v>2629</v>
      </c>
      <c r="G1585">
        <v>6</v>
      </c>
      <c r="H1585">
        <v>438.58</v>
      </c>
      <c r="I1585">
        <v>0</v>
      </c>
      <c r="J1585">
        <v>0</v>
      </c>
      <c r="K1585">
        <v>2631.48</v>
      </c>
      <c r="L1585">
        <v>1921.14</v>
      </c>
      <c r="M1585">
        <v>710.34</v>
      </c>
      <c r="N1585" t="s">
        <v>23</v>
      </c>
      <c r="O1585" t="s">
        <v>24</v>
      </c>
      <c r="P1585" t="s">
        <v>33</v>
      </c>
      <c r="Q1585" s="9">
        <v>0.70833333333333337</v>
      </c>
      <c r="R1585" t="s">
        <v>49</v>
      </c>
      <c r="S1585" t="s">
        <v>4817</v>
      </c>
      <c r="T1585" t="s">
        <v>4805</v>
      </c>
      <c r="U1585">
        <v>395.66</v>
      </c>
      <c r="V1585" t="s">
        <v>5653</v>
      </c>
      <c r="W1585" t="s">
        <v>4958</v>
      </c>
      <c r="X1585" t="s">
        <v>5355</v>
      </c>
      <c r="Y1585" t="s">
        <v>4960</v>
      </c>
      <c r="Z1585" t="s">
        <v>5356</v>
      </c>
      <c r="AA1585" t="s">
        <v>4962</v>
      </c>
    </row>
    <row r="1586" spans="1:27" x14ac:dyDescent="0.25">
      <c r="A1586" t="s">
        <v>4145</v>
      </c>
      <c r="B1586" s="8">
        <v>45697</v>
      </c>
      <c r="C1586" t="s">
        <v>152</v>
      </c>
      <c r="D1586" t="s">
        <v>101</v>
      </c>
      <c r="E1586" t="s">
        <v>968</v>
      </c>
      <c r="F1586" t="s">
        <v>1738</v>
      </c>
      <c r="G1586">
        <v>5</v>
      </c>
      <c r="H1586">
        <v>491.45</v>
      </c>
      <c r="I1586">
        <v>0</v>
      </c>
      <c r="J1586">
        <v>0</v>
      </c>
      <c r="K1586">
        <v>2457.25</v>
      </c>
      <c r="L1586">
        <v>1758.15</v>
      </c>
      <c r="M1586">
        <v>699.1</v>
      </c>
      <c r="N1586" t="s">
        <v>40</v>
      </c>
      <c r="O1586" t="s">
        <v>24</v>
      </c>
      <c r="P1586" t="s">
        <v>25</v>
      </c>
      <c r="Q1586" s="9">
        <v>0.48680555555555555</v>
      </c>
      <c r="R1586" t="s">
        <v>49</v>
      </c>
      <c r="S1586" t="s">
        <v>4676</v>
      </c>
      <c r="T1586" t="s">
        <v>4672</v>
      </c>
      <c r="U1586">
        <v>434.65</v>
      </c>
      <c r="V1586" t="s">
        <v>5127</v>
      </c>
      <c r="W1586" t="s">
        <v>4958</v>
      </c>
      <c r="X1586" t="s">
        <v>5825</v>
      </c>
      <c r="Y1586" t="s">
        <v>5018</v>
      </c>
      <c r="Z1586" t="s">
        <v>5411</v>
      </c>
      <c r="AA1586" t="s">
        <v>4992</v>
      </c>
    </row>
    <row r="1587" spans="1:27" x14ac:dyDescent="0.25">
      <c r="A1587" t="s">
        <v>4411</v>
      </c>
      <c r="B1587" s="8">
        <v>45697</v>
      </c>
      <c r="C1587" t="s">
        <v>2285</v>
      </c>
      <c r="D1587" t="s">
        <v>231</v>
      </c>
      <c r="E1587" t="s">
        <v>1413</v>
      </c>
      <c r="F1587" t="s">
        <v>2803</v>
      </c>
      <c r="G1587">
        <v>4</v>
      </c>
      <c r="H1587">
        <v>418.79</v>
      </c>
      <c r="I1587">
        <v>0</v>
      </c>
      <c r="J1587">
        <v>0</v>
      </c>
      <c r="K1587">
        <v>1675.16</v>
      </c>
      <c r="L1587">
        <v>1235.76</v>
      </c>
      <c r="M1587">
        <v>439.4</v>
      </c>
      <c r="N1587" t="s">
        <v>4971</v>
      </c>
      <c r="O1587" t="s">
        <v>24</v>
      </c>
      <c r="P1587" t="s">
        <v>25</v>
      </c>
      <c r="Q1587" s="9">
        <v>0.78333333333333333</v>
      </c>
      <c r="R1587" t="s">
        <v>49</v>
      </c>
      <c r="S1587" t="s">
        <v>4756</v>
      </c>
      <c r="T1587" t="s">
        <v>4752</v>
      </c>
      <c r="U1587">
        <v>418.79</v>
      </c>
      <c r="V1587" t="s">
        <v>5427</v>
      </c>
      <c r="W1587" t="s">
        <v>4964</v>
      </c>
      <c r="X1587" t="s">
        <v>5309</v>
      </c>
      <c r="Y1587" t="s">
        <v>5018</v>
      </c>
      <c r="Z1587" t="s">
        <v>5310</v>
      </c>
      <c r="AA1587" t="s">
        <v>4962</v>
      </c>
    </row>
    <row r="1588" spans="1:27" x14ac:dyDescent="0.25">
      <c r="A1588" t="s">
        <v>2505</v>
      </c>
      <c r="B1588" s="8">
        <v>45666</v>
      </c>
      <c r="C1588" t="s">
        <v>2506</v>
      </c>
      <c r="D1588" t="s">
        <v>745</v>
      </c>
      <c r="E1588" t="s">
        <v>808</v>
      </c>
      <c r="F1588" t="s">
        <v>322</v>
      </c>
      <c r="G1588">
        <v>6</v>
      </c>
      <c r="H1588">
        <v>188.72</v>
      </c>
      <c r="I1588">
        <v>10</v>
      </c>
      <c r="J1588">
        <v>113.23</v>
      </c>
      <c r="K1588">
        <v>1019.09</v>
      </c>
      <c r="L1588">
        <v>613.38</v>
      </c>
      <c r="M1588">
        <v>405.71</v>
      </c>
      <c r="N1588" t="s">
        <v>40</v>
      </c>
      <c r="O1588" t="s">
        <v>24</v>
      </c>
      <c r="P1588" t="s">
        <v>55</v>
      </c>
      <c r="Q1588" s="9">
        <v>0.5756944444444444</v>
      </c>
      <c r="R1588" t="s">
        <v>49</v>
      </c>
      <c r="S1588" t="s">
        <v>4666</v>
      </c>
      <c r="T1588" t="s">
        <v>4636</v>
      </c>
      <c r="U1588">
        <v>168.36</v>
      </c>
      <c r="V1588" t="s">
        <v>5550</v>
      </c>
      <c r="W1588" t="s">
        <v>4958</v>
      </c>
      <c r="X1588" t="s">
        <v>5910</v>
      </c>
      <c r="Y1588" t="s">
        <v>4966</v>
      </c>
      <c r="Z1588" t="s">
        <v>5703</v>
      </c>
      <c r="AA1588" t="s">
        <v>4962</v>
      </c>
    </row>
    <row r="1589" spans="1:27" x14ac:dyDescent="0.25">
      <c r="A1589" t="s">
        <v>3026</v>
      </c>
      <c r="B1589" s="8">
        <v>45666</v>
      </c>
      <c r="C1589" t="s">
        <v>3027</v>
      </c>
      <c r="D1589" t="s">
        <v>1650</v>
      </c>
      <c r="E1589" t="s">
        <v>192</v>
      </c>
      <c r="F1589" t="s">
        <v>2538</v>
      </c>
      <c r="G1589">
        <v>4</v>
      </c>
      <c r="H1589">
        <v>232.2</v>
      </c>
      <c r="I1589">
        <v>10</v>
      </c>
      <c r="J1589">
        <v>92.88</v>
      </c>
      <c r="K1589">
        <v>835.92</v>
      </c>
      <c r="L1589">
        <v>643.91999999999996</v>
      </c>
      <c r="M1589">
        <v>192</v>
      </c>
      <c r="N1589" t="s">
        <v>23</v>
      </c>
      <c r="O1589" t="s">
        <v>24</v>
      </c>
      <c r="P1589" t="s">
        <v>25</v>
      </c>
      <c r="Q1589" s="9">
        <v>0.46944444444444444</v>
      </c>
      <c r="R1589" t="s">
        <v>49</v>
      </c>
      <c r="S1589" t="s">
        <v>4800</v>
      </c>
      <c r="T1589" t="s">
        <v>4776</v>
      </c>
      <c r="U1589">
        <v>232.2</v>
      </c>
      <c r="V1589" t="s">
        <v>5841</v>
      </c>
      <c r="W1589" t="s">
        <v>4964</v>
      </c>
      <c r="X1589" t="s">
        <v>5428</v>
      </c>
      <c r="Y1589" t="s">
        <v>5011</v>
      </c>
      <c r="Z1589" t="s">
        <v>5284</v>
      </c>
      <c r="AA1589" t="s">
        <v>4962</v>
      </c>
    </row>
    <row r="1590" spans="1:27" x14ac:dyDescent="0.25">
      <c r="A1590" t="s">
        <v>3243</v>
      </c>
      <c r="B1590" s="8">
        <v>45666</v>
      </c>
      <c r="C1590" t="s">
        <v>3244</v>
      </c>
      <c r="D1590" t="s">
        <v>895</v>
      </c>
      <c r="E1590" t="s">
        <v>153</v>
      </c>
      <c r="F1590" t="s">
        <v>182</v>
      </c>
      <c r="G1590">
        <v>4</v>
      </c>
      <c r="H1590">
        <v>438.7</v>
      </c>
      <c r="I1590">
        <v>15</v>
      </c>
      <c r="J1590">
        <v>263.22000000000003</v>
      </c>
      <c r="K1590">
        <v>1491.58</v>
      </c>
      <c r="L1590">
        <v>1480.72</v>
      </c>
      <c r="M1590">
        <v>10.86</v>
      </c>
      <c r="N1590" t="s">
        <v>40</v>
      </c>
      <c r="O1590" t="s">
        <v>24</v>
      </c>
      <c r="P1590" t="s">
        <v>25</v>
      </c>
      <c r="Q1590" s="9">
        <v>0.81111111111111112</v>
      </c>
      <c r="R1590" t="s">
        <v>49</v>
      </c>
      <c r="S1590" t="s">
        <v>4843</v>
      </c>
      <c r="T1590" t="s">
        <v>4828</v>
      </c>
      <c r="U1590">
        <v>438.7</v>
      </c>
      <c r="V1590" t="s">
        <v>5661</v>
      </c>
      <c r="W1590" t="s">
        <v>4964</v>
      </c>
      <c r="X1590" t="s">
        <v>5615</v>
      </c>
      <c r="Y1590" t="s">
        <v>4960</v>
      </c>
      <c r="Z1590" t="s">
        <v>5126</v>
      </c>
      <c r="AA1590" t="s">
        <v>4962</v>
      </c>
    </row>
    <row r="1591" spans="1:27" x14ac:dyDescent="0.25">
      <c r="A1591" t="s">
        <v>3289</v>
      </c>
      <c r="B1591" s="8">
        <v>45666</v>
      </c>
      <c r="C1591" t="s">
        <v>1240</v>
      </c>
      <c r="D1591" t="s">
        <v>723</v>
      </c>
      <c r="E1591" t="s">
        <v>2611</v>
      </c>
      <c r="F1591" t="s">
        <v>2612</v>
      </c>
      <c r="G1591">
        <v>4</v>
      </c>
      <c r="H1591">
        <v>407.17</v>
      </c>
      <c r="I1591">
        <v>5</v>
      </c>
      <c r="J1591">
        <v>81.430000000000007</v>
      </c>
      <c r="K1591">
        <v>1547.25</v>
      </c>
      <c r="L1591">
        <v>1206.28</v>
      </c>
      <c r="M1591">
        <v>340.97</v>
      </c>
      <c r="N1591" t="s">
        <v>47</v>
      </c>
      <c r="O1591" t="s">
        <v>24</v>
      </c>
      <c r="P1591" t="s">
        <v>33</v>
      </c>
      <c r="Q1591" s="9">
        <v>0.86527777777777781</v>
      </c>
      <c r="R1591" t="s">
        <v>49</v>
      </c>
      <c r="S1591" t="s">
        <v>4844</v>
      </c>
      <c r="T1591" t="s">
        <v>4828</v>
      </c>
      <c r="U1591">
        <v>376.11</v>
      </c>
      <c r="V1591" t="s">
        <v>5810</v>
      </c>
      <c r="W1591" t="s">
        <v>4958</v>
      </c>
      <c r="X1591" t="s">
        <v>5304</v>
      </c>
      <c r="Y1591" t="s">
        <v>4966</v>
      </c>
      <c r="Z1591" t="s">
        <v>5305</v>
      </c>
      <c r="AA1591" t="s">
        <v>5060</v>
      </c>
    </row>
    <row r="1592" spans="1:27" x14ac:dyDescent="0.25">
      <c r="A1592" t="s">
        <v>3619</v>
      </c>
      <c r="B1592" s="8">
        <v>45666</v>
      </c>
      <c r="C1592" t="s">
        <v>301</v>
      </c>
      <c r="D1592" t="s">
        <v>732</v>
      </c>
      <c r="E1592" t="s">
        <v>192</v>
      </c>
      <c r="F1592" t="s">
        <v>2922</v>
      </c>
      <c r="G1592">
        <v>2</v>
      </c>
      <c r="H1592">
        <v>661.91</v>
      </c>
      <c r="I1592">
        <v>15</v>
      </c>
      <c r="J1592">
        <v>198.57</v>
      </c>
      <c r="K1592">
        <v>1125.25</v>
      </c>
      <c r="L1592">
        <v>797.44</v>
      </c>
      <c r="M1592">
        <v>327.81</v>
      </c>
      <c r="N1592" t="s">
        <v>133</v>
      </c>
      <c r="O1592" t="s">
        <v>24</v>
      </c>
      <c r="P1592" t="s">
        <v>55</v>
      </c>
      <c r="Q1592" s="9">
        <v>0.80347222222222225</v>
      </c>
      <c r="R1592" t="s">
        <v>49</v>
      </c>
      <c r="S1592" t="s">
        <v>4662</v>
      </c>
      <c r="T1592" t="s">
        <v>4636</v>
      </c>
      <c r="U1592">
        <v>661.91</v>
      </c>
      <c r="V1592" t="s">
        <v>5286</v>
      </c>
      <c r="W1592" t="s">
        <v>4968</v>
      </c>
      <c r="X1592" t="s">
        <v>5789</v>
      </c>
      <c r="Y1592" t="s">
        <v>4970</v>
      </c>
      <c r="Z1592" t="s">
        <v>5284</v>
      </c>
      <c r="AA1592" t="s">
        <v>4962</v>
      </c>
    </row>
    <row r="1593" spans="1:27" x14ac:dyDescent="0.25">
      <c r="A1593" t="s">
        <v>3639</v>
      </c>
      <c r="B1593" s="8">
        <v>45666</v>
      </c>
      <c r="C1593" t="s">
        <v>2138</v>
      </c>
      <c r="D1593" t="s">
        <v>2391</v>
      </c>
      <c r="E1593" t="s">
        <v>66</v>
      </c>
      <c r="F1593" t="s">
        <v>3640</v>
      </c>
      <c r="G1593">
        <v>6</v>
      </c>
      <c r="H1593">
        <v>156.36000000000001</v>
      </c>
      <c r="I1593">
        <v>0</v>
      </c>
      <c r="J1593">
        <v>0</v>
      </c>
      <c r="K1593">
        <v>938.16</v>
      </c>
      <c r="L1593">
        <v>767.88</v>
      </c>
      <c r="M1593">
        <v>170.28</v>
      </c>
      <c r="N1593" t="s">
        <v>23</v>
      </c>
      <c r="O1593" t="s">
        <v>24</v>
      </c>
      <c r="P1593" t="s">
        <v>25</v>
      </c>
      <c r="Q1593" s="9">
        <v>0.77638888888888891</v>
      </c>
      <c r="R1593" t="s">
        <v>49</v>
      </c>
      <c r="S1593" t="s">
        <v>4885</v>
      </c>
      <c r="T1593" t="s">
        <v>4864</v>
      </c>
      <c r="U1593">
        <v>150.04</v>
      </c>
      <c r="V1593" t="s">
        <v>5302</v>
      </c>
      <c r="W1593" t="s">
        <v>4958</v>
      </c>
      <c r="X1593" t="s">
        <v>5626</v>
      </c>
      <c r="Y1593" t="s">
        <v>5007</v>
      </c>
      <c r="Z1593" t="s">
        <v>5155</v>
      </c>
      <c r="AA1593" t="s">
        <v>4962</v>
      </c>
    </row>
    <row r="1594" spans="1:27" x14ac:dyDescent="0.25">
      <c r="A1594" t="s">
        <v>3790</v>
      </c>
      <c r="B1594" s="8">
        <v>45666</v>
      </c>
      <c r="C1594" t="s">
        <v>469</v>
      </c>
      <c r="D1594" t="s">
        <v>891</v>
      </c>
      <c r="E1594" t="s">
        <v>1066</v>
      </c>
      <c r="F1594" t="s">
        <v>471</v>
      </c>
      <c r="G1594">
        <v>3</v>
      </c>
      <c r="H1594">
        <v>464.27</v>
      </c>
      <c r="I1594">
        <v>5</v>
      </c>
      <c r="J1594">
        <v>69.64</v>
      </c>
      <c r="K1594">
        <v>1323.17</v>
      </c>
      <c r="L1594">
        <v>1072.4100000000001</v>
      </c>
      <c r="M1594">
        <v>250.76</v>
      </c>
      <c r="N1594" t="s">
        <v>23</v>
      </c>
      <c r="O1594" t="s">
        <v>24</v>
      </c>
      <c r="P1594" t="s">
        <v>25</v>
      </c>
      <c r="Q1594" s="9">
        <v>0.88124999999999998</v>
      </c>
      <c r="R1594" t="s">
        <v>49</v>
      </c>
      <c r="S1594" t="s">
        <v>4831</v>
      </c>
      <c r="T1594" t="s">
        <v>4828</v>
      </c>
      <c r="U1594">
        <v>425.88</v>
      </c>
      <c r="V1594" t="s">
        <v>5409</v>
      </c>
      <c r="W1594" t="s">
        <v>4958</v>
      </c>
      <c r="X1594" t="s">
        <v>5376</v>
      </c>
      <c r="Y1594" t="s">
        <v>4970</v>
      </c>
      <c r="Z1594" t="s">
        <v>5120</v>
      </c>
      <c r="AA1594" t="s">
        <v>4962</v>
      </c>
    </row>
    <row r="1595" spans="1:27" x14ac:dyDescent="0.25">
      <c r="A1595" t="s">
        <v>3967</v>
      </c>
      <c r="B1595" s="8">
        <v>45666</v>
      </c>
      <c r="C1595" t="s">
        <v>1832</v>
      </c>
      <c r="D1595" t="s">
        <v>856</v>
      </c>
      <c r="E1595" t="s">
        <v>906</v>
      </c>
      <c r="F1595" t="s">
        <v>907</v>
      </c>
      <c r="G1595">
        <v>2</v>
      </c>
      <c r="H1595">
        <v>275.70999999999998</v>
      </c>
      <c r="I1595">
        <v>0</v>
      </c>
      <c r="J1595">
        <v>0</v>
      </c>
      <c r="K1595">
        <v>551.41999999999996</v>
      </c>
      <c r="L1595">
        <v>412.6</v>
      </c>
      <c r="M1595">
        <v>138.82</v>
      </c>
      <c r="N1595" t="s">
        <v>133</v>
      </c>
      <c r="O1595" t="s">
        <v>24</v>
      </c>
      <c r="P1595" t="s">
        <v>25</v>
      </c>
      <c r="Q1595" s="9">
        <v>0.54166666666666663</v>
      </c>
      <c r="R1595" t="s">
        <v>49</v>
      </c>
      <c r="S1595" t="s">
        <v>4825</v>
      </c>
      <c r="T1595" t="s">
        <v>4805</v>
      </c>
      <c r="U1595">
        <v>275.70999999999998</v>
      </c>
      <c r="V1595" t="s">
        <v>5930</v>
      </c>
      <c r="W1595" t="s">
        <v>4968</v>
      </c>
      <c r="X1595" t="s">
        <v>5141</v>
      </c>
      <c r="Y1595" t="s">
        <v>4966</v>
      </c>
      <c r="Z1595" t="s">
        <v>5142</v>
      </c>
      <c r="AA1595" t="s">
        <v>4962</v>
      </c>
    </row>
    <row r="1596" spans="1:27" x14ac:dyDescent="0.25">
      <c r="A1596" t="s">
        <v>4319</v>
      </c>
      <c r="B1596" s="8">
        <v>45666</v>
      </c>
      <c r="C1596" t="s">
        <v>3622</v>
      </c>
      <c r="D1596" t="s">
        <v>856</v>
      </c>
      <c r="E1596" t="s">
        <v>1180</v>
      </c>
      <c r="F1596" t="s">
        <v>391</v>
      </c>
      <c r="G1596">
        <v>4</v>
      </c>
      <c r="H1596">
        <v>275.70999999999998</v>
      </c>
      <c r="I1596">
        <v>5</v>
      </c>
      <c r="J1596">
        <v>55.14</v>
      </c>
      <c r="K1596">
        <v>1047.7</v>
      </c>
      <c r="L1596">
        <v>825.2</v>
      </c>
      <c r="M1596">
        <v>222.5</v>
      </c>
      <c r="N1596" t="s">
        <v>68</v>
      </c>
      <c r="O1596" t="s">
        <v>24</v>
      </c>
      <c r="P1596" t="s">
        <v>55</v>
      </c>
      <c r="Q1596" s="9">
        <v>0.81527777777777777</v>
      </c>
      <c r="R1596" t="s">
        <v>49</v>
      </c>
      <c r="S1596" t="s">
        <v>4825</v>
      </c>
      <c r="T1596" t="s">
        <v>4805</v>
      </c>
      <c r="U1596">
        <v>275.70999999999998</v>
      </c>
      <c r="V1596" t="s">
        <v>5393</v>
      </c>
      <c r="W1596" t="s">
        <v>4968</v>
      </c>
      <c r="X1596" t="s">
        <v>5373</v>
      </c>
      <c r="Y1596" t="s">
        <v>4966</v>
      </c>
      <c r="Z1596" t="s">
        <v>5087</v>
      </c>
      <c r="AA1596" t="s">
        <v>4962</v>
      </c>
    </row>
    <row r="1597" spans="1:27" x14ac:dyDescent="0.25">
      <c r="A1597" t="s">
        <v>1456</v>
      </c>
      <c r="B1597" s="8">
        <v>45900</v>
      </c>
      <c r="C1597" t="s">
        <v>1457</v>
      </c>
      <c r="D1597" t="s">
        <v>647</v>
      </c>
      <c r="E1597" t="s">
        <v>372</v>
      </c>
      <c r="F1597" t="s">
        <v>373</v>
      </c>
      <c r="G1597">
        <v>4</v>
      </c>
      <c r="H1597">
        <v>134.24</v>
      </c>
      <c r="I1597">
        <v>0</v>
      </c>
      <c r="J1597">
        <v>0</v>
      </c>
      <c r="K1597">
        <v>617.5</v>
      </c>
      <c r="L1597">
        <v>364.72</v>
      </c>
      <c r="M1597">
        <v>252.78</v>
      </c>
      <c r="N1597" t="s">
        <v>40</v>
      </c>
      <c r="O1597" t="s">
        <v>24</v>
      </c>
      <c r="P1597" t="s">
        <v>25</v>
      </c>
      <c r="Q1597" s="9">
        <v>0.88263888888888886</v>
      </c>
      <c r="R1597" t="s">
        <v>27</v>
      </c>
      <c r="S1597" t="s">
        <v>4925</v>
      </c>
      <c r="T1597" t="s">
        <v>4908</v>
      </c>
      <c r="U1597">
        <v>123.11</v>
      </c>
      <c r="V1597" t="s">
        <v>5588</v>
      </c>
      <c r="W1597" t="s">
        <v>4958</v>
      </c>
      <c r="X1597" t="s">
        <v>5258</v>
      </c>
      <c r="Y1597" t="s">
        <v>4966</v>
      </c>
      <c r="Z1597" t="s">
        <v>5259</v>
      </c>
      <c r="AA1597" t="s">
        <v>5060</v>
      </c>
    </row>
    <row r="1598" spans="1:27" x14ac:dyDescent="0.25">
      <c r="A1598" t="s">
        <v>1884</v>
      </c>
      <c r="B1598" s="8">
        <v>45900</v>
      </c>
      <c r="C1598" t="s">
        <v>191</v>
      </c>
      <c r="D1598" t="s">
        <v>765</v>
      </c>
      <c r="E1598" t="s">
        <v>120</v>
      </c>
      <c r="F1598" t="s">
        <v>1885</v>
      </c>
      <c r="G1598">
        <v>1</v>
      </c>
      <c r="H1598">
        <v>340.25</v>
      </c>
      <c r="I1598">
        <v>0</v>
      </c>
      <c r="J1598">
        <v>0</v>
      </c>
      <c r="K1598">
        <v>391.29</v>
      </c>
      <c r="L1598">
        <v>263.85000000000002</v>
      </c>
      <c r="M1598">
        <v>127.44</v>
      </c>
      <c r="N1598" t="s">
        <v>47</v>
      </c>
      <c r="O1598" t="s">
        <v>24</v>
      </c>
      <c r="P1598" t="s">
        <v>25</v>
      </c>
      <c r="Q1598" s="9">
        <v>0.79027777777777775</v>
      </c>
      <c r="R1598" t="s">
        <v>27</v>
      </c>
      <c r="S1598" t="s">
        <v>4811</v>
      </c>
      <c r="T1598" t="s">
        <v>4805</v>
      </c>
      <c r="U1598">
        <v>340.25</v>
      </c>
      <c r="V1598" t="s">
        <v>5304</v>
      </c>
      <c r="W1598" t="s">
        <v>4968</v>
      </c>
      <c r="X1598" t="s">
        <v>5977</v>
      </c>
      <c r="Y1598" t="s">
        <v>4966</v>
      </c>
      <c r="Z1598" t="s">
        <v>5207</v>
      </c>
      <c r="AA1598" t="s">
        <v>4962</v>
      </c>
    </row>
    <row r="1599" spans="1:27" x14ac:dyDescent="0.25">
      <c r="A1599" t="s">
        <v>2254</v>
      </c>
      <c r="B1599" s="8">
        <v>45900</v>
      </c>
      <c r="C1599" t="s">
        <v>2255</v>
      </c>
      <c r="D1599" t="s">
        <v>314</v>
      </c>
      <c r="E1599" t="s">
        <v>612</v>
      </c>
      <c r="F1599" t="s">
        <v>2256</v>
      </c>
      <c r="G1599">
        <v>5</v>
      </c>
      <c r="H1599">
        <v>329.69</v>
      </c>
      <c r="I1599">
        <v>0</v>
      </c>
      <c r="J1599">
        <v>0</v>
      </c>
      <c r="K1599">
        <v>1895.72</v>
      </c>
      <c r="L1599">
        <v>1236.25</v>
      </c>
      <c r="M1599">
        <v>659.47</v>
      </c>
      <c r="N1599" t="s">
        <v>68</v>
      </c>
      <c r="O1599" t="s">
        <v>24</v>
      </c>
      <c r="P1599" t="s">
        <v>25</v>
      </c>
      <c r="Q1599" s="9">
        <v>0.48958333333333331</v>
      </c>
      <c r="R1599" t="s">
        <v>27</v>
      </c>
      <c r="S1599" t="s">
        <v>4707</v>
      </c>
      <c r="T1599" t="s">
        <v>4703</v>
      </c>
      <c r="U1599">
        <v>329.69</v>
      </c>
      <c r="V1599" t="s">
        <v>5782</v>
      </c>
      <c r="W1599" t="s">
        <v>4968</v>
      </c>
      <c r="X1599" t="s">
        <v>5742</v>
      </c>
      <c r="Y1599" t="s">
        <v>4970</v>
      </c>
      <c r="Z1599" t="s">
        <v>5008</v>
      </c>
      <c r="AA1599" t="s">
        <v>4962</v>
      </c>
    </row>
    <row r="1600" spans="1:27" x14ac:dyDescent="0.25">
      <c r="A1600" t="s">
        <v>2444</v>
      </c>
      <c r="B1600" s="8">
        <v>45900</v>
      </c>
      <c r="C1600" t="s">
        <v>2445</v>
      </c>
      <c r="D1600" t="s">
        <v>493</v>
      </c>
      <c r="E1600" t="s">
        <v>1157</v>
      </c>
      <c r="F1600" t="s">
        <v>1158</v>
      </c>
      <c r="G1600">
        <v>1</v>
      </c>
      <c r="H1600">
        <v>232.58</v>
      </c>
      <c r="I1600">
        <v>20</v>
      </c>
      <c r="J1600">
        <v>46.52</v>
      </c>
      <c r="K1600">
        <v>213.97</v>
      </c>
      <c r="L1600">
        <v>191.2</v>
      </c>
      <c r="M1600">
        <v>22.77</v>
      </c>
      <c r="N1600" t="s">
        <v>40</v>
      </c>
      <c r="O1600" t="s">
        <v>24</v>
      </c>
      <c r="P1600" t="s">
        <v>55</v>
      </c>
      <c r="Q1600" s="9">
        <v>0.54097222222222219</v>
      </c>
      <c r="R1600" t="s">
        <v>27</v>
      </c>
      <c r="S1600" t="s">
        <v>4688</v>
      </c>
      <c r="T1600" t="s">
        <v>4672</v>
      </c>
      <c r="U1600">
        <v>232.58</v>
      </c>
      <c r="V1600" t="s">
        <v>5940</v>
      </c>
      <c r="W1600" t="s">
        <v>4964</v>
      </c>
      <c r="X1600" t="s">
        <v>5179</v>
      </c>
      <c r="Y1600" t="s">
        <v>5007</v>
      </c>
      <c r="Z1600" t="s">
        <v>5180</v>
      </c>
      <c r="AA1600" t="s">
        <v>4962</v>
      </c>
    </row>
    <row r="1601" spans="1:27" x14ac:dyDescent="0.25">
      <c r="A1601" t="s">
        <v>3920</v>
      </c>
      <c r="B1601" s="8">
        <v>45900</v>
      </c>
      <c r="C1601" t="s">
        <v>2918</v>
      </c>
      <c r="D1601" t="s">
        <v>509</v>
      </c>
      <c r="E1601" t="s">
        <v>221</v>
      </c>
      <c r="F1601" t="s">
        <v>249</v>
      </c>
      <c r="G1601">
        <v>3</v>
      </c>
      <c r="H1601">
        <v>291.93</v>
      </c>
      <c r="I1601">
        <v>0</v>
      </c>
      <c r="J1601">
        <v>0</v>
      </c>
      <c r="K1601">
        <v>1007.16</v>
      </c>
      <c r="L1601">
        <v>761.1</v>
      </c>
      <c r="M1601">
        <v>246.06</v>
      </c>
      <c r="N1601" t="s">
        <v>40</v>
      </c>
      <c r="O1601" t="s">
        <v>345</v>
      </c>
      <c r="P1601" t="s">
        <v>25</v>
      </c>
      <c r="Q1601" s="9">
        <v>0.52013888888888893</v>
      </c>
      <c r="R1601" t="s">
        <v>27</v>
      </c>
      <c r="S1601" t="s">
        <v>4875</v>
      </c>
      <c r="T1601" t="s">
        <v>4864</v>
      </c>
      <c r="U1601">
        <v>291.93</v>
      </c>
      <c r="V1601" t="s">
        <v>5778</v>
      </c>
      <c r="W1601" t="s">
        <v>4964</v>
      </c>
      <c r="X1601" t="s">
        <v>5316</v>
      </c>
      <c r="Y1601" t="s">
        <v>5011</v>
      </c>
      <c r="Z1601" t="s">
        <v>5019</v>
      </c>
      <c r="AA1601" t="s">
        <v>4962</v>
      </c>
    </row>
    <row r="1602" spans="1:27" x14ac:dyDescent="0.25">
      <c r="A1602" t="s">
        <v>4085</v>
      </c>
      <c r="B1602" s="8">
        <v>45900</v>
      </c>
      <c r="C1602" t="s">
        <v>990</v>
      </c>
      <c r="D1602" t="s">
        <v>503</v>
      </c>
      <c r="E1602" t="s">
        <v>415</v>
      </c>
      <c r="F1602" t="s">
        <v>3475</v>
      </c>
      <c r="G1602">
        <v>1</v>
      </c>
      <c r="H1602">
        <v>503.36</v>
      </c>
      <c r="I1602">
        <v>0</v>
      </c>
      <c r="J1602">
        <v>0</v>
      </c>
      <c r="K1602">
        <v>578.86</v>
      </c>
      <c r="L1602">
        <v>389.8</v>
      </c>
      <c r="M1602">
        <v>189.06</v>
      </c>
      <c r="N1602" t="s">
        <v>23</v>
      </c>
      <c r="O1602" t="s">
        <v>24</v>
      </c>
      <c r="P1602" t="s">
        <v>55</v>
      </c>
      <c r="Q1602" s="9">
        <v>0.60972222222222228</v>
      </c>
      <c r="R1602" t="s">
        <v>27</v>
      </c>
      <c r="S1602" t="s">
        <v>4727</v>
      </c>
      <c r="T1602" t="s">
        <v>4703</v>
      </c>
      <c r="U1602">
        <v>503.36</v>
      </c>
      <c r="V1602" t="s">
        <v>5214</v>
      </c>
      <c r="W1602" t="s">
        <v>4964</v>
      </c>
      <c r="X1602" t="s">
        <v>5877</v>
      </c>
      <c r="Y1602" t="s">
        <v>5011</v>
      </c>
      <c r="Z1602" t="s">
        <v>5175</v>
      </c>
      <c r="AA1602" t="s">
        <v>4962</v>
      </c>
    </row>
    <row r="1603" spans="1:27" x14ac:dyDescent="0.25">
      <c r="A1603" t="s">
        <v>4386</v>
      </c>
      <c r="B1603" s="8">
        <v>45900</v>
      </c>
      <c r="C1603" t="s">
        <v>1435</v>
      </c>
      <c r="D1603" t="s">
        <v>119</v>
      </c>
      <c r="E1603" t="s">
        <v>171</v>
      </c>
      <c r="F1603" t="s">
        <v>103</v>
      </c>
      <c r="G1603">
        <v>2</v>
      </c>
      <c r="H1603">
        <v>141.11000000000001</v>
      </c>
      <c r="I1603">
        <v>15</v>
      </c>
      <c r="J1603">
        <v>42.33</v>
      </c>
      <c r="K1603">
        <v>275.87</v>
      </c>
      <c r="L1603">
        <v>231.82</v>
      </c>
      <c r="M1603">
        <v>44.05</v>
      </c>
      <c r="N1603" t="s">
        <v>4971</v>
      </c>
      <c r="O1603" t="s">
        <v>24</v>
      </c>
      <c r="P1603" t="s">
        <v>25</v>
      </c>
      <c r="Q1603" s="9">
        <v>0.61250000000000004</v>
      </c>
      <c r="R1603" t="s">
        <v>27</v>
      </c>
      <c r="S1603" t="s">
        <v>4722</v>
      </c>
      <c r="T1603" t="s">
        <v>4703</v>
      </c>
      <c r="U1603">
        <v>141.11000000000001</v>
      </c>
      <c r="V1603" t="s">
        <v>5285</v>
      </c>
      <c r="W1603" t="s">
        <v>4964</v>
      </c>
      <c r="X1603" t="s">
        <v>5510</v>
      </c>
      <c r="Y1603" t="s">
        <v>4966</v>
      </c>
      <c r="Z1603" t="s">
        <v>4974</v>
      </c>
      <c r="AA1603" t="s">
        <v>4962</v>
      </c>
    </row>
    <row r="1604" spans="1:27" x14ac:dyDescent="0.25">
      <c r="A1604" t="s">
        <v>507</v>
      </c>
      <c r="B1604" s="8">
        <v>45899</v>
      </c>
      <c r="C1604" t="s">
        <v>508</v>
      </c>
      <c r="D1604" t="s">
        <v>509</v>
      </c>
      <c r="E1604" t="s">
        <v>259</v>
      </c>
      <c r="F1604" t="s">
        <v>510</v>
      </c>
      <c r="G1604">
        <v>0</v>
      </c>
      <c r="H1604">
        <v>335.52</v>
      </c>
      <c r="I1604">
        <v>0</v>
      </c>
      <c r="J1604">
        <v>0</v>
      </c>
      <c r="K1604">
        <v>3086.78</v>
      </c>
      <c r="L1604">
        <v>2029.6</v>
      </c>
      <c r="M1604">
        <v>1057.18</v>
      </c>
      <c r="N1604" t="s">
        <v>4971</v>
      </c>
      <c r="O1604" t="s">
        <v>24</v>
      </c>
      <c r="P1604" t="s">
        <v>25</v>
      </c>
      <c r="Q1604" s="9">
        <v>0.7631944444444444</v>
      </c>
      <c r="R1604" t="s">
        <v>27</v>
      </c>
      <c r="S1604" t="s">
        <v>4875</v>
      </c>
      <c r="T1604" t="s">
        <v>4864</v>
      </c>
      <c r="U1604">
        <v>291.93</v>
      </c>
      <c r="V1604" t="s">
        <v>5748</v>
      </c>
      <c r="W1604" t="s">
        <v>4958</v>
      </c>
      <c r="X1604" t="s">
        <v>5189</v>
      </c>
      <c r="Y1604" t="s">
        <v>4960</v>
      </c>
      <c r="Z1604" t="s">
        <v>5190</v>
      </c>
      <c r="AA1604" t="s">
        <v>5060</v>
      </c>
    </row>
    <row r="1605" spans="1:27" x14ac:dyDescent="0.25">
      <c r="A1605" t="s">
        <v>1280</v>
      </c>
      <c r="B1605" s="8">
        <v>45899</v>
      </c>
      <c r="C1605" t="s">
        <v>1281</v>
      </c>
      <c r="D1605" t="s">
        <v>280</v>
      </c>
      <c r="E1605" t="s">
        <v>270</v>
      </c>
      <c r="F1605" t="s">
        <v>271</v>
      </c>
      <c r="G1605">
        <v>3</v>
      </c>
      <c r="H1605">
        <v>124.84</v>
      </c>
      <c r="I1605">
        <v>0</v>
      </c>
      <c r="J1605">
        <v>0</v>
      </c>
      <c r="K1605">
        <v>430.7</v>
      </c>
      <c r="L1605">
        <v>292.05</v>
      </c>
      <c r="M1605">
        <v>138.65</v>
      </c>
      <c r="N1605" t="s">
        <v>68</v>
      </c>
      <c r="O1605" t="s">
        <v>24</v>
      </c>
      <c r="P1605" t="s">
        <v>25</v>
      </c>
      <c r="Q1605" s="9">
        <v>0.53333333333333333</v>
      </c>
      <c r="R1605" t="s">
        <v>27</v>
      </c>
      <c r="S1605" t="s">
        <v>4726</v>
      </c>
      <c r="T1605" t="s">
        <v>4703</v>
      </c>
      <c r="U1605">
        <v>124.84</v>
      </c>
      <c r="V1605" t="s">
        <v>5156</v>
      </c>
      <c r="W1605" t="s">
        <v>4964</v>
      </c>
      <c r="X1605" t="s">
        <v>5600</v>
      </c>
      <c r="Y1605" t="s">
        <v>4970</v>
      </c>
      <c r="Z1605" t="s">
        <v>5280</v>
      </c>
      <c r="AA1605" t="s">
        <v>5060</v>
      </c>
    </row>
    <row r="1606" spans="1:27" x14ac:dyDescent="0.25">
      <c r="A1606" t="s">
        <v>2018</v>
      </c>
      <c r="B1606" s="8">
        <v>45899</v>
      </c>
      <c r="C1606" t="s">
        <v>1003</v>
      </c>
      <c r="D1606" t="s">
        <v>349</v>
      </c>
      <c r="E1606" t="s">
        <v>681</v>
      </c>
      <c r="F1606" t="s">
        <v>1014</v>
      </c>
      <c r="G1606">
        <v>6</v>
      </c>
      <c r="H1606">
        <v>488.1</v>
      </c>
      <c r="I1606">
        <v>0</v>
      </c>
      <c r="J1606">
        <v>0</v>
      </c>
      <c r="K1606">
        <v>3367.89</v>
      </c>
      <c r="L1606">
        <v>1953.66</v>
      </c>
      <c r="M1606">
        <v>1414.23</v>
      </c>
      <c r="N1606" t="s">
        <v>68</v>
      </c>
      <c r="O1606" t="s">
        <v>24</v>
      </c>
      <c r="P1606" t="s">
        <v>25</v>
      </c>
      <c r="Q1606" s="9">
        <v>0.78541666666666665</v>
      </c>
      <c r="R1606" t="s">
        <v>27</v>
      </c>
      <c r="S1606" t="s">
        <v>4789</v>
      </c>
      <c r="T1606" t="s">
        <v>4776</v>
      </c>
      <c r="U1606">
        <v>298.81</v>
      </c>
      <c r="V1606" t="s">
        <v>5697</v>
      </c>
      <c r="W1606" t="s">
        <v>4958</v>
      </c>
      <c r="X1606" t="s">
        <v>5958</v>
      </c>
      <c r="Y1606" t="s">
        <v>5011</v>
      </c>
      <c r="Z1606" t="s">
        <v>5380</v>
      </c>
      <c r="AA1606" t="s">
        <v>5060</v>
      </c>
    </row>
    <row r="1607" spans="1:27" x14ac:dyDescent="0.25">
      <c r="A1607" t="s">
        <v>3330</v>
      </c>
      <c r="B1607" s="8">
        <v>45899</v>
      </c>
      <c r="C1607" t="s">
        <v>1069</v>
      </c>
      <c r="D1607" t="s">
        <v>1112</v>
      </c>
      <c r="E1607" t="s">
        <v>623</v>
      </c>
      <c r="F1607" t="s">
        <v>239</v>
      </c>
      <c r="G1607">
        <v>8</v>
      </c>
      <c r="H1607">
        <v>372.74</v>
      </c>
      <c r="I1607">
        <v>10</v>
      </c>
      <c r="J1607">
        <v>298.19</v>
      </c>
      <c r="K1607">
        <v>3086.29</v>
      </c>
      <c r="L1607">
        <v>2595.84</v>
      </c>
      <c r="M1607">
        <v>490.45</v>
      </c>
      <c r="N1607" t="s">
        <v>4971</v>
      </c>
      <c r="O1607" t="s">
        <v>24</v>
      </c>
      <c r="P1607" t="s">
        <v>55</v>
      </c>
      <c r="Q1607" s="9">
        <v>0.44027777777777777</v>
      </c>
      <c r="R1607" t="s">
        <v>27</v>
      </c>
      <c r="S1607" t="s">
        <v>4904</v>
      </c>
      <c r="T1607" t="s">
        <v>4887</v>
      </c>
      <c r="U1607">
        <v>360.52</v>
      </c>
      <c r="V1607" t="s">
        <v>5641</v>
      </c>
      <c r="W1607" t="s">
        <v>4958</v>
      </c>
      <c r="X1607" t="s">
        <v>5015</v>
      </c>
      <c r="Y1607" t="s">
        <v>4966</v>
      </c>
      <c r="Z1607" t="s">
        <v>5196</v>
      </c>
      <c r="AA1607" t="s">
        <v>4962</v>
      </c>
    </row>
    <row r="1608" spans="1:27" x14ac:dyDescent="0.25">
      <c r="A1608" t="s">
        <v>3500</v>
      </c>
      <c r="B1608" s="8">
        <v>45899</v>
      </c>
      <c r="C1608" t="s">
        <v>3101</v>
      </c>
      <c r="D1608" t="s">
        <v>759</v>
      </c>
      <c r="E1608" t="s">
        <v>589</v>
      </c>
      <c r="F1608" t="s">
        <v>590</v>
      </c>
      <c r="G1608">
        <v>1</v>
      </c>
      <c r="H1608">
        <v>217.85</v>
      </c>
      <c r="I1608">
        <v>0</v>
      </c>
      <c r="J1608">
        <v>0</v>
      </c>
      <c r="K1608">
        <v>250.53</v>
      </c>
      <c r="L1608">
        <v>189.69</v>
      </c>
      <c r="M1608">
        <v>60.84</v>
      </c>
      <c r="N1608" t="s">
        <v>4971</v>
      </c>
      <c r="O1608" t="s">
        <v>24</v>
      </c>
      <c r="P1608" t="s">
        <v>25</v>
      </c>
      <c r="Q1608" s="9">
        <v>0.78333333333333333</v>
      </c>
      <c r="R1608" t="s">
        <v>27</v>
      </c>
      <c r="S1608" t="s">
        <v>4741</v>
      </c>
      <c r="T1608" t="s">
        <v>4729</v>
      </c>
      <c r="U1608">
        <v>217.85</v>
      </c>
      <c r="V1608" t="s">
        <v>5972</v>
      </c>
      <c r="W1608" t="s">
        <v>4964</v>
      </c>
      <c r="X1608" t="s">
        <v>5638</v>
      </c>
      <c r="Y1608" t="s">
        <v>4966</v>
      </c>
      <c r="Z1608" t="s">
        <v>5821</v>
      </c>
      <c r="AA1608" t="s">
        <v>4992</v>
      </c>
    </row>
    <row r="1609" spans="1:27" x14ac:dyDescent="0.25">
      <c r="A1609" t="s">
        <v>3584</v>
      </c>
      <c r="B1609" s="8">
        <v>45899</v>
      </c>
      <c r="C1609" t="s">
        <v>3585</v>
      </c>
      <c r="D1609" t="s">
        <v>399</v>
      </c>
      <c r="E1609" t="s">
        <v>606</v>
      </c>
      <c r="F1609" t="s">
        <v>630</v>
      </c>
      <c r="G1609">
        <v>3</v>
      </c>
      <c r="H1609">
        <v>99.93</v>
      </c>
      <c r="I1609">
        <v>20</v>
      </c>
      <c r="J1609">
        <v>59.96</v>
      </c>
      <c r="K1609">
        <v>275.8</v>
      </c>
      <c r="L1609">
        <v>258.14999999999998</v>
      </c>
      <c r="M1609">
        <v>17.649999999999999</v>
      </c>
      <c r="N1609" t="s">
        <v>133</v>
      </c>
      <c r="O1609" t="s">
        <v>24</v>
      </c>
      <c r="P1609" t="s">
        <v>25</v>
      </c>
      <c r="Q1609" s="9">
        <v>0.77361111111111114</v>
      </c>
      <c r="R1609" t="s">
        <v>27</v>
      </c>
      <c r="S1609" t="s">
        <v>4693</v>
      </c>
      <c r="T1609" t="s">
        <v>4672</v>
      </c>
      <c r="U1609">
        <v>99.93</v>
      </c>
      <c r="V1609" t="s">
        <v>5978</v>
      </c>
      <c r="W1609" t="s">
        <v>4968</v>
      </c>
      <c r="X1609" t="s">
        <v>5695</v>
      </c>
      <c r="Y1609" t="s">
        <v>4966</v>
      </c>
      <c r="Z1609" t="s">
        <v>5696</v>
      </c>
      <c r="AA1609" t="s">
        <v>5060</v>
      </c>
    </row>
    <row r="1610" spans="1:27" x14ac:dyDescent="0.25">
      <c r="A1610" t="s">
        <v>3718</v>
      </c>
      <c r="B1610" s="8">
        <v>45899</v>
      </c>
      <c r="C1610" t="s">
        <v>1615</v>
      </c>
      <c r="D1610" t="s">
        <v>905</v>
      </c>
      <c r="E1610" t="s">
        <v>187</v>
      </c>
      <c r="F1610" t="s">
        <v>188</v>
      </c>
      <c r="G1610">
        <v>5</v>
      </c>
      <c r="H1610">
        <v>464.41</v>
      </c>
      <c r="I1610">
        <v>15</v>
      </c>
      <c r="J1610">
        <v>348.31</v>
      </c>
      <c r="K1610">
        <v>2269.8000000000002</v>
      </c>
      <c r="L1610">
        <v>1988.45</v>
      </c>
      <c r="M1610">
        <v>281.35000000000002</v>
      </c>
      <c r="N1610" t="s">
        <v>68</v>
      </c>
      <c r="O1610" t="s">
        <v>24</v>
      </c>
      <c r="P1610" t="s">
        <v>25</v>
      </c>
      <c r="Q1610" s="9">
        <v>0.62013888888888891</v>
      </c>
      <c r="R1610" t="s">
        <v>27</v>
      </c>
      <c r="S1610" t="s">
        <v>4686</v>
      </c>
      <c r="T1610" t="s">
        <v>4672</v>
      </c>
      <c r="U1610">
        <v>464.41</v>
      </c>
      <c r="V1610" t="s">
        <v>5016</v>
      </c>
      <c r="W1610" t="s">
        <v>4968</v>
      </c>
      <c r="X1610" t="s">
        <v>5199</v>
      </c>
      <c r="Y1610" t="s">
        <v>4960</v>
      </c>
      <c r="Z1610" t="s">
        <v>5200</v>
      </c>
      <c r="AA1610" t="s">
        <v>4962</v>
      </c>
    </row>
    <row r="1611" spans="1:27" x14ac:dyDescent="0.25">
      <c r="A1611" t="s">
        <v>3722</v>
      </c>
      <c r="B1611" s="8">
        <v>45899</v>
      </c>
      <c r="C1611" t="s">
        <v>348</v>
      </c>
      <c r="D1611" t="s">
        <v>944</v>
      </c>
      <c r="E1611" t="s">
        <v>700</v>
      </c>
      <c r="F1611" t="s">
        <v>1481</v>
      </c>
      <c r="G1611">
        <v>3</v>
      </c>
      <c r="H1611">
        <v>343.95</v>
      </c>
      <c r="I1611">
        <v>5</v>
      </c>
      <c r="J1611">
        <v>51.59</v>
      </c>
      <c r="K1611">
        <v>1127.3</v>
      </c>
      <c r="L1611">
        <v>715.29</v>
      </c>
      <c r="M1611">
        <v>412.01</v>
      </c>
      <c r="N1611" t="s">
        <v>4971</v>
      </c>
      <c r="O1611" t="s">
        <v>24</v>
      </c>
      <c r="P1611" t="s">
        <v>33</v>
      </c>
      <c r="Q1611" s="9">
        <v>0.49305555555555558</v>
      </c>
      <c r="R1611" t="s">
        <v>27</v>
      </c>
      <c r="S1611" t="s">
        <v>4773</v>
      </c>
      <c r="T1611" t="s">
        <v>4752</v>
      </c>
      <c r="U1611">
        <v>333.54</v>
      </c>
      <c r="V1611" t="s">
        <v>5491</v>
      </c>
      <c r="W1611" t="s">
        <v>4958</v>
      </c>
      <c r="X1611" t="s">
        <v>5230</v>
      </c>
      <c r="Y1611" t="s">
        <v>4960</v>
      </c>
      <c r="Z1611" t="s">
        <v>5231</v>
      </c>
      <c r="AA1611" t="s">
        <v>5060</v>
      </c>
    </row>
    <row r="1612" spans="1:27" x14ac:dyDescent="0.25">
      <c r="A1612" t="s">
        <v>4015</v>
      </c>
      <c r="B1612" s="8">
        <v>45899</v>
      </c>
      <c r="C1612" t="s">
        <v>2541</v>
      </c>
      <c r="D1612" t="s">
        <v>905</v>
      </c>
      <c r="E1612" t="s">
        <v>125</v>
      </c>
      <c r="F1612" t="s">
        <v>410</v>
      </c>
      <c r="G1612">
        <v>4</v>
      </c>
      <c r="H1612">
        <v>522.42999999999995</v>
      </c>
      <c r="I1612">
        <v>15</v>
      </c>
      <c r="J1612">
        <v>313.45999999999998</v>
      </c>
      <c r="K1612">
        <v>2042.7</v>
      </c>
      <c r="L1612">
        <v>1590.76</v>
      </c>
      <c r="M1612">
        <v>451.94</v>
      </c>
      <c r="N1612" t="s">
        <v>68</v>
      </c>
      <c r="O1612" t="s">
        <v>24</v>
      </c>
      <c r="P1612" t="s">
        <v>33</v>
      </c>
      <c r="Q1612" s="9">
        <v>0.6430555555555556</v>
      </c>
      <c r="R1612" t="s">
        <v>27</v>
      </c>
      <c r="S1612" t="s">
        <v>4686</v>
      </c>
      <c r="T1612" t="s">
        <v>4672</v>
      </c>
      <c r="U1612">
        <v>464.41</v>
      </c>
      <c r="V1612" t="s">
        <v>5936</v>
      </c>
      <c r="W1612" t="s">
        <v>4958</v>
      </c>
      <c r="X1612" t="s">
        <v>5172</v>
      </c>
      <c r="Y1612" t="s">
        <v>4966</v>
      </c>
      <c r="Z1612" t="s">
        <v>5173</v>
      </c>
      <c r="AA1612" t="s">
        <v>4962</v>
      </c>
    </row>
    <row r="1613" spans="1:27" x14ac:dyDescent="0.25">
      <c r="A1613" t="s">
        <v>4409</v>
      </c>
      <c r="B1613" s="8">
        <v>45899</v>
      </c>
      <c r="C1613" t="s">
        <v>2662</v>
      </c>
      <c r="D1613" t="s">
        <v>503</v>
      </c>
      <c r="E1613" t="s">
        <v>1905</v>
      </c>
      <c r="F1613" t="s">
        <v>1834</v>
      </c>
      <c r="G1613">
        <v>5</v>
      </c>
      <c r="H1613">
        <v>545.58000000000004</v>
      </c>
      <c r="I1613">
        <v>10</v>
      </c>
      <c r="J1613">
        <v>272.79000000000002</v>
      </c>
      <c r="K1613">
        <v>2823.38</v>
      </c>
      <c r="L1613">
        <v>1949</v>
      </c>
      <c r="M1613">
        <v>874.38</v>
      </c>
      <c r="N1613" t="s">
        <v>133</v>
      </c>
      <c r="O1613" t="s">
        <v>24</v>
      </c>
      <c r="P1613" t="s">
        <v>25</v>
      </c>
      <c r="Q1613" s="9">
        <v>0.41944444444444445</v>
      </c>
      <c r="R1613" t="s">
        <v>27</v>
      </c>
      <c r="S1613" t="s">
        <v>4727</v>
      </c>
      <c r="T1613" t="s">
        <v>4703</v>
      </c>
      <c r="U1613">
        <v>503.36</v>
      </c>
      <c r="V1613" t="s">
        <v>5876</v>
      </c>
      <c r="W1613" t="s">
        <v>4958</v>
      </c>
      <c r="X1613" t="s">
        <v>5136</v>
      </c>
      <c r="Y1613" t="s">
        <v>4977</v>
      </c>
      <c r="Z1613" t="s">
        <v>5249</v>
      </c>
      <c r="AA1613" t="s">
        <v>5060</v>
      </c>
    </row>
    <row r="1614" spans="1:27" x14ac:dyDescent="0.25">
      <c r="A1614" t="s">
        <v>1160</v>
      </c>
      <c r="B1614" s="8">
        <v>45898</v>
      </c>
      <c r="C1614" t="s">
        <v>1161</v>
      </c>
      <c r="D1614" t="s">
        <v>30</v>
      </c>
      <c r="E1614" t="s">
        <v>1162</v>
      </c>
      <c r="F1614" t="s">
        <v>888</v>
      </c>
      <c r="G1614">
        <v>2</v>
      </c>
      <c r="H1614">
        <v>448.94</v>
      </c>
      <c r="I1614">
        <v>5</v>
      </c>
      <c r="J1614">
        <v>44.89</v>
      </c>
      <c r="K1614">
        <v>852.99</v>
      </c>
      <c r="L1614">
        <v>760.16</v>
      </c>
      <c r="M1614">
        <v>92.83</v>
      </c>
      <c r="N1614" t="s">
        <v>40</v>
      </c>
      <c r="O1614" t="s">
        <v>24</v>
      </c>
      <c r="P1614" t="s">
        <v>25</v>
      </c>
      <c r="Q1614" s="9">
        <v>0.4826388888888889</v>
      </c>
      <c r="R1614" t="s">
        <v>49</v>
      </c>
      <c r="S1614" t="s">
        <v>4691</v>
      </c>
      <c r="T1614" t="s">
        <v>4672</v>
      </c>
      <c r="U1614">
        <v>448.94</v>
      </c>
      <c r="V1614" t="s">
        <v>5802</v>
      </c>
      <c r="W1614" t="s">
        <v>4964</v>
      </c>
      <c r="X1614" t="s">
        <v>5159</v>
      </c>
      <c r="Y1614" t="s">
        <v>4966</v>
      </c>
      <c r="Z1614" t="s">
        <v>5267</v>
      </c>
      <c r="AA1614" t="s">
        <v>4992</v>
      </c>
    </row>
    <row r="1615" spans="1:27" x14ac:dyDescent="0.25">
      <c r="A1615" t="s">
        <v>2248</v>
      </c>
      <c r="B1615" s="8">
        <v>45898</v>
      </c>
      <c r="C1615" t="s">
        <v>2249</v>
      </c>
      <c r="D1615" t="s">
        <v>812</v>
      </c>
      <c r="E1615" t="s">
        <v>270</v>
      </c>
      <c r="F1615" t="s">
        <v>109</v>
      </c>
      <c r="G1615">
        <v>5</v>
      </c>
      <c r="H1615">
        <v>530.16</v>
      </c>
      <c r="I1615">
        <v>0</v>
      </c>
      <c r="J1615">
        <v>0</v>
      </c>
      <c r="K1615">
        <v>2650.8</v>
      </c>
      <c r="L1615">
        <v>1895.95</v>
      </c>
      <c r="M1615">
        <v>754.85</v>
      </c>
      <c r="N1615" t="s">
        <v>40</v>
      </c>
      <c r="O1615" t="s">
        <v>24</v>
      </c>
      <c r="P1615" t="s">
        <v>55</v>
      </c>
      <c r="Q1615" s="9">
        <v>0.86388888888888893</v>
      </c>
      <c r="R1615" t="s">
        <v>49</v>
      </c>
      <c r="S1615" t="s">
        <v>4770</v>
      </c>
      <c r="T1615" t="s">
        <v>4752</v>
      </c>
      <c r="U1615">
        <v>530.16</v>
      </c>
      <c r="V1615" t="s">
        <v>5787</v>
      </c>
      <c r="W1615" t="s">
        <v>4968</v>
      </c>
      <c r="X1615" t="s">
        <v>5427</v>
      </c>
      <c r="Y1615" t="s">
        <v>5007</v>
      </c>
      <c r="Z1615" t="s">
        <v>5280</v>
      </c>
      <c r="AA1615" t="s">
        <v>5060</v>
      </c>
    </row>
    <row r="1616" spans="1:27" x14ac:dyDescent="0.25">
      <c r="A1616" t="s">
        <v>3757</v>
      </c>
      <c r="B1616" s="8">
        <v>45898</v>
      </c>
      <c r="C1616" t="s">
        <v>2662</v>
      </c>
      <c r="D1616" t="s">
        <v>414</v>
      </c>
      <c r="E1616" t="s">
        <v>171</v>
      </c>
      <c r="F1616" t="s">
        <v>1173</v>
      </c>
      <c r="G1616">
        <v>7</v>
      </c>
      <c r="H1616">
        <v>102.76</v>
      </c>
      <c r="I1616">
        <v>0</v>
      </c>
      <c r="J1616">
        <v>0</v>
      </c>
      <c r="K1616">
        <v>719.32</v>
      </c>
      <c r="L1616">
        <v>558.74</v>
      </c>
      <c r="M1616">
        <v>160.58000000000001</v>
      </c>
      <c r="N1616" t="s">
        <v>4971</v>
      </c>
      <c r="O1616" t="s">
        <v>24</v>
      </c>
      <c r="P1616" t="s">
        <v>55</v>
      </c>
      <c r="Q1616" s="9">
        <v>0.45069444444444445</v>
      </c>
      <c r="R1616" t="s">
        <v>49</v>
      </c>
      <c r="S1616" t="s">
        <v>4846</v>
      </c>
      <c r="T1616" t="s">
        <v>4847</v>
      </c>
      <c r="U1616">
        <v>96.72</v>
      </c>
      <c r="V1616" t="s">
        <v>5876</v>
      </c>
      <c r="W1616" t="s">
        <v>4958</v>
      </c>
      <c r="X1616" t="s">
        <v>5485</v>
      </c>
      <c r="Y1616" t="s">
        <v>4966</v>
      </c>
      <c r="Z1616" t="s">
        <v>4974</v>
      </c>
      <c r="AA1616" t="s">
        <v>4962</v>
      </c>
    </row>
    <row r="1617" spans="1:27" x14ac:dyDescent="0.25">
      <c r="A1617" t="s">
        <v>1318</v>
      </c>
      <c r="B1617" s="8">
        <v>45897</v>
      </c>
      <c r="C1617" t="s">
        <v>464</v>
      </c>
      <c r="D1617" t="s">
        <v>89</v>
      </c>
      <c r="E1617" t="s">
        <v>120</v>
      </c>
      <c r="F1617" t="s">
        <v>1319</v>
      </c>
      <c r="G1617">
        <v>4</v>
      </c>
      <c r="H1617">
        <v>44.33</v>
      </c>
      <c r="I1617">
        <v>20</v>
      </c>
      <c r="J1617">
        <v>35.46</v>
      </c>
      <c r="K1617">
        <v>141.86000000000001</v>
      </c>
      <c r="L1617">
        <v>129.6</v>
      </c>
      <c r="M1617">
        <v>12.26</v>
      </c>
      <c r="N1617" t="s">
        <v>47</v>
      </c>
      <c r="O1617" t="s">
        <v>24</v>
      </c>
      <c r="P1617" t="s">
        <v>25</v>
      </c>
      <c r="Q1617" s="9">
        <v>0.66388888888888886</v>
      </c>
      <c r="R1617" t="s">
        <v>49</v>
      </c>
      <c r="S1617" t="s">
        <v>4695</v>
      </c>
      <c r="T1617" t="s">
        <v>4672</v>
      </c>
      <c r="U1617">
        <v>38.659999999999997</v>
      </c>
      <c r="V1617" t="s">
        <v>5762</v>
      </c>
      <c r="W1617" t="s">
        <v>4958</v>
      </c>
      <c r="X1617" t="s">
        <v>5806</v>
      </c>
      <c r="Y1617" t="s">
        <v>4960</v>
      </c>
      <c r="Z1617" t="s">
        <v>5207</v>
      </c>
      <c r="AA1617" t="s">
        <v>4962</v>
      </c>
    </row>
    <row r="1618" spans="1:27" x14ac:dyDescent="0.25">
      <c r="A1618" t="s">
        <v>3415</v>
      </c>
      <c r="B1618" s="8">
        <v>45897</v>
      </c>
      <c r="C1618" t="s">
        <v>2005</v>
      </c>
      <c r="D1618" t="s">
        <v>389</v>
      </c>
      <c r="E1618" t="s">
        <v>1799</v>
      </c>
      <c r="F1618" t="s">
        <v>1800</v>
      </c>
      <c r="G1618">
        <v>4</v>
      </c>
      <c r="H1618">
        <v>83.13</v>
      </c>
      <c r="I1618">
        <v>0</v>
      </c>
      <c r="J1618">
        <v>0</v>
      </c>
      <c r="K1618">
        <v>332.52</v>
      </c>
      <c r="L1618">
        <v>276.36</v>
      </c>
      <c r="M1618">
        <v>56.16</v>
      </c>
      <c r="N1618" t="s">
        <v>23</v>
      </c>
      <c r="O1618" t="s">
        <v>24</v>
      </c>
      <c r="P1618" t="s">
        <v>25</v>
      </c>
      <c r="Q1618" s="9">
        <v>0.57291666666666663</v>
      </c>
      <c r="R1618" t="s">
        <v>49</v>
      </c>
      <c r="S1618" t="s">
        <v>4854</v>
      </c>
      <c r="T1618" t="s">
        <v>4847</v>
      </c>
      <c r="U1618">
        <v>83.13</v>
      </c>
      <c r="V1618" t="s">
        <v>5266</v>
      </c>
      <c r="W1618" t="s">
        <v>4968</v>
      </c>
      <c r="X1618" t="s">
        <v>5192</v>
      </c>
      <c r="Y1618" t="s">
        <v>4966</v>
      </c>
      <c r="Z1618" t="s">
        <v>5193</v>
      </c>
      <c r="AA1618" t="s">
        <v>4962</v>
      </c>
    </row>
    <row r="1619" spans="1:27" x14ac:dyDescent="0.25">
      <c r="A1619" t="s">
        <v>1102</v>
      </c>
      <c r="B1619" s="8">
        <v>45896</v>
      </c>
      <c r="C1619" t="s">
        <v>538</v>
      </c>
      <c r="D1619" t="s">
        <v>543</v>
      </c>
      <c r="E1619" t="s">
        <v>327</v>
      </c>
      <c r="F1619" t="s">
        <v>892</v>
      </c>
      <c r="G1619">
        <v>5</v>
      </c>
      <c r="H1619">
        <v>420.93</v>
      </c>
      <c r="I1619">
        <v>15</v>
      </c>
      <c r="J1619">
        <v>315.7</v>
      </c>
      <c r="K1619">
        <v>1788.95</v>
      </c>
      <c r="L1619">
        <v>1378.35</v>
      </c>
      <c r="M1619">
        <v>410.6</v>
      </c>
      <c r="N1619" t="s">
        <v>23</v>
      </c>
      <c r="O1619" t="s">
        <v>24</v>
      </c>
      <c r="P1619" t="s">
        <v>25</v>
      </c>
      <c r="Q1619" s="9">
        <v>0.67222222222222228</v>
      </c>
      <c r="R1619" t="s">
        <v>49</v>
      </c>
      <c r="S1619" t="s">
        <v>4793</v>
      </c>
      <c r="T1619" t="s">
        <v>4776</v>
      </c>
      <c r="U1619">
        <v>386.17</v>
      </c>
      <c r="V1619" t="s">
        <v>5521</v>
      </c>
      <c r="W1619" t="s">
        <v>4958</v>
      </c>
      <c r="X1619" t="s">
        <v>5669</v>
      </c>
      <c r="Y1619" t="s">
        <v>4970</v>
      </c>
      <c r="Z1619" t="s">
        <v>5216</v>
      </c>
      <c r="AA1619" t="s">
        <v>4962</v>
      </c>
    </row>
    <row r="1620" spans="1:27" x14ac:dyDescent="0.25">
      <c r="A1620" t="s">
        <v>2006</v>
      </c>
      <c r="B1620" s="8">
        <v>45896</v>
      </c>
      <c r="C1620" t="s">
        <v>985</v>
      </c>
      <c r="D1620" t="s">
        <v>566</v>
      </c>
      <c r="E1620" t="s">
        <v>962</v>
      </c>
      <c r="F1620" t="s">
        <v>963</v>
      </c>
      <c r="G1620">
        <v>8</v>
      </c>
      <c r="H1620">
        <v>348.67</v>
      </c>
      <c r="I1620">
        <v>0</v>
      </c>
      <c r="J1620">
        <v>0</v>
      </c>
      <c r="K1620">
        <v>2789.36</v>
      </c>
      <c r="L1620">
        <v>2043.92</v>
      </c>
      <c r="M1620">
        <v>745.44</v>
      </c>
      <c r="N1620" t="s">
        <v>47</v>
      </c>
      <c r="O1620" t="s">
        <v>24</v>
      </c>
      <c r="P1620" t="s">
        <v>25</v>
      </c>
      <c r="Q1620" s="9">
        <v>0.38958333333333334</v>
      </c>
      <c r="R1620" t="s">
        <v>49</v>
      </c>
      <c r="S1620" t="s">
        <v>4767</v>
      </c>
      <c r="T1620" t="s">
        <v>4752</v>
      </c>
      <c r="U1620">
        <v>328.59</v>
      </c>
      <c r="V1620" t="s">
        <v>4982</v>
      </c>
      <c r="W1620" t="s">
        <v>4958</v>
      </c>
      <c r="X1620" t="s">
        <v>5479</v>
      </c>
      <c r="Y1620" t="s">
        <v>5011</v>
      </c>
      <c r="Z1620" t="s">
        <v>5480</v>
      </c>
      <c r="AA1620" t="s">
        <v>5060</v>
      </c>
    </row>
    <row r="1621" spans="1:27" x14ac:dyDescent="0.25">
      <c r="A1621" t="s">
        <v>4588</v>
      </c>
      <c r="B1621" s="8">
        <v>45896</v>
      </c>
      <c r="C1621" t="s">
        <v>1430</v>
      </c>
      <c r="D1621" t="s">
        <v>371</v>
      </c>
      <c r="E1621" t="s">
        <v>421</v>
      </c>
      <c r="F1621" t="s">
        <v>787</v>
      </c>
      <c r="G1621">
        <v>1</v>
      </c>
      <c r="H1621">
        <v>380.12</v>
      </c>
      <c r="I1621">
        <v>0</v>
      </c>
      <c r="J1621">
        <v>0</v>
      </c>
      <c r="K1621">
        <v>380.12</v>
      </c>
      <c r="L1621">
        <v>309.98</v>
      </c>
      <c r="M1621">
        <v>70.14</v>
      </c>
      <c r="N1621" t="s">
        <v>133</v>
      </c>
      <c r="O1621" t="s">
        <v>24</v>
      </c>
      <c r="P1621" t="s">
        <v>25</v>
      </c>
      <c r="Q1621" s="9">
        <v>0.61597222222222225</v>
      </c>
      <c r="R1621" t="s">
        <v>49</v>
      </c>
      <c r="S1621" t="s">
        <v>4714</v>
      </c>
      <c r="T1621" t="s">
        <v>4703</v>
      </c>
      <c r="U1621">
        <v>380.12</v>
      </c>
      <c r="V1621" t="s">
        <v>5970</v>
      </c>
      <c r="W1621" t="s">
        <v>4964</v>
      </c>
      <c r="X1621" t="s">
        <v>5045</v>
      </c>
      <c r="Y1621" t="s">
        <v>4966</v>
      </c>
      <c r="Z1621" t="s">
        <v>5069</v>
      </c>
      <c r="AA1621" t="s">
        <v>4962</v>
      </c>
    </row>
    <row r="1622" spans="1:27" x14ac:dyDescent="0.25">
      <c r="A1622" t="s">
        <v>1411</v>
      </c>
      <c r="B1622" s="8">
        <v>45895</v>
      </c>
      <c r="C1622" t="s">
        <v>1412</v>
      </c>
      <c r="D1622" t="s">
        <v>119</v>
      </c>
      <c r="E1622" t="s">
        <v>1413</v>
      </c>
      <c r="F1622" t="s">
        <v>239</v>
      </c>
      <c r="G1622">
        <v>4</v>
      </c>
      <c r="H1622">
        <v>141.11000000000001</v>
      </c>
      <c r="I1622">
        <v>5</v>
      </c>
      <c r="J1622">
        <v>28.22</v>
      </c>
      <c r="K1622">
        <v>536.22</v>
      </c>
      <c r="L1622">
        <v>463.64</v>
      </c>
      <c r="M1622">
        <v>72.58</v>
      </c>
      <c r="N1622" t="s">
        <v>68</v>
      </c>
      <c r="O1622" t="s">
        <v>24</v>
      </c>
      <c r="P1622" t="s">
        <v>25</v>
      </c>
      <c r="Q1622" s="9">
        <v>0.7680555555555556</v>
      </c>
      <c r="R1622" t="s">
        <v>49</v>
      </c>
      <c r="S1622" t="s">
        <v>4722</v>
      </c>
      <c r="T1622" t="s">
        <v>4703</v>
      </c>
      <c r="U1622">
        <v>141.11000000000001</v>
      </c>
      <c r="V1622" t="s">
        <v>5553</v>
      </c>
      <c r="W1622" t="s">
        <v>4964</v>
      </c>
      <c r="X1622" t="s">
        <v>5015</v>
      </c>
      <c r="Y1622" t="s">
        <v>4966</v>
      </c>
      <c r="Z1622" t="s">
        <v>5310</v>
      </c>
      <c r="AA1622" t="s">
        <v>4962</v>
      </c>
    </row>
    <row r="1623" spans="1:27" x14ac:dyDescent="0.25">
      <c r="A1623" t="s">
        <v>2460</v>
      </c>
      <c r="B1623" s="8">
        <v>45895</v>
      </c>
      <c r="C1623" t="s">
        <v>2461</v>
      </c>
      <c r="D1623" t="s">
        <v>905</v>
      </c>
      <c r="E1623" t="s">
        <v>1169</v>
      </c>
      <c r="F1623" t="s">
        <v>2462</v>
      </c>
      <c r="G1623">
        <v>1</v>
      </c>
      <c r="H1623">
        <v>464.41</v>
      </c>
      <c r="I1623">
        <v>0</v>
      </c>
      <c r="J1623">
        <v>0</v>
      </c>
      <c r="K1623">
        <v>464.41</v>
      </c>
      <c r="L1623">
        <v>397.69</v>
      </c>
      <c r="M1623">
        <v>66.72</v>
      </c>
      <c r="N1623" t="s">
        <v>47</v>
      </c>
      <c r="O1623" t="s">
        <v>24</v>
      </c>
      <c r="P1623" t="s">
        <v>25</v>
      </c>
      <c r="Q1623" s="9">
        <v>0.38750000000000001</v>
      </c>
      <c r="R1623" t="s">
        <v>49</v>
      </c>
      <c r="S1623" t="s">
        <v>4686</v>
      </c>
      <c r="T1623" t="s">
        <v>4672</v>
      </c>
      <c r="U1623">
        <v>464.41</v>
      </c>
      <c r="V1623" t="s">
        <v>5979</v>
      </c>
      <c r="W1623" t="s">
        <v>4968</v>
      </c>
      <c r="X1623" t="s">
        <v>5426</v>
      </c>
      <c r="Y1623" t="s">
        <v>5011</v>
      </c>
      <c r="Z1623" t="s">
        <v>5628</v>
      </c>
      <c r="AA1623" t="s">
        <v>5060</v>
      </c>
    </row>
    <row r="1624" spans="1:27" x14ac:dyDescent="0.25">
      <c r="A1624" t="s">
        <v>2823</v>
      </c>
      <c r="B1624" s="8">
        <v>45895</v>
      </c>
      <c r="C1624" t="s">
        <v>379</v>
      </c>
      <c r="D1624" t="s">
        <v>332</v>
      </c>
      <c r="E1624" t="s">
        <v>567</v>
      </c>
      <c r="F1624" t="s">
        <v>91</v>
      </c>
      <c r="G1624">
        <v>4</v>
      </c>
      <c r="H1624">
        <v>269.54000000000002</v>
      </c>
      <c r="I1624">
        <v>0</v>
      </c>
      <c r="J1624">
        <v>0</v>
      </c>
      <c r="K1624">
        <v>1078.1600000000001</v>
      </c>
      <c r="L1624">
        <v>837.52</v>
      </c>
      <c r="M1624">
        <v>240.64</v>
      </c>
      <c r="N1624" t="s">
        <v>68</v>
      </c>
      <c r="O1624" t="s">
        <v>24</v>
      </c>
      <c r="P1624" t="s">
        <v>25</v>
      </c>
      <c r="Q1624" s="9">
        <v>0.70208333333333328</v>
      </c>
      <c r="R1624" t="s">
        <v>49</v>
      </c>
      <c r="S1624" t="s">
        <v>4733</v>
      </c>
      <c r="T1624" t="s">
        <v>4729</v>
      </c>
      <c r="U1624">
        <v>245.32</v>
      </c>
      <c r="V1624" t="s">
        <v>5074</v>
      </c>
      <c r="W1624" t="s">
        <v>4958</v>
      </c>
      <c r="X1624" t="s">
        <v>5467</v>
      </c>
      <c r="Y1624" t="s">
        <v>4966</v>
      </c>
      <c r="Z1624" t="s">
        <v>5353</v>
      </c>
      <c r="AA1624" t="s">
        <v>4962</v>
      </c>
    </row>
    <row r="1625" spans="1:27" x14ac:dyDescent="0.25">
      <c r="A1625" t="s">
        <v>3384</v>
      </c>
      <c r="B1625" s="8">
        <v>45895</v>
      </c>
      <c r="C1625" t="s">
        <v>1219</v>
      </c>
      <c r="D1625" t="s">
        <v>1329</v>
      </c>
      <c r="E1625" t="s">
        <v>1453</v>
      </c>
      <c r="F1625" t="s">
        <v>1454</v>
      </c>
      <c r="G1625">
        <v>1</v>
      </c>
      <c r="H1625">
        <v>55.81</v>
      </c>
      <c r="I1625">
        <v>0</v>
      </c>
      <c r="J1625">
        <v>0</v>
      </c>
      <c r="K1625">
        <v>55.81</v>
      </c>
      <c r="L1625">
        <v>44.96</v>
      </c>
      <c r="M1625">
        <v>10.85</v>
      </c>
      <c r="N1625" t="s">
        <v>40</v>
      </c>
      <c r="O1625" t="s">
        <v>24</v>
      </c>
      <c r="P1625" t="s">
        <v>33</v>
      </c>
      <c r="Q1625" s="9">
        <v>0.61527777777777781</v>
      </c>
      <c r="R1625" t="s">
        <v>49</v>
      </c>
      <c r="S1625" t="s">
        <v>4826</v>
      </c>
      <c r="T1625" t="s">
        <v>4805</v>
      </c>
      <c r="U1625">
        <v>55.81</v>
      </c>
      <c r="V1625" t="s">
        <v>5449</v>
      </c>
      <c r="W1625" t="s">
        <v>4964</v>
      </c>
      <c r="X1625" t="s">
        <v>5053</v>
      </c>
      <c r="Y1625" t="s">
        <v>4960</v>
      </c>
      <c r="Z1625" t="s">
        <v>5054</v>
      </c>
      <c r="AA1625" t="s">
        <v>4962</v>
      </c>
    </row>
    <row r="1626" spans="1:27" x14ac:dyDescent="0.25">
      <c r="A1626" t="s">
        <v>3713</v>
      </c>
      <c r="B1626" s="8">
        <v>45895</v>
      </c>
      <c r="C1626" t="s">
        <v>3158</v>
      </c>
      <c r="D1626" t="s">
        <v>237</v>
      </c>
      <c r="E1626" t="s">
        <v>1799</v>
      </c>
      <c r="F1626" t="s">
        <v>1800</v>
      </c>
      <c r="G1626">
        <v>8</v>
      </c>
      <c r="H1626">
        <v>599.45000000000005</v>
      </c>
      <c r="I1626">
        <v>5</v>
      </c>
      <c r="J1626">
        <v>239.78</v>
      </c>
      <c r="K1626">
        <v>4555.82</v>
      </c>
      <c r="L1626">
        <v>2691.2</v>
      </c>
      <c r="M1626">
        <v>1864.62</v>
      </c>
      <c r="N1626" t="s">
        <v>40</v>
      </c>
      <c r="O1626" t="s">
        <v>24</v>
      </c>
      <c r="P1626" t="s">
        <v>25</v>
      </c>
      <c r="Q1626" s="9">
        <v>0.47083333333333333</v>
      </c>
      <c r="R1626" t="s">
        <v>49</v>
      </c>
      <c r="S1626" t="s">
        <v>4670</v>
      </c>
      <c r="T1626" t="s">
        <v>4636</v>
      </c>
      <c r="U1626">
        <v>541.35</v>
      </c>
      <c r="V1626" t="s">
        <v>5520</v>
      </c>
      <c r="W1626" t="s">
        <v>4958</v>
      </c>
      <c r="X1626" t="s">
        <v>5192</v>
      </c>
      <c r="Y1626" t="s">
        <v>4966</v>
      </c>
      <c r="Z1626" t="s">
        <v>5193</v>
      </c>
      <c r="AA1626" t="s">
        <v>4962</v>
      </c>
    </row>
    <row r="1627" spans="1:27" x14ac:dyDescent="0.25">
      <c r="A1627" t="s">
        <v>4383</v>
      </c>
      <c r="B1627" s="8">
        <v>45895</v>
      </c>
      <c r="C1627" t="s">
        <v>477</v>
      </c>
      <c r="D1627" t="s">
        <v>242</v>
      </c>
      <c r="E1627" t="s">
        <v>385</v>
      </c>
      <c r="F1627" t="s">
        <v>4384</v>
      </c>
      <c r="G1627">
        <v>7</v>
      </c>
      <c r="H1627">
        <v>83.37</v>
      </c>
      <c r="I1627">
        <v>10</v>
      </c>
      <c r="J1627">
        <v>58.36</v>
      </c>
      <c r="K1627">
        <v>525.23</v>
      </c>
      <c r="L1627">
        <v>435.75</v>
      </c>
      <c r="M1627">
        <v>89.48</v>
      </c>
      <c r="N1627" t="s">
        <v>47</v>
      </c>
      <c r="O1627" t="s">
        <v>24</v>
      </c>
      <c r="P1627" t="s">
        <v>33</v>
      </c>
      <c r="Q1627" s="9">
        <v>0.43055555555555558</v>
      </c>
      <c r="R1627" t="s">
        <v>49</v>
      </c>
      <c r="S1627" t="s">
        <v>4921</v>
      </c>
      <c r="T1627" t="s">
        <v>4908</v>
      </c>
      <c r="U1627">
        <v>80.5</v>
      </c>
      <c r="V1627" t="s">
        <v>5537</v>
      </c>
      <c r="W1627" t="s">
        <v>4958</v>
      </c>
      <c r="X1627" t="s">
        <v>5980</v>
      </c>
      <c r="Y1627" t="s">
        <v>4970</v>
      </c>
      <c r="Z1627" t="s">
        <v>5514</v>
      </c>
      <c r="AA1627" t="s">
        <v>4992</v>
      </c>
    </row>
    <row r="1628" spans="1:27" x14ac:dyDescent="0.25">
      <c r="A1628" t="s">
        <v>574</v>
      </c>
      <c r="B1628" s="8">
        <v>45894</v>
      </c>
      <c r="C1628" t="s">
        <v>575</v>
      </c>
      <c r="D1628" t="s">
        <v>231</v>
      </c>
      <c r="E1628" t="s">
        <v>576</v>
      </c>
      <c r="F1628" t="s">
        <v>577</v>
      </c>
      <c r="G1628">
        <v>4</v>
      </c>
      <c r="H1628">
        <v>418.79</v>
      </c>
      <c r="I1628">
        <v>15</v>
      </c>
      <c r="J1628">
        <v>251.27</v>
      </c>
      <c r="K1628">
        <v>1423.89</v>
      </c>
      <c r="L1628">
        <v>1235.76</v>
      </c>
      <c r="M1628">
        <v>188.13</v>
      </c>
      <c r="N1628" t="s">
        <v>4971</v>
      </c>
      <c r="O1628" t="s">
        <v>24</v>
      </c>
      <c r="P1628" t="s">
        <v>25</v>
      </c>
      <c r="Q1628" s="9">
        <v>0.84930555555555554</v>
      </c>
      <c r="R1628" t="s">
        <v>49</v>
      </c>
      <c r="S1628" t="s">
        <v>4756</v>
      </c>
      <c r="T1628" t="s">
        <v>4752</v>
      </c>
      <c r="U1628">
        <v>418.79</v>
      </c>
      <c r="V1628" t="s">
        <v>5981</v>
      </c>
      <c r="W1628" t="s">
        <v>4964</v>
      </c>
      <c r="X1628" t="s">
        <v>5219</v>
      </c>
      <c r="Y1628" t="s">
        <v>5011</v>
      </c>
      <c r="Z1628" t="s">
        <v>5220</v>
      </c>
      <c r="AA1628" t="s">
        <v>5060</v>
      </c>
    </row>
    <row r="1629" spans="1:27" x14ac:dyDescent="0.25">
      <c r="A1629" t="s">
        <v>2040</v>
      </c>
      <c r="B1629" s="8">
        <v>45894</v>
      </c>
      <c r="C1629" t="s">
        <v>1228</v>
      </c>
      <c r="D1629" t="s">
        <v>1322</v>
      </c>
      <c r="E1629" t="s">
        <v>187</v>
      </c>
      <c r="F1629" t="s">
        <v>188</v>
      </c>
      <c r="G1629">
        <v>8</v>
      </c>
      <c r="H1629">
        <v>239.78</v>
      </c>
      <c r="I1629">
        <v>0</v>
      </c>
      <c r="J1629">
        <v>0</v>
      </c>
      <c r="K1629">
        <v>1918.24</v>
      </c>
      <c r="L1629">
        <v>1665.76</v>
      </c>
      <c r="M1629">
        <v>252.48</v>
      </c>
      <c r="N1629" t="s">
        <v>4971</v>
      </c>
      <c r="O1629" t="s">
        <v>24</v>
      </c>
      <c r="P1629" t="s">
        <v>25</v>
      </c>
      <c r="Q1629" s="9">
        <v>0.59305555555555556</v>
      </c>
      <c r="R1629" t="s">
        <v>49</v>
      </c>
      <c r="S1629" t="s">
        <v>4747</v>
      </c>
      <c r="T1629" t="s">
        <v>4729</v>
      </c>
      <c r="U1629">
        <v>229.81</v>
      </c>
      <c r="V1629" t="s">
        <v>5062</v>
      </c>
      <c r="W1629" t="s">
        <v>4958</v>
      </c>
      <c r="X1629" t="s">
        <v>5199</v>
      </c>
      <c r="Y1629" t="s">
        <v>4960</v>
      </c>
      <c r="Z1629" t="s">
        <v>5200</v>
      </c>
      <c r="AA1629" t="s">
        <v>4962</v>
      </c>
    </row>
    <row r="1630" spans="1:27" x14ac:dyDescent="0.25">
      <c r="A1630" t="s">
        <v>75</v>
      </c>
      <c r="B1630" s="8">
        <v>45893</v>
      </c>
      <c r="C1630" t="s">
        <v>76</v>
      </c>
      <c r="D1630" t="s">
        <v>77</v>
      </c>
      <c r="E1630" t="s">
        <v>78</v>
      </c>
      <c r="F1630" t="s">
        <v>79</v>
      </c>
      <c r="G1630">
        <v>5</v>
      </c>
      <c r="H1630">
        <v>131.03</v>
      </c>
      <c r="I1630">
        <v>0</v>
      </c>
      <c r="J1630">
        <v>0</v>
      </c>
      <c r="K1630">
        <v>753.42</v>
      </c>
      <c r="L1630">
        <v>586.35</v>
      </c>
      <c r="M1630">
        <v>167.07</v>
      </c>
      <c r="N1630" t="s">
        <v>4971</v>
      </c>
      <c r="O1630" t="s">
        <v>24</v>
      </c>
      <c r="P1630" t="s">
        <v>55</v>
      </c>
      <c r="Q1630" s="9">
        <v>0.57638888888888884</v>
      </c>
      <c r="R1630" t="s">
        <v>27</v>
      </c>
      <c r="S1630" t="s">
        <v>4863</v>
      </c>
      <c r="T1630" t="s">
        <v>4864</v>
      </c>
      <c r="U1630">
        <v>131.03</v>
      </c>
      <c r="V1630" t="s">
        <v>5929</v>
      </c>
      <c r="W1630" t="s">
        <v>4968</v>
      </c>
      <c r="X1630" t="s">
        <v>5359</v>
      </c>
      <c r="Y1630" t="s">
        <v>4960</v>
      </c>
      <c r="Z1630" t="s">
        <v>5360</v>
      </c>
      <c r="AA1630" t="s">
        <v>4962</v>
      </c>
    </row>
    <row r="1631" spans="1:27" x14ac:dyDescent="0.25">
      <c r="A1631" t="s">
        <v>547</v>
      </c>
      <c r="B1631" s="8">
        <v>45893</v>
      </c>
      <c r="C1631" t="s">
        <v>548</v>
      </c>
      <c r="D1631" t="s">
        <v>549</v>
      </c>
      <c r="E1631" t="s">
        <v>550</v>
      </c>
      <c r="F1631" t="s">
        <v>551</v>
      </c>
      <c r="G1631">
        <v>8</v>
      </c>
      <c r="H1631">
        <v>226.02</v>
      </c>
      <c r="I1631">
        <v>0</v>
      </c>
      <c r="J1631">
        <v>0</v>
      </c>
      <c r="K1631">
        <v>2079.38</v>
      </c>
      <c r="L1631">
        <v>1457.36</v>
      </c>
      <c r="M1631">
        <v>622.02</v>
      </c>
      <c r="N1631" t="s">
        <v>4971</v>
      </c>
      <c r="O1631" t="s">
        <v>24</v>
      </c>
      <c r="P1631" t="s">
        <v>25</v>
      </c>
      <c r="Q1631" s="9">
        <v>0.48333333333333334</v>
      </c>
      <c r="R1631" t="s">
        <v>27</v>
      </c>
      <c r="S1631" t="s">
        <v>4832</v>
      </c>
      <c r="T1631" t="s">
        <v>4828</v>
      </c>
      <c r="U1631">
        <v>221.61</v>
      </c>
      <c r="V1631" t="s">
        <v>4979</v>
      </c>
      <c r="W1631" t="s">
        <v>4958</v>
      </c>
      <c r="X1631" t="s">
        <v>4959</v>
      </c>
      <c r="Y1631" t="s">
        <v>4960</v>
      </c>
      <c r="Z1631" t="s">
        <v>4983</v>
      </c>
      <c r="AA1631" t="s">
        <v>4962</v>
      </c>
    </row>
    <row r="1632" spans="1:27" x14ac:dyDescent="0.25">
      <c r="A1632" t="s">
        <v>2653</v>
      </c>
      <c r="B1632" s="8">
        <v>45893</v>
      </c>
      <c r="C1632" t="s">
        <v>2235</v>
      </c>
      <c r="D1632" t="s">
        <v>314</v>
      </c>
      <c r="E1632" t="s">
        <v>1185</v>
      </c>
      <c r="F1632" t="s">
        <v>2654</v>
      </c>
      <c r="G1632">
        <v>6</v>
      </c>
      <c r="H1632">
        <v>378.89</v>
      </c>
      <c r="I1632">
        <v>10</v>
      </c>
      <c r="J1632">
        <v>227.33</v>
      </c>
      <c r="K1632">
        <v>2352.91</v>
      </c>
      <c r="L1632">
        <v>1483.5</v>
      </c>
      <c r="M1632">
        <v>869.41</v>
      </c>
      <c r="N1632" t="s">
        <v>68</v>
      </c>
      <c r="O1632" t="s">
        <v>345</v>
      </c>
      <c r="P1632" t="s">
        <v>33</v>
      </c>
      <c r="Q1632" s="9">
        <v>0.5493055555555556</v>
      </c>
      <c r="R1632" t="s">
        <v>27</v>
      </c>
      <c r="S1632" t="s">
        <v>4707</v>
      </c>
      <c r="T1632" t="s">
        <v>4703</v>
      </c>
      <c r="U1632">
        <v>329.69</v>
      </c>
      <c r="V1632" t="s">
        <v>5648</v>
      </c>
      <c r="W1632" t="s">
        <v>4958</v>
      </c>
      <c r="X1632" t="s">
        <v>5982</v>
      </c>
      <c r="Y1632" t="s">
        <v>4960</v>
      </c>
      <c r="Z1632" t="s">
        <v>5983</v>
      </c>
      <c r="AA1632" t="s">
        <v>4992</v>
      </c>
    </row>
    <row r="1633" spans="1:27" x14ac:dyDescent="0.25">
      <c r="A1633" t="s">
        <v>3240</v>
      </c>
      <c r="B1633" s="8">
        <v>45893</v>
      </c>
      <c r="C1633" t="s">
        <v>2829</v>
      </c>
      <c r="D1633" t="s">
        <v>723</v>
      </c>
      <c r="E1633" t="s">
        <v>840</v>
      </c>
      <c r="F1633" t="s">
        <v>1463</v>
      </c>
      <c r="G1633">
        <v>2</v>
      </c>
      <c r="H1633">
        <v>376.11</v>
      </c>
      <c r="I1633">
        <v>20</v>
      </c>
      <c r="J1633">
        <v>150.44</v>
      </c>
      <c r="K1633">
        <v>692.05</v>
      </c>
      <c r="L1633">
        <v>603.14</v>
      </c>
      <c r="M1633">
        <v>88.91</v>
      </c>
      <c r="N1633" t="s">
        <v>23</v>
      </c>
      <c r="O1633" t="s">
        <v>24</v>
      </c>
      <c r="P1633" t="s">
        <v>25</v>
      </c>
      <c r="Q1633" s="9">
        <v>0.82013888888888886</v>
      </c>
      <c r="R1633" t="s">
        <v>27</v>
      </c>
      <c r="S1633" t="s">
        <v>4844</v>
      </c>
      <c r="T1633" t="s">
        <v>4828</v>
      </c>
      <c r="U1633">
        <v>376.11</v>
      </c>
      <c r="V1633" t="s">
        <v>5733</v>
      </c>
      <c r="W1633" t="s">
        <v>4964</v>
      </c>
      <c r="X1633" t="s">
        <v>5442</v>
      </c>
      <c r="Y1633" t="s">
        <v>5011</v>
      </c>
      <c r="Z1633" t="s">
        <v>5300</v>
      </c>
      <c r="AA1633" t="s">
        <v>5060</v>
      </c>
    </row>
    <row r="1634" spans="1:27" x14ac:dyDescent="0.25">
      <c r="A1634" t="s">
        <v>3348</v>
      </c>
      <c r="B1634" s="8">
        <v>45893</v>
      </c>
      <c r="C1634" t="s">
        <v>1219</v>
      </c>
      <c r="D1634" t="s">
        <v>1475</v>
      </c>
      <c r="E1634" t="s">
        <v>600</v>
      </c>
      <c r="F1634" t="s">
        <v>831</v>
      </c>
      <c r="G1634">
        <v>1</v>
      </c>
      <c r="H1634">
        <v>183.39</v>
      </c>
      <c r="I1634">
        <v>5</v>
      </c>
      <c r="J1634">
        <v>9.17</v>
      </c>
      <c r="K1634">
        <v>200.35</v>
      </c>
      <c r="L1634">
        <v>158.43</v>
      </c>
      <c r="M1634">
        <v>41.92</v>
      </c>
      <c r="N1634" t="s">
        <v>68</v>
      </c>
      <c r="O1634" t="s">
        <v>24</v>
      </c>
      <c r="P1634" t="s">
        <v>55</v>
      </c>
      <c r="Q1634" s="9">
        <v>0.46458333333333335</v>
      </c>
      <c r="R1634" t="s">
        <v>27</v>
      </c>
      <c r="S1634" t="s">
        <v>4900</v>
      </c>
      <c r="T1634" t="s">
        <v>4887</v>
      </c>
      <c r="U1634">
        <v>183.39</v>
      </c>
      <c r="V1634" t="s">
        <v>5449</v>
      </c>
      <c r="W1634" t="s">
        <v>4964</v>
      </c>
      <c r="X1634" t="s">
        <v>5402</v>
      </c>
      <c r="Y1634" t="s">
        <v>4977</v>
      </c>
      <c r="Z1634" t="s">
        <v>5536</v>
      </c>
      <c r="AA1634" t="s">
        <v>4962</v>
      </c>
    </row>
    <row r="1635" spans="1:27" x14ac:dyDescent="0.25">
      <c r="A1635" t="s">
        <v>3800</v>
      </c>
      <c r="B1635" s="8">
        <v>45893</v>
      </c>
      <c r="C1635" t="s">
        <v>268</v>
      </c>
      <c r="D1635" t="s">
        <v>113</v>
      </c>
      <c r="E1635" t="s">
        <v>488</v>
      </c>
      <c r="F1635" t="s">
        <v>489</v>
      </c>
      <c r="G1635">
        <v>5</v>
      </c>
      <c r="H1635">
        <v>253.11</v>
      </c>
      <c r="I1635">
        <v>10</v>
      </c>
      <c r="J1635">
        <v>126.56</v>
      </c>
      <c r="K1635">
        <v>1309.8399999999999</v>
      </c>
      <c r="L1635">
        <v>953.7</v>
      </c>
      <c r="M1635">
        <v>356.14</v>
      </c>
      <c r="N1635" t="s">
        <v>4971</v>
      </c>
      <c r="O1635" t="s">
        <v>24</v>
      </c>
      <c r="P1635" t="s">
        <v>25</v>
      </c>
      <c r="Q1635" s="9">
        <v>0.82916666666666672</v>
      </c>
      <c r="R1635" t="s">
        <v>27</v>
      </c>
      <c r="S1635" t="s">
        <v>4907</v>
      </c>
      <c r="T1635" t="s">
        <v>4908</v>
      </c>
      <c r="U1635">
        <v>253.11</v>
      </c>
      <c r="V1635" t="s">
        <v>5984</v>
      </c>
      <c r="W1635" t="s">
        <v>4968</v>
      </c>
      <c r="X1635" t="s">
        <v>5338</v>
      </c>
      <c r="Y1635" t="s">
        <v>5011</v>
      </c>
      <c r="Z1635" t="s">
        <v>5339</v>
      </c>
      <c r="AA1635" t="s">
        <v>4962</v>
      </c>
    </row>
    <row r="1636" spans="1:27" x14ac:dyDescent="0.25">
      <c r="A1636" t="s">
        <v>4080</v>
      </c>
      <c r="B1636" s="8">
        <v>45893</v>
      </c>
      <c r="C1636" t="s">
        <v>1832</v>
      </c>
      <c r="D1636" t="s">
        <v>186</v>
      </c>
      <c r="E1636" t="s">
        <v>1063</v>
      </c>
      <c r="F1636" t="s">
        <v>1064</v>
      </c>
      <c r="G1636">
        <v>3</v>
      </c>
      <c r="H1636">
        <v>217.42</v>
      </c>
      <c r="I1636">
        <v>10</v>
      </c>
      <c r="J1636">
        <v>65.23</v>
      </c>
      <c r="K1636">
        <v>675.08</v>
      </c>
      <c r="L1636">
        <v>531.09</v>
      </c>
      <c r="M1636">
        <v>143.99</v>
      </c>
      <c r="N1636" t="s">
        <v>47</v>
      </c>
      <c r="O1636" t="s">
        <v>24</v>
      </c>
      <c r="P1636" t="s">
        <v>55</v>
      </c>
      <c r="Q1636" s="9">
        <v>0.44513888888888886</v>
      </c>
      <c r="R1636" t="s">
        <v>27</v>
      </c>
      <c r="S1636" t="s">
        <v>4724</v>
      </c>
      <c r="T1636" t="s">
        <v>4703</v>
      </c>
      <c r="U1636">
        <v>217.42</v>
      </c>
      <c r="V1636" t="s">
        <v>5930</v>
      </c>
      <c r="W1636" t="s">
        <v>4968</v>
      </c>
      <c r="X1636" t="s">
        <v>5329</v>
      </c>
      <c r="Y1636" t="s">
        <v>4966</v>
      </c>
      <c r="Z1636" t="s">
        <v>5330</v>
      </c>
      <c r="AA1636" t="s">
        <v>4962</v>
      </c>
    </row>
    <row r="1637" spans="1:27" x14ac:dyDescent="0.25">
      <c r="A1637" t="s">
        <v>1327</v>
      </c>
      <c r="B1637" s="8">
        <v>45892</v>
      </c>
      <c r="C1637" t="s">
        <v>1328</v>
      </c>
      <c r="D1637" t="s">
        <v>1329</v>
      </c>
      <c r="E1637" t="s">
        <v>400</v>
      </c>
      <c r="F1637" t="s">
        <v>1223</v>
      </c>
      <c r="G1637">
        <v>1</v>
      </c>
      <c r="H1637">
        <v>55.81</v>
      </c>
      <c r="I1637">
        <v>20</v>
      </c>
      <c r="J1637">
        <v>11.16</v>
      </c>
      <c r="K1637">
        <v>51.35</v>
      </c>
      <c r="L1637">
        <v>44.96</v>
      </c>
      <c r="M1637">
        <v>6.39</v>
      </c>
      <c r="N1637" t="s">
        <v>68</v>
      </c>
      <c r="O1637" t="s">
        <v>24</v>
      </c>
      <c r="P1637" t="s">
        <v>25</v>
      </c>
      <c r="Q1637" s="9">
        <v>0.44722222222222224</v>
      </c>
      <c r="R1637" t="s">
        <v>27</v>
      </c>
      <c r="S1637" t="s">
        <v>4826</v>
      </c>
      <c r="T1637" t="s">
        <v>4805</v>
      </c>
      <c r="U1637">
        <v>55.81</v>
      </c>
      <c r="V1637" t="s">
        <v>5013</v>
      </c>
      <c r="W1637" t="s">
        <v>4968</v>
      </c>
      <c r="X1637" t="s">
        <v>5326</v>
      </c>
      <c r="Y1637" t="s">
        <v>4960</v>
      </c>
      <c r="Z1637" t="s">
        <v>5003</v>
      </c>
      <c r="AA1637" t="s">
        <v>4962</v>
      </c>
    </row>
    <row r="1638" spans="1:27" x14ac:dyDescent="0.25">
      <c r="A1638" t="s">
        <v>1705</v>
      </c>
      <c r="B1638" s="8">
        <v>45892</v>
      </c>
      <c r="C1638" t="s">
        <v>927</v>
      </c>
      <c r="D1638" t="s">
        <v>1706</v>
      </c>
      <c r="E1638" t="s">
        <v>60</v>
      </c>
      <c r="F1638" t="s">
        <v>61</v>
      </c>
      <c r="G1638">
        <v>2</v>
      </c>
      <c r="H1638">
        <v>268.32</v>
      </c>
      <c r="I1638">
        <v>0</v>
      </c>
      <c r="J1638">
        <v>0</v>
      </c>
      <c r="K1638">
        <v>617.14</v>
      </c>
      <c r="L1638">
        <v>482.88</v>
      </c>
      <c r="M1638">
        <v>134.26</v>
      </c>
      <c r="N1638" t="s">
        <v>23</v>
      </c>
      <c r="O1638" t="s">
        <v>24</v>
      </c>
      <c r="P1638" t="s">
        <v>25</v>
      </c>
      <c r="Q1638" s="9">
        <v>0.50416666666666665</v>
      </c>
      <c r="R1638" t="s">
        <v>27</v>
      </c>
      <c r="S1638" t="s">
        <v>4886</v>
      </c>
      <c r="T1638" t="s">
        <v>4887</v>
      </c>
      <c r="U1638">
        <v>268.32</v>
      </c>
      <c r="V1638" t="s">
        <v>5410</v>
      </c>
      <c r="W1638" t="s">
        <v>4964</v>
      </c>
      <c r="X1638" t="s">
        <v>5420</v>
      </c>
      <c r="Y1638" t="s">
        <v>4966</v>
      </c>
      <c r="Z1638" t="s">
        <v>5051</v>
      </c>
      <c r="AA1638" t="s">
        <v>4962</v>
      </c>
    </row>
    <row r="1639" spans="1:27" x14ac:dyDescent="0.25">
      <c r="A1639" t="s">
        <v>2182</v>
      </c>
      <c r="B1639" s="8">
        <v>45892</v>
      </c>
      <c r="C1639" t="s">
        <v>2062</v>
      </c>
      <c r="D1639" t="s">
        <v>518</v>
      </c>
      <c r="E1639" t="s">
        <v>297</v>
      </c>
      <c r="F1639" t="s">
        <v>1716</v>
      </c>
      <c r="G1639">
        <v>2</v>
      </c>
      <c r="H1639">
        <v>404.97</v>
      </c>
      <c r="I1639">
        <v>5</v>
      </c>
      <c r="J1639">
        <v>40.5</v>
      </c>
      <c r="K1639">
        <v>884.86</v>
      </c>
      <c r="L1639">
        <v>682.48</v>
      </c>
      <c r="M1639">
        <v>202.38</v>
      </c>
      <c r="N1639" t="s">
        <v>133</v>
      </c>
      <c r="O1639" t="s">
        <v>24</v>
      </c>
      <c r="P1639" t="s">
        <v>25</v>
      </c>
      <c r="Q1639" s="9">
        <v>0.56180555555555556</v>
      </c>
      <c r="R1639" t="s">
        <v>27</v>
      </c>
      <c r="S1639" t="s">
        <v>4840</v>
      </c>
      <c r="T1639" t="s">
        <v>4828</v>
      </c>
      <c r="U1639">
        <v>404.97</v>
      </c>
      <c r="V1639" t="s">
        <v>5272</v>
      </c>
      <c r="W1639" t="s">
        <v>4968</v>
      </c>
      <c r="X1639" t="s">
        <v>5476</v>
      </c>
      <c r="Y1639" t="s">
        <v>4966</v>
      </c>
      <c r="Z1639" t="s">
        <v>5084</v>
      </c>
      <c r="AA1639" t="s">
        <v>4962</v>
      </c>
    </row>
    <row r="1640" spans="1:27" x14ac:dyDescent="0.25">
      <c r="A1640" t="s">
        <v>2706</v>
      </c>
      <c r="B1640" s="8">
        <v>45892</v>
      </c>
      <c r="C1640" t="s">
        <v>2662</v>
      </c>
      <c r="D1640" t="s">
        <v>264</v>
      </c>
      <c r="E1640" t="s">
        <v>1476</v>
      </c>
      <c r="F1640" t="s">
        <v>2038</v>
      </c>
      <c r="G1640">
        <v>8</v>
      </c>
      <c r="H1640">
        <v>407.53</v>
      </c>
      <c r="I1640">
        <v>0</v>
      </c>
      <c r="J1640">
        <v>0</v>
      </c>
      <c r="K1640">
        <v>3749.28</v>
      </c>
      <c r="L1640">
        <v>2287.1999999999998</v>
      </c>
      <c r="M1640">
        <v>1462.08</v>
      </c>
      <c r="N1640" t="s">
        <v>23</v>
      </c>
      <c r="O1640" t="s">
        <v>24</v>
      </c>
      <c r="P1640" t="s">
        <v>25</v>
      </c>
      <c r="Q1640" s="9">
        <v>0.625</v>
      </c>
      <c r="R1640" t="s">
        <v>27</v>
      </c>
      <c r="S1640" t="s">
        <v>4702</v>
      </c>
      <c r="T1640" t="s">
        <v>4703</v>
      </c>
      <c r="U1640">
        <v>383.51</v>
      </c>
      <c r="V1640" t="s">
        <v>5876</v>
      </c>
      <c r="W1640" t="s">
        <v>4958</v>
      </c>
      <c r="X1640" t="s">
        <v>5962</v>
      </c>
      <c r="Y1640" t="s">
        <v>4966</v>
      </c>
      <c r="Z1640" t="s">
        <v>5025</v>
      </c>
      <c r="AA1640" t="s">
        <v>4992</v>
      </c>
    </row>
    <row r="1641" spans="1:27" x14ac:dyDescent="0.25">
      <c r="A1641" t="s">
        <v>3099</v>
      </c>
      <c r="B1641" s="8">
        <v>45892</v>
      </c>
      <c r="C1641" t="s">
        <v>1116</v>
      </c>
      <c r="D1641" t="s">
        <v>605</v>
      </c>
      <c r="E1641" t="s">
        <v>1252</v>
      </c>
      <c r="F1641" t="s">
        <v>2556</v>
      </c>
      <c r="G1641">
        <v>3</v>
      </c>
      <c r="H1641">
        <v>86.2</v>
      </c>
      <c r="I1641">
        <v>15</v>
      </c>
      <c r="J1641">
        <v>38.79</v>
      </c>
      <c r="K1641">
        <v>252.78</v>
      </c>
      <c r="L1641">
        <v>186.42</v>
      </c>
      <c r="M1641">
        <v>66.36</v>
      </c>
      <c r="N1641" t="s">
        <v>23</v>
      </c>
      <c r="O1641" t="s">
        <v>24</v>
      </c>
      <c r="P1641" t="s">
        <v>25</v>
      </c>
      <c r="Q1641" s="9">
        <v>0.64652777777777781</v>
      </c>
      <c r="R1641" t="s">
        <v>27</v>
      </c>
      <c r="S1641" t="s">
        <v>4851</v>
      </c>
      <c r="T1641" t="s">
        <v>4847</v>
      </c>
      <c r="U1641">
        <v>75.680000000000007</v>
      </c>
      <c r="V1641" t="s">
        <v>5344</v>
      </c>
      <c r="W1641" t="s">
        <v>4958</v>
      </c>
      <c r="X1641" t="s">
        <v>5497</v>
      </c>
      <c r="Y1641" t="s">
        <v>4966</v>
      </c>
      <c r="Z1641" t="s">
        <v>5498</v>
      </c>
      <c r="AA1641" t="s">
        <v>4962</v>
      </c>
    </row>
    <row r="1642" spans="1:27" x14ac:dyDescent="0.25">
      <c r="A1642" t="s">
        <v>3253</v>
      </c>
      <c r="B1642" s="8">
        <v>45892</v>
      </c>
      <c r="C1642" t="s">
        <v>1095</v>
      </c>
      <c r="D1642" t="s">
        <v>2391</v>
      </c>
      <c r="E1642" t="s">
        <v>1233</v>
      </c>
      <c r="F1642" t="s">
        <v>929</v>
      </c>
      <c r="G1642">
        <v>1</v>
      </c>
      <c r="H1642">
        <v>150.04</v>
      </c>
      <c r="I1642">
        <v>0</v>
      </c>
      <c r="J1642">
        <v>0</v>
      </c>
      <c r="K1642">
        <v>172.55</v>
      </c>
      <c r="L1642">
        <v>127.98</v>
      </c>
      <c r="M1642">
        <v>44.57</v>
      </c>
      <c r="N1642" t="s">
        <v>47</v>
      </c>
      <c r="O1642" t="s">
        <v>24</v>
      </c>
      <c r="P1642" t="s">
        <v>25</v>
      </c>
      <c r="Q1642" s="9">
        <v>0.43541666666666667</v>
      </c>
      <c r="R1642" t="s">
        <v>27</v>
      </c>
      <c r="S1642" t="s">
        <v>4885</v>
      </c>
      <c r="T1642" t="s">
        <v>4864</v>
      </c>
      <c r="U1642">
        <v>150.04</v>
      </c>
      <c r="V1642" t="s">
        <v>5459</v>
      </c>
      <c r="W1642" t="s">
        <v>4968</v>
      </c>
      <c r="X1642" t="s">
        <v>5289</v>
      </c>
      <c r="Y1642" t="s">
        <v>4970</v>
      </c>
      <c r="Z1642" t="s">
        <v>5290</v>
      </c>
      <c r="AA1642" t="s">
        <v>4962</v>
      </c>
    </row>
    <row r="1643" spans="1:27" x14ac:dyDescent="0.25">
      <c r="A1643" t="s">
        <v>706</v>
      </c>
      <c r="B1643" s="8">
        <v>45891</v>
      </c>
      <c r="C1643" t="s">
        <v>707</v>
      </c>
      <c r="D1643" t="s">
        <v>708</v>
      </c>
      <c r="E1643" t="s">
        <v>709</v>
      </c>
      <c r="F1643" t="s">
        <v>710</v>
      </c>
      <c r="G1643">
        <v>4</v>
      </c>
      <c r="H1643">
        <v>474.19</v>
      </c>
      <c r="I1643">
        <v>10</v>
      </c>
      <c r="J1643">
        <v>189.68</v>
      </c>
      <c r="K1643">
        <v>1707.08</v>
      </c>
      <c r="L1643">
        <v>1375.56</v>
      </c>
      <c r="M1643">
        <v>331.52</v>
      </c>
      <c r="N1643" t="s">
        <v>23</v>
      </c>
      <c r="O1643" t="s">
        <v>24</v>
      </c>
      <c r="P1643" t="s">
        <v>25</v>
      </c>
      <c r="Q1643" s="9">
        <v>0.52777777777777779</v>
      </c>
      <c r="R1643" t="s">
        <v>49</v>
      </c>
      <c r="S1643" t="s">
        <v>4751</v>
      </c>
      <c r="T1643" t="s">
        <v>4752</v>
      </c>
      <c r="U1643">
        <v>474.19</v>
      </c>
      <c r="V1643" t="s">
        <v>5140</v>
      </c>
      <c r="W1643" t="s">
        <v>4964</v>
      </c>
      <c r="X1643" t="s">
        <v>5313</v>
      </c>
      <c r="Y1643" t="s">
        <v>4960</v>
      </c>
      <c r="Z1643" t="s">
        <v>5314</v>
      </c>
      <c r="AA1643" t="s">
        <v>5060</v>
      </c>
    </row>
    <row r="1644" spans="1:27" x14ac:dyDescent="0.25">
      <c r="A1644" t="s">
        <v>1008</v>
      </c>
      <c r="B1644" s="8">
        <v>45891</v>
      </c>
      <c r="C1644" t="s">
        <v>1009</v>
      </c>
      <c r="D1644" t="s">
        <v>1010</v>
      </c>
      <c r="E1644" t="s">
        <v>830</v>
      </c>
      <c r="F1644" t="s">
        <v>831</v>
      </c>
      <c r="G1644">
        <v>1</v>
      </c>
      <c r="H1644">
        <v>261.55</v>
      </c>
      <c r="I1644">
        <v>5</v>
      </c>
      <c r="J1644">
        <v>13.08</v>
      </c>
      <c r="K1644">
        <v>248.47</v>
      </c>
      <c r="L1644">
        <v>215.03</v>
      </c>
      <c r="M1644">
        <v>33.44</v>
      </c>
      <c r="N1644" t="s">
        <v>47</v>
      </c>
      <c r="O1644" t="s">
        <v>24</v>
      </c>
      <c r="P1644" t="s">
        <v>33</v>
      </c>
      <c r="Q1644" s="9">
        <v>0.53888888888888886</v>
      </c>
      <c r="R1644" t="s">
        <v>49</v>
      </c>
      <c r="S1644" t="s">
        <v>4821</v>
      </c>
      <c r="T1644" t="s">
        <v>4805</v>
      </c>
      <c r="U1644">
        <v>261.55</v>
      </c>
      <c r="V1644" t="s">
        <v>5720</v>
      </c>
      <c r="W1644" t="s">
        <v>4964</v>
      </c>
      <c r="X1644" t="s">
        <v>5402</v>
      </c>
      <c r="Y1644" t="s">
        <v>4977</v>
      </c>
      <c r="Z1644" t="s">
        <v>5403</v>
      </c>
      <c r="AA1644" t="s">
        <v>4962</v>
      </c>
    </row>
    <row r="1645" spans="1:27" x14ac:dyDescent="0.25">
      <c r="A1645" t="s">
        <v>1377</v>
      </c>
      <c r="B1645" s="8">
        <v>45891</v>
      </c>
      <c r="C1645" t="s">
        <v>1378</v>
      </c>
      <c r="D1645" t="s">
        <v>414</v>
      </c>
      <c r="E1645" t="s">
        <v>120</v>
      </c>
      <c r="F1645" t="s">
        <v>1379</v>
      </c>
      <c r="G1645">
        <v>4</v>
      </c>
      <c r="H1645">
        <v>96.72</v>
      </c>
      <c r="I1645">
        <v>0</v>
      </c>
      <c r="J1645">
        <v>0</v>
      </c>
      <c r="K1645">
        <v>386.88</v>
      </c>
      <c r="L1645">
        <v>319.27999999999997</v>
      </c>
      <c r="M1645">
        <v>67.599999999999994</v>
      </c>
      <c r="N1645" t="s">
        <v>40</v>
      </c>
      <c r="O1645" t="s">
        <v>24</v>
      </c>
      <c r="P1645" t="s">
        <v>25</v>
      </c>
      <c r="Q1645" s="9">
        <v>0.81527777777777777</v>
      </c>
      <c r="R1645" t="s">
        <v>49</v>
      </c>
      <c r="S1645" t="s">
        <v>4846</v>
      </c>
      <c r="T1645" t="s">
        <v>4847</v>
      </c>
      <c r="U1645">
        <v>96.72</v>
      </c>
      <c r="V1645" t="s">
        <v>5985</v>
      </c>
      <c r="W1645" t="s">
        <v>4964</v>
      </c>
      <c r="X1645" t="s">
        <v>5949</v>
      </c>
      <c r="Y1645" t="s">
        <v>4966</v>
      </c>
      <c r="Z1645" t="s">
        <v>5207</v>
      </c>
      <c r="AA1645" t="s">
        <v>4962</v>
      </c>
    </row>
    <row r="1646" spans="1:27" x14ac:dyDescent="0.25">
      <c r="A1646" t="s">
        <v>2772</v>
      </c>
      <c r="B1646" s="8">
        <v>45891</v>
      </c>
      <c r="C1646" t="s">
        <v>1326</v>
      </c>
      <c r="D1646" t="s">
        <v>1156</v>
      </c>
      <c r="E1646" t="s">
        <v>600</v>
      </c>
      <c r="F1646" t="s">
        <v>1896</v>
      </c>
      <c r="G1646">
        <v>2</v>
      </c>
      <c r="H1646">
        <v>147.72</v>
      </c>
      <c r="I1646">
        <v>5</v>
      </c>
      <c r="J1646">
        <v>14.77</v>
      </c>
      <c r="K1646">
        <v>280.67</v>
      </c>
      <c r="L1646">
        <v>218.42</v>
      </c>
      <c r="M1646">
        <v>62.25</v>
      </c>
      <c r="N1646" t="s">
        <v>68</v>
      </c>
      <c r="O1646" t="s">
        <v>345</v>
      </c>
      <c r="P1646" t="s">
        <v>25</v>
      </c>
      <c r="Q1646" s="9">
        <v>0.46805555555555556</v>
      </c>
      <c r="R1646" t="s">
        <v>49</v>
      </c>
      <c r="S1646" t="s">
        <v>4755</v>
      </c>
      <c r="T1646" t="s">
        <v>4752</v>
      </c>
      <c r="U1646">
        <v>147.72</v>
      </c>
      <c r="V1646" t="s">
        <v>5716</v>
      </c>
      <c r="W1646" t="s">
        <v>4964</v>
      </c>
      <c r="X1646" t="s">
        <v>5434</v>
      </c>
      <c r="Y1646" t="s">
        <v>5007</v>
      </c>
      <c r="Z1646" t="s">
        <v>5536</v>
      </c>
      <c r="AA1646" t="s">
        <v>4962</v>
      </c>
    </row>
    <row r="1647" spans="1:27" x14ac:dyDescent="0.25">
      <c r="A1647" t="s">
        <v>4173</v>
      </c>
      <c r="B1647" s="8">
        <v>45891</v>
      </c>
      <c r="C1647" t="s">
        <v>1520</v>
      </c>
      <c r="D1647" t="s">
        <v>220</v>
      </c>
      <c r="E1647" t="s">
        <v>355</v>
      </c>
      <c r="F1647" t="s">
        <v>356</v>
      </c>
      <c r="G1647">
        <v>3</v>
      </c>
      <c r="H1647">
        <v>332.74</v>
      </c>
      <c r="I1647">
        <v>10</v>
      </c>
      <c r="J1647">
        <v>99.82</v>
      </c>
      <c r="K1647">
        <v>898.4</v>
      </c>
      <c r="L1647">
        <v>615.80999999999995</v>
      </c>
      <c r="M1647">
        <v>282.58999999999997</v>
      </c>
      <c r="N1647" t="s">
        <v>23</v>
      </c>
      <c r="O1647" t="s">
        <v>24</v>
      </c>
      <c r="P1647" t="s">
        <v>25</v>
      </c>
      <c r="Q1647" s="9">
        <v>0.71458333333333335</v>
      </c>
      <c r="R1647" t="s">
        <v>49</v>
      </c>
      <c r="S1647" t="s">
        <v>4653</v>
      </c>
      <c r="T1647" t="s">
        <v>4636</v>
      </c>
      <c r="U1647">
        <v>332.74</v>
      </c>
      <c r="V1647" t="s">
        <v>5677</v>
      </c>
      <c r="W1647" t="s">
        <v>4968</v>
      </c>
      <c r="X1647" t="s">
        <v>5205</v>
      </c>
      <c r="Y1647" t="s">
        <v>4960</v>
      </c>
      <c r="Z1647" t="s">
        <v>5204</v>
      </c>
      <c r="AA1647" t="s">
        <v>4962</v>
      </c>
    </row>
    <row r="1648" spans="1:27" x14ac:dyDescent="0.25">
      <c r="A1648" t="s">
        <v>4404</v>
      </c>
      <c r="B1648" s="8">
        <v>45891</v>
      </c>
      <c r="C1648" t="s">
        <v>268</v>
      </c>
      <c r="D1648" t="s">
        <v>882</v>
      </c>
      <c r="E1648" t="s">
        <v>1339</v>
      </c>
      <c r="F1648" t="s">
        <v>2001</v>
      </c>
      <c r="G1648">
        <v>1</v>
      </c>
      <c r="H1648">
        <v>262.77</v>
      </c>
      <c r="I1648">
        <v>20</v>
      </c>
      <c r="J1648">
        <v>52.55</v>
      </c>
      <c r="K1648">
        <v>210.22</v>
      </c>
      <c r="L1648">
        <v>194.64</v>
      </c>
      <c r="M1648">
        <v>15.58</v>
      </c>
      <c r="N1648" t="s">
        <v>47</v>
      </c>
      <c r="O1648" t="s">
        <v>24</v>
      </c>
      <c r="P1648" t="s">
        <v>25</v>
      </c>
      <c r="Q1648" s="9">
        <v>0.78263888888888888</v>
      </c>
      <c r="R1648" t="s">
        <v>49</v>
      </c>
      <c r="S1648" t="s">
        <v>4768</v>
      </c>
      <c r="T1648" t="s">
        <v>4752</v>
      </c>
      <c r="U1648">
        <v>262.77</v>
      </c>
      <c r="V1648" t="s">
        <v>5984</v>
      </c>
      <c r="W1648" t="s">
        <v>4968</v>
      </c>
      <c r="X1648" t="s">
        <v>5791</v>
      </c>
      <c r="Y1648" t="s">
        <v>4970</v>
      </c>
      <c r="Z1648" t="s">
        <v>5792</v>
      </c>
      <c r="AA1648" t="s">
        <v>4962</v>
      </c>
    </row>
    <row r="1649" spans="1:27" x14ac:dyDescent="0.25">
      <c r="A1649" t="s">
        <v>1054</v>
      </c>
      <c r="B1649" s="8">
        <v>45890</v>
      </c>
      <c r="C1649" t="s">
        <v>1055</v>
      </c>
      <c r="D1649" t="s">
        <v>365</v>
      </c>
      <c r="E1649" t="s">
        <v>380</v>
      </c>
      <c r="F1649" t="s">
        <v>381</v>
      </c>
      <c r="G1649">
        <v>2</v>
      </c>
      <c r="H1649">
        <v>459.58</v>
      </c>
      <c r="I1649">
        <v>10</v>
      </c>
      <c r="J1649">
        <v>91.92</v>
      </c>
      <c r="K1649">
        <v>827.24</v>
      </c>
      <c r="L1649">
        <v>773.78</v>
      </c>
      <c r="M1649">
        <v>53.46</v>
      </c>
      <c r="N1649" t="s">
        <v>47</v>
      </c>
      <c r="O1649" t="s">
        <v>24</v>
      </c>
      <c r="P1649" t="s">
        <v>25</v>
      </c>
      <c r="Q1649" s="9">
        <v>0.83194444444444449</v>
      </c>
      <c r="R1649" t="s">
        <v>49</v>
      </c>
      <c r="S1649" t="s">
        <v>4680</v>
      </c>
      <c r="T1649" t="s">
        <v>4672</v>
      </c>
      <c r="U1649">
        <v>459.58</v>
      </c>
      <c r="V1649" t="s">
        <v>5673</v>
      </c>
      <c r="W1649" t="s">
        <v>4968</v>
      </c>
      <c r="X1649" t="s">
        <v>5075</v>
      </c>
      <c r="Y1649" t="s">
        <v>4960</v>
      </c>
      <c r="Z1649" t="s">
        <v>5076</v>
      </c>
      <c r="AA1649" t="s">
        <v>4962</v>
      </c>
    </row>
    <row r="1650" spans="1:27" x14ac:dyDescent="0.25">
      <c r="A1650" t="s">
        <v>1079</v>
      </c>
      <c r="B1650" s="8">
        <v>45890</v>
      </c>
      <c r="C1650" t="s">
        <v>1080</v>
      </c>
      <c r="D1650" t="s">
        <v>107</v>
      </c>
      <c r="E1650" t="s">
        <v>1081</v>
      </c>
      <c r="F1650" t="s">
        <v>1082</v>
      </c>
      <c r="G1650">
        <v>1</v>
      </c>
      <c r="H1650">
        <v>59.92</v>
      </c>
      <c r="I1650">
        <v>10</v>
      </c>
      <c r="J1650">
        <v>5.99</v>
      </c>
      <c r="K1650">
        <v>53.93</v>
      </c>
      <c r="L1650">
        <v>48.15</v>
      </c>
      <c r="M1650">
        <v>5.78</v>
      </c>
      <c r="N1650" t="s">
        <v>40</v>
      </c>
      <c r="O1650" t="s">
        <v>24</v>
      </c>
      <c r="P1650" t="s">
        <v>25</v>
      </c>
      <c r="Q1650" s="9">
        <v>0.51527777777777772</v>
      </c>
      <c r="R1650" t="s">
        <v>49</v>
      </c>
      <c r="S1650" t="s">
        <v>4683</v>
      </c>
      <c r="T1650" t="s">
        <v>4672</v>
      </c>
      <c r="U1650">
        <v>59.92</v>
      </c>
      <c r="V1650" t="s">
        <v>5398</v>
      </c>
      <c r="W1650" t="s">
        <v>4964</v>
      </c>
      <c r="X1650" t="s">
        <v>5597</v>
      </c>
      <c r="Y1650" t="s">
        <v>5011</v>
      </c>
      <c r="Z1650" t="s">
        <v>5598</v>
      </c>
      <c r="AA1650" t="s">
        <v>4992</v>
      </c>
    </row>
    <row r="1651" spans="1:27" x14ac:dyDescent="0.25">
      <c r="A1651" t="s">
        <v>2368</v>
      </c>
      <c r="B1651" s="8">
        <v>45890</v>
      </c>
      <c r="C1651" t="s">
        <v>100</v>
      </c>
      <c r="D1651" t="s">
        <v>886</v>
      </c>
      <c r="E1651" t="s">
        <v>1413</v>
      </c>
      <c r="F1651" t="s">
        <v>1829</v>
      </c>
      <c r="G1651">
        <v>7</v>
      </c>
      <c r="H1651">
        <v>258.17</v>
      </c>
      <c r="I1651">
        <v>15</v>
      </c>
      <c r="J1651">
        <v>271.08</v>
      </c>
      <c r="K1651">
        <v>1536.11</v>
      </c>
      <c r="L1651">
        <v>1346.87</v>
      </c>
      <c r="M1651">
        <v>189.24</v>
      </c>
      <c r="N1651" t="s">
        <v>47</v>
      </c>
      <c r="O1651" t="s">
        <v>24</v>
      </c>
      <c r="P1651" t="s">
        <v>25</v>
      </c>
      <c r="Q1651" s="9">
        <v>0.61250000000000004</v>
      </c>
      <c r="R1651" t="s">
        <v>49</v>
      </c>
      <c r="S1651" t="s">
        <v>4827</v>
      </c>
      <c r="T1651" t="s">
        <v>4828</v>
      </c>
      <c r="U1651">
        <v>232.92</v>
      </c>
      <c r="V1651" t="s">
        <v>5805</v>
      </c>
      <c r="W1651" t="s">
        <v>4958</v>
      </c>
      <c r="X1651" t="s">
        <v>5463</v>
      </c>
      <c r="Y1651" t="s">
        <v>4970</v>
      </c>
      <c r="Z1651" t="s">
        <v>5310</v>
      </c>
      <c r="AA1651" t="s">
        <v>4962</v>
      </c>
    </row>
    <row r="1652" spans="1:27" x14ac:dyDescent="0.25">
      <c r="A1652" t="s">
        <v>2473</v>
      </c>
      <c r="B1652" s="8">
        <v>45890</v>
      </c>
      <c r="C1652" t="s">
        <v>76</v>
      </c>
      <c r="D1652" t="s">
        <v>2158</v>
      </c>
      <c r="E1652" t="s">
        <v>488</v>
      </c>
      <c r="F1652" t="s">
        <v>489</v>
      </c>
      <c r="G1652">
        <v>4</v>
      </c>
      <c r="H1652">
        <v>91.61</v>
      </c>
      <c r="I1652">
        <v>0</v>
      </c>
      <c r="J1652">
        <v>0</v>
      </c>
      <c r="K1652">
        <v>366.44</v>
      </c>
      <c r="L1652">
        <v>282.8</v>
      </c>
      <c r="M1652">
        <v>83.64</v>
      </c>
      <c r="N1652" t="s">
        <v>4971</v>
      </c>
      <c r="O1652" t="s">
        <v>345</v>
      </c>
      <c r="P1652" t="s">
        <v>25</v>
      </c>
      <c r="Q1652" s="9">
        <v>0.7729166666666667</v>
      </c>
      <c r="R1652" t="s">
        <v>49</v>
      </c>
      <c r="S1652" t="s">
        <v>4929</v>
      </c>
      <c r="T1652" t="s">
        <v>4930</v>
      </c>
      <c r="U1652">
        <v>91.61</v>
      </c>
      <c r="V1652" t="s">
        <v>5929</v>
      </c>
      <c r="W1652" t="s">
        <v>4968</v>
      </c>
      <c r="X1652" t="s">
        <v>5338</v>
      </c>
      <c r="Y1652" t="s">
        <v>5011</v>
      </c>
      <c r="Z1652" t="s">
        <v>5339</v>
      </c>
      <c r="AA1652" t="s">
        <v>4962</v>
      </c>
    </row>
    <row r="1653" spans="1:27" x14ac:dyDescent="0.25">
      <c r="A1653" t="s">
        <v>3613</v>
      </c>
      <c r="B1653" s="8">
        <v>45890</v>
      </c>
      <c r="C1653" t="s">
        <v>2880</v>
      </c>
      <c r="D1653" t="s">
        <v>539</v>
      </c>
      <c r="E1653" t="s">
        <v>291</v>
      </c>
      <c r="F1653" t="s">
        <v>2194</v>
      </c>
      <c r="G1653">
        <v>4</v>
      </c>
      <c r="H1653">
        <v>251.73</v>
      </c>
      <c r="I1653">
        <v>0</v>
      </c>
      <c r="J1653">
        <v>0</v>
      </c>
      <c r="K1653">
        <v>1006.92</v>
      </c>
      <c r="L1653">
        <v>842.08</v>
      </c>
      <c r="M1653">
        <v>164.84</v>
      </c>
      <c r="N1653" t="s">
        <v>133</v>
      </c>
      <c r="O1653" t="s">
        <v>24</v>
      </c>
      <c r="P1653" t="s">
        <v>25</v>
      </c>
      <c r="Q1653" s="9">
        <v>0.39583333333333331</v>
      </c>
      <c r="R1653" t="s">
        <v>49</v>
      </c>
      <c r="S1653" t="s">
        <v>4878</v>
      </c>
      <c r="T1653" t="s">
        <v>4864</v>
      </c>
      <c r="U1653">
        <v>251.73</v>
      </c>
      <c r="V1653" t="s">
        <v>5941</v>
      </c>
      <c r="W1653" t="s">
        <v>4964</v>
      </c>
      <c r="X1653" t="s">
        <v>5455</v>
      </c>
      <c r="Y1653" t="s">
        <v>4970</v>
      </c>
      <c r="Z1653" t="s">
        <v>5131</v>
      </c>
      <c r="AA1653" t="s">
        <v>4962</v>
      </c>
    </row>
    <row r="1654" spans="1:27" x14ac:dyDescent="0.25">
      <c r="A1654" t="s">
        <v>4337</v>
      </c>
      <c r="B1654" s="8">
        <v>45890</v>
      </c>
      <c r="C1654" t="s">
        <v>1184</v>
      </c>
      <c r="D1654" t="s">
        <v>186</v>
      </c>
      <c r="E1654" t="s">
        <v>2478</v>
      </c>
      <c r="F1654" t="s">
        <v>1319</v>
      </c>
      <c r="G1654">
        <v>5</v>
      </c>
      <c r="H1654">
        <v>249.92</v>
      </c>
      <c r="I1654">
        <v>20</v>
      </c>
      <c r="J1654">
        <v>249.92</v>
      </c>
      <c r="K1654">
        <v>999.68</v>
      </c>
      <c r="L1654">
        <v>885.15</v>
      </c>
      <c r="M1654">
        <v>114.53</v>
      </c>
      <c r="N1654" t="s">
        <v>47</v>
      </c>
      <c r="O1654" t="s">
        <v>24</v>
      </c>
      <c r="P1654" t="s">
        <v>25</v>
      </c>
      <c r="Q1654" s="9">
        <v>0.38750000000000001</v>
      </c>
      <c r="R1654" t="s">
        <v>49</v>
      </c>
      <c r="S1654" t="s">
        <v>4724</v>
      </c>
      <c r="T1654" t="s">
        <v>4703</v>
      </c>
      <c r="U1654">
        <v>217.42</v>
      </c>
      <c r="V1654" t="s">
        <v>5443</v>
      </c>
      <c r="W1654" t="s">
        <v>4958</v>
      </c>
      <c r="X1654" t="s">
        <v>5806</v>
      </c>
      <c r="Y1654" t="s">
        <v>4960</v>
      </c>
      <c r="Z1654" t="s">
        <v>5245</v>
      </c>
      <c r="AA1654" t="s">
        <v>5060</v>
      </c>
    </row>
    <row r="1655" spans="1:27" x14ac:dyDescent="0.25">
      <c r="A1655" t="s">
        <v>3759</v>
      </c>
      <c r="B1655" s="8">
        <v>45889</v>
      </c>
      <c r="C1655" t="s">
        <v>3760</v>
      </c>
      <c r="D1655" t="s">
        <v>2552</v>
      </c>
      <c r="E1655" t="s">
        <v>1180</v>
      </c>
      <c r="F1655" t="s">
        <v>1223</v>
      </c>
      <c r="G1655">
        <v>1</v>
      </c>
      <c r="H1655">
        <v>72.930000000000007</v>
      </c>
      <c r="I1655">
        <v>10</v>
      </c>
      <c r="J1655">
        <v>7.29</v>
      </c>
      <c r="K1655">
        <v>65.64</v>
      </c>
      <c r="L1655">
        <v>54.25</v>
      </c>
      <c r="M1655">
        <v>11.39</v>
      </c>
      <c r="N1655" t="s">
        <v>68</v>
      </c>
      <c r="O1655" t="s">
        <v>24</v>
      </c>
      <c r="P1655" t="s">
        <v>55</v>
      </c>
      <c r="Q1655" s="9">
        <v>0.76666666666666672</v>
      </c>
      <c r="R1655" t="s">
        <v>49</v>
      </c>
      <c r="S1655" t="s">
        <v>4784</v>
      </c>
      <c r="T1655" t="s">
        <v>4776</v>
      </c>
      <c r="U1655">
        <v>72.930000000000007</v>
      </c>
      <c r="V1655" t="s">
        <v>5986</v>
      </c>
      <c r="W1655" t="s">
        <v>4964</v>
      </c>
      <c r="X1655" t="s">
        <v>5326</v>
      </c>
      <c r="Y1655" t="s">
        <v>4960</v>
      </c>
      <c r="Z1655" t="s">
        <v>5087</v>
      </c>
      <c r="AA1655" t="s">
        <v>4962</v>
      </c>
    </row>
    <row r="1656" spans="1:27" x14ac:dyDescent="0.25">
      <c r="A1656" t="s">
        <v>1370</v>
      </c>
      <c r="B1656" s="8">
        <v>45888</v>
      </c>
      <c r="C1656" t="s">
        <v>1371</v>
      </c>
      <c r="D1656" t="s">
        <v>124</v>
      </c>
      <c r="E1656" t="s">
        <v>1372</v>
      </c>
      <c r="F1656" t="s">
        <v>1373</v>
      </c>
      <c r="G1656">
        <v>1</v>
      </c>
      <c r="H1656">
        <v>397.22</v>
      </c>
      <c r="I1656">
        <v>0</v>
      </c>
      <c r="J1656">
        <v>0</v>
      </c>
      <c r="K1656">
        <v>397.22</v>
      </c>
      <c r="L1656">
        <v>319.37</v>
      </c>
      <c r="M1656">
        <v>77.849999999999994</v>
      </c>
      <c r="N1656" t="s">
        <v>47</v>
      </c>
      <c r="O1656" t="s">
        <v>24</v>
      </c>
      <c r="P1656" t="s">
        <v>25</v>
      </c>
      <c r="Q1656" s="9">
        <v>0.85069444444444442</v>
      </c>
      <c r="R1656" t="s">
        <v>49</v>
      </c>
      <c r="S1656" t="s">
        <v>4697</v>
      </c>
      <c r="T1656" t="s">
        <v>4672</v>
      </c>
      <c r="U1656">
        <v>397.22</v>
      </c>
      <c r="V1656" t="s">
        <v>5777</v>
      </c>
      <c r="W1656" t="s">
        <v>4964</v>
      </c>
      <c r="X1656" t="s">
        <v>5461</v>
      </c>
      <c r="Y1656" t="s">
        <v>4966</v>
      </c>
      <c r="Z1656" t="s">
        <v>5356</v>
      </c>
      <c r="AA1656" t="s">
        <v>4962</v>
      </c>
    </row>
    <row r="1657" spans="1:27" x14ac:dyDescent="0.25">
      <c r="A1657" t="s">
        <v>2205</v>
      </c>
      <c r="B1657" s="8">
        <v>45888</v>
      </c>
      <c r="C1657" t="s">
        <v>2206</v>
      </c>
      <c r="D1657" t="s">
        <v>399</v>
      </c>
      <c r="E1657" t="s">
        <v>1347</v>
      </c>
      <c r="F1657" t="s">
        <v>1313</v>
      </c>
      <c r="G1657">
        <v>7</v>
      </c>
      <c r="H1657">
        <v>103.2</v>
      </c>
      <c r="I1657">
        <v>20</v>
      </c>
      <c r="J1657">
        <v>144.47999999999999</v>
      </c>
      <c r="K1657">
        <v>577.91999999999996</v>
      </c>
      <c r="L1657">
        <v>602.35</v>
      </c>
      <c r="M1657">
        <v>-24.43</v>
      </c>
      <c r="N1657" t="s">
        <v>40</v>
      </c>
      <c r="O1657" t="s">
        <v>24</v>
      </c>
      <c r="P1657" t="s">
        <v>55</v>
      </c>
      <c r="Q1657" s="9">
        <v>0.8569444444444444</v>
      </c>
      <c r="R1657" t="s">
        <v>49</v>
      </c>
      <c r="S1657" t="s">
        <v>4693</v>
      </c>
      <c r="T1657" t="s">
        <v>4672</v>
      </c>
      <c r="U1657">
        <v>99.93</v>
      </c>
      <c r="V1657" t="s">
        <v>5016</v>
      </c>
      <c r="W1657" t="s">
        <v>4958</v>
      </c>
      <c r="X1657" t="s">
        <v>4976</v>
      </c>
      <c r="Y1657" t="s">
        <v>4977</v>
      </c>
      <c r="Z1657" t="s">
        <v>5089</v>
      </c>
      <c r="AA1657" t="s">
        <v>4962</v>
      </c>
    </row>
    <row r="1658" spans="1:27" x14ac:dyDescent="0.25">
      <c r="A1658" t="s">
        <v>2705</v>
      </c>
      <c r="B1658" s="8">
        <v>45888</v>
      </c>
      <c r="C1658" t="s">
        <v>2069</v>
      </c>
      <c r="D1658" t="s">
        <v>409</v>
      </c>
      <c r="E1658" t="s">
        <v>238</v>
      </c>
      <c r="F1658" t="s">
        <v>1344</v>
      </c>
      <c r="G1658">
        <v>2</v>
      </c>
      <c r="H1658">
        <v>299.73</v>
      </c>
      <c r="I1658">
        <v>15</v>
      </c>
      <c r="J1658">
        <v>89.92</v>
      </c>
      <c r="K1658">
        <v>509.54</v>
      </c>
      <c r="L1658">
        <v>369.48</v>
      </c>
      <c r="M1658">
        <v>140.06</v>
      </c>
      <c r="N1658" t="s">
        <v>40</v>
      </c>
      <c r="O1658" t="s">
        <v>24</v>
      </c>
      <c r="P1658" t="s">
        <v>33</v>
      </c>
      <c r="Q1658" s="9">
        <v>0.88194444444444442</v>
      </c>
      <c r="R1658" t="s">
        <v>49</v>
      </c>
      <c r="S1658" t="s">
        <v>4635</v>
      </c>
      <c r="T1658" t="s">
        <v>4636</v>
      </c>
      <c r="U1658">
        <v>299.73</v>
      </c>
      <c r="V1658" t="s">
        <v>5711</v>
      </c>
      <c r="W1658" t="s">
        <v>4968</v>
      </c>
      <c r="X1658" t="s">
        <v>5228</v>
      </c>
      <c r="Y1658" t="s">
        <v>4960</v>
      </c>
      <c r="Z1658" t="s">
        <v>5073</v>
      </c>
      <c r="AA1658" t="s">
        <v>4962</v>
      </c>
    </row>
    <row r="1659" spans="1:27" x14ac:dyDescent="0.25">
      <c r="A1659" t="s">
        <v>2750</v>
      </c>
      <c r="B1659" s="8">
        <v>45888</v>
      </c>
      <c r="C1659" t="s">
        <v>2223</v>
      </c>
      <c r="D1659" t="s">
        <v>37</v>
      </c>
      <c r="E1659" t="s">
        <v>544</v>
      </c>
      <c r="F1659" t="s">
        <v>545</v>
      </c>
      <c r="G1659">
        <v>1</v>
      </c>
      <c r="H1659">
        <v>234.86</v>
      </c>
      <c r="I1659">
        <v>5</v>
      </c>
      <c r="J1659">
        <v>11.74</v>
      </c>
      <c r="K1659">
        <v>223.12</v>
      </c>
      <c r="L1659">
        <v>213.23</v>
      </c>
      <c r="M1659">
        <v>9.89</v>
      </c>
      <c r="N1659" t="s">
        <v>47</v>
      </c>
      <c r="O1659" t="s">
        <v>24</v>
      </c>
      <c r="P1659" t="s">
        <v>25</v>
      </c>
      <c r="Q1659" s="9">
        <v>0.49236111111111114</v>
      </c>
      <c r="R1659" t="s">
        <v>49</v>
      </c>
      <c r="S1659" t="s">
        <v>4893</v>
      </c>
      <c r="T1659" t="s">
        <v>4887</v>
      </c>
      <c r="U1659">
        <v>234.86</v>
      </c>
      <c r="V1659" t="s">
        <v>5090</v>
      </c>
      <c r="W1659" t="s">
        <v>4968</v>
      </c>
      <c r="X1659" t="s">
        <v>5406</v>
      </c>
      <c r="Y1659" t="s">
        <v>4960</v>
      </c>
      <c r="Z1659" t="s">
        <v>5407</v>
      </c>
      <c r="AA1659" t="s">
        <v>4962</v>
      </c>
    </row>
    <row r="1660" spans="1:27" x14ac:dyDescent="0.25">
      <c r="A1660" t="s">
        <v>2782</v>
      </c>
      <c r="B1660" s="8">
        <v>45888</v>
      </c>
      <c r="C1660" t="s">
        <v>2187</v>
      </c>
      <c r="D1660" t="s">
        <v>572</v>
      </c>
      <c r="E1660" t="s">
        <v>350</v>
      </c>
      <c r="F1660" t="s">
        <v>1259</v>
      </c>
      <c r="G1660">
        <v>2</v>
      </c>
      <c r="H1660">
        <v>46.76</v>
      </c>
      <c r="I1660">
        <v>0</v>
      </c>
      <c r="J1660">
        <v>0</v>
      </c>
      <c r="K1660">
        <v>93.52</v>
      </c>
      <c r="L1660">
        <v>73.3</v>
      </c>
      <c r="M1660">
        <v>20.22</v>
      </c>
      <c r="N1660" t="s">
        <v>133</v>
      </c>
      <c r="O1660" t="s">
        <v>24</v>
      </c>
      <c r="P1660" t="s">
        <v>55</v>
      </c>
      <c r="Q1660" s="9">
        <v>0.64930555555555558</v>
      </c>
      <c r="R1660" t="s">
        <v>49</v>
      </c>
      <c r="S1660" t="s">
        <v>4934</v>
      </c>
      <c r="T1660" t="s">
        <v>4930</v>
      </c>
      <c r="U1660">
        <v>46.76</v>
      </c>
      <c r="V1660" t="s">
        <v>5039</v>
      </c>
      <c r="W1660" t="s">
        <v>4964</v>
      </c>
      <c r="X1660" t="s">
        <v>4980</v>
      </c>
      <c r="Y1660" t="s">
        <v>4970</v>
      </c>
      <c r="Z1660" t="s">
        <v>4981</v>
      </c>
      <c r="AA1660" t="s">
        <v>4962</v>
      </c>
    </row>
    <row r="1661" spans="1:27" x14ac:dyDescent="0.25">
      <c r="A1661" t="s">
        <v>3278</v>
      </c>
      <c r="B1661" s="8">
        <v>45888</v>
      </c>
      <c r="C1661" t="s">
        <v>1945</v>
      </c>
      <c r="D1661" t="s">
        <v>432</v>
      </c>
      <c r="E1661" t="s">
        <v>1109</v>
      </c>
      <c r="F1661" t="s">
        <v>2027</v>
      </c>
      <c r="G1661">
        <v>4</v>
      </c>
      <c r="H1661">
        <v>330.3</v>
      </c>
      <c r="I1661">
        <v>0</v>
      </c>
      <c r="J1661">
        <v>0</v>
      </c>
      <c r="K1661">
        <v>1321.2</v>
      </c>
      <c r="L1661">
        <v>1005.68</v>
      </c>
      <c r="M1661">
        <v>315.52</v>
      </c>
      <c r="N1661" t="s">
        <v>68</v>
      </c>
      <c r="O1661" t="s">
        <v>24</v>
      </c>
      <c r="P1661" t="s">
        <v>55</v>
      </c>
      <c r="Q1661" s="9">
        <v>0.82777777777777772</v>
      </c>
      <c r="R1661" t="s">
        <v>49</v>
      </c>
      <c r="S1661" t="s">
        <v>4841</v>
      </c>
      <c r="T1661" t="s">
        <v>4828</v>
      </c>
      <c r="U1661">
        <v>305.67</v>
      </c>
      <c r="V1661" t="s">
        <v>5734</v>
      </c>
      <c r="W1661" t="s">
        <v>4958</v>
      </c>
      <c r="X1661" t="s">
        <v>5487</v>
      </c>
      <c r="Y1661" t="s">
        <v>4960</v>
      </c>
      <c r="Z1661" t="s">
        <v>5105</v>
      </c>
      <c r="AA1661" t="s">
        <v>4962</v>
      </c>
    </row>
    <row r="1662" spans="1:27" x14ac:dyDescent="0.25">
      <c r="A1662" t="s">
        <v>3669</v>
      </c>
      <c r="B1662" s="8">
        <v>45888</v>
      </c>
      <c r="C1662" t="s">
        <v>2115</v>
      </c>
      <c r="D1662" t="s">
        <v>119</v>
      </c>
      <c r="E1662" t="s">
        <v>343</v>
      </c>
      <c r="F1662" t="s">
        <v>344</v>
      </c>
      <c r="G1662">
        <v>8</v>
      </c>
      <c r="H1662">
        <v>154.01</v>
      </c>
      <c r="I1662">
        <v>0</v>
      </c>
      <c r="J1662">
        <v>0</v>
      </c>
      <c r="K1662">
        <v>1232.08</v>
      </c>
      <c r="L1662">
        <v>927.28</v>
      </c>
      <c r="M1662">
        <v>304.8</v>
      </c>
      <c r="N1662" t="s">
        <v>40</v>
      </c>
      <c r="O1662" t="s">
        <v>24</v>
      </c>
      <c r="P1662" t="s">
        <v>25</v>
      </c>
      <c r="Q1662" s="9">
        <v>0.67013888888888884</v>
      </c>
      <c r="R1662" t="s">
        <v>49</v>
      </c>
      <c r="S1662" t="s">
        <v>4722</v>
      </c>
      <c r="T1662" t="s">
        <v>4703</v>
      </c>
      <c r="U1662">
        <v>141.11000000000001</v>
      </c>
      <c r="V1662" t="s">
        <v>5650</v>
      </c>
      <c r="W1662" t="s">
        <v>4958</v>
      </c>
      <c r="X1662" t="s">
        <v>5445</v>
      </c>
      <c r="Y1662" t="s">
        <v>4977</v>
      </c>
      <c r="Z1662" t="s">
        <v>5446</v>
      </c>
      <c r="AA1662" t="s">
        <v>4962</v>
      </c>
    </row>
    <row r="1663" spans="1:27" x14ac:dyDescent="0.25">
      <c r="A1663" t="s">
        <v>4083</v>
      </c>
      <c r="B1663" s="8">
        <v>45888</v>
      </c>
      <c r="C1663" t="s">
        <v>1756</v>
      </c>
      <c r="D1663" t="s">
        <v>812</v>
      </c>
      <c r="E1663" t="s">
        <v>950</v>
      </c>
      <c r="F1663" t="s">
        <v>724</v>
      </c>
      <c r="G1663">
        <v>1</v>
      </c>
      <c r="H1663">
        <v>530.16</v>
      </c>
      <c r="I1663">
        <v>0</v>
      </c>
      <c r="J1663">
        <v>0</v>
      </c>
      <c r="K1663">
        <v>530.16</v>
      </c>
      <c r="L1663">
        <v>379.19</v>
      </c>
      <c r="M1663">
        <v>150.97</v>
      </c>
      <c r="N1663" t="s">
        <v>47</v>
      </c>
      <c r="O1663" t="s">
        <v>24</v>
      </c>
      <c r="P1663" t="s">
        <v>25</v>
      </c>
      <c r="Q1663" s="9">
        <v>0.67986111111111114</v>
      </c>
      <c r="R1663" t="s">
        <v>49</v>
      </c>
      <c r="S1663" t="s">
        <v>4770</v>
      </c>
      <c r="T1663" t="s">
        <v>4752</v>
      </c>
      <c r="U1663">
        <v>530.16</v>
      </c>
      <c r="V1663" t="s">
        <v>5478</v>
      </c>
      <c r="W1663" t="s">
        <v>4968</v>
      </c>
      <c r="X1663" t="s">
        <v>5398</v>
      </c>
      <c r="Y1663" t="s">
        <v>5011</v>
      </c>
      <c r="Z1663" t="s">
        <v>5049</v>
      </c>
      <c r="AA1663" t="s">
        <v>4962</v>
      </c>
    </row>
    <row r="1664" spans="1:27" x14ac:dyDescent="0.25">
      <c r="A1664" t="s">
        <v>1809</v>
      </c>
      <c r="B1664" s="8">
        <v>45887</v>
      </c>
      <c r="C1664" t="s">
        <v>1810</v>
      </c>
      <c r="D1664" t="s">
        <v>337</v>
      </c>
      <c r="E1664" t="s">
        <v>1157</v>
      </c>
      <c r="F1664" t="s">
        <v>1158</v>
      </c>
      <c r="G1664">
        <v>3</v>
      </c>
      <c r="H1664">
        <v>186.38</v>
      </c>
      <c r="I1664">
        <v>5</v>
      </c>
      <c r="J1664">
        <v>27.96</v>
      </c>
      <c r="K1664">
        <v>531.17999999999995</v>
      </c>
      <c r="L1664">
        <v>406.98</v>
      </c>
      <c r="M1664">
        <v>124.2</v>
      </c>
      <c r="N1664" t="s">
        <v>40</v>
      </c>
      <c r="O1664" t="s">
        <v>24</v>
      </c>
      <c r="P1664" t="s">
        <v>25</v>
      </c>
      <c r="Q1664" s="9">
        <v>0.69930555555555551</v>
      </c>
      <c r="R1664" t="s">
        <v>49</v>
      </c>
      <c r="S1664" t="s">
        <v>4799</v>
      </c>
      <c r="T1664" t="s">
        <v>4776</v>
      </c>
      <c r="U1664">
        <v>186.38</v>
      </c>
      <c r="V1664" t="s">
        <v>5987</v>
      </c>
      <c r="W1664" t="s">
        <v>4968</v>
      </c>
      <c r="X1664" t="s">
        <v>5179</v>
      </c>
      <c r="Y1664" t="s">
        <v>5007</v>
      </c>
      <c r="Z1664" t="s">
        <v>5180</v>
      </c>
      <c r="AA1664" t="s">
        <v>4962</v>
      </c>
    </row>
    <row r="1665" spans="1:27" x14ac:dyDescent="0.25">
      <c r="A1665" t="s">
        <v>3196</v>
      </c>
      <c r="B1665" s="8">
        <v>45887</v>
      </c>
      <c r="C1665" t="s">
        <v>1000</v>
      </c>
      <c r="D1665" t="s">
        <v>414</v>
      </c>
      <c r="E1665" t="s">
        <v>120</v>
      </c>
      <c r="F1665" t="s">
        <v>535</v>
      </c>
      <c r="G1665">
        <v>4</v>
      </c>
      <c r="H1665">
        <v>96.72</v>
      </c>
      <c r="I1665">
        <v>5</v>
      </c>
      <c r="J1665">
        <v>19.34</v>
      </c>
      <c r="K1665">
        <v>367.54</v>
      </c>
      <c r="L1665">
        <v>319.27999999999997</v>
      </c>
      <c r="M1665">
        <v>48.26</v>
      </c>
      <c r="N1665" t="s">
        <v>47</v>
      </c>
      <c r="O1665" t="s">
        <v>24</v>
      </c>
      <c r="P1665" t="s">
        <v>25</v>
      </c>
      <c r="Q1665" s="9">
        <v>0.45347222222222222</v>
      </c>
      <c r="R1665" t="s">
        <v>49</v>
      </c>
      <c r="S1665" t="s">
        <v>4846</v>
      </c>
      <c r="T1665" t="s">
        <v>4847</v>
      </c>
      <c r="U1665">
        <v>96.72</v>
      </c>
      <c r="V1665" t="s">
        <v>5153</v>
      </c>
      <c r="W1665" t="s">
        <v>4968</v>
      </c>
      <c r="X1665" t="s">
        <v>5911</v>
      </c>
      <c r="Y1665" t="s">
        <v>4966</v>
      </c>
      <c r="Z1665" t="s">
        <v>5207</v>
      </c>
      <c r="AA1665" t="s">
        <v>4962</v>
      </c>
    </row>
    <row r="1666" spans="1:27" x14ac:dyDescent="0.25">
      <c r="A1666" t="s">
        <v>4055</v>
      </c>
      <c r="B1666" s="8">
        <v>45887</v>
      </c>
      <c r="C1666" t="s">
        <v>801</v>
      </c>
      <c r="D1666" t="s">
        <v>2552</v>
      </c>
      <c r="E1666" t="s">
        <v>4056</v>
      </c>
      <c r="F1666" t="s">
        <v>1438</v>
      </c>
      <c r="G1666">
        <v>3</v>
      </c>
      <c r="H1666">
        <v>72.930000000000007</v>
      </c>
      <c r="I1666">
        <v>15</v>
      </c>
      <c r="J1666">
        <v>32.82</v>
      </c>
      <c r="K1666">
        <v>185.97</v>
      </c>
      <c r="L1666">
        <v>162.75</v>
      </c>
      <c r="M1666">
        <v>23.22</v>
      </c>
      <c r="N1666" t="s">
        <v>133</v>
      </c>
      <c r="O1666" t="s">
        <v>24</v>
      </c>
      <c r="P1666" t="s">
        <v>25</v>
      </c>
      <c r="Q1666" s="9">
        <v>0.49375000000000002</v>
      </c>
      <c r="R1666" t="s">
        <v>49</v>
      </c>
      <c r="S1666" t="s">
        <v>4784</v>
      </c>
      <c r="T1666" t="s">
        <v>4776</v>
      </c>
      <c r="U1666">
        <v>72.930000000000007</v>
      </c>
      <c r="V1666" t="s">
        <v>5581</v>
      </c>
      <c r="W1666" t="s">
        <v>4968</v>
      </c>
      <c r="X1666" t="s">
        <v>5379</v>
      </c>
      <c r="Y1666" t="s">
        <v>4960</v>
      </c>
      <c r="Z1666" t="s">
        <v>5988</v>
      </c>
      <c r="AA1666" t="s">
        <v>5163</v>
      </c>
    </row>
    <row r="1667" spans="1:27" x14ac:dyDescent="0.25">
      <c r="A1667" t="s">
        <v>2306</v>
      </c>
      <c r="B1667" s="8">
        <v>45886</v>
      </c>
      <c r="C1667" t="s">
        <v>943</v>
      </c>
      <c r="D1667" t="s">
        <v>1706</v>
      </c>
      <c r="E1667" t="s">
        <v>2307</v>
      </c>
      <c r="F1667" t="s">
        <v>2308</v>
      </c>
      <c r="G1667">
        <v>6</v>
      </c>
      <c r="H1667">
        <v>273.48</v>
      </c>
      <c r="I1667">
        <v>15</v>
      </c>
      <c r="J1667">
        <v>246.13</v>
      </c>
      <c r="K1667">
        <v>1603.96</v>
      </c>
      <c r="L1667">
        <v>1448.64</v>
      </c>
      <c r="M1667">
        <v>155.32</v>
      </c>
      <c r="N1667" t="s">
        <v>4971</v>
      </c>
      <c r="O1667" t="s">
        <v>24</v>
      </c>
      <c r="P1667" t="s">
        <v>25</v>
      </c>
      <c r="Q1667" s="9">
        <v>0.77916666666666667</v>
      </c>
      <c r="R1667" t="s">
        <v>27</v>
      </c>
      <c r="S1667" t="s">
        <v>4886</v>
      </c>
      <c r="T1667" t="s">
        <v>4887</v>
      </c>
      <c r="U1667">
        <v>268.32</v>
      </c>
      <c r="V1667" t="s">
        <v>5691</v>
      </c>
      <c r="W1667" t="s">
        <v>4958</v>
      </c>
      <c r="X1667" t="s">
        <v>5493</v>
      </c>
      <c r="Y1667" t="s">
        <v>4966</v>
      </c>
      <c r="Z1667" t="s">
        <v>5185</v>
      </c>
      <c r="AA1667" t="s">
        <v>4992</v>
      </c>
    </row>
    <row r="1668" spans="1:27" x14ac:dyDescent="0.25">
      <c r="A1668" t="s">
        <v>2503</v>
      </c>
      <c r="B1668" s="8">
        <v>45886</v>
      </c>
      <c r="C1668" t="s">
        <v>157</v>
      </c>
      <c r="D1668" t="s">
        <v>59</v>
      </c>
      <c r="E1668" t="s">
        <v>215</v>
      </c>
      <c r="F1668" t="s">
        <v>216</v>
      </c>
      <c r="G1668">
        <v>7</v>
      </c>
      <c r="H1668">
        <v>381.68</v>
      </c>
      <c r="I1668">
        <v>0</v>
      </c>
      <c r="J1668">
        <v>0</v>
      </c>
      <c r="K1668">
        <v>3072.52</v>
      </c>
      <c r="L1668">
        <v>1902.46</v>
      </c>
      <c r="M1668">
        <v>1170.06</v>
      </c>
      <c r="N1668" t="s">
        <v>68</v>
      </c>
      <c r="O1668" t="s">
        <v>24</v>
      </c>
      <c r="P1668" t="s">
        <v>55</v>
      </c>
      <c r="Q1668" s="9">
        <v>0.6166666666666667</v>
      </c>
      <c r="R1668" t="s">
        <v>27</v>
      </c>
      <c r="S1668" t="s">
        <v>4721</v>
      </c>
      <c r="T1668" t="s">
        <v>4703</v>
      </c>
      <c r="U1668">
        <v>342.46</v>
      </c>
      <c r="V1668" t="s">
        <v>5863</v>
      </c>
      <c r="W1668" t="s">
        <v>4958</v>
      </c>
      <c r="X1668" t="s">
        <v>5168</v>
      </c>
      <c r="Y1668" t="s">
        <v>4966</v>
      </c>
      <c r="Z1668" t="s">
        <v>5169</v>
      </c>
      <c r="AA1668" t="s">
        <v>4962</v>
      </c>
    </row>
    <row r="1669" spans="1:27" x14ac:dyDescent="0.25">
      <c r="A1669" t="s">
        <v>2860</v>
      </c>
      <c r="B1669" s="8">
        <v>45886</v>
      </c>
      <c r="C1669" t="s">
        <v>629</v>
      </c>
      <c r="D1669" t="s">
        <v>284</v>
      </c>
      <c r="E1669" t="s">
        <v>1343</v>
      </c>
      <c r="F1669" t="s">
        <v>1344</v>
      </c>
      <c r="G1669">
        <v>5</v>
      </c>
      <c r="H1669">
        <v>77.08</v>
      </c>
      <c r="I1669">
        <v>0</v>
      </c>
      <c r="J1669">
        <v>0</v>
      </c>
      <c r="K1669">
        <v>443.21</v>
      </c>
      <c r="L1669">
        <v>271.60000000000002</v>
      </c>
      <c r="M1669">
        <v>171.61</v>
      </c>
      <c r="N1669" t="s">
        <v>133</v>
      </c>
      <c r="O1669" t="s">
        <v>24</v>
      </c>
      <c r="P1669" t="s">
        <v>25</v>
      </c>
      <c r="Q1669" s="9">
        <v>0.7729166666666667</v>
      </c>
      <c r="R1669" t="s">
        <v>27</v>
      </c>
      <c r="S1669" t="s">
        <v>4791</v>
      </c>
      <c r="T1669" t="s">
        <v>4776</v>
      </c>
      <c r="U1669">
        <v>42.16</v>
      </c>
      <c r="V1669" t="s">
        <v>5061</v>
      </c>
      <c r="W1669" t="s">
        <v>4958</v>
      </c>
      <c r="X1669" t="s">
        <v>5228</v>
      </c>
      <c r="Y1669" t="s">
        <v>4960</v>
      </c>
      <c r="Z1669" t="s">
        <v>5229</v>
      </c>
      <c r="AA1669" t="s">
        <v>5060</v>
      </c>
    </row>
    <row r="1670" spans="1:27" x14ac:dyDescent="0.25">
      <c r="A1670" t="s">
        <v>3367</v>
      </c>
      <c r="B1670" s="8">
        <v>45886</v>
      </c>
      <c r="C1670" t="s">
        <v>307</v>
      </c>
      <c r="D1670" t="s">
        <v>77</v>
      </c>
      <c r="E1670" t="s">
        <v>1403</v>
      </c>
      <c r="F1670" t="s">
        <v>1404</v>
      </c>
      <c r="G1670">
        <v>4</v>
      </c>
      <c r="H1670">
        <v>145.12</v>
      </c>
      <c r="I1670">
        <v>0</v>
      </c>
      <c r="J1670">
        <v>0</v>
      </c>
      <c r="K1670">
        <v>667.55</v>
      </c>
      <c r="L1670">
        <v>469.08</v>
      </c>
      <c r="M1670">
        <v>198.47</v>
      </c>
      <c r="N1670" t="s">
        <v>40</v>
      </c>
      <c r="O1670" t="s">
        <v>24</v>
      </c>
      <c r="P1670" t="s">
        <v>25</v>
      </c>
      <c r="Q1670" s="9">
        <v>0.59236111111111112</v>
      </c>
      <c r="R1670" t="s">
        <v>27</v>
      </c>
      <c r="S1670" t="s">
        <v>4863</v>
      </c>
      <c r="T1670" t="s">
        <v>4864</v>
      </c>
      <c r="U1670">
        <v>131.03</v>
      </c>
      <c r="V1670" t="s">
        <v>5035</v>
      </c>
      <c r="W1670" t="s">
        <v>4958</v>
      </c>
      <c r="X1670" t="s">
        <v>5559</v>
      </c>
      <c r="Y1670" t="s">
        <v>5007</v>
      </c>
      <c r="Z1670" t="s">
        <v>5560</v>
      </c>
      <c r="AA1670" t="s">
        <v>5060</v>
      </c>
    </row>
    <row r="1671" spans="1:27" x14ac:dyDescent="0.25">
      <c r="A1671" t="s">
        <v>3625</v>
      </c>
      <c r="B1671" s="8">
        <v>45886</v>
      </c>
      <c r="C1671" t="s">
        <v>1228</v>
      </c>
      <c r="D1671" t="s">
        <v>95</v>
      </c>
      <c r="E1671" t="s">
        <v>243</v>
      </c>
      <c r="F1671" t="s">
        <v>222</v>
      </c>
      <c r="G1671">
        <v>3</v>
      </c>
      <c r="H1671">
        <v>568.76</v>
      </c>
      <c r="I1671">
        <v>0</v>
      </c>
      <c r="J1671">
        <v>0</v>
      </c>
      <c r="K1671">
        <v>1962.22</v>
      </c>
      <c r="L1671">
        <v>1187.6099999999999</v>
      </c>
      <c r="M1671">
        <v>774.61</v>
      </c>
      <c r="N1671" t="s">
        <v>40</v>
      </c>
      <c r="O1671" t="s">
        <v>24</v>
      </c>
      <c r="P1671" t="s">
        <v>25</v>
      </c>
      <c r="Q1671" s="9">
        <v>0.40347222222222223</v>
      </c>
      <c r="R1671" t="s">
        <v>27</v>
      </c>
      <c r="S1671" t="s">
        <v>4937</v>
      </c>
      <c r="T1671" t="s">
        <v>4930</v>
      </c>
      <c r="U1671">
        <v>522.78</v>
      </c>
      <c r="V1671" t="s">
        <v>5062</v>
      </c>
      <c r="W1671" t="s">
        <v>4958</v>
      </c>
      <c r="X1671" t="s">
        <v>5424</v>
      </c>
      <c r="Y1671" t="s">
        <v>4966</v>
      </c>
      <c r="Z1671" t="s">
        <v>5046</v>
      </c>
      <c r="AA1671" t="s">
        <v>4962</v>
      </c>
    </row>
    <row r="1672" spans="1:27" x14ac:dyDescent="0.25">
      <c r="A1672" t="s">
        <v>3820</v>
      </c>
      <c r="B1672" s="8">
        <v>45886</v>
      </c>
      <c r="C1672" t="s">
        <v>2050</v>
      </c>
      <c r="D1672" t="s">
        <v>1194</v>
      </c>
      <c r="E1672" t="s">
        <v>488</v>
      </c>
      <c r="F1672" t="s">
        <v>489</v>
      </c>
      <c r="G1672">
        <v>3</v>
      </c>
      <c r="H1672">
        <v>117.04</v>
      </c>
      <c r="I1672">
        <v>10</v>
      </c>
      <c r="J1672">
        <v>35.11</v>
      </c>
      <c r="K1672">
        <v>363.41</v>
      </c>
      <c r="L1672">
        <v>278.88</v>
      </c>
      <c r="M1672">
        <v>84.53</v>
      </c>
      <c r="N1672" t="s">
        <v>133</v>
      </c>
      <c r="O1672" t="s">
        <v>24</v>
      </c>
      <c r="P1672" t="s">
        <v>25</v>
      </c>
      <c r="Q1672" s="9">
        <v>0.41249999999999998</v>
      </c>
      <c r="R1672" t="s">
        <v>27</v>
      </c>
      <c r="S1672" t="s">
        <v>4896</v>
      </c>
      <c r="T1672" t="s">
        <v>4887</v>
      </c>
      <c r="U1672">
        <v>109.69</v>
      </c>
      <c r="V1672" t="s">
        <v>5538</v>
      </c>
      <c r="W1672" t="s">
        <v>4958</v>
      </c>
      <c r="X1672" t="s">
        <v>5338</v>
      </c>
      <c r="Y1672" t="s">
        <v>5011</v>
      </c>
      <c r="Z1672" t="s">
        <v>5339</v>
      </c>
      <c r="AA1672" t="s">
        <v>4962</v>
      </c>
    </row>
    <row r="1673" spans="1:27" x14ac:dyDescent="0.25">
      <c r="A1673" t="s">
        <v>4376</v>
      </c>
      <c r="B1673" s="8">
        <v>45886</v>
      </c>
      <c r="C1673" t="s">
        <v>2125</v>
      </c>
      <c r="D1673" t="s">
        <v>1706</v>
      </c>
      <c r="E1673" t="s">
        <v>366</v>
      </c>
      <c r="F1673" t="s">
        <v>367</v>
      </c>
      <c r="G1673">
        <v>1</v>
      </c>
      <c r="H1673">
        <v>268.32</v>
      </c>
      <c r="I1673">
        <v>5</v>
      </c>
      <c r="J1673">
        <v>13.42</v>
      </c>
      <c r="K1673">
        <v>293.13</v>
      </c>
      <c r="L1673">
        <v>241.44</v>
      </c>
      <c r="M1673">
        <v>51.69</v>
      </c>
      <c r="N1673" t="s">
        <v>4971</v>
      </c>
      <c r="O1673" t="s">
        <v>24</v>
      </c>
      <c r="P1673" t="s">
        <v>25</v>
      </c>
      <c r="Q1673" s="9">
        <v>0.52777777777777779</v>
      </c>
      <c r="R1673" t="s">
        <v>27</v>
      </c>
      <c r="S1673" t="s">
        <v>4886</v>
      </c>
      <c r="T1673" t="s">
        <v>4887</v>
      </c>
      <c r="U1673">
        <v>268.32</v>
      </c>
      <c r="V1673" t="s">
        <v>5570</v>
      </c>
      <c r="W1673" t="s">
        <v>4968</v>
      </c>
      <c r="X1673" t="s">
        <v>5868</v>
      </c>
      <c r="Y1673" t="s">
        <v>4960</v>
      </c>
      <c r="Z1673" t="s">
        <v>5334</v>
      </c>
      <c r="AA1673" t="s">
        <v>4962</v>
      </c>
    </row>
    <row r="1674" spans="1:27" x14ac:dyDescent="0.25">
      <c r="A1674" t="s">
        <v>4578</v>
      </c>
      <c r="B1674" s="8">
        <v>45886</v>
      </c>
      <c r="C1674" t="s">
        <v>1696</v>
      </c>
      <c r="D1674" t="s">
        <v>1678</v>
      </c>
      <c r="E1674" t="s">
        <v>1682</v>
      </c>
      <c r="F1674" t="s">
        <v>1645</v>
      </c>
      <c r="G1674">
        <v>1</v>
      </c>
      <c r="H1674">
        <v>342.27</v>
      </c>
      <c r="I1674">
        <v>10</v>
      </c>
      <c r="J1674">
        <v>34.229999999999997</v>
      </c>
      <c r="K1674">
        <v>354.25</v>
      </c>
      <c r="L1674">
        <v>266.10000000000002</v>
      </c>
      <c r="M1674">
        <v>88.15</v>
      </c>
      <c r="N1674" t="s">
        <v>40</v>
      </c>
      <c r="O1674" t="s">
        <v>24</v>
      </c>
      <c r="P1674" t="s">
        <v>25</v>
      </c>
      <c r="Q1674" s="9">
        <v>0.6791666666666667</v>
      </c>
      <c r="R1674" t="s">
        <v>27</v>
      </c>
      <c r="S1674" t="s">
        <v>4699</v>
      </c>
      <c r="T1674" t="s">
        <v>4672</v>
      </c>
      <c r="U1674">
        <v>342.27</v>
      </c>
      <c r="V1674" t="s">
        <v>5873</v>
      </c>
      <c r="W1674" t="s">
        <v>4964</v>
      </c>
      <c r="X1674" t="s">
        <v>5989</v>
      </c>
      <c r="Y1674" t="s">
        <v>4966</v>
      </c>
      <c r="Z1674" t="s">
        <v>5160</v>
      </c>
      <c r="AA1674" t="s">
        <v>4962</v>
      </c>
    </row>
    <row r="1675" spans="1:27" x14ac:dyDescent="0.25">
      <c r="A1675" t="s">
        <v>4592</v>
      </c>
      <c r="B1675" s="8">
        <v>45886</v>
      </c>
      <c r="C1675" t="s">
        <v>2278</v>
      </c>
      <c r="D1675" t="s">
        <v>302</v>
      </c>
      <c r="E1675" t="s">
        <v>270</v>
      </c>
      <c r="F1675" t="s">
        <v>109</v>
      </c>
      <c r="G1675">
        <v>2</v>
      </c>
      <c r="H1675">
        <v>343.56</v>
      </c>
      <c r="I1675">
        <v>15</v>
      </c>
      <c r="J1675">
        <v>103.07</v>
      </c>
      <c r="K1675">
        <v>671.66</v>
      </c>
      <c r="L1675">
        <v>432.64</v>
      </c>
      <c r="M1675">
        <v>239.02</v>
      </c>
      <c r="N1675" t="s">
        <v>23</v>
      </c>
      <c r="O1675" t="s">
        <v>24</v>
      </c>
      <c r="P1675" t="s">
        <v>25</v>
      </c>
      <c r="Q1675" s="9">
        <v>0.39791666666666664</v>
      </c>
      <c r="R1675" t="s">
        <v>27</v>
      </c>
      <c r="S1675" t="s">
        <v>4655</v>
      </c>
      <c r="T1675" t="s">
        <v>4636</v>
      </c>
      <c r="U1675">
        <v>343.56</v>
      </c>
      <c r="V1675" t="s">
        <v>5213</v>
      </c>
      <c r="W1675" t="s">
        <v>4964</v>
      </c>
      <c r="X1675" t="s">
        <v>5427</v>
      </c>
      <c r="Y1675" t="s">
        <v>5007</v>
      </c>
      <c r="Z1675" t="s">
        <v>5280</v>
      </c>
      <c r="AA1675" t="s">
        <v>5060</v>
      </c>
    </row>
    <row r="1676" spans="1:27" x14ac:dyDescent="0.25">
      <c r="A1676" t="s">
        <v>564</v>
      </c>
      <c r="B1676" s="8">
        <v>45885</v>
      </c>
      <c r="C1676" t="s">
        <v>565</v>
      </c>
      <c r="D1676" t="s">
        <v>566</v>
      </c>
      <c r="E1676" t="s">
        <v>567</v>
      </c>
      <c r="F1676" t="s">
        <v>568</v>
      </c>
      <c r="G1676">
        <v>4</v>
      </c>
      <c r="H1676">
        <v>351.62</v>
      </c>
      <c r="I1676">
        <v>0</v>
      </c>
      <c r="J1676">
        <v>0</v>
      </c>
      <c r="K1676">
        <v>1617.45</v>
      </c>
      <c r="L1676">
        <v>1021.96</v>
      </c>
      <c r="M1676">
        <v>595.49</v>
      </c>
      <c r="N1676" t="s">
        <v>133</v>
      </c>
      <c r="O1676" t="s">
        <v>24</v>
      </c>
      <c r="P1676" t="s">
        <v>25</v>
      </c>
      <c r="Q1676" s="9">
        <v>0.3888888888888889</v>
      </c>
      <c r="R1676" t="s">
        <v>27</v>
      </c>
      <c r="S1676" t="s">
        <v>4767</v>
      </c>
      <c r="T1676" t="s">
        <v>4752</v>
      </c>
      <c r="U1676">
        <v>328.59</v>
      </c>
      <c r="V1676" t="s">
        <v>4972</v>
      </c>
      <c r="W1676" t="s">
        <v>4958</v>
      </c>
      <c r="X1676" t="s">
        <v>5707</v>
      </c>
      <c r="Y1676" t="s">
        <v>4966</v>
      </c>
      <c r="Z1676" t="s">
        <v>5353</v>
      </c>
      <c r="AA1676" t="s">
        <v>4962</v>
      </c>
    </row>
    <row r="1677" spans="1:27" x14ac:dyDescent="0.25">
      <c r="A1677" t="s">
        <v>1230</v>
      </c>
      <c r="B1677" s="8">
        <v>45885</v>
      </c>
      <c r="C1677" t="s">
        <v>196</v>
      </c>
      <c r="D1677" t="s">
        <v>302</v>
      </c>
      <c r="E1677" t="s">
        <v>254</v>
      </c>
      <c r="F1677" t="s">
        <v>255</v>
      </c>
      <c r="G1677">
        <v>1</v>
      </c>
      <c r="H1677">
        <v>343.56</v>
      </c>
      <c r="I1677">
        <v>0</v>
      </c>
      <c r="J1677">
        <v>0</v>
      </c>
      <c r="K1677">
        <v>395.09</v>
      </c>
      <c r="L1677">
        <v>216.32</v>
      </c>
      <c r="M1677">
        <v>178.77</v>
      </c>
      <c r="N1677" t="s">
        <v>40</v>
      </c>
      <c r="O1677" t="s">
        <v>24</v>
      </c>
      <c r="P1677" t="s">
        <v>25</v>
      </c>
      <c r="Q1677" s="9">
        <v>0.69305555555555554</v>
      </c>
      <c r="R1677" t="s">
        <v>27</v>
      </c>
      <c r="S1677" t="s">
        <v>4655</v>
      </c>
      <c r="T1677" t="s">
        <v>4636</v>
      </c>
      <c r="U1677">
        <v>343.56</v>
      </c>
      <c r="V1677" t="s">
        <v>5874</v>
      </c>
      <c r="W1677" t="s">
        <v>4964</v>
      </c>
      <c r="X1677" t="s">
        <v>5435</v>
      </c>
      <c r="Y1677" t="s">
        <v>5018</v>
      </c>
      <c r="Z1677" t="s">
        <v>5436</v>
      </c>
      <c r="AA1677" t="s">
        <v>4962</v>
      </c>
    </row>
    <row r="1678" spans="1:27" x14ac:dyDescent="0.25">
      <c r="A1678" t="s">
        <v>1806</v>
      </c>
      <c r="B1678" s="8">
        <v>45885</v>
      </c>
      <c r="C1678" t="s">
        <v>633</v>
      </c>
      <c r="D1678" t="s">
        <v>944</v>
      </c>
      <c r="E1678" t="s">
        <v>215</v>
      </c>
      <c r="F1678" t="s">
        <v>216</v>
      </c>
      <c r="G1678">
        <v>5</v>
      </c>
      <c r="H1678">
        <v>333.54</v>
      </c>
      <c r="I1678">
        <v>10</v>
      </c>
      <c r="J1678">
        <v>166.77</v>
      </c>
      <c r="K1678">
        <v>1726.07</v>
      </c>
      <c r="L1678">
        <v>1192.1500000000001</v>
      </c>
      <c r="M1678">
        <v>533.91999999999996</v>
      </c>
      <c r="N1678" t="s">
        <v>4971</v>
      </c>
      <c r="O1678" t="s">
        <v>24</v>
      </c>
      <c r="P1678" t="s">
        <v>25</v>
      </c>
      <c r="Q1678" s="9">
        <v>0.74930555555555556</v>
      </c>
      <c r="R1678" t="s">
        <v>27</v>
      </c>
      <c r="S1678" t="s">
        <v>4773</v>
      </c>
      <c r="T1678" t="s">
        <v>4752</v>
      </c>
      <c r="U1678">
        <v>333.54</v>
      </c>
      <c r="V1678" t="s">
        <v>5990</v>
      </c>
      <c r="W1678" t="s">
        <v>4968</v>
      </c>
      <c r="X1678" t="s">
        <v>5168</v>
      </c>
      <c r="Y1678" t="s">
        <v>4966</v>
      </c>
      <c r="Z1678" t="s">
        <v>5169</v>
      </c>
      <c r="AA1678" t="s">
        <v>4962</v>
      </c>
    </row>
    <row r="1679" spans="1:27" x14ac:dyDescent="0.25">
      <c r="A1679" t="s">
        <v>2752</v>
      </c>
      <c r="B1679" s="8">
        <v>45885</v>
      </c>
      <c r="C1679" t="s">
        <v>2278</v>
      </c>
      <c r="D1679" t="s">
        <v>65</v>
      </c>
      <c r="E1679" t="s">
        <v>102</v>
      </c>
      <c r="F1679" t="s">
        <v>103</v>
      </c>
      <c r="G1679">
        <v>1</v>
      </c>
      <c r="H1679">
        <v>172.63</v>
      </c>
      <c r="I1679">
        <v>10</v>
      </c>
      <c r="J1679">
        <v>17.260000000000002</v>
      </c>
      <c r="K1679">
        <v>178.68</v>
      </c>
      <c r="L1679">
        <v>142</v>
      </c>
      <c r="M1679">
        <v>36.68</v>
      </c>
      <c r="N1679" t="s">
        <v>47</v>
      </c>
      <c r="O1679" t="s">
        <v>24</v>
      </c>
      <c r="P1679" t="s">
        <v>25</v>
      </c>
      <c r="Q1679" s="9">
        <v>0.88402777777777775</v>
      </c>
      <c r="R1679" t="s">
        <v>27</v>
      </c>
      <c r="S1679" t="s">
        <v>4719</v>
      </c>
      <c r="T1679" t="s">
        <v>4703</v>
      </c>
      <c r="U1679">
        <v>172.63</v>
      </c>
      <c r="V1679" t="s">
        <v>5213</v>
      </c>
      <c r="W1679" t="s">
        <v>4964</v>
      </c>
      <c r="X1679" t="s">
        <v>5510</v>
      </c>
      <c r="Y1679" t="s">
        <v>4966</v>
      </c>
      <c r="Z1679" t="s">
        <v>5511</v>
      </c>
      <c r="AA1679" t="s">
        <v>4962</v>
      </c>
    </row>
    <row r="1680" spans="1:27" x14ac:dyDescent="0.25">
      <c r="A1680" t="s">
        <v>3142</v>
      </c>
      <c r="B1680" s="8">
        <v>45885</v>
      </c>
      <c r="C1680" t="s">
        <v>1300</v>
      </c>
      <c r="D1680" t="s">
        <v>170</v>
      </c>
      <c r="E1680" t="s">
        <v>1086</v>
      </c>
      <c r="F1680" t="s">
        <v>1181</v>
      </c>
      <c r="G1680">
        <v>5</v>
      </c>
      <c r="H1680">
        <v>225.45</v>
      </c>
      <c r="I1680">
        <v>0</v>
      </c>
      <c r="J1680">
        <v>0</v>
      </c>
      <c r="K1680">
        <v>1296.3399999999999</v>
      </c>
      <c r="L1680">
        <v>954.5</v>
      </c>
      <c r="M1680">
        <v>341.84</v>
      </c>
      <c r="N1680" t="s">
        <v>133</v>
      </c>
      <c r="O1680" t="s">
        <v>24</v>
      </c>
      <c r="P1680" t="s">
        <v>33</v>
      </c>
      <c r="Q1680" s="9">
        <v>0.85555555555555551</v>
      </c>
      <c r="R1680" t="s">
        <v>27</v>
      </c>
      <c r="S1680" t="s">
        <v>4876</v>
      </c>
      <c r="T1680" t="s">
        <v>4864</v>
      </c>
      <c r="U1680">
        <v>225.45</v>
      </c>
      <c r="V1680" t="s">
        <v>5672</v>
      </c>
      <c r="W1680" t="s">
        <v>4968</v>
      </c>
      <c r="X1680" t="s">
        <v>5683</v>
      </c>
      <c r="Y1680" t="s">
        <v>4977</v>
      </c>
      <c r="Z1680" t="s">
        <v>5343</v>
      </c>
      <c r="AA1680" t="s">
        <v>4992</v>
      </c>
    </row>
    <row r="1681" spans="1:27" x14ac:dyDescent="0.25">
      <c r="A1681" t="s">
        <v>4189</v>
      </c>
      <c r="B1681" s="8">
        <v>45885</v>
      </c>
      <c r="C1681" t="s">
        <v>1948</v>
      </c>
      <c r="D1681" t="s">
        <v>399</v>
      </c>
      <c r="E1681" t="s">
        <v>153</v>
      </c>
      <c r="F1681" t="s">
        <v>2212</v>
      </c>
      <c r="G1681">
        <v>4</v>
      </c>
      <c r="H1681">
        <v>114.38</v>
      </c>
      <c r="I1681">
        <v>20</v>
      </c>
      <c r="J1681">
        <v>91.5</v>
      </c>
      <c r="K1681">
        <v>420.92</v>
      </c>
      <c r="L1681">
        <v>344.2</v>
      </c>
      <c r="M1681">
        <v>76.72</v>
      </c>
      <c r="N1681" t="s">
        <v>4971</v>
      </c>
      <c r="O1681" t="s">
        <v>24</v>
      </c>
      <c r="P1681" t="s">
        <v>25</v>
      </c>
      <c r="Q1681" s="9">
        <v>0.6743055555555556</v>
      </c>
      <c r="R1681" t="s">
        <v>27</v>
      </c>
      <c r="S1681" t="s">
        <v>4693</v>
      </c>
      <c r="T1681" t="s">
        <v>4672</v>
      </c>
      <c r="U1681">
        <v>99.93</v>
      </c>
      <c r="V1681" t="s">
        <v>5340</v>
      </c>
      <c r="W1681" t="s">
        <v>4958</v>
      </c>
      <c r="X1681" t="s">
        <v>5211</v>
      </c>
      <c r="Y1681" t="s">
        <v>5011</v>
      </c>
      <c r="Z1681" t="s">
        <v>5126</v>
      </c>
      <c r="AA1681" t="s">
        <v>4962</v>
      </c>
    </row>
    <row r="1682" spans="1:27" x14ac:dyDescent="0.25">
      <c r="A1682" t="s">
        <v>4546</v>
      </c>
      <c r="B1682" s="8">
        <v>45885</v>
      </c>
      <c r="C1682" t="s">
        <v>801</v>
      </c>
      <c r="D1682" t="s">
        <v>371</v>
      </c>
      <c r="E1682" t="s">
        <v>85</v>
      </c>
      <c r="F1682" t="s">
        <v>86</v>
      </c>
      <c r="G1682">
        <v>3</v>
      </c>
      <c r="H1682">
        <v>380.12</v>
      </c>
      <c r="I1682">
        <v>15</v>
      </c>
      <c r="J1682">
        <v>171.05</v>
      </c>
      <c r="K1682">
        <v>1114.71</v>
      </c>
      <c r="L1682">
        <v>929.94</v>
      </c>
      <c r="M1682">
        <v>184.77</v>
      </c>
      <c r="N1682" t="s">
        <v>23</v>
      </c>
      <c r="O1682" t="s">
        <v>24</v>
      </c>
      <c r="P1682" t="s">
        <v>25</v>
      </c>
      <c r="Q1682" s="9">
        <v>0.61458333333333337</v>
      </c>
      <c r="R1682" t="s">
        <v>27</v>
      </c>
      <c r="S1682" t="s">
        <v>4714</v>
      </c>
      <c r="T1682" t="s">
        <v>4703</v>
      </c>
      <c r="U1682">
        <v>380.12</v>
      </c>
      <c r="V1682" t="s">
        <v>5581</v>
      </c>
      <c r="W1682" t="s">
        <v>4968</v>
      </c>
      <c r="X1682" t="s">
        <v>5374</v>
      </c>
      <c r="Y1682" t="s">
        <v>4970</v>
      </c>
      <c r="Z1682" t="s">
        <v>5312</v>
      </c>
      <c r="AA1682" t="s">
        <v>4962</v>
      </c>
    </row>
    <row r="1683" spans="1:27" x14ac:dyDescent="0.25">
      <c r="A1683" t="s">
        <v>4041</v>
      </c>
      <c r="B1683" s="8">
        <v>45884</v>
      </c>
      <c r="C1683" t="s">
        <v>1749</v>
      </c>
      <c r="D1683" t="s">
        <v>65</v>
      </c>
      <c r="E1683" t="s">
        <v>433</v>
      </c>
      <c r="F1683" t="s">
        <v>434</v>
      </c>
      <c r="G1683">
        <v>4</v>
      </c>
      <c r="H1683">
        <v>197.96</v>
      </c>
      <c r="I1683">
        <v>20</v>
      </c>
      <c r="J1683">
        <v>158.37</v>
      </c>
      <c r="K1683">
        <v>633.47</v>
      </c>
      <c r="L1683">
        <v>568</v>
      </c>
      <c r="M1683">
        <v>65.47</v>
      </c>
      <c r="N1683" t="s">
        <v>23</v>
      </c>
      <c r="O1683" t="s">
        <v>24</v>
      </c>
      <c r="P1683" t="s">
        <v>55</v>
      </c>
      <c r="Q1683" s="9">
        <v>0.42152777777777778</v>
      </c>
      <c r="R1683" t="s">
        <v>49</v>
      </c>
      <c r="S1683" t="s">
        <v>4719</v>
      </c>
      <c r="T1683" t="s">
        <v>4703</v>
      </c>
      <c r="U1683">
        <v>172.63</v>
      </c>
      <c r="V1683" t="s">
        <v>5729</v>
      </c>
      <c r="W1683" t="s">
        <v>4958</v>
      </c>
      <c r="X1683" t="s">
        <v>5832</v>
      </c>
      <c r="Y1683" t="s">
        <v>4966</v>
      </c>
      <c r="Z1683" t="s">
        <v>5544</v>
      </c>
      <c r="AA1683" t="s">
        <v>5060</v>
      </c>
    </row>
    <row r="1684" spans="1:27" x14ac:dyDescent="0.25">
      <c r="A1684" t="s">
        <v>4503</v>
      </c>
      <c r="B1684" s="8">
        <v>45884</v>
      </c>
      <c r="C1684" t="s">
        <v>1624</v>
      </c>
      <c r="D1684" t="s">
        <v>290</v>
      </c>
      <c r="E1684" t="s">
        <v>709</v>
      </c>
      <c r="F1684" t="s">
        <v>710</v>
      </c>
      <c r="G1684">
        <v>5</v>
      </c>
      <c r="H1684">
        <v>234.51</v>
      </c>
      <c r="I1684">
        <v>0</v>
      </c>
      <c r="J1684">
        <v>0</v>
      </c>
      <c r="K1684">
        <v>1172.55</v>
      </c>
      <c r="L1684">
        <v>778.25</v>
      </c>
      <c r="M1684">
        <v>394.3</v>
      </c>
      <c r="N1684" t="s">
        <v>133</v>
      </c>
      <c r="O1684" t="s">
        <v>24</v>
      </c>
      <c r="P1684" t="s">
        <v>25</v>
      </c>
      <c r="Q1684" s="9">
        <v>0.44374999999999998</v>
      </c>
      <c r="R1684" t="s">
        <v>49</v>
      </c>
      <c r="S1684" t="s">
        <v>4939</v>
      </c>
      <c r="T1684" t="s">
        <v>4930</v>
      </c>
      <c r="U1684">
        <v>210.36</v>
      </c>
      <c r="V1684" t="s">
        <v>5902</v>
      </c>
      <c r="W1684" t="s">
        <v>4958</v>
      </c>
      <c r="X1684" t="s">
        <v>5313</v>
      </c>
      <c r="Y1684" t="s">
        <v>4960</v>
      </c>
      <c r="Z1684" t="s">
        <v>5314</v>
      </c>
      <c r="AA1684" t="s">
        <v>5060</v>
      </c>
    </row>
    <row r="1685" spans="1:27" x14ac:dyDescent="0.25">
      <c r="A1685" t="s">
        <v>632</v>
      </c>
      <c r="B1685" s="8">
        <v>45883</v>
      </c>
      <c r="C1685" t="s">
        <v>633</v>
      </c>
      <c r="D1685" t="s">
        <v>459</v>
      </c>
      <c r="E1685" t="s">
        <v>634</v>
      </c>
      <c r="F1685" t="s">
        <v>635</v>
      </c>
      <c r="G1685">
        <v>4</v>
      </c>
      <c r="H1685">
        <v>71.290000000000006</v>
      </c>
      <c r="I1685">
        <v>20</v>
      </c>
      <c r="J1685">
        <v>57.03</v>
      </c>
      <c r="K1685">
        <v>228.13</v>
      </c>
      <c r="L1685">
        <v>237.48</v>
      </c>
      <c r="M1685">
        <v>-9.35</v>
      </c>
      <c r="N1685" t="s">
        <v>23</v>
      </c>
      <c r="O1685" t="s">
        <v>24</v>
      </c>
      <c r="P1685" t="s">
        <v>25</v>
      </c>
      <c r="Q1685" s="9">
        <v>0.85902777777777772</v>
      </c>
      <c r="R1685" t="s">
        <v>49</v>
      </c>
      <c r="S1685" t="s">
        <v>4838</v>
      </c>
      <c r="T1685" t="s">
        <v>4828</v>
      </c>
      <c r="U1685">
        <v>71.290000000000006</v>
      </c>
      <c r="V1685" t="s">
        <v>5990</v>
      </c>
      <c r="W1685" t="s">
        <v>4968</v>
      </c>
      <c r="X1685" t="s">
        <v>5616</v>
      </c>
      <c r="Y1685" t="s">
        <v>5011</v>
      </c>
      <c r="Z1685" t="s">
        <v>4995</v>
      </c>
      <c r="AA1685" t="s">
        <v>4962</v>
      </c>
    </row>
    <row r="1686" spans="1:27" x14ac:dyDescent="0.25">
      <c r="A1686" t="s">
        <v>1294</v>
      </c>
      <c r="B1686" s="8">
        <v>45883</v>
      </c>
      <c r="C1686" t="s">
        <v>993</v>
      </c>
      <c r="D1686" t="s">
        <v>44</v>
      </c>
      <c r="E1686" t="s">
        <v>1180</v>
      </c>
      <c r="F1686" t="s">
        <v>1039</v>
      </c>
      <c r="G1686">
        <v>5</v>
      </c>
      <c r="H1686">
        <v>402.8</v>
      </c>
      <c r="I1686">
        <v>5</v>
      </c>
      <c r="J1686">
        <v>100.7</v>
      </c>
      <c r="K1686">
        <v>1913.3</v>
      </c>
      <c r="L1686">
        <v>1182.7</v>
      </c>
      <c r="M1686">
        <v>730.6</v>
      </c>
      <c r="N1686" t="s">
        <v>23</v>
      </c>
      <c r="O1686" t="s">
        <v>345</v>
      </c>
      <c r="P1686" t="s">
        <v>55</v>
      </c>
      <c r="Q1686" s="9">
        <v>0.42986111111111114</v>
      </c>
      <c r="R1686" t="s">
        <v>49</v>
      </c>
      <c r="S1686" t="s">
        <v>4650</v>
      </c>
      <c r="T1686" t="s">
        <v>4636</v>
      </c>
      <c r="U1686">
        <v>398.25</v>
      </c>
      <c r="V1686" t="s">
        <v>5281</v>
      </c>
      <c r="W1686" t="s">
        <v>4958</v>
      </c>
      <c r="X1686" t="s">
        <v>5222</v>
      </c>
      <c r="Y1686" t="s">
        <v>4966</v>
      </c>
      <c r="Z1686" t="s">
        <v>5087</v>
      </c>
      <c r="AA1686" t="s">
        <v>4962</v>
      </c>
    </row>
    <row r="1687" spans="1:27" x14ac:dyDescent="0.25">
      <c r="A1687" t="s">
        <v>2279</v>
      </c>
      <c r="B1687" s="8">
        <v>45883</v>
      </c>
      <c r="C1687" t="s">
        <v>2280</v>
      </c>
      <c r="D1687" t="s">
        <v>727</v>
      </c>
      <c r="E1687" t="s">
        <v>1431</v>
      </c>
      <c r="F1687" t="s">
        <v>239</v>
      </c>
      <c r="G1687">
        <v>1</v>
      </c>
      <c r="H1687">
        <v>227</v>
      </c>
      <c r="I1687">
        <v>0</v>
      </c>
      <c r="J1687">
        <v>0</v>
      </c>
      <c r="K1687">
        <v>227</v>
      </c>
      <c r="L1687">
        <v>196.3</v>
      </c>
      <c r="M1687">
        <v>30.7</v>
      </c>
      <c r="N1687" t="s">
        <v>68</v>
      </c>
      <c r="O1687" t="s">
        <v>24</v>
      </c>
      <c r="P1687" t="s">
        <v>25</v>
      </c>
      <c r="Q1687" s="9">
        <v>0.49027777777777776</v>
      </c>
      <c r="R1687" t="s">
        <v>49</v>
      </c>
      <c r="S1687" t="s">
        <v>4867</v>
      </c>
      <c r="T1687" t="s">
        <v>4864</v>
      </c>
      <c r="U1687">
        <v>227</v>
      </c>
      <c r="V1687" t="s">
        <v>5991</v>
      </c>
      <c r="W1687" t="s">
        <v>4964</v>
      </c>
      <c r="X1687" t="s">
        <v>5015</v>
      </c>
      <c r="Y1687" t="s">
        <v>4966</v>
      </c>
      <c r="Z1687" t="s">
        <v>5386</v>
      </c>
      <c r="AA1687" t="s">
        <v>5060</v>
      </c>
    </row>
    <row r="1688" spans="1:27" x14ac:dyDescent="0.25">
      <c r="A1688" t="s">
        <v>2283</v>
      </c>
      <c r="B1688" s="8">
        <v>45883</v>
      </c>
      <c r="C1688" t="s">
        <v>1708</v>
      </c>
      <c r="D1688" t="s">
        <v>365</v>
      </c>
      <c r="E1688" t="s">
        <v>209</v>
      </c>
      <c r="F1688" t="s">
        <v>210</v>
      </c>
      <c r="G1688">
        <v>6</v>
      </c>
      <c r="H1688">
        <v>475.53</v>
      </c>
      <c r="I1688">
        <v>20</v>
      </c>
      <c r="J1688">
        <v>570.64</v>
      </c>
      <c r="K1688">
        <v>2282.54</v>
      </c>
      <c r="L1688">
        <v>2321.34</v>
      </c>
      <c r="M1688">
        <v>-38.799999999999997</v>
      </c>
      <c r="N1688" t="s">
        <v>68</v>
      </c>
      <c r="O1688" t="s">
        <v>24</v>
      </c>
      <c r="P1688" t="s">
        <v>25</v>
      </c>
      <c r="Q1688" s="9">
        <v>0.69513888888888886</v>
      </c>
      <c r="R1688" t="s">
        <v>49</v>
      </c>
      <c r="S1688" t="s">
        <v>4680</v>
      </c>
      <c r="T1688" t="s">
        <v>4672</v>
      </c>
      <c r="U1688">
        <v>459.58</v>
      </c>
      <c r="V1688" t="s">
        <v>5545</v>
      </c>
      <c r="W1688" t="s">
        <v>4958</v>
      </c>
      <c r="X1688" t="s">
        <v>4973</v>
      </c>
      <c r="Y1688" t="s">
        <v>4960</v>
      </c>
      <c r="Z1688" t="s">
        <v>5067</v>
      </c>
      <c r="AA1688" t="s">
        <v>4962</v>
      </c>
    </row>
    <row r="1689" spans="1:27" x14ac:dyDescent="0.25">
      <c r="A1689" t="s">
        <v>2738</v>
      </c>
      <c r="B1689" s="8">
        <v>45883</v>
      </c>
      <c r="C1689" t="s">
        <v>2739</v>
      </c>
      <c r="D1689" t="s">
        <v>566</v>
      </c>
      <c r="E1689" t="s">
        <v>791</v>
      </c>
      <c r="F1689" t="s">
        <v>373</v>
      </c>
      <c r="G1689">
        <v>4</v>
      </c>
      <c r="H1689">
        <v>328.59</v>
      </c>
      <c r="I1689">
        <v>10</v>
      </c>
      <c r="J1689">
        <v>131.44</v>
      </c>
      <c r="K1689">
        <v>1182.92</v>
      </c>
      <c r="L1689">
        <v>1021.96</v>
      </c>
      <c r="M1689">
        <v>160.96</v>
      </c>
      <c r="N1689" t="s">
        <v>23</v>
      </c>
      <c r="O1689" t="s">
        <v>24</v>
      </c>
      <c r="P1689" t="s">
        <v>25</v>
      </c>
      <c r="Q1689" s="9">
        <v>0.40902777777777777</v>
      </c>
      <c r="R1689" t="s">
        <v>49</v>
      </c>
      <c r="S1689" t="s">
        <v>4767</v>
      </c>
      <c r="T1689" t="s">
        <v>4752</v>
      </c>
      <c r="U1689">
        <v>328.59</v>
      </c>
      <c r="V1689" t="s">
        <v>5414</v>
      </c>
      <c r="W1689" t="s">
        <v>4968</v>
      </c>
      <c r="X1689" t="s">
        <v>5258</v>
      </c>
      <c r="Y1689" t="s">
        <v>4966</v>
      </c>
      <c r="Z1689" t="s">
        <v>5587</v>
      </c>
      <c r="AA1689" t="s">
        <v>4992</v>
      </c>
    </row>
    <row r="1690" spans="1:27" x14ac:dyDescent="0.25">
      <c r="A1690" t="s">
        <v>3507</v>
      </c>
      <c r="B1690" s="8">
        <v>45883</v>
      </c>
      <c r="C1690" t="s">
        <v>3158</v>
      </c>
      <c r="D1690" t="s">
        <v>647</v>
      </c>
      <c r="E1690" t="s">
        <v>962</v>
      </c>
      <c r="F1690" t="s">
        <v>963</v>
      </c>
      <c r="G1690">
        <v>4</v>
      </c>
      <c r="H1690">
        <v>136.81</v>
      </c>
      <c r="I1690">
        <v>5</v>
      </c>
      <c r="J1690">
        <v>27.36</v>
      </c>
      <c r="K1690">
        <v>519.88</v>
      </c>
      <c r="L1690">
        <v>364.72</v>
      </c>
      <c r="M1690">
        <v>155.16</v>
      </c>
      <c r="N1690" t="s">
        <v>23</v>
      </c>
      <c r="O1690" t="s">
        <v>24</v>
      </c>
      <c r="P1690" t="s">
        <v>25</v>
      </c>
      <c r="Q1690" s="9">
        <v>0.37638888888888888</v>
      </c>
      <c r="R1690" t="s">
        <v>49</v>
      </c>
      <c r="S1690" t="s">
        <v>4925</v>
      </c>
      <c r="T1690" t="s">
        <v>4908</v>
      </c>
      <c r="U1690">
        <v>123.11</v>
      </c>
      <c r="V1690" t="s">
        <v>5520</v>
      </c>
      <c r="W1690" t="s">
        <v>4958</v>
      </c>
      <c r="X1690" t="s">
        <v>5479</v>
      </c>
      <c r="Y1690" t="s">
        <v>5011</v>
      </c>
      <c r="Z1690" t="s">
        <v>5480</v>
      </c>
      <c r="AA1690" t="s">
        <v>5060</v>
      </c>
    </row>
    <row r="1691" spans="1:27" x14ac:dyDescent="0.25">
      <c r="A1691" t="s">
        <v>1002</v>
      </c>
      <c r="B1691" s="8">
        <v>45882</v>
      </c>
      <c r="C1691" t="s">
        <v>1003</v>
      </c>
      <c r="D1691" t="s">
        <v>84</v>
      </c>
      <c r="E1691" t="s">
        <v>445</v>
      </c>
      <c r="F1691" t="s">
        <v>1004</v>
      </c>
      <c r="G1691">
        <v>3</v>
      </c>
      <c r="H1691">
        <v>268.7</v>
      </c>
      <c r="I1691">
        <v>0</v>
      </c>
      <c r="J1691">
        <v>0</v>
      </c>
      <c r="K1691">
        <v>806.1</v>
      </c>
      <c r="L1691">
        <v>582.17999999999995</v>
      </c>
      <c r="M1691">
        <v>223.92</v>
      </c>
      <c r="N1691" t="s">
        <v>23</v>
      </c>
      <c r="O1691" t="s">
        <v>24</v>
      </c>
      <c r="P1691" t="s">
        <v>55</v>
      </c>
      <c r="Q1691" s="9">
        <v>0.66249999999999998</v>
      </c>
      <c r="R1691" t="s">
        <v>49</v>
      </c>
      <c r="S1691" t="s">
        <v>4823</v>
      </c>
      <c r="T1691" t="s">
        <v>4805</v>
      </c>
      <c r="U1691">
        <v>260.93</v>
      </c>
      <c r="V1691" t="s">
        <v>5697</v>
      </c>
      <c r="W1691" t="s">
        <v>4958</v>
      </c>
      <c r="X1691" t="s">
        <v>5881</v>
      </c>
      <c r="Y1691" t="s">
        <v>5011</v>
      </c>
      <c r="Z1691" t="s">
        <v>5925</v>
      </c>
      <c r="AA1691" t="s">
        <v>5060</v>
      </c>
    </row>
    <row r="1692" spans="1:27" x14ac:dyDescent="0.25">
      <c r="A1692" t="s">
        <v>2251</v>
      </c>
      <c r="B1692" s="8">
        <v>45882</v>
      </c>
      <c r="C1692" t="s">
        <v>2252</v>
      </c>
      <c r="D1692" t="s">
        <v>203</v>
      </c>
      <c r="E1692" t="s">
        <v>617</v>
      </c>
      <c r="F1692" t="s">
        <v>239</v>
      </c>
      <c r="G1692">
        <v>1</v>
      </c>
      <c r="H1692">
        <v>205.93</v>
      </c>
      <c r="I1692">
        <v>20</v>
      </c>
      <c r="J1692">
        <v>41.19</v>
      </c>
      <c r="K1692">
        <v>164.74</v>
      </c>
      <c r="L1692">
        <v>170.2</v>
      </c>
      <c r="M1692">
        <v>-5.46</v>
      </c>
      <c r="N1692" t="s">
        <v>68</v>
      </c>
      <c r="O1692" t="s">
        <v>24</v>
      </c>
      <c r="P1692" t="s">
        <v>55</v>
      </c>
      <c r="Q1692" s="9">
        <v>0.51666666666666672</v>
      </c>
      <c r="R1692" t="s">
        <v>49</v>
      </c>
      <c r="S1692" t="s">
        <v>4852</v>
      </c>
      <c r="T1692" t="s">
        <v>4847</v>
      </c>
      <c r="U1692">
        <v>205.93</v>
      </c>
      <c r="V1692" t="s">
        <v>5735</v>
      </c>
      <c r="W1692" t="s">
        <v>4964</v>
      </c>
      <c r="X1692" t="s">
        <v>5015</v>
      </c>
      <c r="Y1692" t="s">
        <v>4966</v>
      </c>
      <c r="Z1692" t="s">
        <v>5012</v>
      </c>
      <c r="AA1692" t="s">
        <v>4962</v>
      </c>
    </row>
    <row r="1693" spans="1:27" x14ac:dyDescent="0.25">
      <c r="A1693" t="s">
        <v>2273</v>
      </c>
      <c r="B1693" s="8">
        <v>45882</v>
      </c>
      <c r="C1693" t="s">
        <v>394</v>
      </c>
      <c r="D1693" t="s">
        <v>147</v>
      </c>
      <c r="E1693" t="s">
        <v>2009</v>
      </c>
      <c r="F1693" t="s">
        <v>1170</v>
      </c>
      <c r="G1693">
        <v>5</v>
      </c>
      <c r="H1693">
        <v>332.73</v>
      </c>
      <c r="I1693">
        <v>20</v>
      </c>
      <c r="J1693">
        <v>332.73</v>
      </c>
      <c r="K1693">
        <v>1330.92</v>
      </c>
      <c r="L1693">
        <v>1306.0999999999999</v>
      </c>
      <c r="M1693">
        <v>24.82</v>
      </c>
      <c r="N1693" t="s">
        <v>133</v>
      </c>
      <c r="O1693" t="s">
        <v>24</v>
      </c>
      <c r="P1693" t="s">
        <v>25</v>
      </c>
      <c r="Q1693" s="9">
        <v>0.85416666666666663</v>
      </c>
      <c r="R1693" t="s">
        <v>49</v>
      </c>
      <c r="S1693" t="s">
        <v>4717</v>
      </c>
      <c r="T1693" t="s">
        <v>4703</v>
      </c>
      <c r="U1693">
        <v>332.73</v>
      </c>
      <c r="V1693" t="s">
        <v>5686</v>
      </c>
      <c r="W1693" t="s">
        <v>4968</v>
      </c>
      <c r="X1693" t="s">
        <v>5176</v>
      </c>
      <c r="Y1693" t="s">
        <v>5011</v>
      </c>
      <c r="Z1693" t="s">
        <v>5177</v>
      </c>
      <c r="AA1693" t="s">
        <v>5060</v>
      </c>
    </row>
    <row r="1694" spans="1:27" x14ac:dyDescent="0.25">
      <c r="A1694" t="s">
        <v>2690</v>
      </c>
      <c r="B1694" s="8">
        <v>45882</v>
      </c>
      <c r="C1694" t="s">
        <v>2691</v>
      </c>
      <c r="D1694" t="s">
        <v>944</v>
      </c>
      <c r="E1694" t="s">
        <v>1471</v>
      </c>
      <c r="F1694" t="s">
        <v>2256</v>
      </c>
      <c r="G1694">
        <v>2</v>
      </c>
      <c r="H1694">
        <v>333.54</v>
      </c>
      <c r="I1694">
        <v>0</v>
      </c>
      <c r="J1694">
        <v>0</v>
      </c>
      <c r="K1694">
        <v>667.08</v>
      </c>
      <c r="L1694">
        <v>476.86</v>
      </c>
      <c r="M1694">
        <v>190.22</v>
      </c>
      <c r="N1694" t="s">
        <v>4971</v>
      </c>
      <c r="O1694" t="s">
        <v>24</v>
      </c>
      <c r="P1694" t="s">
        <v>55</v>
      </c>
      <c r="Q1694" s="9">
        <v>0.47708333333333336</v>
      </c>
      <c r="R1694" t="s">
        <v>49</v>
      </c>
      <c r="S1694" t="s">
        <v>4773</v>
      </c>
      <c r="T1694" t="s">
        <v>4752</v>
      </c>
      <c r="U1694">
        <v>333.54</v>
      </c>
      <c r="V1694" t="s">
        <v>5788</v>
      </c>
      <c r="W1694" t="s">
        <v>4964</v>
      </c>
      <c r="X1694" t="s">
        <v>5742</v>
      </c>
      <c r="Y1694" t="s">
        <v>4970</v>
      </c>
      <c r="Z1694" t="s">
        <v>5295</v>
      </c>
      <c r="AA1694" t="s">
        <v>5060</v>
      </c>
    </row>
    <row r="1695" spans="1:27" x14ac:dyDescent="0.25">
      <c r="A1695" t="s">
        <v>2996</v>
      </c>
      <c r="B1695" s="8">
        <v>45882</v>
      </c>
      <c r="C1695" t="s">
        <v>185</v>
      </c>
      <c r="D1695" t="s">
        <v>2391</v>
      </c>
      <c r="E1695" t="s">
        <v>864</v>
      </c>
      <c r="F1695" t="s">
        <v>865</v>
      </c>
      <c r="G1695">
        <v>5</v>
      </c>
      <c r="H1695">
        <v>157.79</v>
      </c>
      <c r="I1695">
        <v>5</v>
      </c>
      <c r="J1695">
        <v>39.450000000000003</v>
      </c>
      <c r="K1695">
        <v>749.5</v>
      </c>
      <c r="L1695">
        <v>639.9</v>
      </c>
      <c r="M1695">
        <v>109.6</v>
      </c>
      <c r="N1695" t="s">
        <v>47</v>
      </c>
      <c r="O1695" t="s">
        <v>24</v>
      </c>
      <c r="P1695" t="s">
        <v>25</v>
      </c>
      <c r="Q1695" s="9">
        <v>0.43680555555555556</v>
      </c>
      <c r="R1695" t="s">
        <v>49</v>
      </c>
      <c r="S1695" t="s">
        <v>4885</v>
      </c>
      <c r="T1695" t="s">
        <v>4864</v>
      </c>
      <c r="U1695">
        <v>150.04</v>
      </c>
      <c r="V1695" t="s">
        <v>5110</v>
      </c>
      <c r="W1695" t="s">
        <v>4958</v>
      </c>
      <c r="X1695" t="s">
        <v>5167</v>
      </c>
      <c r="Y1695" t="s">
        <v>4966</v>
      </c>
      <c r="Z1695" t="s">
        <v>5166</v>
      </c>
      <c r="AA1695" t="s">
        <v>4962</v>
      </c>
    </row>
    <row r="1696" spans="1:27" x14ac:dyDescent="0.25">
      <c r="A1696" t="s">
        <v>3589</v>
      </c>
      <c r="B1696" s="8">
        <v>45882</v>
      </c>
      <c r="C1696" t="s">
        <v>1013</v>
      </c>
      <c r="D1696" t="s">
        <v>1678</v>
      </c>
      <c r="E1696" t="s">
        <v>395</v>
      </c>
      <c r="F1696" t="s">
        <v>951</v>
      </c>
      <c r="G1696">
        <v>3</v>
      </c>
      <c r="H1696">
        <v>344.73</v>
      </c>
      <c r="I1696">
        <v>0</v>
      </c>
      <c r="J1696">
        <v>0</v>
      </c>
      <c r="K1696">
        <v>1034.19</v>
      </c>
      <c r="L1696">
        <v>798.3</v>
      </c>
      <c r="M1696">
        <v>235.89</v>
      </c>
      <c r="N1696" t="s">
        <v>40</v>
      </c>
      <c r="O1696" t="s">
        <v>24</v>
      </c>
      <c r="P1696" t="s">
        <v>55</v>
      </c>
      <c r="Q1696" s="9">
        <v>0.45277777777777778</v>
      </c>
      <c r="R1696" t="s">
        <v>49</v>
      </c>
      <c r="S1696" t="s">
        <v>4699</v>
      </c>
      <c r="T1696" t="s">
        <v>4672</v>
      </c>
      <c r="U1696">
        <v>342.27</v>
      </c>
      <c r="V1696" t="s">
        <v>5210</v>
      </c>
      <c r="W1696" t="s">
        <v>4958</v>
      </c>
      <c r="X1696" t="s">
        <v>5261</v>
      </c>
      <c r="Y1696" t="s">
        <v>4970</v>
      </c>
      <c r="Z1696" t="s">
        <v>5262</v>
      </c>
      <c r="AA1696" t="s">
        <v>5060</v>
      </c>
    </row>
    <row r="1697" spans="1:27" x14ac:dyDescent="0.25">
      <c r="A1697" t="s">
        <v>3786</v>
      </c>
      <c r="B1697" s="8">
        <v>45882</v>
      </c>
      <c r="C1697" t="s">
        <v>129</v>
      </c>
      <c r="D1697" t="s">
        <v>326</v>
      </c>
      <c r="E1697" t="s">
        <v>771</v>
      </c>
      <c r="F1697" t="s">
        <v>568</v>
      </c>
      <c r="G1697">
        <v>3</v>
      </c>
      <c r="H1697">
        <v>447.33</v>
      </c>
      <c r="I1697">
        <v>0</v>
      </c>
      <c r="J1697">
        <v>0</v>
      </c>
      <c r="K1697">
        <v>1341.99</v>
      </c>
      <c r="L1697">
        <v>1022.7</v>
      </c>
      <c r="M1697">
        <v>319.29000000000002</v>
      </c>
      <c r="N1697" t="s">
        <v>133</v>
      </c>
      <c r="O1697" t="s">
        <v>24</v>
      </c>
      <c r="P1697" t="s">
        <v>25</v>
      </c>
      <c r="Q1697" s="9">
        <v>0.62361111111111112</v>
      </c>
      <c r="R1697" t="s">
        <v>49</v>
      </c>
      <c r="S1697" t="s">
        <v>4859</v>
      </c>
      <c r="T1697" t="s">
        <v>4847</v>
      </c>
      <c r="U1697">
        <v>400.33</v>
      </c>
      <c r="V1697" t="s">
        <v>5649</v>
      </c>
      <c r="W1697" t="s">
        <v>4958</v>
      </c>
      <c r="X1697" t="s">
        <v>5707</v>
      </c>
      <c r="Y1697" t="s">
        <v>4966</v>
      </c>
      <c r="Z1697" t="s">
        <v>4978</v>
      </c>
      <c r="AA1697" t="s">
        <v>4962</v>
      </c>
    </row>
    <row r="1698" spans="1:27" x14ac:dyDescent="0.25">
      <c r="A1698" t="s">
        <v>4413</v>
      </c>
      <c r="B1698" s="8">
        <v>45882</v>
      </c>
      <c r="C1698" t="s">
        <v>2441</v>
      </c>
      <c r="D1698" t="s">
        <v>302</v>
      </c>
      <c r="E1698" t="s">
        <v>877</v>
      </c>
      <c r="F1698" t="s">
        <v>878</v>
      </c>
      <c r="G1698">
        <v>4</v>
      </c>
      <c r="H1698">
        <v>343.56</v>
      </c>
      <c r="I1698">
        <v>0</v>
      </c>
      <c r="J1698">
        <v>0</v>
      </c>
      <c r="K1698">
        <v>1374.24</v>
      </c>
      <c r="L1698">
        <v>865.28</v>
      </c>
      <c r="M1698">
        <v>508.96</v>
      </c>
      <c r="N1698" t="s">
        <v>47</v>
      </c>
      <c r="O1698" t="s">
        <v>24</v>
      </c>
      <c r="P1698" t="s">
        <v>25</v>
      </c>
      <c r="Q1698" s="9">
        <v>0.64583333333333337</v>
      </c>
      <c r="R1698" t="s">
        <v>49</v>
      </c>
      <c r="S1698" t="s">
        <v>4655</v>
      </c>
      <c r="T1698" t="s">
        <v>4636</v>
      </c>
      <c r="U1698">
        <v>343.56</v>
      </c>
      <c r="V1698" t="s">
        <v>5389</v>
      </c>
      <c r="W1698" t="s">
        <v>4968</v>
      </c>
      <c r="X1698" t="s">
        <v>5391</v>
      </c>
      <c r="Y1698" t="s">
        <v>4960</v>
      </c>
      <c r="Z1698" t="s">
        <v>5392</v>
      </c>
      <c r="AA1698" t="s">
        <v>5060</v>
      </c>
    </row>
    <row r="1699" spans="1:27" x14ac:dyDescent="0.25">
      <c r="A1699" t="s">
        <v>4516</v>
      </c>
      <c r="B1699" s="8">
        <v>45882</v>
      </c>
      <c r="C1699" t="s">
        <v>1708</v>
      </c>
      <c r="D1699" t="s">
        <v>454</v>
      </c>
      <c r="E1699" t="s">
        <v>343</v>
      </c>
      <c r="F1699" t="s">
        <v>344</v>
      </c>
      <c r="G1699">
        <v>3</v>
      </c>
      <c r="H1699">
        <v>405.66</v>
      </c>
      <c r="I1699">
        <v>0</v>
      </c>
      <c r="J1699">
        <v>0</v>
      </c>
      <c r="K1699">
        <v>1216.98</v>
      </c>
      <c r="L1699">
        <v>931.14</v>
      </c>
      <c r="M1699">
        <v>285.83999999999997</v>
      </c>
      <c r="N1699" t="s">
        <v>23</v>
      </c>
      <c r="O1699" t="s">
        <v>24</v>
      </c>
      <c r="P1699" t="s">
        <v>25</v>
      </c>
      <c r="Q1699" s="9">
        <v>0.80694444444444446</v>
      </c>
      <c r="R1699" t="s">
        <v>49</v>
      </c>
      <c r="S1699" t="s">
        <v>4853</v>
      </c>
      <c r="T1699" t="s">
        <v>4847</v>
      </c>
      <c r="U1699">
        <v>365.92</v>
      </c>
      <c r="V1699" t="s">
        <v>5545</v>
      </c>
      <c r="W1699" t="s">
        <v>4958</v>
      </c>
      <c r="X1699" t="s">
        <v>5445</v>
      </c>
      <c r="Y1699" t="s">
        <v>4977</v>
      </c>
      <c r="Z1699" t="s">
        <v>5446</v>
      </c>
      <c r="AA1699" t="s">
        <v>4962</v>
      </c>
    </row>
    <row r="1700" spans="1:27" x14ac:dyDescent="0.25">
      <c r="A1700" t="s">
        <v>749</v>
      </c>
      <c r="B1700" s="8">
        <v>45999</v>
      </c>
      <c r="C1700" t="s">
        <v>750</v>
      </c>
      <c r="D1700" t="s">
        <v>751</v>
      </c>
      <c r="E1700" t="s">
        <v>165</v>
      </c>
      <c r="F1700" t="s">
        <v>166</v>
      </c>
      <c r="G1700">
        <v>7</v>
      </c>
      <c r="H1700">
        <v>162.44999999999999</v>
      </c>
      <c r="I1700">
        <v>0</v>
      </c>
      <c r="J1700">
        <v>0</v>
      </c>
      <c r="K1700">
        <v>1137.1500000000001</v>
      </c>
      <c r="L1700">
        <v>892.36</v>
      </c>
      <c r="M1700">
        <v>244.79</v>
      </c>
      <c r="N1700" t="s">
        <v>68</v>
      </c>
      <c r="O1700" t="s">
        <v>24</v>
      </c>
      <c r="P1700" t="s">
        <v>55</v>
      </c>
      <c r="Q1700" s="9">
        <v>0.69513888888888886</v>
      </c>
      <c r="R1700" t="s">
        <v>49</v>
      </c>
      <c r="S1700" t="s">
        <v>4740</v>
      </c>
      <c r="T1700" t="s">
        <v>4729</v>
      </c>
      <c r="U1700">
        <v>144.03</v>
      </c>
      <c r="V1700" t="s">
        <v>5527</v>
      </c>
      <c r="W1700" t="s">
        <v>4958</v>
      </c>
      <c r="Y1700" t="s">
        <v>4966</v>
      </c>
      <c r="Z1700" t="s">
        <v>5162</v>
      </c>
      <c r="AA1700" t="s">
        <v>5163</v>
      </c>
    </row>
    <row r="1701" spans="1:27" x14ac:dyDescent="0.25">
      <c r="A1701" t="s">
        <v>939</v>
      </c>
      <c r="B1701" s="8">
        <v>45999</v>
      </c>
      <c r="C1701" t="s">
        <v>940</v>
      </c>
      <c r="D1701" t="s">
        <v>124</v>
      </c>
      <c r="E1701" t="s">
        <v>198</v>
      </c>
      <c r="F1701" t="s">
        <v>694</v>
      </c>
      <c r="G1701">
        <v>0</v>
      </c>
      <c r="H1701">
        <v>397.22</v>
      </c>
      <c r="I1701">
        <v>0</v>
      </c>
      <c r="J1701">
        <v>0</v>
      </c>
      <c r="K1701">
        <v>1986.1</v>
      </c>
      <c r="L1701">
        <v>1596.85</v>
      </c>
      <c r="M1701">
        <v>389.25</v>
      </c>
      <c r="N1701" t="s">
        <v>23</v>
      </c>
      <c r="O1701" t="s">
        <v>24</v>
      </c>
      <c r="P1701" t="s">
        <v>33</v>
      </c>
      <c r="Q1701" s="9">
        <v>0.76875000000000004</v>
      </c>
      <c r="R1701" t="s">
        <v>49</v>
      </c>
      <c r="S1701" t="s">
        <v>4697</v>
      </c>
      <c r="T1701" t="s">
        <v>4672</v>
      </c>
      <c r="U1701">
        <v>397.22</v>
      </c>
      <c r="V1701" t="s">
        <v>5905</v>
      </c>
      <c r="W1701" t="s">
        <v>4968</v>
      </c>
      <c r="X1701" t="s">
        <v>5096</v>
      </c>
      <c r="Y1701" t="s">
        <v>4960</v>
      </c>
      <c r="Z1701" t="s">
        <v>5097</v>
      </c>
      <c r="AA1701" t="s">
        <v>4962</v>
      </c>
    </row>
    <row r="1702" spans="1:27" x14ac:dyDescent="0.25">
      <c r="A1702" t="s">
        <v>2264</v>
      </c>
      <c r="B1702" s="8">
        <v>45999</v>
      </c>
      <c r="C1702" t="s">
        <v>931</v>
      </c>
      <c r="D1702" t="s">
        <v>530</v>
      </c>
      <c r="E1702" t="s">
        <v>1905</v>
      </c>
      <c r="F1702" t="s">
        <v>1313</v>
      </c>
      <c r="G1702">
        <v>8</v>
      </c>
      <c r="H1702">
        <v>141.26</v>
      </c>
      <c r="I1702">
        <v>10</v>
      </c>
      <c r="J1702">
        <v>113.01</v>
      </c>
      <c r="K1702">
        <v>1017.07</v>
      </c>
      <c r="L1702">
        <v>765.6</v>
      </c>
      <c r="M1702">
        <v>251.47</v>
      </c>
      <c r="N1702" t="s">
        <v>47</v>
      </c>
      <c r="O1702" t="s">
        <v>24</v>
      </c>
      <c r="P1702" t="s">
        <v>25</v>
      </c>
      <c r="Q1702" s="9">
        <v>0.81944444444444442</v>
      </c>
      <c r="R1702" t="s">
        <v>49</v>
      </c>
      <c r="S1702" t="s">
        <v>4772</v>
      </c>
      <c r="T1702" t="s">
        <v>4752</v>
      </c>
      <c r="U1702">
        <v>125.15</v>
      </c>
      <c r="V1702" t="s">
        <v>5005</v>
      </c>
      <c r="W1702" t="s">
        <v>4958</v>
      </c>
      <c r="X1702" t="s">
        <v>4976</v>
      </c>
      <c r="Y1702" t="s">
        <v>4977</v>
      </c>
      <c r="Z1702" t="s">
        <v>5249</v>
      </c>
      <c r="AA1702" t="s">
        <v>5060</v>
      </c>
    </row>
    <row r="1703" spans="1:27" x14ac:dyDescent="0.25">
      <c r="A1703" t="s">
        <v>2679</v>
      </c>
      <c r="B1703" s="8">
        <v>45999</v>
      </c>
      <c r="C1703" t="s">
        <v>1948</v>
      </c>
      <c r="D1703" t="s">
        <v>101</v>
      </c>
      <c r="E1703" t="s">
        <v>1368</v>
      </c>
      <c r="F1703" t="s">
        <v>1369</v>
      </c>
      <c r="G1703">
        <v>4</v>
      </c>
      <c r="H1703">
        <v>448.1</v>
      </c>
      <c r="I1703">
        <v>0</v>
      </c>
      <c r="J1703">
        <v>0</v>
      </c>
      <c r="K1703">
        <v>1792.4</v>
      </c>
      <c r="L1703">
        <v>1406.52</v>
      </c>
      <c r="M1703">
        <v>385.88</v>
      </c>
      <c r="N1703" t="s">
        <v>47</v>
      </c>
      <c r="O1703" t="s">
        <v>24</v>
      </c>
      <c r="P1703" t="s">
        <v>25</v>
      </c>
      <c r="Q1703" s="9">
        <v>0.49375000000000002</v>
      </c>
      <c r="R1703" t="s">
        <v>49</v>
      </c>
      <c r="S1703" t="s">
        <v>4676</v>
      </c>
      <c r="T1703" t="s">
        <v>4672</v>
      </c>
      <c r="U1703">
        <v>434.65</v>
      </c>
      <c r="V1703" t="s">
        <v>5340</v>
      </c>
      <c r="W1703" t="s">
        <v>4958</v>
      </c>
      <c r="X1703" t="s">
        <v>5590</v>
      </c>
      <c r="Y1703" t="s">
        <v>4966</v>
      </c>
      <c r="Z1703" t="s">
        <v>5591</v>
      </c>
      <c r="AA1703" t="s">
        <v>4992</v>
      </c>
    </row>
    <row r="1704" spans="1:27" x14ac:dyDescent="0.25">
      <c r="A1704" t="s">
        <v>2783</v>
      </c>
      <c r="B1704" s="8">
        <v>45999</v>
      </c>
      <c r="C1704" t="s">
        <v>301</v>
      </c>
      <c r="D1704" t="s">
        <v>605</v>
      </c>
      <c r="E1704" t="s">
        <v>2611</v>
      </c>
      <c r="F1704" t="s">
        <v>2612</v>
      </c>
      <c r="G1704">
        <v>4</v>
      </c>
      <c r="H1704">
        <v>75.680000000000007</v>
      </c>
      <c r="I1704">
        <v>0</v>
      </c>
      <c r="J1704">
        <v>0</v>
      </c>
      <c r="K1704">
        <v>302.72000000000003</v>
      </c>
      <c r="L1704">
        <v>248.56</v>
      </c>
      <c r="M1704">
        <v>54.16</v>
      </c>
      <c r="N1704" t="s">
        <v>133</v>
      </c>
      <c r="O1704" t="s">
        <v>24</v>
      </c>
      <c r="P1704" t="s">
        <v>25</v>
      </c>
      <c r="Q1704" s="9">
        <v>0.46041666666666664</v>
      </c>
      <c r="R1704" t="s">
        <v>49</v>
      </c>
      <c r="S1704" t="s">
        <v>4851</v>
      </c>
      <c r="T1704" t="s">
        <v>4847</v>
      </c>
      <c r="U1704">
        <v>75.680000000000007</v>
      </c>
      <c r="V1704" t="s">
        <v>5286</v>
      </c>
      <c r="W1704" t="s">
        <v>4968</v>
      </c>
      <c r="X1704" t="s">
        <v>5304</v>
      </c>
      <c r="Y1704" t="s">
        <v>4966</v>
      </c>
      <c r="Z1704" t="s">
        <v>5305</v>
      </c>
      <c r="AA1704" t="s">
        <v>5060</v>
      </c>
    </row>
    <row r="1705" spans="1:27" x14ac:dyDescent="0.25">
      <c r="A1705" t="s">
        <v>3418</v>
      </c>
      <c r="B1705" s="8">
        <v>45969</v>
      </c>
      <c r="C1705" t="s">
        <v>342</v>
      </c>
      <c r="D1705" t="s">
        <v>158</v>
      </c>
      <c r="E1705" t="s">
        <v>60</v>
      </c>
      <c r="F1705" t="s">
        <v>1262</v>
      </c>
      <c r="G1705">
        <v>6</v>
      </c>
      <c r="H1705">
        <v>310.42</v>
      </c>
      <c r="I1705">
        <v>0</v>
      </c>
      <c r="J1705">
        <v>0</v>
      </c>
      <c r="K1705">
        <v>1862.52</v>
      </c>
      <c r="L1705">
        <v>1559.58</v>
      </c>
      <c r="M1705">
        <v>302.94</v>
      </c>
      <c r="N1705" t="s">
        <v>68</v>
      </c>
      <c r="O1705" t="s">
        <v>24</v>
      </c>
      <c r="P1705" t="s">
        <v>25</v>
      </c>
      <c r="Q1705" s="9">
        <v>0.78541666666666665</v>
      </c>
      <c r="R1705" t="s">
        <v>49</v>
      </c>
      <c r="S1705" t="s">
        <v>4871</v>
      </c>
      <c r="T1705" t="s">
        <v>4864</v>
      </c>
      <c r="U1705">
        <v>306.62</v>
      </c>
      <c r="V1705" t="s">
        <v>5174</v>
      </c>
      <c r="W1705" t="s">
        <v>4958</v>
      </c>
      <c r="X1705" t="s">
        <v>5044</v>
      </c>
      <c r="Y1705" t="s">
        <v>4970</v>
      </c>
      <c r="Z1705" t="s">
        <v>5051</v>
      </c>
      <c r="AA1705" t="s">
        <v>4962</v>
      </c>
    </row>
    <row r="1706" spans="1:27" x14ac:dyDescent="0.25">
      <c r="A1706" t="s">
        <v>3607</v>
      </c>
      <c r="B1706" s="8">
        <v>45969</v>
      </c>
      <c r="C1706" t="s">
        <v>1551</v>
      </c>
      <c r="D1706" t="s">
        <v>680</v>
      </c>
      <c r="E1706" t="s">
        <v>187</v>
      </c>
      <c r="F1706" t="s">
        <v>188</v>
      </c>
      <c r="G1706">
        <v>3</v>
      </c>
      <c r="H1706">
        <v>170.66</v>
      </c>
      <c r="I1706">
        <v>0</v>
      </c>
      <c r="J1706">
        <v>0</v>
      </c>
      <c r="K1706">
        <v>511.98</v>
      </c>
      <c r="L1706">
        <v>413.85</v>
      </c>
      <c r="M1706">
        <v>98.13</v>
      </c>
      <c r="N1706" t="s">
        <v>47</v>
      </c>
      <c r="O1706" t="s">
        <v>24</v>
      </c>
      <c r="P1706" t="s">
        <v>25</v>
      </c>
      <c r="Q1706" s="9">
        <v>0.77569444444444446</v>
      </c>
      <c r="R1706" t="s">
        <v>49</v>
      </c>
      <c r="S1706" t="s">
        <v>4873</v>
      </c>
      <c r="T1706" t="s">
        <v>4864</v>
      </c>
      <c r="U1706">
        <v>157.97999999999999</v>
      </c>
      <c r="V1706" t="s">
        <v>5291</v>
      </c>
      <c r="W1706" t="s">
        <v>4958</v>
      </c>
      <c r="X1706" t="s">
        <v>5199</v>
      </c>
      <c r="Y1706" t="s">
        <v>4960</v>
      </c>
      <c r="Z1706" t="s">
        <v>5200</v>
      </c>
      <c r="AA1706" t="s">
        <v>4962</v>
      </c>
    </row>
    <row r="1707" spans="1:27" x14ac:dyDescent="0.25">
      <c r="A1707" t="s">
        <v>4136</v>
      </c>
      <c r="B1707" s="8">
        <v>45969</v>
      </c>
      <c r="C1707" t="s">
        <v>4137</v>
      </c>
      <c r="D1707" t="s">
        <v>332</v>
      </c>
      <c r="F1707" t="s">
        <v>121</v>
      </c>
      <c r="G1707">
        <v>1</v>
      </c>
      <c r="H1707">
        <v>245.32</v>
      </c>
      <c r="I1707">
        <v>15</v>
      </c>
      <c r="J1707">
        <v>36.799999999999997</v>
      </c>
      <c r="K1707">
        <v>208.52</v>
      </c>
      <c r="L1707">
        <v>209.38</v>
      </c>
      <c r="M1707">
        <v>-0.86</v>
      </c>
      <c r="N1707" t="s">
        <v>133</v>
      </c>
      <c r="O1707" t="s">
        <v>24</v>
      </c>
      <c r="P1707" t="s">
        <v>25</v>
      </c>
      <c r="Q1707" s="9">
        <v>0.87569444444444444</v>
      </c>
      <c r="R1707" t="s">
        <v>49</v>
      </c>
      <c r="S1707" t="s">
        <v>4733</v>
      </c>
      <c r="T1707" t="s">
        <v>4729</v>
      </c>
      <c r="U1707">
        <v>245.32</v>
      </c>
      <c r="V1707" t="s">
        <v>5992</v>
      </c>
      <c r="W1707" t="s">
        <v>4964</v>
      </c>
      <c r="X1707" t="s">
        <v>5036</v>
      </c>
      <c r="Y1707" t="s">
        <v>5007</v>
      </c>
    </row>
    <row r="1708" spans="1:27" x14ac:dyDescent="0.25">
      <c r="A1708" t="s">
        <v>615</v>
      </c>
      <c r="B1708" s="8">
        <v>45938</v>
      </c>
      <c r="C1708" t="s">
        <v>616</v>
      </c>
      <c r="D1708" t="s">
        <v>214</v>
      </c>
      <c r="E1708" t="s">
        <v>617</v>
      </c>
      <c r="F1708" t="s">
        <v>618</v>
      </c>
      <c r="G1708">
        <v>4</v>
      </c>
      <c r="H1708">
        <v>147.97</v>
      </c>
      <c r="I1708">
        <v>15</v>
      </c>
      <c r="J1708">
        <v>88.78</v>
      </c>
      <c r="K1708">
        <v>578.55999999999995</v>
      </c>
      <c r="L1708">
        <v>451.2</v>
      </c>
      <c r="M1708">
        <v>127.36</v>
      </c>
      <c r="N1708" t="s">
        <v>4971</v>
      </c>
      <c r="O1708" t="s">
        <v>345</v>
      </c>
      <c r="P1708" t="s">
        <v>33</v>
      </c>
      <c r="Q1708" s="9">
        <v>0.63263888888888886</v>
      </c>
      <c r="R1708" t="s">
        <v>27</v>
      </c>
      <c r="S1708" t="s">
        <v>4764</v>
      </c>
      <c r="T1708" t="s">
        <v>4752</v>
      </c>
      <c r="U1708">
        <v>147.97</v>
      </c>
      <c r="V1708" t="s">
        <v>5546</v>
      </c>
      <c r="W1708" t="s">
        <v>4968</v>
      </c>
      <c r="X1708" t="s">
        <v>5010</v>
      </c>
      <c r="Y1708" t="s">
        <v>5011</v>
      </c>
      <c r="Z1708" t="s">
        <v>5012</v>
      </c>
      <c r="AA1708" t="s">
        <v>4962</v>
      </c>
    </row>
    <row r="1709" spans="1:27" x14ac:dyDescent="0.25">
      <c r="A1709" t="s">
        <v>2521</v>
      </c>
      <c r="B1709" s="8">
        <v>45938</v>
      </c>
      <c r="C1709" t="s">
        <v>319</v>
      </c>
      <c r="D1709" t="s">
        <v>661</v>
      </c>
      <c r="E1709" t="s">
        <v>634</v>
      </c>
      <c r="F1709" t="s">
        <v>787</v>
      </c>
      <c r="G1709">
        <v>3</v>
      </c>
      <c r="H1709">
        <v>233.2</v>
      </c>
      <c r="I1709">
        <v>15</v>
      </c>
      <c r="J1709">
        <v>104.94</v>
      </c>
      <c r="K1709">
        <v>683.86</v>
      </c>
      <c r="L1709">
        <v>577.16999999999996</v>
      </c>
      <c r="M1709">
        <v>106.69</v>
      </c>
      <c r="N1709" t="s">
        <v>23</v>
      </c>
      <c r="O1709" t="s">
        <v>24</v>
      </c>
      <c r="P1709" t="s">
        <v>25</v>
      </c>
      <c r="Q1709" s="9">
        <v>0.42083333333333334</v>
      </c>
      <c r="R1709" t="s">
        <v>27</v>
      </c>
      <c r="S1709" t="s">
        <v>4845</v>
      </c>
      <c r="T1709" t="s">
        <v>4828</v>
      </c>
      <c r="U1709">
        <v>224.28</v>
      </c>
      <c r="V1709" t="s">
        <v>5858</v>
      </c>
      <c r="W1709" t="s">
        <v>4958</v>
      </c>
      <c r="X1709" t="s">
        <v>5045</v>
      </c>
      <c r="Y1709" t="s">
        <v>4966</v>
      </c>
      <c r="Z1709" t="s">
        <v>4995</v>
      </c>
      <c r="AA1709" t="s">
        <v>4962</v>
      </c>
    </row>
    <row r="1710" spans="1:27" x14ac:dyDescent="0.25">
      <c r="A1710" t="s">
        <v>2805</v>
      </c>
      <c r="B1710" s="8">
        <v>45938</v>
      </c>
      <c r="C1710" t="s">
        <v>1634</v>
      </c>
      <c r="D1710" t="s">
        <v>454</v>
      </c>
      <c r="E1710" t="s">
        <v>66</v>
      </c>
      <c r="F1710" t="s">
        <v>2318</v>
      </c>
      <c r="G1710">
        <v>3</v>
      </c>
      <c r="H1710">
        <v>365.92</v>
      </c>
      <c r="I1710">
        <v>20</v>
      </c>
      <c r="J1710">
        <v>219.55</v>
      </c>
      <c r="K1710">
        <v>1009.94</v>
      </c>
      <c r="L1710">
        <v>931.14</v>
      </c>
      <c r="M1710">
        <v>78.8</v>
      </c>
      <c r="N1710" t="s">
        <v>4971</v>
      </c>
      <c r="O1710" t="s">
        <v>24</v>
      </c>
      <c r="P1710" t="s">
        <v>25</v>
      </c>
      <c r="Q1710" s="9">
        <v>0.88680555555555551</v>
      </c>
      <c r="R1710" t="s">
        <v>27</v>
      </c>
      <c r="S1710" t="s">
        <v>4853</v>
      </c>
      <c r="T1710" t="s">
        <v>4847</v>
      </c>
      <c r="U1710">
        <v>365.92</v>
      </c>
      <c r="V1710" t="s">
        <v>5045</v>
      </c>
      <c r="W1710" t="s">
        <v>4968</v>
      </c>
      <c r="X1710" t="s">
        <v>5225</v>
      </c>
      <c r="Y1710" t="s">
        <v>5011</v>
      </c>
      <c r="Z1710" t="s">
        <v>5155</v>
      </c>
      <c r="AA1710" t="s">
        <v>4962</v>
      </c>
    </row>
    <row r="1711" spans="1:27" x14ac:dyDescent="0.25">
      <c r="A1711" t="s">
        <v>3089</v>
      </c>
      <c r="B1711" s="8">
        <v>45938</v>
      </c>
      <c r="C1711" t="s">
        <v>534</v>
      </c>
      <c r="D1711" t="s">
        <v>280</v>
      </c>
      <c r="E1711" t="s">
        <v>238</v>
      </c>
      <c r="F1711" t="s">
        <v>607</v>
      </c>
      <c r="G1711">
        <v>3</v>
      </c>
      <c r="H1711">
        <v>124.84</v>
      </c>
      <c r="I1711">
        <v>20</v>
      </c>
      <c r="J1711">
        <v>74.900000000000006</v>
      </c>
      <c r="K1711">
        <v>344.56</v>
      </c>
      <c r="L1711">
        <v>292.05</v>
      </c>
      <c r="M1711">
        <v>52.51</v>
      </c>
      <c r="N1711" t="s">
        <v>40</v>
      </c>
      <c r="O1711" t="s">
        <v>345</v>
      </c>
      <c r="P1711" t="s">
        <v>25</v>
      </c>
      <c r="Q1711" s="9">
        <v>0.47222222222222221</v>
      </c>
      <c r="R1711" t="s">
        <v>27</v>
      </c>
      <c r="S1711" t="s">
        <v>4726</v>
      </c>
      <c r="T1711" t="s">
        <v>4703</v>
      </c>
      <c r="U1711">
        <v>124.84</v>
      </c>
      <c r="V1711" t="s">
        <v>5993</v>
      </c>
      <c r="W1711" t="s">
        <v>4964</v>
      </c>
      <c r="X1711" t="s">
        <v>5841</v>
      </c>
      <c r="Y1711" t="s">
        <v>4970</v>
      </c>
      <c r="Z1711" t="s">
        <v>5073</v>
      </c>
      <c r="AA1711" t="s">
        <v>4962</v>
      </c>
    </row>
    <row r="1712" spans="1:27" x14ac:dyDescent="0.25">
      <c r="A1712" t="s">
        <v>3267</v>
      </c>
      <c r="B1712" s="8">
        <v>45938</v>
      </c>
      <c r="C1712" t="s">
        <v>2519</v>
      </c>
      <c r="D1712" t="s">
        <v>314</v>
      </c>
      <c r="E1712" t="s">
        <v>576</v>
      </c>
      <c r="F1712" t="s">
        <v>1151</v>
      </c>
      <c r="G1712">
        <v>2</v>
      </c>
      <c r="H1712">
        <v>329.69</v>
      </c>
      <c r="I1712">
        <v>15</v>
      </c>
      <c r="J1712">
        <v>98.91</v>
      </c>
      <c r="K1712">
        <v>644.54</v>
      </c>
      <c r="L1712">
        <v>494.5</v>
      </c>
      <c r="M1712">
        <v>150.04</v>
      </c>
      <c r="N1712" t="s">
        <v>47</v>
      </c>
      <c r="O1712" t="s">
        <v>24</v>
      </c>
      <c r="P1712" t="s">
        <v>55</v>
      </c>
      <c r="Q1712" s="9">
        <v>0.54583333333333328</v>
      </c>
      <c r="R1712" t="s">
        <v>27</v>
      </c>
      <c r="S1712" t="s">
        <v>4707</v>
      </c>
      <c r="T1712" t="s">
        <v>4703</v>
      </c>
      <c r="U1712">
        <v>329.69</v>
      </c>
      <c r="V1712" t="s">
        <v>5670</v>
      </c>
      <c r="W1712" t="s">
        <v>4964</v>
      </c>
      <c r="X1712" t="s">
        <v>5490</v>
      </c>
      <c r="Y1712" t="s">
        <v>4960</v>
      </c>
      <c r="Z1712" t="s">
        <v>5220</v>
      </c>
      <c r="AA1712" t="s">
        <v>5060</v>
      </c>
    </row>
    <row r="1713" spans="1:27" x14ac:dyDescent="0.25">
      <c r="A1713" t="s">
        <v>3269</v>
      </c>
      <c r="B1713" s="8">
        <v>45938</v>
      </c>
      <c r="C1713" t="s">
        <v>1378</v>
      </c>
      <c r="D1713" t="s">
        <v>886</v>
      </c>
      <c r="E1713" t="s">
        <v>544</v>
      </c>
      <c r="F1713" t="s">
        <v>545</v>
      </c>
      <c r="G1713">
        <v>3</v>
      </c>
      <c r="H1713">
        <v>232.92</v>
      </c>
      <c r="I1713">
        <v>0</v>
      </c>
      <c r="J1713">
        <v>0</v>
      </c>
      <c r="K1713">
        <v>803.57</v>
      </c>
      <c r="L1713">
        <v>577.23</v>
      </c>
      <c r="M1713">
        <v>226.34</v>
      </c>
      <c r="N1713" t="s">
        <v>23</v>
      </c>
      <c r="O1713" t="s">
        <v>24</v>
      </c>
      <c r="P1713" t="s">
        <v>25</v>
      </c>
      <c r="Q1713" s="9">
        <v>0.84513888888888888</v>
      </c>
      <c r="R1713" t="s">
        <v>27</v>
      </c>
      <c r="S1713" t="s">
        <v>4827</v>
      </c>
      <c r="T1713" t="s">
        <v>4828</v>
      </c>
      <c r="U1713">
        <v>232.92</v>
      </c>
      <c r="V1713" t="s">
        <v>5985</v>
      </c>
      <c r="W1713" t="s">
        <v>4964</v>
      </c>
      <c r="X1713" t="s">
        <v>5406</v>
      </c>
      <c r="Y1713" t="s">
        <v>4960</v>
      </c>
      <c r="Z1713" t="s">
        <v>5407</v>
      </c>
      <c r="AA1713" t="s">
        <v>4962</v>
      </c>
    </row>
    <row r="1714" spans="1:27" x14ac:dyDescent="0.25">
      <c r="A1714" t="s">
        <v>3462</v>
      </c>
      <c r="B1714" s="8">
        <v>45938</v>
      </c>
      <c r="C1714" t="s">
        <v>1389</v>
      </c>
      <c r="D1714" t="s">
        <v>1091</v>
      </c>
      <c r="E1714" t="s">
        <v>514</v>
      </c>
      <c r="F1714" t="s">
        <v>515</v>
      </c>
      <c r="G1714">
        <v>2</v>
      </c>
      <c r="H1714">
        <v>297.32</v>
      </c>
      <c r="I1714">
        <v>0</v>
      </c>
      <c r="J1714">
        <v>0</v>
      </c>
      <c r="K1714">
        <v>683.84</v>
      </c>
      <c r="L1714">
        <v>450.56</v>
      </c>
      <c r="M1714">
        <v>233.28</v>
      </c>
      <c r="N1714" t="s">
        <v>47</v>
      </c>
      <c r="O1714" t="s">
        <v>24</v>
      </c>
      <c r="P1714" t="s">
        <v>33</v>
      </c>
      <c r="Q1714" s="9">
        <v>0.50208333333333333</v>
      </c>
      <c r="R1714" t="s">
        <v>27</v>
      </c>
      <c r="S1714" t="s">
        <v>4816</v>
      </c>
      <c r="T1714" t="s">
        <v>4805</v>
      </c>
      <c r="U1714">
        <v>297.32</v>
      </c>
      <c r="V1714" t="s">
        <v>5994</v>
      </c>
      <c r="W1714" t="s">
        <v>4968</v>
      </c>
      <c r="X1714" t="s">
        <v>5501</v>
      </c>
      <c r="Y1714" t="s">
        <v>5011</v>
      </c>
      <c r="Z1714" t="s">
        <v>5265</v>
      </c>
      <c r="AA1714" t="s">
        <v>4992</v>
      </c>
    </row>
    <row r="1715" spans="1:27" x14ac:dyDescent="0.25">
      <c r="A1715" t="s">
        <v>4140</v>
      </c>
      <c r="B1715" s="8">
        <v>45938</v>
      </c>
      <c r="C1715" t="s">
        <v>754</v>
      </c>
      <c r="D1715" t="s">
        <v>107</v>
      </c>
      <c r="E1715" t="s">
        <v>248</v>
      </c>
      <c r="F1715" t="s">
        <v>249</v>
      </c>
      <c r="G1715">
        <v>4</v>
      </c>
      <c r="H1715">
        <v>59.92</v>
      </c>
      <c r="I1715">
        <v>0</v>
      </c>
      <c r="J1715">
        <v>0</v>
      </c>
      <c r="K1715">
        <v>275.63</v>
      </c>
      <c r="L1715">
        <v>192.6</v>
      </c>
      <c r="M1715">
        <v>83.03</v>
      </c>
      <c r="N1715" t="s">
        <v>133</v>
      </c>
      <c r="O1715" t="s">
        <v>24</v>
      </c>
      <c r="P1715" t="s">
        <v>25</v>
      </c>
      <c r="Q1715" s="9">
        <v>0.8</v>
      </c>
      <c r="R1715" t="s">
        <v>27</v>
      </c>
      <c r="S1715" t="s">
        <v>4683</v>
      </c>
      <c r="T1715" t="s">
        <v>4672</v>
      </c>
      <c r="U1715">
        <v>59.92</v>
      </c>
      <c r="V1715" t="s">
        <v>5793</v>
      </c>
      <c r="W1715" t="s">
        <v>4964</v>
      </c>
      <c r="X1715" t="s">
        <v>5316</v>
      </c>
      <c r="Y1715" t="s">
        <v>5011</v>
      </c>
      <c r="Z1715" t="s">
        <v>5317</v>
      </c>
      <c r="AA1715" t="s">
        <v>4962</v>
      </c>
    </row>
    <row r="1716" spans="1:27" x14ac:dyDescent="0.25">
      <c r="A1716" t="s">
        <v>4304</v>
      </c>
      <c r="B1716" s="8">
        <v>45938</v>
      </c>
      <c r="C1716" t="s">
        <v>1615</v>
      </c>
      <c r="D1716" t="s">
        <v>37</v>
      </c>
      <c r="E1716" t="s">
        <v>238</v>
      </c>
      <c r="F1716" t="s">
        <v>1666</v>
      </c>
      <c r="G1716">
        <v>2</v>
      </c>
      <c r="H1716">
        <v>234.86</v>
      </c>
      <c r="I1716">
        <v>10</v>
      </c>
      <c r="J1716">
        <v>46.97</v>
      </c>
      <c r="K1716">
        <v>486.16</v>
      </c>
      <c r="L1716">
        <v>426.46</v>
      </c>
      <c r="M1716">
        <v>59.7</v>
      </c>
      <c r="N1716" t="s">
        <v>68</v>
      </c>
      <c r="O1716" t="s">
        <v>24</v>
      </c>
      <c r="P1716" t="s">
        <v>33</v>
      </c>
      <c r="Q1716" s="9">
        <v>0.46944444444444444</v>
      </c>
      <c r="R1716" t="s">
        <v>27</v>
      </c>
      <c r="S1716" t="s">
        <v>4893</v>
      </c>
      <c r="T1716" t="s">
        <v>4887</v>
      </c>
      <c r="U1716">
        <v>234.86</v>
      </c>
      <c r="V1716" t="s">
        <v>5016</v>
      </c>
      <c r="W1716" t="s">
        <v>4968</v>
      </c>
      <c r="X1716" t="s">
        <v>5433</v>
      </c>
      <c r="Y1716" t="s">
        <v>4966</v>
      </c>
      <c r="Z1716" t="s">
        <v>5073</v>
      </c>
      <c r="AA1716" t="s">
        <v>4962</v>
      </c>
    </row>
    <row r="1717" spans="1:27" x14ac:dyDescent="0.25">
      <c r="A1717" t="s">
        <v>553</v>
      </c>
      <c r="B1717" s="8">
        <v>45908</v>
      </c>
      <c r="C1717" t="s">
        <v>554</v>
      </c>
      <c r="D1717" t="s">
        <v>555</v>
      </c>
      <c r="E1717" t="s">
        <v>38</v>
      </c>
      <c r="F1717" t="s">
        <v>556</v>
      </c>
      <c r="G1717">
        <v>2</v>
      </c>
      <c r="H1717">
        <v>491.81</v>
      </c>
      <c r="I1717">
        <v>0</v>
      </c>
      <c r="J1717">
        <v>0</v>
      </c>
      <c r="K1717">
        <v>1131.1600000000001</v>
      </c>
      <c r="L1717">
        <v>731.14</v>
      </c>
      <c r="M1717">
        <v>400.02</v>
      </c>
      <c r="N1717" t="s">
        <v>133</v>
      </c>
      <c r="O1717" t="s">
        <v>24</v>
      </c>
      <c r="P1717" t="s">
        <v>25</v>
      </c>
      <c r="Q1717" s="9">
        <v>0.43819444444444444</v>
      </c>
      <c r="R1717" t="s">
        <v>27</v>
      </c>
      <c r="S1717" t="s">
        <v>4797</v>
      </c>
      <c r="T1717" t="s">
        <v>4776</v>
      </c>
      <c r="U1717">
        <v>491.81</v>
      </c>
      <c r="V1717" t="s">
        <v>5636</v>
      </c>
      <c r="W1717" t="s">
        <v>4968</v>
      </c>
      <c r="X1717" t="s">
        <v>5723</v>
      </c>
      <c r="Y1717" t="s">
        <v>5007</v>
      </c>
      <c r="Z1717" t="s">
        <v>4989</v>
      </c>
      <c r="AA1717" t="s">
        <v>4962</v>
      </c>
    </row>
    <row r="1718" spans="1:27" x14ac:dyDescent="0.25">
      <c r="A1718" t="s">
        <v>1143</v>
      </c>
      <c r="B1718" s="8">
        <v>45908</v>
      </c>
      <c r="C1718" t="s">
        <v>1144</v>
      </c>
      <c r="D1718" t="s">
        <v>454</v>
      </c>
      <c r="E1718" t="s">
        <v>1145</v>
      </c>
      <c r="F1718" t="s">
        <v>1146</v>
      </c>
      <c r="G1718">
        <v>5</v>
      </c>
      <c r="H1718">
        <v>365.92</v>
      </c>
      <c r="I1718">
        <v>20</v>
      </c>
      <c r="J1718">
        <v>365.92</v>
      </c>
      <c r="K1718">
        <v>1683.23</v>
      </c>
      <c r="L1718">
        <v>1551.9</v>
      </c>
      <c r="M1718">
        <v>131.33000000000001</v>
      </c>
      <c r="N1718" t="s">
        <v>47</v>
      </c>
      <c r="O1718" t="s">
        <v>24</v>
      </c>
      <c r="P1718" t="s">
        <v>25</v>
      </c>
      <c r="Q1718" s="9">
        <v>0.8833333333333333</v>
      </c>
      <c r="R1718" t="s">
        <v>27</v>
      </c>
      <c r="S1718" t="s">
        <v>4853</v>
      </c>
      <c r="T1718" t="s">
        <v>4847</v>
      </c>
      <c r="U1718">
        <v>365.92</v>
      </c>
      <c r="V1718" t="s">
        <v>5250</v>
      </c>
      <c r="W1718" t="s">
        <v>4968</v>
      </c>
      <c r="X1718" t="s">
        <v>5907</v>
      </c>
      <c r="Y1718" t="s">
        <v>4960</v>
      </c>
      <c r="Z1718" t="s">
        <v>5908</v>
      </c>
      <c r="AA1718" t="s">
        <v>5060</v>
      </c>
    </row>
    <row r="1719" spans="1:27" x14ac:dyDescent="0.25">
      <c r="A1719" t="s">
        <v>2082</v>
      </c>
      <c r="B1719" s="8">
        <v>45908</v>
      </c>
      <c r="C1719" t="s">
        <v>2083</v>
      </c>
      <c r="D1719" t="s">
        <v>84</v>
      </c>
      <c r="E1719" t="s">
        <v>125</v>
      </c>
      <c r="F1719" t="s">
        <v>648</v>
      </c>
      <c r="G1719">
        <v>2</v>
      </c>
      <c r="H1719">
        <v>260.93</v>
      </c>
      <c r="I1719">
        <v>0</v>
      </c>
      <c r="J1719">
        <v>0</v>
      </c>
      <c r="K1719">
        <v>600.14</v>
      </c>
      <c r="L1719">
        <v>388.12</v>
      </c>
      <c r="M1719">
        <v>212.02</v>
      </c>
      <c r="N1719" t="s">
        <v>68</v>
      </c>
      <c r="O1719" t="s">
        <v>24</v>
      </c>
      <c r="P1719" t="s">
        <v>25</v>
      </c>
      <c r="Q1719" s="9">
        <v>0.48125000000000001</v>
      </c>
      <c r="R1719" t="s">
        <v>27</v>
      </c>
      <c r="S1719" t="s">
        <v>4823</v>
      </c>
      <c r="T1719" t="s">
        <v>4805</v>
      </c>
      <c r="U1719">
        <v>260.93</v>
      </c>
      <c r="V1719" t="s">
        <v>5995</v>
      </c>
      <c r="W1719" t="s">
        <v>4964</v>
      </c>
      <c r="X1719" t="s">
        <v>5856</v>
      </c>
      <c r="Y1719" t="s">
        <v>4966</v>
      </c>
      <c r="Z1719" t="s">
        <v>5173</v>
      </c>
      <c r="AA1719" t="s">
        <v>4962</v>
      </c>
    </row>
    <row r="1720" spans="1:27" x14ac:dyDescent="0.25">
      <c r="A1720" t="s">
        <v>2424</v>
      </c>
      <c r="B1720" s="8">
        <v>45908</v>
      </c>
      <c r="C1720" t="s">
        <v>408</v>
      </c>
      <c r="D1720" t="s">
        <v>708</v>
      </c>
      <c r="E1720" t="s">
        <v>114</v>
      </c>
      <c r="F1720" t="s">
        <v>115</v>
      </c>
      <c r="G1720">
        <v>5</v>
      </c>
      <c r="H1720">
        <v>474.19</v>
      </c>
      <c r="I1720">
        <v>20</v>
      </c>
      <c r="J1720">
        <v>474.19</v>
      </c>
      <c r="K1720">
        <v>2181.27</v>
      </c>
      <c r="L1720">
        <v>1719.45</v>
      </c>
      <c r="M1720">
        <v>461.82</v>
      </c>
      <c r="N1720" t="s">
        <v>133</v>
      </c>
      <c r="O1720" t="s">
        <v>24</v>
      </c>
      <c r="P1720" t="s">
        <v>25</v>
      </c>
      <c r="Q1720" s="9">
        <v>0.5</v>
      </c>
      <c r="R1720" t="s">
        <v>27</v>
      </c>
      <c r="S1720" t="s">
        <v>4751</v>
      </c>
      <c r="T1720" t="s">
        <v>4752</v>
      </c>
      <c r="U1720">
        <v>474.19</v>
      </c>
      <c r="V1720" t="s">
        <v>5091</v>
      </c>
      <c r="W1720" t="s">
        <v>4968</v>
      </c>
      <c r="X1720" t="s">
        <v>5523</v>
      </c>
      <c r="Y1720" t="s">
        <v>4966</v>
      </c>
      <c r="Z1720" t="s">
        <v>5524</v>
      </c>
      <c r="AA1720" t="s">
        <v>4962</v>
      </c>
    </row>
    <row r="1721" spans="1:27" x14ac:dyDescent="0.25">
      <c r="A1721" t="s">
        <v>2661</v>
      </c>
      <c r="B1721" s="8">
        <v>45908</v>
      </c>
      <c r="C1721" t="s">
        <v>2662</v>
      </c>
      <c r="D1721" t="s">
        <v>944</v>
      </c>
      <c r="E1721" t="s">
        <v>460</v>
      </c>
      <c r="F1721" t="s">
        <v>461</v>
      </c>
      <c r="G1721">
        <v>5</v>
      </c>
      <c r="H1721">
        <v>352.39</v>
      </c>
      <c r="I1721">
        <v>0</v>
      </c>
      <c r="J1721">
        <v>0</v>
      </c>
      <c r="K1721">
        <v>2026.24</v>
      </c>
      <c r="L1721">
        <v>1192.1500000000001</v>
      </c>
      <c r="M1721">
        <v>834.09</v>
      </c>
      <c r="N1721" t="s">
        <v>40</v>
      </c>
      <c r="O1721" t="s">
        <v>24</v>
      </c>
      <c r="P1721" t="s">
        <v>25</v>
      </c>
      <c r="Q1721" s="9">
        <v>0.76180555555555551</v>
      </c>
      <c r="R1721" t="s">
        <v>27</v>
      </c>
      <c r="S1721" t="s">
        <v>4773</v>
      </c>
      <c r="T1721" t="s">
        <v>4752</v>
      </c>
      <c r="U1721">
        <v>333.54</v>
      </c>
      <c r="V1721" t="s">
        <v>5876</v>
      </c>
      <c r="W1721" t="s">
        <v>4958</v>
      </c>
      <c r="X1721" t="s">
        <v>5404</v>
      </c>
      <c r="Y1721" t="s">
        <v>4970</v>
      </c>
      <c r="Z1721" t="s">
        <v>5405</v>
      </c>
      <c r="AA1721" t="s">
        <v>4962</v>
      </c>
    </row>
    <row r="1722" spans="1:27" x14ac:dyDescent="0.25">
      <c r="A1722" t="s">
        <v>3169</v>
      </c>
      <c r="B1722" s="8">
        <v>45908</v>
      </c>
      <c r="C1722" t="s">
        <v>1074</v>
      </c>
      <c r="D1722" t="s">
        <v>503</v>
      </c>
      <c r="E1722" t="s">
        <v>221</v>
      </c>
      <c r="F1722" t="s">
        <v>239</v>
      </c>
      <c r="G1722">
        <v>3</v>
      </c>
      <c r="H1722">
        <v>503.36</v>
      </c>
      <c r="I1722">
        <v>10</v>
      </c>
      <c r="J1722">
        <v>151.01</v>
      </c>
      <c r="K1722">
        <v>1562.93</v>
      </c>
      <c r="L1722">
        <v>1169.4000000000001</v>
      </c>
      <c r="M1722">
        <v>393.53</v>
      </c>
      <c r="N1722" t="s">
        <v>23</v>
      </c>
      <c r="O1722" t="s">
        <v>24</v>
      </c>
      <c r="P1722" t="s">
        <v>25</v>
      </c>
      <c r="Q1722" s="9">
        <v>0.69097222222222221</v>
      </c>
      <c r="R1722" t="s">
        <v>27</v>
      </c>
      <c r="S1722" t="s">
        <v>4727</v>
      </c>
      <c r="T1722" t="s">
        <v>4703</v>
      </c>
      <c r="U1722">
        <v>503.36</v>
      </c>
      <c r="V1722" t="s">
        <v>5996</v>
      </c>
      <c r="W1722" t="s">
        <v>4968</v>
      </c>
      <c r="X1722" t="s">
        <v>5015</v>
      </c>
      <c r="Y1722" t="s">
        <v>4966</v>
      </c>
      <c r="Z1722" t="s">
        <v>5019</v>
      </c>
      <c r="AA1722" t="s">
        <v>4962</v>
      </c>
    </row>
    <row r="1723" spans="1:27" x14ac:dyDescent="0.25">
      <c r="A1723" t="s">
        <v>4262</v>
      </c>
      <c r="B1723" s="8">
        <v>45908</v>
      </c>
      <c r="C1723" t="s">
        <v>3281</v>
      </c>
      <c r="D1723" t="s">
        <v>124</v>
      </c>
      <c r="E1723" t="s">
        <v>285</v>
      </c>
      <c r="F1723" t="s">
        <v>286</v>
      </c>
      <c r="G1723">
        <v>3</v>
      </c>
      <c r="H1723">
        <v>397.22</v>
      </c>
      <c r="I1723">
        <v>10</v>
      </c>
      <c r="J1723">
        <v>119.17</v>
      </c>
      <c r="K1723">
        <v>1233.3599999999999</v>
      </c>
      <c r="L1723">
        <v>958.11</v>
      </c>
      <c r="M1723">
        <v>275.25</v>
      </c>
      <c r="N1723" t="s">
        <v>133</v>
      </c>
      <c r="O1723" t="s">
        <v>24</v>
      </c>
      <c r="P1723" t="s">
        <v>55</v>
      </c>
      <c r="Q1723" s="9">
        <v>0.83263888888888893</v>
      </c>
      <c r="R1723" t="s">
        <v>27</v>
      </c>
      <c r="S1723" t="s">
        <v>4697</v>
      </c>
      <c r="T1723" t="s">
        <v>4672</v>
      </c>
      <c r="U1723">
        <v>397.22</v>
      </c>
      <c r="V1723" t="s">
        <v>5966</v>
      </c>
      <c r="W1723" t="s">
        <v>4968</v>
      </c>
      <c r="X1723" t="s">
        <v>5732</v>
      </c>
      <c r="Y1723" t="s">
        <v>5011</v>
      </c>
      <c r="Z1723" t="s">
        <v>5112</v>
      </c>
      <c r="AA1723" t="s">
        <v>4962</v>
      </c>
    </row>
    <row r="1724" spans="1:27" x14ac:dyDescent="0.25">
      <c r="A1724" t="s">
        <v>4307</v>
      </c>
      <c r="B1724" s="8">
        <v>45908</v>
      </c>
      <c r="C1724" t="s">
        <v>342</v>
      </c>
      <c r="D1724" t="s">
        <v>264</v>
      </c>
      <c r="E1724" t="s">
        <v>728</v>
      </c>
      <c r="F1724" t="s">
        <v>729</v>
      </c>
      <c r="G1724">
        <v>5</v>
      </c>
      <c r="H1724">
        <v>426.09</v>
      </c>
      <c r="I1724">
        <v>0</v>
      </c>
      <c r="J1724">
        <v>0</v>
      </c>
      <c r="K1724">
        <v>2450.02</v>
      </c>
      <c r="L1724">
        <v>1429.5</v>
      </c>
      <c r="M1724">
        <v>1020.52</v>
      </c>
      <c r="N1724" t="s">
        <v>40</v>
      </c>
      <c r="O1724" t="s">
        <v>24</v>
      </c>
      <c r="P1724" t="s">
        <v>25</v>
      </c>
      <c r="Q1724" s="9">
        <v>0.55902777777777779</v>
      </c>
      <c r="R1724" t="s">
        <v>27</v>
      </c>
      <c r="S1724" t="s">
        <v>4702</v>
      </c>
      <c r="T1724" t="s">
        <v>4703</v>
      </c>
      <c r="U1724">
        <v>383.51</v>
      </c>
      <c r="V1724" t="s">
        <v>5174</v>
      </c>
      <c r="W1724" t="s">
        <v>4958</v>
      </c>
      <c r="X1724" t="s">
        <v>5381</v>
      </c>
      <c r="Y1724" t="s">
        <v>5018</v>
      </c>
      <c r="Z1724" t="s">
        <v>5236</v>
      </c>
      <c r="AA1724" t="s">
        <v>5060</v>
      </c>
    </row>
    <row r="1725" spans="1:27" x14ac:dyDescent="0.25">
      <c r="A1725" t="s">
        <v>4504</v>
      </c>
      <c r="B1725" s="8">
        <v>45908</v>
      </c>
      <c r="C1725" t="s">
        <v>764</v>
      </c>
      <c r="D1725" t="s">
        <v>755</v>
      </c>
      <c r="E1725" t="s">
        <v>221</v>
      </c>
      <c r="F1725" t="s">
        <v>255</v>
      </c>
      <c r="G1725">
        <v>6</v>
      </c>
      <c r="H1725">
        <v>492.76</v>
      </c>
      <c r="I1725">
        <v>5</v>
      </c>
      <c r="J1725">
        <v>147.83000000000001</v>
      </c>
      <c r="K1725">
        <v>3230.04</v>
      </c>
      <c r="L1725">
        <v>2111.2199999999998</v>
      </c>
      <c r="M1725">
        <v>1118.82</v>
      </c>
      <c r="N1725" t="s">
        <v>133</v>
      </c>
      <c r="O1725" t="s">
        <v>24</v>
      </c>
      <c r="P1725" t="s">
        <v>25</v>
      </c>
      <c r="Q1725" s="9">
        <v>0.48888888888888887</v>
      </c>
      <c r="R1725" t="s">
        <v>27</v>
      </c>
      <c r="S1725" t="s">
        <v>4927</v>
      </c>
      <c r="T1725" t="s">
        <v>4908</v>
      </c>
      <c r="U1725">
        <v>442.14</v>
      </c>
      <c r="V1725" t="s">
        <v>5562</v>
      </c>
      <c r="W1725" t="s">
        <v>4958</v>
      </c>
      <c r="X1725" t="s">
        <v>5435</v>
      </c>
      <c r="Y1725" t="s">
        <v>5018</v>
      </c>
      <c r="Z1725" t="s">
        <v>5019</v>
      </c>
      <c r="AA1725" t="s">
        <v>4962</v>
      </c>
    </row>
    <row r="1726" spans="1:27" x14ac:dyDescent="0.25">
      <c r="A1726" t="s">
        <v>592</v>
      </c>
      <c r="B1726" s="8">
        <v>45877</v>
      </c>
      <c r="C1726" t="s">
        <v>593</v>
      </c>
      <c r="D1726" t="s">
        <v>275</v>
      </c>
      <c r="E1726" t="s">
        <v>90</v>
      </c>
      <c r="F1726" t="s">
        <v>91</v>
      </c>
      <c r="G1726">
        <v>4</v>
      </c>
      <c r="H1726">
        <v>51.33</v>
      </c>
      <c r="I1726">
        <v>0</v>
      </c>
      <c r="J1726">
        <v>0</v>
      </c>
      <c r="K1726">
        <v>205.32</v>
      </c>
      <c r="L1726">
        <v>149.91999999999999</v>
      </c>
      <c r="M1726">
        <v>55.4</v>
      </c>
      <c r="N1726" t="s">
        <v>23</v>
      </c>
      <c r="O1726" t="s">
        <v>24</v>
      </c>
      <c r="P1726" t="s">
        <v>25</v>
      </c>
      <c r="Q1726" s="9">
        <v>0.89097222222222228</v>
      </c>
      <c r="R1726" t="s">
        <v>49</v>
      </c>
      <c r="S1726" t="s">
        <v>4760</v>
      </c>
      <c r="T1726" t="s">
        <v>4752</v>
      </c>
      <c r="U1726">
        <v>51.33</v>
      </c>
      <c r="V1726" t="s">
        <v>5900</v>
      </c>
      <c r="W1726" t="s">
        <v>4968</v>
      </c>
      <c r="X1726" t="s">
        <v>5467</v>
      </c>
      <c r="Y1726" t="s">
        <v>4966</v>
      </c>
      <c r="Z1726" t="s">
        <v>5468</v>
      </c>
      <c r="AA1726" t="s">
        <v>4962</v>
      </c>
    </row>
    <row r="1727" spans="1:27" x14ac:dyDescent="0.25">
      <c r="A1727" t="s">
        <v>2979</v>
      </c>
      <c r="B1727" s="8">
        <v>45877</v>
      </c>
      <c r="C1727" t="s">
        <v>2481</v>
      </c>
      <c r="D1727" t="s">
        <v>399</v>
      </c>
      <c r="E1727" t="s">
        <v>2009</v>
      </c>
      <c r="F1727" t="s">
        <v>1170</v>
      </c>
      <c r="G1727">
        <v>3</v>
      </c>
      <c r="H1727">
        <v>99.93</v>
      </c>
      <c r="I1727">
        <v>0</v>
      </c>
      <c r="J1727">
        <v>0</v>
      </c>
      <c r="K1727">
        <v>299.79000000000002</v>
      </c>
      <c r="L1727">
        <v>258.14999999999998</v>
      </c>
      <c r="M1727">
        <v>41.64</v>
      </c>
      <c r="N1727" t="s">
        <v>4971</v>
      </c>
      <c r="O1727" t="s">
        <v>24</v>
      </c>
      <c r="P1727" t="s">
        <v>25</v>
      </c>
      <c r="Q1727" s="9">
        <v>0.5131944444444444</v>
      </c>
      <c r="R1727" t="s">
        <v>49</v>
      </c>
      <c r="S1727" t="s">
        <v>4693</v>
      </c>
      <c r="T1727" t="s">
        <v>4672</v>
      </c>
      <c r="U1727">
        <v>99.93</v>
      </c>
      <c r="V1727" t="s">
        <v>5201</v>
      </c>
      <c r="W1727" t="s">
        <v>4968</v>
      </c>
      <c r="X1727" t="s">
        <v>5176</v>
      </c>
      <c r="Y1727" t="s">
        <v>5011</v>
      </c>
      <c r="Z1727" t="s">
        <v>5177</v>
      </c>
      <c r="AA1727" t="s">
        <v>5060</v>
      </c>
    </row>
    <row r="1728" spans="1:27" x14ac:dyDescent="0.25">
      <c r="A1728" t="s">
        <v>3956</v>
      </c>
      <c r="B1728" s="8">
        <v>45877</v>
      </c>
      <c r="C1728" t="s">
        <v>1538</v>
      </c>
      <c r="D1728" t="s">
        <v>1322</v>
      </c>
      <c r="E1728" t="s">
        <v>315</v>
      </c>
      <c r="F1728" t="s">
        <v>316</v>
      </c>
      <c r="G1728">
        <v>6</v>
      </c>
      <c r="H1728">
        <v>261.61</v>
      </c>
      <c r="I1728">
        <v>20</v>
      </c>
      <c r="J1728">
        <v>313.93</v>
      </c>
      <c r="K1728">
        <v>1255.73</v>
      </c>
      <c r="L1728">
        <v>1249.32</v>
      </c>
      <c r="M1728">
        <v>6.41</v>
      </c>
      <c r="N1728" t="s">
        <v>47</v>
      </c>
      <c r="O1728" t="s">
        <v>24</v>
      </c>
      <c r="P1728" t="s">
        <v>25</v>
      </c>
      <c r="Q1728" s="9">
        <v>0.68680555555555556</v>
      </c>
      <c r="R1728" t="s">
        <v>49</v>
      </c>
      <c r="S1728" t="s">
        <v>4747</v>
      </c>
      <c r="T1728" t="s">
        <v>4729</v>
      </c>
      <c r="U1728">
        <v>229.81</v>
      </c>
      <c r="V1728" t="s">
        <v>5681</v>
      </c>
      <c r="W1728" t="s">
        <v>4958</v>
      </c>
      <c r="X1728" t="s">
        <v>5233</v>
      </c>
      <c r="Y1728" t="s">
        <v>5007</v>
      </c>
      <c r="Z1728" t="s">
        <v>5257</v>
      </c>
      <c r="AA1728" t="s">
        <v>4992</v>
      </c>
    </row>
    <row r="1729" spans="1:27" x14ac:dyDescent="0.25">
      <c r="A1729" t="s">
        <v>4349</v>
      </c>
      <c r="B1729" s="8">
        <v>45877</v>
      </c>
      <c r="C1729" t="s">
        <v>2578</v>
      </c>
      <c r="D1729" t="s">
        <v>264</v>
      </c>
      <c r="E1729" t="s">
        <v>221</v>
      </c>
      <c r="F1729" t="s">
        <v>1125</v>
      </c>
      <c r="G1729">
        <v>3</v>
      </c>
      <c r="H1729">
        <v>383.51</v>
      </c>
      <c r="I1729">
        <v>10</v>
      </c>
      <c r="J1729">
        <v>115.05</v>
      </c>
      <c r="K1729">
        <v>1035.48</v>
      </c>
      <c r="L1729">
        <v>857.7</v>
      </c>
      <c r="M1729">
        <v>-92.6</v>
      </c>
      <c r="N1729" t="s">
        <v>68</v>
      </c>
      <c r="O1729" t="s">
        <v>24</v>
      </c>
      <c r="P1729" t="s">
        <v>25</v>
      </c>
      <c r="Q1729" s="9">
        <v>0.4236111111111111</v>
      </c>
      <c r="R1729" t="s">
        <v>49</v>
      </c>
      <c r="S1729" t="s">
        <v>4702</v>
      </c>
      <c r="T1729" t="s">
        <v>4703</v>
      </c>
      <c r="U1729">
        <v>383.51</v>
      </c>
      <c r="V1729" t="s">
        <v>5585</v>
      </c>
      <c r="W1729" t="s">
        <v>4964</v>
      </c>
      <c r="X1729" t="s">
        <v>5195</v>
      </c>
      <c r="Y1729" t="s">
        <v>4966</v>
      </c>
      <c r="Z1729" t="s">
        <v>5019</v>
      </c>
      <c r="AA1729" t="s">
        <v>4962</v>
      </c>
    </row>
    <row r="1730" spans="1:27" x14ac:dyDescent="0.25">
      <c r="A1730" t="s">
        <v>2233</v>
      </c>
      <c r="B1730" s="8">
        <v>45846</v>
      </c>
      <c r="C1730" t="s">
        <v>1452</v>
      </c>
      <c r="D1730" t="s">
        <v>95</v>
      </c>
      <c r="E1730" t="s">
        <v>704</v>
      </c>
      <c r="F1730" t="s">
        <v>1718</v>
      </c>
      <c r="G1730">
        <v>3</v>
      </c>
      <c r="H1730">
        <v>522.78</v>
      </c>
      <c r="I1730">
        <v>15</v>
      </c>
      <c r="J1730">
        <v>235.25</v>
      </c>
      <c r="K1730">
        <v>1333.09</v>
      </c>
      <c r="L1730">
        <v>1187.6099999999999</v>
      </c>
      <c r="M1730">
        <v>145.47999999999999</v>
      </c>
      <c r="N1730" t="s">
        <v>47</v>
      </c>
      <c r="O1730" t="s">
        <v>24</v>
      </c>
      <c r="P1730" t="s">
        <v>33</v>
      </c>
      <c r="Q1730" s="9">
        <v>0.89513888888888893</v>
      </c>
      <c r="R1730" t="s">
        <v>49</v>
      </c>
      <c r="S1730" t="s">
        <v>4937</v>
      </c>
      <c r="T1730" t="s">
        <v>4930</v>
      </c>
      <c r="U1730">
        <v>522.78</v>
      </c>
      <c r="V1730" t="s">
        <v>5803</v>
      </c>
      <c r="W1730" t="s">
        <v>4968</v>
      </c>
      <c r="X1730" t="s">
        <v>5899</v>
      </c>
      <c r="Y1730" t="s">
        <v>4966</v>
      </c>
      <c r="Z1730" t="s">
        <v>4997</v>
      </c>
      <c r="AA1730" t="s">
        <v>4962</v>
      </c>
    </row>
    <row r="1731" spans="1:27" x14ac:dyDescent="0.25">
      <c r="A1731" t="s">
        <v>2398</v>
      </c>
      <c r="B1731" s="8">
        <v>45846</v>
      </c>
      <c r="C1731" t="s">
        <v>2399</v>
      </c>
      <c r="D1731" t="s">
        <v>539</v>
      </c>
      <c r="E1731" t="s">
        <v>519</v>
      </c>
      <c r="F1731" t="s">
        <v>2318</v>
      </c>
      <c r="G1731">
        <v>5</v>
      </c>
      <c r="H1731">
        <v>251.73</v>
      </c>
      <c r="I1731">
        <v>0</v>
      </c>
      <c r="J1731">
        <v>0</v>
      </c>
      <c r="K1731">
        <v>1258.6500000000001</v>
      </c>
      <c r="L1731">
        <v>1052.5999999999999</v>
      </c>
      <c r="M1731">
        <v>206.05</v>
      </c>
      <c r="N1731" t="s">
        <v>40</v>
      </c>
      <c r="O1731" t="s">
        <v>24</v>
      </c>
      <c r="P1731" t="s">
        <v>55</v>
      </c>
      <c r="Q1731" s="9">
        <v>0.84305555555555556</v>
      </c>
      <c r="R1731" t="s">
        <v>49</v>
      </c>
      <c r="S1731" t="s">
        <v>4878</v>
      </c>
      <c r="T1731" t="s">
        <v>4864</v>
      </c>
      <c r="U1731">
        <v>251.73</v>
      </c>
      <c r="V1731" t="s">
        <v>5959</v>
      </c>
      <c r="W1731" t="s">
        <v>4968</v>
      </c>
      <c r="X1731" t="s">
        <v>5225</v>
      </c>
      <c r="Y1731" t="s">
        <v>5011</v>
      </c>
      <c r="Z1731" t="s">
        <v>5242</v>
      </c>
      <c r="AA1731" t="s">
        <v>5060</v>
      </c>
    </row>
    <row r="1732" spans="1:27" x14ac:dyDescent="0.25">
      <c r="A1732" t="s">
        <v>2548</v>
      </c>
      <c r="B1732" s="8">
        <v>45846</v>
      </c>
      <c r="C1732" t="s">
        <v>283</v>
      </c>
      <c r="D1732" t="s">
        <v>20</v>
      </c>
      <c r="E1732" t="s">
        <v>1289</v>
      </c>
      <c r="F1732" t="s">
        <v>618</v>
      </c>
      <c r="G1732">
        <v>6</v>
      </c>
      <c r="H1732">
        <v>458.91</v>
      </c>
      <c r="I1732">
        <v>15</v>
      </c>
      <c r="J1732">
        <v>413.02</v>
      </c>
      <c r="K1732">
        <v>2340.44</v>
      </c>
      <c r="L1732">
        <v>1917.84</v>
      </c>
      <c r="M1732">
        <v>422.6</v>
      </c>
      <c r="N1732" t="s">
        <v>47</v>
      </c>
      <c r="O1732" t="s">
        <v>24</v>
      </c>
      <c r="P1732" t="s">
        <v>25</v>
      </c>
      <c r="Q1732" s="9">
        <v>0.58333333333333337</v>
      </c>
      <c r="R1732" t="s">
        <v>49</v>
      </c>
      <c r="S1732" t="s">
        <v>4928</v>
      </c>
      <c r="T1732" t="s">
        <v>4908</v>
      </c>
      <c r="U1732">
        <v>416.08</v>
      </c>
      <c r="V1732" t="s">
        <v>5891</v>
      </c>
      <c r="W1732" t="s">
        <v>4958</v>
      </c>
      <c r="X1732" t="s">
        <v>5010</v>
      </c>
      <c r="Y1732" t="s">
        <v>5011</v>
      </c>
      <c r="Z1732" t="s">
        <v>5234</v>
      </c>
      <c r="AA1732" t="s">
        <v>5060</v>
      </c>
    </row>
    <row r="1733" spans="1:27" x14ac:dyDescent="0.25">
      <c r="A1733" t="s">
        <v>2725</v>
      </c>
      <c r="B1733" s="8">
        <v>45846</v>
      </c>
      <c r="C1733" t="s">
        <v>2726</v>
      </c>
      <c r="D1733" t="s">
        <v>812</v>
      </c>
      <c r="E1733" t="s">
        <v>584</v>
      </c>
      <c r="F1733" t="s">
        <v>2318</v>
      </c>
      <c r="G1733">
        <v>3</v>
      </c>
      <c r="H1733">
        <v>530.16</v>
      </c>
      <c r="I1733">
        <v>0</v>
      </c>
      <c r="J1733">
        <v>0</v>
      </c>
      <c r="K1733">
        <v>1590.48</v>
      </c>
      <c r="L1733">
        <v>1137.57</v>
      </c>
      <c r="M1733">
        <v>452.91</v>
      </c>
      <c r="N1733" t="s">
        <v>23</v>
      </c>
      <c r="O1733" t="s">
        <v>345</v>
      </c>
      <c r="P1733" t="s">
        <v>33</v>
      </c>
      <c r="Q1733" s="9">
        <v>0.76458333333333328</v>
      </c>
      <c r="R1733" t="s">
        <v>49</v>
      </c>
      <c r="S1733" t="s">
        <v>4770</v>
      </c>
      <c r="T1733" t="s">
        <v>4752</v>
      </c>
      <c r="U1733">
        <v>530.16</v>
      </c>
      <c r="V1733" t="s">
        <v>5997</v>
      </c>
      <c r="W1733" t="s">
        <v>4964</v>
      </c>
      <c r="X1733" t="s">
        <v>5225</v>
      </c>
      <c r="Y1733" t="s">
        <v>5011</v>
      </c>
      <c r="Z1733" t="s">
        <v>5226</v>
      </c>
      <c r="AA1733" t="s">
        <v>5060</v>
      </c>
    </row>
    <row r="1734" spans="1:27" x14ac:dyDescent="0.25">
      <c r="A1734" t="s">
        <v>3761</v>
      </c>
      <c r="B1734" s="8">
        <v>45846</v>
      </c>
      <c r="C1734" t="s">
        <v>1783</v>
      </c>
      <c r="D1734" t="s">
        <v>777</v>
      </c>
      <c r="E1734" t="s">
        <v>1252</v>
      </c>
      <c r="F1734" t="s">
        <v>2747</v>
      </c>
      <c r="G1734">
        <v>1</v>
      </c>
      <c r="H1734">
        <v>86.11</v>
      </c>
      <c r="I1734">
        <v>10</v>
      </c>
      <c r="J1734">
        <v>8.61</v>
      </c>
      <c r="K1734">
        <v>77.5</v>
      </c>
      <c r="L1734">
        <v>68.17</v>
      </c>
      <c r="M1734">
        <v>9.33</v>
      </c>
      <c r="N1734" t="s">
        <v>47</v>
      </c>
      <c r="O1734" t="s">
        <v>24</v>
      </c>
      <c r="P1734" t="s">
        <v>25</v>
      </c>
      <c r="Q1734" s="9">
        <v>0.60069444444444442</v>
      </c>
      <c r="R1734" t="s">
        <v>49</v>
      </c>
      <c r="S1734" t="s">
        <v>4818</v>
      </c>
      <c r="T1734" t="s">
        <v>4805</v>
      </c>
      <c r="U1734">
        <v>86.11</v>
      </c>
      <c r="V1734" t="s">
        <v>5582</v>
      </c>
      <c r="W1734" t="s">
        <v>4964</v>
      </c>
      <c r="X1734" t="s">
        <v>5829</v>
      </c>
      <c r="Y1734" t="s">
        <v>5011</v>
      </c>
      <c r="Z1734" t="s">
        <v>5498</v>
      </c>
      <c r="AA1734" t="s">
        <v>4962</v>
      </c>
    </row>
    <row r="1735" spans="1:27" x14ac:dyDescent="0.25">
      <c r="A1735" t="s">
        <v>2147</v>
      </c>
      <c r="B1735" s="8">
        <v>45816</v>
      </c>
      <c r="C1735" t="s">
        <v>643</v>
      </c>
      <c r="D1735" t="s">
        <v>158</v>
      </c>
      <c r="E1735" t="s">
        <v>254</v>
      </c>
      <c r="F1735" t="s">
        <v>255</v>
      </c>
      <c r="G1735">
        <v>4</v>
      </c>
      <c r="H1735">
        <v>306.62</v>
      </c>
      <c r="I1735">
        <v>15</v>
      </c>
      <c r="J1735">
        <v>183.97</v>
      </c>
      <c r="K1735">
        <v>1042.51</v>
      </c>
      <c r="L1735">
        <v>1039.72</v>
      </c>
      <c r="M1735">
        <v>2.79</v>
      </c>
      <c r="N1735" t="s">
        <v>68</v>
      </c>
      <c r="O1735" t="s">
        <v>24</v>
      </c>
      <c r="P1735" t="s">
        <v>25</v>
      </c>
      <c r="Q1735" s="9">
        <v>0.57222222222222219</v>
      </c>
      <c r="R1735" t="s">
        <v>49</v>
      </c>
      <c r="S1735" t="s">
        <v>4871</v>
      </c>
      <c r="T1735" t="s">
        <v>4864</v>
      </c>
      <c r="U1735">
        <v>306.62</v>
      </c>
      <c r="V1735" t="s">
        <v>5828</v>
      </c>
      <c r="W1735" t="s">
        <v>4968</v>
      </c>
      <c r="X1735" t="s">
        <v>5435</v>
      </c>
      <c r="Y1735" t="s">
        <v>5018</v>
      </c>
      <c r="Z1735" t="s">
        <v>5436</v>
      </c>
      <c r="AA1735" t="s">
        <v>4962</v>
      </c>
    </row>
    <row r="1736" spans="1:27" x14ac:dyDescent="0.25">
      <c r="A1736" t="s">
        <v>2608</v>
      </c>
      <c r="B1736" s="8">
        <v>45816</v>
      </c>
      <c r="C1736" t="s">
        <v>2609</v>
      </c>
      <c r="D1736" t="s">
        <v>622</v>
      </c>
      <c r="E1736" t="s">
        <v>259</v>
      </c>
      <c r="F1736" t="s">
        <v>510</v>
      </c>
      <c r="G1736">
        <v>1</v>
      </c>
      <c r="H1736">
        <v>327.08</v>
      </c>
      <c r="I1736">
        <v>5</v>
      </c>
      <c r="J1736">
        <v>16.350000000000001</v>
      </c>
      <c r="K1736">
        <v>310.73</v>
      </c>
      <c r="L1736">
        <v>274.61</v>
      </c>
      <c r="M1736">
        <v>36.119999999999997</v>
      </c>
      <c r="N1736" t="s">
        <v>68</v>
      </c>
      <c r="O1736" t="s">
        <v>345</v>
      </c>
      <c r="P1736" t="s">
        <v>33</v>
      </c>
      <c r="Q1736" s="9">
        <v>0.77916666666666667</v>
      </c>
      <c r="R1736" t="s">
        <v>49</v>
      </c>
      <c r="S1736" t="s">
        <v>4836</v>
      </c>
      <c r="T1736" t="s">
        <v>4828</v>
      </c>
      <c r="U1736">
        <v>327.08</v>
      </c>
      <c r="V1736" t="s">
        <v>5854</v>
      </c>
      <c r="W1736" t="s">
        <v>4968</v>
      </c>
      <c r="X1736" t="s">
        <v>5189</v>
      </c>
      <c r="Y1736" t="s">
        <v>4960</v>
      </c>
      <c r="Z1736" t="s">
        <v>5190</v>
      </c>
      <c r="AA1736" t="s">
        <v>5060</v>
      </c>
    </row>
    <row r="1737" spans="1:27" x14ac:dyDescent="0.25">
      <c r="A1737" t="s">
        <v>2648</v>
      </c>
      <c r="B1737" s="8">
        <v>45816</v>
      </c>
      <c r="C1737" t="s">
        <v>629</v>
      </c>
      <c r="D1737" t="s">
        <v>895</v>
      </c>
      <c r="E1737" t="s">
        <v>198</v>
      </c>
      <c r="F1737" t="s">
        <v>694</v>
      </c>
      <c r="G1737">
        <v>4</v>
      </c>
      <c r="H1737">
        <v>470.43</v>
      </c>
      <c r="I1737">
        <v>0</v>
      </c>
      <c r="J1737">
        <v>0</v>
      </c>
      <c r="K1737">
        <v>1881.72</v>
      </c>
      <c r="L1737">
        <v>1480.72</v>
      </c>
      <c r="M1737">
        <v>401</v>
      </c>
      <c r="N1737" t="s">
        <v>40</v>
      </c>
      <c r="O1737" t="s">
        <v>24</v>
      </c>
      <c r="P1737" t="s">
        <v>55</v>
      </c>
      <c r="Q1737" s="9">
        <v>0.8305555555555556</v>
      </c>
      <c r="R1737" t="s">
        <v>49</v>
      </c>
      <c r="S1737" t="s">
        <v>4843</v>
      </c>
      <c r="T1737" t="s">
        <v>4828</v>
      </c>
      <c r="U1737">
        <v>438.7</v>
      </c>
      <c r="V1737" t="s">
        <v>5061</v>
      </c>
      <c r="W1737" t="s">
        <v>4958</v>
      </c>
      <c r="X1737" t="s">
        <v>5096</v>
      </c>
      <c r="Y1737" t="s">
        <v>4960</v>
      </c>
      <c r="Z1737" t="s">
        <v>5097</v>
      </c>
      <c r="AA1737" t="s">
        <v>4962</v>
      </c>
    </row>
    <row r="1738" spans="1:27" x14ac:dyDescent="0.25">
      <c r="A1738" t="s">
        <v>2676</v>
      </c>
      <c r="B1738" s="8">
        <v>45816</v>
      </c>
      <c r="C1738" t="s">
        <v>2677</v>
      </c>
      <c r="D1738" t="s">
        <v>314</v>
      </c>
      <c r="E1738" t="s">
        <v>1309</v>
      </c>
      <c r="F1738" t="s">
        <v>969</v>
      </c>
      <c r="G1738">
        <v>5</v>
      </c>
      <c r="H1738">
        <v>368.1</v>
      </c>
      <c r="I1738">
        <v>0</v>
      </c>
      <c r="J1738">
        <v>0</v>
      </c>
      <c r="K1738">
        <v>1840.5</v>
      </c>
      <c r="L1738">
        <v>1236.25</v>
      </c>
      <c r="M1738">
        <v>604.25</v>
      </c>
      <c r="N1738" t="s">
        <v>47</v>
      </c>
      <c r="O1738" t="s">
        <v>24</v>
      </c>
      <c r="P1738" t="s">
        <v>25</v>
      </c>
      <c r="Q1738" s="9">
        <v>0.73333333333333328</v>
      </c>
      <c r="R1738" t="s">
        <v>49</v>
      </c>
      <c r="S1738" t="s">
        <v>4707</v>
      </c>
      <c r="T1738" t="s">
        <v>4703</v>
      </c>
      <c r="U1738">
        <v>329.69</v>
      </c>
      <c r="V1738" t="s">
        <v>5807</v>
      </c>
      <c r="W1738" t="s">
        <v>4958</v>
      </c>
      <c r="X1738" t="s">
        <v>5820</v>
      </c>
      <c r="Y1738" t="s">
        <v>4960</v>
      </c>
      <c r="Z1738" t="s">
        <v>5212</v>
      </c>
      <c r="AA1738" t="s">
        <v>4962</v>
      </c>
    </row>
    <row r="1739" spans="1:27" x14ac:dyDescent="0.25">
      <c r="A1739" t="s">
        <v>2865</v>
      </c>
      <c r="B1739" s="8">
        <v>45816</v>
      </c>
      <c r="C1739" t="s">
        <v>492</v>
      </c>
      <c r="E1739" t="s">
        <v>221</v>
      </c>
      <c r="F1739" t="s">
        <v>2601</v>
      </c>
      <c r="G1739">
        <v>4</v>
      </c>
      <c r="H1739">
        <v>383.51</v>
      </c>
      <c r="I1739">
        <v>15</v>
      </c>
      <c r="J1739">
        <v>230.11</v>
      </c>
      <c r="K1739">
        <v>1303.93</v>
      </c>
      <c r="L1739">
        <v>1143.5999999999999</v>
      </c>
      <c r="M1739">
        <v>160.33000000000001</v>
      </c>
      <c r="N1739" t="s">
        <v>23</v>
      </c>
      <c r="O1739" t="s">
        <v>24</v>
      </c>
      <c r="P1739" t="s">
        <v>33</v>
      </c>
      <c r="Q1739" s="9">
        <v>0.68611111111111112</v>
      </c>
      <c r="R1739" t="s">
        <v>49</v>
      </c>
      <c r="V1739" t="s">
        <v>5620</v>
      </c>
      <c r="W1739" t="s">
        <v>4968</v>
      </c>
      <c r="X1739" t="s">
        <v>5286</v>
      </c>
      <c r="Y1739" t="s">
        <v>4966</v>
      </c>
      <c r="Z1739" t="s">
        <v>5019</v>
      </c>
      <c r="AA1739" t="s">
        <v>4962</v>
      </c>
    </row>
    <row r="1740" spans="1:27" x14ac:dyDescent="0.25">
      <c r="A1740" t="s">
        <v>3172</v>
      </c>
      <c r="B1740" s="8">
        <v>45816</v>
      </c>
      <c r="C1740" t="s">
        <v>2372</v>
      </c>
      <c r="D1740" t="s">
        <v>141</v>
      </c>
      <c r="E1740" t="s">
        <v>1403</v>
      </c>
      <c r="F1740" t="s">
        <v>1404</v>
      </c>
      <c r="G1740">
        <v>1</v>
      </c>
      <c r="H1740">
        <v>437.49</v>
      </c>
      <c r="I1740">
        <v>15</v>
      </c>
      <c r="J1740">
        <v>65.62</v>
      </c>
      <c r="K1740">
        <v>371.87</v>
      </c>
      <c r="L1740">
        <v>265.44</v>
      </c>
      <c r="M1740">
        <v>106.43</v>
      </c>
      <c r="N1740" t="s">
        <v>68</v>
      </c>
      <c r="O1740" t="s">
        <v>345</v>
      </c>
      <c r="P1740" t="s">
        <v>25</v>
      </c>
      <c r="Q1740" s="9">
        <v>0.375</v>
      </c>
      <c r="R1740" t="s">
        <v>49</v>
      </c>
      <c r="S1740" t="s">
        <v>4658</v>
      </c>
      <c r="T1740" t="s">
        <v>4636</v>
      </c>
      <c r="U1740">
        <v>437.49</v>
      </c>
      <c r="V1740" t="s">
        <v>5885</v>
      </c>
      <c r="W1740" t="s">
        <v>4964</v>
      </c>
      <c r="X1740" t="s">
        <v>5559</v>
      </c>
      <c r="Y1740" t="s">
        <v>5007</v>
      </c>
      <c r="Z1740" t="s">
        <v>5560</v>
      </c>
      <c r="AA1740" t="s">
        <v>5060</v>
      </c>
    </row>
    <row r="1741" spans="1:27" x14ac:dyDescent="0.25">
      <c r="A1741" t="s">
        <v>3208</v>
      </c>
      <c r="B1741" s="8">
        <v>45816</v>
      </c>
      <c r="C1741" t="s">
        <v>904</v>
      </c>
      <c r="D1741" t="s">
        <v>708</v>
      </c>
      <c r="E1741" t="s">
        <v>488</v>
      </c>
      <c r="F1741" t="s">
        <v>489</v>
      </c>
      <c r="G1741">
        <v>1</v>
      </c>
      <c r="H1741">
        <v>474.19</v>
      </c>
      <c r="I1741">
        <v>20</v>
      </c>
      <c r="J1741">
        <v>94.84</v>
      </c>
      <c r="K1741">
        <v>379.35</v>
      </c>
      <c r="L1741">
        <v>343.89</v>
      </c>
      <c r="M1741">
        <v>35.46</v>
      </c>
      <c r="N1741" t="s">
        <v>133</v>
      </c>
      <c r="O1741" t="s">
        <v>24</v>
      </c>
      <c r="P1741" t="s">
        <v>25</v>
      </c>
      <c r="Q1741" s="9">
        <v>0.65902777777777777</v>
      </c>
      <c r="R1741" t="s">
        <v>49</v>
      </c>
      <c r="S1741" t="s">
        <v>4751</v>
      </c>
      <c r="T1741" t="s">
        <v>4752</v>
      </c>
      <c r="U1741">
        <v>474.19</v>
      </c>
      <c r="V1741" t="s">
        <v>5143</v>
      </c>
      <c r="W1741" t="s">
        <v>4968</v>
      </c>
      <c r="X1741" t="s">
        <v>5338</v>
      </c>
      <c r="Y1741" t="s">
        <v>5011</v>
      </c>
      <c r="Z1741" t="s">
        <v>5339</v>
      </c>
      <c r="AA1741" t="s">
        <v>4962</v>
      </c>
    </row>
    <row r="1742" spans="1:27" x14ac:dyDescent="0.25">
      <c r="A1742" t="s">
        <v>3375</v>
      </c>
      <c r="B1742" s="8">
        <v>45816</v>
      </c>
      <c r="C1742" t="s">
        <v>855</v>
      </c>
      <c r="D1742" t="s">
        <v>459</v>
      </c>
      <c r="E1742" t="s">
        <v>108</v>
      </c>
      <c r="F1742" t="s">
        <v>682</v>
      </c>
      <c r="G1742">
        <v>4</v>
      </c>
      <c r="H1742">
        <v>72.64</v>
      </c>
      <c r="I1742">
        <v>0</v>
      </c>
      <c r="J1742">
        <v>0</v>
      </c>
      <c r="K1742">
        <v>290.56</v>
      </c>
      <c r="L1742">
        <v>237.48</v>
      </c>
      <c r="M1742">
        <v>53.08</v>
      </c>
      <c r="N1742" t="s">
        <v>68</v>
      </c>
      <c r="O1742" t="s">
        <v>24</v>
      </c>
      <c r="P1742" t="s">
        <v>25</v>
      </c>
      <c r="Q1742" s="9">
        <v>0.90416666666666667</v>
      </c>
      <c r="R1742" t="s">
        <v>49</v>
      </c>
      <c r="S1742" t="s">
        <v>4838</v>
      </c>
      <c r="T1742" t="s">
        <v>4828</v>
      </c>
      <c r="U1742">
        <v>71.290000000000006</v>
      </c>
      <c r="V1742" t="s">
        <v>5535</v>
      </c>
      <c r="W1742" t="s">
        <v>4958</v>
      </c>
      <c r="X1742" t="s">
        <v>5483</v>
      </c>
      <c r="Y1742" t="s">
        <v>4960</v>
      </c>
      <c r="Z1742" t="s">
        <v>5303</v>
      </c>
      <c r="AA1742" t="s">
        <v>4992</v>
      </c>
    </row>
    <row r="1743" spans="1:27" x14ac:dyDescent="0.25">
      <c r="A1743" t="s">
        <v>3660</v>
      </c>
      <c r="B1743" s="8">
        <v>45816</v>
      </c>
      <c r="C1743" t="s">
        <v>1551</v>
      </c>
      <c r="D1743" t="s">
        <v>459</v>
      </c>
      <c r="E1743" t="s">
        <v>366</v>
      </c>
      <c r="F1743" t="s">
        <v>1137</v>
      </c>
      <c r="G1743">
        <v>7</v>
      </c>
      <c r="H1743">
        <v>78.23</v>
      </c>
      <c r="I1743">
        <v>15</v>
      </c>
      <c r="J1743">
        <v>82.14</v>
      </c>
      <c r="K1743">
        <v>465.47</v>
      </c>
      <c r="L1743">
        <v>415.59</v>
      </c>
      <c r="M1743">
        <v>49.88</v>
      </c>
      <c r="N1743" t="s">
        <v>23</v>
      </c>
      <c r="O1743" t="s">
        <v>24</v>
      </c>
      <c r="P1743" t="s">
        <v>25</v>
      </c>
      <c r="Q1743" s="9">
        <v>0.5541666666666667</v>
      </c>
      <c r="R1743" t="s">
        <v>49</v>
      </c>
      <c r="S1743" t="s">
        <v>4838</v>
      </c>
      <c r="T1743" t="s">
        <v>4828</v>
      </c>
      <c r="U1743">
        <v>71.290000000000006</v>
      </c>
      <c r="V1743" t="s">
        <v>5291</v>
      </c>
      <c r="W1743" t="s">
        <v>4958</v>
      </c>
      <c r="X1743" t="s">
        <v>5421</v>
      </c>
      <c r="Y1743" t="s">
        <v>4970</v>
      </c>
      <c r="Z1743" t="s">
        <v>5334</v>
      </c>
      <c r="AA1743" t="s">
        <v>4962</v>
      </c>
    </row>
    <row r="1744" spans="1:27" x14ac:dyDescent="0.25">
      <c r="A1744" t="s">
        <v>4105</v>
      </c>
      <c r="B1744" s="8">
        <v>45816</v>
      </c>
      <c r="C1744" t="s">
        <v>3747</v>
      </c>
      <c r="D1744" t="s">
        <v>759</v>
      </c>
      <c r="E1744" t="s">
        <v>303</v>
      </c>
      <c r="F1744" t="s">
        <v>1216</v>
      </c>
      <c r="G1744">
        <v>7</v>
      </c>
      <c r="H1744">
        <v>228.73</v>
      </c>
      <c r="I1744">
        <v>0</v>
      </c>
      <c r="J1744">
        <v>0</v>
      </c>
      <c r="K1744">
        <v>1601.11</v>
      </c>
      <c r="L1744">
        <v>1327.83</v>
      </c>
      <c r="M1744">
        <v>273.27999999999997</v>
      </c>
      <c r="N1744" t="s">
        <v>47</v>
      </c>
      <c r="O1744" t="s">
        <v>24</v>
      </c>
      <c r="P1744" t="s">
        <v>55</v>
      </c>
      <c r="Q1744" s="9">
        <v>0.83472222222222225</v>
      </c>
      <c r="R1744" t="s">
        <v>49</v>
      </c>
      <c r="S1744" t="s">
        <v>4741</v>
      </c>
      <c r="T1744" t="s">
        <v>4729</v>
      </c>
      <c r="U1744">
        <v>217.85</v>
      </c>
      <c r="V1744" t="s">
        <v>5687</v>
      </c>
      <c r="W1744" t="s">
        <v>4958</v>
      </c>
      <c r="X1744" t="s">
        <v>5369</v>
      </c>
      <c r="Y1744" t="s">
        <v>4966</v>
      </c>
      <c r="Z1744" t="s">
        <v>5351</v>
      </c>
      <c r="AA1744" t="s">
        <v>4962</v>
      </c>
    </row>
    <row r="1745" spans="1:27" x14ac:dyDescent="0.25">
      <c r="A1745" t="s">
        <v>4425</v>
      </c>
      <c r="B1745" s="8">
        <v>45816</v>
      </c>
      <c r="C1745" t="s">
        <v>2677</v>
      </c>
      <c r="D1745" t="s">
        <v>147</v>
      </c>
      <c r="E1745" t="s">
        <v>973</v>
      </c>
      <c r="F1745" t="s">
        <v>974</v>
      </c>
      <c r="G1745">
        <v>5</v>
      </c>
      <c r="H1745">
        <v>337.24</v>
      </c>
      <c r="I1745">
        <v>20</v>
      </c>
      <c r="J1745">
        <v>337.24</v>
      </c>
      <c r="K1745">
        <v>1348.96</v>
      </c>
      <c r="L1745">
        <v>1306.0999999999999</v>
      </c>
      <c r="M1745">
        <v>42.86</v>
      </c>
      <c r="N1745" t="s">
        <v>23</v>
      </c>
      <c r="O1745" t="s">
        <v>24</v>
      </c>
      <c r="P1745" t="s">
        <v>33</v>
      </c>
      <c r="Q1745" s="9">
        <v>0.84305555555555556</v>
      </c>
      <c r="R1745" t="s">
        <v>49</v>
      </c>
      <c r="S1745" t="s">
        <v>4717</v>
      </c>
      <c r="T1745" t="s">
        <v>4703</v>
      </c>
      <c r="U1745">
        <v>332.73</v>
      </c>
      <c r="V1745" t="s">
        <v>5807</v>
      </c>
      <c r="W1745" t="s">
        <v>4958</v>
      </c>
      <c r="X1745" t="s">
        <v>5473</v>
      </c>
      <c r="Y1745" t="s">
        <v>4960</v>
      </c>
      <c r="Z1745" t="s">
        <v>5474</v>
      </c>
      <c r="AA1745" t="s">
        <v>5060</v>
      </c>
    </row>
    <row r="1746" spans="1:27" x14ac:dyDescent="0.25">
      <c r="A1746" t="s">
        <v>1578</v>
      </c>
      <c r="B1746" s="8">
        <v>45785</v>
      </c>
      <c r="C1746" t="s">
        <v>1003</v>
      </c>
      <c r="D1746" t="s">
        <v>714</v>
      </c>
      <c r="E1746" t="s">
        <v>550</v>
      </c>
      <c r="F1746" t="s">
        <v>551</v>
      </c>
      <c r="G1746">
        <v>7</v>
      </c>
      <c r="H1746">
        <v>180.72</v>
      </c>
      <c r="I1746">
        <v>10</v>
      </c>
      <c r="J1746">
        <v>126.5</v>
      </c>
      <c r="K1746">
        <v>1138.54</v>
      </c>
      <c r="L1746">
        <v>869.68</v>
      </c>
      <c r="M1746">
        <v>268.86</v>
      </c>
      <c r="N1746" t="s">
        <v>47</v>
      </c>
      <c r="O1746" t="s">
        <v>24</v>
      </c>
      <c r="P1746" t="s">
        <v>33</v>
      </c>
      <c r="Q1746" s="9">
        <v>0.80694444444444446</v>
      </c>
      <c r="R1746" t="s">
        <v>49</v>
      </c>
      <c r="S1746" t="s">
        <v>4653</v>
      </c>
      <c r="T1746" t="s">
        <v>4672</v>
      </c>
      <c r="U1746">
        <v>161.03</v>
      </c>
      <c r="V1746" t="s">
        <v>5697</v>
      </c>
      <c r="W1746" t="s">
        <v>4958</v>
      </c>
      <c r="X1746" t="s">
        <v>4959</v>
      </c>
      <c r="Y1746" t="s">
        <v>4960</v>
      </c>
      <c r="Z1746" t="s">
        <v>4983</v>
      </c>
      <c r="AA1746" t="s">
        <v>4962</v>
      </c>
    </row>
    <row r="1747" spans="1:27" x14ac:dyDescent="0.25">
      <c r="A1747" t="s">
        <v>2604</v>
      </c>
      <c r="B1747" s="8">
        <v>45785</v>
      </c>
      <c r="C1747" t="s">
        <v>348</v>
      </c>
      <c r="D1747" t="s">
        <v>2605</v>
      </c>
      <c r="E1747" t="s">
        <v>1031</v>
      </c>
      <c r="F1747" t="s">
        <v>1032</v>
      </c>
      <c r="G1747">
        <v>8</v>
      </c>
      <c r="H1747">
        <v>277.77999999999997</v>
      </c>
      <c r="I1747">
        <v>20</v>
      </c>
      <c r="J1747">
        <v>444.45</v>
      </c>
      <c r="K1747">
        <v>1777.79</v>
      </c>
      <c r="L1747">
        <v>1838.88</v>
      </c>
      <c r="M1747">
        <v>-61.09</v>
      </c>
      <c r="N1747" t="s">
        <v>68</v>
      </c>
      <c r="O1747" t="s">
        <v>24</v>
      </c>
      <c r="P1747" t="s">
        <v>25</v>
      </c>
      <c r="Q1747" s="9">
        <v>0.68819444444444444</v>
      </c>
      <c r="R1747" t="s">
        <v>49</v>
      </c>
      <c r="S1747" t="s">
        <v>4728</v>
      </c>
      <c r="T1747" t="s">
        <v>4729</v>
      </c>
      <c r="U1747">
        <v>254.99</v>
      </c>
      <c r="V1747" t="s">
        <v>5491</v>
      </c>
      <c r="W1747" t="s">
        <v>4958</v>
      </c>
      <c r="X1747" t="s">
        <v>5350</v>
      </c>
      <c r="Y1747" t="s">
        <v>4970</v>
      </c>
      <c r="Z1747" t="s">
        <v>5000</v>
      </c>
      <c r="AA1747" t="s">
        <v>4962</v>
      </c>
    </row>
    <row r="1748" spans="1:27" x14ac:dyDescent="0.25">
      <c r="A1748" t="s">
        <v>4073</v>
      </c>
      <c r="B1748" s="8">
        <v>45785</v>
      </c>
      <c r="C1748" t="s">
        <v>4074</v>
      </c>
      <c r="D1748" t="s">
        <v>360</v>
      </c>
      <c r="E1748" t="s">
        <v>671</v>
      </c>
      <c r="F1748" t="s">
        <v>756</v>
      </c>
      <c r="G1748">
        <v>3</v>
      </c>
      <c r="H1748">
        <v>353.05</v>
      </c>
      <c r="I1748">
        <v>0</v>
      </c>
      <c r="J1748">
        <v>0</v>
      </c>
      <c r="K1748">
        <v>1059.1500000000001</v>
      </c>
      <c r="L1748">
        <v>788.4</v>
      </c>
      <c r="M1748">
        <v>270.75</v>
      </c>
      <c r="N1748" t="s">
        <v>4971</v>
      </c>
      <c r="O1748" t="s">
        <v>24</v>
      </c>
      <c r="P1748" t="s">
        <v>25</v>
      </c>
      <c r="Q1748" s="9">
        <v>0.67708333333333337</v>
      </c>
      <c r="R1748" t="s">
        <v>49</v>
      </c>
      <c r="S1748" t="s">
        <v>4922</v>
      </c>
      <c r="T1748" t="s">
        <v>4908</v>
      </c>
      <c r="U1748">
        <v>353.05</v>
      </c>
      <c r="V1748" t="s">
        <v>5998</v>
      </c>
      <c r="W1748" t="s">
        <v>4964</v>
      </c>
      <c r="X1748" t="s">
        <v>5794</v>
      </c>
      <c r="Y1748" t="s">
        <v>4960</v>
      </c>
      <c r="Z1748" t="s">
        <v>5529</v>
      </c>
      <c r="AA1748" t="s">
        <v>5060</v>
      </c>
    </row>
    <row r="1749" spans="1:27" x14ac:dyDescent="0.25">
      <c r="A1749" t="s">
        <v>4390</v>
      </c>
      <c r="B1749" s="8">
        <v>45785</v>
      </c>
      <c r="C1749" t="s">
        <v>1775</v>
      </c>
      <c r="D1749" t="s">
        <v>275</v>
      </c>
      <c r="E1749" t="s">
        <v>1063</v>
      </c>
      <c r="F1749" t="s">
        <v>1064</v>
      </c>
      <c r="G1749">
        <v>7</v>
      </c>
      <c r="H1749">
        <v>56.7</v>
      </c>
      <c r="I1749">
        <v>15</v>
      </c>
      <c r="J1749">
        <v>59.54</v>
      </c>
      <c r="K1749">
        <v>337.36</v>
      </c>
      <c r="L1749">
        <v>262.36</v>
      </c>
      <c r="M1749">
        <v>75</v>
      </c>
      <c r="N1749" t="s">
        <v>133</v>
      </c>
      <c r="O1749" t="s">
        <v>24</v>
      </c>
      <c r="P1749" t="s">
        <v>55</v>
      </c>
      <c r="Q1749" s="9">
        <v>0.8833333333333333</v>
      </c>
      <c r="R1749" t="s">
        <v>49</v>
      </c>
      <c r="S1749" t="s">
        <v>4760</v>
      </c>
      <c r="T1749" t="s">
        <v>4752</v>
      </c>
      <c r="U1749">
        <v>51.33</v>
      </c>
      <c r="V1749" t="s">
        <v>5144</v>
      </c>
      <c r="W1749" t="s">
        <v>4958</v>
      </c>
      <c r="X1749" t="s">
        <v>5329</v>
      </c>
      <c r="Y1749" t="s">
        <v>4966</v>
      </c>
      <c r="Z1749" t="s">
        <v>5330</v>
      </c>
      <c r="AA1749" t="s">
        <v>4962</v>
      </c>
    </row>
    <row r="1750" spans="1:27" x14ac:dyDescent="0.25">
      <c r="A1750" t="s">
        <v>481</v>
      </c>
      <c r="B1750" s="8">
        <v>45755</v>
      </c>
      <c r="C1750" t="s">
        <v>482</v>
      </c>
      <c r="D1750" t="s">
        <v>119</v>
      </c>
      <c r="E1750" t="s">
        <v>478</v>
      </c>
      <c r="F1750" t="s">
        <v>479</v>
      </c>
      <c r="G1750">
        <v>3</v>
      </c>
      <c r="H1750">
        <v>141.11000000000001</v>
      </c>
      <c r="I1750">
        <v>0</v>
      </c>
      <c r="J1750">
        <v>0</v>
      </c>
      <c r="K1750">
        <v>423.33</v>
      </c>
      <c r="L1750">
        <v>347.73</v>
      </c>
      <c r="M1750">
        <v>75.599999999999994</v>
      </c>
      <c r="N1750" t="s">
        <v>133</v>
      </c>
      <c r="O1750" t="s">
        <v>24</v>
      </c>
      <c r="P1750" t="s">
        <v>25</v>
      </c>
      <c r="Q1750" s="9">
        <v>0.73402777777777772</v>
      </c>
      <c r="R1750" t="s">
        <v>49</v>
      </c>
      <c r="S1750" t="s">
        <v>4722</v>
      </c>
      <c r="T1750" t="s">
        <v>4703</v>
      </c>
      <c r="U1750">
        <v>141.11000000000001</v>
      </c>
      <c r="V1750" t="s">
        <v>5999</v>
      </c>
      <c r="W1750" t="s">
        <v>4964</v>
      </c>
      <c r="X1750" t="s">
        <v>5251</v>
      </c>
      <c r="Y1750" t="s">
        <v>4960</v>
      </c>
      <c r="Z1750" t="s">
        <v>5252</v>
      </c>
      <c r="AA1750" t="s">
        <v>5060</v>
      </c>
    </row>
    <row r="1751" spans="1:27" x14ac:dyDescent="0.25">
      <c r="A1751" t="s">
        <v>1949</v>
      </c>
      <c r="B1751" s="8">
        <v>45755</v>
      </c>
      <c r="C1751" t="s">
        <v>1144</v>
      </c>
      <c r="D1751" t="s">
        <v>365</v>
      </c>
      <c r="E1751" t="s">
        <v>108</v>
      </c>
      <c r="F1751" t="s">
        <v>1950</v>
      </c>
      <c r="G1751">
        <v>1</v>
      </c>
      <c r="H1751">
        <v>459.58</v>
      </c>
      <c r="I1751">
        <v>0</v>
      </c>
      <c r="J1751">
        <v>0</v>
      </c>
      <c r="K1751">
        <v>459.58</v>
      </c>
      <c r="L1751">
        <v>386.89</v>
      </c>
      <c r="M1751">
        <v>72.69</v>
      </c>
      <c r="N1751" t="s">
        <v>68</v>
      </c>
      <c r="O1751" t="s">
        <v>24</v>
      </c>
      <c r="P1751" t="s">
        <v>25</v>
      </c>
      <c r="Q1751" s="9">
        <v>0.73819444444444449</v>
      </c>
      <c r="R1751" t="s">
        <v>49</v>
      </c>
      <c r="S1751" t="s">
        <v>4680</v>
      </c>
      <c r="T1751" t="s">
        <v>4672</v>
      </c>
      <c r="U1751">
        <v>459.58</v>
      </c>
      <c r="V1751" t="s">
        <v>5250</v>
      </c>
      <c r="W1751" t="s">
        <v>4968</v>
      </c>
      <c r="X1751" t="s">
        <v>5302</v>
      </c>
      <c r="Y1751" t="s">
        <v>4966</v>
      </c>
      <c r="Z1751" t="s">
        <v>5303</v>
      </c>
      <c r="AA1751" t="s">
        <v>4992</v>
      </c>
    </row>
    <row r="1752" spans="1:27" x14ac:dyDescent="0.25">
      <c r="A1752" t="s">
        <v>2184</v>
      </c>
      <c r="B1752" s="8">
        <v>45755</v>
      </c>
      <c r="C1752" t="s">
        <v>2185</v>
      </c>
      <c r="D1752" t="s">
        <v>280</v>
      </c>
      <c r="E1752" t="s">
        <v>90</v>
      </c>
      <c r="F1752" t="s">
        <v>91</v>
      </c>
      <c r="G1752">
        <v>2</v>
      </c>
      <c r="H1752">
        <v>124.84</v>
      </c>
      <c r="I1752">
        <v>0</v>
      </c>
      <c r="J1752">
        <v>0</v>
      </c>
      <c r="K1752">
        <v>249.68</v>
      </c>
      <c r="L1752">
        <v>194.7</v>
      </c>
      <c r="M1752">
        <v>54.98</v>
      </c>
      <c r="N1752" t="s">
        <v>133</v>
      </c>
      <c r="O1752" t="s">
        <v>24</v>
      </c>
      <c r="P1752" t="s">
        <v>25</v>
      </c>
      <c r="Q1752" s="9">
        <v>0.43958333333333333</v>
      </c>
      <c r="R1752" t="s">
        <v>49</v>
      </c>
      <c r="S1752" t="s">
        <v>4726</v>
      </c>
      <c r="T1752" t="s">
        <v>4703</v>
      </c>
      <c r="U1752">
        <v>124.84</v>
      </c>
      <c r="V1752" t="s">
        <v>6000</v>
      </c>
      <c r="W1752" t="s">
        <v>4964</v>
      </c>
      <c r="X1752" t="s">
        <v>5467</v>
      </c>
      <c r="Y1752" t="s">
        <v>4966</v>
      </c>
      <c r="Z1752" t="s">
        <v>5468</v>
      </c>
      <c r="AA1752" t="s">
        <v>4962</v>
      </c>
    </row>
    <row r="1753" spans="1:27" x14ac:dyDescent="0.25">
      <c r="A1753" t="s">
        <v>2309</v>
      </c>
      <c r="B1753" s="8">
        <v>45755</v>
      </c>
      <c r="C1753" t="s">
        <v>2310</v>
      </c>
      <c r="D1753" t="s">
        <v>253</v>
      </c>
      <c r="E1753" t="s">
        <v>31</v>
      </c>
      <c r="F1753" t="s">
        <v>32</v>
      </c>
      <c r="G1753">
        <v>4</v>
      </c>
      <c r="H1753">
        <v>219.39</v>
      </c>
      <c r="I1753">
        <v>0</v>
      </c>
      <c r="J1753">
        <v>0</v>
      </c>
      <c r="K1753">
        <v>877.56</v>
      </c>
      <c r="L1753">
        <v>781.76</v>
      </c>
      <c r="M1753">
        <v>95.8</v>
      </c>
      <c r="N1753" t="s">
        <v>40</v>
      </c>
      <c r="O1753" t="s">
        <v>24</v>
      </c>
      <c r="P1753" t="s">
        <v>25</v>
      </c>
      <c r="Q1753" s="9">
        <v>0.7</v>
      </c>
      <c r="R1753" t="s">
        <v>49</v>
      </c>
      <c r="S1753" t="s">
        <v>4903</v>
      </c>
      <c r="T1753" t="s">
        <v>4887</v>
      </c>
      <c r="U1753">
        <v>219.39</v>
      </c>
      <c r="V1753" t="s">
        <v>5968</v>
      </c>
      <c r="W1753" t="s">
        <v>4964</v>
      </c>
      <c r="X1753" t="s">
        <v>5187</v>
      </c>
      <c r="Y1753" t="s">
        <v>5007</v>
      </c>
      <c r="Z1753" t="s">
        <v>5188</v>
      </c>
      <c r="AA1753" t="s">
        <v>4962</v>
      </c>
    </row>
    <row r="1754" spans="1:27" x14ac:dyDescent="0.25">
      <c r="A1754" t="s">
        <v>3254</v>
      </c>
      <c r="B1754" s="8">
        <v>45755</v>
      </c>
      <c r="C1754" t="s">
        <v>2364</v>
      </c>
      <c r="D1754" t="s">
        <v>414</v>
      </c>
      <c r="E1754" t="s">
        <v>1820</v>
      </c>
      <c r="F1754" t="s">
        <v>1394</v>
      </c>
      <c r="G1754">
        <v>8</v>
      </c>
      <c r="H1754">
        <v>99.54</v>
      </c>
      <c r="I1754">
        <v>0</v>
      </c>
      <c r="J1754">
        <v>0</v>
      </c>
      <c r="K1754">
        <v>796.32</v>
      </c>
      <c r="L1754">
        <v>638.55999999999995</v>
      </c>
      <c r="M1754">
        <v>157.76</v>
      </c>
      <c r="N1754" t="s">
        <v>47</v>
      </c>
      <c r="O1754" t="s">
        <v>24</v>
      </c>
      <c r="P1754" t="s">
        <v>25</v>
      </c>
      <c r="Q1754" s="9">
        <v>0.72291666666666665</v>
      </c>
      <c r="R1754" t="s">
        <v>49</v>
      </c>
      <c r="S1754" t="s">
        <v>4846</v>
      </c>
      <c r="T1754" t="s">
        <v>4847</v>
      </c>
      <c r="U1754">
        <v>96.72</v>
      </c>
      <c r="V1754" t="s">
        <v>5718</v>
      </c>
      <c r="W1754" t="s">
        <v>4958</v>
      </c>
      <c r="X1754" t="s">
        <v>5799</v>
      </c>
      <c r="Y1754" t="s">
        <v>4966</v>
      </c>
      <c r="Z1754" t="s">
        <v>5347</v>
      </c>
      <c r="AA1754" t="s">
        <v>4992</v>
      </c>
    </row>
    <row r="1755" spans="1:27" x14ac:dyDescent="0.25">
      <c r="A1755" t="s">
        <v>3836</v>
      </c>
      <c r="B1755" s="8">
        <v>45755</v>
      </c>
      <c r="C1755" t="s">
        <v>534</v>
      </c>
      <c r="D1755" t="s">
        <v>666</v>
      </c>
      <c r="E1755" t="s">
        <v>913</v>
      </c>
      <c r="F1755" t="s">
        <v>471</v>
      </c>
      <c r="G1755">
        <v>3</v>
      </c>
      <c r="H1755">
        <v>372.61</v>
      </c>
      <c r="I1755">
        <v>20</v>
      </c>
      <c r="J1755">
        <v>223.57</v>
      </c>
      <c r="K1755">
        <v>894.26</v>
      </c>
      <c r="L1755">
        <v>959.73</v>
      </c>
      <c r="M1755">
        <v>-65.47</v>
      </c>
      <c r="N1755" t="s">
        <v>68</v>
      </c>
      <c r="O1755" t="s">
        <v>24</v>
      </c>
      <c r="P1755" t="s">
        <v>25</v>
      </c>
      <c r="Q1755" s="9">
        <v>0.61875000000000002</v>
      </c>
      <c r="R1755" t="s">
        <v>49</v>
      </c>
      <c r="S1755" t="s">
        <v>4883</v>
      </c>
      <c r="T1755" t="s">
        <v>4864</v>
      </c>
      <c r="U1755">
        <v>372.61</v>
      </c>
      <c r="V1755" t="s">
        <v>5993</v>
      </c>
      <c r="W1755" t="s">
        <v>4964</v>
      </c>
      <c r="X1755" t="s">
        <v>5376</v>
      </c>
      <c r="Y1755" t="s">
        <v>4970</v>
      </c>
      <c r="Z1755" t="s">
        <v>5063</v>
      </c>
      <c r="AA1755" t="s">
        <v>4962</v>
      </c>
    </row>
    <row r="1756" spans="1:27" x14ac:dyDescent="0.25">
      <c r="A1756" t="s">
        <v>4199</v>
      </c>
      <c r="B1756" s="8">
        <v>45755</v>
      </c>
      <c r="C1756" t="s">
        <v>4200</v>
      </c>
      <c r="D1756" t="s">
        <v>661</v>
      </c>
      <c r="E1756" t="s">
        <v>606</v>
      </c>
      <c r="F1756" t="s">
        <v>1270</v>
      </c>
      <c r="G1756">
        <v>1</v>
      </c>
      <c r="H1756">
        <v>224.28</v>
      </c>
      <c r="I1756">
        <v>0</v>
      </c>
      <c r="J1756">
        <v>0</v>
      </c>
      <c r="K1756">
        <v>224.28</v>
      </c>
      <c r="L1756">
        <v>192.39</v>
      </c>
      <c r="M1756">
        <v>31.89</v>
      </c>
      <c r="N1756" t="s">
        <v>4971</v>
      </c>
      <c r="O1756" t="s">
        <v>24</v>
      </c>
      <c r="P1756" t="s">
        <v>25</v>
      </c>
      <c r="Q1756" s="9">
        <v>0.48749999999999999</v>
      </c>
      <c r="R1756" t="s">
        <v>49</v>
      </c>
      <c r="S1756" t="s">
        <v>4845</v>
      </c>
      <c r="T1756" t="s">
        <v>4828</v>
      </c>
      <c r="U1756">
        <v>224.28</v>
      </c>
      <c r="V1756" t="s">
        <v>6001</v>
      </c>
      <c r="W1756" t="s">
        <v>4964</v>
      </c>
      <c r="X1756" t="s">
        <v>5413</v>
      </c>
      <c r="Y1756" t="s">
        <v>4970</v>
      </c>
      <c r="Z1756" t="s">
        <v>5696</v>
      </c>
      <c r="AA1756" t="s">
        <v>5060</v>
      </c>
    </row>
    <row r="1757" spans="1:27" x14ac:dyDescent="0.25">
      <c r="A1757" t="s">
        <v>4346</v>
      </c>
      <c r="B1757" s="8">
        <v>45755</v>
      </c>
      <c r="C1757" t="s">
        <v>1128</v>
      </c>
      <c r="D1757" t="s">
        <v>1991</v>
      </c>
      <c r="E1757" t="s">
        <v>303</v>
      </c>
      <c r="F1757" t="s">
        <v>1983</v>
      </c>
      <c r="G1757">
        <v>6</v>
      </c>
      <c r="H1757">
        <v>403.23</v>
      </c>
      <c r="I1757">
        <v>10</v>
      </c>
      <c r="J1757">
        <v>241.94</v>
      </c>
      <c r="K1757">
        <v>2177.44</v>
      </c>
      <c r="L1757">
        <v>1560.36</v>
      </c>
      <c r="M1757">
        <v>617.08000000000004</v>
      </c>
      <c r="N1757" t="s">
        <v>47</v>
      </c>
      <c r="O1757" t="s">
        <v>24</v>
      </c>
      <c r="P1757" t="s">
        <v>25</v>
      </c>
      <c r="Q1757" s="9">
        <v>0.47847222222222224</v>
      </c>
      <c r="R1757" t="s">
        <v>49</v>
      </c>
      <c r="S1757" t="s">
        <v>4933</v>
      </c>
      <c r="T1757" t="s">
        <v>4930</v>
      </c>
      <c r="U1757">
        <v>352.51</v>
      </c>
      <c r="V1757" t="s">
        <v>5128</v>
      </c>
      <c r="W1757" t="s">
        <v>4958</v>
      </c>
      <c r="X1757" t="s">
        <v>5931</v>
      </c>
      <c r="Y1757" t="s">
        <v>4970</v>
      </c>
      <c r="Z1757" t="s">
        <v>5351</v>
      </c>
      <c r="AA1757" t="s">
        <v>4962</v>
      </c>
    </row>
    <row r="1758" spans="1:27" x14ac:dyDescent="0.25">
      <c r="A1758" t="s">
        <v>1199</v>
      </c>
      <c r="B1758" s="8">
        <v>45724</v>
      </c>
      <c r="C1758" t="s">
        <v>1200</v>
      </c>
      <c r="D1758" t="s">
        <v>158</v>
      </c>
      <c r="E1758" t="s">
        <v>1066</v>
      </c>
      <c r="F1758" t="s">
        <v>1201</v>
      </c>
      <c r="G1758">
        <v>1</v>
      </c>
      <c r="H1758">
        <v>306.62</v>
      </c>
      <c r="I1758">
        <v>0</v>
      </c>
      <c r="J1758">
        <v>0</v>
      </c>
      <c r="K1758">
        <v>352.61</v>
      </c>
      <c r="L1758">
        <v>259.93</v>
      </c>
      <c r="M1758">
        <v>92.68</v>
      </c>
      <c r="N1758" t="s">
        <v>23</v>
      </c>
      <c r="O1758" t="s">
        <v>345</v>
      </c>
      <c r="P1758" t="s">
        <v>55</v>
      </c>
      <c r="Q1758" s="9">
        <v>0.75277777777777777</v>
      </c>
      <c r="R1758" t="s">
        <v>27</v>
      </c>
      <c r="S1758" t="s">
        <v>4871</v>
      </c>
      <c r="T1758" t="s">
        <v>4864</v>
      </c>
      <c r="U1758">
        <v>306.62</v>
      </c>
      <c r="V1758" t="s">
        <v>5052</v>
      </c>
      <c r="W1758" t="s">
        <v>4968</v>
      </c>
      <c r="X1758" t="s">
        <v>5551</v>
      </c>
      <c r="Y1758" t="s">
        <v>4977</v>
      </c>
      <c r="Z1758" t="s">
        <v>5120</v>
      </c>
      <c r="AA1758" t="s">
        <v>4962</v>
      </c>
    </row>
    <row r="1759" spans="1:27" x14ac:dyDescent="0.25">
      <c r="A1759" t="s">
        <v>2132</v>
      </c>
      <c r="B1759" s="8">
        <v>45724</v>
      </c>
      <c r="C1759" t="s">
        <v>1029</v>
      </c>
      <c r="D1759" t="s">
        <v>107</v>
      </c>
      <c r="E1759" t="s">
        <v>1453</v>
      </c>
      <c r="F1759" t="s">
        <v>1454</v>
      </c>
      <c r="G1759">
        <v>6</v>
      </c>
      <c r="H1759">
        <v>67.94</v>
      </c>
      <c r="I1759">
        <v>0</v>
      </c>
      <c r="J1759">
        <v>0</v>
      </c>
      <c r="K1759">
        <v>468.79</v>
      </c>
      <c r="L1759">
        <v>288.89999999999998</v>
      </c>
      <c r="M1759">
        <v>179.89</v>
      </c>
      <c r="N1759" t="s">
        <v>23</v>
      </c>
      <c r="O1759" t="s">
        <v>24</v>
      </c>
      <c r="P1759" t="s">
        <v>25</v>
      </c>
      <c r="Q1759" s="9">
        <v>0.91388888888888886</v>
      </c>
      <c r="R1759" t="s">
        <v>27</v>
      </c>
      <c r="S1759" t="s">
        <v>4683</v>
      </c>
      <c r="T1759" t="s">
        <v>4672</v>
      </c>
      <c r="U1759">
        <v>59.92</v>
      </c>
      <c r="V1759" t="s">
        <v>5509</v>
      </c>
      <c r="W1759" t="s">
        <v>4958</v>
      </c>
      <c r="X1759" t="s">
        <v>5053</v>
      </c>
      <c r="Y1759" t="s">
        <v>4960</v>
      </c>
      <c r="Z1759" t="s">
        <v>5054</v>
      </c>
      <c r="AA1759" t="s">
        <v>4962</v>
      </c>
    </row>
    <row r="1760" spans="1:27" x14ac:dyDescent="0.25">
      <c r="A1760" t="s">
        <v>2180</v>
      </c>
      <c r="B1760" s="8">
        <v>45724</v>
      </c>
      <c r="C1760" t="s">
        <v>931</v>
      </c>
      <c r="D1760" t="s">
        <v>389</v>
      </c>
      <c r="E1760" t="s">
        <v>1347</v>
      </c>
      <c r="F1760" t="s">
        <v>1313</v>
      </c>
      <c r="G1760">
        <v>4</v>
      </c>
      <c r="H1760">
        <v>90.53</v>
      </c>
      <c r="I1760">
        <v>10</v>
      </c>
      <c r="J1760">
        <v>36.21</v>
      </c>
      <c r="K1760">
        <v>374.8</v>
      </c>
      <c r="L1760">
        <v>276.36</v>
      </c>
      <c r="M1760">
        <v>98.44</v>
      </c>
      <c r="N1760" t="s">
        <v>4971</v>
      </c>
      <c r="O1760" t="s">
        <v>24</v>
      </c>
      <c r="P1760" t="s">
        <v>25</v>
      </c>
      <c r="Q1760" s="9">
        <v>0.53680555555555554</v>
      </c>
      <c r="R1760" t="s">
        <v>27</v>
      </c>
      <c r="S1760" t="s">
        <v>4854</v>
      </c>
      <c r="T1760" t="s">
        <v>4847</v>
      </c>
      <c r="U1760">
        <v>83.13</v>
      </c>
      <c r="V1760" t="s">
        <v>5005</v>
      </c>
      <c r="W1760" t="s">
        <v>4958</v>
      </c>
      <c r="X1760" t="s">
        <v>4976</v>
      </c>
      <c r="Y1760" t="s">
        <v>4977</v>
      </c>
      <c r="Z1760" t="s">
        <v>5089</v>
      </c>
      <c r="AA1760" t="s">
        <v>4962</v>
      </c>
    </row>
    <row r="1761" spans="1:27" x14ac:dyDescent="0.25">
      <c r="A1761" t="s">
        <v>2959</v>
      </c>
      <c r="B1761" s="8">
        <v>45724</v>
      </c>
      <c r="C1761" t="s">
        <v>596</v>
      </c>
      <c r="D1761" t="s">
        <v>314</v>
      </c>
      <c r="E1761" t="s">
        <v>1309</v>
      </c>
      <c r="F1761" t="s">
        <v>2612</v>
      </c>
      <c r="G1761">
        <v>4</v>
      </c>
      <c r="H1761">
        <v>329.69</v>
      </c>
      <c r="I1761">
        <v>0</v>
      </c>
      <c r="J1761">
        <v>0</v>
      </c>
      <c r="K1761">
        <v>1516.57</v>
      </c>
      <c r="L1761">
        <v>989</v>
      </c>
      <c r="M1761">
        <v>527.57000000000005</v>
      </c>
      <c r="N1761" t="s">
        <v>4971</v>
      </c>
      <c r="O1761" t="s">
        <v>24</v>
      </c>
      <c r="P1761" t="s">
        <v>25</v>
      </c>
      <c r="Q1761" s="9">
        <v>0.54722222222222228</v>
      </c>
      <c r="R1761" t="s">
        <v>27</v>
      </c>
      <c r="S1761" t="s">
        <v>4707</v>
      </c>
      <c r="T1761" t="s">
        <v>4703</v>
      </c>
      <c r="U1761">
        <v>329.69</v>
      </c>
      <c r="V1761" t="s">
        <v>5125</v>
      </c>
      <c r="W1761" t="s">
        <v>4968</v>
      </c>
      <c r="X1761" t="s">
        <v>5304</v>
      </c>
      <c r="Y1761" t="s">
        <v>4966</v>
      </c>
      <c r="Z1761" t="s">
        <v>5212</v>
      </c>
      <c r="AA1761" t="s">
        <v>4962</v>
      </c>
    </row>
    <row r="1762" spans="1:27" x14ac:dyDescent="0.25">
      <c r="A1762" t="s">
        <v>3929</v>
      </c>
      <c r="B1762" s="8">
        <v>45724</v>
      </c>
      <c r="C1762" t="s">
        <v>834</v>
      </c>
      <c r="D1762" t="s">
        <v>2552</v>
      </c>
      <c r="E1762" t="s">
        <v>1289</v>
      </c>
      <c r="F1762" t="s">
        <v>635</v>
      </c>
      <c r="G1762">
        <v>3</v>
      </c>
      <c r="H1762">
        <v>82.38</v>
      </c>
      <c r="I1762">
        <v>10</v>
      </c>
      <c r="J1762">
        <v>24.71</v>
      </c>
      <c r="K1762">
        <v>255.79</v>
      </c>
      <c r="L1762">
        <v>162.75</v>
      </c>
      <c r="M1762">
        <v>93.04</v>
      </c>
      <c r="N1762" t="s">
        <v>4971</v>
      </c>
      <c r="O1762" t="s">
        <v>24</v>
      </c>
      <c r="P1762" t="s">
        <v>33</v>
      </c>
      <c r="Q1762" s="9">
        <v>0.91111111111111109</v>
      </c>
      <c r="R1762" t="s">
        <v>27</v>
      </c>
      <c r="S1762" t="s">
        <v>4784</v>
      </c>
      <c r="T1762" t="s">
        <v>4776</v>
      </c>
      <c r="U1762">
        <v>72.930000000000007</v>
      </c>
      <c r="V1762" t="s">
        <v>5617</v>
      </c>
      <c r="W1762" t="s">
        <v>4958</v>
      </c>
      <c r="X1762" t="s">
        <v>5616</v>
      </c>
      <c r="Y1762" t="s">
        <v>5011</v>
      </c>
      <c r="Z1762" t="s">
        <v>5234</v>
      </c>
      <c r="AA1762" t="s">
        <v>5060</v>
      </c>
    </row>
    <row r="1763" spans="1:27" x14ac:dyDescent="0.25">
      <c r="A1763" t="s">
        <v>4238</v>
      </c>
      <c r="B1763" s="8">
        <v>45724</v>
      </c>
      <c r="C1763" t="s">
        <v>1945</v>
      </c>
      <c r="D1763" t="s">
        <v>264</v>
      </c>
      <c r="E1763" t="s">
        <v>1247</v>
      </c>
      <c r="F1763" t="s">
        <v>474</v>
      </c>
      <c r="G1763">
        <v>8</v>
      </c>
      <c r="H1763">
        <v>388.66</v>
      </c>
      <c r="I1763">
        <v>15</v>
      </c>
      <c r="J1763">
        <v>466.39</v>
      </c>
      <c r="K1763">
        <v>3039.32</v>
      </c>
      <c r="L1763">
        <v>2287.1999999999998</v>
      </c>
      <c r="M1763">
        <v>752.12</v>
      </c>
      <c r="N1763" t="s">
        <v>47</v>
      </c>
      <c r="O1763" t="s">
        <v>24</v>
      </c>
      <c r="P1763" t="s">
        <v>25</v>
      </c>
      <c r="Q1763" s="9">
        <v>0.85069444444444442</v>
      </c>
      <c r="R1763" t="s">
        <v>27</v>
      </c>
      <c r="S1763" t="s">
        <v>4702</v>
      </c>
      <c r="T1763" t="s">
        <v>4703</v>
      </c>
      <c r="U1763">
        <v>383.51</v>
      </c>
      <c r="V1763" t="s">
        <v>5734</v>
      </c>
      <c r="W1763" t="s">
        <v>4958</v>
      </c>
      <c r="X1763" t="s">
        <v>5335</v>
      </c>
      <c r="Y1763" t="s">
        <v>4960</v>
      </c>
      <c r="Z1763" t="s">
        <v>5336</v>
      </c>
      <c r="AA1763" t="s">
        <v>4962</v>
      </c>
    </row>
    <row r="1764" spans="1:27" x14ac:dyDescent="0.25">
      <c r="A1764" t="s">
        <v>4601</v>
      </c>
      <c r="B1764" s="8">
        <v>45724</v>
      </c>
      <c r="C1764" t="s">
        <v>1041</v>
      </c>
      <c r="D1764" t="s">
        <v>52</v>
      </c>
      <c r="E1764" t="s">
        <v>433</v>
      </c>
      <c r="F1764" t="s">
        <v>1140</v>
      </c>
      <c r="G1764">
        <v>2</v>
      </c>
      <c r="H1764">
        <v>313.47000000000003</v>
      </c>
      <c r="I1764">
        <v>10</v>
      </c>
      <c r="J1764">
        <v>62.69</v>
      </c>
      <c r="K1764">
        <v>648.89</v>
      </c>
      <c r="L1764">
        <v>492.24</v>
      </c>
      <c r="M1764">
        <v>156.65</v>
      </c>
      <c r="N1764" t="s">
        <v>40</v>
      </c>
      <c r="O1764" t="s">
        <v>24</v>
      </c>
      <c r="P1764" t="s">
        <v>25</v>
      </c>
      <c r="Q1764" s="9">
        <v>0.72777777777777775</v>
      </c>
      <c r="R1764" t="s">
        <v>27</v>
      </c>
      <c r="S1764" t="s">
        <v>4701</v>
      </c>
      <c r="T1764" t="s">
        <v>4672</v>
      </c>
      <c r="U1764">
        <v>313.47000000000003</v>
      </c>
      <c r="V1764" t="s">
        <v>5277</v>
      </c>
      <c r="W1764" t="s">
        <v>4964</v>
      </c>
      <c r="X1764" t="s">
        <v>5543</v>
      </c>
      <c r="Y1764" t="s">
        <v>4977</v>
      </c>
      <c r="Z1764" t="s">
        <v>5544</v>
      </c>
      <c r="AA1764" t="s">
        <v>5060</v>
      </c>
    </row>
    <row r="1765" spans="1:27" x14ac:dyDescent="0.25">
      <c r="A1765" t="s">
        <v>1183</v>
      </c>
      <c r="B1765" s="8">
        <v>45696</v>
      </c>
      <c r="C1765" t="s">
        <v>1184</v>
      </c>
      <c r="D1765" t="s">
        <v>882</v>
      </c>
      <c r="E1765" t="s">
        <v>1185</v>
      </c>
      <c r="F1765" t="s">
        <v>848</v>
      </c>
      <c r="G1765">
        <v>8</v>
      </c>
      <c r="H1765">
        <v>272.18</v>
      </c>
      <c r="I1765">
        <v>0</v>
      </c>
      <c r="J1765">
        <v>0</v>
      </c>
      <c r="K1765">
        <v>2504.06</v>
      </c>
      <c r="L1765">
        <v>1557.12</v>
      </c>
      <c r="M1765">
        <v>946.94</v>
      </c>
      <c r="N1765" t="s">
        <v>133</v>
      </c>
      <c r="O1765" t="s">
        <v>24</v>
      </c>
      <c r="P1765" t="s">
        <v>25</v>
      </c>
      <c r="Q1765" s="9">
        <v>0.38680555555555557</v>
      </c>
      <c r="R1765" t="s">
        <v>27</v>
      </c>
      <c r="S1765" t="s">
        <v>4768</v>
      </c>
      <c r="T1765" t="s">
        <v>4752</v>
      </c>
      <c r="U1765">
        <v>262.77</v>
      </c>
      <c r="V1765" t="s">
        <v>5443</v>
      </c>
      <c r="W1765" t="s">
        <v>4958</v>
      </c>
      <c r="X1765" t="s">
        <v>5107</v>
      </c>
      <c r="Y1765" t="s">
        <v>4970</v>
      </c>
      <c r="Z1765" t="s">
        <v>5983</v>
      </c>
      <c r="AA1765" t="s">
        <v>4992</v>
      </c>
    </row>
    <row r="1766" spans="1:27" x14ac:dyDescent="0.25">
      <c r="A1766" t="s">
        <v>1531</v>
      </c>
      <c r="B1766" s="8">
        <v>45696</v>
      </c>
      <c r="C1766" t="s">
        <v>1532</v>
      </c>
      <c r="D1766" t="s">
        <v>170</v>
      </c>
      <c r="E1766" t="s">
        <v>243</v>
      </c>
      <c r="F1766" t="s">
        <v>222</v>
      </c>
      <c r="G1766">
        <v>3</v>
      </c>
      <c r="H1766">
        <v>227.44</v>
      </c>
      <c r="I1766">
        <v>0</v>
      </c>
      <c r="J1766">
        <v>0</v>
      </c>
      <c r="K1766">
        <v>784.67</v>
      </c>
      <c r="L1766">
        <v>572.70000000000005</v>
      </c>
      <c r="M1766">
        <v>211.97</v>
      </c>
      <c r="N1766" t="s">
        <v>47</v>
      </c>
      <c r="O1766" t="s">
        <v>24</v>
      </c>
      <c r="P1766" t="s">
        <v>25</v>
      </c>
      <c r="Q1766" s="9">
        <v>0.49027777777777776</v>
      </c>
      <c r="R1766" t="s">
        <v>27</v>
      </c>
      <c r="S1766" t="s">
        <v>4876</v>
      </c>
      <c r="T1766" t="s">
        <v>4864</v>
      </c>
      <c r="U1766">
        <v>225.45</v>
      </c>
      <c r="V1766" t="s">
        <v>5780</v>
      </c>
      <c r="W1766" t="s">
        <v>4958</v>
      </c>
      <c r="X1766" t="s">
        <v>5424</v>
      </c>
      <c r="Y1766" t="s">
        <v>4966</v>
      </c>
      <c r="Z1766" t="s">
        <v>5046</v>
      </c>
      <c r="AA1766" t="s">
        <v>4962</v>
      </c>
    </row>
    <row r="1767" spans="1:27" x14ac:dyDescent="0.25">
      <c r="A1767" t="s">
        <v>1626</v>
      </c>
      <c r="B1767" s="8">
        <v>45696</v>
      </c>
      <c r="C1767" t="s">
        <v>1627</v>
      </c>
      <c r="D1767" t="s">
        <v>302</v>
      </c>
      <c r="E1767" t="s">
        <v>1471</v>
      </c>
      <c r="F1767" t="s">
        <v>1628</v>
      </c>
      <c r="G1767">
        <v>1</v>
      </c>
      <c r="H1767">
        <v>343.56</v>
      </c>
      <c r="I1767">
        <v>15</v>
      </c>
      <c r="J1767">
        <v>51.53</v>
      </c>
      <c r="K1767">
        <v>335.83</v>
      </c>
      <c r="L1767">
        <v>216.32</v>
      </c>
      <c r="M1767">
        <v>119.51</v>
      </c>
      <c r="N1767" t="s">
        <v>4971</v>
      </c>
      <c r="O1767" t="s">
        <v>24</v>
      </c>
      <c r="P1767" t="s">
        <v>25</v>
      </c>
      <c r="Q1767" s="9">
        <v>0.45555555555555555</v>
      </c>
      <c r="R1767" t="s">
        <v>27</v>
      </c>
      <c r="S1767" t="s">
        <v>4655</v>
      </c>
      <c r="T1767" t="s">
        <v>4636</v>
      </c>
      <c r="U1767">
        <v>343.56</v>
      </c>
      <c r="V1767" t="s">
        <v>5774</v>
      </c>
      <c r="W1767" t="s">
        <v>4968</v>
      </c>
      <c r="X1767" t="s">
        <v>5918</v>
      </c>
      <c r="Y1767" t="s">
        <v>4966</v>
      </c>
      <c r="Z1767" t="s">
        <v>5295</v>
      </c>
      <c r="AA1767" t="s">
        <v>5060</v>
      </c>
    </row>
    <row r="1768" spans="1:27" x14ac:dyDescent="0.25">
      <c r="A1768" t="s">
        <v>1899</v>
      </c>
      <c r="B1768" s="8">
        <v>45696</v>
      </c>
      <c r="C1768" t="s">
        <v>469</v>
      </c>
      <c r="D1768" t="s">
        <v>1096</v>
      </c>
      <c r="E1768" t="s">
        <v>120</v>
      </c>
      <c r="F1768" t="s">
        <v>1365</v>
      </c>
      <c r="G1768">
        <v>5</v>
      </c>
      <c r="H1768">
        <v>420.08</v>
      </c>
      <c r="I1768">
        <v>10</v>
      </c>
      <c r="J1768">
        <v>210.04</v>
      </c>
      <c r="K1768">
        <v>2173.91</v>
      </c>
      <c r="L1768">
        <v>1742.05</v>
      </c>
      <c r="M1768">
        <v>431.86</v>
      </c>
      <c r="N1768" t="s">
        <v>4971</v>
      </c>
      <c r="O1768" t="s">
        <v>24</v>
      </c>
      <c r="P1768" t="s">
        <v>33</v>
      </c>
      <c r="Q1768" s="9">
        <v>0.83819444444444446</v>
      </c>
      <c r="R1768" t="s">
        <v>27</v>
      </c>
      <c r="S1768" t="s">
        <v>4869</v>
      </c>
      <c r="T1768" t="s">
        <v>4864</v>
      </c>
      <c r="U1768">
        <v>405.1</v>
      </c>
      <c r="V1768" t="s">
        <v>5409</v>
      </c>
      <c r="W1768" t="s">
        <v>4958</v>
      </c>
      <c r="X1768" t="s">
        <v>4985</v>
      </c>
      <c r="Y1768" t="s">
        <v>4970</v>
      </c>
      <c r="Z1768" t="s">
        <v>5207</v>
      </c>
      <c r="AA1768" t="s">
        <v>4962</v>
      </c>
    </row>
    <row r="1769" spans="1:27" x14ac:dyDescent="0.25">
      <c r="A1769" t="s">
        <v>2192</v>
      </c>
      <c r="B1769" s="8">
        <v>45696</v>
      </c>
      <c r="C1769" t="s">
        <v>977</v>
      </c>
      <c r="D1769" t="s">
        <v>812</v>
      </c>
      <c r="E1769" t="s">
        <v>400</v>
      </c>
      <c r="F1769" t="s">
        <v>401</v>
      </c>
      <c r="G1769">
        <v>5</v>
      </c>
      <c r="H1769">
        <v>537.21</v>
      </c>
      <c r="I1769">
        <v>0</v>
      </c>
      <c r="J1769">
        <v>0</v>
      </c>
      <c r="K1769">
        <v>3088.96</v>
      </c>
      <c r="L1769">
        <v>1895.95</v>
      </c>
      <c r="M1769">
        <v>1193.01</v>
      </c>
      <c r="N1769" t="s">
        <v>4971</v>
      </c>
      <c r="O1769" t="s">
        <v>24</v>
      </c>
      <c r="P1769" t="s">
        <v>25</v>
      </c>
      <c r="Q1769" s="9">
        <v>0.83888888888888891</v>
      </c>
      <c r="R1769" t="s">
        <v>27</v>
      </c>
      <c r="S1769" t="s">
        <v>4770</v>
      </c>
      <c r="T1769" t="s">
        <v>4752</v>
      </c>
      <c r="U1769">
        <v>530.16</v>
      </c>
      <c r="V1769" t="s">
        <v>5070</v>
      </c>
      <c r="W1769" t="s">
        <v>4958</v>
      </c>
      <c r="X1769" t="s">
        <v>5002</v>
      </c>
      <c r="Y1769" t="s">
        <v>4970</v>
      </c>
      <c r="Z1769" t="s">
        <v>5003</v>
      </c>
      <c r="AA1769" t="s">
        <v>4962</v>
      </c>
    </row>
    <row r="1770" spans="1:27" x14ac:dyDescent="0.25">
      <c r="A1770" t="s">
        <v>2287</v>
      </c>
      <c r="B1770" s="8">
        <v>45696</v>
      </c>
      <c r="C1770" t="s">
        <v>2288</v>
      </c>
      <c r="D1770" t="s">
        <v>141</v>
      </c>
      <c r="E1770" t="s">
        <v>1180</v>
      </c>
      <c r="F1770" t="s">
        <v>1716</v>
      </c>
      <c r="G1770">
        <v>2</v>
      </c>
      <c r="H1770">
        <v>437.49</v>
      </c>
      <c r="I1770">
        <v>0</v>
      </c>
      <c r="J1770">
        <v>0</v>
      </c>
      <c r="K1770">
        <v>1006.23</v>
      </c>
      <c r="L1770">
        <v>530.88</v>
      </c>
      <c r="M1770">
        <v>475.35</v>
      </c>
      <c r="N1770" t="s">
        <v>68</v>
      </c>
      <c r="O1770" t="s">
        <v>24</v>
      </c>
      <c r="P1770" t="s">
        <v>55</v>
      </c>
      <c r="Q1770" s="9">
        <v>0.89027777777777772</v>
      </c>
      <c r="R1770" t="s">
        <v>27</v>
      </c>
      <c r="S1770" t="s">
        <v>4658</v>
      </c>
      <c r="T1770" t="s">
        <v>4636</v>
      </c>
      <c r="U1770">
        <v>437.49</v>
      </c>
      <c r="V1770" t="s">
        <v>5772</v>
      </c>
      <c r="W1770" t="s">
        <v>4968</v>
      </c>
      <c r="X1770" t="s">
        <v>5476</v>
      </c>
      <c r="Y1770" t="s">
        <v>4966</v>
      </c>
      <c r="Z1770" t="s">
        <v>5087</v>
      </c>
      <c r="AA1770" t="s">
        <v>4962</v>
      </c>
    </row>
    <row r="1771" spans="1:27" x14ac:dyDescent="0.25">
      <c r="A1771" t="s">
        <v>2329</v>
      </c>
      <c r="B1771" s="8">
        <v>45696</v>
      </c>
      <c r="C1771" t="s">
        <v>283</v>
      </c>
      <c r="D1771" t="s">
        <v>84</v>
      </c>
      <c r="E1771" t="s">
        <v>248</v>
      </c>
      <c r="F1771" t="s">
        <v>249</v>
      </c>
      <c r="G1771">
        <v>5</v>
      </c>
      <c r="H1771">
        <v>269.06</v>
      </c>
      <c r="I1771">
        <v>0</v>
      </c>
      <c r="J1771">
        <v>0</v>
      </c>
      <c r="K1771">
        <v>1547.09</v>
      </c>
      <c r="L1771">
        <v>970.3</v>
      </c>
      <c r="M1771">
        <v>576.79</v>
      </c>
      <c r="N1771" t="s">
        <v>40</v>
      </c>
      <c r="O1771" t="s">
        <v>24</v>
      </c>
      <c r="P1771" t="s">
        <v>25</v>
      </c>
      <c r="Q1771" s="9">
        <v>0.91180555555555554</v>
      </c>
      <c r="R1771" t="s">
        <v>27</v>
      </c>
      <c r="S1771" t="s">
        <v>4823</v>
      </c>
      <c r="T1771" t="s">
        <v>4805</v>
      </c>
      <c r="U1771">
        <v>260.93</v>
      </c>
      <c r="V1771" t="s">
        <v>5891</v>
      </c>
      <c r="W1771" t="s">
        <v>4958</v>
      </c>
      <c r="X1771" t="s">
        <v>5316</v>
      </c>
      <c r="Y1771" t="s">
        <v>5011</v>
      </c>
      <c r="Z1771" t="s">
        <v>5317</v>
      </c>
      <c r="AA1771" t="s">
        <v>4962</v>
      </c>
    </row>
    <row r="1772" spans="1:27" x14ac:dyDescent="0.25">
      <c r="A1772" t="s">
        <v>2722</v>
      </c>
      <c r="B1772" s="8">
        <v>45696</v>
      </c>
      <c r="C1772" t="s">
        <v>1548</v>
      </c>
      <c r="D1772" t="s">
        <v>326</v>
      </c>
      <c r="E1772" t="s">
        <v>584</v>
      </c>
      <c r="F1772" t="s">
        <v>585</v>
      </c>
      <c r="G1772">
        <v>2</v>
      </c>
      <c r="H1772">
        <v>400.33</v>
      </c>
      <c r="I1772">
        <v>0</v>
      </c>
      <c r="J1772">
        <v>0</v>
      </c>
      <c r="K1772">
        <v>920.76</v>
      </c>
      <c r="L1772">
        <v>681.8</v>
      </c>
      <c r="M1772">
        <v>238.96</v>
      </c>
      <c r="N1772" t="s">
        <v>68</v>
      </c>
      <c r="O1772" t="s">
        <v>24</v>
      </c>
      <c r="P1772" t="s">
        <v>25</v>
      </c>
      <c r="Q1772" s="9">
        <v>0.88680555555555551</v>
      </c>
      <c r="R1772" t="s">
        <v>27</v>
      </c>
      <c r="S1772" t="s">
        <v>4859</v>
      </c>
      <c r="T1772" t="s">
        <v>4847</v>
      </c>
      <c r="U1772">
        <v>400.33</v>
      </c>
      <c r="V1772" t="s">
        <v>6002</v>
      </c>
      <c r="W1772" t="s">
        <v>4964</v>
      </c>
      <c r="X1772" t="s">
        <v>5752</v>
      </c>
      <c r="Y1772" t="s">
        <v>5007</v>
      </c>
      <c r="Z1772" t="s">
        <v>5226</v>
      </c>
      <c r="AA1772" t="s">
        <v>5060</v>
      </c>
    </row>
    <row r="1773" spans="1:27" x14ac:dyDescent="0.25">
      <c r="A1773" t="s">
        <v>3120</v>
      </c>
      <c r="B1773" s="8">
        <v>45696</v>
      </c>
      <c r="C1773" t="s">
        <v>3121</v>
      </c>
      <c r="D1773" t="s">
        <v>113</v>
      </c>
      <c r="E1773" t="s">
        <v>709</v>
      </c>
      <c r="F1773" t="s">
        <v>710</v>
      </c>
      <c r="G1773">
        <v>3</v>
      </c>
      <c r="H1773">
        <v>253.11</v>
      </c>
      <c r="I1773">
        <v>20</v>
      </c>
      <c r="J1773">
        <v>151.87</v>
      </c>
      <c r="K1773">
        <v>698.58</v>
      </c>
      <c r="L1773">
        <v>572.22</v>
      </c>
      <c r="M1773">
        <v>126.36</v>
      </c>
      <c r="N1773" t="s">
        <v>40</v>
      </c>
      <c r="O1773" t="s">
        <v>24</v>
      </c>
      <c r="P1773" t="s">
        <v>33</v>
      </c>
      <c r="Q1773" s="9">
        <v>0.51597222222222228</v>
      </c>
      <c r="R1773" t="s">
        <v>27</v>
      </c>
      <c r="S1773" t="s">
        <v>4907</v>
      </c>
      <c r="T1773" t="s">
        <v>4908</v>
      </c>
      <c r="U1773">
        <v>253.11</v>
      </c>
      <c r="V1773" t="s">
        <v>6003</v>
      </c>
      <c r="W1773" t="s">
        <v>4968</v>
      </c>
      <c r="X1773" t="s">
        <v>5313</v>
      </c>
      <c r="Y1773" t="s">
        <v>4960</v>
      </c>
      <c r="Z1773" t="s">
        <v>5314</v>
      </c>
      <c r="AA1773" t="s">
        <v>5060</v>
      </c>
    </row>
    <row r="1774" spans="1:27" x14ac:dyDescent="0.25">
      <c r="A1774" t="s">
        <v>3276</v>
      </c>
      <c r="B1774" s="8">
        <v>45696</v>
      </c>
      <c r="C1774" t="s">
        <v>3277</v>
      </c>
      <c r="D1774" t="s">
        <v>1658</v>
      </c>
      <c r="E1774" t="s">
        <v>1180</v>
      </c>
      <c r="F1774" t="s">
        <v>929</v>
      </c>
      <c r="G1774">
        <v>2</v>
      </c>
      <c r="H1774">
        <v>233.47</v>
      </c>
      <c r="I1774">
        <v>0</v>
      </c>
      <c r="J1774">
        <v>0</v>
      </c>
      <c r="K1774">
        <v>536.98</v>
      </c>
      <c r="L1774">
        <v>377.96</v>
      </c>
      <c r="M1774">
        <v>159.02000000000001</v>
      </c>
      <c r="N1774" t="s">
        <v>4971</v>
      </c>
      <c r="O1774" t="s">
        <v>24</v>
      </c>
      <c r="P1774" t="s">
        <v>25</v>
      </c>
      <c r="Q1774" s="9">
        <v>0.77916666666666667</v>
      </c>
      <c r="R1774" t="s">
        <v>27</v>
      </c>
      <c r="S1774" t="s">
        <v>4804</v>
      </c>
      <c r="T1774" t="s">
        <v>4805</v>
      </c>
      <c r="U1774">
        <v>233.47</v>
      </c>
      <c r="V1774" t="s">
        <v>6004</v>
      </c>
      <c r="W1774" t="s">
        <v>4968</v>
      </c>
      <c r="X1774" t="s">
        <v>5289</v>
      </c>
      <c r="Y1774" t="s">
        <v>4970</v>
      </c>
      <c r="Z1774" t="s">
        <v>5087</v>
      </c>
      <c r="AA1774" t="s">
        <v>4962</v>
      </c>
    </row>
    <row r="1775" spans="1:27" x14ac:dyDescent="0.25">
      <c r="A1775" t="s">
        <v>3897</v>
      </c>
      <c r="B1775" s="8">
        <v>45696</v>
      </c>
      <c r="C1775" t="s">
        <v>3898</v>
      </c>
      <c r="D1775" t="s">
        <v>882</v>
      </c>
      <c r="E1775" t="s">
        <v>445</v>
      </c>
      <c r="F1775" t="s">
        <v>2276</v>
      </c>
      <c r="G1775">
        <v>2</v>
      </c>
      <c r="H1775">
        <v>262.77</v>
      </c>
      <c r="I1775">
        <v>0</v>
      </c>
      <c r="J1775">
        <v>0</v>
      </c>
      <c r="K1775">
        <v>604.37</v>
      </c>
      <c r="L1775">
        <v>389.28</v>
      </c>
      <c r="M1775">
        <v>215.09</v>
      </c>
      <c r="N1775" t="s">
        <v>133</v>
      </c>
      <c r="O1775" t="s">
        <v>24</v>
      </c>
      <c r="P1775" t="s">
        <v>25</v>
      </c>
      <c r="Q1775" s="9">
        <v>0.71597222222222223</v>
      </c>
      <c r="R1775" t="s">
        <v>27</v>
      </c>
      <c r="S1775" t="s">
        <v>4768</v>
      </c>
      <c r="T1775" t="s">
        <v>4752</v>
      </c>
      <c r="U1775">
        <v>262.77</v>
      </c>
      <c r="V1775" t="s">
        <v>5584</v>
      </c>
      <c r="W1775" t="s">
        <v>4968</v>
      </c>
      <c r="X1775" t="s">
        <v>5065</v>
      </c>
      <c r="Y1775" t="s">
        <v>5018</v>
      </c>
      <c r="Z1775" t="s">
        <v>5925</v>
      </c>
      <c r="AA1775" t="s">
        <v>5060</v>
      </c>
    </row>
    <row r="1776" spans="1:27" x14ac:dyDescent="0.25">
      <c r="A1776" t="s">
        <v>3996</v>
      </c>
      <c r="B1776" s="8">
        <v>45696</v>
      </c>
      <c r="C1776" t="s">
        <v>876</v>
      </c>
      <c r="D1776" t="s">
        <v>1991</v>
      </c>
      <c r="E1776" t="s">
        <v>950</v>
      </c>
      <c r="F1776" t="s">
        <v>356</v>
      </c>
      <c r="G1776">
        <v>7</v>
      </c>
      <c r="H1776">
        <v>389.96</v>
      </c>
      <c r="I1776">
        <v>15</v>
      </c>
      <c r="J1776">
        <v>409.46</v>
      </c>
      <c r="K1776">
        <v>2668.3</v>
      </c>
      <c r="L1776">
        <v>1820.42</v>
      </c>
      <c r="M1776">
        <v>847.88</v>
      </c>
      <c r="N1776" t="s">
        <v>23</v>
      </c>
      <c r="O1776" t="s">
        <v>24</v>
      </c>
      <c r="P1776" t="s">
        <v>55</v>
      </c>
      <c r="Q1776" s="9">
        <v>0.76875000000000004</v>
      </c>
      <c r="R1776" t="s">
        <v>27</v>
      </c>
      <c r="S1776" t="s">
        <v>4933</v>
      </c>
      <c r="T1776" t="s">
        <v>4930</v>
      </c>
      <c r="U1776">
        <v>352.51</v>
      </c>
      <c r="V1776" t="s">
        <v>5745</v>
      </c>
      <c r="W1776" t="s">
        <v>4958</v>
      </c>
      <c r="X1776" t="s">
        <v>5205</v>
      </c>
      <c r="Y1776" t="s">
        <v>4960</v>
      </c>
      <c r="Z1776" t="s">
        <v>5049</v>
      </c>
      <c r="AA1776" t="s">
        <v>4962</v>
      </c>
    </row>
    <row r="1777" spans="1:27" x14ac:dyDescent="0.25">
      <c r="A1777" t="s">
        <v>4164</v>
      </c>
      <c r="B1777" s="8">
        <v>45696</v>
      </c>
      <c r="C1777" t="s">
        <v>1128</v>
      </c>
      <c r="D1777" t="s">
        <v>454</v>
      </c>
      <c r="E1777" t="s">
        <v>400</v>
      </c>
      <c r="F1777" t="s">
        <v>401</v>
      </c>
      <c r="G1777">
        <v>6</v>
      </c>
      <c r="H1777">
        <v>408.46</v>
      </c>
      <c r="I1777">
        <v>0</v>
      </c>
      <c r="J1777">
        <v>0</v>
      </c>
      <c r="K1777">
        <v>2818.37</v>
      </c>
      <c r="L1777">
        <v>1862.28</v>
      </c>
      <c r="M1777">
        <v>956.09</v>
      </c>
      <c r="N1777" t="s">
        <v>23</v>
      </c>
      <c r="O1777" t="s">
        <v>24</v>
      </c>
      <c r="P1777" t="s">
        <v>25</v>
      </c>
      <c r="Q1777" s="9">
        <v>0.49305555555555558</v>
      </c>
      <c r="R1777" t="s">
        <v>27</v>
      </c>
      <c r="S1777" t="s">
        <v>4853</v>
      </c>
      <c r="T1777" t="s">
        <v>4847</v>
      </c>
      <c r="U1777">
        <v>365.92</v>
      </c>
      <c r="V1777" t="s">
        <v>5128</v>
      </c>
      <c r="W1777" t="s">
        <v>4958</v>
      </c>
      <c r="X1777" t="s">
        <v>5002</v>
      </c>
      <c r="Y1777" t="s">
        <v>4970</v>
      </c>
      <c r="Z1777" t="s">
        <v>5003</v>
      </c>
      <c r="AA1777" t="s">
        <v>4962</v>
      </c>
    </row>
    <row r="1778" spans="1:27" x14ac:dyDescent="0.25">
      <c r="A1778" t="s">
        <v>4313</v>
      </c>
      <c r="B1778" s="8">
        <v>45696</v>
      </c>
      <c r="C1778" t="s">
        <v>3202</v>
      </c>
      <c r="D1778" t="s">
        <v>652</v>
      </c>
      <c r="E1778" t="s">
        <v>120</v>
      </c>
      <c r="F1778" t="s">
        <v>1968</v>
      </c>
      <c r="G1778">
        <v>7</v>
      </c>
      <c r="H1778">
        <v>350.79</v>
      </c>
      <c r="I1778">
        <v>0</v>
      </c>
      <c r="J1778">
        <v>0</v>
      </c>
      <c r="K1778">
        <v>2823.86</v>
      </c>
      <c r="L1778">
        <v>2032.31</v>
      </c>
      <c r="M1778">
        <v>791.55</v>
      </c>
      <c r="N1778" t="s">
        <v>133</v>
      </c>
      <c r="O1778" t="s">
        <v>24</v>
      </c>
      <c r="P1778" t="s">
        <v>25</v>
      </c>
      <c r="Q1778" s="9">
        <v>0.54791666666666672</v>
      </c>
      <c r="R1778" t="s">
        <v>27</v>
      </c>
      <c r="S1778" t="s">
        <v>4906</v>
      </c>
      <c r="T1778" t="s">
        <v>4887</v>
      </c>
      <c r="U1778">
        <v>331.35</v>
      </c>
      <c r="V1778" t="s">
        <v>5528</v>
      </c>
      <c r="W1778" t="s">
        <v>4958</v>
      </c>
      <c r="X1778" t="s">
        <v>5647</v>
      </c>
      <c r="Y1778" t="s">
        <v>4966</v>
      </c>
      <c r="Z1778" t="s">
        <v>5207</v>
      </c>
      <c r="AA1778" t="s">
        <v>4962</v>
      </c>
    </row>
    <row r="1779" spans="1:27" x14ac:dyDescent="0.25">
      <c r="A1779" t="s">
        <v>4448</v>
      </c>
      <c r="B1779" s="8">
        <v>45696</v>
      </c>
      <c r="C1779" t="s">
        <v>3023</v>
      </c>
      <c r="D1779" t="s">
        <v>124</v>
      </c>
      <c r="E1779" t="s">
        <v>704</v>
      </c>
      <c r="F1779" t="s">
        <v>182</v>
      </c>
      <c r="G1779">
        <v>3</v>
      </c>
      <c r="H1779">
        <v>397.22</v>
      </c>
      <c r="I1779">
        <v>0</v>
      </c>
      <c r="J1779">
        <v>0</v>
      </c>
      <c r="K1779">
        <v>1370.41</v>
      </c>
      <c r="L1779">
        <v>958.11</v>
      </c>
      <c r="M1779">
        <v>412.3</v>
      </c>
      <c r="N1779" t="s">
        <v>40</v>
      </c>
      <c r="O1779" t="s">
        <v>24</v>
      </c>
      <c r="P1779" t="s">
        <v>55</v>
      </c>
      <c r="Q1779" s="9">
        <v>0.70833333333333337</v>
      </c>
      <c r="R1779" t="s">
        <v>27</v>
      </c>
      <c r="S1779" t="s">
        <v>4697</v>
      </c>
      <c r="T1779" t="s">
        <v>4672</v>
      </c>
      <c r="U1779">
        <v>397.22</v>
      </c>
      <c r="V1779" t="s">
        <v>5849</v>
      </c>
      <c r="W1779" t="s">
        <v>4964</v>
      </c>
      <c r="X1779" t="s">
        <v>5615</v>
      </c>
      <c r="Y1779" t="s">
        <v>4960</v>
      </c>
      <c r="Z1779" t="s">
        <v>4997</v>
      </c>
      <c r="AA1779" t="s">
        <v>4962</v>
      </c>
    </row>
    <row r="1780" spans="1:27" x14ac:dyDescent="0.25">
      <c r="A1780" t="s">
        <v>4515</v>
      </c>
      <c r="B1780" s="8">
        <v>45696</v>
      </c>
      <c r="C1780" t="s">
        <v>1062</v>
      </c>
      <c r="D1780" t="s">
        <v>377</v>
      </c>
      <c r="E1780" t="s">
        <v>285</v>
      </c>
      <c r="F1780" t="s">
        <v>2070</v>
      </c>
      <c r="G1780">
        <v>6</v>
      </c>
      <c r="H1780">
        <v>59.94</v>
      </c>
      <c r="I1780">
        <v>0</v>
      </c>
      <c r="J1780">
        <v>0</v>
      </c>
      <c r="K1780">
        <v>413.59</v>
      </c>
      <c r="L1780">
        <v>258.06</v>
      </c>
      <c r="M1780">
        <v>155.53</v>
      </c>
      <c r="N1780" t="s">
        <v>68</v>
      </c>
      <c r="O1780" t="s">
        <v>24</v>
      </c>
      <c r="P1780" t="s">
        <v>25</v>
      </c>
      <c r="Q1780" s="9">
        <v>0.56736111111111109</v>
      </c>
      <c r="R1780" t="s">
        <v>27</v>
      </c>
      <c r="S1780" t="s">
        <v>4808</v>
      </c>
      <c r="T1780" t="s">
        <v>4805</v>
      </c>
      <c r="U1780">
        <v>53.39</v>
      </c>
      <c r="V1780" t="s">
        <v>5093</v>
      </c>
      <c r="W1780" t="s">
        <v>4958</v>
      </c>
      <c r="X1780" t="s">
        <v>5114</v>
      </c>
      <c r="Y1780" t="s">
        <v>5011</v>
      </c>
      <c r="Z1780" t="s">
        <v>5112</v>
      </c>
      <c r="AA1780" t="s">
        <v>4962</v>
      </c>
    </row>
    <row r="1781" spans="1:27" x14ac:dyDescent="0.25">
      <c r="A1781" t="s">
        <v>1542</v>
      </c>
      <c r="B1781" s="8">
        <v>45665</v>
      </c>
      <c r="C1781" t="s">
        <v>739</v>
      </c>
      <c r="D1781" t="s">
        <v>365</v>
      </c>
      <c r="E1781" t="s">
        <v>1471</v>
      </c>
      <c r="F1781" t="s">
        <v>1472</v>
      </c>
      <c r="G1781">
        <v>2</v>
      </c>
      <c r="H1781">
        <v>459.58</v>
      </c>
      <c r="I1781">
        <v>0</v>
      </c>
      <c r="J1781">
        <v>0</v>
      </c>
      <c r="K1781">
        <v>919.16</v>
      </c>
      <c r="L1781">
        <v>773.78</v>
      </c>
      <c r="M1781">
        <v>145.38</v>
      </c>
      <c r="N1781" t="s">
        <v>4971</v>
      </c>
      <c r="O1781" t="s">
        <v>24</v>
      </c>
      <c r="P1781" t="s">
        <v>55</v>
      </c>
      <c r="Q1781" s="9">
        <v>0.58958333333333335</v>
      </c>
      <c r="R1781" t="s">
        <v>49</v>
      </c>
      <c r="S1781" t="s">
        <v>4680</v>
      </c>
      <c r="T1781" t="s">
        <v>4672</v>
      </c>
      <c r="U1781">
        <v>459.58</v>
      </c>
      <c r="V1781" t="s">
        <v>5637</v>
      </c>
      <c r="W1781" t="s">
        <v>4968</v>
      </c>
      <c r="X1781" t="s">
        <v>5294</v>
      </c>
      <c r="Y1781" t="s">
        <v>4966</v>
      </c>
      <c r="Z1781" t="s">
        <v>5295</v>
      </c>
      <c r="AA1781" t="s">
        <v>5060</v>
      </c>
    </row>
    <row r="1782" spans="1:27" x14ac:dyDescent="0.25">
      <c r="A1782" t="s">
        <v>3491</v>
      </c>
      <c r="B1782" s="8">
        <v>45665</v>
      </c>
      <c r="C1782" t="s">
        <v>2069</v>
      </c>
      <c r="D1782" t="s">
        <v>895</v>
      </c>
      <c r="E1782" t="s">
        <v>544</v>
      </c>
      <c r="F1782" t="s">
        <v>545</v>
      </c>
      <c r="G1782">
        <v>4</v>
      </c>
      <c r="H1782">
        <v>438.7</v>
      </c>
      <c r="I1782">
        <v>0</v>
      </c>
      <c r="J1782">
        <v>0</v>
      </c>
      <c r="K1782">
        <v>1754.8</v>
      </c>
      <c r="L1782">
        <v>1480.72</v>
      </c>
      <c r="M1782">
        <v>274.08</v>
      </c>
      <c r="N1782" t="s">
        <v>4971</v>
      </c>
      <c r="O1782" t="s">
        <v>24</v>
      </c>
      <c r="P1782" t="s">
        <v>55</v>
      </c>
      <c r="Q1782" s="9">
        <v>0.8881944444444444</v>
      </c>
      <c r="R1782" t="s">
        <v>49</v>
      </c>
      <c r="S1782" t="s">
        <v>4843</v>
      </c>
      <c r="T1782" t="s">
        <v>4828</v>
      </c>
      <c r="U1782">
        <v>438.7</v>
      </c>
      <c r="V1782" t="s">
        <v>5711</v>
      </c>
      <c r="W1782" t="s">
        <v>4968</v>
      </c>
      <c r="X1782" t="s">
        <v>5406</v>
      </c>
      <c r="Y1782" t="s">
        <v>4960</v>
      </c>
      <c r="Z1782" t="s">
        <v>5407</v>
      </c>
      <c r="AA1782" t="s">
        <v>4962</v>
      </c>
    </row>
    <row r="1783" spans="1:27" x14ac:dyDescent="0.25">
      <c r="A1783" t="s">
        <v>1614</v>
      </c>
      <c r="B1783" s="8">
        <v>45869</v>
      </c>
      <c r="C1783" t="s">
        <v>1615</v>
      </c>
      <c r="D1783" t="s">
        <v>158</v>
      </c>
      <c r="E1783" t="s">
        <v>567</v>
      </c>
      <c r="F1783" t="s">
        <v>929</v>
      </c>
      <c r="G1783">
        <v>2</v>
      </c>
      <c r="H1783">
        <v>306.62</v>
      </c>
      <c r="I1783">
        <v>15</v>
      </c>
      <c r="J1783">
        <v>91.99</v>
      </c>
      <c r="K1783">
        <v>521.25</v>
      </c>
      <c r="L1783">
        <v>519.86</v>
      </c>
      <c r="M1783">
        <v>1.39</v>
      </c>
      <c r="N1783" t="s">
        <v>40</v>
      </c>
      <c r="O1783" t="s">
        <v>24</v>
      </c>
      <c r="P1783" t="s">
        <v>25</v>
      </c>
      <c r="Q1783" s="9">
        <v>0.40694444444444444</v>
      </c>
      <c r="R1783" t="s">
        <v>49</v>
      </c>
      <c r="S1783" t="s">
        <v>4871</v>
      </c>
      <c r="T1783" t="s">
        <v>4864</v>
      </c>
      <c r="U1783">
        <v>306.62</v>
      </c>
      <c r="V1783" t="s">
        <v>5016</v>
      </c>
      <c r="W1783" t="s">
        <v>4968</v>
      </c>
      <c r="X1783" t="s">
        <v>5289</v>
      </c>
      <c r="Y1783" t="s">
        <v>4970</v>
      </c>
      <c r="Z1783" t="s">
        <v>5353</v>
      </c>
      <c r="AA1783" t="s">
        <v>4962</v>
      </c>
    </row>
    <row r="1784" spans="1:27" x14ac:dyDescent="0.25">
      <c r="A1784" t="s">
        <v>3562</v>
      </c>
      <c r="B1784" s="8">
        <v>45869</v>
      </c>
      <c r="C1784" t="s">
        <v>1724</v>
      </c>
      <c r="D1784" t="s">
        <v>686</v>
      </c>
      <c r="E1784" t="s">
        <v>165</v>
      </c>
      <c r="F1784" t="s">
        <v>166</v>
      </c>
      <c r="G1784">
        <v>4</v>
      </c>
      <c r="H1784">
        <v>451.89</v>
      </c>
      <c r="I1784">
        <v>0</v>
      </c>
      <c r="J1784">
        <v>0</v>
      </c>
      <c r="K1784">
        <v>1807.56</v>
      </c>
      <c r="L1784">
        <v>1548.64</v>
      </c>
      <c r="M1784">
        <v>258.92</v>
      </c>
      <c r="N1784" t="s">
        <v>23</v>
      </c>
      <c r="O1784" t="s">
        <v>24</v>
      </c>
      <c r="P1784" t="s">
        <v>25</v>
      </c>
      <c r="Q1784" s="9">
        <v>0.87708333333333333</v>
      </c>
      <c r="R1784" t="s">
        <v>49</v>
      </c>
      <c r="S1784" t="s">
        <v>4857</v>
      </c>
      <c r="T1784" t="s">
        <v>4847</v>
      </c>
      <c r="U1784">
        <v>451.89</v>
      </c>
      <c r="V1784" t="s">
        <v>5848</v>
      </c>
      <c r="W1784" t="s">
        <v>4968</v>
      </c>
      <c r="Y1784" t="s">
        <v>4966</v>
      </c>
      <c r="Z1784" t="s">
        <v>5162</v>
      </c>
      <c r="AA1784" t="s">
        <v>5163</v>
      </c>
    </row>
    <row r="1785" spans="1:27" x14ac:dyDescent="0.25">
      <c r="A1785" t="s">
        <v>4118</v>
      </c>
      <c r="B1785" s="8">
        <v>45869</v>
      </c>
      <c r="C1785" t="s">
        <v>851</v>
      </c>
      <c r="D1785" t="s">
        <v>231</v>
      </c>
      <c r="E1785" t="s">
        <v>321</v>
      </c>
      <c r="F1785" t="s">
        <v>322</v>
      </c>
      <c r="G1785">
        <v>3</v>
      </c>
      <c r="H1785">
        <v>418.79</v>
      </c>
      <c r="I1785">
        <v>0</v>
      </c>
      <c r="J1785">
        <v>0</v>
      </c>
      <c r="K1785">
        <v>1256.3699999999999</v>
      </c>
      <c r="L1785">
        <v>926.82</v>
      </c>
      <c r="M1785">
        <v>329.55</v>
      </c>
      <c r="N1785" t="s">
        <v>23</v>
      </c>
      <c r="O1785" t="s">
        <v>24</v>
      </c>
      <c r="P1785" t="s">
        <v>25</v>
      </c>
      <c r="Q1785" s="9">
        <v>0.41805555555555557</v>
      </c>
      <c r="R1785" t="s">
        <v>49</v>
      </c>
      <c r="S1785" t="s">
        <v>4756</v>
      </c>
      <c r="T1785" t="s">
        <v>4752</v>
      </c>
      <c r="U1785">
        <v>418.79</v>
      </c>
      <c r="V1785" t="s">
        <v>5722</v>
      </c>
      <c r="W1785" t="s">
        <v>4968</v>
      </c>
      <c r="X1785" t="s">
        <v>5910</v>
      </c>
      <c r="Y1785" t="s">
        <v>4966</v>
      </c>
      <c r="Z1785" t="s">
        <v>5507</v>
      </c>
      <c r="AA1785" t="s">
        <v>4962</v>
      </c>
    </row>
    <row r="1786" spans="1:27" x14ac:dyDescent="0.25">
      <c r="A1786" t="s">
        <v>267</v>
      </c>
      <c r="B1786" s="8">
        <v>45868</v>
      </c>
      <c r="C1786" t="s">
        <v>268</v>
      </c>
      <c r="D1786" t="s">
        <v>269</v>
      </c>
      <c r="E1786" t="s">
        <v>270</v>
      </c>
      <c r="F1786" t="s">
        <v>271</v>
      </c>
      <c r="G1786">
        <v>1</v>
      </c>
      <c r="H1786">
        <v>155.55000000000001</v>
      </c>
      <c r="I1786">
        <v>10</v>
      </c>
      <c r="J1786">
        <v>15.55</v>
      </c>
      <c r="K1786">
        <v>140</v>
      </c>
      <c r="L1786">
        <v>137.63999999999999</v>
      </c>
      <c r="M1786">
        <v>2.36</v>
      </c>
      <c r="N1786" t="s">
        <v>47</v>
      </c>
      <c r="O1786" t="s">
        <v>24</v>
      </c>
      <c r="P1786" t="s">
        <v>25</v>
      </c>
      <c r="Q1786" s="9">
        <v>0.90763888888888888</v>
      </c>
      <c r="R1786" t="s">
        <v>49</v>
      </c>
      <c r="S1786" t="s">
        <v>4835</v>
      </c>
      <c r="T1786" t="s">
        <v>4887</v>
      </c>
      <c r="U1786">
        <v>155.55000000000001</v>
      </c>
      <c r="V1786" t="s">
        <v>5984</v>
      </c>
      <c r="W1786" t="s">
        <v>4968</v>
      </c>
      <c r="X1786" t="s">
        <v>5600</v>
      </c>
      <c r="Y1786" t="s">
        <v>4970</v>
      </c>
      <c r="Z1786" t="s">
        <v>5280</v>
      </c>
      <c r="AA1786" t="s">
        <v>5060</v>
      </c>
    </row>
    <row r="1787" spans="1:27" x14ac:dyDescent="0.25">
      <c r="A1787" t="s">
        <v>1568</v>
      </c>
      <c r="B1787" s="8">
        <v>45868</v>
      </c>
      <c r="C1787" t="s">
        <v>542</v>
      </c>
      <c r="D1787" t="s">
        <v>1382</v>
      </c>
      <c r="E1787" t="s">
        <v>285</v>
      </c>
      <c r="F1787" t="s">
        <v>286</v>
      </c>
      <c r="G1787">
        <v>5</v>
      </c>
      <c r="H1787">
        <v>326.05</v>
      </c>
      <c r="I1787">
        <v>0</v>
      </c>
      <c r="J1787">
        <v>0</v>
      </c>
      <c r="K1787">
        <v>1630.25</v>
      </c>
      <c r="L1787">
        <v>1175.25</v>
      </c>
      <c r="M1787">
        <v>455</v>
      </c>
      <c r="N1787" t="s">
        <v>23</v>
      </c>
      <c r="O1787" t="s">
        <v>24</v>
      </c>
      <c r="P1787" t="s">
        <v>25</v>
      </c>
      <c r="Q1787" s="9">
        <v>0.63402777777777775</v>
      </c>
      <c r="R1787" t="s">
        <v>49</v>
      </c>
      <c r="S1787" t="s">
        <v>4774</v>
      </c>
      <c r="T1787" t="s">
        <v>4752</v>
      </c>
      <c r="U1787">
        <v>317.99</v>
      </c>
      <c r="V1787" t="s">
        <v>5723</v>
      </c>
      <c r="W1787" t="s">
        <v>4958</v>
      </c>
      <c r="X1787" t="s">
        <v>5732</v>
      </c>
      <c r="Y1787" t="s">
        <v>5011</v>
      </c>
      <c r="Z1787" t="s">
        <v>5112</v>
      </c>
      <c r="AA1787" t="s">
        <v>4962</v>
      </c>
    </row>
    <row r="1788" spans="1:27" x14ac:dyDescent="0.25">
      <c r="A1788" t="s">
        <v>3189</v>
      </c>
      <c r="B1788" s="8">
        <v>45868</v>
      </c>
      <c r="C1788" t="s">
        <v>1945</v>
      </c>
      <c r="D1788" t="s">
        <v>2768</v>
      </c>
      <c r="E1788" t="s">
        <v>171</v>
      </c>
      <c r="F1788" t="s">
        <v>2950</v>
      </c>
      <c r="G1788">
        <v>5</v>
      </c>
      <c r="H1788">
        <v>409.77</v>
      </c>
      <c r="I1788">
        <v>15</v>
      </c>
      <c r="J1788">
        <v>307.33</v>
      </c>
      <c r="K1788">
        <v>1741.52</v>
      </c>
      <c r="L1788">
        <v>1414.95</v>
      </c>
      <c r="M1788">
        <v>326.57</v>
      </c>
      <c r="N1788" t="s">
        <v>23</v>
      </c>
      <c r="O1788" t="s">
        <v>24</v>
      </c>
      <c r="P1788" t="s">
        <v>55</v>
      </c>
      <c r="Q1788" s="9">
        <v>0.89652777777777781</v>
      </c>
      <c r="R1788" t="s">
        <v>49</v>
      </c>
      <c r="S1788" t="s">
        <v>4942</v>
      </c>
      <c r="T1788" t="s">
        <v>4930</v>
      </c>
      <c r="U1788">
        <v>367.25</v>
      </c>
      <c r="V1788" t="s">
        <v>5734</v>
      </c>
      <c r="W1788" t="s">
        <v>4958</v>
      </c>
      <c r="X1788" t="s">
        <v>5264</v>
      </c>
      <c r="Y1788" t="s">
        <v>4970</v>
      </c>
      <c r="Z1788" t="s">
        <v>4974</v>
      </c>
      <c r="AA1788" t="s">
        <v>4962</v>
      </c>
    </row>
    <row r="1789" spans="1:27" x14ac:dyDescent="0.25">
      <c r="A1789" t="s">
        <v>3200</v>
      </c>
      <c r="B1789" s="8">
        <v>45868</v>
      </c>
      <c r="C1789" t="s">
        <v>1816</v>
      </c>
      <c r="D1789" t="s">
        <v>326</v>
      </c>
      <c r="E1789" t="s">
        <v>1323</v>
      </c>
      <c r="F1789" t="s">
        <v>1586</v>
      </c>
      <c r="G1789">
        <v>4</v>
      </c>
      <c r="H1789">
        <v>400.33</v>
      </c>
      <c r="I1789">
        <v>5</v>
      </c>
      <c r="J1789">
        <v>80.069999999999993</v>
      </c>
      <c r="K1789">
        <v>1521.25</v>
      </c>
      <c r="L1789">
        <v>1363.6</v>
      </c>
      <c r="M1789">
        <v>157.65</v>
      </c>
      <c r="N1789" t="s">
        <v>47</v>
      </c>
      <c r="O1789" t="s">
        <v>24</v>
      </c>
      <c r="P1789" t="s">
        <v>25</v>
      </c>
      <c r="Q1789" s="9">
        <v>0.49166666666666664</v>
      </c>
      <c r="R1789" t="s">
        <v>49</v>
      </c>
      <c r="S1789" t="s">
        <v>4859</v>
      </c>
      <c r="T1789" t="s">
        <v>4847</v>
      </c>
      <c r="U1789">
        <v>400.33</v>
      </c>
      <c r="V1789" t="s">
        <v>5756</v>
      </c>
      <c r="W1789" t="s">
        <v>4958</v>
      </c>
      <c r="X1789" t="s">
        <v>5148</v>
      </c>
      <c r="Y1789" t="s">
        <v>4966</v>
      </c>
      <c r="Z1789" t="s">
        <v>5147</v>
      </c>
      <c r="AA1789" t="s">
        <v>4962</v>
      </c>
    </row>
    <row r="1790" spans="1:27" x14ac:dyDescent="0.25">
      <c r="A1790" t="s">
        <v>1480</v>
      </c>
      <c r="B1790" s="8">
        <v>45867</v>
      </c>
      <c r="C1790" t="s">
        <v>1058</v>
      </c>
      <c r="D1790" t="s">
        <v>802</v>
      </c>
      <c r="E1790" t="s">
        <v>700</v>
      </c>
      <c r="F1790" t="s">
        <v>1481</v>
      </c>
      <c r="G1790">
        <v>1</v>
      </c>
      <c r="H1790">
        <v>298.68</v>
      </c>
      <c r="I1790">
        <v>0</v>
      </c>
      <c r="J1790">
        <v>0</v>
      </c>
      <c r="K1790">
        <v>298.68</v>
      </c>
      <c r="L1790">
        <v>250.69</v>
      </c>
      <c r="M1790">
        <v>47.99</v>
      </c>
      <c r="N1790" t="s">
        <v>133</v>
      </c>
      <c r="O1790" t="s">
        <v>24</v>
      </c>
      <c r="P1790" t="s">
        <v>25</v>
      </c>
      <c r="Q1790" s="9">
        <v>0.66388888888888886</v>
      </c>
      <c r="R1790" t="s">
        <v>49</v>
      </c>
      <c r="S1790" t="s">
        <v>4850</v>
      </c>
      <c r="T1790" t="s">
        <v>4847</v>
      </c>
      <c r="U1790">
        <v>298.68</v>
      </c>
      <c r="V1790" t="s">
        <v>5102</v>
      </c>
      <c r="W1790" t="s">
        <v>4968</v>
      </c>
      <c r="X1790" t="s">
        <v>5230</v>
      </c>
      <c r="Y1790" t="s">
        <v>4960</v>
      </c>
      <c r="Z1790" t="s">
        <v>5231</v>
      </c>
      <c r="AA1790" t="s">
        <v>5060</v>
      </c>
    </row>
    <row r="1791" spans="1:27" x14ac:dyDescent="0.25">
      <c r="A1791" t="s">
        <v>1672</v>
      </c>
      <c r="B1791" s="8">
        <v>45867</v>
      </c>
      <c r="C1791" t="s">
        <v>1673</v>
      </c>
      <c r="D1791" t="s">
        <v>377</v>
      </c>
      <c r="E1791" t="s">
        <v>309</v>
      </c>
      <c r="F1791" t="s">
        <v>450</v>
      </c>
      <c r="G1791">
        <v>3</v>
      </c>
      <c r="H1791">
        <v>57.88</v>
      </c>
      <c r="I1791">
        <v>5</v>
      </c>
      <c r="J1791">
        <v>8.68</v>
      </c>
      <c r="K1791">
        <v>164.96</v>
      </c>
      <c r="L1791">
        <v>129.03</v>
      </c>
      <c r="M1791">
        <v>35.93</v>
      </c>
      <c r="N1791" t="s">
        <v>23</v>
      </c>
      <c r="O1791" t="s">
        <v>24</v>
      </c>
      <c r="P1791" t="s">
        <v>55</v>
      </c>
      <c r="Q1791" s="9">
        <v>0.46041666666666664</v>
      </c>
      <c r="R1791" t="s">
        <v>49</v>
      </c>
      <c r="S1791" t="s">
        <v>4808</v>
      </c>
      <c r="T1791" t="s">
        <v>4805</v>
      </c>
      <c r="U1791">
        <v>53.39</v>
      </c>
      <c r="V1791" t="s">
        <v>5860</v>
      </c>
      <c r="W1791" t="s">
        <v>4958</v>
      </c>
      <c r="X1791" t="s">
        <v>5137</v>
      </c>
      <c r="Y1791" t="s">
        <v>4966</v>
      </c>
      <c r="Z1791" t="s">
        <v>5122</v>
      </c>
      <c r="AA1791" t="s">
        <v>4962</v>
      </c>
    </row>
    <row r="1792" spans="1:27" x14ac:dyDescent="0.25">
      <c r="A1792" t="s">
        <v>1874</v>
      </c>
      <c r="B1792" s="8">
        <v>45867</v>
      </c>
      <c r="C1792" t="s">
        <v>1551</v>
      </c>
      <c r="D1792" t="s">
        <v>503</v>
      </c>
      <c r="E1792" t="s">
        <v>421</v>
      </c>
      <c r="F1792" t="s">
        <v>787</v>
      </c>
      <c r="G1792">
        <v>3</v>
      </c>
      <c r="H1792">
        <v>550.69000000000005</v>
      </c>
      <c r="I1792">
        <v>10</v>
      </c>
      <c r="J1792">
        <v>165.21</v>
      </c>
      <c r="K1792">
        <v>1486.86</v>
      </c>
      <c r="L1792">
        <v>1169.4000000000001</v>
      </c>
      <c r="M1792">
        <v>317.45999999999998</v>
      </c>
      <c r="N1792" t="s">
        <v>40</v>
      </c>
      <c r="O1792" t="s">
        <v>24</v>
      </c>
      <c r="P1792" t="s">
        <v>55</v>
      </c>
      <c r="Q1792" s="9">
        <v>0.43958333333333333</v>
      </c>
      <c r="R1792" t="s">
        <v>49</v>
      </c>
      <c r="S1792" t="s">
        <v>4727</v>
      </c>
      <c r="T1792" t="s">
        <v>4703</v>
      </c>
      <c r="U1792">
        <v>503.36</v>
      </c>
      <c r="V1792" t="s">
        <v>5291</v>
      </c>
      <c r="W1792" t="s">
        <v>4958</v>
      </c>
      <c r="X1792" t="s">
        <v>5045</v>
      </c>
      <c r="Y1792" t="s">
        <v>4966</v>
      </c>
      <c r="Z1792" t="s">
        <v>5069</v>
      </c>
      <c r="AA1792" t="s">
        <v>4962</v>
      </c>
    </row>
    <row r="1793" spans="1:27" x14ac:dyDescent="0.25">
      <c r="A1793" t="s">
        <v>2623</v>
      </c>
      <c r="B1793" s="8">
        <v>45867</v>
      </c>
      <c r="C1793" t="s">
        <v>2394</v>
      </c>
      <c r="D1793" t="s">
        <v>237</v>
      </c>
      <c r="E1793" t="s">
        <v>1448</v>
      </c>
      <c r="F1793" t="s">
        <v>239</v>
      </c>
      <c r="G1793">
        <v>6</v>
      </c>
      <c r="H1793">
        <v>575.5</v>
      </c>
      <c r="I1793">
        <v>20</v>
      </c>
      <c r="J1793">
        <v>690.6</v>
      </c>
      <c r="K1793">
        <v>2762.4</v>
      </c>
      <c r="L1793">
        <v>2018.4</v>
      </c>
      <c r="M1793">
        <v>744</v>
      </c>
      <c r="N1793" t="s">
        <v>47</v>
      </c>
      <c r="O1793" t="s">
        <v>24</v>
      </c>
      <c r="P1793" t="s">
        <v>55</v>
      </c>
      <c r="Q1793" s="9">
        <v>0.78472222222222221</v>
      </c>
      <c r="R1793" t="s">
        <v>49</v>
      </c>
      <c r="S1793" t="s">
        <v>4670</v>
      </c>
      <c r="T1793" t="s">
        <v>4636</v>
      </c>
      <c r="U1793">
        <v>541.35</v>
      </c>
      <c r="V1793" t="s">
        <v>5115</v>
      </c>
      <c r="W1793" t="s">
        <v>4958</v>
      </c>
      <c r="X1793" t="s">
        <v>5015</v>
      </c>
      <c r="Y1793" t="s">
        <v>4966</v>
      </c>
      <c r="Z1793" t="s">
        <v>5603</v>
      </c>
      <c r="AA1793" t="s">
        <v>5060</v>
      </c>
    </row>
    <row r="1794" spans="1:27" x14ac:dyDescent="0.25">
      <c r="A1794" t="s">
        <v>2912</v>
      </c>
      <c r="B1794" s="8">
        <v>45867</v>
      </c>
      <c r="C1794" t="s">
        <v>246</v>
      </c>
      <c r="D1794" t="s">
        <v>686</v>
      </c>
      <c r="E1794" t="s">
        <v>1471</v>
      </c>
      <c r="F1794" t="s">
        <v>1628</v>
      </c>
      <c r="G1794">
        <v>5</v>
      </c>
      <c r="H1794">
        <v>507.59</v>
      </c>
      <c r="I1794">
        <v>10</v>
      </c>
      <c r="J1794">
        <v>253.79</v>
      </c>
      <c r="K1794">
        <v>2284.16</v>
      </c>
      <c r="L1794">
        <v>1935.8</v>
      </c>
      <c r="M1794">
        <v>348.36</v>
      </c>
      <c r="N1794" t="s">
        <v>133</v>
      </c>
      <c r="O1794" t="s">
        <v>24</v>
      </c>
      <c r="P1794" t="s">
        <v>25</v>
      </c>
      <c r="Q1794" s="9">
        <v>0.41597222222222224</v>
      </c>
      <c r="R1794" t="s">
        <v>49</v>
      </c>
      <c r="S1794" t="s">
        <v>4857</v>
      </c>
      <c r="T1794" t="s">
        <v>4847</v>
      </c>
      <c r="U1794">
        <v>451.89</v>
      </c>
      <c r="V1794" t="s">
        <v>5183</v>
      </c>
      <c r="W1794" t="s">
        <v>4958</v>
      </c>
      <c r="X1794" t="s">
        <v>5918</v>
      </c>
      <c r="Y1794" t="s">
        <v>4966</v>
      </c>
      <c r="Z1794" t="s">
        <v>5295</v>
      </c>
      <c r="AA1794" t="s">
        <v>5060</v>
      </c>
    </row>
    <row r="1795" spans="1:27" x14ac:dyDescent="0.25">
      <c r="A1795" t="s">
        <v>3103</v>
      </c>
      <c r="B1795" s="8">
        <v>45867</v>
      </c>
      <c r="C1795" t="s">
        <v>3104</v>
      </c>
      <c r="D1795" t="s">
        <v>566</v>
      </c>
      <c r="E1795" t="s">
        <v>1031</v>
      </c>
      <c r="F1795" t="s">
        <v>1795</v>
      </c>
      <c r="G1795">
        <v>2</v>
      </c>
      <c r="H1795">
        <v>328.59</v>
      </c>
      <c r="I1795">
        <v>0</v>
      </c>
      <c r="J1795">
        <v>0</v>
      </c>
      <c r="K1795">
        <v>657.18</v>
      </c>
      <c r="L1795">
        <v>510.98</v>
      </c>
      <c r="M1795">
        <v>146.19999999999999</v>
      </c>
      <c r="N1795" t="s">
        <v>40</v>
      </c>
      <c r="O1795" t="s">
        <v>24</v>
      </c>
      <c r="P1795" t="s">
        <v>55</v>
      </c>
      <c r="Q1795" s="9">
        <v>0.72083333333333333</v>
      </c>
      <c r="R1795" t="s">
        <v>49</v>
      </c>
      <c r="S1795" t="s">
        <v>4767</v>
      </c>
      <c r="T1795" t="s">
        <v>4752</v>
      </c>
      <c r="U1795">
        <v>328.59</v>
      </c>
      <c r="V1795" t="s">
        <v>6005</v>
      </c>
      <c r="W1795" t="s">
        <v>4964</v>
      </c>
      <c r="X1795" t="s">
        <v>4999</v>
      </c>
      <c r="Y1795" t="s">
        <v>4960</v>
      </c>
      <c r="Z1795" t="s">
        <v>5000</v>
      </c>
      <c r="AA1795" t="s">
        <v>4962</v>
      </c>
    </row>
    <row r="1796" spans="1:27" x14ac:dyDescent="0.25">
      <c r="A1796" t="s">
        <v>3518</v>
      </c>
      <c r="B1796" s="8">
        <v>45867</v>
      </c>
      <c r="C1796" t="s">
        <v>604</v>
      </c>
      <c r="D1796" t="s">
        <v>203</v>
      </c>
      <c r="E1796" t="s">
        <v>38</v>
      </c>
      <c r="F1796" t="s">
        <v>3275</v>
      </c>
      <c r="G1796">
        <v>8</v>
      </c>
      <c r="H1796">
        <v>226.78</v>
      </c>
      <c r="I1796">
        <v>0</v>
      </c>
      <c r="J1796">
        <v>0</v>
      </c>
      <c r="K1796">
        <v>1814.24</v>
      </c>
      <c r="L1796">
        <v>1361.6</v>
      </c>
      <c r="M1796">
        <v>452.64</v>
      </c>
      <c r="N1796" t="s">
        <v>4971</v>
      </c>
      <c r="O1796" t="s">
        <v>24</v>
      </c>
      <c r="P1796" t="s">
        <v>25</v>
      </c>
      <c r="Q1796" s="9">
        <v>0.75694444444444442</v>
      </c>
      <c r="R1796" t="s">
        <v>49</v>
      </c>
      <c r="S1796" t="s">
        <v>4852</v>
      </c>
      <c r="T1796" t="s">
        <v>4847</v>
      </c>
      <c r="U1796">
        <v>205.93</v>
      </c>
      <c r="V1796" t="s">
        <v>5362</v>
      </c>
      <c r="W1796" t="s">
        <v>4958</v>
      </c>
      <c r="X1796" t="s">
        <v>5165</v>
      </c>
      <c r="Y1796" t="s">
        <v>4970</v>
      </c>
      <c r="Z1796" t="s">
        <v>4989</v>
      </c>
      <c r="AA1796" t="s">
        <v>4962</v>
      </c>
    </row>
    <row r="1797" spans="1:27" x14ac:dyDescent="0.25">
      <c r="A1797" t="s">
        <v>3598</v>
      </c>
      <c r="B1797" s="8">
        <v>45867</v>
      </c>
      <c r="C1797" t="s">
        <v>3599</v>
      </c>
      <c r="D1797" t="s">
        <v>141</v>
      </c>
      <c r="E1797" t="s">
        <v>390</v>
      </c>
      <c r="F1797" t="s">
        <v>391</v>
      </c>
      <c r="G1797">
        <v>4</v>
      </c>
      <c r="H1797">
        <v>437.49</v>
      </c>
      <c r="I1797">
        <v>20</v>
      </c>
      <c r="J1797">
        <v>349.99</v>
      </c>
      <c r="K1797">
        <v>1399.97</v>
      </c>
      <c r="L1797">
        <v>1061.76</v>
      </c>
      <c r="M1797">
        <v>338.21</v>
      </c>
      <c r="N1797" t="s">
        <v>4971</v>
      </c>
      <c r="O1797" t="s">
        <v>24</v>
      </c>
      <c r="P1797" t="s">
        <v>25</v>
      </c>
      <c r="Q1797" s="9">
        <v>0.76041666666666663</v>
      </c>
      <c r="R1797" t="s">
        <v>49</v>
      </c>
      <c r="S1797" t="s">
        <v>4658</v>
      </c>
      <c r="T1797" t="s">
        <v>4636</v>
      </c>
      <c r="U1797">
        <v>437.49</v>
      </c>
      <c r="V1797" t="s">
        <v>5834</v>
      </c>
      <c r="W1797" t="s">
        <v>4964</v>
      </c>
      <c r="X1797" t="s">
        <v>5373</v>
      </c>
      <c r="Y1797" t="s">
        <v>4966</v>
      </c>
      <c r="Z1797" t="s">
        <v>5323</v>
      </c>
      <c r="AA1797" t="s">
        <v>4962</v>
      </c>
    </row>
    <row r="1798" spans="1:27" x14ac:dyDescent="0.25">
      <c r="A1798" t="s">
        <v>3678</v>
      </c>
      <c r="B1798" s="8">
        <v>45867</v>
      </c>
      <c r="C1798" t="s">
        <v>2677</v>
      </c>
      <c r="D1798" t="s">
        <v>84</v>
      </c>
      <c r="E1798" t="s">
        <v>1289</v>
      </c>
      <c r="F1798" t="s">
        <v>1319</v>
      </c>
      <c r="G1798">
        <v>8</v>
      </c>
      <c r="H1798">
        <v>263.72000000000003</v>
      </c>
      <c r="I1798">
        <v>15</v>
      </c>
      <c r="J1798">
        <v>316.45999999999998</v>
      </c>
      <c r="K1798">
        <v>1793.3</v>
      </c>
      <c r="L1798">
        <v>1552.48</v>
      </c>
      <c r="M1798">
        <v>240.82</v>
      </c>
      <c r="N1798" t="s">
        <v>4971</v>
      </c>
      <c r="O1798" t="s">
        <v>24</v>
      </c>
      <c r="P1798" t="s">
        <v>25</v>
      </c>
      <c r="Q1798" s="9">
        <v>0.38958333333333334</v>
      </c>
      <c r="R1798" t="s">
        <v>49</v>
      </c>
      <c r="S1798" t="s">
        <v>4823</v>
      </c>
      <c r="T1798" t="s">
        <v>4805</v>
      </c>
      <c r="U1798">
        <v>260.93</v>
      </c>
      <c r="V1798" t="s">
        <v>5807</v>
      </c>
      <c r="W1798" t="s">
        <v>4958</v>
      </c>
      <c r="X1798" t="s">
        <v>5806</v>
      </c>
      <c r="Y1798" t="s">
        <v>4960</v>
      </c>
      <c r="Z1798" t="s">
        <v>5234</v>
      </c>
      <c r="AA1798" t="s">
        <v>5060</v>
      </c>
    </row>
    <row r="1799" spans="1:27" x14ac:dyDescent="0.25">
      <c r="A1799" t="s">
        <v>4481</v>
      </c>
      <c r="B1799" s="8">
        <v>45867</v>
      </c>
      <c r="C1799" t="s">
        <v>1624</v>
      </c>
      <c r="D1799" t="s">
        <v>308</v>
      </c>
      <c r="E1799" t="s">
        <v>584</v>
      </c>
      <c r="F1799" t="s">
        <v>39</v>
      </c>
      <c r="G1799">
        <v>3</v>
      </c>
      <c r="H1799">
        <v>510.28</v>
      </c>
      <c r="I1799">
        <v>15</v>
      </c>
      <c r="J1799">
        <v>229.63</v>
      </c>
      <c r="K1799">
        <v>1301.21</v>
      </c>
      <c r="L1799">
        <v>848.64</v>
      </c>
      <c r="M1799">
        <v>452.57</v>
      </c>
      <c r="N1799" t="s">
        <v>68</v>
      </c>
      <c r="O1799" t="s">
        <v>24</v>
      </c>
      <c r="P1799" t="s">
        <v>25</v>
      </c>
      <c r="Q1799" s="9">
        <v>0.6430555555555556</v>
      </c>
      <c r="R1799" t="s">
        <v>49</v>
      </c>
      <c r="S1799" t="s">
        <v>4660</v>
      </c>
      <c r="T1799" t="s">
        <v>4636</v>
      </c>
      <c r="U1799">
        <v>455.79</v>
      </c>
      <c r="V1799" t="s">
        <v>5902</v>
      </c>
      <c r="W1799" t="s">
        <v>4958</v>
      </c>
      <c r="X1799" t="s">
        <v>5430</v>
      </c>
      <c r="Y1799" t="s">
        <v>5011</v>
      </c>
      <c r="Z1799" t="s">
        <v>5226</v>
      </c>
      <c r="AA1799" t="s">
        <v>5060</v>
      </c>
    </row>
    <row r="1800" spans="1:27" x14ac:dyDescent="0.25">
      <c r="A1800" t="s">
        <v>1381</v>
      </c>
      <c r="B1800" s="8">
        <v>45866</v>
      </c>
      <c r="C1800" t="s">
        <v>274</v>
      </c>
      <c r="D1800" t="s">
        <v>1382</v>
      </c>
      <c r="E1800" t="s">
        <v>232</v>
      </c>
      <c r="F1800" t="s">
        <v>1132</v>
      </c>
      <c r="G1800">
        <v>3</v>
      </c>
      <c r="H1800">
        <v>340.78</v>
      </c>
      <c r="I1800">
        <v>0</v>
      </c>
      <c r="J1800">
        <v>0</v>
      </c>
      <c r="K1800">
        <v>1022.34</v>
      </c>
      <c r="L1800">
        <v>705.15</v>
      </c>
      <c r="M1800">
        <v>317.19</v>
      </c>
      <c r="N1800" t="s">
        <v>68</v>
      </c>
      <c r="O1800" t="s">
        <v>24</v>
      </c>
      <c r="P1800" t="s">
        <v>25</v>
      </c>
      <c r="Q1800" s="9">
        <v>0.66180555555555554</v>
      </c>
      <c r="R1800" t="s">
        <v>49</v>
      </c>
      <c r="S1800" t="s">
        <v>4774</v>
      </c>
      <c r="T1800" t="s">
        <v>4752</v>
      </c>
      <c r="U1800">
        <v>317.99</v>
      </c>
      <c r="V1800" t="s">
        <v>5134</v>
      </c>
      <c r="W1800" t="s">
        <v>4958</v>
      </c>
      <c r="X1800" t="s">
        <v>5078</v>
      </c>
      <c r="Y1800" t="s">
        <v>4960</v>
      </c>
      <c r="Z1800" t="s">
        <v>5079</v>
      </c>
      <c r="AA1800" t="s">
        <v>4962</v>
      </c>
    </row>
    <row r="1801" spans="1:27" x14ac:dyDescent="0.25">
      <c r="A1801" t="s">
        <v>3128</v>
      </c>
      <c r="B1801" s="8">
        <v>45866</v>
      </c>
      <c r="C1801" t="s">
        <v>2125</v>
      </c>
      <c r="D1801" t="s">
        <v>856</v>
      </c>
      <c r="E1801" t="s">
        <v>1109</v>
      </c>
      <c r="F1801" t="s">
        <v>1110</v>
      </c>
      <c r="G1801">
        <v>3</v>
      </c>
      <c r="H1801">
        <v>275.70999999999998</v>
      </c>
      <c r="I1801">
        <v>5</v>
      </c>
      <c r="J1801">
        <v>41.36</v>
      </c>
      <c r="K1801">
        <v>785.77</v>
      </c>
      <c r="L1801">
        <v>618.9</v>
      </c>
      <c r="M1801">
        <v>166.87</v>
      </c>
      <c r="N1801" t="s">
        <v>40</v>
      </c>
      <c r="O1801" t="s">
        <v>24</v>
      </c>
      <c r="P1801" t="s">
        <v>25</v>
      </c>
      <c r="Q1801" s="9">
        <v>0.72847222222222219</v>
      </c>
      <c r="R1801" t="s">
        <v>49</v>
      </c>
      <c r="S1801" t="s">
        <v>4825</v>
      </c>
      <c r="T1801" t="s">
        <v>4805</v>
      </c>
      <c r="U1801">
        <v>275.70999999999998</v>
      </c>
      <c r="V1801" t="s">
        <v>5570</v>
      </c>
      <c r="W1801" t="s">
        <v>4968</v>
      </c>
      <c r="X1801" t="s">
        <v>5104</v>
      </c>
      <c r="Y1801" t="s">
        <v>4970</v>
      </c>
      <c r="Z1801" t="s">
        <v>5105</v>
      </c>
      <c r="AA1801" t="s">
        <v>4962</v>
      </c>
    </row>
    <row r="1802" spans="1:27" x14ac:dyDescent="0.25">
      <c r="A1802" t="s">
        <v>3480</v>
      </c>
      <c r="B1802" s="8">
        <v>45866</v>
      </c>
      <c r="C1802" t="s">
        <v>379</v>
      </c>
      <c r="D1802" t="s">
        <v>314</v>
      </c>
      <c r="E1802" t="s">
        <v>808</v>
      </c>
      <c r="F1802" t="s">
        <v>3117</v>
      </c>
      <c r="G1802">
        <v>8</v>
      </c>
      <c r="H1802">
        <v>366.27</v>
      </c>
      <c r="I1802">
        <v>20</v>
      </c>
      <c r="J1802">
        <v>586.03</v>
      </c>
      <c r="K1802">
        <v>2344.13</v>
      </c>
      <c r="L1802">
        <v>1978</v>
      </c>
      <c r="M1802">
        <v>366.13</v>
      </c>
      <c r="N1802" t="s">
        <v>40</v>
      </c>
      <c r="O1802" t="s">
        <v>24</v>
      </c>
      <c r="P1802" t="s">
        <v>25</v>
      </c>
      <c r="Q1802" s="9">
        <v>0.81666666666666665</v>
      </c>
      <c r="R1802" t="s">
        <v>49</v>
      </c>
      <c r="S1802" t="s">
        <v>4707</v>
      </c>
      <c r="T1802" t="s">
        <v>4703</v>
      </c>
      <c r="U1802">
        <v>329.69</v>
      </c>
      <c r="V1802" t="s">
        <v>5074</v>
      </c>
      <c r="W1802" t="s">
        <v>4958</v>
      </c>
      <c r="X1802" t="s">
        <v>5297</v>
      </c>
      <c r="Y1802" t="s">
        <v>4960</v>
      </c>
      <c r="Z1802" t="s">
        <v>5703</v>
      </c>
      <c r="AA1802" t="s">
        <v>4962</v>
      </c>
    </row>
    <row r="1803" spans="1:27" x14ac:dyDescent="0.25">
      <c r="A1803" t="s">
        <v>3894</v>
      </c>
      <c r="B1803" s="8">
        <v>45866</v>
      </c>
      <c r="C1803" t="s">
        <v>993</v>
      </c>
      <c r="D1803" t="s">
        <v>203</v>
      </c>
      <c r="E1803" t="s">
        <v>120</v>
      </c>
      <c r="F1803" t="s">
        <v>265</v>
      </c>
      <c r="G1803">
        <v>6</v>
      </c>
      <c r="H1803">
        <v>216.55</v>
      </c>
      <c r="I1803">
        <v>5</v>
      </c>
      <c r="J1803">
        <v>64.97</v>
      </c>
      <c r="K1803">
        <v>1234.33</v>
      </c>
      <c r="L1803">
        <v>1021.2</v>
      </c>
      <c r="M1803">
        <v>213.13</v>
      </c>
      <c r="N1803" t="s">
        <v>68</v>
      </c>
      <c r="O1803" t="s">
        <v>24</v>
      </c>
      <c r="P1803" t="s">
        <v>55</v>
      </c>
      <c r="Q1803" s="9">
        <v>0.66041666666666665</v>
      </c>
      <c r="R1803" t="s">
        <v>49</v>
      </c>
      <c r="S1803" t="s">
        <v>4852</v>
      </c>
      <c r="T1803" t="s">
        <v>4847</v>
      </c>
      <c r="U1803">
        <v>205.93</v>
      </c>
      <c r="V1803" t="s">
        <v>5281</v>
      </c>
      <c r="W1803" t="s">
        <v>4958</v>
      </c>
      <c r="X1803" t="s">
        <v>5565</v>
      </c>
      <c r="Y1803" t="s">
        <v>4960</v>
      </c>
      <c r="Z1803" t="s">
        <v>5207</v>
      </c>
      <c r="AA1803" t="s">
        <v>4962</v>
      </c>
    </row>
    <row r="1804" spans="1:27" x14ac:dyDescent="0.25">
      <c r="A1804" t="s">
        <v>4501</v>
      </c>
      <c r="B1804" s="8">
        <v>45866</v>
      </c>
      <c r="C1804" t="s">
        <v>1240</v>
      </c>
      <c r="D1804" t="s">
        <v>1305</v>
      </c>
      <c r="E1804" t="s">
        <v>1086</v>
      </c>
      <c r="F1804" t="s">
        <v>1552</v>
      </c>
      <c r="G1804">
        <v>5</v>
      </c>
      <c r="H1804">
        <v>521.9</v>
      </c>
      <c r="I1804">
        <v>0</v>
      </c>
      <c r="J1804">
        <v>0</v>
      </c>
      <c r="K1804">
        <v>2609.5</v>
      </c>
      <c r="L1804">
        <v>1867.9</v>
      </c>
      <c r="M1804">
        <v>741.6</v>
      </c>
      <c r="N1804" t="s">
        <v>4971</v>
      </c>
      <c r="O1804" t="s">
        <v>24</v>
      </c>
      <c r="P1804" t="s">
        <v>25</v>
      </c>
      <c r="Q1804" s="9">
        <v>0.58611111111111114</v>
      </c>
      <c r="R1804" t="s">
        <v>49</v>
      </c>
      <c r="S1804" t="s">
        <v>4911</v>
      </c>
      <c r="T1804" t="s">
        <v>4908</v>
      </c>
      <c r="U1804">
        <v>490.22</v>
      </c>
      <c r="V1804" t="s">
        <v>5810</v>
      </c>
      <c r="W1804" t="s">
        <v>4958</v>
      </c>
      <c r="X1804" t="s">
        <v>5971</v>
      </c>
      <c r="Y1804" t="s">
        <v>4966</v>
      </c>
      <c r="Z1804" t="s">
        <v>5343</v>
      </c>
      <c r="AA1804" t="s">
        <v>4992</v>
      </c>
    </row>
    <row r="1805" spans="1:27" x14ac:dyDescent="0.25">
      <c r="A1805" t="s">
        <v>932</v>
      </c>
      <c r="B1805" s="8">
        <v>45865</v>
      </c>
      <c r="C1805" t="s">
        <v>331</v>
      </c>
      <c r="D1805" t="s">
        <v>186</v>
      </c>
      <c r="E1805" t="s">
        <v>321</v>
      </c>
      <c r="F1805" t="s">
        <v>322</v>
      </c>
      <c r="G1805">
        <v>1</v>
      </c>
      <c r="H1805">
        <v>217.42</v>
      </c>
      <c r="I1805">
        <v>0</v>
      </c>
      <c r="J1805">
        <v>0</v>
      </c>
      <c r="K1805">
        <v>250.03</v>
      </c>
      <c r="L1805">
        <v>177.03</v>
      </c>
      <c r="M1805">
        <v>73</v>
      </c>
      <c r="N1805" t="s">
        <v>68</v>
      </c>
      <c r="O1805" t="s">
        <v>24</v>
      </c>
      <c r="P1805" t="s">
        <v>25</v>
      </c>
      <c r="Q1805" s="9">
        <v>0.59652777777777777</v>
      </c>
      <c r="R1805" t="s">
        <v>27</v>
      </c>
      <c r="S1805" t="s">
        <v>4724</v>
      </c>
      <c r="T1805" t="s">
        <v>4703</v>
      </c>
      <c r="U1805">
        <v>217.42</v>
      </c>
      <c r="V1805" t="s">
        <v>5818</v>
      </c>
      <c r="W1805" t="s">
        <v>4968</v>
      </c>
      <c r="X1805" t="s">
        <v>5910</v>
      </c>
      <c r="Y1805" t="s">
        <v>4966</v>
      </c>
      <c r="Z1805" t="s">
        <v>5507</v>
      </c>
      <c r="AA1805" t="s">
        <v>4962</v>
      </c>
    </row>
    <row r="1806" spans="1:27" x14ac:dyDescent="0.25">
      <c r="A1806" t="s">
        <v>2140</v>
      </c>
      <c r="B1806" s="8">
        <v>45865</v>
      </c>
      <c r="C1806" t="s">
        <v>213</v>
      </c>
      <c r="D1806" t="s">
        <v>44</v>
      </c>
      <c r="E1806" t="s">
        <v>1066</v>
      </c>
      <c r="F1806" t="s">
        <v>2141</v>
      </c>
      <c r="G1806">
        <v>4</v>
      </c>
      <c r="H1806">
        <v>398.25</v>
      </c>
      <c r="I1806">
        <v>0</v>
      </c>
      <c r="J1806">
        <v>0</v>
      </c>
      <c r="K1806">
        <v>1831.95</v>
      </c>
      <c r="L1806">
        <v>946.16</v>
      </c>
      <c r="M1806">
        <v>885.79</v>
      </c>
      <c r="N1806" t="s">
        <v>23</v>
      </c>
      <c r="O1806" t="s">
        <v>24</v>
      </c>
      <c r="P1806" t="s">
        <v>25</v>
      </c>
      <c r="Q1806" s="9">
        <v>0.76458333333333328</v>
      </c>
      <c r="R1806" t="s">
        <v>27</v>
      </c>
      <c r="S1806" t="s">
        <v>4650</v>
      </c>
      <c r="T1806" t="s">
        <v>4636</v>
      </c>
      <c r="U1806">
        <v>398.25</v>
      </c>
      <c r="V1806" t="s">
        <v>5088</v>
      </c>
      <c r="W1806" t="s">
        <v>4968</v>
      </c>
      <c r="X1806" t="s">
        <v>5630</v>
      </c>
      <c r="Y1806" t="s">
        <v>4960</v>
      </c>
      <c r="Z1806" t="s">
        <v>5120</v>
      </c>
      <c r="AA1806" t="s">
        <v>4962</v>
      </c>
    </row>
    <row r="1807" spans="1:27" x14ac:dyDescent="0.25">
      <c r="A1807" t="s">
        <v>2667</v>
      </c>
      <c r="B1807" s="8">
        <v>45865</v>
      </c>
      <c r="C1807" t="s">
        <v>916</v>
      </c>
      <c r="D1807" t="s">
        <v>2058</v>
      </c>
      <c r="E1807" t="s">
        <v>1289</v>
      </c>
      <c r="F1807" t="s">
        <v>2327</v>
      </c>
      <c r="G1807">
        <v>4</v>
      </c>
      <c r="H1807">
        <v>392.79</v>
      </c>
      <c r="I1807">
        <v>0</v>
      </c>
      <c r="J1807">
        <v>0</v>
      </c>
      <c r="K1807">
        <v>1806.83</v>
      </c>
      <c r="L1807">
        <v>1393.32</v>
      </c>
      <c r="M1807">
        <v>413.51</v>
      </c>
      <c r="N1807" t="s">
        <v>133</v>
      </c>
      <c r="O1807" t="s">
        <v>24</v>
      </c>
      <c r="P1807" t="s">
        <v>25</v>
      </c>
      <c r="Q1807" s="9">
        <v>0.9</v>
      </c>
      <c r="R1807" t="s">
        <v>27</v>
      </c>
      <c r="S1807" t="s">
        <v>4738</v>
      </c>
      <c r="T1807" t="s">
        <v>4729</v>
      </c>
      <c r="U1807">
        <v>392.79</v>
      </c>
      <c r="V1807" t="s">
        <v>5539</v>
      </c>
      <c r="W1807" t="s">
        <v>4968</v>
      </c>
      <c r="X1807" t="s">
        <v>5924</v>
      </c>
      <c r="Y1807" t="s">
        <v>4960</v>
      </c>
      <c r="Z1807" t="s">
        <v>5234</v>
      </c>
      <c r="AA1807" t="s">
        <v>5060</v>
      </c>
    </row>
    <row r="1808" spans="1:27" x14ac:dyDescent="0.25">
      <c r="A1808" t="s">
        <v>2906</v>
      </c>
      <c r="B1808" s="8">
        <v>45865</v>
      </c>
      <c r="C1808" t="s">
        <v>2907</v>
      </c>
      <c r="D1808" t="s">
        <v>405</v>
      </c>
      <c r="E1808" t="s">
        <v>45</v>
      </c>
      <c r="F1808" t="s">
        <v>239</v>
      </c>
      <c r="G1808">
        <v>3</v>
      </c>
      <c r="H1808">
        <v>440.5</v>
      </c>
      <c r="I1808">
        <v>20</v>
      </c>
      <c r="J1808">
        <v>264.3</v>
      </c>
      <c r="K1808">
        <v>1215.78</v>
      </c>
      <c r="L1808">
        <v>762.15</v>
      </c>
      <c r="M1808">
        <v>453.63</v>
      </c>
      <c r="N1808" t="s">
        <v>23</v>
      </c>
      <c r="O1808" t="s">
        <v>24</v>
      </c>
      <c r="P1808" t="s">
        <v>25</v>
      </c>
      <c r="Q1808" s="9">
        <v>0.74375000000000002</v>
      </c>
      <c r="R1808" t="s">
        <v>27</v>
      </c>
      <c r="S1808" t="s">
        <v>4642</v>
      </c>
      <c r="T1808" t="s">
        <v>4636</v>
      </c>
      <c r="U1808">
        <v>440.5</v>
      </c>
      <c r="V1808" t="s">
        <v>6006</v>
      </c>
      <c r="W1808" t="s">
        <v>4964</v>
      </c>
      <c r="X1808" t="s">
        <v>5015</v>
      </c>
      <c r="Y1808" t="s">
        <v>4966</v>
      </c>
      <c r="Z1808" t="s">
        <v>5423</v>
      </c>
      <c r="AA1808" t="s">
        <v>5060</v>
      </c>
    </row>
    <row r="1809" spans="1:27" x14ac:dyDescent="0.25">
      <c r="A1809" t="s">
        <v>2921</v>
      </c>
      <c r="B1809" s="8">
        <v>45865</v>
      </c>
      <c r="C1809" t="s">
        <v>1985</v>
      </c>
      <c r="D1809" t="s">
        <v>314</v>
      </c>
      <c r="E1809" t="s">
        <v>192</v>
      </c>
      <c r="F1809" t="s">
        <v>2922</v>
      </c>
      <c r="G1809">
        <v>3</v>
      </c>
      <c r="H1809">
        <v>361.78</v>
      </c>
      <c r="I1809">
        <v>5</v>
      </c>
      <c r="J1809">
        <v>54.27</v>
      </c>
      <c r="K1809">
        <v>1185.73</v>
      </c>
      <c r="L1809">
        <v>741.75</v>
      </c>
      <c r="M1809">
        <v>443.98</v>
      </c>
      <c r="N1809" t="s">
        <v>40</v>
      </c>
      <c r="O1809" t="s">
        <v>24</v>
      </c>
      <c r="P1809" t="s">
        <v>25</v>
      </c>
      <c r="Q1809" s="9">
        <v>0.91249999999999998</v>
      </c>
      <c r="R1809" t="s">
        <v>27</v>
      </c>
      <c r="S1809" t="s">
        <v>4707</v>
      </c>
      <c r="T1809" t="s">
        <v>4703</v>
      </c>
      <c r="U1809">
        <v>329.69</v>
      </c>
      <c r="V1809" t="s">
        <v>5032</v>
      </c>
      <c r="W1809" t="s">
        <v>4958</v>
      </c>
      <c r="X1809" t="s">
        <v>5789</v>
      </c>
      <c r="Y1809" t="s">
        <v>4970</v>
      </c>
      <c r="Z1809" t="s">
        <v>5284</v>
      </c>
      <c r="AA1809" t="s">
        <v>4962</v>
      </c>
    </row>
    <row r="1810" spans="1:27" x14ac:dyDescent="0.25">
      <c r="A1810" t="s">
        <v>3872</v>
      </c>
      <c r="B1810" s="8">
        <v>45865</v>
      </c>
      <c r="C1810" t="s">
        <v>1832</v>
      </c>
      <c r="D1810" t="s">
        <v>530</v>
      </c>
      <c r="E1810" t="s">
        <v>795</v>
      </c>
      <c r="F1810" t="s">
        <v>796</v>
      </c>
      <c r="G1810">
        <v>3</v>
      </c>
      <c r="H1810">
        <v>125.15</v>
      </c>
      <c r="I1810">
        <v>10</v>
      </c>
      <c r="J1810">
        <v>37.549999999999997</v>
      </c>
      <c r="K1810">
        <v>388.59</v>
      </c>
      <c r="L1810">
        <v>287.10000000000002</v>
      </c>
      <c r="M1810">
        <v>101.49</v>
      </c>
      <c r="N1810" t="s">
        <v>4971</v>
      </c>
      <c r="O1810" t="s">
        <v>24</v>
      </c>
      <c r="P1810" t="s">
        <v>25</v>
      </c>
      <c r="Q1810" s="9">
        <v>0.85972222222222228</v>
      </c>
      <c r="R1810" t="s">
        <v>27</v>
      </c>
      <c r="S1810" t="s">
        <v>4772</v>
      </c>
      <c r="T1810" t="s">
        <v>4752</v>
      </c>
      <c r="U1810">
        <v>125.15</v>
      </c>
      <c r="V1810" t="s">
        <v>5930</v>
      </c>
      <c r="W1810" t="s">
        <v>4968</v>
      </c>
      <c r="X1810" t="s">
        <v>5574</v>
      </c>
      <c r="Y1810" t="s">
        <v>5007</v>
      </c>
      <c r="Z1810" t="s">
        <v>5454</v>
      </c>
      <c r="AA1810" t="s">
        <v>4962</v>
      </c>
    </row>
    <row r="1811" spans="1:27" x14ac:dyDescent="0.25">
      <c r="A1811" t="s">
        <v>587</v>
      </c>
      <c r="B1811" s="8">
        <v>45864</v>
      </c>
      <c r="C1811" t="s">
        <v>588</v>
      </c>
      <c r="D1811" t="s">
        <v>499</v>
      </c>
      <c r="E1811" t="s">
        <v>589</v>
      </c>
      <c r="F1811" t="s">
        <v>590</v>
      </c>
      <c r="G1811">
        <v>3</v>
      </c>
      <c r="H1811">
        <v>401.06</v>
      </c>
      <c r="I1811">
        <v>5</v>
      </c>
      <c r="J1811">
        <v>60.16</v>
      </c>
      <c r="K1811">
        <v>1314.47</v>
      </c>
      <c r="L1811">
        <v>1042.4100000000001</v>
      </c>
      <c r="M1811">
        <v>272.06</v>
      </c>
      <c r="N1811" t="s">
        <v>4971</v>
      </c>
      <c r="O1811" t="s">
        <v>24</v>
      </c>
      <c r="P1811" t="s">
        <v>25</v>
      </c>
      <c r="Q1811" s="9">
        <v>0.46666666666666667</v>
      </c>
      <c r="R1811" t="s">
        <v>27</v>
      </c>
      <c r="S1811" t="s">
        <v>4816</v>
      </c>
      <c r="T1811" t="s">
        <v>4847</v>
      </c>
      <c r="U1811">
        <v>401.06</v>
      </c>
      <c r="V1811" t="s">
        <v>6007</v>
      </c>
      <c r="W1811" t="s">
        <v>4964</v>
      </c>
      <c r="X1811" t="s">
        <v>5638</v>
      </c>
      <c r="Y1811" t="s">
        <v>4966</v>
      </c>
      <c r="Z1811" t="s">
        <v>5821</v>
      </c>
      <c r="AA1811" t="s">
        <v>4992</v>
      </c>
    </row>
    <row r="1812" spans="1:27" x14ac:dyDescent="0.25">
      <c r="A1812" t="s">
        <v>3039</v>
      </c>
      <c r="B1812" s="8">
        <v>45864</v>
      </c>
      <c r="C1812" t="s">
        <v>1466</v>
      </c>
      <c r="D1812" t="s">
        <v>459</v>
      </c>
      <c r="E1812" t="s">
        <v>321</v>
      </c>
      <c r="F1812" t="s">
        <v>322</v>
      </c>
      <c r="G1812">
        <v>5</v>
      </c>
      <c r="H1812">
        <v>71.290000000000006</v>
      </c>
      <c r="I1812">
        <v>20</v>
      </c>
      <c r="J1812">
        <v>71.290000000000006</v>
      </c>
      <c r="K1812">
        <v>327.93</v>
      </c>
      <c r="L1812">
        <v>296.85000000000002</v>
      </c>
      <c r="M1812">
        <v>31.08</v>
      </c>
      <c r="N1812" t="s">
        <v>40</v>
      </c>
      <c r="O1812" t="s">
        <v>24</v>
      </c>
      <c r="P1812" t="s">
        <v>25</v>
      </c>
      <c r="Q1812" s="9">
        <v>0.69097222222222221</v>
      </c>
      <c r="R1812" t="s">
        <v>27</v>
      </c>
      <c r="S1812" t="s">
        <v>4838</v>
      </c>
      <c r="T1812" t="s">
        <v>4828</v>
      </c>
      <c r="U1812">
        <v>71.290000000000006</v>
      </c>
      <c r="V1812" t="s">
        <v>5315</v>
      </c>
      <c r="W1812" t="s">
        <v>4968</v>
      </c>
      <c r="X1812" t="s">
        <v>5910</v>
      </c>
      <c r="Y1812" t="s">
        <v>4966</v>
      </c>
      <c r="Z1812" t="s">
        <v>5507</v>
      </c>
      <c r="AA1812" t="s">
        <v>4962</v>
      </c>
    </row>
    <row r="1813" spans="1:27" x14ac:dyDescent="0.25">
      <c r="A1813" t="s">
        <v>3093</v>
      </c>
      <c r="B1813" s="8">
        <v>45864</v>
      </c>
      <c r="C1813" t="s">
        <v>3094</v>
      </c>
      <c r="D1813" t="s">
        <v>2391</v>
      </c>
      <c r="E1813" t="s">
        <v>285</v>
      </c>
      <c r="F1813" t="s">
        <v>667</v>
      </c>
      <c r="G1813">
        <v>3</v>
      </c>
      <c r="H1813">
        <v>150.04</v>
      </c>
      <c r="I1813">
        <v>0</v>
      </c>
      <c r="J1813">
        <v>0</v>
      </c>
      <c r="K1813">
        <v>517.64</v>
      </c>
      <c r="L1813">
        <v>383.94</v>
      </c>
      <c r="M1813">
        <v>133.69999999999999</v>
      </c>
      <c r="N1813" t="s">
        <v>47</v>
      </c>
      <c r="O1813" t="s">
        <v>24</v>
      </c>
      <c r="P1813" t="s">
        <v>25</v>
      </c>
      <c r="Q1813" s="9">
        <v>0.68680555555555556</v>
      </c>
      <c r="R1813" t="s">
        <v>27</v>
      </c>
      <c r="S1813" t="s">
        <v>4885</v>
      </c>
      <c r="T1813" t="s">
        <v>4864</v>
      </c>
      <c r="U1813">
        <v>150.04</v>
      </c>
      <c r="V1813" t="s">
        <v>6008</v>
      </c>
      <c r="W1813" t="s">
        <v>4968</v>
      </c>
      <c r="X1813" t="s">
        <v>5466</v>
      </c>
      <c r="Y1813" t="s">
        <v>5007</v>
      </c>
      <c r="Z1813" t="s">
        <v>5112</v>
      </c>
      <c r="AA1813" t="s">
        <v>4962</v>
      </c>
    </row>
    <row r="1814" spans="1:27" x14ac:dyDescent="0.25">
      <c r="A1814" t="s">
        <v>3247</v>
      </c>
      <c r="B1814" s="8">
        <v>45864</v>
      </c>
      <c r="C1814" t="s">
        <v>444</v>
      </c>
      <c r="D1814" t="s">
        <v>2768</v>
      </c>
      <c r="E1814" t="s">
        <v>1385</v>
      </c>
      <c r="F1814" t="s">
        <v>1386</v>
      </c>
      <c r="G1814">
        <v>5</v>
      </c>
      <c r="H1814">
        <v>421.67</v>
      </c>
      <c r="I1814">
        <v>0</v>
      </c>
      <c r="J1814">
        <v>0</v>
      </c>
      <c r="K1814">
        <v>2424.6</v>
      </c>
      <c r="L1814">
        <v>1414.95</v>
      </c>
      <c r="M1814">
        <v>1009.65</v>
      </c>
      <c r="N1814" t="s">
        <v>68</v>
      </c>
      <c r="O1814" t="s">
        <v>24</v>
      </c>
      <c r="P1814" t="s">
        <v>25</v>
      </c>
      <c r="Q1814" s="9">
        <v>0.73750000000000004</v>
      </c>
      <c r="R1814" t="s">
        <v>27</v>
      </c>
      <c r="S1814" t="s">
        <v>4942</v>
      </c>
      <c r="T1814" t="s">
        <v>4930</v>
      </c>
      <c r="U1814">
        <v>367.25</v>
      </c>
      <c r="V1814" t="s">
        <v>5047</v>
      </c>
      <c r="W1814" t="s">
        <v>4958</v>
      </c>
      <c r="X1814" t="s">
        <v>5663</v>
      </c>
      <c r="Y1814" t="s">
        <v>5018</v>
      </c>
      <c r="Z1814" t="s">
        <v>5358</v>
      </c>
      <c r="AA1814" t="s">
        <v>5163</v>
      </c>
    </row>
    <row r="1815" spans="1:27" x14ac:dyDescent="0.25">
      <c r="A1815" t="s">
        <v>3519</v>
      </c>
      <c r="B1815" s="8">
        <v>45864</v>
      </c>
      <c r="C1815" t="s">
        <v>1853</v>
      </c>
      <c r="D1815" t="s">
        <v>1322</v>
      </c>
      <c r="E1815" t="s">
        <v>433</v>
      </c>
      <c r="F1815" t="s">
        <v>434</v>
      </c>
      <c r="G1815">
        <v>1</v>
      </c>
      <c r="H1815">
        <v>229.81</v>
      </c>
      <c r="I1815">
        <v>5</v>
      </c>
      <c r="J1815">
        <v>11.49</v>
      </c>
      <c r="K1815">
        <v>251.07</v>
      </c>
      <c r="L1815">
        <v>208.22</v>
      </c>
      <c r="M1815">
        <v>42.85</v>
      </c>
      <c r="N1815" t="s">
        <v>68</v>
      </c>
      <c r="O1815" t="s">
        <v>24</v>
      </c>
      <c r="P1815" t="s">
        <v>25</v>
      </c>
      <c r="Q1815" s="9">
        <v>0.53611111111111109</v>
      </c>
      <c r="R1815" t="s">
        <v>27</v>
      </c>
      <c r="S1815" t="s">
        <v>4747</v>
      </c>
      <c r="T1815" t="s">
        <v>4729</v>
      </c>
      <c r="U1815">
        <v>229.81</v>
      </c>
      <c r="V1815" t="s">
        <v>5880</v>
      </c>
      <c r="W1815" t="s">
        <v>4964</v>
      </c>
      <c r="X1815" t="s">
        <v>5832</v>
      </c>
      <c r="Y1815" t="s">
        <v>4966</v>
      </c>
      <c r="Z1815" t="s">
        <v>5544</v>
      </c>
      <c r="AA1815" t="s">
        <v>5060</v>
      </c>
    </row>
    <row r="1816" spans="1:27" x14ac:dyDescent="0.25">
      <c r="A1816" t="s">
        <v>3703</v>
      </c>
      <c r="B1816" s="8">
        <v>45864</v>
      </c>
      <c r="C1816" t="s">
        <v>1803</v>
      </c>
      <c r="D1816" t="s">
        <v>290</v>
      </c>
      <c r="E1816" t="s">
        <v>1081</v>
      </c>
      <c r="F1816" t="s">
        <v>1082</v>
      </c>
      <c r="G1816">
        <v>5</v>
      </c>
      <c r="H1816">
        <v>225.21</v>
      </c>
      <c r="I1816">
        <v>15</v>
      </c>
      <c r="J1816">
        <v>168.91</v>
      </c>
      <c r="K1816">
        <v>1100.71</v>
      </c>
      <c r="L1816">
        <v>778.25</v>
      </c>
      <c r="M1816">
        <v>322.45999999999998</v>
      </c>
      <c r="N1816" t="s">
        <v>133</v>
      </c>
      <c r="O1816" t="s">
        <v>24</v>
      </c>
      <c r="P1816" t="s">
        <v>25</v>
      </c>
      <c r="Q1816" s="9">
        <v>0.67986111111111114</v>
      </c>
      <c r="R1816" t="s">
        <v>27</v>
      </c>
      <c r="S1816" t="s">
        <v>4939</v>
      </c>
      <c r="T1816" t="s">
        <v>4930</v>
      </c>
      <c r="U1816">
        <v>210.36</v>
      </c>
      <c r="V1816" t="s">
        <v>5875</v>
      </c>
      <c r="W1816" t="s">
        <v>4958</v>
      </c>
      <c r="X1816" t="s">
        <v>5597</v>
      </c>
      <c r="Y1816" t="s">
        <v>5011</v>
      </c>
      <c r="Z1816" t="s">
        <v>5598</v>
      </c>
      <c r="AA1816" t="s">
        <v>4992</v>
      </c>
    </row>
    <row r="1817" spans="1:27" x14ac:dyDescent="0.25">
      <c r="A1817" t="s">
        <v>3875</v>
      </c>
      <c r="B1817" s="8">
        <v>45864</v>
      </c>
      <c r="C1817" t="s">
        <v>1184</v>
      </c>
      <c r="D1817" t="s">
        <v>237</v>
      </c>
      <c r="E1817" t="s">
        <v>187</v>
      </c>
      <c r="F1817" t="s">
        <v>188</v>
      </c>
      <c r="G1817">
        <v>6</v>
      </c>
      <c r="H1817">
        <v>541.83000000000004</v>
      </c>
      <c r="I1817">
        <v>0</v>
      </c>
      <c r="J1817">
        <v>0</v>
      </c>
      <c r="K1817">
        <v>3738.63</v>
      </c>
      <c r="L1817">
        <v>2018.4</v>
      </c>
      <c r="M1817">
        <v>1720.23</v>
      </c>
      <c r="N1817" t="s">
        <v>4971</v>
      </c>
      <c r="O1817" t="s">
        <v>24</v>
      </c>
      <c r="P1817" t="s">
        <v>55</v>
      </c>
      <c r="Q1817" s="9">
        <v>0.87222222222222223</v>
      </c>
      <c r="R1817" t="s">
        <v>27</v>
      </c>
      <c r="S1817" t="s">
        <v>4670</v>
      </c>
      <c r="T1817" t="s">
        <v>4636</v>
      </c>
      <c r="U1817">
        <v>541.35</v>
      </c>
      <c r="V1817" t="s">
        <v>5443</v>
      </c>
      <c r="W1817" t="s">
        <v>4958</v>
      </c>
      <c r="X1817" t="s">
        <v>5199</v>
      </c>
      <c r="Y1817" t="s">
        <v>4960</v>
      </c>
      <c r="Z1817" t="s">
        <v>5200</v>
      </c>
      <c r="AA1817" t="s">
        <v>4962</v>
      </c>
    </row>
    <row r="1818" spans="1:27" x14ac:dyDescent="0.25">
      <c r="A1818" t="s">
        <v>3917</v>
      </c>
      <c r="B1818" s="8">
        <v>45864</v>
      </c>
      <c r="C1818" t="s">
        <v>1188</v>
      </c>
      <c r="D1818" t="s">
        <v>503</v>
      </c>
      <c r="E1818" t="s">
        <v>957</v>
      </c>
      <c r="F1818" t="s">
        <v>958</v>
      </c>
      <c r="G1818">
        <v>4</v>
      </c>
      <c r="H1818">
        <v>548.55999999999995</v>
      </c>
      <c r="I1818">
        <v>0</v>
      </c>
      <c r="J1818">
        <v>0</v>
      </c>
      <c r="K1818">
        <v>2523.38</v>
      </c>
      <c r="L1818">
        <v>1559.2</v>
      </c>
      <c r="M1818">
        <v>964.18</v>
      </c>
      <c r="N1818" t="s">
        <v>40</v>
      </c>
      <c r="O1818" t="s">
        <v>24</v>
      </c>
      <c r="P1818" t="s">
        <v>55</v>
      </c>
      <c r="Q1818" s="9">
        <v>0.6118055555555556</v>
      </c>
      <c r="R1818" t="s">
        <v>27</v>
      </c>
      <c r="S1818" t="s">
        <v>4727</v>
      </c>
      <c r="T1818" t="s">
        <v>4703</v>
      </c>
      <c r="U1818">
        <v>503.36</v>
      </c>
      <c r="V1818" t="s">
        <v>5202</v>
      </c>
      <c r="W1818" t="s">
        <v>4958</v>
      </c>
      <c r="X1818" t="s">
        <v>5614</v>
      </c>
      <c r="Y1818" t="s">
        <v>4960</v>
      </c>
      <c r="Z1818" t="s">
        <v>5280</v>
      </c>
      <c r="AA1818" t="s">
        <v>4962</v>
      </c>
    </row>
    <row r="1819" spans="1:27" x14ac:dyDescent="0.25">
      <c r="A1819" t="s">
        <v>3968</v>
      </c>
      <c r="B1819" s="8">
        <v>45864</v>
      </c>
      <c r="C1819" t="s">
        <v>993</v>
      </c>
      <c r="D1819" t="s">
        <v>113</v>
      </c>
      <c r="E1819" t="s">
        <v>350</v>
      </c>
      <c r="F1819" t="s">
        <v>585</v>
      </c>
      <c r="G1819">
        <v>5</v>
      </c>
      <c r="H1819">
        <v>263.56</v>
      </c>
      <c r="I1819">
        <v>20</v>
      </c>
      <c r="J1819">
        <v>263.56</v>
      </c>
      <c r="K1819">
        <v>1212.3800000000001</v>
      </c>
      <c r="L1819">
        <v>953.7</v>
      </c>
      <c r="M1819">
        <v>258.68</v>
      </c>
      <c r="N1819" t="s">
        <v>40</v>
      </c>
      <c r="O1819" t="s">
        <v>24</v>
      </c>
      <c r="P1819" t="s">
        <v>25</v>
      </c>
      <c r="Q1819" s="9">
        <v>0.54097222222222219</v>
      </c>
      <c r="R1819" t="s">
        <v>27</v>
      </c>
      <c r="S1819" t="s">
        <v>4907</v>
      </c>
      <c r="T1819" t="s">
        <v>4908</v>
      </c>
      <c r="U1819">
        <v>253.11</v>
      </c>
      <c r="V1819" t="s">
        <v>5281</v>
      </c>
      <c r="W1819" t="s">
        <v>4958</v>
      </c>
      <c r="X1819" t="s">
        <v>5752</v>
      </c>
      <c r="Y1819" t="s">
        <v>5007</v>
      </c>
      <c r="Z1819" t="s">
        <v>4981</v>
      </c>
      <c r="AA1819" t="s">
        <v>4962</v>
      </c>
    </row>
    <row r="1820" spans="1:27" x14ac:dyDescent="0.25">
      <c r="A1820" t="s">
        <v>4254</v>
      </c>
      <c r="B1820" s="8">
        <v>45864</v>
      </c>
      <c r="C1820" t="s">
        <v>1176</v>
      </c>
      <c r="D1820" t="s">
        <v>812</v>
      </c>
      <c r="E1820" t="s">
        <v>395</v>
      </c>
      <c r="F1820" t="s">
        <v>396</v>
      </c>
      <c r="G1820">
        <v>4</v>
      </c>
      <c r="H1820">
        <v>530.16</v>
      </c>
      <c r="I1820">
        <v>15</v>
      </c>
      <c r="J1820">
        <v>318.10000000000002</v>
      </c>
      <c r="K1820">
        <v>2072.92</v>
      </c>
      <c r="L1820">
        <v>1516.76</v>
      </c>
      <c r="M1820">
        <v>556.16</v>
      </c>
      <c r="N1820" t="s">
        <v>23</v>
      </c>
      <c r="O1820" t="s">
        <v>24</v>
      </c>
      <c r="P1820" t="s">
        <v>55</v>
      </c>
      <c r="Q1820" s="9">
        <v>0.52638888888888891</v>
      </c>
      <c r="R1820" t="s">
        <v>27</v>
      </c>
      <c r="S1820" t="s">
        <v>4770</v>
      </c>
      <c r="T1820" t="s">
        <v>4752</v>
      </c>
      <c r="U1820">
        <v>530.16</v>
      </c>
      <c r="V1820" t="s">
        <v>5867</v>
      </c>
      <c r="W1820" t="s">
        <v>4964</v>
      </c>
      <c r="X1820" t="s">
        <v>5702</v>
      </c>
      <c r="Y1820" t="s">
        <v>4960</v>
      </c>
      <c r="Z1820" t="s">
        <v>5262</v>
      </c>
      <c r="AA1820" t="s">
        <v>5060</v>
      </c>
    </row>
    <row r="1821" spans="1:27" x14ac:dyDescent="0.25">
      <c r="A1821" t="s">
        <v>4310</v>
      </c>
      <c r="B1821" s="8">
        <v>45864</v>
      </c>
      <c r="C1821" t="s">
        <v>1009</v>
      </c>
      <c r="D1821" t="s">
        <v>1091</v>
      </c>
      <c r="E1821" t="s">
        <v>1059</v>
      </c>
      <c r="F1821" t="s">
        <v>304</v>
      </c>
      <c r="G1821">
        <v>1</v>
      </c>
      <c r="H1821">
        <v>297.32</v>
      </c>
      <c r="I1821">
        <v>10</v>
      </c>
      <c r="J1821">
        <v>29.73</v>
      </c>
      <c r="K1821">
        <v>307.73</v>
      </c>
      <c r="L1821">
        <v>225.28</v>
      </c>
      <c r="M1821">
        <v>82.45</v>
      </c>
      <c r="N1821" t="s">
        <v>4971</v>
      </c>
      <c r="O1821" t="s">
        <v>24</v>
      </c>
      <c r="P1821" t="s">
        <v>55</v>
      </c>
      <c r="Q1821" s="9">
        <v>0.39166666666666666</v>
      </c>
      <c r="R1821" t="s">
        <v>27</v>
      </c>
      <c r="S1821" t="s">
        <v>4816</v>
      </c>
      <c r="T1821" t="s">
        <v>4805</v>
      </c>
      <c r="U1821">
        <v>297.32</v>
      </c>
      <c r="V1821" t="s">
        <v>5720</v>
      </c>
      <c r="W1821" t="s">
        <v>4964</v>
      </c>
      <c r="X1821" t="s">
        <v>5101</v>
      </c>
      <c r="Y1821" t="s">
        <v>4970</v>
      </c>
      <c r="Z1821" t="s">
        <v>5099</v>
      </c>
      <c r="AA1821" t="s">
        <v>5060</v>
      </c>
    </row>
    <row r="1822" spans="1:27" x14ac:dyDescent="0.25">
      <c r="A1822" t="s">
        <v>4560</v>
      </c>
      <c r="B1822" s="8">
        <v>45864</v>
      </c>
      <c r="C1822" t="s">
        <v>851</v>
      </c>
      <c r="D1822" t="s">
        <v>89</v>
      </c>
      <c r="E1822" t="s">
        <v>66</v>
      </c>
      <c r="F1822" t="s">
        <v>4561</v>
      </c>
      <c r="G1822">
        <v>1</v>
      </c>
      <c r="H1822">
        <v>38.659999999999997</v>
      </c>
      <c r="I1822">
        <v>0</v>
      </c>
      <c r="J1822">
        <v>0</v>
      </c>
      <c r="K1822">
        <v>44.46</v>
      </c>
      <c r="L1822">
        <v>32.4</v>
      </c>
      <c r="M1822">
        <v>12.06</v>
      </c>
      <c r="N1822" t="s">
        <v>23</v>
      </c>
      <c r="O1822" t="s">
        <v>24</v>
      </c>
      <c r="P1822" t="s">
        <v>25</v>
      </c>
      <c r="Q1822" s="9">
        <v>0.68888888888888888</v>
      </c>
      <c r="R1822" t="s">
        <v>27</v>
      </c>
      <c r="S1822" t="s">
        <v>4695</v>
      </c>
      <c r="T1822" t="s">
        <v>4672</v>
      </c>
      <c r="U1822">
        <v>38.659999999999997</v>
      </c>
      <c r="V1822" t="s">
        <v>5722</v>
      </c>
      <c r="W1822" t="s">
        <v>4968</v>
      </c>
      <c r="X1822" t="s">
        <v>6009</v>
      </c>
      <c r="Y1822" t="s">
        <v>4966</v>
      </c>
      <c r="Z1822" t="s">
        <v>5155</v>
      </c>
      <c r="AA1822" t="s">
        <v>4962</v>
      </c>
    </row>
    <row r="1823" spans="1:27" x14ac:dyDescent="0.25">
      <c r="A1823" t="s">
        <v>1148</v>
      </c>
      <c r="B1823" s="8">
        <v>45863</v>
      </c>
      <c r="C1823" t="s">
        <v>1149</v>
      </c>
      <c r="D1823" t="s">
        <v>1150</v>
      </c>
      <c r="E1823" t="s">
        <v>576</v>
      </c>
      <c r="F1823" t="s">
        <v>1151</v>
      </c>
      <c r="G1823">
        <v>3</v>
      </c>
      <c r="H1823">
        <v>468.94</v>
      </c>
      <c r="I1823">
        <v>10</v>
      </c>
      <c r="J1823">
        <v>140.68</v>
      </c>
      <c r="K1823">
        <v>1266.1400000000001</v>
      </c>
      <c r="L1823">
        <v>1010.4</v>
      </c>
      <c r="M1823">
        <v>255.74</v>
      </c>
      <c r="N1823" t="s">
        <v>68</v>
      </c>
      <c r="O1823" t="s">
        <v>24</v>
      </c>
      <c r="P1823" t="s">
        <v>25</v>
      </c>
      <c r="Q1823" s="9">
        <v>0.40486111111111112</v>
      </c>
      <c r="R1823" t="s">
        <v>49</v>
      </c>
      <c r="S1823" t="s">
        <v>4802</v>
      </c>
      <c r="T1823" t="s">
        <v>4776</v>
      </c>
      <c r="U1823">
        <v>468.94</v>
      </c>
      <c r="V1823" t="s">
        <v>6010</v>
      </c>
      <c r="W1823" t="s">
        <v>4964</v>
      </c>
      <c r="X1823" t="s">
        <v>5490</v>
      </c>
      <c r="Y1823" t="s">
        <v>4960</v>
      </c>
      <c r="Z1823" t="s">
        <v>5220</v>
      </c>
      <c r="AA1823" t="s">
        <v>5060</v>
      </c>
    </row>
    <row r="1824" spans="1:27" x14ac:dyDescent="0.25">
      <c r="A1824" t="s">
        <v>2242</v>
      </c>
      <c r="B1824" s="8">
        <v>45863</v>
      </c>
      <c r="C1824" t="s">
        <v>1048</v>
      </c>
      <c r="D1824" t="s">
        <v>389</v>
      </c>
      <c r="E1824" t="s">
        <v>1031</v>
      </c>
      <c r="F1824" t="s">
        <v>1032</v>
      </c>
      <c r="G1824">
        <v>4</v>
      </c>
      <c r="H1824">
        <v>83.13</v>
      </c>
      <c r="I1824">
        <v>10</v>
      </c>
      <c r="J1824">
        <v>33.25</v>
      </c>
      <c r="K1824">
        <v>299.27</v>
      </c>
      <c r="L1824">
        <v>276.36</v>
      </c>
      <c r="M1824">
        <v>22.91</v>
      </c>
      <c r="N1824" t="s">
        <v>23</v>
      </c>
      <c r="O1824" t="s">
        <v>24</v>
      </c>
      <c r="P1824" t="s">
        <v>25</v>
      </c>
      <c r="Q1824" s="9">
        <v>0.49861111111111112</v>
      </c>
      <c r="R1824" t="s">
        <v>49</v>
      </c>
      <c r="S1824" t="s">
        <v>4854</v>
      </c>
      <c r="T1824" t="s">
        <v>4847</v>
      </c>
      <c r="U1824">
        <v>83.13</v>
      </c>
      <c r="V1824" t="s">
        <v>5785</v>
      </c>
      <c r="W1824" t="s">
        <v>4964</v>
      </c>
      <c r="X1824" t="s">
        <v>5350</v>
      </c>
      <c r="Y1824" t="s">
        <v>4970</v>
      </c>
      <c r="Z1824" t="s">
        <v>5000</v>
      </c>
      <c r="AA1824" t="s">
        <v>4962</v>
      </c>
    </row>
    <row r="1825" spans="1:27" x14ac:dyDescent="0.25">
      <c r="A1825" t="s">
        <v>3144</v>
      </c>
      <c r="B1825" s="8">
        <v>45863</v>
      </c>
      <c r="C1825" t="s">
        <v>1197</v>
      </c>
      <c r="D1825" t="s">
        <v>308</v>
      </c>
      <c r="E1825" t="s">
        <v>390</v>
      </c>
      <c r="F1825" t="s">
        <v>391</v>
      </c>
      <c r="G1825">
        <v>5</v>
      </c>
      <c r="H1825">
        <v>482.65</v>
      </c>
      <c r="I1825">
        <v>0</v>
      </c>
      <c r="J1825">
        <v>0</v>
      </c>
      <c r="K1825">
        <v>2413.25</v>
      </c>
      <c r="L1825">
        <v>1414.4</v>
      </c>
      <c r="M1825">
        <v>998.85</v>
      </c>
      <c r="N1825" t="s">
        <v>133</v>
      </c>
      <c r="O1825" t="s">
        <v>24</v>
      </c>
      <c r="P1825" t="s">
        <v>25</v>
      </c>
      <c r="Q1825" s="9">
        <v>0.49027777777777776</v>
      </c>
      <c r="R1825" t="s">
        <v>49</v>
      </c>
      <c r="S1825" t="s">
        <v>4660</v>
      </c>
      <c r="T1825" t="s">
        <v>4636</v>
      </c>
      <c r="U1825">
        <v>455.79</v>
      </c>
      <c r="V1825" t="s">
        <v>5224</v>
      </c>
      <c r="W1825" t="s">
        <v>4958</v>
      </c>
      <c r="X1825" t="s">
        <v>5373</v>
      </c>
      <c r="Y1825" t="s">
        <v>4966</v>
      </c>
      <c r="Z1825" t="s">
        <v>5323</v>
      </c>
      <c r="AA1825" t="s">
        <v>4962</v>
      </c>
    </row>
    <row r="1826" spans="1:27" x14ac:dyDescent="0.25">
      <c r="A1826" t="s">
        <v>4430</v>
      </c>
      <c r="B1826" s="8">
        <v>45863</v>
      </c>
      <c r="C1826" t="s">
        <v>477</v>
      </c>
      <c r="D1826" t="s">
        <v>1539</v>
      </c>
      <c r="E1826" t="s">
        <v>343</v>
      </c>
      <c r="F1826" t="s">
        <v>344</v>
      </c>
      <c r="G1826">
        <v>5</v>
      </c>
      <c r="H1826">
        <v>66.989999999999995</v>
      </c>
      <c r="I1826">
        <v>5</v>
      </c>
      <c r="J1826">
        <v>16.75</v>
      </c>
      <c r="K1826">
        <v>318.2</v>
      </c>
      <c r="L1826">
        <v>249.95</v>
      </c>
      <c r="M1826">
        <v>68.25</v>
      </c>
      <c r="N1826" t="s">
        <v>47</v>
      </c>
      <c r="O1826" t="s">
        <v>24</v>
      </c>
      <c r="P1826" t="s">
        <v>25</v>
      </c>
      <c r="Q1826" s="9">
        <v>0.72222222222222221</v>
      </c>
      <c r="R1826" t="s">
        <v>49</v>
      </c>
      <c r="S1826" t="s">
        <v>4943</v>
      </c>
      <c r="T1826" t="s">
        <v>4930</v>
      </c>
      <c r="U1826">
        <v>66.400000000000006</v>
      </c>
      <c r="V1826" t="s">
        <v>5537</v>
      </c>
      <c r="W1826" t="s">
        <v>4958</v>
      </c>
      <c r="X1826" t="s">
        <v>5445</v>
      </c>
      <c r="Y1826" t="s">
        <v>4977</v>
      </c>
      <c r="Z1826" t="s">
        <v>5446</v>
      </c>
      <c r="AA1826" t="s">
        <v>4962</v>
      </c>
    </row>
    <row r="1827" spans="1:27" x14ac:dyDescent="0.25">
      <c r="A1827" t="s">
        <v>4553</v>
      </c>
      <c r="B1827" s="8">
        <v>45863</v>
      </c>
      <c r="C1827" t="s">
        <v>1430</v>
      </c>
      <c r="D1827" t="s">
        <v>2391</v>
      </c>
      <c r="E1827" t="s">
        <v>125</v>
      </c>
      <c r="F1827" t="s">
        <v>126</v>
      </c>
      <c r="G1827">
        <v>3</v>
      </c>
      <c r="H1827">
        <v>150.04</v>
      </c>
      <c r="I1827">
        <v>20</v>
      </c>
      <c r="J1827">
        <v>90.02</v>
      </c>
      <c r="K1827">
        <v>360.1</v>
      </c>
      <c r="L1827">
        <v>383.94</v>
      </c>
      <c r="M1827">
        <v>-23.84</v>
      </c>
      <c r="N1827" t="s">
        <v>47</v>
      </c>
      <c r="O1827" t="s">
        <v>24</v>
      </c>
      <c r="P1827" t="s">
        <v>25</v>
      </c>
      <c r="Q1827" s="9">
        <v>0.82708333333333328</v>
      </c>
      <c r="R1827" t="s">
        <v>49</v>
      </c>
      <c r="S1827" t="s">
        <v>4885</v>
      </c>
      <c r="T1827" t="s">
        <v>4864</v>
      </c>
      <c r="U1827">
        <v>150.04</v>
      </c>
      <c r="V1827" t="s">
        <v>5970</v>
      </c>
      <c r="W1827" t="s">
        <v>4964</v>
      </c>
      <c r="X1827" t="s">
        <v>5952</v>
      </c>
      <c r="Y1827" t="s">
        <v>4966</v>
      </c>
      <c r="Z1827" t="s">
        <v>5173</v>
      </c>
      <c r="AA1827" t="s">
        <v>4962</v>
      </c>
    </row>
    <row r="1828" spans="1:27" x14ac:dyDescent="0.25">
      <c r="A1828" t="s">
        <v>1485</v>
      </c>
      <c r="B1828" s="8">
        <v>45862</v>
      </c>
      <c r="C1828" t="s">
        <v>1486</v>
      </c>
      <c r="D1828" t="s">
        <v>84</v>
      </c>
      <c r="E1828" t="s">
        <v>830</v>
      </c>
      <c r="F1828" t="s">
        <v>831</v>
      </c>
      <c r="G1828">
        <v>3</v>
      </c>
      <c r="H1828">
        <v>260.93</v>
      </c>
      <c r="I1828">
        <v>0</v>
      </c>
      <c r="J1828">
        <v>0</v>
      </c>
      <c r="K1828">
        <v>782.79</v>
      </c>
      <c r="L1828">
        <v>582.17999999999995</v>
      </c>
      <c r="M1828">
        <v>200.61</v>
      </c>
      <c r="N1828" t="s">
        <v>40</v>
      </c>
      <c r="O1828" t="s">
        <v>24</v>
      </c>
      <c r="P1828" t="s">
        <v>25</v>
      </c>
      <c r="Q1828" s="9">
        <v>0.58402777777777781</v>
      </c>
      <c r="R1828" t="s">
        <v>49</v>
      </c>
      <c r="S1828" t="s">
        <v>4823</v>
      </c>
      <c r="T1828" t="s">
        <v>4805</v>
      </c>
      <c r="U1828">
        <v>260.93</v>
      </c>
      <c r="V1828" t="s">
        <v>5659</v>
      </c>
      <c r="W1828" t="s">
        <v>4968</v>
      </c>
      <c r="X1828" t="s">
        <v>5402</v>
      </c>
      <c r="Y1828" t="s">
        <v>4977</v>
      </c>
      <c r="Z1828" t="s">
        <v>5403</v>
      </c>
      <c r="AA1828" t="s">
        <v>4962</v>
      </c>
    </row>
    <row r="1829" spans="1:27" x14ac:dyDescent="0.25">
      <c r="A1829" t="s">
        <v>2831</v>
      </c>
      <c r="B1829" s="8">
        <v>45862</v>
      </c>
      <c r="C1829" t="s">
        <v>770</v>
      </c>
      <c r="D1829" t="s">
        <v>2552</v>
      </c>
      <c r="E1829" t="s">
        <v>1109</v>
      </c>
      <c r="F1829" t="s">
        <v>1110</v>
      </c>
      <c r="G1829">
        <v>1</v>
      </c>
      <c r="H1829">
        <v>72.930000000000007</v>
      </c>
      <c r="I1829">
        <v>15</v>
      </c>
      <c r="J1829">
        <v>10.94</v>
      </c>
      <c r="K1829">
        <v>61.99</v>
      </c>
      <c r="L1829">
        <v>54.25</v>
      </c>
      <c r="M1829">
        <v>7.74</v>
      </c>
      <c r="N1829" t="s">
        <v>23</v>
      </c>
      <c r="O1829" t="s">
        <v>24</v>
      </c>
      <c r="P1829" t="s">
        <v>55</v>
      </c>
      <c r="Q1829" s="9">
        <v>0.77361111111111114</v>
      </c>
      <c r="R1829" t="s">
        <v>49</v>
      </c>
      <c r="S1829" t="s">
        <v>4784</v>
      </c>
      <c r="T1829" t="s">
        <v>4776</v>
      </c>
      <c r="U1829">
        <v>72.930000000000007</v>
      </c>
      <c r="V1829" t="s">
        <v>5842</v>
      </c>
      <c r="W1829" t="s">
        <v>4964</v>
      </c>
      <c r="X1829" t="s">
        <v>5104</v>
      </c>
      <c r="Y1829" t="s">
        <v>4970</v>
      </c>
      <c r="Z1829" t="s">
        <v>5105</v>
      </c>
      <c r="AA1829" t="s">
        <v>4962</v>
      </c>
    </row>
    <row r="1830" spans="1:27" x14ac:dyDescent="0.25">
      <c r="A1830" t="s">
        <v>1352</v>
      </c>
      <c r="B1830" s="8">
        <v>45861</v>
      </c>
      <c r="C1830" t="s">
        <v>157</v>
      </c>
      <c r="D1830" t="s">
        <v>365</v>
      </c>
      <c r="E1830" t="s">
        <v>877</v>
      </c>
      <c r="F1830" t="s">
        <v>878</v>
      </c>
      <c r="G1830">
        <v>4</v>
      </c>
      <c r="H1830">
        <v>521.78</v>
      </c>
      <c r="I1830">
        <v>0</v>
      </c>
      <c r="J1830">
        <v>0</v>
      </c>
      <c r="K1830">
        <v>2087.12</v>
      </c>
      <c r="L1830">
        <v>1547.56</v>
      </c>
      <c r="M1830">
        <v>539.55999999999995</v>
      </c>
      <c r="N1830" t="s">
        <v>47</v>
      </c>
      <c r="O1830" t="s">
        <v>345</v>
      </c>
      <c r="P1830" t="s">
        <v>25</v>
      </c>
      <c r="Q1830" s="9">
        <v>0.62986111111111109</v>
      </c>
      <c r="R1830" t="s">
        <v>49</v>
      </c>
      <c r="S1830" t="s">
        <v>4680</v>
      </c>
      <c r="T1830" t="s">
        <v>4672</v>
      </c>
      <c r="U1830">
        <v>459.58</v>
      </c>
      <c r="V1830" t="s">
        <v>5863</v>
      </c>
      <c r="W1830" t="s">
        <v>4958</v>
      </c>
      <c r="X1830" t="s">
        <v>5391</v>
      </c>
      <c r="Y1830" t="s">
        <v>4960</v>
      </c>
      <c r="Z1830" t="s">
        <v>5392</v>
      </c>
      <c r="AA1830" t="s">
        <v>5060</v>
      </c>
    </row>
    <row r="1831" spans="1:27" x14ac:dyDescent="0.25">
      <c r="A1831" t="s">
        <v>1854</v>
      </c>
      <c r="B1831" s="8">
        <v>45861</v>
      </c>
      <c r="C1831" t="s">
        <v>1855</v>
      </c>
      <c r="D1831" t="s">
        <v>37</v>
      </c>
      <c r="E1831" t="s">
        <v>681</v>
      </c>
      <c r="F1831" t="s">
        <v>1856</v>
      </c>
      <c r="G1831">
        <v>4</v>
      </c>
      <c r="H1831">
        <v>234.86</v>
      </c>
      <c r="I1831">
        <v>10</v>
      </c>
      <c r="J1831">
        <v>93.94</v>
      </c>
      <c r="K1831">
        <v>845.5</v>
      </c>
      <c r="L1831">
        <v>852.92</v>
      </c>
      <c r="M1831">
        <v>-7.42</v>
      </c>
      <c r="N1831" t="s">
        <v>40</v>
      </c>
      <c r="O1831" t="s">
        <v>24</v>
      </c>
      <c r="P1831" t="s">
        <v>55</v>
      </c>
      <c r="Q1831" s="9">
        <v>0.89583333333333337</v>
      </c>
      <c r="R1831" t="s">
        <v>49</v>
      </c>
      <c r="S1831" t="s">
        <v>4893</v>
      </c>
      <c r="T1831" t="s">
        <v>4887</v>
      </c>
      <c r="U1831">
        <v>234.86</v>
      </c>
      <c r="V1831" t="s">
        <v>6011</v>
      </c>
      <c r="W1831" t="s">
        <v>4968</v>
      </c>
      <c r="X1831" t="s">
        <v>5923</v>
      </c>
      <c r="Y1831" t="s">
        <v>4970</v>
      </c>
      <c r="Z1831" t="s">
        <v>5380</v>
      </c>
      <c r="AA1831" t="s">
        <v>5060</v>
      </c>
    </row>
    <row r="1832" spans="1:27" x14ac:dyDescent="0.25">
      <c r="A1832" t="s">
        <v>2168</v>
      </c>
      <c r="B1832" s="8">
        <v>45861</v>
      </c>
      <c r="C1832" t="s">
        <v>1990</v>
      </c>
      <c r="D1832" t="s">
        <v>1225</v>
      </c>
      <c r="E1832" t="s">
        <v>131</v>
      </c>
      <c r="F1832" t="s">
        <v>132</v>
      </c>
      <c r="G1832">
        <v>2</v>
      </c>
      <c r="H1832">
        <v>182.3</v>
      </c>
      <c r="I1832">
        <v>15</v>
      </c>
      <c r="J1832">
        <v>54.69</v>
      </c>
      <c r="K1832">
        <v>309.91000000000003</v>
      </c>
      <c r="L1832">
        <v>215.2</v>
      </c>
      <c r="M1832">
        <v>94.71</v>
      </c>
      <c r="N1832" t="s">
        <v>47</v>
      </c>
      <c r="O1832" t="s">
        <v>24</v>
      </c>
      <c r="P1832" t="s">
        <v>25</v>
      </c>
      <c r="Q1832" s="9">
        <v>0.78055555555555556</v>
      </c>
      <c r="R1832" t="s">
        <v>49</v>
      </c>
      <c r="S1832" t="s">
        <v>4664</v>
      </c>
      <c r="T1832" t="s">
        <v>4636</v>
      </c>
      <c r="U1832">
        <v>182.3</v>
      </c>
      <c r="V1832" t="s">
        <v>5434</v>
      </c>
      <c r="W1832" t="s">
        <v>4964</v>
      </c>
      <c r="X1832" t="s">
        <v>5593</v>
      </c>
      <c r="Y1832" t="s">
        <v>5007</v>
      </c>
      <c r="Z1832" t="s">
        <v>5076</v>
      </c>
      <c r="AA1832" t="s">
        <v>5060</v>
      </c>
    </row>
    <row r="1833" spans="1:27" x14ac:dyDescent="0.25">
      <c r="A1833" t="s">
        <v>2379</v>
      </c>
      <c r="B1833" s="8">
        <v>45861</v>
      </c>
      <c r="C1833" t="s">
        <v>1409</v>
      </c>
      <c r="D1833" t="s">
        <v>247</v>
      </c>
      <c r="E1833" t="s">
        <v>90</v>
      </c>
      <c r="F1833" t="s">
        <v>91</v>
      </c>
      <c r="G1833">
        <v>4</v>
      </c>
      <c r="H1833">
        <v>326.25</v>
      </c>
      <c r="I1833">
        <v>0</v>
      </c>
      <c r="J1833">
        <v>0</v>
      </c>
      <c r="K1833">
        <v>1305</v>
      </c>
      <c r="L1833">
        <v>1086.1199999999999</v>
      </c>
      <c r="M1833">
        <v>218.88</v>
      </c>
      <c r="N1833" t="s">
        <v>47</v>
      </c>
      <c r="O1833" t="s">
        <v>345</v>
      </c>
      <c r="P1833" t="s">
        <v>25</v>
      </c>
      <c r="Q1833" s="9">
        <v>0.38750000000000001</v>
      </c>
      <c r="R1833" t="s">
        <v>49</v>
      </c>
      <c r="S1833" t="s">
        <v>4897</v>
      </c>
      <c r="T1833" t="s">
        <v>4887</v>
      </c>
      <c r="U1833">
        <v>223.15</v>
      </c>
      <c r="V1833" t="s">
        <v>5492</v>
      </c>
      <c r="W1833" t="s">
        <v>4958</v>
      </c>
      <c r="X1833" t="s">
        <v>5467</v>
      </c>
      <c r="Y1833" t="s">
        <v>4966</v>
      </c>
      <c r="Z1833" t="s">
        <v>5468</v>
      </c>
      <c r="AA1833" t="s">
        <v>4962</v>
      </c>
    </row>
    <row r="1834" spans="1:27" x14ac:dyDescent="0.25">
      <c r="A1834" t="s">
        <v>2409</v>
      </c>
      <c r="B1834" s="8">
        <v>45861</v>
      </c>
      <c r="C1834" t="s">
        <v>1058</v>
      </c>
      <c r="D1834" t="s">
        <v>280</v>
      </c>
      <c r="E1834" t="s">
        <v>445</v>
      </c>
      <c r="F1834" t="s">
        <v>239</v>
      </c>
      <c r="G1834">
        <v>3</v>
      </c>
      <c r="H1834">
        <v>124.84</v>
      </c>
      <c r="I1834">
        <v>15</v>
      </c>
      <c r="J1834">
        <v>56.18</v>
      </c>
      <c r="K1834">
        <v>318.33999999999997</v>
      </c>
      <c r="L1834">
        <v>292.05</v>
      </c>
      <c r="M1834">
        <v>26.29</v>
      </c>
      <c r="N1834" t="s">
        <v>4971</v>
      </c>
      <c r="O1834" t="s">
        <v>24</v>
      </c>
      <c r="P1834" t="s">
        <v>55</v>
      </c>
      <c r="Q1834" s="9">
        <v>0.78819444444444442</v>
      </c>
      <c r="R1834" t="s">
        <v>49</v>
      </c>
      <c r="S1834" t="s">
        <v>4726</v>
      </c>
      <c r="T1834" t="s">
        <v>4703</v>
      </c>
      <c r="U1834">
        <v>124.84</v>
      </c>
      <c r="V1834" t="s">
        <v>5102</v>
      </c>
      <c r="W1834" t="s">
        <v>4968</v>
      </c>
      <c r="X1834" t="s">
        <v>5015</v>
      </c>
      <c r="Y1834" t="s">
        <v>4966</v>
      </c>
      <c r="Z1834" t="s">
        <v>5925</v>
      </c>
      <c r="AA1834" t="s">
        <v>5060</v>
      </c>
    </row>
    <row r="1835" spans="1:27" x14ac:dyDescent="0.25">
      <c r="A1835" t="s">
        <v>2804</v>
      </c>
      <c r="B1835" s="8">
        <v>45861</v>
      </c>
      <c r="C1835" t="s">
        <v>112</v>
      </c>
      <c r="D1835" t="s">
        <v>214</v>
      </c>
      <c r="E1835" t="s">
        <v>2224</v>
      </c>
      <c r="F1835" t="s">
        <v>1983</v>
      </c>
      <c r="G1835">
        <v>1</v>
      </c>
      <c r="H1835">
        <v>147.97</v>
      </c>
      <c r="I1835">
        <v>10</v>
      </c>
      <c r="J1835">
        <v>14.8</v>
      </c>
      <c r="K1835">
        <v>133.16999999999999</v>
      </c>
      <c r="L1835">
        <v>112.8</v>
      </c>
      <c r="M1835">
        <v>20.37</v>
      </c>
      <c r="N1835" t="s">
        <v>47</v>
      </c>
      <c r="O1835" t="s">
        <v>24</v>
      </c>
      <c r="P1835" t="s">
        <v>25</v>
      </c>
      <c r="Q1835" s="9">
        <v>0.66805555555555551</v>
      </c>
      <c r="R1835" t="s">
        <v>49</v>
      </c>
      <c r="S1835" t="s">
        <v>4764</v>
      </c>
      <c r="T1835" t="s">
        <v>4752</v>
      </c>
      <c r="U1835">
        <v>147.97</v>
      </c>
      <c r="V1835" t="s">
        <v>4963</v>
      </c>
      <c r="W1835" t="s">
        <v>4964</v>
      </c>
      <c r="X1835" t="s">
        <v>5931</v>
      </c>
      <c r="Y1835" t="s">
        <v>4970</v>
      </c>
      <c r="Z1835" t="s">
        <v>5470</v>
      </c>
      <c r="AA1835" t="s">
        <v>4992</v>
      </c>
    </row>
    <row r="1836" spans="1:27" x14ac:dyDescent="0.25">
      <c r="A1836" t="s">
        <v>3132</v>
      </c>
      <c r="B1836" s="8">
        <v>45861</v>
      </c>
      <c r="C1836" t="s">
        <v>1816</v>
      </c>
      <c r="D1836" t="s">
        <v>432</v>
      </c>
      <c r="E1836" t="s">
        <v>1233</v>
      </c>
      <c r="F1836" t="s">
        <v>929</v>
      </c>
      <c r="G1836">
        <v>2</v>
      </c>
      <c r="H1836">
        <v>305.67</v>
      </c>
      <c r="I1836">
        <v>0</v>
      </c>
      <c r="J1836">
        <v>0</v>
      </c>
      <c r="K1836">
        <v>611.34</v>
      </c>
      <c r="L1836">
        <v>502.84</v>
      </c>
      <c r="M1836">
        <v>108.5</v>
      </c>
      <c r="N1836" t="s">
        <v>133</v>
      </c>
      <c r="O1836" t="s">
        <v>24</v>
      </c>
      <c r="P1836" t="s">
        <v>25</v>
      </c>
      <c r="Q1836" s="9">
        <v>0.79374999999999996</v>
      </c>
      <c r="R1836" t="s">
        <v>49</v>
      </c>
      <c r="S1836" t="s">
        <v>4841</v>
      </c>
      <c r="T1836" t="s">
        <v>4828</v>
      </c>
      <c r="U1836">
        <v>305.67</v>
      </c>
      <c r="V1836" t="s">
        <v>5756</v>
      </c>
      <c r="W1836" t="s">
        <v>4958</v>
      </c>
      <c r="X1836" t="s">
        <v>5289</v>
      </c>
      <c r="Y1836" t="s">
        <v>4970</v>
      </c>
      <c r="Z1836" t="s">
        <v>5290</v>
      </c>
      <c r="AA1836" t="s">
        <v>4962</v>
      </c>
    </row>
    <row r="1837" spans="1:27" x14ac:dyDescent="0.25">
      <c r="A1837" t="s">
        <v>3338</v>
      </c>
      <c r="B1837" s="8">
        <v>45861</v>
      </c>
      <c r="C1837" t="s">
        <v>2221</v>
      </c>
      <c r="D1837" t="s">
        <v>723</v>
      </c>
      <c r="E1837" t="s">
        <v>427</v>
      </c>
      <c r="F1837" t="s">
        <v>724</v>
      </c>
      <c r="G1837">
        <v>2</v>
      </c>
      <c r="H1837">
        <v>376.11</v>
      </c>
      <c r="I1837">
        <v>0</v>
      </c>
      <c r="J1837">
        <v>0</v>
      </c>
      <c r="K1837">
        <v>752.22</v>
      </c>
      <c r="L1837">
        <v>603.14</v>
      </c>
      <c r="M1837">
        <v>149.08000000000001</v>
      </c>
      <c r="N1837" t="s">
        <v>47</v>
      </c>
      <c r="O1837" t="s">
        <v>24</v>
      </c>
      <c r="P1837" t="s">
        <v>25</v>
      </c>
      <c r="Q1837" s="9">
        <v>0.60833333333333328</v>
      </c>
      <c r="R1837" t="s">
        <v>49</v>
      </c>
      <c r="S1837" t="s">
        <v>4844</v>
      </c>
      <c r="T1837" t="s">
        <v>4828</v>
      </c>
      <c r="U1837">
        <v>376.11</v>
      </c>
      <c r="V1837" t="s">
        <v>5541</v>
      </c>
      <c r="W1837" t="s">
        <v>4968</v>
      </c>
      <c r="X1837" t="s">
        <v>5398</v>
      </c>
      <c r="Y1837" t="s">
        <v>5011</v>
      </c>
      <c r="Z1837" t="s">
        <v>5117</v>
      </c>
      <c r="AA1837" t="s">
        <v>4962</v>
      </c>
    </row>
    <row r="1838" spans="1:27" x14ac:dyDescent="0.25">
      <c r="A1838" t="s">
        <v>4540</v>
      </c>
      <c r="B1838" s="8">
        <v>45861</v>
      </c>
      <c r="C1838" t="s">
        <v>3521</v>
      </c>
      <c r="D1838" t="s">
        <v>499</v>
      </c>
      <c r="E1838" t="s">
        <v>550</v>
      </c>
      <c r="F1838" t="s">
        <v>1443</v>
      </c>
      <c r="G1838">
        <v>1</v>
      </c>
      <c r="H1838">
        <v>401.06</v>
      </c>
      <c r="I1838">
        <v>15</v>
      </c>
      <c r="J1838">
        <v>60.16</v>
      </c>
      <c r="K1838">
        <v>340.9</v>
      </c>
      <c r="L1838">
        <v>347.47</v>
      </c>
      <c r="M1838">
        <v>-6.57</v>
      </c>
      <c r="N1838" t="s">
        <v>68</v>
      </c>
      <c r="O1838" t="s">
        <v>24</v>
      </c>
      <c r="P1838" t="s">
        <v>25</v>
      </c>
      <c r="Q1838" s="9">
        <v>0.52777777777777779</v>
      </c>
      <c r="R1838" t="s">
        <v>49</v>
      </c>
      <c r="S1838" t="s">
        <v>4816</v>
      </c>
      <c r="T1838" t="s">
        <v>4847</v>
      </c>
      <c r="U1838">
        <v>401.06</v>
      </c>
      <c r="V1838" t="s">
        <v>5826</v>
      </c>
      <c r="W1838" t="s">
        <v>4968</v>
      </c>
      <c r="X1838" t="s">
        <v>5072</v>
      </c>
      <c r="Y1838" t="s">
        <v>4977</v>
      </c>
      <c r="Z1838" t="s">
        <v>4983</v>
      </c>
      <c r="AA1838" t="s">
        <v>4962</v>
      </c>
    </row>
    <row r="1839" spans="1:27" x14ac:dyDescent="0.25">
      <c r="A1839" t="s">
        <v>4569</v>
      </c>
      <c r="B1839" s="8">
        <v>45861</v>
      </c>
      <c r="C1839" t="s">
        <v>2320</v>
      </c>
      <c r="D1839" t="s">
        <v>264</v>
      </c>
      <c r="E1839" t="s">
        <v>291</v>
      </c>
      <c r="F1839" t="s">
        <v>86</v>
      </c>
      <c r="G1839">
        <v>4</v>
      </c>
      <c r="H1839">
        <v>383.51</v>
      </c>
      <c r="I1839">
        <v>15</v>
      </c>
      <c r="J1839">
        <v>230.11</v>
      </c>
      <c r="K1839">
        <v>1303.93</v>
      </c>
      <c r="L1839">
        <v>1143.5999999999999</v>
      </c>
      <c r="M1839">
        <v>160.33000000000001</v>
      </c>
      <c r="N1839" t="s">
        <v>40</v>
      </c>
      <c r="O1839" t="s">
        <v>24</v>
      </c>
      <c r="P1839" t="s">
        <v>55</v>
      </c>
      <c r="Q1839" s="9">
        <v>0.5</v>
      </c>
      <c r="R1839" t="s">
        <v>49</v>
      </c>
      <c r="S1839" t="s">
        <v>4702</v>
      </c>
      <c r="T1839" t="s">
        <v>4703</v>
      </c>
      <c r="U1839">
        <v>383.51</v>
      </c>
      <c r="V1839" t="s">
        <v>5811</v>
      </c>
      <c r="W1839" t="s">
        <v>4964</v>
      </c>
      <c r="X1839" t="s">
        <v>5374</v>
      </c>
      <c r="Y1839" t="s">
        <v>4970</v>
      </c>
      <c r="Z1839" t="s">
        <v>5131</v>
      </c>
      <c r="AA1839" t="s">
        <v>4962</v>
      </c>
    </row>
    <row r="1840" spans="1:27" x14ac:dyDescent="0.25">
      <c r="A1840" t="s">
        <v>1765</v>
      </c>
      <c r="B1840" s="8">
        <v>45860</v>
      </c>
      <c r="C1840" t="s">
        <v>534</v>
      </c>
      <c r="D1840" t="s">
        <v>1091</v>
      </c>
      <c r="E1840" t="s">
        <v>847</v>
      </c>
      <c r="F1840" t="s">
        <v>1691</v>
      </c>
      <c r="G1840">
        <v>1</v>
      </c>
      <c r="H1840">
        <v>297.32</v>
      </c>
      <c r="I1840">
        <v>20</v>
      </c>
      <c r="J1840">
        <v>59.46</v>
      </c>
      <c r="K1840">
        <v>237.86</v>
      </c>
      <c r="L1840">
        <v>225.28</v>
      </c>
      <c r="M1840">
        <v>12.58</v>
      </c>
      <c r="N1840" t="s">
        <v>133</v>
      </c>
      <c r="O1840" t="s">
        <v>24</v>
      </c>
      <c r="P1840" t="s">
        <v>55</v>
      </c>
      <c r="Q1840" s="9">
        <v>0.66388888888888886</v>
      </c>
      <c r="R1840" t="s">
        <v>49</v>
      </c>
      <c r="S1840" t="s">
        <v>4816</v>
      </c>
      <c r="T1840" t="s">
        <v>4805</v>
      </c>
      <c r="U1840">
        <v>297.32</v>
      </c>
      <c r="V1840" t="s">
        <v>5993</v>
      </c>
      <c r="W1840" t="s">
        <v>4964</v>
      </c>
      <c r="X1840" t="s">
        <v>5110</v>
      </c>
      <c r="Y1840" t="s">
        <v>4966</v>
      </c>
      <c r="Z1840" t="s">
        <v>5108</v>
      </c>
      <c r="AA1840" t="s">
        <v>5060</v>
      </c>
    </row>
    <row r="1841" spans="1:27" x14ac:dyDescent="0.25">
      <c r="A1841" t="s">
        <v>2056</v>
      </c>
      <c r="B1841" s="8">
        <v>45860</v>
      </c>
      <c r="C1841" t="s">
        <v>2057</v>
      </c>
      <c r="D1841" t="s">
        <v>2058</v>
      </c>
      <c r="E1841" t="s">
        <v>421</v>
      </c>
      <c r="F1841" t="s">
        <v>787</v>
      </c>
      <c r="G1841">
        <v>2</v>
      </c>
      <c r="H1841">
        <v>392.79</v>
      </c>
      <c r="I1841">
        <v>10</v>
      </c>
      <c r="J1841">
        <v>78.56</v>
      </c>
      <c r="K1841">
        <v>707.02</v>
      </c>
      <c r="L1841">
        <v>696.66</v>
      </c>
      <c r="M1841">
        <v>10.36</v>
      </c>
      <c r="N1841" t="s">
        <v>133</v>
      </c>
      <c r="O1841" t="s">
        <v>24</v>
      </c>
      <c r="P1841" t="s">
        <v>25</v>
      </c>
      <c r="Q1841" s="9">
        <v>0.88680555555555551</v>
      </c>
      <c r="R1841" t="s">
        <v>49</v>
      </c>
      <c r="S1841" t="s">
        <v>4738</v>
      </c>
      <c r="T1841" t="s">
        <v>4729</v>
      </c>
      <c r="U1841">
        <v>392.79</v>
      </c>
      <c r="V1841" t="s">
        <v>5824</v>
      </c>
      <c r="W1841" t="s">
        <v>4964</v>
      </c>
      <c r="X1841" t="s">
        <v>5045</v>
      </c>
      <c r="Y1841" t="s">
        <v>4966</v>
      </c>
      <c r="Z1841" t="s">
        <v>5069</v>
      </c>
      <c r="AA1841" t="s">
        <v>4962</v>
      </c>
    </row>
    <row r="1842" spans="1:27" x14ac:dyDescent="0.25">
      <c r="A1842" t="s">
        <v>2566</v>
      </c>
      <c r="B1842" s="8">
        <v>45860</v>
      </c>
      <c r="C1842" t="s">
        <v>1535</v>
      </c>
      <c r="D1842" t="s">
        <v>197</v>
      </c>
      <c r="E1842" t="s">
        <v>142</v>
      </c>
      <c r="F1842" t="s">
        <v>143</v>
      </c>
      <c r="G1842">
        <v>1</v>
      </c>
      <c r="H1842">
        <v>121.9</v>
      </c>
      <c r="I1842">
        <v>15</v>
      </c>
      <c r="J1842">
        <v>18.29</v>
      </c>
      <c r="K1842">
        <v>103.61</v>
      </c>
      <c r="L1842">
        <v>108.92</v>
      </c>
      <c r="M1842">
        <v>-5.31</v>
      </c>
      <c r="N1842" t="s">
        <v>47</v>
      </c>
      <c r="O1842" t="s">
        <v>24</v>
      </c>
      <c r="P1842" t="s">
        <v>33</v>
      </c>
      <c r="Q1842" s="9">
        <v>0.60833333333333328</v>
      </c>
      <c r="R1842" t="s">
        <v>49</v>
      </c>
      <c r="S1842" t="s">
        <v>4902</v>
      </c>
      <c r="T1842" t="s">
        <v>4887</v>
      </c>
      <c r="U1842">
        <v>121.9</v>
      </c>
      <c r="V1842" t="s">
        <v>5332</v>
      </c>
      <c r="W1842" t="s">
        <v>4968</v>
      </c>
      <c r="X1842" t="s">
        <v>5308</v>
      </c>
      <c r="Y1842" t="s">
        <v>4966</v>
      </c>
      <c r="Z1842" t="s">
        <v>5057</v>
      </c>
      <c r="AA1842" t="s">
        <v>4962</v>
      </c>
    </row>
    <row r="1843" spans="1:27" x14ac:dyDescent="0.25">
      <c r="A1843" t="s">
        <v>2692</v>
      </c>
      <c r="B1843" s="8">
        <v>45860</v>
      </c>
      <c r="C1843" t="s">
        <v>340</v>
      </c>
      <c r="D1843" t="s">
        <v>84</v>
      </c>
      <c r="E1843" t="s">
        <v>957</v>
      </c>
      <c r="F1843" t="s">
        <v>958</v>
      </c>
      <c r="G1843">
        <v>4</v>
      </c>
      <c r="H1843">
        <v>260.93</v>
      </c>
      <c r="I1843">
        <v>0</v>
      </c>
      <c r="J1843">
        <v>0</v>
      </c>
      <c r="K1843">
        <v>1043.72</v>
      </c>
      <c r="L1843">
        <v>776.24</v>
      </c>
      <c r="M1843">
        <v>267.48</v>
      </c>
      <c r="N1843" t="s">
        <v>4971</v>
      </c>
      <c r="O1843" t="s">
        <v>24</v>
      </c>
      <c r="P1843" t="s">
        <v>33</v>
      </c>
      <c r="Q1843" s="9">
        <v>0.83402777777777781</v>
      </c>
      <c r="R1843" t="s">
        <v>49</v>
      </c>
      <c r="S1843" t="s">
        <v>4823</v>
      </c>
      <c r="T1843" t="s">
        <v>4805</v>
      </c>
      <c r="U1843">
        <v>260.93</v>
      </c>
      <c r="V1843" t="s">
        <v>5014</v>
      </c>
      <c r="W1843" t="s">
        <v>4964</v>
      </c>
      <c r="X1843" t="s">
        <v>5614</v>
      </c>
      <c r="Y1843" t="s">
        <v>4960</v>
      </c>
      <c r="Z1843" t="s">
        <v>5280</v>
      </c>
      <c r="AA1843" t="s">
        <v>4962</v>
      </c>
    </row>
    <row r="1844" spans="1:27" x14ac:dyDescent="0.25">
      <c r="A1844" t="s">
        <v>3206</v>
      </c>
      <c r="B1844" s="8">
        <v>45860</v>
      </c>
      <c r="C1844" t="s">
        <v>364</v>
      </c>
      <c r="D1844" t="s">
        <v>1194</v>
      </c>
      <c r="E1844" t="s">
        <v>238</v>
      </c>
      <c r="F1844" t="s">
        <v>126</v>
      </c>
      <c r="G1844">
        <v>5</v>
      </c>
      <c r="H1844">
        <v>109.95</v>
      </c>
      <c r="I1844">
        <v>0</v>
      </c>
      <c r="J1844">
        <v>0</v>
      </c>
      <c r="K1844">
        <v>549.75</v>
      </c>
      <c r="L1844">
        <v>464.8</v>
      </c>
      <c r="M1844">
        <v>84.95</v>
      </c>
      <c r="N1844" t="s">
        <v>23</v>
      </c>
      <c r="O1844" t="s">
        <v>24</v>
      </c>
      <c r="P1844" t="s">
        <v>33</v>
      </c>
      <c r="Q1844" s="9">
        <v>0.69305555555555554</v>
      </c>
      <c r="R1844" t="s">
        <v>49</v>
      </c>
      <c r="S1844" t="s">
        <v>4896</v>
      </c>
      <c r="T1844" t="s">
        <v>4887</v>
      </c>
      <c r="U1844">
        <v>109.69</v>
      </c>
      <c r="V1844" t="s">
        <v>5798</v>
      </c>
      <c r="W1844" t="s">
        <v>4958</v>
      </c>
      <c r="X1844" t="s">
        <v>5952</v>
      </c>
      <c r="Y1844" t="s">
        <v>4966</v>
      </c>
      <c r="Z1844" t="s">
        <v>5073</v>
      </c>
      <c r="AA1844" t="s">
        <v>4962</v>
      </c>
    </row>
    <row r="1845" spans="1:27" x14ac:dyDescent="0.25">
      <c r="A1845" t="s">
        <v>3701</v>
      </c>
      <c r="B1845" s="8">
        <v>45860</v>
      </c>
      <c r="C1845" t="s">
        <v>2787</v>
      </c>
      <c r="D1845" t="s">
        <v>119</v>
      </c>
      <c r="E1845" t="s">
        <v>1066</v>
      </c>
      <c r="F1845" t="s">
        <v>1201</v>
      </c>
      <c r="G1845">
        <v>3</v>
      </c>
      <c r="H1845">
        <v>141.11000000000001</v>
      </c>
      <c r="I1845">
        <v>0</v>
      </c>
      <c r="J1845">
        <v>0</v>
      </c>
      <c r="K1845">
        <v>423.33</v>
      </c>
      <c r="L1845">
        <v>347.73</v>
      </c>
      <c r="M1845">
        <v>75.599999999999994</v>
      </c>
      <c r="N1845" t="s">
        <v>133</v>
      </c>
      <c r="O1845" t="s">
        <v>24</v>
      </c>
      <c r="P1845" t="s">
        <v>33</v>
      </c>
      <c r="Q1845" s="9">
        <v>0.83263888888888893</v>
      </c>
      <c r="R1845" t="s">
        <v>49</v>
      </c>
      <c r="S1845" t="s">
        <v>4722</v>
      </c>
      <c r="T1845" t="s">
        <v>4703</v>
      </c>
      <c r="U1845">
        <v>141.11000000000001</v>
      </c>
      <c r="V1845" t="s">
        <v>5906</v>
      </c>
      <c r="W1845" t="s">
        <v>4964</v>
      </c>
      <c r="X1845" t="s">
        <v>5551</v>
      </c>
      <c r="Y1845" t="s">
        <v>4977</v>
      </c>
      <c r="Z1845" t="s">
        <v>5120</v>
      </c>
      <c r="AA1845" t="s">
        <v>4962</v>
      </c>
    </row>
    <row r="1846" spans="1:27" x14ac:dyDescent="0.25">
      <c r="A1846" t="s">
        <v>3980</v>
      </c>
      <c r="B1846" s="8">
        <v>45860</v>
      </c>
      <c r="C1846" t="s">
        <v>1000</v>
      </c>
      <c r="D1846" t="s">
        <v>732</v>
      </c>
      <c r="E1846" t="s">
        <v>634</v>
      </c>
      <c r="F1846" t="s">
        <v>2016</v>
      </c>
      <c r="G1846">
        <v>4</v>
      </c>
      <c r="H1846">
        <v>661.91</v>
      </c>
      <c r="I1846">
        <v>15</v>
      </c>
      <c r="J1846">
        <v>397.15</v>
      </c>
      <c r="K1846">
        <v>2250.4899999999998</v>
      </c>
      <c r="L1846">
        <v>1594.88</v>
      </c>
      <c r="M1846">
        <v>655.61</v>
      </c>
      <c r="N1846" t="s">
        <v>4971</v>
      </c>
      <c r="O1846" t="s">
        <v>24</v>
      </c>
      <c r="P1846" t="s">
        <v>25</v>
      </c>
      <c r="Q1846" s="9">
        <v>0.78819444444444442</v>
      </c>
      <c r="R1846" t="s">
        <v>49</v>
      </c>
      <c r="S1846" t="s">
        <v>4662</v>
      </c>
      <c r="T1846" t="s">
        <v>4636</v>
      </c>
      <c r="U1846">
        <v>661.91</v>
      </c>
      <c r="V1846" t="s">
        <v>5153</v>
      </c>
      <c r="W1846" t="s">
        <v>4968</v>
      </c>
      <c r="X1846" t="s">
        <v>5861</v>
      </c>
      <c r="Y1846" t="s">
        <v>5011</v>
      </c>
      <c r="Z1846" t="s">
        <v>4995</v>
      </c>
      <c r="AA1846" t="s">
        <v>4962</v>
      </c>
    </row>
    <row r="1847" spans="1:27" x14ac:dyDescent="0.25">
      <c r="A1847" t="s">
        <v>650</v>
      </c>
      <c r="B1847" s="8">
        <v>45859</v>
      </c>
      <c r="C1847" t="s">
        <v>651</v>
      </c>
      <c r="D1847" t="s">
        <v>652</v>
      </c>
      <c r="E1847" t="s">
        <v>653</v>
      </c>
      <c r="F1847" t="s">
        <v>654</v>
      </c>
      <c r="G1847">
        <v>3</v>
      </c>
      <c r="H1847">
        <v>331.35</v>
      </c>
      <c r="I1847">
        <v>0</v>
      </c>
      <c r="J1847">
        <v>0</v>
      </c>
      <c r="K1847">
        <v>994.05</v>
      </c>
      <c r="L1847">
        <v>870.99</v>
      </c>
      <c r="M1847">
        <v>123.06</v>
      </c>
      <c r="N1847" t="s">
        <v>4971</v>
      </c>
      <c r="O1847" t="s">
        <v>24</v>
      </c>
      <c r="P1847" t="s">
        <v>25</v>
      </c>
      <c r="Q1847" s="9">
        <v>0.86944444444444446</v>
      </c>
      <c r="R1847" t="s">
        <v>49</v>
      </c>
      <c r="S1847" t="s">
        <v>4906</v>
      </c>
      <c r="T1847" t="s">
        <v>4887</v>
      </c>
      <c r="U1847">
        <v>331.35</v>
      </c>
      <c r="V1847" t="s">
        <v>5441</v>
      </c>
      <c r="W1847" t="s">
        <v>4968</v>
      </c>
      <c r="X1847" t="s">
        <v>5028</v>
      </c>
      <c r="Y1847" t="s">
        <v>4960</v>
      </c>
      <c r="Z1847" t="s">
        <v>5451</v>
      </c>
      <c r="AA1847" t="s">
        <v>4992</v>
      </c>
    </row>
    <row r="1848" spans="1:27" x14ac:dyDescent="0.25">
      <c r="A1848" t="s">
        <v>1882</v>
      </c>
      <c r="B1848" s="8">
        <v>45859</v>
      </c>
      <c r="C1848" t="s">
        <v>1883</v>
      </c>
      <c r="D1848" t="s">
        <v>895</v>
      </c>
      <c r="E1848" t="s">
        <v>1066</v>
      </c>
      <c r="F1848" t="s">
        <v>1067</v>
      </c>
      <c r="G1848">
        <v>1</v>
      </c>
      <c r="H1848">
        <v>438.7</v>
      </c>
      <c r="I1848">
        <v>5</v>
      </c>
      <c r="J1848">
        <v>21.93</v>
      </c>
      <c r="K1848">
        <v>416.77</v>
      </c>
      <c r="L1848">
        <v>370.18</v>
      </c>
      <c r="M1848">
        <v>46.59</v>
      </c>
      <c r="N1848" t="s">
        <v>23</v>
      </c>
      <c r="O1848" t="s">
        <v>24</v>
      </c>
      <c r="P1848" t="s">
        <v>25</v>
      </c>
      <c r="Q1848" s="9">
        <v>0.86527777777777781</v>
      </c>
      <c r="R1848" t="s">
        <v>49</v>
      </c>
      <c r="S1848" t="s">
        <v>4843</v>
      </c>
      <c r="T1848" t="s">
        <v>4828</v>
      </c>
      <c r="U1848">
        <v>438.7</v>
      </c>
      <c r="V1848" t="s">
        <v>6012</v>
      </c>
      <c r="W1848" t="s">
        <v>4964</v>
      </c>
      <c r="X1848" t="s">
        <v>5119</v>
      </c>
      <c r="Y1848" t="s">
        <v>4966</v>
      </c>
      <c r="Z1848" t="s">
        <v>5120</v>
      </c>
      <c r="AA1848" t="s">
        <v>4962</v>
      </c>
    </row>
    <row r="1849" spans="1:27" x14ac:dyDescent="0.25">
      <c r="A1849" t="s">
        <v>1911</v>
      </c>
      <c r="B1849" s="8">
        <v>45859</v>
      </c>
      <c r="C1849" t="s">
        <v>1912</v>
      </c>
      <c r="D1849" t="s">
        <v>59</v>
      </c>
      <c r="E1849" t="s">
        <v>114</v>
      </c>
      <c r="F1849" t="s">
        <v>115</v>
      </c>
      <c r="G1849">
        <v>5</v>
      </c>
      <c r="H1849">
        <v>342.46</v>
      </c>
      <c r="I1849">
        <v>15</v>
      </c>
      <c r="J1849">
        <v>256.85000000000002</v>
      </c>
      <c r="K1849">
        <v>1455.45</v>
      </c>
      <c r="L1849">
        <v>1358.9</v>
      </c>
      <c r="M1849">
        <v>96.55</v>
      </c>
      <c r="N1849" t="s">
        <v>133</v>
      </c>
      <c r="O1849" t="s">
        <v>24</v>
      </c>
      <c r="P1849" t="s">
        <v>25</v>
      </c>
      <c r="Q1849" s="9">
        <v>0.52083333333333337</v>
      </c>
      <c r="R1849" t="s">
        <v>49</v>
      </c>
      <c r="S1849" t="s">
        <v>4721</v>
      </c>
      <c r="T1849" t="s">
        <v>4703</v>
      </c>
      <c r="U1849">
        <v>342.46</v>
      </c>
      <c r="V1849" t="s">
        <v>6013</v>
      </c>
      <c r="W1849" t="s">
        <v>4968</v>
      </c>
      <c r="X1849" t="s">
        <v>5523</v>
      </c>
      <c r="Y1849" t="s">
        <v>4966</v>
      </c>
      <c r="Z1849" t="s">
        <v>5524</v>
      </c>
      <c r="AA1849" t="s">
        <v>4962</v>
      </c>
    </row>
    <row r="1850" spans="1:27" x14ac:dyDescent="0.25">
      <c r="A1850" t="s">
        <v>1748</v>
      </c>
      <c r="B1850" s="8">
        <v>45858</v>
      </c>
      <c r="C1850" t="s">
        <v>1749</v>
      </c>
      <c r="D1850" t="s">
        <v>409</v>
      </c>
      <c r="E1850" t="s">
        <v>1081</v>
      </c>
      <c r="F1850" t="s">
        <v>1082</v>
      </c>
      <c r="G1850">
        <v>4</v>
      </c>
      <c r="H1850">
        <v>343.97</v>
      </c>
      <c r="I1850">
        <v>20</v>
      </c>
      <c r="J1850">
        <v>275.18</v>
      </c>
      <c r="K1850">
        <v>1265.81</v>
      </c>
      <c r="L1850">
        <v>738.96</v>
      </c>
      <c r="M1850">
        <v>526.85</v>
      </c>
      <c r="N1850" t="s">
        <v>133</v>
      </c>
      <c r="O1850" t="s">
        <v>24</v>
      </c>
      <c r="P1850" t="s">
        <v>33</v>
      </c>
      <c r="Q1850" s="9">
        <v>0.42708333333333331</v>
      </c>
      <c r="R1850" t="s">
        <v>27</v>
      </c>
      <c r="S1850" t="s">
        <v>4635</v>
      </c>
      <c r="T1850" t="s">
        <v>4636</v>
      </c>
      <c r="U1850">
        <v>299.73</v>
      </c>
      <c r="V1850" t="s">
        <v>5729</v>
      </c>
      <c r="W1850" t="s">
        <v>4958</v>
      </c>
      <c r="X1850" t="s">
        <v>5597</v>
      </c>
      <c r="Y1850" t="s">
        <v>5011</v>
      </c>
      <c r="Z1850" t="s">
        <v>5598</v>
      </c>
      <c r="AA1850" t="s">
        <v>4992</v>
      </c>
    </row>
    <row r="1851" spans="1:27" x14ac:dyDescent="0.25">
      <c r="A1851" t="s">
        <v>2524</v>
      </c>
      <c r="B1851" s="8">
        <v>45858</v>
      </c>
      <c r="C1851" t="s">
        <v>2255</v>
      </c>
      <c r="D1851" t="s">
        <v>543</v>
      </c>
      <c r="E1851" t="s">
        <v>415</v>
      </c>
      <c r="F1851" t="s">
        <v>901</v>
      </c>
      <c r="G1851">
        <v>3</v>
      </c>
      <c r="H1851">
        <v>386.17</v>
      </c>
      <c r="I1851">
        <v>20</v>
      </c>
      <c r="J1851">
        <v>231.7</v>
      </c>
      <c r="K1851">
        <v>1065.83</v>
      </c>
      <c r="L1851">
        <v>827.01</v>
      </c>
      <c r="M1851">
        <v>238.82</v>
      </c>
      <c r="N1851" t="s">
        <v>47</v>
      </c>
      <c r="O1851" t="s">
        <v>24</v>
      </c>
      <c r="P1851" t="s">
        <v>55</v>
      </c>
      <c r="Q1851" s="9">
        <v>0.83888888888888891</v>
      </c>
      <c r="R1851" t="s">
        <v>27</v>
      </c>
      <c r="S1851" t="s">
        <v>4793</v>
      </c>
      <c r="T1851" t="s">
        <v>4776</v>
      </c>
      <c r="U1851">
        <v>386.17</v>
      </c>
      <c r="V1851" t="s">
        <v>5782</v>
      </c>
      <c r="W1851" t="s">
        <v>4968</v>
      </c>
      <c r="X1851" t="s">
        <v>5554</v>
      </c>
      <c r="Y1851" t="s">
        <v>5007</v>
      </c>
      <c r="Z1851" t="s">
        <v>5175</v>
      </c>
      <c r="AA1851" t="s">
        <v>4962</v>
      </c>
    </row>
    <row r="1852" spans="1:27" x14ac:dyDescent="0.25">
      <c r="A1852" t="s">
        <v>2562</v>
      </c>
      <c r="B1852" s="8">
        <v>45858</v>
      </c>
      <c r="C1852" t="s">
        <v>359</v>
      </c>
      <c r="D1852" t="s">
        <v>65</v>
      </c>
      <c r="E1852" t="s">
        <v>90</v>
      </c>
      <c r="F1852" t="s">
        <v>91</v>
      </c>
      <c r="G1852">
        <v>3</v>
      </c>
      <c r="H1852">
        <v>172.63</v>
      </c>
      <c r="I1852">
        <v>0</v>
      </c>
      <c r="J1852">
        <v>0</v>
      </c>
      <c r="K1852">
        <v>595.57000000000005</v>
      </c>
      <c r="L1852">
        <v>426</v>
      </c>
      <c r="M1852">
        <v>169.57</v>
      </c>
      <c r="N1852" t="s">
        <v>47</v>
      </c>
      <c r="O1852" t="s">
        <v>24</v>
      </c>
      <c r="P1852" t="s">
        <v>25</v>
      </c>
      <c r="Q1852" s="9">
        <v>0.39791666666666664</v>
      </c>
      <c r="R1852" t="s">
        <v>27</v>
      </c>
      <c r="S1852" t="s">
        <v>4719</v>
      </c>
      <c r="T1852" t="s">
        <v>4703</v>
      </c>
      <c r="U1852">
        <v>172.63</v>
      </c>
      <c r="V1852" t="s">
        <v>5241</v>
      </c>
      <c r="W1852" t="s">
        <v>4968</v>
      </c>
      <c r="X1852" t="s">
        <v>5467</v>
      </c>
      <c r="Y1852" t="s">
        <v>4966</v>
      </c>
      <c r="Z1852" t="s">
        <v>5468</v>
      </c>
      <c r="AA1852" t="s">
        <v>4962</v>
      </c>
    </row>
    <row r="1853" spans="1:27" x14ac:dyDescent="0.25">
      <c r="A1853" t="s">
        <v>2941</v>
      </c>
      <c r="B1853" s="8">
        <v>45858</v>
      </c>
      <c r="C1853" t="s">
        <v>1594</v>
      </c>
      <c r="D1853" t="s">
        <v>802</v>
      </c>
      <c r="E1853" t="s">
        <v>400</v>
      </c>
      <c r="F1853" t="s">
        <v>1223</v>
      </c>
      <c r="G1853">
        <v>3</v>
      </c>
      <c r="H1853">
        <v>298.68</v>
      </c>
      <c r="I1853">
        <v>5</v>
      </c>
      <c r="J1853">
        <v>44.8</v>
      </c>
      <c r="K1853">
        <v>978.93</v>
      </c>
      <c r="L1853">
        <v>752.07</v>
      </c>
      <c r="M1853">
        <v>226.86</v>
      </c>
      <c r="N1853" t="s">
        <v>47</v>
      </c>
      <c r="O1853" t="s">
        <v>24</v>
      </c>
      <c r="P1853" t="s">
        <v>25</v>
      </c>
      <c r="Q1853" s="9">
        <v>0.53819444444444442</v>
      </c>
      <c r="R1853" t="s">
        <v>27</v>
      </c>
      <c r="S1853" t="s">
        <v>4850</v>
      </c>
      <c r="T1853" t="s">
        <v>4847</v>
      </c>
      <c r="U1853">
        <v>298.68</v>
      </c>
      <c r="V1853" t="s">
        <v>5483</v>
      </c>
      <c r="W1853" t="s">
        <v>4968</v>
      </c>
      <c r="X1853" t="s">
        <v>5326</v>
      </c>
      <c r="Y1853" t="s">
        <v>4960</v>
      </c>
      <c r="Z1853" t="s">
        <v>5003</v>
      </c>
      <c r="AA1853" t="s">
        <v>4962</v>
      </c>
    </row>
    <row r="1854" spans="1:27" x14ac:dyDescent="0.25">
      <c r="A1854" t="s">
        <v>3080</v>
      </c>
      <c r="B1854" s="8">
        <v>45858</v>
      </c>
      <c r="C1854" t="s">
        <v>855</v>
      </c>
      <c r="D1854" t="s">
        <v>89</v>
      </c>
      <c r="E1854" t="s">
        <v>303</v>
      </c>
      <c r="F1854" t="s">
        <v>495</v>
      </c>
      <c r="G1854">
        <v>5</v>
      </c>
      <c r="H1854">
        <v>39.78</v>
      </c>
      <c r="I1854">
        <v>0</v>
      </c>
      <c r="J1854">
        <v>0</v>
      </c>
      <c r="K1854">
        <v>228.73</v>
      </c>
      <c r="L1854">
        <v>162</v>
      </c>
      <c r="M1854">
        <v>66.73</v>
      </c>
      <c r="N1854" t="s">
        <v>40</v>
      </c>
      <c r="O1854" t="s">
        <v>24</v>
      </c>
      <c r="P1854" t="s">
        <v>25</v>
      </c>
      <c r="Q1854" s="9">
        <v>0.61736111111111114</v>
      </c>
      <c r="R1854" t="s">
        <v>27</v>
      </c>
      <c r="S1854" t="s">
        <v>4695</v>
      </c>
      <c r="T1854" t="s">
        <v>4672</v>
      </c>
      <c r="U1854">
        <v>38.659999999999997</v>
      </c>
      <c r="V1854" t="s">
        <v>5535</v>
      </c>
      <c r="W1854" t="s">
        <v>4958</v>
      </c>
      <c r="X1854" t="s">
        <v>5253</v>
      </c>
      <c r="Y1854" t="s">
        <v>4960</v>
      </c>
      <c r="Z1854" t="s">
        <v>5351</v>
      </c>
      <c r="AA1854" t="s">
        <v>4962</v>
      </c>
    </row>
    <row r="1855" spans="1:27" x14ac:dyDescent="0.25">
      <c r="A1855" t="s">
        <v>3889</v>
      </c>
      <c r="B1855" s="8">
        <v>45858</v>
      </c>
      <c r="C1855" t="s">
        <v>1197</v>
      </c>
      <c r="D1855" t="s">
        <v>812</v>
      </c>
      <c r="E1855" t="s">
        <v>504</v>
      </c>
      <c r="F1855" t="s">
        <v>1390</v>
      </c>
      <c r="G1855">
        <v>7</v>
      </c>
      <c r="H1855">
        <v>548.45000000000005</v>
      </c>
      <c r="I1855">
        <v>15</v>
      </c>
      <c r="J1855">
        <v>575.87</v>
      </c>
      <c r="K1855">
        <v>3752.77</v>
      </c>
      <c r="L1855">
        <v>2654.33</v>
      </c>
      <c r="M1855">
        <v>1098.44</v>
      </c>
      <c r="N1855" t="s">
        <v>47</v>
      </c>
      <c r="O1855" t="s">
        <v>24</v>
      </c>
      <c r="P1855" t="s">
        <v>25</v>
      </c>
      <c r="Q1855" s="9">
        <v>0.86458333333333337</v>
      </c>
      <c r="R1855" t="s">
        <v>27</v>
      </c>
      <c r="S1855" t="s">
        <v>4770</v>
      </c>
      <c r="T1855" t="s">
        <v>4752</v>
      </c>
      <c r="U1855">
        <v>530.16</v>
      </c>
      <c r="V1855" t="s">
        <v>5224</v>
      </c>
      <c r="W1855" t="s">
        <v>4958</v>
      </c>
      <c r="X1855" t="s">
        <v>5526</v>
      </c>
      <c r="Y1855" t="s">
        <v>4977</v>
      </c>
      <c r="Z1855" t="s">
        <v>5349</v>
      </c>
      <c r="AA1855" t="s">
        <v>5060</v>
      </c>
    </row>
    <row r="1856" spans="1:27" x14ac:dyDescent="0.25">
      <c r="A1856" t="s">
        <v>63</v>
      </c>
      <c r="B1856" s="8">
        <v>45857</v>
      </c>
      <c r="C1856" t="s">
        <v>64</v>
      </c>
      <c r="D1856" t="s">
        <v>65</v>
      </c>
      <c r="E1856" t="s">
        <v>66</v>
      </c>
      <c r="F1856" t="s">
        <v>67</v>
      </c>
      <c r="G1856">
        <v>4</v>
      </c>
      <c r="H1856">
        <v>172.63</v>
      </c>
      <c r="I1856">
        <v>0</v>
      </c>
      <c r="J1856">
        <v>0</v>
      </c>
      <c r="K1856">
        <v>794.1</v>
      </c>
      <c r="L1856">
        <v>568</v>
      </c>
      <c r="M1856">
        <v>226.1</v>
      </c>
      <c r="N1856" t="s">
        <v>68</v>
      </c>
      <c r="O1856" t="s">
        <v>24</v>
      </c>
      <c r="P1856" t="s">
        <v>25</v>
      </c>
      <c r="Q1856" s="9">
        <v>0.81874999999999998</v>
      </c>
      <c r="R1856" t="s">
        <v>27</v>
      </c>
      <c r="S1856" t="s">
        <v>4719</v>
      </c>
      <c r="T1856" t="s">
        <v>4703</v>
      </c>
      <c r="U1856">
        <v>172.63</v>
      </c>
      <c r="V1856" t="s">
        <v>6014</v>
      </c>
      <c r="W1856" t="s">
        <v>4964</v>
      </c>
      <c r="X1856" t="s">
        <v>6014</v>
      </c>
      <c r="Y1856" t="s">
        <v>5011</v>
      </c>
      <c r="Z1856" t="s">
        <v>5155</v>
      </c>
      <c r="AA1856" t="s">
        <v>4962</v>
      </c>
    </row>
    <row r="1857" spans="1:27" x14ac:dyDescent="0.25">
      <c r="A1857" t="s">
        <v>626</v>
      </c>
      <c r="B1857" s="8">
        <v>45857</v>
      </c>
      <c r="C1857" t="s">
        <v>627</v>
      </c>
      <c r="D1857" t="s">
        <v>549</v>
      </c>
      <c r="E1857" t="s">
        <v>21</v>
      </c>
      <c r="F1857" t="s">
        <v>149</v>
      </c>
      <c r="G1857">
        <v>4</v>
      </c>
      <c r="H1857">
        <v>221.61</v>
      </c>
      <c r="I1857">
        <v>15</v>
      </c>
      <c r="J1857">
        <v>132.97</v>
      </c>
      <c r="K1857">
        <v>866.49</v>
      </c>
      <c r="L1857">
        <v>728.68</v>
      </c>
      <c r="M1857">
        <v>137.81</v>
      </c>
      <c r="N1857" t="s">
        <v>4971</v>
      </c>
      <c r="O1857" t="s">
        <v>345</v>
      </c>
      <c r="P1857" t="s">
        <v>25</v>
      </c>
      <c r="Q1857" s="9">
        <v>0.80902777777777779</v>
      </c>
      <c r="R1857" t="s">
        <v>27</v>
      </c>
      <c r="S1857" t="s">
        <v>4832</v>
      </c>
      <c r="T1857" t="s">
        <v>4828</v>
      </c>
      <c r="U1857">
        <v>221.61</v>
      </c>
      <c r="V1857" t="s">
        <v>5613</v>
      </c>
      <c r="W1857" t="s">
        <v>4964</v>
      </c>
      <c r="X1857" t="s">
        <v>5666</v>
      </c>
      <c r="Y1857" t="s">
        <v>4970</v>
      </c>
      <c r="Z1857" t="s">
        <v>5133</v>
      </c>
      <c r="AA1857" t="s">
        <v>4962</v>
      </c>
    </row>
    <row r="1858" spans="1:27" x14ac:dyDescent="0.25">
      <c r="A1858" t="s">
        <v>823</v>
      </c>
      <c r="B1858" s="8">
        <v>45857</v>
      </c>
      <c r="C1858" t="s">
        <v>824</v>
      </c>
      <c r="D1858" t="s">
        <v>320</v>
      </c>
      <c r="E1858" t="s">
        <v>825</v>
      </c>
      <c r="F1858" t="s">
        <v>826</v>
      </c>
      <c r="G1858">
        <v>3</v>
      </c>
      <c r="H1858">
        <v>67.37</v>
      </c>
      <c r="I1858">
        <v>10</v>
      </c>
      <c r="J1858">
        <v>20.21</v>
      </c>
      <c r="K1858">
        <v>209.19</v>
      </c>
      <c r="L1858">
        <v>151.29</v>
      </c>
      <c r="M1858">
        <v>57.9</v>
      </c>
      <c r="N1858" t="s">
        <v>47</v>
      </c>
      <c r="O1858" t="s">
        <v>24</v>
      </c>
      <c r="P1858" t="s">
        <v>25</v>
      </c>
      <c r="Q1858" s="9">
        <v>0.60833333333333328</v>
      </c>
      <c r="R1858" t="s">
        <v>27</v>
      </c>
      <c r="S1858" t="s">
        <v>4944</v>
      </c>
      <c r="T1858" t="s">
        <v>4930</v>
      </c>
      <c r="U1858">
        <v>67.37</v>
      </c>
      <c r="V1858" t="s">
        <v>6015</v>
      </c>
      <c r="W1858" t="s">
        <v>4964</v>
      </c>
      <c r="X1858" t="s">
        <v>4969</v>
      </c>
      <c r="Y1858" t="s">
        <v>4970</v>
      </c>
      <c r="Z1858" t="s">
        <v>5271</v>
      </c>
      <c r="AA1858" t="s">
        <v>5163</v>
      </c>
    </row>
    <row r="1859" spans="1:27" x14ac:dyDescent="0.25">
      <c r="A1859" t="s">
        <v>921</v>
      </c>
      <c r="B1859" s="8">
        <v>45857</v>
      </c>
      <c r="C1859" t="s">
        <v>922</v>
      </c>
      <c r="D1859" t="s">
        <v>77</v>
      </c>
      <c r="E1859" t="s">
        <v>85</v>
      </c>
      <c r="F1859" t="s">
        <v>86</v>
      </c>
      <c r="G1859">
        <v>1</v>
      </c>
      <c r="H1859">
        <v>131.03</v>
      </c>
      <c r="I1859">
        <v>15</v>
      </c>
      <c r="J1859">
        <v>19.649999999999999</v>
      </c>
      <c r="K1859">
        <v>128.09</v>
      </c>
      <c r="L1859">
        <v>117.27</v>
      </c>
      <c r="M1859">
        <v>10.82</v>
      </c>
      <c r="N1859" t="s">
        <v>4971</v>
      </c>
      <c r="O1859" t="s">
        <v>24</v>
      </c>
      <c r="P1859" t="s">
        <v>55</v>
      </c>
      <c r="Q1859" s="9">
        <v>0.45833333333333331</v>
      </c>
      <c r="R1859" t="s">
        <v>27</v>
      </c>
      <c r="S1859" t="s">
        <v>4863</v>
      </c>
      <c r="T1859" t="s">
        <v>4864</v>
      </c>
      <c r="U1859">
        <v>131.03</v>
      </c>
      <c r="V1859" t="s">
        <v>5542</v>
      </c>
      <c r="W1859" t="s">
        <v>4968</v>
      </c>
      <c r="X1859" t="s">
        <v>5374</v>
      </c>
      <c r="Y1859" t="s">
        <v>4970</v>
      </c>
      <c r="Z1859" t="s">
        <v>5312</v>
      </c>
      <c r="AA1859" t="s">
        <v>4962</v>
      </c>
    </row>
    <row r="1860" spans="1:27" x14ac:dyDescent="0.25">
      <c r="A1860" t="s">
        <v>1367</v>
      </c>
      <c r="B1860" s="8">
        <v>45857</v>
      </c>
      <c r="C1860" t="s">
        <v>807</v>
      </c>
      <c r="D1860" t="s">
        <v>905</v>
      </c>
      <c r="E1860" t="s">
        <v>1368</v>
      </c>
      <c r="F1860" t="s">
        <v>1369</v>
      </c>
      <c r="G1860">
        <v>2</v>
      </c>
      <c r="H1860">
        <v>464.41</v>
      </c>
      <c r="I1860">
        <v>15</v>
      </c>
      <c r="J1860">
        <v>139.32</v>
      </c>
      <c r="K1860">
        <v>907.92</v>
      </c>
      <c r="L1860">
        <v>795.38</v>
      </c>
      <c r="M1860">
        <v>112.54</v>
      </c>
      <c r="N1860" t="s">
        <v>47</v>
      </c>
      <c r="O1860" t="s">
        <v>24</v>
      </c>
      <c r="P1860" t="s">
        <v>33</v>
      </c>
      <c r="Q1860" s="9">
        <v>0.60763888888888884</v>
      </c>
      <c r="R1860" t="s">
        <v>27</v>
      </c>
      <c r="S1860" t="s">
        <v>4686</v>
      </c>
      <c r="T1860" t="s">
        <v>4672</v>
      </c>
      <c r="U1860">
        <v>464.41</v>
      </c>
      <c r="V1860" t="s">
        <v>5819</v>
      </c>
      <c r="W1860" t="s">
        <v>4968</v>
      </c>
      <c r="X1860" t="s">
        <v>5590</v>
      </c>
      <c r="Y1860" t="s">
        <v>4966</v>
      </c>
      <c r="Z1860" t="s">
        <v>5591</v>
      </c>
      <c r="AA1860" t="s">
        <v>4992</v>
      </c>
    </row>
    <row r="1861" spans="1:27" x14ac:dyDescent="0.25">
      <c r="A1861" t="s">
        <v>1604</v>
      </c>
      <c r="B1861" s="8">
        <v>45857</v>
      </c>
      <c r="C1861" t="s">
        <v>1605</v>
      </c>
      <c r="D1861" t="s">
        <v>905</v>
      </c>
      <c r="E1861" t="s">
        <v>187</v>
      </c>
      <c r="F1861" t="s">
        <v>188</v>
      </c>
      <c r="G1861">
        <v>1</v>
      </c>
      <c r="H1861">
        <v>464.41</v>
      </c>
      <c r="I1861">
        <v>0</v>
      </c>
      <c r="J1861">
        <v>0</v>
      </c>
      <c r="K1861">
        <v>534.07000000000005</v>
      </c>
      <c r="L1861">
        <v>397.69</v>
      </c>
      <c r="M1861">
        <v>136.38</v>
      </c>
      <c r="N1861" t="s">
        <v>4971</v>
      </c>
      <c r="O1861" t="s">
        <v>24</v>
      </c>
      <c r="P1861" t="s">
        <v>55</v>
      </c>
      <c r="Q1861" s="9">
        <v>0.64861111111111114</v>
      </c>
      <c r="R1861" t="s">
        <v>27</v>
      </c>
      <c r="S1861" t="s">
        <v>4686</v>
      </c>
      <c r="T1861" t="s">
        <v>4672</v>
      </c>
      <c r="U1861">
        <v>464.41</v>
      </c>
      <c r="V1861" t="s">
        <v>5282</v>
      </c>
      <c r="W1861" t="s">
        <v>4968</v>
      </c>
      <c r="X1861" t="s">
        <v>5199</v>
      </c>
      <c r="Y1861" t="s">
        <v>4960</v>
      </c>
      <c r="Z1861" t="s">
        <v>5200</v>
      </c>
      <c r="AA1861" t="s">
        <v>4962</v>
      </c>
    </row>
    <row r="1862" spans="1:27" x14ac:dyDescent="0.25">
      <c r="A1862" t="s">
        <v>2350</v>
      </c>
      <c r="B1862" s="8">
        <v>45857</v>
      </c>
      <c r="C1862" t="s">
        <v>1258</v>
      </c>
      <c r="D1862" t="s">
        <v>280</v>
      </c>
      <c r="E1862" t="s">
        <v>221</v>
      </c>
      <c r="F1862" t="s">
        <v>1983</v>
      </c>
      <c r="G1862">
        <v>3</v>
      </c>
      <c r="H1862">
        <v>139.72</v>
      </c>
      <c r="I1862">
        <v>0</v>
      </c>
      <c r="J1862">
        <v>0</v>
      </c>
      <c r="K1862">
        <v>482.03</v>
      </c>
      <c r="L1862">
        <v>292.05</v>
      </c>
      <c r="M1862">
        <v>189.98</v>
      </c>
      <c r="N1862" t="s">
        <v>47</v>
      </c>
      <c r="O1862" t="s">
        <v>24</v>
      </c>
      <c r="P1862" t="s">
        <v>33</v>
      </c>
      <c r="Q1862" s="9">
        <v>0.43958333333333333</v>
      </c>
      <c r="R1862" t="s">
        <v>27</v>
      </c>
      <c r="S1862" t="s">
        <v>4726</v>
      </c>
      <c r="T1862" t="s">
        <v>4703</v>
      </c>
      <c r="U1862">
        <v>124.84</v>
      </c>
      <c r="V1862" t="s">
        <v>5833</v>
      </c>
      <c r="W1862" t="s">
        <v>4958</v>
      </c>
      <c r="X1862" t="s">
        <v>5931</v>
      </c>
      <c r="Y1862" t="s">
        <v>4970</v>
      </c>
      <c r="Z1862" t="s">
        <v>5019</v>
      </c>
      <c r="AA1862" t="s">
        <v>4962</v>
      </c>
    </row>
    <row r="1863" spans="1:27" x14ac:dyDescent="0.25">
      <c r="A1863" t="s">
        <v>2943</v>
      </c>
      <c r="B1863" s="8">
        <v>45857</v>
      </c>
      <c r="C1863" t="s">
        <v>2944</v>
      </c>
      <c r="D1863" t="s">
        <v>1490</v>
      </c>
      <c r="E1863" t="s">
        <v>114</v>
      </c>
      <c r="F1863" t="s">
        <v>115</v>
      </c>
      <c r="G1863">
        <v>1</v>
      </c>
      <c r="H1863">
        <v>102.51</v>
      </c>
      <c r="I1863">
        <v>0</v>
      </c>
      <c r="J1863">
        <v>0</v>
      </c>
      <c r="K1863">
        <v>117.89</v>
      </c>
      <c r="L1863">
        <v>88.72</v>
      </c>
      <c r="M1863">
        <v>29.17</v>
      </c>
      <c r="N1863" t="s">
        <v>68</v>
      </c>
      <c r="O1863" t="s">
        <v>24</v>
      </c>
      <c r="P1863" t="s">
        <v>55</v>
      </c>
      <c r="Q1863" s="9">
        <v>0.57013888888888886</v>
      </c>
      <c r="R1863" t="s">
        <v>27</v>
      </c>
      <c r="S1863" t="s">
        <v>4899</v>
      </c>
      <c r="T1863" t="s">
        <v>4887</v>
      </c>
      <c r="U1863">
        <v>102.51</v>
      </c>
      <c r="V1863" t="s">
        <v>5161</v>
      </c>
      <c r="W1863" t="s">
        <v>4968</v>
      </c>
      <c r="X1863" t="s">
        <v>5523</v>
      </c>
      <c r="Y1863" t="s">
        <v>4966</v>
      </c>
      <c r="Z1863" t="s">
        <v>5524</v>
      </c>
      <c r="AA1863" t="s">
        <v>4962</v>
      </c>
    </row>
    <row r="1864" spans="1:27" x14ac:dyDescent="0.25">
      <c r="A1864" t="s">
        <v>3488</v>
      </c>
      <c r="B1864" s="8">
        <v>45857</v>
      </c>
      <c r="C1864" t="s">
        <v>3489</v>
      </c>
      <c r="D1864" t="s">
        <v>77</v>
      </c>
      <c r="E1864" t="s">
        <v>102</v>
      </c>
      <c r="F1864" t="s">
        <v>103</v>
      </c>
      <c r="G1864">
        <v>4</v>
      </c>
      <c r="H1864">
        <v>131.03</v>
      </c>
      <c r="I1864">
        <v>20</v>
      </c>
      <c r="J1864">
        <v>104.82</v>
      </c>
      <c r="K1864">
        <v>482.19</v>
      </c>
      <c r="L1864">
        <v>469.08</v>
      </c>
      <c r="M1864">
        <v>13.11</v>
      </c>
      <c r="N1864" t="s">
        <v>40</v>
      </c>
      <c r="O1864" t="s">
        <v>24</v>
      </c>
      <c r="P1864" t="s">
        <v>25</v>
      </c>
      <c r="Q1864" s="9">
        <v>0.53333333333333333</v>
      </c>
      <c r="R1864" t="s">
        <v>27</v>
      </c>
      <c r="S1864" t="s">
        <v>4863</v>
      </c>
      <c r="T1864" t="s">
        <v>4864</v>
      </c>
      <c r="U1864">
        <v>131.03</v>
      </c>
      <c r="V1864" t="s">
        <v>5853</v>
      </c>
      <c r="W1864" t="s">
        <v>4964</v>
      </c>
      <c r="X1864" t="s">
        <v>5510</v>
      </c>
      <c r="Y1864" t="s">
        <v>4966</v>
      </c>
      <c r="Z1864" t="s">
        <v>5511</v>
      </c>
      <c r="AA1864" t="s">
        <v>4962</v>
      </c>
    </row>
    <row r="1865" spans="1:27" x14ac:dyDescent="0.25">
      <c r="A1865" t="s">
        <v>4193</v>
      </c>
      <c r="B1865" s="8">
        <v>45857</v>
      </c>
      <c r="C1865" t="s">
        <v>1316</v>
      </c>
      <c r="D1865" t="s">
        <v>197</v>
      </c>
      <c r="E1865" t="s">
        <v>1476</v>
      </c>
      <c r="F1865" t="s">
        <v>2038</v>
      </c>
      <c r="G1865">
        <v>5</v>
      </c>
      <c r="H1865">
        <v>121.9</v>
      </c>
      <c r="I1865">
        <v>0</v>
      </c>
      <c r="J1865">
        <v>0</v>
      </c>
      <c r="K1865">
        <v>700.92</v>
      </c>
      <c r="L1865">
        <v>544.6</v>
      </c>
      <c r="M1865">
        <v>156.32</v>
      </c>
      <c r="N1865" t="s">
        <v>4971</v>
      </c>
      <c r="O1865" t="s">
        <v>24</v>
      </c>
      <c r="P1865" t="s">
        <v>25</v>
      </c>
      <c r="Q1865" s="9">
        <v>0.78888888888888886</v>
      </c>
      <c r="R1865" t="s">
        <v>27</v>
      </c>
      <c r="S1865" t="s">
        <v>4902</v>
      </c>
      <c r="T1865" t="s">
        <v>4887</v>
      </c>
      <c r="U1865">
        <v>121.9</v>
      </c>
      <c r="V1865" t="s">
        <v>5667</v>
      </c>
      <c r="W1865" t="s">
        <v>4968</v>
      </c>
      <c r="X1865" t="s">
        <v>5962</v>
      </c>
      <c r="Y1865" t="s">
        <v>4966</v>
      </c>
      <c r="Z1865" t="s">
        <v>5025</v>
      </c>
      <c r="AA1865" t="s">
        <v>4992</v>
      </c>
    </row>
    <row r="1866" spans="1:27" x14ac:dyDescent="0.25">
      <c r="A1866" t="s">
        <v>4206</v>
      </c>
      <c r="B1866" s="8">
        <v>45857</v>
      </c>
      <c r="C1866" t="s">
        <v>477</v>
      </c>
      <c r="D1866" t="s">
        <v>275</v>
      </c>
      <c r="E1866" t="s">
        <v>142</v>
      </c>
      <c r="F1866" t="s">
        <v>143</v>
      </c>
      <c r="G1866">
        <v>6</v>
      </c>
      <c r="H1866">
        <v>53.72</v>
      </c>
      <c r="I1866">
        <v>0</v>
      </c>
      <c r="J1866">
        <v>0</v>
      </c>
      <c r="K1866">
        <v>370.67</v>
      </c>
      <c r="L1866">
        <v>224.88</v>
      </c>
      <c r="M1866">
        <v>145.79</v>
      </c>
      <c r="N1866" t="s">
        <v>47</v>
      </c>
      <c r="O1866" t="s">
        <v>24</v>
      </c>
      <c r="P1866" t="s">
        <v>25</v>
      </c>
      <c r="Q1866" s="9">
        <v>0.56666666666666665</v>
      </c>
      <c r="R1866" t="s">
        <v>27</v>
      </c>
      <c r="S1866" t="s">
        <v>4760</v>
      </c>
      <c r="T1866" t="s">
        <v>4752</v>
      </c>
      <c r="U1866">
        <v>51.33</v>
      </c>
      <c r="V1866" t="s">
        <v>5537</v>
      </c>
      <c r="W1866" t="s">
        <v>4958</v>
      </c>
      <c r="X1866" t="s">
        <v>5308</v>
      </c>
      <c r="Y1866" t="s">
        <v>4966</v>
      </c>
      <c r="Z1866" t="s">
        <v>5057</v>
      </c>
      <c r="AA1866" t="s">
        <v>4962</v>
      </c>
    </row>
    <row r="1867" spans="1:27" x14ac:dyDescent="0.25">
      <c r="A1867" t="s">
        <v>4500</v>
      </c>
      <c r="B1867" s="8">
        <v>45857</v>
      </c>
      <c r="C1867" t="s">
        <v>2362</v>
      </c>
      <c r="D1867" t="s">
        <v>2085</v>
      </c>
      <c r="E1867" t="s">
        <v>90</v>
      </c>
      <c r="F1867" t="s">
        <v>91</v>
      </c>
      <c r="G1867">
        <v>5</v>
      </c>
      <c r="H1867">
        <v>392.68</v>
      </c>
      <c r="I1867">
        <v>20</v>
      </c>
      <c r="J1867">
        <v>392.68</v>
      </c>
      <c r="K1867">
        <v>1806.33</v>
      </c>
      <c r="L1867">
        <v>1595.25</v>
      </c>
      <c r="M1867">
        <v>211.08</v>
      </c>
      <c r="N1867" t="s">
        <v>23</v>
      </c>
      <c r="O1867" t="s">
        <v>24</v>
      </c>
      <c r="P1867" t="s">
        <v>25</v>
      </c>
      <c r="Q1867" s="9">
        <v>0.49930555555555556</v>
      </c>
      <c r="R1867" t="s">
        <v>27</v>
      </c>
      <c r="S1867" t="s">
        <v>4670</v>
      </c>
      <c r="T1867" t="s">
        <v>4805</v>
      </c>
      <c r="U1867">
        <v>392.68</v>
      </c>
      <c r="V1867" t="s">
        <v>5779</v>
      </c>
      <c r="W1867" t="s">
        <v>4968</v>
      </c>
      <c r="X1867" t="s">
        <v>5467</v>
      </c>
      <c r="Y1867" t="s">
        <v>4966</v>
      </c>
      <c r="Z1867" t="s">
        <v>5468</v>
      </c>
      <c r="AA1867" t="s">
        <v>4962</v>
      </c>
    </row>
    <row r="1868" spans="1:27" x14ac:dyDescent="0.25">
      <c r="A1868" t="s">
        <v>4522</v>
      </c>
      <c r="B1868" s="8">
        <v>45857</v>
      </c>
      <c r="C1868" t="s">
        <v>2110</v>
      </c>
      <c r="D1868" t="s">
        <v>59</v>
      </c>
      <c r="E1868" t="s">
        <v>372</v>
      </c>
      <c r="F1868" t="s">
        <v>373</v>
      </c>
      <c r="G1868">
        <v>4</v>
      </c>
      <c r="H1868">
        <v>343.24</v>
      </c>
      <c r="I1868">
        <v>10</v>
      </c>
      <c r="J1868">
        <v>137.30000000000001</v>
      </c>
      <c r="K1868">
        <v>1421.01</v>
      </c>
      <c r="L1868">
        <v>1087.1199999999999</v>
      </c>
      <c r="M1868">
        <v>333.89</v>
      </c>
      <c r="N1868" t="s">
        <v>4971</v>
      </c>
      <c r="O1868" t="s">
        <v>24</v>
      </c>
      <c r="P1868" t="s">
        <v>25</v>
      </c>
      <c r="Q1868" s="9">
        <v>0.47430555555555554</v>
      </c>
      <c r="R1868" t="s">
        <v>27</v>
      </c>
      <c r="S1868" t="s">
        <v>4721</v>
      </c>
      <c r="T1868" t="s">
        <v>4703</v>
      </c>
      <c r="U1868">
        <v>342.46</v>
      </c>
      <c r="V1868" t="s">
        <v>5775</v>
      </c>
      <c r="W1868" t="s">
        <v>4958</v>
      </c>
      <c r="X1868" t="s">
        <v>5258</v>
      </c>
      <c r="Y1868" t="s">
        <v>4966</v>
      </c>
      <c r="Z1868" t="s">
        <v>5259</v>
      </c>
      <c r="AA1868" t="s">
        <v>5060</v>
      </c>
    </row>
    <row r="1869" spans="1:27" x14ac:dyDescent="0.25">
      <c r="A1869" t="s">
        <v>2951</v>
      </c>
      <c r="B1869" s="8">
        <v>45856</v>
      </c>
      <c r="C1869" t="s">
        <v>2802</v>
      </c>
      <c r="D1869" t="s">
        <v>186</v>
      </c>
      <c r="E1869" t="s">
        <v>872</v>
      </c>
      <c r="F1869" t="s">
        <v>873</v>
      </c>
      <c r="G1869">
        <v>2</v>
      </c>
      <c r="H1869">
        <v>217.42</v>
      </c>
      <c r="I1869">
        <v>0</v>
      </c>
      <c r="J1869">
        <v>0</v>
      </c>
      <c r="K1869">
        <v>434.84</v>
      </c>
      <c r="L1869">
        <v>354.06</v>
      </c>
      <c r="M1869">
        <v>80.78</v>
      </c>
      <c r="N1869" t="s">
        <v>40</v>
      </c>
      <c r="O1869" t="s">
        <v>24</v>
      </c>
      <c r="P1869" t="s">
        <v>25</v>
      </c>
      <c r="Q1869" s="9">
        <v>0.80694444444444446</v>
      </c>
      <c r="R1869" t="s">
        <v>49</v>
      </c>
      <c r="S1869" t="s">
        <v>4724</v>
      </c>
      <c r="T1869" t="s">
        <v>4703</v>
      </c>
      <c r="U1869">
        <v>217.42</v>
      </c>
      <c r="V1869" t="s">
        <v>5370</v>
      </c>
      <c r="W1869" t="s">
        <v>4964</v>
      </c>
      <c r="X1869" t="s">
        <v>5277</v>
      </c>
      <c r="Y1869" t="s">
        <v>4960</v>
      </c>
      <c r="Z1869" t="s">
        <v>5278</v>
      </c>
      <c r="AA1869" t="s">
        <v>5163</v>
      </c>
    </row>
    <row r="1870" spans="1:27" x14ac:dyDescent="0.25">
      <c r="A1870" t="s">
        <v>3041</v>
      </c>
      <c r="B1870" s="8">
        <v>45856</v>
      </c>
      <c r="C1870" t="s">
        <v>2662</v>
      </c>
      <c r="D1870" t="s">
        <v>2058</v>
      </c>
      <c r="E1870" t="s">
        <v>415</v>
      </c>
      <c r="F1870" t="s">
        <v>1500</v>
      </c>
      <c r="G1870">
        <v>7</v>
      </c>
      <c r="H1870">
        <v>405.94</v>
      </c>
      <c r="I1870">
        <v>5</v>
      </c>
      <c r="J1870">
        <v>142.08000000000001</v>
      </c>
      <c r="K1870">
        <v>2699.5</v>
      </c>
      <c r="L1870">
        <v>2438.31</v>
      </c>
      <c r="M1870">
        <v>261.19</v>
      </c>
      <c r="N1870" t="s">
        <v>47</v>
      </c>
      <c r="O1870" t="s">
        <v>24</v>
      </c>
      <c r="P1870" t="s">
        <v>25</v>
      </c>
      <c r="Q1870" s="9">
        <v>0.7368055555555556</v>
      </c>
      <c r="R1870" t="s">
        <v>49</v>
      </c>
      <c r="S1870" t="s">
        <v>4738</v>
      </c>
      <c r="T1870" t="s">
        <v>4729</v>
      </c>
      <c r="U1870">
        <v>392.79</v>
      </c>
      <c r="V1870" t="s">
        <v>5876</v>
      </c>
      <c r="W1870" t="s">
        <v>4958</v>
      </c>
      <c r="Y1870" t="s">
        <v>4966</v>
      </c>
      <c r="Z1870" t="s">
        <v>5175</v>
      </c>
      <c r="AA1870" t="s">
        <v>4962</v>
      </c>
    </row>
    <row r="1871" spans="1:27" x14ac:dyDescent="0.25">
      <c r="A1871" t="s">
        <v>3192</v>
      </c>
      <c r="B1871" s="8">
        <v>45856</v>
      </c>
      <c r="C1871" t="s">
        <v>1240</v>
      </c>
      <c r="D1871" t="s">
        <v>680</v>
      </c>
      <c r="E1871" t="s">
        <v>327</v>
      </c>
      <c r="F1871" t="s">
        <v>892</v>
      </c>
      <c r="G1871">
        <v>8</v>
      </c>
      <c r="H1871">
        <v>166.99</v>
      </c>
      <c r="I1871">
        <v>0</v>
      </c>
      <c r="J1871">
        <v>0</v>
      </c>
      <c r="K1871">
        <v>1335.92</v>
      </c>
      <c r="L1871">
        <v>1103.5999999999999</v>
      </c>
      <c r="M1871">
        <v>232.32</v>
      </c>
      <c r="N1871" t="s">
        <v>23</v>
      </c>
      <c r="O1871" t="s">
        <v>24</v>
      </c>
      <c r="P1871" t="s">
        <v>25</v>
      </c>
      <c r="Q1871" s="9">
        <v>0.72430555555555554</v>
      </c>
      <c r="R1871" t="s">
        <v>49</v>
      </c>
      <c r="S1871" t="s">
        <v>4873</v>
      </c>
      <c r="T1871" t="s">
        <v>4864</v>
      </c>
      <c r="U1871">
        <v>157.97999999999999</v>
      </c>
      <c r="V1871" t="s">
        <v>5810</v>
      </c>
      <c r="W1871" t="s">
        <v>4958</v>
      </c>
      <c r="X1871" t="s">
        <v>5669</v>
      </c>
      <c r="Y1871" t="s">
        <v>4970</v>
      </c>
      <c r="Z1871" t="s">
        <v>5216</v>
      </c>
      <c r="AA1871" t="s">
        <v>4962</v>
      </c>
    </row>
    <row r="1872" spans="1:27" x14ac:dyDescent="0.25">
      <c r="A1872" t="s">
        <v>3203</v>
      </c>
      <c r="B1872" s="8">
        <v>45856</v>
      </c>
      <c r="C1872" t="s">
        <v>2325</v>
      </c>
      <c r="D1872" t="s">
        <v>432</v>
      </c>
      <c r="E1872" t="s">
        <v>350</v>
      </c>
      <c r="F1872" t="s">
        <v>351</v>
      </c>
      <c r="G1872">
        <v>2</v>
      </c>
      <c r="H1872">
        <v>305.67</v>
      </c>
      <c r="I1872">
        <v>5</v>
      </c>
      <c r="J1872">
        <v>30.57</v>
      </c>
      <c r="K1872">
        <v>580.77</v>
      </c>
      <c r="L1872">
        <v>502.84</v>
      </c>
      <c r="M1872">
        <v>77.930000000000007</v>
      </c>
      <c r="N1872" t="s">
        <v>133</v>
      </c>
      <c r="O1872" t="s">
        <v>24</v>
      </c>
      <c r="P1872" t="s">
        <v>25</v>
      </c>
      <c r="Q1872" s="9">
        <v>0.6743055555555556</v>
      </c>
      <c r="R1872" t="s">
        <v>49</v>
      </c>
      <c r="S1872" t="s">
        <v>4841</v>
      </c>
      <c r="T1872" t="s">
        <v>4828</v>
      </c>
      <c r="U1872">
        <v>305.67</v>
      </c>
      <c r="V1872" t="s">
        <v>5668</v>
      </c>
      <c r="W1872" t="s">
        <v>4968</v>
      </c>
      <c r="X1872" t="s">
        <v>5285</v>
      </c>
      <c r="Y1872" t="s">
        <v>5011</v>
      </c>
      <c r="Z1872" t="s">
        <v>4981</v>
      </c>
      <c r="AA1872" t="s">
        <v>4962</v>
      </c>
    </row>
    <row r="1873" spans="1:27" x14ac:dyDescent="0.25">
      <c r="A1873" t="s">
        <v>4269</v>
      </c>
      <c r="B1873" s="8">
        <v>45856</v>
      </c>
      <c r="C1873" t="s">
        <v>279</v>
      </c>
      <c r="D1873" t="s">
        <v>1475</v>
      </c>
      <c r="E1873" t="s">
        <v>1233</v>
      </c>
      <c r="F1873" t="s">
        <v>929</v>
      </c>
      <c r="G1873">
        <v>4</v>
      </c>
      <c r="H1873">
        <v>183.39</v>
      </c>
      <c r="I1873">
        <v>5</v>
      </c>
      <c r="J1873">
        <v>36.68</v>
      </c>
      <c r="K1873">
        <v>696.88</v>
      </c>
      <c r="L1873">
        <v>633.72</v>
      </c>
      <c r="M1873">
        <v>63.16</v>
      </c>
      <c r="N1873" t="s">
        <v>47</v>
      </c>
      <c r="O1873" t="s">
        <v>345</v>
      </c>
      <c r="P1873" t="s">
        <v>25</v>
      </c>
      <c r="Q1873" s="9">
        <v>0.76527777777777772</v>
      </c>
      <c r="R1873" t="s">
        <v>49</v>
      </c>
      <c r="S1873" t="s">
        <v>4900</v>
      </c>
      <c r="T1873" t="s">
        <v>4887</v>
      </c>
      <c r="U1873">
        <v>183.39</v>
      </c>
      <c r="V1873" t="s">
        <v>5754</v>
      </c>
      <c r="W1873" t="s">
        <v>4968</v>
      </c>
      <c r="X1873" t="s">
        <v>5289</v>
      </c>
      <c r="Y1873" t="s">
        <v>4970</v>
      </c>
      <c r="Z1873" t="s">
        <v>5290</v>
      </c>
      <c r="AA1873" t="s">
        <v>4962</v>
      </c>
    </row>
    <row r="1874" spans="1:27" x14ac:dyDescent="0.25">
      <c r="A1874" t="s">
        <v>4285</v>
      </c>
      <c r="B1874" s="8">
        <v>45856</v>
      </c>
      <c r="C1874" t="s">
        <v>2982</v>
      </c>
      <c r="D1874" t="s">
        <v>377</v>
      </c>
      <c r="E1874" t="s">
        <v>576</v>
      </c>
      <c r="F1874" t="s">
        <v>1151</v>
      </c>
      <c r="G1874">
        <v>4</v>
      </c>
      <c r="H1874">
        <v>54.43</v>
      </c>
      <c r="I1874">
        <v>0</v>
      </c>
      <c r="J1874">
        <v>0</v>
      </c>
      <c r="K1874">
        <v>217.72</v>
      </c>
      <c r="L1874">
        <v>172.04</v>
      </c>
      <c r="M1874">
        <v>45.68</v>
      </c>
      <c r="N1874" t="s">
        <v>40</v>
      </c>
      <c r="O1874" t="s">
        <v>24</v>
      </c>
      <c r="P1874" t="s">
        <v>25</v>
      </c>
      <c r="Q1874" s="9">
        <v>0.51111111111111107</v>
      </c>
      <c r="R1874" t="s">
        <v>49</v>
      </c>
      <c r="S1874" t="s">
        <v>4808</v>
      </c>
      <c r="T1874" t="s">
        <v>4805</v>
      </c>
      <c r="U1874">
        <v>53.39</v>
      </c>
      <c r="V1874" t="s">
        <v>5547</v>
      </c>
      <c r="W1874" t="s">
        <v>4958</v>
      </c>
      <c r="X1874" t="s">
        <v>5490</v>
      </c>
      <c r="Y1874" t="s">
        <v>4960</v>
      </c>
      <c r="Z1874" t="s">
        <v>5220</v>
      </c>
      <c r="AA1874" t="s">
        <v>5060</v>
      </c>
    </row>
    <row r="1875" spans="1:27" x14ac:dyDescent="0.25">
      <c r="A1875" t="s">
        <v>4570</v>
      </c>
      <c r="B1875" s="8">
        <v>45856</v>
      </c>
      <c r="C1875" t="s">
        <v>2128</v>
      </c>
      <c r="D1875" t="s">
        <v>89</v>
      </c>
      <c r="E1875" t="s">
        <v>791</v>
      </c>
      <c r="F1875" t="s">
        <v>3475</v>
      </c>
      <c r="G1875">
        <v>8</v>
      </c>
      <c r="H1875">
        <v>39.69</v>
      </c>
      <c r="I1875">
        <v>0</v>
      </c>
      <c r="J1875">
        <v>0</v>
      </c>
      <c r="K1875">
        <v>317.52</v>
      </c>
      <c r="L1875">
        <v>259.2</v>
      </c>
      <c r="M1875">
        <v>58.32</v>
      </c>
      <c r="N1875" t="s">
        <v>47</v>
      </c>
      <c r="O1875" t="s">
        <v>24</v>
      </c>
      <c r="P1875" t="s">
        <v>25</v>
      </c>
      <c r="Q1875" s="9">
        <v>0.68958333333333333</v>
      </c>
      <c r="R1875" t="s">
        <v>49</v>
      </c>
      <c r="S1875" t="s">
        <v>4695</v>
      </c>
      <c r="T1875" t="s">
        <v>4672</v>
      </c>
      <c r="U1875">
        <v>38.659999999999997</v>
      </c>
      <c r="V1875" t="s">
        <v>5665</v>
      </c>
      <c r="W1875" t="s">
        <v>4958</v>
      </c>
      <c r="X1875" t="s">
        <v>5877</v>
      </c>
      <c r="Y1875" t="s">
        <v>5011</v>
      </c>
      <c r="Z1875" t="s">
        <v>5587</v>
      </c>
      <c r="AA1875" t="s">
        <v>4992</v>
      </c>
    </row>
    <row r="1876" spans="1:27" x14ac:dyDescent="0.25">
      <c r="A1876" t="s">
        <v>3060</v>
      </c>
      <c r="B1876" s="8">
        <v>45855</v>
      </c>
      <c r="C1876" t="s">
        <v>2385</v>
      </c>
      <c r="D1876" t="s">
        <v>101</v>
      </c>
      <c r="E1876" t="s">
        <v>390</v>
      </c>
      <c r="F1876" t="s">
        <v>821</v>
      </c>
      <c r="G1876">
        <v>1</v>
      </c>
      <c r="H1876">
        <v>434.65</v>
      </c>
      <c r="I1876">
        <v>0</v>
      </c>
      <c r="J1876">
        <v>0</v>
      </c>
      <c r="K1876">
        <v>434.65</v>
      </c>
      <c r="L1876">
        <v>351.63</v>
      </c>
      <c r="M1876">
        <v>83.02</v>
      </c>
      <c r="N1876" t="s">
        <v>40</v>
      </c>
      <c r="O1876" t="s">
        <v>24</v>
      </c>
      <c r="P1876" t="s">
        <v>25</v>
      </c>
      <c r="Q1876" s="9">
        <v>0.64236111111111116</v>
      </c>
      <c r="R1876" t="s">
        <v>49</v>
      </c>
      <c r="S1876" t="s">
        <v>4676</v>
      </c>
      <c r="T1876" t="s">
        <v>4672</v>
      </c>
      <c r="U1876">
        <v>434.65</v>
      </c>
      <c r="V1876" t="s">
        <v>5086</v>
      </c>
      <c r="W1876" t="s">
        <v>4968</v>
      </c>
      <c r="X1876" t="s">
        <v>5322</v>
      </c>
      <c r="Y1876" t="s">
        <v>5007</v>
      </c>
      <c r="Z1876" t="s">
        <v>5323</v>
      </c>
      <c r="AA1876" t="s">
        <v>4962</v>
      </c>
    </row>
    <row r="1877" spans="1:27" x14ac:dyDescent="0.25">
      <c r="A1877" t="s">
        <v>3198</v>
      </c>
      <c r="B1877" s="8">
        <v>45855</v>
      </c>
      <c r="C1877" t="s">
        <v>2742</v>
      </c>
      <c r="D1877" t="s">
        <v>59</v>
      </c>
      <c r="E1877" t="s">
        <v>421</v>
      </c>
      <c r="F1877" t="s">
        <v>787</v>
      </c>
      <c r="G1877">
        <v>4</v>
      </c>
      <c r="H1877">
        <v>342.46</v>
      </c>
      <c r="I1877">
        <v>5</v>
      </c>
      <c r="J1877">
        <v>68.489999999999995</v>
      </c>
      <c r="K1877">
        <v>1301.3499999999999</v>
      </c>
      <c r="L1877">
        <v>1087.1199999999999</v>
      </c>
      <c r="M1877">
        <v>214.23</v>
      </c>
      <c r="N1877" t="s">
        <v>47</v>
      </c>
      <c r="O1877" t="s">
        <v>345</v>
      </c>
      <c r="P1877" t="s">
        <v>25</v>
      </c>
      <c r="Q1877" s="9">
        <v>0.39374999999999999</v>
      </c>
      <c r="R1877" t="s">
        <v>49</v>
      </c>
      <c r="S1877" t="s">
        <v>4721</v>
      </c>
      <c r="T1877" t="s">
        <v>4703</v>
      </c>
      <c r="U1877">
        <v>342.46</v>
      </c>
      <c r="V1877" t="s">
        <v>5639</v>
      </c>
      <c r="W1877" t="s">
        <v>4968</v>
      </c>
      <c r="X1877" t="s">
        <v>5045</v>
      </c>
      <c r="Y1877" t="s">
        <v>4966</v>
      </c>
      <c r="Z1877" t="s">
        <v>5069</v>
      </c>
      <c r="AA1877" t="s">
        <v>4962</v>
      </c>
    </row>
    <row r="1878" spans="1:27" x14ac:dyDescent="0.25">
      <c r="A1878" t="s">
        <v>3642</v>
      </c>
      <c r="B1878" s="8">
        <v>45855</v>
      </c>
      <c r="C1878" t="s">
        <v>1731</v>
      </c>
      <c r="D1878" t="s">
        <v>680</v>
      </c>
      <c r="E1878" t="s">
        <v>1092</v>
      </c>
      <c r="F1878" t="s">
        <v>1093</v>
      </c>
      <c r="G1878">
        <v>8</v>
      </c>
      <c r="H1878">
        <v>180.81</v>
      </c>
      <c r="I1878">
        <v>10</v>
      </c>
      <c r="J1878">
        <v>144.65</v>
      </c>
      <c r="K1878">
        <v>1301.83</v>
      </c>
      <c r="L1878">
        <v>1103.5999999999999</v>
      </c>
      <c r="M1878">
        <v>198.23</v>
      </c>
      <c r="N1878" t="s">
        <v>68</v>
      </c>
      <c r="O1878" t="s">
        <v>24</v>
      </c>
      <c r="P1878" t="s">
        <v>25</v>
      </c>
      <c r="Q1878" s="9">
        <v>0.44027777777777777</v>
      </c>
      <c r="R1878" t="s">
        <v>49</v>
      </c>
      <c r="S1878" t="s">
        <v>4873</v>
      </c>
      <c r="T1878" t="s">
        <v>4864</v>
      </c>
      <c r="U1878">
        <v>157.97999999999999</v>
      </c>
      <c r="V1878" t="s">
        <v>5701</v>
      </c>
      <c r="W1878" t="s">
        <v>4958</v>
      </c>
      <c r="X1878" t="s">
        <v>5152</v>
      </c>
      <c r="Y1878" t="s">
        <v>5011</v>
      </c>
      <c r="Z1878" t="s">
        <v>5150</v>
      </c>
      <c r="AA1878" t="s">
        <v>5060</v>
      </c>
    </row>
    <row r="1879" spans="1:27" x14ac:dyDescent="0.25">
      <c r="A1879" t="s">
        <v>473</v>
      </c>
      <c r="B1879" s="8">
        <v>45854</v>
      </c>
      <c r="C1879" t="s">
        <v>289</v>
      </c>
      <c r="D1879" t="s">
        <v>95</v>
      </c>
      <c r="E1879" t="s">
        <v>66</v>
      </c>
      <c r="F1879" t="s">
        <v>474</v>
      </c>
      <c r="G1879">
        <v>8</v>
      </c>
      <c r="H1879">
        <v>530.14</v>
      </c>
      <c r="I1879">
        <v>5</v>
      </c>
      <c r="J1879">
        <v>212.06</v>
      </c>
      <c r="K1879">
        <v>4029.06</v>
      </c>
      <c r="L1879">
        <v>3166.96</v>
      </c>
      <c r="M1879">
        <v>862.1</v>
      </c>
      <c r="N1879" t="s">
        <v>133</v>
      </c>
      <c r="O1879" t="s">
        <v>24</v>
      </c>
      <c r="P1879" t="s">
        <v>25</v>
      </c>
      <c r="Q1879" s="9">
        <v>0.75694444444444442</v>
      </c>
      <c r="R1879" t="s">
        <v>49</v>
      </c>
      <c r="S1879" t="s">
        <v>4937</v>
      </c>
      <c r="T1879" t="s">
        <v>4930</v>
      </c>
      <c r="U1879">
        <v>522.78</v>
      </c>
      <c r="V1879" t="s">
        <v>5118</v>
      </c>
      <c r="W1879" t="s">
        <v>4958</v>
      </c>
      <c r="X1879" t="s">
        <v>5335</v>
      </c>
      <c r="Y1879" t="s">
        <v>4960</v>
      </c>
      <c r="Z1879" t="s">
        <v>5155</v>
      </c>
      <c r="AA1879" t="s">
        <v>4962</v>
      </c>
    </row>
    <row r="1880" spans="1:27" x14ac:dyDescent="0.25">
      <c r="A1880" t="s">
        <v>1388</v>
      </c>
      <c r="B1880" s="8">
        <v>45854</v>
      </c>
      <c r="C1880" t="s">
        <v>1389</v>
      </c>
      <c r="D1880" t="s">
        <v>928</v>
      </c>
      <c r="E1880" t="s">
        <v>504</v>
      </c>
      <c r="F1880" t="s">
        <v>1390</v>
      </c>
      <c r="G1880">
        <v>5</v>
      </c>
      <c r="H1880">
        <v>351.78</v>
      </c>
      <c r="I1880">
        <v>5</v>
      </c>
      <c r="J1880">
        <v>87.94</v>
      </c>
      <c r="K1880">
        <v>1670.96</v>
      </c>
      <c r="L1880">
        <v>1269.1500000000001</v>
      </c>
      <c r="M1880">
        <v>401.81</v>
      </c>
      <c r="N1880" t="s">
        <v>23</v>
      </c>
      <c r="O1880" t="s">
        <v>24</v>
      </c>
      <c r="P1880" t="s">
        <v>25</v>
      </c>
      <c r="Q1880" s="9">
        <v>0.52638888888888891</v>
      </c>
      <c r="R1880" t="s">
        <v>49</v>
      </c>
      <c r="S1880" t="s">
        <v>4919</v>
      </c>
      <c r="T1880" t="s">
        <v>4908</v>
      </c>
      <c r="U1880">
        <v>351.78</v>
      </c>
      <c r="V1880" t="s">
        <v>5994</v>
      </c>
      <c r="W1880" t="s">
        <v>4968</v>
      </c>
      <c r="X1880" t="s">
        <v>5526</v>
      </c>
      <c r="Y1880" t="s">
        <v>4977</v>
      </c>
      <c r="Z1880" t="s">
        <v>5349</v>
      </c>
      <c r="AA1880" t="s">
        <v>5060</v>
      </c>
    </row>
    <row r="1881" spans="1:27" x14ac:dyDescent="0.25">
      <c r="A1881" t="s">
        <v>1395</v>
      </c>
      <c r="B1881" s="8">
        <v>45854</v>
      </c>
      <c r="C1881" t="s">
        <v>604</v>
      </c>
      <c r="D1881" t="s">
        <v>647</v>
      </c>
      <c r="E1881" t="s">
        <v>791</v>
      </c>
      <c r="F1881" t="s">
        <v>667</v>
      </c>
      <c r="G1881">
        <v>8</v>
      </c>
      <c r="H1881">
        <v>132.15</v>
      </c>
      <c r="I1881">
        <v>0</v>
      </c>
      <c r="J1881">
        <v>0</v>
      </c>
      <c r="K1881">
        <v>1057.2</v>
      </c>
      <c r="L1881">
        <v>729.44</v>
      </c>
      <c r="M1881">
        <v>327.76</v>
      </c>
      <c r="N1881" t="s">
        <v>68</v>
      </c>
      <c r="O1881" t="s">
        <v>24</v>
      </c>
      <c r="P1881" t="s">
        <v>25</v>
      </c>
      <c r="Q1881" s="9">
        <v>0.56944444444444442</v>
      </c>
      <c r="R1881" t="s">
        <v>49</v>
      </c>
      <c r="S1881" t="s">
        <v>4925</v>
      </c>
      <c r="T1881" t="s">
        <v>4908</v>
      </c>
      <c r="U1881">
        <v>123.11</v>
      </c>
      <c r="V1881" t="s">
        <v>5362</v>
      </c>
      <c r="W1881" t="s">
        <v>4958</v>
      </c>
      <c r="X1881" t="s">
        <v>5466</v>
      </c>
      <c r="Y1881" t="s">
        <v>5007</v>
      </c>
      <c r="Z1881" t="s">
        <v>5587</v>
      </c>
      <c r="AA1881" t="s">
        <v>4992</v>
      </c>
    </row>
    <row r="1882" spans="1:27" x14ac:dyDescent="0.25">
      <c r="A1882" t="s">
        <v>2536</v>
      </c>
      <c r="B1882" s="8">
        <v>45854</v>
      </c>
      <c r="C1882" t="s">
        <v>1090</v>
      </c>
      <c r="D1882" t="s">
        <v>147</v>
      </c>
      <c r="E1882" t="s">
        <v>153</v>
      </c>
      <c r="F1882" t="s">
        <v>182</v>
      </c>
      <c r="G1882">
        <v>8</v>
      </c>
      <c r="H1882">
        <v>355.97</v>
      </c>
      <c r="I1882">
        <v>20</v>
      </c>
      <c r="J1882">
        <v>569.54999999999995</v>
      </c>
      <c r="K1882">
        <v>2278.21</v>
      </c>
      <c r="L1882">
        <v>2089.7600000000002</v>
      </c>
      <c r="M1882">
        <v>188.45</v>
      </c>
      <c r="N1882" t="s">
        <v>133</v>
      </c>
      <c r="O1882" t="s">
        <v>24</v>
      </c>
      <c r="P1882" t="s">
        <v>25</v>
      </c>
      <c r="Q1882" s="9">
        <v>0.79722222222222228</v>
      </c>
      <c r="R1882" t="s">
        <v>49</v>
      </c>
      <c r="S1882" t="s">
        <v>4717</v>
      </c>
      <c r="T1882" t="s">
        <v>4703</v>
      </c>
      <c r="U1882">
        <v>332.73</v>
      </c>
      <c r="V1882" t="s">
        <v>5700</v>
      </c>
      <c r="W1882" t="s">
        <v>4958</v>
      </c>
      <c r="X1882" t="s">
        <v>5615</v>
      </c>
      <c r="Y1882" t="s">
        <v>4960</v>
      </c>
      <c r="Z1882" t="s">
        <v>5126</v>
      </c>
      <c r="AA1882" t="s">
        <v>4962</v>
      </c>
    </row>
    <row r="1883" spans="1:27" x14ac:dyDescent="0.25">
      <c r="A1883" t="s">
        <v>2640</v>
      </c>
      <c r="B1883" s="8">
        <v>45854</v>
      </c>
      <c r="C1883" t="s">
        <v>2641</v>
      </c>
      <c r="D1883" t="s">
        <v>1991</v>
      </c>
      <c r="E1883" t="s">
        <v>2642</v>
      </c>
      <c r="F1883" t="s">
        <v>2643</v>
      </c>
      <c r="G1883">
        <v>3</v>
      </c>
      <c r="H1883">
        <v>352.51</v>
      </c>
      <c r="I1883">
        <v>10</v>
      </c>
      <c r="J1883">
        <v>105.75</v>
      </c>
      <c r="K1883">
        <v>951.78</v>
      </c>
      <c r="L1883">
        <v>780.18</v>
      </c>
      <c r="M1883">
        <v>171.6</v>
      </c>
      <c r="N1883" t="s">
        <v>4971</v>
      </c>
      <c r="O1883" t="s">
        <v>24</v>
      </c>
      <c r="P1883" t="s">
        <v>25</v>
      </c>
      <c r="Q1883" s="9">
        <v>0.3888888888888889</v>
      </c>
      <c r="R1883" t="s">
        <v>49</v>
      </c>
      <c r="S1883" t="s">
        <v>4933</v>
      </c>
      <c r="T1883" t="s">
        <v>4930</v>
      </c>
      <c r="U1883">
        <v>352.51</v>
      </c>
      <c r="V1883" t="s">
        <v>6016</v>
      </c>
      <c r="W1883" t="s">
        <v>4968</v>
      </c>
      <c r="X1883" t="s">
        <v>5580</v>
      </c>
      <c r="Y1883" t="s">
        <v>4966</v>
      </c>
      <c r="Z1883" t="s">
        <v>6017</v>
      </c>
      <c r="AA1883" t="s">
        <v>4992</v>
      </c>
    </row>
    <row r="1884" spans="1:27" x14ac:dyDescent="0.25">
      <c r="A1884" t="s">
        <v>3334</v>
      </c>
      <c r="B1884" s="8">
        <v>45854</v>
      </c>
      <c r="C1884" t="s">
        <v>538</v>
      </c>
      <c r="D1884" t="s">
        <v>765</v>
      </c>
      <c r="E1884" t="s">
        <v>504</v>
      </c>
      <c r="F1884" t="s">
        <v>1635</v>
      </c>
      <c r="G1884">
        <v>5</v>
      </c>
      <c r="H1884">
        <v>357.79</v>
      </c>
      <c r="I1884">
        <v>10</v>
      </c>
      <c r="J1884">
        <v>178.9</v>
      </c>
      <c r="K1884">
        <v>1610.05</v>
      </c>
      <c r="L1884">
        <v>1319.25</v>
      </c>
      <c r="M1884">
        <v>290.8</v>
      </c>
      <c r="N1884" t="s">
        <v>68</v>
      </c>
      <c r="O1884" t="s">
        <v>24</v>
      </c>
      <c r="P1884" t="s">
        <v>25</v>
      </c>
      <c r="Q1884" s="9">
        <v>0.57291666666666663</v>
      </c>
      <c r="R1884" t="s">
        <v>49</v>
      </c>
      <c r="S1884" t="s">
        <v>4811</v>
      </c>
      <c r="T1884" t="s">
        <v>4805</v>
      </c>
      <c r="U1884">
        <v>340.25</v>
      </c>
      <c r="V1884" t="s">
        <v>5521</v>
      </c>
      <c r="W1884" t="s">
        <v>4958</v>
      </c>
      <c r="X1884" t="s">
        <v>5390</v>
      </c>
      <c r="Y1884" t="s">
        <v>4966</v>
      </c>
      <c r="Z1884" t="s">
        <v>5349</v>
      </c>
      <c r="AA1884" t="s">
        <v>5060</v>
      </c>
    </row>
    <row r="1885" spans="1:27" x14ac:dyDescent="0.25">
      <c r="A1885" t="s">
        <v>3528</v>
      </c>
      <c r="B1885" s="8">
        <v>45854</v>
      </c>
      <c r="C1885" t="s">
        <v>83</v>
      </c>
      <c r="D1885" t="s">
        <v>1475</v>
      </c>
      <c r="E1885" t="s">
        <v>1247</v>
      </c>
      <c r="F1885" t="s">
        <v>474</v>
      </c>
      <c r="G1885">
        <v>5</v>
      </c>
      <c r="H1885">
        <v>183.39</v>
      </c>
      <c r="I1885">
        <v>10</v>
      </c>
      <c r="J1885">
        <v>91.69</v>
      </c>
      <c r="K1885">
        <v>825.26</v>
      </c>
      <c r="L1885">
        <v>792.15</v>
      </c>
      <c r="M1885">
        <v>33.11</v>
      </c>
      <c r="N1885" t="s">
        <v>68</v>
      </c>
      <c r="O1885" t="s">
        <v>24</v>
      </c>
      <c r="P1885" t="s">
        <v>25</v>
      </c>
      <c r="Q1885" s="9">
        <v>0.38680555555555557</v>
      </c>
      <c r="R1885" t="s">
        <v>49</v>
      </c>
      <c r="S1885" t="s">
        <v>4900</v>
      </c>
      <c r="T1885" t="s">
        <v>4887</v>
      </c>
      <c r="U1885">
        <v>183.39</v>
      </c>
      <c r="V1885" t="s">
        <v>5934</v>
      </c>
      <c r="W1885" t="s">
        <v>4968</v>
      </c>
      <c r="X1885" t="s">
        <v>5335</v>
      </c>
      <c r="Y1885" t="s">
        <v>4960</v>
      </c>
      <c r="Z1885" t="s">
        <v>5336</v>
      </c>
      <c r="AA1885" t="s">
        <v>4962</v>
      </c>
    </row>
    <row r="1886" spans="1:27" x14ac:dyDescent="0.25">
      <c r="A1886" t="s">
        <v>1073</v>
      </c>
      <c r="B1886" s="8">
        <v>45853</v>
      </c>
      <c r="C1886" t="s">
        <v>1074</v>
      </c>
      <c r="D1886" t="s">
        <v>530</v>
      </c>
      <c r="E1886" t="s">
        <v>31</v>
      </c>
      <c r="F1886" t="s">
        <v>32</v>
      </c>
      <c r="G1886">
        <v>3</v>
      </c>
      <c r="H1886">
        <v>125.15</v>
      </c>
      <c r="I1886">
        <v>15</v>
      </c>
      <c r="J1886">
        <v>56.32</v>
      </c>
      <c r="K1886">
        <v>319.13</v>
      </c>
      <c r="L1886">
        <v>287.10000000000002</v>
      </c>
      <c r="M1886">
        <v>32.03</v>
      </c>
      <c r="N1886" t="s">
        <v>4971</v>
      </c>
      <c r="O1886" t="s">
        <v>24</v>
      </c>
      <c r="P1886" t="s">
        <v>25</v>
      </c>
      <c r="Q1886" s="9">
        <v>0.66736111111111107</v>
      </c>
      <c r="R1886" t="s">
        <v>49</v>
      </c>
      <c r="S1886" t="s">
        <v>4772</v>
      </c>
      <c r="T1886" t="s">
        <v>4752</v>
      </c>
      <c r="U1886">
        <v>125.15</v>
      </c>
      <c r="V1886" t="s">
        <v>5996</v>
      </c>
      <c r="W1886" t="s">
        <v>4968</v>
      </c>
      <c r="X1886" t="s">
        <v>5187</v>
      </c>
      <c r="Y1886" t="s">
        <v>5007</v>
      </c>
      <c r="Z1886" t="s">
        <v>5188</v>
      </c>
      <c r="AA1886" t="s">
        <v>4962</v>
      </c>
    </row>
    <row r="1887" spans="1:27" x14ac:dyDescent="0.25">
      <c r="A1887" t="s">
        <v>1812</v>
      </c>
      <c r="B1887" s="8">
        <v>45853</v>
      </c>
      <c r="C1887" t="s">
        <v>1813</v>
      </c>
      <c r="D1887" t="s">
        <v>509</v>
      </c>
      <c r="E1887" t="s">
        <v>1431</v>
      </c>
      <c r="F1887" t="s">
        <v>1436</v>
      </c>
      <c r="G1887">
        <v>1</v>
      </c>
      <c r="H1887">
        <v>291.93</v>
      </c>
      <c r="I1887">
        <v>5</v>
      </c>
      <c r="J1887">
        <v>14.6</v>
      </c>
      <c r="K1887">
        <v>277.33</v>
      </c>
      <c r="L1887">
        <v>253.7</v>
      </c>
      <c r="M1887">
        <v>23.63</v>
      </c>
      <c r="N1887" t="s">
        <v>4971</v>
      </c>
      <c r="O1887" t="s">
        <v>24</v>
      </c>
      <c r="P1887" t="s">
        <v>25</v>
      </c>
      <c r="Q1887" s="9">
        <v>0.91041666666666665</v>
      </c>
      <c r="R1887" t="s">
        <v>49</v>
      </c>
      <c r="S1887" t="s">
        <v>4875</v>
      </c>
      <c r="T1887" t="s">
        <v>4864</v>
      </c>
      <c r="U1887">
        <v>291.93</v>
      </c>
      <c r="V1887" t="s">
        <v>5706</v>
      </c>
      <c r="W1887" t="s">
        <v>4964</v>
      </c>
      <c r="X1887" t="s">
        <v>5385</v>
      </c>
      <c r="Y1887" t="s">
        <v>4960</v>
      </c>
      <c r="Z1887" t="s">
        <v>5386</v>
      </c>
      <c r="AA1887" t="s">
        <v>5060</v>
      </c>
    </row>
    <row r="1888" spans="1:27" x14ac:dyDescent="0.25">
      <c r="A1888" t="s">
        <v>2568</v>
      </c>
      <c r="B1888" s="8">
        <v>45853</v>
      </c>
      <c r="C1888" t="s">
        <v>571</v>
      </c>
      <c r="D1888" t="s">
        <v>371</v>
      </c>
      <c r="E1888" t="s">
        <v>85</v>
      </c>
      <c r="F1888" t="s">
        <v>276</v>
      </c>
      <c r="G1888">
        <v>2</v>
      </c>
      <c r="H1888">
        <v>380.12</v>
      </c>
      <c r="I1888">
        <v>0</v>
      </c>
      <c r="J1888">
        <v>0</v>
      </c>
      <c r="K1888">
        <v>760.24</v>
      </c>
      <c r="L1888">
        <v>619.96</v>
      </c>
      <c r="M1888">
        <v>140.28</v>
      </c>
      <c r="N1888" t="s">
        <v>47</v>
      </c>
      <c r="O1888" t="s">
        <v>24</v>
      </c>
      <c r="P1888" t="s">
        <v>33</v>
      </c>
      <c r="Q1888" s="9">
        <v>0.81041666666666667</v>
      </c>
      <c r="R1888" t="s">
        <v>49</v>
      </c>
      <c r="S1888" t="s">
        <v>4714</v>
      </c>
      <c r="T1888" t="s">
        <v>4703</v>
      </c>
      <c r="U1888">
        <v>380.12</v>
      </c>
      <c r="V1888" t="s">
        <v>6018</v>
      </c>
      <c r="W1888" t="s">
        <v>4964</v>
      </c>
      <c r="X1888" t="s">
        <v>5237</v>
      </c>
      <c r="Y1888" t="s">
        <v>4970</v>
      </c>
      <c r="Z1888" t="s">
        <v>5312</v>
      </c>
      <c r="AA1888" t="s">
        <v>4962</v>
      </c>
    </row>
    <row r="1889" spans="1:27" x14ac:dyDescent="0.25">
      <c r="A1889" t="s">
        <v>4024</v>
      </c>
      <c r="B1889" s="8">
        <v>45853</v>
      </c>
      <c r="C1889" t="s">
        <v>565</v>
      </c>
      <c r="D1889" t="s">
        <v>253</v>
      </c>
      <c r="E1889" t="s">
        <v>623</v>
      </c>
      <c r="F1889" t="s">
        <v>742</v>
      </c>
      <c r="G1889">
        <v>3</v>
      </c>
      <c r="H1889">
        <v>219.64</v>
      </c>
      <c r="I1889">
        <v>0</v>
      </c>
      <c r="J1889">
        <v>0</v>
      </c>
      <c r="K1889">
        <v>658.92</v>
      </c>
      <c r="L1889">
        <v>586.32000000000005</v>
      </c>
      <c r="M1889">
        <v>72.599999999999994</v>
      </c>
      <c r="N1889" t="s">
        <v>23</v>
      </c>
      <c r="O1889" t="s">
        <v>24</v>
      </c>
      <c r="P1889" t="s">
        <v>33</v>
      </c>
      <c r="Q1889" s="9">
        <v>0.64930555555555558</v>
      </c>
      <c r="R1889" t="s">
        <v>49</v>
      </c>
      <c r="S1889" t="s">
        <v>4903</v>
      </c>
      <c r="T1889" t="s">
        <v>4887</v>
      </c>
      <c r="U1889">
        <v>219.39</v>
      </c>
      <c r="V1889" t="s">
        <v>4972</v>
      </c>
      <c r="W1889" t="s">
        <v>4958</v>
      </c>
      <c r="X1889" t="s">
        <v>5198</v>
      </c>
      <c r="Y1889" t="s">
        <v>4960</v>
      </c>
      <c r="Z1889" t="s">
        <v>5196</v>
      </c>
      <c r="AA1889" t="s">
        <v>4962</v>
      </c>
    </row>
    <row r="1890" spans="1:27" x14ac:dyDescent="0.25">
      <c r="A1890" t="s">
        <v>4180</v>
      </c>
      <c r="B1890" s="8">
        <v>45853</v>
      </c>
      <c r="C1890" t="s">
        <v>3494</v>
      </c>
      <c r="D1890" t="s">
        <v>581</v>
      </c>
      <c r="E1890" t="s">
        <v>303</v>
      </c>
      <c r="F1890" t="s">
        <v>1313</v>
      </c>
      <c r="G1890">
        <v>1</v>
      </c>
      <c r="H1890">
        <v>139.21</v>
      </c>
      <c r="I1890">
        <v>0</v>
      </c>
      <c r="J1890">
        <v>0</v>
      </c>
      <c r="K1890">
        <v>139.21</v>
      </c>
      <c r="L1890">
        <v>106.99</v>
      </c>
      <c r="M1890">
        <v>32.22</v>
      </c>
      <c r="N1890" t="s">
        <v>23</v>
      </c>
      <c r="O1890" t="s">
        <v>24</v>
      </c>
      <c r="P1890" t="s">
        <v>25</v>
      </c>
      <c r="Q1890" s="9">
        <v>0.52847222222222223</v>
      </c>
      <c r="R1890" t="s">
        <v>49</v>
      </c>
      <c r="S1890" t="s">
        <v>4710</v>
      </c>
      <c r="T1890" t="s">
        <v>4703</v>
      </c>
      <c r="U1890">
        <v>139.21</v>
      </c>
      <c r="V1890" t="s">
        <v>5429</v>
      </c>
      <c r="W1890" t="s">
        <v>4968</v>
      </c>
      <c r="X1890" t="s">
        <v>4976</v>
      </c>
      <c r="Y1890" t="s">
        <v>4977</v>
      </c>
      <c r="Z1890" t="s">
        <v>5351</v>
      </c>
      <c r="AA1890" t="s">
        <v>4962</v>
      </c>
    </row>
    <row r="1891" spans="1:27" x14ac:dyDescent="0.25">
      <c r="A1891" t="s">
        <v>1498</v>
      </c>
      <c r="B1891" s="8">
        <v>45852</v>
      </c>
      <c r="C1891" t="s">
        <v>1499</v>
      </c>
      <c r="D1891" t="s">
        <v>714</v>
      </c>
      <c r="E1891" t="s">
        <v>415</v>
      </c>
      <c r="F1891" t="s">
        <v>1500</v>
      </c>
      <c r="G1891">
        <v>3</v>
      </c>
      <c r="H1891">
        <v>161.03</v>
      </c>
      <c r="I1891">
        <v>0</v>
      </c>
      <c r="J1891">
        <v>0</v>
      </c>
      <c r="K1891">
        <v>483.09</v>
      </c>
      <c r="L1891">
        <v>372.72</v>
      </c>
      <c r="M1891">
        <v>110.37</v>
      </c>
      <c r="N1891" t="s">
        <v>40</v>
      </c>
      <c r="O1891" t="s">
        <v>24</v>
      </c>
      <c r="P1891" t="s">
        <v>25</v>
      </c>
      <c r="Q1891" s="9">
        <v>0.38611111111111113</v>
      </c>
      <c r="R1891" t="s">
        <v>49</v>
      </c>
      <c r="S1891" t="s">
        <v>4653</v>
      </c>
      <c r="T1891" t="s">
        <v>4672</v>
      </c>
      <c r="U1891">
        <v>161.03</v>
      </c>
      <c r="V1891" t="s">
        <v>5359</v>
      </c>
      <c r="W1891" t="s">
        <v>4964</v>
      </c>
      <c r="Y1891" t="s">
        <v>4966</v>
      </c>
      <c r="Z1891" t="s">
        <v>5175</v>
      </c>
      <c r="AA1891" t="s">
        <v>4962</v>
      </c>
    </row>
    <row r="1892" spans="1:27" x14ac:dyDescent="0.25">
      <c r="A1892" t="s">
        <v>2134</v>
      </c>
      <c r="B1892" s="8">
        <v>45852</v>
      </c>
      <c r="C1892" t="s">
        <v>1016</v>
      </c>
      <c r="D1892" t="s">
        <v>2135</v>
      </c>
      <c r="E1892" t="s">
        <v>2009</v>
      </c>
      <c r="F1892" t="s">
        <v>2136</v>
      </c>
      <c r="G1892">
        <v>6</v>
      </c>
      <c r="H1892">
        <v>77.87</v>
      </c>
      <c r="I1892">
        <v>10</v>
      </c>
      <c r="J1892">
        <v>46.72</v>
      </c>
      <c r="K1892">
        <v>420.5</v>
      </c>
      <c r="L1892">
        <v>347.34</v>
      </c>
      <c r="M1892">
        <v>73.16</v>
      </c>
      <c r="N1892" t="s">
        <v>4971</v>
      </c>
      <c r="O1892" t="s">
        <v>345</v>
      </c>
      <c r="P1892" t="s">
        <v>25</v>
      </c>
      <c r="Q1892" s="9">
        <v>0.52569444444444446</v>
      </c>
      <c r="R1892" t="s">
        <v>49</v>
      </c>
      <c r="S1892" t="s">
        <v>4748</v>
      </c>
      <c r="T1892" t="s">
        <v>4729</v>
      </c>
      <c r="U1892">
        <v>68.95</v>
      </c>
      <c r="V1892" t="s">
        <v>5653</v>
      </c>
      <c r="W1892" t="s">
        <v>4958</v>
      </c>
      <c r="X1892" t="s">
        <v>5440</v>
      </c>
      <c r="Y1892" t="s">
        <v>4960</v>
      </c>
      <c r="Z1892" t="s">
        <v>5177</v>
      </c>
      <c r="AA1892" t="s">
        <v>5060</v>
      </c>
    </row>
    <row r="1893" spans="1:27" x14ac:dyDescent="0.25">
      <c r="A1893" t="s">
        <v>3973</v>
      </c>
      <c r="B1893" s="8">
        <v>45852</v>
      </c>
      <c r="C1893" t="s">
        <v>3202</v>
      </c>
      <c r="D1893" t="s">
        <v>59</v>
      </c>
      <c r="E1893" t="s">
        <v>950</v>
      </c>
      <c r="F1893" t="s">
        <v>1759</v>
      </c>
      <c r="G1893">
        <v>4</v>
      </c>
      <c r="H1893">
        <v>372.61</v>
      </c>
      <c r="I1893">
        <v>20</v>
      </c>
      <c r="J1893">
        <v>298.08999999999997</v>
      </c>
      <c r="K1893">
        <v>1192.3499999999999</v>
      </c>
      <c r="L1893">
        <v>1087.1199999999999</v>
      </c>
      <c r="M1893">
        <v>105.23</v>
      </c>
      <c r="N1893" t="s">
        <v>40</v>
      </c>
      <c r="O1893" t="s">
        <v>24</v>
      </c>
      <c r="P1893" t="s">
        <v>25</v>
      </c>
      <c r="Q1893" s="9">
        <v>0.59930555555555554</v>
      </c>
      <c r="R1893" t="s">
        <v>49</v>
      </c>
      <c r="S1893" t="s">
        <v>4721</v>
      </c>
      <c r="T1893" t="s">
        <v>4703</v>
      </c>
      <c r="U1893">
        <v>342.46</v>
      </c>
      <c r="V1893" t="s">
        <v>5528</v>
      </c>
      <c r="W1893" t="s">
        <v>4958</v>
      </c>
      <c r="X1893" t="s">
        <v>5611</v>
      </c>
      <c r="Y1893" t="s">
        <v>5011</v>
      </c>
      <c r="Z1893" t="s">
        <v>5049</v>
      </c>
      <c r="AA1893" t="s">
        <v>4962</v>
      </c>
    </row>
    <row r="1894" spans="1:27" x14ac:dyDescent="0.25">
      <c r="A1894" t="s">
        <v>1224</v>
      </c>
      <c r="B1894" s="8">
        <v>45851</v>
      </c>
      <c r="C1894" t="s">
        <v>696</v>
      </c>
      <c r="D1894" t="s">
        <v>1225</v>
      </c>
      <c r="E1894" t="s">
        <v>31</v>
      </c>
      <c r="F1894" t="s">
        <v>32</v>
      </c>
      <c r="G1894">
        <v>5</v>
      </c>
      <c r="H1894">
        <v>182.68</v>
      </c>
      <c r="I1894">
        <v>20</v>
      </c>
      <c r="J1894">
        <v>182.68</v>
      </c>
      <c r="K1894">
        <v>840.33</v>
      </c>
      <c r="L1894">
        <v>538</v>
      </c>
      <c r="M1894">
        <v>302.33</v>
      </c>
      <c r="N1894" t="s">
        <v>23</v>
      </c>
      <c r="O1894" t="s">
        <v>24</v>
      </c>
      <c r="P1894" t="s">
        <v>25</v>
      </c>
      <c r="Q1894" s="9">
        <v>0.46736111111111112</v>
      </c>
      <c r="R1894" t="s">
        <v>27</v>
      </c>
      <c r="S1894" t="s">
        <v>4664</v>
      </c>
      <c r="T1894" t="s">
        <v>4636</v>
      </c>
      <c r="U1894">
        <v>182.3</v>
      </c>
      <c r="V1894" t="s">
        <v>5307</v>
      </c>
      <c r="W1894" t="s">
        <v>4958</v>
      </c>
      <c r="X1894" t="s">
        <v>5187</v>
      </c>
      <c r="Y1894" t="s">
        <v>5007</v>
      </c>
      <c r="Z1894" t="s">
        <v>5188</v>
      </c>
      <c r="AA1894" t="s">
        <v>4962</v>
      </c>
    </row>
    <row r="1895" spans="1:27" x14ac:dyDescent="0.25">
      <c r="A1895" t="s">
        <v>3641</v>
      </c>
      <c r="B1895" s="8">
        <v>45851</v>
      </c>
      <c r="C1895" t="s">
        <v>1116</v>
      </c>
      <c r="D1895" t="s">
        <v>130</v>
      </c>
      <c r="E1895" t="s">
        <v>523</v>
      </c>
      <c r="F1895" t="s">
        <v>524</v>
      </c>
      <c r="G1895">
        <v>3</v>
      </c>
      <c r="H1895">
        <v>431</v>
      </c>
      <c r="I1895">
        <v>20</v>
      </c>
      <c r="J1895">
        <v>258.60000000000002</v>
      </c>
      <c r="K1895">
        <v>1189.56</v>
      </c>
      <c r="L1895">
        <v>879.15</v>
      </c>
      <c r="M1895">
        <v>310.41000000000003</v>
      </c>
      <c r="N1895" t="s">
        <v>47</v>
      </c>
      <c r="O1895" t="s">
        <v>24</v>
      </c>
      <c r="P1895" t="s">
        <v>25</v>
      </c>
      <c r="Q1895" s="9">
        <v>0.8569444444444444</v>
      </c>
      <c r="R1895" t="s">
        <v>27</v>
      </c>
      <c r="S1895" t="s">
        <v>4923</v>
      </c>
      <c r="T1895" t="s">
        <v>4908</v>
      </c>
      <c r="U1895">
        <v>379.12</v>
      </c>
      <c r="V1895" t="s">
        <v>5344</v>
      </c>
      <c r="W1895" t="s">
        <v>4958</v>
      </c>
      <c r="X1895" t="s">
        <v>5238</v>
      </c>
      <c r="Y1895" t="s">
        <v>4960</v>
      </c>
      <c r="Z1895" t="s">
        <v>5239</v>
      </c>
      <c r="AA1895" t="s">
        <v>5060</v>
      </c>
    </row>
    <row r="1896" spans="1:27" x14ac:dyDescent="0.25">
      <c r="A1896" t="s">
        <v>3645</v>
      </c>
      <c r="B1896" s="8">
        <v>45851</v>
      </c>
      <c r="C1896" t="s">
        <v>340</v>
      </c>
      <c r="D1896" t="s">
        <v>622</v>
      </c>
      <c r="E1896" t="s">
        <v>153</v>
      </c>
      <c r="F1896" t="s">
        <v>154</v>
      </c>
      <c r="G1896">
        <v>3</v>
      </c>
      <c r="H1896">
        <v>327.08</v>
      </c>
      <c r="I1896">
        <v>0</v>
      </c>
      <c r="J1896">
        <v>0</v>
      </c>
      <c r="K1896">
        <v>1128.43</v>
      </c>
      <c r="L1896">
        <v>823.83</v>
      </c>
      <c r="M1896">
        <v>304.60000000000002</v>
      </c>
      <c r="N1896" t="s">
        <v>23</v>
      </c>
      <c r="O1896" t="s">
        <v>24</v>
      </c>
      <c r="P1896" t="s">
        <v>55</v>
      </c>
      <c r="Q1896" s="9">
        <v>0.60833333333333328</v>
      </c>
      <c r="R1896" t="s">
        <v>27</v>
      </c>
      <c r="S1896" t="s">
        <v>4836</v>
      </c>
      <c r="T1896" t="s">
        <v>4828</v>
      </c>
      <c r="U1896">
        <v>327.08</v>
      </c>
      <c r="V1896" t="s">
        <v>5014</v>
      </c>
      <c r="W1896" t="s">
        <v>4964</v>
      </c>
      <c r="X1896" t="s">
        <v>4965</v>
      </c>
      <c r="Y1896" t="s">
        <v>4966</v>
      </c>
      <c r="Z1896" t="s">
        <v>5126</v>
      </c>
      <c r="AA1896" t="s">
        <v>4962</v>
      </c>
    </row>
    <row r="1897" spans="1:27" x14ac:dyDescent="0.25">
      <c r="A1897" t="s">
        <v>4325</v>
      </c>
      <c r="B1897" s="8">
        <v>45851</v>
      </c>
      <c r="C1897" t="s">
        <v>3071</v>
      </c>
      <c r="D1897" t="s">
        <v>130</v>
      </c>
      <c r="E1897" t="s">
        <v>380</v>
      </c>
      <c r="F1897" t="s">
        <v>2212</v>
      </c>
      <c r="G1897">
        <v>3</v>
      </c>
      <c r="H1897">
        <v>379.12</v>
      </c>
      <c r="I1897">
        <v>20</v>
      </c>
      <c r="J1897">
        <v>227.47</v>
      </c>
      <c r="K1897">
        <v>1046.3699999999999</v>
      </c>
      <c r="L1897">
        <v>879.15</v>
      </c>
      <c r="M1897">
        <v>167.22</v>
      </c>
      <c r="N1897" t="s">
        <v>23</v>
      </c>
      <c r="O1897" t="s">
        <v>24</v>
      </c>
      <c r="P1897" t="s">
        <v>25</v>
      </c>
      <c r="Q1897" s="9">
        <v>0.41388888888888886</v>
      </c>
      <c r="R1897" t="s">
        <v>27</v>
      </c>
      <c r="S1897" t="s">
        <v>4923</v>
      </c>
      <c r="T1897" t="s">
        <v>4908</v>
      </c>
      <c r="U1897">
        <v>379.12</v>
      </c>
      <c r="V1897" t="s">
        <v>5145</v>
      </c>
      <c r="W1897" t="s">
        <v>4964</v>
      </c>
      <c r="X1897" t="s">
        <v>5211</v>
      </c>
      <c r="Y1897" t="s">
        <v>5011</v>
      </c>
      <c r="Z1897" t="s">
        <v>5076</v>
      </c>
      <c r="AA1897" t="s">
        <v>4962</v>
      </c>
    </row>
    <row r="1898" spans="1:27" x14ac:dyDescent="0.25">
      <c r="A1898" t="s">
        <v>4597</v>
      </c>
      <c r="B1898" s="8">
        <v>45851</v>
      </c>
      <c r="C1898" t="s">
        <v>289</v>
      </c>
      <c r="D1898" t="s">
        <v>275</v>
      </c>
      <c r="E1898" t="s">
        <v>1448</v>
      </c>
      <c r="F1898" t="s">
        <v>3086</v>
      </c>
      <c r="G1898">
        <v>5</v>
      </c>
      <c r="H1898">
        <v>52.47</v>
      </c>
      <c r="I1898">
        <v>10</v>
      </c>
      <c r="J1898">
        <v>26.23</v>
      </c>
      <c r="K1898">
        <v>271.54000000000002</v>
      </c>
      <c r="L1898">
        <v>187.4</v>
      </c>
      <c r="M1898">
        <v>84.14</v>
      </c>
      <c r="N1898" t="s">
        <v>47</v>
      </c>
      <c r="O1898" t="s">
        <v>24</v>
      </c>
      <c r="P1898" t="s">
        <v>25</v>
      </c>
      <c r="Q1898" s="9">
        <v>0.38958333333333334</v>
      </c>
      <c r="R1898" t="s">
        <v>27</v>
      </c>
      <c r="S1898" t="s">
        <v>4760</v>
      </c>
      <c r="T1898" t="s">
        <v>4752</v>
      </c>
      <c r="U1898">
        <v>51.33</v>
      </c>
      <c r="V1898" t="s">
        <v>5118</v>
      </c>
      <c r="W1898" t="s">
        <v>4958</v>
      </c>
      <c r="X1898" t="s">
        <v>5768</v>
      </c>
      <c r="Y1898" t="s">
        <v>5007</v>
      </c>
      <c r="Z1898" t="s">
        <v>5603</v>
      </c>
      <c r="AA1898" t="s">
        <v>5060</v>
      </c>
    </row>
    <row r="1899" spans="1:27" x14ac:dyDescent="0.25">
      <c r="A1899" t="s">
        <v>2776</v>
      </c>
      <c r="B1899" s="8">
        <v>45998</v>
      </c>
      <c r="C1899" t="s">
        <v>2777</v>
      </c>
      <c r="D1899" t="s">
        <v>95</v>
      </c>
      <c r="E1899" t="s">
        <v>1309</v>
      </c>
      <c r="F1899" t="s">
        <v>260</v>
      </c>
      <c r="G1899">
        <v>4</v>
      </c>
      <c r="H1899">
        <v>522.78</v>
      </c>
      <c r="I1899">
        <v>5</v>
      </c>
      <c r="J1899">
        <v>104.56</v>
      </c>
      <c r="K1899">
        <v>2284.54</v>
      </c>
      <c r="L1899">
        <v>1583.48</v>
      </c>
      <c r="M1899">
        <v>701.06</v>
      </c>
      <c r="N1899" t="s">
        <v>47</v>
      </c>
      <c r="O1899" t="s">
        <v>24</v>
      </c>
      <c r="P1899" t="s">
        <v>25</v>
      </c>
      <c r="Q1899" s="9">
        <v>0.85069444444444442</v>
      </c>
      <c r="R1899" t="s">
        <v>27</v>
      </c>
      <c r="S1899" t="s">
        <v>4937</v>
      </c>
      <c r="T1899" t="s">
        <v>4930</v>
      </c>
      <c r="U1899">
        <v>522.78</v>
      </c>
      <c r="V1899" t="s">
        <v>5671</v>
      </c>
      <c r="W1899" t="s">
        <v>4964</v>
      </c>
      <c r="X1899" t="s">
        <v>5583</v>
      </c>
      <c r="Y1899" t="s">
        <v>4966</v>
      </c>
      <c r="Z1899" t="s">
        <v>5212</v>
      </c>
      <c r="AA1899" t="s">
        <v>4962</v>
      </c>
    </row>
    <row r="1900" spans="1:27" x14ac:dyDescent="0.25">
      <c r="A1900" t="s">
        <v>2886</v>
      </c>
      <c r="B1900" s="8">
        <v>45998</v>
      </c>
      <c r="C1900" t="s">
        <v>2887</v>
      </c>
      <c r="D1900" t="s">
        <v>1189</v>
      </c>
      <c r="E1900" t="s">
        <v>830</v>
      </c>
      <c r="F1900" t="s">
        <v>831</v>
      </c>
      <c r="G1900">
        <v>3</v>
      </c>
      <c r="H1900">
        <v>188.64</v>
      </c>
      <c r="I1900">
        <v>15</v>
      </c>
      <c r="J1900">
        <v>84.89</v>
      </c>
      <c r="K1900">
        <v>553.17999999999995</v>
      </c>
      <c r="L1900">
        <v>474.84</v>
      </c>
      <c r="M1900">
        <v>78.34</v>
      </c>
      <c r="N1900" t="s">
        <v>4971</v>
      </c>
      <c r="O1900" t="s">
        <v>24</v>
      </c>
      <c r="P1900" t="s">
        <v>25</v>
      </c>
      <c r="Q1900" s="9">
        <v>0.55625000000000002</v>
      </c>
      <c r="R1900" t="s">
        <v>27</v>
      </c>
      <c r="S1900" t="s">
        <v>4882</v>
      </c>
      <c r="T1900" t="s">
        <v>4864</v>
      </c>
      <c r="U1900">
        <v>188.64</v>
      </c>
      <c r="V1900" t="s">
        <v>5599</v>
      </c>
      <c r="W1900" t="s">
        <v>4968</v>
      </c>
      <c r="X1900" t="s">
        <v>5402</v>
      </c>
      <c r="Y1900" t="s">
        <v>4977</v>
      </c>
      <c r="Z1900" t="s">
        <v>5403</v>
      </c>
      <c r="AA1900" t="s">
        <v>4962</v>
      </c>
    </row>
    <row r="1901" spans="1:27" x14ac:dyDescent="0.25">
      <c r="A1901" t="s">
        <v>3487</v>
      </c>
      <c r="B1901" s="8">
        <v>45998</v>
      </c>
      <c r="C1901" t="s">
        <v>1179</v>
      </c>
      <c r="D1901" t="s">
        <v>459</v>
      </c>
      <c r="E1901" t="s">
        <v>2645</v>
      </c>
      <c r="F1901" t="s">
        <v>1100</v>
      </c>
      <c r="G1901">
        <v>3</v>
      </c>
      <c r="H1901">
        <v>77.400000000000006</v>
      </c>
      <c r="I1901">
        <v>0</v>
      </c>
      <c r="J1901">
        <v>0</v>
      </c>
      <c r="K1901">
        <v>267.02999999999997</v>
      </c>
      <c r="L1901">
        <v>178.11</v>
      </c>
      <c r="M1901">
        <v>88.92</v>
      </c>
      <c r="N1901" t="s">
        <v>40</v>
      </c>
      <c r="O1901" t="s">
        <v>24</v>
      </c>
      <c r="P1901" t="s">
        <v>25</v>
      </c>
      <c r="Q1901" s="9">
        <v>0.86527777777777781</v>
      </c>
      <c r="R1901" t="s">
        <v>27</v>
      </c>
      <c r="S1901" t="s">
        <v>4838</v>
      </c>
      <c r="T1901" t="s">
        <v>4828</v>
      </c>
      <c r="U1901">
        <v>71.290000000000006</v>
      </c>
      <c r="V1901" t="s">
        <v>5682</v>
      </c>
      <c r="W1901" t="s">
        <v>4958</v>
      </c>
      <c r="X1901" t="s">
        <v>5469</v>
      </c>
      <c r="Y1901" t="s">
        <v>5011</v>
      </c>
      <c r="Z1901" t="s">
        <v>5400</v>
      </c>
      <c r="AA1901" t="s">
        <v>5163</v>
      </c>
    </row>
    <row r="1902" spans="1:27" x14ac:dyDescent="0.25">
      <c r="A1902" t="s">
        <v>4250</v>
      </c>
      <c r="B1902" s="8">
        <v>45998</v>
      </c>
      <c r="D1902" t="s">
        <v>44</v>
      </c>
      <c r="E1902" t="s">
        <v>872</v>
      </c>
      <c r="F1902" t="s">
        <v>873</v>
      </c>
      <c r="G1902">
        <v>4</v>
      </c>
      <c r="H1902">
        <v>398.25</v>
      </c>
      <c r="I1902">
        <v>10</v>
      </c>
      <c r="J1902">
        <v>159.30000000000001</v>
      </c>
      <c r="K1902">
        <v>1648.75</v>
      </c>
      <c r="L1902">
        <v>946.16</v>
      </c>
      <c r="M1902">
        <v>702.59</v>
      </c>
      <c r="N1902" t="s">
        <v>23</v>
      </c>
      <c r="O1902" t="s">
        <v>24</v>
      </c>
      <c r="P1902" t="s">
        <v>55</v>
      </c>
      <c r="Q1902" s="9">
        <v>0.69513888888888886</v>
      </c>
      <c r="R1902" t="s">
        <v>27</v>
      </c>
      <c r="S1902" t="s">
        <v>4650</v>
      </c>
      <c r="T1902" t="s">
        <v>4636</v>
      </c>
      <c r="U1902">
        <v>398.25</v>
      </c>
      <c r="X1902" t="s">
        <v>5277</v>
      </c>
      <c r="Y1902" t="s">
        <v>4960</v>
      </c>
      <c r="Z1902" t="s">
        <v>5278</v>
      </c>
      <c r="AA1902" t="s">
        <v>5163</v>
      </c>
    </row>
    <row r="1903" spans="1:27" x14ac:dyDescent="0.25">
      <c r="A1903" t="s">
        <v>1626</v>
      </c>
      <c r="B1903" s="8">
        <v>45998</v>
      </c>
      <c r="C1903" t="s">
        <v>1963</v>
      </c>
      <c r="D1903" t="s">
        <v>399</v>
      </c>
      <c r="E1903" t="s">
        <v>2224</v>
      </c>
      <c r="F1903" t="s">
        <v>1100</v>
      </c>
      <c r="G1903">
        <v>4</v>
      </c>
      <c r="H1903">
        <v>99.93</v>
      </c>
      <c r="I1903">
        <v>10</v>
      </c>
      <c r="J1903">
        <v>39.97</v>
      </c>
      <c r="K1903">
        <v>413.71</v>
      </c>
      <c r="L1903">
        <v>344.2</v>
      </c>
      <c r="M1903">
        <v>69.510000000000005</v>
      </c>
      <c r="N1903" t="s">
        <v>4971</v>
      </c>
      <c r="O1903" t="s">
        <v>24</v>
      </c>
      <c r="P1903" t="s">
        <v>25</v>
      </c>
      <c r="Q1903" s="9">
        <v>0.48680555555555555</v>
      </c>
      <c r="R1903" t="s">
        <v>27</v>
      </c>
      <c r="S1903" t="s">
        <v>4693</v>
      </c>
      <c r="T1903" t="s">
        <v>4672</v>
      </c>
      <c r="U1903">
        <v>99.93</v>
      </c>
      <c r="V1903" t="s">
        <v>5916</v>
      </c>
      <c r="W1903" t="s">
        <v>4964</v>
      </c>
      <c r="X1903" t="s">
        <v>5469</v>
      </c>
      <c r="Y1903" t="s">
        <v>5011</v>
      </c>
      <c r="Z1903" t="s">
        <v>5470</v>
      </c>
      <c r="AA1903" t="s">
        <v>4992</v>
      </c>
    </row>
    <row r="1904" spans="1:27" x14ac:dyDescent="0.25">
      <c r="A1904" t="s">
        <v>1830</v>
      </c>
      <c r="B1904" s="8">
        <v>45968</v>
      </c>
      <c r="C1904" t="s">
        <v>51</v>
      </c>
      <c r="D1904" t="s">
        <v>661</v>
      </c>
      <c r="E1904" t="s">
        <v>60</v>
      </c>
      <c r="F1904" t="s">
        <v>1241</v>
      </c>
      <c r="G1904">
        <v>4</v>
      </c>
      <c r="H1904">
        <v>240.9</v>
      </c>
      <c r="I1904">
        <v>15</v>
      </c>
      <c r="J1904">
        <v>144.54</v>
      </c>
      <c r="K1904">
        <v>819.06</v>
      </c>
      <c r="L1904">
        <v>769.56</v>
      </c>
      <c r="M1904">
        <v>49.5</v>
      </c>
      <c r="N1904" t="s">
        <v>40</v>
      </c>
      <c r="O1904" t="s">
        <v>24</v>
      </c>
      <c r="P1904" t="s">
        <v>25</v>
      </c>
      <c r="Q1904" s="9">
        <v>0.81458333333333333</v>
      </c>
      <c r="R1904" t="s">
        <v>49</v>
      </c>
      <c r="S1904" t="s">
        <v>4845</v>
      </c>
      <c r="T1904" t="s">
        <v>4828</v>
      </c>
      <c r="U1904">
        <v>224.28</v>
      </c>
      <c r="V1904" t="s">
        <v>5235</v>
      </c>
      <c r="W1904" t="s">
        <v>4958</v>
      </c>
      <c r="X1904" t="s">
        <v>5816</v>
      </c>
      <c r="Y1904" t="s">
        <v>4966</v>
      </c>
      <c r="Z1904" t="s">
        <v>5051</v>
      </c>
      <c r="AA1904" t="s">
        <v>4962</v>
      </c>
    </row>
    <row r="1905" spans="1:27" x14ac:dyDescent="0.25">
      <c r="A1905" t="s">
        <v>3434</v>
      </c>
      <c r="B1905" s="8">
        <v>45968</v>
      </c>
      <c r="C1905" t="s">
        <v>3310</v>
      </c>
      <c r="D1905" t="s">
        <v>708</v>
      </c>
      <c r="E1905" t="s">
        <v>2611</v>
      </c>
      <c r="F1905" t="s">
        <v>2612</v>
      </c>
      <c r="G1905">
        <v>1</v>
      </c>
      <c r="H1905">
        <v>474.19</v>
      </c>
      <c r="I1905">
        <v>15</v>
      </c>
      <c r="J1905">
        <v>71.13</v>
      </c>
      <c r="K1905">
        <v>403.06</v>
      </c>
      <c r="L1905">
        <v>343.89</v>
      </c>
      <c r="M1905">
        <v>59.17</v>
      </c>
      <c r="N1905" t="s">
        <v>68</v>
      </c>
      <c r="O1905" t="s">
        <v>24</v>
      </c>
      <c r="P1905" t="s">
        <v>25</v>
      </c>
      <c r="Q1905" s="9">
        <v>0.71111111111111114</v>
      </c>
      <c r="R1905" t="s">
        <v>49</v>
      </c>
      <c r="S1905" t="s">
        <v>4751</v>
      </c>
      <c r="T1905" t="s">
        <v>4752</v>
      </c>
      <c r="U1905">
        <v>474.19</v>
      </c>
      <c r="V1905" t="s">
        <v>5100</v>
      </c>
      <c r="W1905" t="s">
        <v>4964</v>
      </c>
      <c r="X1905" t="s">
        <v>5304</v>
      </c>
      <c r="Y1905" t="s">
        <v>4966</v>
      </c>
      <c r="Z1905" t="s">
        <v>5305</v>
      </c>
      <c r="AA1905" t="s">
        <v>5060</v>
      </c>
    </row>
    <row r="1906" spans="1:27" x14ac:dyDescent="0.25">
      <c r="A1906" t="s">
        <v>42</v>
      </c>
      <c r="B1906" s="8">
        <v>45937</v>
      </c>
      <c r="C1906" t="s">
        <v>43</v>
      </c>
      <c r="D1906" t="s">
        <v>44</v>
      </c>
      <c r="E1906" t="s">
        <v>45</v>
      </c>
      <c r="F1906" t="s">
        <v>46</v>
      </c>
      <c r="G1906">
        <v>2</v>
      </c>
      <c r="H1906">
        <v>398.25</v>
      </c>
      <c r="I1906">
        <v>20</v>
      </c>
      <c r="J1906">
        <v>159.30000000000001</v>
      </c>
      <c r="K1906">
        <v>637.20000000000005</v>
      </c>
      <c r="L1906">
        <v>473.08</v>
      </c>
      <c r="M1906">
        <v>164.12</v>
      </c>
      <c r="N1906" t="s">
        <v>47</v>
      </c>
      <c r="O1906" t="s">
        <v>24</v>
      </c>
      <c r="P1906" t="s">
        <v>25</v>
      </c>
      <c r="Q1906" s="9">
        <v>0.77986111111111112</v>
      </c>
      <c r="R1906" t="s">
        <v>49</v>
      </c>
      <c r="S1906" t="s">
        <v>4650</v>
      </c>
      <c r="T1906" t="s">
        <v>4636</v>
      </c>
      <c r="U1906">
        <v>398.25</v>
      </c>
      <c r="V1906" t="s">
        <v>5898</v>
      </c>
      <c r="W1906" t="s">
        <v>4968</v>
      </c>
      <c r="X1906" t="s">
        <v>5422</v>
      </c>
      <c r="Y1906" t="s">
        <v>5011</v>
      </c>
      <c r="Z1906" t="s">
        <v>5423</v>
      </c>
      <c r="AA1906" t="s">
        <v>5060</v>
      </c>
    </row>
    <row r="1907" spans="1:27" x14ac:dyDescent="0.25">
      <c r="A1907" t="s">
        <v>1257</v>
      </c>
      <c r="B1907" s="8">
        <v>45937</v>
      </c>
      <c r="C1907" t="s">
        <v>1258</v>
      </c>
      <c r="D1907" t="s">
        <v>365</v>
      </c>
      <c r="E1907" t="s">
        <v>350</v>
      </c>
      <c r="F1907" t="s">
        <v>1259</v>
      </c>
      <c r="G1907">
        <v>5</v>
      </c>
      <c r="H1907">
        <v>491.63</v>
      </c>
      <c r="I1907">
        <v>0</v>
      </c>
      <c r="J1907">
        <v>0</v>
      </c>
      <c r="K1907">
        <v>2458.15</v>
      </c>
      <c r="L1907">
        <v>1934.45</v>
      </c>
      <c r="M1907">
        <v>523.70000000000005</v>
      </c>
      <c r="N1907" t="s">
        <v>4971</v>
      </c>
      <c r="O1907" t="s">
        <v>24</v>
      </c>
      <c r="P1907" t="s">
        <v>25</v>
      </c>
      <c r="Q1907" s="9">
        <v>0.76944444444444449</v>
      </c>
      <c r="R1907" t="s">
        <v>49</v>
      </c>
      <c r="S1907" t="s">
        <v>4680</v>
      </c>
      <c r="T1907" t="s">
        <v>4672</v>
      </c>
      <c r="U1907">
        <v>459.58</v>
      </c>
      <c r="V1907" t="s">
        <v>5833</v>
      </c>
      <c r="W1907" t="s">
        <v>4958</v>
      </c>
      <c r="X1907" t="s">
        <v>4980</v>
      </c>
      <c r="Y1907" t="s">
        <v>4970</v>
      </c>
      <c r="Z1907" t="s">
        <v>4981</v>
      </c>
      <c r="AA1907" t="s">
        <v>4962</v>
      </c>
    </row>
    <row r="1908" spans="1:27" x14ac:dyDescent="0.25">
      <c r="A1908" t="s">
        <v>2443</v>
      </c>
      <c r="B1908" s="8">
        <v>45937</v>
      </c>
      <c r="C1908" t="s">
        <v>1206</v>
      </c>
      <c r="D1908" t="s">
        <v>765</v>
      </c>
      <c r="E1908" t="s">
        <v>1081</v>
      </c>
      <c r="F1908" t="s">
        <v>1082</v>
      </c>
      <c r="G1908">
        <v>3</v>
      </c>
      <c r="H1908">
        <v>340.25</v>
      </c>
      <c r="I1908">
        <v>0</v>
      </c>
      <c r="J1908">
        <v>0</v>
      </c>
      <c r="K1908">
        <v>1020.75</v>
      </c>
      <c r="L1908">
        <v>791.55</v>
      </c>
      <c r="M1908">
        <v>229.2</v>
      </c>
      <c r="N1908" t="s">
        <v>40</v>
      </c>
      <c r="O1908" t="s">
        <v>24</v>
      </c>
      <c r="P1908" t="s">
        <v>55</v>
      </c>
      <c r="Q1908" s="9">
        <v>0.75208333333333333</v>
      </c>
      <c r="R1908" t="s">
        <v>49</v>
      </c>
      <c r="S1908" t="s">
        <v>4811</v>
      </c>
      <c r="T1908" t="s">
        <v>4805</v>
      </c>
      <c r="U1908">
        <v>340.25</v>
      </c>
      <c r="V1908" t="s">
        <v>5422</v>
      </c>
      <c r="W1908" t="s">
        <v>4968</v>
      </c>
      <c r="X1908" t="s">
        <v>5597</v>
      </c>
      <c r="Y1908" t="s">
        <v>5011</v>
      </c>
      <c r="Z1908" t="s">
        <v>5598</v>
      </c>
      <c r="AA1908" t="s">
        <v>4992</v>
      </c>
    </row>
    <row r="1909" spans="1:27" x14ac:dyDescent="0.25">
      <c r="A1909" t="s">
        <v>3498</v>
      </c>
      <c r="B1909" s="8">
        <v>45937</v>
      </c>
      <c r="C1909" t="s">
        <v>696</v>
      </c>
      <c r="D1909" t="s">
        <v>978</v>
      </c>
      <c r="E1909" t="s">
        <v>315</v>
      </c>
      <c r="F1909" t="s">
        <v>316</v>
      </c>
      <c r="G1909">
        <v>6</v>
      </c>
      <c r="H1909">
        <v>148.84</v>
      </c>
      <c r="I1909">
        <v>15</v>
      </c>
      <c r="J1909">
        <v>133.96</v>
      </c>
      <c r="K1909">
        <v>759.08</v>
      </c>
      <c r="L1909">
        <v>675.72</v>
      </c>
      <c r="M1909">
        <v>83.36</v>
      </c>
      <c r="N1909" t="s">
        <v>40</v>
      </c>
      <c r="O1909" t="s">
        <v>24</v>
      </c>
      <c r="P1909" t="s">
        <v>25</v>
      </c>
      <c r="Q1909" s="9">
        <v>0.40138888888888891</v>
      </c>
      <c r="R1909" t="s">
        <v>49</v>
      </c>
      <c r="S1909" t="s">
        <v>4736</v>
      </c>
      <c r="T1909" t="s">
        <v>4729</v>
      </c>
      <c r="U1909">
        <v>130.09</v>
      </c>
      <c r="V1909" t="s">
        <v>5307</v>
      </c>
      <c r="W1909" t="s">
        <v>4958</v>
      </c>
      <c r="X1909" t="s">
        <v>5233</v>
      </c>
      <c r="Y1909" t="s">
        <v>5007</v>
      </c>
      <c r="Z1909" t="s">
        <v>5257</v>
      </c>
      <c r="AA1909" t="s">
        <v>4992</v>
      </c>
    </row>
    <row r="1910" spans="1:27" x14ac:dyDescent="0.25">
      <c r="A1910" t="s">
        <v>3352</v>
      </c>
      <c r="B1910" s="8">
        <v>45907</v>
      </c>
      <c r="C1910" t="s">
        <v>2325</v>
      </c>
      <c r="D1910" t="s">
        <v>944</v>
      </c>
      <c r="E1910" t="s">
        <v>857</v>
      </c>
      <c r="F1910" t="s">
        <v>121</v>
      </c>
      <c r="G1910">
        <v>5</v>
      </c>
      <c r="H1910">
        <v>333.54</v>
      </c>
      <c r="I1910">
        <v>5</v>
      </c>
      <c r="J1910">
        <v>83.39</v>
      </c>
      <c r="K1910">
        <v>1584.31</v>
      </c>
      <c r="L1910">
        <v>1192.1500000000001</v>
      </c>
      <c r="M1910">
        <v>392.16</v>
      </c>
      <c r="N1910" t="s">
        <v>40</v>
      </c>
      <c r="O1910" t="s">
        <v>24</v>
      </c>
      <c r="P1910" t="s">
        <v>25</v>
      </c>
      <c r="Q1910" s="9">
        <v>0.55625000000000002</v>
      </c>
      <c r="R1910" t="s">
        <v>49</v>
      </c>
      <c r="S1910" t="s">
        <v>4773</v>
      </c>
      <c r="T1910" t="s">
        <v>4752</v>
      </c>
      <c r="U1910">
        <v>333.54</v>
      </c>
      <c r="V1910" t="s">
        <v>5668</v>
      </c>
      <c r="W1910" t="s">
        <v>4968</v>
      </c>
      <c r="X1910" t="s">
        <v>5036</v>
      </c>
      <c r="Y1910" t="s">
        <v>5007</v>
      </c>
      <c r="Z1910" t="s">
        <v>5037</v>
      </c>
      <c r="AA1910" t="s">
        <v>4962</v>
      </c>
    </row>
    <row r="1911" spans="1:27" x14ac:dyDescent="0.25">
      <c r="A1911" t="s">
        <v>3523</v>
      </c>
      <c r="B1911" s="8">
        <v>45907</v>
      </c>
      <c r="C1911" t="s">
        <v>2295</v>
      </c>
      <c r="D1911" t="s">
        <v>1269</v>
      </c>
      <c r="E1911" t="s">
        <v>1682</v>
      </c>
      <c r="F1911" t="s">
        <v>1586</v>
      </c>
      <c r="G1911">
        <v>1</v>
      </c>
      <c r="H1911">
        <v>236.56</v>
      </c>
      <c r="I1911">
        <v>20</v>
      </c>
      <c r="J1911">
        <v>47.31</v>
      </c>
      <c r="K1911">
        <v>189.25</v>
      </c>
      <c r="L1911">
        <v>211.73</v>
      </c>
      <c r="M1911">
        <v>-22.48</v>
      </c>
      <c r="N1911" t="s">
        <v>4971</v>
      </c>
      <c r="O1911" t="s">
        <v>24</v>
      </c>
      <c r="P1911" t="s">
        <v>25</v>
      </c>
      <c r="Q1911" s="9">
        <v>0.44583333333333336</v>
      </c>
      <c r="R1911" t="s">
        <v>49</v>
      </c>
      <c r="S1911" t="s">
        <v>4880</v>
      </c>
      <c r="T1911" t="s">
        <v>4864</v>
      </c>
      <c r="U1911">
        <v>236.56</v>
      </c>
      <c r="V1911" t="s">
        <v>5738</v>
      </c>
      <c r="W1911" t="s">
        <v>4968</v>
      </c>
      <c r="X1911" t="s">
        <v>5148</v>
      </c>
      <c r="Y1911" t="s">
        <v>4966</v>
      </c>
      <c r="Z1911" t="s">
        <v>5160</v>
      </c>
      <c r="AA1911" t="s">
        <v>4962</v>
      </c>
    </row>
    <row r="1912" spans="1:27" x14ac:dyDescent="0.25">
      <c r="A1912" t="s">
        <v>4023</v>
      </c>
      <c r="B1912" s="8">
        <v>45907</v>
      </c>
      <c r="C1912" t="s">
        <v>1256</v>
      </c>
      <c r="D1912" t="s">
        <v>164</v>
      </c>
      <c r="E1912" t="s">
        <v>1252</v>
      </c>
      <c r="F1912" t="s">
        <v>1335</v>
      </c>
      <c r="G1912">
        <v>5</v>
      </c>
      <c r="H1912">
        <v>200.83</v>
      </c>
      <c r="I1912">
        <v>5</v>
      </c>
      <c r="J1912">
        <v>50.21</v>
      </c>
      <c r="K1912">
        <v>953.94</v>
      </c>
      <c r="L1912">
        <v>767.1</v>
      </c>
      <c r="M1912">
        <v>186.84</v>
      </c>
      <c r="N1912" t="s">
        <v>4971</v>
      </c>
      <c r="O1912" t="s">
        <v>24</v>
      </c>
      <c r="P1912" t="s">
        <v>55</v>
      </c>
      <c r="Q1912" s="9">
        <v>0.80208333333333337</v>
      </c>
      <c r="R1912" t="s">
        <v>49</v>
      </c>
      <c r="S1912" t="s">
        <v>4861</v>
      </c>
      <c r="T1912" t="s">
        <v>4847</v>
      </c>
      <c r="U1912">
        <v>191.13</v>
      </c>
      <c r="V1912" t="s">
        <v>5610</v>
      </c>
      <c r="W1912" t="s">
        <v>4958</v>
      </c>
      <c r="X1912" t="s">
        <v>5627</v>
      </c>
      <c r="Y1912" t="s">
        <v>5018</v>
      </c>
      <c r="Z1912" t="s">
        <v>5498</v>
      </c>
      <c r="AA1912" t="s">
        <v>4962</v>
      </c>
    </row>
    <row r="1913" spans="1:27" x14ac:dyDescent="0.25">
      <c r="A1913" t="s">
        <v>1858</v>
      </c>
      <c r="B1913" s="8">
        <v>45876</v>
      </c>
      <c r="C1913" t="s">
        <v>394</v>
      </c>
      <c r="D1913" t="s">
        <v>44</v>
      </c>
      <c r="E1913" t="s">
        <v>438</v>
      </c>
      <c r="F1913" t="s">
        <v>1859</v>
      </c>
      <c r="G1913">
        <v>5</v>
      </c>
      <c r="H1913">
        <v>398.25</v>
      </c>
      <c r="I1913">
        <v>10</v>
      </c>
      <c r="J1913">
        <v>199.12</v>
      </c>
      <c r="K1913">
        <v>1792.13</v>
      </c>
      <c r="L1913">
        <v>1182.7</v>
      </c>
      <c r="M1913">
        <v>609.42999999999995</v>
      </c>
      <c r="N1913" t="s">
        <v>133</v>
      </c>
      <c r="O1913" t="s">
        <v>24</v>
      </c>
      <c r="P1913" t="s">
        <v>55</v>
      </c>
      <c r="Q1913" s="9">
        <v>0.60763888888888884</v>
      </c>
      <c r="R1913" t="s">
        <v>49</v>
      </c>
      <c r="S1913" t="s">
        <v>4650</v>
      </c>
      <c r="T1913" t="s">
        <v>4636</v>
      </c>
      <c r="U1913">
        <v>398.25</v>
      </c>
      <c r="V1913" t="s">
        <v>5686</v>
      </c>
      <c r="W1913" t="s">
        <v>4968</v>
      </c>
      <c r="X1913" t="s">
        <v>4994</v>
      </c>
      <c r="Y1913" t="s">
        <v>4966</v>
      </c>
      <c r="Z1913" t="s">
        <v>4961</v>
      </c>
      <c r="AA1913" t="s">
        <v>4962</v>
      </c>
    </row>
    <row r="1914" spans="1:27" x14ac:dyDescent="0.25">
      <c r="A1914" t="s">
        <v>2174</v>
      </c>
      <c r="B1914" s="8">
        <v>45876</v>
      </c>
      <c r="C1914" t="s">
        <v>1422</v>
      </c>
      <c r="D1914" t="s">
        <v>1112</v>
      </c>
      <c r="E1914" t="s">
        <v>390</v>
      </c>
      <c r="F1914" t="s">
        <v>821</v>
      </c>
      <c r="G1914">
        <v>3</v>
      </c>
      <c r="H1914">
        <v>360.52</v>
      </c>
      <c r="I1914">
        <v>0</v>
      </c>
      <c r="J1914">
        <v>0</v>
      </c>
      <c r="K1914">
        <v>1081.56</v>
      </c>
      <c r="L1914">
        <v>973.44</v>
      </c>
      <c r="M1914">
        <v>108.12</v>
      </c>
      <c r="N1914" t="s">
        <v>40</v>
      </c>
      <c r="O1914" t="s">
        <v>24</v>
      </c>
      <c r="P1914" t="s">
        <v>55</v>
      </c>
      <c r="Q1914" s="9">
        <v>0.4</v>
      </c>
      <c r="R1914" t="s">
        <v>49</v>
      </c>
      <c r="S1914" t="s">
        <v>4904</v>
      </c>
      <c r="T1914" t="s">
        <v>4887</v>
      </c>
      <c r="U1914">
        <v>360.52</v>
      </c>
      <c r="V1914" t="s">
        <v>5886</v>
      </c>
      <c r="W1914" t="s">
        <v>4964</v>
      </c>
      <c r="X1914" t="s">
        <v>5322</v>
      </c>
      <c r="Y1914" t="s">
        <v>5007</v>
      </c>
      <c r="Z1914" t="s">
        <v>5323</v>
      </c>
      <c r="AA1914" t="s">
        <v>4962</v>
      </c>
    </row>
    <row r="1915" spans="1:27" x14ac:dyDescent="0.25">
      <c r="A1915" t="s">
        <v>2236</v>
      </c>
      <c r="B1915" s="8">
        <v>45876</v>
      </c>
      <c r="C1915" t="s">
        <v>2237</v>
      </c>
      <c r="D1915" t="s">
        <v>1475</v>
      </c>
      <c r="E1915" t="s">
        <v>950</v>
      </c>
      <c r="F1915" t="s">
        <v>1655</v>
      </c>
      <c r="G1915">
        <v>4</v>
      </c>
      <c r="H1915">
        <v>183.39</v>
      </c>
      <c r="I1915">
        <v>5</v>
      </c>
      <c r="J1915">
        <v>36.68</v>
      </c>
      <c r="K1915">
        <v>696.88</v>
      </c>
      <c r="L1915">
        <v>633.72</v>
      </c>
      <c r="M1915">
        <v>63.16</v>
      </c>
      <c r="N1915" t="s">
        <v>47</v>
      </c>
      <c r="O1915" t="s">
        <v>24</v>
      </c>
      <c r="P1915" t="s">
        <v>25</v>
      </c>
      <c r="Q1915" s="9">
        <v>0.60138888888888886</v>
      </c>
      <c r="R1915" t="s">
        <v>49</v>
      </c>
      <c r="S1915" t="s">
        <v>4900</v>
      </c>
      <c r="T1915" t="s">
        <v>4887</v>
      </c>
      <c r="U1915">
        <v>183.39</v>
      </c>
      <c r="V1915" t="s">
        <v>6019</v>
      </c>
      <c r="W1915" t="s">
        <v>4964</v>
      </c>
      <c r="X1915" t="s">
        <v>5801</v>
      </c>
      <c r="Y1915" t="s">
        <v>4960</v>
      </c>
      <c r="Z1915" t="s">
        <v>5049</v>
      </c>
      <c r="AA1915" t="s">
        <v>4962</v>
      </c>
    </row>
    <row r="1916" spans="1:27" x14ac:dyDescent="0.25">
      <c r="A1916" t="s">
        <v>3762</v>
      </c>
      <c r="B1916" s="8">
        <v>45876</v>
      </c>
      <c r="C1916" t="s">
        <v>604</v>
      </c>
      <c r="D1916" t="s">
        <v>812</v>
      </c>
      <c r="E1916" t="s">
        <v>1398</v>
      </c>
      <c r="G1916">
        <v>8</v>
      </c>
      <c r="H1916">
        <v>561.87</v>
      </c>
      <c r="I1916">
        <v>0</v>
      </c>
      <c r="J1916">
        <v>0</v>
      </c>
      <c r="K1916">
        <v>4494.96</v>
      </c>
      <c r="L1916">
        <v>3033.52</v>
      </c>
      <c r="M1916">
        <v>1461.44</v>
      </c>
      <c r="N1916" t="s">
        <v>133</v>
      </c>
      <c r="O1916" t="s">
        <v>24</v>
      </c>
      <c r="P1916" t="s">
        <v>55</v>
      </c>
      <c r="Q1916" s="9">
        <v>0.83611111111111114</v>
      </c>
      <c r="R1916" t="s">
        <v>49</v>
      </c>
      <c r="S1916" t="s">
        <v>4770</v>
      </c>
      <c r="T1916" t="s">
        <v>4752</v>
      </c>
      <c r="U1916">
        <v>530.16</v>
      </c>
      <c r="V1916" t="s">
        <v>5362</v>
      </c>
      <c r="W1916" t="s">
        <v>4958</v>
      </c>
      <c r="Z1916" t="s">
        <v>5256</v>
      </c>
      <c r="AA1916" t="s">
        <v>5060</v>
      </c>
    </row>
    <row r="1917" spans="1:27" x14ac:dyDescent="0.25">
      <c r="A1917" t="s">
        <v>1623</v>
      </c>
      <c r="B1917" s="8">
        <v>45845</v>
      </c>
      <c r="C1917" t="s">
        <v>1624</v>
      </c>
      <c r="D1917" t="s">
        <v>414</v>
      </c>
      <c r="E1917" t="s">
        <v>1059</v>
      </c>
      <c r="F1917" t="s">
        <v>304</v>
      </c>
      <c r="G1917">
        <v>4</v>
      </c>
      <c r="H1917">
        <v>109.34</v>
      </c>
      <c r="I1917">
        <v>20</v>
      </c>
      <c r="J1917">
        <v>87.47</v>
      </c>
      <c r="K1917">
        <v>349.89</v>
      </c>
      <c r="L1917">
        <v>319.27999999999997</v>
      </c>
      <c r="M1917">
        <v>30.61</v>
      </c>
      <c r="N1917" t="s">
        <v>23</v>
      </c>
      <c r="O1917" t="s">
        <v>24</v>
      </c>
      <c r="P1917" t="s">
        <v>25</v>
      </c>
      <c r="Q1917" s="9">
        <v>0.56041666666666667</v>
      </c>
      <c r="R1917" t="s">
        <v>49</v>
      </c>
      <c r="S1917" t="s">
        <v>4846</v>
      </c>
      <c r="T1917" t="s">
        <v>4847</v>
      </c>
      <c r="U1917">
        <v>96.72</v>
      </c>
      <c r="V1917" t="s">
        <v>5902</v>
      </c>
      <c r="W1917" t="s">
        <v>4958</v>
      </c>
      <c r="X1917" t="s">
        <v>5101</v>
      </c>
      <c r="Y1917" t="s">
        <v>4970</v>
      </c>
      <c r="Z1917" t="s">
        <v>5099</v>
      </c>
      <c r="AA1917" t="s">
        <v>5060</v>
      </c>
    </row>
    <row r="1918" spans="1:27" x14ac:dyDescent="0.25">
      <c r="A1918" t="s">
        <v>1930</v>
      </c>
      <c r="B1918" s="8">
        <v>45845</v>
      </c>
      <c r="C1918" t="s">
        <v>1577</v>
      </c>
      <c r="D1918" t="s">
        <v>89</v>
      </c>
      <c r="E1918" t="s">
        <v>906</v>
      </c>
      <c r="F1918" t="s">
        <v>907</v>
      </c>
      <c r="G1918">
        <v>5</v>
      </c>
      <c r="H1918">
        <v>44.12</v>
      </c>
      <c r="I1918">
        <v>15</v>
      </c>
      <c r="J1918">
        <v>33.090000000000003</v>
      </c>
      <c r="K1918">
        <v>187.51</v>
      </c>
      <c r="L1918">
        <v>162</v>
      </c>
      <c r="M1918">
        <v>25.51</v>
      </c>
      <c r="N1918" t="s">
        <v>47</v>
      </c>
      <c r="O1918" t="s">
        <v>345</v>
      </c>
      <c r="P1918" t="s">
        <v>33</v>
      </c>
      <c r="Q1918" s="9">
        <v>0.39374999999999999</v>
      </c>
      <c r="R1918" t="s">
        <v>49</v>
      </c>
      <c r="S1918" t="s">
        <v>4695</v>
      </c>
      <c r="T1918" t="s">
        <v>4672</v>
      </c>
      <c r="U1918">
        <v>38.659999999999997</v>
      </c>
      <c r="V1918" t="s">
        <v>5662</v>
      </c>
      <c r="W1918" t="s">
        <v>4958</v>
      </c>
      <c r="X1918" t="s">
        <v>5141</v>
      </c>
      <c r="Y1918" t="s">
        <v>4966</v>
      </c>
      <c r="Z1918" t="s">
        <v>5142</v>
      </c>
      <c r="AA1918" t="s">
        <v>4962</v>
      </c>
    </row>
    <row r="1919" spans="1:27" x14ac:dyDescent="0.25">
      <c r="A1919" t="s">
        <v>1970</v>
      </c>
      <c r="B1919" s="8">
        <v>45845</v>
      </c>
      <c r="C1919" t="s">
        <v>1971</v>
      </c>
      <c r="D1919" t="s">
        <v>891</v>
      </c>
      <c r="E1919" t="s">
        <v>671</v>
      </c>
      <c r="F1919" t="s">
        <v>756</v>
      </c>
      <c r="G1919">
        <v>1</v>
      </c>
      <c r="H1919">
        <v>425.88</v>
      </c>
      <c r="I1919">
        <v>5</v>
      </c>
      <c r="J1919">
        <v>21.29</v>
      </c>
      <c r="K1919">
        <v>404.59</v>
      </c>
      <c r="L1919">
        <v>357.47</v>
      </c>
      <c r="M1919">
        <v>47.12</v>
      </c>
      <c r="N1919" t="s">
        <v>4971</v>
      </c>
      <c r="O1919" t="s">
        <v>24</v>
      </c>
      <c r="P1919" t="s">
        <v>25</v>
      </c>
      <c r="Q1919" s="9">
        <v>0.49166666666666664</v>
      </c>
      <c r="R1919" t="s">
        <v>49</v>
      </c>
      <c r="S1919" t="s">
        <v>4831</v>
      </c>
      <c r="T1919" t="s">
        <v>4828</v>
      </c>
      <c r="U1919">
        <v>425.88</v>
      </c>
      <c r="V1919" t="s">
        <v>6020</v>
      </c>
      <c r="W1919" t="s">
        <v>4964</v>
      </c>
      <c r="X1919" t="s">
        <v>5794</v>
      </c>
      <c r="Y1919" t="s">
        <v>4960</v>
      </c>
      <c r="Z1919" t="s">
        <v>5529</v>
      </c>
      <c r="AA1919" t="s">
        <v>5060</v>
      </c>
    </row>
    <row r="1920" spans="1:27" x14ac:dyDescent="0.25">
      <c r="A1920" t="s">
        <v>2637</v>
      </c>
      <c r="B1920" s="8">
        <v>45845</v>
      </c>
      <c r="C1920" t="s">
        <v>931</v>
      </c>
      <c r="D1920" t="s">
        <v>549</v>
      </c>
      <c r="E1920" t="s">
        <v>634</v>
      </c>
      <c r="F1920" t="s">
        <v>1859</v>
      </c>
      <c r="G1920">
        <v>6</v>
      </c>
      <c r="H1920">
        <v>245.61</v>
      </c>
      <c r="I1920">
        <v>20</v>
      </c>
      <c r="J1920">
        <v>294.73</v>
      </c>
      <c r="K1920">
        <v>1178.93</v>
      </c>
      <c r="L1920">
        <v>1093.02</v>
      </c>
      <c r="M1920">
        <v>85.91</v>
      </c>
      <c r="N1920" t="s">
        <v>4971</v>
      </c>
      <c r="O1920" t="s">
        <v>24</v>
      </c>
      <c r="P1920" t="s">
        <v>25</v>
      </c>
      <c r="Q1920" s="9">
        <v>0.82222222222222219</v>
      </c>
      <c r="R1920" t="s">
        <v>49</v>
      </c>
      <c r="S1920" t="s">
        <v>4832</v>
      </c>
      <c r="T1920" t="s">
        <v>4828</v>
      </c>
      <c r="U1920">
        <v>221.61</v>
      </c>
      <c r="V1920" t="s">
        <v>5005</v>
      </c>
      <c r="W1920" t="s">
        <v>4958</v>
      </c>
      <c r="X1920" t="s">
        <v>4994</v>
      </c>
      <c r="Y1920" t="s">
        <v>4966</v>
      </c>
      <c r="Z1920" t="s">
        <v>4995</v>
      </c>
      <c r="AA1920" t="s">
        <v>4962</v>
      </c>
    </row>
    <row r="1921" spans="1:27" x14ac:dyDescent="0.25">
      <c r="A1921" t="s">
        <v>2856</v>
      </c>
      <c r="B1921" s="8">
        <v>45845</v>
      </c>
      <c r="C1921" t="s">
        <v>2746</v>
      </c>
      <c r="D1921" t="s">
        <v>723</v>
      </c>
      <c r="E1921" t="s">
        <v>243</v>
      </c>
      <c r="F1921" t="s">
        <v>222</v>
      </c>
      <c r="G1921">
        <v>4</v>
      </c>
      <c r="H1921">
        <v>376.11</v>
      </c>
      <c r="I1921">
        <v>0</v>
      </c>
      <c r="J1921">
        <v>0</v>
      </c>
      <c r="K1921">
        <v>1504.44</v>
      </c>
      <c r="L1921">
        <v>1206.28</v>
      </c>
      <c r="M1921">
        <v>298.16000000000003</v>
      </c>
      <c r="N1921" t="s">
        <v>133</v>
      </c>
      <c r="O1921" t="s">
        <v>345</v>
      </c>
      <c r="P1921" t="s">
        <v>55</v>
      </c>
      <c r="Q1921" s="9">
        <v>0.47222222222222221</v>
      </c>
      <c r="R1921" t="s">
        <v>49</v>
      </c>
      <c r="S1921" t="s">
        <v>4844</v>
      </c>
      <c r="T1921" t="s">
        <v>4828</v>
      </c>
      <c r="U1921">
        <v>376.11</v>
      </c>
      <c r="V1921" t="s">
        <v>5447</v>
      </c>
      <c r="W1921" t="s">
        <v>4964</v>
      </c>
      <c r="X1921" t="s">
        <v>5424</v>
      </c>
      <c r="Y1921" t="s">
        <v>4966</v>
      </c>
      <c r="Z1921" t="s">
        <v>5046</v>
      </c>
      <c r="AA1921" t="s">
        <v>4962</v>
      </c>
    </row>
    <row r="1922" spans="1:27" x14ac:dyDescent="0.25">
      <c r="A1922" t="s">
        <v>3012</v>
      </c>
      <c r="B1922" s="8">
        <v>45845</v>
      </c>
      <c r="C1922" t="s">
        <v>2465</v>
      </c>
      <c r="D1922" t="s">
        <v>680</v>
      </c>
      <c r="E1922" t="s">
        <v>913</v>
      </c>
      <c r="F1922" t="s">
        <v>2327</v>
      </c>
      <c r="G1922">
        <v>8</v>
      </c>
      <c r="H1922">
        <v>160.30000000000001</v>
      </c>
      <c r="I1922">
        <v>15</v>
      </c>
      <c r="J1922">
        <v>192.36</v>
      </c>
      <c r="K1922">
        <v>1090.04</v>
      </c>
      <c r="L1922">
        <v>1103.5999999999999</v>
      </c>
      <c r="M1922">
        <v>-13.56</v>
      </c>
      <c r="N1922" t="s">
        <v>133</v>
      </c>
      <c r="O1922" t="s">
        <v>24</v>
      </c>
      <c r="P1922" t="s">
        <v>55</v>
      </c>
      <c r="Q1922" s="9">
        <v>0.47152777777777777</v>
      </c>
      <c r="R1922" t="s">
        <v>49</v>
      </c>
      <c r="S1922" t="s">
        <v>4873</v>
      </c>
      <c r="T1922" t="s">
        <v>4864</v>
      </c>
      <c r="U1922">
        <v>157.97999999999999</v>
      </c>
      <c r="V1922" t="s">
        <v>5352</v>
      </c>
      <c r="W1922" t="s">
        <v>4958</v>
      </c>
      <c r="X1922" t="s">
        <v>5924</v>
      </c>
      <c r="Y1922" t="s">
        <v>4960</v>
      </c>
      <c r="Z1922" t="s">
        <v>5063</v>
      </c>
      <c r="AA1922" t="s">
        <v>4962</v>
      </c>
    </row>
    <row r="1923" spans="1:27" x14ac:dyDescent="0.25">
      <c r="A1923" t="s">
        <v>3232</v>
      </c>
      <c r="B1923" s="8">
        <v>45845</v>
      </c>
      <c r="C1923" t="s">
        <v>3233</v>
      </c>
      <c r="D1923" t="s">
        <v>732</v>
      </c>
      <c r="E1923" t="s">
        <v>1448</v>
      </c>
      <c r="F1923" t="s">
        <v>3086</v>
      </c>
      <c r="G1923">
        <v>3</v>
      </c>
      <c r="H1923">
        <v>661.91</v>
      </c>
      <c r="I1923">
        <v>15</v>
      </c>
      <c r="J1923">
        <v>297.86</v>
      </c>
      <c r="K1923">
        <v>1687.87</v>
      </c>
      <c r="L1923">
        <v>1196.1600000000001</v>
      </c>
      <c r="M1923">
        <v>491.71</v>
      </c>
      <c r="N1923" t="s">
        <v>4971</v>
      </c>
      <c r="O1923" t="s">
        <v>24</v>
      </c>
      <c r="P1923" t="s">
        <v>25</v>
      </c>
      <c r="Q1923" s="9">
        <v>0.89236111111111116</v>
      </c>
      <c r="R1923" t="s">
        <v>49</v>
      </c>
      <c r="S1923" t="s">
        <v>4662</v>
      </c>
      <c r="T1923" t="s">
        <v>4636</v>
      </c>
      <c r="U1923">
        <v>661.91</v>
      </c>
      <c r="V1923" t="s">
        <v>6021</v>
      </c>
      <c r="W1923" t="s">
        <v>4968</v>
      </c>
      <c r="X1923" t="s">
        <v>5768</v>
      </c>
      <c r="Y1923" t="s">
        <v>5007</v>
      </c>
      <c r="Z1923" t="s">
        <v>5603</v>
      </c>
      <c r="AA1923" t="s">
        <v>5060</v>
      </c>
    </row>
    <row r="1924" spans="1:27" x14ac:dyDescent="0.25">
      <c r="A1924" t="s">
        <v>3863</v>
      </c>
      <c r="B1924" s="8">
        <v>45845</v>
      </c>
      <c r="C1924" t="s">
        <v>169</v>
      </c>
      <c r="D1924" t="s">
        <v>1194</v>
      </c>
      <c r="E1924" t="s">
        <v>1185</v>
      </c>
      <c r="F1924" t="s">
        <v>2654</v>
      </c>
      <c r="G1924">
        <v>3</v>
      </c>
      <c r="H1924">
        <v>109.69</v>
      </c>
      <c r="I1924">
        <v>0</v>
      </c>
      <c r="J1924">
        <v>0</v>
      </c>
      <c r="K1924">
        <v>329.07</v>
      </c>
      <c r="L1924">
        <v>278.88</v>
      </c>
      <c r="M1924">
        <v>50.19</v>
      </c>
      <c r="N1924" t="s">
        <v>133</v>
      </c>
      <c r="O1924" t="s">
        <v>24</v>
      </c>
      <c r="P1924" t="s">
        <v>25</v>
      </c>
      <c r="Q1924" s="9">
        <v>0.82777777777777772</v>
      </c>
      <c r="R1924" t="s">
        <v>49</v>
      </c>
      <c r="S1924" t="s">
        <v>4896</v>
      </c>
      <c r="T1924" t="s">
        <v>4887</v>
      </c>
      <c r="U1924">
        <v>109.69</v>
      </c>
      <c r="V1924" t="s">
        <v>5040</v>
      </c>
      <c r="W1924" t="s">
        <v>4968</v>
      </c>
      <c r="X1924" t="s">
        <v>5982</v>
      </c>
      <c r="Y1924" t="s">
        <v>4960</v>
      </c>
      <c r="Z1924" t="s">
        <v>5983</v>
      </c>
      <c r="AA1924" t="s">
        <v>4992</v>
      </c>
    </row>
    <row r="1925" spans="1:27" x14ac:dyDescent="0.25">
      <c r="A1925" t="s">
        <v>4258</v>
      </c>
      <c r="B1925" s="8">
        <v>45845</v>
      </c>
      <c r="C1925" t="s">
        <v>2641</v>
      </c>
      <c r="D1925" t="s">
        <v>186</v>
      </c>
      <c r="E1925" t="s">
        <v>108</v>
      </c>
      <c r="F1925" t="s">
        <v>1950</v>
      </c>
      <c r="G1925">
        <v>2</v>
      </c>
      <c r="H1925">
        <v>217.42</v>
      </c>
      <c r="I1925">
        <v>0</v>
      </c>
      <c r="J1925">
        <v>0</v>
      </c>
      <c r="K1925">
        <v>434.84</v>
      </c>
      <c r="L1925">
        <v>354.06</v>
      </c>
      <c r="M1925">
        <v>80.78</v>
      </c>
      <c r="N1925" t="s">
        <v>4971</v>
      </c>
      <c r="O1925" t="s">
        <v>24</v>
      </c>
      <c r="P1925" t="s">
        <v>25</v>
      </c>
      <c r="Q1925" s="9">
        <v>0.52777777777777779</v>
      </c>
      <c r="R1925" t="s">
        <v>49</v>
      </c>
      <c r="S1925" t="s">
        <v>4724</v>
      </c>
      <c r="T1925" t="s">
        <v>4703</v>
      </c>
      <c r="U1925">
        <v>217.42</v>
      </c>
      <c r="V1925" t="s">
        <v>6016</v>
      </c>
      <c r="W1925" t="s">
        <v>4968</v>
      </c>
      <c r="X1925" t="s">
        <v>5302</v>
      </c>
      <c r="Y1925" t="s">
        <v>4966</v>
      </c>
      <c r="Z1925" t="s">
        <v>5303</v>
      </c>
      <c r="AA1925" t="s">
        <v>4992</v>
      </c>
    </row>
    <row r="1926" spans="1:27" x14ac:dyDescent="0.25">
      <c r="A1926" t="s">
        <v>50</v>
      </c>
      <c r="B1926" s="8">
        <v>45815</v>
      </c>
      <c r="C1926" t="s">
        <v>51</v>
      </c>
      <c r="D1926" t="s">
        <v>52</v>
      </c>
      <c r="E1926" t="s">
        <v>53</v>
      </c>
      <c r="F1926" t="s">
        <v>54</v>
      </c>
      <c r="G1926">
        <v>4</v>
      </c>
      <c r="H1926">
        <v>351.96</v>
      </c>
      <c r="I1926">
        <v>15</v>
      </c>
      <c r="J1926">
        <v>211.18</v>
      </c>
      <c r="K1926">
        <v>1376.16</v>
      </c>
      <c r="L1926">
        <v>984.48</v>
      </c>
      <c r="M1926">
        <v>391.68</v>
      </c>
      <c r="N1926" t="s">
        <v>47</v>
      </c>
      <c r="O1926" t="s">
        <v>24</v>
      </c>
      <c r="P1926" t="s">
        <v>55</v>
      </c>
      <c r="Q1926" s="9">
        <v>0.71666666666666667</v>
      </c>
      <c r="R1926" t="s">
        <v>27</v>
      </c>
      <c r="S1926" t="s">
        <v>4701</v>
      </c>
      <c r="T1926" t="s">
        <v>4672</v>
      </c>
      <c r="U1926">
        <v>313.47000000000003</v>
      </c>
      <c r="V1926" t="s">
        <v>5235</v>
      </c>
      <c r="W1926" t="s">
        <v>4958</v>
      </c>
      <c r="X1926" t="s">
        <v>5416</v>
      </c>
      <c r="Y1926" t="s">
        <v>4966</v>
      </c>
      <c r="Z1926" t="s">
        <v>5059</v>
      </c>
      <c r="AA1926" t="s">
        <v>5060</v>
      </c>
    </row>
    <row r="1927" spans="1:27" x14ac:dyDescent="0.25">
      <c r="A1927" t="s">
        <v>1600</v>
      </c>
      <c r="B1927" s="8">
        <v>45815</v>
      </c>
      <c r="C1927" t="s">
        <v>1601</v>
      </c>
      <c r="D1927" t="s">
        <v>1194</v>
      </c>
      <c r="E1927" t="s">
        <v>254</v>
      </c>
      <c r="F1927" t="s">
        <v>779</v>
      </c>
      <c r="G1927">
        <v>5</v>
      </c>
      <c r="H1927">
        <v>109.69</v>
      </c>
      <c r="I1927">
        <v>0</v>
      </c>
      <c r="J1927">
        <v>0</v>
      </c>
      <c r="K1927">
        <v>630.72</v>
      </c>
      <c r="L1927">
        <v>464.8</v>
      </c>
      <c r="M1927">
        <v>165.92</v>
      </c>
      <c r="N1927" t="s">
        <v>68</v>
      </c>
      <c r="O1927" t="s">
        <v>24</v>
      </c>
      <c r="P1927" t="s">
        <v>25</v>
      </c>
      <c r="Q1927" s="9">
        <v>0.55486111111111114</v>
      </c>
      <c r="R1927" t="s">
        <v>27</v>
      </c>
      <c r="S1927" t="s">
        <v>4896</v>
      </c>
      <c r="T1927" t="s">
        <v>4887</v>
      </c>
      <c r="U1927">
        <v>109.69</v>
      </c>
      <c r="V1927" t="s">
        <v>5724</v>
      </c>
      <c r="W1927" t="s">
        <v>4968</v>
      </c>
      <c r="X1927" t="s">
        <v>4996</v>
      </c>
      <c r="Y1927" t="s">
        <v>4960</v>
      </c>
      <c r="Z1927" t="s">
        <v>5436</v>
      </c>
      <c r="AA1927" t="s">
        <v>4962</v>
      </c>
    </row>
    <row r="1928" spans="1:27" x14ac:dyDescent="0.25">
      <c r="A1928" t="s">
        <v>2977</v>
      </c>
      <c r="B1928" s="8">
        <v>45815</v>
      </c>
      <c r="C1928" t="s">
        <v>2746</v>
      </c>
      <c r="D1928" t="s">
        <v>1329</v>
      </c>
      <c r="E1928" t="s">
        <v>198</v>
      </c>
      <c r="F1928" t="s">
        <v>199</v>
      </c>
      <c r="G1928">
        <v>2</v>
      </c>
      <c r="H1928">
        <v>55.81</v>
      </c>
      <c r="I1928">
        <v>0</v>
      </c>
      <c r="J1928">
        <v>0</v>
      </c>
      <c r="K1928">
        <v>128.36000000000001</v>
      </c>
      <c r="L1928">
        <v>89.92</v>
      </c>
      <c r="M1928">
        <v>38.44</v>
      </c>
      <c r="N1928" t="s">
        <v>133</v>
      </c>
      <c r="O1928" t="s">
        <v>24</v>
      </c>
      <c r="P1928" t="s">
        <v>25</v>
      </c>
      <c r="Q1928" s="9">
        <v>0.44583333333333336</v>
      </c>
      <c r="R1928" t="s">
        <v>27</v>
      </c>
      <c r="S1928" t="s">
        <v>4826</v>
      </c>
      <c r="T1928" t="s">
        <v>4805</v>
      </c>
      <c r="U1928">
        <v>55.81</v>
      </c>
      <c r="V1928" t="s">
        <v>5447</v>
      </c>
      <c r="W1928" t="s">
        <v>4964</v>
      </c>
      <c r="X1928" t="s">
        <v>5418</v>
      </c>
      <c r="Y1928" t="s">
        <v>4966</v>
      </c>
      <c r="Z1928" t="s">
        <v>5097</v>
      </c>
      <c r="AA1928" t="s">
        <v>4962</v>
      </c>
    </row>
    <row r="1929" spans="1:27" x14ac:dyDescent="0.25">
      <c r="A1929" t="s">
        <v>2989</v>
      </c>
      <c r="B1929" s="8">
        <v>45815</v>
      </c>
      <c r="C1929" t="s">
        <v>1176</v>
      </c>
      <c r="D1929" t="s">
        <v>714</v>
      </c>
      <c r="E1929" t="s">
        <v>1180</v>
      </c>
      <c r="F1929" t="s">
        <v>947</v>
      </c>
      <c r="G1929">
        <v>4</v>
      </c>
      <c r="H1929">
        <v>161.03</v>
      </c>
      <c r="I1929">
        <v>20</v>
      </c>
      <c r="J1929">
        <v>128.82</v>
      </c>
      <c r="K1929">
        <v>592.59</v>
      </c>
      <c r="L1929">
        <v>496.96</v>
      </c>
      <c r="M1929">
        <v>95.63</v>
      </c>
      <c r="N1929" t="s">
        <v>23</v>
      </c>
      <c r="O1929" t="s">
        <v>24</v>
      </c>
      <c r="P1929" t="s">
        <v>25</v>
      </c>
      <c r="Q1929" s="9">
        <v>0.53263888888888888</v>
      </c>
      <c r="R1929" t="s">
        <v>27</v>
      </c>
      <c r="S1929" t="s">
        <v>4653</v>
      </c>
      <c r="T1929" t="s">
        <v>4672</v>
      </c>
      <c r="U1929">
        <v>161.03</v>
      </c>
      <c r="V1929" t="s">
        <v>5867</v>
      </c>
      <c r="W1929" t="s">
        <v>4964</v>
      </c>
      <c r="X1929" t="s">
        <v>5092</v>
      </c>
      <c r="Y1929" t="s">
        <v>4966</v>
      </c>
      <c r="Z1929" t="s">
        <v>5087</v>
      </c>
      <c r="AA1929" t="s">
        <v>4962</v>
      </c>
    </row>
    <row r="1930" spans="1:27" x14ac:dyDescent="0.25">
      <c r="A1930" t="s">
        <v>3031</v>
      </c>
      <c r="B1930" s="8">
        <v>45815</v>
      </c>
      <c r="C1930" t="s">
        <v>860</v>
      </c>
      <c r="D1930" t="s">
        <v>1382</v>
      </c>
      <c r="E1930" t="s">
        <v>321</v>
      </c>
      <c r="F1930" t="s">
        <v>322</v>
      </c>
      <c r="G1930">
        <v>5</v>
      </c>
      <c r="H1930">
        <v>317.99</v>
      </c>
      <c r="I1930">
        <v>0</v>
      </c>
      <c r="J1930">
        <v>0</v>
      </c>
      <c r="K1930">
        <v>1828.44</v>
      </c>
      <c r="L1930">
        <v>1175.25</v>
      </c>
      <c r="M1930">
        <v>653.19000000000005</v>
      </c>
      <c r="N1930" t="s">
        <v>133</v>
      </c>
      <c r="O1930" t="s">
        <v>345</v>
      </c>
      <c r="P1930" t="s">
        <v>25</v>
      </c>
      <c r="Q1930" s="9">
        <v>0.62152777777777779</v>
      </c>
      <c r="R1930" t="s">
        <v>27</v>
      </c>
      <c r="S1930" t="s">
        <v>4774</v>
      </c>
      <c r="T1930" t="s">
        <v>4752</v>
      </c>
      <c r="U1930">
        <v>317.99</v>
      </c>
      <c r="V1930" t="s">
        <v>5712</v>
      </c>
      <c r="W1930" t="s">
        <v>4968</v>
      </c>
      <c r="X1930" t="s">
        <v>5910</v>
      </c>
      <c r="Y1930" t="s">
        <v>4966</v>
      </c>
      <c r="Z1930" t="s">
        <v>5507</v>
      </c>
      <c r="AA1930" t="s">
        <v>4962</v>
      </c>
    </row>
    <row r="1931" spans="1:27" x14ac:dyDescent="0.25">
      <c r="A1931" t="s">
        <v>3471</v>
      </c>
      <c r="B1931" s="8">
        <v>45815</v>
      </c>
      <c r="C1931" t="s">
        <v>425</v>
      </c>
      <c r="D1931" t="s">
        <v>470</v>
      </c>
      <c r="E1931" t="s">
        <v>259</v>
      </c>
      <c r="F1931" t="s">
        <v>510</v>
      </c>
      <c r="G1931">
        <v>1</v>
      </c>
      <c r="H1931">
        <v>589.75</v>
      </c>
      <c r="I1931">
        <v>0</v>
      </c>
      <c r="J1931">
        <v>0</v>
      </c>
      <c r="K1931">
        <v>678.21</v>
      </c>
      <c r="L1931">
        <v>343.65</v>
      </c>
      <c r="M1931">
        <v>334.56</v>
      </c>
      <c r="N1931" t="s">
        <v>40</v>
      </c>
      <c r="O1931" t="s">
        <v>24</v>
      </c>
      <c r="P1931" t="s">
        <v>25</v>
      </c>
      <c r="Q1931" s="9">
        <v>0.44374999999999998</v>
      </c>
      <c r="R1931" t="s">
        <v>27</v>
      </c>
      <c r="S1931" t="s">
        <v>4646</v>
      </c>
      <c r="T1931" t="s">
        <v>4636</v>
      </c>
      <c r="U1931">
        <v>589.75</v>
      </c>
      <c r="V1931" t="s">
        <v>5688</v>
      </c>
      <c r="W1931" t="s">
        <v>4964</v>
      </c>
      <c r="X1931" t="s">
        <v>5189</v>
      </c>
      <c r="Y1931" t="s">
        <v>4960</v>
      </c>
      <c r="Z1931" t="s">
        <v>5190</v>
      </c>
      <c r="AA1931" t="s">
        <v>5060</v>
      </c>
    </row>
    <row r="1932" spans="1:27" x14ac:dyDescent="0.25">
      <c r="A1932" t="s">
        <v>4093</v>
      </c>
      <c r="B1932" s="8">
        <v>45815</v>
      </c>
      <c r="C1932" t="s">
        <v>1409</v>
      </c>
      <c r="D1932" t="s">
        <v>503</v>
      </c>
      <c r="E1932" t="s">
        <v>1169</v>
      </c>
      <c r="F1932" t="s">
        <v>510</v>
      </c>
      <c r="G1932">
        <v>5</v>
      </c>
      <c r="H1932">
        <v>567</v>
      </c>
      <c r="I1932">
        <v>0</v>
      </c>
      <c r="J1932">
        <v>0</v>
      </c>
      <c r="K1932">
        <v>3260.25</v>
      </c>
      <c r="L1932">
        <v>1949</v>
      </c>
      <c r="M1932">
        <v>1311.25</v>
      </c>
      <c r="N1932" t="s">
        <v>40</v>
      </c>
      <c r="O1932" t="s">
        <v>24</v>
      </c>
      <c r="P1932" t="s">
        <v>25</v>
      </c>
      <c r="Q1932" s="9">
        <v>0.41388888888888886</v>
      </c>
      <c r="R1932" t="s">
        <v>27</v>
      </c>
      <c r="S1932" t="s">
        <v>4727</v>
      </c>
      <c r="T1932" t="s">
        <v>4703</v>
      </c>
      <c r="U1932">
        <v>503.36</v>
      </c>
      <c r="V1932" t="s">
        <v>5492</v>
      </c>
      <c r="W1932" t="s">
        <v>4958</v>
      </c>
      <c r="X1932" t="s">
        <v>5189</v>
      </c>
      <c r="Y1932" t="s">
        <v>4960</v>
      </c>
      <c r="Z1932" t="s">
        <v>5628</v>
      </c>
      <c r="AA1932" t="s">
        <v>5060</v>
      </c>
    </row>
    <row r="1933" spans="1:27" x14ac:dyDescent="0.25">
      <c r="A1933" t="s">
        <v>4155</v>
      </c>
      <c r="B1933" s="8">
        <v>45815</v>
      </c>
      <c r="C1933" t="s">
        <v>1085</v>
      </c>
      <c r="D1933" t="s">
        <v>928</v>
      </c>
      <c r="E1933" t="s">
        <v>390</v>
      </c>
      <c r="F1933" t="s">
        <v>821</v>
      </c>
      <c r="G1933">
        <v>5</v>
      </c>
      <c r="H1933">
        <v>365.14</v>
      </c>
      <c r="I1933">
        <v>0</v>
      </c>
      <c r="J1933">
        <v>0</v>
      </c>
      <c r="K1933">
        <v>2099.5500000000002</v>
      </c>
      <c r="L1933">
        <v>1269.1500000000001</v>
      </c>
      <c r="M1933">
        <v>830.4</v>
      </c>
      <c r="N1933" t="s">
        <v>23</v>
      </c>
      <c r="O1933" t="s">
        <v>24</v>
      </c>
      <c r="P1933" t="s">
        <v>25</v>
      </c>
      <c r="Q1933" s="9">
        <v>0.45</v>
      </c>
      <c r="R1933" t="s">
        <v>27</v>
      </c>
      <c r="S1933" t="s">
        <v>4919</v>
      </c>
      <c r="T1933" t="s">
        <v>4908</v>
      </c>
      <c r="U1933">
        <v>351.78</v>
      </c>
      <c r="V1933" t="s">
        <v>5341</v>
      </c>
      <c r="W1933" t="s">
        <v>4958</v>
      </c>
      <c r="X1933" t="s">
        <v>5322</v>
      </c>
      <c r="Y1933" t="s">
        <v>5007</v>
      </c>
      <c r="Z1933" t="s">
        <v>5323</v>
      </c>
      <c r="AA1933" t="s">
        <v>4962</v>
      </c>
    </row>
    <row r="1934" spans="1:27" x14ac:dyDescent="0.25">
      <c r="A1934" t="s">
        <v>4160</v>
      </c>
      <c r="B1934" s="8">
        <v>45815</v>
      </c>
      <c r="C1934" t="s">
        <v>2057</v>
      </c>
      <c r="D1934" t="s">
        <v>1194</v>
      </c>
      <c r="E1934" t="s">
        <v>1233</v>
      </c>
      <c r="F1934" t="s">
        <v>929</v>
      </c>
      <c r="G1934">
        <v>4</v>
      </c>
      <c r="H1934">
        <v>109.69</v>
      </c>
      <c r="I1934">
        <v>15</v>
      </c>
      <c r="J1934">
        <v>65.81</v>
      </c>
      <c r="K1934">
        <v>428.89</v>
      </c>
      <c r="L1934">
        <v>371.84</v>
      </c>
      <c r="M1934">
        <v>57.05</v>
      </c>
      <c r="N1934" t="s">
        <v>47</v>
      </c>
      <c r="O1934" t="s">
        <v>24</v>
      </c>
      <c r="P1934" t="s">
        <v>25</v>
      </c>
      <c r="Q1934" s="9">
        <v>0.57152777777777775</v>
      </c>
      <c r="R1934" t="s">
        <v>27</v>
      </c>
      <c r="S1934" t="s">
        <v>4896</v>
      </c>
      <c r="T1934" t="s">
        <v>4887</v>
      </c>
      <c r="U1934">
        <v>109.69</v>
      </c>
      <c r="V1934" t="s">
        <v>5824</v>
      </c>
      <c r="W1934" t="s">
        <v>4964</v>
      </c>
      <c r="X1934" t="s">
        <v>5289</v>
      </c>
      <c r="Y1934" t="s">
        <v>4970</v>
      </c>
      <c r="Z1934" t="s">
        <v>5290</v>
      </c>
      <c r="AA1934" t="s">
        <v>4962</v>
      </c>
    </row>
    <row r="1935" spans="1:27" x14ac:dyDescent="0.25">
      <c r="A1935" t="s">
        <v>4454</v>
      </c>
      <c r="B1935" s="8">
        <v>45815</v>
      </c>
      <c r="C1935" t="s">
        <v>4455</v>
      </c>
      <c r="D1935" t="s">
        <v>1189</v>
      </c>
      <c r="E1935" t="s">
        <v>31</v>
      </c>
      <c r="F1935" t="s">
        <v>32</v>
      </c>
      <c r="G1935">
        <v>1</v>
      </c>
      <c r="H1935">
        <v>188.64</v>
      </c>
      <c r="I1935">
        <v>0</v>
      </c>
      <c r="J1935">
        <v>0</v>
      </c>
      <c r="K1935">
        <v>216.94</v>
      </c>
      <c r="L1935">
        <v>158.28</v>
      </c>
      <c r="M1935">
        <v>58.66</v>
      </c>
      <c r="N1935" t="s">
        <v>68</v>
      </c>
      <c r="O1935" t="s">
        <v>24</v>
      </c>
      <c r="P1935" t="s">
        <v>25</v>
      </c>
      <c r="Q1935" s="9">
        <v>0.5625</v>
      </c>
      <c r="R1935" t="s">
        <v>27</v>
      </c>
      <c r="S1935" t="s">
        <v>4882</v>
      </c>
      <c r="T1935" t="s">
        <v>4864</v>
      </c>
      <c r="U1935">
        <v>188.64</v>
      </c>
      <c r="V1935" t="s">
        <v>6022</v>
      </c>
      <c r="W1935" t="s">
        <v>4964</v>
      </c>
      <c r="X1935" t="s">
        <v>5187</v>
      </c>
      <c r="Y1935" t="s">
        <v>5007</v>
      </c>
      <c r="Z1935" t="s">
        <v>5188</v>
      </c>
      <c r="AA1935" t="s">
        <v>4962</v>
      </c>
    </row>
    <row r="1936" spans="1:27" x14ac:dyDescent="0.25">
      <c r="A1936" t="s">
        <v>1620</v>
      </c>
      <c r="B1936" s="8">
        <v>45784</v>
      </c>
      <c r="C1936" t="s">
        <v>1316</v>
      </c>
      <c r="D1936" t="s">
        <v>944</v>
      </c>
      <c r="E1936" t="s">
        <v>1621</v>
      </c>
      <c r="F1936" t="s">
        <v>1622</v>
      </c>
      <c r="G1936">
        <v>1</v>
      </c>
      <c r="H1936">
        <v>333.54</v>
      </c>
      <c r="I1936">
        <v>20</v>
      </c>
      <c r="J1936">
        <v>66.709999999999994</v>
      </c>
      <c r="K1936">
        <v>306.85000000000002</v>
      </c>
      <c r="L1936">
        <v>238.43</v>
      </c>
      <c r="M1936">
        <v>68.42</v>
      </c>
      <c r="N1936" t="s">
        <v>133</v>
      </c>
      <c r="O1936" t="s">
        <v>24</v>
      </c>
      <c r="P1936" t="s">
        <v>25</v>
      </c>
      <c r="Q1936" s="9">
        <v>0.81458333333333333</v>
      </c>
      <c r="R1936" t="s">
        <v>27</v>
      </c>
      <c r="S1936" t="s">
        <v>4773</v>
      </c>
      <c r="T1936" t="s">
        <v>4752</v>
      </c>
      <c r="U1936">
        <v>333.54</v>
      </c>
      <c r="V1936" t="s">
        <v>5667</v>
      </c>
      <c r="W1936" t="s">
        <v>4968</v>
      </c>
      <c r="X1936" t="s">
        <v>5048</v>
      </c>
      <c r="Y1936" t="s">
        <v>5011</v>
      </c>
      <c r="Z1936" t="s">
        <v>5138</v>
      </c>
      <c r="AA1936" t="s">
        <v>4962</v>
      </c>
    </row>
    <row r="1937" spans="1:27" x14ac:dyDescent="0.25">
      <c r="A1937" t="s">
        <v>3981</v>
      </c>
      <c r="B1937" s="8">
        <v>45784</v>
      </c>
      <c r="C1937" t="s">
        <v>1863</v>
      </c>
      <c r="D1937" t="s">
        <v>242</v>
      </c>
      <c r="E1937" t="s">
        <v>1157</v>
      </c>
      <c r="F1937" t="s">
        <v>1158</v>
      </c>
      <c r="G1937">
        <v>2</v>
      </c>
      <c r="H1937">
        <v>80.5</v>
      </c>
      <c r="I1937">
        <v>10</v>
      </c>
      <c r="J1937">
        <v>16.100000000000001</v>
      </c>
      <c r="K1937">
        <v>166.63</v>
      </c>
      <c r="L1937">
        <v>124.5</v>
      </c>
      <c r="M1937">
        <v>42.13</v>
      </c>
      <c r="N1937" t="s">
        <v>4971</v>
      </c>
      <c r="O1937" t="s">
        <v>24</v>
      </c>
      <c r="P1937" t="s">
        <v>25</v>
      </c>
      <c r="Q1937" s="9">
        <v>0.78541666666666665</v>
      </c>
      <c r="R1937" t="s">
        <v>27</v>
      </c>
      <c r="S1937" t="s">
        <v>4921</v>
      </c>
      <c r="T1937" t="s">
        <v>4908</v>
      </c>
      <c r="U1937">
        <v>80.5</v>
      </c>
      <c r="V1937" t="s">
        <v>5835</v>
      </c>
      <c r="W1937" t="s">
        <v>4964</v>
      </c>
      <c r="X1937" t="s">
        <v>5179</v>
      </c>
      <c r="Y1937" t="s">
        <v>5007</v>
      </c>
      <c r="Z1937" t="s">
        <v>5180</v>
      </c>
      <c r="AA1937" t="s">
        <v>4962</v>
      </c>
    </row>
    <row r="1938" spans="1:27" x14ac:dyDescent="0.25">
      <c r="A1938" t="s">
        <v>4493</v>
      </c>
      <c r="B1938" s="8">
        <v>45784</v>
      </c>
      <c r="C1938" t="s">
        <v>3094</v>
      </c>
      <c r="D1938" t="s">
        <v>242</v>
      </c>
      <c r="E1938" t="s">
        <v>1431</v>
      </c>
      <c r="F1938" t="s">
        <v>1014</v>
      </c>
      <c r="G1938">
        <v>1</v>
      </c>
      <c r="H1938">
        <v>80.5</v>
      </c>
      <c r="I1938">
        <v>20</v>
      </c>
      <c r="J1938">
        <v>16.100000000000001</v>
      </c>
      <c r="K1938">
        <v>74.06</v>
      </c>
      <c r="L1938">
        <v>62.25</v>
      </c>
      <c r="M1938">
        <v>11.81</v>
      </c>
      <c r="N1938" t="s">
        <v>23</v>
      </c>
      <c r="O1938" t="s">
        <v>24</v>
      </c>
      <c r="P1938" t="s">
        <v>25</v>
      </c>
      <c r="Q1938" s="9">
        <v>0.63888888888888884</v>
      </c>
      <c r="R1938" t="s">
        <v>27</v>
      </c>
      <c r="S1938" t="s">
        <v>4921</v>
      </c>
      <c r="T1938" t="s">
        <v>4908</v>
      </c>
      <c r="U1938">
        <v>80.5</v>
      </c>
      <c r="V1938" t="s">
        <v>6008</v>
      </c>
      <c r="W1938" t="s">
        <v>4968</v>
      </c>
      <c r="X1938" t="s">
        <v>5958</v>
      </c>
      <c r="Y1938" t="s">
        <v>5011</v>
      </c>
      <c r="Z1938" t="s">
        <v>5386</v>
      </c>
      <c r="AA1938" t="s">
        <v>5060</v>
      </c>
    </row>
    <row r="1939" spans="1:27" x14ac:dyDescent="0.25">
      <c r="A1939" t="s">
        <v>4519</v>
      </c>
      <c r="B1939" s="8">
        <v>45784</v>
      </c>
      <c r="C1939" t="s">
        <v>977</v>
      </c>
      <c r="D1939" t="s">
        <v>2545</v>
      </c>
      <c r="E1939" t="s">
        <v>254</v>
      </c>
      <c r="F1939" t="s">
        <v>255</v>
      </c>
      <c r="G1939">
        <v>5</v>
      </c>
      <c r="H1939">
        <v>64.709999999999994</v>
      </c>
      <c r="I1939">
        <v>10</v>
      </c>
      <c r="J1939">
        <v>32.35</v>
      </c>
      <c r="K1939">
        <v>334.88</v>
      </c>
      <c r="L1939">
        <v>242.15</v>
      </c>
      <c r="M1939">
        <v>92.73</v>
      </c>
      <c r="N1939" t="s">
        <v>4971</v>
      </c>
      <c r="O1939" t="s">
        <v>24</v>
      </c>
      <c r="P1939" t="s">
        <v>25</v>
      </c>
      <c r="Q1939" s="9">
        <v>0.47638888888888886</v>
      </c>
      <c r="R1939" t="s">
        <v>27</v>
      </c>
      <c r="S1939" t="s">
        <v>4750</v>
      </c>
      <c r="T1939" t="s">
        <v>4729</v>
      </c>
      <c r="U1939">
        <v>57.06</v>
      </c>
      <c r="V1939" t="s">
        <v>5070</v>
      </c>
      <c r="W1939" t="s">
        <v>4958</v>
      </c>
      <c r="X1939" t="s">
        <v>5435</v>
      </c>
      <c r="Y1939" t="s">
        <v>5018</v>
      </c>
      <c r="Z1939" t="s">
        <v>5436</v>
      </c>
      <c r="AA1939" t="s">
        <v>4962</v>
      </c>
    </row>
    <row r="1940" spans="1:27" x14ac:dyDescent="0.25">
      <c r="A1940" t="s">
        <v>162</v>
      </c>
      <c r="B1940" s="8">
        <v>45754</v>
      </c>
      <c r="C1940" t="s">
        <v>163</v>
      </c>
      <c r="D1940" t="s">
        <v>164</v>
      </c>
      <c r="E1940" t="s">
        <v>165</v>
      </c>
      <c r="F1940" t="s">
        <v>166</v>
      </c>
      <c r="G1940">
        <v>3</v>
      </c>
      <c r="H1940">
        <v>191.13</v>
      </c>
      <c r="I1940">
        <v>0</v>
      </c>
      <c r="J1940">
        <v>0</v>
      </c>
      <c r="K1940">
        <v>573.39</v>
      </c>
      <c r="L1940">
        <v>460.26</v>
      </c>
      <c r="M1940">
        <v>113.13</v>
      </c>
      <c r="N1940" t="s">
        <v>47</v>
      </c>
      <c r="O1940" t="s">
        <v>24</v>
      </c>
      <c r="P1940" t="s">
        <v>33</v>
      </c>
      <c r="Q1940" s="9">
        <v>0.50972222222222219</v>
      </c>
      <c r="R1940" t="s">
        <v>49</v>
      </c>
      <c r="S1940" t="s">
        <v>4861</v>
      </c>
      <c r="T1940" t="s">
        <v>4847</v>
      </c>
      <c r="U1940">
        <v>191.13</v>
      </c>
      <c r="V1940" t="s">
        <v>6023</v>
      </c>
      <c r="W1940" t="s">
        <v>4964</v>
      </c>
      <c r="Y1940" t="s">
        <v>4966</v>
      </c>
      <c r="Z1940" t="s">
        <v>5162</v>
      </c>
      <c r="AA1940" t="s">
        <v>5163</v>
      </c>
    </row>
    <row r="1941" spans="1:27" x14ac:dyDescent="0.25">
      <c r="A1941" t="s">
        <v>1916</v>
      </c>
      <c r="B1941" s="8">
        <v>45754</v>
      </c>
      <c r="C1941" t="s">
        <v>922</v>
      </c>
      <c r="D1941" t="s">
        <v>59</v>
      </c>
      <c r="E1941" t="s">
        <v>415</v>
      </c>
      <c r="F1941" t="s">
        <v>1917</v>
      </c>
      <c r="G1941">
        <v>4</v>
      </c>
      <c r="H1941">
        <v>342.46</v>
      </c>
      <c r="I1941">
        <v>5</v>
      </c>
      <c r="J1941">
        <v>68.489999999999995</v>
      </c>
      <c r="K1941">
        <v>1301.3499999999999</v>
      </c>
      <c r="L1941">
        <v>1087.1199999999999</v>
      </c>
      <c r="M1941">
        <v>214.23</v>
      </c>
      <c r="N1941" t="s">
        <v>4971</v>
      </c>
      <c r="O1941" t="s">
        <v>24</v>
      </c>
      <c r="P1941" t="s">
        <v>25</v>
      </c>
      <c r="Q1941" s="9">
        <v>0.44305555555555554</v>
      </c>
      <c r="R1941" t="s">
        <v>49</v>
      </c>
      <c r="S1941" t="s">
        <v>4721</v>
      </c>
      <c r="T1941" t="s">
        <v>4703</v>
      </c>
      <c r="U1941">
        <v>342.46</v>
      </c>
      <c r="V1941" t="s">
        <v>5542</v>
      </c>
      <c r="W1941" t="s">
        <v>4968</v>
      </c>
      <c r="X1941" t="s">
        <v>5145</v>
      </c>
      <c r="Y1941" t="s">
        <v>4966</v>
      </c>
      <c r="Z1941" t="s">
        <v>5175</v>
      </c>
      <c r="AA1941" t="s">
        <v>4962</v>
      </c>
    </row>
    <row r="1942" spans="1:27" x14ac:dyDescent="0.25">
      <c r="A1942" t="s">
        <v>3909</v>
      </c>
      <c r="B1942" s="8">
        <v>45754</v>
      </c>
      <c r="C1942" t="s">
        <v>3212</v>
      </c>
      <c r="D1942" t="s">
        <v>732</v>
      </c>
      <c r="E1942" t="s">
        <v>60</v>
      </c>
      <c r="F1942" t="s">
        <v>687</v>
      </c>
      <c r="G1942">
        <v>2</v>
      </c>
      <c r="H1942">
        <v>661.91</v>
      </c>
      <c r="I1942">
        <v>5</v>
      </c>
      <c r="J1942">
        <v>66.19</v>
      </c>
      <c r="K1942">
        <v>1257.6300000000001</v>
      </c>
      <c r="L1942">
        <v>797.44</v>
      </c>
      <c r="M1942">
        <v>460.19</v>
      </c>
      <c r="N1942" t="s">
        <v>68</v>
      </c>
      <c r="O1942" t="s">
        <v>24</v>
      </c>
      <c r="P1942" t="s">
        <v>25</v>
      </c>
      <c r="Q1942" s="9">
        <v>0.52222222222222225</v>
      </c>
      <c r="R1942" t="s">
        <v>49</v>
      </c>
      <c r="S1942" t="s">
        <v>4662</v>
      </c>
      <c r="T1942" t="s">
        <v>4636</v>
      </c>
      <c r="U1942">
        <v>661.91</v>
      </c>
      <c r="V1942" t="s">
        <v>5845</v>
      </c>
      <c r="W1942" t="s">
        <v>4964</v>
      </c>
      <c r="X1942" t="s">
        <v>5634</v>
      </c>
      <c r="Y1942" t="s">
        <v>4966</v>
      </c>
      <c r="Z1942" t="s">
        <v>5051</v>
      </c>
      <c r="AA1942" t="s">
        <v>4962</v>
      </c>
    </row>
    <row r="1943" spans="1:27" x14ac:dyDescent="0.25">
      <c r="A1943" t="s">
        <v>3915</v>
      </c>
      <c r="B1943" s="8">
        <v>45754</v>
      </c>
      <c r="C1943" t="s">
        <v>3916</v>
      </c>
      <c r="D1943" t="s">
        <v>426</v>
      </c>
      <c r="E1943" t="s">
        <v>1157</v>
      </c>
      <c r="F1943" t="s">
        <v>1158</v>
      </c>
      <c r="G1943">
        <v>2</v>
      </c>
      <c r="H1943">
        <v>290.45</v>
      </c>
      <c r="I1943">
        <v>20</v>
      </c>
      <c r="J1943">
        <v>116.18</v>
      </c>
      <c r="K1943">
        <v>464.72</v>
      </c>
      <c r="L1943">
        <v>475.78</v>
      </c>
      <c r="M1943">
        <v>-11.06</v>
      </c>
      <c r="N1943" t="s">
        <v>68</v>
      </c>
      <c r="O1943" t="s">
        <v>24</v>
      </c>
      <c r="P1943" t="s">
        <v>33</v>
      </c>
      <c r="Q1943" s="9">
        <v>0.47916666666666669</v>
      </c>
      <c r="R1943" t="s">
        <v>49</v>
      </c>
      <c r="S1943" t="s">
        <v>4856</v>
      </c>
      <c r="T1943" t="s">
        <v>4847</v>
      </c>
      <c r="U1943">
        <v>290.45</v>
      </c>
      <c r="V1943" t="s">
        <v>6024</v>
      </c>
      <c r="W1943" t="s">
        <v>4964</v>
      </c>
      <c r="X1943" t="s">
        <v>5179</v>
      </c>
      <c r="Y1943" t="s">
        <v>5007</v>
      </c>
      <c r="Z1943" t="s">
        <v>5180</v>
      </c>
      <c r="AA1943" t="s">
        <v>4962</v>
      </c>
    </row>
    <row r="1944" spans="1:27" x14ac:dyDescent="0.25">
      <c r="A1944" t="s">
        <v>2599</v>
      </c>
      <c r="B1944" s="8">
        <v>45723</v>
      </c>
      <c r="C1944" t="s">
        <v>2600</v>
      </c>
      <c r="D1944" t="s">
        <v>647</v>
      </c>
      <c r="E1944" t="s">
        <v>1893</v>
      </c>
      <c r="F1944" t="s">
        <v>2601</v>
      </c>
      <c r="G1944">
        <v>4</v>
      </c>
      <c r="H1944">
        <v>136.15</v>
      </c>
      <c r="I1944">
        <v>0</v>
      </c>
      <c r="J1944">
        <v>0</v>
      </c>
      <c r="K1944">
        <v>544.6</v>
      </c>
      <c r="L1944">
        <v>364.72</v>
      </c>
      <c r="M1944">
        <v>179.88</v>
      </c>
      <c r="N1944" t="s">
        <v>4971</v>
      </c>
      <c r="O1944" t="s">
        <v>24</v>
      </c>
      <c r="P1944" t="s">
        <v>25</v>
      </c>
      <c r="Q1944" s="9">
        <v>0.82986111111111116</v>
      </c>
      <c r="R1944" t="s">
        <v>49</v>
      </c>
      <c r="S1944" t="s">
        <v>4925</v>
      </c>
      <c r="T1944" t="s">
        <v>4908</v>
      </c>
      <c r="U1944">
        <v>123.11</v>
      </c>
      <c r="V1944" t="s">
        <v>5561</v>
      </c>
      <c r="W1944" t="s">
        <v>4958</v>
      </c>
      <c r="X1944" t="s">
        <v>5286</v>
      </c>
      <c r="Y1944" t="s">
        <v>4966</v>
      </c>
      <c r="Z1944" t="s">
        <v>5269</v>
      </c>
      <c r="AA1944" t="s">
        <v>4992</v>
      </c>
    </row>
    <row r="1945" spans="1:27" x14ac:dyDescent="0.25">
      <c r="A1945" t="s">
        <v>3807</v>
      </c>
      <c r="B1945" s="8">
        <v>45723</v>
      </c>
      <c r="C1945" t="s">
        <v>2777</v>
      </c>
      <c r="D1945" t="s">
        <v>296</v>
      </c>
      <c r="E1945" t="s">
        <v>478</v>
      </c>
      <c r="F1945" t="s">
        <v>479</v>
      </c>
      <c r="G1945">
        <v>4</v>
      </c>
      <c r="H1945">
        <v>507.5</v>
      </c>
      <c r="I1945">
        <v>0</v>
      </c>
      <c r="J1945">
        <v>0</v>
      </c>
      <c r="K1945">
        <v>2030</v>
      </c>
      <c r="L1945">
        <v>1453.16</v>
      </c>
      <c r="M1945">
        <v>576.84</v>
      </c>
      <c r="N1945" t="s">
        <v>133</v>
      </c>
      <c r="O1945" t="s">
        <v>24</v>
      </c>
      <c r="P1945" t="s">
        <v>25</v>
      </c>
      <c r="Q1945" s="9">
        <v>0.44236111111111109</v>
      </c>
      <c r="R1945" t="s">
        <v>49</v>
      </c>
      <c r="S1945" t="s">
        <v>4780</v>
      </c>
      <c r="T1945" t="s">
        <v>4776</v>
      </c>
      <c r="U1945">
        <v>507.5</v>
      </c>
      <c r="V1945" t="s">
        <v>5671</v>
      </c>
      <c r="W1945" t="s">
        <v>4964</v>
      </c>
      <c r="X1945" t="s">
        <v>5251</v>
      </c>
      <c r="Y1945" t="s">
        <v>4960</v>
      </c>
      <c r="Z1945" t="s">
        <v>5252</v>
      </c>
      <c r="AA1945" t="s">
        <v>5060</v>
      </c>
    </row>
    <row r="1946" spans="1:27" x14ac:dyDescent="0.25">
      <c r="A1946" t="s">
        <v>2924</v>
      </c>
      <c r="B1946" s="8">
        <v>45695</v>
      </c>
      <c r="C1946" t="s">
        <v>2925</v>
      </c>
      <c r="D1946" t="s">
        <v>113</v>
      </c>
      <c r="E1946" t="s">
        <v>1180</v>
      </c>
      <c r="F1946" t="s">
        <v>1113</v>
      </c>
      <c r="G1946">
        <v>2</v>
      </c>
      <c r="H1946">
        <v>253.11</v>
      </c>
      <c r="I1946">
        <v>0</v>
      </c>
      <c r="J1946">
        <v>0</v>
      </c>
      <c r="K1946">
        <v>506.22</v>
      </c>
      <c r="L1946">
        <v>381.48</v>
      </c>
      <c r="M1946">
        <v>124.74</v>
      </c>
      <c r="N1946" t="s">
        <v>4971</v>
      </c>
      <c r="O1946" t="s">
        <v>24</v>
      </c>
      <c r="P1946" t="s">
        <v>25</v>
      </c>
      <c r="Q1946" s="9">
        <v>0.47499999999999998</v>
      </c>
      <c r="R1946" t="s">
        <v>49</v>
      </c>
      <c r="S1946" t="s">
        <v>4907</v>
      </c>
      <c r="T1946" t="s">
        <v>4908</v>
      </c>
      <c r="U1946">
        <v>253.11</v>
      </c>
      <c r="V1946" t="s">
        <v>6025</v>
      </c>
      <c r="W1946" t="s">
        <v>4964</v>
      </c>
      <c r="X1946" t="s">
        <v>5481</v>
      </c>
      <c r="Y1946" t="s">
        <v>4960</v>
      </c>
      <c r="Z1946" t="s">
        <v>5087</v>
      </c>
      <c r="AA1946" t="s">
        <v>4962</v>
      </c>
    </row>
    <row r="1947" spans="1:27" x14ac:dyDescent="0.25">
      <c r="A1947" t="s">
        <v>4479</v>
      </c>
      <c r="B1947" s="8">
        <v>45695</v>
      </c>
      <c r="C1947" t="s">
        <v>191</v>
      </c>
      <c r="D1947" t="s">
        <v>777</v>
      </c>
      <c r="E1947" t="s">
        <v>192</v>
      </c>
      <c r="F1947" t="s">
        <v>2922</v>
      </c>
      <c r="G1947">
        <v>3</v>
      </c>
      <c r="H1947">
        <v>86.11</v>
      </c>
      <c r="I1947">
        <v>20</v>
      </c>
      <c r="J1947">
        <v>51.67</v>
      </c>
      <c r="K1947">
        <v>206.66</v>
      </c>
      <c r="L1947">
        <v>204.51</v>
      </c>
      <c r="M1947">
        <v>2.15</v>
      </c>
      <c r="N1947" t="s">
        <v>40</v>
      </c>
      <c r="O1947" t="s">
        <v>24</v>
      </c>
      <c r="P1947" t="s">
        <v>33</v>
      </c>
      <c r="Q1947" s="9">
        <v>0.67361111111111116</v>
      </c>
      <c r="R1947" t="s">
        <v>49</v>
      </c>
      <c r="S1947" t="s">
        <v>4818</v>
      </c>
      <c r="T1947" t="s">
        <v>4805</v>
      </c>
      <c r="U1947">
        <v>86.11</v>
      </c>
      <c r="V1947" t="s">
        <v>5304</v>
      </c>
      <c r="W1947" t="s">
        <v>4968</v>
      </c>
      <c r="X1947" t="s">
        <v>5789</v>
      </c>
      <c r="Y1947" t="s">
        <v>4970</v>
      </c>
      <c r="Z1947" t="s">
        <v>5284</v>
      </c>
      <c r="AA1947" t="s">
        <v>4962</v>
      </c>
    </row>
    <row r="1948" spans="1:27" x14ac:dyDescent="0.25">
      <c r="A1948" t="s">
        <v>1424</v>
      </c>
      <c r="B1948" s="8">
        <v>45664</v>
      </c>
      <c r="C1948" t="s">
        <v>1425</v>
      </c>
      <c r="D1948" t="s">
        <v>555</v>
      </c>
      <c r="E1948" t="s">
        <v>372</v>
      </c>
      <c r="F1948" t="s">
        <v>373</v>
      </c>
      <c r="G1948">
        <v>3</v>
      </c>
      <c r="H1948">
        <v>491.81</v>
      </c>
      <c r="I1948">
        <v>20</v>
      </c>
      <c r="J1948">
        <v>295.08999999999997</v>
      </c>
      <c r="K1948">
        <v>1180.3399999999999</v>
      </c>
      <c r="L1948">
        <v>1096.71</v>
      </c>
      <c r="M1948">
        <v>83.63</v>
      </c>
      <c r="N1948" t="s">
        <v>47</v>
      </c>
      <c r="O1948" t="s">
        <v>24</v>
      </c>
      <c r="P1948" t="s">
        <v>33</v>
      </c>
      <c r="Q1948" s="9">
        <v>0.63402777777777775</v>
      </c>
      <c r="R1948" t="s">
        <v>49</v>
      </c>
      <c r="S1948" t="s">
        <v>4797</v>
      </c>
      <c r="T1948" t="s">
        <v>4776</v>
      </c>
      <c r="U1948">
        <v>491.81</v>
      </c>
      <c r="V1948" t="s">
        <v>5801</v>
      </c>
      <c r="W1948" t="s">
        <v>4968</v>
      </c>
      <c r="X1948" t="s">
        <v>5258</v>
      </c>
      <c r="Y1948" t="s">
        <v>4966</v>
      </c>
      <c r="Z1948" t="s">
        <v>5259</v>
      </c>
      <c r="AA1948" t="s">
        <v>5060</v>
      </c>
    </row>
    <row r="1949" spans="1:27" x14ac:dyDescent="0.25">
      <c r="A1949" t="s">
        <v>2114</v>
      </c>
      <c r="B1949" s="8">
        <v>45664</v>
      </c>
      <c r="C1949" t="s">
        <v>2115</v>
      </c>
      <c r="D1949" t="s">
        <v>777</v>
      </c>
      <c r="E1949" t="s">
        <v>1413</v>
      </c>
      <c r="F1949" t="s">
        <v>1829</v>
      </c>
      <c r="G1949">
        <v>4</v>
      </c>
      <c r="H1949">
        <v>87.74</v>
      </c>
      <c r="I1949">
        <v>20</v>
      </c>
      <c r="J1949">
        <v>70.19</v>
      </c>
      <c r="K1949">
        <v>280.77</v>
      </c>
      <c r="L1949">
        <v>272.68</v>
      </c>
      <c r="M1949">
        <v>8.09</v>
      </c>
      <c r="N1949" t="s">
        <v>133</v>
      </c>
      <c r="O1949" t="s">
        <v>24</v>
      </c>
      <c r="P1949" t="s">
        <v>25</v>
      </c>
      <c r="Q1949" s="9">
        <v>0.75069444444444444</v>
      </c>
      <c r="R1949" t="s">
        <v>49</v>
      </c>
      <c r="S1949" t="s">
        <v>4818</v>
      </c>
      <c r="T1949" t="s">
        <v>4805</v>
      </c>
      <c r="U1949">
        <v>86.11</v>
      </c>
      <c r="V1949" t="s">
        <v>5650</v>
      </c>
      <c r="W1949" t="s">
        <v>4958</v>
      </c>
      <c r="X1949" t="s">
        <v>5463</v>
      </c>
      <c r="Y1949" t="s">
        <v>4970</v>
      </c>
      <c r="Z1949" t="s">
        <v>5310</v>
      </c>
      <c r="AA1949" t="s">
        <v>4962</v>
      </c>
    </row>
    <row r="1950" spans="1:27" x14ac:dyDescent="0.25">
      <c r="A1950" t="s">
        <v>2183</v>
      </c>
      <c r="B1950" s="8">
        <v>45664</v>
      </c>
      <c r="C1950" t="s">
        <v>1704</v>
      </c>
      <c r="D1950" t="s">
        <v>530</v>
      </c>
      <c r="E1950" t="s">
        <v>1233</v>
      </c>
      <c r="F1950" t="s">
        <v>848</v>
      </c>
      <c r="G1950">
        <v>1</v>
      </c>
      <c r="H1950">
        <v>125.15</v>
      </c>
      <c r="I1950">
        <v>0</v>
      </c>
      <c r="J1950">
        <v>0</v>
      </c>
      <c r="K1950">
        <v>125.15</v>
      </c>
      <c r="L1950">
        <v>95.7</v>
      </c>
      <c r="M1950">
        <v>29.45</v>
      </c>
      <c r="N1950" t="s">
        <v>133</v>
      </c>
      <c r="O1950" t="s">
        <v>24</v>
      </c>
      <c r="P1950" t="s">
        <v>25</v>
      </c>
      <c r="Q1950" s="9">
        <v>0.89930555555555558</v>
      </c>
      <c r="R1950" t="s">
        <v>49</v>
      </c>
      <c r="S1950" t="s">
        <v>4772</v>
      </c>
      <c r="T1950" t="s">
        <v>4752</v>
      </c>
      <c r="U1950">
        <v>125.15</v>
      </c>
      <c r="V1950" t="s">
        <v>6026</v>
      </c>
      <c r="W1950" t="s">
        <v>4968</v>
      </c>
      <c r="X1950" t="s">
        <v>5107</v>
      </c>
      <c r="Y1950" t="s">
        <v>4970</v>
      </c>
      <c r="Z1950" t="s">
        <v>5290</v>
      </c>
      <c r="AA1950" t="s">
        <v>4962</v>
      </c>
    </row>
    <row r="1951" spans="1:27" x14ac:dyDescent="0.25">
      <c r="A1951" t="s">
        <v>2766</v>
      </c>
      <c r="B1951" s="8">
        <v>45664</v>
      </c>
      <c r="C1951" t="s">
        <v>2394</v>
      </c>
      <c r="D1951" t="s">
        <v>147</v>
      </c>
      <c r="E1951" t="s">
        <v>612</v>
      </c>
      <c r="F1951" t="s">
        <v>2034</v>
      </c>
      <c r="G1951">
        <v>7</v>
      </c>
      <c r="H1951">
        <v>339.39</v>
      </c>
      <c r="I1951">
        <v>0</v>
      </c>
      <c r="J1951">
        <v>0</v>
      </c>
      <c r="K1951">
        <v>2375.73</v>
      </c>
      <c r="L1951">
        <v>1828.54</v>
      </c>
      <c r="M1951">
        <v>547.19000000000005</v>
      </c>
      <c r="N1951" t="s">
        <v>47</v>
      </c>
      <c r="O1951" t="s">
        <v>24</v>
      </c>
      <c r="P1951" t="s">
        <v>25</v>
      </c>
      <c r="Q1951" s="9">
        <v>0.82499999999999996</v>
      </c>
      <c r="R1951" t="s">
        <v>49</v>
      </c>
      <c r="S1951" t="s">
        <v>4717</v>
      </c>
      <c r="T1951" t="s">
        <v>4703</v>
      </c>
      <c r="U1951">
        <v>332.73</v>
      </c>
      <c r="V1951" t="s">
        <v>5115</v>
      </c>
      <c r="W1951" t="s">
        <v>4958</v>
      </c>
      <c r="X1951" t="s">
        <v>5892</v>
      </c>
      <c r="Y1951" t="s">
        <v>4966</v>
      </c>
      <c r="Z1951" t="s">
        <v>5008</v>
      </c>
      <c r="AA1951" t="s">
        <v>4962</v>
      </c>
    </row>
    <row r="1952" spans="1:27" x14ac:dyDescent="0.25">
      <c r="A1952" t="s">
        <v>2780</v>
      </c>
      <c r="B1952" s="8">
        <v>45664</v>
      </c>
      <c r="C1952" t="s">
        <v>2781</v>
      </c>
      <c r="D1952" t="s">
        <v>459</v>
      </c>
      <c r="E1952" t="s">
        <v>187</v>
      </c>
      <c r="F1952" t="s">
        <v>188</v>
      </c>
      <c r="G1952">
        <v>4</v>
      </c>
      <c r="H1952">
        <v>71.290000000000006</v>
      </c>
      <c r="I1952">
        <v>0</v>
      </c>
      <c r="J1952">
        <v>0</v>
      </c>
      <c r="K1952">
        <v>285.16000000000003</v>
      </c>
      <c r="L1952">
        <v>237.48</v>
      </c>
      <c r="M1952">
        <v>47.68</v>
      </c>
      <c r="N1952" t="s">
        <v>4971</v>
      </c>
      <c r="O1952" t="s">
        <v>24</v>
      </c>
      <c r="P1952" t="s">
        <v>25</v>
      </c>
      <c r="Q1952" s="9">
        <v>0.63263888888888886</v>
      </c>
      <c r="R1952" t="s">
        <v>49</v>
      </c>
      <c r="S1952" t="s">
        <v>4838</v>
      </c>
      <c r="T1952" t="s">
        <v>4828</v>
      </c>
      <c r="U1952">
        <v>71.290000000000006</v>
      </c>
      <c r="V1952" t="s">
        <v>5827</v>
      </c>
      <c r="W1952" t="s">
        <v>4964</v>
      </c>
      <c r="X1952" t="s">
        <v>5199</v>
      </c>
      <c r="Y1952" t="s">
        <v>4960</v>
      </c>
      <c r="Z1952" t="s">
        <v>5200</v>
      </c>
      <c r="AA1952" t="s">
        <v>4962</v>
      </c>
    </row>
    <row r="1953" spans="1:27" x14ac:dyDescent="0.25">
      <c r="A1953" t="s">
        <v>3108</v>
      </c>
      <c r="B1953" s="8">
        <v>45664</v>
      </c>
      <c r="C1953" t="s">
        <v>629</v>
      </c>
      <c r="D1953" t="s">
        <v>714</v>
      </c>
      <c r="E1953" t="s">
        <v>1413</v>
      </c>
      <c r="F1953" t="s">
        <v>1829</v>
      </c>
      <c r="G1953">
        <v>5</v>
      </c>
      <c r="H1953">
        <v>183.19</v>
      </c>
      <c r="I1953">
        <v>0</v>
      </c>
      <c r="J1953">
        <v>0</v>
      </c>
      <c r="K1953">
        <v>915.95</v>
      </c>
      <c r="L1953">
        <v>621.20000000000005</v>
      </c>
      <c r="M1953">
        <v>294.75</v>
      </c>
      <c r="N1953" t="s">
        <v>68</v>
      </c>
      <c r="O1953" t="s">
        <v>24</v>
      </c>
      <c r="P1953" t="s">
        <v>25</v>
      </c>
      <c r="Q1953" s="9">
        <v>0.50624999999999998</v>
      </c>
      <c r="R1953" t="s">
        <v>49</v>
      </c>
      <c r="S1953" t="s">
        <v>4653</v>
      </c>
      <c r="T1953" t="s">
        <v>4672</v>
      </c>
      <c r="U1953">
        <v>161.03</v>
      </c>
      <c r="V1953" t="s">
        <v>5061</v>
      </c>
      <c r="W1953" t="s">
        <v>4958</v>
      </c>
      <c r="X1953" t="s">
        <v>5463</v>
      </c>
      <c r="Y1953" t="s">
        <v>4970</v>
      </c>
      <c r="Z1953" t="s">
        <v>5310</v>
      </c>
      <c r="AA1953" t="s">
        <v>4962</v>
      </c>
    </row>
    <row r="1954" spans="1:27" x14ac:dyDescent="0.25">
      <c r="A1954" t="s">
        <v>3538</v>
      </c>
      <c r="B1954" s="8">
        <v>45664</v>
      </c>
      <c r="C1954" t="s">
        <v>2164</v>
      </c>
      <c r="D1954" t="s">
        <v>1539</v>
      </c>
      <c r="E1954" t="s">
        <v>72</v>
      </c>
      <c r="F1954" t="s">
        <v>73</v>
      </c>
      <c r="G1954">
        <v>2</v>
      </c>
      <c r="H1954">
        <v>66.400000000000006</v>
      </c>
      <c r="I1954">
        <v>0</v>
      </c>
      <c r="J1954">
        <v>0</v>
      </c>
      <c r="K1954">
        <v>132.80000000000001</v>
      </c>
      <c r="L1954">
        <v>99.98</v>
      </c>
      <c r="M1954">
        <v>32.82</v>
      </c>
      <c r="N1954" t="s">
        <v>68</v>
      </c>
      <c r="O1954" t="s">
        <v>24</v>
      </c>
      <c r="P1954" t="s">
        <v>25</v>
      </c>
      <c r="Q1954" s="9">
        <v>0.6166666666666667</v>
      </c>
      <c r="R1954" t="s">
        <v>49</v>
      </c>
      <c r="S1954" t="s">
        <v>4943</v>
      </c>
      <c r="T1954" t="s">
        <v>4930</v>
      </c>
      <c r="U1954">
        <v>66.400000000000006</v>
      </c>
      <c r="V1954" t="s">
        <v>5871</v>
      </c>
      <c r="W1954" t="s">
        <v>4964</v>
      </c>
      <c r="X1954" t="s">
        <v>5458</v>
      </c>
      <c r="Y1954" t="s">
        <v>5007</v>
      </c>
      <c r="Z1954" t="s">
        <v>5031</v>
      </c>
      <c r="AA1954" t="s">
        <v>4962</v>
      </c>
    </row>
    <row r="1955" spans="1:27" x14ac:dyDescent="0.25">
      <c r="A1955" t="s">
        <v>4392</v>
      </c>
      <c r="B1955" s="8">
        <v>45664</v>
      </c>
      <c r="C1955" t="s">
        <v>834</v>
      </c>
      <c r="D1955" t="s">
        <v>1804</v>
      </c>
      <c r="E1955" t="s">
        <v>617</v>
      </c>
      <c r="F1955" t="s">
        <v>239</v>
      </c>
      <c r="G1955">
        <v>4</v>
      </c>
      <c r="H1955">
        <v>48.94</v>
      </c>
      <c r="I1955">
        <v>15</v>
      </c>
      <c r="J1955">
        <v>29.36</v>
      </c>
      <c r="K1955">
        <v>166.4</v>
      </c>
      <c r="L1955">
        <v>146.36000000000001</v>
      </c>
      <c r="M1955">
        <v>20.04</v>
      </c>
      <c r="N1955" t="s">
        <v>47</v>
      </c>
      <c r="O1955" t="s">
        <v>24</v>
      </c>
      <c r="P1955" t="s">
        <v>25</v>
      </c>
      <c r="Q1955" s="9">
        <v>0.4236111111111111</v>
      </c>
      <c r="R1955" t="s">
        <v>49</v>
      </c>
      <c r="S1955" t="s">
        <v>4744</v>
      </c>
      <c r="T1955" t="s">
        <v>4729</v>
      </c>
      <c r="U1955">
        <v>42.97</v>
      </c>
      <c r="V1955" t="s">
        <v>5617</v>
      </c>
      <c r="W1955" t="s">
        <v>4958</v>
      </c>
      <c r="X1955" t="s">
        <v>5015</v>
      </c>
      <c r="Y1955" t="s">
        <v>4966</v>
      </c>
      <c r="Z1955" t="s">
        <v>5012</v>
      </c>
      <c r="AA1955" t="s">
        <v>4962</v>
      </c>
    </row>
    <row r="1956" spans="1:27" x14ac:dyDescent="0.25">
      <c r="A1956" t="s">
        <v>4543</v>
      </c>
      <c r="B1956" s="8">
        <v>45664</v>
      </c>
      <c r="C1956" t="s">
        <v>993</v>
      </c>
      <c r="D1956" t="s">
        <v>308</v>
      </c>
      <c r="E1956" t="s">
        <v>238</v>
      </c>
      <c r="F1956" t="s">
        <v>373</v>
      </c>
      <c r="G1956">
        <v>3</v>
      </c>
      <c r="H1956">
        <v>506.54</v>
      </c>
      <c r="I1956">
        <v>0</v>
      </c>
      <c r="J1956">
        <v>0</v>
      </c>
      <c r="K1956">
        <v>1519.62</v>
      </c>
      <c r="L1956">
        <v>848.64</v>
      </c>
      <c r="M1956">
        <v>670.98</v>
      </c>
      <c r="N1956" t="s">
        <v>68</v>
      </c>
      <c r="O1956" t="s">
        <v>24</v>
      </c>
      <c r="P1956" t="s">
        <v>25</v>
      </c>
      <c r="Q1956" s="9">
        <v>0.75208333333333333</v>
      </c>
      <c r="R1956" t="s">
        <v>49</v>
      </c>
      <c r="S1956" t="s">
        <v>4660</v>
      </c>
      <c r="T1956" t="s">
        <v>4636</v>
      </c>
      <c r="U1956">
        <v>455.79</v>
      </c>
      <c r="V1956" t="s">
        <v>5281</v>
      </c>
      <c r="W1956" t="s">
        <v>4958</v>
      </c>
      <c r="X1956" t="s">
        <v>5258</v>
      </c>
      <c r="Y1956" t="s">
        <v>4966</v>
      </c>
      <c r="Z1956" t="s">
        <v>5073</v>
      </c>
      <c r="AA1956" t="s">
        <v>4962</v>
      </c>
    </row>
    <row r="1957" spans="1:27" x14ac:dyDescent="0.25">
      <c r="A1957" t="s">
        <v>1175</v>
      </c>
      <c r="B1957" s="8">
        <v>45838</v>
      </c>
      <c r="C1957" t="s">
        <v>1176</v>
      </c>
      <c r="D1957" t="s">
        <v>449</v>
      </c>
      <c r="E1957" t="s">
        <v>857</v>
      </c>
      <c r="F1957" t="s">
        <v>121</v>
      </c>
      <c r="G1957">
        <v>2</v>
      </c>
      <c r="H1957">
        <v>395.66</v>
      </c>
      <c r="I1957">
        <v>15</v>
      </c>
      <c r="J1957">
        <v>118.7</v>
      </c>
      <c r="K1957">
        <v>672.62</v>
      </c>
      <c r="L1957">
        <v>640.38</v>
      </c>
      <c r="M1957">
        <v>32.24</v>
      </c>
      <c r="N1957" t="s">
        <v>133</v>
      </c>
      <c r="O1957" t="s">
        <v>24</v>
      </c>
      <c r="P1957" t="s">
        <v>55</v>
      </c>
      <c r="Q1957" s="9">
        <v>0.87847222222222221</v>
      </c>
      <c r="R1957" t="s">
        <v>49</v>
      </c>
      <c r="S1957" t="s">
        <v>4817</v>
      </c>
      <c r="T1957" t="s">
        <v>4805</v>
      </c>
      <c r="U1957">
        <v>395.66</v>
      </c>
      <c r="V1957" t="s">
        <v>5867</v>
      </c>
      <c r="W1957" t="s">
        <v>4964</v>
      </c>
      <c r="X1957" t="s">
        <v>5036</v>
      </c>
      <c r="Y1957" t="s">
        <v>5007</v>
      </c>
      <c r="Z1957" t="s">
        <v>5037</v>
      </c>
      <c r="AA1957" t="s">
        <v>4962</v>
      </c>
    </row>
    <row r="1958" spans="1:27" x14ac:dyDescent="0.25">
      <c r="A1958" t="s">
        <v>1196</v>
      </c>
      <c r="B1958" s="8">
        <v>45838</v>
      </c>
      <c r="C1958" t="s">
        <v>1197</v>
      </c>
      <c r="D1958" t="s">
        <v>1156</v>
      </c>
      <c r="E1958" t="s">
        <v>639</v>
      </c>
      <c r="F1958" t="s">
        <v>1198</v>
      </c>
      <c r="G1958">
        <v>8</v>
      </c>
      <c r="H1958">
        <v>149.6</v>
      </c>
      <c r="I1958">
        <v>15</v>
      </c>
      <c r="J1958">
        <v>179.52</v>
      </c>
      <c r="K1958">
        <v>1017.28</v>
      </c>
      <c r="L1958">
        <v>873.68</v>
      </c>
      <c r="M1958">
        <v>143.6</v>
      </c>
      <c r="N1958" t="s">
        <v>133</v>
      </c>
      <c r="O1958" t="s">
        <v>24</v>
      </c>
      <c r="P1958" t="s">
        <v>55</v>
      </c>
      <c r="Q1958" s="9">
        <v>0.41041666666666665</v>
      </c>
      <c r="R1958" t="s">
        <v>49</v>
      </c>
      <c r="S1958" t="s">
        <v>4755</v>
      </c>
      <c r="T1958" t="s">
        <v>4752</v>
      </c>
      <c r="U1958">
        <v>147.72</v>
      </c>
      <c r="V1958" t="s">
        <v>5224</v>
      </c>
      <c r="W1958" t="s">
        <v>4958</v>
      </c>
      <c r="X1958" t="s">
        <v>5370</v>
      </c>
      <c r="Y1958" t="s">
        <v>4970</v>
      </c>
      <c r="Z1958" t="s">
        <v>4986</v>
      </c>
      <c r="AA1958" t="s">
        <v>4962</v>
      </c>
    </row>
    <row r="1959" spans="1:27" x14ac:dyDescent="0.25">
      <c r="A1959" t="s">
        <v>3109</v>
      </c>
      <c r="B1959" s="8">
        <v>45838</v>
      </c>
      <c r="C1959" t="s">
        <v>1597</v>
      </c>
      <c r="D1959" t="s">
        <v>30</v>
      </c>
      <c r="E1959" t="s">
        <v>31</v>
      </c>
      <c r="F1959" t="s">
        <v>32</v>
      </c>
      <c r="G1959">
        <v>2</v>
      </c>
      <c r="H1959">
        <v>448.94</v>
      </c>
      <c r="I1959">
        <v>0</v>
      </c>
      <c r="J1959">
        <v>0</v>
      </c>
      <c r="K1959">
        <v>897.88</v>
      </c>
      <c r="L1959">
        <v>760.16</v>
      </c>
      <c r="M1959">
        <v>137.72</v>
      </c>
      <c r="N1959" t="s">
        <v>40</v>
      </c>
      <c r="O1959" t="s">
        <v>24</v>
      </c>
      <c r="P1959" t="s">
        <v>33</v>
      </c>
      <c r="Q1959" s="9">
        <v>0.37777777777777777</v>
      </c>
      <c r="R1959" t="s">
        <v>49</v>
      </c>
      <c r="S1959" t="s">
        <v>4691</v>
      </c>
      <c r="T1959" t="s">
        <v>4672</v>
      </c>
      <c r="U1959">
        <v>448.94</v>
      </c>
      <c r="V1959" t="s">
        <v>5765</v>
      </c>
      <c r="W1959" t="s">
        <v>4968</v>
      </c>
      <c r="X1959" t="s">
        <v>5187</v>
      </c>
      <c r="Y1959" t="s">
        <v>5007</v>
      </c>
      <c r="Z1959" t="s">
        <v>5188</v>
      </c>
      <c r="AA1959" t="s">
        <v>4962</v>
      </c>
    </row>
    <row r="1960" spans="1:27" x14ac:dyDescent="0.25">
      <c r="A1960" t="s">
        <v>3149</v>
      </c>
      <c r="B1960" s="8">
        <v>45838</v>
      </c>
      <c r="C1960" t="s">
        <v>2138</v>
      </c>
      <c r="D1960" t="s">
        <v>503</v>
      </c>
      <c r="E1960" t="s">
        <v>1339</v>
      </c>
      <c r="F1960" t="s">
        <v>2001</v>
      </c>
      <c r="G1960">
        <v>7</v>
      </c>
      <c r="H1960">
        <v>547.79999999999995</v>
      </c>
      <c r="I1960">
        <v>0</v>
      </c>
      <c r="J1960">
        <v>0</v>
      </c>
      <c r="K1960">
        <v>3834.6</v>
      </c>
      <c r="L1960">
        <v>2728.6</v>
      </c>
      <c r="M1960">
        <v>1106</v>
      </c>
      <c r="N1960" t="s">
        <v>68</v>
      </c>
      <c r="O1960" t="s">
        <v>24</v>
      </c>
      <c r="P1960" t="s">
        <v>25</v>
      </c>
      <c r="Q1960" s="9">
        <v>0.41041666666666665</v>
      </c>
      <c r="R1960" t="s">
        <v>49</v>
      </c>
      <c r="S1960" t="s">
        <v>4727</v>
      </c>
      <c r="T1960" t="s">
        <v>4703</v>
      </c>
      <c r="U1960">
        <v>503.36</v>
      </c>
      <c r="V1960" t="s">
        <v>5302</v>
      </c>
      <c r="W1960" t="s">
        <v>4958</v>
      </c>
      <c r="X1960" t="s">
        <v>5791</v>
      </c>
      <c r="Y1960" t="s">
        <v>4970</v>
      </c>
      <c r="Z1960" t="s">
        <v>5792</v>
      </c>
      <c r="AA1960" t="s">
        <v>4962</v>
      </c>
    </row>
    <row r="1961" spans="1:27" x14ac:dyDescent="0.25">
      <c r="A1961" t="s">
        <v>3345</v>
      </c>
      <c r="B1961" s="8">
        <v>45838</v>
      </c>
      <c r="C1961" t="s">
        <v>3346</v>
      </c>
      <c r="D1961" t="s">
        <v>503</v>
      </c>
      <c r="E1961" t="s">
        <v>78</v>
      </c>
      <c r="F1961" t="s">
        <v>79</v>
      </c>
      <c r="G1961">
        <v>4</v>
      </c>
      <c r="H1961">
        <v>503.36</v>
      </c>
      <c r="I1961">
        <v>15</v>
      </c>
      <c r="J1961">
        <v>302.02</v>
      </c>
      <c r="K1961">
        <v>1711.42</v>
      </c>
      <c r="L1961">
        <v>1559.2</v>
      </c>
      <c r="M1961">
        <v>152.22</v>
      </c>
      <c r="N1961" t="s">
        <v>4971</v>
      </c>
      <c r="O1961" t="s">
        <v>24</v>
      </c>
      <c r="P1961" t="s">
        <v>25</v>
      </c>
      <c r="Q1961" s="9">
        <v>0.41458333333333336</v>
      </c>
      <c r="R1961" t="s">
        <v>49</v>
      </c>
      <c r="S1961" t="s">
        <v>4727</v>
      </c>
      <c r="T1961" t="s">
        <v>4703</v>
      </c>
      <c r="U1961">
        <v>503.36</v>
      </c>
      <c r="V1961" t="s">
        <v>5549</v>
      </c>
      <c r="W1961" t="s">
        <v>4964</v>
      </c>
      <c r="X1961" t="s">
        <v>5359</v>
      </c>
      <c r="Y1961" t="s">
        <v>4960</v>
      </c>
      <c r="Z1961" t="s">
        <v>5360</v>
      </c>
      <c r="AA1961" t="s">
        <v>4962</v>
      </c>
    </row>
    <row r="1962" spans="1:27" x14ac:dyDescent="0.25">
      <c r="A1962" t="s">
        <v>4441</v>
      </c>
      <c r="B1962" s="8">
        <v>45838</v>
      </c>
      <c r="C1962" t="s">
        <v>1000</v>
      </c>
      <c r="D1962" t="s">
        <v>1382</v>
      </c>
      <c r="E1962" t="s">
        <v>1063</v>
      </c>
      <c r="F1962" t="s">
        <v>1064</v>
      </c>
      <c r="G1962">
        <v>4</v>
      </c>
      <c r="H1962">
        <v>317.99</v>
      </c>
      <c r="I1962">
        <v>20</v>
      </c>
      <c r="J1962">
        <v>254.39</v>
      </c>
      <c r="K1962">
        <v>1017.57</v>
      </c>
      <c r="L1962">
        <v>940.2</v>
      </c>
      <c r="M1962">
        <v>77.37</v>
      </c>
      <c r="N1962" t="s">
        <v>47</v>
      </c>
      <c r="O1962" t="s">
        <v>24</v>
      </c>
      <c r="P1962" t="s">
        <v>25</v>
      </c>
      <c r="Q1962" s="9">
        <v>0.39305555555555555</v>
      </c>
      <c r="R1962" t="s">
        <v>49</v>
      </c>
      <c r="S1962" t="s">
        <v>4774</v>
      </c>
      <c r="T1962" t="s">
        <v>4752</v>
      </c>
      <c r="U1962">
        <v>317.99</v>
      </c>
      <c r="V1962" t="s">
        <v>5153</v>
      </c>
      <c r="W1962" t="s">
        <v>4968</v>
      </c>
      <c r="X1962" t="s">
        <v>5329</v>
      </c>
      <c r="Y1962" t="s">
        <v>4966</v>
      </c>
      <c r="Z1962" t="s">
        <v>5330</v>
      </c>
      <c r="AA1962" t="s">
        <v>4962</v>
      </c>
    </row>
    <row r="1963" spans="1:27" x14ac:dyDescent="0.25">
      <c r="A1963" t="s">
        <v>2150</v>
      </c>
      <c r="B1963" s="8">
        <v>45837</v>
      </c>
      <c r="C1963" t="s">
        <v>2151</v>
      </c>
      <c r="D1963" t="s">
        <v>296</v>
      </c>
      <c r="E1963" t="s">
        <v>177</v>
      </c>
      <c r="F1963" t="s">
        <v>178</v>
      </c>
      <c r="G1963">
        <v>3</v>
      </c>
      <c r="H1963">
        <v>507.5</v>
      </c>
      <c r="I1963">
        <v>20</v>
      </c>
      <c r="J1963">
        <v>304.5</v>
      </c>
      <c r="K1963">
        <v>1400.7</v>
      </c>
      <c r="L1963">
        <v>1089.8699999999999</v>
      </c>
      <c r="M1963">
        <v>310.83</v>
      </c>
      <c r="N1963" t="s">
        <v>23</v>
      </c>
      <c r="O1963" t="s">
        <v>24</v>
      </c>
      <c r="P1963" t="s">
        <v>25</v>
      </c>
      <c r="Q1963" s="9">
        <v>0.69444444444444442</v>
      </c>
      <c r="R1963" t="s">
        <v>27</v>
      </c>
      <c r="S1963" t="s">
        <v>4780</v>
      </c>
      <c r="T1963" t="s">
        <v>4776</v>
      </c>
      <c r="U1963">
        <v>507.5</v>
      </c>
      <c r="V1963" t="s">
        <v>5882</v>
      </c>
      <c r="W1963" t="s">
        <v>4968</v>
      </c>
      <c r="X1963" t="s">
        <v>5130</v>
      </c>
      <c r="Y1963" t="s">
        <v>4966</v>
      </c>
      <c r="Z1963" t="s">
        <v>5227</v>
      </c>
      <c r="AA1963" t="s">
        <v>5060</v>
      </c>
    </row>
    <row r="1964" spans="1:27" x14ac:dyDescent="0.25">
      <c r="A1964" t="s">
        <v>3028</v>
      </c>
      <c r="B1964" s="8">
        <v>45837</v>
      </c>
      <c r="C1964" t="s">
        <v>690</v>
      </c>
      <c r="D1964" t="s">
        <v>197</v>
      </c>
      <c r="E1964" t="s">
        <v>494</v>
      </c>
      <c r="F1964" t="s">
        <v>495</v>
      </c>
      <c r="G1964">
        <v>1</v>
      </c>
      <c r="H1964">
        <v>121.9</v>
      </c>
      <c r="I1964">
        <v>0</v>
      </c>
      <c r="J1964">
        <v>0</v>
      </c>
      <c r="K1964">
        <v>140.19</v>
      </c>
      <c r="L1964">
        <v>108.92</v>
      </c>
      <c r="M1964">
        <v>31.27</v>
      </c>
      <c r="N1964" t="s">
        <v>23</v>
      </c>
      <c r="O1964" t="s">
        <v>24</v>
      </c>
      <c r="P1964" t="s">
        <v>25</v>
      </c>
      <c r="Q1964" s="9">
        <v>0.73472222222222228</v>
      </c>
      <c r="R1964" t="s">
        <v>27</v>
      </c>
      <c r="S1964" t="s">
        <v>4902</v>
      </c>
      <c r="T1964" t="s">
        <v>4887</v>
      </c>
      <c r="U1964">
        <v>121.9</v>
      </c>
      <c r="V1964" t="s">
        <v>5218</v>
      </c>
      <c r="W1964" t="s">
        <v>4968</v>
      </c>
      <c r="X1964" t="s">
        <v>5253</v>
      </c>
      <c r="Y1964" t="s">
        <v>4960</v>
      </c>
      <c r="Z1964" t="s">
        <v>5254</v>
      </c>
      <c r="AA1964" t="s">
        <v>5163</v>
      </c>
    </row>
    <row r="1965" spans="1:27" x14ac:dyDescent="0.25">
      <c r="A1965" t="s">
        <v>3637</v>
      </c>
      <c r="B1965" s="8">
        <v>45837</v>
      </c>
      <c r="C1965" t="s">
        <v>431</v>
      </c>
      <c r="D1965" t="s">
        <v>113</v>
      </c>
      <c r="E1965" t="s">
        <v>390</v>
      </c>
      <c r="F1965" t="s">
        <v>821</v>
      </c>
      <c r="G1965">
        <v>3</v>
      </c>
      <c r="H1965">
        <v>253.11</v>
      </c>
      <c r="I1965">
        <v>15</v>
      </c>
      <c r="J1965">
        <v>113.9</v>
      </c>
      <c r="K1965">
        <v>742.24</v>
      </c>
      <c r="L1965">
        <v>572.22</v>
      </c>
      <c r="M1965">
        <v>170.02</v>
      </c>
      <c r="N1965" t="s">
        <v>47</v>
      </c>
      <c r="O1965" t="s">
        <v>24</v>
      </c>
      <c r="P1965" t="s">
        <v>55</v>
      </c>
      <c r="Q1965" s="9">
        <v>0.51666666666666672</v>
      </c>
      <c r="R1965" t="s">
        <v>27</v>
      </c>
      <c r="S1965" t="s">
        <v>4907</v>
      </c>
      <c r="T1965" t="s">
        <v>4908</v>
      </c>
      <c r="U1965">
        <v>253.11</v>
      </c>
      <c r="V1965" t="s">
        <v>5652</v>
      </c>
      <c r="W1965" t="s">
        <v>4968</v>
      </c>
      <c r="X1965" t="s">
        <v>5322</v>
      </c>
      <c r="Y1965" t="s">
        <v>5007</v>
      </c>
      <c r="Z1965" t="s">
        <v>5323</v>
      </c>
      <c r="AA1965" t="s">
        <v>4962</v>
      </c>
    </row>
    <row r="1966" spans="1:27" x14ac:dyDescent="0.25">
      <c r="A1966" t="s">
        <v>3693</v>
      </c>
      <c r="B1966" s="8">
        <v>45837</v>
      </c>
      <c r="C1966" t="s">
        <v>2787</v>
      </c>
      <c r="D1966" t="s">
        <v>745</v>
      </c>
      <c r="E1966" t="s">
        <v>66</v>
      </c>
      <c r="F1966" t="s">
        <v>265</v>
      </c>
      <c r="G1966">
        <v>2</v>
      </c>
      <c r="H1966">
        <v>168.36</v>
      </c>
      <c r="I1966">
        <v>0</v>
      </c>
      <c r="J1966">
        <v>0</v>
      </c>
      <c r="K1966">
        <v>387.23</v>
      </c>
      <c r="L1966">
        <v>204.46</v>
      </c>
      <c r="M1966">
        <v>182.77</v>
      </c>
      <c r="N1966" t="s">
        <v>4971</v>
      </c>
      <c r="O1966" t="s">
        <v>24</v>
      </c>
      <c r="P1966" t="s">
        <v>33</v>
      </c>
      <c r="Q1966" s="9">
        <v>0.88472222222222219</v>
      </c>
      <c r="R1966" t="s">
        <v>27</v>
      </c>
      <c r="S1966" t="s">
        <v>4666</v>
      </c>
      <c r="T1966" t="s">
        <v>4636</v>
      </c>
      <c r="U1966">
        <v>168.36</v>
      </c>
      <c r="V1966" t="s">
        <v>5906</v>
      </c>
      <c r="W1966" t="s">
        <v>4964</v>
      </c>
      <c r="X1966" t="s">
        <v>5565</v>
      </c>
      <c r="Y1966" t="s">
        <v>4960</v>
      </c>
      <c r="Z1966" t="s">
        <v>5155</v>
      </c>
      <c r="AA1966" t="s">
        <v>4962</v>
      </c>
    </row>
    <row r="1967" spans="1:27" x14ac:dyDescent="0.25">
      <c r="A1967" t="s">
        <v>3758</v>
      </c>
      <c r="B1967" s="8">
        <v>45837</v>
      </c>
      <c r="C1967" t="s">
        <v>931</v>
      </c>
      <c r="D1967" t="s">
        <v>332</v>
      </c>
      <c r="E1967" t="s">
        <v>343</v>
      </c>
      <c r="F1967" t="s">
        <v>344</v>
      </c>
      <c r="G1967">
        <v>8</v>
      </c>
      <c r="H1967">
        <v>271.36</v>
      </c>
      <c r="I1967">
        <v>10</v>
      </c>
      <c r="J1967">
        <v>217.09</v>
      </c>
      <c r="K1967">
        <v>2246.86</v>
      </c>
      <c r="L1967">
        <v>1675.04</v>
      </c>
      <c r="M1967">
        <v>571.82000000000005</v>
      </c>
      <c r="N1967" t="s">
        <v>40</v>
      </c>
      <c r="O1967" t="s">
        <v>24</v>
      </c>
      <c r="P1967" t="s">
        <v>25</v>
      </c>
      <c r="Q1967" s="9">
        <v>0.56736111111111109</v>
      </c>
      <c r="R1967" t="s">
        <v>27</v>
      </c>
      <c r="S1967" t="s">
        <v>4733</v>
      </c>
      <c r="T1967" t="s">
        <v>4729</v>
      </c>
      <c r="U1967">
        <v>245.32</v>
      </c>
      <c r="V1967" t="s">
        <v>5005</v>
      </c>
      <c r="W1967" t="s">
        <v>4958</v>
      </c>
      <c r="X1967" t="s">
        <v>5445</v>
      </c>
      <c r="Y1967" t="s">
        <v>4977</v>
      </c>
      <c r="Z1967" t="s">
        <v>5446</v>
      </c>
      <c r="AA1967" t="s">
        <v>4962</v>
      </c>
    </row>
    <row r="1968" spans="1:27" x14ac:dyDescent="0.25">
      <c r="A1968" t="s">
        <v>3890</v>
      </c>
      <c r="B1968" s="8">
        <v>45837</v>
      </c>
      <c r="C1968" t="s">
        <v>469</v>
      </c>
      <c r="D1968" t="s">
        <v>530</v>
      </c>
      <c r="E1968" t="s">
        <v>1180</v>
      </c>
      <c r="F1968" t="s">
        <v>239</v>
      </c>
      <c r="G1968">
        <v>4</v>
      </c>
      <c r="H1968">
        <v>142.44999999999999</v>
      </c>
      <c r="I1968">
        <v>10</v>
      </c>
      <c r="J1968">
        <v>56.98</v>
      </c>
      <c r="K1968">
        <v>589.74</v>
      </c>
      <c r="L1968">
        <v>382.8</v>
      </c>
      <c r="M1968">
        <v>206.94</v>
      </c>
      <c r="N1968" t="s">
        <v>133</v>
      </c>
      <c r="O1968" t="s">
        <v>24</v>
      </c>
      <c r="P1968" t="s">
        <v>55</v>
      </c>
      <c r="Q1968" s="9">
        <v>0.53194444444444444</v>
      </c>
      <c r="R1968" t="s">
        <v>27</v>
      </c>
      <c r="S1968" t="s">
        <v>4772</v>
      </c>
      <c r="T1968" t="s">
        <v>4752</v>
      </c>
      <c r="U1968">
        <v>125.15</v>
      </c>
      <c r="V1968" t="s">
        <v>5409</v>
      </c>
      <c r="W1968" t="s">
        <v>4958</v>
      </c>
      <c r="X1968" t="s">
        <v>5015</v>
      </c>
      <c r="Y1968" t="s">
        <v>4966</v>
      </c>
      <c r="Z1968" t="s">
        <v>5087</v>
      </c>
      <c r="AA1968" t="s">
        <v>4962</v>
      </c>
    </row>
    <row r="1969" spans="1:27" x14ac:dyDescent="0.25">
      <c r="A1969" t="s">
        <v>4302</v>
      </c>
      <c r="B1969" s="8">
        <v>45837</v>
      </c>
      <c r="C1969" t="s">
        <v>985</v>
      </c>
      <c r="D1969" t="s">
        <v>384</v>
      </c>
      <c r="E1969" t="s">
        <v>606</v>
      </c>
      <c r="F1969" t="s">
        <v>607</v>
      </c>
      <c r="G1969">
        <v>7</v>
      </c>
      <c r="H1969">
        <v>405.1</v>
      </c>
      <c r="I1969">
        <v>10</v>
      </c>
      <c r="J1969">
        <v>283.57</v>
      </c>
      <c r="K1969">
        <v>2934.95</v>
      </c>
      <c r="L1969">
        <v>2352.4899999999998</v>
      </c>
      <c r="M1969">
        <v>582.46</v>
      </c>
      <c r="N1969" t="s">
        <v>133</v>
      </c>
      <c r="O1969" t="s">
        <v>24</v>
      </c>
      <c r="P1969" t="s">
        <v>25</v>
      </c>
      <c r="Q1969" s="9">
        <v>0.91111111111111109</v>
      </c>
      <c r="R1969" t="s">
        <v>27</v>
      </c>
      <c r="S1969" t="s">
        <v>4835</v>
      </c>
      <c r="T1969" t="s">
        <v>4828</v>
      </c>
      <c r="U1969">
        <v>389.61</v>
      </c>
      <c r="V1969" t="s">
        <v>4982</v>
      </c>
      <c r="W1969" t="s">
        <v>4958</v>
      </c>
      <c r="X1969" t="s">
        <v>5841</v>
      </c>
      <c r="Y1969" t="s">
        <v>4970</v>
      </c>
      <c r="Z1969" t="s">
        <v>5696</v>
      </c>
      <c r="AA1969" t="s">
        <v>5060</v>
      </c>
    </row>
    <row r="1970" spans="1:27" x14ac:dyDescent="0.25">
      <c r="A1970" t="s">
        <v>18</v>
      </c>
      <c r="B1970" s="8">
        <v>45836</v>
      </c>
      <c r="C1970" t="s">
        <v>19</v>
      </c>
      <c r="D1970" t="s">
        <v>20</v>
      </c>
      <c r="E1970" t="s">
        <v>21</v>
      </c>
      <c r="F1970" t="s">
        <v>22</v>
      </c>
      <c r="G1970">
        <v>1</v>
      </c>
      <c r="H1970">
        <v>416.08</v>
      </c>
      <c r="I1970">
        <v>0</v>
      </c>
      <c r="J1970">
        <v>0</v>
      </c>
      <c r="K1970">
        <v>478.49</v>
      </c>
      <c r="L1970">
        <v>319.64</v>
      </c>
      <c r="M1970">
        <v>158.85</v>
      </c>
      <c r="N1970" t="s">
        <v>23</v>
      </c>
      <c r="O1970" t="s">
        <v>24</v>
      </c>
      <c r="P1970" t="s">
        <v>25</v>
      </c>
      <c r="Q1970" s="9">
        <v>0.8354166666666667</v>
      </c>
      <c r="R1970" t="s">
        <v>27</v>
      </c>
      <c r="S1970" t="s">
        <v>4928</v>
      </c>
      <c r="T1970" t="s">
        <v>4908</v>
      </c>
      <c r="U1970">
        <v>416.08</v>
      </c>
      <c r="V1970" t="s">
        <v>6027</v>
      </c>
      <c r="W1970" t="s">
        <v>4964</v>
      </c>
      <c r="X1970" t="s">
        <v>5444</v>
      </c>
      <c r="Y1970" t="s">
        <v>4960</v>
      </c>
      <c r="Z1970" t="s">
        <v>5133</v>
      </c>
      <c r="AA1970" t="s">
        <v>4962</v>
      </c>
    </row>
    <row r="1971" spans="1:27" x14ac:dyDescent="0.25">
      <c r="A1971" t="s">
        <v>695</v>
      </c>
      <c r="B1971" s="8">
        <v>45836</v>
      </c>
      <c r="C1971" t="s">
        <v>696</v>
      </c>
      <c r="D1971" t="s">
        <v>214</v>
      </c>
      <c r="E1971" t="s">
        <v>606</v>
      </c>
      <c r="F1971" t="s">
        <v>607</v>
      </c>
      <c r="G1971">
        <v>4</v>
      </c>
      <c r="H1971">
        <v>164.99</v>
      </c>
      <c r="I1971">
        <v>15</v>
      </c>
      <c r="J1971">
        <v>98.99</v>
      </c>
      <c r="K1971">
        <v>645.12</v>
      </c>
      <c r="L1971">
        <v>451.2</v>
      </c>
      <c r="M1971">
        <v>193.92</v>
      </c>
      <c r="N1971" t="s">
        <v>4971</v>
      </c>
      <c r="O1971" t="s">
        <v>24</v>
      </c>
      <c r="P1971" t="s">
        <v>25</v>
      </c>
      <c r="Q1971" s="9">
        <v>0.5180555555555556</v>
      </c>
      <c r="R1971" t="s">
        <v>27</v>
      </c>
      <c r="S1971" t="s">
        <v>4764</v>
      </c>
      <c r="T1971" t="s">
        <v>4752</v>
      </c>
      <c r="U1971">
        <v>147.97</v>
      </c>
      <c r="V1971" t="s">
        <v>5307</v>
      </c>
      <c r="W1971" t="s">
        <v>4958</v>
      </c>
      <c r="X1971" t="s">
        <v>5841</v>
      </c>
      <c r="Y1971" t="s">
        <v>4970</v>
      </c>
      <c r="Z1971" t="s">
        <v>5696</v>
      </c>
      <c r="AA1971" t="s">
        <v>5060</v>
      </c>
    </row>
    <row r="1972" spans="1:27" x14ac:dyDescent="0.25">
      <c r="A1972" t="s">
        <v>846</v>
      </c>
      <c r="B1972" s="8">
        <v>45836</v>
      </c>
      <c r="C1972" t="s">
        <v>633</v>
      </c>
      <c r="D1972" t="s">
        <v>141</v>
      </c>
      <c r="E1972" t="s">
        <v>847</v>
      </c>
      <c r="F1972" t="s">
        <v>848</v>
      </c>
      <c r="G1972">
        <v>1</v>
      </c>
      <c r="H1972">
        <v>437.49</v>
      </c>
      <c r="I1972">
        <v>10</v>
      </c>
      <c r="J1972">
        <v>43.75</v>
      </c>
      <c r="K1972">
        <v>452.8</v>
      </c>
      <c r="L1972">
        <v>265.44</v>
      </c>
      <c r="M1972">
        <v>187.36</v>
      </c>
      <c r="N1972" t="s">
        <v>4971</v>
      </c>
      <c r="O1972" t="s">
        <v>24</v>
      </c>
      <c r="P1972" t="s">
        <v>33</v>
      </c>
      <c r="Q1972" s="9">
        <v>0.87777777777777777</v>
      </c>
      <c r="R1972" t="s">
        <v>27</v>
      </c>
      <c r="S1972" t="s">
        <v>4658</v>
      </c>
      <c r="T1972" t="s">
        <v>4636</v>
      </c>
      <c r="U1972">
        <v>437.49</v>
      </c>
      <c r="V1972" t="s">
        <v>5990</v>
      </c>
      <c r="W1972" t="s">
        <v>4968</v>
      </c>
      <c r="X1972" t="s">
        <v>5107</v>
      </c>
      <c r="Y1972" t="s">
        <v>4970</v>
      </c>
      <c r="Z1972" t="s">
        <v>5108</v>
      </c>
      <c r="AA1972" t="s">
        <v>5060</v>
      </c>
    </row>
    <row r="1973" spans="1:27" x14ac:dyDescent="0.25">
      <c r="A1973" t="s">
        <v>934</v>
      </c>
      <c r="B1973" s="8">
        <v>45836</v>
      </c>
      <c r="C1973" t="s">
        <v>935</v>
      </c>
      <c r="D1973" t="s">
        <v>237</v>
      </c>
      <c r="E1973" t="s">
        <v>380</v>
      </c>
      <c r="F1973" t="s">
        <v>936</v>
      </c>
      <c r="G1973">
        <v>5</v>
      </c>
      <c r="H1973">
        <v>541.35</v>
      </c>
      <c r="I1973">
        <v>0</v>
      </c>
      <c r="J1973">
        <v>0</v>
      </c>
      <c r="K1973">
        <v>3112.76</v>
      </c>
      <c r="L1973">
        <v>1682</v>
      </c>
      <c r="M1973">
        <v>1430.76</v>
      </c>
      <c r="N1973" t="s">
        <v>4971</v>
      </c>
      <c r="O1973" t="s">
        <v>24</v>
      </c>
      <c r="P1973" t="s">
        <v>55</v>
      </c>
      <c r="Q1973" s="9">
        <v>0.71666666666666667</v>
      </c>
      <c r="R1973" t="s">
        <v>27</v>
      </c>
      <c r="S1973" t="s">
        <v>4670</v>
      </c>
      <c r="T1973" t="s">
        <v>4636</v>
      </c>
      <c r="U1973">
        <v>541.35</v>
      </c>
      <c r="V1973" t="s">
        <v>5261</v>
      </c>
      <c r="W1973" t="s">
        <v>4968</v>
      </c>
      <c r="X1973" t="s">
        <v>5366</v>
      </c>
      <c r="Y1973" t="s">
        <v>5018</v>
      </c>
      <c r="Z1973" t="s">
        <v>5076</v>
      </c>
      <c r="AA1973" t="s">
        <v>4962</v>
      </c>
    </row>
    <row r="1974" spans="1:27" x14ac:dyDescent="0.25">
      <c r="A1974" t="s">
        <v>1274</v>
      </c>
      <c r="B1974" s="8">
        <v>45836</v>
      </c>
      <c r="C1974" t="s">
        <v>548</v>
      </c>
      <c r="D1974" t="s">
        <v>405</v>
      </c>
      <c r="E1974" t="s">
        <v>709</v>
      </c>
      <c r="F1974" t="s">
        <v>710</v>
      </c>
      <c r="G1974">
        <v>5</v>
      </c>
      <c r="H1974">
        <v>455.53</v>
      </c>
      <c r="I1974">
        <v>0</v>
      </c>
      <c r="J1974">
        <v>0</v>
      </c>
      <c r="K1974">
        <v>2619.3000000000002</v>
      </c>
      <c r="L1974">
        <v>1270.25</v>
      </c>
      <c r="M1974">
        <v>1349.05</v>
      </c>
      <c r="N1974" t="s">
        <v>23</v>
      </c>
      <c r="O1974" t="s">
        <v>24</v>
      </c>
      <c r="P1974" t="s">
        <v>25</v>
      </c>
      <c r="Q1974" s="9">
        <v>0.82847222222222228</v>
      </c>
      <c r="R1974" t="s">
        <v>27</v>
      </c>
      <c r="S1974" t="s">
        <v>4642</v>
      </c>
      <c r="T1974" t="s">
        <v>4636</v>
      </c>
      <c r="U1974">
        <v>440.5</v>
      </c>
      <c r="V1974" t="s">
        <v>4979</v>
      </c>
      <c r="W1974" t="s">
        <v>4958</v>
      </c>
      <c r="X1974" t="s">
        <v>5313</v>
      </c>
      <c r="Y1974" t="s">
        <v>4960</v>
      </c>
      <c r="Z1974" t="s">
        <v>5314</v>
      </c>
      <c r="AA1974" t="s">
        <v>5060</v>
      </c>
    </row>
    <row r="1975" spans="1:27" x14ac:dyDescent="0.25">
      <c r="A1975" t="s">
        <v>2544</v>
      </c>
      <c r="B1975" s="8">
        <v>45836</v>
      </c>
      <c r="C1975" t="s">
        <v>331</v>
      </c>
      <c r="D1975" t="s">
        <v>2545</v>
      </c>
      <c r="E1975" t="s">
        <v>321</v>
      </c>
      <c r="F1975" t="s">
        <v>322</v>
      </c>
      <c r="G1975">
        <v>5</v>
      </c>
      <c r="H1975">
        <v>57.06</v>
      </c>
      <c r="I1975">
        <v>0</v>
      </c>
      <c r="J1975">
        <v>0</v>
      </c>
      <c r="K1975">
        <v>328.09</v>
      </c>
      <c r="L1975">
        <v>242.15</v>
      </c>
      <c r="M1975">
        <v>85.94</v>
      </c>
      <c r="N1975" t="s">
        <v>40</v>
      </c>
      <c r="O1975" t="s">
        <v>24</v>
      </c>
      <c r="P1975" t="s">
        <v>25</v>
      </c>
      <c r="Q1975" s="9">
        <v>0.65</v>
      </c>
      <c r="R1975" t="s">
        <v>27</v>
      </c>
      <c r="S1975" t="s">
        <v>4750</v>
      </c>
      <c r="T1975" t="s">
        <v>4729</v>
      </c>
      <c r="U1975">
        <v>57.06</v>
      </c>
      <c r="V1975" t="s">
        <v>5818</v>
      </c>
      <c r="W1975" t="s">
        <v>4968</v>
      </c>
      <c r="X1975" t="s">
        <v>5910</v>
      </c>
      <c r="Y1975" t="s">
        <v>4966</v>
      </c>
      <c r="Z1975" t="s">
        <v>5507</v>
      </c>
      <c r="AA1975" t="s">
        <v>4962</v>
      </c>
    </row>
    <row r="1976" spans="1:27" x14ac:dyDescent="0.25">
      <c r="A1976" t="s">
        <v>2553</v>
      </c>
      <c r="B1976" s="8">
        <v>45836</v>
      </c>
      <c r="C1976" t="s">
        <v>750</v>
      </c>
      <c r="D1976" t="s">
        <v>52</v>
      </c>
      <c r="E1976" t="s">
        <v>1682</v>
      </c>
      <c r="F1976" t="s">
        <v>2016</v>
      </c>
      <c r="G1976">
        <v>7</v>
      </c>
      <c r="H1976">
        <v>333.47</v>
      </c>
      <c r="I1976">
        <v>0</v>
      </c>
      <c r="J1976">
        <v>0</v>
      </c>
      <c r="K1976">
        <v>2684.43</v>
      </c>
      <c r="L1976">
        <v>1722.84</v>
      </c>
      <c r="M1976">
        <v>961.59</v>
      </c>
      <c r="N1976" t="s">
        <v>4971</v>
      </c>
      <c r="O1976" t="s">
        <v>24</v>
      </c>
      <c r="P1976" t="s">
        <v>25</v>
      </c>
      <c r="Q1976" s="9">
        <v>0.78611111111111109</v>
      </c>
      <c r="R1976" t="s">
        <v>27</v>
      </c>
      <c r="S1976" t="s">
        <v>4701</v>
      </c>
      <c r="T1976" t="s">
        <v>4672</v>
      </c>
      <c r="U1976">
        <v>313.47000000000003</v>
      </c>
      <c r="V1976" t="s">
        <v>5527</v>
      </c>
      <c r="W1976" t="s">
        <v>4958</v>
      </c>
      <c r="X1976" t="s">
        <v>5861</v>
      </c>
      <c r="Y1976" t="s">
        <v>5011</v>
      </c>
      <c r="Z1976" t="s">
        <v>5160</v>
      </c>
      <c r="AA1976" t="s">
        <v>4962</v>
      </c>
    </row>
    <row r="1977" spans="1:27" x14ac:dyDescent="0.25">
      <c r="A1977" t="s">
        <v>2696</v>
      </c>
      <c r="B1977" s="8">
        <v>45836</v>
      </c>
      <c r="C1977" t="s">
        <v>1069</v>
      </c>
      <c r="D1977" t="s">
        <v>231</v>
      </c>
      <c r="E1977" t="s">
        <v>704</v>
      </c>
      <c r="F1977" t="s">
        <v>1628</v>
      </c>
      <c r="G1977">
        <v>6</v>
      </c>
      <c r="H1977">
        <v>449.26</v>
      </c>
      <c r="I1977">
        <v>10</v>
      </c>
      <c r="J1977">
        <v>269.56</v>
      </c>
      <c r="K1977">
        <v>2789.9</v>
      </c>
      <c r="L1977">
        <v>1853.64</v>
      </c>
      <c r="M1977">
        <v>936.26</v>
      </c>
      <c r="N1977" t="s">
        <v>4971</v>
      </c>
      <c r="O1977" t="s">
        <v>24</v>
      </c>
      <c r="P1977" t="s">
        <v>25</v>
      </c>
      <c r="Q1977" s="9">
        <v>0.75555555555555554</v>
      </c>
      <c r="R1977" t="s">
        <v>27</v>
      </c>
      <c r="S1977" t="s">
        <v>4756</v>
      </c>
      <c r="T1977" t="s">
        <v>4752</v>
      </c>
      <c r="U1977">
        <v>418.79</v>
      </c>
      <c r="V1977" t="s">
        <v>5641</v>
      </c>
      <c r="W1977" t="s">
        <v>4958</v>
      </c>
      <c r="X1977" t="s">
        <v>5918</v>
      </c>
      <c r="Y1977" t="s">
        <v>4966</v>
      </c>
      <c r="Z1977" t="s">
        <v>4997</v>
      </c>
      <c r="AA1977" t="s">
        <v>4962</v>
      </c>
    </row>
    <row r="1978" spans="1:27" x14ac:dyDescent="0.25">
      <c r="A1978" t="s">
        <v>3906</v>
      </c>
      <c r="B1978" s="8">
        <v>45836</v>
      </c>
      <c r="C1978" t="s">
        <v>1545</v>
      </c>
      <c r="D1978" t="s">
        <v>566</v>
      </c>
      <c r="E1978" t="s">
        <v>1905</v>
      </c>
      <c r="F1978" t="s">
        <v>682</v>
      </c>
      <c r="G1978">
        <v>3</v>
      </c>
      <c r="H1978">
        <v>328.59</v>
      </c>
      <c r="I1978">
        <v>0</v>
      </c>
      <c r="J1978">
        <v>0</v>
      </c>
      <c r="K1978">
        <v>1133.6400000000001</v>
      </c>
      <c r="L1978">
        <v>766.47</v>
      </c>
      <c r="M1978">
        <v>367.17</v>
      </c>
      <c r="N1978" t="s">
        <v>47</v>
      </c>
      <c r="O1978" t="s">
        <v>24</v>
      </c>
      <c r="P1978" t="s">
        <v>55</v>
      </c>
      <c r="Q1978" s="9">
        <v>0.90069444444444446</v>
      </c>
      <c r="R1978" t="s">
        <v>27</v>
      </c>
      <c r="S1978" t="s">
        <v>4767</v>
      </c>
      <c r="T1978" t="s">
        <v>4752</v>
      </c>
      <c r="U1978">
        <v>328.59</v>
      </c>
      <c r="V1978" t="s">
        <v>5515</v>
      </c>
      <c r="W1978" t="s">
        <v>4964</v>
      </c>
      <c r="X1978" t="s">
        <v>5483</v>
      </c>
      <c r="Y1978" t="s">
        <v>4960</v>
      </c>
      <c r="Z1978" t="s">
        <v>5249</v>
      </c>
      <c r="AA1978" t="s">
        <v>5060</v>
      </c>
    </row>
    <row r="1979" spans="1:27" x14ac:dyDescent="0.25">
      <c r="A1979" t="s">
        <v>4161</v>
      </c>
      <c r="B1979" s="8">
        <v>45836</v>
      </c>
      <c r="C1979" t="s">
        <v>2255</v>
      </c>
      <c r="D1979" t="s">
        <v>882</v>
      </c>
      <c r="E1979" t="s">
        <v>1476</v>
      </c>
      <c r="F1979" t="s">
        <v>2744</v>
      </c>
      <c r="G1979">
        <v>2</v>
      </c>
      <c r="H1979">
        <v>262.77</v>
      </c>
      <c r="I1979">
        <v>15</v>
      </c>
      <c r="J1979">
        <v>78.83</v>
      </c>
      <c r="K1979">
        <v>513.72</v>
      </c>
      <c r="L1979">
        <v>389.28</v>
      </c>
      <c r="M1979">
        <v>124.44</v>
      </c>
      <c r="N1979" t="s">
        <v>133</v>
      </c>
      <c r="O1979" t="s">
        <v>24</v>
      </c>
      <c r="P1979" t="s">
        <v>25</v>
      </c>
      <c r="Q1979" s="9">
        <v>0.75902777777777775</v>
      </c>
      <c r="R1979" t="s">
        <v>27</v>
      </c>
      <c r="S1979" t="s">
        <v>4768</v>
      </c>
      <c r="T1979" t="s">
        <v>4752</v>
      </c>
      <c r="U1979">
        <v>262.77</v>
      </c>
      <c r="V1979" t="s">
        <v>5782</v>
      </c>
      <c r="W1979" t="s">
        <v>4968</v>
      </c>
      <c r="X1979" t="s">
        <v>5643</v>
      </c>
      <c r="Y1979" t="s">
        <v>4960</v>
      </c>
      <c r="Z1979" t="s">
        <v>5025</v>
      </c>
      <c r="AA1979" t="s">
        <v>4992</v>
      </c>
    </row>
    <row r="1980" spans="1:27" x14ac:dyDescent="0.25">
      <c r="A1980" t="s">
        <v>4223</v>
      </c>
      <c r="B1980" s="8">
        <v>45836</v>
      </c>
      <c r="C1980" t="s">
        <v>2677</v>
      </c>
      <c r="D1980" t="s">
        <v>652</v>
      </c>
      <c r="E1980" t="s">
        <v>285</v>
      </c>
      <c r="F1980" t="s">
        <v>667</v>
      </c>
      <c r="G1980">
        <v>5</v>
      </c>
      <c r="H1980">
        <v>363.01</v>
      </c>
      <c r="I1980">
        <v>10</v>
      </c>
      <c r="J1980">
        <v>181.5</v>
      </c>
      <c r="K1980">
        <v>1878.58</v>
      </c>
      <c r="L1980">
        <v>1451.65</v>
      </c>
      <c r="M1980">
        <v>426.93</v>
      </c>
      <c r="N1980" t="s">
        <v>40</v>
      </c>
      <c r="O1980" t="s">
        <v>24</v>
      </c>
      <c r="P1980" t="s">
        <v>55</v>
      </c>
      <c r="Q1980" s="9">
        <v>0.86805555555555558</v>
      </c>
      <c r="R1980" t="s">
        <v>27</v>
      </c>
      <c r="S1980" t="s">
        <v>4906</v>
      </c>
      <c r="T1980" t="s">
        <v>4887</v>
      </c>
      <c r="U1980">
        <v>331.35</v>
      </c>
      <c r="V1980" t="s">
        <v>5807</v>
      </c>
      <c r="W1980" t="s">
        <v>4958</v>
      </c>
      <c r="X1980" t="s">
        <v>5466</v>
      </c>
      <c r="Y1980" t="s">
        <v>5007</v>
      </c>
      <c r="Z1980" t="s">
        <v>5112</v>
      </c>
      <c r="AA1980" t="s">
        <v>4962</v>
      </c>
    </row>
    <row r="1981" spans="1:27" x14ac:dyDescent="0.25">
      <c r="A1981" t="s">
        <v>1743</v>
      </c>
      <c r="B1981" s="8">
        <v>45835</v>
      </c>
      <c r="C1981" t="s">
        <v>1051</v>
      </c>
      <c r="D1981" t="s">
        <v>119</v>
      </c>
      <c r="E1981" t="s">
        <v>1744</v>
      </c>
      <c r="F1981" t="s">
        <v>1745</v>
      </c>
      <c r="G1981">
        <v>1</v>
      </c>
      <c r="H1981">
        <v>141.11000000000001</v>
      </c>
      <c r="I1981">
        <v>5</v>
      </c>
      <c r="J1981">
        <v>7.06</v>
      </c>
      <c r="K1981">
        <v>134.05000000000001</v>
      </c>
      <c r="L1981">
        <v>115.91</v>
      </c>
      <c r="M1981">
        <v>18.14</v>
      </c>
      <c r="N1981" t="s">
        <v>47</v>
      </c>
      <c r="O1981" t="s">
        <v>24</v>
      </c>
      <c r="P1981" t="s">
        <v>25</v>
      </c>
      <c r="Q1981" s="9">
        <v>0.84236111111111112</v>
      </c>
      <c r="R1981" t="s">
        <v>49</v>
      </c>
      <c r="S1981" t="s">
        <v>4722</v>
      </c>
      <c r="T1981" t="s">
        <v>4703</v>
      </c>
      <c r="U1981">
        <v>141.11000000000001</v>
      </c>
      <c r="V1981" t="s">
        <v>5831</v>
      </c>
      <c r="W1981" t="s">
        <v>4964</v>
      </c>
      <c r="X1981" t="s">
        <v>5471</v>
      </c>
      <c r="Y1981" t="s">
        <v>5018</v>
      </c>
      <c r="Z1981" t="s">
        <v>5472</v>
      </c>
      <c r="AA1981" t="s">
        <v>4992</v>
      </c>
    </row>
    <row r="1982" spans="1:27" x14ac:dyDescent="0.25">
      <c r="A1982" t="s">
        <v>721</v>
      </c>
      <c r="B1982" s="8">
        <v>45834</v>
      </c>
      <c r="C1982" t="s">
        <v>722</v>
      </c>
      <c r="D1982" t="s">
        <v>723</v>
      </c>
      <c r="E1982" t="s">
        <v>427</v>
      </c>
      <c r="F1982" t="s">
        <v>724</v>
      </c>
      <c r="G1982">
        <v>5</v>
      </c>
      <c r="H1982">
        <v>425.31</v>
      </c>
      <c r="I1982">
        <v>0</v>
      </c>
      <c r="J1982">
        <v>0</v>
      </c>
      <c r="K1982">
        <v>2126.5500000000002</v>
      </c>
      <c r="L1982">
        <v>1507.85</v>
      </c>
      <c r="M1982">
        <v>618.70000000000005</v>
      </c>
      <c r="N1982" t="s">
        <v>47</v>
      </c>
      <c r="O1982" t="s">
        <v>24</v>
      </c>
      <c r="P1982" t="s">
        <v>33</v>
      </c>
      <c r="Q1982" s="9">
        <v>0.40763888888888888</v>
      </c>
      <c r="R1982" t="s">
        <v>49</v>
      </c>
      <c r="S1982" t="s">
        <v>4844</v>
      </c>
      <c r="T1982" t="s">
        <v>4828</v>
      </c>
      <c r="U1982">
        <v>376.11</v>
      </c>
      <c r="V1982" t="s">
        <v>5822</v>
      </c>
      <c r="W1982" t="s">
        <v>4958</v>
      </c>
      <c r="X1982" t="s">
        <v>5398</v>
      </c>
      <c r="Y1982" t="s">
        <v>5011</v>
      </c>
      <c r="Z1982" t="s">
        <v>5117</v>
      </c>
      <c r="AA1982" t="s">
        <v>4962</v>
      </c>
    </row>
    <row r="1983" spans="1:27" x14ac:dyDescent="0.25">
      <c r="A1983" t="s">
        <v>1944</v>
      </c>
      <c r="B1983" s="8">
        <v>45834</v>
      </c>
      <c r="C1983" t="s">
        <v>1945</v>
      </c>
      <c r="D1983" t="s">
        <v>1658</v>
      </c>
      <c r="E1983" t="s">
        <v>653</v>
      </c>
      <c r="F1983" t="s">
        <v>654</v>
      </c>
      <c r="G1983">
        <v>5</v>
      </c>
      <c r="H1983">
        <v>249.15</v>
      </c>
      <c r="I1983">
        <v>0</v>
      </c>
      <c r="J1983">
        <v>0</v>
      </c>
      <c r="K1983">
        <v>1245.75</v>
      </c>
      <c r="L1983">
        <v>944.9</v>
      </c>
      <c r="M1983">
        <v>300.85000000000002</v>
      </c>
      <c r="N1983" t="s">
        <v>68</v>
      </c>
      <c r="O1983" t="s">
        <v>345</v>
      </c>
      <c r="P1983" t="s">
        <v>55</v>
      </c>
      <c r="Q1983" s="9">
        <v>0.61458333333333337</v>
      </c>
      <c r="R1983" t="s">
        <v>49</v>
      </c>
      <c r="S1983" t="s">
        <v>4804</v>
      </c>
      <c r="T1983" t="s">
        <v>4805</v>
      </c>
      <c r="U1983">
        <v>233.47</v>
      </c>
      <c r="V1983" t="s">
        <v>5734</v>
      </c>
      <c r="W1983" t="s">
        <v>4958</v>
      </c>
      <c r="X1983" t="s">
        <v>5028</v>
      </c>
      <c r="Y1983" t="s">
        <v>4960</v>
      </c>
      <c r="Z1983" t="s">
        <v>5451</v>
      </c>
      <c r="AA1983" t="s">
        <v>4992</v>
      </c>
    </row>
    <row r="1984" spans="1:27" x14ac:dyDescent="0.25">
      <c r="A1984" t="s">
        <v>3300</v>
      </c>
      <c r="B1984" s="8">
        <v>45834</v>
      </c>
      <c r="C1984" t="s">
        <v>1920</v>
      </c>
      <c r="D1984" t="s">
        <v>2085</v>
      </c>
      <c r="E1984" t="s">
        <v>1893</v>
      </c>
      <c r="F1984" t="s">
        <v>2601</v>
      </c>
      <c r="G1984">
        <v>4</v>
      </c>
      <c r="H1984">
        <v>392.77</v>
      </c>
      <c r="I1984">
        <v>0</v>
      </c>
      <c r="J1984">
        <v>0</v>
      </c>
      <c r="K1984">
        <v>1571.08</v>
      </c>
      <c r="L1984">
        <v>1276.2</v>
      </c>
      <c r="M1984">
        <v>294.88</v>
      </c>
      <c r="N1984" t="s">
        <v>23</v>
      </c>
      <c r="O1984" t="s">
        <v>24</v>
      </c>
      <c r="P1984" t="s">
        <v>55</v>
      </c>
      <c r="Q1984" s="9">
        <v>0.49861111111111112</v>
      </c>
      <c r="R1984" t="s">
        <v>49</v>
      </c>
      <c r="S1984" t="s">
        <v>4670</v>
      </c>
      <c r="T1984" t="s">
        <v>4805</v>
      </c>
      <c r="U1984">
        <v>392.68</v>
      </c>
      <c r="V1984" t="s">
        <v>5619</v>
      </c>
      <c r="W1984" t="s">
        <v>4958</v>
      </c>
      <c r="X1984" t="s">
        <v>5286</v>
      </c>
      <c r="Y1984" t="s">
        <v>4966</v>
      </c>
      <c r="Z1984" t="s">
        <v>5269</v>
      </c>
      <c r="AA1984" t="s">
        <v>4992</v>
      </c>
    </row>
    <row r="1985" spans="1:27" x14ac:dyDescent="0.25">
      <c r="A1985" t="s">
        <v>3650</v>
      </c>
      <c r="B1985" s="8">
        <v>45834</v>
      </c>
      <c r="C1985" t="s">
        <v>604</v>
      </c>
      <c r="D1985" t="s">
        <v>214</v>
      </c>
      <c r="E1985" t="s">
        <v>589</v>
      </c>
      <c r="F1985" t="s">
        <v>590</v>
      </c>
      <c r="G1985">
        <v>6</v>
      </c>
      <c r="H1985">
        <v>158.31</v>
      </c>
      <c r="I1985">
        <v>5</v>
      </c>
      <c r="J1985">
        <v>47.49</v>
      </c>
      <c r="K1985">
        <v>902.37</v>
      </c>
      <c r="L1985">
        <v>676.8</v>
      </c>
      <c r="M1985">
        <v>225.57</v>
      </c>
      <c r="N1985" t="s">
        <v>40</v>
      </c>
      <c r="O1985" t="s">
        <v>24</v>
      </c>
      <c r="P1985" t="s">
        <v>25</v>
      </c>
      <c r="Q1985" s="9">
        <v>0.51388888888888884</v>
      </c>
      <c r="R1985" t="s">
        <v>49</v>
      </c>
      <c r="S1985" t="s">
        <v>4764</v>
      </c>
      <c r="T1985" t="s">
        <v>4752</v>
      </c>
      <c r="U1985">
        <v>147.97</v>
      </c>
      <c r="V1985" t="s">
        <v>5362</v>
      </c>
      <c r="W1985" t="s">
        <v>4958</v>
      </c>
      <c r="X1985" t="s">
        <v>5638</v>
      </c>
      <c r="Y1985" t="s">
        <v>4966</v>
      </c>
      <c r="Z1985" t="s">
        <v>5821</v>
      </c>
      <c r="AA1985" t="s">
        <v>4992</v>
      </c>
    </row>
    <row r="1986" spans="1:27" x14ac:dyDescent="0.25">
      <c r="A1986" t="s">
        <v>793</v>
      </c>
      <c r="B1986" s="8">
        <v>45833</v>
      </c>
      <c r="C1986" t="s">
        <v>175</v>
      </c>
      <c r="D1986" t="s">
        <v>794</v>
      </c>
      <c r="E1986" t="s">
        <v>795</v>
      </c>
      <c r="F1986" t="s">
        <v>796</v>
      </c>
      <c r="G1986">
        <v>5</v>
      </c>
      <c r="H1986">
        <v>171.25</v>
      </c>
      <c r="I1986">
        <v>5</v>
      </c>
      <c r="J1986">
        <v>42.81</v>
      </c>
      <c r="K1986">
        <v>813.44</v>
      </c>
      <c r="L1986">
        <v>621.65</v>
      </c>
      <c r="M1986">
        <v>191.79</v>
      </c>
      <c r="N1986" t="s">
        <v>40</v>
      </c>
      <c r="O1986" t="s">
        <v>24</v>
      </c>
      <c r="P1986" t="s">
        <v>33</v>
      </c>
      <c r="Q1986" s="9">
        <v>0.52500000000000002</v>
      </c>
      <c r="R1986" t="s">
        <v>49</v>
      </c>
      <c r="S1986" t="s">
        <v>4946</v>
      </c>
      <c r="T1986" t="s">
        <v>4930</v>
      </c>
      <c r="U1986">
        <v>171.25</v>
      </c>
      <c r="V1986" t="s">
        <v>5132</v>
      </c>
      <c r="W1986" t="s">
        <v>4968</v>
      </c>
      <c r="X1986" t="s">
        <v>5574</v>
      </c>
      <c r="Y1986" t="s">
        <v>5007</v>
      </c>
      <c r="Z1986" t="s">
        <v>5454</v>
      </c>
      <c r="AA1986" t="s">
        <v>4962</v>
      </c>
    </row>
    <row r="1987" spans="1:27" x14ac:dyDescent="0.25">
      <c r="A1987" t="s">
        <v>2376</v>
      </c>
      <c r="B1987" s="8">
        <v>45833</v>
      </c>
      <c r="C1987" t="s">
        <v>1041</v>
      </c>
      <c r="D1987" t="s">
        <v>647</v>
      </c>
      <c r="E1987" t="s">
        <v>153</v>
      </c>
      <c r="F1987" t="s">
        <v>787</v>
      </c>
      <c r="G1987">
        <v>3</v>
      </c>
      <c r="H1987">
        <v>123.11</v>
      </c>
      <c r="I1987">
        <v>0</v>
      </c>
      <c r="J1987">
        <v>0</v>
      </c>
      <c r="K1987">
        <v>369.33</v>
      </c>
      <c r="L1987">
        <v>273.54000000000002</v>
      </c>
      <c r="M1987">
        <v>95.79</v>
      </c>
      <c r="N1987" t="s">
        <v>68</v>
      </c>
      <c r="O1987" t="s">
        <v>24</v>
      </c>
      <c r="P1987" t="s">
        <v>25</v>
      </c>
      <c r="Q1987" s="9">
        <v>0.57499999999999996</v>
      </c>
      <c r="R1987" t="s">
        <v>49</v>
      </c>
      <c r="S1987" t="s">
        <v>4925</v>
      </c>
      <c r="T1987" t="s">
        <v>4908</v>
      </c>
      <c r="U1987">
        <v>123.11</v>
      </c>
      <c r="V1987" t="s">
        <v>5277</v>
      </c>
      <c r="W1987" t="s">
        <v>4964</v>
      </c>
      <c r="X1987" t="s">
        <v>5045</v>
      </c>
      <c r="Y1987" t="s">
        <v>4966</v>
      </c>
      <c r="Z1987" t="s">
        <v>5126</v>
      </c>
      <c r="AA1987" t="s">
        <v>4962</v>
      </c>
    </row>
    <row r="1988" spans="1:27" x14ac:dyDescent="0.25">
      <c r="A1988" t="s">
        <v>3361</v>
      </c>
      <c r="B1988" s="8">
        <v>45833</v>
      </c>
      <c r="C1988" t="s">
        <v>1441</v>
      </c>
      <c r="D1988" t="s">
        <v>708</v>
      </c>
      <c r="E1988" t="s">
        <v>315</v>
      </c>
      <c r="F1988" t="s">
        <v>172</v>
      </c>
      <c r="G1988">
        <v>3</v>
      </c>
      <c r="H1988">
        <v>489.43</v>
      </c>
      <c r="I1988">
        <v>0</v>
      </c>
      <c r="J1988">
        <v>0</v>
      </c>
      <c r="K1988">
        <v>1468.29</v>
      </c>
      <c r="L1988">
        <v>1031.67</v>
      </c>
      <c r="M1988">
        <v>436.62</v>
      </c>
      <c r="N1988" t="s">
        <v>47</v>
      </c>
      <c r="O1988" t="s">
        <v>24</v>
      </c>
      <c r="P1988" t="s">
        <v>55</v>
      </c>
      <c r="Q1988" s="9">
        <v>0.84444444444444444</v>
      </c>
      <c r="R1988" t="s">
        <v>49</v>
      </c>
      <c r="S1988" t="s">
        <v>4751</v>
      </c>
      <c r="T1988" t="s">
        <v>4752</v>
      </c>
      <c r="U1988">
        <v>474.19</v>
      </c>
      <c r="V1988" t="s">
        <v>5092</v>
      </c>
      <c r="W1988" t="s">
        <v>4958</v>
      </c>
      <c r="X1988" t="s">
        <v>5737</v>
      </c>
      <c r="Y1988" t="s">
        <v>4960</v>
      </c>
      <c r="Z1988" t="s">
        <v>5257</v>
      </c>
      <c r="AA1988" t="s">
        <v>4992</v>
      </c>
    </row>
    <row r="1989" spans="1:27" x14ac:dyDescent="0.25">
      <c r="A1989" t="s">
        <v>4468</v>
      </c>
      <c r="B1989" s="8">
        <v>45833</v>
      </c>
      <c r="C1989" t="s">
        <v>629</v>
      </c>
      <c r="D1989" t="s">
        <v>895</v>
      </c>
      <c r="E1989" t="s">
        <v>1682</v>
      </c>
      <c r="F1989" t="s">
        <v>2200</v>
      </c>
      <c r="G1989">
        <v>8</v>
      </c>
      <c r="H1989">
        <v>451.9</v>
      </c>
      <c r="I1989">
        <v>15</v>
      </c>
      <c r="J1989">
        <v>542.28</v>
      </c>
      <c r="K1989">
        <v>3072.92</v>
      </c>
      <c r="L1989">
        <v>2961.44</v>
      </c>
      <c r="M1989">
        <v>111.48</v>
      </c>
      <c r="N1989" t="s">
        <v>133</v>
      </c>
      <c r="O1989" t="s">
        <v>345</v>
      </c>
      <c r="P1989" t="s">
        <v>25</v>
      </c>
      <c r="Q1989" s="9">
        <v>0.64861111111111114</v>
      </c>
      <c r="R1989" t="s">
        <v>49</v>
      </c>
      <c r="S1989" t="s">
        <v>4843</v>
      </c>
      <c r="T1989" t="s">
        <v>4828</v>
      </c>
      <c r="U1989">
        <v>438.7</v>
      </c>
      <c r="V1989" t="s">
        <v>5061</v>
      </c>
      <c r="W1989" t="s">
        <v>4958</v>
      </c>
      <c r="X1989" t="s">
        <v>5851</v>
      </c>
      <c r="Y1989" t="s">
        <v>4960</v>
      </c>
      <c r="Z1989" t="s">
        <v>5160</v>
      </c>
      <c r="AA1989" t="s">
        <v>4962</v>
      </c>
    </row>
    <row r="1990" spans="1:27" x14ac:dyDescent="0.25">
      <c r="A1990" t="s">
        <v>776</v>
      </c>
      <c r="B1990" s="8">
        <v>45832</v>
      </c>
      <c r="C1990" t="s">
        <v>289</v>
      </c>
      <c r="D1990" t="s">
        <v>777</v>
      </c>
      <c r="E1990" t="s">
        <v>778</v>
      </c>
      <c r="F1990" t="s">
        <v>779</v>
      </c>
      <c r="G1990">
        <v>8</v>
      </c>
      <c r="H1990">
        <v>88.63</v>
      </c>
      <c r="I1990">
        <v>20</v>
      </c>
      <c r="J1990">
        <v>141.81</v>
      </c>
      <c r="K1990">
        <v>567.23</v>
      </c>
      <c r="L1990">
        <v>545.36</v>
      </c>
      <c r="M1990">
        <v>21.87</v>
      </c>
      <c r="N1990" t="s">
        <v>23</v>
      </c>
      <c r="O1990" t="s">
        <v>24</v>
      </c>
      <c r="P1990" t="s">
        <v>25</v>
      </c>
      <c r="Q1990" s="9">
        <v>0.38611111111111113</v>
      </c>
      <c r="R1990" t="s">
        <v>49</v>
      </c>
      <c r="S1990" t="s">
        <v>4818</v>
      </c>
      <c r="T1990" t="s">
        <v>4805</v>
      </c>
      <c r="U1990">
        <v>86.11</v>
      </c>
      <c r="V1990" t="s">
        <v>5118</v>
      </c>
      <c r="W1990" t="s">
        <v>4958</v>
      </c>
      <c r="X1990" t="s">
        <v>4996</v>
      </c>
      <c r="Y1990" t="s">
        <v>4960</v>
      </c>
      <c r="Z1990" t="s">
        <v>5432</v>
      </c>
      <c r="AA1990" t="s">
        <v>5060</v>
      </c>
    </row>
    <row r="1991" spans="1:27" x14ac:dyDescent="0.25">
      <c r="A1991" t="s">
        <v>1679</v>
      </c>
      <c r="B1991" s="8">
        <v>45832</v>
      </c>
      <c r="C1991" t="s">
        <v>1297</v>
      </c>
      <c r="D1991" t="s">
        <v>220</v>
      </c>
      <c r="E1991" t="s">
        <v>634</v>
      </c>
      <c r="F1991" t="s">
        <v>635</v>
      </c>
      <c r="G1991">
        <v>4</v>
      </c>
      <c r="H1991">
        <v>332.74</v>
      </c>
      <c r="I1991">
        <v>0</v>
      </c>
      <c r="J1991">
        <v>0</v>
      </c>
      <c r="K1991">
        <v>1330.96</v>
      </c>
      <c r="L1991">
        <v>821.08</v>
      </c>
      <c r="M1991">
        <v>509.88</v>
      </c>
      <c r="N1991" t="s">
        <v>23</v>
      </c>
      <c r="O1991" t="s">
        <v>24</v>
      </c>
      <c r="P1991" t="s">
        <v>55</v>
      </c>
      <c r="Q1991" s="9">
        <v>0.37638888888888888</v>
      </c>
      <c r="R1991" t="s">
        <v>49</v>
      </c>
      <c r="S1991" t="s">
        <v>4653</v>
      </c>
      <c r="T1991" t="s">
        <v>4636</v>
      </c>
      <c r="U1991">
        <v>332.74</v>
      </c>
      <c r="V1991" t="s">
        <v>5095</v>
      </c>
      <c r="W1991" t="s">
        <v>4964</v>
      </c>
      <c r="X1991" t="s">
        <v>5616</v>
      </c>
      <c r="Y1991" t="s">
        <v>5011</v>
      </c>
      <c r="Z1991" t="s">
        <v>4995</v>
      </c>
      <c r="AA1991" t="s">
        <v>4962</v>
      </c>
    </row>
    <row r="1992" spans="1:27" x14ac:dyDescent="0.25">
      <c r="A1992" t="s">
        <v>1887</v>
      </c>
      <c r="B1992" s="8">
        <v>45832</v>
      </c>
      <c r="C1992" t="s">
        <v>1888</v>
      </c>
      <c r="D1992" t="s">
        <v>732</v>
      </c>
      <c r="E1992" t="s">
        <v>864</v>
      </c>
      <c r="F1992" t="s">
        <v>1889</v>
      </c>
      <c r="G1992">
        <v>3</v>
      </c>
      <c r="H1992">
        <v>661.91</v>
      </c>
      <c r="I1992">
        <v>15</v>
      </c>
      <c r="J1992">
        <v>297.86</v>
      </c>
      <c r="K1992">
        <v>1687.87</v>
      </c>
      <c r="L1992">
        <v>1196.1600000000001</v>
      </c>
      <c r="M1992">
        <v>491.71</v>
      </c>
      <c r="N1992" t="s">
        <v>68</v>
      </c>
      <c r="O1992" t="s">
        <v>24</v>
      </c>
      <c r="P1992" t="s">
        <v>25</v>
      </c>
      <c r="Q1992" s="9">
        <v>0.73263888888888884</v>
      </c>
      <c r="R1992" t="s">
        <v>49</v>
      </c>
      <c r="S1992" t="s">
        <v>4662</v>
      </c>
      <c r="T1992" t="s">
        <v>4636</v>
      </c>
      <c r="U1992">
        <v>661.91</v>
      </c>
      <c r="V1992" t="s">
        <v>5946</v>
      </c>
      <c r="W1992" t="s">
        <v>4964</v>
      </c>
      <c r="X1992" t="s">
        <v>5945</v>
      </c>
      <c r="Y1992" t="s">
        <v>4960</v>
      </c>
      <c r="Z1992" t="s">
        <v>5166</v>
      </c>
      <c r="AA1992" t="s">
        <v>4962</v>
      </c>
    </row>
    <row r="1993" spans="1:27" x14ac:dyDescent="0.25">
      <c r="A1993" t="s">
        <v>3587</v>
      </c>
      <c r="B1993" s="8">
        <v>45832</v>
      </c>
      <c r="C1993" t="s">
        <v>3588</v>
      </c>
      <c r="D1993" t="s">
        <v>113</v>
      </c>
      <c r="E1993" t="s">
        <v>1820</v>
      </c>
      <c r="F1993" t="s">
        <v>1290</v>
      </c>
      <c r="G1993">
        <v>4</v>
      </c>
      <c r="H1993">
        <v>253.11</v>
      </c>
      <c r="I1993">
        <v>5</v>
      </c>
      <c r="J1993">
        <v>50.62</v>
      </c>
      <c r="K1993">
        <v>961.82</v>
      </c>
      <c r="L1993">
        <v>762.96</v>
      </c>
      <c r="M1993">
        <v>198.86</v>
      </c>
      <c r="N1993" t="s">
        <v>23</v>
      </c>
      <c r="O1993" t="s">
        <v>24</v>
      </c>
      <c r="P1993" t="s">
        <v>25</v>
      </c>
      <c r="Q1993" s="9">
        <v>0.58888888888888891</v>
      </c>
      <c r="R1993" t="s">
        <v>49</v>
      </c>
      <c r="S1993" t="s">
        <v>4907</v>
      </c>
      <c r="T1993" t="s">
        <v>4908</v>
      </c>
      <c r="U1993">
        <v>253.11</v>
      </c>
      <c r="V1993" t="s">
        <v>6028</v>
      </c>
      <c r="W1993" t="s">
        <v>4964</v>
      </c>
      <c r="X1993" t="s">
        <v>5346</v>
      </c>
      <c r="Y1993" t="s">
        <v>4960</v>
      </c>
      <c r="Z1993" t="s">
        <v>5347</v>
      </c>
      <c r="AA1993" t="s">
        <v>4992</v>
      </c>
    </row>
    <row r="1994" spans="1:27" x14ac:dyDescent="0.25">
      <c r="A1994" t="s">
        <v>3783</v>
      </c>
      <c r="B1994" s="8">
        <v>45832</v>
      </c>
      <c r="C1994" t="s">
        <v>1019</v>
      </c>
      <c r="D1994" t="s">
        <v>530</v>
      </c>
      <c r="E1994" t="s">
        <v>72</v>
      </c>
      <c r="F1994" t="s">
        <v>1986</v>
      </c>
      <c r="G1994">
        <v>3</v>
      </c>
      <c r="H1994">
        <v>125.15</v>
      </c>
      <c r="I1994">
        <v>20</v>
      </c>
      <c r="J1994">
        <v>75.09</v>
      </c>
      <c r="K1994">
        <v>300.36</v>
      </c>
      <c r="L1994">
        <v>287.10000000000002</v>
      </c>
      <c r="M1994">
        <v>13.26</v>
      </c>
      <c r="N1994" t="s">
        <v>40</v>
      </c>
      <c r="O1994" t="s">
        <v>24</v>
      </c>
      <c r="P1994" t="s">
        <v>25</v>
      </c>
      <c r="Q1994" s="9">
        <v>0.44791666666666669</v>
      </c>
      <c r="R1994" t="s">
        <v>49</v>
      </c>
      <c r="S1994" t="s">
        <v>4772</v>
      </c>
      <c r="T1994" t="s">
        <v>4752</v>
      </c>
      <c r="U1994">
        <v>125.15</v>
      </c>
      <c r="V1994" t="s">
        <v>5933</v>
      </c>
      <c r="W1994" t="s">
        <v>4968</v>
      </c>
      <c r="X1994" t="s">
        <v>5030</v>
      </c>
      <c r="Y1994" t="s">
        <v>4960</v>
      </c>
      <c r="Z1994" t="s">
        <v>5031</v>
      </c>
      <c r="AA1994" t="s">
        <v>4962</v>
      </c>
    </row>
    <row r="1995" spans="1:27" x14ac:dyDescent="0.25">
      <c r="A1995" t="s">
        <v>3204</v>
      </c>
      <c r="B1995" s="8">
        <v>45831</v>
      </c>
      <c r="C1995" t="s">
        <v>665</v>
      </c>
      <c r="D1995" t="s">
        <v>314</v>
      </c>
      <c r="E1995" t="s">
        <v>950</v>
      </c>
      <c r="F1995" t="s">
        <v>531</v>
      </c>
      <c r="G1995">
        <v>1</v>
      </c>
      <c r="H1995">
        <v>329.69</v>
      </c>
      <c r="I1995">
        <v>15</v>
      </c>
      <c r="J1995">
        <v>49.45</v>
      </c>
      <c r="K1995">
        <v>280.24</v>
      </c>
      <c r="L1995">
        <v>247.25</v>
      </c>
      <c r="M1995">
        <v>32.99</v>
      </c>
      <c r="N1995" t="s">
        <v>133</v>
      </c>
      <c r="O1995" t="s">
        <v>24</v>
      </c>
      <c r="P1995" t="s">
        <v>25</v>
      </c>
      <c r="Q1995" s="9">
        <v>0.43958333333333333</v>
      </c>
      <c r="R1995" t="s">
        <v>49</v>
      </c>
      <c r="S1995" t="s">
        <v>4707</v>
      </c>
      <c r="T1995" t="s">
        <v>4703</v>
      </c>
      <c r="U1995">
        <v>329.69</v>
      </c>
      <c r="V1995" t="s">
        <v>5912</v>
      </c>
      <c r="W1995" t="s">
        <v>4964</v>
      </c>
      <c r="X1995" t="s">
        <v>5575</v>
      </c>
      <c r="Y1995" t="s">
        <v>5007</v>
      </c>
      <c r="Z1995" t="s">
        <v>5049</v>
      </c>
      <c r="AA1995" t="s">
        <v>4962</v>
      </c>
    </row>
    <row r="1996" spans="1:27" x14ac:dyDescent="0.25">
      <c r="A1996" t="s">
        <v>3425</v>
      </c>
      <c r="B1996" s="8">
        <v>45831</v>
      </c>
      <c r="C1996" t="s">
        <v>348</v>
      </c>
      <c r="D1996" t="s">
        <v>1269</v>
      </c>
      <c r="E1996" t="s">
        <v>1169</v>
      </c>
      <c r="F1996" t="s">
        <v>3426</v>
      </c>
      <c r="G1996">
        <v>6</v>
      </c>
      <c r="H1996">
        <v>266.27999999999997</v>
      </c>
      <c r="I1996">
        <v>15</v>
      </c>
      <c r="J1996">
        <v>239.65</v>
      </c>
      <c r="K1996">
        <v>1358.03</v>
      </c>
      <c r="L1996">
        <v>1270.3800000000001</v>
      </c>
      <c r="M1996">
        <v>87.65</v>
      </c>
      <c r="N1996" t="s">
        <v>4971</v>
      </c>
      <c r="O1996" t="s">
        <v>24</v>
      </c>
      <c r="P1996" t="s">
        <v>55</v>
      </c>
      <c r="Q1996" s="9">
        <v>0.74236111111111114</v>
      </c>
      <c r="R1996" t="s">
        <v>49</v>
      </c>
      <c r="S1996" t="s">
        <v>4880</v>
      </c>
      <c r="T1996" t="s">
        <v>4864</v>
      </c>
      <c r="U1996">
        <v>236.56</v>
      </c>
      <c r="V1996" t="s">
        <v>5491</v>
      </c>
      <c r="W1996" t="s">
        <v>4958</v>
      </c>
      <c r="X1996" t="s">
        <v>5531</v>
      </c>
      <c r="Y1996" t="s">
        <v>4960</v>
      </c>
      <c r="Z1996" t="s">
        <v>5628</v>
      </c>
      <c r="AA1996" t="s">
        <v>5060</v>
      </c>
    </row>
    <row r="1997" spans="1:27" x14ac:dyDescent="0.25">
      <c r="A1997" t="s">
        <v>3565</v>
      </c>
      <c r="B1997" s="8">
        <v>45831</v>
      </c>
      <c r="C1997" t="s">
        <v>940</v>
      </c>
      <c r="D1997" t="s">
        <v>605</v>
      </c>
      <c r="E1997" t="s">
        <v>612</v>
      </c>
      <c r="F1997" t="s">
        <v>1266</v>
      </c>
      <c r="G1997">
        <v>4</v>
      </c>
      <c r="H1997">
        <v>75.680000000000007</v>
      </c>
      <c r="I1997">
        <v>0</v>
      </c>
      <c r="J1997">
        <v>0</v>
      </c>
      <c r="K1997">
        <v>302.72000000000003</v>
      </c>
      <c r="L1997">
        <v>248.56</v>
      </c>
      <c r="M1997">
        <v>54.16</v>
      </c>
      <c r="N1997" t="s">
        <v>40</v>
      </c>
      <c r="O1997" t="s">
        <v>345</v>
      </c>
      <c r="P1997" t="s">
        <v>25</v>
      </c>
      <c r="Q1997" s="9">
        <v>0.50694444444444442</v>
      </c>
      <c r="R1997" t="s">
        <v>49</v>
      </c>
      <c r="S1997" t="s">
        <v>4851</v>
      </c>
      <c r="T1997" t="s">
        <v>4847</v>
      </c>
      <c r="U1997">
        <v>75.680000000000007</v>
      </c>
      <c r="V1997" t="s">
        <v>5905</v>
      </c>
      <c r="W1997" t="s">
        <v>4968</v>
      </c>
      <c r="X1997" t="s">
        <v>5006</v>
      </c>
      <c r="Y1997" t="s">
        <v>5007</v>
      </c>
      <c r="Z1997" t="s">
        <v>5008</v>
      </c>
      <c r="AA1997" t="s">
        <v>4962</v>
      </c>
    </row>
    <row r="1998" spans="1:27" x14ac:dyDescent="0.25">
      <c r="A1998" t="s">
        <v>4511</v>
      </c>
      <c r="B1998" s="8">
        <v>45831</v>
      </c>
      <c r="C1998" t="s">
        <v>181</v>
      </c>
      <c r="D1998" t="s">
        <v>895</v>
      </c>
      <c r="E1998" t="s">
        <v>808</v>
      </c>
      <c r="F1998" t="s">
        <v>222</v>
      </c>
      <c r="G1998">
        <v>3</v>
      </c>
      <c r="H1998">
        <v>461.01</v>
      </c>
      <c r="I1998">
        <v>15</v>
      </c>
      <c r="J1998">
        <v>207.45</v>
      </c>
      <c r="K1998">
        <v>1175.58</v>
      </c>
      <c r="L1998">
        <v>1110.54</v>
      </c>
      <c r="M1998">
        <v>65.040000000000006</v>
      </c>
      <c r="N1998" t="s">
        <v>47</v>
      </c>
      <c r="O1998" t="s">
        <v>24</v>
      </c>
      <c r="P1998" t="s">
        <v>25</v>
      </c>
      <c r="Q1998" s="9">
        <v>0.86944444444444446</v>
      </c>
      <c r="R1998" t="s">
        <v>49</v>
      </c>
      <c r="S1998" t="s">
        <v>4843</v>
      </c>
      <c r="T1998" t="s">
        <v>4828</v>
      </c>
      <c r="U1998">
        <v>438.7</v>
      </c>
      <c r="V1998" t="s">
        <v>5746</v>
      </c>
      <c r="W1998" t="s">
        <v>4958</v>
      </c>
      <c r="X1998" t="s">
        <v>5424</v>
      </c>
      <c r="Y1998" t="s">
        <v>4966</v>
      </c>
      <c r="Z1998" t="s">
        <v>5703</v>
      </c>
      <c r="AA1998" t="s">
        <v>4962</v>
      </c>
    </row>
    <row r="1999" spans="1:27" x14ac:dyDescent="0.25">
      <c r="A1999" t="s">
        <v>1071</v>
      </c>
      <c r="B1999" s="8">
        <v>45830</v>
      </c>
      <c r="C1999" t="s">
        <v>202</v>
      </c>
      <c r="D1999" t="s">
        <v>661</v>
      </c>
      <c r="E1999" t="s">
        <v>297</v>
      </c>
      <c r="F1999" t="s">
        <v>298</v>
      </c>
      <c r="G1999">
        <v>3</v>
      </c>
      <c r="H1999">
        <v>224.28</v>
      </c>
      <c r="I1999">
        <v>10</v>
      </c>
      <c r="J1999">
        <v>67.28</v>
      </c>
      <c r="K1999">
        <v>696.39</v>
      </c>
      <c r="L1999">
        <v>577.16999999999996</v>
      </c>
      <c r="M1999">
        <v>119.22</v>
      </c>
      <c r="N1999" t="s">
        <v>68</v>
      </c>
      <c r="O1999" t="s">
        <v>24</v>
      </c>
      <c r="P1999" t="s">
        <v>25</v>
      </c>
      <c r="Q1999" s="9">
        <v>0.65833333333333333</v>
      </c>
      <c r="R1999" t="s">
        <v>27</v>
      </c>
      <c r="S1999" t="s">
        <v>4845</v>
      </c>
      <c r="T1999" t="s">
        <v>4828</v>
      </c>
      <c r="U1999">
        <v>224.28</v>
      </c>
      <c r="V1999" t="s">
        <v>5721</v>
      </c>
      <c r="W1999" t="s">
        <v>4964</v>
      </c>
      <c r="X1999" t="s">
        <v>5327</v>
      </c>
      <c r="Y1999" t="s">
        <v>4966</v>
      </c>
      <c r="Z1999" t="s">
        <v>5084</v>
      </c>
      <c r="AA1999" t="s">
        <v>4962</v>
      </c>
    </row>
    <row r="2000" spans="1:27" x14ac:dyDescent="0.25">
      <c r="A2000" t="s">
        <v>1321</v>
      </c>
      <c r="B2000" s="8">
        <v>45830</v>
      </c>
      <c r="C2000" t="s">
        <v>492</v>
      </c>
      <c r="D2000" t="s">
        <v>1322</v>
      </c>
      <c r="E2000" t="s">
        <v>1323</v>
      </c>
      <c r="F2000" t="s">
        <v>54</v>
      </c>
      <c r="G2000">
        <v>2</v>
      </c>
      <c r="H2000">
        <v>229.81</v>
      </c>
      <c r="I2000">
        <v>15</v>
      </c>
      <c r="J2000">
        <v>68.94</v>
      </c>
      <c r="K2000">
        <v>449.28</v>
      </c>
      <c r="L2000">
        <v>416.44</v>
      </c>
      <c r="M2000">
        <v>32.840000000000003</v>
      </c>
      <c r="N2000" t="s">
        <v>47</v>
      </c>
      <c r="O2000" t="s">
        <v>24</v>
      </c>
      <c r="P2000" t="s">
        <v>55</v>
      </c>
      <c r="Q2000" s="9">
        <v>0.67152777777777772</v>
      </c>
      <c r="R2000" t="s">
        <v>27</v>
      </c>
      <c r="S2000" t="s">
        <v>4747</v>
      </c>
      <c r="T2000" t="s">
        <v>4729</v>
      </c>
      <c r="U2000">
        <v>229.81</v>
      </c>
      <c r="V2000" t="s">
        <v>5620</v>
      </c>
      <c r="W2000" t="s">
        <v>4968</v>
      </c>
      <c r="X2000" t="s">
        <v>5416</v>
      </c>
      <c r="Y2000" t="s">
        <v>4966</v>
      </c>
      <c r="Z2000" t="s">
        <v>5147</v>
      </c>
      <c r="AA2000" t="s">
        <v>4962</v>
      </c>
    </row>
    <row r="2001" spans="1:27" x14ac:dyDescent="0.25">
      <c r="A2001" t="s">
        <v>2148</v>
      </c>
      <c r="B2001" s="8">
        <v>45830</v>
      </c>
      <c r="C2001" t="s">
        <v>565</v>
      </c>
      <c r="D2001" t="s">
        <v>905</v>
      </c>
      <c r="E2001" t="s">
        <v>1063</v>
      </c>
      <c r="F2001" t="s">
        <v>1064</v>
      </c>
      <c r="G2001">
        <v>4</v>
      </c>
      <c r="H2001">
        <v>477.11</v>
      </c>
      <c r="I2001">
        <v>0</v>
      </c>
      <c r="J2001">
        <v>0</v>
      </c>
      <c r="K2001">
        <v>2194.71</v>
      </c>
      <c r="L2001">
        <v>1590.76</v>
      </c>
      <c r="M2001">
        <v>603.95000000000005</v>
      </c>
      <c r="N2001" t="s">
        <v>68</v>
      </c>
      <c r="O2001" t="s">
        <v>24</v>
      </c>
      <c r="P2001" t="s">
        <v>33</v>
      </c>
      <c r="Q2001" s="9">
        <v>0.38194444444444442</v>
      </c>
      <c r="R2001" t="s">
        <v>27</v>
      </c>
      <c r="S2001" t="s">
        <v>4686</v>
      </c>
      <c r="T2001" t="s">
        <v>4672</v>
      </c>
      <c r="U2001">
        <v>464.41</v>
      </c>
      <c r="V2001" t="s">
        <v>4972</v>
      </c>
      <c r="W2001" t="s">
        <v>4958</v>
      </c>
      <c r="X2001" t="s">
        <v>5329</v>
      </c>
      <c r="Y2001" t="s">
        <v>4966</v>
      </c>
      <c r="Z2001" t="s">
        <v>5330</v>
      </c>
      <c r="AA2001" t="s">
        <v>4962</v>
      </c>
    </row>
    <row r="2002" spans="1:27" x14ac:dyDescent="0.25">
      <c r="A2002" t="s">
        <v>2587</v>
      </c>
      <c r="B2002" s="8">
        <v>45830</v>
      </c>
      <c r="C2002" t="s">
        <v>2143</v>
      </c>
      <c r="D2002" t="s">
        <v>164</v>
      </c>
      <c r="E2002" t="s">
        <v>1059</v>
      </c>
      <c r="F2002" t="s">
        <v>304</v>
      </c>
      <c r="G2002">
        <v>5</v>
      </c>
      <c r="H2002">
        <v>191.13</v>
      </c>
      <c r="I2002">
        <v>5</v>
      </c>
      <c r="J2002">
        <v>47.78</v>
      </c>
      <c r="K2002">
        <v>1044.05</v>
      </c>
      <c r="L2002">
        <v>767.1</v>
      </c>
      <c r="M2002">
        <v>276.95</v>
      </c>
      <c r="N2002" t="s">
        <v>47</v>
      </c>
      <c r="O2002" t="s">
        <v>24</v>
      </c>
      <c r="P2002" t="s">
        <v>25</v>
      </c>
      <c r="Q2002" s="9">
        <v>0.47847222222222224</v>
      </c>
      <c r="R2002" t="s">
        <v>27</v>
      </c>
      <c r="S2002" t="s">
        <v>4861</v>
      </c>
      <c r="T2002" t="s">
        <v>4847</v>
      </c>
      <c r="U2002">
        <v>191.13</v>
      </c>
      <c r="V2002" t="s">
        <v>5776</v>
      </c>
      <c r="W2002" t="s">
        <v>4968</v>
      </c>
      <c r="X2002" t="s">
        <v>5101</v>
      </c>
      <c r="Y2002" t="s">
        <v>4970</v>
      </c>
      <c r="Z2002" t="s">
        <v>5099</v>
      </c>
      <c r="AA2002" t="s">
        <v>5060</v>
      </c>
    </row>
    <row r="2003" spans="1:27" x14ac:dyDescent="0.25">
      <c r="A2003" t="s">
        <v>3190</v>
      </c>
      <c r="B2003" s="8">
        <v>45830</v>
      </c>
      <c r="C2003" t="s">
        <v>940</v>
      </c>
      <c r="D2003" t="s">
        <v>389</v>
      </c>
      <c r="E2003" t="s">
        <v>1621</v>
      </c>
      <c r="F2003" t="s">
        <v>1622</v>
      </c>
      <c r="G2003">
        <v>3</v>
      </c>
      <c r="H2003">
        <v>83.13</v>
      </c>
      <c r="I2003">
        <v>10</v>
      </c>
      <c r="J2003">
        <v>24.94</v>
      </c>
      <c r="K2003">
        <v>258.12</v>
      </c>
      <c r="L2003">
        <v>207.27</v>
      </c>
      <c r="M2003">
        <v>50.85</v>
      </c>
      <c r="N2003" t="s">
        <v>40</v>
      </c>
      <c r="O2003" t="s">
        <v>24</v>
      </c>
      <c r="P2003" t="s">
        <v>55</v>
      </c>
      <c r="Q2003" s="9">
        <v>0.64027777777777772</v>
      </c>
      <c r="R2003" t="s">
        <v>27</v>
      </c>
      <c r="S2003" t="s">
        <v>4854</v>
      </c>
      <c r="T2003" t="s">
        <v>4847</v>
      </c>
      <c r="U2003">
        <v>83.13</v>
      </c>
      <c r="V2003" t="s">
        <v>5905</v>
      </c>
      <c r="W2003" t="s">
        <v>4968</v>
      </c>
      <c r="X2003" t="s">
        <v>5048</v>
      </c>
      <c r="Y2003" t="s">
        <v>5011</v>
      </c>
      <c r="Z2003" t="s">
        <v>5138</v>
      </c>
      <c r="AA2003" t="s">
        <v>4962</v>
      </c>
    </row>
    <row r="2004" spans="1:27" x14ac:dyDescent="0.25">
      <c r="A2004" t="s">
        <v>3318</v>
      </c>
      <c r="B2004" s="8">
        <v>45830</v>
      </c>
      <c r="C2004" t="s">
        <v>1188</v>
      </c>
      <c r="D2004" t="s">
        <v>1678</v>
      </c>
      <c r="E2004" t="s">
        <v>433</v>
      </c>
      <c r="F2004" t="s">
        <v>1140</v>
      </c>
      <c r="G2004">
        <v>5</v>
      </c>
      <c r="H2004">
        <v>368.06</v>
      </c>
      <c r="I2004">
        <v>15</v>
      </c>
      <c r="J2004">
        <v>276.05</v>
      </c>
      <c r="K2004">
        <v>1798.89</v>
      </c>
      <c r="L2004">
        <v>1330.5</v>
      </c>
      <c r="M2004">
        <v>468.39</v>
      </c>
      <c r="N2004" t="s">
        <v>4971</v>
      </c>
      <c r="O2004" t="s">
        <v>24</v>
      </c>
      <c r="P2004" t="s">
        <v>25</v>
      </c>
      <c r="Q2004" s="9">
        <v>0.62777777777777777</v>
      </c>
      <c r="R2004" t="s">
        <v>27</v>
      </c>
      <c r="S2004" t="s">
        <v>4699</v>
      </c>
      <c r="T2004" t="s">
        <v>4672</v>
      </c>
      <c r="U2004">
        <v>342.27</v>
      </c>
      <c r="V2004" t="s">
        <v>5202</v>
      </c>
      <c r="W2004" t="s">
        <v>4958</v>
      </c>
      <c r="X2004" t="s">
        <v>5543</v>
      </c>
      <c r="Y2004" t="s">
        <v>4977</v>
      </c>
      <c r="Z2004" t="s">
        <v>5544</v>
      </c>
      <c r="AA2004" t="s">
        <v>5060</v>
      </c>
    </row>
    <row r="2005" spans="1:27" x14ac:dyDescent="0.25">
      <c r="A2005" t="s">
        <v>3540</v>
      </c>
      <c r="B2005" s="8">
        <v>45830</v>
      </c>
      <c r="C2005" t="s">
        <v>2600</v>
      </c>
      <c r="D2005" t="s">
        <v>275</v>
      </c>
      <c r="E2005" t="s">
        <v>1323</v>
      </c>
      <c r="F2005" t="s">
        <v>2870</v>
      </c>
      <c r="G2005">
        <v>4</v>
      </c>
      <c r="H2005">
        <v>51.43</v>
      </c>
      <c r="I2005">
        <v>0</v>
      </c>
      <c r="J2005">
        <v>0</v>
      </c>
      <c r="K2005">
        <v>236.58</v>
      </c>
      <c r="L2005">
        <v>149.91999999999999</v>
      </c>
      <c r="M2005">
        <v>86.66</v>
      </c>
      <c r="N2005" t="s">
        <v>47</v>
      </c>
      <c r="O2005" t="s">
        <v>24</v>
      </c>
      <c r="P2005" t="s">
        <v>25</v>
      </c>
      <c r="Q2005" s="9">
        <v>0.61944444444444446</v>
      </c>
      <c r="R2005" t="s">
        <v>27</v>
      </c>
      <c r="S2005" t="s">
        <v>4760</v>
      </c>
      <c r="T2005" t="s">
        <v>4752</v>
      </c>
      <c r="U2005">
        <v>51.33</v>
      </c>
      <c r="V2005" t="s">
        <v>5561</v>
      </c>
      <c r="W2005" t="s">
        <v>4958</v>
      </c>
      <c r="X2005" t="s">
        <v>5146</v>
      </c>
      <c r="Y2005" t="s">
        <v>4960</v>
      </c>
      <c r="Z2005" t="s">
        <v>5147</v>
      </c>
      <c r="AA2005" t="s">
        <v>4962</v>
      </c>
    </row>
    <row r="2006" spans="1:27" x14ac:dyDescent="0.25">
      <c r="A2006" t="s">
        <v>4147</v>
      </c>
      <c r="B2006" s="8">
        <v>45830</v>
      </c>
      <c r="C2006" t="s">
        <v>1673</v>
      </c>
      <c r="D2006" t="s">
        <v>158</v>
      </c>
      <c r="E2006" t="s">
        <v>950</v>
      </c>
      <c r="F2006" t="s">
        <v>1986</v>
      </c>
      <c r="G2006">
        <v>5</v>
      </c>
      <c r="H2006">
        <v>337.35</v>
      </c>
      <c r="I2006">
        <v>10</v>
      </c>
      <c r="J2006">
        <v>168.68</v>
      </c>
      <c r="K2006">
        <v>1745.78</v>
      </c>
      <c r="L2006">
        <v>1299.6500000000001</v>
      </c>
      <c r="M2006">
        <v>446.13</v>
      </c>
      <c r="N2006" t="s">
        <v>68</v>
      </c>
      <c r="O2006" t="s">
        <v>24</v>
      </c>
      <c r="P2006" t="s">
        <v>25</v>
      </c>
      <c r="Q2006" s="9">
        <v>0.83958333333333335</v>
      </c>
      <c r="R2006" t="s">
        <v>27</v>
      </c>
      <c r="S2006" t="s">
        <v>4871</v>
      </c>
      <c r="T2006" t="s">
        <v>4864</v>
      </c>
      <c r="U2006">
        <v>306.62</v>
      </c>
      <c r="V2006" t="s">
        <v>5860</v>
      </c>
      <c r="W2006" t="s">
        <v>4958</v>
      </c>
      <c r="X2006" t="s">
        <v>5030</v>
      </c>
      <c r="Y2006" t="s">
        <v>4960</v>
      </c>
      <c r="Z2006" t="s">
        <v>5049</v>
      </c>
      <c r="AA2006" t="s">
        <v>4962</v>
      </c>
    </row>
    <row r="2007" spans="1:27" x14ac:dyDescent="0.25">
      <c r="A2007" t="s">
        <v>4229</v>
      </c>
      <c r="B2007" s="8">
        <v>45830</v>
      </c>
      <c r="C2007" t="s">
        <v>43</v>
      </c>
      <c r="D2007" t="s">
        <v>459</v>
      </c>
      <c r="E2007" t="s">
        <v>840</v>
      </c>
      <c r="F2007" t="s">
        <v>841</v>
      </c>
      <c r="G2007">
        <v>5</v>
      </c>
      <c r="H2007">
        <v>71.290000000000006</v>
      </c>
      <c r="I2007">
        <v>0</v>
      </c>
      <c r="J2007">
        <v>0</v>
      </c>
      <c r="K2007">
        <v>409.92</v>
      </c>
      <c r="L2007">
        <v>296.85000000000002</v>
      </c>
      <c r="M2007">
        <v>113.07</v>
      </c>
      <c r="N2007" t="s">
        <v>47</v>
      </c>
      <c r="O2007" t="s">
        <v>24</v>
      </c>
      <c r="P2007" t="s">
        <v>55</v>
      </c>
      <c r="Q2007" s="9">
        <v>0.54097222222222219</v>
      </c>
      <c r="R2007" t="s">
        <v>27</v>
      </c>
      <c r="S2007" t="s">
        <v>4838</v>
      </c>
      <c r="T2007" t="s">
        <v>4828</v>
      </c>
      <c r="U2007">
        <v>71.290000000000006</v>
      </c>
      <c r="V2007" t="s">
        <v>5898</v>
      </c>
      <c r="W2007" t="s">
        <v>4968</v>
      </c>
      <c r="X2007" t="s">
        <v>5299</v>
      </c>
      <c r="Y2007" t="s">
        <v>4977</v>
      </c>
      <c r="Z2007" t="s">
        <v>5300</v>
      </c>
      <c r="AA2007" t="s">
        <v>5060</v>
      </c>
    </row>
    <row r="2008" spans="1:27" x14ac:dyDescent="0.25">
      <c r="A2008" t="s">
        <v>890</v>
      </c>
      <c r="B2008" s="8">
        <v>45829</v>
      </c>
      <c r="C2008" t="s">
        <v>538</v>
      </c>
      <c r="D2008" t="s">
        <v>891</v>
      </c>
      <c r="E2008" t="s">
        <v>327</v>
      </c>
      <c r="F2008" t="s">
        <v>892</v>
      </c>
      <c r="G2008">
        <v>8</v>
      </c>
      <c r="H2008">
        <v>477.64</v>
      </c>
      <c r="I2008">
        <v>5</v>
      </c>
      <c r="J2008">
        <v>191.06</v>
      </c>
      <c r="K2008">
        <v>4174.57</v>
      </c>
      <c r="L2008">
        <v>2859.76</v>
      </c>
      <c r="M2008">
        <v>1314.81</v>
      </c>
      <c r="N2008" t="s">
        <v>40</v>
      </c>
      <c r="O2008" t="s">
        <v>24</v>
      </c>
      <c r="P2008" t="s">
        <v>25</v>
      </c>
      <c r="Q2008" s="9">
        <v>0.83125000000000004</v>
      </c>
      <c r="R2008" t="s">
        <v>27</v>
      </c>
      <c r="S2008" t="s">
        <v>4831</v>
      </c>
      <c r="T2008" t="s">
        <v>4828</v>
      </c>
      <c r="U2008">
        <v>425.88</v>
      </c>
      <c r="V2008" t="s">
        <v>5521</v>
      </c>
      <c r="W2008" t="s">
        <v>4958</v>
      </c>
      <c r="X2008" t="s">
        <v>5669</v>
      </c>
      <c r="Y2008" t="s">
        <v>4970</v>
      </c>
      <c r="Z2008" t="s">
        <v>5216</v>
      </c>
      <c r="AA2008" t="s">
        <v>4962</v>
      </c>
    </row>
    <row r="2009" spans="1:27" x14ac:dyDescent="0.25">
      <c r="A2009" t="s">
        <v>995</v>
      </c>
      <c r="B2009" s="8">
        <v>45829</v>
      </c>
      <c r="C2009" t="s">
        <v>996</v>
      </c>
      <c r="D2009" t="s">
        <v>470</v>
      </c>
      <c r="E2009" t="s">
        <v>852</v>
      </c>
      <c r="F2009" t="s">
        <v>997</v>
      </c>
      <c r="G2009">
        <v>6</v>
      </c>
      <c r="H2009">
        <v>617.42999999999995</v>
      </c>
      <c r="I2009">
        <v>5</v>
      </c>
      <c r="J2009">
        <v>185.23</v>
      </c>
      <c r="K2009">
        <v>4047.25</v>
      </c>
      <c r="L2009">
        <v>2061.9</v>
      </c>
      <c r="M2009">
        <v>1985.35</v>
      </c>
      <c r="N2009" t="s">
        <v>23</v>
      </c>
      <c r="O2009" t="s">
        <v>24</v>
      </c>
      <c r="P2009" t="s">
        <v>25</v>
      </c>
      <c r="Q2009" s="9">
        <v>0.57916666666666672</v>
      </c>
      <c r="R2009" t="s">
        <v>27</v>
      </c>
      <c r="S2009" t="s">
        <v>4646</v>
      </c>
      <c r="T2009" t="s">
        <v>4636</v>
      </c>
      <c r="U2009">
        <v>589.75</v>
      </c>
      <c r="V2009" t="s">
        <v>5797</v>
      </c>
      <c r="W2009" t="s">
        <v>4958</v>
      </c>
      <c r="X2009" t="s">
        <v>5042</v>
      </c>
      <c r="Y2009" t="s">
        <v>5007</v>
      </c>
      <c r="Z2009" t="s">
        <v>5043</v>
      </c>
      <c r="AA2009" t="s">
        <v>4962</v>
      </c>
    </row>
    <row r="2010" spans="1:27" x14ac:dyDescent="0.25">
      <c r="A2010" t="s">
        <v>1657</v>
      </c>
      <c r="B2010" s="8">
        <v>45829</v>
      </c>
      <c r="C2010" t="s">
        <v>1038</v>
      </c>
      <c r="D2010" t="s">
        <v>1658</v>
      </c>
      <c r="E2010" t="s">
        <v>709</v>
      </c>
      <c r="F2010" t="s">
        <v>710</v>
      </c>
      <c r="G2010">
        <v>1</v>
      </c>
      <c r="H2010">
        <v>233.47</v>
      </c>
      <c r="I2010">
        <v>15</v>
      </c>
      <c r="J2010">
        <v>35.020000000000003</v>
      </c>
      <c r="K2010">
        <v>228.22</v>
      </c>
      <c r="L2010">
        <v>188.98</v>
      </c>
      <c r="M2010">
        <v>39.24</v>
      </c>
      <c r="N2010" t="s">
        <v>133</v>
      </c>
      <c r="O2010" t="s">
        <v>345</v>
      </c>
      <c r="P2010" t="s">
        <v>55</v>
      </c>
      <c r="Q2010" s="9">
        <v>0.53263888888888888</v>
      </c>
      <c r="R2010" t="s">
        <v>27</v>
      </c>
      <c r="S2010" t="s">
        <v>4804</v>
      </c>
      <c r="T2010" t="s">
        <v>4805</v>
      </c>
      <c r="U2010">
        <v>233.47</v>
      </c>
      <c r="V2010" t="s">
        <v>5586</v>
      </c>
      <c r="W2010" t="s">
        <v>4964</v>
      </c>
      <c r="X2010" t="s">
        <v>5313</v>
      </c>
      <c r="Y2010" t="s">
        <v>4960</v>
      </c>
      <c r="Z2010" t="s">
        <v>5314</v>
      </c>
      <c r="AA2010" t="s">
        <v>5060</v>
      </c>
    </row>
    <row r="2011" spans="1:27" x14ac:dyDescent="0.25">
      <c r="A2011" t="s">
        <v>2084</v>
      </c>
      <c r="B2011" s="8">
        <v>45829</v>
      </c>
      <c r="C2011" t="s">
        <v>1354</v>
      </c>
      <c r="D2011" t="s">
        <v>2085</v>
      </c>
      <c r="E2011" t="s">
        <v>1109</v>
      </c>
      <c r="F2011" t="s">
        <v>1110</v>
      </c>
      <c r="G2011">
        <v>8</v>
      </c>
      <c r="H2011">
        <v>425.06</v>
      </c>
      <c r="I2011">
        <v>0</v>
      </c>
      <c r="J2011">
        <v>0</v>
      </c>
      <c r="K2011">
        <v>3910.55</v>
      </c>
      <c r="L2011">
        <v>2552.4</v>
      </c>
      <c r="M2011">
        <v>1358.15</v>
      </c>
      <c r="N2011" t="s">
        <v>4971</v>
      </c>
      <c r="O2011" t="s">
        <v>24</v>
      </c>
      <c r="P2011" t="s">
        <v>25</v>
      </c>
      <c r="Q2011" s="9">
        <v>0.75902777777777775</v>
      </c>
      <c r="R2011" t="s">
        <v>27</v>
      </c>
      <c r="S2011" t="s">
        <v>4670</v>
      </c>
      <c r="T2011" t="s">
        <v>4805</v>
      </c>
      <c r="U2011">
        <v>392.68</v>
      </c>
      <c r="V2011" t="s">
        <v>5621</v>
      </c>
      <c r="W2011" t="s">
        <v>4958</v>
      </c>
      <c r="X2011" t="s">
        <v>5104</v>
      </c>
      <c r="Y2011" t="s">
        <v>4970</v>
      </c>
      <c r="Z2011" t="s">
        <v>5105</v>
      </c>
      <c r="AA2011" t="s">
        <v>4962</v>
      </c>
    </row>
    <row r="2012" spans="1:27" x14ac:dyDescent="0.25">
      <c r="A2012" t="s">
        <v>2286</v>
      </c>
      <c r="B2012" s="8">
        <v>45829</v>
      </c>
      <c r="C2012" t="s">
        <v>1136</v>
      </c>
      <c r="D2012" t="s">
        <v>1668</v>
      </c>
      <c r="E2012" t="s">
        <v>852</v>
      </c>
      <c r="F2012" t="s">
        <v>853</v>
      </c>
      <c r="G2012">
        <v>4</v>
      </c>
      <c r="H2012">
        <v>242.22</v>
      </c>
      <c r="I2012">
        <v>0</v>
      </c>
      <c r="J2012">
        <v>0</v>
      </c>
      <c r="K2012">
        <v>1114.21</v>
      </c>
      <c r="L2012">
        <v>744.16</v>
      </c>
      <c r="M2012">
        <v>370.05</v>
      </c>
      <c r="N2012" t="s">
        <v>133</v>
      </c>
      <c r="O2012" t="s">
        <v>24</v>
      </c>
      <c r="P2012" t="s">
        <v>33</v>
      </c>
      <c r="Q2012" s="9">
        <v>0.82361111111111107</v>
      </c>
      <c r="R2012" t="s">
        <v>27</v>
      </c>
      <c r="S2012" t="s">
        <v>4941</v>
      </c>
      <c r="T2012" t="s">
        <v>4930</v>
      </c>
      <c r="U2012">
        <v>242.22</v>
      </c>
      <c r="V2012" t="s">
        <v>5378</v>
      </c>
      <c r="W2012" t="s">
        <v>4964</v>
      </c>
      <c r="X2012" t="s">
        <v>5571</v>
      </c>
      <c r="Y2012" t="s">
        <v>4977</v>
      </c>
      <c r="Z2012" t="s">
        <v>5043</v>
      </c>
      <c r="AA2012" t="s">
        <v>4962</v>
      </c>
    </row>
    <row r="2013" spans="1:27" x14ac:dyDescent="0.25">
      <c r="A2013" t="s">
        <v>2403</v>
      </c>
      <c r="B2013" s="8">
        <v>45829</v>
      </c>
      <c r="C2013" t="s">
        <v>36</v>
      </c>
      <c r="D2013" t="s">
        <v>2058</v>
      </c>
      <c r="E2013" t="s">
        <v>1157</v>
      </c>
      <c r="F2013" t="s">
        <v>1158</v>
      </c>
      <c r="G2013">
        <v>1</v>
      </c>
      <c r="H2013">
        <v>392.79</v>
      </c>
      <c r="I2013">
        <v>5</v>
      </c>
      <c r="J2013">
        <v>19.64</v>
      </c>
      <c r="K2013">
        <v>429.12</v>
      </c>
      <c r="L2013">
        <v>348.33</v>
      </c>
      <c r="M2013">
        <v>80.790000000000006</v>
      </c>
      <c r="N2013" t="s">
        <v>23</v>
      </c>
      <c r="O2013" t="s">
        <v>24</v>
      </c>
      <c r="P2013" t="s">
        <v>55</v>
      </c>
      <c r="Q2013" s="9">
        <v>0.45833333333333331</v>
      </c>
      <c r="R2013" t="s">
        <v>27</v>
      </c>
      <c r="S2013" t="s">
        <v>4738</v>
      </c>
      <c r="T2013" t="s">
        <v>4729</v>
      </c>
      <c r="U2013">
        <v>392.79</v>
      </c>
      <c r="V2013" t="s">
        <v>5965</v>
      </c>
      <c r="W2013" t="s">
        <v>4964</v>
      </c>
      <c r="X2013" t="s">
        <v>5179</v>
      </c>
      <c r="Y2013" t="s">
        <v>5007</v>
      </c>
      <c r="Z2013" t="s">
        <v>5180</v>
      </c>
      <c r="AA2013" t="s">
        <v>4962</v>
      </c>
    </row>
    <row r="2014" spans="1:27" x14ac:dyDescent="0.25">
      <c r="A2014" t="s">
        <v>3356</v>
      </c>
      <c r="B2014" s="8">
        <v>45829</v>
      </c>
      <c r="C2014" t="s">
        <v>1470</v>
      </c>
      <c r="D2014" t="s">
        <v>52</v>
      </c>
      <c r="E2014" t="s">
        <v>1343</v>
      </c>
      <c r="F2014" t="s">
        <v>1344</v>
      </c>
      <c r="G2014">
        <v>7</v>
      </c>
      <c r="H2014">
        <v>359.18</v>
      </c>
      <c r="I2014">
        <v>10</v>
      </c>
      <c r="J2014">
        <v>251.43</v>
      </c>
      <c r="K2014">
        <v>2602.25</v>
      </c>
      <c r="L2014">
        <v>1722.84</v>
      </c>
      <c r="M2014">
        <v>879.41</v>
      </c>
      <c r="N2014" t="s">
        <v>68</v>
      </c>
      <c r="O2014" t="s">
        <v>24</v>
      </c>
      <c r="P2014" t="s">
        <v>25</v>
      </c>
      <c r="Q2014" s="9">
        <v>0.84444444444444444</v>
      </c>
      <c r="R2014" t="s">
        <v>27</v>
      </c>
      <c r="S2014" t="s">
        <v>4701</v>
      </c>
      <c r="T2014" t="s">
        <v>4672</v>
      </c>
      <c r="U2014">
        <v>313.47000000000003</v>
      </c>
      <c r="V2014" t="s">
        <v>5293</v>
      </c>
      <c r="W2014" t="s">
        <v>4958</v>
      </c>
      <c r="X2014" t="s">
        <v>5228</v>
      </c>
      <c r="Y2014" t="s">
        <v>4960</v>
      </c>
      <c r="Z2014" t="s">
        <v>5229</v>
      </c>
      <c r="AA2014" t="s">
        <v>5060</v>
      </c>
    </row>
    <row r="2015" spans="1:27" x14ac:dyDescent="0.25">
      <c r="A2015" t="s">
        <v>3659</v>
      </c>
      <c r="B2015" s="8">
        <v>45829</v>
      </c>
      <c r="C2015" t="s">
        <v>3023</v>
      </c>
      <c r="D2015" t="s">
        <v>1668</v>
      </c>
      <c r="E2015" t="s">
        <v>877</v>
      </c>
      <c r="F2015" t="s">
        <v>878</v>
      </c>
      <c r="G2015">
        <v>2</v>
      </c>
      <c r="H2015">
        <v>242.22</v>
      </c>
      <c r="I2015">
        <v>5</v>
      </c>
      <c r="J2015">
        <v>24.22</v>
      </c>
      <c r="K2015">
        <v>529.25</v>
      </c>
      <c r="L2015">
        <v>372.08</v>
      </c>
      <c r="M2015">
        <v>157.16999999999999</v>
      </c>
      <c r="N2015" t="s">
        <v>23</v>
      </c>
      <c r="O2015" t="s">
        <v>24</v>
      </c>
      <c r="P2015" t="s">
        <v>55</v>
      </c>
      <c r="Q2015" s="9">
        <v>0.63888888888888884</v>
      </c>
      <c r="R2015" t="s">
        <v>27</v>
      </c>
      <c r="S2015" t="s">
        <v>4941</v>
      </c>
      <c r="T2015" t="s">
        <v>4930</v>
      </c>
      <c r="U2015">
        <v>242.22</v>
      </c>
      <c r="V2015" t="s">
        <v>5849</v>
      </c>
      <c r="W2015" t="s">
        <v>4964</v>
      </c>
      <c r="X2015" t="s">
        <v>5391</v>
      </c>
      <c r="Y2015" t="s">
        <v>4960</v>
      </c>
      <c r="Z2015" t="s">
        <v>5392</v>
      </c>
      <c r="AA2015" t="s">
        <v>5060</v>
      </c>
    </row>
    <row r="2016" spans="1:27" x14ac:dyDescent="0.25">
      <c r="A2016" t="s">
        <v>3811</v>
      </c>
      <c r="B2016" s="8">
        <v>45829</v>
      </c>
      <c r="C2016" t="s">
        <v>3068</v>
      </c>
      <c r="D2016" t="s">
        <v>280</v>
      </c>
      <c r="E2016" t="s">
        <v>148</v>
      </c>
      <c r="F2016" t="s">
        <v>149</v>
      </c>
      <c r="G2016">
        <v>8</v>
      </c>
      <c r="H2016">
        <v>139.28</v>
      </c>
      <c r="I2016">
        <v>20</v>
      </c>
      <c r="J2016">
        <v>222.85</v>
      </c>
      <c r="K2016">
        <v>1025.0999999999999</v>
      </c>
      <c r="L2016">
        <v>778.8</v>
      </c>
      <c r="M2016">
        <v>246.3</v>
      </c>
      <c r="N2016" t="s">
        <v>40</v>
      </c>
      <c r="O2016" t="s">
        <v>24</v>
      </c>
      <c r="P2016" t="s">
        <v>25</v>
      </c>
      <c r="Q2016" s="9">
        <v>0.47569444444444442</v>
      </c>
      <c r="R2016" t="s">
        <v>27</v>
      </c>
      <c r="S2016" t="s">
        <v>4726</v>
      </c>
      <c r="T2016" t="s">
        <v>4703</v>
      </c>
      <c r="U2016">
        <v>124.84</v>
      </c>
      <c r="V2016" t="s">
        <v>5568</v>
      </c>
      <c r="W2016" t="s">
        <v>4958</v>
      </c>
      <c r="X2016" t="s">
        <v>5666</v>
      </c>
      <c r="Y2016" t="s">
        <v>4970</v>
      </c>
      <c r="Z2016" t="s">
        <v>5135</v>
      </c>
      <c r="AA2016" t="s">
        <v>4962</v>
      </c>
    </row>
    <row r="2017" spans="1:27" x14ac:dyDescent="0.25">
      <c r="A2017" t="s">
        <v>4438</v>
      </c>
      <c r="B2017" s="8">
        <v>45829</v>
      </c>
      <c r="C2017" t="s">
        <v>4439</v>
      </c>
      <c r="D2017" t="s">
        <v>52</v>
      </c>
      <c r="E2017" t="s">
        <v>350</v>
      </c>
      <c r="F2017" t="s">
        <v>1259</v>
      </c>
      <c r="G2017">
        <v>1</v>
      </c>
      <c r="H2017">
        <v>313.47000000000003</v>
      </c>
      <c r="I2017">
        <v>10</v>
      </c>
      <c r="J2017">
        <v>31.35</v>
      </c>
      <c r="K2017">
        <v>324.44</v>
      </c>
      <c r="L2017">
        <v>246.12</v>
      </c>
      <c r="M2017">
        <v>78.319999999999993</v>
      </c>
      <c r="N2017" t="s">
        <v>133</v>
      </c>
      <c r="O2017" t="s">
        <v>24</v>
      </c>
      <c r="P2017" t="s">
        <v>25</v>
      </c>
      <c r="Q2017" s="9">
        <v>0.65694444444444444</v>
      </c>
      <c r="R2017" t="s">
        <v>27</v>
      </c>
      <c r="S2017" t="s">
        <v>4701</v>
      </c>
      <c r="T2017" t="s">
        <v>4672</v>
      </c>
      <c r="U2017">
        <v>313.47000000000003</v>
      </c>
      <c r="V2017" t="s">
        <v>6029</v>
      </c>
      <c r="W2017" t="s">
        <v>4964</v>
      </c>
      <c r="X2017" t="s">
        <v>4980</v>
      </c>
      <c r="Y2017" t="s">
        <v>4970</v>
      </c>
      <c r="Z2017" t="s">
        <v>4981</v>
      </c>
      <c r="AA2017" t="s">
        <v>4962</v>
      </c>
    </row>
    <row r="2018" spans="1:27" x14ac:dyDescent="0.25">
      <c r="A2018" t="s">
        <v>4531</v>
      </c>
      <c r="B2018" s="8">
        <v>45829</v>
      </c>
      <c r="C2018" t="s">
        <v>3068</v>
      </c>
      <c r="D2018" t="s">
        <v>905</v>
      </c>
      <c r="E2018" t="s">
        <v>198</v>
      </c>
      <c r="F2018" t="s">
        <v>239</v>
      </c>
      <c r="G2018">
        <v>7</v>
      </c>
      <c r="H2018">
        <v>495.55</v>
      </c>
      <c r="I2018">
        <v>15</v>
      </c>
      <c r="J2018">
        <v>520.33000000000004</v>
      </c>
      <c r="K2018">
        <v>3390.8</v>
      </c>
      <c r="L2018">
        <v>2783.83</v>
      </c>
      <c r="M2018">
        <v>606.97</v>
      </c>
      <c r="N2018" t="s">
        <v>4971</v>
      </c>
      <c r="O2018" t="s">
        <v>24</v>
      </c>
      <c r="P2018" t="s">
        <v>55</v>
      </c>
      <c r="Q2018" s="9">
        <v>0.80138888888888893</v>
      </c>
      <c r="R2018" t="s">
        <v>27</v>
      </c>
      <c r="S2018" t="s">
        <v>4686</v>
      </c>
      <c r="T2018" t="s">
        <v>4672</v>
      </c>
      <c r="U2018">
        <v>464.41</v>
      </c>
      <c r="V2018" t="s">
        <v>5568</v>
      </c>
      <c r="W2018" t="s">
        <v>4958</v>
      </c>
      <c r="X2018" t="s">
        <v>5015</v>
      </c>
      <c r="Y2018" t="s">
        <v>4966</v>
      </c>
      <c r="Z2018" t="s">
        <v>5097</v>
      </c>
      <c r="AA2018" t="s">
        <v>4962</v>
      </c>
    </row>
    <row r="2019" spans="1:27" x14ac:dyDescent="0.25">
      <c r="A2019" t="s">
        <v>4574</v>
      </c>
      <c r="B2019" s="8">
        <v>45829</v>
      </c>
      <c r="C2019" t="s">
        <v>1892</v>
      </c>
      <c r="D2019" t="s">
        <v>1678</v>
      </c>
      <c r="E2019" t="s">
        <v>584</v>
      </c>
      <c r="F2019" t="s">
        <v>988</v>
      </c>
      <c r="G2019">
        <v>1</v>
      </c>
      <c r="H2019">
        <v>342.27</v>
      </c>
      <c r="I2019">
        <v>0</v>
      </c>
      <c r="J2019">
        <v>0</v>
      </c>
      <c r="K2019">
        <v>393.61</v>
      </c>
      <c r="L2019">
        <v>266.10000000000002</v>
      </c>
      <c r="M2019">
        <v>127.51</v>
      </c>
      <c r="N2019" t="s">
        <v>68</v>
      </c>
      <c r="O2019" t="s">
        <v>345</v>
      </c>
      <c r="P2019" t="s">
        <v>25</v>
      </c>
      <c r="Q2019" s="9">
        <v>0.81597222222222221</v>
      </c>
      <c r="R2019" t="s">
        <v>27</v>
      </c>
      <c r="S2019" t="s">
        <v>4699</v>
      </c>
      <c r="T2019" t="s">
        <v>4672</v>
      </c>
      <c r="U2019">
        <v>342.27</v>
      </c>
      <c r="V2019" t="s">
        <v>4999</v>
      </c>
      <c r="W2019" t="s">
        <v>4964</v>
      </c>
      <c r="X2019" t="s">
        <v>5606</v>
      </c>
      <c r="Y2019" t="s">
        <v>5011</v>
      </c>
      <c r="Z2019" t="s">
        <v>5226</v>
      </c>
      <c r="AA2019" t="s">
        <v>5060</v>
      </c>
    </row>
    <row r="2020" spans="1:27" x14ac:dyDescent="0.25">
      <c r="A2020" t="s">
        <v>2616</v>
      </c>
      <c r="B2020" s="8">
        <v>45828</v>
      </c>
      <c r="C2020" t="s">
        <v>1538</v>
      </c>
      <c r="D2020" t="s">
        <v>405</v>
      </c>
      <c r="E2020" t="s">
        <v>159</v>
      </c>
      <c r="F2020" t="s">
        <v>710</v>
      </c>
      <c r="G2020">
        <v>4</v>
      </c>
      <c r="H2020">
        <v>478.68</v>
      </c>
      <c r="I2020">
        <v>0</v>
      </c>
      <c r="J2020">
        <v>0</v>
      </c>
      <c r="K2020">
        <v>1914.72</v>
      </c>
      <c r="L2020">
        <v>1016.2</v>
      </c>
      <c r="M2020">
        <v>898.52</v>
      </c>
      <c r="N2020" t="s">
        <v>68</v>
      </c>
      <c r="O2020" t="s">
        <v>24</v>
      </c>
      <c r="P2020" t="s">
        <v>25</v>
      </c>
      <c r="Q2020" s="9">
        <v>0.50069444444444444</v>
      </c>
      <c r="R2020" t="s">
        <v>49</v>
      </c>
      <c r="S2020" t="s">
        <v>4642</v>
      </c>
      <c r="T2020" t="s">
        <v>4636</v>
      </c>
      <c r="U2020">
        <v>440.5</v>
      </c>
      <c r="V2020" t="s">
        <v>5681</v>
      </c>
      <c r="W2020" t="s">
        <v>4958</v>
      </c>
      <c r="X2020" t="s">
        <v>5313</v>
      </c>
      <c r="Y2020" t="s">
        <v>4960</v>
      </c>
      <c r="Z2020" t="s">
        <v>5034</v>
      </c>
      <c r="AA2020" t="s">
        <v>4962</v>
      </c>
    </row>
    <row r="2021" spans="1:27" x14ac:dyDescent="0.25">
      <c r="A2021" t="s">
        <v>3236</v>
      </c>
      <c r="B2021" s="8">
        <v>45828</v>
      </c>
      <c r="C2021" t="s">
        <v>2106</v>
      </c>
      <c r="D2021" t="s">
        <v>371</v>
      </c>
      <c r="E2021" t="s">
        <v>198</v>
      </c>
      <c r="F2021" t="s">
        <v>199</v>
      </c>
      <c r="G2021">
        <v>5</v>
      </c>
      <c r="H2021">
        <v>380.12</v>
      </c>
      <c r="I2021">
        <v>15</v>
      </c>
      <c r="J2021">
        <v>285.08999999999997</v>
      </c>
      <c r="K2021">
        <v>1615.51</v>
      </c>
      <c r="L2021">
        <v>1549.9</v>
      </c>
      <c r="M2021">
        <v>65.61</v>
      </c>
      <c r="N2021" t="s">
        <v>4971</v>
      </c>
      <c r="O2021" t="s">
        <v>24</v>
      </c>
      <c r="P2021" t="s">
        <v>33</v>
      </c>
      <c r="Q2021" s="9">
        <v>0.5625</v>
      </c>
      <c r="R2021" t="s">
        <v>49</v>
      </c>
      <c r="S2021" t="s">
        <v>4714</v>
      </c>
      <c r="T2021" t="s">
        <v>4703</v>
      </c>
      <c r="U2021">
        <v>380.12</v>
      </c>
      <c r="V2021" t="s">
        <v>5592</v>
      </c>
      <c r="W2021" t="s">
        <v>4968</v>
      </c>
      <c r="X2021" t="s">
        <v>5418</v>
      </c>
      <c r="Y2021" t="s">
        <v>4966</v>
      </c>
      <c r="Z2021" t="s">
        <v>5097</v>
      </c>
      <c r="AA2021" t="s">
        <v>4962</v>
      </c>
    </row>
    <row r="2022" spans="1:27" x14ac:dyDescent="0.25">
      <c r="A2022" t="s">
        <v>3486</v>
      </c>
      <c r="B2022" s="8">
        <v>45828</v>
      </c>
      <c r="C2022" t="s">
        <v>3151</v>
      </c>
      <c r="D2022" t="s">
        <v>231</v>
      </c>
      <c r="E2022" t="s">
        <v>192</v>
      </c>
      <c r="F2022" t="s">
        <v>1651</v>
      </c>
      <c r="G2022">
        <v>3</v>
      </c>
      <c r="H2022">
        <v>424.8</v>
      </c>
      <c r="I2022">
        <v>0</v>
      </c>
      <c r="J2022">
        <v>0</v>
      </c>
      <c r="K2022">
        <v>1274.4000000000001</v>
      </c>
      <c r="L2022">
        <v>926.82</v>
      </c>
      <c r="M2022">
        <v>347.58</v>
      </c>
      <c r="N2022" t="s">
        <v>23</v>
      </c>
      <c r="O2022" t="s">
        <v>24</v>
      </c>
      <c r="P2022" t="s">
        <v>25</v>
      </c>
      <c r="Q2022" s="9">
        <v>0.78749999999999998</v>
      </c>
      <c r="R2022" t="s">
        <v>49</v>
      </c>
      <c r="S2022" t="s">
        <v>4756</v>
      </c>
      <c r="T2022" t="s">
        <v>4752</v>
      </c>
      <c r="U2022">
        <v>418.79</v>
      </c>
      <c r="V2022" t="s">
        <v>5232</v>
      </c>
      <c r="W2022" t="s">
        <v>4958</v>
      </c>
      <c r="X2022" t="s">
        <v>5488</v>
      </c>
      <c r="Y2022" t="s">
        <v>5007</v>
      </c>
      <c r="Z2022" t="s">
        <v>5284</v>
      </c>
      <c r="AA2022" t="s">
        <v>4962</v>
      </c>
    </row>
    <row r="2023" spans="1:27" x14ac:dyDescent="0.25">
      <c r="A2023" t="s">
        <v>57</v>
      </c>
      <c r="B2023" s="8">
        <v>45827</v>
      </c>
      <c r="C2023" t="s">
        <v>58</v>
      </c>
      <c r="D2023" t="s">
        <v>59</v>
      </c>
      <c r="E2023" t="s">
        <v>60</v>
      </c>
      <c r="F2023" t="s">
        <v>61</v>
      </c>
      <c r="G2023">
        <v>8</v>
      </c>
      <c r="H2023">
        <v>356.6</v>
      </c>
      <c r="I2023">
        <v>5</v>
      </c>
      <c r="J2023">
        <v>142.63999999999999</v>
      </c>
      <c r="K2023">
        <v>2710.16</v>
      </c>
      <c r="L2023">
        <v>2174.2399999999998</v>
      </c>
      <c r="M2023">
        <v>535.91999999999996</v>
      </c>
      <c r="N2023" t="s">
        <v>23</v>
      </c>
      <c r="O2023" t="s">
        <v>24</v>
      </c>
      <c r="P2023" t="s">
        <v>25</v>
      </c>
      <c r="Q2023" s="9">
        <v>0.63124999999999998</v>
      </c>
      <c r="R2023" t="s">
        <v>49</v>
      </c>
      <c r="S2023" t="s">
        <v>4721</v>
      </c>
      <c r="T2023" t="s">
        <v>4703</v>
      </c>
      <c r="U2023">
        <v>342.46</v>
      </c>
      <c r="V2023" t="s">
        <v>5624</v>
      </c>
      <c r="W2023" t="s">
        <v>4958</v>
      </c>
      <c r="X2023" t="s">
        <v>5420</v>
      </c>
      <c r="Y2023" t="s">
        <v>4966</v>
      </c>
      <c r="Z2023" t="s">
        <v>5051</v>
      </c>
      <c r="AA2023" t="s">
        <v>4962</v>
      </c>
    </row>
    <row r="2024" spans="1:27" x14ac:dyDescent="0.25">
      <c r="A2024" t="s">
        <v>1427</v>
      </c>
      <c r="B2024" s="8">
        <v>45827</v>
      </c>
      <c r="C2024" t="s">
        <v>735</v>
      </c>
      <c r="D2024" t="s">
        <v>871</v>
      </c>
      <c r="E2024" t="s">
        <v>519</v>
      </c>
      <c r="F2024" t="s">
        <v>520</v>
      </c>
      <c r="G2024">
        <v>3</v>
      </c>
      <c r="H2024">
        <v>214.04</v>
      </c>
      <c r="I2024">
        <v>20</v>
      </c>
      <c r="J2024">
        <v>128.41999999999999</v>
      </c>
      <c r="K2024">
        <v>513.70000000000005</v>
      </c>
      <c r="L2024">
        <v>474.18</v>
      </c>
      <c r="M2024">
        <v>39.520000000000003</v>
      </c>
      <c r="N2024" t="s">
        <v>4971</v>
      </c>
      <c r="O2024" t="s">
        <v>24</v>
      </c>
      <c r="P2024" t="s">
        <v>25</v>
      </c>
      <c r="Q2024" s="9">
        <v>0.63472222222222219</v>
      </c>
      <c r="R2024" t="s">
        <v>49</v>
      </c>
      <c r="S2024" t="s">
        <v>4947</v>
      </c>
      <c r="T2024" t="s">
        <v>4930</v>
      </c>
      <c r="U2024">
        <v>214.04</v>
      </c>
      <c r="V2024" t="s">
        <v>5960</v>
      </c>
      <c r="W2024" t="s">
        <v>4968</v>
      </c>
      <c r="X2024" t="s">
        <v>5214</v>
      </c>
      <c r="Y2024" t="s">
        <v>4966</v>
      </c>
      <c r="Z2024" t="s">
        <v>5242</v>
      </c>
      <c r="AA2024" t="s">
        <v>5060</v>
      </c>
    </row>
    <row r="2025" spans="1:27" x14ac:dyDescent="0.25">
      <c r="A2025" t="s">
        <v>2210</v>
      </c>
      <c r="B2025" s="8">
        <v>45827</v>
      </c>
      <c r="C2025" t="s">
        <v>2211</v>
      </c>
      <c r="D2025" t="s">
        <v>882</v>
      </c>
      <c r="E2025" t="s">
        <v>380</v>
      </c>
      <c r="F2025" t="s">
        <v>2212</v>
      </c>
      <c r="G2025">
        <v>4</v>
      </c>
      <c r="H2025">
        <v>262.77</v>
      </c>
      <c r="I2025">
        <v>0</v>
      </c>
      <c r="J2025">
        <v>0</v>
      </c>
      <c r="K2025">
        <v>1051.08</v>
      </c>
      <c r="L2025">
        <v>778.56</v>
      </c>
      <c r="M2025">
        <v>272.52</v>
      </c>
      <c r="N2025" t="s">
        <v>133</v>
      </c>
      <c r="O2025" t="s">
        <v>24</v>
      </c>
      <c r="P2025" t="s">
        <v>25</v>
      </c>
      <c r="Q2025" s="9">
        <v>0.90833333333333333</v>
      </c>
      <c r="R2025" t="s">
        <v>49</v>
      </c>
      <c r="S2025" t="s">
        <v>4768</v>
      </c>
      <c r="T2025" t="s">
        <v>4752</v>
      </c>
      <c r="U2025">
        <v>262.77</v>
      </c>
      <c r="V2025" t="s">
        <v>5770</v>
      </c>
      <c r="W2025" t="s">
        <v>4964</v>
      </c>
      <c r="X2025" t="s">
        <v>5211</v>
      </c>
      <c r="Y2025" t="s">
        <v>5011</v>
      </c>
      <c r="Z2025" t="s">
        <v>5076</v>
      </c>
      <c r="AA2025" t="s">
        <v>4962</v>
      </c>
    </row>
    <row r="2026" spans="1:27" x14ac:dyDescent="0.25">
      <c r="A2026" t="s">
        <v>3337</v>
      </c>
      <c r="B2026" s="8">
        <v>45827</v>
      </c>
      <c r="C2026" t="s">
        <v>283</v>
      </c>
      <c r="D2026" t="s">
        <v>176</v>
      </c>
      <c r="E2026" t="s">
        <v>38</v>
      </c>
      <c r="F2026" t="s">
        <v>1191</v>
      </c>
      <c r="G2026">
        <v>8</v>
      </c>
      <c r="H2026">
        <v>396.47</v>
      </c>
      <c r="I2026">
        <v>15</v>
      </c>
      <c r="J2026">
        <v>475.76</v>
      </c>
      <c r="K2026">
        <v>2696</v>
      </c>
      <c r="L2026">
        <v>2427.2800000000002</v>
      </c>
      <c r="M2026">
        <v>268.72000000000003</v>
      </c>
      <c r="N2026" t="s">
        <v>40</v>
      </c>
      <c r="O2026" t="s">
        <v>24</v>
      </c>
      <c r="P2026" t="s">
        <v>33</v>
      </c>
      <c r="Q2026" s="9">
        <v>0.45277777777777778</v>
      </c>
      <c r="R2026" t="s">
        <v>49</v>
      </c>
      <c r="S2026" t="s">
        <v>4860</v>
      </c>
      <c r="T2026" t="s">
        <v>4847</v>
      </c>
      <c r="U2026">
        <v>355.64</v>
      </c>
      <c r="V2026" t="s">
        <v>5891</v>
      </c>
      <c r="W2026" t="s">
        <v>4958</v>
      </c>
      <c r="X2026" t="s">
        <v>5649</v>
      </c>
      <c r="Y2026" t="s">
        <v>5007</v>
      </c>
      <c r="Z2026" t="s">
        <v>4989</v>
      </c>
      <c r="AA2026" t="s">
        <v>4962</v>
      </c>
    </row>
    <row r="2027" spans="1:27" x14ac:dyDescent="0.25">
      <c r="A2027" t="s">
        <v>4046</v>
      </c>
      <c r="B2027" s="8">
        <v>45827</v>
      </c>
      <c r="C2027" t="s">
        <v>4047</v>
      </c>
      <c r="D2027" t="s">
        <v>539</v>
      </c>
      <c r="E2027" t="s">
        <v>327</v>
      </c>
      <c r="F2027" t="s">
        <v>892</v>
      </c>
      <c r="G2027">
        <v>2</v>
      </c>
      <c r="H2027">
        <v>251.73</v>
      </c>
      <c r="I2027">
        <v>0</v>
      </c>
      <c r="J2027">
        <v>0</v>
      </c>
      <c r="K2027">
        <v>503.46</v>
      </c>
      <c r="L2027">
        <v>421.04</v>
      </c>
      <c r="M2027">
        <v>82.42</v>
      </c>
      <c r="N2027" t="s">
        <v>133</v>
      </c>
      <c r="O2027" t="s">
        <v>24</v>
      </c>
      <c r="P2027" t="s">
        <v>33</v>
      </c>
      <c r="Q2027" s="9">
        <v>0.42569444444444443</v>
      </c>
      <c r="R2027" t="s">
        <v>49</v>
      </c>
      <c r="S2027" t="s">
        <v>4878</v>
      </c>
      <c r="T2027" t="s">
        <v>4864</v>
      </c>
      <c r="U2027">
        <v>251.73</v>
      </c>
      <c r="V2027" t="s">
        <v>5879</v>
      </c>
      <c r="W2027" t="s">
        <v>4964</v>
      </c>
      <c r="X2027" t="s">
        <v>5669</v>
      </c>
      <c r="Y2027" t="s">
        <v>4970</v>
      </c>
      <c r="Z2027" t="s">
        <v>5216</v>
      </c>
      <c r="AA2027" t="s">
        <v>4962</v>
      </c>
    </row>
    <row r="2028" spans="1:27" x14ac:dyDescent="0.25">
      <c r="A2028" t="s">
        <v>2428</v>
      </c>
      <c r="B2028" s="8">
        <v>45826</v>
      </c>
      <c r="C2028" t="s">
        <v>2429</v>
      </c>
      <c r="D2028" t="s">
        <v>1112</v>
      </c>
      <c r="E2028" t="s">
        <v>1059</v>
      </c>
      <c r="F2028" t="s">
        <v>304</v>
      </c>
      <c r="G2028">
        <v>2</v>
      </c>
      <c r="H2028">
        <v>360.52</v>
      </c>
      <c r="I2028">
        <v>0</v>
      </c>
      <c r="J2028">
        <v>0</v>
      </c>
      <c r="K2028">
        <v>721.04</v>
      </c>
      <c r="L2028">
        <v>648.96</v>
      </c>
      <c r="M2028">
        <v>72.08</v>
      </c>
      <c r="N2028" t="s">
        <v>47</v>
      </c>
      <c r="O2028" t="s">
        <v>24</v>
      </c>
      <c r="P2028" t="s">
        <v>25</v>
      </c>
      <c r="Q2028" s="9">
        <v>0.62361111111111112</v>
      </c>
      <c r="R2028" t="s">
        <v>49</v>
      </c>
      <c r="S2028" t="s">
        <v>4904</v>
      </c>
      <c r="T2028" t="s">
        <v>4887</v>
      </c>
      <c r="U2028">
        <v>360.52</v>
      </c>
      <c r="V2028" t="s">
        <v>5969</v>
      </c>
      <c r="W2028" t="s">
        <v>4964</v>
      </c>
      <c r="X2028" t="s">
        <v>5101</v>
      </c>
      <c r="Y2028" t="s">
        <v>4970</v>
      </c>
      <c r="Z2028" t="s">
        <v>5099</v>
      </c>
      <c r="AA2028" t="s">
        <v>5060</v>
      </c>
    </row>
    <row r="2029" spans="1:27" x14ac:dyDescent="0.25">
      <c r="A2029" t="s">
        <v>2470</v>
      </c>
      <c r="B2029" s="8">
        <v>45826</v>
      </c>
      <c r="C2029" t="s">
        <v>927</v>
      </c>
      <c r="D2029" t="s">
        <v>349</v>
      </c>
      <c r="E2029" t="s">
        <v>148</v>
      </c>
      <c r="F2029" t="s">
        <v>361</v>
      </c>
      <c r="G2029">
        <v>3</v>
      </c>
      <c r="H2029">
        <v>446.17</v>
      </c>
      <c r="I2029">
        <v>0</v>
      </c>
      <c r="J2029">
        <v>0</v>
      </c>
      <c r="K2029">
        <v>1338.51</v>
      </c>
      <c r="L2029">
        <v>976.83</v>
      </c>
      <c r="M2029">
        <v>361.68</v>
      </c>
      <c r="N2029" t="s">
        <v>47</v>
      </c>
      <c r="O2029" t="s">
        <v>24</v>
      </c>
      <c r="P2029" t="s">
        <v>25</v>
      </c>
      <c r="Q2029" s="9">
        <v>0.85555555555555551</v>
      </c>
      <c r="R2029" t="s">
        <v>49</v>
      </c>
      <c r="S2029" t="s">
        <v>4789</v>
      </c>
      <c r="T2029" t="s">
        <v>4776</v>
      </c>
      <c r="U2029">
        <v>298.81</v>
      </c>
      <c r="V2029" t="s">
        <v>5410</v>
      </c>
      <c r="W2029" t="s">
        <v>4964</v>
      </c>
      <c r="X2029" t="s">
        <v>5017</v>
      </c>
      <c r="Y2029" t="s">
        <v>5018</v>
      </c>
      <c r="Z2029" t="s">
        <v>5135</v>
      </c>
      <c r="AA2029" t="s">
        <v>4962</v>
      </c>
    </row>
    <row r="2030" spans="1:27" x14ac:dyDescent="0.25">
      <c r="A2030" t="s">
        <v>2960</v>
      </c>
      <c r="B2030" s="8">
        <v>45826</v>
      </c>
      <c r="C2030" t="s">
        <v>2961</v>
      </c>
      <c r="D2030" t="s">
        <v>549</v>
      </c>
      <c r="E2030" t="s">
        <v>1431</v>
      </c>
      <c r="F2030" t="s">
        <v>1436</v>
      </c>
      <c r="G2030">
        <v>4</v>
      </c>
      <c r="H2030">
        <v>221.61</v>
      </c>
      <c r="I2030">
        <v>20</v>
      </c>
      <c r="J2030">
        <v>177.29</v>
      </c>
      <c r="K2030">
        <v>709.15</v>
      </c>
      <c r="L2030">
        <v>728.68</v>
      </c>
      <c r="M2030">
        <v>-19.53</v>
      </c>
      <c r="N2030" t="s">
        <v>47</v>
      </c>
      <c r="O2030" t="s">
        <v>24</v>
      </c>
      <c r="P2030" t="s">
        <v>25</v>
      </c>
      <c r="Q2030" s="9">
        <v>0.78472222222222221</v>
      </c>
      <c r="R2030" t="s">
        <v>49</v>
      </c>
      <c r="S2030" t="s">
        <v>4832</v>
      </c>
      <c r="T2030" t="s">
        <v>4828</v>
      </c>
      <c r="U2030">
        <v>221.61</v>
      </c>
      <c r="V2030" t="s">
        <v>5830</v>
      </c>
      <c r="W2030" t="s">
        <v>4964</v>
      </c>
      <c r="X2030" t="s">
        <v>5385</v>
      </c>
      <c r="Y2030" t="s">
        <v>4960</v>
      </c>
      <c r="Z2030" t="s">
        <v>5386</v>
      </c>
      <c r="AA2030" t="s">
        <v>5060</v>
      </c>
    </row>
    <row r="2031" spans="1:27" x14ac:dyDescent="0.25">
      <c r="A2031" t="s">
        <v>3157</v>
      </c>
      <c r="B2031" s="8">
        <v>45826</v>
      </c>
      <c r="C2031" t="s">
        <v>3158</v>
      </c>
      <c r="D2031" t="s">
        <v>360</v>
      </c>
      <c r="E2031" t="s">
        <v>204</v>
      </c>
      <c r="F2031" t="s">
        <v>205</v>
      </c>
      <c r="G2031">
        <v>3</v>
      </c>
      <c r="H2031">
        <v>392.61</v>
      </c>
      <c r="I2031">
        <v>0</v>
      </c>
      <c r="J2031">
        <v>0</v>
      </c>
      <c r="K2031">
        <v>1177.83</v>
      </c>
      <c r="L2031">
        <v>788.4</v>
      </c>
      <c r="M2031">
        <v>389.43</v>
      </c>
      <c r="N2031" t="s">
        <v>23</v>
      </c>
      <c r="O2031" t="s">
        <v>24</v>
      </c>
      <c r="P2031" t="s">
        <v>25</v>
      </c>
      <c r="Q2031" s="9">
        <v>0.65694444444444444</v>
      </c>
      <c r="R2031" t="s">
        <v>49</v>
      </c>
      <c r="S2031" t="s">
        <v>4922</v>
      </c>
      <c r="T2031" t="s">
        <v>4908</v>
      </c>
      <c r="U2031">
        <v>353.05</v>
      </c>
      <c r="V2031" t="s">
        <v>5520</v>
      </c>
      <c r="W2031" t="s">
        <v>4958</v>
      </c>
      <c r="X2031" t="s">
        <v>5021</v>
      </c>
      <c r="Y2031" t="s">
        <v>4966</v>
      </c>
      <c r="Z2031" t="s">
        <v>5022</v>
      </c>
      <c r="AA2031" t="s">
        <v>4962</v>
      </c>
    </row>
    <row r="2032" spans="1:27" x14ac:dyDescent="0.25">
      <c r="A2032" t="s">
        <v>3327</v>
      </c>
      <c r="B2032" s="8">
        <v>45826</v>
      </c>
      <c r="C2032" t="s">
        <v>2691</v>
      </c>
      <c r="D2032" t="s">
        <v>141</v>
      </c>
      <c r="E2032" t="s">
        <v>270</v>
      </c>
      <c r="F2032" t="s">
        <v>271</v>
      </c>
      <c r="G2032">
        <v>1</v>
      </c>
      <c r="H2032">
        <v>437.49</v>
      </c>
      <c r="I2032">
        <v>0</v>
      </c>
      <c r="J2032">
        <v>0</v>
      </c>
      <c r="K2032">
        <v>437.49</v>
      </c>
      <c r="L2032">
        <v>265.44</v>
      </c>
      <c r="M2032">
        <v>172.05</v>
      </c>
      <c r="N2032" t="s">
        <v>4971</v>
      </c>
      <c r="O2032" t="s">
        <v>24</v>
      </c>
      <c r="P2032" t="s">
        <v>55</v>
      </c>
      <c r="Q2032" s="9">
        <v>0.52430555555555558</v>
      </c>
      <c r="R2032" t="s">
        <v>49</v>
      </c>
      <c r="S2032" t="s">
        <v>4658</v>
      </c>
      <c r="T2032" t="s">
        <v>4636</v>
      </c>
      <c r="U2032">
        <v>437.49</v>
      </c>
      <c r="V2032" t="s">
        <v>5788</v>
      </c>
      <c r="W2032" t="s">
        <v>4964</v>
      </c>
      <c r="X2032" t="s">
        <v>5600</v>
      </c>
      <c r="Y2032" t="s">
        <v>4970</v>
      </c>
      <c r="Z2032" t="s">
        <v>5280</v>
      </c>
      <c r="AA2032" t="s">
        <v>5060</v>
      </c>
    </row>
    <row r="2033" spans="1:27" x14ac:dyDescent="0.25">
      <c r="A2033" t="s">
        <v>4123</v>
      </c>
      <c r="B2033" s="8">
        <v>45826</v>
      </c>
      <c r="C2033" t="s">
        <v>2429</v>
      </c>
      <c r="D2033" t="s">
        <v>52</v>
      </c>
      <c r="E2033" t="s">
        <v>31</v>
      </c>
      <c r="F2033" t="s">
        <v>32</v>
      </c>
      <c r="G2033">
        <v>2</v>
      </c>
      <c r="H2033">
        <v>313.47000000000003</v>
      </c>
      <c r="I2033">
        <v>10</v>
      </c>
      <c r="J2033">
        <v>62.69</v>
      </c>
      <c r="K2033">
        <v>564.25</v>
      </c>
      <c r="L2033">
        <v>492.24</v>
      </c>
      <c r="M2033">
        <v>72.010000000000005</v>
      </c>
      <c r="N2033" t="s">
        <v>4971</v>
      </c>
      <c r="O2033" t="s">
        <v>24</v>
      </c>
      <c r="P2033" t="s">
        <v>55</v>
      </c>
      <c r="Q2033" s="9">
        <v>0.38680555555555557</v>
      </c>
      <c r="R2033" t="s">
        <v>49</v>
      </c>
      <c r="S2033" t="s">
        <v>4701</v>
      </c>
      <c r="T2033" t="s">
        <v>4672</v>
      </c>
      <c r="U2033">
        <v>313.47000000000003</v>
      </c>
      <c r="V2033" t="s">
        <v>5969</v>
      </c>
      <c r="W2033" t="s">
        <v>4964</v>
      </c>
      <c r="X2033" t="s">
        <v>5187</v>
      </c>
      <c r="Y2033" t="s">
        <v>5007</v>
      </c>
      <c r="Z2033" t="s">
        <v>5188</v>
      </c>
      <c r="AA2033" t="s">
        <v>4962</v>
      </c>
    </row>
    <row r="2034" spans="1:27" x14ac:dyDescent="0.25">
      <c r="A2034" t="s">
        <v>4211</v>
      </c>
      <c r="B2034" s="8">
        <v>45826</v>
      </c>
      <c r="C2034" t="s">
        <v>993</v>
      </c>
      <c r="D2034" t="s">
        <v>176</v>
      </c>
      <c r="E2034" t="s">
        <v>1162</v>
      </c>
      <c r="F2034" t="s">
        <v>115</v>
      </c>
      <c r="G2034">
        <v>7</v>
      </c>
      <c r="H2034">
        <v>399.42</v>
      </c>
      <c r="I2034">
        <v>0</v>
      </c>
      <c r="J2034">
        <v>0</v>
      </c>
      <c r="K2034">
        <v>2795.94</v>
      </c>
      <c r="L2034">
        <v>2123.87</v>
      </c>
      <c r="M2034">
        <v>672.07</v>
      </c>
      <c r="N2034" t="s">
        <v>47</v>
      </c>
      <c r="O2034" t="s">
        <v>24</v>
      </c>
      <c r="P2034" t="s">
        <v>55</v>
      </c>
      <c r="Q2034" s="9">
        <v>0.45694444444444443</v>
      </c>
      <c r="R2034" t="s">
        <v>49</v>
      </c>
      <c r="S2034" t="s">
        <v>4860</v>
      </c>
      <c r="T2034" t="s">
        <v>4847</v>
      </c>
      <c r="U2034">
        <v>355.64</v>
      </c>
      <c r="V2034" t="s">
        <v>5281</v>
      </c>
      <c r="W2034" t="s">
        <v>4958</v>
      </c>
      <c r="X2034" t="s">
        <v>5523</v>
      </c>
      <c r="Y2034" t="s">
        <v>4966</v>
      </c>
      <c r="Z2034" t="s">
        <v>5267</v>
      </c>
      <c r="AA2034" t="s">
        <v>4992</v>
      </c>
    </row>
    <row r="2035" spans="1:27" x14ac:dyDescent="0.25">
      <c r="A2035" t="s">
        <v>369</v>
      </c>
      <c r="B2035" s="8">
        <v>45825</v>
      </c>
      <c r="C2035" t="s">
        <v>370</v>
      </c>
      <c r="D2035" t="s">
        <v>371</v>
      </c>
      <c r="E2035" t="s">
        <v>372</v>
      </c>
      <c r="F2035" t="s">
        <v>373</v>
      </c>
      <c r="G2035">
        <v>2</v>
      </c>
      <c r="H2035">
        <v>380.12</v>
      </c>
      <c r="I2035">
        <v>0</v>
      </c>
      <c r="J2035">
        <v>0</v>
      </c>
      <c r="K2035">
        <v>760.24</v>
      </c>
      <c r="L2035">
        <v>619.96</v>
      </c>
      <c r="M2035">
        <v>140.28</v>
      </c>
      <c r="N2035" t="s">
        <v>4971</v>
      </c>
      <c r="O2035" t="s">
        <v>24</v>
      </c>
      <c r="P2035" t="s">
        <v>25</v>
      </c>
      <c r="Q2035" s="9">
        <v>0.53125</v>
      </c>
      <c r="R2035" t="s">
        <v>49</v>
      </c>
      <c r="S2035" t="s">
        <v>4714</v>
      </c>
      <c r="T2035" t="s">
        <v>4703</v>
      </c>
      <c r="U2035">
        <v>380.12</v>
      </c>
      <c r="V2035" t="s">
        <v>5690</v>
      </c>
      <c r="W2035" t="s">
        <v>4964</v>
      </c>
      <c r="X2035" t="s">
        <v>5258</v>
      </c>
      <c r="Y2035" t="s">
        <v>4966</v>
      </c>
      <c r="Z2035" t="s">
        <v>5259</v>
      </c>
      <c r="AA2035" t="s">
        <v>5060</v>
      </c>
    </row>
    <row r="2036" spans="1:27" x14ac:dyDescent="0.25">
      <c r="A2036" t="s">
        <v>1447</v>
      </c>
      <c r="B2036" s="8">
        <v>45825</v>
      </c>
      <c r="C2036" t="s">
        <v>807</v>
      </c>
      <c r="D2036" t="s">
        <v>264</v>
      </c>
      <c r="E2036" t="s">
        <v>1448</v>
      </c>
      <c r="F2036" t="s">
        <v>1449</v>
      </c>
      <c r="G2036">
        <v>4</v>
      </c>
      <c r="H2036">
        <v>383.51</v>
      </c>
      <c r="I2036">
        <v>0</v>
      </c>
      <c r="J2036">
        <v>0</v>
      </c>
      <c r="K2036">
        <v>1534.04</v>
      </c>
      <c r="L2036">
        <v>1143.5999999999999</v>
      </c>
      <c r="M2036">
        <v>390.44</v>
      </c>
      <c r="N2036" t="s">
        <v>133</v>
      </c>
      <c r="O2036" t="s">
        <v>24</v>
      </c>
      <c r="P2036" t="s">
        <v>25</v>
      </c>
      <c r="Q2036" s="9">
        <v>0.46805555555555556</v>
      </c>
      <c r="R2036" t="s">
        <v>49</v>
      </c>
      <c r="S2036" t="s">
        <v>4702</v>
      </c>
      <c r="T2036" t="s">
        <v>4703</v>
      </c>
      <c r="U2036">
        <v>383.51</v>
      </c>
      <c r="V2036" t="s">
        <v>5819</v>
      </c>
      <c r="W2036" t="s">
        <v>4968</v>
      </c>
      <c r="X2036" t="s">
        <v>5602</v>
      </c>
      <c r="Y2036" t="s">
        <v>4966</v>
      </c>
      <c r="Z2036" t="s">
        <v>5603</v>
      </c>
      <c r="AA2036" t="s">
        <v>5060</v>
      </c>
    </row>
    <row r="2037" spans="1:27" x14ac:dyDescent="0.25">
      <c r="A2037" t="s">
        <v>4185</v>
      </c>
      <c r="B2037" s="8">
        <v>45825</v>
      </c>
      <c r="C2037" t="s">
        <v>554</v>
      </c>
      <c r="D2037" t="s">
        <v>95</v>
      </c>
      <c r="E2037" t="s">
        <v>968</v>
      </c>
      <c r="F2037" t="s">
        <v>1738</v>
      </c>
      <c r="G2037">
        <v>2</v>
      </c>
      <c r="H2037">
        <v>522.78</v>
      </c>
      <c r="I2037">
        <v>15</v>
      </c>
      <c r="J2037">
        <v>156.83000000000001</v>
      </c>
      <c r="K2037">
        <v>888.73</v>
      </c>
      <c r="L2037">
        <v>791.74</v>
      </c>
      <c r="M2037">
        <v>96.99</v>
      </c>
      <c r="N2037" t="s">
        <v>68</v>
      </c>
      <c r="O2037" t="s">
        <v>24</v>
      </c>
      <c r="P2037" t="s">
        <v>25</v>
      </c>
      <c r="Q2037" s="9">
        <v>0.59236111111111112</v>
      </c>
      <c r="R2037" t="s">
        <v>49</v>
      </c>
      <c r="S2037" t="s">
        <v>4937</v>
      </c>
      <c r="T2037" t="s">
        <v>4930</v>
      </c>
      <c r="U2037">
        <v>522.78</v>
      </c>
      <c r="V2037" t="s">
        <v>5636</v>
      </c>
      <c r="W2037" t="s">
        <v>4968</v>
      </c>
      <c r="X2037" t="s">
        <v>5825</v>
      </c>
      <c r="Y2037" t="s">
        <v>5018</v>
      </c>
      <c r="Z2037" t="s">
        <v>5411</v>
      </c>
      <c r="AA2037" t="s">
        <v>4992</v>
      </c>
    </row>
    <row r="2038" spans="1:27" x14ac:dyDescent="0.25">
      <c r="A2038" t="s">
        <v>4339</v>
      </c>
      <c r="B2038" s="8">
        <v>45825</v>
      </c>
      <c r="C2038" t="s">
        <v>1729</v>
      </c>
      <c r="D2038" t="s">
        <v>65</v>
      </c>
      <c r="E2038" t="s">
        <v>66</v>
      </c>
      <c r="F2038" t="s">
        <v>1310</v>
      </c>
      <c r="G2038">
        <v>2</v>
      </c>
      <c r="H2038">
        <v>172.63</v>
      </c>
      <c r="I2038">
        <v>5</v>
      </c>
      <c r="J2038">
        <v>17.260000000000002</v>
      </c>
      <c r="K2038">
        <v>328</v>
      </c>
      <c r="L2038">
        <v>284</v>
      </c>
      <c r="M2038">
        <v>44</v>
      </c>
      <c r="N2038" t="s">
        <v>23</v>
      </c>
      <c r="O2038" t="s">
        <v>24</v>
      </c>
      <c r="P2038" t="s">
        <v>25</v>
      </c>
      <c r="Q2038" s="9">
        <v>0.7993055555555556</v>
      </c>
      <c r="R2038" t="s">
        <v>49</v>
      </c>
      <c r="S2038" t="s">
        <v>4719</v>
      </c>
      <c r="T2038" t="s">
        <v>4703</v>
      </c>
      <c r="U2038">
        <v>172.63</v>
      </c>
      <c r="V2038" t="s">
        <v>5009</v>
      </c>
      <c r="W2038" t="s">
        <v>4968</v>
      </c>
      <c r="X2038" t="s">
        <v>5377</v>
      </c>
      <c r="Y2038" t="s">
        <v>4970</v>
      </c>
      <c r="Z2038" t="s">
        <v>5155</v>
      </c>
      <c r="AA2038" t="s">
        <v>4962</v>
      </c>
    </row>
    <row r="2039" spans="1:27" x14ac:dyDescent="0.25">
      <c r="A2039" t="s">
        <v>1524</v>
      </c>
      <c r="B2039" s="8">
        <v>45824</v>
      </c>
      <c r="C2039" t="s">
        <v>1525</v>
      </c>
      <c r="D2039" t="s">
        <v>220</v>
      </c>
      <c r="E2039" t="s">
        <v>1169</v>
      </c>
      <c r="F2039" t="s">
        <v>1526</v>
      </c>
      <c r="G2039">
        <v>3</v>
      </c>
      <c r="H2039">
        <v>332.74</v>
      </c>
      <c r="I2039">
        <v>0</v>
      </c>
      <c r="J2039">
        <v>0</v>
      </c>
      <c r="K2039">
        <v>998.22</v>
      </c>
      <c r="L2039">
        <v>615.80999999999995</v>
      </c>
      <c r="M2039">
        <v>382.41</v>
      </c>
      <c r="N2039" t="s">
        <v>4971</v>
      </c>
      <c r="O2039" t="s">
        <v>24</v>
      </c>
      <c r="P2039" t="s">
        <v>25</v>
      </c>
      <c r="Q2039" s="9">
        <v>0.85416666666666663</v>
      </c>
      <c r="R2039" t="s">
        <v>49</v>
      </c>
      <c r="S2039" t="s">
        <v>4653</v>
      </c>
      <c r="T2039" t="s">
        <v>4636</v>
      </c>
      <c r="U2039">
        <v>332.74</v>
      </c>
      <c r="V2039" t="s">
        <v>5804</v>
      </c>
      <c r="W2039" t="s">
        <v>4964</v>
      </c>
      <c r="X2039" t="s">
        <v>6030</v>
      </c>
      <c r="Y2039" t="s">
        <v>4970</v>
      </c>
      <c r="Z2039" t="s">
        <v>5628</v>
      </c>
      <c r="AA2039" t="s">
        <v>5060</v>
      </c>
    </row>
    <row r="2040" spans="1:27" x14ac:dyDescent="0.25">
      <c r="A2040" t="s">
        <v>1547</v>
      </c>
      <c r="B2040" s="8">
        <v>45824</v>
      </c>
      <c r="C2040" t="s">
        <v>1548</v>
      </c>
      <c r="D2040" t="s">
        <v>242</v>
      </c>
      <c r="E2040" t="s">
        <v>248</v>
      </c>
      <c r="F2040" t="s">
        <v>249</v>
      </c>
      <c r="G2040">
        <v>2</v>
      </c>
      <c r="H2040">
        <v>80.5</v>
      </c>
      <c r="I2040">
        <v>0</v>
      </c>
      <c r="J2040">
        <v>0</v>
      </c>
      <c r="K2040">
        <v>161</v>
      </c>
      <c r="L2040">
        <v>124.5</v>
      </c>
      <c r="M2040">
        <v>36.5</v>
      </c>
      <c r="N2040" t="s">
        <v>47</v>
      </c>
      <c r="O2040" t="s">
        <v>24</v>
      </c>
      <c r="P2040" t="s">
        <v>25</v>
      </c>
      <c r="Q2040" s="9">
        <v>0.86597222222222225</v>
      </c>
      <c r="R2040" t="s">
        <v>49</v>
      </c>
      <c r="S2040" t="s">
        <v>4921</v>
      </c>
      <c r="T2040" t="s">
        <v>4908</v>
      </c>
      <c r="U2040">
        <v>80.5</v>
      </c>
      <c r="V2040" t="s">
        <v>6002</v>
      </c>
      <c r="W2040" t="s">
        <v>4964</v>
      </c>
      <c r="X2040" t="s">
        <v>5316</v>
      </c>
      <c r="Y2040" t="s">
        <v>5011</v>
      </c>
      <c r="Z2040" t="s">
        <v>5317</v>
      </c>
      <c r="AA2040" t="s">
        <v>4962</v>
      </c>
    </row>
    <row r="2041" spans="1:27" x14ac:dyDescent="0.25">
      <c r="A2041" t="s">
        <v>3062</v>
      </c>
      <c r="B2041" s="8">
        <v>45824</v>
      </c>
      <c r="C2041" t="s">
        <v>3063</v>
      </c>
      <c r="D2041" t="s">
        <v>302</v>
      </c>
      <c r="E2041" t="s">
        <v>968</v>
      </c>
      <c r="F2041" t="s">
        <v>969</v>
      </c>
      <c r="G2041">
        <v>1</v>
      </c>
      <c r="H2041">
        <v>343.56</v>
      </c>
      <c r="I2041">
        <v>0</v>
      </c>
      <c r="J2041">
        <v>0</v>
      </c>
      <c r="K2041">
        <v>343.56</v>
      </c>
      <c r="L2041">
        <v>216.32</v>
      </c>
      <c r="M2041">
        <v>127.24</v>
      </c>
      <c r="N2041" t="s">
        <v>40</v>
      </c>
      <c r="O2041" t="s">
        <v>24</v>
      </c>
      <c r="P2041" t="s">
        <v>25</v>
      </c>
      <c r="Q2041" s="9">
        <v>0.88263888888888886</v>
      </c>
      <c r="R2041" t="s">
        <v>49</v>
      </c>
      <c r="S2041" t="s">
        <v>4655</v>
      </c>
      <c r="T2041" t="s">
        <v>4636</v>
      </c>
      <c r="U2041">
        <v>343.56</v>
      </c>
      <c r="V2041" t="s">
        <v>5953</v>
      </c>
      <c r="W2041" t="s">
        <v>4964</v>
      </c>
      <c r="X2041" t="s">
        <v>5820</v>
      </c>
      <c r="Y2041" t="s">
        <v>4960</v>
      </c>
      <c r="Z2041" t="s">
        <v>5411</v>
      </c>
      <c r="AA2041" t="s">
        <v>4992</v>
      </c>
    </row>
    <row r="2042" spans="1:27" x14ac:dyDescent="0.25">
      <c r="A2042" t="s">
        <v>3110</v>
      </c>
      <c r="B2042" s="8">
        <v>45824</v>
      </c>
      <c r="C2042" t="s">
        <v>3111</v>
      </c>
      <c r="D2042" t="s">
        <v>2552</v>
      </c>
      <c r="E2042" t="s">
        <v>1372</v>
      </c>
      <c r="F2042" t="s">
        <v>2629</v>
      </c>
      <c r="G2042">
        <v>5</v>
      </c>
      <c r="H2042">
        <v>72.930000000000007</v>
      </c>
      <c r="I2042">
        <v>15</v>
      </c>
      <c r="J2042">
        <v>54.7</v>
      </c>
      <c r="K2042">
        <v>309.95</v>
      </c>
      <c r="L2042">
        <v>271.25</v>
      </c>
      <c r="M2042">
        <v>38.700000000000003</v>
      </c>
      <c r="N2042" t="s">
        <v>23</v>
      </c>
      <c r="O2042" t="s">
        <v>24</v>
      </c>
      <c r="P2042" t="s">
        <v>25</v>
      </c>
      <c r="Q2042" s="9">
        <v>0.74722222222222223</v>
      </c>
      <c r="R2042" t="s">
        <v>49</v>
      </c>
      <c r="S2042" t="s">
        <v>4784</v>
      </c>
      <c r="T2042" t="s">
        <v>4776</v>
      </c>
      <c r="U2042">
        <v>72.930000000000007</v>
      </c>
      <c r="V2042" t="s">
        <v>5452</v>
      </c>
      <c r="W2042" t="s">
        <v>4968</v>
      </c>
      <c r="X2042" t="s">
        <v>5355</v>
      </c>
      <c r="Y2042" t="s">
        <v>4960</v>
      </c>
      <c r="Z2042" t="s">
        <v>5356</v>
      </c>
      <c r="AA2042" t="s">
        <v>4962</v>
      </c>
    </row>
    <row r="2043" spans="1:27" x14ac:dyDescent="0.25">
      <c r="A2043" t="s">
        <v>3576</v>
      </c>
      <c r="B2043" s="8">
        <v>45824</v>
      </c>
      <c r="C2043" t="s">
        <v>1441</v>
      </c>
      <c r="D2043" t="s">
        <v>732</v>
      </c>
      <c r="E2043" t="s">
        <v>887</v>
      </c>
      <c r="F2043" t="s">
        <v>2847</v>
      </c>
      <c r="G2043">
        <v>3</v>
      </c>
      <c r="H2043">
        <v>743.18</v>
      </c>
      <c r="I2043">
        <v>15</v>
      </c>
      <c r="J2043">
        <v>334.43</v>
      </c>
      <c r="K2043">
        <v>1895.11</v>
      </c>
      <c r="L2043">
        <v>1196.1600000000001</v>
      </c>
      <c r="M2043">
        <v>698.95</v>
      </c>
      <c r="N2043" t="s">
        <v>133</v>
      </c>
      <c r="O2043" t="s">
        <v>24</v>
      </c>
      <c r="P2043" t="s">
        <v>33</v>
      </c>
      <c r="Q2043" s="9">
        <v>0.87708333333333333</v>
      </c>
      <c r="R2043" t="s">
        <v>49</v>
      </c>
      <c r="S2043" t="s">
        <v>4662</v>
      </c>
      <c r="T2043" t="s">
        <v>4636</v>
      </c>
      <c r="U2043">
        <v>661.91</v>
      </c>
      <c r="V2043" t="s">
        <v>5092</v>
      </c>
      <c r="W2043" t="s">
        <v>4958</v>
      </c>
      <c r="X2043" t="s">
        <v>5852</v>
      </c>
      <c r="Y2043" t="s">
        <v>4977</v>
      </c>
      <c r="Z2043" t="s">
        <v>5844</v>
      </c>
      <c r="AA2043" t="s">
        <v>4992</v>
      </c>
    </row>
    <row r="2044" spans="1:27" x14ac:dyDescent="0.25">
      <c r="A2044" t="s">
        <v>3582</v>
      </c>
      <c r="B2044" s="8">
        <v>45824</v>
      </c>
      <c r="C2044" t="s">
        <v>593</v>
      </c>
      <c r="D2044" t="s">
        <v>2158</v>
      </c>
      <c r="E2044" t="s">
        <v>1031</v>
      </c>
      <c r="F2044" t="s">
        <v>2312</v>
      </c>
      <c r="G2044">
        <v>3</v>
      </c>
      <c r="H2044">
        <v>91.61</v>
      </c>
      <c r="I2044">
        <v>5</v>
      </c>
      <c r="J2044">
        <v>13.74</v>
      </c>
      <c r="K2044">
        <v>261.08999999999997</v>
      </c>
      <c r="L2044">
        <v>212.1</v>
      </c>
      <c r="M2044">
        <v>48.99</v>
      </c>
      <c r="N2044" t="s">
        <v>68</v>
      </c>
      <c r="O2044" t="s">
        <v>24</v>
      </c>
      <c r="P2044" t="s">
        <v>55</v>
      </c>
      <c r="Q2044" s="9">
        <v>0.43333333333333335</v>
      </c>
      <c r="R2044" t="s">
        <v>49</v>
      </c>
      <c r="S2044" t="s">
        <v>4929</v>
      </c>
      <c r="T2044" t="s">
        <v>4930</v>
      </c>
      <c r="U2044">
        <v>91.61</v>
      </c>
      <c r="V2044" t="s">
        <v>5900</v>
      </c>
      <c r="W2044" t="s">
        <v>4968</v>
      </c>
      <c r="X2044" t="s">
        <v>5645</v>
      </c>
      <c r="Y2044" t="s">
        <v>4960</v>
      </c>
      <c r="Z2044" t="s">
        <v>5000</v>
      </c>
      <c r="AA2044" t="s">
        <v>4962</v>
      </c>
    </row>
    <row r="2045" spans="1:27" x14ac:dyDescent="0.25">
      <c r="A2045" t="s">
        <v>3688</v>
      </c>
      <c r="B2045" s="8">
        <v>45824</v>
      </c>
      <c r="C2045" t="s">
        <v>604</v>
      </c>
      <c r="D2045" t="s">
        <v>302</v>
      </c>
      <c r="E2045" t="s">
        <v>681</v>
      </c>
      <c r="F2045" t="s">
        <v>1449</v>
      </c>
      <c r="G2045">
        <v>5</v>
      </c>
      <c r="H2045">
        <v>345.01</v>
      </c>
      <c r="I2045">
        <v>0</v>
      </c>
      <c r="J2045">
        <v>0</v>
      </c>
      <c r="K2045">
        <v>1725.05</v>
      </c>
      <c r="L2045">
        <v>1081.5999999999999</v>
      </c>
      <c r="M2045">
        <v>643.45000000000005</v>
      </c>
      <c r="N2045" t="s">
        <v>40</v>
      </c>
      <c r="O2045" t="s">
        <v>24</v>
      </c>
      <c r="P2045" t="s">
        <v>25</v>
      </c>
      <c r="Q2045" s="9">
        <v>0.8041666666666667</v>
      </c>
      <c r="R2045" t="s">
        <v>49</v>
      </c>
      <c r="S2045" t="s">
        <v>4655</v>
      </c>
      <c r="T2045" t="s">
        <v>4636</v>
      </c>
      <c r="U2045">
        <v>343.56</v>
      </c>
      <c r="V2045" t="s">
        <v>5362</v>
      </c>
      <c r="W2045" t="s">
        <v>4958</v>
      </c>
      <c r="X2045" t="s">
        <v>5602</v>
      </c>
      <c r="Y2045" t="s">
        <v>4966</v>
      </c>
      <c r="Z2045" t="s">
        <v>5380</v>
      </c>
      <c r="AA2045" t="s">
        <v>5060</v>
      </c>
    </row>
    <row r="2046" spans="1:27" x14ac:dyDescent="0.25">
      <c r="A2046" t="s">
        <v>4121</v>
      </c>
      <c r="B2046" s="8">
        <v>45824</v>
      </c>
      <c r="C2046" t="s">
        <v>2115</v>
      </c>
      <c r="D2046" t="s">
        <v>1030</v>
      </c>
      <c r="E2046" t="s">
        <v>85</v>
      </c>
      <c r="F2046" t="s">
        <v>292</v>
      </c>
      <c r="G2046">
        <v>3</v>
      </c>
      <c r="H2046">
        <v>307</v>
      </c>
      <c r="I2046">
        <v>20</v>
      </c>
      <c r="J2046">
        <v>184.2</v>
      </c>
      <c r="K2046">
        <v>736.8</v>
      </c>
      <c r="L2046">
        <v>597.48</v>
      </c>
      <c r="M2046">
        <v>139.32</v>
      </c>
      <c r="N2046" t="s">
        <v>68</v>
      </c>
      <c r="O2046" t="s">
        <v>24</v>
      </c>
      <c r="P2046" t="s">
        <v>25</v>
      </c>
      <c r="Q2046" s="9">
        <v>0.77430555555555558</v>
      </c>
      <c r="R2046" t="s">
        <v>49</v>
      </c>
      <c r="S2046" t="s">
        <v>4794</v>
      </c>
      <c r="T2046" t="s">
        <v>4776</v>
      </c>
      <c r="U2046">
        <v>159.5</v>
      </c>
      <c r="V2046" t="s">
        <v>5650</v>
      </c>
      <c r="W2046" t="s">
        <v>4958</v>
      </c>
      <c r="X2046" t="s">
        <v>5836</v>
      </c>
      <c r="Y2046" t="s">
        <v>4966</v>
      </c>
      <c r="Z2046" t="s">
        <v>5312</v>
      </c>
      <c r="AA2046" t="s">
        <v>4962</v>
      </c>
    </row>
    <row r="2047" spans="1:27" x14ac:dyDescent="0.25">
      <c r="A2047" t="s">
        <v>4509</v>
      </c>
      <c r="B2047" s="8">
        <v>45824</v>
      </c>
      <c r="C2047" t="s">
        <v>3115</v>
      </c>
      <c r="D2047" t="s">
        <v>170</v>
      </c>
      <c r="E2047" t="s">
        <v>66</v>
      </c>
      <c r="F2047" t="s">
        <v>373</v>
      </c>
      <c r="G2047">
        <v>7</v>
      </c>
      <c r="H2047">
        <v>233.9</v>
      </c>
      <c r="I2047">
        <v>15</v>
      </c>
      <c r="J2047">
        <v>245.59</v>
      </c>
      <c r="K2047">
        <v>1391.71</v>
      </c>
      <c r="L2047">
        <v>1336.3</v>
      </c>
      <c r="M2047">
        <v>55.41</v>
      </c>
      <c r="N2047" t="s">
        <v>40</v>
      </c>
      <c r="O2047" t="s">
        <v>24</v>
      </c>
      <c r="P2047" t="s">
        <v>25</v>
      </c>
      <c r="Q2047" s="9">
        <v>0.7319444444444444</v>
      </c>
      <c r="R2047" t="s">
        <v>49</v>
      </c>
      <c r="S2047" t="s">
        <v>4876</v>
      </c>
      <c r="T2047" t="s">
        <v>4864</v>
      </c>
      <c r="U2047">
        <v>225.45</v>
      </c>
      <c r="V2047" t="s">
        <v>5698</v>
      </c>
      <c r="W2047" t="s">
        <v>4958</v>
      </c>
      <c r="X2047" t="s">
        <v>5258</v>
      </c>
      <c r="Y2047" t="s">
        <v>4966</v>
      </c>
      <c r="Z2047" t="s">
        <v>5155</v>
      </c>
      <c r="AA2047" t="s">
        <v>4962</v>
      </c>
    </row>
    <row r="2048" spans="1:27" x14ac:dyDescent="0.25">
      <c r="A2048" t="s">
        <v>620</v>
      </c>
      <c r="B2048" s="8">
        <v>45823</v>
      </c>
      <c r="C2048" t="s">
        <v>621</v>
      </c>
      <c r="D2048" t="s">
        <v>622</v>
      </c>
      <c r="E2048" t="s">
        <v>623</v>
      </c>
      <c r="F2048" t="s">
        <v>624</v>
      </c>
      <c r="G2048">
        <v>1</v>
      </c>
      <c r="H2048">
        <v>327.08</v>
      </c>
      <c r="I2048">
        <v>0</v>
      </c>
      <c r="J2048">
        <v>0</v>
      </c>
      <c r="K2048">
        <v>376.14</v>
      </c>
      <c r="L2048">
        <v>274.61</v>
      </c>
      <c r="M2048">
        <v>101.53</v>
      </c>
      <c r="N2048" t="s">
        <v>23</v>
      </c>
      <c r="O2048" t="s">
        <v>24</v>
      </c>
      <c r="P2048" t="s">
        <v>25</v>
      </c>
      <c r="Q2048" s="9">
        <v>0.66041666666666665</v>
      </c>
      <c r="R2048" t="s">
        <v>27</v>
      </c>
      <c r="S2048" t="s">
        <v>4836</v>
      </c>
      <c r="T2048" t="s">
        <v>4828</v>
      </c>
      <c r="U2048">
        <v>327.08</v>
      </c>
      <c r="V2048" t="s">
        <v>5294</v>
      </c>
      <c r="W2048" t="s">
        <v>4964</v>
      </c>
      <c r="X2048" t="s">
        <v>5324</v>
      </c>
      <c r="Y2048" t="s">
        <v>5007</v>
      </c>
      <c r="Z2048" t="s">
        <v>5196</v>
      </c>
      <c r="AA2048" t="s">
        <v>4962</v>
      </c>
    </row>
    <row r="2049" spans="1:27" x14ac:dyDescent="0.25">
      <c r="A2049" t="s">
        <v>1346</v>
      </c>
      <c r="B2049" s="8">
        <v>45823</v>
      </c>
      <c r="C2049" t="s">
        <v>1062</v>
      </c>
      <c r="D2049" t="s">
        <v>856</v>
      </c>
      <c r="E2049" t="s">
        <v>1347</v>
      </c>
      <c r="F2049" t="s">
        <v>1313</v>
      </c>
      <c r="G2049">
        <v>6</v>
      </c>
      <c r="H2049">
        <v>306.69</v>
      </c>
      <c r="I2049">
        <v>0</v>
      </c>
      <c r="J2049">
        <v>0</v>
      </c>
      <c r="K2049">
        <v>2116.16</v>
      </c>
      <c r="L2049">
        <v>1237.8</v>
      </c>
      <c r="M2049">
        <v>878.36</v>
      </c>
      <c r="N2049" t="s">
        <v>68</v>
      </c>
      <c r="O2049" t="s">
        <v>24</v>
      </c>
      <c r="P2049" t="s">
        <v>25</v>
      </c>
      <c r="Q2049" s="9">
        <v>0.56597222222222221</v>
      </c>
      <c r="R2049" t="s">
        <v>27</v>
      </c>
      <c r="S2049" t="s">
        <v>4825</v>
      </c>
      <c r="T2049" t="s">
        <v>4805</v>
      </c>
      <c r="U2049">
        <v>275.70999999999998</v>
      </c>
      <c r="V2049" t="s">
        <v>5093</v>
      </c>
      <c r="W2049" t="s">
        <v>4958</v>
      </c>
      <c r="X2049" t="s">
        <v>4976</v>
      </c>
      <c r="Y2049" t="s">
        <v>4977</v>
      </c>
      <c r="Z2049" t="s">
        <v>5089</v>
      </c>
      <c r="AA2049" t="s">
        <v>4962</v>
      </c>
    </row>
    <row r="2050" spans="1:27" x14ac:dyDescent="0.25">
      <c r="A2050" t="s">
        <v>1684</v>
      </c>
      <c r="B2050" s="8">
        <v>45823</v>
      </c>
      <c r="C2050" t="s">
        <v>940</v>
      </c>
      <c r="D2050" t="s">
        <v>214</v>
      </c>
      <c r="E2050" t="s">
        <v>1092</v>
      </c>
      <c r="F2050" t="s">
        <v>1685</v>
      </c>
      <c r="G2050">
        <v>5</v>
      </c>
      <c r="H2050">
        <v>147.97</v>
      </c>
      <c r="I2050">
        <v>15</v>
      </c>
      <c r="J2050">
        <v>110.98</v>
      </c>
      <c r="K2050">
        <v>723.2</v>
      </c>
      <c r="L2050">
        <v>564</v>
      </c>
      <c r="M2050">
        <v>159.19999999999999</v>
      </c>
      <c r="N2050" t="s">
        <v>133</v>
      </c>
      <c r="O2050" t="s">
        <v>24</v>
      </c>
      <c r="P2050" t="s">
        <v>25</v>
      </c>
      <c r="Q2050" s="9">
        <v>0.75069444444444444</v>
      </c>
      <c r="R2050" t="s">
        <v>27</v>
      </c>
      <c r="S2050" t="s">
        <v>4764</v>
      </c>
      <c r="T2050" t="s">
        <v>4752</v>
      </c>
      <c r="U2050">
        <v>147.97</v>
      </c>
      <c r="V2050" t="s">
        <v>5905</v>
      </c>
      <c r="W2050" t="s">
        <v>4968</v>
      </c>
      <c r="X2050" t="s">
        <v>5149</v>
      </c>
      <c r="Y2050" t="s">
        <v>4960</v>
      </c>
      <c r="Z2050" t="s">
        <v>5150</v>
      </c>
      <c r="AA2050" t="s">
        <v>5060</v>
      </c>
    </row>
    <row r="2051" spans="1:27" x14ac:dyDescent="0.25">
      <c r="A2051" t="s">
        <v>1720</v>
      </c>
      <c r="B2051" s="8">
        <v>45823</v>
      </c>
      <c r="C2051" t="s">
        <v>175</v>
      </c>
      <c r="D2051" t="s">
        <v>314</v>
      </c>
      <c r="E2051" t="s">
        <v>78</v>
      </c>
      <c r="F2051" t="s">
        <v>79</v>
      </c>
      <c r="G2051">
        <v>5</v>
      </c>
      <c r="H2051">
        <v>329.69</v>
      </c>
      <c r="I2051">
        <v>5</v>
      </c>
      <c r="J2051">
        <v>82.42</v>
      </c>
      <c r="K2051">
        <v>1800.93</v>
      </c>
      <c r="L2051">
        <v>1236.25</v>
      </c>
      <c r="M2051">
        <v>564.67999999999995</v>
      </c>
      <c r="N2051" t="s">
        <v>23</v>
      </c>
      <c r="O2051" t="s">
        <v>24</v>
      </c>
      <c r="P2051" t="s">
        <v>25</v>
      </c>
      <c r="Q2051" s="9">
        <v>0.40138888888888891</v>
      </c>
      <c r="R2051" t="s">
        <v>27</v>
      </c>
      <c r="S2051" t="s">
        <v>4707</v>
      </c>
      <c r="T2051" t="s">
        <v>4703</v>
      </c>
      <c r="U2051">
        <v>329.69</v>
      </c>
      <c r="V2051" t="s">
        <v>5132</v>
      </c>
      <c r="W2051" t="s">
        <v>4968</v>
      </c>
      <c r="X2051" t="s">
        <v>5359</v>
      </c>
      <c r="Y2051" t="s">
        <v>4960</v>
      </c>
      <c r="Z2051" t="s">
        <v>5360</v>
      </c>
      <c r="AA2051" t="s">
        <v>4962</v>
      </c>
    </row>
    <row r="2052" spans="1:27" x14ac:dyDescent="0.25">
      <c r="A2052" t="s">
        <v>1792</v>
      </c>
      <c r="B2052" s="8">
        <v>45823</v>
      </c>
      <c r="C2052" t="s">
        <v>325</v>
      </c>
      <c r="D2052" t="s">
        <v>882</v>
      </c>
      <c r="E2052" t="s">
        <v>148</v>
      </c>
      <c r="F2052" t="s">
        <v>149</v>
      </c>
      <c r="G2052">
        <v>3</v>
      </c>
      <c r="H2052">
        <v>270.85000000000002</v>
      </c>
      <c r="I2052">
        <v>0</v>
      </c>
      <c r="J2052">
        <v>0</v>
      </c>
      <c r="K2052">
        <v>934.43</v>
      </c>
      <c r="L2052">
        <v>583.91999999999996</v>
      </c>
      <c r="M2052">
        <v>350.51</v>
      </c>
      <c r="N2052" t="s">
        <v>23</v>
      </c>
      <c r="O2052" t="s">
        <v>24</v>
      </c>
      <c r="P2052" t="s">
        <v>25</v>
      </c>
      <c r="Q2052" s="9">
        <v>0.39166666666666666</v>
      </c>
      <c r="R2052" t="s">
        <v>27</v>
      </c>
      <c r="S2052" t="s">
        <v>4768</v>
      </c>
      <c r="T2052" t="s">
        <v>4752</v>
      </c>
      <c r="U2052">
        <v>262.77</v>
      </c>
      <c r="V2052" t="s">
        <v>5050</v>
      </c>
      <c r="W2052" t="s">
        <v>4958</v>
      </c>
      <c r="X2052" t="s">
        <v>5666</v>
      </c>
      <c r="Y2052" t="s">
        <v>4970</v>
      </c>
      <c r="Z2052" t="s">
        <v>5135</v>
      </c>
      <c r="AA2052" t="s">
        <v>4962</v>
      </c>
    </row>
    <row r="2053" spans="1:27" x14ac:dyDescent="0.25">
      <c r="A2053" t="s">
        <v>2970</v>
      </c>
      <c r="B2053" s="8">
        <v>45823</v>
      </c>
      <c r="C2053" t="s">
        <v>246</v>
      </c>
      <c r="D2053" t="s">
        <v>518</v>
      </c>
      <c r="E2053" t="s">
        <v>2051</v>
      </c>
      <c r="F2053" t="s">
        <v>556</v>
      </c>
      <c r="G2053">
        <v>3</v>
      </c>
      <c r="H2053">
        <v>407.72</v>
      </c>
      <c r="I2053">
        <v>15</v>
      </c>
      <c r="J2053">
        <v>183.47</v>
      </c>
      <c r="K2053">
        <v>1195.6400000000001</v>
      </c>
      <c r="L2053">
        <v>1023.72</v>
      </c>
      <c r="M2053">
        <v>171.92</v>
      </c>
      <c r="N2053" t="s">
        <v>4971</v>
      </c>
      <c r="O2053" t="s">
        <v>24</v>
      </c>
      <c r="P2053" t="s">
        <v>25</v>
      </c>
      <c r="Q2053" s="9">
        <v>0.54722222222222228</v>
      </c>
      <c r="R2053" t="s">
        <v>27</v>
      </c>
      <c r="S2053" t="s">
        <v>4840</v>
      </c>
      <c r="T2053" t="s">
        <v>4828</v>
      </c>
      <c r="U2053">
        <v>404.97</v>
      </c>
      <c r="V2053" t="s">
        <v>5183</v>
      </c>
      <c r="W2053" t="s">
        <v>4958</v>
      </c>
      <c r="X2053" t="s">
        <v>5723</v>
      </c>
      <c r="Y2053" t="s">
        <v>5007</v>
      </c>
      <c r="Z2053" t="s">
        <v>5396</v>
      </c>
      <c r="AA2053" t="s">
        <v>5163</v>
      </c>
    </row>
    <row r="2054" spans="1:27" x14ac:dyDescent="0.25">
      <c r="A2054" t="s">
        <v>3014</v>
      </c>
      <c r="B2054" s="8">
        <v>45823</v>
      </c>
      <c r="C2054" t="s">
        <v>1058</v>
      </c>
      <c r="D2054" t="s">
        <v>37</v>
      </c>
      <c r="E2054" t="s">
        <v>366</v>
      </c>
      <c r="F2054" t="s">
        <v>367</v>
      </c>
      <c r="G2054">
        <v>3</v>
      </c>
      <c r="H2054">
        <v>234.86</v>
      </c>
      <c r="I2054">
        <v>0</v>
      </c>
      <c r="J2054">
        <v>0</v>
      </c>
      <c r="K2054">
        <v>810.27</v>
      </c>
      <c r="L2054">
        <v>639.69000000000005</v>
      </c>
      <c r="M2054">
        <v>170.58</v>
      </c>
      <c r="N2054" t="s">
        <v>47</v>
      </c>
      <c r="O2054" t="s">
        <v>24</v>
      </c>
      <c r="P2054" t="s">
        <v>33</v>
      </c>
      <c r="Q2054" s="9">
        <v>0.45069444444444445</v>
      </c>
      <c r="R2054" t="s">
        <v>27</v>
      </c>
      <c r="S2054" t="s">
        <v>4893</v>
      </c>
      <c r="T2054" t="s">
        <v>4887</v>
      </c>
      <c r="U2054">
        <v>234.86</v>
      </c>
      <c r="V2054" t="s">
        <v>5102</v>
      </c>
      <c r="W2054" t="s">
        <v>4968</v>
      </c>
      <c r="X2054" t="s">
        <v>5868</v>
      </c>
      <c r="Y2054" t="s">
        <v>4960</v>
      </c>
      <c r="Z2054" t="s">
        <v>5334</v>
      </c>
      <c r="AA2054" t="s">
        <v>4962</v>
      </c>
    </row>
    <row r="2055" spans="1:27" x14ac:dyDescent="0.25">
      <c r="A2055" t="s">
        <v>4036</v>
      </c>
      <c r="B2055" s="8">
        <v>45823</v>
      </c>
      <c r="C2055" t="s">
        <v>3469</v>
      </c>
      <c r="D2055" t="s">
        <v>509</v>
      </c>
      <c r="E2055" t="s">
        <v>877</v>
      </c>
      <c r="F2055" t="s">
        <v>878</v>
      </c>
      <c r="G2055">
        <v>4</v>
      </c>
      <c r="H2055">
        <v>291.93</v>
      </c>
      <c r="I2055">
        <v>10</v>
      </c>
      <c r="J2055">
        <v>116.77</v>
      </c>
      <c r="K2055">
        <v>1208.5899999999999</v>
      </c>
      <c r="L2055">
        <v>1014.8</v>
      </c>
      <c r="M2055">
        <v>193.79</v>
      </c>
      <c r="N2055" t="s">
        <v>4971</v>
      </c>
      <c r="O2055" t="s">
        <v>24</v>
      </c>
      <c r="P2055" t="s">
        <v>25</v>
      </c>
      <c r="Q2055" s="9">
        <v>0.43819444444444444</v>
      </c>
      <c r="R2055" t="s">
        <v>27</v>
      </c>
      <c r="S2055" t="s">
        <v>4875</v>
      </c>
      <c r="T2055" t="s">
        <v>4864</v>
      </c>
      <c r="U2055">
        <v>291.93</v>
      </c>
      <c r="V2055" t="s">
        <v>5548</v>
      </c>
      <c r="W2055" t="s">
        <v>4964</v>
      </c>
      <c r="X2055" t="s">
        <v>5391</v>
      </c>
      <c r="Y2055" t="s">
        <v>4960</v>
      </c>
      <c r="Z2055" t="s">
        <v>5392</v>
      </c>
      <c r="AA2055" t="s">
        <v>5060</v>
      </c>
    </row>
    <row r="2056" spans="1:27" x14ac:dyDescent="0.25">
      <c r="A2056" t="s">
        <v>4162</v>
      </c>
      <c r="B2056" s="8">
        <v>45823</v>
      </c>
      <c r="C2056" t="s">
        <v>703</v>
      </c>
      <c r="D2056" t="s">
        <v>20</v>
      </c>
      <c r="E2056" t="s">
        <v>148</v>
      </c>
      <c r="F2056" t="s">
        <v>149</v>
      </c>
      <c r="G2056">
        <v>4</v>
      </c>
      <c r="H2056">
        <v>416.08</v>
      </c>
      <c r="I2056">
        <v>20</v>
      </c>
      <c r="J2056">
        <v>332.86</v>
      </c>
      <c r="K2056">
        <v>1531.18</v>
      </c>
      <c r="L2056">
        <v>1278.56</v>
      </c>
      <c r="M2056">
        <v>252.62</v>
      </c>
      <c r="N2056" t="s">
        <v>133</v>
      </c>
      <c r="O2056" t="s">
        <v>24</v>
      </c>
      <c r="P2056" t="s">
        <v>55</v>
      </c>
      <c r="Q2056" s="9">
        <v>0.54305555555555551</v>
      </c>
      <c r="R2056" t="s">
        <v>27</v>
      </c>
      <c r="S2056" t="s">
        <v>4928</v>
      </c>
      <c r="T2056" t="s">
        <v>4908</v>
      </c>
      <c r="U2056">
        <v>416.08</v>
      </c>
      <c r="V2056" t="s">
        <v>5387</v>
      </c>
      <c r="W2056" t="s">
        <v>4964</v>
      </c>
      <c r="X2056" t="s">
        <v>5666</v>
      </c>
      <c r="Y2056" t="s">
        <v>4970</v>
      </c>
      <c r="Z2056" t="s">
        <v>5135</v>
      </c>
      <c r="AA2056" t="s">
        <v>4962</v>
      </c>
    </row>
    <row r="2057" spans="1:27" x14ac:dyDescent="0.25">
      <c r="A2057" t="s">
        <v>4176</v>
      </c>
      <c r="B2057" s="8">
        <v>45823</v>
      </c>
      <c r="C2057" t="s">
        <v>1062</v>
      </c>
      <c r="D2057" t="s">
        <v>530</v>
      </c>
      <c r="E2057" t="s">
        <v>1247</v>
      </c>
      <c r="F2057" t="s">
        <v>1248</v>
      </c>
      <c r="G2057">
        <v>5</v>
      </c>
      <c r="H2057">
        <v>133.51</v>
      </c>
      <c r="I2057">
        <v>10</v>
      </c>
      <c r="J2057">
        <v>66.75</v>
      </c>
      <c r="K2057">
        <v>690.92</v>
      </c>
      <c r="L2057">
        <v>478.5</v>
      </c>
      <c r="M2057">
        <v>212.42</v>
      </c>
      <c r="N2057" t="s">
        <v>40</v>
      </c>
      <c r="O2057" t="s">
        <v>24</v>
      </c>
      <c r="P2057" t="s">
        <v>25</v>
      </c>
      <c r="Q2057" s="9">
        <v>0.73124999999999996</v>
      </c>
      <c r="R2057" t="s">
        <v>27</v>
      </c>
      <c r="S2057" t="s">
        <v>4772</v>
      </c>
      <c r="T2057" t="s">
        <v>4752</v>
      </c>
      <c r="U2057">
        <v>125.15</v>
      </c>
      <c r="V2057" t="s">
        <v>5093</v>
      </c>
      <c r="W2057" t="s">
        <v>4958</v>
      </c>
      <c r="X2057" t="s">
        <v>5439</v>
      </c>
      <c r="Y2057" t="s">
        <v>4966</v>
      </c>
      <c r="Z2057" t="s">
        <v>5336</v>
      </c>
      <c r="AA2057" t="s">
        <v>4962</v>
      </c>
    </row>
    <row r="2058" spans="1:27" x14ac:dyDescent="0.25">
      <c r="A2058" t="s">
        <v>4271</v>
      </c>
      <c r="B2058" s="8">
        <v>45823</v>
      </c>
      <c r="C2058" t="s">
        <v>3904</v>
      </c>
      <c r="D2058" t="s">
        <v>530</v>
      </c>
      <c r="E2058" t="s">
        <v>1247</v>
      </c>
      <c r="F2058" t="s">
        <v>474</v>
      </c>
      <c r="G2058">
        <v>4</v>
      </c>
      <c r="H2058">
        <v>125.15</v>
      </c>
      <c r="I2058">
        <v>20</v>
      </c>
      <c r="J2058">
        <v>100.12</v>
      </c>
      <c r="K2058">
        <v>460.55</v>
      </c>
      <c r="L2058">
        <v>382.8</v>
      </c>
      <c r="M2058">
        <v>77.75</v>
      </c>
      <c r="N2058" t="s">
        <v>133</v>
      </c>
      <c r="O2058" t="s">
        <v>24</v>
      </c>
      <c r="P2058" t="s">
        <v>55</v>
      </c>
      <c r="Q2058" s="9">
        <v>0.88263888888888886</v>
      </c>
      <c r="R2058" t="s">
        <v>27</v>
      </c>
      <c r="S2058" t="s">
        <v>4772</v>
      </c>
      <c r="T2058" t="s">
        <v>4752</v>
      </c>
      <c r="U2058">
        <v>125.15</v>
      </c>
      <c r="V2058" t="s">
        <v>5320</v>
      </c>
      <c r="W2058" t="s">
        <v>4964</v>
      </c>
      <c r="X2058" t="s">
        <v>5335</v>
      </c>
      <c r="Y2058" t="s">
        <v>4960</v>
      </c>
      <c r="Z2058" t="s">
        <v>5336</v>
      </c>
      <c r="AA2058" t="s">
        <v>4962</v>
      </c>
    </row>
    <row r="2059" spans="1:27" x14ac:dyDescent="0.25">
      <c r="A2059" t="s">
        <v>4273</v>
      </c>
      <c r="B2059" s="8">
        <v>45823</v>
      </c>
      <c r="C2059" t="s">
        <v>3585</v>
      </c>
      <c r="D2059" t="s">
        <v>2135</v>
      </c>
      <c r="E2059" t="s">
        <v>1109</v>
      </c>
      <c r="F2059" t="s">
        <v>2027</v>
      </c>
      <c r="G2059">
        <v>1</v>
      </c>
      <c r="H2059">
        <v>68.95</v>
      </c>
      <c r="I2059">
        <v>15</v>
      </c>
      <c r="J2059">
        <v>10.34</v>
      </c>
      <c r="K2059">
        <v>67.400000000000006</v>
      </c>
      <c r="L2059">
        <v>57.89</v>
      </c>
      <c r="M2059">
        <v>9.51</v>
      </c>
      <c r="N2059" t="s">
        <v>23</v>
      </c>
      <c r="O2059" t="s">
        <v>24</v>
      </c>
      <c r="P2059" t="s">
        <v>25</v>
      </c>
      <c r="Q2059" s="9">
        <v>0.67291666666666672</v>
      </c>
      <c r="R2059" t="s">
        <v>27</v>
      </c>
      <c r="S2059" t="s">
        <v>4748</v>
      </c>
      <c r="T2059" t="s">
        <v>4729</v>
      </c>
      <c r="U2059">
        <v>68.95</v>
      </c>
      <c r="V2059" t="s">
        <v>5978</v>
      </c>
      <c r="W2059" t="s">
        <v>4968</v>
      </c>
      <c r="X2059" t="s">
        <v>5487</v>
      </c>
      <c r="Y2059" t="s">
        <v>4960</v>
      </c>
      <c r="Z2059" t="s">
        <v>5105</v>
      </c>
      <c r="AA2059" t="s">
        <v>4962</v>
      </c>
    </row>
    <row r="2060" spans="1:27" x14ac:dyDescent="0.25">
      <c r="A2060" t="s">
        <v>2650</v>
      </c>
      <c r="B2060" s="8">
        <v>45822</v>
      </c>
      <c r="C2060" t="s">
        <v>2651</v>
      </c>
      <c r="D2060" t="s">
        <v>176</v>
      </c>
      <c r="E2060" t="s">
        <v>1233</v>
      </c>
      <c r="F2060" t="s">
        <v>929</v>
      </c>
      <c r="G2060">
        <v>2</v>
      </c>
      <c r="H2060">
        <v>355.64</v>
      </c>
      <c r="I2060">
        <v>0</v>
      </c>
      <c r="J2060">
        <v>0</v>
      </c>
      <c r="K2060">
        <v>817.97</v>
      </c>
      <c r="L2060">
        <v>606.82000000000005</v>
      </c>
      <c r="M2060">
        <v>211.15</v>
      </c>
      <c r="N2060" t="s">
        <v>133</v>
      </c>
      <c r="O2060" t="s">
        <v>24</v>
      </c>
      <c r="P2060" t="s">
        <v>55</v>
      </c>
      <c r="Q2060" s="9">
        <v>0.58819444444444446</v>
      </c>
      <c r="R2060" t="s">
        <v>27</v>
      </c>
      <c r="S2060" t="s">
        <v>4860</v>
      </c>
      <c r="T2060" t="s">
        <v>4847</v>
      </c>
      <c r="U2060">
        <v>355.64</v>
      </c>
      <c r="V2060" t="s">
        <v>5609</v>
      </c>
      <c r="W2060" t="s">
        <v>4968</v>
      </c>
      <c r="X2060" t="s">
        <v>5289</v>
      </c>
      <c r="Y2060" t="s">
        <v>4970</v>
      </c>
      <c r="Z2060" t="s">
        <v>5290</v>
      </c>
      <c r="AA2060" t="s">
        <v>4962</v>
      </c>
    </row>
    <row r="2061" spans="1:27" x14ac:dyDescent="0.25">
      <c r="A2061" t="s">
        <v>3794</v>
      </c>
      <c r="B2061" s="8">
        <v>45822</v>
      </c>
      <c r="C2061" t="s">
        <v>307</v>
      </c>
      <c r="D2061" t="s">
        <v>147</v>
      </c>
      <c r="E2061" t="s">
        <v>1157</v>
      </c>
      <c r="F2061" t="s">
        <v>1158</v>
      </c>
      <c r="G2061">
        <v>8</v>
      </c>
      <c r="H2061">
        <v>378.58</v>
      </c>
      <c r="I2061">
        <v>0</v>
      </c>
      <c r="J2061">
        <v>0</v>
      </c>
      <c r="K2061">
        <v>3482.94</v>
      </c>
      <c r="L2061">
        <v>2089.7600000000002</v>
      </c>
      <c r="M2061">
        <v>1393.18</v>
      </c>
      <c r="N2061" t="s">
        <v>40</v>
      </c>
      <c r="O2061" t="s">
        <v>24</v>
      </c>
      <c r="P2061" t="s">
        <v>25</v>
      </c>
      <c r="Q2061" s="9">
        <v>0.66041666666666665</v>
      </c>
      <c r="R2061" t="s">
        <v>27</v>
      </c>
      <c r="S2061" t="s">
        <v>4717</v>
      </c>
      <c r="T2061" t="s">
        <v>4703</v>
      </c>
      <c r="U2061">
        <v>332.73</v>
      </c>
      <c r="V2061" t="s">
        <v>5035</v>
      </c>
      <c r="W2061" t="s">
        <v>4958</v>
      </c>
      <c r="X2061" t="s">
        <v>5179</v>
      </c>
      <c r="Y2061" t="s">
        <v>5007</v>
      </c>
      <c r="Z2061" t="s">
        <v>5180</v>
      </c>
      <c r="AA2061" t="s">
        <v>4962</v>
      </c>
    </row>
    <row r="2062" spans="1:27" x14ac:dyDescent="0.25">
      <c r="A2062" t="s">
        <v>4333</v>
      </c>
      <c r="B2062" s="8">
        <v>45822</v>
      </c>
      <c r="C2062" t="s">
        <v>4033</v>
      </c>
      <c r="D2062" t="s">
        <v>147</v>
      </c>
      <c r="E2062" t="s">
        <v>303</v>
      </c>
      <c r="F2062" t="s">
        <v>4209</v>
      </c>
      <c r="G2062">
        <v>3</v>
      </c>
      <c r="H2062">
        <v>332.73</v>
      </c>
      <c r="I2062">
        <v>5</v>
      </c>
      <c r="J2062">
        <v>49.91</v>
      </c>
      <c r="K2062">
        <v>1090.52</v>
      </c>
      <c r="L2062">
        <v>783.66</v>
      </c>
      <c r="M2062">
        <v>306.86</v>
      </c>
      <c r="N2062" t="s">
        <v>133</v>
      </c>
      <c r="O2062" t="s">
        <v>24</v>
      </c>
      <c r="P2062" t="s">
        <v>25</v>
      </c>
      <c r="Q2062" s="9">
        <v>0.58611111111111114</v>
      </c>
      <c r="R2062" t="s">
        <v>27</v>
      </c>
      <c r="S2062" t="s">
        <v>4717</v>
      </c>
      <c r="T2062" t="s">
        <v>4703</v>
      </c>
      <c r="U2062">
        <v>332.73</v>
      </c>
      <c r="V2062" t="s">
        <v>5951</v>
      </c>
      <c r="W2062" t="s">
        <v>4964</v>
      </c>
      <c r="X2062" t="s">
        <v>5357</v>
      </c>
      <c r="Y2062" t="s">
        <v>5011</v>
      </c>
      <c r="Z2062" t="s">
        <v>5351</v>
      </c>
      <c r="AA2062" t="s">
        <v>4962</v>
      </c>
    </row>
    <row r="2063" spans="1:27" x14ac:dyDescent="0.25">
      <c r="A2063" t="s">
        <v>4459</v>
      </c>
      <c r="B2063" s="8">
        <v>45822</v>
      </c>
      <c r="C2063" t="s">
        <v>2702</v>
      </c>
      <c r="D2063" t="s">
        <v>1490</v>
      </c>
      <c r="E2063" t="s">
        <v>232</v>
      </c>
      <c r="F2063" t="s">
        <v>239</v>
      </c>
      <c r="G2063">
        <v>2</v>
      </c>
      <c r="H2063">
        <v>102.51</v>
      </c>
      <c r="I2063">
        <v>10</v>
      </c>
      <c r="J2063">
        <v>20.5</v>
      </c>
      <c r="K2063">
        <v>212.2</v>
      </c>
      <c r="L2063">
        <v>177.44</v>
      </c>
      <c r="M2063">
        <v>34.76</v>
      </c>
      <c r="N2063" t="s">
        <v>23</v>
      </c>
      <c r="O2063" t="s">
        <v>24</v>
      </c>
      <c r="P2063" t="s">
        <v>55</v>
      </c>
      <c r="Q2063" s="9">
        <v>0.49305555555555558</v>
      </c>
      <c r="R2063" t="s">
        <v>27</v>
      </c>
      <c r="S2063" t="s">
        <v>4899</v>
      </c>
      <c r="T2063" t="s">
        <v>4887</v>
      </c>
      <c r="U2063">
        <v>102.51</v>
      </c>
      <c r="V2063" t="s">
        <v>5557</v>
      </c>
      <c r="W2063" t="s">
        <v>4964</v>
      </c>
      <c r="X2063" t="s">
        <v>5015</v>
      </c>
      <c r="Y2063" t="s">
        <v>4966</v>
      </c>
      <c r="Z2063" t="s">
        <v>5079</v>
      </c>
      <c r="AA2063" t="s">
        <v>4962</v>
      </c>
    </row>
    <row r="2064" spans="1:27" x14ac:dyDescent="0.25">
      <c r="A2064" t="s">
        <v>1242</v>
      </c>
      <c r="B2064" s="8">
        <v>45821</v>
      </c>
      <c r="C2064" t="s">
        <v>1243</v>
      </c>
      <c r="D2064" t="s">
        <v>147</v>
      </c>
      <c r="E2064" t="s">
        <v>21</v>
      </c>
      <c r="F2064" t="s">
        <v>1244</v>
      </c>
      <c r="G2064">
        <v>3</v>
      </c>
      <c r="H2064">
        <v>332.73</v>
      </c>
      <c r="I2064">
        <v>0</v>
      </c>
      <c r="J2064">
        <v>0</v>
      </c>
      <c r="K2064">
        <v>998.19</v>
      </c>
      <c r="L2064">
        <v>783.66</v>
      </c>
      <c r="M2064">
        <v>214.53</v>
      </c>
      <c r="N2064" t="s">
        <v>68</v>
      </c>
      <c r="O2064" t="s">
        <v>24</v>
      </c>
      <c r="P2064" t="s">
        <v>25</v>
      </c>
      <c r="Q2064" s="9">
        <v>0.84513888888888888</v>
      </c>
      <c r="R2064" t="s">
        <v>49</v>
      </c>
      <c r="S2064" t="s">
        <v>4717</v>
      </c>
      <c r="T2064" t="s">
        <v>4703</v>
      </c>
      <c r="U2064">
        <v>332.73</v>
      </c>
      <c r="V2064" t="s">
        <v>5864</v>
      </c>
      <c r="W2064" t="s">
        <v>4964</v>
      </c>
      <c r="X2064" t="s">
        <v>5658</v>
      </c>
      <c r="Y2064" t="s">
        <v>4970</v>
      </c>
      <c r="Z2064" t="s">
        <v>5133</v>
      </c>
      <c r="AA2064" t="s">
        <v>4962</v>
      </c>
    </row>
    <row r="2065" spans="1:27" x14ac:dyDescent="0.25">
      <c r="A2065" t="s">
        <v>3118</v>
      </c>
      <c r="B2065" s="8">
        <v>45821</v>
      </c>
      <c r="C2065" t="s">
        <v>2837</v>
      </c>
      <c r="D2065" t="s">
        <v>52</v>
      </c>
      <c r="E2065" t="s">
        <v>171</v>
      </c>
      <c r="F2065" t="s">
        <v>1881</v>
      </c>
      <c r="G2065">
        <v>5</v>
      </c>
      <c r="H2065">
        <v>313.47000000000003</v>
      </c>
      <c r="I2065">
        <v>15</v>
      </c>
      <c r="J2065">
        <v>235.1</v>
      </c>
      <c r="K2065">
        <v>1332.25</v>
      </c>
      <c r="L2065">
        <v>1230.5999999999999</v>
      </c>
      <c r="M2065">
        <v>101.65</v>
      </c>
      <c r="N2065" t="s">
        <v>68</v>
      </c>
      <c r="O2065" t="s">
        <v>24</v>
      </c>
      <c r="P2065" t="s">
        <v>25</v>
      </c>
      <c r="Q2065" s="9">
        <v>0.83750000000000002</v>
      </c>
      <c r="R2065" t="s">
        <v>49</v>
      </c>
      <c r="S2065" t="s">
        <v>4701</v>
      </c>
      <c r="T2065" t="s">
        <v>4672</v>
      </c>
      <c r="U2065">
        <v>313.47000000000003</v>
      </c>
      <c r="V2065" t="s">
        <v>5935</v>
      </c>
      <c r="W2065" t="s">
        <v>4968</v>
      </c>
      <c r="X2065" t="s">
        <v>5247</v>
      </c>
      <c r="Y2065" t="s">
        <v>4966</v>
      </c>
      <c r="Z2065" t="s">
        <v>4974</v>
      </c>
      <c r="AA2065" t="s">
        <v>4962</v>
      </c>
    </row>
    <row r="2066" spans="1:27" x14ac:dyDescent="0.25">
      <c r="A2066" t="s">
        <v>3159</v>
      </c>
      <c r="B2066" s="8">
        <v>45821</v>
      </c>
      <c r="C2066" t="s">
        <v>604</v>
      </c>
      <c r="D2066" t="s">
        <v>220</v>
      </c>
      <c r="E2066" t="s">
        <v>795</v>
      </c>
      <c r="F2066" t="s">
        <v>796</v>
      </c>
      <c r="G2066">
        <v>6</v>
      </c>
      <c r="H2066">
        <v>356.64</v>
      </c>
      <c r="I2066">
        <v>20</v>
      </c>
      <c r="J2066">
        <v>427.97</v>
      </c>
      <c r="K2066">
        <v>1711.87</v>
      </c>
      <c r="L2066">
        <v>1231.6199999999999</v>
      </c>
      <c r="M2066">
        <v>480.25</v>
      </c>
      <c r="N2066" t="s">
        <v>40</v>
      </c>
      <c r="O2066" t="s">
        <v>24</v>
      </c>
      <c r="P2066" t="s">
        <v>25</v>
      </c>
      <c r="Q2066" s="9">
        <v>0.48749999999999999</v>
      </c>
      <c r="R2066" t="s">
        <v>49</v>
      </c>
      <c r="S2066" t="s">
        <v>4653</v>
      </c>
      <c r="T2066" t="s">
        <v>4636</v>
      </c>
      <c r="U2066">
        <v>332.74</v>
      </c>
      <c r="V2066" t="s">
        <v>5362</v>
      </c>
      <c r="W2066" t="s">
        <v>4958</v>
      </c>
      <c r="X2066" t="s">
        <v>5574</v>
      </c>
      <c r="Y2066" t="s">
        <v>5007</v>
      </c>
      <c r="Z2066" t="s">
        <v>5454</v>
      </c>
      <c r="AA2066" t="s">
        <v>4962</v>
      </c>
    </row>
    <row r="2067" spans="1:27" x14ac:dyDescent="0.25">
      <c r="A2067" t="s">
        <v>3407</v>
      </c>
      <c r="B2067" s="8">
        <v>45821</v>
      </c>
      <c r="C2067" t="s">
        <v>1286</v>
      </c>
      <c r="D2067" t="s">
        <v>661</v>
      </c>
      <c r="E2067" t="s">
        <v>494</v>
      </c>
      <c r="F2067" t="s">
        <v>495</v>
      </c>
      <c r="G2067">
        <v>2</v>
      </c>
      <c r="H2067">
        <v>224.28</v>
      </c>
      <c r="I2067">
        <v>0</v>
      </c>
      <c r="J2067">
        <v>0</v>
      </c>
      <c r="K2067">
        <v>448.56</v>
      </c>
      <c r="L2067">
        <v>384.78</v>
      </c>
      <c r="M2067">
        <v>63.78</v>
      </c>
      <c r="N2067" t="s">
        <v>23</v>
      </c>
      <c r="O2067" t="s">
        <v>24</v>
      </c>
      <c r="P2067" t="s">
        <v>25</v>
      </c>
      <c r="Q2067" s="9">
        <v>0.88541666666666663</v>
      </c>
      <c r="R2067" t="s">
        <v>49</v>
      </c>
      <c r="S2067" t="s">
        <v>4845</v>
      </c>
      <c r="T2067" t="s">
        <v>4828</v>
      </c>
      <c r="U2067">
        <v>224.28</v>
      </c>
      <c r="V2067" t="s">
        <v>5862</v>
      </c>
      <c r="W2067" t="s">
        <v>4964</v>
      </c>
      <c r="X2067" t="s">
        <v>5253</v>
      </c>
      <c r="Y2067" t="s">
        <v>4960</v>
      </c>
      <c r="Z2067" t="s">
        <v>5254</v>
      </c>
      <c r="AA2067" t="s">
        <v>5163</v>
      </c>
    </row>
    <row r="2068" spans="1:27" x14ac:dyDescent="0.25">
      <c r="A2068" t="s">
        <v>3516</v>
      </c>
      <c r="B2068" s="8">
        <v>45997</v>
      </c>
      <c r="C2068" t="s">
        <v>3517</v>
      </c>
      <c r="D2068" t="s">
        <v>247</v>
      </c>
      <c r="E2068" t="s">
        <v>297</v>
      </c>
      <c r="F2068" t="s">
        <v>298</v>
      </c>
      <c r="G2068">
        <v>3</v>
      </c>
      <c r="H2068">
        <v>317.72000000000003</v>
      </c>
      <c r="I2068">
        <v>10</v>
      </c>
      <c r="J2068">
        <v>95.32</v>
      </c>
      <c r="K2068">
        <v>857.84</v>
      </c>
      <c r="L2068">
        <v>814.59</v>
      </c>
      <c r="M2068">
        <v>43.25</v>
      </c>
      <c r="N2068" t="s">
        <v>4971</v>
      </c>
      <c r="O2068" t="s">
        <v>24</v>
      </c>
      <c r="P2068" t="s">
        <v>25</v>
      </c>
      <c r="Q2068" s="9">
        <v>0.56944444444444442</v>
      </c>
      <c r="R2068" t="s">
        <v>49</v>
      </c>
      <c r="S2068" t="s">
        <v>4897</v>
      </c>
      <c r="T2068" t="s">
        <v>4887</v>
      </c>
      <c r="U2068">
        <v>223.15</v>
      </c>
      <c r="V2068" t="s">
        <v>6031</v>
      </c>
      <c r="W2068" t="s">
        <v>4964</v>
      </c>
      <c r="X2068" t="s">
        <v>5327</v>
      </c>
      <c r="Y2068" t="s">
        <v>4966</v>
      </c>
      <c r="Z2068" t="s">
        <v>5084</v>
      </c>
      <c r="AA2068" t="s">
        <v>4962</v>
      </c>
    </row>
    <row r="2069" spans="1:27" x14ac:dyDescent="0.25">
      <c r="A2069" t="s">
        <v>4126</v>
      </c>
      <c r="B2069" s="8">
        <v>45997</v>
      </c>
      <c r="C2069" t="s">
        <v>394</v>
      </c>
      <c r="D2069" t="s">
        <v>802</v>
      </c>
      <c r="E2069" t="s">
        <v>159</v>
      </c>
      <c r="F2069" t="s">
        <v>1889</v>
      </c>
      <c r="G2069">
        <v>3</v>
      </c>
      <c r="H2069">
        <v>298.68</v>
      </c>
      <c r="I2069">
        <v>10</v>
      </c>
      <c r="J2069">
        <v>89.6</v>
      </c>
      <c r="K2069">
        <v>806.44</v>
      </c>
      <c r="L2069">
        <v>752.07</v>
      </c>
      <c r="M2069">
        <v>54.37</v>
      </c>
      <c r="N2069" t="s">
        <v>133</v>
      </c>
      <c r="O2069" t="s">
        <v>24</v>
      </c>
      <c r="P2069" t="s">
        <v>33</v>
      </c>
      <c r="Q2069" s="9">
        <v>0.45069444444444445</v>
      </c>
      <c r="R2069" t="s">
        <v>49</v>
      </c>
      <c r="S2069" t="s">
        <v>4850</v>
      </c>
      <c r="T2069" t="s">
        <v>4847</v>
      </c>
      <c r="U2069">
        <v>298.68</v>
      </c>
      <c r="V2069" t="s">
        <v>5686</v>
      </c>
      <c r="W2069" t="s">
        <v>4968</v>
      </c>
      <c r="X2069" t="s">
        <v>5945</v>
      </c>
      <c r="Y2069" t="s">
        <v>4960</v>
      </c>
      <c r="Z2069" t="s">
        <v>5034</v>
      </c>
      <c r="AA2069" t="s">
        <v>4962</v>
      </c>
    </row>
    <row r="2070" spans="1:27" x14ac:dyDescent="0.25">
      <c r="A2070" t="s">
        <v>1934</v>
      </c>
      <c r="B2070" s="8">
        <v>45967</v>
      </c>
      <c r="C2070" t="s">
        <v>181</v>
      </c>
      <c r="D2070" t="s">
        <v>905</v>
      </c>
      <c r="E2070" t="s">
        <v>840</v>
      </c>
      <c r="F2070" t="s">
        <v>1463</v>
      </c>
      <c r="G2070">
        <v>4</v>
      </c>
      <c r="H2070">
        <v>522.07000000000005</v>
      </c>
      <c r="I2070">
        <v>15</v>
      </c>
      <c r="J2070">
        <v>313.24</v>
      </c>
      <c r="K2070">
        <v>1775.04</v>
      </c>
      <c r="L2070">
        <v>1590.76</v>
      </c>
      <c r="M2070">
        <v>184.28</v>
      </c>
      <c r="N2070" t="s">
        <v>23</v>
      </c>
      <c r="O2070" t="s">
        <v>24</v>
      </c>
      <c r="P2070" t="s">
        <v>25</v>
      </c>
      <c r="Q2070" s="9">
        <v>0.87152777777777779</v>
      </c>
      <c r="R2070" t="s">
        <v>49</v>
      </c>
      <c r="S2070" t="s">
        <v>4686</v>
      </c>
      <c r="T2070" t="s">
        <v>4672</v>
      </c>
      <c r="U2070">
        <v>464.41</v>
      </c>
      <c r="V2070" t="s">
        <v>5746</v>
      </c>
      <c r="W2070" t="s">
        <v>4958</v>
      </c>
      <c r="X2070" t="s">
        <v>5442</v>
      </c>
      <c r="Y2070" t="s">
        <v>5011</v>
      </c>
      <c r="Z2070" t="s">
        <v>5300</v>
      </c>
      <c r="AA2070" t="s">
        <v>5060</v>
      </c>
    </row>
    <row r="2071" spans="1:27" x14ac:dyDescent="0.25">
      <c r="A2071" t="s">
        <v>2575</v>
      </c>
      <c r="B2071" s="8">
        <v>45967</v>
      </c>
      <c r="C2071" t="s">
        <v>2576</v>
      </c>
      <c r="D2071" t="s">
        <v>1156</v>
      </c>
      <c r="E2071" t="s">
        <v>321</v>
      </c>
      <c r="F2071" t="s">
        <v>322</v>
      </c>
      <c r="G2071">
        <v>2</v>
      </c>
      <c r="H2071">
        <v>147.72</v>
      </c>
      <c r="I2071">
        <v>15</v>
      </c>
      <c r="J2071">
        <v>44.32</v>
      </c>
      <c r="K2071">
        <v>251.12</v>
      </c>
      <c r="L2071">
        <v>218.42</v>
      </c>
      <c r="M2071">
        <v>32.700000000000003</v>
      </c>
      <c r="N2071" t="s">
        <v>133</v>
      </c>
      <c r="O2071" t="s">
        <v>24</v>
      </c>
      <c r="P2071" t="s">
        <v>25</v>
      </c>
      <c r="Q2071" s="9">
        <v>0.51527777777777772</v>
      </c>
      <c r="R2071" t="s">
        <v>49</v>
      </c>
      <c r="S2071" t="s">
        <v>4755</v>
      </c>
      <c r="T2071" t="s">
        <v>4752</v>
      </c>
      <c r="U2071">
        <v>147.72</v>
      </c>
      <c r="V2071" t="s">
        <v>6032</v>
      </c>
      <c r="W2071" t="s">
        <v>4964</v>
      </c>
      <c r="X2071" t="s">
        <v>5910</v>
      </c>
      <c r="Y2071" t="s">
        <v>4966</v>
      </c>
      <c r="Z2071" t="s">
        <v>5507</v>
      </c>
      <c r="AA2071" t="s">
        <v>4962</v>
      </c>
    </row>
    <row r="2072" spans="1:27" x14ac:dyDescent="0.25">
      <c r="A2072" t="s">
        <v>2812</v>
      </c>
      <c r="B2072" s="8">
        <v>45967</v>
      </c>
      <c r="C2072" t="s">
        <v>1985</v>
      </c>
      <c r="D2072" t="s">
        <v>581</v>
      </c>
      <c r="E2072" t="s">
        <v>771</v>
      </c>
      <c r="F2072" t="s">
        <v>772</v>
      </c>
      <c r="G2072">
        <v>6</v>
      </c>
      <c r="H2072">
        <v>144.65</v>
      </c>
      <c r="I2072">
        <v>15</v>
      </c>
      <c r="J2072">
        <v>130.19</v>
      </c>
      <c r="K2072">
        <v>737.71</v>
      </c>
      <c r="L2072">
        <v>641.94000000000005</v>
      </c>
      <c r="M2072">
        <v>95.77</v>
      </c>
      <c r="N2072" t="s">
        <v>68</v>
      </c>
      <c r="O2072" t="s">
        <v>24</v>
      </c>
      <c r="P2072" t="s">
        <v>25</v>
      </c>
      <c r="Q2072" s="9">
        <v>0.77916666666666667</v>
      </c>
      <c r="R2072" t="s">
        <v>49</v>
      </c>
      <c r="S2072" t="s">
        <v>4710</v>
      </c>
      <c r="T2072" t="s">
        <v>4703</v>
      </c>
      <c r="U2072">
        <v>139.21</v>
      </c>
      <c r="V2072" t="s">
        <v>5032</v>
      </c>
      <c r="W2072" t="s">
        <v>4958</v>
      </c>
      <c r="X2072" t="s">
        <v>5618</v>
      </c>
      <c r="Y2072" t="s">
        <v>5011</v>
      </c>
      <c r="Z2072" t="s">
        <v>4978</v>
      </c>
      <c r="AA2072" t="s">
        <v>4962</v>
      </c>
    </row>
    <row r="2073" spans="1:27" x14ac:dyDescent="0.25">
      <c r="A2073" t="s">
        <v>2844</v>
      </c>
      <c r="B2073" s="8">
        <v>45967</v>
      </c>
      <c r="C2073" t="s">
        <v>2845</v>
      </c>
      <c r="D2073" t="s">
        <v>59</v>
      </c>
      <c r="E2073" t="s">
        <v>728</v>
      </c>
      <c r="F2073" t="s">
        <v>729</v>
      </c>
      <c r="G2073">
        <v>3</v>
      </c>
      <c r="H2073">
        <v>342.46</v>
      </c>
      <c r="I2073">
        <v>10</v>
      </c>
      <c r="J2073">
        <v>102.74</v>
      </c>
      <c r="K2073">
        <v>924.64</v>
      </c>
      <c r="L2073">
        <v>815.34</v>
      </c>
      <c r="M2073">
        <v>109.3</v>
      </c>
      <c r="N2073" t="s">
        <v>4971</v>
      </c>
      <c r="O2073" t="s">
        <v>24</v>
      </c>
      <c r="P2073" t="s">
        <v>25</v>
      </c>
      <c r="Q2073" s="9">
        <v>0.46944444444444444</v>
      </c>
      <c r="R2073" t="s">
        <v>49</v>
      </c>
      <c r="S2073" t="s">
        <v>4721</v>
      </c>
      <c r="T2073" t="s">
        <v>4703</v>
      </c>
      <c r="U2073">
        <v>342.46</v>
      </c>
      <c r="V2073" t="s">
        <v>6033</v>
      </c>
      <c r="W2073" t="s">
        <v>4964</v>
      </c>
      <c r="X2073" t="s">
        <v>5381</v>
      </c>
      <c r="Y2073" t="s">
        <v>5018</v>
      </c>
      <c r="Z2073" t="s">
        <v>5236</v>
      </c>
      <c r="AA2073" t="s">
        <v>5060</v>
      </c>
    </row>
    <row r="2074" spans="1:27" x14ac:dyDescent="0.25">
      <c r="A2074" t="s">
        <v>2876</v>
      </c>
      <c r="B2074" s="8">
        <v>45967</v>
      </c>
      <c r="C2074" t="s">
        <v>1228</v>
      </c>
      <c r="D2074" t="s">
        <v>414</v>
      </c>
      <c r="E2074" t="s">
        <v>159</v>
      </c>
      <c r="F2074" t="s">
        <v>2877</v>
      </c>
      <c r="G2074">
        <v>7</v>
      </c>
      <c r="H2074">
        <v>110.25</v>
      </c>
      <c r="I2074">
        <v>0</v>
      </c>
      <c r="J2074">
        <v>0</v>
      </c>
      <c r="K2074">
        <v>771.75</v>
      </c>
      <c r="L2074">
        <v>558.74</v>
      </c>
      <c r="M2074">
        <v>213.01</v>
      </c>
      <c r="N2074" t="s">
        <v>133</v>
      </c>
      <c r="O2074" t="s">
        <v>345</v>
      </c>
      <c r="P2074" t="s">
        <v>25</v>
      </c>
      <c r="Q2074" s="9">
        <v>0.48819444444444443</v>
      </c>
      <c r="R2074" t="s">
        <v>49</v>
      </c>
      <c r="S2074" t="s">
        <v>4846</v>
      </c>
      <c r="T2074" t="s">
        <v>4847</v>
      </c>
      <c r="U2074">
        <v>96.72</v>
      </c>
      <c r="V2074" t="s">
        <v>5062</v>
      </c>
      <c r="W2074" t="s">
        <v>4958</v>
      </c>
      <c r="X2074" t="s">
        <v>5489</v>
      </c>
      <c r="Y2074" t="s">
        <v>4966</v>
      </c>
      <c r="Z2074" t="s">
        <v>5034</v>
      </c>
      <c r="AA2074" t="s">
        <v>4962</v>
      </c>
    </row>
    <row r="2075" spans="1:27" x14ac:dyDescent="0.25">
      <c r="A2075" t="s">
        <v>3392</v>
      </c>
      <c r="B2075" s="8">
        <v>45967</v>
      </c>
      <c r="C2075" t="s">
        <v>1034</v>
      </c>
      <c r="D2075" t="s">
        <v>308</v>
      </c>
      <c r="E2075" t="s">
        <v>148</v>
      </c>
      <c r="F2075" t="s">
        <v>361</v>
      </c>
      <c r="G2075">
        <v>2</v>
      </c>
      <c r="H2075">
        <v>455.79</v>
      </c>
      <c r="I2075">
        <v>0</v>
      </c>
      <c r="J2075">
        <v>0</v>
      </c>
      <c r="K2075">
        <v>911.58</v>
      </c>
      <c r="L2075">
        <v>565.76</v>
      </c>
      <c r="M2075">
        <v>345.82</v>
      </c>
      <c r="N2075" t="s">
        <v>23</v>
      </c>
      <c r="O2075" t="s">
        <v>345</v>
      </c>
      <c r="P2075" t="s">
        <v>25</v>
      </c>
      <c r="Q2075" s="9">
        <v>0.90208333333333335</v>
      </c>
      <c r="R2075" t="s">
        <v>49</v>
      </c>
      <c r="S2075" t="s">
        <v>4660</v>
      </c>
      <c r="T2075" t="s">
        <v>4636</v>
      </c>
      <c r="U2075">
        <v>455.79</v>
      </c>
      <c r="V2075" t="s">
        <v>5914</v>
      </c>
      <c r="W2075" t="s">
        <v>4964</v>
      </c>
      <c r="X2075" t="s">
        <v>5017</v>
      </c>
      <c r="Y2075" t="s">
        <v>5018</v>
      </c>
      <c r="Z2075" t="s">
        <v>5135</v>
      </c>
      <c r="AA2075" t="s">
        <v>4962</v>
      </c>
    </row>
    <row r="2076" spans="1:27" x14ac:dyDescent="0.25">
      <c r="A2076" t="s">
        <v>3490</v>
      </c>
      <c r="B2076" s="8">
        <v>45967</v>
      </c>
      <c r="D2076" t="s">
        <v>95</v>
      </c>
      <c r="E2076" t="s">
        <v>962</v>
      </c>
      <c r="F2076" t="s">
        <v>963</v>
      </c>
      <c r="G2076">
        <v>3</v>
      </c>
      <c r="H2076">
        <v>522.78</v>
      </c>
      <c r="I2076">
        <v>0</v>
      </c>
      <c r="J2076">
        <v>0</v>
      </c>
      <c r="K2076">
        <v>1568.34</v>
      </c>
      <c r="L2076">
        <v>1187.6099999999999</v>
      </c>
      <c r="M2076">
        <v>380.73</v>
      </c>
      <c r="N2076" t="s">
        <v>40</v>
      </c>
      <c r="O2076" t="s">
        <v>24</v>
      </c>
      <c r="P2076" t="s">
        <v>55</v>
      </c>
      <c r="Q2076" s="9">
        <v>0.90138888888888891</v>
      </c>
      <c r="R2076" t="s">
        <v>49</v>
      </c>
      <c r="S2076" t="s">
        <v>4937</v>
      </c>
      <c r="T2076" t="s">
        <v>4930</v>
      </c>
      <c r="U2076">
        <v>522.78</v>
      </c>
      <c r="X2076" t="s">
        <v>5479</v>
      </c>
      <c r="Y2076" t="s">
        <v>5011</v>
      </c>
      <c r="Z2076" t="s">
        <v>5480</v>
      </c>
      <c r="AA2076" t="s">
        <v>5060</v>
      </c>
    </row>
    <row r="2077" spans="1:27" x14ac:dyDescent="0.25">
      <c r="A2077" t="s">
        <v>4544</v>
      </c>
      <c r="B2077" s="8">
        <v>45967</v>
      </c>
      <c r="C2077" t="s">
        <v>1583</v>
      </c>
      <c r="D2077" t="s">
        <v>337</v>
      </c>
      <c r="E2077" t="s">
        <v>1309</v>
      </c>
      <c r="F2077" t="s">
        <v>2800</v>
      </c>
      <c r="G2077">
        <v>5</v>
      </c>
      <c r="H2077">
        <v>186.38</v>
      </c>
      <c r="I2077">
        <v>0</v>
      </c>
      <c r="J2077">
        <v>0</v>
      </c>
      <c r="K2077">
        <v>931.9</v>
      </c>
      <c r="L2077">
        <v>678.3</v>
      </c>
      <c r="M2077">
        <v>253.6</v>
      </c>
      <c r="N2077" t="s">
        <v>40</v>
      </c>
      <c r="O2077" t="s">
        <v>24</v>
      </c>
      <c r="P2077" t="s">
        <v>25</v>
      </c>
      <c r="Q2077" s="9">
        <v>0.90833333333333333</v>
      </c>
      <c r="R2077" t="s">
        <v>49</v>
      </c>
      <c r="S2077" t="s">
        <v>4799</v>
      </c>
      <c r="T2077" t="s">
        <v>4776</v>
      </c>
      <c r="U2077">
        <v>186.38</v>
      </c>
      <c r="V2077" t="s">
        <v>5113</v>
      </c>
      <c r="W2077" t="s">
        <v>4968</v>
      </c>
      <c r="X2077" t="s">
        <v>5394</v>
      </c>
      <c r="Y2077" t="s">
        <v>4977</v>
      </c>
      <c r="Z2077" t="s">
        <v>5212</v>
      </c>
      <c r="AA2077" t="s">
        <v>4962</v>
      </c>
    </row>
    <row r="2078" spans="1:27" x14ac:dyDescent="0.25">
      <c r="A2078" t="s">
        <v>2381</v>
      </c>
      <c r="B2078" s="8">
        <v>45936</v>
      </c>
      <c r="C2078" t="s">
        <v>1085</v>
      </c>
      <c r="D2078" t="s">
        <v>652</v>
      </c>
      <c r="E2078" t="s">
        <v>204</v>
      </c>
      <c r="F2078" t="s">
        <v>205</v>
      </c>
      <c r="G2078">
        <v>7</v>
      </c>
      <c r="H2078">
        <v>376.93</v>
      </c>
      <c r="I2078">
        <v>10</v>
      </c>
      <c r="J2078">
        <v>263.85000000000002</v>
      </c>
      <c r="K2078">
        <v>2374.66</v>
      </c>
      <c r="L2078">
        <v>2032.31</v>
      </c>
      <c r="M2078">
        <v>342.35</v>
      </c>
      <c r="N2078" t="s">
        <v>23</v>
      </c>
      <c r="O2078" t="s">
        <v>24</v>
      </c>
      <c r="P2078" t="s">
        <v>25</v>
      </c>
      <c r="Q2078" s="9">
        <v>0.76944444444444449</v>
      </c>
      <c r="R2078" t="s">
        <v>49</v>
      </c>
      <c r="S2078" t="s">
        <v>4906</v>
      </c>
      <c r="T2078" t="s">
        <v>4887</v>
      </c>
      <c r="U2078">
        <v>331.35</v>
      </c>
      <c r="V2078" t="s">
        <v>5341</v>
      </c>
      <c r="W2078" t="s">
        <v>4958</v>
      </c>
      <c r="X2078" t="s">
        <v>5021</v>
      </c>
      <c r="Y2078" t="s">
        <v>4966</v>
      </c>
      <c r="Z2078" t="s">
        <v>5022</v>
      </c>
      <c r="AA2078" t="s">
        <v>4962</v>
      </c>
    </row>
    <row r="2079" spans="1:27" x14ac:dyDescent="0.25">
      <c r="A2079" t="s">
        <v>4021</v>
      </c>
      <c r="B2079" s="8">
        <v>45936</v>
      </c>
      <c r="C2079" t="s">
        <v>1945</v>
      </c>
      <c r="D2079" t="s">
        <v>365</v>
      </c>
      <c r="E2079" t="s">
        <v>639</v>
      </c>
      <c r="F2079" t="s">
        <v>1052</v>
      </c>
      <c r="G2079">
        <v>4</v>
      </c>
      <c r="H2079">
        <v>526.20000000000005</v>
      </c>
      <c r="I2079">
        <v>0</v>
      </c>
      <c r="J2079">
        <v>0</v>
      </c>
      <c r="K2079">
        <v>2104.8000000000002</v>
      </c>
      <c r="L2079">
        <v>1547.56</v>
      </c>
      <c r="M2079">
        <v>557.24</v>
      </c>
      <c r="N2079" t="s">
        <v>40</v>
      </c>
      <c r="O2079" t="s">
        <v>24</v>
      </c>
      <c r="P2079" t="s">
        <v>25</v>
      </c>
      <c r="Q2079" s="9">
        <v>0.4777777777777778</v>
      </c>
      <c r="R2079" t="s">
        <v>49</v>
      </c>
      <c r="S2079" t="s">
        <v>4680</v>
      </c>
      <c r="T2079" t="s">
        <v>4672</v>
      </c>
      <c r="U2079">
        <v>459.58</v>
      </c>
      <c r="V2079" t="s">
        <v>5734</v>
      </c>
      <c r="W2079" t="s">
        <v>4958</v>
      </c>
      <c r="X2079" t="s">
        <v>5939</v>
      </c>
      <c r="Y2079" t="s">
        <v>4960</v>
      </c>
      <c r="Z2079" t="s">
        <v>4986</v>
      </c>
      <c r="AA2079" t="s">
        <v>4962</v>
      </c>
    </row>
    <row r="2080" spans="1:27" x14ac:dyDescent="0.25">
      <c r="A2080" t="s">
        <v>4179</v>
      </c>
      <c r="B2080" s="8">
        <v>45936</v>
      </c>
      <c r="C2080" t="s">
        <v>954</v>
      </c>
      <c r="D2080" t="s">
        <v>124</v>
      </c>
      <c r="E2080" t="s">
        <v>950</v>
      </c>
      <c r="F2080" t="s">
        <v>422</v>
      </c>
      <c r="G2080">
        <v>3</v>
      </c>
      <c r="H2080">
        <v>397.22</v>
      </c>
      <c r="I2080">
        <v>10</v>
      </c>
      <c r="J2080">
        <v>119.17</v>
      </c>
      <c r="K2080">
        <v>1072.49</v>
      </c>
      <c r="L2080">
        <v>958.11</v>
      </c>
      <c r="M2080">
        <v>114.38</v>
      </c>
      <c r="N2080" t="s">
        <v>4971</v>
      </c>
      <c r="O2080" t="s">
        <v>24</v>
      </c>
      <c r="P2080" t="s">
        <v>25</v>
      </c>
      <c r="Q2080" s="9">
        <v>0.65208333333333335</v>
      </c>
      <c r="R2080" t="s">
        <v>49</v>
      </c>
      <c r="S2080" t="s">
        <v>4697</v>
      </c>
      <c r="T2080" t="s">
        <v>4672</v>
      </c>
      <c r="U2080">
        <v>397.22</v>
      </c>
      <c r="V2080" t="s">
        <v>5786</v>
      </c>
      <c r="W2080" t="s">
        <v>4964</v>
      </c>
      <c r="X2080" t="s">
        <v>5691</v>
      </c>
      <c r="Y2080" t="s">
        <v>4960</v>
      </c>
      <c r="Z2080" t="s">
        <v>5049</v>
      </c>
      <c r="AA2080" t="s">
        <v>4962</v>
      </c>
    </row>
    <row r="2081" spans="1:27" x14ac:dyDescent="0.25">
      <c r="A2081" t="s">
        <v>3114</v>
      </c>
      <c r="B2081" s="8">
        <v>45906</v>
      </c>
      <c r="C2081" t="s">
        <v>3115</v>
      </c>
      <c r="D2081" t="s">
        <v>449</v>
      </c>
      <c r="E2081" t="s">
        <v>760</v>
      </c>
      <c r="F2081" t="s">
        <v>761</v>
      </c>
      <c r="G2081">
        <v>4</v>
      </c>
      <c r="H2081">
        <v>423.99</v>
      </c>
      <c r="I2081">
        <v>5</v>
      </c>
      <c r="J2081">
        <v>84.8</v>
      </c>
      <c r="K2081">
        <v>1611.16</v>
      </c>
      <c r="L2081">
        <v>1280.76</v>
      </c>
      <c r="M2081">
        <v>330.4</v>
      </c>
      <c r="N2081" t="s">
        <v>133</v>
      </c>
      <c r="O2081" t="s">
        <v>24</v>
      </c>
      <c r="P2081" t="s">
        <v>25</v>
      </c>
      <c r="Q2081" s="9">
        <v>0.40208333333333335</v>
      </c>
      <c r="R2081" t="s">
        <v>49</v>
      </c>
      <c r="S2081" t="s">
        <v>4817</v>
      </c>
      <c r="T2081" t="s">
        <v>4805</v>
      </c>
      <c r="U2081">
        <v>395.66</v>
      </c>
      <c r="V2081" t="s">
        <v>5698</v>
      </c>
      <c r="W2081" t="s">
        <v>4958</v>
      </c>
      <c r="X2081" t="s">
        <v>5363</v>
      </c>
      <c r="Y2081" t="s">
        <v>4970</v>
      </c>
      <c r="Z2081" t="s">
        <v>5364</v>
      </c>
      <c r="AA2081" t="s">
        <v>5060</v>
      </c>
    </row>
    <row r="2082" spans="1:27" x14ac:dyDescent="0.25">
      <c r="A2082" t="s">
        <v>3902</v>
      </c>
      <c r="B2082" s="8">
        <v>45906</v>
      </c>
      <c r="C2082" t="s">
        <v>834</v>
      </c>
      <c r="D2082" t="s">
        <v>101</v>
      </c>
      <c r="E2082" t="s">
        <v>142</v>
      </c>
      <c r="F2082" t="s">
        <v>143</v>
      </c>
      <c r="G2082">
        <v>5</v>
      </c>
      <c r="H2082">
        <v>448.98</v>
      </c>
      <c r="I2082">
        <v>15</v>
      </c>
      <c r="J2082">
        <v>336.74</v>
      </c>
      <c r="K2082">
        <v>1908.16</v>
      </c>
      <c r="L2082">
        <v>1758.15</v>
      </c>
      <c r="M2082">
        <v>150.01</v>
      </c>
      <c r="N2082" t="s">
        <v>40</v>
      </c>
      <c r="O2082" t="s">
        <v>345</v>
      </c>
      <c r="P2082" t="s">
        <v>25</v>
      </c>
      <c r="Q2082" s="9">
        <v>0.58263888888888893</v>
      </c>
      <c r="R2082" t="s">
        <v>49</v>
      </c>
      <c r="S2082" t="s">
        <v>4676</v>
      </c>
      <c r="T2082" t="s">
        <v>4672</v>
      </c>
      <c r="U2082">
        <v>434.65</v>
      </c>
      <c r="V2082" t="s">
        <v>5617</v>
      </c>
      <c r="W2082" t="s">
        <v>4958</v>
      </c>
      <c r="X2082" t="s">
        <v>5308</v>
      </c>
      <c r="Y2082" t="s">
        <v>4966</v>
      </c>
      <c r="Z2082" t="s">
        <v>5057</v>
      </c>
      <c r="AA2082" t="s">
        <v>4962</v>
      </c>
    </row>
    <row r="2083" spans="1:27" x14ac:dyDescent="0.25">
      <c r="A2083" t="s">
        <v>4478</v>
      </c>
      <c r="B2083" s="8">
        <v>45906</v>
      </c>
      <c r="C2083" t="s">
        <v>982</v>
      </c>
      <c r="D2083" t="s">
        <v>284</v>
      </c>
      <c r="E2083" t="s">
        <v>840</v>
      </c>
      <c r="F2083" t="s">
        <v>1463</v>
      </c>
      <c r="G2083">
        <v>1</v>
      </c>
      <c r="H2083">
        <v>73.83</v>
      </c>
      <c r="I2083">
        <v>0</v>
      </c>
      <c r="J2083">
        <v>0</v>
      </c>
      <c r="K2083">
        <v>73.83</v>
      </c>
      <c r="L2083">
        <v>54.32</v>
      </c>
      <c r="M2083">
        <v>19.510000000000002</v>
      </c>
      <c r="N2083" t="s">
        <v>40</v>
      </c>
      <c r="O2083" t="s">
        <v>24</v>
      </c>
      <c r="P2083" t="s">
        <v>25</v>
      </c>
      <c r="Q2083" s="9">
        <v>0.89444444444444449</v>
      </c>
      <c r="R2083" t="s">
        <v>49</v>
      </c>
      <c r="S2083" t="s">
        <v>4791</v>
      </c>
      <c r="T2083" t="s">
        <v>4776</v>
      </c>
      <c r="U2083">
        <v>42.16</v>
      </c>
      <c r="V2083" t="s">
        <v>5928</v>
      </c>
      <c r="W2083" t="s">
        <v>4968</v>
      </c>
      <c r="X2083" t="s">
        <v>5442</v>
      </c>
      <c r="Y2083" t="s">
        <v>5011</v>
      </c>
      <c r="Z2083" t="s">
        <v>5300</v>
      </c>
      <c r="AA2083" t="s">
        <v>5060</v>
      </c>
    </row>
    <row r="2084" spans="1:27" x14ac:dyDescent="0.25">
      <c r="A2084" t="s">
        <v>330</v>
      </c>
      <c r="B2084" s="8">
        <v>45875</v>
      </c>
      <c r="C2084" t="s">
        <v>331</v>
      </c>
      <c r="D2084" t="s">
        <v>332</v>
      </c>
      <c r="E2084" t="s">
        <v>177</v>
      </c>
      <c r="F2084" t="s">
        <v>333</v>
      </c>
      <c r="G2084">
        <v>3</v>
      </c>
      <c r="H2084">
        <v>245.32</v>
      </c>
      <c r="I2084">
        <v>5</v>
      </c>
      <c r="J2084">
        <v>36.799999999999997</v>
      </c>
      <c r="K2084">
        <v>804.03</v>
      </c>
      <c r="L2084">
        <v>628.14</v>
      </c>
      <c r="M2084">
        <v>175.89</v>
      </c>
      <c r="N2084" t="s">
        <v>133</v>
      </c>
      <c r="O2084" t="s">
        <v>24</v>
      </c>
      <c r="P2084" t="s">
        <v>25</v>
      </c>
      <c r="Q2084" s="9">
        <v>0.73402777777777772</v>
      </c>
      <c r="R2084" t="s">
        <v>27</v>
      </c>
      <c r="S2084" t="s">
        <v>4733</v>
      </c>
      <c r="T2084" t="s">
        <v>4729</v>
      </c>
      <c r="U2084">
        <v>245.32</v>
      </c>
      <c r="V2084" t="s">
        <v>5818</v>
      </c>
      <c r="W2084" t="s">
        <v>4968</v>
      </c>
      <c r="X2084" t="s">
        <v>5319</v>
      </c>
      <c r="Y2084" t="s">
        <v>4970</v>
      </c>
      <c r="Z2084" t="s">
        <v>5227</v>
      </c>
      <c r="AA2084" t="s">
        <v>5060</v>
      </c>
    </row>
    <row r="2085" spans="1:27" x14ac:dyDescent="0.25">
      <c r="A2085" t="s">
        <v>1977</v>
      </c>
      <c r="B2085" s="8">
        <v>45875</v>
      </c>
      <c r="C2085" t="s">
        <v>1219</v>
      </c>
      <c r="D2085" t="s">
        <v>332</v>
      </c>
      <c r="E2085" t="s">
        <v>142</v>
      </c>
      <c r="F2085" t="s">
        <v>143</v>
      </c>
      <c r="G2085">
        <v>3</v>
      </c>
      <c r="H2085">
        <v>245.32</v>
      </c>
      <c r="I2085">
        <v>15</v>
      </c>
      <c r="J2085">
        <v>110.39</v>
      </c>
      <c r="K2085">
        <v>719.41</v>
      </c>
      <c r="L2085">
        <v>628.14</v>
      </c>
      <c r="M2085">
        <v>91.27</v>
      </c>
      <c r="N2085" t="s">
        <v>23</v>
      </c>
      <c r="O2085" t="s">
        <v>24</v>
      </c>
      <c r="P2085" t="s">
        <v>25</v>
      </c>
      <c r="Q2085" s="9">
        <v>0.77222222222222225</v>
      </c>
      <c r="R2085" t="s">
        <v>27</v>
      </c>
      <c r="S2085" t="s">
        <v>4733</v>
      </c>
      <c r="T2085" t="s">
        <v>4729</v>
      </c>
      <c r="U2085">
        <v>245.32</v>
      </c>
      <c r="V2085" t="s">
        <v>5449</v>
      </c>
      <c r="W2085" t="s">
        <v>4964</v>
      </c>
      <c r="X2085" t="s">
        <v>5308</v>
      </c>
      <c r="Y2085" t="s">
        <v>4966</v>
      </c>
      <c r="Z2085" t="s">
        <v>5057</v>
      </c>
      <c r="AA2085" t="s">
        <v>4962</v>
      </c>
    </row>
    <row r="2086" spans="1:27" x14ac:dyDescent="0.25">
      <c r="A2086" t="s">
        <v>3215</v>
      </c>
      <c r="B2086" s="8">
        <v>45875</v>
      </c>
      <c r="C2086" t="s">
        <v>580</v>
      </c>
      <c r="D2086" t="s">
        <v>751</v>
      </c>
      <c r="E2086" t="s">
        <v>2307</v>
      </c>
      <c r="F2086" t="s">
        <v>3216</v>
      </c>
      <c r="G2086">
        <v>7</v>
      </c>
      <c r="H2086">
        <v>158.4</v>
      </c>
      <c r="I2086">
        <v>5</v>
      </c>
      <c r="J2086">
        <v>55.44</v>
      </c>
      <c r="K2086">
        <v>1211.3599999999999</v>
      </c>
      <c r="L2086">
        <v>892.36</v>
      </c>
      <c r="M2086">
        <v>319</v>
      </c>
      <c r="N2086" t="s">
        <v>47</v>
      </c>
      <c r="O2086" t="s">
        <v>24</v>
      </c>
      <c r="P2086" t="s">
        <v>55</v>
      </c>
      <c r="Q2086" s="9">
        <v>0.58750000000000002</v>
      </c>
      <c r="R2086" t="s">
        <v>27</v>
      </c>
      <c r="S2086" t="s">
        <v>4740</v>
      </c>
      <c r="T2086" t="s">
        <v>4729</v>
      </c>
      <c r="U2086">
        <v>144.03</v>
      </c>
      <c r="V2086" t="s">
        <v>5644</v>
      </c>
      <c r="W2086" t="s">
        <v>4958</v>
      </c>
      <c r="X2086" t="s">
        <v>6034</v>
      </c>
      <c r="Y2086" t="s">
        <v>4977</v>
      </c>
      <c r="Z2086" t="s">
        <v>5185</v>
      </c>
      <c r="AA2086" t="s">
        <v>4992</v>
      </c>
    </row>
    <row r="2087" spans="1:27" x14ac:dyDescent="0.25">
      <c r="A2087" t="s">
        <v>3350</v>
      </c>
      <c r="B2087" s="8">
        <v>45875</v>
      </c>
      <c r="C2087" t="s">
        <v>829</v>
      </c>
      <c r="D2087" t="s">
        <v>1225</v>
      </c>
      <c r="E2087" t="s">
        <v>355</v>
      </c>
      <c r="F2087" t="s">
        <v>356</v>
      </c>
      <c r="G2087">
        <v>2</v>
      </c>
      <c r="H2087">
        <v>182.3</v>
      </c>
      <c r="I2087">
        <v>15</v>
      </c>
      <c r="J2087">
        <v>54.69</v>
      </c>
      <c r="K2087">
        <v>356.4</v>
      </c>
      <c r="L2087">
        <v>215.2</v>
      </c>
      <c r="M2087">
        <v>141.19999999999999</v>
      </c>
      <c r="N2087" t="s">
        <v>23</v>
      </c>
      <c r="O2087" t="s">
        <v>24</v>
      </c>
      <c r="P2087" t="s">
        <v>33</v>
      </c>
      <c r="Q2087" s="9">
        <v>0.80694444444444446</v>
      </c>
      <c r="R2087" t="s">
        <v>27</v>
      </c>
      <c r="S2087" t="s">
        <v>4664</v>
      </c>
      <c r="T2087" t="s">
        <v>4636</v>
      </c>
      <c r="U2087">
        <v>182.3</v>
      </c>
      <c r="V2087" t="s">
        <v>5895</v>
      </c>
      <c r="W2087" t="s">
        <v>4964</v>
      </c>
      <c r="X2087" t="s">
        <v>5205</v>
      </c>
      <c r="Y2087" t="s">
        <v>4960</v>
      </c>
      <c r="Z2087" t="s">
        <v>5204</v>
      </c>
      <c r="AA2087" t="s">
        <v>4962</v>
      </c>
    </row>
    <row r="2088" spans="1:27" x14ac:dyDescent="0.25">
      <c r="A2088" t="s">
        <v>3370</v>
      </c>
      <c r="B2088" s="8">
        <v>45875</v>
      </c>
      <c r="C2088" t="s">
        <v>1920</v>
      </c>
      <c r="D2088" t="s">
        <v>1156</v>
      </c>
      <c r="E2088" t="s">
        <v>343</v>
      </c>
      <c r="F2088" t="s">
        <v>344</v>
      </c>
      <c r="G2088">
        <v>5</v>
      </c>
      <c r="H2088">
        <v>161.82</v>
      </c>
      <c r="I2088">
        <v>0</v>
      </c>
      <c r="J2088">
        <v>0</v>
      </c>
      <c r="K2088">
        <v>930.46</v>
      </c>
      <c r="L2088">
        <v>546.04999999999995</v>
      </c>
      <c r="M2088">
        <v>384.41</v>
      </c>
      <c r="N2088" t="s">
        <v>4971</v>
      </c>
      <c r="O2088" t="s">
        <v>24</v>
      </c>
      <c r="P2088" t="s">
        <v>25</v>
      </c>
      <c r="Q2088" s="9">
        <v>0.90625</v>
      </c>
      <c r="R2088" t="s">
        <v>27</v>
      </c>
      <c r="S2088" t="s">
        <v>4755</v>
      </c>
      <c r="T2088" t="s">
        <v>4752</v>
      </c>
      <c r="U2088">
        <v>147.72</v>
      </c>
      <c r="V2088" t="s">
        <v>5619</v>
      </c>
      <c r="W2088" t="s">
        <v>4958</v>
      </c>
      <c r="X2088" t="s">
        <v>5445</v>
      </c>
      <c r="Y2088" t="s">
        <v>4977</v>
      </c>
      <c r="Z2088" t="s">
        <v>5446</v>
      </c>
      <c r="AA2088" t="s">
        <v>4962</v>
      </c>
    </row>
    <row r="2089" spans="1:27" x14ac:dyDescent="0.25">
      <c r="A2089" t="s">
        <v>3756</v>
      </c>
      <c r="B2089" s="8">
        <v>45875</v>
      </c>
      <c r="C2089" t="s">
        <v>1948</v>
      </c>
      <c r="D2089" t="s">
        <v>231</v>
      </c>
      <c r="E2089" t="s">
        <v>675</v>
      </c>
      <c r="F2089" t="s">
        <v>601</v>
      </c>
      <c r="G2089">
        <v>5</v>
      </c>
      <c r="H2089">
        <v>469.11</v>
      </c>
      <c r="I2089">
        <v>15</v>
      </c>
      <c r="J2089">
        <v>351.83</v>
      </c>
      <c r="K2089">
        <v>2292.7800000000002</v>
      </c>
      <c r="L2089">
        <v>1544.7</v>
      </c>
      <c r="M2089">
        <v>748.08</v>
      </c>
      <c r="N2089" t="s">
        <v>133</v>
      </c>
      <c r="O2089" t="s">
        <v>24</v>
      </c>
      <c r="P2089" t="s">
        <v>25</v>
      </c>
      <c r="Q2089" s="9">
        <v>0.78402777777777777</v>
      </c>
      <c r="R2089" t="s">
        <v>27</v>
      </c>
      <c r="S2089" t="s">
        <v>4756</v>
      </c>
      <c r="T2089" t="s">
        <v>4752</v>
      </c>
      <c r="U2089">
        <v>418.79</v>
      </c>
      <c r="V2089" t="s">
        <v>5340</v>
      </c>
      <c r="W2089" t="s">
        <v>4958</v>
      </c>
      <c r="X2089" t="s">
        <v>5209</v>
      </c>
      <c r="Y2089" t="s">
        <v>4966</v>
      </c>
      <c r="Z2089" t="s">
        <v>5486</v>
      </c>
      <c r="AA2089" t="s">
        <v>4992</v>
      </c>
    </row>
    <row r="2090" spans="1:27" x14ac:dyDescent="0.25">
      <c r="A2090" t="s">
        <v>4290</v>
      </c>
      <c r="B2090" s="8">
        <v>45875</v>
      </c>
      <c r="C2090" t="s">
        <v>444</v>
      </c>
      <c r="D2090" t="s">
        <v>686</v>
      </c>
      <c r="E2090" t="s">
        <v>1372</v>
      </c>
      <c r="F2090" t="s">
        <v>2629</v>
      </c>
      <c r="G2090">
        <v>7</v>
      </c>
      <c r="H2090">
        <v>518.5</v>
      </c>
      <c r="I2090">
        <v>10</v>
      </c>
      <c r="J2090">
        <v>362.95</v>
      </c>
      <c r="K2090">
        <v>3756.53</v>
      </c>
      <c r="L2090">
        <v>2710.12</v>
      </c>
      <c r="M2090">
        <v>1046.4100000000001</v>
      </c>
      <c r="N2090" t="s">
        <v>40</v>
      </c>
      <c r="O2090" t="s">
        <v>24</v>
      </c>
      <c r="P2090" t="s">
        <v>33</v>
      </c>
      <c r="Q2090" s="9">
        <v>0.45</v>
      </c>
      <c r="R2090" t="s">
        <v>27</v>
      </c>
      <c r="S2090" t="s">
        <v>4857</v>
      </c>
      <c r="T2090" t="s">
        <v>4847</v>
      </c>
      <c r="U2090">
        <v>451.89</v>
      </c>
      <c r="V2090" t="s">
        <v>5047</v>
      </c>
      <c r="W2090" t="s">
        <v>4958</v>
      </c>
      <c r="X2090" t="s">
        <v>5355</v>
      </c>
      <c r="Y2090" t="s">
        <v>4960</v>
      </c>
      <c r="Z2090" t="s">
        <v>5356</v>
      </c>
      <c r="AA2090" t="s">
        <v>4962</v>
      </c>
    </row>
    <row r="2091" spans="1:27" x14ac:dyDescent="0.25">
      <c r="A2091" t="s">
        <v>111</v>
      </c>
      <c r="B2091" s="8">
        <v>45844</v>
      </c>
      <c r="C2091" t="s">
        <v>112</v>
      </c>
      <c r="D2091" t="s">
        <v>113</v>
      </c>
      <c r="E2091" t="s">
        <v>114</v>
      </c>
      <c r="F2091" t="s">
        <v>115</v>
      </c>
      <c r="G2091">
        <v>1</v>
      </c>
      <c r="H2091">
        <v>253.11</v>
      </c>
      <c r="I2091">
        <v>20</v>
      </c>
      <c r="J2091">
        <v>50.62</v>
      </c>
      <c r="K2091">
        <v>232.86</v>
      </c>
      <c r="L2091">
        <v>190.74</v>
      </c>
      <c r="M2091">
        <v>42.12</v>
      </c>
      <c r="N2091" t="s">
        <v>47</v>
      </c>
      <c r="O2091" t="s">
        <v>24</v>
      </c>
      <c r="P2091" t="s">
        <v>25</v>
      </c>
      <c r="Q2091" s="9">
        <v>0.65</v>
      </c>
      <c r="R2091" t="s">
        <v>27</v>
      </c>
      <c r="S2091" t="s">
        <v>4907</v>
      </c>
      <c r="T2091" t="s">
        <v>4908</v>
      </c>
      <c r="U2091">
        <v>253.11</v>
      </c>
      <c r="V2091" t="s">
        <v>4963</v>
      </c>
      <c r="W2091" t="s">
        <v>4964</v>
      </c>
      <c r="X2091" t="s">
        <v>5523</v>
      </c>
      <c r="Y2091" t="s">
        <v>4966</v>
      </c>
      <c r="Z2091" t="s">
        <v>5524</v>
      </c>
      <c r="AA2091" t="s">
        <v>4962</v>
      </c>
    </row>
    <row r="2092" spans="1:27" x14ac:dyDescent="0.25">
      <c r="A2092" t="s">
        <v>341</v>
      </c>
      <c r="B2092" s="8">
        <v>45844</v>
      </c>
      <c r="C2092" t="s">
        <v>342</v>
      </c>
      <c r="D2092" t="s">
        <v>84</v>
      </c>
      <c r="E2092" t="s">
        <v>343</v>
      </c>
      <c r="F2092" t="s">
        <v>344</v>
      </c>
      <c r="G2092">
        <v>7</v>
      </c>
      <c r="H2092">
        <v>293.76</v>
      </c>
      <c r="I2092">
        <v>20</v>
      </c>
      <c r="J2092">
        <v>411.26</v>
      </c>
      <c r="K2092">
        <v>1891.82</v>
      </c>
      <c r="L2092">
        <v>1358.42</v>
      </c>
      <c r="M2092">
        <v>533.4</v>
      </c>
      <c r="N2092" t="s">
        <v>47</v>
      </c>
      <c r="O2092" t="s">
        <v>345</v>
      </c>
      <c r="P2092" t="s">
        <v>33</v>
      </c>
      <c r="Q2092" s="9">
        <v>0.7319444444444444</v>
      </c>
      <c r="R2092" t="s">
        <v>27</v>
      </c>
      <c r="S2092" t="s">
        <v>4823</v>
      </c>
      <c r="T2092" t="s">
        <v>4805</v>
      </c>
      <c r="U2092">
        <v>260.93</v>
      </c>
      <c r="V2092" t="s">
        <v>5174</v>
      </c>
      <c r="W2092" t="s">
        <v>4958</v>
      </c>
      <c r="X2092" t="s">
        <v>5445</v>
      </c>
      <c r="Y2092" t="s">
        <v>4977</v>
      </c>
      <c r="Z2092" t="s">
        <v>5446</v>
      </c>
      <c r="AA2092" t="s">
        <v>4962</v>
      </c>
    </row>
    <row r="2093" spans="1:27" x14ac:dyDescent="0.25">
      <c r="A2093" t="s">
        <v>900</v>
      </c>
      <c r="B2093" s="8">
        <v>45844</v>
      </c>
      <c r="C2093" t="s">
        <v>674</v>
      </c>
      <c r="D2093" t="s">
        <v>765</v>
      </c>
      <c r="E2093" t="s">
        <v>415</v>
      </c>
      <c r="F2093" t="s">
        <v>901</v>
      </c>
      <c r="G2093">
        <v>3</v>
      </c>
      <c r="H2093">
        <v>340.25</v>
      </c>
      <c r="I2093">
        <v>5</v>
      </c>
      <c r="J2093">
        <v>51.04</v>
      </c>
      <c r="K2093">
        <v>1115.17</v>
      </c>
      <c r="L2093">
        <v>791.55</v>
      </c>
      <c r="M2093">
        <v>323.62</v>
      </c>
      <c r="N2093" t="s">
        <v>23</v>
      </c>
      <c r="O2093" t="s">
        <v>24</v>
      </c>
      <c r="P2093" t="s">
        <v>55</v>
      </c>
      <c r="Q2093" s="9">
        <v>0.76388888888888884</v>
      </c>
      <c r="R2093" t="s">
        <v>27</v>
      </c>
      <c r="S2093" t="s">
        <v>4811</v>
      </c>
      <c r="T2093" t="s">
        <v>4805</v>
      </c>
      <c r="U2093">
        <v>340.25</v>
      </c>
      <c r="V2093" t="s">
        <v>5713</v>
      </c>
      <c r="W2093" t="s">
        <v>4968</v>
      </c>
      <c r="X2093" t="s">
        <v>5554</v>
      </c>
      <c r="Y2093" t="s">
        <v>5007</v>
      </c>
      <c r="Z2093" t="s">
        <v>5175</v>
      </c>
      <c r="AA2093" t="s">
        <v>4962</v>
      </c>
    </row>
    <row r="2094" spans="1:27" x14ac:dyDescent="0.25">
      <c r="A2094" t="s">
        <v>2315</v>
      </c>
      <c r="B2094" s="8">
        <v>45844</v>
      </c>
      <c r="C2094" t="s">
        <v>185</v>
      </c>
      <c r="D2094" t="s">
        <v>543</v>
      </c>
      <c r="E2094" t="s">
        <v>606</v>
      </c>
      <c r="F2094" t="s">
        <v>607</v>
      </c>
      <c r="G2094">
        <v>8</v>
      </c>
      <c r="H2094">
        <v>436.2</v>
      </c>
      <c r="I2094">
        <v>0</v>
      </c>
      <c r="J2094">
        <v>0</v>
      </c>
      <c r="K2094">
        <v>4013.04</v>
      </c>
      <c r="L2094">
        <v>2205.36</v>
      </c>
      <c r="M2094">
        <v>1807.68</v>
      </c>
      <c r="N2094" t="s">
        <v>4971</v>
      </c>
      <c r="O2094" t="s">
        <v>24</v>
      </c>
      <c r="P2094" t="s">
        <v>25</v>
      </c>
      <c r="Q2094" s="9">
        <v>0.76736111111111116</v>
      </c>
      <c r="R2094" t="s">
        <v>27</v>
      </c>
      <c r="S2094" t="s">
        <v>4793</v>
      </c>
      <c r="T2094" t="s">
        <v>4776</v>
      </c>
      <c r="U2094">
        <v>386.17</v>
      </c>
      <c r="V2094" t="s">
        <v>5110</v>
      </c>
      <c r="W2094" t="s">
        <v>4958</v>
      </c>
      <c r="X2094" t="s">
        <v>5841</v>
      </c>
      <c r="Y2094" t="s">
        <v>4970</v>
      </c>
      <c r="Z2094" t="s">
        <v>5696</v>
      </c>
      <c r="AA2094" t="s">
        <v>5060</v>
      </c>
    </row>
    <row r="2095" spans="1:27" x14ac:dyDescent="0.25">
      <c r="A2095" t="s">
        <v>2432</v>
      </c>
      <c r="B2095" s="8">
        <v>45844</v>
      </c>
      <c r="C2095" t="s">
        <v>1300</v>
      </c>
      <c r="D2095" t="s">
        <v>539</v>
      </c>
      <c r="E2095" t="s">
        <v>1799</v>
      </c>
      <c r="F2095" t="s">
        <v>1800</v>
      </c>
      <c r="G2095">
        <v>4</v>
      </c>
      <c r="H2095">
        <v>251.73</v>
      </c>
      <c r="I2095">
        <v>10</v>
      </c>
      <c r="J2095">
        <v>100.69</v>
      </c>
      <c r="K2095">
        <v>1042.1600000000001</v>
      </c>
      <c r="L2095">
        <v>842.08</v>
      </c>
      <c r="M2095">
        <v>200.08</v>
      </c>
      <c r="N2095" t="s">
        <v>23</v>
      </c>
      <c r="O2095" t="s">
        <v>24</v>
      </c>
      <c r="P2095" t="s">
        <v>33</v>
      </c>
      <c r="Q2095" s="9">
        <v>0.64444444444444449</v>
      </c>
      <c r="R2095" t="s">
        <v>27</v>
      </c>
      <c r="S2095" t="s">
        <v>4878</v>
      </c>
      <c r="T2095" t="s">
        <v>4864</v>
      </c>
      <c r="U2095">
        <v>251.73</v>
      </c>
      <c r="V2095" t="s">
        <v>5672</v>
      </c>
      <c r="W2095" t="s">
        <v>4968</v>
      </c>
      <c r="X2095" t="s">
        <v>5192</v>
      </c>
      <c r="Y2095" t="s">
        <v>4966</v>
      </c>
      <c r="Z2095" t="s">
        <v>5193</v>
      </c>
      <c r="AA2095" t="s">
        <v>4962</v>
      </c>
    </row>
    <row r="2096" spans="1:27" x14ac:dyDescent="0.25">
      <c r="A2096" t="s">
        <v>2476</v>
      </c>
      <c r="B2096" s="8">
        <v>45844</v>
      </c>
      <c r="C2096" t="s">
        <v>185</v>
      </c>
      <c r="D2096" t="s">
        <v>253</v>
      </c>
      <c r="E2096" t="s">
        <v>433</v>
      </c>
      <c r="F2096" t="s">
        <v>434</v>
      </c>
      <c r="G2096">
        <v>8</v>
      </c>
      <c r="H2096">
        <v>220.37</v>
      </c>
      <c r="I2096">
        <v>10</v>
      </c>
      <c r="J2096">
        <v>176.3</v>
      </c>
      <c r="K2096">
        <v>1824.66</v>
      </c>
      <c r="L2096">
        <v>1563.52</v>
      </c>
      <c r="M2096">
        <v>261.14</v>
      </c>
      <c r="N2096" t="s">
        <v>68</v>
      </c>
      <c r="O2096" t="s">
        <v>24</v>
      </c>
      <c r="P2096" t="s">
        <v>25</v>
      </c>
      <c r="Q2096" s="9">
        <v>0.71319444444444446</v>
      </c>
      <c r="R2096" t="s">
        <v>27</v>
      </c>
      <c r="S2096" t="s">
        <v>4903</v>
      </c>
      <c r="T2096" t="s">
        <v>4887</v>
      </c>
      <c r="U2096">
        <v>219.39</v>
      </c>
      <c r="V2096" t="s">
        <v>5110</v>
      </c>
      <c r="W2096" t="s">
        <v>4958</v>
      </c>
      <c r="X2096" t="s">
        <v>5832</v>
      </c>
      <c r="Y2096" t="s">
        <v>4966</v>
      </c>
      <c r="Z2096" t="s">
        <v>5544</v>
      </c>
      <c r="AA2096" t="s">
        <v>5060</v>
      </c>
    </row>
    <row r="2097" spans="1:27" x14ac:dyDescent="0.25">
      <c r="A2097" t="s">
        <v>2717</v>
      </c>
      <c r="B2097" s="8">
        <v>45844</v>
      </c>
      <c r="C2097" t="s">
        <v>152</v>
      </c>
      <c r="D2097" t="s">
        <v>237</v>
      </c>
      <c r="E2097" t="s">
        <v>120</v>
      </c>
      <c r="F2097" t="s">
        <v>1598</v>
      </c>
      <c r="G2097">
        <v>4</v>
      </c>
      <c r="H2097">
        <v>605.22</v>
      </c>
      <c r="I2097">
        <v>0</v>
      </c>
      <c r="J2097">
        <v>0</v>
      </c>
      <c r="K2097">
        <v>2784.01</v>
      </c>
      <c r="L2097">
        <v>1345.6</v>
      </c>
      <c r="M2097">
        <v>1438.41</v>
      </c>
      <c r="N2097" t="s">
        <v>40</v>
      </c>
      <c r="O2097" t="s">
        <v>24</v>
      </c>
      <c r="P2097" t="s">
        <v>55</v>
      </c>
      <c r="Q2097" s="9">
        <v>0.5541666666666667</v>
      </c>
      <c r="R2097" t="s">
        <v>27</v>
      </c>
      <c r="S2097" t="s">
        <v>4670</v>
      </c>
      <c r="T2097" t="s">
        <v>4636</v>
      </c>
      <c r="U2097">
        <v>541.35</v>
      </c>
      <c r="V2097" t="s">
        <v>5127</v>
      </c>
      <c r="W2097" t="s">
        <v>4958</v>
      </c>
      <c r="X2097" t="s">
        <v>5255</v>
      </c>
      <c r="Y2097" t="s">
        <v>5011</v>
      </c>
      <c r="Z2097" t="s">
        <v>5207</v>
      </c>
      <c r="AA2097" t="s">
        <v>4962</v>
      </c>
    </row>
    <row r="2098" spans="1:27" x14ac:dyDescent="0.25">
      <c r="A2098" t="s">
        <v>2978</v>
      </c>
      <c r="B2098" s="8">
        <v>45844</v>
      </c>
      <c r="C2098" t="s">
        <v>943</v>
      </c>
      <c r="D2098" t="s">
        <v>812</v>
      </c>
      <c r="E2098" t="s">
        <v>504</v>
      </c>
      <c r="F2098" t="s">
        <v>1390</v>
      </c>
      <c r="G2098">
        <v>4</v>
      </c>
      <c r="H2098">
        <v>575.96</v>
      </c>
      <c r="I2098">
        <v>0</v>
      </c>
      <c r="J2098">
        <v>0</v>
      </c>
      <c r="K2098">
        <v>2649.42</v>
      </c>
      <c r="L2098">
        <v>1516.76</v>
      </c>
      <c r="M2098">
        <v>1132.6600000000001</v>
      </c>
      <c r="N2098" t="s">
        <v>47</v>
      </c>
      <c r="O2098" t="s">
        <v>24</v>
      </c>
      <c r="P2098" t="s">
        <v>25</v>
      </c>
      <c r="Q2098" s="9">
        <v>0.72499999999999998</v>
      </c>
      <c r="R2098" t="s">
        <v>27</v>
      </c>
      <c r="S2098" t="s">
        <v>4770</v>
      </c>
      <c r="T2098" t="s">
        <v>4752</v>
      </c>
      <c r="U2098">
        <v>530.16</v>
      </c>
      <c r="V2098" t="s">
        <v>5691</v>
      </c>
      <c r="W2098" t="s">
        <v>4958</v>
      </c>
      <c r="X2098" t="s">
        <v>5526</v>
      </c>
      <c r="Y2098" t="s">
        <v>4977</v>
      </c>
      <c r="Z2098" t="s">
        <v>5349</v>
      </c>
      <c r="AA2098" t="s">
        <v>5060</v>
      </c>
    </row>
    <row r="2099" spans="1:27" x14ac:dyDescent="0.25">
      <c r="A2099" t="s">
        <v>3001</v>
      </c>
      <c r="B2099" s="8">
        <v>45844</v>
      </c>
      <c r="C2099" t="s">
        <v>2302</v>
      </c>
      <c r="D2099" t="s">
        <v>314</v>
      </c>
      <c r="E2099" t="s">
        <v>913</v>
      </c>
      <c r="F2099" t="s">
        <v>1685</v>
      </c>
      <c r="G2099">
        <v>2</v>
      </c>
      <c r="H2099">
        <v>329.69</v>
      </c>
      <c r="I2099">
        <v>0</v>
      </c>
      <c r="J2099">
        <v>0</v>
      </c>
      <c r="K2099">
        <v>758.29</v>
      </c>
      <c r="L2099">
        <v>494.5</v>
      </c>
      <c r="M2099">
        <v>263.79000000000002</v>
      </c>
      <c r="N2099" t="s">
        <v>133</v>
      </c>
      <c r="O2099" t="s">
        <v>24</v>
      </c>
      <c r="P2099" t="s">
        <v>25</v>
      </c>
      <c r="Q2099" s="9">
        <v>0.80972222222222223</v>
      </c>
      <c r="R2099" t="s">
        <v>27</v>
      </c>
      <c r="S2099" t="s">
        <v>4707</v>
      </c>
      <c r="T2099" t="s">
        <v>4703</v>
      </c>
      <c r="U2099">
        <v>329.69</v>
      </c>
      <c r="V2099" t="s">
        <v>5136</v>
      </c>
      <c r="W2099" t="s">
        <v>4968</v>
      </c>
      <c r="X2099" t="s">
        <v>5149</v>
      </c>
      <c r="Y2099" t="s">
        <v>4960</v>
      </c>
      <c r="Z2099" t="s">
        <v>5063</v>
      </c>
      <c r="AA2099" t="s">
        <v>4962</v>
      </c>
    </row>
    <row r="2100" spans="1:27" x14ac:dyDescent="0.25">
      <c r="A2100" t="s">
        <v>3011</v>
      </c>
      <c r="B2100" s="8">
        <v>45844</v>
      </c>
      <c r="C2100" t="s">
        <v>185</v>
      </c>
      <c r="D2100" t="s">
        <v>723</v>
      </c>
      <c r="E2100" t="s">
        <v>153</v>
      </c>
      <c r="F2100" t="s">
        <v>154</v>
      </c>
      <c r="G2100">
        <v>7</v>
      </c>
      <c r="H2100">
        <v>397.67</v>
      </c>
      <c r="I2100">
        <v>0</v>
      </c>
      <c r="J2100">
        <v>0</v>
      </c>
      <c r="K2100">
        <v>3201.24</v>
      </c>
      <c r="L2100">
        <v>2110.9899999999998</v>
      </c>
      <c r="M2100">
        <v>1090.25</v>
      </c>
      <c r="N2100" t="s">
        <v>133</v>
      </c>
      <c r="O2100" t="s">
        <v>24</v>
      </c>
      <c r="P2100" t="s">
        <v>25</v>
      </c>
      <c r="Q2100" s="9">
        <v>0.87222222222222223</v>
      </c>
      <c r="R2100" t="s">
        <v>27</v>
      </c>
      <c r="S2100" t="s">
        <v>4844</v>
      </c>
      <c r="T2100" t="s">
        <v>4828</v>
      </c>
      <c r="U2100">
        <v>376.11</v>
      </c>
      <c r="V2100" t="s">
        <v>5110</v>
      </c>
      <c r="W2100" t="s">
        <v>4958</v>
      </c>
      <c r="X2100" t="s">
        <v>4965</v>
      </c>
      <c r="Y2100" t="s">
        <v>4966</v>
      </c>
      <c r="Z2100" t="s">
        <v>5126</v>
      </c>
      <c r="AA2100" t="s">
        <v>4962</v>
      </c>
    </row>
    <row r="2101" spans="1:27" x14ac:dyDescent="0.25">
      <c r="A2101" t="s">
        <v>3435</v>
      </c>
      <c r="B2101" s="8">
        <v>45844</v>
      </c>
      <c r="C2101" t="s">
        <v>1513</v>
      </c>
      <c r="D2101" t="s">
        <v>755</v>
      </c>
      <c r="E2101" t="s">
        <v>243</v>
      </c>
      <c r="F2101" t="s">
        <v>222</v>
      </c>
      <c r="G2101">
        <v>6</v>
      </c>
      <c r="H2101">
        <v>508.03</v>
      </c>
      <c r="I2101">
        <v>0</v>
      </c>
      <c r="J2101">
        <v>0</v>
      </c>
      <c r="K2101">
        <v>3505.41</v>
      </c>
      <c r="L2101">
        <v>2111.2199999999998</v>
      </c>
      <c r="M2101">
        <v>1394.19</v>
      </c>
      <c r="N2101" t="s">
        <v>68</v>
      </c>
      <c r="O2101" t="s">
        <v>24</v>
      </c>
      <c r="P2101" t="s">
        <v>33</v>
      </c>
      <c r="Q2101" s="9">
        <v>0.67847222222222225</v>
      </c>
      <c r="R2101" t="s">
        <v>27</v>
      </c>
      <c r="S2101" t="s">
        <v>4927</v>
      </c>
      <c r="T2101" t="s">
        <v>4908</v>
      </c>
      <c r="U2101">
        <v>442.14</v>
      </c>
      <c r="V2101" t="s">
        <v>5750</v>
      </c>
      <c r="W2101" t="s">
        <v>4958</v>
      </c>
      <c r="X2101" t="s">
        <v>5424</v>
      </c>
      <c r="Y2101" t="s">
        <v>4966</v>
      </c>
      <c r="Z2101" t="s">
        <v>5046</v>
      </c>
      <c r="AA2101" t="s">
        <v>4962</v>
      </c>
    </row>
    <row r="2102" spans="1:27" x14ac:dyDescent="0.25">
      <c r="A2102" t="s">
        <v>3666</v>
      </c>
      <c r="B2102" s="8">
        <v>45844</v>
      </c>
      <c r="C2102" t="s">
        <v>2458</v>
      </c>
      <c r="D2102" t="s">
        <v>605</v>
      </c>
      <c r="E2102" t="s">
        <v>950</v>
      </c>
      <c r="F2102" t="s">
        <v>2276</v>
      </c>
      <c r="G2102">
        <v>7</v>
      </c>
      <c r="H2102">
        <v>85.31</v>
      </c>
      <c r="I2102">
        <v>0</v>
      </c>
      <c r="J2102">
        <v>0</v>
      </c>
      <c r="K2102">
        <v>686.75</v>
      </c>
      <c r="L2102">
        <v>434.98</v>
      </c>
      <c r="M2102">
        <v>251.77</v>
      </c>
      <c r="N2102" t="s">
        <v>133</v>
      </c>
      <c r="O2102" t="s">
        <v>24</v>
      </c>
      <c r="P2102" t="s">
        <v>25</v>
      </c>
      <c r="Q2102" s="9">
        <v>0.77083333333333337</v>
      </c>
      <c r="R2102" t="s">
        <v>27</v>
      </c>
      <c r="S2102" t="s">
        <v>4851</v>
      </c>
      <c r="T2102" t="s">
        <v>4847</v>
      </c>
      <c r="U2102">
        <v>75.680000000000007</v>
      </c>
      <c r="V2102" t="s">
        <v>5632</v>
      </c>
      <c r="W2102" t="s">
        <v>4958</v>
      </c>
      <c r="X2102" t="s">
        <v>5065</v>
      </c>
      <c r="Y2102" t="s">
        <v>5018</v>
      </c>
      <c r="Z2102" t="s">
        <v>5049</v>
      </c>
      <c r="AA2102" t="s">
        <v>4962</v>
      </c>
    </row>
    <row r="2103" spans="1:27" x14ac:dyDescent="0.25">
      <c r="A2103" t="s">
        <v>3696</v>
      </c>
      <c r="B2103" s="8">
        <v>45844</v>
      </c>
      <c r="C2103" t="s">
        <v>2681</v>
      </c>
      <c r="D2103" t="s">
        <v>107</v>
      </c>
      <c r="E2103" t="s">
        <v>1157</v>
      </c>
      <c r="F2103" t="s">
        <v>1158</v>
      </c>
      <c r="G2103">
        <v>3</v>
      </c>
      <c r="H2103">
        <v>59.92</v>
      </c>
      <c r="I2103">
        <v>10</v>
      </c>
      <c r="J2103">
        <v>17.98</v>
      </c>
      <c r="K2103">
        <v>186.05</v>
      </c>
      <c r="L2103">
        <v>144.44999999999999</v>
      </c>
      <c r="M2103">
        <v>41.6</v>
      </c>
      <c r="N2103" t="s">
        <v>4971</v>
      </c>
      <c r="O2103" t="s">
        <v>24</v>
      </c>
      <c r="P2103" t="s">
        <v>55</v>
      </c>
      <c r="Q2103" s="9">
        <v>0.80694444444444446</v>
      </c>
      <c r="R2103" t="s">
        <v>27</v>
      </c>
      <c r="S2103" t="s">
        <v>4683</v>
      </c>
      <c r="T2103" t="s">
        <v>4672</v>
      </c>
      <c r="U2103">
        <v>59.92</v>
      </c>
      <c r="V2103" t="s">
        <v>6035</v>
      </c>
      <c r="W2103" t="s">
        <v>4964</v>
      </c>
      <c r="X2103" t="s">
        <v>5179</v>
      </c>
      <c r="Y2103" t="s">
        <v>5007</v>
      </c>
      <c r="Z2103" t="s">
        <v>5180</v>
      </c>
      <c r="AA2103" t="s">
        <v>4962</v>
      </c>
    </row>
    <row r="2104" spans="1:27" x14ac:dyDescent="0.25">
      <c r="A2104" t="s">
        <v>2540</v>
      </c>
      <c r="B2104" s="8">
        <v>45814</v>
      </c>
      <c r="C2104" t="s">
        <v>2541</v>
      </c>
      <c r="D2104" t="s">
        <v>113</v>
      </c>
      <c r="E2104" t="s">
        <v>66</v>
      </c>
      <c r="F2104" t="s">
        <v>271</v>
      </c>
      <c r="G2104">
        <v>7</v>
      </c>
      <c r="H2104">
        <v>286.55</v>
      </c>
      <c r="I2104">
        <v>20</v>
      </c>
      <c r="J2104">
        <v>401.17</v>
      </c>
      <c r="K2104">
        <v>1604.68</v>
      </c>
      <c r="L2104">
        <v>1335.18</v>
      </c>
      <c r="M2104">
        <v>269.5</v>
      </c>
      <c r="N2104" t="s">
        <v>23</v>
      </c>
      <c r="O2104" t="s">
        <v>24</v>
      </c>
      <c r="P2104" t="s">
        <v>25</v>
      </c>
      <c r="Q2104" s="9">
        <v>0.74722222222222223</v>
      </c>
      <c r="R2104" t="s">
        <v>49</v>
      </c>
      <c r="S2104" t="s">
        <v>4907</v>
      </c>
      <c r="T2104" t="s">
        <v>4908</v>
      </c>
      <c r="U2104">
        <v>253.11</v>
      </c>
      <c r="V2104" t="s">
        <v>5936</v>
      </c>
      <c r="W2104" t="s">
        <v>4958</v>
      </c>
      <c r="X2104" t="s">
        <v>5600</v>
      </c>
      <c r="Y2104" t="s">
        <v>4970</v>
      </c>
      <c r="Z2104" t="s">
        <v>5155</v>
      </c>
      <c r="AA2104" t="s">
        <v>4962</v>
      </c>
    </row>
    <row r="2105" spans="1:27" x14ac:dyDescent="0.25">
      <c r="A2105" t="s">
        <v>2685</v>
      </c>
      <c r="B2105" s="8">
        <v>45814</v>
      </c>
      <c r="C2105" t="s">
        <v>2686</v>
      </c>
      <c r="D2105" t="s">
        <v>284</v>
      </c>
      <c r="E2105" t="s">
        <v>1157</v>
      </c>
      <c r="F2105" t="s">
        <v>1158</v>
      </c>
      <c r="G2105">
        <v>1</v>
      </c>
      <c r="H2105">
        <v>73.83</v>
      </c>
      <c r="I2105">
        <v>5</v>
      </c>
      <c r="J2105">
        <v>3.69</v>
      </c>
      <c r="K2105">
        <v>70.14</v>
      </c>
      <c r="L2105">
        <v>54.32</v>
      </c>
      <c r="M2105">
        <v>15.82</v>
      </c>
      <c r="N2105" t="s">
        <v>133</v>
      </c>
      <c r="O2105" t="s">
        <v>24</v>
      </c>
      <c r="P2105" t="s">
        <v>25</v>
      </c>
      <c r="Q2105" s="9">
        <v>0.77638888888888891</v>
      </c>
      <c r="R2105" t="s">
        <v>49</v>
      </c>
      <c r="S2105" t="s">
        <v>4791</v>
      </c>
      <c r="T2105" t="s">
        <v>4776</v>
      </c>
      <c r="U2105">
        <v>42.16</v>
      </c>
      <c r="V2105" t="s">
        <v>6036</v>
      </c>
      <c r="W2105" t="s">
        <v>4968</v>
      </c>
      <c r="X2105" t="s">
        <v>5179</v>
      </c>
      <c r="Y2105" t="s">
        <v>5007</v>
      </c>
      <c r="Z2105" t="s">
        <v>5180</v>
      </c>
      <c r="AA2105" t="s">
        <v>4962</v>
      </c>
    </row>
    <row r="2106" spans="1:27" x14ac:dyDescent="0.25">
      <c r="A2106" t="s">
        <v>3428</v>
      </c>
      <c r="B2106" s="8">
        <v>45814</v>
      </c>
      <c r="C2106" t="s">
        <v>1349</v>
      </c>
      <c r="D2106" t="s">
        <v>158</v>
      </c>
      <c r="E2106" t="s">
        <v>60</v>
      </c>
      <c r="F2106" t="s">
        <v>1262</v>
      </c>
      <c r="G2106">
        <v>5</v>
      </c>
      <c r="H2106">
        <v>306.62</v>
      </c>
      <c r="I2106">
        <v>0</v>
      </c>
      <c r="J2106">
        <v>0</v>
      </c>
      <c r="K2106">
        <v>1533.1</v>
      </c>
      <c r="L2106">
        <v>1299.6500000000001</v>
      </c>
      <c r="M2106">
        <v>233.45</v>
      </c>
      <c r="N2106" t="s">
        <v>4971</v>
      </c>
      <c r="O2106" t="s">
        <v>345</v>
      </c>
      <c r="P2106" t="s">
        <v>25</v>
      </c>
      <c r="Q2106" s="9">
        <v>0.7055555555555556</v>
      </c>
      <c r="R2106" t="s">
        <v>49</v>
      </c>
      <c r="S2106" t="s">
        <v>4871</v>
      </c>
      <c r="T2106" t="s">
        <v>4864</v>
      </c>
      <c r="U2106">
        <v>306.62</v>
      </c>
      <c r="V2106" t="s">
        <v>5505</v>
      </c>
      <c r="W2106" t="s">
        <v>4968</v>
      </c>
      <c r="X2106" t="s">
        <v>5044</v>
      </c>
      <c r="Y2106" t="s">
        <v>4970</v>
      </c>
      <c r="Z2106" t="s">
        <v>5051</v>
      </c>
      <c r="AA2106" t="s">
        <v>4962</v>
      </c>
    </row>
    <row r="2107" spans="1:27" x14ac:dyDescent="0.25">
      <c r="A2107" t="s">
        <v>3754</v>
      </c>
      <c r="B2107" s="8">
        <v>45814</v>
      </c>
      <c r="C2107" t="s">
        <v>1901</v>
      </c>
      <c r="D2107" t="s">
        <v>1475</v>
      </c>
      <c r="E2107" t="s">
        <v>1157</v>
      </c>
      <c r="F2107" t="s">
        <v>1158</v>
      </c>
      <c r="G2107">
        <v>3</v>
      </c>
      <c r="H2107">
        <v>206.02</v>
      </c>
      <c r="I2107">
        <v>0</v>
      </c>
      <c r="J2107">
        <v>0</v>
      </c>
      <c r="K2107">
        <v>618.05999999999995</v>
      </c>
      <c r="L2107">
        <v>475.29</v>
      </c>
      <c r="M2107">
        <v>142.77000000000001</v>
      </c>
      <c r="N2107" t="s">
        <v>133</v>
      </c>
      <c r="O2107" t="s">
        <v>24</v>
      </c>
      <c r="P2107" t="s">
        <v>25</v>
      </c>
      <c r="Q2107" s="9">
        <v>0.60416666666666663</v>
      </c>
      <c r="R2107" t="s">
        <v>49</v>
      </c>
      <c r="S2107" t="s">
        <v>4900</v>
      </c>
      <c r="T2107" t="s">
        <v>4887</v>
      </c>
      <c r="U2107">
        <v>183.39</v>
      </c>
      <c r="V2107" t="s">
        <v>5397</v>
      </c>
      <c r="W2107" t="s">
        <v>4958</v>
      </c>
      <c r="X2107" t="s">
        <v>5179</v>
      </c>
      <c r="Y2107" t="s">
        <v>5007</v>
      </c>
      <c r="Z2107" t="s">
        <v>5180</v>
      </c>
      <c r="AA2107" t="s">
        <v>4962</v>
      </c>
    </row>
    <row r="2108" spans="1:27" x14ac:dyDescent="0.25">
      <c r="A2108" t="s">
        <v>3856</v>
      </c>
      <c r="B2108" s="8">
        <v>45814</v>
      </c>
      <c r="C2108" t="s">
        <v>431</v>
      </c>
      <c r="D2108" t="s">
        <v>686</v>
      </c>
      <c r="E2108" t="s">
        <v>243</v>
      </c>
      <c r="F2108" t="s">
        <v>222</v>
      </c>
      <c r="G2108">
        <v>3</v>
      </c>
      <c r="H2108">
        <v>451.89</v>
      </c>
      <c r="I2108">
        <v>5</v>
      </c>
      <c r="J2108">
        <v>67.78</v>
      </c>
      <c r="K2108">
        <v>1287.8900000000001</v>
      </c>
      <c r="L2108">
        <v>1161.48</v>
      </c>
      <c r="M2108">
        <v>126.41</v>
      </c>
      <c r="N2108" t="s">
        <v>40</v>
      </c>
      <c r="O2108" t="s">
        <v>24</v>
      </c>
      <c r="P2108" t="s">
        <v>25</v>
      </c>
      <c r="Q2108" s="9">
        <v>0.41666666666666669</v>
      </c>
      <c r="R2108" t="s">
        <v>49</v>
      </c>
      <c r="S2108" t="s">
        <v>4857</v>
      </c>
      <c r="T2108" t="s">
        <v>4847</v>
      </c>
      <c r="U2108">
        <v>451.89</v>
      </c>
      <c r="V2108" t="s">
        <v>5652</v>
      </c>
      <c r="W2108" t="s">
        <v>4968</v>
      </c>
      <c r="X2108" t="s">
        <v>5424</v>
      </c>
      <c r="Y2108" t="s">
        <v>4966</v>
      </c>
      <c r="Z2108" t="s">
        <v>5046</v>
      </c>
      <c r="AA2108" t="s">
        <v>4962</v>
      </c>
    </row>
    <row r="2109" spans="1:27" x14ac:dyDescent="0.25">
      <c r="A2109" t="s">
        <v>324</v>
      </c>
      <c r="B2109" s="8">
        <v>45783</v>
      </c>
      <c r="C2109" t="s">
        <v>325</v>
      </c>
      <c r="D2109" t="s">
        <v>326</v>
      </c>
      <c r="E2109" t="s">
        <v>327</v>
      </c>
      <c r="F2109" t="s">
        <v>328</v>
      </c>
      <c r="G2109">
        <v>7</v>
      </c>
      <c r="H2109">
        <v>435.94</v>
      </c>
      <c r="I2109">
        <v>15</v>
      </c>
      <c r="J2109">
        <v>457.74</v>
      </c>
      <c r="K2109">
        <v>2593.84</v>
      </c>
      <c r="L2109">
        <v>2386.3000000000002</v>
      </c>
      <c r="M2109">
        <v>207.54</v>
      </c>
      <c r="N2109" t="s">
        <v>23</v>
      </c>
      <c r="O2109" t="s">
        <v>24</v>
      </c>
      <c r="P2109" t="s">
        <v>25</v>
      </c>
      <c r="Q2109" s="9">
        <v>0.48055555555555557</v>
      </c>
      <c r="R2109" t="s">
        <v>49</v>
      </c>
      <c r="S2109" t="s">
        <v>4859</v>
      </c>
      <c r="T2109" t="s">
        <v>4847</v>
      </c>
      <c r="U2109">
        <v>400.33</v>
      </c>
      <c r="V2109" t="s">
        <v>5050</v>
      </c>
      <c r="W2109" t="s">
        <v>4958</v>
      </c>
      <c r="X2109" t="s">
        <v>5215</v>
      </c>
      <c r="Y2109" t="s">
        <v>4960</v>
      </c>
      <c r="Z2109" t="s">
        <v>5216</v>
      </c>
      <c r="AA2109" t="s">
        <v>4962</v>
      </c>
    </row>
    <row r="2110" spans="1:27" x14ac:dyDescent="0.25">
      <c r="A2110" t="s">
        <v>734</v>
      </c>
      <c r="B2110" s="8">
        <v>45783</v>
      </c>
      <c r="C2110" t="s">
        <v>735</v>
      </c>
      <c r="D2110" t="s">
        <v>197</v>
      </c>
      <c r="E2110" t="s">
        <v>108</v>
      </c>
      <c r="F2110" t="s">
        <v>736</v>
      </c>
      <c r="G2110">
        <v>5</v>
      </c>
      <c r="H2110">
        <v>121.9</v>
      </c>
      <c r="I2110">
        <v>20</v>
      </c>
      <c r="J2110">
        <v>121.9</v>
      </c>
      <c r="K2110">
        <v>487.6</v>
      </c>
      <c r="L2110">
        <v>544.6</v>
      </c>
      <c r="M2110">
        <v>-57</v>
      </c>
      <c r="N2110" t="s">
        <v>40</v>
      </c>
      <c r="O2110" t="s">
        <v>24</v>
      </c>
      <c r="P2110" t="s">
        <v>25</v>
      </c>
      <c r="Q2110" s="9">
        <v>0.80625000000000002</v>
      </c>
      <c r="R2110" t="s">
        <v>49</v>
      </c>
      <c r="S2110" t="s">
        <v>4902</v>
      </c>
      <c r="T2110" t="s">
        <v>4887</v>
      </c>
      <c r="U2110">
        <v>121.9</v>
      </c>
      <c r="V2110" t="s">
        <v>5960</v>
      </c>
      <c r="W2110" t="s">
        <v>4968</v>
      </c>
      <c r="X2110" t="s">
        <v>5367</v>
      </c>
      <c r="Y2110" t="s">
        <v>4966</v>
      </c>
      <c r="Z2110" t="s">
        <v>5303</v>
      </c>
      <c r="AA2110" t="s">
        <v>4992</v>
      </c>
    </row>
    <row r="2111" spans="1:27" x14ac:dyDescent="0.25">
      <c r="A2111" t="s">
        <v>2105</v>
      </c>
      <c r="B2111" s="8">
        <v>45783</v>
      </c>
      <c r="C2111" t="s">
        <v>2106</v>
      </c>
      <c r="D2111" t="s">
        <v>454</v>
      </c>
      <c r="E2111" t="s">
        <v>1372</v>
      </c>
      <c r="F2111" t="s">
        <v>1373</v>
      </c>
      <c r="G2111">
        <v>3</v>
      </c>
      <c r="H2111">
        <v>365.92</v>
      </c>
      <c r="I2111">
        <v>5</v>
      </c>
      <c r="J2111">
        <v>54.89</v>
      </c>
      <c r="K2111">
        <v>1042.8699999999999</v>
      </c>
      <c r="L2111">
        <v>931.14</v>
      </c>
      <c r="M2111">
        <v>111.73</v>
      </c>
      <c r="N2111" t="s">
        <v>23</v>
      </c>
      <c r="O2111" t="s">
        <v>24</v>
      </c>
      <c r="P2111" t="s">
        <v>25</v>
      </c>
      <c r="Q2111" s="9">
        <v>0.47499999999999998</v>
      </c>
      <c r="R2111" t="s">
        <v>49</v>
      </c>
      <c r="S2111" t="s">
        <v>4853</v>
      </c>
      <c r="T2111" t="s">
        <v>4847</v>
      </c>
      <c r="U2111">
        <v>365.92</v>
      </c>
      <c r="V2111" t="s">
        <v>5592</v>
      </c>
      <c r="W2111" t="s">
        <v>4968</v>
      </c>
      <c r="X2111" t="s">
        <v>5461</v>
      </c>
      <c r="Y2111" t="s">
        <v>4966</v>
      </c>
      <c r="Z2111" t="s">
        <v>5356</v>
      </c>
      <c r="AA2111" t="s">
        <v>4962</v>
      </c>
    </row>
    <row r="2112" spans="1:27" x14ac:dyDescent="0.25">
      <c r="A2112" t="s">
        <v>2365</v>
      </c>
      <c r="B2112" s="8">
        <v>45783</v>
      </c>
      <c r="C2112" t="s">
        <v>2366</v>
      </c>
      <c r="D2112" t="s">
        <v>170</v>
      </c>
      <c r="E2112" t="s">
        <v>589</v>
      </c>
      <c r="F2112" t="s">
        <v>590</v>
      </c>
      <c r="G2112">
        <v>2</v>
      </c>
      <c r="H2112">
        <v>225.45</v>
      </c>
      <c r="I2112">
        <v>0</v>
      </c>
      <c r="J2112">
        <v>0</v>
      </c>
      <c r="K2112">
        <v>450.9</v>
      </c>
      <c r="L2112">
        <v>381.8</v>
      </c>
      <c r="M2112">
        <v>69.099999999999994</v>
      </c>
      <c r="N2112" t="s">
        <v>23</v>
      </c>
      <c r="O2112" t="s">
        <v>24</v>
      </c>
      <c r="P2112" t="s">
        <v>55</v>
      </c>
      <c r="Q2112" s="9">
        <v>0.46458333333333335</v>
      </c>
      <c r="R2112" t="s">
        <v>49</v>
      </c>
      <c r="S2112" t="s">
        <v>4876</v>
      </c>
      <c r="T2112" t="s">
        <v>4864</v>
      </c>
      <c r="U2112">
        <v>225.45</v>
      </c>
      <c r="V2112" t="s">
        <v>5973</v>
      </c>
      <c r="W2112" t="s">
        <v>4968</v>
      </c>
      <c r="X2112" t="s">
        <v>5638</v>
      </c>
      <c r="Y2112" t="s">
        <v>4966</v>
      </c>
      <c r="Z2112" t="s">
        <v>5821</v>
      </c>
      <c r="AA2112" t="s">
        <v>4992</v>
      </c>
    </row>
    <row r="2113" spans="1:27" x14ac:dyDescent="0.25">
      <c r="A2113" t="s">
        <v>3154</v>
      </c>
      <c r="B2113" s="8">
        <v>45783</v>
      </c>
      <c r="C2113" t="s">
        <v>855</v>
      </c>
      <c r="D2113" t="s">
        <v>264</v>
      </c>
      <c r="E2113" t="s">
        <v>2009</v>
      </c>
      <c r="F2113" t="s">
        <v>1856</v>
      </c>
      <c r="G2113">
        <v>8</v>
      </c>
      <c r="H2113">
        <v>420.05</v>
      </c>
      <c r="I2113">
        <v>10</v>
      </c>
      <c r="J2113">
        <v>336.04</v>
      </c>
      <c r="K2113">
        <v>3024.36</v>
      </c>
      <c r="L2113">
        <v>2287.1999999999998</v>
      </c>
      <c r="M2113">
        <v>737.16</v>
      </c>
      <c r="N2113" t="s">
        <v>40</v>
      </c>
      <c r="O2113" t="s">
        <v>24</v>
      </c>
      <c r="P2113" t="s">
        <v>33</v>
      </c>
      <c r="Q2113" s="9">
        <v>0.9</v>
      </c>
      <c r="R2113" t="s">
        <v>49</v>
      </c>
      <c r="S2113" t="s">
        <v>4702</v>
      </c>
      <c r="T2113" t="s">
        <v>4703</v>
      </c>
      <c r="U2113">
        <v>383.51</v>
      </c>
      <c r="V2113" t="s">
        <v>5535</v>
      </c>
      <c r="W2113" t="s">
        <v>4958</v>
      </c>
      <c r="X2113" t="s">
        <v>5923</v>
      </c>
      <c r="Y2113" t="s">
        <v>4970</v>
      </c>
      <c r="Z2113" t="s">
        <v>5177</v>
      </c>
      <c r="AA2113" t="s">
        <v>5060</v>
      </c>
    </row>
    <row r="2114" spans="1:27" x14ac:dyDescent="0.25">
      <c r="A2114" t="s">
        <v>3344</v>
      </c>
      <c r="B2114" s="8">
        <v>45783</v>
      </c>
      <c r="C2114" t="s">
        <v>1967</v>
      </c>
      <c r="D2114" t="s">
        <v>432</v>
      </c>
      <c r="E2114" t="s">
        <v>243</v>
      </c>
      <c r="F2114" t="s">
        <v>1165</v>
      </c>
      <c r="G2114">
        <v>7</v>
      </c>
      <c r="H2114">
        <v>345</v>
      </c>
      <c r="I2114">
        <v>10</v>
      </c>
      <c r="J2114">
        <v>241.5</v>
      </c>
      <c r="K2114">
        <v>2173.5</v>
      </c>
      <c r="L2114">
        <v>1759.94</v>
      </c>
      <c r="M2114">
        <v>413.56</v>
      </c>
      <c r="N2114" t="s">
        <v>133</v>
      </c>
      <c r="O2114" t="s">
        <v>24</v>
      </c>
      <c r="P2114" t="s">
        <v>25</v>
      </c>
      <c r="Q2114" s="9">
        <v>0.57152777777777775</v>
      </c>
      <c r="R2114" t="s">
        <v>49</v>
      </c>
      <c r="S2114" t="s">
        <v>4841</v>
      </c>
      <c r="T2114" t="s">
        <v>4828</v>
      </c>
      <c r="U2114">
        <v>305.67</v>
      </c>
      <c r="V2114" t="s">
        <v>5601</v>
      </c>
      <c r="W2114" t="s">
        <v>4958</v>
      </c>
      <c r="X2114" t="s">
        <v>5464</v>
      </c>
      <c r="Y2114" t="s">
        <v>4966</v>
      </c>
      <c r="Z2114" t="s">
        <v>5046</v>
      </c>
      <c r="AA2114" t="s">
        <v>4962</v>
      </c>
    </row>
    <row r="2115" spans="1:27" x14ac:dyDescent="0.25">
      <c r="A2115" t="s">
        <v>3677</v>
      </c>
      <c r="B2115" s="8">
        <v>45783</v>
      </c>
      <c r="C2115" t="s">
        <v>3420</v>
      </c>
      <c r="D2115" t="s">
        <v>389</v>
      </c>
      <c r="E2115" t="s">
        <v>791</v>
      </c>
      <c r="F2115" t="s">
        <v>1039</v>
      </c>
      <c r="G2115">
        <v>4</v>
      </c>
      <c r="H2115">
        <v>83.13</v>
      </c>
      <c r="I2115">
        <v>0</v>
      </c>
      <c r="J2115">
        <v>0</v>
      </c>
      <c r="K2115">
        <v>332.52</v>
      </c>
      <c r="L2115">
        <v>276.36</v>
      </c>
      <c r="M2115">
        <v>56.16</v>
      </c>
      <c r="N2115" t="s">
        <v>68</v>
      </c>
      <c r="O2115" t="s">
        <v>24</v>
      </c>
      <c r="P2115" t="s">
        <v>25</v>
      </c>
      <c r="Q2115" s="9">
        <v>0.40972222222222221</v>
      </c>
      <c r="R2115" t="s">
        <v>49</v>
      </c>
      <c r="S2115" t="s">
        <v>4854</v>
      </c>
      <c r="T2115" t="s">
        <v>4847</v>
      </c>
      <c r="U2115">
        <v>83.13</v>
      </c>
      <c r="V2115" t="s">
        <v>5926</v>
      </c>
      <c r="W2115" t="s">
        <v>4964</v>
      </c>
      <c r="X2115" t="s">
        <v>5222</v>
      </c>
      <c r="Y2115" t="s">
        <v>4966</v>
      </c>
      <c r="Z2115" t="s">
        <v>5587</v>
      </c>
      <c r="AA2115" t="s">
        <v>4992</v>
      </c>
    </row>
    <row r="2116" spans="1:27" x14ac:dyDescent="0.25">
      <c r="A2116" t="s">
        <v>3710</v>
      </c>
      <c r="B2116" s="8">
        <v>45783</v>
      </c>
      <c r="C2116" t="s">
        <v>876</v>
      </c>
      <c r="D2116" t="s">
        <v>280</v>
      </c>
      <c r="E2116" t="s">
        <v>232</v>
      </c>
      <c r="F2116" t="s">
        <v>1666</v>
      </c>
      <c r="G2116">
        <v>7</v>
      </c>
      <c r="H2116">
        <v>130.19999999999999</v>
      </c>
      <c r="I2116">
        <v>0</v>
      </c>
      <c r="J2116">
        <v>0</v>
      </c>
      <c r="K2116">
        <v>911.4</v>
      </c>
      <c r="L2116">
        <v>681.45</v>
      </c>
      <c r="M2116">
        <v>229.95</v>
      </c>
      <c r="N2116" t="s">
        <v>4971</v>
      </c>
      <c r="O2116" t="s">
        <v>24</v>
      </c>
      <c r="P2116" t="s">
        <v>25</v>
      </c>
      <c r="Q2116" s="9">
        <v>0.90416666666666667</v>
      </c>
      <c r="R2116" t="s">
        <v>49</v>
      </c>
      <c r="S2116" t="s">
        <v>4726</v>
      </c>
      <c r="T2116" t="s">
        <v>4703</v>
      </c>
      <c r="U2116">
        <v>124.84</v>
      </c>
      <c r="V2116" t="s">
        <v>5745</v>
      </c>
      <c r="W2116" t="s">
        <v>4958</v>
      </c>
      <c r="X2116" t="s">
        <v>5433</v>
      </c>
      <c r="Y2116" t="s">
        <v>4966</v>
      </c>
      <c r="Z2116" t="s">
        <v>5079</v>
      </c>
      <c r="AA2116" t="s">
        <v>4962</v>
      </c>
    </row>
    <row r="2117" spans="1:27" x14ac:dyDescent="0.25">
      <c r="A2117" t="s">
        <v>4111</v>
      </c>
      <c r="B2117" s="8">
        <v>45783</v>
      </c>
      <c r="C2117" t="s">
        <v>987</v>
      </c>
      <c r="D2117" t="s">
        <v>399</v>
      </c>
      <c r="E2117" t="s">
        <v>2594</v>
      </c>
      <c r="F2117" t="s">
        <v>1039</v>
      </c>
      <c r="G2117">
        <v>6</v>
      </c>
      <c r="H2117">
        <v>100.88</v>
      </c>
      <c r="I2117">
        <v>20</v>
      </c>
      <c r="J2117">
        <v>121.06</v>
      </c>
      <c r="K2117">
        <v>484.22</v>
      </c>
      <c r="L2117">
        <v>516.29999999999995</v>
      </c>
      <c r="M2117">
        <v>-32.08</v>
      </c>
      <c r="N2117" t="s">
        <v>68</v>
      </c>
      <c r="O2117" t="s">
        <v>24</v>
      </c>
      <c r="P2117" t="s">
        <v>25</v>
      </c>
      <c r="Q2117" s="9">
        <v>0.78333333333333333</v>
      </c>
      <c r="R2117" t="s">
        <v>49</v>
      </c>
      <c r="S2117" t="s">
        <v>4693</v>
      </c>
      <c r="T2117" t="s">
        <v>4672</v>
      </c>
      <c r="U2117">
        <v>99.93</v>
      </c>
      <c r="V2117" t="s">
        <v>5248</v>
      </c>
      <c r="W2117" t="s">
        <v>4964</v>
      </c>
      <c r="X2117" t="s">
        <v>5222</v>
      </c>
      <c r="Y2117" t="s">
        <v>4966</v>
      </c>
      <c r="Z2117" t="s">
        <v>5223</v>
      </c>
      <c r="AA2117" t="s">
        <v>5060</v>
      </c>
    </row>
    <row r="2118" spans="1:27" x14ac:dyDescent="0.25">
      <c r="A2118" t="s">
        <v>4236</v>
      </c>
      <c r="B2118" s="8">
        <v>45783</v>
      </c>
      <c r="C2118" t="s">
        <v>4237</v>
      </c>
      <c r="D2118" t="s">
        <v>886</v>
      </c>
      <c r="E2118" t="s">
        <v>584</v>
      </c>
      <c r="F2118" t="s">
        <v>2318</v>
      </c>
      <c r="G2118">
        <v>3</v>
      </c>
      <c r="H2118">
        <v>232.92</v>
      </c>
      <c r="I2118">
        <v>10</v>
      </c>
      <c r="J2118">
        <v>69.88</v>
      </c>
      <c r="K2118">
        <v>628.88</v>
      </c>
      <c r="L2118">
        <v>577.23</v>
      </c>
      <c r="M2118">
        <v>51.65</v>
      </c>
      <c r="N2118" t="s">
        <v>47</v>
      </c>
      <c r="O2118" t="s">
        <v>24</v>
      </c>
      <c r="P2118" t="s">
        <v>55</v>
      </c>
      <c r="Q2118" s="9">
        <v>0.60347222222222219</v>
      </c>
      <c r="R2118" t="s">
        <v>49</v>
      </c>
      <c r="S2118" t="s">
        <v>4827</v>
      </c>
      <c r="T2118" t="s">
        <v>4828</v>
      </c>
      <c r="U2118">
        <v>232.92</v>
      </c>
      <c r="V2118" t="s">
        <v>6037</v>
      </c>
      <c r="W2118" t="s">
        <v>4964</v>
      </c>
      <c r="X2118" t="s">
        <v>5225</v>
      </c>
      <c r="Y2118" t="s">
        <v>5011</v>
      </c>
      <c r="Z2118" t="s">
        <v>5226</v>
      </c>
      <c r="AA2118" t="s">
        <v>5060</v>
      </c>
    </row>
    <row r="2119" spans="1:27" x14ac:dyDescent="0.25">
      <c r="A2119" t="s">
        <v>4473</v>
      </c>
      <c r="B2119" s="8">
        <v>45783</v>
      </c>
      <c r="C2119" t="s">
        <v>1673</v>
      </c>
      <c r="D2119" t="s">
        <v>360</v>
      </c>
      <c r="E2119" t="s">
        <v>1347</v>
      </c>
      <c r="F2119" t="s">
        <v>4474</v>
      </c>
      <c r="G2119">
        <v>6</v>
      </c>
      <c r="H2119">
        <v>389.82</v>
      </c>
      <c r="I2119">
        <v>10</v>
      </c>
      <c r="J2119">
        <v>233.89</v>
      </c>
      <c r="K2119">
        <v>2105.0300000000002</v>
      </c>
      <c r="L2119">
        <v>1576.8</v>
      </c>
      <c r="M2119">
        <v>528.23</v>
      </c>
      <c r="N2119" t="s">
        <v>40</v>
      </c>
      <c r="O2119" t="s">
        <v>24</v>
      </c>
      <c r="P2119" t="s">
        <v>25</v>
      </c>
      <c r="Q2119" s="9">
        <v>0.90069444444444446</v>
      </c>
      <c r="R2119" t="s">
        <v>49</v>
      </c>
      <c r="S2119" t="s">
        <v>4922</v>
      </c>
      <c r="T2119" t="s">
        <v>4908</v>
      </c>
      <c r="U2119">
        <v>353.05</v>
      </c>
      <c r="V2119" t="s">
        <v>5860</v>
      </c>
      <c r="W2119" t="s">
        <v>4958</v>
      </c>
      <c r="X2119" t="s">
        <v>6038</v>
      </c>
      <c r="Y2119" t="s">
        <v>4970</v>
      </c>
      <c r="Z2119" t="s">
        <v>5089</v>
      </c>
      <c r="AA2119" t="s">
        <v>4962</v>
      </c>
    </row>
    <row r="2120" spans="1:27" x14ac:dyDescent="0.25">
      <c r="A2120" t="s">
        <v>1104</v>
      </c>
      <c r="B2120" s="8">
        <v>45753</v>
      </c>
      <c r="C2120" t="s">
        <v>1099</v>
      </c>
      <c r="D2120" t="s">
        <v>708</v>
      </c>
      <c r="E2120" t="s">
        <v>372</v>
      </c>
      <c r="F2120" t="s">
        <v>373</v>
      </c>
      <c r="G2120">
        <v>5</v>
      </c>
      <c r="H2120">
        <v>486.09</v>
      </c>
      <c r="I2120">
        <v>15</v>
      </c>
      <c r="J2120">
        <v>364.57</v>
      </c>
      <c r="K2120">
        <v>2065.88</v>
      </c>
      <c r="L2120">
        <v>1719.45</v>
      </c>
      <c r="M2120">
        <v>346.43</v>
      </c>
      <c r="N2120" t="s">
        <v>133</v>
      </c>
      <c r="O2120" t="s">
        <v>24</v>
      </c>
      <c r="P2120" t="s">
        <v>55</v>
      </c>
      <c r="Q2120" s="9">
        <v>0.85069444444444442</v>
      </c>
      <c r="R2120" t="s">
        <v>49</v>
      </c>
      <c r="S2120" t="s">
        <v>4751</v>
      </c>
      <c r="T2120" t="s">
        <v>4752</v>
      </c>
      <c r="U2120">
        <v>474.19</v>
      </c>
      <c r="V2120" t="s">
        <v>5048</v>
      </c>
      <c r="W2120" t="s">
        <v>4958</v>
      </c>
      <c r="X2120" t="s">
        <v>5258</v>
      </c>
      <c r="Y2120" t="s">
        <v>4966</v>
      </c>
      <c r="Z2120" t="s">
        <v>5259</v>
      </c>
      <c r="AA2120" t="s">
        <v>5060</v>
      </c>
    </row>
    <row r="2121" spans="1:27" x14ac:dyDescent="0.25">
      <c r="A2121" t="s">
        <v>1108</v>
      </c>
      <c r="B2121" s="8">
        <v>45753</v>
      </c>
      <c r="C2121" t="s">
        <v>627</v>
      </c>
      <c r="D2121" t="s">
        <v>426</v>
      </c>
      <c r="E2121" t="s">
        <v>1109</v>
      </c>
      <c r="F2121" t="s">
        <v>1110</v>
      </c>
      <c r="G2121">
        <v>1</v>
      </c>
      <c r="H2121">
        <v>290.45</v>
      </c>
      <c r="I2121">
        <v>0</v>
      </c>
      <c r="J2121">
        <v>0</v>
      </c>
      <c r="K2121">
        <v>290.45</v>
      </c>
      <c r="L2121">
        <v>237.89</v>
      </c>
      <c r="M2121">
        <v>52.56</v>
      </c>
      <c r="N2121" t="s">
        <v>4971</v>
      </c>
      <c r="O2121" t="s">
        <v>24</v>
      </c>
      <c r="P2121" t="s">
        <v>25</v>
      </c>
      <c r="Q2121" s="9">
        <v>0.4777777777777778</v>
      </c>
      <c r="R2121" t="s">
        <v>49</v>
      </c>
      <c r="S2121" t="s">
        <v>4856</v>
      </c>
      <c r="T2121" t="s">
        <v>4847</v>
      </c>
      <c r="U2121">
        <v>290.45</v>
      </c>
      <c r="V2121" t="s">
        <v>5613</v>
      </c>
      <c r="W2121" t="s">
        <v>4964</v>
      </c>
      <c r="X2121" t="s">
        <v>5104</v>
      </c>
      <c r="Y2121" t="s">
        <v>4970</v>
      </c>
      <c r="Z2121" t="s">
        <v>5105</v>
      </c>
      <c r="AA2121" t="s">
        <v>4962</v>
      </c>
    </row>
    <row r="2122" spans="1:27" x14ac:dyDescent="0.25">
      <c r="A2122" t="s">
        <v>1740</v>
      </c>
      <c r="B2122" s="8">
        <v>45753</v>
      </c>
      <c r="C2122" t="s">
        <v>1741</v>
      </c>
      <c r="D2122" t="s">
        <v>107</v>
      </c>
      <c r="E2122" t="s">
        <v>343</v>
      </c>
      <c r="F2122" t="s">
        <v>344</v>
      </c>
      <c r="G2122">
        <v>6</v>
      </c>
      <c r="H2122">
        <v>66.930000000000007</v>
      </c>
      <c r="I2122">
        <v>0</v>
      </c>
      <c r="J2122">
        <v>0</v>
      </c>
      <c r="K2122">
        <v>401.58</v>
      </c>
      <c r="L2122">
        <v>288.89999999999998</v>
      </c>
      <c r="M2122">
        <v>112.68</v>
      </c>
      <c r="N2122" t="s">
        <v>40</v>
      </c>
      <c r="O2122" t="s">
        <v>24</v>
      </c>
      <c r="P2122" t="s">
        <v>55</v>
      </c>
      <c r="Q2122" s="9">
        <v>0.39791666666666664</v>
      </c>
      <c r="R2122" t="s">
        <v>49</v>
      </c>
      <c r="S2122" t="s">
        <v>4683</v>
      </c>
      <c r="T2122" t="s">
        <v>4672</v>
      </c>
      <c r="U2122">
        <v>59.92</v>
      </c>
      <c r="V2122" t="s">
        <v>5494</v>
      </c>
      <c r="W2122" t="s">
        <v>4958</v>
      </c>
      <c r="X2122" t="s">
        <v>5445</v>
      </c>
      <c r="Y2122" t="s">
        <v>4977</v>
      </c>
      <c r="Z2122" t="s">
        <v>5446</v>
      </c>
      <c r="AA2122" t="s">
        <v>4962</v>
      </c>
    </row>
    <row r="2123" spans="1:27" x14ac:dyDescent="0.25">
      <c r="A2123" t="s">
        <v>3630</v>
      </c>
      <c r="B2123" s="8">
        <v>45753</v>
      </c>
      <c r="C2123" t="s">
        <v>383</v>
      </c>
      <c r="D2123" t="s">
        <v>326</v>
      </c>
      <c r="E2123" t="s">
        <v>21</v>
      </c>
      <c r="F2123" t="s">
        <v>381</v>
      </c>
      <c r="G2123">
        <v>4</v>
      </c>
      <c r="H2123">
        <v>449.39</v>
      </c>
      <c r="I2123">
        <v>0</v>
      </c>
      <c r="J2123">
        <v>0</v>
      </c>
      <c r="K2123">
        <v>1797.56</v>
      </c>
      <c r="L2123">
        <v>1363.6</v>
      </c>
      <c r="M2123">
        <v>433.96</v>
      </c>
      <c r="N2123" t="s">
        <v>68</v>
      </c>
      <c r="O2123" t="s">
        <v>24</v>
      </c>
      <c r="P2123" t="s">
        <v>55</v>
      </c>
      <c r="Q2123" s="9">
        <v>0.68611111111111112</v>
      </c>
      <c r="R2123" t="s">
        <v>49</v>
      </c>
      <c r="S2123" t="s">
        <v>4859</v>
      </c>
      <c r="T2123" t="s">
        <v>4847</v>
      </c>
      <c r="U2123">
        <v>400.33</v>
      </c>
      <c r="V2123" t="s">
        <v>5512</v>
      </c>
      <c r="W2123" t="s">
        <v>4958</v>
      </c>
      <c r="X2123" t="s">
        <v>5075</v>
      </c>
      <c r="Y2123" t="s">
        <v>4960</v>
      </c>
      <c r="Z2123" t="s">
        <v>5133</v>
      </c>
      <c r="AA2123" t="s">
        <v>4962</v>
      </c>
    </row>
    <row r="2124" spans="1:27" x14ac:dyDescent="0.25">
      <c r="A2124" t="s">
        <v>3635</v>
      </c>
      <c r="B2124" s="8">
        <v>45753</v>
      </c>
      <c r="C2124" t="s">
        <v>1545</v>
      </c>
      <c r="D2124" t="s">
        <v>275</v>
      </c>
      <c r="E2124" t="s">
        <v>968</v>
      </c>
      <c r="F2124" t="s">
        <v>1738</v>
      </c>
      <c r="G2124">
        <v>4</v>
      </c>
      <c r="H2124">
        <v>51.33</v>
      </c>
      <c r="I2124">
        <v>10</v>
      </c>
      <c r="J2124">
        <v>20.53</v>
      </c>
      <c r="K2124">
        <v>184.79</v>
      </c>
      <c r="L2124">
        <v>149.91999999999999</v>
      </c>
      <c r="M2124">
        <v>34.869999999999997</v>
      </c>
      <c r="N2124" t="s">
        <v>68</v>
      </c>
      <c r="O2124" t="s">
        <v>24</v>
      </c>
      <c r="P2124" t="s">
        <v>55</v>
      </c>
      <c r="Q2124" s="9">
        <v>0.88958333333333328</v>
      </c>
      <c r="R2124" t="s">
        <v>49</v>
      </c>
      <c r="S2124" t="s">
        <v>4760</v>
      </c>
      <c r="T2124" t="s">
        <v>4752</v>
      </c>
      <c r="U2124">
        <v>51.33</v>
      </c>
      <c r="V2124" t="s">
        <v>5515</v>
      </c>
      <c r="W2124" t="s">
        <v>4964</v>
      </c>
      <c r="X2124" t="s">
        <v>5825</v>
      </c>
      <c r="Y2124" t="s">
        <v>5018</v>
      </c>
      <c r="Z2124" t="s">
        <v>5411</v>
      </c>
      <c r="AA2124" t="s">
        <v>4992</v>
      </c>
    </row>
    <row r="2125" spans="1:27" x14ac:dyDescent="0.25">
      <c r="A2125" t="s">
        <v>4019</v>
      </c>
      <c r="B2125" s="8">
        <v>45753</v>
      </c>
      <c r="C2125" t="s">
        <v>741</v>
      </c>
      <c r="D2125" t="s">
        <v>284</v>
      </c>
      <c r="E2125" t="s">
        <v>1323</v>
      </c>
      <c r="F2125" t="s">
        <v>54</v>
      </c>
      <c r="G2125">
        <v>2</v>
      </c>
      <c r="H2125">
        <v>73.83</v>
      </c>
      <c r="I2125">
        <v>0</v>
      </c>
      <c r="J2125">
        <v>0</v>
      </c>
      <c r="K2125">
        <v>147.66</v>
      </c>
      <c r="L2125">
        <v>108.64</v>
      </c>
      <c r="M2125">
        <v>39.020000000000003</v>
      </c>
      <c r="N2125" t="s">
        <v>68</v>
      </c>
      <c r="O2125" t="s">
        <v>24</v>
      </c>
      <c r="P2125" t="s">
        <v>25</v>
      </c>
      <c r="Q2125" s="9">
        <v>0.40277777777777779</v>
      </c>
      <c r="R2125" t="s">
        <v>49</v>
      </c>
      <c r="S2125" t="s">
        <v>4791</v>
      </c>
      <c r="T2125" t="s">
        <v>4776</v>
      </c>
      <c r="U2125">
        <v>42.16</v>
      </c>
      <c r="V2125" t="s">
        <v>5197</v>
      </c>
      <c r="W2125" t="s">
        <v>4964</v>
      </c>
      <c r="X2125" t="s">
        <v>5416</v>
      </c>
      <c r="Y2125" t="s">
        <v>4966</v>
      </c>
      <c r="Z2125" t="s">
        <v>5147</v>
      </c>
      <c r="AA2125" t="s">
        <v>4962</v>
      </c>
    </row>
    <row r="2126" spans="1:27" x14ac:dyDescent="0.25">
      <c r="A2126" t="s">
        <v>1654</v>
      </c>
      <c r="B2126" s="8">
        <v>45722</v>
      </c>
      <c r="C2126" t="s">
        <v>565</v>
      </c>
      <c r="D2126" t="s">
        <v>509</v>
      </c>
      <c r="E2126" t="s">
        <v>1066</v>
      </c>
      <c r="F2126" t="s">
        <v>1655</v>
      </c>
      <c r="G2126">
        <v>4</v>
      </c>
      <c r="H2126">
        <v>332.43</v>
      </c>
      <c r="I2126">
        <v>0</v>
      </c>
      <c r="J2126">
        <v>0</v>
      </c>
      <c r="K2126">
        <v>1329.72</v>
      </c>
      <c r="L2126">
        <v>1014.8</v>
      </c>
      <c r="M2126">
        <v>314.92</v>
      </c>
      <c r="N2126" t="s">
        <v>40</v>
      </c>
      <c r="O2126" t="s">
        <v>24</v>
      </c>
      <c r="P2126" t="s">
        <v>25</v>
      </c>
      <c r="Q2126" s="9">
        <v>0.6166666666666667</v>
      </c>
      <c r="R2126" t="s">
        <v>49</v>
      </c>
      <c r="S2126" t="s">
        <v>4875</v>
      </c>
      <c r="T2126" t="s">
        <v>4864</v>
      </c>
      <c r="U2126">
        <v>291.93</v>
      </c>
      <c r="V2126" t="s">
        <v>4972</v>
      </c>
      <c r="W2126" t="s">
        <v>4958</v>
      </c>
      <c r="X2126" t="s">
        <v>5801</v>
      </c>
      <c r="Y2126" t="s">
        <v>4960</v>
      </c>
      <c r="Z2126" t="s">
        <v>5120</v>
      </c>
      <c r="AA2126" t="s">
        <v>4962</v>
      </c>
    </row>
    <row r="2127" spans="1:27" x14ac:dyDescent="0.25">
      <c r="A2127" t="s">
        <v>1979</v>
      </c>
      <c r="B2127" s="8">
        <v>45722</v>
      </c>
      <c r="C2127" t="s">
        <v>542</v>
      </c>
      <c r="D2127" t="s">
        <v>499</v>
      </c>
      <c r="E2127" t="s">
        <v>1403</v>
      </c>
      <c r="F2127" t="s">
        <v>1404</v>
      </c>
      <c r="G2127">
        <v>3</v>
      </c>
      <c r="H2127">
        <v>445.03</v>
      </c>
      <c r="I2127">
        <v>10</v>
      </c>
      <c r="J2127">
        <v>133.51</v>
      </c>
      <c r="K2127">
        <v>1201.58</v>
      </c>
      <c r="L2127">
        <v>1042.4100000000001</v>
      </c>
      <c r="M2127">
        <v>159.16999999999999</v>
      </c>
      <c r="N2127" t="s">
        <v>68</v>
      </c>
      <c r="O2127" t="s">
        <v>24</v>
      </c>
      <c r="P2127" t="s">
        <v>33</v>
      </c>
      <c r="Q2127" s="9">
        <v>0.81388888888888888</v>
      </c>
      <c r="R2127" t="s">
        <v>49</v>
      </c>
      <c r="S2127" t="s">
        <v>4816</v>
      </c>
      <c r="T2127" t="s">
        <v>4847</v>
      </c>
      <c r="U2127">
        <v>401.06</v>
      </c>
      <c r="V2127" t="s">
        <v>5723</v>
      </c>
      <c r="W2127" t="s">
        <v>4958</v>
      </c>
      <c r="X2127" t="s">
        <v>5559</v>
      </c>
      <c r="Y2127" t="s">
        <v>5007</v>
      </c>
      <c r="Z2127" t="s">
        <v>5560</v>
      </c>
      <c r="AA2127" t="s">
        <v>5060</v>
      </c>
    </row>
    <row r="2128" spans="1:27" x14ac:dyDescent="0.25">
      <c r="A2128" t="s">
        <v>2765</v>
      </c>
      <c r="B2128" s="8">
        <v>45722</v>
      </c>
      <c r="C2128" t="s">
        <v>696</v>
      </c>
      <c r="D2128" t="s">
        <v>275</v>
      </c>
      <c r="E2128" t="s">
        <v>142</v>
      </c>
      <c r="F2128" t="s">
        <v>143</v>
      </c>
      <c r="G2128">
        <v>3</v>
      </c>
      <c r="H2128">
        <v>54.59</v>
      </c>
      <c r="I2128">
        <v>10</v>
      </c>
      <c r="J2128">
        <v>16.38</v>
      </c>
      <c r="K2128">
        <v>147.38999999999999</v>
      </c>
      <c r="L2128">
        <v>112.44</v>
      </c>
      <c r="M2128">
        <v>34.950000000000003</v>
      </c>
      <c r="N2128" t="s">
        <v>23</v>
      </c>
      <c r="O2128" t="s">
        <v>24</v>
      </c>
      <c r="P2128" t="s">
        <v>25</v>
      </c>
      <c r="Q2128" s="9">
        <v>0.66249999999999998</v>
      </c>
      <c r="R2128" t="s">
        <v>49</v>
      </c>
      <c r="S2128" t="s">
        <v>4760</v>
      </c>
      <c r="T2128" t="s">
        <v>4752</v>
      </c>
      <c r="U2128">
        <v>51.33</v>
      </c>
      <c r="V2128" t="s">
        <v>5307</v>
      </c>
      <c r="W2128" t="s">
        <v>4958</v>
      </c>
      <c r="X2128" t="s">
        <v>5308</v>
      </c>
      <c r="Y2128" t="s">
        <v>4966</v>
      </c>
      <c r="Z2128" t="s">
        <v>5057</v>
      </c>
      <c r="AA2128" t="s">
        <v>4962</v>
      </c>
    </row>
    <row r="2129" spans="1:27" x14ac:dyDescent="0.25">
      <c r="A2129" t="s">
        <v>1519</v>
      </c>
      <c r="B2129" s="8">
        <v>45694</v>
      </c>
      <c r="C2129" t="s">
        <v>1520</v>
      </c>
      <c r="D2129" t="s">
        <v>661</v>
      </c>
      <c r="E2129" t="s">
        <v>675</v>
      </c>
      <c r="F2129" t="s">
        <v>1394</v>
      </c>
      <c r="G2129">
        <v>1</v>
      </c>
      <c r="H2129">
        <v>224.28</v>
      </c>
      <c r="I2129">
        <v>0</v>
      </c>
      <c r="J2129">
        <v>0</v>
      </c>
      <c r="K2129">
        <v>224.28</v>
      </c>
      <c r="L2129">
        <v>192.39</v>
      </c>
      <c r="M2129">
        <v>31.89</v>
      </c>
      <c r="N2129" t="s">
        <v>68</v>
      </c>
      <c r="O2129" t="s">
        <v>345</v>
      </c>
      <c r="P2129" t="s">
        <v>33</v>
      </c>
      <c r="Q2129" s="9">
        <v>0.88194444444444442</v>
      </c>
      <c r="R2129" t="s">
        <v>49</v>
      </c>
      <c r="S2129" t="s">
        <v>4845</v>
      </c>
      <c r="T2129" t="s">
        <v>4828</v>
      </c>
      <c r="U2129">
        <v>224.28</v>
      </c>
      <c r="V2129" t="s">
        <v>5677</v>
      </c>
      <c r="W2129" t="s">
        <v>4968</v>
      </c>
      <c r="X2129" t="s">
        <v>5799</v>
      </c>
      <c r="Y2129" t="s">
        <v>4966</v>
      </c>
      <c r="Z2129" t="s">
        <v>5486</v>
      </c>
      <c r="AA2129" t="s">
        <v>4992</v>
      </c>
    </row>
    <row r="2130" spans="1:27" x14ac:dyDescent="0.25">
      <c r="A2130" t="s">
        <v>2469</v>
      </c>
      <c r="B2130" s="8">
        <v>45694</v>
      </c>
      <c r="C2130" t="s">
        <v>739</v>
      </c>
      <c r="D2130" t="s">
        <v>1678</v>
      </c>
      <c r="E2130" t="s">
        <v>303</v>
      </c>
      <c r="F2130" t="s">
        <v>67</v>
      </c>
      <c r="G2130">
        <v>5</v>
      </c>
      <c r="H2130">
        <v>342.27</v>
      </c>
      <c r="I2130">
        <v>0</v>
      </c>
      <c r="J2130">
        <v>0</v>
      </c>
      <c r="K2130">
        <v>1711.35</v>
      </c>
      <c r="L2130">
        <v>1330.5</v>
      </c>
      <c r="M2130">
        <v>380.85</v>
      </c>
      <c r="N2130" t="s">
        <v>4971</v>
      </c>
      <c r="O2130" t="s">
        <v>24</v>
      </c>
      <c r="P2130" t="s">
        <v>25</v>
      </c>
      <c r="Q2130" s="9">
        <v>0.53680555555555554</v>
      </c>
      <c r="R2130" t="s">
        <v>49</v>
      </c>
      <c r="S2130" t="s">
        <v>4699</v>
      </c>
      <c r="T2130" t="s">
        <v>4672</v>
      </c>
      <c r="U2130">
        <v>342.27</v>
      </c>
      <c r="V2130" t="s">
        <v>5637</v>
      </c>
      <c r="W2130" t="s">
        <v>4968</v>
      </c>
      <c r="X2130" t="s">
        <v>6014</v>
      </c>
      <c r="Y2130" t="s">
        <v>5011</v>
      </c>
      <c r="Z2130" t="s">
        <v>5351</v>
      </c>
      <c r="AA2130" t="s">
        <v>4962</v>
      </c>
    </row>
    <row r="2131" spans="1:27" x14ac:dyDescent="0.25">
      <c r="A2131" t="s">
        <v>3461</v>
      </c>
      <c r="B2131" s="8">
        <v>45694</v>
      </c>
      <c r="C2131" t="s">
        <v>696</v>
      </c>
      <c r="D2131" t="s">
        <v>214</v>
      </c>
      <c r="E2131" t="s">
        <v>259</v>
      </c>
      <c r="F2131" t="s">
        <v>260</v>
      </c>
      <c r="G2131">
        <v>4</v>
      </c>
      <c r="H2131">
        <v>169.91</v>
      </c>
      <c r="I2131">
        <v>0</v>
      </c>
      <c r="J2131">
        <v>0</v>
      </c>
      <c r="K2131">
        <v>679.64</v>
      </c>
      <c r="L2131">
        <v>451.2</v>
      </c>
      <c r="M2131">
        <v>228.44</v>
      </c>
      <c r="N2131" t="s">
        <v>47</v>
      </c>
      <c r="O2131" t="s">
        <v>24</v>
      </c>
      <c r="P2131" t="s">
        <v>25</v>
      </c>
      <c r="Q2131" s="9">
        <v>0.48749999999999999</v>
      </c>
      <c r="R2131" t="s">
        <v>49</v>
      </c>
      <c r="S2131" t="s">
        <v>4764</v>
      </c>
      <c r="T2131" t="s">
        <v>4752</v>
      </c>
      <c r="U2131">
        <v>147.97</v>
      </c>
      <c r="V2131" t="s">
        <v>5307</v>
      </c>
      <c r="W2131" t="s">
        <v>4958</v>
      </c>
      <c r="X2131" t="s">
        <v>5583</v>
      </c>
      <c r="Y2131" t="s">
        <v>4966</v>
      </c>
      <c r="Z2131" t="s">
        <v>5190</v>
      </c>
      <c r="AA2131" t="s">
        <v>5060</v>
      </c>
    </row>
    <row r="2132" spans="1:27" x14ac:dyDescent="0.25">
      <c r="A2132" t="s">
        <v>4436</v>
      </c>
      <c r="B2132" s="8">
        <v>45694</v>
      </c>
      <c r="C2132" t="s">
        <v>1901</v>
      </c>
      <c r="D2132" t="s">
        <v>459</v>
      </c>
      <c r="E2132" t="s">
        <v>1621</v>
      </c>
      <c r="F2132" t="s">
        <v>1685</v>
      </c>
      <c r="G2132">
        <v>8</v>
      </c>
      <c r="H2132">
        <v>72.34</v>
      </c>
      <c r="I2132">
        <v>5</v>
      </c>
      <c r="J2132">
        <v>28.94</v>
      </c>
      <c r="K2132">
        <v>549.78</v>
      </c>
      <c r="L2132">
        <v>474.96</v>
      </c>
      <c r="M2132">
        <v>74.819999999999993</v>
      </c>
      <c r="N2132" t="s">
        <v>47</v>
      </c>
      <c r="O2132" t="s">
        <v>24</v>
      </c>
      <c r="P2132" t="s">
        <v>25</v>
      </c>
      <c r="Q2132" s="9">
        <v>0.88124999999999998</v>
      </c>
      <c r="R2132" t="s">
        <v>49</v>
      </c>
      <c r="S2132" t="s">
        <v>4838</v>
      </c>
      <c r="T2132" t="s">
        <v>4828</v>
      </c>
      <c r="U2132">
        <v>71.290000000000006</v>
      </c>
      <c r="V2132" t="s">
        <v>5397</v>
      </c>
      <c r="W2132" t="s">
        <v>4958</v>
      </c>
      <c r="X2132" t="s">
        <v>5149</v>
      </c>
      <c r="Y2132" t="s">
        <v>4960</v>
      </c>
      <c r="Z2132" t="s">
        <v>5138</v>
      </c>
      <c r="AA2132" t="s">
        <v>4962</v>
      </c>
    </row>
    <row r="2133" spans="1:27" x14ac:dyDescent="0.25">
      <c r="A2133" t="s">
        <v>1050</v>
      </c>
      <c r="B2133" s="8">
        <v>45663</v>
      </c>
      <c r="C2133" t="s">
        <v>1051</v>
      </c>
      <c r="D2133" t="s">
        <v>214</v>
      </c>
      <c r="E2133" t="s">
        <v>285</v>
      </c>
      <c r="F2133" t="s">
        <v>1052</v>
      </c>
      <c r="G2133">
        <v>1</v>
      </c>
      <c r="H2133">
        <v>147.97</v>
      </c>
      <c r="I2133">
        <v>0</v>
      </c>
      <c r="J2133">
        <v>0</v>
      </c>
      <c r="K2133">
        <v>170.17</v>
      </c>
      <c r="L2133">
        <v>112.8</v>
      </c>
      <c r="M2133">
        <v>57.37</v>
      </c>
      <c r="N2133" t="s">
        <v>4971</v>
      </c>
      <c r="O2133" t="s">
        <v>24</v>
      </c>
      <c r="P2133" t="s">
        <v>55</v>
      </c>
      <c r="Q2133" s="9">
        <v>0.77500000000000002</v>
      </c>
      <c r="R2133" t="s">
        <v>27</v>
      </c>
      <c r="S2133" t="s">
        <v>4764</v>
      </c>
      <c r="T2133" t="s">
        <v>4752</v>
      </c>
      <c r="U2133">
        <v>147.97</v>
      </c>
      <c r="V2133" t="s">
        <v>5831</v>
      </c>
      <c r="W2133" t="s">
        <v>4964</v>
      </c>
      <c r="X2133" t="s">
        <v>5939</v>
      </c>
      <c r="Y2133" t="s">
        <v>4960</v>
      </c>
      <c r="Z2133" t="s">
        <v>5112</v>
      </c>
      <c r="AA2133" t="s">
        <v>4962</v>
      </c>
    </row>
    <row r="2134" spans="1:27" x14ac:dyDescent="0.25">
      <c r="A2134" t="s">
        <v>2093</v>
      </c>
      <c r="B2134" s="8">
        <v>45663</v>
      </c>
      <c r="C2134" t="s">
        <v>1699</v>
      </c>
      <c r="D2134" t="s">
        <v>377</v>
      </c>
      <c r="E2134" t="s">
        <v>957</v>
      </c>
      <c r="F2134" t="s">
        <v>958</v>
      </c>
      <c r="G2134">
        <v>4</v>
      </c>
      <c r="H2134">
        <v>53.39</v>
      </c>
      <c r="I2134">
        <v>20</v>
      </c>
      <c r="J2134">
        <v>42.71</v>
      </c>
      <c r="K2134">
        <v>196.48</v>
      </c>
      <c r="L2134">
        <v>172.04</v>
      </c>
      <c r="M2134">
        <v>24.44</v>
      </c>
      <c r="N2134" t="s">
        <v>4971</v>
      </c>
      <c r="O2134" t="s">
        <v>24</v>
      </c>
      <c r="P2134" t="s">
        <v>25</v>
      </c>
      <c r="Q2134" s="9">
        <v>0.55625000000000002</v>
      </c>
      <c r="R2134" t="s">
        <v>27</v>
      </c>
      <c r="S2134" t="s">
        <v>4808</v>
      </c>
      <c r="T2134" t="s">
        <v>4805</v>
      </c>
      <c r="U2134">
        <v>53.39</v>
      </c>
      <c r="V2134" t="s">
        <v>5477</v>
      </c>
      <c r="W2134" t="s">
        <v>4964</v>
      </c>
      <c r="X2134" t="s">
        <v>5614</v>
      </c>
      <c r="Y2134" t="s">
        <v>4960</v>
      </c>
      <c r="Z2134" t="s">
        <v>5280</v>
      </c>
      <c r="AA2134" t="s">
        <v>4962</v>
      </c>
    </row>
    <row r="2135" spans="1:27" x14ac:dyDescent="0.25">
      <c r="A2135" t="s">
        <v>2550</v>
      </c>
      <c r="B2135" s="8">
        <v>45663</v>
      </c>
      <c r="C2135" t="s">
        <v>538</v>
      </c>
      <c r="D2135" t="s">
        <v>308</v>
      </c>
      <c r="E2135" t="s">
        <v>355</v>
      </c>
      <c r="F2135" t="s">
        <v>239</v>
      </c>
      <c r="G2135">
        <v>3</v>
      </c>
      <c r="H2135">
        <v>495.42</v>
      </c>
      <c r="I2135">
        <v>20</v>
      </c>
      <c r="J2135">
        <v>297.25</v>
      </c>
      <c r="K2135">
        <v>1367.36</v>
      </c>
      <c r="L2135">
        <v>848.64</v>
      </c>
      <c r="M2135">
        <v>518.72</v>
      </c>
      <c r="N2135" t="s">
        <v>40</v>
      </c>
      <c r="O2135" t="s">
        <v>24</v>
      </c>
      <c r="P2135" t="s">
        <v>55</v>
      </c>
      <c r="Q2135" s="9">
        <v>0.79791666666666672</v>
      </c>
      <c r="R2135" t="s">
        <v>27</v>
      </c>
      <c r="S2135" t="s">
        <v>4660</v>
      </c>
      <c r="T2135" t="s">
        <v>4636</v>
      </c>
      <c r="U2135">
        <v>455.79</v>
      </c>
      <c r="V2135" t="s">
        <v>5521</v>
      </c>
      <c r="W2135" t="s">
        <v>4958</v>
      </c>
      <c r="X2135" t="s">
        <v>5015</v>
      </c>
      <c r="Y2135" t="s">
        <v>4966</v>
      </c>
      <c r="Z2135" t="s">
        <v>5204</v>
      </c>
      <c r="AA2135" t="s">
        <v>4962</v>
      </c>
    </row>
    <row r="2136" spans="1:27" x14ac:dyDescent="0.25">
      <c r="A2136" t="s">
        <v>2733</v>
      </c>
      <c r="B2136" s="8">
        <v>45663</v>
      </c>
      <c r="C2136" t="s">
        <v>2600</v>
      </c>
      <c r="D2136" t="s">
        <v>399</v>
      </c>
      <c r="E2136" t="s">
        <v>852</v>
      </c>
      <c r="F2136" t="s">
        <v>997</v>
      </c>
      <c r="G2136">
        <v>7</v>
      </c>
      <c r="H2136">
        <v>104.55</v>
      </c>
      <c r="I2136">
        <v>0</v>
      </c>
      <c r="J2136">
        <v>0</v>
      </c>
      <c r="K2136">
        <v>841.63</v>
      </c>
      <c r="L2136">
        <v>602.35</v>
      </c>
      <c r="M2136">
        <v>239.28</v>
      </c>
      <c r="N2136" t="s">
        <v>23</v>
      </c>
      <c r="O2136" t="s">
        <v>24</v>
      </c>
      <c r="P2136" t="s">
        <v>55</v>
      </c>
      <c r="Q2136" s="9">
        <v>0.72499999999999998</v>
      </c>
      <c r="R2136" t="s">
        <v>27</v>
      </c>
      <c r="S2136" t="s">
        <v>4693</v>
      </c>
      <c r="T2136" t="s">
        <v>4672</v>
      </c>
      <c r="U2136">
        <v>99.93</v>
      </c>
      <c r="V2136" t="s">
        <v>5561</v>
      </c>
      <c r="W2136" t="s">
        <v>4958</v>
      </c>
      <c r="X2136" t="s">
        <v>5042</v>
      </c>
      <c r="Y2136" t="s">
        <v>5007</v>
      </c>
      <c r="Z2136" t="s">
        <v>5043</v>
      </c>
      <c r="AA2136" t="s">
        <v>4962</v>
      </c>
    </row>
    <row r="2137" spans="1:27" x14ac:dyDescent="0.25">
      <c r="A2137" t="s">
        <v>3029</v>
      </c>
      <c r="B2137" s="8">
        <v>45663</v>
      </c>
      <c r="C2137" t="s">
        <v>3030</v>
      </c>
      <c r="D2137" t="s">
        <v>1382</v>
      </c>
      <c r="E2137" t="s">
        <v>142</v>
      </c>
      <c r="F2137" t="s">
        <v>143</v>
      </c>
      <c r="G2137">
        <v>4</v>
      </c>
      <c r="H2137">
        <v>317.99</v>
      </c>
      <c r="I2137">
        <v>5</v>
      </c>
      <c r="J2137">
        <v>63.6</v>
      </c>
      <c r="K2137">
        <v>1389.61</v>
      </c>
      <c r="L2137">
        <v>940.2</v>
      </c>
      <c r="M2137">
        <v>449.41</v>
      </c>
      <c r="N2137" t="s">
        <v>47</v>
      </c>
      <c r="O2137" t="s">
        <v>24</v>
      </c>
      <c r="P2137" t="s">
        <v>55</v>
      </c>
      <c r="Q2137" s="9">
        <v>0.43194444444444446</v>
      </c>
      <c r="R2137" t="s">
        <v>27</v>
      </c>
      <c r="S2137" t="s">
        <v>4774</v>
      </c>
      <c r="T2137" t="s">
        <v>4752</v>
      </c>
      <c r="U2137">
        <v>317.99</v>
      </c>
      <c r="V2137" t="s">
        <v>5658</v>
      </c>
      <c r="W2137" t="s">
        <v>4968</v>
      </c>
      <c r="X2137" t="s">
        <v>5308</v>
      </c>
      <c r="Y2137" t="s">
        <v>4966</v>
      </c>
      <c r="Z2137" t="s">
        <v>5057</v>
      </c>
      <c r="AA2137" t="s">
        <v>4962</v>
      </c>
    </row>
    <row r="2138" spans="1:27" x14ac:dyDescent="0.25">
      <c r="A2138" t="s">
        <v>3555</v>
      </c>
      <c r="B2138" s="8">
        <v>45663</v>
      </c>
      <c r="C2138" t="s">
        <v>1197</v>
      </c>
      <c r="D2138" t="s">
        <v>314</v>
      </c>
      <c r="E2138" t="s">
        <v>2449</v>
      </c>
      <c r="F2138" t="s">
        <v>239</v>
      </c>
      <c r="G2138">
        <v>5</v>
      </c>
      <c r="H2138">
        <v>352.15</v>
      </c>
      <c r="I2138">
        <v>20</v>
      </c>
      <c r="J2138">
        <v>352.15</v>
      </c>
      <c r="K2138">
        <v>1619.89</v>
      </c>
      <c r="L2138">
        <v>1236.25</v>
      </c>
      <c r="M2138">
        <v>383.64</v>
      </c>
      <c r="N2138" t="s">
        <v>40</v>
      </c>
      <c r="O2138" t="s">
        <v>24</v>
      </c>
      <c r="P2138" t="s">
        <v>25</v>
      </c>
      <c r="Q2138" s="9">
        <v>0.83819444444444446</v>
      </c>
      <c r="R2138" t="s">
        <v>27</v>
      </c>
      <c r="S2138" t="s">
        <v>4707</v>
      </c>
      <c r="T2138" t="s">
        <v>4703</v>
      </c>
      <c r="U2138">
        <v>329.69</v>
      </c>
      <c r="V2138" t="s">
        <v>5224</v>
      </c>
      <c r="W2138" t="s">
        <v>4958</v>
      </c>
      <c r="X2138" t="s">
        <v>5015</v>
      </c>
      <c r="Y2138" t="s">
        <v>4966</v>
      </c>
      <c r="Z2138" t="s">
        <v>5944</v>
      </c>
      <c r="AA2138" t="s">
        <v>5163</v>
      </c>
    </row>
    <row r="2139" spans="1:27" x14ac:dyDescent="0.25">
      <c r="A2139" t="s">
        <v>1492</v>
      </c>
      <c r="B2139" s="8">
        <v>45808</v>
      </c>
      <c r="C2139" t="s">
        <v>1493</v>
      </c>
      <c r="D2139" t="s">
        <v>197</v>
      </c>
      <c r="E2139" t="s">
        <v>544</v>
      </c>
      <c r="F2139" t="s">
        <v>545</v>
      </c>
      <c r="G2139">
        <v>2</v>
      </c>
      <c r="H2139">
        <v>121.9</v>
      </c>
      <c r="I2139">
        <v>20</v>
      </c>
      <c r="J2139">
        <v>48.76</v>
      </c>
      <c r="K2139">
        <v>224.3</v>
      </c>
      <c r="L2139">
        <v>217.84</v>
      </c>
      <c r="M2139">
        <v>6.46</v>
      </c>
      <c r="N2139" t="s">
        <v>4971</v>
      </c>
      <c r="O2139" t="s">
        <v>24</v>
      </c>
      <c r="P2139" t="s">
        <v>55</v>
      </c>
      <c r="Q2139" s="9">
        <v>0.86527777777777781</v>
      </c>
      <c r="R2139" t="s">
        <v>27</v>
      </c>
      <c r="S2139" t="s">
        <v>4902</v>
      </c>
      <c r="T2139" t="s">
        <v>4887</v>
      </c>
      <c r="U2139">
        <v>121.9</v>
      </c>
      <c r="V2139" t="s">
        <v>5767</v>
      </c>
      <c r="W2139" t="s">
        <v>4968</v>
      </c>
      <c r="X2139" t="s">
        <v>5406</v>
      </c>
      <c r="Y2139" t="s">
        <v>4960</v>
      </c>
      <c r="Z2139" t="s">
        <v>5407</v>
      </c>
      <c r="AA2139" t="s">
        <v>4962</v>
      </c>
    </row>
    <row r="2140" spans="1:27" x14ac:dyDescent="0.25">
      <c r="A2140" t="s">
        <v>2708</v>
      </c>
      <c r="B2140" s="8">
        <v>45808</v>
      </c>
      <c r="C2140" t="s">
        <v>764</v>
      </c>
      <c r="D2140" t="s">
        <v>2391</v>
      </c>
      <c r="E2140" t="s">
        <v>1092</v>
      </c>
      <c r="F2140" t="s">
        <v>1093</v>
      </c>
      <c r="G2140">
        <v>7</v>
      </c>
      <c r="H2140">
        <v>158.16999999999999</v>
      </c>
      <c r="I2140">
        <v>0</v>
      </c>
      <c r="J2140">
        <v>0</v>
      </c>
      <c r="K2140">
        <v>1273.27</v>
      </c>
      <c r="L2140">
        <v>895.86</v>
      </c>
      <c r="M2140">
        <v>377.41</v>
      </c>
      <c r="N2140" t="s">
        <v>47</v>
      </c>
      <c r="O2140" t="s">
        <v>24</v>
      </c>
      <c r="P2140" t="s">
        <v>55</v>
      </c>
      <c r="Q2140" s="9">
        <v>0.79305555555555551</v>
      </c>
      <c r="R2140" t="s">
        <v>27</v>
      </c>
      <c r="S2140" t="s">
        <v>4885</v>
      </c>
      <c r="T2140" t="s">
        <v>4864</v>
      </c>
      <c r="U2140">
        <v>150.04</v>
      </c>
      <c r="V2140" t="s">
        <v>5562</v>
      </c>
      <c r="W2140" t="s">
        <v>4958</v>
      </c>
      <c r="X2140" t="s">
        <v>5152</v>
      </c>
      <c r="Y2140" t="s">
        <v>5011</v>
      </c>
      <c r="Z2140" t="s">
        <v>5150</v>
      </c>
      <c r="AA2140" t="s">
        <v>5060</v>
      </c>
    </row>
    <row r="2141" spans="1:27" x14ac:dyDescent="0.25">
      <c r="A2141" t="s">
        <v>3793</v>
      </c>
      <c r="B2141" s="8">
        <v>45808</v>
      </c>
      <c r="C2141" t="s">
        <v>2255</v>
      </c>
      <c r="D2141" t="s">
        <v>1991</v>
      </c>
      <c r="E2141" t="s">
        <v>816</v>
      </c>
      <c r="F2141" t="s">
        <v>817</v>
      </c>
      <c r="G2141">
        <v>5</v>
      </c>
      <c r="H2141">
        <v>352.51</v>
      </c>
      <c r="I2141">
        <v>0</v>
      </c>
      <c r="J2141">
        <v>0</v>
      </c>
      <c r="K2141">
        <v>2026.93</v>
      </c>
      <c r="L2141">
        <v>1300.3</v>
      </c>
      <c r="M2141">
        <v>726.63</v>
      </c>
      <c r="N2141" t="s">
        <v>23</v>
      </c>
      <c r="O2141" t="s">
        <v>24</v>
      </c>
      <c r="P2141" t="s">
        <v>25</v>
      </c>
      <c r="Q2141" s="9">
        <v>0.90069444444444446</v>
      </c>
      <c r="R2141" t="s">
        <v>27</v>
      </c>
      <c r="S2141" t="s">
        <v>4933</v>
      </c>
      <c r="T2141" t="s">
        <v>4930</v>
      </c>
      <c r="U2141">
        <v>352.51</v>
      </c>
      <c r="V2141" t="s">
        <v>5782</v>
      </c>
      <c r="W2141" t="s">
        <v>4968</v>
      </c>
      <c r="X2141" t="s">
        <v>5730</v>
      </c>
      <c r="Y2141" t="s">
        <v>4970</v>
      </c>
      <c r="Z2141" t="s">
        <v>5094</v>
      </c>
      <c r="AA2141" t="s">
        <v>4962</v>
      </c>
    </row>
    <row r="2142" spans="1:27" x14ac:dyDescent="0.25">
      <c r="A2142" t="s">
        <v>3911</v>
      </c>
      <c r="B2142" s="8">
        <v>45808</v>
      </c>
      <c r="C2142" t="s">
        <v>3904</v>
      </c>
      <c r="D2142" t="s">
        <v>470</v>
      </c>
      <c r="E2142" t="s">
        <v>2009</v>
      </c>
      <c r="F2142" t="s">
        <v>2136</v>
      </c>
      <c r="G2142">
        <v>2</v>
      </c>
      <c r="H2142">
        <v>589.75</v>
      </c>
      <c r="I2142">
        <v>0</v>
      </c>
      <c r="J2142">
        <v>0</v>
      </c>
      <c r="K2142">
        <v>1356.42</v>
      </c>
      <c r="L2142">
        <v>687.3</v>
      </c>
      <c r="M2142">
        <v>669.12</v>
      </c>
      <c r="N2142" t="s">
        <v>40</v>
      </c>
      <c r="O2142" t="s">
        <v>24</v>
      </c>
      <c r="P2142" t="s">
        <v>25</v>
      </c>
      <c r="Q2142" s="9">
        <v>0.76388888888888884</v>
      </c>
      <c r="R2142" t="s">
        <v>27</v>
      </c>
      <c r="S2142" t="s">
        <v>4646</v>
      </c>
      <c r="T2142" t="s">
        <v>4636</v>
      </c>
      <c r="U2142">
        <v>589.75</v>
      </c>
      <c r="V2142" t="s">
        <v>5320</v>
      </c>
      <c r="W2142" t="s">
        <v>4964</v>
      </c>
      <c r="X2142" t="s">
        <v>5440</v>
      </c>
      <c r="Y2142" t="s">
        <v>4960</v>
      </c>
      <c r="Z2142" t="s">
        <v>5177</v>
      </c>
      <c r="AA2142" t="s">
        <v>5060</v>
      </c>
    </row>
    <row r="2143" spans="1:27" x14ac:dyDescent="0.25">
      <c r="A2143" t="s">
        <v>4005</v>
      </c>
      <c r="B2143" s="8">
        <v>45808</v>
      </c>
      <c r="C2143" t="s">
        <v>1990</v>
      </c>
      <c r="D2143" t="s">
        <v>882</v>
      </c>
      <c r="E2143" t="s">
        <v>327</v>
      </c>
      <c r="F2143" t="s">
        <v>892</v>
      </c>
      <c r="G2143">
        <v>1</v>
      </c>
      <c r="H2143">
        <v>262.77</v>
      </c>
      <c r="I2143">
        <v>15</v>
      </c>
      <c r="J2143">
        <v>39.42</v>
      </c>
      <c r="K2143">
        <v>256.85000000000002</v>
      </c>
      <c r="L2143">
        <v>194.64</v>
      </c>
      <c r="M2143">
        <v>62.21</v>
      </c>
      <c r="N2143" t="s">
        <v>68</v>
      </c>
      <c r="O2143" t="s">
        <v>24</v>
      </c>
      <c r="P2143" t="s">
        <v>25</v>
      </c>
      <c r="Q2143" s="9">
        <v>0.90972222222222221</v>
      </c>
      <c r="R2143" t="s">
        <v>27</v>
      </c>
      <c r="S2143" t="s">
        <v>4768</v>
      </c>
      <c r="T2143" t="s">
        <v>4752</v>
      </c>
      <c r="U2143">
        <v>262.77</v>
      </c>
      <c r="V2143" t="s">
        <v>5434</v>
      </c>
      <c r="W2143" t="s">
        <v>4964</v>
      </c>
      <c r="X2143" t="s">
        <v>5669</v>
      </c>
      <c r="Y2143" t="s">
        <v>4970</v>
      </c>
      <c r="Z2143" t="s">
        <v>5216</v>
      </c>
      <c r="AA2143" t="s">
        <v>4962</v>
      </c>
    </row>
    <row r="2144" spans="1:27" x14ac:dyDescent="0.25">
      <c r="A2144" t="s">
        <v>4186</v>
      </c>
      <c r="B2144" s="8">
        <v>45808</v>
      </c>
      <c r="C2144" t="s">
        <v>1256</v>
      </c>
      <c r="D2144" t="s">
        <v>647</v>
      </c>
      <c r="E2144" t="s">
        <v>1682</v>
      </c>
      <c r="F2144" t="s">
        <v>322</v>
      </c>
      <c r="G2144">
        <v>4</v>
      </c>
      <c r="H2144">
        <v>128.26</v>
      </c>
      <c r="I2144">
        <v>0</v>
      </c>
      <c r="J2144">
        <v>0</v>
      </c>
      <c r="K2144">
        <v>590</v>
      </c>
      <c r="L2144">
        <v>364.72</v>
      </c>
      <c r="M2144">
        <v>225.28</v>
      </c>
      <c r="N2144" t="s">
        <v>40</v>
      </c>
      <c r="O2144" t="s">
        <v>24</v>
      </c>
      <c r="P2144" t="s">
        <v>25</v>
      </c>
      <c r="Q2144" s="9">
        <v>0.8208333333333333</v>
      </c>
      <c r="R2144" t="s">
        <v>27</v>
      </c>
      <c r="S2144" t="s">
        <v>4925</v>
      </c>
      <c r="T2144" t="s">
        <v>4908</v>
      </c>
      <c r="U2144">
        <v>123.11</v>
      </c>
      <c r="V2144" t="s">
        <v>5610</v>
      </c>
      <c r="W2144" t="s">
        <v>4958</v>
      </c>
      <c r="X2144" t="s">
        <v>5910</v>
      </c>
      <c r="Y2144" t="s">
        <v>4966</v>
      </c>
      <c r="Z2144" t="s">
        <v>5160</v>
      </c>
      <c r="AA2144" t="s">
        <v>4962</v>
      </c>
    </row>
    <row r="2145" spans="1:27" x14ac:dyDescent="0.25">
      <c r="A2145" t="s">
        <v>4342</v>
      </c>
      <c r="B2145" s="8">
        <v>45808</v>
      </c>
      <c r="C2145" t="s">
        <v>966</v>
      </c>
      <c r="D2145" t="s">
        <v>389</v>
      </c>
      <c r="E2145" t="s">
        <v>192</v>
      </c>
      <c r="F2145" t="s">
        <v>2538</v>
      </c>
      <c r="G2145">
        <v>7</v>
      </c>
      <c r="H2145">
        <v>84.51</v>
      </c>
      <c r="I2145">
        <v>0</v>
      </c>
      <c r="J2145">
        <v>0</v>
      </c>
      <c r="K2145">
        <v>680.31</v>
      </c>
      <c r="L2145">
        <v>483.63</v>
      </c>
      <c r="M2145">
        <v>196.68</v>
      </c>
      <c r="N2145" t="s">
        <v>23</v>
      </c>
      <c r="O2145" t="s">
        <v>24</v>
      </c>
      <c r="P2145" t="s">
        <v>25</v>
      </c>
      <c r="Q2145" s="9">
        <v>0.86527777777777781</v>
      </c>
      <c r="R2145" t="s">
        <v>27</v>
      </c>
      <c r="S2145" t="s">
        <v>4854</v>
      </c>
      <c r="T2145" t="s">
        <v>4847</v>
      </c>
      <c r="U2145">
        <v>83.13</v>
      </c>
      <c r="V2145" t="s">
        <v>4957</v>
      </c>
      <c r="W2145" t="s">
        <v>4958</v>
      </c>
      <c r="X2145" t="s">
        <v>5428</v>
      </c>
      <c r="Y2145" t="s">
        <v>5011</v>
      </c>
      <c r="Z2145" t="s">
        <v>5284</v>
      </c>
      <c r="AA2145" t="s">
        <v>4962</v>
      </c>
    </row>
    <row r="2146" spans="1:27" x14ac:dyDescent="0.25">
      <c r="A2146" t="s">
        <v>4456</v>
      </c>
      <c r="B2146" s="8">
        <v>45808</v>
      </c>
      <c r="C2146" t="s">
        <v>1634</v>
      </c>
      <c r="D2146" t="s">
        <v>197</v>
      </c>
      <c r="E2146" t="s">
        <v>380</v>
      </c>
      <c r="F2146" t="s">
        <v>381</v>
      </c>
      <c r="G2146">
        <v>3</v>
      </c>
      <c r="H2146">
        <v>121.9</v>
      </c>
      <c r="I2146">
        <v>20</v>
      </c>
      <c r="J2146">
        <v>73.14</v>
      </c>
      <c r="K2146">
        <v>336.44</v>
      </c>
      <c r="L2146">
        <v>326.76</v>
      </c>
      <c r="M2146">
        <v>9.68</v>
      </c>
      <c r="N2146" t="s">
        <v>23</v>
      </c>
      <c r="O2146" t="s">
        <v>345</v>
      </c>
      <c r="P2146" t="s">
        <v>25</v>
      </c>
      <c r="Q2146" s="9">
        <v>0.55694444444444446</v>
      </c>
      <c r="R2146" t="s">
        <v>27</v>
      </c>
      <c r="S2146" t="s">
        <v>4902</v>
      </c>
      <c r="T2146" t="s">
        <v>4887</v>
      </c>
      <c r="U2146">
        <v>121.9</v>
      </c>
      <c r="V2146" t="s">
        <v>5045</v>
      </c>
      <c r="W2146" t="s">
        <v>4968</v>
      </c>
      <c r="X2146" t="s">
        <v>5075</v>
      </c>
      <c r="Y2146" t="s">
        <v>4960</v>
      </c>
      <c r="Z2146" t="s">
        <v>5076</v>
      </c>
      <c r="AA2146" t="s">
        <v>4962</v>
      </c>
    </row>
    <row r="2147" spans="1:27" x14ac:dyDescent="0.25">
      <c r="A2147" t="s">
        <v>82</v>
      </c>
      <c r="B2147" s="8">
        <v>45807</v>
      </c>
      <c r="C2147" t="s">
        <v>83</v>
      </c>
      <c r="D2147" t="s">
        <v>84</v>
      </c>
      <c r="E2147" t="s">
        <v>85</v>
      </c>
      <c r="F2147" t="s">
        <v>86</v>
      </c>
      <c r="G2147">
        <v>4</v>
      </c>
      <c r="H2147">
        <v>260.93</v>
      </c>
      <c r="I2147">
        <v>5</v>
      </c>
      <c r="J2147">
        <v>52.19</v>
      </c>
      <c r="K2147">
        <v>991.53</v>
      </c>
      <c r="L2147">
        <v>776.24</v>
      </c>
      <c r="M2147">
        <v>215.29</v>
      </c>
      <c r="N2147" t="s">
        <v>4971</v>
      </c>
      <c r="O2147" t="s">
        <v>24</v>
      </c>
      <c r="P2147" t="s">
        <v>25</v>
      </c>
      <c r="Q2147" s="9">
        <v>0.87430555555555556</v>
      </c>
      <c r="R2147" t="s">
        <v>49</v>
      </c>
      <c r="S2147" t="s">
        <v>4823</v>
      </c>
      <c r="T2147" t="s">
        <v>4805</v>
      </c>
      <c r="U2147">
        <v>260.93</v>
      </c>
      <c r="V2147" t="s">
        <v>5934</v>
      </c>
      <c r="W2147" t="s">
        <v>4968</v>
      </c>
      <c r="X2147" t="s">
        <v>5374</v>
      </c>
      <c r="Y2147" t="s">
        <v>4970</v>
      </c>
      <c r="Z2147" t="s">
        <v>5312</v>
      </c>
      <c r="AA2147" t="s">
        <v>4962</v>
      </c>
    </row>
    <row r="2148" spans="1:27" x14ac:dyDescent="0.25">
      <c r="A2148" t="s">
        <v>2319</v>
      </c>
      <c r="B2148" s="8">
        <v>45807</v>
      </c>
      <c r="C2148" t="s">
        <v>1971</v>
      </c>
      <c r="D2148" t="s">
        <v>812</v>
      </c>
      <c r="E2148" t="s">
        <v>400</v>
      </c>
      <c r="F2148" t="s">
        <v>1223</v>
      </c>
      <c r="G2148">
        <v>3</v>
      </c>
      <c r="H2148">
        <v>530.16</v>
      </c>
      <c r="I2148">
        <v>10</v>
      </c>
      <c r="J2148">
        <v>159.05000000000001</v>
      </c>
      <c r="K2148">
        <v>1431.43</v>
      </c>
      <c r="L2148">
        <v>1137.57</v>
      </c>
      <c r="M2148">
        <v>293.86</v>
      </c>
      <c r="N2148" t="s">
        <v>68</v>
      </c>
      <c r="O2148" t="s">
        <v>24</v>
      </c>
      <c r="P2148" t="s">
        <v>25</v>
      </c>
      <c r="Q2148" s="9">
        <v>0.65138888888888891</v>
      </c>
      <c r="R2148" t="s">
        <v>49</v>
      </c>
      <c r="S2148" t="s">
        <v>4770</v>
      </c>
      <c r="T2148" t="s">
        <v>4752</v>
      </c>
      <c r="U2148">
        <v>530.16</v>
      </c>
      <c r="V2148" t="s">
        <v>6020</v>
      </c>
      <c r="W2148" t="s">
        <v>4964</v>
      </c>
      <c r="X2148" t="s">
        <v>5326</v>
      </c>
      <c r="Y2148" t="s">
        <v>4960</v>
      </c>
      <c r="Z2148" t="s">
        <v>5003</v>
      </c>
      <c r="AA2148" t="s">
        <v>4962</v>
      </c>
    </row>
    <row r="2149" spans="1:27" x14ac:dyDescent="0.25">
      <c r="A2149" t="s">
        <v>3414</v>
      </c>
      <c r="B2149" s="8">
        <v>45807</v>
      </c>
      <c r="C2149" t="s">
        <v>1493</v>
      </c>
      <c r="D2149" t="s">
        <v>101</v>
      </c>
      <c r="E2149" t="s">
        <v>617</v>
      </c>
      <c r="F2149" t="s">
        <v>239</v>
      </c>
      <c r="G2149">
        <v>2</v>
      </c>
      <c r="H2149">
        <v>434.65</v>
      </c>
      <c r="I2149">
        <v>20</v>
      </c>
      <c r="J2149">
        <v>173.86</v>
      </c>
      <c r="K2149">
        <v>695.44</v>
      </c>
      <c r="L2149">
        <v>703.26</v>
      </c>
      <c r="M2149">
        <v>-7.82</v>
      </c>
      <c r="N2149" t="s">
        <v>133</v>
      </c>
      <c r="O2149" t="s">
        <v>24</v>
      </c>
      <c r="P2149" t="s">
        <v>25</v>
      </c>
      <c r="Q2149" s="9">
        <v>0.60763888888888884</v>
      </c>
      <c r="R2149" t="s">
        <v>49</v>
      </c>
      <c r="S2149" t="s">
        <v>4676</v>
      </c>
      <c r="T2149" t="s">
        <v>4672</v>
      </c>
      <c r="U2149">
        <v>434.65</v>
      </c>
      <c r="V2149" t="s">
        <v>5767</v>
      </c>
      <c r="W2149" t="s">
        <v>4968</v>
      </c>
      <c r="X2149" t="s">
        <v>5015</v>
      </c>
      <c r="Y2149" t="s">
        <v>4966</v>
      </c>
      <c r="Z2149" t="s">
        <v>5012</v>
      </c>
      <c r="AA2149" t="s">
        <v>4962</v>
      </c>
    </row>
    <row r="2150" spans="1:27" x14ac:dyDescent="0.25">
      <c r="A2150" t="s">
        <v>769</v>
      </c>
      <c r="B2150" s="8">
        <v>45806</v>
      </c>
      <c r="C2150" t="s">
        <v>770</v>
      </c>
      <c r="D2150" t="s">
        <v>530</v>
      </c>
      <c r="E2150" t="s">
        <v>771</v>
      </c>
      <c r="F2150" t="s">
        <v>772</v>
      </c>
      <c r="G2150">
        <v>3</v>
      </c>
      <c r="H2150">
        <v>125.15</v>
      </c>
      <c r="I2150">
        <v>0</v>
      </c>
      <c r="J2150">
        <v>0</v>
      </c>
      <c r="K2150">
        <v>375.45</v>
      </c>
      <c r="L2150">
        <v>287.10000000000002</v>
      </c>
      <c r="M2150">
        <v>88.35</v>
      </c>
      <c r="N2150" t="s">
        <v>47</v>
      </c>
      <c r="O2150" t="s">
        <v>24</v>
      </c>
      <c r="P2150" t="s">
        <v>25</v>
      </c>
      <c r="Q2150" s="9">
        <v>0.77083333333333337</v>
      </c>
      <c r="R2150" t="s">
        <v>49</v>
      </c>
      <c r="S2150" t="s">
        <v>4772</v>
      </c>
      <c r="T2150" t="s">
        <v>4752</v>
      </c>
      <c r="U2150">
        <v>125.15</v>
      </c>
      <c r="V2150" t="s">
        <v>5842</v>
      </c>
      <c r="W2150" t="s">
        <v>4964</v>
      </c>
      <c r="X2150" t="s">
        <v>5618</v>
      </c>
      <c r="Y2150" t="s">
        <v>5011</v>
      </c>
      <c r="Z2150" t="s">
        <v>4978</v>
      </c>
      <c r="AA2150" t="s">
        <v>4962</v>
      </c>
    </row>
    <row r="2151" spans="1:27" x14ac:dyDescent="0.25">
      <c r="A2151" t="s">
        <v>1025</v>
      </c>
      <c r="B2151" s="8">
        <v>45806</v>
      </c>
      <c r="C2151" t="s">
        <v>379</v>
      </c>
      <c r="D2151" t="s">
        <v>89</v>
      </c>
      <c r="E2151" t="s">
        <v>303</v>
      </c>
      <c r="F2151" t="s">
        <v>1026</v>
      </c>
      <c r="G2151">
        <v>8</v>
      </c>
      <c r="H2151">
        <v>39.520000000000003</v>
      </c>
      <c r="I2151">
        <v>15</v>
      </c>
      <c r="J2151">
        <v>47.42</v>
      </c>
      <c r="K2151">
        <v>268.74</v>
      </c>
      <c r="L2151">
        <v>259.2</v>
      </c>
      <c r="M2151">
        <v>9.5399999999999991</v>
      </c>
      <c r="N2151" t="s">
        <v>133</v>
      </c>
      <c r="O2151" t="s">
        <v>24</v>
      </c>
      <c r="P2151" t="s">
        <v>55</v>
      </c>
      <c r="Q2151" s="9">
        <v>0.76111111111111107</v>
      </c>
      <c r="R2151" t="s">
        <v>49</v>
      </c>
      <c r="S2151" t="s">
        <v>4695</v>
      </c>
      <c r="T2151" t="s">
        <v>4672</v>
      </c>
      <c r="U2151">
        <v>38.659999999999997</v>
      </c>
      <c r="V2151" t="s">
        <v>5074</v>
      </c>
      <c r="W2151" t="s">
        <v>4958</v>
      </c>
      <c r="X2151" t="s">
        <v>5419</v>
      </c>
      <c r="Y2151" t="s">
        <v>4966</v>
      </c>
      <c r="Z2151" t="s">
        <v>5351</v>
      </c>
      <c r="AA2151" t="s">
        <v>4962</v>
      </c>
    </row>
    <row r="2152" spans="1:27" x14ac:dyDescent="0.25">
      <c r="A2152" t="s">
        <v>1268</v>
      </c>
      <c r="B2152" s="8">
        <v>45806</v>
      </c>
      <c r="C2152" t="s">
        <v>922</v>
      </c>
      <c r="D2152" t="s">
        <v>1269</v>
      </c>
      <c r="E2152" t="s">
        <v>606</v>
      </c>
      <c r="F2152" t="s">
        <v>1270</v>
      </c>
      <c r="G2152">
        <v>2</v>
      </c>
      <c r="H2152">
        <v>236.56</v>
      </c>
      <c r="I2152">
        <v>5</v>
      </c>
      <c r="J2152">
        <v>23.66</v>
      </c>
      <c r="K2152">
        <v>449.46</v>
      </c>
      <c r="L2152">
        <v>423.46</v>
      </c>
      <c r="M2152">
        <v>26</v>
      </c>
      <c r="N2152" t="s">
        <v>40</v>
      </c>
      <c r="O2152" t="s">
        <v>24</v>
      </c>
      <c r="P2152" t="s">
        <v>25</v>
      </c>
      <c r="Q2152" s="9">
        <v>0.43958333333333333</v>
      </c>
      <c r="R2152" t="s">
        <v>49</v>
      </c>
      <c r="S2152" t="s">
        <v>4880</v>
      </c>
      <c r="T2152" t="s">
        <v>4864</v>
      </c>
      <c r="U2152">
        <v>236.56</v>
      </c>
      <c r="V2152" t="s">
        <v>5542</v>
      </c>
      <c r="W2152" t="s">
        <v>4968</v>
      </c>
      <c r="X2152" t="s">
        <v>5413</v>
      </c>
      <c r="Y2152" t="s">
        <v>4970</v>
      </c>
      <c r="Z2152" t="s">
        <v>5696</v>
      </c>
      <c r="AA2152" t="s">
        <v>5060</v>
      </c>
    </row>
    <row r="2153" spans="1:27" x14ac:dyDescent="0.25">
      <c r="A2153" t="s">
        <v>2573</v>
      </c>
      <c r="B2153" s="8">
        <v>45806</v>
      </c>
      <c r="C2153" t="s">
        <v>2574</v>
      </c>
      <c r="D2153" t="s">
        <v>107</v>
      </c>
      <c r="E2153" t="s">
        <v>350</v>
      </c>
      <c r="F2153" t="s">
        <v>1259</v>
      </c>
      <c r="G2153">
        <v>2</v>
      </c>
      <c r="H2153">
        <v>59.92</v>
      </c>
      <c r="I2153">
        <v>0</v>
      </c>
      <c r="J2153">
        <v>0</v>
      </c>
      <c r="K2153">
        <v>119.84</v>
      </c>
      <c r="L2153">
        <v>96.3</v>
      </c>
      <c r="M2153">
        <v>23.54</v>
      </c>
      <c r="N2153" t="s">
        <v>4971</v>
      </c>
      <c r="O2153" t="s">
        <v>24</v>
      </c>
      <c r="P2153" t="s">
        <v>25</v>
      </c>
      <c r="Q2153" s="9">
        <v>0.80486111111111114</v>
      </c>
      <c r="R2153" t="s">
        <v>49</v>
      </c>
      <c r="S2153" t="s">
        <v>4683</v>
      </c>
      <c r="T2153" t="s">
        <v>4672</v>
      </c>
      <c r="U2153">
        <v>59.92</v>
      </c>
      <c r="V2153" t="s">
        <v>6039</v>
      </c>
      <c r="W2153" t="s">
        <v>4964</v>
      </c>
      <c r="X2153" t="s">
        <v>4980</v>
      </c>
      <c r="Y2153" t="s">
        <v>4970</v>
      </c>
      <c r="Z2153" t="s">
        <v>4981</v>
      </c>
      <c r="AA2153" t="s">
        <v>4962</v>
      </c>
    </row>
    <row r="2154" spans="1:27" x14ac:dyDescent="0.25">
      <c r="A2154" t="s">
        <v>3219</v>
      </c>
      <c r="B2154" s="8">
        <v>45806</v>
      </c>
      <c r="C2154" t="s">
        <v>348</v>
      </c>
      <c r="D2154" t="s">
        <v>264</v>
      </c>
      <c r="E2154" t="s">
        <v>973</v>
      </c>
      <c r="F2154" t="s">
        <v>974</v>
      </c>
      <c r="G2154">
        <v>6</v>
      </c>
      <c r="H2154">
        <v>413.59</v>
      </c>
      <c r="I2154">
        <v>15</v>
      </c>
      <c r="J2154">
        <v>372.23</v>
      </c>
      <c r="K2154">
        <v>2109.31</v>
      </c>
      <c r="L2154">
        <v>1715.4</v>
      </c>
      <c r="M2154">
        <v>393.91</v>
      </c>
      <c r="N2154" t="s">
        <v>23</v>
      </c>
      <c r="O2154" t="s">
        <v>24</v>
      </c>
      <c r="P2154" t="s">
        <v>25</v>
      </c>
      <c r="Q2154" s="9">
        <v>0.38541666666666669</v>
      </c>
      <c r="R2154" t="s">
        <v>49</v>
      </c>
      <c r="S2154" t="s">
        <v>4702</v>
      </c>
      <c r="T2154" t="s">
        <v>4703</v>
      </c>
      <c r="U2154">
        <v>383.51</v>
      </c>
      <c r="V2154" t="s">
        <v>5491</v>
      </c>
      <c r="W2154" t="s">
        <v>4958</v>
      </c>
      <c r="X2154" t="s">
        <v>5473</v>
      </c>
      <c r="Y2154" t="s">
        <v>4960</v>
      </c>
      <c r="Z2154" t="s">
        <v>5474</v>
      </c>
      <c r="AA2154" t="s">
        <v>5060</v>
      </c>
    </row>
    <row r="2155" spans="1:27" x14ac:dyDescent="0.25">
      <c r="A2155" t="s">
        <v>3670</v>
      </c>
      <c r="B2155" s="8">
        <v>45806</v>
      </c>
      <c r="C2155" t="s">
        <v>3546</v>
      </c>
      <c r="D2155" t="s">
        <v>895</v>
      </c>
      <c r="E2155" t="s">
        <v>606</v>
      </c>
      <c r="F2155" t="s">
        <v>607</v>
      </c>
      <c r="G2155">
        <v>2</v>
      </c>
      <c r="H2155">
        <v>438.7</v>
      </c>
      <c r="I2155">
        <v>10</v>
      </c>
      <c r="J2155">
        <v>87.74</v>
      </c>
      <c r="K2155">
        <v>789.66</v>
      </c>
      <c r="L2155">
        <v>740.36</v>
      </c>
      <c r="M2155">
        <v>49.3</v>
      </c>
      <c r="N2155" t="s">
        <v>47</v>
      </c>
      <c r="O2155" t="s">
        <v>24</v>
      </c>
      <c r="P2155" t="s">
        <v>25</v>
      </c>
      <c r="Q2155" s="9">
        <v>0.5493055555555556</v>
      </c>
      <c r="R2155" t="s">
        <v>49</v>
      </c>
      <c r="S2155" t="s">
        <v>4843</v>
      </c>
      <c r="T2155" t="s">
        <v>4828</v>
      </c>
      <c r="U2155">
        <v>438.7</v>
      </c>
      <c r="V2155" t="s">
        <v>5572</v>
      </c>
      <c r="W2155" t="s">
        <v>4964</v>
      </c>
      <c r="X2155" t="s">
        <v>5841</v>
      </c>
      <c r="Y2155" t="s">
        <v>4970</v>
      </c>
      <c r="Z2155" t="s">
        <v>5696</v>
      </c>
      <c r="AA2155" t="s">
        <v>5060</v>
      </c>
    </row>
    <row r="2156" spans="1:27" x14ac:dyDescent="0.25">
      <c r="A2156" t="s">
        <v>4528</v>
      </c>
      <c r="B2156" s="8">
        <v>45806</v>
      </c>
      <c r="C2156" t="s">
        <v>1775</v>
      </c>
      <c r="D2156" t="s">
        <v>399</v>
      </c>
      <c r="E2156" t="s">
        <v>321</v>
      </c>
      <c r="F2156" t="s">
        <v>1509</v>
      </c>
      <c r="G2156">
        <v>8</v>
      </c>
      <c r="H2156">
        <v>107.22</v>
      </c>
      <c r="I2156">
        <v>15</v>
      </c>
      <c r="J2156">
        <v>128.66</v>
      </c>
      <c r="K2156">
        <v>729.1</v>
      </c>
      <c r="L2156">
        <v>688.4</v>
      </c>
      <c r="M2156">
        <v>40.700000000000003</v>
      </c>
      <c r="N2156" t="s">
        <v>133</v>
      </c>
      <c r="O2156" t="s">
        <v>24</v>
      </c>
      <c r="P2156" t="s">
        <v>25</v>
      </c>
      <c r="Q2156" s="9">
        <v>0.49166666666666664</v>
      </c>
      <c r="R2156" t="s">
        <v>49</v>
      </c>
      <c r="S2156" t="s">
        <v>4693</v>
      </c>
      <c r="T2156" t="s">
        <v>4672</v>
      </c>
      <c r="U2156">
        <v>99.93</v>
      </c>
      <c r="V2156" t="s">
        <v>5144</v>
      </c>
      <c r="W2156" t="s">
        <v>4958</v>
      </c>
      <c r="X2156" t="s">
        <v>5506</v>
      </c>
      <c r="Y2156" t="s">
        <v>4970</v>
      </c>
      <c r="Z2156" t="s">
        <v>5507</v>
      </c>
      <c r="AA2156" t="s">
        <v>4962</v>
      </c>
    </row>
    <row r="2157" spans="1:27" x14ac:dyDescent="0.25">
      <c r="A2157" t="s">
        <v>2826</v>
      </c>
      <c r="B2157" s="8">
        <v>45805</v>
      </c>
      <c r="C2157" t="s">
        <v>910</v>
      </c>
      <c r="D2157" t="s">
        <v>581</v>
      </c>
      <c r="E2157" t="s">
        <v>248</v>
      </c>
      <c r="F2157" t="s">
        <v>249</v>
      </c>
      <c r="G2157">
        <v>8</v>
      </c>
      <c r="H2157">
        <v>155.34</v>
      </c>
      <c r="I2157">
        <v>15</v>
      </c>
      <c r="J2157">
        <v>186.41</v>
      </c>
      <c r="K2157">
        <v>1056.31</v>
      </c>
      <c r="L2157">
        <v>855.92</v>
      </c>
      <c r="M2157">
        <v>200.39</v>
      </c>
      <c r="N2157" t="s">
        <v>47</v>
      </c>
      <c r="O2157" t="s">
        <v>24</v>
      </c>
      <c r="P2157" t="s">
        <v>55</v>
      </c>
      <c r="Q2157" s="9">
        <v>0.55833333333333335</v>
      </c>
      <c r="R2157" t="s">
        <v>49</v>
      </c>
      <c r="S2157" t="s">
        <v>4710</v>
      </c>
      <c r="T2157" t="s">
        <v>4703</v>
      </c>
      <c r="U2157">
        <v>139.21</v>
      </c>
      <c r="V2157" t="s">
        <v>5056</v>
      </c>
      <c r="W2157" t="s">
        <v>4958</v>
      </c>
      <c r="X2157" t="s">
        <v>5316</v>
      </c>
      <c r="Y2157" t="s">
        <v>5011</v>
      </c>
      <c r="Z2157" t="s">
        <v>5317</v>
      </c>
      <c r="AA2157" t="s">
        <v>4962</v>
      </c>
    </row>
    <row r="2158" spans="1:27" x14ac:dyDescent="0.25">
      <c r="A2158" t="s">
        <v>2937</v>
      </c>
      <c r="B2158" s="8">
        <v>45805</v>
      </c>
      <c r="C2158" t="s">
        <v>1099</v>
      </c>
      <c r="D2158" t="s">
        <v>432</v>
      </c>
      <c r="E2158" t="s">
        <v>1347</v>
      </c>
      <c r="F2158" t="s">
        <v>1313</v>
      </c>
      <c r="G2158">
        <v>4</v>
      </c>
      <c r="H2158">
        <v>334.96</v>
      </c>
      <c r="I2158">
        <v>0</v>
      </c>
      <c r="J2158">
        <v>0</v>
      </c>
      <c r="K2158">
        <v>1339.84</v>
      </c>
      <c r="L2158">
        <v>1005.68</v>
      </c>
      <c r="M2158">
        <v>334.16</v>
      </c>
      <c r="N2158" t="s">
        <v>23</v>
      </c>
      <c r="O2158" t="s">
        <v>24</v>
      </c>
      <c r="P2158" t="s">
        <v>25</v>
      </c>
      <c r="Q2158" s="9">
        <v>0.55277777777777781</v>
      </c>
      <c r="R2158" t="s">
        <v>49</v>
      </c>
      <c r="S2158" t="s">
        <v>4841</v>
      </c>
      <c r="T2158" t="s">
        <v>4828</v>
      </c>
      <c r="U2158">
        <v>305.67</v>
      </c>
      <c r="V2158" t="s">
        <v>5048</v>
      </c>
      <c r="W2158" t="s">
        <v>4958</v>
      </c>
      <c r="X2158" t="s">
        <v>4976</v>
      </c>
      <c r="Y2158" t="s">
        <v>4977</v>
      </c>
      <c r="Z2158" t="s">
        <v>5089</v>
      </c>
      <c r="AA2158" t="s">
        <v>4962</v>
      </c>
    </row>
    <row r="2159" spans="1:27" x14ac:dyDescent="0.25">
      <c r="A2159" t="s">
        <v>3007</v>
      </c>
      <c r="B2159" s="8">
        <v>45805</v>
      </c>
      <c r="C2159" t="s">
        <v>307</v>
      </c>
      <c r="D2159" t="s">
        <v>566</v>
      </c>
      <c r="E2159" t="s">
        <v>1476</v>
      </c>
      <c r="F2159" t="s">
        <v>1375</v>
      </c>
      <c r="G2159">
        <v>4</v>
      </c>
      <c r="H2159">
        <v>372.64</v>
      </c>
      <c r="I2159">
        <v>0</v>
      </c>
      <c r="J2159">
        <v>0</v>
      </c>
      <c r="K2159">
        <v>1490.56</v>
      </c>
      <c r="L2159">
        <v>1021.96</v>
      </c>
      <c r="M2159">
        <v>468.6</v>
      </c>
      <c r="N2159" t="s">
        <v>47</v>
      </c>
      <c r="O2159" t="s">
        <v>24</v>
      </c>
      <c r="P2159" t="s">
        <v>55</v>
      </c>
      <c r="Q2159" s="9">
        <v>0.66249999999999998</v>
      </c>
      <c r="R2159" t="s">
        <v>49</v>
      </c>
      <c r="S2159" t="s">
        <v>4767</v>
      </c>
      <c r="T2159" t="s">
        <v>4752</v>
      </c>
      <c r="U2159">
        <v>328.59</v>
      </c>
      <c r="V2159" t="s">
        <v>5035</v>
      </c>
      <c r="W2159" t="s">
        <v>4958</v>
      </c>
      <c r="X2159" t="s">
        <v>5024</v>
      </c>
      <c r="Y2159" t="s">
        <v>4960</v>
      </c>
      <c r="Z2159" t="s">
        <v>5025</v>
      </c>
      <c r="AA2159" t="s">
        <v>4992</v>
      </c>
    </row>
    <row r="2160" spans="1:27" x14ac:dyDescent="0.25">
      <c r="A2160" t="s">
        <v>4228</v>
      </c>
      <c r="B2160" s="8">
        <v>45805</v>
      </c>
      <c r="C2160" t="s">
        <v>1771</v>
      </c>
      <c r="D2160" t="s">
        <v>176</v>
      </c>
      <c r="E2160" t="s">
        <v>1820</v>
      </c>
      <c r="F2160" t="s">
        <v>1290</v>
      </c>
      <c r="G2160">
        <v>4</v>
      </c>
      <c r="H2160">
        <v>355.64</v>
      </c>
      <c r="I2160">
        <v>0</v>
      </c>
      <c r="J2160">
        <v>0</v>
      </c>
      <c r="K2160">
        <v>1422.56</v>
      </c>
      <c r="L2160">
        <v>1213.6400000000001</v>
      </c>
      <c r="M2160">
        <v>208.92</v>
      </c>
      <c r="N2160" t="s">
        <v>47</v>
      </c>
      <c r="O2160" t="s">
        <v>24</v>
      </c>
      <c r="P2160" t="s">
        <v>25</v>
      </c>
      <c r="Q2160" s="9">
        <v>0.8833333333333333</v>
      </c>
      <c r="R2160" t="s">
        <v>49</v>
      </c>
      <c r="S2160" t="s">
        <v>4860</v>
      </c>
      <c r="T2160" t="s">
        <v>4847</v>
      </c>
      <c r="U2160">
        <v>355.64</v>
      </c>
      <c r="V2160" t="s">
        <v>5838</v>
      </c>
      <c r="W2160" t="s">
        <v>4964</v>
      </c>
      <c r="X2160" t="s">
        <v>5346</v>
      </c>
      <c r="Y2160" t="s">
        <v>4960</v>
      </c>
      <c r="Z2160" t="s">
        <v>5347</v>
      </c>
      <c r="AA2160" t="s">
        <v>4992</v>
      </c>
    </row>
    <row r="2161" spans="1:27" x14ac:dyDescent="0.25">
      <c r="A2161" t="s">
        <v>620</v>
      </c>
      <c r="B2161" s="8">
        <v>45804</v>
      </c>
      <c r="C2161" t="s">
        <v>1708</v>
      </c>
      <c r="D2161" t="s">
        <v>1194</v>
      </c>
      <c r="E2161" t="s">
        <v>232</v>
      </c>
      <c r="F2161" t="s">
        <v>233</v>
      </c>
      <c r="G2161">
        <v>8</v>
      </c>
      <c r="H2161">
        <v>116.1</v>
      </c>
      <c r="I2161">
        <v>0</v>
      </c>
      <c r="J2161">
        <v>0</v>
      </c>
      <c r="K2161">
        <v>928.8</v>
      </c>
      <c r="L2161">
        <v>743.68</v>
      </c>
      <c r="M2161">
        <v>185.12</v>
      </c>
      <c r="N2161" t="s">
        <v>133</v>
      </c>
      <c r="O2161" t="s">
        <v>24</v>
      </c>
      <c r="P2161" t="s">
        <v>55</v>
      </c>
      <c r="Q2161" s="9">
        <v>0.38263888888888886</v>
      </c>
      <c r="R2161" t="s">
        <v>49</v>
      </c>
      <c r="S2161" t="s">
        <v>4896</v>
      </c>
      <c r="T2161" t="s">
        <v>4887</v>
      </c>
      <c r="U2161">
        <v>109.69</v>
      </c>
      <c r="V2161" t="s">
        <v>5545</v>
      </c>
      <c r="W2161" t="s">
        <v>4958</v>
      </c>
      <c r="X2161" t="s">
        <v>5081</v>
      </c>
      <c r="Y2161" t="s">
        <v>4970</v>
      </c>
      <c r="Z2161" t="s">
        <v>5079</v>
      </c>
      <c r="AA2161" t="s">
        <v>4962</v>
      </c>
    </row>
    <row r="2162" spans="1:27" x14ac:dyDescent="0.25">
      <c r="A2162" t="s">
        <v>1737</v>
      </c>
      <c r="B2162" s="8">
        <v>45804</v>
      </c>
      <c r="C2162" t="s">
        <v>1338</v>
      </c>
      <c r="D2162" t="s">
        <v>555</v>
      </c>
      <c r="E2162" t="s">
        <v>38</v>
      </c>
      <c r="F2162" t="s">
        <v>1738</v>
      </c>
      <c r="G2162">
        <v>1</v>
      </c>
      <c r="H2162">
        <v>491.81</v>
      </c>
      <c r="I2162">
        <v>20</v>
      </c>
      <c r="J2162">
        <v>98.36</v>
      </c>
      <c r="K2162">
        <v>393.45</v>
      </c>
      <c r="L2162">
        <v>365.57</v>
      </c>
      <c r="M2162">
        <v>27.88</v>
      </c>
      <c r="N2162" t="s">
        <v>133</v>
      </c>
      <c r="O2162" t="s">
        <v>24</v>
      </c>
      <c r="P2162" t="s">
        <v>33</v>
      </c>
      <c r="Q2162" s="9">
        <v>0.64375000000000004</v>
      </c>
      <c r="R2162" t="s">
        <v>49</v>
      </c>
      <c r="S2162" t="s">
        <v>4797</v>
      </c>
      <c r="T2162" t="s">
        <v>4776</v>
      </c>
      <c r="U2162">
        <v>491.81</v>
      </c>
      <c r="V2162" t="s">
        <v>5016</v>
      </c>
      <c r="W2162" t="s">
        <v>4964</v>
      </c>
      <c r="X2162" t="s">
        <v>5825</v>
      </c>
      <c r="Y2162" t="s">
        <v>5018</v>
      </c>
      <c r="Z2162" t="s">
        <v>4989</v>
      </c>
      <c r="AA2162" t="s">
        <v>4962</v>
      </c>
    </row>
    <row r="2163" spans="1:27" x14ac:dyDescent="0.25">
      <c r="A2163" t="s">
        <v>3339</v>
      </c>
      <c r="B2163" s="8">
        <v>45804</v>
      </c>
      <c r="C2163" t="s">
        <v>1074</v>
      </c>
      <c r="D2163" t="s">
        <v>812</v>
      </c>
      <c r="E2163" t="s">
        <v>700</v>
      </c>
      <c r="F2163" t="s">
        <v>1481</v>
      </c>
      <c r="G2163">
        <v>1</v>
      </c>
      <c r="H2163">
        <v>530.16</v>
      </c>
      <c r="I2163">
        <v>0</v>
      </c>
      <c r="J2163">
        <v>0</v>
      </c>
      <c r="K2163">
        <v>530.16</v>
      </c>
      <c r="L2163">
        <v>379.19</v>
      </c>
      <c r="M2163">
        <v>150.97</v>
      </c>
      <c r="N2163" t="s">
        <v>40</v>
      </c>
      <c r="O2163" t="s">
        <v>24</v>
      </c>
      <c r="P2163" t="s">
        <v>25</v>
      </c>
      <c r="Q2163" s="9">
        <v>0.51249999999999996</v>
      </c>
      <c r="R2163" t="s">
        <v>49</v>
      </c>
      <c r="S2163" t="s">
        <v>4770</v>
      </c>
      <c r="T2163" t="s">
        <v>4752</v>
      </c>
      <c r="U2163">
        <v>530.16</v>
      </c>
      <c r="V2163" t="s">
        <v>5996</v>
      </c>
      <c r="W2163" t="s">
        <v>4968</v>
      </c>
      <c r="X2163" t="s">
        <v>5230</v>
      </c>
      <c r="Y2163" t="s">
        <v>4960</v>
      </c>
      <c r="Z2163" t="s">
        <v>5231</v>
      </c>
      <c r="AA2163" t="s">
        <v>5060</v>
      </c>
    </row>
    <row r="2164" spans="1:27" x14ac:dyDescent="0.25">
      <c r="A2164" t="s">
        <v>145</v>
      </c>
      <c r="B2164" s="8">
        <v>45803</v>
      </c>
      <c r="C2164" t="s">
        <v>146</v>
      </c>
      <c r="D2164" t="s">
        <v>147</v>
      </c>
      <c r="E2164" t="s">
        <v>148</v>
      </c>
      <c r="F2164" t="s">
        <v>149</v>
      </c>
      <c r="G2164">
        <v>5</v>
      </c>
      <c r="H2164">
        <v>332.73</v>
      </c>
      <c r="I2164">
        <v>15</v>
      </c>
      <c r="J2164">
        <v>249.55</v>
      </c>
      <c r="K2164">
        <v>1414.1</v>
      </c>
      <c r="L2164">
        <v>1306.0999999999999</v>
      </c>
      <c r="M2164">
        <v>108</v>
      </c>
      <c r="N2164" t="s">
        <v>40</v>
      </c>
      <c r="O2164" t="s">
        <v>24</v>
      </c>
      <c r="P2164" t="s">
        <v>25</v>
      </c>
      <c r="Q2164" s="9">
        <v>0.65138888888888891</v>
      </c>
      <c r="R2164" t="s">
        <v>49</v>
      </c>
      <c r="S2164" t="s">
        <v>4717</v>
      </c>
      <c r="T2164" t="s">
        <v>4703</v>
      </c>
      <c r="U2164">
        <v>332.73</v>
      </c>
      <c r="V2164" t="s">
        <v>5737</v>
      </c>
      <c r="W2164" t="s">
        <v>4968</v>
      </c>
      <c r="X2164" t="s">
        <v>5666</v>
      </c>
      <c r="Y2164" t="s">
        <v>4970</v>
      </c>
      <c r="Z2164" t="s">
        <v>5135</v>
      </c>
      <c r="AA2164" t="s">
        <v>4962</v>
      </c>
    </row>
    <row r="2165" spans="1:27" x14ac:dyDescent="0.25">
      <c r="A2165" t="s">
        <v>1755</v>
      </c>
      <c r="B2165" s="8">
        <v>45803</v>
      </c>
      <c r="C2165" t="s">
        <v>1756</v>
      </c>
      <c r="D2165" t="s">
        <v>220</v>
      </c>
      <c r="E2165" t="s">
        <v>72</v>
      </c>
      <c r="F2165" t="s">
        <v>73</v>
      </c>
      <c r="G2165">
        <v>4</v>
      </c>
      <c r="H2165">
        <v>332.74</v>
      </c>
      <c r="I2165">
        <v>0</v>
      </c>
      <c r="J2165">
        <v>0</v>
      </c>
      <c r="K2165">
        <v>1330.96</v>
      </c>
      <c r="L2165">
        <v>821.08</v>
      </c>
      <c r="M2165">
        <v>509.88</v>
      </c>
      <c r="N2165" t="s">
        <v>68</v>
      </c>
      <c r="O2165" t="s">
        <v>24</v>
      </c>
      <c r="P2165" t="s">
        <v>25</v>
      </c>
      <c r="Q2165" s="9">
        <v>0.78125</v>
      </c>
      <c r="R2165" t="s">
        <v>49</v>
      </c>
      <c r="S2165" t="s">
        <v>4653</v>
      </c>
      <c r="T2165" t="s">
        <v>4636</v>
      </c>
      <c r="U2165">
        <v>332.74</v>
      </c>
      <c r="V2165" t="s">
        <v>5478</v>
      </c>
      <c r="W2165" t="s">
        <v>4968</v>
      </c>
      <c r="X2165" t="s">
        <v>5458</v>
      </c>
      <c r="Y2165" t="s">
        <v>5007</v>
      </c>
      <c r="Z2165" t="s">
        <v>5031</v>
      </c>
      <c r="AA2165" t="s">
        <v>4962</v>
      </c>
    </row>
    <row r="2166" spans="1:27" x14ac:dyDescent="0.25">
      <c r="A2166" t="s">
        <v>1961</v>
      </c>
      <c r="B2166" s="8">
        <v>45803</v>
      </c>
      <c r="C2166" t="s">
        <v>1300</v>
      </c>
      <c r="D2166" t="s">
        <v>414</v>
      </c>
      <c r="E2166" t="s">
        <v>38</v>
      </c>
      <c r="F2166" t="s">
        <v>1889</v>
      </c>
      <c r="G2166">
        <v>1</v>
      </c>
      <c r="H2166">
        <v>96.72</v>
      </c>
      <c r="I2166">
        <v>0</v>
      </c>
      <c r="J2166">
        <v>0</v>
      </c>
      <c r="K2166">
        <v>96.72</v>
      </c>
      <c r="L2166">
        <v>79.819999999999993</v>
      </c>
      <c r="M2166">
        <v>16.899999999999999</v>
      </c>
      <c r="N2166" t="s">
        <v>40</v>
      </c>
      <c r="O2166" t="s">
        <v>345</v>
      </c>
      <c r="P2166" t="s">
        <v>25</v>
      </c>
      <c r="Q2166" s="9">
        <v>0.76041666666666663</v>
      </c>
      <c r="R2166" t="s">
        <v>49</v>
      </c>
      <c r="S2166" t="s">
        <v>4846</v>
      </c>
      <c r="T2166" t="s">
        <v>4847</v>
      </c>
      <c r="U2166">
        <v>96.72</v>
      </c>
      <c r="V2166" t="s">
        <v>5672</v>
      </c>
      <c r="W2166" t="s">
        <v>4968</v>
      </c>
      <c r="X2166" t="s">
        <v>5945</v>
      </c>
      <c r="Y2166" t="s">
        <v>4960</v>
      </c>
      <c r="Z2166" t="s">
        <v>4989</v>
      </c>
      <c r="AA2166" t="s">
        <v>4962</v>
      </c>
    </row>
    <row r="2167" spans="1:27" x14ac:dyDescent="0.25">
      <c r="A2167" t="s">
        <v>2348</v>
      </c>
      <c r="B2167" s="8">
        <v>45803</v>
      </c>
      <c r="C2167" t="s">
        <v>2349</v>
      </c>
      <c r="D2167" t="s">
        <v>264</v>
      </c>
      <c r="E2167" t="s">
        <v>771</v>
      </c>
      <c r="F2167" t="s">
        <v>568</v>
      </c>
      <c r="G2167">
        <v>3</v>
      </c>
      <c r="H2167">
        <v>383.51</v>
      </c>
      <c r="I2167">
        <v>5</v>
      </c>
      <c r="J2167">
        <v>57.53</v>
      </c>
      <c r="K2167">
        <v>1093</v>
      </c>
      <c r="L2167">
        <v>857.7</v>
      </c>
      <c r="M2167">
        <v>235.3</v>
      </c>
      <c r="N2167" t="s">
        <v>4971</v>
      </c>
      <c r="O2167" t="s">
        <v>24</v>
      </c>
      <c r="P2167" t="s">
        <v>25</v>
      </c>
      <c r="Q2167" s="9">
        <v>0.58194444444444449</v>
      </c>
      <c r="R2167" t="s">
        <v>49</v>
      </c>
      <c r="S2167" t="s">
        <v>4702</v>
      </c>
      <c r="T2167" t="s">
        <v>4703</v>
      </c>
      <c r="U2167">
        <v>383.51</v>
      </c>
      <c r="V2167" t="s">
        <v>6040</v>
      </c>
      <c r="W2167" t="s">
        <v>4964</v>
      </c>
      <c r="X2167" t="s">
        <v>5707</v>
      </c>
      <c r="Y2167" t="s">
        <v>4966</v>
      </c>
      <c r="Z2167" t="s">
        <v>4978</v>
      </c>
      <c r="AA2167" t="s">
        <v>4962</v>
      </c>
    </row>
    <row r="2168" spans="1:27" x14ac:dyDescent="0.25">
      <c r="A2168" t="s">
        <v>3714</v>
      </c>
      <c r="B2168" s="8">
        <v>45803</v>
      </c>
      <c r="C2168" t="s">
        <v>1188</v>
      </c>
      <c r="D2168" t="s">
        <v>449</v>
      </c>
      <c r="E2168" t="s">
        <v>1744</v>
      </c>
      <c r="F2168" t="s">
        <v>1745</v>
      </c>
      <c r="G2168">
        <v>4</v>
      </c>
      <c r="H2168">
        <v>432.79</v>
      </c>
      <c r="I2168">
        <v>0</v>
      </c>
      <c r="J2168">
        <v>0</v>
      </c>
      <c r="K2168">
        <v>1731.16</v>
      </c>
      <c r="L2168">
        <v>1280.76</v>
      </c>
      <c r="M2168">
        <v>450.4</v>
      </c>
      <c r="N2168" t="s">
        <v>68</v>
      </c>
      <c r="O2168" t="s">
        <v>24</v>
      </c>
      <c r="P2168" t="s">
        <v>25</v>
      </c>
      <c r="Q2168" s="9">
        <v>0.4826388888888889</v>
      </c>
      <c r="R2168" t="s">
        <v>49</v>
      </c>
      <c r="S2168" t="s">
        <v>4817</v>
      </c>
      <c r="T2168" t="s">
        <v>4805</v>
      </c>
      <c r="U2168">
        <v>395.66</v>
      </c>
      <c r="V2168" t="s">
        <v>5202</v>
      </c>
      <c r="W2168" t="s">
        <v>4958</v>
      </c>
      <c r="X2168" t="s">
        <v>5471</v>
      </c>
      <c r="Y2168" t="s">
        <v>5018</v>
      </c>
      <c r="Z2168" t="s">
        <v>5472</v>
      </c>
      <c r="AA2168" t="s">
        <v>4992</v>
      </c>
    </row>
    <row r="2169" spans="1:27" x14ac:dyDescent="0.25">
      <c r="A2169" t="s">
        <v>4306</v>
      </c>
      <c r="B2169" s="8">
        <v>45803</v>
      </c>
      <c r="C2169" t="s">
        <v>1618</v>
      </c>
      <c r="D2169" t="s">
        <v>1150</v>
      </c>
      <c r="E2169" t="s">
        <v>390</v>
      </c>
      <c r="F2169" t="s">
        <v>821</v>
      </c>
      <c r="G2169">
        <v>3</v>
      </c>
      <c r="H2169">
        <v>468.94</v>
      </c>
      <c r="I2169">
        <v>5</v>
      </c>
      <c r="J2169">
        <v>70.34</v>
      </c>
      <c r="K2169">
        <v>1336.48</v>
      </c>
      <c r="L2169">
        <v>1010.4</v>
      </c>
      <c r="M2169">
        <v>326.08</v>
      </c>
      <c r="N2169" t="s">
        <v>68</v>
      </c>
      <c r="O2169" t="s">
        <v>24</v>
      </c>
      <c r="P2169" t="s">
        <v>25</v>
      </c>
      <c r="Q2169" s="9">
        <v>0.50208333333333333</v>
      </c>
      <c r="R2169" t="s">
        <v>49</v>
      </c>
      <c r="S2169" t="s">
        <v>4802</v>
      </c>
      <c r="T2169" t="s">
        <v>4776</v>
      </c>
      <c r="U2169">
        <v>468.94</v>
      </c>
      <c r="V2169" t="s">
        <v>5029</v>
      </c>
      <c r="W2169" t="s">
        <v>4968</v>
      </c>
      <c r="X2169" t="s">
        <v>5322</v>
      </c>
      <c r="Y2169" t="s">
        <v>5007</v>
      </c>
      <c r="Z2169" t="s">
        <v>5323</v>
      </c>
      <c r="AA2169" t="s">
        <v>4962</v>
      </c>
    </row>
    <row r="2170" spans="1:27" x14ac:dyDescent="0.25">
      <c r="A2170" t="s">
        <v>789</v>
      </c>
      <c r="B2170" s="8">
        <v>45802</v>
      </c>
      <c r="C2170" t="s">
        <v>790</v>
      </c>
      <c r="D2170" t="s">
        <v>141</v>
      </c>
      <c r="E2170" t="s">
        <v>791</v>
      </c>
      <c r="F2170" t="s">
        <v>716</v>
      </c>
      <c r="G2170">
        <v>4</v>
      </c>
      <c r="H2170">
        <v>437.49</v>
      </c>
      <c r="I2170">
        <v>15</v>
      </c>
      <c r="J2170">
        <v>262.49</v>
      </c>
      <c r="K2170">
        <v>1710.59</v>
      </c>
      <c r="L2170">
        <v>1061.76</v>
      </c>
      <c r="M2170">
        <v>648.83000000000004</v>
      </c>
      <c r="N2170" t="s">
        <v>133</v>
      </c>
      <c r="O2170" t="s">
        <v>24</v>
      </c>
      <c r="P2170" t="s">
        <v>55</v>
      </c>
      <c r="Q2170" s="9">
        <v>0.61111111111111116</v>
      </c>
      <c r="R2170" t="s">
        <v>27</v>
      </c>
      <c r="S2170" t="s">
        <v>4658</v>
      </c>
      <c r="T2170" t="s">
        <v>4636</v>
      </c>
      <c r="U2170">
        <v>437.49</v>
      </c>
      <c r="V2170" t="s">
        <v>6041</v>
      </c>
      <c r="W2170" t="s">
        <v>4964</v>
      </c>
      <c r="X2170" t="s">
        <v>5437</v>
      </c>
      <c r="Y2170" t="s">
        <v>4960</v>
      </c>
      <c r="Z2170" t="s">
        <v>5587</v>
      </c>
      <c r="AA2170" t="s">
        <v>4992</v>
      </c>
    </row>
    <row r="2171" spans="1:27" x14ac:dyDescent="0.25">
      <c r="A2171" t="s">
        <v>814</v>
      </c>
      <c r="B2171" s="8">
        <v>45802</v>
      </c>
      <c r="C2171" t="s">
        <v>815</v>
      </c>
      <c r="D2171" t="s">
        <v>124</v>
      </c>
      <c r="E2171" t="s">
        <v>816</v>
      </c>
      <c r="F2171" t="s">
        <v>817</v>
      </c>
      <c r="G2171">
        <v>4</v>
      </c>
      <c r="H2171">
        <v>397.22</v>
      </c>
      <c r="I2171">
        <v>15</v>
      </c>
      <c r="J2171">
        <v>238.33</v>
      </c>
      <c r="K2171">
        <v>1553.13</v>
      </c>
      <c r="L2171">
        <v>1277.48</v>
      </c>
      <c r="M2171">
        <v>275.64999999999998</v>
      </c>
      <c r="N2171" t="s">
        <v>23</v>
      </c>
      <c r="O2171" t="s">
        <v>24</v>
      </c>
      <c r="P2171" t="s">
        <v>25</v>
      </c>
      <c r="Q2171" s="9">
        <v>0.77569444444444446</v>
      </c>
      <c r="R2171" t="s">
        <v>27</v>
      </c>
      <c r="S2171" t="s">
        <v>4697</v>
      </c>
      <c r="T2171" t="s">
        <v>4672</v>
      </c>
      <c r="U2171">
        <v>397.22</v>
      </c>
      <c r="V2171" t="s">
        <v>6042</v>
      </c>
      <c r="W2171" t="s">
        <v>4964</v>
      </c>
      <c r="X2171" t="s">
        <v>5730</v>
      </c>
      <c r="Y2171" t="s">
        <v>4970</v>
      </c>
      <c r="Z2171" t="s">
        <v>5094</v>
      </c>
      <c r="AA2171" t="s">
        <v>4962</v>
      </c>
    </row>
    <row r="2172" spans="1:27" x14ac:dyDescent="0.25">
      <c r="A2172" t="s">
        <v>1689</v>
      </c>
      <c r="B2172" s="8">
        <v>45802</v>
      </c>
      <c r="C2172" t="s">
        <v>1690</v>
      </c>
      <c r="D2172" t="s">
        <v>449</v>
      </c>
      <c r="E2172" t="s">
        <v>847</v>
      </c>
      <c r="F2172" t="s">
        <v>1691</v>
      </c>
      <c r="G2172">
        <v>3</v>
      </c>
      <c r="H2172">
        <v>395.66</v>
      </c>
      <c r="I2172">
        <v>10</v>
      </c>
      <c r="J2172">
        <v>118.7</v>
      </c>
      <c r="K2172">
        <v>1228.52</v>
      </c>
      <c r="L2172">
        <v>960.57</v>
      </c>
      <c r="M2172">
        <v>267.95</v>
      </c>
      <c r="N2172" t="s">
        <v>68</v>
      </c>
      <c r="O2172" t="s">
        <v>24</v>
      </c>
      <c r="P2172" t="s">
        <v>25</v>
      </c>
      <c r="Q2172" s="9">
        <v>0.66805555555555551</v>
      </c>
      <c r="R2172" t="s">
        <v>27</v>
      </c>
      <c r="S2172" t="s">
        <v>4817</v>
      </c>
      <c r="T2172" t="s">
        <v>4805</v>
      </c>
      <c r="U2172">
        <v>395.66</v>
      </c>
      <c r="V2172" t="s">
        <v>5522</v>
      </c>
      <c r="W2172" t="s">
        <v>4968</v>
      </c>
      <c r="X2172" t="s">
        <v>5110</v>
      </c>
      <c r="Y2172" t="s">
        <v>4966</v>
      </c>
      <c r="Z2172" t="s">
        <v>5108</v>
      </c>
      <c r="AA2172" t="s">
        <v>5060</v>
      </c>
    </row>
    <row r="2173" spans="1:27" x14ac:dyDescent="0.25">
      <c r="A2173" t="s">
        <v>1787</v>
      </c>
      <c r="B2173" s="8">
        <v>45802</v>
      </c>
      <c r="C2173" t="s">
        <v>1788</v>
      </c>
      <c r="D2173" t="s">
        <v>409</v>
      </c>
      <c r="E2173" t="s">
        <v>125</v>
      </c>
      <c r="F2173" t="s">
        <v>410</v>
      </c>
      <c r="G2173">
        <v>3</v>
      </c>
      <c r="H2173">
        <v>299.73</v>
      </c>
      <c r="I2173">
        <v>0</v>
      </c>
      <c r="J2173">
        <v>0</v>
      </c>
      <c r="K2173">
        <v>1034.07</v>
      </c>
      <c r="L2173">
        <v>554.22</v>
      </c>
      <c r="M2173">
        <v>479.85</v>
      </c>
      <c r="N2173" t="s">
        <v>4971</v>
      </c>
      <c r="O2173" t="s">
        <v>24</v>
      </c>
      <c r="P2173" t="s">
        <v>25</v>
      </c>
      <c r="Q2173" s="9">
        <v>0.5444444444444444</v>
      </c>
      <c r="R2173" t="s">
        <v>27</v>
      </c>
      <c r="S2173" t="s">
        <v>4635</v>
      </c>
      <c r="T2173" t="s">
        <v>4636</v>
      </c>
      <c r="U2173">
        <v>299.73</v>
      </c>
      <c r="V2173" t="s">
        <v>5306</v>
      </c>
      <c r="W2173" t="s">
        <v>4964</v>
      </c>
      <c r="X2173" t="s">
        <v>5172</v>
      </c>
      <c r="Y2173" t="s">
        <v>4966</v>
      </c>
      <c r="Z2173" t="s">
        <v>5173</v>
      </c>
      <c r="AA2173" t="s">
        <v>4962</v>
      </c>
    </row>
    <row r="2174" spans="1:27" x14ac:dyDescent="0.25">
      <c r="A2174" t="s">
        <v>2627</v>
      </c>
      <c r="B2174" s="8">
        <v>45802</v>
      </c>
      <c r="C2174" t="s">
        <v>2628</v>
      </c>
      <c r="D2174" t="s">
        <v>52</v>
      </c>
      <c r="E2174" t="s">
        <v>1372</v>
      </c>
      <c r="F2174" t="s">
        <v>2629</v>
      </c>
      <c r="G2174">
        <v>4</v>
      </c>
      <c r="H2174">
        <v>313.47000000000003</v>
      </c>
      <c r="I2174">
        <v>0</v>
      </c>
      <c r="J2174">
        <v>0</v>
      </c>
      <c r="K2174">
        <v>1441.96</v>
      </c>
      <c r="L2174">
        <v>984.48</v>
      </c>
      <c r="M2174">
        <v>457.48</v>
      </c>
      <c r="N2174" t="s">
        <v>47</v>
      </c>
      <c r="O2174" t="s">
        <v>24</v>
      </c>
      <c r="P2174" t="s">
        <v>25</v>
      </c>
      <c r="Q2174" s="9">
        <v>0.57638888888888884</v>
      </c>
      <c r="R2174" t="s">
        <v>27</v>
      </c>
      <c r="S2174" t="s">
        <v>4701</v>
      </c>
      <c r="T2174" t="s">
        <v>4672</v>
      </c>
      <c r="U2174">
        <v>313.47000000000003</v>
      </c>
      <c r="V2174" t="s">
        <v>5354</v>
      </c>
      <c r="W2174" t="s">
        <v>4964</v>
      </c>
      <c r="X2174" t="s">
        <v>5355</v>
      </c>
      <c r="Y2174" t="s">
        <v>4960</v>
      </c>
      <c r="Z2174" t="s">
        <v>5356</v>
      </c>
      <c r="AA2174" t="s">
        <v>4962</v>
      </c>
    </row>
    <row r="2175" spans="1:27" x14ac:dyDescent="0.25">
      <c r="A2175" t="s">
        <v>2689</v>
      </c>
      <c r="B2175" s="8">
        <v>45802</v>
      </c>
      <c r="C2175" t="s">
        <v>2372</v>
      </c>
      <c r="D2175" t="s">
        <v>253</v>
      </c>
      <c r="E2175" t="s">
        <v>1162</v>
      </c>
      <c r="F2175" t="s">
        <v>471</v>
      </c>
      <c r="G2175">
        <v>3</v>
      </c>
      <c r="H2175">
        <v>219.39</v>
      </c>
      <c r="I2175">
        <v>15</v>
      </c>
      <c r="J2175">
        <v>98.73</v>
      </c>
      <c r="K2175">
        <v>643.36</v>
      </c>
      <c r="L2175">
        <v>586.32000000000005</v>
      </c>
      <c r="M2175">
        <v>57.04</v>
      </c>
      <c r="N2175" t="s">
        <v>40</v>
      </c>
      <c r="O2175" t="s">
        <v>24</v>
      </c>
      <c r="P2175" t="s">
        <v>33</v>
      </c>
      <c r="Q2175" s="9">
        <v>0.61041666666666672</v>
      </c>
      <c r="R2175" t="s">
        <v>27</v>
      </c>
      <c r="S2175" t="s">
        <v>4903</v>
      </c>
      <c r="T2175" t="s">
        <v>4887</v>
      </c>
      <c r="U2175">
        <v>219.39</v>
      </c>
      <c r="V2175" t="s">
        <v>5885</v>
      </c>
      <c r="W2175" t="s">
        <v>4964</v>
      </c>
      <c r="X2175" t="s">
        <v>5376</v>
      </c>
      <c r="Y2175" t="s">
        <v>4970</v>
      </c>
      <c r="Z2175" t="s">
        <v>5267</v>
      </c>
      <c r="AA2175" t="s">
        <v>4992</v>
      </c>
    </row>
    <row r="2176" spans="1:27" x14ac:dyDescent="0.25">
      <c r="A2176" t="s">
        <v>3993</v>
      </c>
      <c r="B2176" s="8">
        <v>45802</v>
      </c>
      <c r="C2176" t="s">
        <v>3668</v>
      </c>
      <c r="D2176" t="s">
        <v>314</v>
      </c>
      <c r="E2176" t="s">
        <v>1169</v>
      </c>
      <c r="F2176" t="s">
        <v>705</v>
      </c>
      <c r="G2176">
        <v>5</v>
      </c>
      <c r="H2176">
        <v>329.69</v>
      </c>
      <c r="I2176">
        <v>15</v>
      </c>
      <c r="J2176">
        <v>247.27</v>
      </c>
      <c r="K2176">
        <v>1611.36</v>
      </c>
      <c r="L2176">
        <v>1236.25</v>
      </c>
      <c r="M2176">
        <v>375.11</v>
      </c>
      <c r="N2176" t="s">
        <v>47</v>
      </c>
      <c r="O2176" t="s">
        <v>24</v>
      </c>
      <c r="P2176" t="s">
        <v>25</v>
      </c>
      <c r="Q2176" s="9">
        <v>0.62638888888888888</v>
      </c>
      <c r="R2176" t="s">
        <v>27</v>
      </c>
      <c r="S2176" t="s">
        <v>4707</v>
      </c>
      <c r="T2176" t="s">
        <v>4703</v>
      </c>
      <c r="U2176">
        <v>329.69</v>
      </c>
      <c r="V2176" t="s">
        <v>5425</v>
      </c>
      <c r="W2176" t="s">
        <v>4968</v>
      </c>
      <c r="X2176" t="s">
        <v>5388</v>
      </c>
      <c r="Y2176" t="s">
        <v>4966</v>
      </c>
      <c r="Z2176" t="s">
        <v>5628</v>
      </c>
      <c r="AA2176" t="s">
        <v>5060</v>
      </c>
    </row>
    <row r="2177" spans="1:27" x14ac:dyDescent="0.25">
      <c r="A2177" t="s">
        <v>4020</v>
      </c>
      <c r="B2177" s="8">
        <v>45802</v>
      </c>
      <c r="C2177" t="s">
        <v>1013</v>
      </c>
      <c r="D2177" t="s">
        <v>895</v>
      </c>
      <c r="E2177" t="s">
        <v>1190</v>
      </c>
      <c r="F2177" t="s">
        <v>1191</v>
      </c>
      <c r="G2177">
        <v>4</v>
      </c>
      <c r="H2177">
        <v>497.74</v>
      </c>
      <c r="I2177">
        <v>0</v>
      </c>
      <c r="J2177">
        <v>0</v>
      </c>
      <c r="K2177">
        <v>2289.6</v>
      </c>
      <c r="L2177">
        <v>1480.72</v>
      </c>
      <c r="M2177">
        <v>808.88</v>
      </c>
      <c r="N2177" t="s">
        <v>40</v>
      </c>
      <c r="O2177" t="s">
        <v>24</v>
      </c>
      <c r="P2177" t="s">
        <v>25</v>
      </c>
      <c r="Q2177" s="9">
        <v>0.55625000000000002</v>
      </c>
      <c r="R2177" t="s">
        <v>27</v>
      </c>
      <c r="S2177" t="s">
        <v>4843</v>
      </c>
      <c r="T2177" t="s">
        <v>4828</v>
      </c>
      <c r="U2177">
        <v>438.7</v>
      </c>
      <c r="V2177" t="s">
        <v>5210</v>
      </c>
      <c r="W2177" t="s">
        <v>4958</v>
      </c>
      <c r="X2177" t="s">
        <v>5649</v>
      </c>
      <c r="Y2177" t="s">
        <v>5007</v>
      </c>
      <c r="Z2177" t="s">
        <v>5274</v>
      </c>
      <c r="AA2177" t="s">
        <v>5163</v>
      </c>
    </row>
    <row r="2178" spans="1:27" x14ac:dyDescent="0.25">
      <c r="A2178" t="s">
        <v>4064</v>
      </c>
      <c r="B2178" s="8">
        <v>45802</v>
      </c>
      <c r="C2178" t="s">
        <v>4065</v>
      </c>
      <c r="D2178" t="s">
        <v>622</v>
      </c>
      <c r="E2178" t="s">
        <v>238</v>
      </c>
      <c r="F2178" t="s">
        <v>4066</v>
      </c>
      <c r="G2178">
        <v>4</v>
      </c>
      <c r="H2178">
        <v>327.08</v>
      </c>
      <c r="I2178">
        <v>0</v>
      </c>
      <c r="J2178">
        <v>0</v>
      </c>
      <c r="K2178">
        <v>1504.57</v>
      </c>
      <c r="L2178">
        <v>1098.44</v>
      </c>
      <c r="M2178">
        <v>406.13</v>
      </c>
      <c r="N2178" t="s">
        <v>68</v>
      </c>
      <c r="O2178" t="s">
        <v>24</v>
      </c>
      <c r="P2178" t="s">
        <v>25</v>
      </c>
      <c r="Q2178" s="9">
        <v>0.75624999999999998</v>
      </c>
      <c r="R2178" t="s">
        <v>27</v>
      </c>
      <c r="S2178" t="s">
        <v>4836</v>
      </c>
      <c r="T2178" t="s">
        <v>4828</v>
      </c>
      <c r="U2178">
        <v>327.08</v>
      </c>
      <c r="V2178" t="s">
        <v>6043</v>
      </c>
      <c r="W2178" t="s">
        <v>4964</v>
      </c>
      <c r="X2178" t="s">
        <v>5504</v>
      </c>
      <c r="Y2178" t="s">
        <v>4970</v>
      </c>
      <c r="Z2178" t="s">
        <v>5073</v>
      </c>
      <c r="AA2178" t="s">
        <v>4962</v>
      </c>
    </row>
    <row r="2179" spans="1:27" x14ac:dyDescent="0.25">
      <c r="A2179" t="s">
        <v>4268</v>
      </c>
      <c r="B2179" s="8">
        <v>45802</v>
      </c>
      <c r="C2179" t="s">
        <v>750</v>
      </c>
      <c r="D2179" t="s">
        <v>147</v>
      </c>
      <c r="E2179" t="s">
        <v>968</v>
      </c>
      <c r="F2179" t="s">
        <v>1195</v>
      </c>
      <c r="G2179">
        <v>8</v>
      </c>
      <c r="H2179">
        <v>343.55</v>
      </c>
      <c r="I2179">
        <v>0</v>
      </c>
      <c r="J2179">
        <v>0</v>
      </c>
      <c r="K2179">
        <v>3160.66</v>
      </c>
      <c r="L2179">
        <v>2089.7600000000002</v>
      </c>
      <c r="M2179">
        <v>1070.9000000000001</v>
      </c>
      <c r="N2179" t="s">
        <v>133</v>
      </c>
      <c r="O2179" t="s">
        <v>24</v>
      </c>
      <c r="P2179" t="s">
        <v>25</v>
      </c>
      <c r="Q2179" s="9">
        <v>0.46180555555555558</v>
      </c>
      <c r="R2179" t="s">
        <v>27</v>
      </c>
      <c r="S2179" t="s">
        <v>4717</v>
      </c>
      <c r="T2179" t="s">
        <v>4703</v>
      </c>
      <c r="U2179">
        <v>332.73</v>
      </c>
      <c r="V2179" t="s">
        <v>5527</v>
      </c>
      <c r="W2179" t="s">
        <v>4958</v>
      </c>
      <c r="X2179" t="s">
        <v>5415</v>
      </c>
      <c r="Y2179" t="s">
        <v>4977</v>
      </c>
      <c r="Z2179" t="s">
        <v>5411</v>
      </c>
      <c r="AA2179" t="s">
        <v>4992</v>
      </c>
    </row>
    <row r="2180" spans="1:27" x14ac:dyDescent="0.25">
      <c r="A2180" t="s">
        <v>4554</v>
      </c>
      <c r="B2180" s="8">
        <v>45802</v>
      </c>
      <c r="C2180" t="s">
        <v>2918</v>
      </c>
      <c r="D2180" t="s">
        <v>611</v>
      </c>
      <c r="E2180" t="s">
        <v>21</v>
      </c>
      <c r="F2180" t="s">
        <v>2601</v>
      </c>
      <c r="G2180">
        <v>2</v>
      </c>
      <c r="H2180">
        <v>339.13</v>
      </c>
      <c r="I2180">
        <v>5</v>
      </c>
      <c r="J2180">
        <v>33.909999999999997</v>
      </c>
      <c r="K2180">
        <v>741</v>
      </c>
      <c r="L2180">
        <v>501.36</v>
      </c>
      <c r="M2180">
        <v>239.64</v>
      </c>
      <c r="N2180" t="s">
        <v>68</v>
      </c>
      <c r="O2180" t="s">
        <v>24</v>
      </c>
      <c r="P2180" t="s">
        <v>25</v>
      </c>
      <c r="Q2180" s="9">
        <v>0.59722222222222221</v>
      </c>
      <c r="R2180" t="s">
        <v>27</v>
      </c>
      <c r="S2180" t="s">
        <v>4775</v>
      </c>
      <c r="T2180" t="s">
        <v>4776</v>
      </c>
      <c r="U2180">
        <v>339.13</v>
      </c>
      <c r="V2180" t="s">
        <v>5778</v>
      </c>
      <c r="W2180" t="s">
        <v>4964</v>
      </c>
      <c r="X2180" t="s">
        <v>5286</v>
      </c>
      <c r="Y2180" t="s">
        <v>4966</v>
      </c>
      <c r="Z2180" t="s">
        <v>5133</v>
      </c>
      <c r="AA2180" t="s">
        <v>4962</v>
      </c>
    </row>
    <row r="2181" spans="1:27" x14ac:dyDescent="0.25">
      <c r="A2181" t="s">
        <v>1255</v>
      </c>
      <c r="B2181" s="8">
        <v>45801</v>
      </c>
      <c r="C2181" t="s">
        <v>1256</v>
      </c>
      <c r="D2181" t="s">
        <v>314</v>
      </c>
      <c r="E2181" t="s">
        <v>421</v>
      </c>
      <c r="F2181" t="s">
        <v>787</v>
      </c>
      <c r="G2181">
        <v>4</v>
      </c>
      <c r="H2181">
        <v>355.58</v>
      </c>
      <c r="I2181">
        <v>10</v>
      </c>
      <c r="J2181">
        <v>142.22999999999999</v>
      </c>
      <c r="K2181">
        <v>1472.1</v>
      </c>
      <c r="L2181">
        <v>989</v>
      </c>
      <c r="M2181">
        <v>483.1</v>
      </c>
      <c r="N2181" t="s">
        <v>133</v>
      </c>
      <c r="O2181" t="s">
        <v>24</v>
      </c>
      <c r="P2181" t="s">
        <v>25</v>
      </c>
      <c r="Q2181" s="9">
        <v>0.86944444444444446</v>
      </c>
      <c r="R2181" t="s">
        <v>27</v>
      </c>
      <c r="S2181" t="s">
        <v>4707</v>
      </c>
      <c r="T2181" t="s">
        <v>4703</v>
      </c>
      <c r="U2181">
        <v>329.69</v>
      </c>
      <c r="V2181" t="s">
        <v>5610</v>
      </c>
      <c r="W2181" t="s">
        <v>4958</v>
      </c>
      <c r="X2181" t="s">
        <v>5045</v>
      </c>
      <c r="Y2181" t="s">
        <v>4966</v>
      </c>
      <c r="Z2181" t="s">
        <v>5069</v>
      </c>
      <c r="AA2181" t="s">
        <v>4962</v>
      </c>
    </row>
    <row r="2182" spans="1:27" x14ac:dyDescent="0.25">
      <c r="A2182" t="s">
        <v>1421</v>
      </c>
      <c r="B2182" s="8">
        <v>45801</v>
      </c>
      <c r="C2182" t="s">
        <v>1422</v>
      </c>
      <c r="D2182" t="s">
        <v>1194</v>
      </c>
      <c r="E2182" t="s">
        <v>460</v>
      </c>
      <c r="F2182" t="s">
        <v>1423</v>
      </c>
      <c r="G2182">
        <v>3</v>
      </c>
      <c r="H2182">
        <v>109.69</v>
      </c>
      <c r="I2182">
        <v>0</v>
      </c>
      <c r="J2182">
        <v>0</v>
      </c>
      <c r="K2182">
        <v>378.43</v>
      </c>
      <c r="L2182">
        <v>278.88</v>
      </c>
      <c r="M2182">
        <v>99.55</v>
      </c>
      <c r="N2182" t="s">
        <v>4971</v>
      </c>
      <c r="O2182" t="s">
        <v>24</v>
      </c>
      <c r="P2182" t="s">
        <v>25</v>
      </c>
      <c r="Q2182" s="9">
        <v>0.77500000000000002</v>
      </c>
      <c r="R2182" t="s">
        <v>27</v>
      </c>
      <c r="S2182" t="s">
        <v>4896</v>
      </c>
      <c r="T2182" t="s">
        <v>4887</v>
      </c>
      <c r="U2182">
        <v>109.69</v>
      </c>
      <c r="V2182" t="s">
        <v>5886</v>
      </c>
      <c r="W2182" t="s">
        <v>4964</v>
      </c>
      <c r="X2182" t="s">
        <v>5154</v>
      </c>
      <c r="Y2182" t="s">
        <v>4966</v>
      </c>
      <c r="Z2182" t="s">
        <v>5405</v>
      </c>
      <c r="AA2182" t="s">
        <v>4962</v>
      </c>
    </row>
    <row r="2183" spans="1:27" x14ac:dyDescent="0.25">
      <c r="A2183" t="s">
        <v>1582</v>
      </c>
      <c r="B2183" s="8">
        <v>45801</v>
      </c>
      <c r="C2183" t="s">
        <v>1583</v>
      </c>
      <c r="D2183" t="s">
        <v>214</v>
      </c>
      <c r="E2183" t="s">
        <v>857</v>
      </c>
      <c r="F2183" t="s">
        <v>121</v>
      </c>
      <c r="G2183">
        <v>2</v>
      </c>
      <c r="H2183">
        <v>147.97</v>
      </c>
      <c r="I2183">
        <v>20</v>
      </c>
      <c r="J2183">
        <v>59.19</v>
      </c>
      <c r="K2183">
        <v>272.26</v>
      </c>
      <c r="L2183">
        <v>225.6</v>
      </c>
      <c r="M2183">
        <v>46.66</v>
      </c>
      <c r="N2183" t="s">
        <v>23</v>
      </c>
      <c r="O2183" t="s">
        <v>24</v>
      </c>
      <c r="P2183" t="s">
        <v>55</v>
      </c>
      <c r="Q2183" s="9">
        <v>0.74236111111111114</v>
      </c>
      <c r="R2183" t="s">
        <v>27</v>
      </c>
      <c r="S2183" t="s">
        <v>4764</v>
      </c>
      <c r="T2183" t="s">
        <v>4752</v>
      </c>
      <c r="U2183">
        <v>147.97</v>
      </c>
      <c r="V2183" t="s">
        <v>5113</v>
      </c>
      <c r="W2183" t="s">
        <v>4968</v>
      </c>
      <c r="X2183" t="s">
        <v>5036</v>
      </c>
      <c r="Y2183" t="s">
        <v>5007</v>
      </c>
      <c r="Z2183" t="s">
        <v>5037</v>
      </c>
      <c r="AA2183" t="s">
        <v>4962</v>
      </c>
    </row>
    <row r="2184" spans="1:27" x14ac:dyDescent="0.25">
      <c r="A2184" t="s">
        <v>2335</v>
      </c>
      <c r="B2184" s="8">
        <v>45801</v>
      </c>
      <c r="C2184" t="s">
        <v>1529</v>
      </c>
      <c r="D2184" t="s">
        <v>1329</v>
      </c>
      <c r="E2184" t="s">
        <v>96</v>
      </c>
      <c r="F2184" t="s">
        <v>97</v>
      </c>
      <c r="G2184">
        <v>1</v>
      </c>
      <c r="H2184">
        <v>55.81</v>
      </c>
      <c r="I2184">
        <v>15</v>
      </c>
      <c r="J2184">
        <v>8.3699999999999992</v>
      </c>
      <c r="K2184">
        <v>54.56</v>
      </c>
      <c r="L2184">
        <v>44.96</v>
      </c>
      <c r="M2184">
        <v>9.6</v>
      </c>
      <c r="N2184" t="s">
        <v>4971</v>
      </c>
      <c r="O2184" t="s">
        <v>24</v>
      </c>
      <c r="P2184" t="s">
        <v>25</v>
      </c>
      <c r="Q2184" s="9">
        <v>0.39444444444444443</v>
      </c>
      <c r="R2184" t="s">
        <v>27</v>
      </c>
      <c r="S2184" t="s">
        <v>4826</v>
      </c>
      <c r="T2184" t="s">
        <v>4805</v>
      </c>
      <c r="U2184">
        <v>55.81</v>
      </c>
      <c r="V2184" t="s">
        <v>5909</v>
      </c>
      <c r="W2184" t="s">
        <v>4968</v>
      </c>
      <c r="X2184" t="s">
        <v>5533</v>
      </c>
      <c r="Y2184" t="s">
        <v>4966</v>
      </c>
      <c r="Z2184" t="s">
        <v>5534</v>
      </c>
      <c r="AA2184" t="s">
        <v>4992</v>
      </c>
    </row>
    <row r="2185" spans="1:27" x14ac:dyDescent="0.25">
      <c r="A2185" t="s">
        <v>2472</v>
      </c>
      <c r="B2185" s="8">
        <v>45801</v>
      </c>
      <c r="C2185" t="s">
        <v>2033</v>
      </c>
      <c r="D2185" t="s">
        <v>1269</v>
      </c>
      <c r="E2185" t="s">
        <v>1247</v>
      </c>
      <c r="F2185" t="s">
        <v>474</v>
      </c>
      <c r="G2185">
        <v>7</v>
      </c>
      <c r="H2185">
        <v>252.98</v>
      </c>
      <c r="I2185">
        <v>10</v>
      </c>
      <c r="J2185">
        <v>177.09</v>
      </c>
      <c r="K2185">
        <v>1832.84</v>
      </c>
      <c r="L2185">
        <v>1482.11</v>
      </c>
      <c r="M2185">
        <v>350.73</v>
      </c>
      <c r="N2185" t="s">
        <v>68</v>
      </c>
      <c r="O2185" t="s">
        <v>24</v>
      </c>
      <c r="P2185" t="s">
        <v>25</v>
      </c>
      <c r="Q2185" s="9">
        <v>0.82847222222222228</v>
      </c>
      <c r="R2185" t="s">
        <v>27</v>
      </c>
      <c r="S2185" t="s">
        <v>4880</v>
      </c>
      <c r="T2185" t="s">
        <v>4864</v>
      </c>
      <c r="U2185">
        <v>236.56</v>
      </c>
      <c r="V2185" t="s">
        <v>5709</v>
      </c>
      <c r="W2185" t="s">
        <v>4958</v>
      </c>
      <c r="X2185" t="s">
        <v>5335</v>
      </c>
      <c r="Y2185" t="s">
        <v>4960</v>
      </c>
      <c r="Z2185" t="s">
        <v>5336</v>
      </c>
      <c r="AA2185" t="s">
        <v>4962</v>
      </c>
    </row>
    <row r="2186" spans="1:27" x14ac:dyDescent="0.25">
      <c r="A2186" t="s">
        <v>2598</v>
      </c>
      <c r="B2186" s="8">
        <v>45801</v>
      </c>
      <c r="C2186" t="s">
        <v>1470</v>
      </c>
      <c r="D2186" t="s">
        <v>944</v>
      </c>
      <c r="E2186" t="s">
        <v>778</v>
      </c>
      <c r="F2186" t="s">
        <v>979</v>
      </c>
      <c r="G2186">
        <v>7</v>
      </c>
      <c r="H2186">
        <v>346.47</v>
      </c>
      <c r="I2186">
        <v>10</v>
      </c>
      <c r="J2186">
        <v>242.53</v>
      </c>
      <c r="K2186">
        <v>2510.17</v>
      </c>
      <c r="L2186">
        <v>1669.01</v>
      </c>
      <c r="M2186">
        <v>841.16</v>
      </c>
      <c r="N2186" t="s">
        <v>23</v>
      </c>
      <c r="O2186" t="s">
        <v>24</v>
      </c>
      <c r="P2186" t="s">
        <v>33</v>
      </c>
      <c r="Q2186" s="9">
        <v>0.70277777777777772</v>
      </c>
      <c r="R2186" t="s">
        <v>27</v>
      </c>
      <c r="S2186" t="s">
        <v>4773</v>
      </c>
      <c r="T2186" t="s">
        <v>4752</v>
      </c>
      <c r="U2186">
        <v>333.54</v>
      </c>
      <c r="V2186" t="s">
        <v>5293</v>
      </c>
      <c r="W2186" t="s">
        <v>4958</v>
      </c>
      <c r="X2186" t="s">
        <v>5431</v>
      </c>
      <c r="Y2186" t="s">
        <v>4966</v>
      </c>
      <c r="Z2186" t="s">
        <v>5432</v>
      </c>
      <c r="AA2186" t="s">
        <v>5060</v>
      </c>
    </row>
    <row r="2187" spans="1:27" x14ac:dyDescent="0.25">
      <c r="A2187" t="s">
        <v>2710</v>
      </c>
      <c r="B2187" s="8">
        <v>45801</v>
      </c>
      <c r="C2187" t="s">
        <v>2711</v>
      </c>
      <c r="D2187" t="s">
        <v>186</v>
      </c>
      <c r="E2187" t="s">
        <v>102</v>
      </c>
      <c r="F2187" t="s">
        <v>103</v>
      </c>
      <c r="G2187">
        <v>1</v>
      </c>
      <c r="H2187">
        <v>217.42</v>
      </c>
      <c r="I2187">
        <v>10</v>
      </c>
      <c r="J2187">
        <v>21.74</v>
      </c>
      <c r="K2187">
        <v>225.03</v>
      </c>
      <c r="L2187">
        <v>177.03</v>
      </c>
      <c r="M2187">
        <v>48</v>
      </c>
      <c r="N2187" t="s">
        <v>47</v>
      </c>
      <c r="O2187" t="s">
        <v>24</v>
      </c>
      <c r="P2187" t="s">
        <v>55</v>
      </c>
      <c r="Q2187" s="9">
        <v>0.73541666666666672</v>
      </c>
      <c r="R2187" t="s">
        <v>27</v>
      </c>
      <c r="S2187" t="s">
        <v>4724</v>
      </c>
      <c r="T2187" t="s">
        <v>4703</v>
      </c>
      <c r="U2187">
        <v>217.42</v>
      </c>
      <c r="V2187" t="s">
        <v>5869</v>
      </c>
      <c r="W2187" t="s">
        <v>4964</v>
      </c>
      <c r="X2187" t="s">
        <v>5510</v>
      </c>
      <c r="Y2187" t="s">
        <v>4966</v>
      </c>
      <c r="Z2187" t="s">
        <v>5511</v>
      </c>
      <c r="AA2187" t="s">
        <v>4962</v>
      </c>
    </row>
    <row r="2188" spans="1:27" x14ac:dyDescent="0.25">
      <c r="A2188" t="s">
        <v>2832</v>
      </c>
      <c r="B2188" s="8">
        <v>45801</v>
      </c>
      <c r="C2188" t="s">
        <v>2332</v>
      </c>
      <c r="D2188" t="s">
        <v>928</v>
      </c>
      <c r="E2188" t="s">
        <v>321</v>
      </c>
      <c r="F2188" t="s">
        <v>322</v>
      </c>
      <c r="G2188">
        <v>4</v>
      </c>
      <c r="H2188">
        <v>385.5</v>
      </c>
      <c r="I2188">
        <v>0</v>
      </c>
      <c r="J2188">
        <v>0</v>
      </c>
      <c r="K2188">
        <v>1773.3</v>
      </c>
      <c r="L2188">
        <v>1015.32</v>
      </c>
      <c r="M2188">
        <v>757.98</v>
      </c>
      <c r="N2188" t="s">
        <v>133</v>
      </c>
      <c r="O2188" t="s">
        <v>24</v>
      </c>
      <c r="P2188" t="s">
        <v>25</v>
      </c>
      <c r="Q2188" s="9">
        <v>0.59027777777777779</v>
      </c>
      <c r="R2188" t="s">
        <v>27</v>
      </c>
      <c r="S2188" t="s">
        <v>4919</v>
      </c>
      <c r="T2188" t="s">
        <v>4908</v>
      </c>
      <c r="U2188">
        <v>351.78</v>
      </c>
      <c r="V2188" t="s">
        <v>5208</v>
      </c>
      <c r="W2188" t="s">
        <v>4958</v>
      </c>
      <c r="X2188" t="s">
        <v>5910</v>
      </c>
      <c r="Y2188" t="s">
        <v>4966</v>
      </c>
      <c r="Z2188" t="s">
        <v>5507</v>
      </c>
      <c r="AA2188" t="s">
        <v>4962</v>
      </c>
    </row>
    <row r="2189" spans="1:27" x14ac:dyDescent="0.25">
      <c r="A2189" t="s">
        <v>3145</v>
      </c>
      <c r="B2189" s="8">
        <v>45801</v>
      </c>
      <c r="C2189" t="s">
        <v>348</v>
      </c>
      <c r="D2189" t="s">
        <v>812</v>
      </c>
      <c r="E2189" t="s">
        <v>576</v>
      </c>
      <c r="F2189" t="s">
        <v>577</v>
      </c>
      <c r="G2189">
        <v>8</v>
      </c>
      <c r="H2189">
        <v>582.47</v>
      </c>
      <c r="I2189">
        <v>0</v>
      </c>
      <c r="J2189">
        <v>0</v>
      </c>
      <c r="K2189">
        <v>5358.72</v>
      </c>
      <c r="L2189">
        <v>3033.52</v>
      </c>
      <c r="M2189">
        <v>2325.1999999999998</v>
      </c>
      <c r="N2189" t="s">
        <v>68</v>
      </c>
      <c r="O2189" t="s">
        <v>24</v>
      </c>
      <c r="P2189" t="s">
        <v>25</v>
      </c>
      <c r="Q2189" s="9">
        <v>0.5708333333333333</v>
      </c>
      <c r="R2189" t="s">
        <v>27</v>
      </c>
      <c r="S2189" t="s">
        <v>4770</v>
      </c>
      <c r="T2189" t="s">
        <v>4752</v>
      </c>
      <c r="U2189">
        <v>530.16</v>
      </c>
      <c r="V2189" t="s">
        <v>5491</v>
      </c>
      <c r="W2189" t="s">
        <v>4958</v>
      </c>
      <c r="X2189" t="s">
        <v>5219</v>
      </c>
      <c r="Y2189" t="s">
        <v>5011</v>
      </c>
      <c r="Z2189" t="s">
        <v>5220</v>
      </c>
      <c r="AA2189" t="s">
        <v>5060</v>
      </c>
    </row>
    <row r="2190" spans="1:27" x14ac:dyDescent="0.25">
      <c r="A2190" t="s">
        <v>3437</v>
      </c>
      <c r="B2190" s="8">
        <v>45801</v>
      </c>
      <c r="C2190" t="s">
        <v>3151</v>
      </c>
      <c r="D2190" t="s">
        <v>1869</v>
      </c>
      <c r="E2190" t="s">
        <v>715</v>
      </c>
      <c r="F2190" t="s">
        <v>1908</v>
      </c>
      <c r="G2190">
        <v>4</v>
      </c>
      <c r="H2190">
        <v>121.74</v>
      </c>
      <c r="I2190">
        <v>0</v>
      </c>
      <c r="J2190">
        <v>0</v>
      </c>
      <c r="K2190">
        <v>560</v>
      </c>
      <c r="L2190">
        <v>333.32</v>
      </c>
      <c r="M2190">
        <v>226.68</v>
      </c>
      <c r="N2190" t="s">
        <v>47</v>
      </c>
      <c r="O2190" t="s">
        <v>24</v>
      </c>
      <c r="P2190" t="s">
        <v>25</v>
      </c>
      <c r="Q2190" s="9">
        <v>0.46319444444444446</v>
      </c>
      <c r="R2190" t="s">
        <v>27</v>
      </c>
      <c r="S2190" t="s">
        <v>4945</v>
      </c>
      <c r="T2190" t="s">
        <v>4930</v>
      </c>
      <c r="U2190">
        <v>108.97</v>
      </c>
      <c r="V2190" t="s">
        <v>5232</v>
      </c>
      <c r="W2190" t="s">
        <v>4958</v>
      </c>
      <c r="X2190" t="s">
        <v>5206</v>
      </c>
      <c r="Y2190" t="s">
        <v>4966</v>
      </c>
      <c r="Z2190" t="s">
        <v>5438</v>
      </c>
      <c r="AA2190" t="s">
        <v>4992</v>
      </c>
    </row>
    <row r="2191" spans="1:27" x14ac:dyDescent="0.25">
      <c r="A2191" t="s">
        <v>3527</v>
      </c>
      <c r="B2191" s="8">
        <v>45801</v>
      </c>
      <c r="C2191" t="s">
        <v>1184</v>
      </c>
      <c r="D2191" t="s">
        <v>454</v>
      </c>
      <c r="E2191" t="s">
        <v>372</v>
      </c>
      <c r="F2191" t="s">
        <v>373</v>
      </c>
      <c r="G2191">
        <v>7</v>
      </c>
      <c r="H2191">
        <v>368</v>
      </c>
      <c r="I2191">
        <v>0</v>
      </c>
      <c r="J2191">
        <v>0</v>
      </c>
      <c r="K2191">
        <v>2962.4</v>
      </c>
      <c r="L2191">
        <v>2172.66</v>
      </c>
      <c r="M2191">
        <v>789.74</v>
      </c>
      <c r="N2191" t="s">
        <v>40</v>
      </c>
      <c r="O2191" t="s">
        <v>24</v>
      </c>
      <c r="P2191" t="s">
        <v>55</v>
      </c>
      <c r="Q2191" s="9">
        <v>0.65694444444444444</v>
      </c>
      <c r="R2191" t="s">
        <v>27</v>
      </c>
      <c r="S2191" t="s">
        <v>4853</v>
      </c>
      <c r="T2191" t="s">
        <v>4847</v>
      </c>
      <c r="U2191">
        <v>365.92</v>
      </c>
      <c r="V2191" t="s">
        <v>5443</v>
      </c>
      <c r="W2191" t="s">
        <v>4958</v>
      </c>
      <c r="X2191" t="s">
        <v>5258</v>
      </c>
      <c r="Y2191" t="s">
        <v>4966</v>
      </c>
      <c r="Z2191" t="s">
        <v>5259</v>
      </c>
      <c r="AA2191" t="s">
        <v>5060</v>
      </c>
    </row>
    <row r="2192" spans="1:27" x14ac:dyDescent="0.25">
      <c r="A2192" t="s">
        <v>2104</v>
      </c>
      <c r="B2192" s="8">
        <v>45801</v>
      </c>
      <c r="C2192" t="s">
        <v>3578</v>
      </c>
      <c r="D2192" t="s">
        <v>264</v>
      </c>
      <c r="E2192" t="s">
        <v>131</v>
      </c>
      <c r="F2192" t="s">
        <v>1718</v>
      </c>
      <c r="G2192">
        <v>4</v>
      </c>
      <c r="H2192">
        <v>383.51</v>
      </c>
      <c r="I2192">
        <v>0</v>
      </c>
      <c r="J2192">
        <v>0</v>
      </c>
      <c r="K2192">
        <v>1764.15</v>
      </c>
      <c r="L2192">
        <v>1143.5999999999999</v>
      </c>
      <c r="M2192">
        <v>620.54999999999995</v>
      </c>
      <c r="N2192" t="s">
        <v>40</v>
      </c>
      <c r="O2192" t="s">
        <v>24</v>
      </c>
      <c r="P2192" t="s">
        <v>25</v>
      </c>
      <c r="Q2192" s="9">
        <v>0.43958333333333333</v>
      </c>
      <c r="R2192" t="s">
        <v>27</v>
      </c>
      <c r="S2192" t="s">
        <v>4702</v>
      </c>
      <c r="T2192" t="s">
        <v>4703</v>
      </c>
      <c r="U2192">
        <v>383.51</v>
      </c>
      <c r="V2192" t="s">
        <v>5103</v>
      </c>
      <c r="W2192" t="s">
        <v>4968</v>
      </c>
      <c r="X2192" t="s">
        <v>5899</v>
      </c>
      <c r="Y2192" t="s">
        <v>4966</v>
      </c>
      <c r="Z2192" t="s">
        <v>5076</v>
      </c>
      <c r="AA2192" t="s">
        <v>5060</v>
      </c>
    </row>
    <row r="2193" spans="1:27" x14ac:dyDescent="0.25">
      <c r="A2193" t="s">
        <v>4355</v>
      </c>
      <c r="B2193" s="8">
        <v>45801</v>
      </c>
      <c r="C2193" t="s">
        <v>1624</v>
      </c>
      <c r="D2193" t="s">
        <v>242</v>
      </c>
      <c r="E2193" t="s">
        <v>238</v>
      </c>
      <c r="F2193" t="s">
        <v>662</v>
      </c>
      <c r="G2193">
        <v>7</v>
      </c>
      <c r="H2193">
        <v>88.7</v>
      </c>
      <c r="I2193">
        <v>0</v>
      </c>
      <c r="J2193">
        <v>0</v>
      </c>
      <c r="K2193">
        <v>714.03</v>
      </c>
      <c r="L2193">
        <v>435.75</v>
      </c>
      <c r="M2193">
        <v>278.27999999999997</v>
      </c>
      <c r="N2193" t="s">
        <v>4971</v>
      </c>
      <c r="O2193" t="s">
        <v>24</v>
      </c>
      <c r="P2193" t="s">
        <v>55</v>
      </c>
      <c r="Q2193" s="9">
        <v>0.62291666666666667</v>
      </c>
      <c r="R2193" t="s">
        <v>27</v>
      </c>
      <c r="S2193" t="s">
        <v>4921</v>
      </c>
      <c r="T2193" t="s">
        <v>4908</v>
      </c>
      <c r="U2193">
        <v>80.5</v>
      </c>
      <c r="V2193" t="s">
        <v>5902</v>
      </c>
      <c r="W2193" t="s">
        <v>4958</v>
      </c>
      <c r="X2193" t="s">
        <v>5528</v>
      </c>
      <c r="Y2193" t="s">
        <v>4960</v>
      </c>
      <c r="Z2193" t="s">
        <v>5073</v>
      </c>
      <c r="AA2193" t="s">
        <v>4962</v>
      </c>
    </row>
    <row r="2194" spans="1:27" x14ac:dyDescent="0.25">
      <c r="A2194" t="s">
        <v>358</v>
      </c>
      <c r="B2194" s="8">
        <v>45800</v>
      </c>
      <c r="C2194" t="s">
        <v>359</v>
      </c>
      <c r="D2194" t="s">
        <v>360</v>
      </c>
      <c r="E2194" t="s">
        <v>148</v>
      </c>
      <c r="F2194" t="s">
        <v>361</v>
      </c>
      <c r="G2194">
        <v>1</v>
      </c>
      <c r="H2194">
        <v>353.05</v>
      </c>
      <c r="I2194">
        <v>5</v>
      </c>
      <c r="J2194">
        <v>17.649999999999999</v>
      </c>
      <c r="K2194">
        <v>335.4</v>
      </c>
      <c r="L2194">
        <v>262.8</v>
      </c>
      <c r="M2194">
        <v>72.599999999999994</v>
      </c>
      <c r="N2194" t="s">
        <v>133</v>
      </c>
      <c r="O2194" t="s">
        <v>24</v>
      </c>
      <c r="P2194" t="s">
        <v>55</v>
      </c>
      <c r="Q2194" s="9">
        <v>0.59166666666666667</v>
      </c>
      <c r="R2194" t="s">
        <v>49</v>
      </c>
      <c r="S2194" t="s">
        <v>4922</v>
      </c>
      <c r="T2194" t="s">
        <v>4908</v>
      </c>
      <c r="U2194">
        <v>353.05</v>
      </c>
      <c r="V2194" t="s">
        <v>5241</v>
      </c>
      <c r="W2194" t="s">
        <v>4968</v>
      </c>
      <c r="X2194" t="s">
        <v>5017</v>
      </c>
      <c r="Y2194" t="s">
        <v>5018</v>
      </c>
      <c r="Z2194" t="s">
        <v>5135</v>
      </c>
      <c r="AA2194" t="s">
        <v>4962</v>
      </c>
    </row>
    <row r="2195" spans="1:27" x14ac:dyDescent="0.25">
      <c r="A2195" t="s">
        <v>2087</v>
      </c>
      <c r="B2195" s="8">
        <v>45800</v>
      </c>
      <c r="C2195" t="s">
        <v>739</v>
      </c>
      <c r="D2195" t="s">
        <v>622</v>
      </c>
      <c r="E2195" t="s">
        <v>1169</v>
      </c>
      <c r="F2195" t="s">
        <v>1344</v>
      </c>
      <c r="G2195">
        <v>2</v>
      </c>
      <c r="H2195">
        <v>327.08</v>
      </c>
      <c r="I2195">
        <v>0</v>
      </c>
      <c r="J2195">
        <v>0</v>
      </c>
      <c r="K2195">
        <v>654.16</v>
      </c>
      <c r="L2195">
        <v>549.22</v>
      </c>
      <c r="M2195">
        <v>104.94</v>
      </c>
      <c r="N2195" t="s">
        <v>47</v>
      </c>
      <c r="O2195" t="s">
        <v>24</v>
      </c>
      <c r="P2195" t="s">
        <v>55</v>
      </c>
      <c r="Q2195" s="9">
        <v>0.38263888888888886</v>
      </c>
      <c r="R2195" t="s">
        <v>49</v>
      </c>
      <c r="S2195" t="s">
        <v>4836</v>
      </c>
      <c r="T2195" t="s">
        <v>4828</v>
      </c>
      <c r="U2195">
        <v>327.08</v>
      </c>
      <c r="V2195" t="s">
        <v>5637</v>
      </c>
      <c r="W2195" t="s">
        <v>4968</v>
      </c>
      <c r="X2195" t="s">
        <v>5228</v>
      </c>
      <c r="Y2195" t="s">
        <v>4960</v>
      </c>
      <c r="Z2195" t="s">
        <v>5628</v>
      </c>
      <c r="AA2195" t="s">
        <v>5060</v>
      </c>
    </row>
    <row r="2196" spans="1:27" x14ac:dyDescent="0.25">
      <c r="A2196" t="s">
        <v>2513</v>
      </c>
      <c r="B2196" s="8">
        <v>45800</v>
      </c>
      <c r="C2196" t="s">
        <v>2514</v>
      </c>
      <c r="D2196" t="s">
        <v>503</v>
      </c>
      <c r="E2196" t="s">
        <v>1799</v>
      </c>
      <c r="F2196" t="s">
        <v>1800</v>
      </c>
      <c r="G2196">
        <v>8</v>
      </c>
      <c r="H2196">
        <v>548.03</v>
      </c>
      <c r="I2196">
        <v>15</v>
      </c>
      <c r="J2196">
        <v>657.64</v>
      </c>
      <c r="K2196">
        <v>3726.6</v>
      </c>
      <c r="L2196">
        <v>3118.4</v>
      </c>
      <c r="M2196">
        <v>608.20000000000005</v>
      </c>
      <c r="N2196" t="s">
        <v>133</v>
      </c>
      <c r="O2196" t="s">
        <v>24</v>
      </c>
      <c r="P2196" t="s">
        <v>25</v>
      </c>
      <c r="Q2196" s="9">
        <v>0.55763888888888891</v>
      </c>
      <c r="R2196" t="s">
        <v>49</v>
      </c>
      <c r="S2196" t="s">
        <v>4727</v>
      </c>
      <c r="T2196" t="s">
        <v>4703</v>
      </c>
      <c r="U2196">
        <v>503.36</v>
      </c>
      <c r="V2196" t="s">
        <v>5023</v>
      </c>
      <c r="W2196" t="s">
        <v>4958</v>
      </c>
      <c r="X2196" t="s">
        <v>5192</v>
      </c>
      <c r="Y2196" t="s">
        <v>4966</v>
      </c>
      <c r="Z2196" t="s">
        <v>5193</v>
      </c>
      <c r="AA2196" t="s">
        <v>4962</v>
      </c>
    </row>
    <row r="2197" spans="1:27" x14ac:dyDescent="0.25">
      <c r="A2197" t="s">
        <v>4192</v>
      </c>
      <c r="B2197" s="8">
        <v>45800</v>
      </c>
      <c r="C2197" t="s">
        <v>3569</v>
      </c>
      <c r="D2197" t="s">
        <v>426</v>
      </c>
      <c r="E2197" t="s">
        <v>343</v>
      </c>
      <c r="F2197" t="s">
        <v>344</v>
      </c>
      <c r="G2197">
        <v>1</v>
      </c>
      <c r="H2197">
        <v>290.45</v>
      </c>
      <c r="I2197">
        <v>0</v>
      </c>
      <c r="J2197">
        <v>0</v>
      </c>
      <c r="K2197">
        <v>290.45</v>
      </c>
      <c r="L2197">
        <v>237.89</v>
      </c>
      <c r="M2197">
        <v>52.56</v>
      </c>
      <c r="N2197" t="s">
        <v>133</v>
      </c>
      <c r="O2197" t="s">
        <v>24</v>
      </c>
      <c r="P2197" t="s">
        <v>33</v>
      </c>
      <c r="Q2197" s="9">
        <v>0.53611111111111109</v>
      </c>
      <c r="R2197" t="s">
        <v>49</v>
      </c>
      <c r="S2197" t="s">
        <v>4856</v>
      </c>
      <c r="T2197" t="s">
        <v>4847</v>
      </c>
      <c r="U2197">
        <v>290.45</v>
      </c>
      <c r="V2197" t="s">
        <v>5736</v>
      </c>
      <c r="W2197" t="s">
        <v>4964</v>
      </c>
      <c r="X2197" t="s">
        <v>5445</v>
      </c>
      <c r="Y2197" t="s">
        <v>4977</v>
      </c>
      <c r="Z2197" t="s">
        <v>5446</v>
      </c>
      <c r="AA2197" t="s">
        <v>4962</v>
      </c>
    </row>
    <row r="2198" spans="1:27" x14ac:dyDescent="0.25">
      <c r="A2198" t="s">
        <v>4317</v>
      </c>
      <c r="B2198" s="8">
        <v>45800</v>
      </c>
      <c r="C2198" t="s">
        <v>3063</v>
      </c>
      <c r="D2198" t="s">
        <v>314</v>
      </c>
      <c r="E2198" t="s">
        <v>108</v>
      </c>
      <c r="F2198" t="s">
        <v>682</v>
      </c>
      <c r="G2198">
        <v>3</v>
      </c>
      <c r="H2198">
        <v>329.69</v>
      </c>
      <c r="I2198">
        <v>0</v>
      </c>
      <c r="J2198">
        <v>0</v>
      </c>
      <c r="K2198">
        <v>989.07</v>
      </c>
      <c r="L2198">
        <v>741.75</v>
      </c>
      <c r="M2198">
        <v>247.32</v>
      </c>
      <c r="N2198" t="s">
        <v>68</v>
      </c>
      <c r="O2198" t="s">
        <v>24</v>
      </c>
      <c r="P2198" t="s">
        <v>55</v>
      </c>
      <c r="Q2198" s="9">
        <v>0.85972222222222228</v>
      </c>
      <c r="R2198" t="s">
        <v>49</v>
      </c>
      <c r="S2198" t="s">
        <v>4707</v>
      </c>
      <c r="T2198" t="s">
        <v>4703</v>
      </c>
      <c r="U2198">
        <v>329.69</v>
      </c>
      <c r="V2198" t="s">
        <v>5953</v>
      </c>
      <c r="W2198" t="s">
        <v>4964</v>
      </c>
      <c r="X2198" t="s">
        <v>5483</v>
      </c>
      <c r="Y2198" t="s">
        <v>4960</v>
      </c>
      <c r="Z2198" t="s">
        <v>5303</v>
      </c>
      <c r="AA2198" t="s">
        <v>4992</v>
      </c>
    </row>
    <row r="2199" spans="1:27" x14ac:dyDescent="0.25">
      <c r="A2199" t="s">
        <v>1337</v>
      </c>
      <c r="B2199" s="8">
        <v>45799</v>
      </c>
      <c r="C2199" t="s">
        <v>1338</v>
      </c>
      <c r="D2199" t="s">
        <v>432</v>
      </c>
      <c r="E2199" t="s">
        <v>1339</v>
      </c>
      <c r="F2199" t="s">
        <v>1310</v>
      </c>
      <c r="G2199">
        <v>1</v>
      </c>
      <c r="H2199">
        <v>305.67</v>
      </c>
      <c r="I2199">
        <v>5</v>
      </c>
      <c r="J2199">
        <v>15.28</v>
      </c>
      <c r="K2199">
        <v>290.39</v>
      </c>
      <c r="L2199">
        <v>251.42</v>
      </c>
      <c r="M2199">
        <v>38.97</v>
      </c>
      <c r="N2199" t="s">
        <v>133</v>
      </c>
      <c r="O2199" t="s">
        <v>24</v>
      </c>
      <c r="P2199" t="s">
        <v>25</v>
      </c>
      <c r="Q2199" s="9">
        <v>0.70486111111111116</v>
      </c>
      <c r="R2199" t="s">
        <v>49</v>
      </c>
      <c r="S2199" t="s">
        <v>4841</v>
      </c>
      <c r="T2199" t="s">
        <v>4828</v>
      </c>
      <c r="U2199">
        <v>305.67</v>
      </c>
      <c r="V2199" t="s">
        <v>5016</v>
      </c>
      <c r="W2199" t="s">
        <v>4964</v>
      </c>
      <c r="X2199" t="s">
        <v>5377</v>
      </c>
      <c r="Y2199" t="s">
        <v>4970</v>
      </c>
      <c r="Z2199" t="s">
        <v>5792</v>
      </c>
      <c r="AA2199" t="s">
        <v>4962</v>
      </c>
    </row>
    <row r="2200" spans="1:27" x14ac:dyDescent="0.25">
      <c r="A2200" t="s">
        <v>2821</v>
      </c>
      <c r="B2200" s="8">
        <v>45799</v>
      </c>
      <c r="C2200" t="s">
        <v>750</v>
      </c>
      <c r="D2200" t="s">
        <v>745</v>
      </c>
      <c r="E2200" t="s">
        <v>215</v>
      </c>
      <c r="F2200" t="s">
        <v>216</v>
      </c>
      <c r="G2200">
        <v>7</v>
      </c>
      <c r="H2200">
        <v>186.02</v>
      </c>
      <c r="I2200">
        <v>0</v>
      </c>
      <c r="J2200">
        <v>0</v>
      </c>
      <c r="K2200">
        <v>1302.1400000000001</v>
      </c>
      <c r="L2200">
        <v>715.61</v>
      </c>
      <c r="M2200">
        <v>586.53</v>
      </c>
      <c r="N2200" t="s">
        <v>68</v>
      </c>
      <c r="O2200" t="s">
        <v>24</v>
      </c>
      <c r="P2200" t="s">
        <v>55</v>
      </c>
      <c r="Q2200" s="9">
        <v>0.8305555555555556</v>
      </c>
      <c r="R2200" t="s">
        <v>49</v>
      </c>
      <c r="S2200" t="s">
        <v>4666</v>
      </c>
      <c r="T2200" t="s">
        <v>4636</v>
      </c>
      <c r="U2200">
        <v>168.36</v>
      </c>
      <c r="V2200" t="s">
        <v>5527</v>
      </c>
      <c r="W2200" t="s">
        <v>4958</v>
      </c>
      <c r="X2200" t="s">
        <v>5168</v>
      </c>
      <c r="Y2200" t="s">
        <v>4966</v>
      </c>
      <c r="Z2200" t="s">
        <v>5169</v>
      </c>
      <c r="AA2200" t="s">
        <v>4962</v>
      </c>
    </row>
    <row r="2201" spans="1:27" x14ac:dyDescent="0.25">
      <c r="A2201" t="s">
        <v>3150</v>
      </c>
      <c r="B2201" s="8">
        <v>45799</v>
      </c>
      <c r="C2201" t="s">
        <v>1538</v>
      </c>
      <c r="D2201" t="s">
        <v>220</v>
      </c>
      <c r="E2201" t="s">
        <v>1347</v>
      </c>
      <c r="F2201" t="s">
        <v>1313</v>
      </c>
      <c r="G2201">
        <v>3</v>
      </c>
      <c r="H2201">
        <v>334.1</v>
      </c>
      <c r="I2201">
        <v>0</v>
      </c>
      <c r="J2201">
        <v>0</v>
      </c>
      <c r="K2201">
        <v>1002.3</v>
      </c>
      <c r="L2201">
        <v>615.80999999999995</v>
      </c>
      <c r="M2201">
        <v>386.49</v>
      </c>
      <c r="N2201" t="s">
        <v>133</v>
      </c>
      <c r="O2201" t="s">
        <v>24</v>
      </c>
      <c r="P2201" t="s">
        <v>25</v>
      </c>
      <c r="Q2201" s="9">
        <v>0.4909722222222222</v>
      </c>
      <c r="R2201" t="s">
        <v>49</v>
      </c>
      <c r="S2201" t="s">
        <v>4653</v>
      </c>
      <c r="T2201" t="s">
        <v>4636</v>
      </c>
      <c r="U2201">
        <v>332.74</v>
      </c>
      <c r="V2201" t="s">
        <v>5681</v>
      </c>
      <c r="W2201" t="s">
        <v>4958</v>
      </c>
      <c r="X2201" t="s">
        <v>4976</v>
      </c>
      <c r="Y2201" t="s">
        <v>4977</v>
      </c>
      <c r="Z2201" t="s">
        <v>5089</v>
      </c>
      <c r="AA2201" t="s">
        <v>4962</v>
      </c>
    </row>
    <row r="2202" spans="1:27" x14ac:dyDescent="0.25">
      <c r="A2202" t="s">
        <v>2512</v>
      </c>
      <c r="B2202" s="8">
        <v>45798</v>
      </c>
      <c r="C2202" t="s">
        <v>931</v>
      </c>
      <c r="D2202" t="s">
        <v>622</v>
      </c>
      <c r="E2202" t="s">
        <v>421</v>
      </c>
      <c r="F2202" t="s">
        <v>787</v>
      </c>
      <c r="G2202">
        <v>4</v>
      </c>
      <c r="H2202">
        <v>370.96</v>
      </c>
      <c r="I2202">
        <v>10</v>
      </c>
      <c r="J2202">
        <v>148.38</v>
      </c>
      <c r="K2202">
        <v>1335.46</v>
      </c>
      <c r="L2202">
        <v>1098.44</v>
      </c>
      <c r="M2202">
        <v>237.02</v>
      </c>
      <c r="N2202" t="s">
        <v>40</v>
      </c>
      <c r="O2202" t="s">
        <v>24</v>
      </c>
      <c r="P2202" t="s">
        <v>25</v>
      </c>
      <c r="Q2202" s="9">
        <v>0.67222222222222228</v>
      </c>
      <c r="R2202" t="s">
        <v>49</v>
      </c>
      <c r="S2202" t="s">
        <v>4836</v>
      </c>
      <c r="T2202" t="s">
        <v>4828</v>
      </c>
      <c r="U2202">
        <v>327.08</v>
      </c>
      <c r="V2202" t="s">
        <v>5005</v>
      </c>
      <c r="W2202" t="s">
        <v>4958</v>
      </c>
      <c r="X2202" t="s">
        <v>5045</v>
      </c>
      <c r="Y2202" t="s">
        <v>4966</v>
      </c>
      <c r="Z2202" t="s">
        <v>5069</v>
      </c>
      <c r="AA2202" t="s">
        <v>4962</v>
      </c>
    </row>
    <row r="2203" spans="1:27" x14ac:dyDescent="0.25">
      <c r="A2203" t="s">
        <v>2813</v>
      </c>
      <c r="B2203" s="8">
        <v>45798</v>
      </c>
      <c r="C2203" t="s">
        <v>185</v>
      </c>
      <c r="D2203" t="s">
        <v>581</v>
      </c>
      <c r="E2203" t="s">
        <v>567</v>
      </c>
      <c r="F2203" t="s">
        <v>568</v>
      </c>
      <c r="G2203">
        <v>6</v>
      </c>
      <c r="H2203">
        <v>139.27000000000001</v>
      </c>
      <c r="I2203">
        <v>0</v>
      </c>
      <c r="J2203">
        <v>0</v>
      </c>
      <c r="K2203">
        <v>835.62</v>
      </c>
      <c r="L2203">
        <v>641.94000000000005</v>
      </c>
      <c r="M2203">
        <v>193.68</v>
      </c>
      <c r="N2203" t="s">
        <v>40</v>
      </c>
      <c r="O2203" t="s">
        <v>24</v>
      </c>
      <c r="P2203" t="s">
        <v>55</v>
      </c>
      <c r="Q2203" s="9">
        <v>0.875</v>
      </c>
      <c r="R2203" t="s">
        <v>49</v>
      </c>
      <c r="S2203" t="s">
        <v>4710</v>
      </c>
      <c r="T2203" t="s">
        <v>4703</v>
      </c>
      <c r="U2203">
        <v>139.21</v>
      </c>
      <c r="V2203" t="s">
        <v>5110</v>
      </c>
      <c r="W2203" t="s">
        <v>4958</v>
      </c>
      <c r="X2203" t="s">
        <v>5707</v>
      </c>
      <c r="Y2203" t="s">
        <v>4966</v>
      </c>
      <c r="Z2203" t="s">
        <v>5353</v>
      </c>
      <c r="AA2203" t="s">
        <v>4962</v>
      </c>
    </row>
    <row r="2204" spans="1:27" x14ac:dyDescent="0.25">
      <c r="A2204" t="s">
        <v>3261</v>
      </c>
      <c r="B2204" s="8">
        <v>45798</v>
      </c>
      <c r="C2204" t="s">
        <v>1803</v>
      </c>
      <c r="D2204" t="s">
        <v>581</v>
      </c>
      <c r="E2204" t="s">
        <v>1431</v>
      </c>
      <c r="F2204" t="s">
        <v>1432</v>
      </c>
      <c r="G2204">
        <v>5</v>
      </c>
      <c r="H2204">
        <v>156.58000000000001</v>
      </c>
      <c r="I2204">
        <v>20</v>
      </c>
      <c r="J2204">
        <v>156.58000000000001</v>
      </c>
      <c r="K2204">
        <v>626.32000000000005</v>
      </c>
      <c r="L2204">
        <v>534.95000000000005</v>
      </c>
      <c r="M2204">
        <v>91.37</v>
      </c>
      <c r="N2204" t="s">
        <v>4971</v>
      </c>
      <c r="O2204" t="s">
        <v>24</v>
      </c>
      <c r="P2204" t="s">
        <v>33</v>
      </c>
      <c r="Q2204" s="9">
        <v>0.45277777777777778</v>
      </c>
      <c r="R2204" t="s">
        <v>49</v>
      </c>
      <c r="S2204" t="s">
        <v>4710</v>
      </c>
      <c r="T2204" t="s">
        <v>4703</v>
      </c>
      <c r="U2204">
        <v>139.21</v>
      </c>
      <c r="V2204" t="s">
        <v>5875</v>
      </c>
      <c r="W2204" t="s">
        <v>4958</v>
      </c>
      <c r="X2204" t="s">
        <v>5642</v>
      </c>
      <c r="Y2204" t="s">
        <v>4960</v>
      </c>
      <c r="Z2204" t="s">
        <v>5386</v>
      </c>
      <c r="AA2204" t="s">
        <v>5060</v>
      </c>
    </row>
    <row r="2205" spans="1:27" x14ac:dyDescent="0.25">
      <c r="A2205" t="s">
        <v>3298</v>
      </c>
      <c r="B2205" s="8">
        <v>45798</v>
      </c>
      <c r="C2205" t="s">
        <v>985</v>
      </c>
      <c r="D2205" t="s">
        <v>503</v>
      </c>
      <c r="E2205" t="s">
        <v>584</v>
      </c>
      <c r="F2205" t="s">
        <v>2318</v>
      </c>
      <c r="G2205">
        <v>4</v>
      </c>
      <c r="H2205">
        <v>542.41999999999996</v>
      </c>
      <c r="I2205">
        <v>0</v>
      </c>
      <c r="J2205">
        <v>0</v>
      </c>
      <c r="K2205">
        <v>2169.6799999999998</v>
      </c>
      <c r="L2205">
        <v>1559.2</v>
      </c>
      <c r="M2205">
        <v>610.48</v>
      </c>
      <c r="N2205" t="s">
        <v>68</v>
      </c>
      <c r="O2205" t="s">
        <v>24</v>
      </c>
      <c r="P2205" t="s">
        <v>55</v>
      </c>
      <c r="Q2205" s="9">
        <v>0.74652777777777779</v>
      </c>
      <c r="R2205" t="s">
        <v>49</v>
      </c>
      <c r="S2205" t="s">
        <v>4727</v>
      </c>
      <c r="T2205" t="s">
        <v>4703</v>
      </c>
      <c r="U2205">
        <v>503.36</v>
      </c>
      <c r="V2205" t="s">
        <v>4982</v>
      </c>
      <c r="W2205" t="s">
        <v>4958</v>
      </c>
      <c r="X2205" t="s">
        <v>5225</v>
      </c>
      <c r="Y2205" t="s">
        <v>5011</v>
      </c>
      <c r="Z2205" t="s">
        <v>5226</v>
      </c>
      <c r="AA2205" t="s">
        <v>5060</v>
      </c>
    </row>
    <row r="2206" spans="1:27" x14ac:dyDescent="0.25">
      <c r="A2206" t="s">
        <v>4226</v>
      </c>
      <c r="B2206" s="8">
        <v>45798</v>
      </c>
      <c r="C2206" t="s">
        <v>1069</v>
      </c>
      <c r="D2206" t="s">
        <v>371</v>
      </c>
      <c r="E2206" t="s">
        <v>96</v>
      </c>
      <c r="F2206" t="s">
        <v>239</v>
      </c>
      <c r="G2206">
        <v>5</v>
      </c>
      <c r="H2206">
        <v>433.97</v>
      </c>
      <c r="I2206">
        <v>10</v>
      </c>
      <c r="J2206">
        <v>216.99</v>
      </c>
      <c r="K2206">
        <v>1952.86</v>
      </c>
      <c r="L2206">
        <v>1549.9</v>
      </c>
      <c r="M2206">
        <v>402.96</v>
      </c>
      <c r="N2206" t="s">
        <v>68</v>
      </c>
      <c r="O2206" t="s">
        <v>24</v>
      </c>
      <c r="P2206" t="s">
        <v>25</v>
      </c>
      <c r="Q2206" s="9">
        <v>0.58125000000000004</v>
      </c>
      <c r="R2206" t="s">
        <v>49</v>
      </c>
      <c r="S2206" t="s">
        <v>4714</v>
      </c>
      <c r="T2206" t="s">
        <v>4703</v>
      </c>
      <c r="U2206">
        <v>380.12</v>
      </c>
      <c r="V2206" t="s">
        <v>5641</v>
      </c>
      <c r="W2206" t="s">
        <v>4958</v>
      </c>
      <c r="X2206" t="s">
        <v>5015</v>
      </c>
      <c r="Y2206" t="s">
        <v>4966</v>
      </c>
      <c r="Z2206" t="s">
        <v>5534</v>
      </c>
      <c r="AA2206" t="s">
        <v>4992</v>
      </c>
    </row>
    <row r="2207" spans="1:27" x14ac:dyDescent="0.25">
      <c r="A2207" t="s">
        <v>4444</v>
      </c>
      <c r="B2207" s="8">
        <v>45798</v>
      </c>
      <c r="C2207" t="s">
        <v>1564</v>
      </c>
      <c r="D2207" t="s">
        <v>164</v>
      </c>
      <c r="E2207" t="s">
        <v>2611</v>
      </c>
      <c r="F2207" t="s">
        <v>2612</v>
      </c>
      <c r="G2207">
        <v>8</v>
      </c>
      <c r="H2207">
        <v>204.43</v>
      </c>
      <c r="I2207">
        <v>0</v>
      </c>
      <c r="J2207">
        <v>0</v>
      </c>
      <c r="K2207">
        <v>1635.44</v>
      </c>
      <c r="L2207">
        <v>1227.3599999999999</v>
      </c>
      <c r="M2207">
        <v>408.08</v>
      </c>
      <c r="N2207" t="s">
        <v>68</v>
      </c>
      <c r="O2207" t="s">
        <v>24</v>
      </c>
      <c r="P2207" t="s">
        <v>25</v>
      </c>
      <c r="Q2207" s="9">
        <v>0.52916666666666667</v>
      </c>
      <c r="R2207" t="s">
        <v>49</v>
      </c>
      <c r="S2207" t="s">
        <v>4861</v>
      </c>
      <c r="T2207" t="s">
        <v>4847</v>
      </c>
      <c r="U2207">
        <v>191.13</v>
      </c>
      <c r="V2207" t="s">
        <v>5237</v>
      </c>
      <c r="W2207" t="s">
        <v>4958</v>
      </c>
      <c r="X2207" t="s">
        <v>5304</v>
      </c>
      <c r="Y2207" t="s">
        <v>4966</v>
      </c>
      <c r="Z2207" t="s">
        <v>5305</v>
      </c>
      <c r="AA2207" t="s">
        <v>5060</v>
      </c>
    </row>
    <row r="2208" spans="1:27" x14ac:dyDescent="0.25">
      <c r="A2208" t="s">
        <v>4559</v>
      </c>
      <c r="B2208" s="8">
        <v>45798</v>
      </c>
      <c r="C2208" t="s">
        <v>3622</v>
      </c>
      <c r="D2208" t="s">
        <v>1010</v>
      </c>
      <c r="E2208" t="s">
        <v>906</v>
      </c>
      <c r="F2208" t="s">
        <v>907</v>
      </c>
      <c r="G2208">
        <v>3</v>
      </c>
      <c r="H2208">
        <v>261.55</v>
      </c>
      <c r="I2208">
        <v>5</v>
      </c>
      <c r="J2208">
        <v>39.229999999999997</v>
      </c>
      <c r="K2208">
        <v>745.42</v>
      </c>
      <c r="L2208">
        <v>645.09</v>
      </c>
      <c r="M2208">
        <v>100.33</v>
      </c>
      <c r="N2208" t="s">
        <v>4971</v>
      </c>
      <c r="O2208" t="s">
        <v>24</v>
      </c>
      <c r="P2208" t="s">
        <v>25</v>
      </c>
      <c r="Q2208" s="9">
        <v>0.80902777777777779</v>
      </c>
      <c r="R2208" t="s">
        <v>49</v>
      </c>
      <c r="S2208" t="s">
        <v>4821</v>
      </c>
      <c r="T2208" t="s">
        <v>4805</v>
      </c>
      <c r="U2208">
        <v>261.55</v>
      </c>
      <c r="V2208" t="s">
        <v>5393</v>
      </c>
      <c r="W2208" t="s">
        <v>4968</v>
      </c>
      <c r="X2208" t="s">
        <v>5141</v>
      </c>
      <c r="Y2208" t="s">
        <v>4966</v>
      </c>
      <c r="Z2208" t="s">
        <v>5142</v>
      </c>
      <c r="AA2208" t="s">
        <v>4962</v>
      </c>
    </row>
    <row r="2209" spans="1:27" x14ac:dyDescent="0.25">
      <c r="A2209" t="s">
        <v>669</v>
      </c>
      <c r="B2209" s="8">
        <v>45797</v>
      </c>
      <c r="C2209" t="s">
        <v>670</v>
      </c>
      <c r="D2209" t="s">
        <v>147</v>
      </c>
      <c r="E2209" t="s">
        <v>671</v>
      </c>
      <c r="F2209" t="s">
        <v>662</v>
      </c>
      <c r="G2209">
        <v>2</v>
      </c>
      <c r="H2209">
        <v>332.73</v>
      </c>
      <c r="I2209">
        <v>15</v>
      </c>
      <c r="J2209">
        <v>99.82</v>
      </c>
      <c r="K2209">
        <v>565.64</v>
      </c>
      <c r="L2209">
        <v>522.44000000000005</v>
      </c>
      <c r="M2209">
        <v>43.2</v>
      </c>
      <c r="N2209" t="s">
        <v>133</v>
      </c>
      <c r="O2209" t="s">
        <v>24</v>
      </c>
      <c r="P2209" t="s">
        <v>25</v>
      </c>
      <c r="Q2209" s="9">
        <v>0.40972222222222221</v>
      </c>
      <c r="R2209" t="s">
        <v>49</v>
      </c>
      <c r="S2209" t="s">
        <v>4717</v>
      </c>
      <c r="T2209" t="s">
        <v>4703</v>
      </c>
      <c r="U2209">
        <v>332.73</v>
      </c>
      <c r="V2209" t="s">
        <v>5221</v>
      </c>
      <c r="W2209" t="s">
        <v>4968</v>
      </c>
      <c r="X2209" t="s">
        <v>5528</v>
      </c>
      <c r="Y2209" t="s">
        <v>4960</v>
      </c>
      <c r="Z2209" t="s">
        <v>5529</v>
      </c>
      <c r="AA2209" t="s">
        <v>5060</v>
      </c>
    </row>
    <row r="2210" spans="1:27" x14ac:dyDescent="0.25">
      <c r="A2210" t="s">
        <v>1214</v>
      </c>
      <c r="B2210" s="8">
        <v>45797</v>
      </c>
      <c r="C2210" t="s">
        <v>331</v>
      </c>
      <c r="D2210" t="s">
        <v>777</v>
      </c>
      <c r="E2210" t="s">
        <v>291</v>
      </c>
      <c r="F2210" t="s">
        <v>255</v>
      </c>
      <c r="G2210">
        <v>4</v>
      </c>
      <c r="H2210">
        <v>86.11</v>
      </c>
      <c r="I2210">
        <v>0</v>
      </c>
      <c r="J2210">
        <v>0</v>
      </c>
      <c r="K2210">
        <v>344.44</v>
      </c>
      <c r="L2210">
        <v>272.68</v>
      </c>
      <c r="M2210">
        <v>71.760000000000005</v>
      </c>
      <c r="N2210" t="s">
        <v>23</v>
      </c>
      <c r="O2210" t="s">
        <v>24</v>
      </c>
      <c r="P2210" t="s">
        <v>55</v>
      </c>
      <c r="Q2210" s="9">
        <v>0.40763888888888888</v>
      </c>
      <c r="R2210" t="s">
        <v>49</v>
      </c>
      <c r="S2210" t="s">
        <v>4818</v>
      </c>
      <c r="T2210" t="s">
        <v>4805</v>
      </c>
      <c r="U2210">
        <v>86.11</v>
      </c>
      <c r="V2210" t="s">
        <v>5818</v>
      </c>
      <c r="W2210" t="s">
        <v>4968</v>
      </c>
      <c r="X2210" t="s">
        <v>5435</v>
      </c>
      <c r="Y2210" t="s">
        <v>5018</v>
      </c>
      <c r="Z2210" t="s">
        <v>5131</v>
      </c>
      <c r="AA2210" t="s">
        <v>4962</v>
      </c>
    </row>
    <row r="2211" spans="1:27" x14ac:dyDescent="0.25">
      <c r="A2211" t="s">
        <v>3381</v>
      </c>
      <c r="B2211" s="8">
        <v>45797</v>
      </c>
      <c r="C2211" t="s">
        <v>961</v>
      </c>
      <c r="D2211" t="s">
        <v>503</v>
      </c>
      <c r="E2211" t="s">
        <v>639</v>
      </c>
      <c r="F2211" t="s">
        <v>1052</v>
      </c>
      <c r="G2211">
        <v>4</v>
      </c>
      <c r="H2211">
        <v>503.36</v>
      </c>
      <c r="I2211">
        <v>20</v>
      </c>
      <c r="J2211">
        <v>402.69</v>
      </c>
      <c r="K2211">
        <v>1610.75</v>
      </c>
      <c r="L2211">
        <v>1559.2</v>
      </c>
      <c r="M2211">
        <v>51.55</v>
      </c>
      <c r="N2211" t="s">
        <v>133</v>
      </c>
      <c r="O2211" t="s">
        <v>24</v>
      </c>
      <c r="P2211" t="s">
        <v>55</v>
      </c>
      <c r="Q2211" s="9">
        <v>0.65277777777777779</v>
      </c>
      <c r="R2211" t="s">
        <v>49</v>
      </c>
      <c r="S2211" t="s">
        <v>4727</v>
      </c>
      <c r="T2211" t="s">
        <v>4703</v>
      </c>
      <c r="U2211">
        <v>503.36</v>
      </c>
      <c r="V2211" t="s">
        <v>6044</v>
      </c>
      <c r="W2211" t="s">
        <v>4968</v>
      </c>
      <c r="X2211" t="s">
        <v>5939</v>
      </c>
      <c r="Y2211" t="s">
        <v>4960</v>
      </c>
      <c r="Z2211" t="s">
        <v>4986</v>
      </c>
      <c r="AA2211" t="s">
        <v>4962</v>
      </c>
    </row>
    <row r="2212" spans="1:27" x14ac:dyDescent="0.25">
      <c r="A2212" t="s">
        <v>3123</v>
      </c>
      <c r="B2212" s="8">
        <v>45796</v>
      </c>
      <c r="C2212" t="s">
        <v>2677</v>
      </c>
      <c r="D2212" t="s">
        <v>147</v>
      </c>
      <c r="E2212" t="s">
        <v>962</v>
      </c>
      <c r="F2212" t="s">
        <v>963</v>
      </c>
      <c r="G2212">
        <v>5</v>
      </c>
      <c r="H2212">
        <v>354.68</v>
      </c>
      <c r="I2212">
        <v>0</v>
      </c>
      <c r="J2212">
        <v>0</v>
      </c>
      <c r="K2212">
        <v>1773.4</v>
      </c>
      <c r="L2212">
        <v>1306.0999999999999</v>
      </c>
      <c r="M2212">
        <v>467.3</v>
      </c>
      <c r="N2212" t="s">
        <v>68</v>
      </c>
      <c r="O2212" t="s">
        <v>24</v>
      </c>
      <c r="P2212" t="s">
        <v>25</v>
      </c>
      <c r="Q2212" s="9">
        <v>0.51041666666666663</v>
      </c>
      <c r="R2212" t="s">
        <v>49</v>
      </c>
      <c r="S2212" t="s">
        <v>4717</v>
      </c>
      <c r="T2212" t="s">
        <v>4703</v>
      </c>
      <c r="U2212">
        <v>332.73</v>
      </c>
      <c r="V2212" t="s">
        <v>5807</v>
      </c>
      <c r="W2212" t="s">
        <v>4958</v>
      </c>
      <c r="X2212" t="s">
        <v>5479</v>
      </c>
      <c r="Y2212" t="s">
        <v>5011</v>
      </c>
      <c r="Z2212" t="s">
        <v>5480</v>
      </c>
      <c r="AA2212" t="s">
        <v>5060</v>
      </c>
    </row>
    <row r="2213" spans="1:27" x14ac:dyDescent="0.25">
      <c r="A2213" t="s">
        <v>1695</v>
      </c>
      <c r="B2213" s="8">
        <v>45795</v>
      </c>
      <c r="C2213" t="s">
        <v>1696</v>
      </c>
      <c r="D2213" t="s">
        <v>1305</v>
      </c>
      <c r="E2213" t="s">
        <v>31</v>
      </c>
      <c r="F2213" t="s">
        <v>32</v>
      </c>
      <c r="G2213">
        <v>4</v>
      </c>
      <c r="H2213">
        <v>490.22</v>
      </c>
      <c r="I2213">
        <v>10</v>
      </c>
      <c r="J2213">
        <v>196.09</v>
      </c>
      <c r="K2213">
        <v>2029.51</v>
      </c>
      <c r="L2213">
        <v>1494.32</v>
      </c>
      <c r="M2213">
        <v>535.19000000000005</v>
      </c>
      <c r="N2213" t="s">
        <v>133</v>
      </c>
      <c r="O2213" t="s">
        <v>24</v>
      </c>
      <c r="P2213" t="s">
        <v>25</v>
      </c>
      <c r="Q2213" s="9">
        <v>0.78402777777777777</v>
      </c>
      <c r="R2213" t="s">
        <v>27</v>
      </c>
      <c r="S2213" t="s">
        <v>4911</v>
      </c>
      <c r="T2213" t="s">
        <v>4908</v>
      </c>
      <c r="U2213">
        <v>490.22</v>
      </c>
      <c r="V2213" t="s">
        <v>5873</v>
      </c>
      <c r="W2213" t="s">
        <v>4964</v>
      </c>
      <c r="X2213" t="s">
        <v>5187</v>
      </c>
      <c r="Y2213" t="s">
        <v>5007</v>
      </c>
      <c r="Z2213" t="s">
        <v>5188</v>
      </c>
      <c r="AA2213" t="s">
        <v>4962</v>
      </c>
    </row>
    <row r="2214" spans="1:27" x14ac:dyDescent="0.25">
      <c r="A2214" t="s">
        <v>1823</v>
      </c>
      <c r="B2214" s="8">
        <v>45795</v>
      </c>
      <c r="C2214" t="s">
        <v>252</v>
      </c>
      <c r="D2214" t="s">
        <v>158</v>
      </c>
      <c r="E2214" t="s">
        <v>102</v>
      </c>
      <c r="F2214" t="s">
        <v>103</v>
      </c>
      <c r="G2214">
        <v>7</v>
      </c>
      <c r="H2214">
        <v>327.68</v>
      </c>
      <c r="I2214">
        <v>20</v>
      </c>
      <c r="J2214">
        <v>458.75</v>
      </c>
      <c r="K2214">
        <v>2110.2600000000002</v>
      </c>
      <c r="L2214">
        <v>1819.51</v>
      </c>
      <c r="M2214">
        <v>290.75</v>
      </c>
      <c r="N2214" t="s">
        <v>40</v>
      </c>
      <c r="O2214" t="s">
        <v>24</v>
      </c>
      <c r="P2214" t="s">
        <v>25</v>
      </c>
      <c r="Q2214" s="9">
        <v>0.62430555555555556</v>
      </c>
      <c r="R2214" t="s">
        <v>27</v>
      </c>
      <c r="S2214" t="s">
        <v>4871</v>
      </c>
      <c r="T2214" t="s">
        <v>4864</v>
      </c>
      <c r="U2214">
        <v>306.62</v>
      </c>
      <c r="V2214" t="s">
        <v>5635</v>
      </c>
      <c r="W2214" t="s">
        <v>4958</v>
      </c>
      <c r="X2214" t="s">
        <v>5510</v>
      </c>
      <c r="Y2214" t="s">
        <v>4966</v>
      </c>
      <c r="Z2214" t="s">
        <v>5511</v>
      </c>
      <c r="AA2214" t="s">
        <v>4962</v>
      </c>
    </row>
    <row r="2215" spans="1:27" x14ac:dyDescent="0.25">
      <c r="A2215" t="s">
        <v>2749</v>
      </c>
      <c r="B2215" s="8">
        <v>45795</v>
      </c>
      <c r="C2215" t="s">
        <v>922</v>
      </c>
      <c r="D2215" t="s">
        <v>377</v>
      </c>
      <c r="E2215" t="s">
        <v>519</v>
      </c>
      <c r="F2215" t="s">
        <v>520</v>
      </c>
      <c r="G2215">
        <v>4</v>
      </c>
      <c r="H2215">
        <v>53.39</v>
      </c>
      <c r="I2215">
        <v>15</v>
      </c>
      <c r="J2215">
        <v>32.03</v>
      </c>
      <c r="K2215">
        <v>208.76</v>
      </c>
      <c r="L2215">
        <v>172.04</v>
      </c>
      <c r="M2215">
        <v>36.72</v>
      </c>
      <c r="N2215" t="s">
        <v>23</v>
      </c>
      <c r="O2215" t="s">
        <v>24</v>
      </c>
      <c r="P2215" t="s">
        <v>25</v>
      </c>
      <c r="Q2215" s="9">
        <v>0.50763888888888886</v>
      </c>
      <c r="R2215" t="s">
        <v>27</v>
      </c>
      <c r="S2215" t="s">
        <v>4808</v>
      </c>
      <c r="T2215" t="s">
        <v>4805</v>
      </c>
      <c r="U2215">
        <v>53.39</v>
      </c>
      <c r="V2215" t="s">
        <v>5542</v>
      </c>
      <c r="W2215" t="s">
        <v>4968</v>
      </c>
      <c r="X2215" t="s">
        <v>5214</v>
      </c>
      <c r="Y2215" t="s">
        <v>4966</v>
      </c>
      <c r="Z2215" t="s">
        <v>5242</v>
      </c>
      <c r="AA2215" t="s">
        <v>5060</v>
      </c>
    </row>
    <row r="2216" spans="1:27" x14ac:dyDescent="0.25">
      <c r="A2216" t="s">
        <v>3293</v>
      </c>
      <c r="B2216" s="8">
        <v>45795</v>
      </c>
      <c r="C2216" t="s">
        <v>870</v>
      </c>
      <c r="D2216" t="s">
        <v>895</v>
      </c>
      <c r="E2216" t="s">
        <v>285</v>
      </c>
      <c r="F2216" t="s">
        <v>2070</v>
      </c>
      <c r="G2216">
        <v>8</v>
      </c>
      <c r="H2216">
        <v>471.94</v>
      </c>
      <c r="I2216">
        <v>0</v>
      </c>
      <c r="J2216">
        <v>0</v>
      </c>
      <c r="K2216">
        <v>4341.8500000000004</v>
      </c>
      <c r="L2216">
        <v>2961.44</v>
      </c>
      <c r="M2216">
        <v>1380.41</v>
      </c>
      <c r="N2216" t="s">
        <v>23</v>
      </c>
      <c r="O2216" t="s">
        <v>24</v>
      </c>
      <c r="P2216" t="s">
        <v>25</v>
      </c>
      <c r="Q2216" s="9">
        <v>0.55277777777777781</v>
      </c>
      <c r="R2216" t="s">
        <v>27</v>
      </c>
      <c r="S2216" t="s">
        <v>4843</v>
      </c>
      <c r="T2216" t="s">
        <v>4828</v>
      </c>
      <c r="U2216">
        <v>438.7</v>
      </c>
      <c r="V2216" t="s">
        <v>5129</v>
      </c>
      <c r="W2216" t="s">
        <v>4958</v>
      </c>
      <c r="X2216" t="s">
        <v>5114</v>
      </c>
      <c r="Y2216" t="s">
        <v>5011</v>
      </c>
      <c r="Z2216" t="s">
        <v>5112</v>
      </c>
      <c r="AA2216" t="s">
        <v>4962</v>
      </c>
    </row>
    <row r="2217" spans="1:27" x14ac:dyDescent="0.25">
      <c r="A2217" t="s">
        <v>3409</v>
      </c>
      <c r="B2217" s="8">
        <v>45795</v>
      </c>
      <c r="C2217" t="s">
        <v>3410</v>
      </c>
      <c r="D2217" t="s">
        <v>409</v>
      </c>
      <c r="E2217" t="s">
        <v>1031</v>
      </c>
      <c r="F2217" t="s">
        <v>1032</v>
      </c>
      <c r="G2217">
        <v>2</v>
      </c>
      <c r="H2217">
        <v>299.73</v>
      </c>
      <c r="I2217">
        <v>0</v>
      </c>
      <c r="J2217">
        <v>0</v>
      </c>
      <c r="K2217">
        <v>689.38</v>
      </c>
      <c r="L2217">
        <v>369.48</v>
      </c>
      <c r="M2217">
        <v>319.89999999999998</v>
      </c>
      <c r="N2217" t="s">
        <v>40</v>
      </c>
      <c r="O2217" t="s">
        <v>24</v>
      </c>
      <c r="P2217" t="s">
        <v>25</v>
      </c>
      <c r="Q2217" s="9">
        <v>0.61944444444444446</v>
      </c>
      <c r="R2217" t="s">
        <v>27</v>
      </c>
      <c r="S2217" t="s">
        <v>4635</v>
      </c>
      <c r="T2217" t="s">
        <v>4636</v>
      </c>
      <c r="U2217">
        <v>299.73</v>
      </c>
      <c r="V2217" t="s">
        <v>5692</v>
      </c>
      <c r="W2217" t="s">
        <v>4964</v>
      </c>
      <c r="X2217" t="s">
        <v>5350</v>
      </c>
      <c r="Y2217" t="s">
        <v>4970</v>
      </c>
      <c r="Z2217" t="s">
        <v>5000</v>
      </c>
      <c r="AA2217" t="s">
        <v>4962</v>
      </c>
    </row>
    <row r="2218" spans="1:27" x14ac:dyDescent="0.25">
      <c r="A2218" t="s">
        <v>3667</v>
      </c>
      <c r="B2218" s="8">
        <v>45795</v>
      </c>
      <c r="C2218" t="s">
        <v>3668</v>
      </c>
      <c r="D2218" t="s">
        <v>1678</v>
      </c>
      <c r="E2218" t="s">
        <v>248</v>
      </c>
      <c r="F2218" t="s">
        <v>249</v>
      </c>
      <c r="G2218">
        <v>2</v>
      </c>
      <c r="H2218">
        <v>342.27</v>
      </c>
      <c r="I2218">
        <v>15</v>
      </c>
      <c r="J2218">
        <v>102.68</v>
      </c>
      <c r="K2218">
        <v>669.14</v>
      </c>
      <c r="L2218">
        <v>532.20000000000005</v>
      </c>
      <c r="M2218">
        <v>136.94</v>
      </c>
      <c r="N2218" t="s">
        <v>47</v>
      </c>
      <c r="O2218" t="s">
        <v>24</v>
      </c>
      <c r="P2218" t="s">
        <v>55</v>
      </c>
      <c r="Q2218" s="9">
        <v>0.78263888888888888</v>
      </c>
      <c r="R2218" t="s">
        <v>27</v>
      </c>
      <c r="S2218" t="s">
        <v>4699</v>
      </c>
      <c r="T2218" t="s">
        <v>4672</v>
      </c>
      <c r="U2218">
        <v>342.27</v>
      </c>
      <c r="V2218" t="s">
        <v>5425</v>
      </c>
      <c r="W2218" t="s">
        <v>4968</v>
      </c>
      <c r="X2218" t="s">
        <v>5316</v>
      </c>
      <c r="Y2218" t="s">
        <v>5011</v>
      </c>
      <c r="Z2218" t="s">
        <v>5317</v>
      </c>
      <c r="AA2218" t="s">
        <v>4962</v>
      </c>
    </row>
    <row r="2219" spans="1:27" x14ac:dyDescent="0.25">
      <c r="A2219" t="s">
        <v>3869</v>
      </c>
      <c r="B2219" s="8">
        <v>45795</v>
      </c>
      <c r="C2219" t="s">
        <v>629</v>
      </c>
      <c r="D2219" t="s">
        <v>1096</v>
      </c>
      <c r="E2219" t="s">
        <v>962</v>
      </c>
      <c r="F2219" t="s">
        <v>963</v>
      </c>
      <c r="G2219">
        <v>3</v>
      </c>
      <c r="H2219">
        <v>459.74</v>
      </c>
      <c r="I2219">
        <v>15</v>
      </c>
      <c r="J2219">
        <v>206.88</v>
      </c>
      <c r="K2219">
        <v>1348.19</v>
      </c>
      <c r="L2219">
        <v>1045.23</v>
      </c>
      <c r="M2219">
        <v>302.95999999999998</v>
      </c>
      <c r="N2219" t="s">
        <v>23</v>
      </c>
      <c r="O2219" t="s">
        <v>24</v>
      </c>
      <c r="P2219" t="s">
        <v>25</v>
      </c>
      <c r="Q2219" s="9">
        <v>0.8256944444444444</v>
      </c>
      <c r="R2219" t="s">
        <v>27</v>
      </c>
      <c r="S2219" t="s">
        <v>4869</v>
      </c>
      <c r="T2219" t="s">
        <v>4864</v>
      </c>
      <c r="U2219">
        <v>405.1</v>
      </c>
      <c r="V2219" t="s">
        <v>5061</v>
      </c>
      <c r="W2219" t="s">
        <v>4958</v>
      </c>
      <c r="X2219" t="s">
        <v>5479</v>
      </c>
      <c r="Y2219" t="s">
        <v>5011</v>
      </c>
      <c r="Z2219" t="s">
        <v>5480</v>
      </c>
      <c r="AA2219" t="s">
        <v>5060</v>
      </c>
    </row>
    <row r="2220" spans="1:27" x14ac:dyDescent="0.25">
      <c r="A2220" t="s">
        <v>4276</v>
      </c>
      <c r="B2220" s="8">
        <v>45795</v>
      </c>
      <c r="C2220" t="s">
        <v>71</v>
      </c>
      <c r="D2220" t="s">
        <v>856</v>
      </c>
      <c r="E2220" t="s">
        <v>830</v>
      </c>
      <c r="F2220" t="s">
        <v>831</v>
      </c>
      <c r="G2220">
        <v>2</v>
      </c>
      <c r="H2220">
        <v>275.70999999999998</v>
      </c>
      <c r="I2220">
        <v>0</v>
      </c>
      <c r="J2220">
        <v>0</v>
      </c>
      <c r="K2220">
        <v>634.13</v>
      </c>
      <c r="L2220">
        <v>412.6</v>
      </c>
      <c r="M2220">
        <v>221.53</v>
      </c>
      <c r="N2220" t="s">
        <v>23</v>
      </c>
      <c r="O2220" t="s">
        <v>24</v>
      </c>
      <c r="P2220" t="s">
        <v>25</v>
      </c>
      <c r="Q2220" s="9">
        <v>0.85277777777777775</v>
      </c>
      <c r="R2220" t="s">
        <v>27</v>
      </c>
      <c r="S2220" t="s">
        <v>4825</v>
      </c>
      <c r="T2220" t="s">
        <v>4805</v>
      </c>
      <c r="U2220">
        <v>275.70999999999998</v>
      </c>
      <c r="V2220" t="s">
        <v>5457</v>
      </c>
      <c r="W2220" t="s">
        <v>4968</v>
      </c>
      <c r="X2220" t="s">
        <v>5402</v>
      </c>
      <c r="Y2220" t="s">
        <v>4977</v>
      </c>
      <c r="Z2220" t="s">
        <v>5403</v>
      </c>
      <c r="AA2220" t="s">
        <v>4962</v>
      </c>
    </row>
    <row r="2221" spans="1:27" x14ac:dyDescent="0.25">
      <c r="A2221" t="s">
        <v>4510</v>
      </c>
      <c r="B2221" s="8">
        <v>45795</v>
      </c>
      <c r="C2221" t="s">
        <v>1013</v>
      </c>
      <c r="D2221" t="s">
        <v>555</v>
      </c>
      <c r="E2221" t="s">
        <v>204</v>
      </c>
      <c r="F2221" t="s">
        <v>205</v>
      </c>
      <c r="G2221">
        <v>3</v>
      </c>
      <c r="H2221">
        <v>511.56</v>
      </c>
      <c r="I2221">
        <v>0</v>
      </c>
      <c r="J2221">
        <v>0</v>
      </c>
      <c r="K2221">
        <v>1764.88</v>
      </c>
      <c r="L2221">
        <v>1096.71</v>
      </c>
      <c r="M2221">
        <v>668.17</v>
      </c>
      <c r="N2221" t="s">
        <v>47</v>
      </c>
      <c r="O2221" t="s">
        <v>24</v>
      </c>
      <c r="P2221" t="s">
        <v>55</v>
      </c>
      <c r="Q2221" s="9">
        <v>0.58472222222222225</v>
      </c>
      <c r="R2221" t="s">
        <v>27</v>
      </c>
      <c r="S2221" t="s">
        <v>4797</v>
      </c>
      <c r="T2221" t="s">
        <v>4776</v>
      </c>
      <c r="U2221">
        <v>491.81</v>
      </c>
      <c r="V2221" t="s">
        <v>5210</v>
      </c>
      <c r="W2221" t="s">
        <v>4958</v>
      </c>
      <c r="X2221" t="s">
        <v>5021</v>
      </c>
      <c r="Y2221" t="s">
        <v>4966</v>
      </c>
      <c r="Z2221" t="s">
        <v>5022</v>
      </c>
      <c r="AA2221" t="s">
        <v>4962</v>
      </c>
    </row>
    <row r="2222" spans="1:27" x14ac:dyDescent="0.25">
      <c r="A2222" t="s">
        <v>1118</v>
      </c>
      <c r="B2222" s="8">
        <v>45794</v>
      </c>
      <c r="C2222" t="s">
        <v>1119</v>
      </c>
      <c r="D2222" t="s">
        <v>130</v>
      </c>
      <c r="E2222" t="s">
        <v>600</v>
      </c>
      <c r="F2222" t="s">
        <v>848</v>
      </c>
      <c r="G2222">
        <v>3</v>
      </c>
      <c r="H2222">
        <v>379.12</v>
      </c>
      <c r="I2222">
        <v>10</v>
      </c>
      <c r="J2222">
        <v>113.74</v>
      </c>
      <c r="K2222">
        <v>1177.1600000000001</v>
      </c>
      <c r="L2222">
        <v>879.15</v>
      </c>
      <c r="M2222">
        <v>298.01</v>
      </c>
      <c r="N2222" t="s">
        <v>47</v>
      </c>
      <c r="O2222" t="s">
        <v>24</v>
      </c>
      <c r="P2222" t="s">
        <v>33</v>
      </c>
      <c r="Q2222" s="9">
        <v>0.37986111111111109</v>
      </c>
      <c r="R2222" t="s">
        <v>27</v>
      </c>
      <c r="S2222" t="s">
        <v>4923</v>
      </c>
      <c r="T2222" t="s">
        <v>4908</v>
      </c>
      <c r="U2222">
        <v>379.12</v>
      </c>
      <c r="V2222" t="s">
        <v>6045</v>
      </c>
      <c r="W2222" t="s">
        <v>4964</v>
      </c>
      <c r="X2222" t="s">
        <v>5107</v>
      </c>
      <c r="Y2222" t="s">
        <v>4970</v>
      </c>
      <c r="Z2222" t="s">
        <v>5536</v>
      </c>
      <c r="AA2222" t="s">
        <v>4962</v>
      </c>
    </row>
    <row r="2223" spans="1:27" x14ac:dyDescent="0.25">
      <c r="A2223" t="s">
        <v>1818</v>
      </c>
      <c r="B2223" s="8">
        <v>45794</v>
      </c>
      <c r="C2223" t="s">
        <v>1470</v>
      </c>
      <c r="D2223" t="s">
        <v>928</v>
      </c>
      <c r="E2223" t="s">
        <v>380</v>
      </c>
      <c r="F2223" t="s">
        <v>936</v>
      </c>
      <c r="G2223">
        <v>8</v>
      </c>
      <c r="H2223">
        <v>392.42</v>
      </c>
      <c r="I2223">
        <v>0</v>
      </c>
      <c r="J2223">
        <v>0</v>
      </c>
      <c r="K2223">
        <v>3610.26</v>
      </c>
      <c r="L2223">
        <v>2030.64</v>
      </c>
      <c r="M2223">
        <v>1579.62</v>
      </c>
      <c r="N2223" t="s">
        <v>40</v>
      </c>
      <c r="O2223" t="s">
        <v>24</v>
      </c>
      <c r="P2223" t="s">
        <v>25</v>
      </c>
      <c r="Q2223" s="9">
        <v>0.76736111111111116</v>
      </c>
      <c r="R2223" t="s">
        <v>27</v>
      </c>
      <c r="S2223" t="s">
        <v>4919</v>
      </c>
      <c r="T2223" t="s">
        <v>4908</v>
      </c>
      <c r="U2223">
        <v>351.78</v>
      </c>
      <c r="V2223" t="s">
        <v>5293</v>
      </c>
      <c r="W2223" t="s">
        <v>4958</v>
      </c>
      <c r="X2223" t="s">
        <v>5366</v>
      </c>
      <c r="Y2223" t="s">
        <v>5018</v>
      </c>
      <c r="Z2223" t="s">
        <v>5076</v>
      </c>
      <c r="AA2223" t="s">
        <v>4962</v>
      </c>
    </row>
    <row r="2224" spans="1:27" x14ac:dyDescent="0.25">
      <c r="A2224" t="s">
        <v>1873</v>
      </c>
      <c r="B2224" s="8">
        <v>45794</v>
      </c>
      <c r="C2224" t="s">
        <v>996</v>
      </c>
      <c r="D2224" t="s">
        <v>124</v>
      </c>
      <c r="E2224" t="s">
        <v>709</v>
      </c>
      <c r="F2224" t="s">
        <v>710</v>
      </c>
      <c r="G2224">
        <v>4</v>
      </c>
      <c r="H2224">
        <v>445.21</v>
      </c>
      <c r="I2224">
        <v>0</v>
      </c>
      <c r="J2224">
        <v>0</v>
      </c>
      <c r="K2224">
        <v>2047.97</v>
      </c>
      <c r="L2224">
        <v>1277.48</v>
      </c>
      <c r="M2224">
        <v>770.49</v>
      </c>
      <c r="N2224" t="s">
        <v>23</v>
      </c>
      <c r="O2224" t="s">
        <v>24</v>
      </c>
      <c r="P2224" t="s">
        <v>55</v>
      </c>
      <c r="Q2224" s="9">
        <v>0.83888888888888891</v>
      </c>
      <c r="R2224" t="s">
        <v>27</v>
      </c>
      <c r="S2224" t="s">
        <v>4697</v>
      </c>
      <c r="T2224" t="s">
        <v>4672</v>
      </c>
      <c r="U2224">
        <v>397.22</v>
      </c>
      <c r="V2224" t="s">
        <v>5797</v>
      </c>
      <c r="W2224" t="s">
        <v>4958</v>
      </c>
      <c r="X2224" t="s">
        <v>5313</v>
      </c>
      <c r="Y2224" t="s">
        <v>4960</v>
      </c>
      <c r="Z2224" t="s">
        <v>5314</v>
      </c>
      <c r="AA2224" t="s">
        <v>5060</v>
      </c>
    </row>
    <row r="2225" spans="1:27" x14ac:dyDescent="0.25">
      <c r="A2225" t="s">
        <v>2401</v>
      </c>
      <c r="B2225" s="8">
        <v>45794</v>
      </c>
      <c r="C2225" t="s">
        <v>713</v>
      </c>
      <c r="D2225" t="s">
        <v>214</v>
      </c>
      <c r="E2225" t="s">
        <v>1368</v>
      </c>
      <c r="F2225" t="s">
        <v>1369</v>
      </c>
      <c r="G2225">
        <v>4</v>
      </c>
      <c r="H2225">
        <v>147.97</v>
      </c>
      <c r="I2225">
        <v>0</v>
      </c>
      <c r="J2225">
        <v>0</v>
      </c>
      <c r="K2225">
        <v>680.66</v>
      </c>
      <c r="L2225">
        <v>451.2</v>
      </c>
      <c r="M2225">
        <v>229.46</v>
      </c>
      <c r="N2225" t="s">
        <v>23</v>
      </c>
      <c r="O2225" t="s">
        <v>24</v>
      </c>
      <c r="P2225" t="s">
        <v>55</v>
      </c>
      <c r="Q2225" s="9">
        <v>0.83402777777777781</v>
      </c>
      <c r="R2225" t="s">
        <v>27</v>
      </c>
      <c r="S2225" t="s">
        <v>4764</v>
      </c>
      <c r="T2225" t="s">
        <v>4752</v>
      </c>
      <c r="U2225">
        <v>147.97</v>
      </c>
      <c r="V2225" t="s">
        <v>5384</v>
      </c>
      <c r="W2225" t="s">
        <v>4964</v>
      </c>
      <c r="X2225" t="s">
        <v>5590</v>
      </c>
      <c r="Y2225" t="s">
        <v>4966</v>
      </c>
      <c r="Z2225" t="s">
        <v>5591</v>
      </c>
      <c r="AA2225" t="s">
        <v>4992</v>
      </c>
    </row>
    <row r="2226" spans="1:27" x14ac:dyDescent="0.25">
      <c r="A2226" t="s">
        <v>2547</v>
      </c>
      <c r="B2226" s="8">
        <v>45794</v>
      </c>
      <c r="C2226" t="s">
        <v>1945</v>
      </c>
      <c r="D2226" t="s">
        <v>895</v>
      </c>
      <c r="E2226" t="s">
        <v>584</v>
      </c>
      <c r="F2226" t="s">
        <v>2318</v>
      </c>
      <c r="G2226">
        <v>4</v>
      </c>
      <c r="H2226">
        <v>446.42</v>
      </c>
      <c r="I2226">
        <v>10</v>
      </c>
      <c r="J2226">
        <v>178.57</v>
      </c>
      <c r="K2226">
        <v>1848.18</v>
      </c>
      <c r="L2226">
        <v>1480.72</v>
      </c>
      <c r="M2226">
        <v>367.46</v>
      </c>
      <c r="N2226" t="s">
        <v>68</v>
      </c>
      <c r="O2226" t="s">
        <v>24</v>
      </c>
      <c r="P2226" t="s">
        <v>25</v>
      </c>
      <c r="Q2226" s="9">
        <v>0.46458333333333335</v>
      </c>
      <c r="R2226" t="s">
        <v>27</v>
      </c>
      <c r="S2226" t="s">
        <v>4843</v>
      </c>
      <c r="T2226" t="s">
        <v>4828</v>
      </c>
      <c r="U2226">
        <v>438.7</v>
      </c>
      <c r="V2226" t="s">
        <v>5734</v>
      </c>
      <c r="W2226" t="s">
        <v>4958</v>
      </c>
      <c r="X2226" t="s">
        <v>5225</v>
      </c>
      <c r="Y2226" t="s">
        <v>5011</v>
      </c>
      <c r="Z2226" t="s">
        <v>5226</v>
      </c>
      <c r="AA2226" t="s">
        <v>5060</v>
      </c>
    </row>
    <row r="2227" spans="1:27" x14ac:dyDescent="0.25">
      <c r="A2227" t="s">
        <v>2948</v>
      </c>
      <c r="B2227" s="8">
        <v>45794</v>
      </c>
      <c r="C2227" t="s">
        <v>1724</v>
      </c>
      <c r="D2227" t="s">
        <v>666</v>
      </c>
      <c r="E2227" t="s">
        <v>840</v>
      </c>
      <c r="F2227" t="s">
        <v>841</v>
      </c>
      <c r="G2227">
        <v>1</v>
      </c>
      <c r="H2227">
        <v>372.61</v>
      </c>
      <c r="I2227">
        <v>5</v>
      </c>
      <c r="J2227">
        <v>18.63</v>
      </c>
      <c r="K2227">
        <v>407.08</v>
      </c>
      <c r="L2227">
        <v>319.91000000000003</v>
      </c>
      <c r="M2227">
        <v>87.17</v>
      </c>
      <c r="N2227" t="s">
        <v>68</v>
      </c>
      <c r="O2227" t="s">
        <v>24</v>
      </c>
      <c r="P2227" t="s">
        <v>25</v>
      </c>
      <c r="Q2227" s="9">
        <v>0.58125000000000004</v>
      </c>
      <c r="R2227" t="s">
        <v>27</v>
      </c>
      <c r="S2227" t="s">
        <v>4883</v>
      </c>
      <c r="T2227" t="s">
        <v>4864</v>
      </c>
      <c r="U2227">
        <v>372.61</v>
      </c>
      <c r="V2227" t="s">
        <v>5848</v>
      </c>
      <c r="W2227" t="s">
        <v>4968</v>
      </c>
      <c r="X2227" t="s">
        <v>5299</v>
      </c>
      <c r="Y2227" t="s">
        <v>4977</v>
      </c>
      <c r="Z2227" t="s">
        <v>5300</v>
      </c>
      <c r="AA2227" t="s">
        <v>5060</v>
      </c>
    </row>
    <row r="2228" spans="1:27" x14ac:dyDescent="0.25">
      <c r="A2228" t="s">
        <v>3070</v>
      </c>
      <c r="B2228" s="8">
        <v>45794</v>
      </c>
      <c r="C2228" t="s">
        <v>3071</v>
      </c>
      <c r="D2228" t="s">
        <v>1269</v>
      </c>
      <c r="E2228" t="s">
        <v>1621</v>
      </c>
      <c r="F2228" t="s">
        <v>1622</v>
      </c>
      <c r="G2228">
        <v>3</v>
      </c>
      <c r="H2228">
        <v>236.56</v>
      </c>
      <c r="I2228">
        <v>0</v>
      </c>
      <c r="J2228">
        <v>0</v>
      </c>
      <c r="K2228">
        <v>816.13</v>
      </c>
      <c r="L2228">
        <v>635.19000000000005</v>
      </c>
      <c r="M2228">
        <v>180.94</v>
      </c>
      <c r="N2228" t="s">
        <v>68</v>
      </c>
      <c r="O2228" t="s">
        <v>24</v>
      </c>
      <c r="P2228" t="s">
        <v>55</v>
      </c>
      <c r="Q2228" s="9">
        <v>0.77708333333333335</v>
      </c>
      <c r="R2228" t="s">
        <v>27</v>
      </c>
      <c r="S2228" t="s">
        <v>4880</v>
      </c>
      <c r="T2228" t="s">
        <v>4864</v>
      </c>
      <c r="U2228">
        <v>236.56</v>
      </c>
      <c r="V2228" t="s">
        <v>5145</v>
      </c>
      <c r="W2228" t="s">
        <v>4964</v>
      </c>
      <c r="X2228" t="s">
        <v>5048</v>
      </c>
      <c r="Y2228" t="s">
        <v>5011</v>
      </c>
      <c r="Z2228" t="s">
        <v>5138</v>
      </c>
      <c r="AA2228" t="s">
        <v>4962</v>
      </c>
    </row>
    <row r="2229" spans="1:27" x14ac:dyDescent="0.25">
      <c r="A2229" t="s">
        <v>3079</v>
      </c>
      <c r="B2229" s="8">
        <v>45794</v>
      </c>
      <c r="C2229" t="s">
        <v>1810</v>
      </c>
      <c r="D2229" t="s">
        <v>365</v>
      </c>
      <c r="E2229" t="s">
        <v>1145</v>
      </c>
      <c r="F2229" t="s">
        <v>1146</v>
      </c>
      <c r="G2229">
        <v>3</v>
      </c>
      <c r="H2229">
        <v>459.58</v>
      </c>
      <c r="I2229">
        <v>15</v>
      </c>
      <c r="J2229">
        <v>206.81</v>
      </c>
      <c r="K2229">
        <v>1347.72</v>
      </c>
      <c r="L2229">
        <v>1160.67</v>
      </c>
      <c r="M2229">
        <v>187.05</v>
      </c>
      <c r="N2229" t="s">
        <v>68</v>
      </c>
      <c r="O2229" t="s">
        <v>24</v>
      </c>
      <c r="P2229" t="s">
        <v>25</v>
      </c>
      <c r="Q2229" s="9">
        <v>0.67013888888888884</v>
      </c>
      <c r="R2229" t="s">
        <v>27</v>
      </c>
      <c r="S2229" t="s">
        <v>4680</v>
      </c>
      <c r="T2229" t="s">
        <v>4672</v>
      </c>
      <c r="U2229">
        <v>459.58</v>
      </c>
      <c r="V2229" t="s">
        <v>5987</v>
      </c>
      <c r="W2229" t="s">
        <v>4968</v>
      </c>
      <c r="X2229" t="s">
        <v>5907</v>
      </c>
      <c r="Y2229" t="s">
        <v>4960</v>
      </c>
      <c r="Z2229" t="s">
        <v>5908</v>
      </c>
      <c r="AA2229" t="s">
        <v>5060</v>
      </c>
    </row>
    <row r="2230" spans="1:27" x14ac:dyDescent="0.25">
      <c r="A2230" t="s">
        <v>4068</v>
      </c>
      <c r="B2230" s="8">
        <v>45794</v>
      </c>
      <c r="C2230" t="s">
        <v>4069</v>
      </c>
      <c r="D2230" t="s">
        <v>247</v>
      </c>
      <c r="E2230" t="s">
        <v>584</v>
      </c>
      <c r="F2230" t="s">
        <v>585</v>
      </c>
      <c r="G2230">
        <v>5</v>
      </c>
      <c r="H2230">
        <v>317.72000000000003</v>
      </c>
      <c r="I2230">
        <v>15</v>
      </c>
      <c r="J2230">
        <v>238.29</v>
      </c>
      <c r="K2230">
        <v>1552.86</v>
      </c>
      <c r="L2230">
        <v>1357.65</v>
      </c>
      <c r="M2230">
        <v>195.21</v>
      </c>
      <c r="N2230" t="s">
        <v>68</v>
      </c>
      <c r="O2230" t="s">
        <v>24</v>
      </c>
      <c r="P2230" t="s">
        <v>55</v>
      </c>
      <c r="Q2230" s="9">
        <v>0.77847222222222223</v>
      </c>
      <c r="R2230" t="s">
        <v>27</v>
      </c>
      <c r="S2230" t="s">
        <v>4897</v>
      </c>
      <c r="T2230" t="s">
        <v>4887</v>
      </c>
      <c r="U2230">
        <v>223.15</v>
      </c>
      <c r="V2230" t="s">
        <v>5111</v>
      </c>
      <c r="W2230" t="s">
        <v>4968</v>
      </c>
      <c r="X2230" t="s">
        <v>5752</v>
      </c>
      <c r="Y2230" t="s">
        <v>5007</v>
      </c>
      <c r="Z2230" t="s">
        <v>5226</v>
      </c>
      <c r="AA2230" t="s">
        <v>5060</v>
      </c>
    </row>
    <row r="2231" spans="1:27" x14ac:dyDescent="0.25">
      <c r="A2231" t="s">
        <v>4087</v>
      </c>
      <c r="B2231" s="8">
        <v>45794</v>
      </c>
      <c r="C2231" t="s">
        <v>2686</v>
      </c>
      <c r="D2231" t="s">
        <v>812</v>
      </c>
      <c r="E2231" t="s">
        <v>380</v>
      </c>
      <c r="F2231" t="s">
        <v>381</v>
      </c>
      <c r="G2231">
        <v>3</v>
      </c>
      <c r="H2231">
        <v>530.16</v>
      </c>
      <c r="I2231">
        <v>0</v>
      </c>
      <c r="J2231">
        <v>0</v>
      </c>
      <c r="K2231">
        <v>1829.05</v>
      </c>
      <c r="L2231">
        <v>1137.57</v>
      </c>
      <c r="M2231">
        <v>691.48</v>
      </c>
      <c r="N2231" t="s">
        <v>47</v>
      </c>
      <c r="O2231" t="s">
        <v>24</v>
      </c>
      <c r="P2231" t="s">
        <v>25</v>
      </c>
      <c r="Q2231" s="9">
        <v>0.74236111111111114</v>
      </c>
      <c r="R2231" t="s">
        <v>27</v>
      </c>
      <c r="S2231" t="s">
        <v>4770</v>
      </c>
      <c r="T2231" t="s">
        <v>4752</v>
      </c>
      <c r="U2231">
        <v>530.16</v>
      </c>
      <c r="V2231" t="s">
        <v>6036</v>
      </c>
      <c r="W2231" t="s">
        <v>4968</v>
      </c>
      <c r="X2231" t="s">
        <v>5075</v>
      </c>
      <c r="Y2231" t="s">
        <v>4960</v>
      </c>
      <c r="Z2231" t="s">
        <v>5076</v>
      </c>
      <c r="AA2231" t="s">
        <v>4962</v>
      </c>
    </row>
    <row r="2232" spans="1:27" x14ac:dyDescent="0.25">
      <c r="A2232" t="s">
        <v>1554</v>
      </c>
      <c r="B2232" s="8">
        <v>45793</v>
      </c>
      <c r="C2232" t="s">
        <v>1555</v>
      </c>
      <c r="D2232" t="s">
        <v>605</v>
      </c>
      <c r="E2232" t="s">
        <v>1109</v>
      </c>
      <c r="F2232" t="s">
        <v>239</v>
      </c>
      <c r="G2232">
        <v>4</v>
      </c>
      <c r="H2232">
        <v>75.680000000000007</v>
      </c>
      <c r="I2232">
        <v>5</v>
      </c>
      <c r="J2232">
        <v>15.14</v>
      </c>
      <c r="K2232">
        <v>287.58</v>
      </c>
      <c r="L2232">
        <v>248.56</v>
      </c>
      <c r="M2232">
        <v>39.020000000000003</v>
      </c>
      <c r="N2232" t="s">
        <v>68</v>
      </c>
      <c r="O2232" t="s">
        <v>24</v>
      </c>
      <c r="P2232" t="s">
        <v>33</v>
      </c>
      <c r="Q2232" s="9">
        <v>0.75972222222222219</v>
      </c>
      <c r="R2232" t="s">
        <v>49</v>
      </c>
      <c r="S2232" t="s">
        <v>4851</v>
      </c>
      <c r="T2232" t="s">
        <v>4847</v>
      </c>
      <c r="U2232">
        <v>75.680000000000007</v>
      </c>
      <c r="V2232" t="s">
        <v>5157</v>
      </c>
      <c r="W2232" t="s">
        <v>4964</v>
      </c>
      <c r="X2232" t="s">
        <v>5015</v>
      </c>
      <c r="Y2232" t="s">
        <v>4966</v>
      </c>
      <c r="Z2232" t="s">
        <v>5105</v>
      </c>
      <c r="AA2232" t="s">
        <v>4962</v>
      </c>
    </row>
    <row r="2233" spans="1:27" x14ac:dyDescent="0.25">
      <c r="A2233" t="s">
        <v>2013</v>
      </c>
      <c r="B2233" s="8">
        <v>45793</v>
      </c>
      <c r="C2233" t="s">
        <v>2014</v>
      </c>
      <c r="D2233" t="s">
        <v>622</v>
      </c>
      <c r="E2233" t="s">
        <v>709</v>
      </c>
      <c r="F2233" t="s">
        <v>710</v>
      </c>
      <c r="G2233">
        <v>4</v>
      </c>
      <c r="H2233">
        <v>327.08</v>
      </c>
      <c r="I2233">
        <v>15</v>
      </c>
      <c r="J2233">
        <v>196.25</v>
      </c>
      <c r="K2233">
        <v>1112.07</v>
      </c>
      <c r="L2233">
        <v>1098.44</v>
      </c>
      <c r="M2233">
        <v>13.63</v>
      </c>
      <c r="N2233" t="s">
        <v>40</v>
      </c>
      <c r="O2233" t="s">
        <v>24</v>
      </c>
      <c r="P2233" t="s">
        <v>25</v>
      </c>
      <c r="Q2233" s="9">
        <v>0.56805555555555554</v>
      </c>
      <c r="R2233" t="s">
        <v>49</v>
      </c>
      <c r="S2233" t="s">
        <v>4836</v>
      </c>
      <c r="T2233" t="s">
        <v>4828</v>
      </c>
      <c r="U2233">
        <v>327.08</v>
      </c>
      <c r="V2233" t="s">
        <v>5346</v>
      </c>
      <c r="W2233" t="s">
        <v>4964</v>
      </c>
      <c r="X2233" t="s">
        <v>5313</v>
      </c>
      <c r="Y2233" t="s">
        <v>4960</v>
      </c>
      <c r="Z2233" t="s">
        <v>5314</v>
      </c>
      <c r="AA2233" t="s">
        <v>5060</v>
      </c>
    </row>
    <row r="2234" spans="1:27" x14ac:dyDescent="0.25">
      <c r="A2234" t="s">
        <v>4038</v>
      </c>
      <c r="B2234" s="8">
        <v>45793</v>
      </c>
      <c r="C2234" t="s">
        <v>225</v>
      </c>
      <c r="D2234" t="s">
        <v>1112</v>
      </c>
      <c r="E2234" t="s">
        <v>1063</v>
      </c>
      <c r="F2234" t="s">
        <v>1064</v>
      </c>
      <c r="G2234">
        <v>4</v>
      </c>
      <c r="H2234">
        <v>360.52</v>
      </c>
      <c r="I2234">
        <v>0</v>
      </c>
      <c r="J2234">
        <v>0</v>
      </c>
      <c r="K2234">
        <v>1442.08</v>
      </c>
      <c r="L2234">
        <v>1297.92</v>
      </c>
      <c r="M2234">
        <v>144.16</v>
      </c>
      <c r="N2234" t="s">
        <v>23</v>
      </c>
      <c r="O2234" t="s">
        <v>24</v>
      </c>
      <c r="P2234" t="s">
        <v>25</v>
      </c>
      <c r="Q2234" s="9">
        <v>0.86944444444444446</v>
      </c>
      <c r="R2234" t="s">
        <v>49</v>
      </c>
      <c r="S2234" t="s">
        <v>4904</v>
      </c>
      <c r="T2234" t="s">
        <v>4887</v>
      </c>
      <c r="U2234">
        <v>360.52</v>
      </c>
      <c r="V2234" t="s">
        <v>5760</v>
      </c>
      <c r="W2234" t="s">
        <v>4968</v>
      </c>
      <c r="X2234" t="s">
        <v>5329</v>
      </c>
      <c r="Y2234" t="s">
        <v>4966</v>
      </c>
      <c r="Z2234" t="s">
        <v>5330</v>
      </c>
      <c r="AA2234" t="s">
        <v>4962</v>
      </c>
    </row>
    <row r="2235" spans="1:27" x14ac:dyDescent="0.25">
      <c r="A2235" t="s">
        <v>4338</v>
      </c>
      <c r="B2235" s="8">
        <v>45793</v>
      </c>
      <c r="C2235" t="s">
        <v>3578</v>
      </c>
      <c r="D2235" t="s">
        <v>622</v>
      </c>
      <c r="E2235" t="s">
        <v>1169</v>
      </c>
      <c r="F2235" t="s">
        <v>766</v>
      </c>
      <c r="G2235">
        <v>2</v>
      </c>
      <c r="H2235">
        <v>327.08</v>
      </c>
      <c r="I2235">
        <v>20</v>
      </c>
      <c r="J2235">
        <v>130.83000000000001</v>
      </c>
      <c r="K2235">
        <v>523.33000000000004</v>
      </c>
      <c r="L2235">
        <v>549.22</v>
      </c>
      <c r="M2235">
        <v>-25.89</v>
      </c>
      <c r="N2235" t="s">
        <v>23</v>
      </c>
      <c r="O2235" t="s">
        <v>24</v>
      </c>
      <c r="P2235" t="s">
        <v>25</v>
      </c>
      <c r="Q2235" s="9">
        <v>0.74444444444444446</v>
      </c>
      <c r="R2235" t="s">
        <v>49</v>
      </c>
      <c r="S2235" t="s">
        <v>4836</v>
      </c>
      <c r="T2235" t="s">
        <v>4828</v>
      </c>
      <c r="U2235">
        <v>327.08</v>
      </c>
      <c r="V2235" t="s">
        <v>5103</v>
      </c>
      <c r="W2235" t="s">
        <v>4968</v>
      </c>
      <c r="X2235" t="s">
        <v>5563</v>
      </c>
      <c r="Y2235" t="s">
        <v>4960</v>
      </c>
      <c r="Z2235" t="s">
        <v>5628</v>
      </c>
      <c r="AA2235" t="s">
        <v>5060</v>
      </c>
    </row>
    <row r="2236" spans="1:27" x14ac:dyDescent="0.25">
      <c r="A2236" t="s">
        <v>99</v>
      </c>
      <c r="B2236" s="8">
        <v>45792</v>
      </c>
      <c r="C2236" t="s">
        <v>100</v>
      </c>
      <c r="D2236" t="s">
        <v>101</v>
      </c>
      <c r="E2236" t="s">
        <v>102</v>
      </c>
      <c r="F2236" t="s">
        <v>103</v>
      </c>
      <c r="G2236">
        <v>7</v>
      </c>
      <c r="H2236">
        <v>475.81</v>
      </c>
      <c r="I2236">
        <v>0</v>
      </c>
      <c r="J2236">
        <v>0</v>
      </c>
      <c r="K2236">
        <v>3330.67</v>
      </c>
      <c r="L2236">
        <v>2461.41</v>
      </c>
      <c r="M2236">
        <v>869.26</v>
      </c>
      <c r="N2236" t="s">
        <v>47</v>
      </c>
      <c r="O2236" t="s">
        <v>24</v>
      </c>
      <c r="P2236" t="s">
        <v>25</v>
      </c>
      <c r="Q2236" s="9">
        <v>0.63055555555555554</v>
      </c>
      <c r="R2236" t="s">
        <v>49</v>
      </c>
      <c r="S2236" t="s">
        <v>4676</v>
      </c>
      <c r="T2236" t="s">
        <v>4672</v>
      </c>
      <c r="U2236">
        <v>434.65</v>
      </c>
      <c r="V2236" t="s">
        <v>5805</v>
      </c>
      <c r="W2236" t="s">
        <v>4958</v>
      </c>
      <c r="X2236" t="s">
        <v>5510</v>
      </c>
      <c r="Y2236" t="s">
        <v>4966</v>
      </c>
      <c r="Z2236" t="s">
        <v>5511</v>
      </c>
      <c r="AA2236" t="s">
        <v>4962</v>
      </c>
    </row>
    <row r="2237" spans="1:27" x14ac:dyDescent="0.25">
      <c r="A2237" t="s">
        <v>123</v>
      </c>
      <c r="B2237" s="8">
        <v>45792</v>
      </c>
      <c r="C2237" t="s">
        <v>43</v>
      </c>
      <c r="D2237" t="s">
        <v>124</v>
      </c>
      <c r="E2237" t="s">
        <v>125</v>
      </c>
      <c r="F2237" t="s">
        <v>126</v>
      </c>
      <c r="G2237">
        <v>4</v>
      </c>
      <c r="H2237">
        <v>397.22</v>
      </c>
      <c r="I2237">
        <v>20</v>
      </c>
      <c r="J2237">
        <v>317.77999999999997</v>
      </c>
      <c r="K2237">
        <v>1271.0999999999999</v>
      </c>
      <c r="L2237">
        <v>1277.48</v>
      </c>
      <c r="M2237">
        <v>-6.38</v>
      </c>
      <c r="N2237" t="s">
        <v>40</v>
      </c>
      <c r="O2237" t="s">
        <v>24</v>
      </c>
      <c r="P2237" t="s">
        <v>25</v>
      </c>
      <c r="Q2237" s="9">
        <v>0.72152777777777777</v>
      </c>
      <c r="R2237" t="s">
        <v>49</v>
      </c>
      <c r="S2237" t="s">
        <v>4697</v>
      </c>
      <c r="T2237" t="s">
        <v>4672</v>
      </c>
      <c r="U2237">
        <v>397.22</v>
      </c>
      <c r="V2237" t="s">
        <v>5898</v>
      </c>
      <c r="W2237" t="s">
        <v>4968</v>
      </c>
      <c r="X2237" t="s">
        <v>5952</v>
      </c>
      <c r="Y2237" t="s">
        <v>4966</v>
      </c>
      <c r="Z2237" t="s">
        <v>5173</v>
      </c>
      <c r="AA2237" t="s">
        <v>4962</v>
      </c>
    </row>
    <row r="2238" spans="1:27" x14ac:dyDescent="0.25">
      <c r="A2238" t="s">
        <v>1023</v>
      </c>
      <c r="B2238" s="8">
        <v>45792</v>
      </c>
      <c r="C2238" t="s">
        <v>340</v>
      </c>
      <c r="D2238" t="s">
        <v>399</v>
      </c>
      <c r="E2238" t="s">
        <v>232</v>
      </c>
      <c r="F2238" t="s">
        <v>276</v>
      </c>
      <c r="G2238">
        <v>4</v>
      </c>
      <c r="H2238">
        <v>99.93</v>
      </c>
      <c r="I2238">
        <v>10</v>
      </c>
      <c r="J2238">
        <v>39.97</v>
      </c>
      <c r="K2238">
        <v>359.75</v>
      </c>
      <c r="L2238">
        <v>344.2</v>
      </c>
      <c r="M2238">
        <v>15.55</v>
      </c>
      <c r="N2238" t="s">
        <v>4971</v>
      </c>
      <c r="O2238" t="s">
        <v>24</v>
      </c>
      <c r="P2238" t="s">
        <v>33</v>
      </c>
      <c r="Q2238" s="9">
        <v>0.39930555555555558</v>
      </c>
      <c r="R2238" t="s">
        <v>49</v>
      </c>
      <c r="S2238" t="s">
        <v>4693</v>
      </c>
      <c r="T2238" t="s">
        <v>4672</v>
      </c>
      <c r="U2238">
        <v>99.93</v>
      </c>
      <c r="V2238" t="s">
        <v>5014</v>
      </c>
      <c r="W2238" t="s">
        <v>4964</v>
      </c>
      <c r="X2238" t="s">
        <v>5237</v>
      </c>
      <c r="Y2238" t="s">
        <v>4970</v>
      </c>
      <c r="Z2238" t="s">
        <v>5079</v>
      </c>
      <c r="AA2238" t="s">
        <v>4962</v>
      </c>
    </row>
    <row r="2239" spans="1:27" x14ac:dyDescent="0.25">
      <c r="A2239" t="s">
        <v>1677</v>
      </c>
      <c r="B2239" s="8">
        <v>45791</v>
      </c>
      <c r="C2239" t="s">
        <v>1003</v>
      </c>
      <c r="D2239" t="s">
        <v>1678</v>
      </c>
      <c r="E2239" t="s">
        <v>355</v>
      </c>
      <c r="F2239" t="s">
        <v>356</v>
      </c>
      <c r="G2239">
        <v>4</v>
      </c>
      <c r="H2239">
        <v>349.44</v>
      </c>
      <c r="I2239">
        <v>20</v>
      </c>
      <c r="J2239">
        <v>279.55</v>
      </c>
      <c r="K2239">
        <v>1118.21</v>
      </c>
      <c r="L2239">
        <v>1064.4000000000001</v>
      </c>
      <c r="M2239">
        <v>53.81</v>
      </c>
      <c r="N2239" t="s">
        <v>47</v>
      </c>
      <c r="O2239" t="s">
        <v>24</v>
      </c>
      <c r="P2239" t="s">
        <v>25</v>
      </c>
      <c r="Q2239" s="9">
        <v>0.48541666666666666</v>
      </c>
      <c r="R2239" t="s">
        <v>49</v>
      </c>
      <c r="S2239" t="s">
        <v>4699</v>
      </c>
      <c r="T2239" t="s">
        <v>4672</v>
      </c>
      <c r="U2239">
        <v>342.27</v>
      </c>
      <c r="V2239" t="s">
        <v>5697</v>
      </c>
      <c r="W2239" t="s">
        <v>4958</v>
      </c>
      <c r="X2239" t="s">
        <v>5205</v>
      </c>
      <c r="Y2239" t="s">
        <v>4960</v>
      </c>
      <c r="Z2239" t="s">
        <v>5204</v>
      </c>
      <c r="AA2239" t="s">
        <v>4962</v>
      </c>
    </row>
    <row r="2240" spans="1:27" x14ac:dyDescent="0.25">
      <c r="A2240" t="s">
        <v>2193</v>
      </c>
      <c r="B2240" s="8">
        <v>45791</v>
      </c>
      <c r="C2240" t="s">
        <v>876</v>
      </c>
      <c r="D2240" t="s">
        <v>755</v>
      </c>
      <c r="E2240" t="s">
        <v>950</v>
      </c>
      <c r="F2240" t="s">
        <v>2194</v>
      </c>
      <c r="G2240">
        <v>5</v>
      </c>
      <c r="H2240">
        <v>480.43</v>
      </c>
      <c r="I2240">
        <v>15</v>
      </c>
      <c r="J2240">
        <v>360.32</v>
      </c>
      <c r="K2240">
        <v>2041.83</v>
      </c>
      <c r="L2240">
        <v>1759.35</v>
      </c>
      <c r="M2240">
        <v>282.48</v>
      </c>
      <c r="N2240" t="s">
        <v>47</v>
      </c>
      <c r="O2240" t="s">
        <v>24</v>
      </c>
      <c r="P2240" t="s">
        <v>25</v>
      </c>
      <c r="Q2240" s="9">
        <v>0.86111111111111116</v>
      </c>
      <c r="R2240" t="s">
        <v>49</v>
      </c>
      <c r="S2240" t="s">
        <v>4927</v>
      </c>
      <c r="T2240" t="s">
        <v>4908</v>
      </c>
      <c r="U2240">
        <v>442.14</v>
      </c>
      <c r="V2240" t="s">
        <v>5745</v>
      </c>
      <c r="W2240" t="s">
        <v>4958</v>
      </c>
      <c r="X2240" t="s">
        <v>5455</v>
      </c>
      <c r="Y2240" t="s">
        <v>4970</v>
      </c>
      <c r="Z2240" t="s">
        <v>5049</v>
      </c>
      <c r="AA2240" t="s">
        <v>4962</v>
      </c>
    </row>
    <row r="2241" spans="1:27" x14ac:dyDescent="0.25">
      <c r="A2241" t="s">
        <v>2866</v>
      </c>
      <c r="B2241" s="8">
        <v>45791</v>
      </c>
      <c r="C2241" t="s">
        <v>1470</v>
      </c>
      <c r="D2241" t="s">
        <v>581</v>
      </c>
      <c r="E2241" t="s">
        <v>90</v>
      </c>
      <c r="F2241" t="s">
        <v>91</v>
      </c>
      <c r="G2241">
        <v>7</v>
      </c>
      <c r="H2241">
        <v>153.82</v>
      </c>
      <c r="I2241">
        <v>0</v>
      </c>
      <c r="J2241">
        <v>0</v>
      </c>
      <c r="K2241">
        <v>1076.74</v>
      </c>
      <c r="L2241">
        <v>748.93</v>
      </c>
      <c r="M2241">
        <v>327.81</v>
      </c>
      <c r="N2241" t="s">
        <v>4971</v>
      </c>
      <c r="O2241" t="s">
        <v>24</v>
      </c>
      <c r="P2241" t="s">
        <v>25</v>
      </c>
      <c r="Q2241" s="9">
        <v>0.66736111111111107</v>
      </c>
      <c r="R2241" t="s">
        <v>49</v>
      </c>
      <c r="S2241" t="s">
        <v>4710</v>
      </c>
      <c r="T2241" t="s">
        <v>4703</v>
      </c>
      <c r="U2241">
        <v>139.21</v>
      </c>
      <c r="V2241" t="s">
        <v>5293</v>
      </c>
      <c r="W2241" t="s">
        <v>4958</v>
      </c>
      <c r="X2241" t="s">
        <v>5467</v>
      </c>
      <c r="Y2241" t="s">
        <v>4966</v>
      </c>
      <c r="Z2241" t="s">
        <v>5468</v>
      </c>
      <c r="AA2241" t="s">
        <v>4962</v>
      </c>
    </row>
    <row r="2242" spans="1:27" x14ac:dyDescent="0.25">
      <c r="A2242" t="s">
        <v>3077</v>
      </c>
      <c r="B2242" s="8">
        <v>45791</v>
      </c>
      <c r="C2242" t="s">
        <v>213</v>
      </c>
      <c r="D2242" t="s">
        <v>399</v>
      </c>
      <c r="E2242" t="s">
        <v>2009</v>
      </c>
      <c r="F2242" t="s">
        <v>1856</v>
      </c>
      <c r="G2242">
        <v>5</v>
      </c>
      <c r="H2242">
        <v>99.93</v>
      </c>
      <c r="I2242">
        <v>0</v>
      </c>
      <c r="J2242">
        <v>0</v>
      </c>
      <c r="K2242">
        <v>499.65</v>
      </c>
      <c r="L2242">
        <v>430.25</v>
      </c>
      <c r="M2242">
        <v>69.400000000000006</v>
      </c>
      <c r="N2242" t="s">
        <v>47</v>
      </c>
      <c r="O2242" t="s">
        <v>24</v>
      </c>
      <c r="P2242" t="s">
        <v>25</v>
      </c>
      <c r="Q2242" s="9">
        <v>0.43402777777777779</v>
      </c>
      <c r="R2242" t="s">
        <v>49</v>
      </c>
      <c r="S2242" t="s">
        <v>4693</v>
      </c>
      <c r="T2242" t="s">
        <v>4672</v>
      </c>
      <c r="U2242">
        <v>99.93</v>
      </c>
      <c r="V2242" t="s">
        <v>5088</v>
      </c>
      <c r="W2242" t="s">
        <v>4968</v>
      </c>
      <c r="X2242" t="s">
        <v>5923</v>
      </c>
      <c r="Y2242" t="s">
        <v>4970</v>
      </c>
      <c r="Z2242" t="s">
        <v>5177</v>
      </c>
      <c r="AA2242" t="s">
        <v>5060</v>
      </c>
    </row>
    <row r="2243" spans="1:27" x14ac:dyDescent="0.25">
      <c r="A2243" t="s">
        <v>3268</v>
      </c>
      <c r="B2243" s="8">
        <v>45791</v>
      </c>
      <c r="C2243" t="s">
        <v>1470</v>
      </c>
      <c r="D2243" t="s">
        <v>264</v>
      </c>
      <c r="E2243" t="s">
        <v>778</v>
      </c>
      <c r="F2243" t="s">
        <v>779</v>
      </c>
      <c r="G2243">
        <v>4</v>
      </c>
      <c r="H2243">
        <v>394.14</v>
      </c>
      <c r="I2243">
        <v>0</v>
      </c>
      <c r="J2243">
        <v>0</v>
      </c>
      <c r="K2243">
        <v>1576.56</v>
      </c>
      <c r="L2243">
        <v>1143.5999999999999</v>
      </c>
      <c r="M2243">
        <v>432.96</v>
      </c>
      <c r="N2243" t="s">
        <v>4971</v>
      </c>
      <c r="O2243" t="s">
        <v>24</v>
      </c>
      <c r="P2243" t="s">
        <v>33</v>
      </c>
      <c r="Q2243" s="9">
        <v>0.45624999999999999</v>
      </c>
      <c r="R2243" t="s">
        <v>49</v>
      </c>
      <c r="S2243" t="s">
        <v>4702</v>
      </c>
      <c r="T2243" t="s">
        <v>4703</v>
      </c>
      <c r="U2243">
        <v>383.51</v>
      </c>
      <c r="V2243" t="s">
        <v>5293</v>
      </c>
      <c r="W2243" t="s">
        <v>4958</v>
      </c>
      <c r="X2243" t="s">
        <v>4996</v>
      </c>
      <c r="Y2243" t="s">
        <v>4960</v>
      </c>
      <c r="Z2243" t="s">
        <v>5432</v>
      </c>
      <c r="AA2243" t="s">
        <v>5060</v>
      </c>
    </row>
    <row r="2244" spans="1:27" x14ac:dyDescent="0.25">
      <c r="A2244" t="s">
        <v>960</v>
      </c>
      <c r="B2244" s="8">
        <v>45790</v>
      </c>
      <c r="C2244" t="s">
        <v>961</v>
      </c>
      <c r="D2244" t="s">
        <v>302</v>
      </c>
      <c r="E2244" t="s">
        <v>962</v>
      </c>
      <c r="F2244" t="s">
        <v>963</v>
      </c>
      <c r="G2244">
        <v>3</v>
      </c>
      <c r="H2244">
        <v>343.56</v>
      </c>
      <c r="I2244">
        <v>0</v>
      </c>
      <c r="J2244">
        <v>0</v>
      </c>
      <c r="K2244">
        <v>1030.68</v>
      </c>
      <c r="L2244">
        <v>648.96</v>
      </c>
      <c r="M2244">
        <v>381.72</v>
      </c>
      <c r="N2244" t="s">
        <v>23</v>
      </c>
      <c r="O2244" t="s">
        <v>24</v>
      </c>
      <c r="P2244" t="s">
        <v>25</v>
      </c>
      <c r="Q2244" s="9">
        <v>0.86388888888888893</v>
      </c>
      <c r="R2244" t="s">
        <v>49</v>
      </c>
      <c r="S2244" t="s">
        <v>4655</v>
      </c>
      <c r="T2244" t="s">
        <v>4636</v>
      </c>
      <c r="U2244">
        <v>343.56</v>
      </c>
      <c r="V2244" t="s">
        <v>6044</v>
      </c>
      <c r="W2244" t="s">
        <v>4968</v>
      </c>
      <c r="X2244" t="s">
        <v>5479</v>
      </c>
      <c r="Y2244" t="s">
        <v>5011</v>
      </c>
      <c r="Z2244" t="s">
        <v>5480</v>
      </c>
      <c r="AA2244" t="s">
        <v>5060</v>
      </c>
    </row>
    <row r="2245" spans="1:27" x14ac:dyDescent="0.25">
      <c r="A2245" t="s">
        <v>1115</v>
      </c>
      <c r="B2245" s="8">
        <v>45790</v>
      </c>
      <c r="C2245" t="s">
        <v>1116</v>
      </c>
      <c r="D2245" t="s">
        <v>652</v>
      </c>
      <c r="E2245" t="s">
        <v>125</v>
      </c>
      <c r="F2245" t="s">
        <v>648</v>
      </c>
      <c r="G2245">
        <v>5</v>
      </c>
      <c r="H2245">
        <v>356.48</v>
      </c>
      <c r="I2245">
        <v>0</v>
      </c>
      <c r="J2245">
        <v>0</v>
      </c>
      <c r="K2245">
        <v>1782.4</v>
      </c>
      <c r="L2245">
        <v>1451.65</v>
      </c>
      <c r="M2245">
        <v>330.75</v>
      </c>
      <c r="N2245" t="s">
        <v>47</v>
      </c>
      <c r="O2245" t="s">
        <v>24</v>
      </c>
      <c r="P2245" t="s">
        <v>25</v>
      </c>
      <c r="Q2245" s="9">
        <v>0.85277777777777775</v>
      </c>
      <c r="R2245" t="s">
        <v>49</v>
      </c>
      <c r="S2245" t="s">
        <v>4906</v>
      </c>
      <c r="T2245" t="s">
        <v>4887</v>
      </c>
      <c r="U2245">
        <v>331.35</v>
      </c>
      <c r="V2245" t="s">
        <v>5344</v>
      </c>
      <c r="W2245" t="s">
        <v>4958</v>
      </c>
      <c r="X2245" t="s">
        <v>5856</v>
      </c>
      <c r="Y2245" t="s">
        <v>4966</v>
      </c>
      <c r="Z2245" t="s">
        <v>5173</v>
      </c>
      <c r="AA2245" t="s">
        <v>4962</v>
      </c>
    </row>
    <row r="2246" spans="1:27" x14ac:dyDescent="0.25">
      <c r="A2246" t="s">
        <v>4261</v>
      </c>
      <c r="B2246" s="8">
        <v>45790</v>
      </c>
      <c r="C2246" t="s">
        <v>319</v>
      </c>
      <c r="D2246" t="s">
        <v>2158</v>
      </c>
      <c r="E2246" t="s">
        <v>700</v>
      </c>
      <c r="F2246" t="s">
        <v>701</v>
      </c>
      <c r="G2246">
        <v>6</v>
      </c>
      <c r="H2246">
        <v>93.93</v>
      </c>
      <c r="I2246">
        <v>20</v>
      </c>
      <c r="J2246">
        <v>112.72</v>
      </c>
      <c r="K2246">
        <v>450.86</v>
      </c>
      <c r="L2246">
        <v>424.2</v>
      </c>
      <c r="M2246">
        <v>26.66</v>
      </c>
      <c r="N2246" t="s">
        <v>68</v>
      </c>
      <c r="O2246" t="s">
        <v>24</v>
      </c>
      <c r="P2246" t="s">
        <v>55</v>
      </c>
      <c r="Q2246" s="9">
        <v>0.73888888888888893</v>
      </c>
      <c r="R2246" t="s">
        <v>49</v>
      </c>
      <c r="S2246" t="s">
        <v>4929</v>
      </c>
      <c r="T2246" t="s">
        <v>4930</v>
      </c>
      <c r="U2246">
        <v>91.61</v>
      </c>
      <c r="V2246" t="s">
        <v>5858</v>
      </c>
      <c r="W2246" t="s">
        <v>4958</v>
      </c>
      <c r="X2246" t="s">
        <v>5371</v>
      </c>
      <c r="Y2246" t="s">
        <v>4970</v>
      </c>
      <c r="Z2246" t="s">
        <v>5231</v>
      </c>
      <c r="AA2246" t="s">
        <v>5060</v>
      </c>
    </row>
    <row r="2247" spans="1:27" x14ac:dyDescent="0.25">
      <c r="A2247" t="s">
        <v>4490</v>
      </c>
      <c r="B2247" s="8">
        <v>45790</v>
      </c>
      <c r="C2247" t="s">
        <v>2115</v>
      </c>
      <c r="D2247" t="s">
        <v>886</v>
      </c>
      <c r="E2247" t="s">
        <v>309</v>
      </c>
      <c r="F2247" t="s">
        <v>1504</v>
      </c>
      <c r="G2247">
        <v>4</v>
      </c>
      <c r="H2247">
        <v>252.99</v>
      </c>
      <c r="I2247">
        <v>0</v>
      </c>
      <c r="J2247">
        <v>0</v>
      </c>
      <c r="K2247">
        <v>1011.96</v>
      </c>
      <c r="L2247">
        <v>769.64</v>
      </c>
      <c r="M2247">
        <v>242.32</v>
      </c>
      <c r="N2247" t="s">
        <v>68</v>
      </c>
      <c r="O2247" t="s">
        <v>24</v>
      </c>
      <c r="P2247" t="s">
        <v>25</v>
      </c>
      <c r="Q2247" s="9">
        <v>0.67222222222222228</v>
      </c>
      <c r="R2247" t="s">
        <v>49</v>
      </c>
      <c r="S2247" t="s">
        <v>4827</v>
      </c>
      <c r="T2247" t="s">
        <v>4828</v>
      </c>
      <c r="U2247">
        <v>232.92</v>
      </c>
      <c r="V2247" t="s">
        <v>5650</v>
      </c>
      <c r="W2247" t="s">
        <v>4958</v>
      </c>
      <c r="X2247" t="s">
        <v>5345</v>
      </c>
      <c r="Y2247" t="s">
        <v>4970</v>
      </c>
      <c r="Z2247" t="s">
        <v>5122</v>
      </c>
      <c r="AA2247" t="s">
        <v>4962</v>
      </c>
    </row>
    <row r="2248" spans="1:27" x14ac:dyDescent="0.25">
      <c r="A2248" t="s">
        <v>1155</v>
      </c>
      <c r="B2248" s="8">
        <v>45996</v>
      </c>
      <c r="C2248" t="s">
        <v>982</v>
      </c>
      <c r="D2248" t="s">
        <v>1156</v>
      </c>
      <c r="E2248" t="s">
        <v>1157</v>
      </c>
      <c r="F2248" t="s">
        <v>1158</v>
      </c>
      <c r="G2248">
        <v>3</v>
      </c>
      <c r="H2248">
        <v>147.72</v>
      </c>
      <c r="I2248">
        <v>10</v>
      </c>
      <c r="J2248">
        <v>44.32</v>
      </c>
      <c r="K2248">
        <v>398.84</v>
      </c>
      <c r="L2248">
        <v>327.63</v>
      </c>
      <c r="M2248">
        <v>71.209999999999994</v>
      </c>
      <c r="N2248" t="s">
        <v>4971</v>
      </c>
      <c r="O2248" t="s">
        <v>24</v>
      </c>
      <c r="P2248" t="s">
        <v>55</v>
      </c>
      <c r="Q2248" s="9">
        <v>0.55486111111111114</v>
      </c>
      <c r="R2248" t="s">
        <v>49</v>
      </c>
      <c r="S2248" t="s">
        <v>4755</v>
      </c>
      <c r="T2248" t="s">
        <v>4752</v>
      </c>
      <c r="U2248">
        <v>147.72</v>
      </c>
      <c r="V2248" t="s">
        <v>5928</v>
      </c>
      <c r="W2248" t="s">
        <v>4968</v>
      </c>
      <c r="X2248" t="s">
        <v>5179</v>
      </c>
      <c r="Y2248" t="s">
        <v>5007</v>
      </c>
      <c r="Z2248" t="s">
        <v>5180</v>
      </c>
      <c r="AA2248" t="s">
        <v>4962</v>
      </c>
    </row>
    <row r="2249" spans="1:27" x14ac:dyDescent="0.25">
      <c r="A2249" t="s">
        <v>2842</v>
      </c>
      <c r="B2249" s="8">
        <v>45996</v>
      </c>
      <c r="C2249" t="s">
        <v>146</v>
      </c>
      <c r="D2249" t="s">
        <v>503</v>
      </c>
      <c r="E2249" t="s">
        <v>153</v>
      </c>
      <c r="F2249" t="s">
        <v>182</v>
      </c>
      <c r="G2249">
        <v>1</v>
      </c>
      <c r="H2249">
        <v>503.36</v>
      </c>
      <c r="I2249">
        <v>0</v>
      </c>
      <c r="J2249">
        <v>0</v>
      </c>
      <c r="K2249">
        <v>503.36</v>
      </c>
      <c r="L2249">
        <v>389.8</v>
      </c>
      <c r="M2249">
        <v>113.56</v>
      </c>
      <c r="N2249" t="s">
        <v>133</v>
      </c>
      <c r="O2249" t="s">
        <v>24</v>
      </c>
      <c r="P2249" t="s">
        <v>25</v>
      </c>
      <c r="Q2249" s="9">
        <v>0.43611111111111112</v>
      </c>
      <c r="R2249" t="s">
        <v>49</v>
      </c>
      <c r="S2249" t="s">
        <v>4727</v>
      </c>
      <c r="T2249" t="s">
        <v>4703</v>
      </c>
      <c r="U2249">
        <v>503.36</v>
      </c>
      <c r="V2249" t="s">
        <v>5737</v>
      </c>
      <c r="W2249" t="s">
        <v>4968</v>
      </c>
      <c r="X2249" t="s">
        <v>5615</v>
      </c>
      <c r="Y2249" t="s">
        <v>4960</v>
      </c>
      <c r="Z2249" t="s">
        <v>5126</v>
      </c>
      <c r="AA2249" t="s">
        <v>4962</v>
      </c>
    </row>
    <row r="2250" spans="1:27" x14ac:dyDescent="0.25">
      <c r="A2250" t="s">
        <v>3530</v>
      </c>
      <c r="B2250" s="8">
        <v>45996</v>
      </c>
      <c r="C2250" t="s">
        <v>279</v>
      </c>
      <c r="D2250" t="s">
        <v>581</v>
      </c>
      <c r="E2250" t="s">
        <v>567</v>
      </c>
      <c r="F2250" t="s">
        <v>1607</v>
      </c>
      <c r="G2250">
        <v>5</v>
      </c>
      <c r="H2250">
        <v>139.21</v>
      </c>
      <c r="I2250">
        <v>5</v>
      </c>
      <c r="J2250">
        <v>34.799999999999997</v>
      </c>
      <c r="K2250">
        <v>661.25</v>
      </c>
      <c r="L2250">
        <v>534.95000000000005</v>
      </c>
      <c r="M2250">
        <v>126.3</v>
      </c>
      <c r="N2250" t="s">
        <v>133</v>
      </c>
      <c r="O2250" t="s">
        <v>24</v>
      </c>
      <c r="P2250" t="s">
        <v>55</v>
      </c>
      <c r="Q2250" s="9">
        <v>0.7416666666666667</v>
      </c>
      <c r="R2250" t="s">
        <v>49</v>
      </c>
      <c r="S2250" t="s">
        <v>4710</v>
      </c>
      <c r="T2250" t="s">
        <v>4703</v>
      </c>
      <c r="U2250">
        <v>139.21</v>
      </c>
      <c r="V2250" t="s">
        <v>5754</v>
      </c>
      <c r="W2250" t="s">
        <v>4968</v>
      </c>
      <c r="X2250" t="s">
        <v>5410</v>
      </c>
      <c r="Y2250" t="s">
        <v>5018</v>
      </c>
      <c r="Z2250" t="s">
        <v>5353</v>
      </c>
      <c r="AA2250" t="s">
        <v>4962</v>
      </c>
    </row>
    <row r="2251" spans="1:27" x14ac:dyDescent="0.25">
      <c r="A2251" t="s">
        <v>3711</v>
      </c>
      <c r="B2251" s="8">
        <v>45996</v>
      </c>
      <c r="C2251" t="s">
        <v>3202</v>
      </c>
      <c r="D2251" t="s">
        <v>284</v>
      </c>
      <c r="E2251" t="s">
        <v>209</v>
      </c>
      <c r="F2251" t="s">
        <v>210</v>
      </c>
      <c r="G2251">
        <v>6</v>
      </c>
      <c r="H2251">
        <v>75.34</v>
      </c>
      <c r="I2251">
        <v>0</v>
      </c>
      <c r="J2251">
        <v>0</v>
      </c>
      <c r="K2251">
        <v>452.04</v>
      </c>
      <c r="L2251">
        <v>325.92</v>
      </c>
      <c r="M2251">
        <v>126.12</v>
      </c>
      <c r="N2251" t="s">
        <v>23</v>
      </c>
      <c r="O2251" t="s">
        <v>24</v>
      </c>
      <c r="P2251" t="s">
        <v>55</v>
      </c>
      <c r="Q2251" s="9">
        <v>0.41041666666666665</v>
      </c>
      <c r="R2251" t="s">
        <v>49</v>
      </c>
      <c r="S2251" t="s">
        <v>4791</v>
      </c>
      <c r="T2251" t="s">
        <v>4776</v>
      </c>
      <c r="U2251">
        <v>42.16</v>
      </c>
      <c r="V2251" t="s">
        <v>5528</v>
      </c>
      <c r="W2251" t="s">
        <v>4958</v>
      </c>
      <c r="X2251" t="s">
        <v>4973</v>
      </c>
      <c r="Y2251" t="s">
        <v>4960</v>
      </c>
      <c r="Z2251" t="s">
        <v>5067</v>
      </c>
      <c r="AA2251" t="s">
        <v>4962</v>
      </c>
    </row>
    <row r="2252" spans="1:27" x14ac:dyDescent="0.25">
      <c r="A2252" t="s">
        <v>4361</v>
      </c>
      <c r="B2252" s="8">
        <v>45996</v>
      </c>
      <c r="C2252" t="s">
        <v>4362</v>
      </c>
      <c r="D2252" t="s">
        <v>349</v>
      </c>
      <c r="E2252" t="s">
        <v>438</v>
      </c>
      <c r="F2252" t="s">
        <v>705</v>
      </c>
      <c r="G2252">
        <v>6</v>
      </c>
      <c r="H2252">
        <v>453.52</v>
      </c>
      <c r="I2252">
        <v>0</v>
      </c>
      <c r="J2252">
        <v>0</v>
      </c>
      <c r="K2252">
        <v>2721.12</v>
      </c>
      <c r="L2252">
        <v>1953.66</v>
      </c>
      <c r="M2252">
        <v>767.46</v>
      </c>
      <c r="N2252" t="s">
        <v>133</v>
      </c>
      <c r="O2252" t="s">
        <v>24</v>
      </c>
      <c r="P2252" t="s">
        <v>25</v>
      </c>
      <c r="Q2252" s="9">
        <v>0.4548611111111111</v>
      </c>
      <c r="R2252" t="s">
        <v>49</v>
      </c>
      <c r="S2252" t="s">
        <v>4789</v>
      </c>
      <c r="T2252" t="s">
        <v>4776</v>
      </c>
      <c r="U2252">
        <v>298.81</v>
      </c>
      <c r="V2252" t="s">
        <v>6046</v>
      </c>
      <c r="W2252" t="s">
        <v>4958</v>
      </c>
      <c r="X2252" t="s">
        <v>5388</v>
      </c>
      <c r="Y2252" t="s">
        <v>4966</v>
      </c>
      <c r="Z2252" t="s">
        <v>4961</v>
      </c>
      <c r="AA2252" t="s">
        <v>4962</v>
      </c>
    </row>
    <row r="2253" spans="1:27" x14ac:dyDescent="0.25">
      <c r="A2253" t="s">
        <v>526</v>
      </c>
      <c r="B2253" s="8">
        <v>45966</v>
      </c>
      <c r="C2253" t="s">
        <v>527</v>
      </c>
      <c r="D2253" t="s">
        <v>101</v>
      </c>
      <c r="E2253" t="s">
        <v>21</v>
      </c>
      <c r="F2253" t="s">
        <v>528</v>
      </c>
      <c r="G2253">
        <v>1</v>
      </c>
      <c r="H2253">
        <v>434.65</v>
      </c>
      <c r="I2253">
        <v>20</v>
      </c>
      <c r="J2253">
        <v>86.93</v>
      </c>
      <c r="K2253">
        <v>399.88</v>
      </c>
      <c r="L2253">
        <v>351.63</v>
      </c>
      <c r="M2253">
        <v>48.25</v>
      </c>
      <c r="N2253" t="s">
        <v>68</v>
      </c>
      <c r="O2253" t="s">
        <v>24</v>
      </c>
      <c r="P2253" t="s">
        <v>55</v>
      </c>
      <c r="Q2253" s="9">
        <v>0.81874999999999998</v>
      </c>
      <c r="R2253" t="s">
        <v>27</v>
      </c>
      <c r="S2253" t="s">
        <v>4676</v>
      </c>
      <c r="T2253" t="s">
        <v>4672</v>
      </c>
      <c r="U2253">
        <v>434.65</v>
      </c>
      <c r="V2253" t="s">
        <v>5656</v>
      </c>
      <c r="W2253" t="s">
        <v>4968</v>
      </c>
      <c r="X2253" t="s">
        <v>5268</v>
      </c>
      <c r="Y2253" t="s">
        <v>4977</v>
      </c>
      <c r="Z2253" t="s">
        <v>5133</v>
      </c>
      <c r="AA2253" t="s">
        <v>4962</v>
      </c>
    </row>
    <row r="2254" spans="1:27" x14ac:dyDescent="0.25">
      <c r="A2254" t="s">
        <v>2094</v>
      </c>
      <c r="B2254" s="8">
        <v>45966</v>
      </c>
      <c r="C2254" t="s">
        <v>1332</v>
      </c>
      <c r="D2254" t="s">
        <v>124</v>
      </c>
      <c r="E2254" t="s">
        <v>623</v>
      </c>
      <c r="F2254" t="s">
        <v>624</v>
      </c>
      <c r="G2254">
        <v>1</v>
      </c>
      <c r="H2254">
        <v>397.22</v>
      </c>
      <c r="I2254">
        <v>15</v>
      </c>
      <c r="J2254">
        <v>59.58</v>
      </c>
      <c r="K2254">
        <v>388.29</v>
      </c>
      <c r="L2254">
        <v>319.37</v>
      </c>
      <c r="M2254">
        <v>68.92</v>
      </c>
      <c r="N2254" t="s">
        <v>40</v>
      </c>
      <c r="O2254" t="s">
        <v>24</v>
      </c>
      <c r="P2254" t="s">
        <v>33</v>
      </c>
      <c r="Q2254" s="9">
        <v>0.80833333333333335</v>
      </c>
      <c r="R2254" t="s">
        <v>27</v>
      </c>
      <c r="S2254" t="s">
        <v>4697</v>
      </c>
      <c r="T2254" t="s">
        <v>4672</v>
      </c>
      <c r="U2254">
        <v>397.22</v>
      </c>
      <c r="V2254" t="s">
        <v>5519</v>
      </c>
      <c r="W2254" t="s">
        <v>4968</v>
      </c>
      <c r="X2254" t="s">
        <v>5324</v>
      </c>
      <c r="Y2254" t="s">
        <v>5007</v>
      </c>
      <c r="Z2254" t="s">
        <v>5196</v>
      </c>
      <c r="AA2254" t="s">
        <v>4962</v>
      </c>
    </row>
    <row r="2255" spans="1:27" x14ac:dyDescent="0.25">
      <c r="A2255" t="s">
        <v>2426</v>
      </c>
      <c r="B2255" s="8">
        <v>45966</v>
      </c>
      <c r="C2255" t="s">
        <v>643</v>
      </c>
      <c r="D2255" t="s">
        <v>686</v>
      </c>
      <c r="E2255" t="s">
        <v>460</v>
      </c>
      <c r="F2255" t="s">
        <v>1423</v>
      </c>
      <c r="G2255">
        <v>4</v>
      </c>
      <c r="H2255">
        <v>451.89</v>
      </c>
      <c r="I2255">
        <v>0</v>
      </c>
      <c r="J2255">
        <v>0</v>
      </c>
      <c r="K2255">
        <v>2078.69</v>
      </c>
      <c r="L2255">
        <v>1548.64</v>
      </c>
      <c r="M2255">
        <v>530.04999999999995</v>
      </c>
      <c r="N2255" t="s">
        <v>23</v>
      </c>
      <c r="O2255" t="s">
        <v>24</v>
      </c>
      <c r="P2255" t="s">
        <v>25</v>
      </c>
      <c r="Q2255" s="9">
        <v>0.77638888888888891</v>
      </c>
      <c r="R2255" t="s">
        <v>27</v>
      </c>
      <c r="S2255" t="s">
        <v>4857</v>
      </c>
      <c r="T2255" t="s">
        <v>4847</v>
      </c>
      <c r="U2255">
        <v>451.89</v>
      </c>
      <c r="V2255" t="s">
        <v>5828</v>
      </c>
      <c r="W2255" t="s">
        <v>4968</v>
      </c>
      <c r="X2255" t="s">
        <v>5154</v>
      </c>
      <c r="Y2255" t="s">
        <v>4966</v>
      </c>
      <c r="Z2255" t="s">
        <v>5405</v>
      </c>
      <c r="AA2255" t="s">
        <v>4962</v>
      </c>
    </row>
    <row r="2256" spans="1:27" x14ac:dyDescent="0.25">
      <c r="A2256" t="s">
        <v>2452</v>
      </c>
      <c r="B2256" s="8">
        <v>45966</v>
      </c>
      <c r="C2256" t="s">
        <v>2203</v>
      </c>
      <c r="D2256" t="s">
        <v>549</v>
      </c>
      <c r="E2256" t="s">
        <v>488</v>
      </c>
      <c r="G2256">
        <v>1</v>
      </c>
      <c r="H2256">
        <v>221.61</v>
      </c>
      <c r="I2256">
        <v>10</v>
      </c>
      <c r="J2256">
        <v>22.16</v>
      </c>
      <c r="K2256">
        <v>229.37</v>
      </c>
      <c r="L2256">
        <v>182.17</v>
      </c>
      <c r="M2256">
        <v>47.2</v>
      </c>
      <c r="N2256" t="s">
        <v>23</v>
      </c>
      <c r="O2256" t="s">
        <v>24</v>
      </c>
      <c r="P2256" t="s">
        <v>25</v>
      </c>
      <c r="Q2256" s="9">
        <v>0.42777777777777776</v>
      </c>
      <c r="R2256" t="s">
        <v>27</v>
      </c>
      <c r="S2256" t="s">
        <v>4832</v>
      </c>
      <c r="T2256" t="s">
        <v>4828</v>
      </c>
      <c r="U2256">
        <v>221.61</v>
      </c>
      <c r="V2256" t="s">
        <v>5071</v>
      </c>
      <c r="W2256" t="s">
        <v>4964</v>
      </c>
      <c r="Z2256" t="s">
        <v>5339</v>
      </c>
      <c r="AA2256" t="s">
        <v>4962</v>
      </c>
    </row>
    <row r="2257" spans="1:27" x14ac:dyDescent="0.25">
      <c r="A2257" t="s">
        <v>2463</v>
      </c>
      <c r="B2257" s="8">
        <v>45966</v>
      </c>
      <c r="C2257" t="s">
        <v>2394</v>
      </c>
      <c r="D2257" t="s">
        <v>1096</v>
      </c>
      <c r="E2257" t="s">
        <v>204</v>
      </c>
      <c r="F2257" t="s">
        <v>205</v>
      </c>
      <c r="G2257">
        <v>4</v>
      </c>
      <c r="H2257">
        <v>412.53</v>
      </c>
      <c r="I2257">
        <v>15</v>
      </c>
      <c r="J2257">
        <v>247.52</v>
      </c>
      <c r="K2257">
        <v>1612.99</v>
      </c>
      <c r="L2257">
        <v>1393.64</v>
      </c>
      <c r="M2257">
        <v>219.35</v>
      </c>
      <c r="N2257" t="s">
        <v>133</v>
      </c>
      <c r="O2257" t="s">
        <v>24</v>
      </c>
      <c r="P2257" t="s">
        <v>55</v>
      </c>
      <c r="Q2257" s="9">
        <v>0.54097222222222219</v>
      </c>
      <c r="R2257" t="s">
        <v>27</v>
      </c>
      <c r="S2257" t="s">
        <v>4869</v>
      </c>
      <c r="T2257" t="s">
        <v>4864</v>
      </c>
      <c r="U2257">
        <v>405.1</v>
      </c>
      <c r="V2257" t="s">
        <v>5115</v>
      </c>
      <c r="W2257" t="s">
        <v>4958</v>
      </c>
      <c r="X2257" t="s">
        <v>5021</v>
      </c>
      <c r="Y2257" t="s">
        <v>4966</v>
      </c>
      <c r="Z2257" t="s">
        <v>5022</v>
      </c>
      <c r="AA2257" t="s">
        <v>4962</v>
      </c>
    </row>
    <row r="2258" spans="1:27" x14ac:dyDescent="0.25">
      <c r="A2258" t="s">
        <v>2490</v>
      </c>
      <c r="B2258" s="8">
        <v>45966</v>
      </c>
      <c r="C2258" t="s">
        <v>1326</v>
      </c>
      <c r="D2258" t="s">
        <v>470</v>
      </c>
      <c r="E2258" t="s">
        <v>1059</v>
      </c>
      <c r="F2258" t="s">
        <v>304</v>
      </c>
      <c r="G2258">
        <v>3</v>
      </c>
      <c r="H2258">
        <v>589.75</v>
      </c>
      <c r="I2258">
        <v>20</v>
      </c>
      <c r="J2258">
        <v>353.85</v>
      </c>
      <c r="K2258">
        <v>1627.71</v>
      </c>
      <c r="L2258">
        <v>1030.95</v>
      </c>
      <c r="M2258">
        <v>596.76</v>
      </c>
      <c r="N2258" t="s">
        <v>4971</v>
      </c>
      <c r="O2258" t="s">
        <v>24</v>
      </c>
      <c r="P2258" t="s">
        <v>25</v>
      </c>
      <c r="Q2258" s="9">
        <v>0.56111111111111112</v>
      </c>
      <c r="R2258" t="s">
        <v>27</v>
      </c>
      <c r="S2258" t="s">
        <v>4646</v>
      </c>
      <c r="T2258" t="s">
        <v>4636</v>
      </c>
      <c r="U2258">
        <v>589.75</v>
      </c>
      <c r="V2258" t="s">
        <v>5716</v>
      </c>
      <c r="W2258" t="s">
        <v>4964</v>
      </c>
      <c r="X2258" t="s">
        <v>5101</v>
      </c>
      <c r="Y2258" t="s">
        <v>4970</v>
      </c>
      <c r="Z2258" t="s">
        <v>5099</v>
      </c>
      <c r="AA2258" t="s">
        <v>5060</v>
      </c>
    </row>
    <row r="2259" spans="1:27" x14ac:dyDescent="0.25">
      <c r="A2259" t="s">
        <v>2563</v>
      </c>
      <c r="B2259" s="8">
        <v>45966</v>
      </c>
      <c r="C2259" t="s">
        <v>2005</v>
      </c>
      <c r="E2259" t="s">
        <v>1309</v>
      </c>
      <c r="F2259" t="s">
        <v>1481</v>
      </c>
      <c r="G2259">
        <v>2</v>
      </c>
      <c r="H2259">
        <v>401.06</v>
      </c>
      <c r="I2259">
        <v>5</v>
      </c>
      <c r="J2259">
        <v>40.11</v>
      </c>
      <c r="K2259">
        <v>876.31</v>
      </c>
      <c r="L2259">
        <v>694.94</v>
      </c>
      <c r="M2259">
        <v>181.37</v>
      </c>
      <c r="N2259" t="s">
        <v>47</v>
      </c>
      <c r="O2259" t="s">
        <v>24</v>
      </c>
      <c r="P2259" t="s">
        <v>25</v>
      </c>
      <c r="Q2259" s="9">
        <v>0.5180555555555556</v>
      </c>
      <c r="R2259" t="s">
        <v>27</v>
      </c>
      <c r="V2259" t="s">
        <v>5266</v>
      </c>
      <c r="W2259" t="s">
        <v>4968</v>
      </c>
      <c r="X2259" t="s">
        <v>5230</v>
      </c>
      <c r="Y2259" t="s">
        <v>4960</v>
      </c>
      <c r="Z2259" t="s">
        <v>5212</v>
      </c>
      <c r="AA2259" t="s">
        <v>4962</v>
      </c>
    </row>
    <row r="2260" spans="1:27" x14ac:dyDescent="0.25">
      <c r="A2260" t="s">
        <v>2953</v>
      </c>
      <c r="B2260" s="8">
        <v>45966</v>
      </c>
      <c r="C2260" t="s">
        <v>1029</v>
      </c>
      <c r="D2260" t="s">
        <v>302</v>
      </c>
      <c r="E2260" t="s">
        <v>380</v>
      </c>
      <c r="F2260" t="s">
        <v>2212</v>
      </c>
      <c r="G2260">
        <v>8</v>
      </c>
      <c r="H2260">
        <v>363.87</v>
      </c>
      <c r="I2260">
        <v>0</v>
      </c>
      <c r="J2260">
        <v>0</v>
      </c>
      <c r="K2260">
        <v>3347.6</v>
      </c>
      <c r="L2260">
        <v>1730.56</v>
      </c>
      <c r="M2260">
        <v>1617.04</v>
      </c>
      <c r="N2260" t="s">
        <v>133</v>
      </c>
      <c r="O2260" t="s">
        <v>24</v>
      </c>
      <c r="P2260" t="s">
        <v>33</v>
      </c>
      <c r="Q2260" s="9">
        <v>0.38055555555555554</v>
      </c>
      <c r="R2260" t="s">
        <v>27</v>
      </c>
      <c r="S2260" t="s">
        <v>4655</v>
      </c>
      <c r="T2260" t="s">
        <v>4636</v>
      </c>
      <c r="U2260">
        <v>343.56</v>
      </c>
      <c r="V2260" t="s">
        <v>5509</v>
      </c>
      <c r="W2260" t="s">
        <v>4958</v>
      </c>
      <c r="X2260" t="s">
        <v>5211</v>
      </c>
      <c r="Y2260" t="s">
        <v>5011</v>
      </c>
      <c r="Z2260" t="s">
        <v>5076</v>
      </c>
      <c r="AA2260" t="s">
        <v>4962</v>
      </c>
    </row>
    <row r="2261" spans="1:27" x14ac:dyDescent="0.25">
      <c r="A2261" t="s">
        <v>3502</v>
      </c>
      <c r="B2261" s="8">
        <v>45966</v>
      </c>
      <c r="C2261" t="s">
        <v>3503</v>
      </c>
      <c r="D2261" t="s">
        <v>1382</v>
      </c>
      <c r="E2261" t="s">
        <v>1413</v>
      </c>
      <c r="F2261" t="s">
        <v>1829</v>
      </c>
      <c r="G2261">
        <v>2</v>
      </c>
      <c r="H2261">
        <v>317.99</v>
      </c>
      <c r="I2261">
        <v>5</v>
      </c>
      <c r="J2261">
        <v>31.8</v>
      </c>
      <c r="K2261">
        <v>694.81</v>
      </c>
      <c r="L2261">
        <v>470.1</v>
      </c>
      <c r="M2261">
        <v>224.71</v>
      </c>
      <c r="N2261" t="s">
        <v>47</v>
      </c>
      <c r="O2261" t="s">
        <v>24</v>
      </c>
      <c r="P2261" t="s">
        <v>55</v>
      </c>
      <c r="Q2261" s="9">
        <v>0.89513888888888893</v>
      </c>
      <c r="R2261" t="s">
        <v>27</v>
      </c>
      <c r="S2261" t="s">
        <v>4774</v>
      </c>
      <c r="T2261" t="s">
        <v>4752</v>
      </c>
      <c r="U2261">
        <v>317.99</v>
      </c>
      <c r="V2261" t="s">
        <v>5191</v>
      </c>
      <c r="W2261" t="s">
        <v>4968</v>
      </c>
      <c r="X2261" t="s">
        <v>5463</v>
      </c>
      <c r="Y2261" t="s">
        <v>4970</v>
      </c>
      <c r="Z2261" t="s">
        <v>5310</v>
      </c>
      <c r="AA2261" t="s">
        <v>4962</v>
      </c>
    </row>
    <row r="2262" spans="1:27" x14ac:dyDescent="0.25">
      <c r="A2262" t="s">
        <v>3541</v>
      </c>
      <c r="B2262" s="8">
        <v>45966</v>
      </c>
      <c r="C2262" t="s">
        <v>2514</v>
      </c>
      <c r="D2262" t="s">
        <v>170</v>
      </c>
      <c r="E2262" t="s">
        <v>142</v>
      </c>
      <c r="F2262" t="s">
        <v>143</v>
      </c>
      <c r="G2262">
        <v>5</v>
      </c>
      <c r="H2262">
        <v>245.4</v>
      </c>
      <c r="I2262">
        <v>0</v>
      </c>
      <c r="J2262">
        <v>0</v>
      </c>
      <c r="K2262">
        <v>1411.05</v>
      </c>
      <c r="L2262">
        <v>954.5</v>
      </c>
      <c r="M2262">
        <v>456.55</v>
      </c>
      <c r="N2262" t="s">
        <v>68</v>
      </c>
      <c r="O2262" t="s">
        <v>24</v>
      </c>
      <c r="P2262" t="s">
        <v>55</v>
      </c>
      <c r="Q2262" s="9">
        <v>0.81666666666666665</v>
      </c>
      <c r="R2262" t="s">
        <v>27</v>
      </c>
      <c r="S2262" t="s">
        <v>4876</v>
      </c>
      <c r="T2262" t="s">
        <v>4864</v>
      </c>
      <c r="U2262">
        <v>225.45</v>
      </c>
      <c r="V2262" t="s">
        <v>5023</v>
      </c>
      <c r="W2262" t="s">
        <v>4958</v>
      </c>
      <c r="X2262" t="s">
        <v>5308</v>
      </c>
      <c r="Y2262" t="s">
        <v>4966</v>
      </c>
      <c r="Z2262" t="s">
        <v>5057</v>
      </c>
      <c r="AA2262" t="s">
        <v>4962</v>
      </c>
    </row>
    <row r="2263" spans="1:27" x14ac:dyDescent="0.25">
      <c r="A2263" t="s">
        <v>3627</v>
      </c>
      <c r="B2263" s="8">
        <v>45966</v>
      </c>
      <c r="C2263" t="s">
        <v>651</v>
      </c>
      <c r="D2263" t="s">
        <v>337</v>
      </c>
      <c r="E2263" t="s">
        <v>415</v>
      </c>
      <c r="F2263" t="s">
        <v>901</v>
      </c>
      <c r="G2263">
        <v>5</v>
      </c>
      <c r="H2263">
        <v>186.38</v>
      </c>
      <c r="I2263">
        <v>20</v>
      </c>
      <c r="J2263">
        <v>186.38</v>
      </c>
      <c r="K2263">
        <v>857.35</v>
      </c>
      <c r="L2263">
        <v>678.3</v>
      </c>
      <c r="M2263">
        <v>179.05</v>
      </c>
      <c r="N2263" t="s">
        <v>68</v>
      </c>
      <c r="O2263" t="s">
        <v>24</v>
      </c>
      <c r="P2263" t="s">
        <v>25</v>
      </c>
      <c r="Q2263" s="9">
        <v>0.69444444444444442</v>
      </c>
      <c r="R2263" t="s">
        <v>27</v>
      </c>
      <c r="S2263" t="s">
        <v>4799</v>
      </c>
      <c r="T2263" t="s">
        <v>4776</v>
      </c>
      <c r="U2263">
        <v>186.38</v>
      </c>
      <c r="V2263" t="s">
        <v>5441</v>
      </c>
      <c r="W2263" t="s">
        <v>4968</v>
      </c>
      <c r="X2263" t="s">
        <v>5554</v>
      </c>
      <c r="Y2263" t="s">
        <v>5007</v>
      </c>
      <c r="Z2263" t="s">
        <v>5175</v>
      </c>
      <c r="AA2263" t="s">
        <v>4962</v>
      </c>
    </row>
    <row r="2264" spans="1:27" x14ac:dyDescent="0.25">
      <c r="A2264" t="s">
        <v>3687</v>
      </c>
      <c r="B2264" s="8">
        <v>45966</v>
      </c>
      <c r="C2264" t="s">
        <v>3629</v>
      </c>
      <c r="D2264" t="s">
        <v>2552</v>
      </c>
      <c r="E2264" t="s">
        <v>1936</v>
      </c>
      <c r="F2264" t="s">
        <v>1379</v>
      </c>
      <c r="G2264">
        <v>1</v>
      </c>
      <c r="H2264">
        <v>72.930000000000007</v>
      </c>
      <c r="I2264">
        <v>0</v>
      </c>
      <c r="J2264">
        <v>0</v>
      </c>
      <c r="K2264">
        <v>83.87</v>
      </c>
      <c r="L2264">
        <v>54.25</v>
      </c>
      <c r="M2264">
        <v>29.62</v>
      </c>
      <c r="N2264" t="s">
        <v>40</v>
      </c>
      <c r="O2264" t="s">
        <v>24</v>
      </c>
      <c r="P2264" t="s">
        <v>25</v>
      </c>
      <c r="Q2264" s="9">
        <v>0.37708333333333333</v>
      </c>
      <c r="R2264" t="s">
        <v>27</v>
      </c>
      <c r="S2264" t="s">
        <v>4784</v>
      </c>
      <c r="T2264" t="s">
        <v>4776</v>
      </c>
      <c r="U2264">
        <v>72.930000000000007</v>
      </c>
      <c r="V2264" t="s">
        <v>5904</v>
      </c>
      <c r="W2264" t="s">
        <v>4968</v>
      </c>
      <c r="X2264" t="s">
        <v>5949</v>
      </c>
      <c r="Y2264" t="s">
        <v>4966</v>
      </c>
      <c r="Z2264" t="s">
        <v>5950</v>
      </c>
      <c r="AA2264" t="s">
        <v>4992</v>
      </c>
    </row>
    <row r="2265" spans="1:27" x14ac:dyDescent="0.25">
      <c r="A2265" t="s">
        <v>3767</v>
      </c>
      <c r="B2265" s="8">
        <v>45966</v>
      </c>
      <c r="C2265" t="s">
        <v>1704</v>
      </c>
      <c r="D2265" t="s">
        <v>732</v>
      </c>
      <c r="E2265" t="s">
        <v>209</v>
      </c>
      <c r="F2265" t="s">
        <v>210</v>
      </c>
      <c r="G2265">
        <v>4</v>
      </c>
      <c r="H2265">
        <v>661.91</v>
      </c>
      <c r="I2265">
        <v>20</v>
      </c>
      <c r="J2265">
        <v>529.53</v>
      </c>
      <c r="K2265">
        <v>2435.83</v>
      </c>
      <c r="L2265">
        <v>1594.88</v>
      </c>
      <c r="M2265">
        <v>840.95</v>
      </c>
      <c r="N2265" t="s">
        <v>40</v>
      </c>
      <c r="O2265" t="s">
        <v>24</v>
      </c>
      <c r="P2265" t="s">
        <v>55</v>
      </c>
      <c r="Q2265" s="9">
        <v>0.77708333333333335</v>
      </c>
      <c r="R2265" t="s">
        <v>27</v>
      </c>
      <c r="S2265" t="s">
        <v>4662</v>
      </c>
      <c r="T2265" t="s">
        <v>4636</v>
      </c>
      <c r="U2265">
        <v>661.91</v>
      </c>
      <c r="V2265" t="s">
        <v>6026</v>
      </c>
      <c r="W2265" t="s">
        <v>4968</v>
      </c>
      <c r="X2265" t="s">
        <v>4973</v>
      </c>
      <c r="Y2265" t="s">
        <v>4960</v>
      </c>
      <c r="Z2265" t="s">
        <v>5067</v>
      </c>
      <c r="AA2265" t="s">
        <v>4962</v>
      </c>
    </row>
    <row r="2266" spans="1:27" x14ac:dyDescent="0.25">
      <c r="A2266" t="s">
        <v>3888</v>
      </c>
      <c r="B2266" s="8">
        <v>45966</v>
      </c>
      <c r="C2266" t="s">
        <v>2252</v>
      </c>
      <c r="D2266" t="s">
        <v>503</v>
      </c>
      <c r="E2266" t="s">
        <v>343</v>
      </c>
      <c r="F2266" t="s">
        <v>344</v>
      </c>
      <c r="G2266">
        <v>2</v>
      </c>
      <c r="H2266">
        <v>503.36</v>
      </c>
      <c r="I2266">
        <v>0</v>
      </c>
      <c r="J2266">
        <v>0</v>
      </c>
      <c r="K2266">
        <v>1157.73</v>
      </c>
      <c r="L2266">
        <v>779.6</v>
      </c>
      <c r="M2266">
        <v>378.13</v>
      </c>
      <c r="N2266" t="s">
        <v>23</v>
      </c>
      <c r="O2266" t="s">
        <v>24</v>
      </c>
      <c r="P2266" t="s">
        <v>55</v>
      </c>
      <c r="Q2266" s="9">
        <v>0.51458333333333328</v>
      </c>
      <c r="R2266" t="s">
        <v>27</v>
      </c>
      <c r="S2266" t="s">
        <v>4727</v>
      </c>
      <c r="T2266" t="s">
        <v>4703</v>
      </c>
      <c r="U2266">
        <v>503.36</v>
      </c>
      <c r="V2266" t="s">
        <v>5735</v>
      </c>
      <c r="W2266" t="s">
        <v>4964</v>
      </c>
      <c r="X2266" t="s">
        <v>5445</v>
      </c>
      <c r="Y2266" t="s">
        <v>4977</v>
      </c>
      <c r="Z2266" t="s">
        <v>5446</v>
      </c>
      <c r="AA2266" t="s">
        <v>4962</v>
      </c>
    </row>
    <row r="2267" spans="1:27" x14ac:dyDescent="0.25">
      <c r="A2267" t="s">
        <v>4058</v>
      </c>
      <c r="B2267" s="8">
        <v>45966</v>
      </c>
      <c r="C2267" t="s">
        <v>1452</v>
      </c>
      <c r="D2267" t="s">
        <v>714</v>
      </c>
      <c r="E2267" t="s">
        <v>125</v>
      </c>
      <c r="F2267" t="s">
        <v>648</v>
      </c>
      <c r="G2267">
        <v>3</v>
      </c>
      <c r="H2267">
        <v>161.03</v>
      </c>
      <c r="I2267">
        <v>5</v>
      </c>
      <c r="J2267">
        <v>24.15</v>
      </c>
      <c r="K2267">
        <v>527.78</v>
      </c>
      <c r="L2267">
        <v>372.72</v>
      </c>
      <c r="M2267">
        <v>155.06</v>
      </c>
      <c r="N2267" t="s">
        <v>23</v>
      </c>
      <c r="O2267" t="s">
        <v>24</v>
      </c>
      <c r="P2267" t="s">
        <v>55</v>
      </c>
      <c r="Q2267" s="9">
        <v>0.91249999999999998</v>
      </c>
      <c r="R2267" t="s">
        <v>27</v>
      </c>
      <c r="S2267" t="s">
        <v>4653</v>
      </c>
      <c r="T2267" t="s">
        <v>4672</v>
      </c>
      <c r="U2267">
        <v>161.03</v>
      </c>
      <c r="V2267" t="s">
        <v>5803</v>
      </c>
      <c r="W2267" t="s">
        <v>4968</v>
      </c>
      <c r="X2267" t="s">
        <v>5856</v>
      </c>
      <c r="Y2267" t="s">
        <v>4966</v>
      </c>
      <c r="Z2267" t="s">
        <v>5173</v>
      </c>
      <c r="AA2267" t="s">
        <v>4962</v>
      </c>
    </row>
    <row r="2268" spans="1:27" x14ac:dyDescent="0.25">
      <c r="A2268" t="s">
        <v>731</v>
      </c>
      <c r="B2268" s="8">
        <v>45935</v>
      </c>
      <c r="C2268" t="s">
        <v>580</v>
      </c>
      <c r="D2268" t="s">
        <v>732</v>
      </c>
      <c r="E2268" t="s">
        <v>321</v>
      </c>
      <c r="F2268" t="s">
        <v>322</v>
      </c>
      <c r="G2268">
        <v>6</v>
      </c>
      <c r="H2268">
        <v>744.15</v>
      </c>
      <c r="I2268">
        <v>15</v>
      </c>
      <c r="J2268">
        <v>669.74</v>
      </c>
      <c r="K2268">
        <v>4364.43</v>
      </c>
      <c r="L2268">
        <v>2392.3200000000002</v>
      </c>
      <c r="M2268">
        <v>1972.11</v>
      </c>
      <c r="N2268" t="s">
        <v>40</v>
      </c>
      <c r="O2268" t="s">
        <v>24</v>
      </c>
      <c r="P2268" t="s">
        <v>55</v>
      </c>
      <c r="Q2268" s="9">
        <v>0.73611111111111116</v>
      </c>
      <c r="R2268" t="s">
        <v>27</v>
      </c>
      <c r="S2268" t="s">
        <v>4662</v>
      </c>
      <c r="T2268" t="s">
        <v>4636</v>
      </c>
      <c r="U2268">
        <v>661.91</v>
      </c>
      <c r="V2268" t="s">
        <v>5644</v>
      </c>
      <c r="W2268" t="s">
        <v>4958</v>
      </c>
      <c r="X2268" t="s">
        <v>5910</v>
      </c>
      <c r="Y2268" t="s">
        <v>4966</v>
      </c>
      <c r="Z2268" t="s">
        <v>5507</v>
      </c>
      <c r="AA2268" t="s">
        <v>4962</v>
      </c>
    </row>
    <row r="2269" spans="1:27" x14ac:dyDescent="0.25">
      <c r="A2269" t="s">
        <v>1306</v>
      </c>
      <c r="B2269" s="8">
        <v>45935</v>
      </c>
      <c r="C2269" t="s">
        <v>588</v>
      </c>
      <c r="D2269" t="s">
        <v>147</v>
      </c>
      <c r="E2269" t="s">
        <v>488</v>
      </c>
      <c r="F2269" t="s">
        <v>489</v>
      </c>
      <c r="G2269">
        <v>3</v>
      </c>
      <c r="H2269">
        <v>332.73</v>
      </c>
      <c r="I2269">
        <v>0</v>
      </c>
      <c r="J2269">
        <v>0</v>
      </c>
      <c r="K2269">
        <v>1147.92</v>
      </c>
      <c r="L2269">
        <v>783.66</v>
      </c>
      <c r="M2269">
        <v>364.26</v>
      </c>
      <c r="N2269" t="s">
        <v>68</v>
      </c>
      <c r="O2269" t="s">
        <v>24</v>
      </c>
      <c r="P2269" t="s">
        <v>55</v>
      </c>
      <c r="Q2269" s="9">
        <v>0.71527777777777779</v>
      </c>
      <c r="R2269" t="s">
        <v>27</v>
      </c>
      <c r="S2269" t="s">
        <v>4717</v>
      </c>
      <c r="T2269" t="s">
        <v>4703</v>
      </c>
      <c r="U2269">
        <v>332.73</v>
      </c>
      <c r="V2269" t="s">
        <v>6007</v>
      </c>
      <c r="W2269" t="s">
        <v>4964</v>
      </c>
      <c r="X2269" t="s">
        <v>5338</v>
      </c>
      <c r="Y2269" t="s">
        <v>5011</v>
      </c>
      <c r="Z2269" t="s">
        <v>5339</v>
      </c>
      <c r="AA2269" t="s">
        <v>4962</v>
      </c>
    </row>
    <row r="2270" spans="1:27" x14ac:dyDescent="0.25">
      <c r="A2270" t="s">
        <v>2871</v>
      </c>
      <c r="B2270" s="8">
        <v>45935</v>
      </c>
      <c r="C2270" t="s">
        <v>2872</v>
      </c>
      <c r="D2270" t="s">
        <v>802</v>
      </c>
      <c r="E2270" t="s">
        <v>576</v>
      </c>
      <c r="F2270" t="s">
        <v>1151</v>
      </c>
      <c r="G2270">
        <v>4</v>
      </c>
      <c r="H2270">
        <v>298.68</v>
      </c>
      <c r="I2270">
        <v>0</v>
      </c>
      <c r="J2270">
        <v>0</v>
      </c>
      <c r="K2270">
        <v>1373.93</v>
      </c>
      <c r="L2270">
        <v>1002.76</v>
      </c>
      <c r="M2270">
        <v>371.17</v>
      </c>
      <c r="N2270" t="s">
        <v>133</v>
      </c>
      <c r="O2270" t="s">
        <v>24</v>
      </c>
      <c r="P2270" t="s">
        <v>25</v>
      </c>
      <c r="Q2270" s="9">
        <v>0.50416666666666665</v>
      </c>
      <c r="R2270" t="s">
        <v>27</v>
      </c>
      <c r="S2270" t="s">
        <v>4850</v>
      </c>
      <c r="T2270" t="s">
        <v>4847</v>
      </c>
      <c r="U2270">
        <v>298.68</v>
      </c>
      <c r="V2270" t="s">
        <v>6047</v>
      </c>
      <c r="W2270" t="s">
        <v>4964</v>
      </c>
      <c r="X2270" t="s">
        <v>5490</v>
      </c>
      <c r="Y2270" t="s">
        <v>4960</v>
      </c>
      <c r="Z2270" t="s">
        <v>5220</v>
      </c>
      <c r="AA2270" t="s">
        <v>5060</v>
      </c>
    </row>
    <row r="2271" spans="1:27" x14ac:dyDescent="0.25">
      <c r="A2271" t="s">
        <v>3074</v>
      </c>
      <c r="B2271" s="8">
        <v>45935</v>
      </c>
      <c r="C2271" t="s">
        <v>834</v>
      </c>
      <c r="D2271" t="s">
        <v>891</v>
      </c>
      <c r="E2271" t="s">
        <v>85</v>
      </c>
      <c r="F2271" t="s">
        <v>292</v>
      </c>
      <c r="G2271">
        <v>5</v>
      </c>
      <c r="H2271">
        <v>449.95</v>
      </c>
      <c r="I2271">
        <v>5</v>
      </c>
      <c r="J2271">
        <v>112.49</v>
      </c>
      <c r="K2271">
        <v>2457.85</v>
      </c>
      <c r="L2271">
        <v>1787.35</v>
      </c>
      <c r="M2271">
        <v>670.5</v>
      </c>
      <c r="N2271" t="s">
        <v>23</v>
      </c>
      <c r="O2271" t="s">
        <v>24</v>
      </c>
      <c r="P2271" t="s">
        <v>25</v>
      </c>
      <c r="Q2271" s="9">
        <v>0.40972222222222221</v>
      </c>
      <c r="R2271" t="s">
        <v>27</v>
      </c>
      <c r="S2271" t="s">
        <v>4831</v>
      </c>
      <c r="T2271" t="s">
        <v>4828</v>
      </c>
      <c r="U2271">
        <v>425.88</v>
      </c>
      <c r="V2271" t="s">
        <v>5617</v>
      </c>
      <c r="W2271" t="s">
        <v>4958</v>
      </c>
      <c r="X2271" t="s">
        <v>5836</v>
      </c>
      <c r="Y2271" t="s">
        <v>4966</v>
      </c>
      <c r="Z2271" t="s">
        <v>5312</v>
      </c>
      <c r="AA2271" t="s">
        <v>4962</v>
      </c>
    </row>
    <row r="2272" spans="1:27" x14ac:dyDescent="0.25">
      <c r="A2272" t="s">
        <v>3255</v>
      </c>
      <c r="B2272" s="8">
        <v>45935</v>
      </c>
      <c r="C2272" t="s">
        <v>3256</v>
      </c>
      <c r="D2272" t="s">
        <v>77</v>
      </c>
      <c r="E2272" t="s">
        <v>209</v>
      </c>
      <c r="F2272" t="s">
        <v>210</v>
      </c>
      <c r="G2272">
        <v>1</v>
      </c>
      <c r="H2272">
        <v>131.03</v>
      </c>
      <c r="I2272">
        <v>0</v>
      </c>
      <c r="J2272">
        <v>0</v>
      </c>
      <c r="K2272">
        <v>150.68</v>
      </c>
      <c r="L2272">
        <v>117.27</v>
      </c>
      <c r="M2272">
        <v>33.409999999999997</v>
      </c>
      <c r="N2272" t="s">
        <v>4971</v>
      </c>
      <c r="O2272" t="s">
        <v>24</v>
      </c>
      <c r="P2272" t="s">
        <v>25</v>
      </c>
      <c r="Q2272" s="9">
        <v>0.84583333333333333</v>
      </c>
      <c r="R2272" t="s">
        <v>27</v>
      </c>
      <c r="S2272" t="s">
        <v>4863</v>
      </c>
      <c r="T2272" t="s">
        <v>4864</v>
      </c>
      <c r="U2272">
        <v>131.03</v>
      </c>
      <c r="V2272" t="s">
        <v>6048</v>
      </c>
      <c r="W2272" t="s">
        <v>4964</v>
      </c>
      <c r="X2272" t="s">
        <v>4973</v>
      </c>
      <c r="Y2272" t="s">
        <v>4960</v>
      </c>
      <c r="Z2272" t="s">
        <v>5067</v>
      </c>
      <c r="AA2272" t="s">
        <v>4962</v>
      </c>
    </row>
    <row r="2273" spans="1:27" x14ac:dyDescent="0.25">
      <c r="A2273" t="s">
        <v>3411</v>
      </c>
      <c r="B2273" s="8">
        <v>45935</v>
      </c>
      <c r="C2273" t="s">
        <v>3412</v>
      </c>
      <c r="D2273" t="s">
        <v>231</v>
      </c>
      <c r="E2273" t="s">
        <v>198</v>
      </c>
      <c r="F2273" t="s">
        <v>694</v>
      </c>
      <c r="G2273">
        <v>2</v>
      </c>
      <c r="H2273">
        <v>418.79</v>
      </c>
      <c r="I2273">
        <v>5</v>
      </c>
      <c r="J2273">
        <v>41.88</v>
      </c>
      <c r="K2273">
        <v>915.05</v>
      </c>
      <c r="L2273">
        <v>617.88</v>
      </c>
      <c r="M2273">
        <v>297.17</v>
      </c>
      <c r="N2273" t="s">
        <v>23</v>
      </c>
      <c r="O2273" t="s">
        <v>24</v>
      </c>
      <c r="P2273" t="s">
        <v>25</v>
      </c>
      <c r="Q2273" s="9">
        <v>0.64236111111111116</v>
      </c>
      <c r="R2273" t="s">
        <v>27</v>
      </c>
      <c r="S2273" t="s">
        <v>4756</v>
      </c>
      <c r="T2273" t="s">
        <v>4752</v>
      </c>
      <c r="U2273">
        <v>418.79</v>
      </c>
      <c r="V2273" t="s">
        <v>5600</v>
      </c>
      <c r="W2273" t="s">
        <v>4968</v>
      </c>
      <c r="X2273" t="s">
        <v>5096</v>
      </c>
      <c r="Y2273" t="s">
        <v>4960</v>
      </c>
      <c r="Z2273" t="s">
        <v>5097</v>
      </c>
      <c r="AA2273" t="s">
        <v>4962</v>
      </c>
    </row>
    <row r="2274" spans="1:27" x14ac:dyDescent="0.25">
      <c r="A2274" t="s">
        <v>4059</v>
      </c>
      <c r="B2274" s="8">
        <v>45935</v>
      </c>
      <c r="C2274" t="s">
        <v>3202</v>
      </c>
      <c r="D2274" t="s">
        <v>269</v>
      </c>
      <c r="E2274" t="s">
        <v>478</v>
      </c>
      <c r="F2274" t="s">
        <v>1834</v>
      </c>
      <c r="G2274">
        <v>4</v>
      </c>
      <c r="H2274">
        <v>162.59</v>
      </c>
      <c r="I2274">
        <v>0</v>
      </c>
      <c r="J2274">
        <v>0</v>
      </c>
      <c r="K2274">
        <v>747.91</v>
      </c>
      <c r="L2274">
        <v>550.55999999999995</v>
      </c>
      <c r="M2274">
        <v>197.35</v>
      </c>
      <c r="N2274" t="s">
        <v>47</v>
      </c>
      <c r="O2274" t="s">
        <v>24</v>
      </c>
      <c r="P2274" t="s">
        <v>25</v>
      </c>
      <c r="Q2274" s="9">
        <v>0.83611111111111114</v>
      </c>
      <c r="R2274" t="s">
        <v>27</v>
      </c>
      <c r="S2274" t="s">
        <v>4835</v>
      </c>
      <c r="T2274" t="s">
        <v>4887</v>
      </c>
      <c r="U2274">
        <v>155.55000000000001</v>
      </c>
      <c r="V2274" t="s">
        <v>5528</v>
      </c>
      <c r="W2274" t="s">
        <v>4958</v>
      </c>
      <c r="X2274" t="s">
        <v>5136</v>
      </c>
      <c r="Y2274" t="s">
        <v>4977</v>
      </c>
      <c r="Z2274" t="s">
        <v>5252</v>
      </c>
      <c r="AA2274" t="s">
        <v>5060</v>
      </c>
    </row>
    <row r="2275" spans="1:27" x14ac:dyDescent="0.25">
      <c r="A2275" t="s">
        <v>4344</v>
      </c>
      <c r="B2275" s="8">
        <v>45935</v>
      </c>
      <c r="C2275" t="s">
        <v>2103</v>
      </c>
      <c r="D2275" t="s">
        <v>539</v>
      </c>
      <c r="E2275" t="s">
        <v>415</v>
      </c>
      <c r="F2275" t="s">
        <v>1917</v>
      </c>
      <c r="G2275">
        <v>8</v>
      </c>
      <c r="H2275">
        <v>271.37</v>
      </c>
      <c r="I2275">
        <v>0</v>
      </c>
      <c r="J2275">
        <v>0</v>
      </c>
      <c r="K2275">
        <v>2496.6</v>
      </c>
      <c r="L2275">
        <v>1684.16</v>
      </c>
      <c r="M2275">
        <v>812.44</v>
      </c>
      <c r="N2275" t="s">
        <v>23</v>
      </c>
      <c r="O2275" t="s">
        <v>24</v>
      </c>
      <c r="P2275" t="s">
        <v>25</v>
      </c>
      <c r="Q2275" s="9">
        <v>0.47499999999999998</v>
      </c>
      <c r="R2275" t="s">
        <v>27</v>
      </c>
      <c r="S2275" t="s">
        <v>4878</v>
      </c>
      <c r="T2275" t="s">
        <v>4864</v>
      </c>
      <c r="U2275">
        <v>251.73</v>
      </c>
      <c r="V2275" t="s">
        <v>5064</v>
      </c>
      <c r="W2275" t="s">
        <v>4958</v>
      </c>
      <c r="X2275" t="s">
        <v>5145</v>
      </c>
      <c r="Y2275" t="s">
        <v>4966</v>
      </c>
      <c r="Z2275" t="s">
        <v>5175</v>
      </c>
      <c r="AA2275" t="s">
        <v>4962</v>
      </c>
    </row>
    <row r="2276" spans="1:27" x14ac:dyDescent="0.25">
      <c r="A2276" t="s">
        <v>4529</v>
      </c>
      <c r="B2276" s="8">
        <v>45935</v>
      </c>
      <c r="C2276" t="s">
        <v>4530</v>
      </c>
      <c r="D2276" t="s">
        <v>1382</v>
      </c>
      <c r="E2276" t="s">
        <v>243</v>
      </c>
      <c r="F2276" t="s">
        <v>1165</v>
      </c>
      <c r="G2276">
        <v>1</v>
      </c>
      <c r="H2276">
        <v>317.99</v>
      </c>
      <c r="I2276">
        <v>10</v>
      </c>
      <c r="J2276">
        <v>31.8</v>
      </c>
      <c r="K2276">
        <v>329.12</v>
      </c>
      <c r="L2276">
        <v>235.05</v>
      </c>
      <c r="M2276">
        <v>94.07</v>
      </c>
      <c r="N2276" t="s">
        <v>47</v>
      </c>
      <c r="O2276" t="s">
        <v>24</v>
      </c>
      <c r="P2276" t="s">
        <v>25</v>
      </c>
      <c r="Q2276" s="9">
        <v>0.70416666666666672</v>
      </c>
      <c r="R2276" t="s">
        <v>27</v>
      </c>
      <c r="S2276" t="s">
        <v>4774</v>
      </c>
      <c r="T2276" t="s">
        <v>4752</v>
      </c>
      <c r="U2276">
        <v>317.99</v>
      </c>
      <c r="V2276" t="s">
        <v>6049</v>
      </c>
      <c r="W2276" t="s">
        <v>4964</v>
      </c>
      <c r="X2276" t="s">
        <v>5464</v>
      </c>
      <c r="Y2276" t="s">
        <v>4966</v>
      </c>
      <c r="Z2276" t="s">
        <v>5046</v>
      </c>
      <c r="AA2276" t="s">
        <v>4962</v>
      </c>
    </row>
    <row r="2277" spans="1:27" x14ac:dyDescent="0.25">
      <c r="A2277" t="s">
        <v>1698</v>
      </c>
      <c r="B2277" s="8">
        <v>45905</v>
      </c>
      <c r="C2277" t="s">
        <v>1699</v>
      </c>
      <c r="D2277" t="s">
        <v>384</v>
      </c>
      <c r="E2277" t="s">
        <v>187</v>
      </c>
      <c r="F2277" t="s">
        <v>188</v>
      </c>
      <c r="G2277">
        <v>1</v>
      </c>
      <c r="H2277">
        <v>389.61</v>
      </c>
      <c r="I2277">
        <v>20</v>
      </c>
      <c r="J2277">
        <v>77.92</v>
      </c>
      <c r="K2277">
        <v>311.69</v>
      </c>
      <c r="L2277">
        <v>336.07</v>
      </c>
      <c r="M2277">
        <v>-24.38</v>
      </c>
      <c r="N2277" t="s">
        <v>4971</v>
      </c>
      <c r="O2277" t="s">
        <v>24</v>
      </c>
      <c r="P2277" t="s">
        <v>25</v>
      </c>
      <c r="Q2277" s="9">
        <v>0.74861111111111112</v>
      </c>
      <c r="R2277" t="s">
        <v>49</v>
      </c>
      <c r="S2277" t="s">
        <v>4835</v>
      </c>
      <c r="T2277" t="s">
        <v>4828</v>
      </c>
      <c r="U2277">
        <v>389.61</v>
      </c>
      <c r="V2277" t="s">
        <v>5477</v>
      </c>
      <c r="W2277" t="s">
        <v>4964</v>
      </c>
      <c r="X2277" t="s">
        <v>5199</v>
      </c>
      <c r="Y2277" t="s">
        <v>4960</v>
      </c>
      <c r="Z2277" t="s">
        <v>5200</v>
      </c>
      <c r="AA2277" t="s">
        <v>4962</v>
      </c>
    </row>
    <row r="2278" spans="1:27" x14ac:dyDescent="0.25">
      <c r="A2278" t="s">
        <v>2319</v>
      </c>
      <c r="B2278" s="8">
        <v>45905</v>
      </c>
      <c r="C2278" t="s">
        <v>2320</v>
      </c>
      <c r="D2278" t="s">
        <v>113</v>
      </c>
      <c r="E2278" t="s">
        <v>438</v>
      </c>
      <c r="F2278" t="s">
        <v>109</v>
      </c>
      <c r="G2278">
        <v>3</v>
      </c>
      <c r="H2278">
        <v>253.11</v>
      </c>
      <c r="I2278">
        <v>0</v>
      </c>
      <c r="J2278">
        <v>0</v>
      </c>
      <c r="K2278">
        <v>759.33</v>
      </c>
      <c r="L2278">
        <v>572.22</v>
      </c>
      <c r="M2278">
        <v>187.11</v>
      </c>
      <c r="N2278" t="s">
        <v>133</v>
      </c>
      <c r="O2278" t="s">
        <v>24</v>
      </c>
      <c r="P2278" t="s">
        <v>25</v>
      </c>
      <c r="Q2278" s="9">
        <v>0.50347222222222221</v>
      </c>
      <c r="R2278" t="s">
        <v>49</v>
      </c>
      <c r="S2278" t="s">
        <v>4907</v>
      </c>
      <c r="T2278" t="s">
        <v>4908</v>
      </c>
      <c r="U2278">
        <v>253.11</v>
      </c>
      <c r="V2278" t="s">
        <v>5811</v>
      </c>
      <c r="W2278" t="s">
        <v>4964</v>
      </c>
      <c r="X2278" t="s">
        <v>5427</v>
      </c>
      <c r="Y2278" t="s">
        <v>5007</v>
      </c>
      <c r="Z2278" t="s">
        <v>4961</v>
      </c>
      <c r="AA2278" t="s">
        <v>4962</v>
      </c>
    </row>
    <row r="2279" spans="1:27" x14ac:dyDescent="0.25">
      <c r="A2279" t="s">
        <v>3005</v>
      </c>
      <c r="B2279" s="8">
        <v>45905</v>
      </c>
      <c r="C2279" t="s">
        <v>2686</v>
      </c>
      <c r="D2279" t="s">
        <v>290</v>
      </c>
      <c r="E2279" t="s">
        <v>159</v>
      </c>
      <c r="F2279" t="s">
        <v>545</v>
      </c>
      <c r="G2279">
        <v>1</v>
      </c>
      <c r="H2279">
        <v>210.36</v>
      </c>
      <c r="I2279">
        <v>0</v>
      </c>
      <c r="J2279">
        <v>0</v>
      </c>
      <c r="K2279">
        <v>210.36</v>
      </c>
      <c r="L2279">
        <v>155.65</v>
      </c>
      <c r="M2279">
        <v>54.71</v>
      </c>
      <c r="N2279" t="s">
        <v>4971</v>
      </c>
      <c r="O2279" t="s">
        <v>345</v>
      </c>
      <c r="P2279" t="s">
        <v>25</v>
      </c>
      <c r="Q2279" s="9">
        <v>0.82291666666666663</v>
      </c>
      <c r="R2279" t="s">
        <v>49</v>
      </c>
      <c r="S2279" t="s">
        <v>4939</v>
      </c>
      <c r="T2279" t="s">
        <v>4930</v>
      </c>
      <c r="U2279">
        <v>210.36</v>
      </c>
      <c r="V2279" t="s">
        <v>6036</v>
      </c>
      <c r="W2279" t="s">
        <v>4968</v>
      </c>
      <c r="X2279" t="s">
        <v>5406</v>
      </c>
      <c r="Y2279" t="s">
        <v>4960</v>
      </c>
      <c r="Z2279" t="s">
        <v>5034</v>
      </c>
      <c r="AA2279" t="s">
        <v>4962</v>
      </c>
    </row>
    <row r="2280" spans="1:27" x14ac:dyDescent="0.25">
      <c r="A2280" t="s">
        <v>3324</v>
      </c>
      <c r="B2280" s="8">
        <v>45905</v>
      </c>
      <c r="C2280" t="s">
        <v>3325</v>
      </c>
      <c r="D2280" t="s">
        <v>365</v>
      </c>
      <c r="E2280" t="s">
        <v>38</v>
      </c>
      <c r="F2280" t="s">
        <v>963</v>
      </c>
      <c r="G2280">
        <v>2</v>
      </c>
      <c r="H2280">
        <v>459.58</v>
      </c>
      <c r="I2280">
        <v>15</v>
      </c>
      <c r="J2280">
        <v>137.87</v>
      </c>
      <c r="K2280">
        <v>781.29</v>
      </c>
      <c r="L2280">
        <v>773.78</v>
      </c>
      <c r="M2280">
        <v>7.51</v>
      </c>
      <c r="N2280" t="s">
        <v>47</v>
      </c>
      <c r="O2280" t="s">
        <v>345</v>
      </c>
      <c r="P2280" t="s">
        <v>25</v>
      </c>
      <c r="Q2280" s="9">
        <v>0.84097222222222223</v>
      </c>
      <c r="R2280" t="s">
        <v>49</v>
      </c>
      <c r="S2280" t="s">
        <v>4680</v>
      </c>
      <c r="T2280" t="s">
        <v>4672</v>
      </c>
      <c r="U2280">
        <v>459.58</v>
      </c>
      <c r="V2280" t="s">
        <v>5321</v>
      </c>
      <c r="W2280" t="s">
        <v>4964</v>
      </c>
      <c r="X2280" t="s">
        <v>5479</v>
      </c>
      <c r="Y2280" t="s">
        <v>5011</v>
      </c>
      <c r="Z2280" t="s">
        <v>4989</v>
      </c>
      <c r="AA2280" t="s">
        <v>4962</v>
      </c>
    </row>
    <row r="2281" spans="1:27" x14ac:dyDescent="0.25">
      <c r="A2281" t="s">
        <v>3473</v>
      </c>
      <c r="B2281" s="8">
        <v>45905</v>
      </c>
      <c r="C2281" t="s">
        <v>2106</v>
      </c>
      <c r="D2281" t="s">
        <v>30</v>
      </c>
      <c r="E2281" t="s">
        <v>350</v>
      </c>
      <c r="F2281" t="s">
        <v>1259</v>
      </c>
      <c r="G2281">
        <v>3</v>
      </c>
      <c r="H2281">
        <v>448.94</v>
      </c>
      <c r="I2281">
        <v>10</v>
      </c>
      <c r="J2281">
        <v>134.68</v>
      </c>
      <c r="K2281">
        <v>1212.1400000000001</v>
      </c>
      <c r="L2281">
        <v>1140.24</v>
      </c>
      <c r="M2281">
        <v>71.900000000000006</v>
      </c>
      <c r="N2281" t="s">
        <v>133</v>
      </c>
      <c r="O2281" t="s">
        <v>24</v>
      </c>
      <c r="P2281" t="s">
        <v>25</v>
      </c>
      <c r="Q2281" s="9">
        <v>0.4375</v>
      </c>
      <c r="R2281" t="s">
        <v>49</v>
      </c>
      <c r="S2281" t="s">
        <v>4691</v>
      </c>
      <c r="T2281" t="s">
        <v>4672</v>
      </c>
      <c r="U2281">
        <v>448.94</v>
      </c>
      <c r="V2281" t="s">
        <v>5592</v>
      </c>
      <c r="W2281" t="s">
        <v>4968</v>
      </c>
      <c r="X2281" t="s">
        <v>4980</v>
      </c>
      <c r="Y2281" t="s">
        <v>4970</v>
      </c>
      <c r="Z2281" t="s">
        <v>4981</v>
      </c>
      <c r="AA2281" t="s">
        <v>4962</v>
      </c>
    </row>
    <row r="2282" spans="1:27" x14ac:dyDescent="0.25">
      <c r="A2282" t="s">
        <v>3504</v>
      </c>
      <c r="B2282" s="8">
        <v>45905</v>
      </c>
      <c r="C2282" t="s">
        <v>94</v>
      </c>
      <c r="D2282" t="s">
        <v>119</v>
      </c>
      <c r="E2282" t="s">
        <v>232</v>
      </c>
      <c r="F2282" t="s">
        <v>1132</v>
      </c>
      <c r="G2282">
        <v>3</v>
      </c>
      <c r="H2282">
        <v>141.11000000000001</v>
      </c>
      <c r="I2282">
        <v>5</v>
      </c>
      <c r="J2282">
        <v>21.17</v>
      </c>
      <c r="K2282">
        <v>402.16</v>
      </c>
      <c r="L2282">
        <v>347.73</v>
      </c>
      <c r="M2282">
        <v>54.43</v>
      </c>
      <c r="N2282" t="s">
        <v>68</v>
      </c>
      <c r="O2282" t="s">
        <v>24</v>
      </c>
      <c r="P2282" t="s">
        <v>25</v>
      </c>
      <c r="Q2282" s="9">
        <v>0.40277777777777779</v>
      </c>
      <c r="R2282" t="s">
        <v>49</v>
      </c>
      <c r="S2282" t="s">
        <v>4722</v>
      </c>
      <c r="T2282" t="s">
        <v>4703</v>
      </c>
      <c r="U2282">
        <v>141.11000000000001</v>
      </c>
      <c r="V2282" t="s">
        <v>5607</v>
      </c>
      <c r="W2282" t="s">
        <v>4964</v>
      </c>
      <c r="X2282" t="s">
        <v>5078</v>
      </c>
      <c r="Y2282" t="s">
        <v>4960</v>
      </c>
      <c r="Z2282" t="s">
        <v>5079</v>
      </c>
      <c r="AA2282" t="s">
        <v>4962</v>
      </c>
    </row>
    <row r="2283" spans="1:27" x14ac:dyDescent="0.25">
      <c r="A2283" t="s">
        <v>3891</v>
      </c>
      <c r="B2283" s="8">
        <v>45905</v>
      </c>
      <c r="C2283" t="s">
        <v>58</v>
      </c>
      <c r="D2283" t="s">
        <v>119</v>
      </c>
      <c r="E2283" t="s">
        <v>198</v>
      </c>
      <c r="F2283" t="s">
        <v>199</v>
      </c>
      <c r="G2283">
        <v>7</v>
      </c>
      <c r="H2283">
        <v>160.72</v>
      </c>
      <c r="I2283">
        <v>5</v>
      </c>
      <c r="J2283">
        <v>56.25</v>
      </c>
      <c r="K2283">
        <v>1068.79</v>
      </c>
      <c r="L2283">
        <v>811.37</v>
      </c>
      <c r="M2283">
        <v>257.42</v>
      </c>
      <c r="N2283" t="s">
        <v>68</v>
      </c>
      <c r="O2283" t="s">
        <v>24</v>
      </c>
      <c r="P2283" t="s">
        <v>25</v>
      </c>
      <c r="Q2283" s="9">
        <v>0.91249999999999998</v>
      </c>
      <c r="R2283" t="s">
        <v>49</v>
      </c>
      <c r="S2283" t="s">
        <v>4722</v>
      </c>
      <c r="T2283" t="s">
        <v>4703</v>
      </c>
      <c r="U2283">
        <v>141.11000000000001</v>
      </c>
      <c r="V2283" t="s">
        <v>5624</v>
      </c>
      <c r="W2283" t="s">
        <v>4958</v>
      </c>
      <c r="X2283" t="s">
        <v>5418</v>
      </c>
      <c r="Y2283" t="s">
        <v>4966</v>
      </c>
      <c r="Z2283" t="s">
        <v>5097</v>
      </c>
      <c r="AA2283" t="s">
        <v>4962</v>
      </c>
    </row>
    <row r="2284" spans="1:27" x14ac:dyDescent="0.25">
      <c r="A2284" t="s">
        <v>4139</v>
      </c>
      <c r="B2284" s="8">
        <v>45905</v>
      </c>
      <c r="C2284" t="s">
        <v>2787</v>
      </c>
      <c r="D2284" t="s">
        <v>332</v>
      </c>
      <c r="E2284" t="s">
        <v>254</v>
      </c>
      <c r="F2284" t="s">
        <v>255</v>
      </c>
      <c r="G2284">
        <v>2</v>
      </c>
      <c r="H2284">
        <v>245.32</v>
      </c>
      <c r="I2284">
        <v>10</v>
      </c>
      <c r="J2284">
        <v>49.06</v>
      </c>
      <c r="K2284">
        <v>441.58</v>
      </c>
      <c r="L2284">
        <v>418.76</v>
      </c>
      <c r="M2284">
        <v>22.82</v>
      </c>
      <c r="N2284" t="s">
        <v>40</v>
      </c>
      <c r="O2284" t="s">
        <v>24</v>
      </c>
      <c r="P2284" t="s">
        <v>25</v>
      </c>
      <c r="Q2284" s="9">
        <v>0.78888888888888886</v>
      </c>
      <c r="R2284" t="s">
        <v>49</v>
      </c>
      <c r="S2284" t="s">
        <v>4733</v>
      </c>
      <c r="T2284" t="s">
        <v>4729</v>
      </c>
      <c r="U2284">
        <v>245.32</v>
      </c>
      <c r="V2284" t="s">
        <v>5906</v>
      </c>
      <c r="W2284" t="s">
        <v>4964</v>
      </c>
      <c r="X2284" t="s">
        <v>5435</v>
      </c>
      <c r="Y2284" t="s">
        <v>5018</v>
      </c>
      <c r="Z2284" t="s">
        <v>5436</v>
      </c>
      <c r="AA2284" t="s">
        <v>4962</v>
      </c>
    </row>
    <row r="2285" spans="1:27" x14ac:dyDescent="0.25">
      <c r="A2285" t="s">
        <v>1276</v>
      </c>
      <c r="B2285" s="8">
        <v>45874</v>
      </c>
      <c r="C2285" t="s">
        <v>51</v>
      </c>
      <c r="D2285" t="s">
        <v>44</v>
      </c>
      <c r="E2285" t="s">
        <v>913</v>
      </c>
      <c r="F2285" t="s">
        <v>1014</v>
      </c>
      <c r="G2285">
        <v>4</v>
      </c>
      <c r="H2285">
        <v>455.26</v>
      </c>
      <c r="I2285">
        <v>0</v>
      </c>
      <c r="J2285">
        <v>0</v>
      </c>
      <c r="K2285">
        <v>1821.04</v>
      </c>
      <c r="L2285">
        <v>946.16</v>
      </c>
      <c r="M2285">
        <v>874.88</v>
      </c>
      <c r="N2285" t="s">
        <v>68</v>
      </c>
      <c r="O2285" t="s">
        <v>24</v>
      </c>
      <c r="P2285" t="s">
        <v>25</v>
      </c>
      <c r="Q2285" s="9">
        <v>0.8208333333333333</v>
      </c>
      <c r="R2285" t="s">
        <v>49</v>
      </c>
      <c r="S2285" t="s">
        <v>4650</v>
      </c>
      <c r="T2285" t="s">
        <v>4636</v>
      </c>
      <c r="U2285">
        <v>398.25</v>
      </c>
      <c r="V2285" t="s">
        <v>5235</v>
      </c>
      <c r="W2285" t="s">
        <v>4958</v>
      </c>
      <c r="X2285" t="s">
        <v>5958</v>
      </c>
      <c r="Y2285" t="s">
        <v>5011</v>
      </c>
      <c r="Z2285" t="s">
        <v>5063</v>
      </c>
      <c r="AA2285" t="s">
        <v>4962</v>
      </c>
    </row>
    <row r="2286" spans="1:27" x14ac:dyDescent="0.25">
      <c r="A2286" t="s">
        <v>3481</v>
      </c>
      <c r="B2286" s="8">
        <v>45874</v>
      </c>
      <c r="C2286" t="s">
        <v>938</v>
      </c>
      <c r="D2286" t="s">
        <v>264</v>
      </c>
      <c r="E2286" t="s">
        <v>297</v>
      </c>
      <c r="F2286" t="s">
        <v>3482</v>
      </c>
      <c r="G2286">
        <v>4</v>
      </c>
      <c r="H2286">
        <v>383.51</v>
      </c>
      <c r="I2286">
        <v>0</v>
      </c>
      <c r="J2286">
        <v>0</v>
      </c>
      <c r="K2286">
        <v>1534.04</v>
      </c>
      <c r="L2286">
        <v>1143.5999999999999</v>
      </c>
      <c r="M2286">
        <v>390.44</v>
      </c>
      <c r="N2286" t="s">
        <v>4971</v>
      </c>
      <c r="O2286" t="s">
        <v>24</v>
      </c>
      <c r="P2286" t="s">
        <v>55</v>
      </c>
      <c r="Q2286" s="9">
        <v>0.57430555555555551</v>
      </c>
      <c r="R2286" t="s">
        <v>49</v>
      </c>
      <c r="S2286" t="s">
        <v>4702</v>
      </c>
      <c r="T2286" t="s">
        <v>4703</v>
      </c>
      <c r="U2286">
        <v>383.51</v>
      </c>
      <c r="V2286" t="s">
        <v>5460</v>
      </c>
      <c r="W2286" t="s">
        <v>4968</v>
      </c>
      <c r="X2286" t="s">
        <v>5846</v>
      </c>
      <c r="Y2286" t="s">
        <v>4977</v>
      </c>
      <c r="Z2286" t="s">
        <v>5084</v>
      </c>
      <c r="AA2286" t="s">
        <v>4962</v>
      </c>
    </row>
    <row r="2287" spans="1:27" x14ac:dyDescent="0.25">
      <c r="A2287" t="s">
        <v>4252</v>
      </c>
      <c r="B2287" s="8">
        <v>45874</v>
      </c>
      <c r="C2287" t="s">
        <v>1634</v>
      </c>
      <c r="D2287" t="s">
        <v>928</v>
      </c>
      <c r="E2287" t="s">
        <v>2307</v>
      </c>
      <c r="F2287" t="s">
        <v>3216</v>
      </c>
      <c r="G2287">
        <v>2</v>
      </c>
      <c r="H2287">
        <v>351.78</v>
      </c>
      <c r="I2287">
        <v>0</v>
      </c>
      <c r="J2287">
        <v>0</v>
      </c>
      <c r="K2287">
        <v>703.56</v>
      </c>
      <c r="L2287">
        <v>507.66</v>
      </c>
      <c r="M2287">
        <v>195.9</v>
      </c>
      <c r="N2287" t="s">
        <v>68</v>
      </c>
      <c r="O2287" t="s">
        <v>24</v>
      </c>
      <c r="P2287" t="s">
        <v>25</v>
      </c>
      <c r="Q2287" s="9">
        <v>0.78402777777777777</v>
      </c>
      <c r="R2287" t="s">
        <v>49</v>
      </c>
      <c r="S2287" t="s">
        <v>4919</v>
      </c>
      <c r="T2287" t="s">
        <v>4908</v>
      </c>
      <c r="U2287">
        <v>351.78</v>
      </c>
      <c r="V2287" t="s">
        <v>5045</v>
      </c>
      <c r="W2287" t="s">
        <v>4968</v>
      </c>
      <c r="X2287" t="s">
        <v>6034</v>
      </c>
      <c r="Y2287" t="s">
        <v>4977</v>
      </c>
      <c r="Z2287" t="s">
        <v>5185</v>
      </c>
      <c r="AA2287" t="s">
        <v>4992</v>
      </c>
    </row>
    <row r="2288" spans="1:27" x14ac:dyDescent="0.25">
      <c r="A2288" t="s">
        <v>774</v>
      </c>
      <c r="B2288" s="8">
        <v>45843</v>
      </c>
      <c r="C2288" t="s">
        <v>425</v>
      </c>
      <c r="D2288" t="s">
        <v>107</v>
      </c>
      <c r="E2288" t="s">
        <v>204</v>
      </c>
      <c r="F2288" t="s">
        <v>205</v>
      </c>
      <c r="G2288">
        <v>4</v>
      </c>
      <c r="H2288">
        <v>59.92</v>
      </c>
      <c r="I2288">
        <v>0</v>
      </c>
      <c r="J2288">
        <v>0</v>
      </c>
      <c r="K2288">
        <v>239.68</v>
      </c>
      <c r="L2288">
        <v>192.6</v>
      </c>
      <c r="M2288">
        <v>47.08</v>
      </c>
      <c r="N2288" t="s">
        <v>4971</v>
      </c>
      <c r="O2288" t="s">
        <v>24</v>
      </c>
      <c r="P2288" t="s">
        <v>25</v>
      </c>
      <c r="Q2288" s="9">
        <v>0.52638888888888891</v>
      </c>
      <c r="R2288" t="s">
        <v>49</v>
      </c>
      <c r="S2288" t="s">
        <v>4683</v>
      </c>
      <c r="T2288" t="s">
        <v>4672</v>
      </c>
      <c r="U2288">
        <v>59.92</v>
      </c>
      <c r="V2288" t="s">
        <v>5688</v>
      </c>
      <c r="W2288" t="s">
        <v>4964</v>
      </c>
      <c r="X2288" t="s">
        <v>5021</v>
      </c>
      <c r="Y2288" t="s">
        <v>4966</v>
      </c>
      <c r="Z2288" t="s">
        <v>5022</v>
      </c>
      <c r="AA2288" t="s">
        <v>4962</v>
      </c>
    </row>
    <row r="2289" spans="1:27" x14ac:dyDescent="0.25">
      <c r="A2289" t="s">
        <v>1966</v>
      </c>
      <c r="B2289" s="8">
        <v>45843</v>
      </c>
      <c r="C2289" t="s">
        <v>1967</v>
      </c>
      <c r="D2289" t="s">
        <v>226</v>
      </c>
      <c r="E2289" t="s">
        <v>1413</v>
      </c>
      <c r="F2289" t="s">
        <v>1968</v>
      </c>
      <c r="G2289">
        <v>6</v>
      </c>
      <c r="H2289">
        <v>351.37</v>
      </c>
      <c r="I2289">
        <v>20</v>
      </c>
      <c r="J2289">
        <v>421.64</v>
      </c>
      <c r="K2289">
        <v>1686.58</v>
      </c>
      <c r="L2289">
        <v>1330.32</v>
      </c>
      <c r="M2289">
        <v>356.26</v>
      </c>
      <c r="N2289" t="s">
        <v>4971</v>
      </c>
      <c r="O2289" t="s">
        <v>24</v>
      </c>
      <c r="P2289" t="s">
        <v>25</v>
      </c>
      <c r="Q2289" s="9">
        <v>0.54583333333333328</v>
      </c>
      <c r="R2289" t="s">
        <v>49</v>
      </c>
      <c r="S2289" t="s">
        <v>4786</v>
      </c>
      <c r="T2289" t="s">
        <v>4776</v>
      </c>
      <c r="U2289">
        <v>318.62</v>
      </c>
      <c r="V2289" t="s">
        <v>5601</v>
      </c>
      <c r="W2289" t="s">
        <v>4958</v>
      </c>
      <c r="X2289" t="s">
        <v>5647</v>
      </c>
      <c r="Y2289" t="s">
        <v>4966</v>
      </c>
      <c r="Z2289" t="s">
        <v>5310</v>
      </c>
      <c r="AA2289" t="s">
        <v>4962</v>
      </c>
    </row>
    <row r="2290" spans="1:27" x14ac:dyDescent="0.25">
      <c r="A2290" t="s">
        <v>2862</v>
      </c>
      <c r="B2290" s="8">
        <v>45843</v>
      </c>
      <c r="C2290" t="s">
        <v>2024</v>
      </c>
      <c r="D2290" t="s">
        <v>314</v>
      </c>
      <c r="E2290" t="s">
        <v>445</v>
      </c>
      <c r="F2290" t="s">
        <v>2863</v>
      </c>
      <c r="G2290">
        <v>2</v>
      </c>
      <c r="H2290">
        <v>329.69</v>
      </c>
      <c r="I2290">
        <v>0</v>
      </c>
      <c r="J2290">
        <v>0</v>
      </c>
      <c r="K2290">
        <v>659.38</v>
      </c>
      <c r="L2290">
        <v>494.5</v>
      </c>
      <c r="M2290">
        <v>164.88</v>
      </c>
      <c r="N2290" t="s">
        <v>40</v>
      </c>
      <c r="O2290" t="s">
        <v>345</v>
      </c>
      <c r="P2290" t="s">
        <v>55</v>
      </c>
      <c r="Q2290" s="9">
        <v>0.88749999999999996</v>
      </c>
      <c r="R2290" t="s">
        <v>49</v>
      </c>
      <c r="S2290" t="s">
        <v>4707</v>
      </c>
      <c r="T2290" t="s">
        <v>4703</v>
      </c>
      <c r="U2290">
        <v>329.69</v>
      </c>
      <c r="V2290" t="s">
        <v>5439</v>
      </c>
      <c r="W2290" t="s">
        <v>4968</v>
      </c>
      <c r="X2290" t="s">
        <v>5629</v>
      </c>
      <c r="Y2290" t="s">
        <v>5011</v>
      </c>
      <c r="Z2290" t="s">
        <v>5925</v>
      </c>
      <c r="AA2290" t="s">
        <v>5060</v>
      </c>
    </row>
    <row r="2291" spans="1:27" x14ac:dyDescent="0.25">
      <c r="A2291" t="s">
        <v>3081</v>
      </c>
      <c r="B2291" s="8">
        <v>45843</v>
      </c>
      <c r="C2291" t="s">
        <v>696</v>
      </c>
      <c r="D2291" t="s">
        <v>708</v>
      </c>
      <c r="E2291" t="s">
        <v>519</v>
      </c>
      <c r="F2291" t="s">
        <v>520</v>
      </c>
      <c r="G2291">
        <v>7</v>
      </c>
      <c r="H2291">
        <v>534.75</v>
      </c>
      <c r="I2291">
        <v>5</v>
      </c>
      <c r="J2291">
        <v>187.16</v>
      </c>
      <c r="K2291">
        <v>3556.09</v>
      </c>
      <c r="L2291">
        <v>2407.23</v>
      </c>
      <c r="M2291">
        <v>1148.8599999999999</v>
      </c>
      <c r="N2291" t="s">
        <v>68</v>
      </c>
      <c r="O2291" t="s">
        <v>24</v>
      </c>
      <c r="P2291" t="s">
        <v>33</v>
      </c>
      <c r="Q2291" s="9">
        <v>0.89861111111111114</v>
      </c>
      <c r="R2291" t="s">
        <v>49</v>
      </c>
      <c r="S2291" t="s">
        <v>4751</v>
      </c>
      <c r="T2291" t="s">
        <v>4752</v>
      </c>
      <c r="U2291">
        <v>474.19</v>
      </c>
      <c r="V2291" t="s">
        <v>5307</v>
      </c>
      <c r="W2291" t="s">
        <v>4958</v>
      </c>
      <c r="X2291" t="s">
        <v>5214</v>
      </c>
      <c r="Y2291" t="s">
        <v>4966</v>
      </c>
      <c r="Z2291" t="s">
        <v>5242</v>
      </c>
      <c r="AA2291" t="s">
        <v>5060</v>
      </c>
    </row>
    <row r="2292" spans="1:27" x14ac:dyDescent="0.25">
      <c r="A2292" t="s">
        <v>4347</v>
      </c>
      <c r="B2292" s="8">
        <v>45813</v>
      </c>
      <c r="C2292" t="s">
        <v>3752</v>
      </c>
      <c r="D2292" t="s">
        <v>1030</v>
      </c>
      <c r="E2292" t="s">
        <v>612</v>
      </c>
      <c r="F2292" t="s">
        <v>2091</v>
      </c>
      <c r="G2292">
        <v>1</v>
      </c>
      <c r="H2292">
        <v>277.42</v>
      </c>
      <c r="I2292">
        <v>5</v>
      </c>
      <c r="J2292">
        <v>13.87</v>
      </c>
      <c r="K2292">
        <v>263.55</v>
      </c>
      <c r="L2292">
        <v>199.16</v>
      </c>
      <c r="M2292">
        <v>64.39</v>
      </c>
      <c r="N2292" t="s">
        <v>68</v>
      </c>
      <c r="O2292" t="s">
        <v>24</v>
      </c>
      <c r="P2292" t="s">
        <v>25</v>
      </c>
      <c r="Q2292" s="9">
        <v>0.47361111111111109</v>
      </c>
      <c r="R2292" t="s">
        <v>49</v>
      </c>
      <c r="S2292" t="s">
        <v>4794</v>
      </c>
      <c r="T2292" t="s">
        <v>4776</v>
      </c>
      <c r="U2292">
        <v>159.5</v>
      </c>
      <c r="V2292" t="s">
        <v>5888</v>
      </c>
      <c r="W2292" t="s">
        <v>4968</v>
      </c>
      <c r="X2292" t="s">
        <v>5870</v>
      </c>
      <c r="Y2292" t="s">
        <v>4966</v>
      </c>
      <c r="Z2292" t="s">
        <v>5008</v>
      </c>
      <c r="AA2292" t="s">
        <v>4962</v>
      </c>
    </row>
    <row r="2293" spans="1:27" x14ac:dyDescent="0.25">
      <c r="A2293" t="s">
        <v>4440</v>
      </c>
      <c r="B2293" s="8">
        <v>45813</v>
      </c>
      <c r="C2293" t="s">
        <v>693</v>
      </c>
      <c r="D2293" t="s">
        <v>1030</v>
      </c>
      <c r="E2293" t="s">
        <v>372</v>
      </c>
      <c r="F2293" t="s">
        <v>386</v>
      </c>
      <c r="G2293">
        <v>1</v>
      </c>
      <c r="H2293">
        <v>277.42</v>
      </c>
      <c r="I2293">
        <v>0</v>
      </c>
      <c r="J2293">
        <v>0</v>
      </c>
      <c r="K2293">
        <v>277.42</v>
      </c>
      <c r="L2293">
        <v>199.16</v>
      </c>
      <c r="M2293">
        <v>78.260000000000005</v>
      </c>
      <c r="N2293" t="s">
        <v>4971</v>
      </c>
      <c r="O2293" t="s">
        <v>24</v>
      </c>
      <c r="P2293" t="s">
        <v>25</v>
      </c>
      <c r="Q2293" s="9">
        <v>0.67777777777777781</v>
      </c>
      <c r="R2293" t="s">
        <v>49</v>
      </c>
      <c r="S2293" t="s">
        <v>4794</v>
      </c>
      <c r="T2293" t="s">
        <v>4776</v>
      </c>
      <c r="U2293">
        <v>159.5</v>
      </c>
      <c r="V2293" t="s">
        <v>5843</v>
      </c>
      <c r="W2293" t="s">
        <v>4968</v>
      </c>
      <c r="X2293" t="s">
        <v>5513</v>
      </c>
      <c r="Y2293" t="s">
        <v>4960</v>
      </c>
      <c r="Z2293" t="s">
        <v>5259</v>
      </c>
      <c r="AA2293" t="s">
        <v>5060</v>
      </c>
    </row>
    <row r="2294" spans="1:27" x14ac:dyDescent="0.25">
      <c r="A2294" t="s">
        <v>257</v>
      </c>
      <c r="B2294" s="8">
        <v>45752</v>
      </c>
      <c r="C2294" t="s">
        <v>258</v>
      </c>
      <c r="D2294" t="s">
        <v>253</v>
      </c>
      <c r="E2294" t="s">
        <v>259</v>
      </c>
      <c r="F2294" t="s">
        <v>260</v>
      </c>
      <c r="G2294">
        <v>3</v>
      </c>
      <c r="H2294">
        <v>236.07</v>
      </c>
      <c r="I2294">
        <v>0</v>
      </c>
      <c r="J2294">
        <v>0</v>
      </c>
      <c r="K2294">
        <v>814.44</v>
      </c>
      <c r="L2294">
        <v>586.32000000000005</v>
      </c>
      <c r="M2294">
        <v>228.12</v>
      </c>
      <c r="N2294" t="s">
        <v>68</v>
      </c>
      <c r="O2294" t="s">
        <v>24</v>
      </c>
      <c r="P2294" t="s">
        <v>25</v>
      </c>
      <c r="Q2294" s="9">
        <v>0.76597222222222228</v>
      </c>
      <c r="R2294" t="s">
        <v>27</v>
      </c>
      <c r="S2294" t="s">
        <v>4903</v>
      </c>
      <c r="T2294" t="s">
        <v>4887</v>
      </c>
      <c r="U2294">
        <v>219.39</v>
      </c>
      <c r="V2294" t="s">
        <v>5298</v>
      </c>
      <c r="W2294" t="s">
        <v>4958</v>
      </c>
      <c r="X2294" t="s">
        <v>5583</v>
      </c>
      <c r="Y2294" t="s">
        <v>4966</v>
      </c>
      <c r="Z2294" t="s">
        <v>5190</v>
      </c>
      <c r="AA2294" t="s">
        <v>5060</v>
      </c>
    </row>
    <row r="2295" spans="1:27" x14ac:dyDescent="0.25">
      <c r="A2295" t="s">
        <v>2021</v>
      </c>
      <c r="B2295" s="8">
        <v>45752</v>
      </c>
      <c r="C2295" t="s">
        <v>786</v>
      </c>
      <c r="D2295" t="s">
        <v>745</v>
      </c>
      <c r="E2295" t="s">
        <v>634</v>
      </c>
      <c r="F2295" t="s">
        <v>635</v>
      </c>
      <c r="G2295">
        <v>1</v>
      </c>
      <c r="H2295">
        <v>168.36</v>
      </c>
      <c r="I2295">
        <v>10</v>
      </c>
      <c r="J2295">
        <v>16.84</v>
      </c>
      <c r="K2295">
        <v>174.25</v>
      </c>
      <c r="L2295">
        <v>102.23</v>
      </c>
      <c r="M2295">
        <v>72.02</v>
      </c>
      <c r="N2295" t="s">
        <v>47</v>
      </c>
      <c r="O2295" t="s">
        <v>24</v>
      </c>
      <c r="P2295" t="s">
        <v>25</v>
      </c>
      <c r="Q2295" s="9">
        <v>0.41249999999999998</v>
      </c>
      <c r="R2295" t="s">
        <v>27</v>
      </c>
      <c r="S2295" t="s">
        <v>4666</v>
      </c>
      <c r="T2295" t="s">
        <v>4636</v>
      </c>
      <c r="U2295">
        <v>168.36</v>
      </c>
      <c r="V2295" t="s">
        <v>5068</v>
      </c>
      <c r="W2295" t="s">
        <v>4964</v>
      </c>
      <c r="X2295" t="s">
        <v>5616</v>
      </c>
      <c r="Y2295" t="s">
        <v>5011</v>
      </c>
      <c r="Z2295" t="s">
        <v>4995</v>
      </c>
      <c r="AA2295" t="s">
        <v>4962</v>
      </c>
    </row>
    <row r="2296" spans="1:27" x14ac:dyDescent="0.25">
      <c r="A2296" t="s">
        <v>2464</v>
      </c>
      <c r="B2296" s="8">
        <v>45752</v>
      </c>
      <c r="C2296" t="s">
        <v>2465</v>
      </c>
      <c r="D2296" t="s">
        <v>647</v>
      </c>
      <c r="E2296" t="s">
        <v>372</v>
      </c>
      <c r="F2296" t="s">
        <v>373</v>
      </c>
      <c r="G2296">
        <v>7</v>
      </c>
      <c r="H2296">
        <v>133.53</v>
      </c>
      <c r="I2296">
        <v>0</v>
      </c>
      <c r="J2296">
        <v>0</v>
      </c>
      <c r="K2296">
        <v>1074.92</v>
      </c>
      <c r="L2296">
        <v>638.26</v>
      </c>
      <c r="M2296">
        <v>436.66</v>
      </c>
      <c r="N2296" t="s">
        <v>133</v>
      </c>
      <c r="O2296" t="s">
        <v>24</v>
      </c>
      <c r="P2296" t="s">
        <v>25</v>
      </c>
      <c r="Q2296" s="9">
        <v>0.55347222222222225</v>
      </c>
      <c r="R2296" t="s">
        <v>27</v>
      </c>
      <c r="S2296" t="s">
        <v>4925</v>
      </c>
      <c r="T2296" t="s">
        <v>4908</v>
      </c>
      <c r="U2296">
        <v>123.11</v>
      </c>
      <c r="V2296" t="s">
        <v>5352</v>
      </c>
      <c r="W2296" t="s">
        <v>4958</v>
      </c>
      <c r="X2296" t="s">
        <v>5258</v>
      </c>
      <c r="Y2296" t="s">
        <v>4966</v>
      </c>
      <c r="Z2296" t="s">
        <v>5259</v>
      </c>
      <c r="AA2296" t="s">
        <v>5060</v>
      </c>
    </row>
    <row r="2297" spans="1:27" x14ac:dyDescent="0.25">
      <c r="A2297" t="s">
        <v>2617</v>
      </c>
      <c r="B2297" s="8">
        <v>45752</v>
      </c>
      <c r="C2297" t="s">
        <v>2618</v>
      </c>
      <c r="D2297" t="s">
        <v>905</v>
      </c>
      <c r="E2297" t="s">
        <v>1372</v>
      </c>
      <c r="F2297" t="s">
        <v>1373</v>
      </c>
      <c r="G2297">
        <v>3</v>
      </c>
      <c r="H2297">
        <v>464.41</v>
      </c>
      <c r="I2297">
        <v>0</v>
      </c>
      <c r="J2297">
        <v>0</v>
      </c>
      <c r="K2297">
        <v>1602.21</v>
      </c>
      <c r="L2297">
        <v>1193.07</v>
      </c>
      <c r="M2297">
        <v>409.14</v>
      </c>
      <c r="N2297" t="s">
        <v>4971</v>
      </c>
      <c r="O2297" t="s">
        <v>24</v>
      </c>
      <c r="P2297" t="s">
        <v>25</v>
      </c>
      <c r="Q2297" s="9">
        <v>0.90625</v>
      </c>
      <c r="R2297" t="s">
        <v>27</v>
      </c>
      <c r="S2297" t="s">
        <v>4686</v>
      </c>
      <c r="T2297" t="s">
        <v>4672</v>
      </c>
      <c r="U2297">
        <v>464.41</v>
      </c>
      <c r="V2297" t="s">
        <v>5890</v>
      </c>
      <c r="W2297" t="s">
        <v>4968</v>
      </c>
      <c r="X2297" t="s">
        <v>5461</v>
      </c>
      <c r="Y2297" t="s">
        <v>4966</v>
      </c>
      <c r="Z2297" t="s">
        <v>5356</v>
      </c>
      <c r="AA2297" t="s">
        <v>4962</v>
      </c>
    </row>
    <row r="2298" spans="1:27" x14ac:dyDescent="0.25">
      <c r="A2298" t="s">
        <v>2680</v>
      </c>
      <c r="B2298" s="8">
        <v>45752</v>
      </c>
      <c r="C2298" t="s">
        <v>2681</v>
      </c>
      <c r="D2298" t="s">
        <v>302</v>
      </c>
      <c r="E2298" t="s">
        <v>550</v>
      </c>
      <c r="F2298" t="s">
        <v>1443</v>
      </c>
      <c r="G2298">
        <v>2</v>
      </c>
      <c r="H2298">
        <v>343.56</v>
      </c>
      <c r="I2298">
        <v>0</v>
      </c>
      <c r="J2298">
        <v>0</v>
      </c>
      <c r="K2298">
        <v>790.19</v>
      </c>
      <c r="L2298">
        <v>432.64</v>
      </c>
      <c r="M2298">
        <v>357.55</v>
      </c>
      <c r="N2298" t="s">
        <v>133</v>
      </c>
      <c r="O2298" t="s">
        <v>24</v>
      </c>
      <c r="P2298" t="s">
        <v>55</v>
      </c>
      <c r="Q2298" s="9">
        <v>0.38472222222222224</v>
      </c>
      <c r="R2298" t="s">
        <v>27</v>
      </c>
      <c r="S2298" t="s">
        <v>4655</v>
      </c>
      <c r="T2298" t="s">
        <v>4636</v>
      </c>
      <c r="U2298">
        <v>343.56</v>
      </c>
      <c r="V2298" t="s">
        <v>6035</v>
      </c>
      <c r="W2298" t="s">
        <v>4964</v>
      </c>
      <c r="X2298" t="s">
        <v>5072</v>
      </c>
      <c r="Y2298" t="s">
        <v>4977</v>
      </c>
      <c r="Z2298" t="s">
        <v>4983</v>
      </c>
      <c r="AA2298" t="s">
        <v>4962</v>
      </c>
    </row>
    <row r="2299" spans="1:27" x14ac:dyDescent="0.25">
      <c r="A2299" t="s">
        <v>2687</v>
      </c>
      <c r="B2299" s="8">
        <v>45752</v>
      </c>
      <c r="C2299" t="s">
        <v>129</v>
      </c>
      <c r="D2299" t="s">
        <v>503</v>
      </c>
      <c r="E2299" t="s">
        <v>303</v>
      </c>
      <c r="F2299" t="s">
        <v>1248</v>
      </c>
      <c r="G2299">
        <v>4</v>
      </c>
      <c r="H2299">
        <v>521.69000000000005</v>
      </c>
      <c r="I2299">
        <v>5</v>
      </c>
      <c r="J2299">
        <v>104.34</v>
      </c>
      <c r="K2299">
        <v>2279.7800000000002</v>
      </c>
      <c r="L2299">
        <v>1559.2</v>
      </c>
      <c r="M2299">
        <v>720.58</v>
      </c>
      <c r="N2299" t="s">
        <v>4971</v>
      </c>
      <c r="O2299" t="s">
        <v>24</v>
      </c>
      <c r="P2299" t="s">
        <v>25</v>
      </c>
      <c r="Q2299" s="9">
        <v>0.56736111111111109</v>
      </c>
      <c r="R2299" t="s">
        <v>27</v>
      </c>
      <c r="S2299" t="s">
        <v>4727</v>
      </c>
      <c r="T2299" t="s">
        <v>4703</v>
      </c>
      <c r="U2299">
        <v>503.36</v>
      </c>
      <c r="V2299" t="s">
        <v>5649</v>
      </c>
      <c r="W2299" t="s">
        <v>4958</v>
      </c>
      <c r="X2299" t="s">
        <v>5439</v>
      </c>
      <c r="Y2299" t="s">
        <v>4966</v>
      </c>
      <c r="Z2299" t="s">
        <v>5351</v>
      </c>
      <c r="AA2299" t="s">
        <v>4962</v>
      </c>
    </row>
    <row r="2300" spans="1:27" x14ac:dyDescent="0.25">
      <c r="A2300" t="s">
        <v>2761</v>
      </c>
      <c r="B2300" s="8">
        <v>45752</v>
      </c>
      <c r="C2300" t="s">
        <v>1013</v>
      </c>
      <c r="D2300" t="s">
        <v>77</v>
      </c>
      <c r="E2300" t="s">
        <v>634</v>
      </c>
      <c r="F2300" t="s">
        <v>2016</v>
      </c>
      <c r="G2300">
        <v>6</v>
      </c>
      <c r="H2300">
        <v>143.82</v>
      </c>
      <c r="I2300">
        <v>0</v>
      </c>
      <c r="J2300">
        <v>0</v>
      </c>
      <c r="K2300">
        <v>992.36</v>
      </c>
      <c r="L2300">
        <v>703.62</v>
      </c>
      <c r="M2300">
        <v>288.74</v>
      </c>
      <c r="N2300" t="s">
        <v>68</v>
      </c>
      <c r="O2300" t="s">
        <v>24</v>
      </c>
      <c r="P2300" t="s">
        <v>25</v>
      </c>
      <c r="Q2300" s="9">
        <v>0.81388888888888888</v>
      </c>
      <c r="R2300" t="s">
        <v>27</v>
      </c>
      <c r="S2300" t="s">
        <v>4863</v>
      </c>
      <c r="T2300" t="s">
        <v>4864</v>
      </c>
      <c r="U2300">
        <v>131.03</v>
      </c>
      <c r="V2300" t="s">
        <v>5210</v>
      </c>
      <c r="W2300" t="s">
        <v>4958</v>
      </c>
      <c r="X2300" t="s">
        <v>5861</v>
      </c>
      <c r="Y2300" t="s">
        <v>5011</v>
      </c>
      <c r="Z2300" t="s">
        <v>4995</v>
      </c>
      <c r="AA2300" t="s">
        <v>4962</v>
      </c>
    </row>
    <row r="2301" spans="1:27" x14ac:dyDescent="0.25">
      <c r="A2301" t="s">
        <v>3067</v>
      </c>
      <c r="B2301" s="8">
        <v>45752</v>
      </c>
      <c r="C2301" t="s">
        <v>3068</v>
      </c>
      <c r="D2301" t="s">
        <v>1382</v>
      </c>
      <c r="E2301" t="s">
        <v>857</v>
      </c>
      <c r="F2301" t="s">
        <v>121</v>
      </c>
      <c r="G2301">
        <v>7</v>
      </c>
      <c r="H2301">
        <v>329.41</v>
      </c>
      <c r="I2301">
        <v>0</v>
      </c>
      <c r="J2301">
        <v>0</v>
      </c>
      <c r="K2301">
        <v>2651.75</v>
      </c>
      <c r="L2301">
        <v>1645.35</v>
      </c>
      <c r="M2301">
        <v>1006.4</v>
      </c>
      <c r="N2301" t="s">
        <v>47</v>
      </c>
      <c r="O2301" t="s">
        <v>24</v>
      </c>
      <c r="P2301" t="s">
        <v>25</v>
      </c>
      <c r="Q2301" s="9">
        <v>0.77152777777777781</v>
      </c>
      <c r="R2301" t="s">
        <v>27</v>
      </c>
      <c r="S2301" t="s">
        <v>4774</v>
      </c>
      <c r="T2301" t="s">
        <v>4752</v>
      </c>
      <c r="U2301">
        <v>317.99</v>
      </c>
      <c r="V2301" t="s">
        <v>5568</v>
      </c>
      <c r="W2301" t="s">
        <v>4958</v>
      </c>
      <c r="X2301" t="s">
        <v>5036</v>
      </c>
      <c r="Y2301" t="s">
        <v>5007</v>
      </c>
      <c r="Z2301" t="s">
        <v>5037</v>
      </c>
      <c r="AA2301" t="s">
        <v>4962</v>
      </c>
    </row>
    <row r="2302" spans="1:27" x14ac:dyDescent="0.25">
      <c r="A2302" t="s">
        <v>3571</v>
      </c>
      <c r="B2302" s="8">
        <v>45752</v>
      </c>
      <c r="C2302" t="s">
        <v>1048</v>
      </c>
      <c r="D2302" t="s">
        <v>745</v>
      </c>
      <c r="E2302" t="s">
        <v>238</v>
      </c>
      <c r="F2302" t="s">
        <v>1950</v>
      </c>
      <c r="G2302">
        <v>1</v>
      </c>
      <c r="H2302">
        <v>168.36</v>
      </c>
      <c r="I2302">
        <v>0</v>
      </c>
      <c r="J2302">
        <v>0</v>
      </c>
      <c r="K2302">
        <v>193.61</v>
      </c>
      <c r="L2302">
        <v>102.23</v>
      </c>
      <c r="M2302">
        <v>91.38</v>
      </c>
      <c r="N2302" t="s">
        <v>4971</v>
      </c>
      <c r="O2302" t="s">
        <v>24</v>
      </c>
      <c r="P2302" t="s">
        <v>25</v>
      </c>
      <c r="Q2302" s="9">
        <v>0.43611111111111112</v>
      </c>
      <c r="R2302" t="s">
        <v>27</v>
      </c>
      <c r="S2302" t="s">
        <v>4666</v>
      </c>
      <c r="T2302" t="s">
        <v>4636</v>
      </c>
      <c r="U2302">
        <v>168.36</v>
      </c>
      <c r="V2302" t="s">
        <v>5785</v>
      </c>
      <c r="W2302" t="s">
        <v>4964</v>
      </c>
      <c r="X2302" t="s">
        <v>5302</v>
      </c>
      <c r="Y2302" t="s">
        <v>4966</v>
      </c>
      <c r="Z2302" t="s">
        <v>5073</v>
      </c>
      <c r="AA2302" t="s">
        <v>4962</v>
      </c>
    </row>
    <row r="2303" spans="1:27" x14ac:dyDescent="0.25">
      <c r="A2303" t="s">
        <v>3884</v>
      </c>
      <c r="B2303" s="8">
        <v>45752</v>
      </c>
      <c r="C2303" t="s">
        <v>2514</v>
      </c>
      <c r="D2303" t="s">
        <v>539</v>
      </c>
      <c r="E2303" t="s">
        <v>1413</v>
      </c>
      <c r="F2303" t="s">
        <v>1829</v>
      </c>
      <c r="G2303">
        <v>6</v>
      </c>
      <c r="H2303">
        <v>265.69</v>
      </c>
      <c r="I2303">
        <v>0</v>
      </c>
      <c r="J2303">
        <v>0</v>
      </c>
      <c r="K2303">
        <v>1833.26</v>
      </c>
      <c r="L2303">
        <v>1263.1199999999999</v>
      </c>
      <c r="M2303">
        <v>570.14</v>
      </c>
      <c r="N2303" t="s">
        <v>4971</v>
      </c>
      <c r="O2303" t="s">
        <v>24</v>
      </c>
      <c r="P2303" t="s">
        <v>55</v>
      </c>
      <c r="Q2303" s="9">
        <v>0.54305555555555551</v>
      </c>
      <c r="R2303" t="s">
        <v>27</v>
      </c>
      <c r="S2303" t="s">
        <v>4878</v>
      </c>
      <c r="T2303" t="s">
        <v>4864</v>
      </c>
      <c r="U2303">
        <v>251.73</v>
      </c>
      <c r="V2303" t="s">
        <v>5023</v>
      </c>
      <c r="W2303" t="s">
        <v>4958</v>
      </c>
      <c r="X2303" t="s">
        <v>5463</v>
      </c>
      <c r="Y2303" t="s">
        <v>4970</v>
      </c>
      <c r="Z2303" t="s">
        <v>5310</v>
      </c>
      <c r="AA2303" t="s">
        <v>4962</v>
      </c>
    </row>
    <row r="2304" spans="1:27" x14ac:dyDescent="0.25">
      <c r="A2304" t="s">
        <v>4144</v>
      </c>
      <c r="B2304" s="8">
        <v>45752</v>
      </c>
      <c r="C2304" t="s">
        <v>129</v>
      </c>
      <c r="D2304" t="s">
        <v>1194</v>
      </c>
      <c r="E2304" t="s">
        <v>1309</v>
      </c>
      <c r="F2304" t="s">
        <v>2016</v>
      </c>
      <c r="G2304">
        <v>7</v>
      </c>
      <c r="H2304">
        <v>123.44</v>
      </c>
      <c r="I2304">
        <v>0</v>
      </c>
      <c r="J2304">
        <v>0</v>
      </c>
      <c r="K2304">
        <v>993.69</v>
      </c>
      <c r="L2304">
        <v>650.72</v>
      </c>
      <c r="M2304">
        <v>342.97</v>
      </c>
      <c r="N2304" t="s">
        <v>23</v>
      </c>
      <c r="O2304" t="s">
        <v>24</v>
      </c>
      <c r="P2304" t="s">
        <v>25</v>
      </c>
      <c r="Q2304" s="9">
        <v>0.67083333333333328</v>
      </c>
      <c r="R2304" t="s">
        <v>27</v>
      </c>
      <c r="S2304" t="s">
        <v>4896</v>
      </c>
      <c r="T2304" t="s">
        <v>4887</v>
      </c>
      <c r="U2304">
        <v>109.69</v>
      </c>
      <c r="V2304" t="s">
        <v>5649</v>
      </c>
      <c r="W2304" t="s">
        <v>4958</v>
      </c>
      <c r="X2304" t="s">
        <v>5861</v>
      </c>
      <c r="Y2304" t="s">
        <v>5011</v>
      </c>
      <c r="Z2304" t="s">
        <v>5212</v>
      </c>
      <c r="AA2304" t="s">
        <v>4962</v>
      </c>
    </row>
    <row r="2305" spans="1:27" x14ac:dyDescent="0.25">
      <c r="A2305" t="s">
        <v>4277</v>
      </c>
      <c r="B2305" s="8">
        <v>45752</v>
      </c>
      <c r="C2305" t="s">
        <v>2429</v>
      </c>
      <c r="D2305" t="s">
        <v>543</v>
      </c>
      <c r="E2305" t="s">
        <v>973</v>
      </c>
      <c r="F2305" t="s">
        <v>974</v>
      </c>
      <c r="G2305">
        <v>1</v>
      </c>
      <c r="H2305">
        <v>386.17</v>
      </c>
      <c r="I2305">
        <v>5</v>
      </c>
      <c r="J2305">
        <v>19.309999999999999</v>
      </c>
      <c r="K2305">
        <v>421.89</v>
      </c>
      <c r="L2305">
        <v>275.67</v>
      </c>
      <c r="M2305">
        <v>146.22</v>
      </c>
      <c r="N2305" t="s">
        <v>4971</v>
      </c>
      <c r="O2305" t="s">
        <v>24</v>
      </c>
      <c r="P2305" t="s">
        <v>55</v>
      </c>
      <c r="Q2305" s="9">
        <v>0.48125000000000001</v>
      </c>
      <c r="R2305" t="s">
        <v>27</v>
      </c>
      <c r="S2305" t="s">
        <v>4793</v>
      </c>
      <c r="T2305" t="s">
        <v>4776</v>
      </c>
      <c r="U2305">
        <v>386.17</v>
      </c>
      <c r="V2305" t="s">
        <v>5969</v>
      </c>
      <c r="W2305" t="s">
        <v>4964</v>
      </c>
      <c r="X2305" t="s">
        <v>5473</v>
      </c>
      <c r="Y2305" t="s">
        <v>4960</v>
      </c>
      <c r="Z2305" t="s">
        <v>5474</v>
      </c>
      <c r="AA2305" t="s">
        <v>5060</v>
      </c>
    </row>
    <row r="2306" spans="1:27" x14ac:dyDescent="0.25">
      <c r="A2306" t="s">
        <v>4403</v>
      </c>
      <c r="B2306" s="8">
        <v>45752</v>
      </c>
      <c r="C2306" t="s">
        <v>722</v>
      </c>
      <c r="D2306" t="s">
        <v>470</v>
      </c>
      <c r="E2306" t="s">
        <v>2478</v>
      </c>
      <c r="F2306" t="s">
        <v>1881</v>
      </c>
      <c r="G2306">
        <v>3</v>
      </c>
      <c r="H2306">
        <v>675.25</v>
      </c>
      <c r="I2306">
        <v>10</v>
      </c>
      <c r="J2306">
        <v>202.57</v>
      </c>
      <c r="K2306">
        <v>2096.66</v>
      </c>
      <c r="L2306">
        <v>1030.95</v>
      </c>
      <c r="M2306">
        <v>1065.71</v>
      </c>
      <c r="N2306" t="s">
        <v>23</v>
      </c>
      <c r="O2306" t="s">
        <v>24</v>
      </c>
      <c r="P2306" t="s">
        <v>55</v>
      </c>
      <c r="Q2306" s="9">
        <v>0.7631944444444444</v>
      </c>
      <c r="R2306" t="s">
        <v>27</v>
      </c>
      <c r="S2306" t="s">
        <v>4646</v>
      </c>
      <c r="T2306" t="s">
        <v>4636</v>
      </c>
      <c r="U2306">
        <v>589.75</v>
      </c>
      <c r="V2306" t="s">
        <v>5822</v>
      </c>
      <c r="W2306" t="s">
        <v>4958</v>
      </c>
      <c r="X2306" t="s">
        <v>5247</v>
      </c>
      <c r="Y2306" t="s">
        <v>4966</v>
      </c>
      <c r="Z2306" t="s">
        <v>5245</v>
      </c>
      <c r="AA2306" t="s">
        <v>5060</v>
      </c>
    </row>
    <row r="2307" spans="1:27" x14ac:dyDescent="0.25">
      <c r="A2307" t="s">
        <v>318</v>
      </c>
      <c r="B2307" s="8">
        <v>45721</v>
      </c>
      <c r="C2307" t="s">
        <v>319</v>
      </c>
      <c r="D2307" t="s">
        <v>320</v>
      </c>
      <c r="E2307" t="s">
        <v>321</v>
      </c>
      <c r="F2307" t="s">
        <v>322</v>
      </c>
      <c r="G2307">
        <v>8</v>
      </c>
      <c r="H2307">
        <v>76.67</v>
      </c>
      <c r="I2307">
        <v>5</v>
      </c>
      <c r="J2307">
        <v>30.67</v>
      </c>
      <c r="K2307">
        <v>670.09</v>
      </c>
      <c r="L2307">
        <v>403.44</v>
      </c>
      <c r="M2307">
        <v>266.64999999999998</v>
      </c>
      <c r="N2307" t="s">
        <v>4971</v>
      </c>
      <c r="O2307" t="s">
        <v>24</v>
      </c>
      <c r="P2307" t="s">
        <v>55</v>
      </c>
      <c r="Q2307" s="9">
        <v>0.63749999999999996</v>
      </c>
      <c r="R2307" t="s">
        <v>27</v>
      </c>
      <c r="S2307" t="s">
        <v>4944</v>
      </c>
      <c r="T2307" t="s">
        <v>4930</v>
      </c>
      <c r="U2307">
        <v>67.37</v>
      </c>
      <c r="V2307" t="s">
        <v>5858</v>
      </c>
      <c r="W2307" t="s">
        <v>4958</v>
      </c>
      <c r="X2307" t="s">
        <v>5910</v>
      </c>
      <c r="Y2307" t="s">
        <v>4966</v>
      </c>
      <c r="Z2307" t="s">
        <v>5507</v>
      </c>
      <c r="AA2307" t="s">
        <v>4962</v>
      </c>
    </row>
    <row r="2308" spans="1:27" x14ac:dyDescent="0.25">
      <c r="A2308" t="s">
        <v>533</v>
      </c>
      <c r="B2308" s="8">
        <v>45721</v>
      </c>
      <c r="C2308" t="s">
        <v>534</v>
      </c>
      <c r="D2308" t="s">
        <v>84</v>
      </c>
      <c r="E2308" t="s">
        <v>303</v>
      </c>
      <c r="F2308" t="s">
        <v>535</v>
      </c>
      <c r="G2308">
        <v>2</v>
      </c>
      <c r="H2308">
        <v>260.93</v>
      </c>
      <c r="I2308">
        <v>20</v>
      </c>
      <c r="J2308">
        <v>104.37</v>
      </c>
      <c r="K2308">
        <v>480.11</v>
      </c>
      <c r="L2308">
        <v>388.12</v>
      </c>
      <c r="M2308">
        <v>91.99</v>
      </c>
      <c r="N2308" t="s">
        <v>68</v>
      </c>
      <c r="O2308" t="s">
        <v>24</v>
      </c>
      <c r="P2308" t="s">
        <v>25</v>
      </c>
      <c r="Q2308" s="9">
        <v>0.4777777777777778</v>
      </c>
      <c r="R2308" t="s">
        <v>27</v>
      </c>
      <c r="S2308" t="s">
        <v>4823</v>
      </c>
      <c r="T2308" t="s">
        <v>4805</v>
      </c>
      <c r="U2308">
        <v>260.93</v>
      </c>
      <c r="V2308" t="s">
        <v>5993</v>
      </c>
      <c r="W2308" t="s">
        <v>4964</v>
      </c>
      <c r="X2308" t="s">
        <v>5911</v>
      </c>
      <c r="Y2308" t="s">
        <v>4966</v>
      </c>
      <c r="Z2308" t="s">
        <v>5351</v>
      </c>
      <c r="AA2308" t="s">
        <v>4962</v>
      </c>
    </row>
    <row r="2309" spans="1:27" x14ac:dyDescent="0.25">
      <c r="A2309" t="s">
        <v>1208</v>
      </c>
      <c r="B2309" s="8">
        <v>45721</v>
      </c>
      <c r="C2309" t="s">
        <v>348</v>
      </c>
      <c r="D2309" t="s">
        <v>882</v>
      </c>
      <c r="E2309" t="s">
        <v>681</v>
      </c>
      <c r="F2309" t="s">
        <v>676</v>
      </c>
      <c r="G2309">
        <v>4</v>
      </c>
      <c r="H2309">
        <v>301.17</v>
      </c>
      <c r="I2309">
        <v>0</v>
      </c>
      <c r="J2309">
        <v>0</v>
      </c>
      <c r="K2309">
        <v>1385.38</v>
      </c>
      <c r="L2309">
        <v>778.56</v>
      </c>
      <c r="M2309">
        <v>606.82000000000005</v>
      </c>
      <c r="N2309" t="s">
        <v>47</v>
      </c>
      <c r="O2309" t="s">
        <v>24</v>
      </c>
      <c r="P2309" t="s">
        <v>25</v>
      </c>
      <c r="Q2309" s="9">
        <v>0.53055555555555556</v>
      </c>
      <c r="R2309" t="s">
        <v>27</v>
      </c>
      <c r="S2309" t="s">
        <v>4768</v>
      </c>
      <c r="T2309" t="s">
        <v>4752</v>
      </c>
      <c r="U2309">
        <v>262.77</v>
      </c>
      <c r="V2309" t="s">
        <v>5491</v>
      </c>
      <c r="W2309" t="s">
        <v>4958</v>
      </c>
      <c r="X2309" t="s">
        <v>5085</v>
      </c>
      <c r="Y2309" t="s">
        <v>4966</v>
      </c>
      <c r="Z2309" t="s">
        <v>5380</v>
      </c>
      <c r="AA2309" t="s">
        <v>5060</v>
      </c>
    </row>
    <row r="2310" spans="1:27" x14ac:dyDescent="0.25">
      <c r="A2310" t="s">
        <v>1703</v>
      </c>
      <c r="B2310" s="8">
        <v>45721</v>
      </c>
      <c r="C2310" t="s">
        <v>1704</v>
      </c>
      <c r="D2310" t="s">
        <v>314</v>
      </c>
      <c r="E2310" t="s">
        <v>60</v>
      </c>
      <c r="F2310" t="s">
        <v>1241</v>
      </c>
      <c r="G2310">
        <v>2</v>
      </c>
      <c r="H2310">
        <v>329.69</v>
      </c>
      <c r="I2310">
        <v>15</v>
      </c>
      <c r="J2310">
        <v>98.91</v>
      </c>
      <c r="K2310">
        <v>644.54</v>
      </c>
      <c r="L2310">
        <v>494.5</v>
      </c>
      <c r="M2310">
        <v>150.04</v>
      </c>
      <c r="N2310" t="s">
        <v>4971</v>
      </c>
      <c r="O2310" t="s">
        <v>24</v>
      </c>
      <c r="P2310" t="s">
        <v>25</v>
      </c>
      <c r="Q2310" s="9">
        <v>0.48125000000000001</v>
      </c>
      <c r="R2310" t="s">
        <v>27</v>
      </c>
      <c r="S2310" t="s">
        <v>4707</v>
      </c>
      <c r="T2310" t="s">
        <v>4703</v>
      </c>
      <c r="U2310">
        <v>329.69</v>
      </c>
      <c r="V2310" t="s">
        <v>6026</v>
      </c>
      <c r="W2310" t="s">
        <v>4968</v>
      </c>
      <c r="X2310" t="s">
        <v>5816</v>
      </c>
      <c r="Y2310" t="s">
        <v>4966</v>
      </c>
      <c r="Z2310" t="s">
        <v>5051</v>
      </c>
      <c r="AA2310" t="s">
        <v>4962</v>
      </c>
    </row>
    <row r="2311" spans="1:27" x14ac:dyDescent="0.25">
      <c r="A2311" t="s">
        <v>2004</v>
      </c>
      <c r="B2311" s="8">
        <v>45721</v>
      </c>
      <c r="C2311" t="s">
        <v>2005</v>
      </c>
      <c r="D2311" t="s">
        <v>727</v>
      </c>
      <c r="E2311" t="s">
        <v>589</v>
      </c>
      <c r="F2311" t="s">
        <v>590</v>
      </c>
      <c r="G2311">
        <v>1</v>
      </c>
      <c r="H2311">
        <v>227</v>
      </c>
      <c r="I2311">
        <v>0</v>
      </c>
      <c r="J2311">
        <v>0</v>
      </c>
      <c r="K2311">
        <v>261.05</v>
      </c>
      <c r="L2311">
        <v>196.3</v>
      </c>
      <c r="M2311">
        <v>64.75</v>
      </c>
      <c r="N2311" t="s">
        <v>40</v>
      </c>
      <c r="O2311" t="s">
        <v>24</v>
      </c>
      <c r="P2311" t="s">
        <v>55</v>
      </c>
      <c r="Q2311" s="9">
        <v>0.7895833333333333</v>
      </c>
      <c r="R2311" t="s">
        <v>27</v>
      </c>
      <c r="S2311" t="s">
        <v>4867</v>
      </c>
      <c r="T2311" t="s">
        <v>4864</v>
      </c>
      <c r="U2311">
        <v>227</v>
      </c>
      <c r="V2311" t="s">
        <v>5266</v>
      </c>
      <c r="W2311" t="s">
        <v>4968</v>
      </c>
      <c r="X2311" t="s">
        <v>5638</v>
      </c>
      <c r="Y2311" t="s">
        <v>4966</v>
      </c>
      <c r="Z2311" t="s">
        <v>5821</v>
      </c>
      <c r="AA2311" t="s">
        <v>4992</v>
      </c>
    </row>
    <row r="2312" spans="1:27" x14ac:dyDescent="0.25">
      <c r="A2312" t="s">
        <v>2166</v>
      </c>
      <c r="B2312" s="8">
        <v>45721</v>
      </c>
      <c r="C2312" t="s">
        <v>1976</v>
      </c>
      <c r="D2312" t="s">
        <v>326</v>
      </c>
      <c r="E2312" t="s">
        <v>567</v>
      </c>
      <c r="G2312">
        <v>4</v>
      </c>
      <c r="H2312">
        <v>400.33</v>
      </c>
      <c r="I2312">
        <v>15</v>
      </c>
      <c r="J2312">
        <v>240.2</v>
      </c>
      <c r="K2312">
        <v>1565.29</v>
      </c>
      <c r="L2312">
        <v>1363.6</v>
      </c>
      <c r="M2312">
        <v>201.69</v>
      </c>
      <c r="N2312" t="s">
        <v>4971</v>
      </c>
      <c r="O2312" t="s">
        <v>24</v>
      </c>
      <c r="P2312" t="s">
        <v>25</v>
      </c>
      <c r="Q2312" s="9">
        <v>0.87291666666666667</v>
      </c>
      <c r="R2312" t="s">
        <v>27</v>
      </c>
      <c r="S2312" t="s">
        <v>4859</v>
      </c>
      <c r="T2312" t="s">
        <v>4847</v>
      </c>
      <c r="U2312">
        <v>400.33</v>
      </c>
      <c r="V2312" t="s">
        <v>5580</v>
      </c>
      <c r="W2312" t="s">
        <v>4964</v>
      </c>
      <c r="Z2312" t="s">
        <v>5353</v>
      </c>
      <c r="AA2312" t="s">
        <v>4962</v>
      </c>
    </row>
    <row r="2313" spans="1:27" x14ac:dyDescent="0.25">
      <c r="A2313" t="s">
        <v>2202</v>
      </c>
      <c r="B2313" s="8">
        <v>45721</v>
      </c>
      <c r="C2313" t="s">
        <v>2203</v>
      </c>
      <c r="D2313" t="s">
        <v>727</v>
      </c>
      <c r="E2313" t="s">
        <v>38</v>
      </c>
      <c r="F2313" t="s">
        <v>32</v>
      </c>
      <c r="G2313">
        <v>4</v>
      </c>
      <c r="H2313">
        <v>227</v>
      </c>
      <c r="I2313">
        <v>15</v>
      </c>
      <c r="J2313">
        <v>136.19999999999999</v>
      </c>
      <c r="K2313">
        <v>887.57</v>
      </c>
      <c r="L2313">
        <v>785.2</v>
      </c>
      <c r="M2313">
        <v>102.37</v>
      </c>
      <c r="N2313" t="s">
        <v>23</v>
      </c>
      <c r="O2313" t="s">
        <v>24</v>
      </c>
      <c r="P2313" t="s">
        <v>25</v>
      </c>
      <c r="Q2313" s="9">
        <v>0.55833333333333335</v>
      </c>
      <c r="R2313" t="s">
        <v>27</v>
      </c>
      <c r="S2313" t="s">
        <v>4867</v>
      </c>
      <c r="T2313" t="s">
        <v>4864</v>
      </c>
      <c r="U2313">
        <v>227</v>
      </c>
      <c r="V2313" t="s">
        <v>5071</v>
      </c>
      <c r="W2313" t="s">
        <v>4964</v>
      </c>
      <c r="X2313" t="s">
        <v>5187</v>
      </c>
      <c r="Y2313" t="s">
        <v>5007</v>
      </c>
      <c r="Z2313" t="s">
        <v>4989</v>
      </c>
      <c r="AA2313" t="s">
        <v>4962</v>
      </c>
    </row>
    <row r="2314" spans="1:27" x14ac:dyDescent="0.25">
      <c r="A2314" t="s">
        <v>2596</v>
      </c>
      <c r="B2314" s="8">
        <v>45721</v>
      </c>
      <c r="C2314" t="s">
        <v>1085</v>
      </c>
      <c r="D2314" t="s">
        <v>59</v>
      </c>
      <c r="E2314" t="s">
        <v>1621</v>
      </c>
      <c r="F2314" t="s">
        <v>1622</v>
      </c>
      <c r="G2314">
        <v>3</v>
      </c>
      <c r="H2314">
        <v>383.94</v>
      </c>
      <c r="I2314">
        <v>0</v>
      </c>
      <c r="J2314">
        <v>0</v>
      </c>
      <c r="K2314">
        <v>1324.59</v>
      </c>
      <c r="L2314">
        <v>815.34</v>
      </c>
      <c r="M2314">
        <v>509.25</v>
      </c>
      <c r="N2314" t="s">
        <v>40</v>
      </c>
      <c r="O2314" t="s">
        <v>24</v>
      </c>
      <c r="P2314" t="s">
        <v>33</v>
      </c>
      <c r="Q2314" s="9">
        <v>0.70277777777777772</v>
      </c>
      <c r="R2314" t="s">
        <v>27</v>
      </c>
      <c r="S2314" t="s">
        <v>4721</v>
      </c>
      <c r="T2314" t="s">
        <v>4703</v>
      </c>
      <c r="U2314">
        <v>342.46</v>
      </c>
      <c r="V2314" t="s">
        <v>5341</v>
      </c>
      <c r="W2314" t="s">
        <v>4958</v>
      </c>
      <c r="X2314" t="s">
        <v>5048</v>
      </c>
      <c r="Y2314" t="s">
        <v>5011</v>
      </c>
      <c r="Z2314" t="s">
        <v>5138</v>
      </c>
      <c r="AA2314" t="s">
        <v>4962</v>
      </c>
    </row>
    <row r="2315" spans="1:27" x14ac:dyDescent="0.25">
      <c r="A2315" t="s">
        <v>2903</v>
      </c>
      <c r="B2315" s="8">
        <v>45721</v>
      </c>
      <c r="C2315" t="s">
        <v>735</v>
      </c>
      <c r="D2315" t="s">
        <v>264</v>
      </c>
      <c r="E2315" t="s">
        <v>285</v>
      </c>
      <c r="F2315" t="s">
        <v>2070</v>
      </c>
      <c r="G2315">
        <v>3</v>
      </c>
      <c r="H2315">
        <v>383.51</v>
      </c>
      <c r="I2315">
        <v>10</v>
      </c>
      <c r="J2315">
        <v>115.05</v>
      </c>
      <c r="K2315">
        <v>1190.8</v>
      </c>
      <c r="L2315">
        <v>857.7</v>
      </c>
      <c r="M2315">
        <v>333.1</v>
      </c>
      <c r="N2315" t="s">
        <v>68</v>
      </c>
      <c r="O2315" t="s">
        <v>24</v>
      </c>
      <c r="P2315" t="s">
        <v>25</v>
      </c>
      <c r="Q2315" s="9">
        <v>0.72013888888888888</v>
      </c>
      <c r="R2315" t="s">
        <v>27</v>
      </c>
      <c r="S2315" t="s">
        <v>4702</v>
      </c>
      <c r="T2315" t="s">
        <v>4703</v>
      </c>
      <c r="U2315">
        <v>383.51</v>
      </c>
      <c r="V2315" t="s">
        <v>5960</v>
      </c>
      <c r="W2315" t="s">
        <v>4968</v>
      </c>
      <c r="X2315" t="s">
        <v>5114</v>
      </c>
      <c r="Y2315" t="s">
        <v>5011</v>
      </c>
      <c r="Z2315" t="s">
        <v>5112</v>
      </c>
      <c r="AA2315" t="s">
        <v>4962</v>
      </c>
    </row>
    <row r="2316" spans="1:27" x14ac:dyDescent="0.25">
      <c r="A2316" t="s">
        <v>3222</v>
      </c>
      <c r="B2316" s="8">
        <v>45721</v>
      </c>
      <c r="C2316" t="s">
        <v>2209</v>
      </c>
      <c r="D2316" t="s">
        <v>280</v>
      </c>
      <c r="E2316" t="s">
        <v>1372</v>
      </c>
      <c r="F2316" t="s">
        <v>2629</v>
      </c>
      <c r="G2316">
        <v>3</v>
      </c>
      <c r="H2316">
        <v>124.84</v>
      </c>
      <c r="I2316">
        <v>15</v>
      </c>
      <c r="J2316">
        <v>56.18</v>
      </c>
      <c r="K2316">
        <v>366.09</v>
      </c>
      <c r="L2316">
        <v>292.05</v>
      </c>
      <c r="M2316">
        <v>74.040000000000006</v>
      </c>
      <c r="N2316" t="s">
        <v>23</v>
      </c>
      <c r="O2316" t="s">
        <v>24</v>
      </c>
      <c r="P2316" t="s">
        <v>25</v>
      </c>
      <c r="Q2316" s="9">
        <v>0.70694444444444449</v>
      </c>
      <c r="R2316" t="s">
        <v>27</v>
      </c>
      <c r="S2316" t="s">
        <v>4726</v>
      </c>
      <c r="T2316" t="s">
        <v>4703</v>
      </c>
      <c r="U2316">
        <v>124.84</v>
      </c>
      <c r="V2316" t="s">
        <v>5124</v>
      </c>
      <c r="W2316" t="s">
        <v>4964</v>
      </c>
      <c r="X2316" t="s">
        <v>5355</v>
      </c>
      <c r="Y2316" t="s">
        <v>4960</v>
      </c>
      <c r="Z2316" t="s">
        <v>5356</v>
      </c>
      <c r="AA2316" t="s">
        <v>4962</v>
      </c>
    </row>
    <row r="2317" spans="1:27" x14ac:dyDescent="0.25">
      <c r="A2317" t="s">
        <v>3252</v>
      </c>
      <c r="B2317" s="8">
        <v>45721</v>
      </c>
      <c r="C2317" t="s">
        <v>2206</v>
      </c>
      <c r="D2317" t="s">
        <v>214</v>
      </c>
      <c r="E2317" t="s">
        <v>1247</v>
      </c>
      <c r="F2317" t="s">
        <v>1248</v>
      </c>
      <c r="G2317">
        <v>7</v>
      </c>
      <c r="H2317">
        <v>166.6</v>
      </c>
      <c r="I2317">
        <v>0</v>
      </c>
      <c r="J2317">
        <v>0</v>
      </c>
      <c r="K2317">
        <v>1341.13</v>
      </c>
      <c r="L2317">
        <v>789.6</v>
      </c>
      <c r="M2317">
        <v>551.53</v>
      </c>
      <c r="N2317" t="s">
        <v>68</v>
      </c>
      <c r="O2317" t="s">
        <v>24</v>
      </c>
      <c r="P2317" t="s">
        <v>55</v>
      </c>
      <c r="Q2317" s="9">
        <v>0.81736111111111109</v>
      </c>
      <c r="R2317" t="s">
        <v>27</v>
      </c>
      <c r="S2317" t="s">
        <v>4764</v>
      </c>
      <c r="T2317" t="s">
        <v>4752</v>
      </c>
      <c r="U2317">
        <v>147.97</v>
      </c>
      <c r="V2317" t="s">
        <v>5016</v>
      </c>
      <c r="W2317" t="s">
        <v>4958</v>
      </c>
      <c r="X2317" t="s">
        <v>5439</v>
      </c>
      <c r="Y2317" t="s">
        <v>4966</v>
      </c>
      <c r="Z2317" t="s">
        <v>5336</v>
      </c>
      <c r="AA2317" t="s">
        <v>4962</v>
      </c>
    </row>
    <row r="2318" spans="1:27" x14ac:dyDescent="0.25">
      <c r="A2318" t="s">
        <v>3557</v>
      </c>
      <c r="B2318" s="8">
        <v>45721</v>
      </c>
      <c r="C2318" t="s">
        <v>2445</v>
      </c>
      <c r="D2318" t="s">
        <v>280</v>
      </c>
      <c r="E2318" t="s">
        <v>519</v>
      </c>
      <c r="F2318" t="s">
        <v>520</v>
      </c>
      <c r="G2318">
        <v>2</v>
      </c>
      <c r="H2318">
        <v>124.84</v>
      </c>
      <c r="I2318">
        <v>20</v>
      </c>
      <c r="J2318">
        <v>49.94</v>
      </c>
      <c r="K2318">
        <v>229.7</v>
      </c>
      <c r="L2318">
        <v>194.7</v>
      </c>
      <c r="M2318">
        <v>35</v>
      </c>
      <c r="N2318" t="s">
        <v>40</v>
      </c>
      <c r="O2318" t="s">
        <v>24</v>
      </c>
      <c r="P2318" t="s">
        <v>25</v>
      </c>
      <c r="Q2318" s="9">
        <v>0.73611111111111116</v>
      </c>
      <c r="R2318" t="s">
        <v>27</v>
      </c>
      <c r="S2318" t="s">
        <v>4726</v>
      </c>
      <c r="T2318" t="s">
        <v>4703</v>
      </c>
      <c r="U2318">
        <v>124.84</v>
      </c>
      <c r="V2318" t="s">
        <v>5940</v>
      </c>
      <c r="W2318" t="s">
        <v>4964</v>
      </c>
      <c r="X2318" t="s">
        <v>5214</v>
      </c>
      <c r="Y2318" t="s">
        <v>4966</v>
      </c>
      <c r="Z2318" t="s">
        <v>5242</v>
      </c>
      <c r="AA2318" t="s">
        <v>5060</v>
      </c>
    </row>
    <row r="2319" spans="1:27" x14ac:dyDescent="0.25">
      <c r="A2319" t="s">
        <v>4119</v>
      </c>
      <c r="B2319" s="8">
        <v>45721</v>
      </c>
      <c r="C2319" t="s">
        <v>1197</v>
      </c>
      <c r="D2319" t="s">
        <v>493</v>
      </c>
      <c r="E2319" t="s">
        <v>38</v>
      </c>
      <c r="F2319" t="s">
        <v>1655</v>
      </c>
      <c r="G2319">
        <v>3</v>
      </c>
      <c r="H2319">
        <v>254.52</v>
      </c>
      <c r="I2319">
        <v>0</v>
      </c>
      <c r="J2319">
        <v>0</v>
      </c>
      <c r="K2319">
        <v>878.09</v>
      </c>
      <c r="L2319">
        <v>573.6</v>
      </c>
      <c r="M2319">
        <v>304.49</v>
      </c>
      <c r="N2319" t="s">
        <v>47</v>
      </c>
      <c r="O2319" t="s">
        <v>24</v>
      </c>
      <c r="P2319" t="s">
        <v>25</v>
      </c>
      <c r="Q2319" s="9">
        <v>0.61597222222222225</v>
      </c>
      <c r="R2319" t="s">
        <v>27</v>
      </c>
      <c r="S2319" t="s">
        <v>4688</v>
      </c>
      <c r="T2319" t="s">
        <v>4672</v>
      </c>
      <c r="U2319">
        <v>232.58</v>
      </c>
      <c r="V2319" t="s">
        <v>5224</v>
      </c>
      <c r="W2319" t="s">
        <v>4958</v>
      </c>
      <c r="X2319" t="s">
        <v>5801</v>
      </c>
      <c r="Y2319" t="s">
        <v>4960</v>
      </c>
      <c r="Z2319" t="s">
        <v>4989</v>
      </c>
      <c r="AA2319" t="s">
        <v>4962</v>
      </c>
    </row>
    <row r="2320" spans="1:27" x14ac:dyDescent="0.25">
      <c r="A2320" t="s">
        <v>2240</v>
      </c>
      <c r="B2320" s="8">
        <v>45693</v>
      </c>
      <c r="C2320" t="s">
        <v>2241</v>
      </c>
      <c r="D2320" t="s">
        <v>454</v>
      </c>
      <c r="E2320" t="s">
        <v>795</v>
      </c>
      <c r="F2320" t="s">
        <v>991</v>
      </c>
      <c r="G2320">
        <v>2</v>
      </c>
      <c r="H2320">
        <v>365.92</v>
      </c>
      <c r="I2320">
        <v>0</v>
      </c>
      <c r="J2320">
        <v>0</v>
      </c>
      <c r="K2320">
        <v>731.84</v>
      </c>
      <c r="L2320">
        <v>620.76</v>
      </c>
      <c r="M2320">
        <v>111.08</v>
      </c>
      <c r="N2320" t="s">
        <v>133</v>
      </c>
      <c r="O2320" t="s">
        <v>24</v>
      </c>
      <c r="P2320" t="s">
        <v>25</v>
      </c>
      <c r="Q2320" s="9">
        <v>0.50486111111111109</v>
      </c>
      <c r="R2320" t="s">
        <v>49</v>
      </c>
      <c r="S2320" t="s">
        <v>4853</v>
      </c>
      <c r="T2320" t="s">
        <v>4847</v>
      </c>
      <c r="U2320">
        <v>365.92</v>
      </c>
      <c r="V2320" t="s">
        <v>5823</v>
      </c>
      <c r="W2320" t="s">
        <v>4968</v>
      </c>
      <c r="X2320" t="s">
        <v>5453</v>
      </c>
      <c r="Y2320" t="s">
        <v>5007</v>
      </c>
      <c r="Z2320" t="s">
        <v>5454</v>
      </c>
      <c r="AA2320" t="s">
        <v>4962</v>
      </c>
    </row>
    <row r="2321" spans="1:27" x14ac:dyDescent="0.25">
      <c r="A2321" t="s">
        <v>2516</v>
      </c>
      <c r="B2321" s="8">
        <v>45693</v>
      </c>
      <c r="C2321" t="s">
        <v>627</v>
      </c>
      <c r="D2321" t="s">
        <v>197</v>
      </c>
      <c r="E2321" t="s">
        <v>204</v>
      </c>
      <c r="F2321" t="s">
        <v>1735</v>
      </c>
      <c r="G2321">
        <v>3</v>
      </c>
      <c r="H2321">
        <v>121.9</v>
      </c>
      <c r="I2321">
        <v>0</v>
      </c>
      <c r="J2321">
        <v>0</v>
      </c>
      <c r="K2321">
        <v>365.7</v>
      </c>
      <c r="L2321">
        <v>326.76</v>
      </c>
      <c r="M2321">
        <v>38.94</v>
      </c>
      <c r="N2321" t="s">
        <v>23</v>
      </c>
      <c r="O2321" t="s">
        <v>24</v>
      </c>
      <c r="P2321" t="s">
        <v>25</v>
      </c>
      <c r="Q2321" s="9">
        <v>0.56527777777777777</v>
      </c>
      <c r="R2321" t="s">
        <v>49</v>
      </c>
      <c r="S2321" t="s">
        <v>4902</v>
      </c>
      <c r="T2321" t="s">
        <v>4887</v>
      </c>
      <c r="U2321">
        <v>121.9</v>
      </c>
      <c r="V2321" t="s">
        <v>5613</v>
      </c>
      <c r="W2321" t="s">
        <v>4964</v>
      </c>
      <c r="X2321" t="s">
        <v>5279</v>
      </c>
      <c r="Y2321" t="s">
        <v>4960</v>
      </c>
      <c r="Z2321" t="s">
        <v>5022</v>
      </c>
      <c r="AA2321" t="s">
        <v>4962</v>
      </c>
    </row>
    <row r="2322" spans="1:27" x14ac:dyDescent="0.25">
      <c r="A2322" t="s">
        <v>2655</v>
      </c>
      <c r="B2322" s="8">
        <v>45693</v>
      </c>
      <c r="C2322" t="s">
        <v>2656</v>
      </c>
      <c r="D2322" t="s">
        <v>119</v>
      </c>
      <c r="E2322" t="s">
        <v>421</v>
      </c>
      <c r="F2322" t="s">
        <v>422</v>
      </c>
      <c r="G2322">
        <v>1</v>
      </c>
      <c r="H2322">
        <v>141.11000000000001</v>
      </c>
      <c r="I2322">
        <v>20</v>
      </c>
      <c r="J2322">
        <v>28.22</v>
      </c>
      <c r="K2322">
        <v>112.89</v>
      </c>
      <c r="L2322">
        <v>115.91</v>
      </c>
      <c r="M2322">
        <v>-3.02</v>
      </c>
      <c r="N2322" t="s">
        <v>40</v>
      </c>
      <c r="O2322" t="s">
        <v>24</v>
      </c>
      <c r="P2322" t="s">
        <v>55</v>
      </c>
      <c r="Q2322" s="9">
        <v>0.87569444444444444</v>
      </c>
      <c r="R2322" t="s">
        <v>49</v>
      </c>
      <c r="S2322" t="s">
        <v>4722</v>
      </c>
      <c r="T2322" t="s">
        <v>4703</v>
      </c>
      <c r="U2322">
        <v>141.11000000000001</v>
      </c>
      <c r="V2322" t="s">
        <v>6050</v>
      </c>
      <c r="W2322" t="s">
        <v>4964</v>
      </c>
      <c r="X2322" t="s">
        <v>5691</v>
      </c>
      <c r="Y2322" t="s">
        <v>4960</v>
      </c>
      <c r="Z2322" t="s">
        <v>5069</v>
      </c>
      <c r="AA2322" t="s">
        <v>4962</v>
      </c>
    </row>
    <row r="2323" spans="1:27" x14ac:dyDescent="0.25">
      <c r="A2323" t="s">
        <v>2914</v>
      </c>
      <c r="B2323" s="8">
        <v>45693</v>
      </c>
      <c r="C2323" t="s">
        <v>482</v>
      </c>
      <c r="D2323" t="s">
        <v>426</v>
      </c>
      <c r="E2323" t="s">
        <v>623</v>
      </c>
      <c r="F2323" t="s">
        <v>1125</v>
      </c>
      <c r="G2323">
        <v>4</v>
      </c>
      <c r="H2323">
        <v>290.45</v>
      </c>
      <c r="I2323">
        <v>0</v>
      </c>
      <c r="J2323">
        <v>0</v>
      </c>
      <c r="K2323">
        <v>1161.8</v>
      </c>
      <c r="L2323">
        <v>951.56</v>
      </c>
      <c r="M2323">
        <v>210.24</v>
      </c>
      <c r="N2323" t="s">
        <v>133</v>
      </c>
      <c r="O2323" t="s">
        <v>24</v>
      </c>
      <c r="P2323" t="s">
        <v>55</v>
      </c>
      <c r="Q2323" s="9">
        <v>0.81944444444444442</v>
      </c>
      <c r="R2323" t="s">
        <v>49</v>
      </c>
      <c r="S2323" t="s">
        <v>4856</v>
      </c>
      <c r="T2323" t="s">
        <v>4847</v>
      </c>
      <c r="U2323">
        <v>290.45</v>
      </c>
      <c r="V2323" t="s">
        <v>5999</v>
      </c>
      <c r="W2323" t="s">
        <v>4964</v>
      </c>
      <c r="X2323" t="s">
        <v>5195</v>
      </c>
      <c r="Y2323" t="s">
        <v>4966</v>
      </c>
      <c r="Z2323" t="s">
        <v>5196</v>
      </c>
      <c r="AA2323" t="s">
        <v>4962</v>
      </c>
    </row>
    <row r="2324" spans="1:27" x14ac:dyDescent="0.25">
      <c r="A2324" t="s">
        <v>3465</v>
      </c>
      <c r="B2324" s="8">
        <v>45693</v>
      </c>
      <c r="C2324" t="s">
        <v>1928</v>
      </c>
      <c r="D2324" t="s">
        <v>891</v>
      </c>
      <c r="E2324" t="s">
        <v>1180</v>
      </c>
      <c r="F2324" t="s">
        <v>396</v>
      </c>
      <c r="G2324">
        <v>5</v>
      </c>
      <c r="H2324">
        <v>442.09</v>
      </c>
      <c r="I2324">
        <v>20</v>
      </c>
      <c r="J2324">
        <v>442.09</v>
      </c>
      <c r="K2324">
        <v>1768.36</v>
      </c>
      <c r="L2324">
        <v>1787.35</v>
      </c>
      <c r="M2324">
        <v>-18.989999999999998</v>
      </c>
      <c r="N2324" t="s">
        <v>68</v>
      </c>
      <c r="O2324" t="s">
        <v>24</v>
      </c>
      <c r="P2324" t="s">
        <v>25</v>
      </c>
      <c r="Q2324" s="9">
        <v>0.88958333333333328</v>
      </c>
      <c r="R2324" t="s">
        <v>49</v>
      </c>
      <c r="S2324" t="s">
        <v>4831</v>
      </c>
      <c r="T2324" t="s">
        <v>4828</v>
      </c>
      <c r="U2324">
        <v>425.88</v>
      </c>
      <c r="V2324" t="s">
        <v>5164</v>
      </c>
      <c r="W2324" t="s">
        <v>4958</v>
      </c>
      <c r="X2324" t="s">
        <v>5702</v>
      </c>
      <c r="Y2324" t="s">
        <v>4960</v>
      </c>
      <c r="Z2324" t="s">
        <v>5087</v>
      </c>
      <c r="AA2324" t="s">
        <v>4962</v>
      </c>
    </row>
    <row r="2325" spans="1:27" x14ac:dyDescent="0.25">
      <c r="A2325" t="s">
        <v>3740</v>
      </c>
      <c r="B2325" s="8">
        <v>45693</v>
      </c>
      <c r="C2325" t="s">
        <v>3741</v>
      </c>
      <c r="D2325" t="s">
        <v>59</v>
      </c>
      <c r="E2325" t="s">
        <v>303</v>
      </c>
      <c r="F2325" t="s">
        <v>1039</v>
      </c>
      <c r="G2325">
        <v>1</v>
      </c>
      <c r="H2325">
        <v>342.46</v>
      </c>
      <c r="I2325">
        <v>0</v>
      </c>
      <c r="J2325">
        <v>0</v>
      </c>
      <c r="K2325">
        <v>342.46</v>
      </c>
      <c r="L2325">
        <v>271.77999999999997</v>
      </c>
      <c r="M2325">
        <v>70.680000000000007</v>
      </c>
      <c r="N2325" t="s">
        <v>133</v>
      </c>
      <c r="O2325" t="s">
        <v>24</v>
      </c>
      <c r="P2325" t="s">
        <v>25</v>
      </c>
      <c r="Q2325" s="9">
        <v>0.57847222222222228</v>
      </c>
      <c r="R2325" t="s">
        <v>49</v>
      </c>
      <c r="S2325" t="s">
        <v>4721</v>
      </c>
      <c r="T2325" t="s">
        <v>4703</v>
      </c>
      <c r="U2325">
        <v>342.46</v>
      </c>
      <c r="V2325" t="s">
        <v>5769</v>
      </c>
      <c r="W2325" t="s">
        <v>4964</v>
      </c>
      <c r="X2325" t="s">
        <v>5222</v>
      </c>
      <c r="Y2325" t="s">
        <v>4966</v>
      </c>
      <c r="Z2325" t="s">
        <v>5351</v>
      </c>
      <c r="AA2325" t="s">
        <v>4962</v>
      </c>
    </row>
    <row r="2326" spans="1:27" x14ac:dyDescent="0.25">
      <c r="A2326" t="s">
        <v>3860</v>
      </c>
      <c r="B2326" s="8">
        <v>45693</v>
      </c>
      <c r="C2326" t="s">
        <v>1615</v>
      </c>
      <c r="D2326" t="s">
        <v>611</v>
      </c>
      <c r="E2326" t="s">
        <v>238</v>
      </c>
      <c r="F2326" t="s">
        <v>551</v>
      </c>
      <c r="G2326">
        <v>3</v>
      </c>
      <c r="H2326">
        <v>339.13</v>
      </c>
      <c r="I2326">
        <v>0</v>
      </c>
      <c r="J2326">
        <v>0</v>
      </c>
      <c r="K2326">
        <v>1017.39</v>
      </c>
      <c r="L2326">
        <v>752.04</v>
      </c>
      <c r="M2326">
        <v>265.35000000000002</v>
      </c>
      <c r="N2326" t="s">
        <v>133</v>
      </c>
      <c r="O2326" t="s">
        <v>24</v>
      </c>
      <c r="P2326" t="s">
        <v>25</v>
      </c>
      <c r="Q2326" s="9">
        <v>0.51597222222222228</v>
      </c>
      <c r="R2326" t="s">
        <v>49</v>
      </c>
      <c r="S2326" t="s">
        <v>4775</v>
      </c>
      <c r="T2326" t="s">
        <v>4776</v>
      </c>
      <c r="U2326">
        <v>339.13</v>
      </c>
      <c r="V2326" t="s">
        <v>5016</v>
      </c>
      <c r="W2326" t="s">
        <v>4968</v>
      </c>
      <c r="X2326" t="s">
        <v>4959</v>
      </c>
      <c r="Y2326" t="s">
        <v>4960</v>
      </c>
      <c r="Z2326" t="s">
        <v>5073</v>
      </c>
      <c r="AA2326" t="s">
        <v>4962</v>
      </c>
    </row>
    <row r="2327" spans="1:27" x14ac:dyDescent="0.25">
      <c r="A2327" t="s">
        <v>4043</v>
      </c>
      <c r="B2327" s="8">
        <v>45693</v>
      </c>
      <c r="C2327" t="s">
        <v>3992</v>
      </c>
      <c r="D2327" t="s">
        <v>459</v>
      </c>
      <c r="E2327" t="s">
        <v>488</v>
      </c>
      <c r="F2327" t="s">
        <v>489</v>
      </c>
      <c r="G2327">
        <v>2</v>
      </c>
      <c r="H2327">
        <v>71.290000000000006</v>
      </c>
      <c r="I2327">
        <v>5</v>
      </c>
      <c r="J2327">
        <v>7.13</v>
      </c>
      <c r="K2327">
        <v>135.44999999999999</v>
      </c>
      <c r="L2327">
        <v>118.74</v>
      </c>
      <c r="M2327">
        <v>16.71</v>
      </c>
      <c r="N2327" t="s">
        <v>23</v>
      </c>
      <c r="O2327" t="s">
        <v>24</v>
      </c>
      <c r="P2327" t="s">
        <v>25</v>
      </c>
      <c r="Q2327" s="9">
        <v>0.39027777777777778</v>
      </c>
      <c r="R2327" t="s">
        <v>49</v>
      </c>
      <c r="S2327" t="s">
        <v>4838</v>
      </c>
      <c r="T2327" t="s">
        <v>4828</v>
      </c>
      <c r="U2327">
        <v>71.290000000000006</v>
      </c>
      <c r="V2327" t="s">
        <v>5033</v>
      </c>
      <c r="W2327" t="s">
        <v>4964</v>
      </c>
      <c r="X2327" t="s">
        <v>5338</v>
      </c>
      <c r="Y2327" t="s">
        <v>5011</v>
      </c>
      <c r="Z2327" t="s">
        <v>5339</v>
      </c>
      <c r="AA2327" t="s">
        <v>4962</v>
      </c>
    </row>
    <row r="2328" spans="1:27" x14ac:dyDescent="0.25">
      <c r="A2328" t="s">
        <v>4076</v>
      </c>
      <c r="B2328" s="8">
        <v>45693</v>
      </c>
      <c r="C2328" t="s">
        <v>196</v>
      </c>
      <c r="D2328" t="s">
        <v>611</v>
      </c>
      <c r="E2328" t="s">
        <v>433</v>
      </c>
      <c r="F2328" t="s">
        <v>1140</v>
      </c>
      <c r="G2328">
        <v>3</v>
      </c>
      <c r="H2328">
        <v>339.13</v>
      </c>
      <c r="I2328">
        <v>0</v>
      </c>
      <c r="J2328">
        <v>0</v>
      </c>
      <c r="K2328">
        <v>1017.39</v>
      </c>
      <c r="L2328">
        <v>752.04</v>
      </c>
      <c r="M2328">
        <v>265.35000000000002</v>
      </c>
      <c r="N2328" t="s">
        <v>4971</v>
      </c>
      <c r="O2328" t="s">
        <v>24</v>
      </c>
      <c r="P2328" t="s">
        <v>25</v>
      </c>
      <c r="Q2328" s="9">
        <v>0.56944444444444442</v>
      </c>
      <c r="R2328" t="s">
        <v>49</v>
      </c>
      <c r="S2328" t="s">
        <v>4775</v>
      </c>
      <c r="T2328" t="s">
        <v>4776</v>
      </c>
      <c r="U2328">
        <v>339.13</v>
      </c>
      <c r="V2328" t="s">
        <v>5874</v>
      </c>
      <c r="W2328" t="s">
        <v>4964</v>
      </c>
      <c r="X2328" t="s">
        <v>5543</v>
      </c>
      <c r="Y2328" t="s">
        <v>4977</v>
      </c>
      <c r="Z2328" t="s">
        <v>5544</v>
      </c>
      <c r="AA2328" t="s">
        <v>5060</v>
      </c>
    </row>
    <row r="2329" spans="1:27" x14ac:dyDescent="0.25">
      <c r="A2329" t="s">
        <v>1692</v>
      </c>
      <c r="B2329" s="8">
        <v>45662</v>
      </c>
      <c r="C2329" t="s">
        <v>966</v>
      </c>
      <c r="D2329" t="s">
        <v>1382</v>
      </c>
      <c r="E2329" t="s">
        <v>177</v>
      </c>
      <c r="F2329" t="s">
        <v>333</v>
      </c>
      <c r="G2329">
        <v>4</v>
      </c>
      <c r="H2329">
        <v>336.02</v>
      </c>
      <c r="I2329">
        <v>15</v>
      </c>
      <c r="J2329">
        <v>201.61</v>
      </c>
      <c r="K2329">
        <v>1142.47</v>
      </c>
      <c r="L2329">
        <v>940.2</v>
      </c>
      <c r="M2329">
        <v>202.27</v>
      </c>
      <c r="N2329" t="s">
        <v>133</v>
      </c>
      <c r="O2329" t="s">
        <v>24</v>
      </c>
      <c r="P2329" t="s">
        <v>55</v>
      </c>
      <c r="Q2329" s="9">
        <v>0.56458333333333333</v>
      </c>
      <c r="R2329" t="s">
        <v>49</v>
      </c>
      <c r="S2329" t="s">
        <v>4774</v>
      </c>
      <c r="T2329" t="s">
        <v>4752</v>
      </c>
      <c r="U2329">
        <v>317.99</v>
      </c>
      <c r="V2329" t="s">
        <v>4957</v>
      </c>
      <c r="W2329" t="s">
        <v>4958</v>
      </c>
      <c r="X2329" t="s">
        <v>5319</v>
      </c>
      <c r="Y2329" t="s">
        <v>4970</v>
      </c>
      <c r="Z2329" t="s">
        <v>5227</v>
      </c>
      <c r="AA2329" t="s">
        <v>5060</v>
      </c>
    </row>
    <row r="2330" spans="1:27" x14ac:dyDescent="0.25">
      <c r="A2330" t="s">
        <v>3211</v>
      </c>
      <c r="B2330" s="8">
        <v>45662</v>
      </c>
      <c r="C2330" t="s">
        <v>3212</v>
      </c>
      <c r="D2330" t="s">
        <v>302</v>
      </c>
      <c r="E2330" t="s">
        <v>102</v>
      </c>
      <c r="F2330" t="s">
        <v>103</v>
      </c>
      <c r="G2330">
        <v>2</v>
      </c>
      <c r="H2330">
        <v>343.56</v>
      </c>
      <c r="I2330">
        <v>0</v>
      </c>
      <c r="J2330">
        <v>0</v>
      </c>
      <c r="K2330">
        <v>687.12</v>
      </c>
      <c r="L2330">
        <v>432.64</v>
      </c>
      <c r="M2330">
        <v>254.48</v>
      </c>
      <c r="N2330" t="s">
        <v>47</v>
      </c>
      <c r="O2330" t="s">
        <v>24</v>
      </c>
      <c r="P2330" t="s">
        <v>25</v>
      </c>
      <c r="Q2330" s="9">
        <v>0.8979166666666667</v>
      </c>
      <c r="R2330" t="s">
        <v>49</v>
      </c>
      <c r="S2330" t="s">
        <v>4655</v>
      </c>
      <c r="T2330" t="s">
        <v>4636</v>
      </c>
      <c r="U2330">
        <v>343.56</v>
      </c>
      <c r="V2330" t="s">
        <v>5845</v>
      </c>
      <c r="W2330" t="s">
        <v>4964</v>
      </c>
      <c r="X2330" t="s">
        <v>5510</v>
      </c>
      <c r="Y2330" t="s">
        <v>4966</v>
      </c>
      <c r="Z2330" t="s">
        <v>5511</v>
      </c>
      <c r="AA2330" t="s">
        <v>4962</v>
      </c>
    </row>
    <row r="2331" spans="1:27" x14ac:dyDescent="0.25">
      <c r="A2331" t="s">
        <v>4239</v>
      </c>
      <c r="B2331" s="8">
        <v>45662</v>
      </c>
      <c r="C2331" t="s">
        <v>633</v>
      </c>
      <c r="D2331" t="s">
        <v>2058</v>
      </c>
      <c r="E2331" t="s">
        <v>544</v>
      </c>
      <c r="F2331" t="s">
        <v>545</v>
      </c>
      <c r="G2331">
        <v>3</v>
      </c>
      <c r="H2331">
        <v>392.79</v>
      </c>
      <c r="I2331">
        <v>0</v>
      </c>
      <c r="J2331">
        <v>0</v>
      </c>
      <c r="K2331">
        <v>1178.3699999999999</v>
      </c>
      <c r="L2331">
        <v>1044.99</v>
      </c>
      <c r="M2331">
        <v>133.38</v>
      </c>
      <c r="N2331" t="s">
        <v>4971</v>
      </c>
      <c r="O2331" t="s">
        <v>24</v>
      </c>
      <c r="P2331" t="s">
        <v>25</v>
      </c>
      <c r="Q2331" s="9">
        <v>0.5541666666666667</v>
      </c>
      <c r="R2331" t="s">
        <v>49</v>
      </c>
      <c r="S2331" t="s">
        <v>4738</v>
      </c>
      <c r="T2331" t="s">
        <v>4729</v>
      </c>
      <c r="U2331">
        <v>392.79</v>
      </c>
      <c r="V2331" t="s">
        <v>5990</v>
      </c>
      <c r="W2331" t="s">
        <v>4968</v>
      </c>
      <c r="X2331" t="s">
        <v>5406</v>
      </c>
      <c r="Y2331" t="s">
        <v>4960</v>
      </c>
      <c r="Z2331" t="s">
        <v>5407</v>
      </c>
      <c r="AA2331" t="s">
        <v>4962</v>
      </c>
    </row>
    <row r="2332" spans="1:27" x14ac:dyDescent="0.25">
      <c r="A2332" t="s">
        <v>1152</v>
      </c>
      <c r="B2332" s="8">
        <v>45777</v>
      </c>
      <c r="C2332" t="s">
        <v>1153</v>
      </c>
      <c r="D2332" t="s">
        <v>124</v>
      </c>
      <c r="E2332" t="s">
        <v>366</v>
      </c>
      <c r="F2332" t="s">
        <v>367</v>
      </c>
      <c r="G2332">
        <v>1</v>
      </c>
      <c r="H2332">
        <v>397.22</v>
      </c>
      <c r="I2332">
        <v>0</v>
      </c>
      <c r="J2332">
        <v>0</v>
      </c>
      <c r="K2332">
        <v>397.22</v>
      </c>
      <c r="L2332">
        <v>319.37</v>
      </c>
      <c r="M2332">
        <v>77.849999999999994</v>
      </c>
      <c r="N2332" t="s">
        <v>40</v>
      </c>
      <c r="O2332" t="s">
        <v>24</v>
      </c>
      <c r="P2332" t="s">
        <v>33</v>
      </c>
      <c r="Q2332" s="9">
        <v>0.53263888888888888</v>
      </c>
      <c r="R2332" t="s">
        <v>49</v>
      </c>
      <c r="S2332" t="s">
        <v>4697</v>
      </c>
      <c r="T2332" t="s">
        <v>4672</v>
      </c>
      <c r="U2332">
        <v>397.22</v>
      </c>
      <c r="V2332" t="s">
        <v>5759</v>
      </c>
      <c r="W2332" t="s">
        <v>4964</v>
      </c>
      <c r="X2332" t="s">
        <v>5868</v>
      </c>
      <c r="Y2332" t="s">
        <v>4960</v>
      </c>
      <c r="Z2332" t="s">
        <v>5334</v>
      </c>
      <c r="AA2332" t="s">
        <v>4962</v>
      </c>
    </row>
    <row r="2333" spans="1:27" x14ac:dyDescent="0.25">
      <c r="A2333" t="s">
        <v>2388</v>
      </c>
      <c r="B2333" s="8">
        <v>45777</v>
      </c>
      <c r="C2333" t="s">
        <v>2069</v>
      </c>
      <c r="D2333" t="s">
        <v>280</v>
      </c>
      <c r="E2333" t="s">
        <v>209</v>
      </c>
      <c r="F2333" t="s">
        <v>210</v>
      </c>
      <c r="G2333">
        <v>2</v>
      </c>
      <c r="H2333">
        <v>124.84</v>
      </c>
      <c r="I2333">
        <v>5</v>
      </c>
      <c r="J2333">
        <v>12.48</v>
      </c>
      <c r="K2333">
        <v>237.2</v>
      </c>
      <c r="L2333">
        <v>194.7</v>
      </c>
      <c r="M2333">
        <v>42.5</v>
      </c>
      <c r="N2333" t="s">
        <v>68</v>
      </c>
      <c r="O2333" t="s">
        <v>24</v>
      </c>
      <c r="P2333" t="s">
        <v>55</v>
      </c>
      <c r="Q2333" s="9">
        <v>0.90208333333333335</v>
      </c>
      <c r="R2333" t="s">
        <v>49</v>
      </c>
      <c r="S2333" t="s">
        <v>4726</v>
      </c>
      <c r="T2333" t="s">
        <v>4703</v>
      </c>
      <c r="U2333">
        <v>124.84</v>
      </c>
      <c r="V2333" t="s">
        <v>5711</v>
      </c>
      <c r="W2333" t="s">
        <v>4968</v>
      </c>
      <c r="X2333" t="s">
        <v>4973</v>
      </c>
      <c r="Y2333" t="s">
        <v>4960</v>
      </c>
      <c r="Z2333" t="s">
        <v>5067</v>
      </c>
      <c r="AA2333" t="s">
        <v>4962</v>
      </c>
    </row>
    <row r="2334" spans="1:27" x14ac:dyDescent="0.25">
      <c r="A2334" t="s">
        <v>2808</v>
      </c>
      <c r="B2334" s="8">
        <v>45777</v>
      </c>
      <c r="C2334" t="s">
        <v>336</v>
      </c>
      <c r="D2334" t="s">
        <v>203</v>
      </c>
      <c r="E2334" t="s">
        <v>380</v>
      </c>
      <c r="F2334" t="s">
        <v>381</v>
      </c>
      <c r="G2334">
        <v>3</v>
      </c>
      <c r="H2334">
        <v>205.93</v>
      </c>
      <c r="I2334">
        <v>0</v>
      </c>
      <c r="J2334">
        <v>0</v>
      </c>
      <c r="K2334">
        <v>617.79</v>
      </c>
      <c r="L2334">
        <v>510.6</v>
      </c>
      <c r="M2334">
        <v>107.19</v>
      </c>
      <c r="N2334" t="s">
        <v>4971</v>
      </c>
      <c r="O2334" t="s">
        <v>24</v>
      </c>
      <c r="P2334" t="s">
        <v>33</v>
      </c>
      <c r="Q2334" s="9">
        <v>0.49652777777777779</v>
      </c>
      <c r="R2334" t="s">
        <v>49</v>
      </c>
      <c r="S2334" t="s">
        <v>4852</v>
      </c>
      <c r="T2334" t="s">
        <v>4847</v>
      </c>
      <c r="U2334">
        <v>205.93</v>
      </c>
      <c r="V2334" t="s">
        <v>5016</v>
      </c>
      <c r="W2334" t="s">
        <v>4968</v>
      </c>
      <c r="X2334" t="s">
        <v>5075</v>
      </c>
      <c r="Y2334" t="s">
        <v>4960</v>
      </c>
      <c r="Z2334" t="s">
        <v>5076</v>
      </c>
      <c r="AA2334" t="s">
        <v>4962</v>
      </c>
    </row>
    <row r="2335" spans="1:27" x14ac:dyDescent="0.25">
      <c r="A2335" t="s">
        <v>3181</v>
      </c>
      <c r="B2335" s="8">
        <v>45777</v>
      </c>
      <c r="C2335" t="s">
        <v>3182</v>
      </c>
      <c r="D2335" t="s">
        <v>539</v>
      </c>
      <c r="E2335" t="s">
        <v>1343</v>
      </c>
      <c r="F2335" t="s">
        <v>1344</v>
      </c>
      <c r="G2335">
        <v>3</v>
      </c>
      <c r="H2335">
        <v>251.73</v>
      </c>
      <c r="I2335">
        <v>0</v>
      </c>
      <c r="J2335">
        <v>0</v>
      </c>
      <c r="K2335">
        <v>755.19</v>
      </c>
      <c r="L2335">
        <v>631.55999999999995</v>
      </c>
      <c r="M2335">
        <v>123.63</v>
      </c>
      <c r="N2335" t="s">
        <v>47</v>
      </c>
      <c r="O2335" t="s">
        <v>24</v>
      </c>
      <c r="P2335" t="s">
        <v>25</v>
      </c>
      <c r="Q2335" s="9">
        <v>0.91041666666666665</v>
      </c>
      <c r="R2335" t="s">
        <v>49</v>
      </c>
      <c r="S2335" t="s">
        <v>4878</v>
      </c>
      <c r="T2335" t="s">
        <v>4864</v>
      </c>
      <c r="U2335">
        <v>251.73</v>
      </c>
      <c r="V2335" t="s">
        <v>5203</v>
      </c>
      <c r="W2335" t="s">
        <v>4964</v>
      </c>
      <c r="X2335" t="s">
        <v>5228</v>
      </c>
      <c r="Y2335" t="s">
        <v>4960</v>
      </c>
      <c r="Z2335" t="s">
        <v>5229</v>
      </c>
      <c r="AA2335" t="s">
        <v>5060</v>
      </c>
    </row>
    <row r="2336" spans="1:27" x14ac:dyDescent="0.25">
      <c r="A2336" t="s">
        <v>4077</v>
      </c>
      <c r="B2336" s="8">
        <v>45777</v>
      </c>
      <c r="C2336" t="s">
        <v>1532</v>
      </c>
      <c r="D2336" t="s">
        <v>2391</v>
      </c>
      <c r="E2336" t="s">
        <v>321</v>
      </c>
      <c r="F2336" t="s">
        <v>322</v>
      </c>
      <c r="G2336">
        <v>6</v>
      </c>
      <c r="H2336">
        <v>151.56</v>
      </c>
      <c r="I2336">
        <v>10</v>
      </c>
      <c r="J2336">
        <v>90.94</v>
      </c>
      <c r="K2336">
        <v>818.42</v>
      </c>
      <c r="L2336">
        <v>767.88</v>
      </c>
      <c r="M2336">
        <v>50.54</v>
      </c>
      <c r="N2336" t="s">
        <v>40</v>
      </c>
      <c r="O2336" t="s">
        <v>24</v>
      </c>
      <c r="P2336" t="s">
        <v>25</v>
      </c>
      <c r="Q2336" s="9">
        <v>0.5708333333333333</v>
      </c>
      <c r="R2336" t="s">
        <v>49</v>
      </c>
      <c r="S2336" t="s">
        <v>4885</v>
      </c>
      <c r="T2336" t="s">
        <v>4864</v>
      </c>
      <c r="U2336">
        <v>150.04</v>
      </c>
      <c r="V2336" t="s">
        <v>5780</v>
      </c>
      <c r="W2336" t="s">
        <v>4958</v>
      </c>
      <c r="X2336" t="s">
        <v>5910</v>
      </c>
      <c r="Y2336" t="s">
        <v>4966</v>
      </c>
      <c r="Z2336" t="s">
        <v>5507</v>
      </c>
      <c r="AA2336" t="s">
        <v>4962</v>
      </c>
    </row>
    <row r="2337" spans="1:27" x14ac:dyDescent="0.25">
      <c r="A2337" t="s">
        <v>2786</v>
      </c>
      <c r="B2337" s="8">
        <v>45776</v>
      </c>
      <c r="C2337" t="s">
        <v>2787</v>
      </c>
      <c r="D2337" t="s">
        <v>755</v>
      </c>
      <c r="E2337" t="s">
        <v>847</v>
      </c>
      <c r="F2337" t="s">
        <v>239</v>
      </c>
      <c r="G2337">
        <v>4</v>
      </c>
      <c r="H2337">
        <v>442.14</v>
      </c>
      <c r="I2337">
        <v>5</v>
      </c>
      <c r="J2337">
        <v>88.43</v>
      </c>
      <c r="K2337">
        <v>1680.13</v>
      </c>
      <c r="L2337">
        <v>1407.48</v>
      </c>
      <c r="M2337">
        <v>272.64999999999998</v>
      </c>
      <c r="N2337" t="s">
        <v>47</v>
      </c>
      <c r="O2337" t="s">
        <v>24</v>
      </c>
      <c r="P2337" t="s">
        <v>55</v>
      </c>
      <c r="Q2337" s="9">
        <v>0.4513888888888889</v>
      </c>
      <c r="R2337" t="s">
        <v>49</v>
      </c>
      <c r="S2337" t="s">
        <v>4927</v>
      </c>
      <c r="T2337" t="s">
        <v>4908</v>
      </c>
      <c r="U2337">
        <v>442.14</v>
      </c>
      <c r="V2337" t="s">
        <v>5906</v>
      </c>
      <c r="W2337" t="s">
        <v>4964</v>
      </c>
      <c r="X2337" t="s">
        <v>5015</v>
      </c>
      <c r="Y2337" t="s">
        <v>4966</v>
      </c>
      <c r="Z2337" t="s">
        <v>5108</v>
      </c>
      <c r="AA2337" t="s">
        <v>5060</v>
      </c>
    </row>
    <row r="2338" spans="1:27" x14ac:dyDescent="0.25">
      <c r="A2338" t="s">
        <v>3744</v>
      </c>
      <c r="B2338" s="8">
        <v>45776</v>
      </c>
      <c r="C2338" t="s">
        <v>3094</v>
      </c>
      <c r="D2338" t="s">
        <v>89</v>
      </c>
      <c r="E2338" t="s">
        <v>847</v>
      </c>
      <c r="F2338" t="s">
        <v>1691</v>
      </c>
      <c r="G2338">
        <v>2</v>
      </c>
      <c r="H2338">
        <v>38.659999999999997</v>
      </c>
      <c r="I2338">
        <v>15</v>
      </c>
      <c r="J2338">
        <v>11.6</v>
      </c>
      <c r="K2338">
        <v>65.72</v>
      </c>
      <c r="L2338">
        <v>64.8</v>
      </c>
      <c r="M2338">
        <v>0.92</v>
      </c>
      <c r="N2338" t="s">
        <v>23</v>
      </c>
      <c r="O2338" t="s">
        <v>24</v>
      </c>
      <c r="P2338" t="s">
        <v>25</v>
      </c>
      <c r="Q2338" s="9">
        <v>0.79513888888888884</v>
      </c>
      <c r="R2338" t="s">
        <v>49</v>
      </c>
      <c r="S2338" t="s">
        <v>4695</v>
      </c>
      <c r="T2338" t="s">
        <v>4672</v>
      </c>
      <c r="U2338">
        <v>38.659999999999997</v>
      </c>
      <c r="V2338" t="s">
        <v>6008</v>
      </c>
      <c r="W2338" t="s">
        <v>4968</v>
      </c>
      <c r="X2338" t="s">
        <v>5110</v>
      </c>
      <c r="Y2338" t="s">
        <v>4966</v>
      </c>
      <c r="Z2338" t="s">
        <v>5108</v>
      </c>
      <c r="AA2338" t="s">
        <v>5060</v>
      </c>
    </row>
    <row r="2339" spans="1:27" x14ac:dyDescent="0.25">
      <c r="A2339" t="s">
        <v>3918</v>
      </c>
      <c r="B2339" s="8">
        <v>45776</v>
      </c>
      <c r="C2339" t="s">
        <v>1624</v>
      </c>
      <c r="D2339" t="s">
        <v>723</v>
      </c>
      <c r="E2339" t="s">
        <v>544</v>
      </c>
      <c r="F2339" t="s">
        <v>545</v>
      </c>
      <c r="G2339">
        <v>8</v>
      </c>
      <c r="H2339">
        <v>430.64</v>
      </c>
      <c r="I2339">
        <v>0</v>
      </c>
      <c r="J2339">
        <v>0</v>
      </c>
      <c r="K2339">
        <v>3445.12</v>
      </c>
      <c r="L2339">
        <v>2412.56</v>
      </c>
      <c r="M2339">
        <v>1032.56</v>
      </c>
      <c r="N2339" t="s">
        <v>133</v>
      </c>
      <c r="O2339" t="s">
        <v>24</v>
      </c>
      <c r="P2339" t="s">
        <v>33</v>
      </c>
      <c r="Q2339" s="9">
        <v>0.42430555555555555</v>
      </c>
      <c r="R2339" t="s">
        <v>49</v>
      </c>
      <c r="S2339" t="s">
        <v>4844</v>
      </c>
      <c r="T2339" t="s">
        <v>4828</v>
      </c>
      <c r="U2339">
        <v>376.11</v>
      </c>
      <c r="V2339" t="s">
        <v>5902</v>
      </c>
      <c r="W2339" t="s">
        <v>4958</v>
      </c>
      <c r="X2339" t="s">
        <v>5406</v>
      </c>
      <c r="Y2339" t="s">
        <v>4960</v>
      </c>
      <c r="Z2339" t="s">
        <v>5407</v>
      </c>
      <c r="AA2339" t="s">
        <v>4962</v>
      </c>
    </row>
    <row r="2340" spans="1:27" x14ac:dyDescent="0.25">
      <c r="A2340" t="s">
        <v>4296</v>
      </c>
      <c r="B2340" s="8">
        <v>45776</v>
      </c>
      <c r="C2340" t="s">
        <v>1441</v>
      </c>
      <c r="D2340" t="s">
        <v>905</v>
      </c>
      <c r="E2340" t="s">
        <v>285</v>
      </c>
      <c r="F2340" t="s">
        <v>667</v>
      </c>
      <c r="G2340">
        <v>4</v>
      </c>
      <c r="H2340">
        <v>504.49</v>
      </c>
      <c r="I2340">
        <v>5</v>
      </c>
      <c r="J2340">
        <v>100.9</v>
      </c>
      <c r="K2340">
        <v>1917.06</v>
      </c>
      <c r="L2340">
        <v>1590.76</v>
      </c>
      <c r="M2340">
        <v>326.3</v>
      </c>
      <c r="N2340" t="s">
        <v>23</v>
      </c>
      <c r="O2340" t="s">
        <v>24</v>
      </c>
      <c r="P2340" t="s">
        <v>55</v>
      </c>
      <c r="Q2340" s="9">
        <v>0.8979166666666667</v>
      </c>
      <c r="R2340" t="s">
        <v>49</v>
      </c>
      <c r="S2340" t="s">
        <v>4686</v>
      </c>
      <c r="T2340" t="s">
        <v>4672</v>
      </c>
      <c r="U2340">
        <v>464.41</v>
      </c>
      <c r="V2340" t="s">
        <v>5092</v>
      </c>
      <c r="W2340" t="s">
        <v>4958</v>
      </c>
      <c r="X2340" t="s">
        <v>5466</v>
      </c>
      <c r="Y2340" t="s">
        <v>5007</v>
      </c>
      <c r="Z2340" t="s">
        <v>5112</v>
      </c>
      <c r="AA2340" t="s">
        <v>4962</v>
      </c>
    </row>
    <row r="2341" spans="1:27" x14ac:dyDescent="0.25">
      <c r="A2341" t="s">
        <v>4387</v>
      </c>
      <c r="B2341" s="8">
        <v>45776</v>
      </c>
      <c r="C2341" t="s">
        <v>1384</v>
      </c>
      <c r="D2341" t="s">
        <v>1678</v>
      </c>
      <c r="E2341" t="s">
        <v>238</v>
      </c>
      <c r="F2341" t="s">
        <v>3117</v>
      </c>
      <c r="G2341">
        <v>4</v>
      </c>
      <c r="H2341">
        <v>371.16</v>
      </c>
      <c r="I2341">
        <v>10</v>
      </c>
      <c r="J2341">
        <v>148.46</v>
      </c>
      <c r="K2341">
        <v>1336.18</v>
      </c>
      <c r="L2341">
        <v>1064.4000000000001</v>
      </c>
      <c r="M2341">
        <v>271.77999999999997</v>
      </c>
      <c r="N2341" t="s">
        <v>133</v>
      </c>
      <c r="O2341" t="s">
        <v>24</v>
      </c>
      <c r="P2341" t="s">
        <v>25</v>
      </c>
      <c r="Q2341" s="9">
        <v>0.82916666666666672</v>
      </c>
      <c r="R2341" t="s">
        <v>49</v>
      </c>
      <c r="S2341" t="s">
        <v>4699</v>
      </c>
      <c r="T2341" t="s">
        <v>4672</v>
      </c>
      <c r="U2341">
        <v>342.27</v>
      </c>
      <c r="V2341" t="s">
        <v>5044</v>
      </c>
      <c r="W2341" t="s">
        <v>4958</v>
      </c>
      <c r="X2341" t="s">
        <v>5297</v>
      </c>
      <c r="Y2341" t="s">
        <v>4960</v>
      </c>
      <c r="Z2341" t="s">
        <v>5073</v>
      </c>
      <c r="AA2341" t="s">
        <v>4962</v>
      </c>
    </row>
    <row r="2342" spans="1:27" x14ac:dyDescent="0.25">
      <c r="A2342" t="s">
        <v>517</v>
      </c>
      <c r="B2342" s="8">
        <v>45775</v>
      </c>
      <c r="C2342" t="s">
        <v>283</v>
      </c>
      <c r="D2342" t="s">
        <v>518</v>
      </c>
      <c r="E2342" t="s">
        <v>519</v>
      </c>
      <c r="F2342" t="s">
        <v>520</v>
      </c>
      <c r="G2342">
        <v>6</v>
      </c>
      <c r="H2342">
        <v>465.55</v>
      </c>
      <c r="I2342">
        <v>15</v>
      </c>
      <c r="J2342">
        <v>419</v>
      </c>
      <c r="K2342">
        <v>2374.3000000000002</v>
      </c>
      <c r="L2342">
        <v>2047.44</v>
      </c>
      <c r="M2342">
        <v>326.86</v>
      </c>
      <c r="N2342" t="s">
        <v>4971</v>
      </c>
      <c r="O2342" t="s">
        <v>24</v>
      </c>
      <c r="P2342" t="s">
        <v>25</v>
      </c>
      <c r="Q2342" s="9">
        <v>0.82499999999999996</v>
      </c>
      <c r="R2342" t="s">
        <v>49</v>
      </c>
      <c r="S2342" t="s">
        <v>4840</v>
      </c>
      <c r="T2342" t="s">
        <v>4828</v>
      </c>
      <c r="U2342">
        <v>404.97</v>
      </c>
      <c r="V2342" t="s">
        <v>5891</v>
      </c>
      <c r="W2342" t="s">
        <v>4958</v>
      </c>
      <c r="X2342" t="s">
        <v>5214</v>
      </c>
      <c r="Y2342" t="s">
        <v>4966</v>
      </c>
      <c r="Z2342" t="s">
        <v>5242</v>
      </c>
      <c r="AA2342" t="s">
        <v>5060</v>
      </c>
    </row>
    <row r="2343" spans="1:27" x14ac:dyDescent="0.25">
      <c r="A2343" t="s">
        <v>1292</v>
      </c>
      <c r="B2343" s="8">
        <v>45775</v>
      </c>
      <c r="C2343" t="s">
        <v>961</v>
      </c>
      <c r="D2343" t="s">
        <v>253</v>
      </c>
      <c r="E2343" t="s">
        <v>1063</v>
      </c>
      <c r="F2343" t="s">
        <v>1064</v>
      </c>
      <c r="G2343">
        <v>1</v>
      </c>
      <c r="H2343">
        <v>219.39</v>
      </c>
      <c r="I2343">
        <v>0</v>
      </c>
      <c r="J2343">
        <v>0</v>
      </c>
      <c r="K2343">
        <v>219.39</v>
      </c>
      <c r="L2343">
        <v>195.44</v>
      </c>
      <c r="M2343">
        <v>23.95</v>
      </c>
      <c r="N2343" t="s">
        <v>4971</v>
      </c>
      <c r="O2343" t="s">
        <v>24</v>
      </c>
      <c r="P2343" t="s">
        <v>25</v>
      </c>
      <c r="Q2343" s="9">
        <v>0.46250000000000002</v>
      </c>
      <c r="R2343" t="s">
        <v>49</v>
      </c>
      <c r="S2343" t="s">
        <v>4903</v>
      </c>
      <c r="T2343" t="s">
        <v>4887</v>
      </c>
      <c r="U2343">
        <v>219.39</v>
      </c>
      <c r="V2343" t="s">
        <v>6044</v>
      </c>
      <c r="W2343" t="s">
        <v>4968</v>
      </c>
      <c r="X2343" t="s">
        <v>5329</v>
      </c>
      <c r="Y2343" t="s">
        <v>4966</v>
      </c>
      <c r="Z2343" t="s">
        <v>5330</v>
      </c>
      <c r="AA2343" t="s">
        <v>4962</v>
      </c>
    </row>
    <row r="2344" spans="1:27" x14ac:dyDescent="0.25">
      <c r="A2344" t="s">
        <v>1680</v>
      </c>
      <c r="B2344" s="8">
        <v>45775</v>
      </c>
      <c r="C2344" t="s">
        <v>1681</v>
      </c>
      <c r="D2344" t="s">
        <v>1194</v>
      </c>
      <c r="E2344" t="s">
        <v>1682</v>
      </c>
      <c r="F2344" t="s">
        <v>1375</v>
      </c>
      <c r="G2344">
        <v>1</v>
      </c>
      <c r="H2344">
        <v>109.69</v>
      </c>
      <c r="I2344">
        <v>0</v>
      </c>
      <c r="J2344">
        <v>0</v>
      </c>
      <c r="K2344">
        <v>109.69</v>
      </c>
      <c r="L2344">
        <v>92.96</v>
      </c>
      <c r="M2344">
        <v>16.73</v>
      </c>
      <c r="N2344" t="s">
        <v>133</v>
      </c>
      <c r="O2344" t="s">
        <v>24</v>
      </c>
      <c r="P2344" t="s">
        <v>55</v>
      </c>
      <c r="Q2344" s="9">
        <v>0.81736111111111109</v>
      </c>
      <c r="R2344" t="s">
        <v>49</v>
      </c>
      <c r="S2344" t="s">
        <v>4896</v>
      </c>
      <c r="T2344" t="s">
        <v>4887</v>
      </c>
      <c r="U2344">
        <v>109.69</v>
      </c>
      <c r="V2344" t="s">
        <v>5631</v>
      </c>
      <c r="W2344" t="s">
        <v>4964</v>
      </c>
      <c r="X2344" t="s">
        <v>5024</v>
      </c>
      <c r="Y2344" t="s">
        <v>4960</v>
      </c>
      <c r="Z2344" t="s">
        <v>5160</v>
      </c>
      <c r="AA2344" t="s">
        <v>4962</v>
      </c>
    </row>
    <row r="2345" spans="1:27" x14ac:dyDescent="0.25">
      <c r="A2345" t="s">
        <v>2015</v>
      </c>
      <c r="B2345" s="8">
        <v>45775</v>
      </c>
      <c r="C2345" t="s">
        <v>1901</v>
      </c>
      <c r="D2345" t="s">
        <v>284</v>
      </c>
      <c r="E2345" t="s">
        <v>634</v>
      </c>
      <c r="F2345" t="s">
        <v>2016</v>
      </c>
      <c r="G2345">
        <v>7</v>
      </c>
      <c r="H2345">
        <v>75.44</v>
      </c>
      <c r="I2345">
        <v>0</v>
      </c>
      <c r="J2345">
        <v>0</v>
      </c>
      <c r="K2345">
        <v>528.08000000000004</v>
      </c>
      <c r="L2345">
        <v>380.24</v>
      </c>
      <c r="M2345">
        <v>147.84</v>
      </c>
      <c r="N2345" t="s">
        <v>40</v>
      </c>
      <c r="O2345" t="s">
        <v>24</v>
      </c>
      <c r="P2345" t="s">
        <v>25</v>
      </c>
      <c r="Q2345" s="9">
        <v>0.4513888888888889</v>
      </c>
      <c r="R2345" t="s">
        <v>49</v>
      </c>
      <c r="S2345" t="s">
        <v>4791</v>
      </c>
      <c r="T2345" t="s">
        <v>4776</v>
      </c>
      <c r="U2345">
        <v>42.16</v>
      </c>
      <c r="V2345" t="s">
        <v>5397</v>
      </c>
      <c r="W2345" t="s">
        <v>4958</v>
      </c>
      <c r="X2345" t="s">
        <v>5861</v>
      </c>
      <c r="Y2345" t="s">
        <v>5011</v>
      </c>
      <c r="Z2345" t="s">
        <v>4995</v>
      </c>
      <c r="AA2345" t="s">
        <v>4962</v>
      </c>
    </row>
    <row r="2346" spans="1:27" x14ac:dyDescent="0.25">
      <c r="A2346" t="s">
        <v>2885</v>
      </c>
      <c r="B2346" s="8">
        <v>45775</v>
      </c>
      <c r="C2346" t="s">
        <v>1409</v>
      </c>
      <c r="D2346" t="s">
        <v>405</v>
      </c>
      <c r="E2346" t="s">
        <v>297</v>
      </c>
      <c r="F2346" t="s">
        <v>1716</v>
      </c>
      <c r="G2346">
        <v>6</v>
      </c>
      <c r="H2346">
        <v>450.69</v>
      </c>
      <c r="I2346">
        <v>5</v>
      </c>
      <c r="J2346">
        <v>135.21</v>
      </c>
      <c r="K2346">
        <v>2568.9299999999998</v>
      </c>
      <c r="L2346">
        <v>1524.3</v>
      </c>
      <c r="M2346">
        <v>1044.6300000000001</v>
      </c>
      <c r="N2346" t="s">
        <v>40</v>
      </c>
      <c r="O2346" t="s">
        <v>24</v>
      </c>
      <c r="P2346" t="s">
        <v>25</v>
      </c>
      <c r="Q2346" s="9">
        <v>0.78888888888888886</v>
      </c>
      <c r="R2346" t="s">
        <v>49</v>
      </c>
      <c r="S2346" t="s">
        <v>4642</v>
      </c>
      <c r="T2346" t="s">
        <v>4636</v>
      </c>
      <c r="U2346">
        <v>440.5</v>
      </c>
      <c r="V2346" t="s">
        <v>5492</v>
      </c>
      <c r="W2346" t="s">
        <v>4958</v>
      </c>
      <c r="X2346" t="s">
        <v>5476</v>
      </c>
      <c r="Y2346" t="s">
        <v>4966</v>
      </c>
      <c r="Z2346" t="s">
        <v>5084</v>
      </c>
      <c r="AA2346" t="s">
        <v>4962</v>
      </c>
    </row>
    <row r="2347" spans="1:27" x14ac:dyDescent="0.25">
      <c r="A2347" t="s">
        <v>3291</v>
      </c>
      <c r="B2347" s="8">
        <v>45775</v>
      </c>
      <c r="C2347" t="s">
        <v>2235</v>
      </c>
      <c r="D2347" t="s">
        <v>432</v>
      </c>
      <c r="E2347" t="s">
        <v>550</v>
      </c>
      <c r="F2347" t="s">
        <v>1443</v>
      </c>
      <c r="G2347">
        <v>6</v>
      </c>
      <c r="H2347">
        <v>332.46</v>
      </c>
      <c r="I2347">
        <v>0</v>
      </c>
      <c r="J2347">
        <v>0</v>
      </c>
      <c r="K2347">
        <v>1994.76</v>
      </c>
      <c r="L2347">
        <v>1508.52</v>
      </c>
      <c r="M2347">
        <v>486.24</v>
      </c>
      <c r="N2347" t="s">
        <v>133</v>
      </c>
      <c r="O2347" t="s">
        <v>24</v>
      </c>
      <c r="P2347" t="s">
        <v>33</v>
      </c>
      <c r="Q2347" s="9">
        <v>0.41736111111111113</v>
      </c>
      <c r="R2347" t="s">
        <v>49</v>
      </c>
      <c r="S2347" t="s">
        <v>4841</v>
      </c>
      <c r="T2347" t="s">
        <v>4828</v>
      </c>
      <c r="U2347">
        <v>305.67</v>
      </c>
      <c r="V2347" t="s">
        <v>5648</v>
      </c>
      <c r="W2347" t="s">
        <v>4958</v>
      </c>
      <c r="X2347" t="s">
        <v>5072</v>
      </c>
      <c r="Y2347" t="s">
        <v>4977</v>
      </c>
      <c r="Z2347" t="s">
        <v>4983</v>
      </c>
      <c r="AA2347" t="s">
        <v>4962</v>
      </c>
    </row>
    <row r="2348" spans="1:27" x14ac:dyDescent="0.25">
      <c r="A2348" t="s">
        <v>4109</v>
      </c>
      <c r="B2348" s="8">
        <v>45775</v>
      </c>
      <c r="C2348" t="s">
        <v>1457</v>
      </c>
      <c r="D2348" t="s">
        <v>158</v>
      </c>
      <c r="E2348" t="s">
        <v>198</v>
      </c>
      <c r="F2348" t="s">
        <v>199</v>
      </c>
      <c r="G2348">
        <v>3</v>
      </c>
      <c r="H2348">
        <v>318.2</v>
      </c>
      <c r="I2348">
        <v>5</v>
      </c>
      <c r="J2348">
        <v>47.73</v>
      </c>
      <c r="K2348">
        <v>906.87</v>
      </c>
      <c r="L2348">
        <v>779.79</v>
      </c>
      <c r="M2348">
        <v>127.08</v>
      </c>
      <c r="N2348" t="s">
        <v>47</v>
      </c>
      <c r="O2348" t="s">
        <v>24</v>
      </c>
      <c r="P2348" t="s">
        <v>33</v>
      </c>
      <c r="Q2348" s="9">
        <v>0.46458333333333335</v>
      </c>
      <c r="R2348" t="s">
        <v>49</v>
      </c>
      <c r="S2348" t="s">
        <v>4871</v>
      </c>
      <c r="T2348" t="s">
        <v>4864</v>
      </c>
      <c r="U2348">
        <v>306.62</v>
      </c>
      <c r="V2348" t="s">
        <v>5588</v>
      </c>
      <c r="W2348" t="s">
        <v>4958</v>
      </c>
      <c r="X2348" t="s">
        <v>5418</v>
      </c>
      <c r="Y2348" t="s">
        <v>4966</v>
      </c>
      <c r="Z2348" t="s">
        <v>5097</v>
      </c>
      <c r="AA2348" t="s">
        <v>4962</v>
      </c>
    </row>
    <row r="2349" spans="1:27" x14ac:dyDescent="0.25">
      <c r="A2349" t="s">
        <v>4426</v>
      </c>
      <c r="B2349" s="8">
        <v>45775</v>
      </c>
      <c r="C2349" t="s">
        <v>319</v>
      </c>
      <c r="D2349" t="s">
        <v>37</v>
      </c>
      <c r="E2349" t="s">
        <v>704</v>
      </c>
      <c r="F2349" t="s">
        <v>1628</v>
      </c>
      <c r="G2349">
        <v>6</v>
      </c>
      <c r="H2349">
        <v>241.39</v>
      </c>
      <c r="I2349">
        <v>0</v>
      </c>
      <c r="J2349">
        <v>0</v>
      </c>
      <c r="K2349">
        <v>1448.34</v>
      </c>
      <c r="L2349">
        <v>1279.3800000000001</v>
      </c>
      <c r="M2349">
        <v>168.96</v>
      </c>
      <c r="N2349" t="s">
        <v>23</v>
      </c>
      <c r="O2349" t="s">
        <v>24</v>
      </c>
      <c r="P2349" t="s">
        <v>55</v>
      </c>
      <c r="Q2349" s="9">
        <v>0.45694444444444443</v>
      </c>
      <c r="R2349" t="s">
        <v>49</v>
      </c>
      <c r="S2349" t="s">
        <v>4893</v>
      </c>
      <c r="T2349" t="s">
        <v>4887</v>
      </c>
      <c r="U2349">
        <v>234.86</v>
      </c>
      <c r="V2349" t="s">
        <v>5858</v>
      </c>
      <c r="W2349" t="s">
        <v>4958</v>
      </c>
      <c r="X2349" t="s">
        <v>5918</v>
      </c>
      <c r="Y2349" t="s">
        <v>4966</v>
      </c>
      <c r="Z2349" t="s">
        <v>4997</v>
      </c>
      <c r="AA2349" t="s">
        <v>4962</v>
      </c>
    </row>
    <row r="2350" spans="1:27" x14ac:dyDescent="0.25">
      <c r="A2350" t="s">
        <v>476</v>
      </c>
      <c r="B2350" s="8">
        <v>45774</v>
      </c>
      <c r="C2350" t="s">
        <v>477</v>
      </c>
      <c r="D2350" t="s">
        <v>65</v>
      </c>
      <c r="E2350" t="s">
        <v>478</v>
      </c>
      <c r="F2350" t="s">
        <v>479</v>
      </c>
      <c r="G2350">
        <v>6</v>
      </c>
      <c r="H2350">
        <v>187.76</v>
      </c>
      <c r="I2350">
        <v>0</v>
      </c>
      <c r="J2350">
        <v>0</v>
      </c>
      <c r="K2350">
        <v>1295.54</v>
      </c>
      <c r="L2350">
        <v>852</v>
      </c>
      <c r="M2350">
        <v>443.54</v>
      </c>
      <c r="N2350" t="s">
        <v>133</v>
      </c>
      <c r="O2350" t="s">
        <v>24</v>
      </c>
      <c r="P2350" t="s">
        <v>25</v>
      </c>
      <c r="Q2350" s="9">
        <v>0.56597222222222221</v>
      </c>
      <c r="R2350" t="s">
        <v>27</v>
      </c>
      <c r="S2350" t="s">
        <v>4719</v>
      </c>
      <c r="T2350" t="s">
        <v>4703</v>
      </c>
      <c r="U2350">
        <v>172.63</v>
      </c>
      <c r="V2350" t="s">
        <v>5537</v>
      </c>
      <c r="W2350" t="s">
        <v>4958</v>
      </c>
      <c r="X2350" t="s">
        <v>5251</v>
      </c>
      <c r="Y2350" t="s">
        <v>4960</v>
      </c>
      <c r="Z2350" t="s">
        <v>5252</v>
      </c>
      <c r="AA2350" t="s">
        <v>5060</v>
      </c>
    </row>
    <row r="2351" spans="1:27" x14ac:dyDescent="0.25">
      <c r="A2351" t="s">
        <v>1285</v>
      </c>
      <c r="B2351" s="8">
        <v>45774</v>
      </c>
      <c r="C2351" t="s">
        <v>1286</v>
      </c>
      <c r="D2351" t="s">
        <v>65</v>
      </c>
      <c r="E2351" t="s">
        <v>108</v>
      </c>
      <c r="F2351" t="s">
        <v>736</v>
      </c>
      <c r="G2351">
        <v>2</v>
      </c>
      <c r="H2351">
        <v>172.63</v>
      </c>
      <c r="I2351">
        <v>20</v>
      </c>
      <c r="J2351">
        <v>69.05</v>
      </c>
      <c r="K2351">
        <v>317.64</v>
      </c>
      <c r="L2351">
        <v>284</v>
      </c>
      <c r="M2351">
        <v>33.64</v>
      </c>
      <c r="N2351" t="s">
        <v>133</v>
      </c>
      <c r="O2351" t="s">
        <v>24</v>
      </c>
      <c r="P2351" t="s">
        <v>33</v>
      </c>
      <c r="Q2351" s="9">
        <v>0.65694444444444444</v>
      </c>
      <c r="R2351" t="s">
        <v>27</v>
      </c>
      <c r="S2351" t="s">
        <v>4719</v>
      </c>
      <c r="T2351" t="s">
        <v>4703</v>
      </c>
      <c r="U2351">
        <v>172.63</v>
      </c>
      <c r="V2351" t="s">
        <v>5862</v>
      </c>
      <c r="W2351" t="s">
        <v>4964</v>
      </c>
      <c r="X2351" t="s">
        <v>5367</v>
      </c>
      <c r="Y2351" t="s">
        <v>4966</v>
      </c>
      <c r="Z2351" t="s">
        <v>5303</v>
      </c>
      <c r="AA2351" t="s">
        <v>4992</v>
      </c>
    </row>
    <row r="2352" spans="1:27" x14ac:dyDescent="0.25">
      <c r="A2352" t="s">
        <v>1557</v>
      </c>
      <c r="B2352" s="8">
        <v>45774</v>
      </c>
      <c r="C2352" t="s">
        <v>1558</v>
      </c>
      <c r="D2352" t="s">
        <v>280</v>
      </c>
      <c r="E2352" t="s">
        <v>1157</v>
      </c>
      <c r="F2352" t="s">
        <v>1158</v>
      </c>
      <c r="G2352">
        <v>2</v>
      </c>
      <c r="H2352">
        <v>124.84</v>
      </c>
      <c r="I2352">
        <v>15</v>
      </c>
      <c r="J2352">
        <v>37.450000000000003</v>
      </c>
      <c r="K2352">
        <v>244.06</v>
      </c>
      <c r="L2352">
        <v>194.7</v>
      </c>
      <c r="M2352">
        <v>49.36</v>
      </c>
      <c r="N2352" t="s">
        <v>68</v>
      </c>
      <c r="O2352" t="s">
        <v>24</v>
      </c>
      <c r="P2352" t="s">
        <v>25</v>
      </c>
      <c r="Q2352" s="9">
        <v>0.71805555555555556</v>
      </c>
      <c r="R2352" t="s">
        <v>27</v>
      </c>
      <c r="S2352" t="s">
        <v>4726</v>
      </c>
      <c r="T2352" t="s">
        <v>4703</v>
      </c>
      <c r="U2352">
        <v>124.84</v>
      </c>
      <c r="V2352" t="s">
        <v>5889</v>
      </c>
      <c r="W2352" t="s">
        <v>4968</v>
      </c>
      <c r="X2352" t="s">
        <v>5179</v>
      </c>
      <c r="Y2352" t="s">
        <v>5007</v>
      </c>
      <c r="Z2352" t="s">
        <v>5180</v>
      </c>
      <c r="AA2352" t="s">
        <v>4962</v>
      </c>
    </row>
    <row r="2353" spans="1:27" x14ac:dyDescent="0.25">
      <c r="A2353" t="s">
        <v>1880</v>
      </c>
      <c r="B2353" s="8">
        <v>45774</v>
      </c>
      <c r="C2353" t="s">
        <v>1788</v>
      </c>
      <c r="D2353" t="s">
        <v>555</v>
      </c>
      <c r="E2353" t="s">
        <v>1309</v>
      </c>
      <c r="F2353" t="s">
        <v>1881</v>
      </c>
      <c r="G2353">
        <v>4</v>
      </c>
      <c r="H2353">
        <v>491.81</v>
      </c>
      <c r="I2353">
        <v>5</v>
      </c>
      <c r="J2353">
        <v>98.36</v>
      </c>
      <c r="K2353">
        <v>2149.21</v>
      </c>
      <c r="L2353">
        <v>1462.28</v>
      </c>
      <c r="M2353">
        <v>686.93</v>
      </c>
      <c r="N2353" t="s">
        <v>23</v>
      </c>
      <c r="O2353" t="s">
        <v>24</v>
      </c>
      <c r="P2353" t="s">
        <v>55</v>
      </c>
      <c r="Q2353" s="9">
        <v>0.62708333333333333</v>
      </c>
      <c r="R2353" t="s">
        <v>27</v>
      </c>
      <c r="S2353" t="s">
        <v>4797</v>
      </c>
      <c r="T2353" t="s">
        <v>4776</v>
      </c>
      <c r="U2353">
        <v>491.81</v>
      </c>
      <c r="V2353" t="s">
        <v>5306</v>
      </c>
      <c r="W2353" t="s">
        <v>4964</v>
      </c>
      <c r="X2353" t="s">
        <v>5247</v>
      </c>
      <c r="Y2353" t="s">
        <v>4966</v>
      </c>
      <c r="Z2353" t="s">
        <v>5212</v>
      </c>
      <c r="AA2353" t="s">
        <v>4962</v>
      </c>
    </row>
    <row r="2354" spans="1:27" x14ac:dyDescent="0.25">
      <c r="A2354" t="s">
        <v>3614</v>
      </c>
      <c r="B2354" s="8">
        <v>45774</v>
      </c>
      <c r="C2354" t="s">
        <v>1389</v>
      </c>
      <c r="D2354" t="s">
        <v>158</v>
      </c>
      <c r="E2354" t="s">
        <v>864</v>
      </c>
      <c r="F2354" t="s">
        <v>3275</v>
      </c>
      <c r="G2354">
        <v>1</v>
      </c>
      <c r="H2354">
        <v>306.62</v>
      </c>
      <c r="I2354">
        <v>5</v>
      </c>
      <c r="J2354">
        <v>15.33</v>
      </c>
      <c r="K2354">
        <v>334.98</v>
      </c>
      <c r="L2354">
        <v>259.93</v>
      </c>
      <c r="M2354">
        <v>75.05</v>
      </c>
      <c r="N2354" t="s">
        <v>23</v>
      </c>
      <c r="O2354" t="s">
        <v>24</v>
      </c>
      <c r="P2354" t="s">
        <v>25</v>
      </c>
      <c r="Q2354" s="9">
        <v>0.8520833333333333</v>
      </c>
      <c r="R2354" t="s">
        <v>27</v>
      </c>
      <c r="S2354" t="s">
        <v>4871</v>
      </c>
      <c r="T2354" t="s">
        <v>4864</v>
      </c>
      <c r="U2354">
        <v>306.62</v>
      </c>
      <c r="V2354" t="s">
        <v>5994</v>
      </c>
      <c r="W2354" t="s">
        <v>4968</v>
      </c>
      <c r="X2354" t="s">
        <v>5165</v>
      </c>
      <c r="Y2354" t="s">
        <v>4970</v>
      </c>
      <c r="Z2354" t="s">
        <v>5166</v>
      </c>
      <c r="AA2354" t="s">
        <v>4962</v>
      </c>
    </row>
    <row r="2355" spans="1:27" x14ac:dyDescent="0.25">
      <c r="A2355" t="s">
        <v>3726</v>
      </c>
      <c r="B2355" s="8">
        <v>45774</v>
      </c>
      <c r="C2355" t="s">
        <v>3727</v>
      </c>
      <c r="D2355" t="s">
        <v>905</v>
      </c>
      <c r="E2355" t="s">
        <v>913</v>
      </c>
      <c r="F2355" t="s">
        <v>1589</v>
      </c>
      <c r="G2355">
        <v>2</v>
      </c>
      <c r="H2355">
        <v>464.41</v>
      </c>
      <c r="I2355">
        <v>0</v>
      </c>
      <c r="J2355">
        <v>0</v>
      </c>
      <c r="K2355">
        <v>1068.1400000000001</v>
      </c>
      <c r="L2355">
        <v>795.38</v>
      </c>
      <c r="M2355">
        <v>272.76</v>
      </c>
      <c r="N2355" t="s">
        <v>23</v>
      </c>
      <c r="O2355" t="s">
        <v>24</v>
      </c>
      <c r="P2355" t="s">
        <v>55</v>
      </c>
      <c r="Q2355" s="9">
        <v>0.90833333333333333</v>
      </c>
      <c r="R2355" t="s">
        <v>27</v>
      </c>
      <c r="S2355" t="s">
        <v>4686</v>
      </c>
      <c r="T2355" t="s">
        <v>4672</v>
      </c>
      <c r="U2355">
        <v>464.41</v>
      </c>
      <c r="V2355" t="s">
        <v>6051</v>
      </c>
      <c r="W2355" t="s">
        <v>4964</v>
      </c>
      <c r="X2355" t="s">
        <v>5093</v>
      </c>
      <c r="Y2355" t="s">
        <v>5011</v>
      </c>
      <c r="Z2355" t="s">
        <v>5063</v>
      </c>
      <c r="AA2355" t="s">
        <v>4962</v>
      </c>
    </row>
    <row r="2356" spans="1:27" x14ac:dyDescent="0.25">
      <c r="A2356" t="s">
        <v>4034</v>
      </c>
      <c r="B2356" s="8">
        <v>45774</v>
      </c>
      <c r="C2356" t="s">
        <v>2666</v>
      </c>
      <c r="D2356" t="s">
        <v>891</v>
      </c>
      <c r="E2356" t="s">
        <v>728</v>
      </c>
      <c r="F2356" t="s">
        <v>729</v>
      </c>
      <c r="G2356">
        <v>3</v>
      </c>
      <c r="H2356">
        <v>425.88</v>
      </c>
      <c r="I2356">
        <v>5</v>
      </c>
      <c r="J2356">
        <v>63.88</v>
      </c>
      <c r="K2356">
        <v>1395.82</v>
      </c>
      <c r="L2356">
        <v>1072.4100000000001</v>
      </c>
      <c r="M2356">
        <v>323.41000000000003</v>
      </c>
      <c r="N2356" t="s">
        <v>40</v>
      </c>
      <c r="O2356" t="s">
        <v>24</v>
      </c>
      <c r="P2356" t="s">
        <v>25</v>
      </c>
      <c r="Q2356" s="9">
        <v>0.86388888888888893</v>
      </c>
      <c r="R2356" t="s">
        <v>27</v>
      </c>
      <c r="S2356" t="s">
        <v>4831</v>
      </c>
      <c r="T2356" t="s">
        <v>4828</v>
      </c>
      <c r="U2356">
        <v>425.88</v>
      </c>
      <c r="V2356" t="s">
        <v>5963</v>
      </c>
      <c r="W2356" t="s">
        <v>4968</v>
      </c>
      <c r="X2356" t="s">
        <v>5381</v>
      </c>
      <c r="Y2356" t="s">
        <v>5018</v>
      </c>
      <c r="Z2356" t="s">
        <v>5236</v>
      </c>
      <c r="AA2356" t="s">
        <v>5060</v>
      </c>
    </row>
    <row r="2357" spans="1:27" x14ac:dyDescent="0.25">
      <c r="A2357" t="s">
        <v>4445</v>
      </c>
      <c r="B2357" s="8">
        <v>45774</v>
      </c>
      <c r="C2357" t="s">
        <v>2691</v>
      </c>
      <c r="D2357" t="s">
        <v>302</v>
      </c>
      <c r="E2357" t="s">
        <v>1799</v>
      </c>
      <c r="F2357" t="s">
        <v>1800</v>
      </c>
      <c r="G2357">
        <v>4</v>
      </c>
      <c r="H2357">
        <v>343.56</v>
      </c>
      <c r="I2357">
        <v>5</v>
      </c>
      <c r="J2357">
        <v>68.709999999999994</v>
      </c>
      <c r="K2357">
        <v>1501.36</v>
      </c>
      <c r="L2357">
        <v>865.28</v>
      </c>
      <c r="M2357">
        <v>636.08000000000004</v>
      </c>
      <c r="N2357" t="s">
        <v>4971</v>
      </c>
      <c r="O2357" t="s">
        <v>24</v>
      </c>
      <c r="P2357" t="s">
        <v>25</v>
      </c>
      <c r="Q2357" s="9">
        <v>0.54097222222222219</v>
      </c>
      <c r="R2357" t="s">
        <v>27</v>
      </c>
      <c r="S2357" t="s">
        <v>4655</v>
      </c>
      <c r="T2357" t="s">
        <v>4636</v>
      </c>
      <c r="U2357">
        <v>343.56</v>
      </c>
      <c r="V2357" t="s">
        <v>5788</v>
      </c>
      <c r="W2357" t="s">
        <v>4964</v>
      </c>
      <c r="X2357" t="s">
        <v>5192</v>
      </c>
      <c r="Y2357" t="s">
        <v>4966</v>
      </c>
      <c r="Z2357" t="s">
        <v>5193</v>
      </c>
      <c r="AA2357" t="s">
        <v>4962</v>
      </c>
    </row>
    <row r="2358" spans="1:27" x14ac:dyDescent="0.25">
      <c r="A2358" t="s">
        <v>403</v>
      </c>
      <c r="B2358" s="8">
        <v>45773</v>
      </c>
      <c r="C2358" t="s">
        <v>404</v>
      </c>
      <c r="D2358" t="s">
        <v>405</v>
      </c>
      <c r="E2358" t="s">
        <v>90</v>
      </c>
      <c r="F2358" t="s">
        <v>91</v>
      </c>
      <c r="G2358">
        <v>4</v>
      </c>
      <c r="H2358">
        <v>440.5</v>
      </c>
      <c r="I2358">
        <v>0</v>
      </c>
      <c r="J2358">
        <v>0</v>
      </c>
      <c r="K2358">
        <v>2026.3</v>
      </c>
      <c r="L2358">
        <v>1016.2</v>
      </c>
      <c r="M2358">
        <v>1010.1</v>
      </c>
      <c r="N2358" t="s">
        <v>23</v>
      </c>
      <c r="O2358" t="s">
        <v>24</v>
      </c>
      <c r="P2358" t="s">
        <v>25</v>
      </c>
      <c r="Q2358" s="9">
        <v>0.89930555555555558</v>
      </c>
      <c r="R2358" t="s">
        <v>27</v>
      </c>
      <c r="S2358" t="s">
        <v>4642</v>
      </c>
      <c r="T2358" t="s">
        <v>4636</v>
      </c>
      <c r="U2358">
        <v>440.5</v>
      </c>
      <c r="V2358" t="s">
        <v>5151</v>
      </c>
      <c r="W2358" t="s">
        <v>4964</v>
      </c>
      <c r="X2358" t="s">
        <v>5467</v>
      </c>
      <c r="Y2358" t="s">
        <v>4966</v>
      </c>
      <c r="Z2358" t="s">
        <v>5468</v>
      </c>
      <c r="AA2358" t="s">
        <v>4962</v>
      </c>
    </row>
    <row r="2359" spans="1:27" x14ac:dyDescent="0.25">
      <c r="A2359" t="s">
        <v>1982</v>
      </c>
      <c r="B2359" s="8">
        <v>45773</v>
      </c>
      <c r="C2359" t="s">
        <v>202</v>
      </c>
      <c r="D2359" t="s">
        <v>371</v>
      </c>
      <c r="E2359" t="s">
        <v>350</v>
      </c>
      <c r="F2359" t="s">
        <v>1983</v>
      </c>
      <c r="G2359">
        <v>1</v>
      </c>
      <c r="H2359">
        <v>380.12</v>
      </c>
      <c r="I2359">
        <v>0</v>
      </c>
      <c r="J2359">
        <v>0</v>
      </c>
      <c r="K2359">
        <v>437.14</v>
      </c>
      <c r="L2359">
        <v>309.98</v>
      </c>
      <c r="M2359">
        <v>127.16</v>
      </c>
      <c r="N2359" t="s">
        <v>68</v>
      </c>
      <c r="O2359" t="s">
        <v>24</v>
      </c>
      <c r="P2359" t="s">
        <v>25</v>
      </c>
      <c r="Q2359" s="9">
        <v>0.6958333333333333</v>
      </c>
      <c r="R2359" t="s">
        <v>27</v>
      </c>
      <c r="S2359" t="s">
        <v>4714</v>
      </c>
      <c r="T2359" t="s">
        <v>4703</v>
      </c>
      <c r="U2359">
        <v>380.12</v>
      </c>
      <c r="V2359" t="s">
        <v>5721</v>
      </c>
      <c r="W2359" t="s">
        <v>4964</v>
      </c>
      <c r="X2359" t="s">
        <v>5931</v>
      </c>
      <c r="Y2359" t="s">
        <v>4970</v>
      </c>
      <c r="Z2359" t="s">
        <v>4981</v>
      </c>
      <c r="AA2359" t="s">
        <v>4962</v>
      </c>
    </row>
    <row r="2360" spans="1:27" x14ac:dyDescent="0.25">
      <c r="A2360" t="s">
        <v>2353</v>
      </c>
      <c r="B2360" s="8">
        <v>45773</v>
      </c>
      <c r="C2360" t="s">
        <v>2354</v>
      </c>
      <c r="D2360" t="s">
        <v>708</v>
      </c>
      <c r="E2360" t="s">
        <v>1744</v>
      </c>
      <c r="F2360" t="s">
        <v>1745</v>
      </c>
      <c r="G2360">
        <v>2</v>
      </c>
      <c r="H2360">
        <v>474.19</v>
      </c>
      <c r="I2360">
        <v>10</v>
      </c>
      <c r="J2360">
        <v>94.84</v>
      </c>
      <c r="K2360">
        <v>981.57</v>
      </c>
      <c r="L2360">
        <v>687.78</v>
      </c>
      <c r="M2360">
        <v>293.79000000000002</v>
      </c>
      <c r="N2360" t="s">
        <v>47</v>
      </c>
      <c r="O2360" t="s">
        <v>24</v>
      </c>
      <c r="P2360" t="s">
        <v>25</v>
      </c>
      <c r="Q2360" s="9">
        <v>0.77708333333333335</v>
      </c>
      <c r="R2360" t="s">
        <v>27</v>
      </c>
      <c r="S2360" t="s">
        <v>4751</v>
      </c>
      <c r="T2360" t="s">
        <v>4752</v>
      </c>
      <c r="U2360">
        <v>474.19</v>
      </c>
      <c r="V2360" t="s">
        <v>6052</v>
      </c>
      <c r="W2360" t="s">
        <v>4964</v>
      </c>
      <c r="X2360" t="s">
        <v>5471</v>
      </c>
      <c r="Y2360" t="s">
        <v>5018</v>
      </c>
      <c r="Z2360" t="s">
        <v>5472</v>
      </c>
      <c r="AA2360" t="s">
        <v>4992</v>
      </c>
    </row>
    <row r="2361" spans="1:27" x14ac:dyDescent="0.25">
      <c r="A2361" t="s">
        <v>2874</v>
      </c>
      <c r="B2361" s="8">
        <v>45773</v>
      </c>
      <c r="C2361" t="s">
        <v>2317</v>
      </c>
      <c r="D2361" t="s">
        <v>555</v>
      </c>
      <c r="E2361" t="s">
        <v>248</v>
      </c>
      <c r="F2361" t="s">
        <v>249</v>
      </c>
      <c r="G2361">
        <v>2</v>
      </c>
      <c r="H2361">
        <v>491.81</v>
      </c>
      <c r="I2361">
        <v>0</v>
      </c>
      <c r="J2361">
        <v>0</v>
      </c>
      <c r="K2361">
        <v>1131.1600000000001</v>
      </c>
      <c r="L2361">
        <v>731.14</v>
      </c>
      <c r="M2361">
        <v>400.02</v>
      </c>
      <c r="N2361" t="s">
        <v>4971</v>
      </c>
      <c r="O2361" t="s">
        <v>24</v>
      </c>
      <c r="P2361" t="s">
        <v>25</v>
      </c>
      <c r="Q2361" s="9">
        <v>0.50555555555555554</v>
      </c>
      <c r="R2361" t="s">
        <v>27</v>
      </c>
      <c r="S2361" t="s">
        <v>4797</v>
      </c>
      <c r="T2361" t="s">
        <v>4776</v>
      </c>
      <c r="U2361">
        <v>491.81</v>
      </c>
      <c r="V2361" t="s">
        <v>5292</v>
      </c>
      <c r="W2361" t="s">
        <v>4968</v>
      </c>
      <c r="X2361" t="s">
        <v>5316</v>
      </c>
      <c r="Y2361" t="s">
        <v>5011</v>
      </c>
      <c r="Z2361" t="s">
        <v>5317</v>
      </c>
      <c r="AA2361" t="s">
        <v>4962</v>
      </c>
    </row>
    <row r="2362" spans="1:27" x14ac:dyDescent="0.25">
      <c r="A2362" t="s">
        <v>3036</v>
      </c>
      <c r="B2362" s="8">
        <v>45773</v>
      </c>
      <c r="C2362" t="s">
        <v>1581</v>
      </c>
      <c r="D2362" t="s">
        <v>1678</v>
      </c>
      <c r="E2362" t="s">
        <v>544</v>
      </c>
      <c r="F2362" t="s">
        <v>545</v>
      </c>
      <c r="G2362">
        <v>4</v>
      </c>
      <c r="H2362">
        <v>342.27</v>
      </c>
      <c r="I2362">
        <v>0</v>
      </c>
      <c r="J2362">
        <v>0</v>
      </c>
      <c r="K2362">
        <v>1574.44</v>
      </c>
      <c r="L2362">
        <v>1064.4000000000001</v>
      </c>
      <c r="M2362">
        <v>510.04</v>
      </c>
      <c r="N2362" t="s">
        <v>40</v>
      </c>
      <c r="O2362" t="s">
        <v>24</v>
      </c>
      <c r="P2362" t="s">
        <v>33</v>
      </c>
      <c r="Q2362" s="9">
        <v>0.60486111111111107</v>
      </c>
      <c r="R2362" t="s">
        <v>27</v>
      </c>
      <c r="S2362" t="s">
        <v>4699</v>
      </c>
      <c r="T2362" t="s">
        <v>4672</v>
      </c>
      <c r="U2362">
        <v>342.27</v>
      </c>
      <c r="V2362" t="s">
        <v>5751</v>
      </c>
      <c r="W2362" t="s">
        <v>4964</v>
      </c>
      <c r="X2362" t="s">
        <v>5406</v>
      </c>
      <c r="Y2362" t="s">
        <v>4960</v>
      </c>
      <c r="Z2362" t="s">
        <v>5407</v>
      </c>
      <c r="AA2362" t="s">
        <v>4962</v>
      </c>
    </row>
    <row r="2363" spans="1:27" x14ac:dyDescent="0.25">
      <c r="A2363" t="s">
        <v>3249</v>
      </c>
      <c r="B2363" s="8">
        <v>45773</v>
      </c>
      <c r="C2363" t="s">
        <v>508</v>
      </c>
      <c r="D2363" t="s">
        <v>449</v>
      </c>
      <c r="E2363" t="s">
        <v>120</v>
      </c>
      <c r="F2363" t="s">
        <v>766</v>
      </c>
      <c r="G2363">
        <v>8</v>
      </c>
      <c r="H2363">
        <v>446.35</v>
      </c>
      <c r="I2363">
        <v>20</v>
      </c>
      <c r="J2363">
        <v>714.16</v>
      </c>
      <c r="K2363">
        <v>3285.14</v>
      </c>
      <c r="L2363">
        <v>2561.52</v>
      </c>
      <c r="M2363">
        <v>723.62</v>
      </c>
      <c r="N2363" t="s">
        <v>23</v>
      </c>
      <c r="O2363" t="s">
        <v>24</v>
      </c>
      <c r="P2363" t="s">
        <v>55</v>
      </c>
      <c r="Q2363" s="9">
        <v>0.43472222222222223</v>
      </c>
      <c r="R2363" t="s">
        <v>27</v>
      </c>
      <c r="S2363" t="s">
        <v>4817</v>
      </c>
      <c r="T2363" t="s">
        <v>4805</v>
      </c>
      <c r="U2363">
        <v>395.66</v>
      </c>
      <c r="V2363" t="s">
        <v>5748</v>
      </c>
      <c r="W2363" t="s">
        <v>4958</v>
      </c>
      <c r="X2363" t="s">
        <v>5563</v>
      </c>
      <c r="Y2363" t="s">
        <v>4960</v>
      </c>
      <c r="Z2363" t="s">
        <v>5207</v>
      </c>
      <c r="AA2363" t="s">
        <v>4962</v>
      </c>
    </row>
    <row r="2364" spans="1:27" x14ac:dyDescent="0.25">
      <c r="A2364" t="s">
        <v>3360</v>
      </c>
      <c r="B2364" s="8">
        <v>45773</v>
      </c>
      <c r="C2364" t="s">
        <v>1168</v>
      </c>
      <c r="D2364" t="s">
        <v>237</v>
      </c>
      <c r="E2364" t="s">
        <v>125</v>
      </c>
      <c r="F2364" t="s">
        <v>410</v>
      </c>
      <c r="G2364">
        <v>8</v>
      </c>
      <c r="H2364">
        <v>611.84</v>
      </c>
      <c r="I2364">
        <v>10</v>
      </c>
      <c r="J2364">
        <v>489.47</v>
      </c>
      <c r="K2364">
        <v>5066.04</v>
      </c>
      <c r="L2364">
        <v>2691.2</v>
      </c>
      <c r="M2364">
        <v>2374.84</v>
      </c>
      <c r="N2364" t="s">
        <v>4971</v>
      </c>
      <c r="O2364" t="s">
        <v>345</v>
      </c>
      <c r="P2364" t="s">
        <v>25</v>
      </c>
      <c r="Q2364" s="9">
        <v>0.76180555555555551</v>
      </c>
      <c r="R2364" t="s">
        <v>27</v>
      </c>
      <c r="S2364" t="s">
        <v>4670</v>
      </c>
      <c r="T2364" t="s">
        <v>4636</v>
      </c>
      <c r="U2364">
        <v>541.35</v>
      </c>
      <c r="V2364" t="s">
        <v>5625</v>
      </c>
      <c r="W2364" t="s">
        <v>4958</v>
      </c>
      <c r="X2364" t="s">
        <v>5172</v>
      </c>
      <c r="Y2364" t="s">
        <v>4966</v>
      </c>
      <c r="Z2364" t="s">
        <v>5173</v>
      </c>
      <c r="AA2364" t="s">
        <v>4962</v>
      </c>
    </row>
    <row r="2365" spans="1:27" x14ac:dyDescent="0.25">
      <c r="A2365" t="s">
        <v>3862</v>
      </c>
      <c r="B2365" s="8">
        <v>45773</v>
      </c>
      <c r="C2365" t="s">
        <v>3310</v>
      </c>
      <c r="D2365" t="s">
        <v>530</v>
      </c>
      <c r="E2365" t="s">
        <v>297</v>
      </c>
      <c r="F2365" t="s">
        <v>298</v>
      </c>
      <c r="G2365">
        <v>3</v>
      </c>
      <c r="H2365">
        <v>125.15</v>
      </c>
      <c r="I2365">
        <v>20</v>
      </c>
      <c r="J2365">
        <v>75.09</v>
      </c>
      <c r="K2365">
        <v>345.41</v>
      </c>
      <c r="L2365">
        <v>287.10000000000002</v>
      </c>
      <c r="M2365">
        <v>58.31</v>
      </c>
      <c r="N2365" t="s">
        <v>4971</v>
      </c>
      <c r="O2365" t="s">
        <v>24</v>
      </c>
      <c r="P2365" t="s">
        <v>25</v>
      </c>
      <c r="Q2365" s="9">
        <v>0.60763888888888884</v>
      </c>
      <c r="R2365" t="s">
        <v>27</v>
      </c>
      <c r="S2365" t="s">
        <v>4772</v>
      </c>
      <c r="T2365" t="s">
        <v>4752</v>
      </c>
      <c r="U2365">
        <v>125.15</v>
      </c>
      <c r="V2365" t="s">
        <v>5100</v>
      </c>
      <c r="W2365" t="s">
        <v>4964</v>
      </c>
      <c r="X2365" t="s">
        <v>5327</v>
      </c>
      <c r="Y2365" t="s">
        <v>4966</v>
      </c>
      <c r="Z2365" t="s">
        <v>5084</v>
      </c>
      <c r="AA2365" t="s">
        <v>4962</v>
      </c>
    </row>
    <row r="2366" spans="1:27" x14ac:dyDescent="0.25">
      <c r="A2366" t="s">
        <v>4013</v>
      </c>
      <c r="B2366" s="8">
        <v>45773</v>
      </c>
      <c r="C2366" t="s">
        <v>1538</v>
      </c>
      <c r="D2366" t="s">
        <v>337</v>
      </c>
      <c r="E2366" t="s">
        <v>887</v>
      </c>
      <c r="F2366" t="s">
        <v>4014</v>
      </c>
      <c r="G2366">
        <v>5</v>
      </c>
      <c r="H2366">
        <v>197.81</v>
      </c>
      <c r="I2366">
        <v>15</v>
      </c>
      <c r="J2366">
        <v>148.36000000000001</v>
      </c>
      <c r="K2366">
        <v>966.79</v>
      </c>
      <c r="L2366">
        <v>678.3</v>
      </c>
      <c r="M2366">
        <v>288.49</v>
      </c>
      <c r="N2366" t="s">
        <v>40</v>
      </c>
      <c r="O2366" t="s">
        <v>24</v>
      </c>
      <c r="P2366" t="s">
        <v>25</v>
      </c>
      <c r="Q2366" s="9">
        <v>0.72222222222222221</v>
      </c>
      <c r="R2366" t="s">
        <v>27</v>
      </c>
      <c r="S2366" t="s">
        <v>4799</v>
      </c>
      <c r="T2366" t="s">
        <v>4776</v>
      </c>
      <c r="U2366">
        <v>186.38</v>
      </c>
      <c r="V2366" t="s">
        <v>5681</v>
      </c>
      <c r="W2366" t="s">
        <v>4958</v>
      </c>
      <c r="X2366" t="s">
        <v>6053</v>
      </c>
      <c r="Y2366" t="s">
        <v>4966</v>
      </c>
      <c r="Z2366" t="s">
        <v>5844</v>
      </c>
      <c r="AA2366" t="s">
        <v>4992</v>
      </c>
    </row>
    <row r="2367" spans="1:27" x14ac:dyDescent="0.25">
      <c r="A2367" t="s">
        <v>4104</v>
      </c>
      <c r="B2367" s="8">
        <v>45773</v>
      </c>
      <c r="C2367" t="s">
        <v>1901</v>
      </c>
      <c r="D2367" t="s">
        <v>59</v>
      </c>
      <c r="E2367" t="s">
        <v>704</v>
      </c>
      <c r="F2367" t="s">
        <v>2654</v>
      </c>
      <c r="G2367">
        <v>5</v>
      </c>
      <c r="H2367">
        <v>389.31</v>
      </c>
      <c r="I2367">
        <v>0</v>
      </c>
      <c r="J2367">
        <v>0</v>
      </c>
      <c r="K2367">
        <v>2238.5300000000002</v>
      </c>
      <c r="L2367">
        <v>1358.9</v>
      </c>
      <c r="M2367">
        <v>879.63</v>
      </c>
      <c r="N2367" t="s">
        <v>40</v>
      </c>
      <c r="O2367" t="s">
        <v>24</v>
      </c>
      <c r="P2367" t="s">
        <v>55</v>
      </c>
      <c r="Q2367" s="9">
        <v>0.72013888888888888</v>
      </c>
      <c r="R2367" t="s">
        <v>27</v>
      </c>
      <c r="S2367" t="s">
        <v>4721</v>
      </c>
      <c r="T2367" t="s">
        <v>4703</v>
      </c>
      <c r="U2367">
        <v>342.46</v>
      </c>
      <c r="V2367" t="s">
        <v>5397</v>
      </c>
      <c r="W2367" t="s">
        <v>4958</v>
      </c>
      <c r="X2367" t="s">
        <v>5982</v>
      </c>
      <c r="Y2367" t="s">
        <v>4960</v>
      </c>
      <c r="Z2367" t="s">
        <v>4997</v>
      </c>
      <c r="AA2367" t="s">
        <v>4962</v>
      </c>
    </row>
    <row r="2368" spans="1:27" x14ac:dyDescent="0.25">
      <c r="A2368" t="s">
        <v>4245</v>
      </c>
      <c r="B2368" s="8">
        <v>45773</v>
      </c>
      <c r="C2368" t="s">
        <v>1731</v>
      </c>
      <c r="D2368" t="s">
        <v>77</v>
      </c>
      <c r="E2368" t="s">
        <v>38</v>
      </c>
      <c r="F2368" t="s">
        <v>2067</v>
      </c>
      <c r="G2368">
        <v>6</v>
      </c>
      <c r="H2368">
        <v>143.56</v>
      </c>
      <c r="I2368">
        <v>0</v>
      </c>
      <c r="J2368">
        <v>0</v>
      </c>
      <c r="K2368">
        <v>990.56</v>
      </c>
      <c r="L2368">
        <v>703.62</v>
      </c>
      <c r="M2368">
        <v>286.94</v>
      </c>
      <c r="N2368" t="s">
        <v>47</v>
      </c>
      <c r="O2368" t="s">
        <v>24</v>
      </c>
      <c r="P2368" t="s">
        <v>55</v>
      </c>
      <c r="Q2368" s="9">
        <v>0.6118055555555556</v>
      </c>
      <c r="R2368" t="s">
        <v>27</v>
      </c>
      <c r="S2368" t="s">
        <v>4863</v>
      </c>
      <c r="T2368" t="s">
        <v>4864</v>
      </c>
      <c r="U2368">
        <v>131.03</v>
      </c>
      <c r="V2368" t="s">
        <v>5701</v>
      </c>
      <c r="W2368" t="s">
        <v>4958</v>
      </c>
      <c r="X2368" t="s">
        <v>5903</v>
      </c>
      <c r="Y2368" t="s">
        <v>5007</v>
      </c>
      <c r="Z2368" t="s">
        <v>4989</v>
      </c>
      <c r="AA2368" t="s">
        <v>4962</v>
      </c>
    </row>
    <row r="2369" spans="1:27" x14ac:dyDescent="0.25">
      <c r="A2369" t="s">
        <v>2107</v>
      </c>
      <c r="B2369" s="8">
        <v>45772</v>
      </c>
      <c r="C2369" t="s">
        <v>1074</v>
      </c>
      <c r="D2369" t="s">
        <v>708</v>
      </c>
      <c r="E2369" t="s">
        <v>31</v>
      </c>
      <c r="F2369" t="s">
        <v>32</v>
      </c>
      <c r="G2369">
        <v>5</v>
      </c>
      <c r="H2369">
        <v>474.19</v>
      </c>
      <c r="I2369">
        <v>0</v>
      </c>
      <c r="J2369">
        <v>0</v>
      </c>
      <c r="K2369">
        <v>2370.9499999999998</v>
      </c>
      <c r="L2369">
        <v>1719.45</v>
      </c>
      <c r="M2369">
        <v>651.5</v>
      </c>
      <c r="N2369" t="s">
        <v>47</v>
      </c>
      <c r="O2369" t="s">
        <v>24</v>
      </c>
      <c r="P2369" t="s">
        <v>55</v>
      </c>
      <c r="Q2369" s="9">
        <v>0.59791666666666665</v>
      </c>
      <c r="R2369" t="s">
        <v>49</v>
      </c>
      <c r="S2369" t="s">
        <v>4751</v>
      </c>
      <c r="T2369" t="s">
        <v>4752</v>
      </c>
      <c r="U2369">
        <v>474.19</v>
      </c>
      <c r="V2369" t="s">
        <v>5996</v>
      </c>
      <c r="W2369" t="s">
        <v>4968</v>
      </c>
      <c r="X2369" t="s">
        <v>5187</v>
      </c>
      <c r="Y2369" t="s">
        <v>5007</v>
      </c>
      <c r="Z2369" t="s">
        <v>5188</v>
      </c>
      <c r="AA2369" t="s">
        <v>4962</v>
      </c>
    </row>
    <row r="2370" spans="1:27" x14ac:dyDescent="0.25">
      <c r="A2370" t="s">
        <v>2412</v>
      </c>
      <c r="B2370" s="8">
        <v>45772</v>
      </c>
      <c r="C2370" t="s">
        <v>1029</v>
      </c>
      <c r="D2370" t="s">
        <v>745</v>
      </c>
      <c r="E2370" t="s">
        <v>366</v>
      </c>
      <c r="F2370" t="s">
        <v>896</v>
      </c>
      <c r="G2370">
        <v>5</v>
      </c>
      <c r="H2370">
        <v>190.75</v>
      </c>
      <c r="I2370">
        <v>10</v>
      </c>
      <c r="J2370">
        <v>95.38</v>
      </c>
      <c r="K2370">
        <v>858.37</v>
      </c>
      <c r="L2370">
        <v>511.15</v>
      </c>
      <c r="M2370">
        <v>347.22</v>
      </c>
      <c r="N2370" t="s">
        <v>68</v>
      </c>
      <c r="O2370" t="s">
        <v>345</v>
      </c>
      <c r="P2370" t="s">
        <v>25</v>
      </c>
      <c r="Q2370" s="9">
        <v>0.67291666666666672</v>
      </c>
      <c r="R2370" t="s">
        <v>49</v>
      </c>
      <c r="S2370" t="s">
        <v>4666</v>
      </c>
      <c r="T2370" t="s">
        <v>4636</v>
      </c>
      <c r="U2370">
        <v>168.36</v>
      </c>
      <c r="V2370" t="s">
        <v>5509</v>
      </c>
      <c r="W2370" t="s">
        <v>4958</v>
      </c>
      <c r="X2370" t="s">
        <v>5577</v>
      </c>
      <c r="Y2370" t="s">
        <v>4966</v>
      </c>
      <c r="Z2370" t="s">
        <v>5334</v>
      </c>
      <c r="AA2370" t="s">
        <v>4962</v>
      </c>
    </row>
    <row r="2371" spans="1:27" x14ac:dyDescent="0.25">
      <c r="A2371" t="s">
        <v>3008</v>
      </c>
      <c r="B2371" s="8">
        <v>45771</v>
      </c>
      <c r="C2371" t="s">
        <v>295</v>
      </c>
      <c r="D2371" t="s">
        <v>186</v>
      </c>
      <c r="E2371" t="s">
        <v>519</v>
      </c>
      <c r="F2371" t="s">
        <v>520</v>
      </c>
      <c r="G2371">
        <v>7</v>
      </c>
      <c r="H2371">
        <v>237.06</v>
      </c>
      <c r="I2371">
        <v>0</v>
      </c>
      <c r="J2371">
        <v>0</v>
      </c>
      <c r="K2371">
        <v>1659.42</v>
      </c>
      <c r="L2371">
        <v>1239.21</v>
      </c>
      <c r="M2371">
        <v>420.21</v>
      </c>
      <c r="N2371" t="s">
        <v>133</v>
      </c>
      <c r="O2371" t="s">
        <v>24</v>
      </c>
      <c r="P2371" t="s">
        <v>33</v>
      </c>
      <c r="Q2371" s="9">
        <v>0.8833333333333333</v>
      </c>
      <c r="R2371" t="s">
        <v>49</v>
      </c>
      <c r="S2371" t="s">
        <v>4724</v>
      </c>
      <c r="T2371" t="s">
        <v>4703</v>
      </c>
      <c r="U2371">
        <v>217.42</v>
      </c>
      <c r="V2371" t="s">
        <v>5795</v>
      </c>
      <c r="W2371" t="s">
        <v>4958</v>
      </c>
      <c r="X2371" t="s">
        <v>5214</v>
      </c>
      <c r="Y2371" t="s">
        <v>4966</v>
      </c>
      <c r="Z2371" t="s">
        <v>5242</v>
      </c>
      <c r="AA2371" t="s">
        <v>5060</v>
      </c>
    </row>
    <row r="2372" spans="1:27" x14ac:dyDescent="0.25">
      <c r="A2372" t="s">
        <v>3955</v>
      </c>
      <c r="B2372" s="8">
        <v>45771</v>
      </c>
      <c r="C2372" t="s">
        <v>1955</v>
      </c>
      <c r="D2372" t="s">
        <v>365</v>
      </c>
      <c r="E2372" t="s">
        <v>519</v>
      </c>
      <c r="F2372" t="s">
        <v>520</v>
      </c>
      <c r="G2372">
        <v>4</v>
      </c>
      <c r="H2372">
        <v>459.58</v>
      </c>
      <c r="I2372">
        <v>0</v>
      </c>
      <c r="J2372">
        <v>0</v>
      </c>
      <c r="K2372">
        <v>1838.32</v>
      </c>
      <c r="L2372">
        <v>1547.56</v>
      </c>
      <c r="M2372">
        <v>290.76</v>
      </c>
      <c r="N2372" t="s">
        <v>4971</v>
      </c>
      <c r="O2372" t="s">
        <v>24</v>
      </c>
      <c r="P2372" t="s">
        <v>25</v>
      </c>
      <c r="Q2372" s="9">
        <v>0.44444444444444442</v>
      </c>
      <c r="R2372" t="s">
        <v>49</v>
      </c>
      <c r="S2372" t="s">
        <v>4680</v>
      </c>
      <c r="T2372" t="s">
        <v>4672</v>
      </c>
      <c r="U2372">
        <v>459.58</v>
      </c>
      <c r="V2372" t="s">
        <v>5725</v>
      </c>
      <c r="W2372" t="s">
        <v>4964</v>
      </c>
      <c r="X2372" t="s">
        <v>5214</v>
      </c>
      <c r="Y2372" t="s">
        <v>4966</v>
      </c>
      <c r="Z2372" t="s">
        <v>5242</v>
      </c>
      <c r="AA2372" t="s">
        <v>5060</v>
      </c>
    </row>
    <row r="2373" spans="1:27" x14ac:dyDescent="0.25">
      <c r="A2373" t="s">
        <v>3353</v>
      </c>
      <c r="B2373" s="8">
        <v>45770</v>
      </c>
      <c r="C2373" t="s">
        <v>383</v>
      </c>
      <c r="D2373" t="s">
        <v>1156</v>
      </c>
      <c r="E2373" t="s">
        <v>1157</v>
      </c>
      <c r="F2373" t="s">
        <v>1158</v>
      </c>
      <c r="G2373">
        <v>8</v>
      </c>
      <c r="H2373">
        <v>168.72</v>
      </c>
      <c r="I2373">
        <v>5</v>
      </c>
      <c r="J2373">
        <v>67.489999999999995</v>
      </c>
      <c r="K2373">
        <v>1282.27</v>
      </c>
      <c r="L2373">
        <v>873.68</v>
      </c>
      <c r="M2373">
        <v>408.59</v>
      </c>
      <c r="N2373" t="s">
        <v>40</v>
      </c>
      <c r="O2373" t="s">
        <v>24</v>
      </c>
      <c r="P2373" t="s">
        <v>25</v>
      </c>
      <c r="Q2373" s="9">
        <v>0.70902777777777781</v>
      </c>
      <c r="R2373" t="s">
        <v>49</v>
      </c>
      <c r="S2373" t="s">
        <v>4755</v>
      </c>
      <c r="T2373" t="s">
        <v>4752</v>
      </c>
      <c r="U2373">
        <v>147.72</v>
      </c>
      <c r="V2373" t="s">
        <v>5512</v>
      </c>
      <c r="W2373" t="s">
        <v>4958</v>
      </c>
      <c r="X2373" t="s">
        <v>5179</v>
      </c>
      <c r="Y2373" t="s">
        <v>5007</v>
      </c>
      <c r="Z2373" t="s">
        <v>5180</v>
      </c>
      <c r="AA2373" t="s">
        <v>4962</v>
      </c>
    </row>
    <row r="2374" spans="1:27" x14ac:dyDescent="0.25">
      <c r="A2374" t="s">
        <v>3739</v>
      </c>
      <c r="B2374" s="8">
        <v>45770</v>
      </c>
      <c r="C2374" t="s">
        <v>2609</v>
      </c>
      <c r="D2374" t="s">
        <v>1225</v>
      </c>
      <c r="E2374" t="s">
        <v>681</v>
      </c>
      <c r="F2374" t="s">
        <v>2601</v>
      </c>
      <c r="G2374">
        <v>4</v>
      </c>
      <c r="H2374">
        <v>182.3</v>
      </c>
      <c r="I2374">
        <v>0</v>
      </c>
      <c r="J2374">
        <v>0</v>
      </c>
      <c r="K2374">
        <v>729.2</v>
      </c>
      <c r="L2374">
        <v>430.4</v>
      </c>
      <c r="M2374">
        <v>298.8</v>
      </c>
      <c r="N2374" t="s">
        <v>68</v>
      </c>
      <c r="O2374" t="s">
        <v>24</v>
      </c>
      <c r="P2374" t="s">
        <v>25</v>
      </c>
      <c r="Q2374" s="9">
        <v>0.73541666666666672</v>
      </c>
      <c r="R2374" t="s">
        <v>49</v>
      </c>
      <c r="S2374" t="s">
        <v>4664</v>
      </c>
      <c r="T2374" t="s">
        <v>4636</v>
      </c>
      <c r="U2374">
        <v>182.3</v>
      </c>
      <c r="V2374" t="s">
        <v>5854</v>
      </c>
      <c r="W2374" t="s">
        <v>4968</v>
      </c>
      <c r="X2374" t="s">
        <v>5286</v>
      </c>
      <c r="Y2374" t="s">
        <v>4966</v>
      </c>
      <c r="Z2374" t="s">
        <v>5380</v>
      </c>
      <c r="AA2374" t="s">
        <v>5060</v>
      </c>
    </row>
    <row r="2375" spans="1:27" x14ac:dyDescent="0.25">
      <c r="A2375" t="s">
        <v>4489</v>
      </c>
      <c r="B2375" s="8">
        <v>45770</v>
      </c>
      <c r="C2375" t="s">
        <v>855</v>
      </c>
      <c r="D2375" t="s">
        <v>84</v>
      </c>
      <c r="E2375" t="s">
        <v>1936</v>
      </c>
      <c r="F2375" t="s">
        <v>3426</v>
      </c>
      <c r="G2375">
        <v>8</v>
      </c>
      <c r="H2375">
        <v>276.87</v>
      </c>
      <c r="I2375">
        <v>5</v>
      </c>
      <c r="J2375">
        <v>110.75</v>
      </c>
      <c r="K2375">
        <v>2104.21</v>
      </c>
      <c r="L2375">
        <v>1552.48</v>
      </c>
      <c r="M2375">
        <v>551.73</v>
      </c>
      <c r="N2375" t="s">
        <v>47</v>
      </c>
      <c r="O2375" t="s">
        <v>24</v>
      </c>
      <c r="P2375" t="s">
        <v>25</v>
      </c>
      <c r="Q2375" s="9">
        <v>0.66805555555555551</v>
      </c>
      <c r="R2375" t="s">
        <v>49</v>
      </c>
      <c r="S2375" t="s">
        <v>4823</v>
      </c>
      <c r="T2375" t="s">
        <v>4805</v>
      </c>
      <c r="U2375">
        <v>260.93</v>
      </c>
      <c r="V2375" t="s">
        <v>5535</v>
      </c>
      <c r="W2375" t="s">
        <v>4958</v>
      </c>
      <c r="X2375" t="s">
        <v>5531</v>
      </c>
      <c r="Y2375" t="s">
        <v>4960</v>
      </c>
      <c r="Z2375" t="s">
        <v>5950</v>
      </c>
      <c r="AA2375" t="s">
        <v>4992</v>
      </c>
    </row>
    <row r="2376" spans="1:27" x14ac:dyDescent="0.25">
      <c r="A2376" t="s">
        <v>1304</v>
      </c>
      <c r="B2376" s="8">
        <v>45769</v>
      </c>
      <c r="C2376" t="s">
        <v>670</v>
      </c>
      <c r="D2376" t="s">
        <v>1305</v>
      </c>
      <c r="E2376" t="s">
        <v>350</v>
      </c>
      <c r="F2376" t="s">
        <v>351</v>
      </c>
      <c r="G2376">
        <v>1</v>
      </c>
      <c r="H2376">
        <v>490.22</v>
      </c>
      <c r="I2376">
        <v>15</v>
      </c>
      <c r="J2376">
        <v>73.53</v>
      </c>
      <c r="K2376">
        <v>416.69</v>
      </c>
      <c r="L2376">
        <v>373.58</v>
      </c>
      <c r="M2376">
        <v>43.11</v>
      </c>
      <c r="N2376" t="s">
        <v>40</v>
      </c>
      <c r="O2376" t="s">
        <v>24</v>
      </c>
      <c r="P2376" t="s">
        <v>55</v>
      </c>
      <c r="Q2376" s="9">
        <v>0.64930555555555558</v>
      </c>
      <c r="R2376" t="s">
        <v>49</v>
      </c>
      <c r="S2376" t="s">
        <v>4911</v>
      </c>
      <c r="T2376" t="s">
        <v>4908</v>
      </c>
      <c r="U2376">
        <v>490.22</v>
      </c>
      <c r="V2376" t="s">
        <v>5221</v>
      </c>
      <c r="W2376" t="s">
        <v>4968</v>
      </c>
      <c r="X2376" t="s">
        <v>5285</v>
      </c>
      <c r="Y2376" t="s">
        <v>5011</v>
      </c>
      <c r="Z2376" t="s">
        <v>4981</v>
      </c>
      <c r="AA2376" t="s">
        <v>4962</v>
      </c>
    </row>
    <row r="2377" spans="1:27" x14ac:dyDescent="0.25">
      <c r="A2377" t="s">
        <v>2817</v>
      </c>
      <c r="B2377" s="8">
        <v>45769</v>
      </c>
      <c r="C2377" t="s">
        <v>2364</v>
      </c>
      <c r="D2377" t="s">
        <v>680</v>
      </c>
      <c r="E2377" t="s">
        <v>2009</v>
      </c>
      <c r="F2377" t="s">
        <v>2136</v>
      </c>
      <c r="G2377">
        <v>7</v>
      </c>
      <c r="H2377">
        <v>158.27000000000001</v>
      </c>
      <c r="I2377">
        <v>5</v>
      </c>
      <c r="J2377">
        <v>55.39</v>
      </c>
      <c r="K2377">
        <v>1052.5</v>
      </c>
      <c r="L2377">
        <v>965.65</v>
      </c>
      <c r="M2377">
        <v>86.85</v>
      </c>
      <c r="N2377" t="s">
        <v>133</v>
      </c>
      <c r="O2377" t="s">
        <v>24</v>
      </c>
      <c r="P2377" t="s">
        <v>25</v>
      </c>
      <c r="Q2377" s="9">
        <v>0.45624999999999999</v>
      </c>
      <c r="R2377" t="s">
        <v>49</v>
      </c>
      <c r="S2377" t="s">
        <v>4873</v>
      </c>
      <c r="T2377" t="s">
        <v>4864</v>
      </c>
      <c r="U2377">
        <v>157.97999999999999</v>
      </c>
      <c r="V2377" t="s">
        <v>5718</v>
      </c>
      <c r="W2377" t="s">
        <v>4958</v>
      </c>
      <c r="X2377" t="s">
        <v>5440</v>
      </c>
      <c r="Y2377" t="s">
        <v>4960</v>
      </c>
      <c r="Z2377" t="s">
        <v>5177</v>
      </c>
      <c r="AA2377" t="s">
        <v>5060</v>
      </c>
    </row>
    <row r="2378" spans="1:27" x14ac:dyDescent="0.25">
      <c r="A2378" t="s">
        <v>2919</v>
      </c>
      <c r="B2378" s="8">
        <v>45769</v>
      </c>
      <c r="C2378" t="s">
        <v>604</v>
      </c>
      <c r="D2378" t="s">
        <v>30</v>
      </c>
      <c r="E2378" t="s">
        <v>248</v>
      </c>
      <c r="F2378" t="s">
        <v>249</v>
      </c>
      <c r="G2378">
        <v>3</v>
      </c>
      <c r="H2378">
        <v>459.1</v>
      </c>
      <c r="I2378">
        <v>10</v>
      </c>
      <c r="J2378">
        <v>137.72999999999999</v>
      </c>
      <c r="K2378">
        <v>1239.57</v>
      </c>
      <c r="L2378">
        <v>1140.24</v>
      </c>
      <c r="M2378">
        <v>99.33</v>
      </c>
      <c r="N2378" t="s">
        <v>4971</v>
      </c>
      <c r="O2378" t="s">
        <v>24</v>
      </c>
      <c r="P2378" t="s">
        <v>25</v>
      </c>
      <c r="Q2378" s="9">
        <v>0.82638888888888884</v>
      </c>
      <c r="R2378" t="s">
        <v>49</v>
      </c>
      <c r="S2378" t="s">
        <v>4691</v>
      </c>
      <c r="T2378" t="s">
        <v>4672</v>
      </c>
      <c r="U2378">
        <v>448.94</v>
      </c>
      <c r="V2378" t="s">
        <v>5362</v>
      </c>
      <c r="W2378" t="s">
        <v>4958</v>
      </c>
      <c r="X2378" t="s">
        <v>5316</v>
      </c>
      <c r="Y2378" t="s">
        <v>5011</v>
      </c>
      <c r="Z2378" t="s">
        <v>5317</v>
      </c>
      <c r="AA2378" t="s">
        <v>4962</v>
      </c>
    </row>
    <row r="2379" spans="1:27" x14ac:dyDescent="0.25">
      <c r="A2379" t="s">
        <v>3385</v>
      </c>
      <c r="B2379" s="8">
        <v>45769</v>
      </c>
      <c r="C2379" t="s">
        <v>3386</v>
      </c>
      <c r="D2379" t="s">
        <v>1650</v>
      </c>
      <c r="E2379" t="s">
        <v>1893</v>
      </c>
      <c r="F2379" t="s">
        <v>528</v>
      </c>
      <c r="G2379">
        <v>3</v>
      </c>
      <c r="H2379">
        <v>232.2</v>
      </c>
      <c r="I2379">
        <v>20</v>
      </c>
      <c r="J2379">
        <v>139.32</v>
      </c>
      <c r="K2379">
        <v>557.28</v>
      </c>
      <c r="L2379">
        <v>482.94</v>
      </c>
      <c r="M2379">
        <v>74.34</v>
      </c>
      <c r="N2379" t="s">
        <v>133</v>
      </c>
      <c r="O2379" t="s">
        <v>24</v>
      </c>
      <c r="P2379" t="s">
        <v>25</v>
      </c>
      <c r="Q2379" s="9">
        <v>0.47499999999999998</v>
      </c>
      <c r="R2379" t="s">
        <v>49</v>
      </c>
      <c r="S2379" t="s">
        <v>4800</v>
      </c>
      <c r="T2379" t="s">
        <v>4776</v>
      </c>
      <c r="U2379">
        <v>232.2</v>
      </c>
      <c r="V2379" t="s">
        <v>5496</v>
      </c>
      <c r="W2379" t="s">
        <v>4968</v>
      </c>
      <c r="X2379" t="s">
        <v>5268</v>
      </c>
      <c r="Y2379" t="s">
        <v>4977</v>
      </c>
      <c r="Z2379" t="s">
        <v>5269</v>
      </c>
      <c r="AA2379" t="s">
        <v>4992</v>
      </c>
    </row>
    <row r="2380" spans="1:27" x14ac:dyDescent="0.25">
      <c r="A2380" t="s">
        <v>3914</v>
      </c>
      <c r="B2380" s="8">
        <v>45769</v>
      </c>
      <c r="C2380" t="s">
        <v>1416</v>
      </c>
      <c r="D2380" t="s">
        <v>499</v>
      </c>
      <c r="E2380" t="s">
        <v>460</v>
      </c>
      <c r="F2380" t="s">
        <v>461</v>
      </c>
      <c r="G2380">
        <v>4</v>
      </c>
      <c r="H2380">
        <v>401.06</v>
      </c>
      <c r="I2380">
        <v>15</v>
      </c>
      <c r="J2380">
        <v>240.64</v>
      </c>
      <c r="K2380">
        <v>1363.6</v>
      </c>
      <c r="L2380">
        <v>1389.88</v>
      </c>
      <c r="M2380">
        <v>-26.28</v>
      </c>
      <c r="N2380" t="s">
        <v>47</v>
      </c>
      <c r="O2380" t="s">
        <v>24</v>
      </c>
      <c r="P2380" t="s">
        <v>33</v>
      </c>
      <c r="Q2380" s="9">
        <v>0.46319444444444446</v>
      </c>
      <c r="R2380" t="s">
        <v>49</v>
      </c>
      <c r="S2380" t="s">
        <v>4816</v>
      </c>
      <c r="T2380" t="s">
        <v>4847</v>
      </c>
      <c r="U2380">
        <v>401.06</v>
      </c>
      <c r="V2380" t="s">
        <v>5382</v>
      </c>
      <c r="W2380" t="s">
        <v>4968</v>
      </c>
      <c r="X2380" t="s">
        <v>5404</v>
      </c>
      <c r="Y2380" t="s">
        <v>4970</v>
      </c>
      <c r="Z2380" t="s">
        <v>5405</v>
      </c>
      <c r="AA2380" t="s">
        <v>4962</v>
      </c>
    </row>
    <row r="2381" spans="1:27" x14ac:dyDescent="0.25">
      <c r="A2381" t="s">
        <v>3997</v>
      </c>
      <c r="B2381" s="8">
        <v>45769</v>
      </c>
      <c r="C2381" t="s">
        <v>2961</v>
      </c>
      <c r="D2381" t="s">
        <v>231</v>
      </c>
      <c r="E2381" t="s">
        <v>1398</v>
      </c>
      <c r="F2381" t="s">
        <v>1598</v>
      </c>
      <c r="G2381">
        <v>2</v>
      </c>
      <c r="H2381">
        <v>418.79</v>
      </c>
      <c r="I2381">
        <v>10</v>
      </c>
      <c r="J2381">
        <v>83.76</v>
      </c>
      <c r="K2381">
        <v>753.82</v>
      </c>
      <c r="L2381">
        <v>617.88</v>
      </c>
      <c r="M2381">
        <v>135.94</v>
      </c>
      <c r="N2381" t="s">
        <v>68</v>
      </c>
      <c r="O2381" t="s">
        <v>24</v>
      </c>
      <c r="P2381" t="s">
        <v>25</v>
      </c>
      <c r="Q2381" s="9">
        <v>0.7944444444444444</v>
      </c>
      <c r="R2381" t="s">
        <v>49</v>
      </c>
      <c r="S2381" t="s">
        <v>4756</v>
      </c>
      <c r="T2381" t="s">
        <v>4752</v>
      </c>
      <c r="U2381">
        <v>418.79</v>
      </c>
      <c r="V2381" t="s">
        <v>5830</v>
      </c>
      <c r="W2381" t="s">
        <v>4964</v>
      </c>
      <c r="X2381" t="s">
        <v>5255</v>
      </c>
      <c r="Y2381" t="s">
        <v>5011</v>
      </c>
      <c r="Z2381" t="s">
        <v>5256</v>
      </c>
      <c r="AA2381" t="s">
        <v>5060</v>
      </c>
    </row>
    <row r="2382" spans="1:27" x14ac:dyDescent="0.25">
      <c r="A2382" t="s">
        <v>4545</v>
      </c>
      <c r="B2382" s="8">
        <v>45769</v>
      </c>
      <c r="C2382" t="s">
        <v>3412</v>
      </c>
      <c r="D2382" t="s">
        <v>414</v>
      </c>
      <c r="E2382" t="s">
        <v>1621</v>
      </c>
      <c r="F2382" t="s">
        <v>1622</v>
      </c>
      <c r="G2382">
        <v>1</v>
      </c>
      <c r="H2382">
        <v>96.72</v>
      </c>
      <c r="I2382">
        <v>15</v>
      </c>
      <c r="J2382">
        <v>14.51</v>
      </c>
      <c r="K2382">
        <v>82.21</v>
      </c>
      <c r="L2382">
        <v>79.819999999999993</v>
      </c>
      <c r="M2382">
        <v>2.39</v>
      </c>
      <c r="N2382" t="s">
        <v>133</v>
      </c>
      <c r="O2382" t="s">
        <v>24</v>
      </c>
      <c r="P2382" t="s">
        <v>25</v>
      </c>
      <c r="Q2382" s="9">
        <v>0.85416666666666663</v>
      </c>
      <c r="R2382" t="s">
        <v>49</v>
      </c>
      <c r="S2382" t="s">
        <v>4846</v>
      </c>
      <c r="T2382" t="s">
        <v>4847</v>
      </c>
      <c r="U2382">
        <v>96.72</v>
      </c>
      <c r="V2382" t="s">
        <v>5600</v>
      </c>
      <c r="W2382" t="s">
        <v>4968</v>
      </c>
      <c r="X2382" t="s">
        <v>5048</v>
      </c>
      <c r="Y2382" t="s">
        <v>5011</v>
      </c>
      <c r="Z2382" t="s">
        <v>5138</v>
      </c>
      <c r="AA2382" t="s">
        <v>4962</v>
      </c>
    </row>
    <row r="2383" spans="1:27" x14ac:dyDescent="0.25">
      <c r="A2383" t="s">
        <v>1040</v>
      </c>
      <c r="B2383" s="8">
        <v>45768</v>
      </c>
      <c r="C2383" t="s">
        <v>1041</v>
      </c>
      <c r="D2383" t="s">
        <v>89</v>
      </c>
      <c r="E2383" t="s">
        <v>297</v>
      </c>
      <c r="F2383" t="s">
        <v>298</v>
      </c>
      <c r="G2383">
        <v>1</v>
      </c>
      <c r="H2383">
        <v>38.659999999999997</v>
      </c>
      <c r="I2383">
        <v>0</v>
      </c>
      <c r="J2383">
        <v>0</v>
      </c>
      <c r="K2383">
        <v>38.659999999999997</v>
      </c>
      <c r="L2383">
        <v>32.4</v>
      </c>
      <c r="M2383">
        <v>6.26</v>
      </c>
      <c r="N2383" t="s">
        <v>40</v>
      </c>
      <c r="O2383" t="s">
        <v>24</v>
      </c>
      <c r="P2383" t="s">
        <v>25</v>
      </c>
      <c r="Q2383" s="9">
        <v>0.86319444444444449</v>
      </c>
      <c r="R2383" t="s">
        <v>49</v>
      </c>
      <c r="S2383" t="s">
        <v>4695</v>
      </c>
      <c r="T2383" t="s">
        <v>4672</v>
      </c>
      <c r="U2383">
        <v>38.659999999999997</v>
      </c>
      <c r="V2383" t="s">
        <v>5277</v>
      </c>
      <c r="W2383" t="s">
        <v>4964</v>
      </c>
      <c r="X2383" t="s">
        <v>5327</v>
      </c>
      <c r="Y2383" t="s">
        <v>4966</v>
      </c>
      <c r="Z2383" t="s">
        <v>5084</v>
      </c>
      <c r="AA2383" t="s">
        <v>4962</v>
      </c>
    </row>
    <row r="2384" spans="1:27" x14ac:dyDescent="0.25">
      <c r="A2384" t="s">
        <v>2369</v>
      </c>
      <c r="B2384" s="8">
        <v>45768</v>
      </c>
      <c r="C2384" t="s">
        <v>2370</v>
      </c>
      <c r="D2384" t="s">
        <v>2135</v>
      </c>
      <c r="E2384" t="s">
        <v>600</v>
      </c>
      <c r="F2384" t="s">
        <v>239</v>
      </c>
      <c r="G2384">
        <v>3</v>
      </c>
      <c r="H2384">
        <v>68.95</v>
      </c>
      <c r="I2384">
        <v>0</v>
      </c>
      <c r="J2384">
        <v>0</v>
      </c>
      <c r="K2384">
        <v>206.85</v>
      </c>
      <c r="L2384">
        <v>173.67</v>
      </c>
      <c r="M2384">
        <v>33.18</v>
      </c>
      <c r="N2384" t="s">
        <v>47</v>
      </c>
      <c r="O2384" t="s">
        <v>24</v>
      </c>
      <c r="P2384" t="s">
        <v>25</v>
      </c>
      <c r="Q2384" s="9">
        <v>0.81527777777777777</v>
      </c>
      <c r="R2384" t="s">
        <v>49</v>
      </c>
      <c r="S2384" t="s">
        <v>4748</v>
      </c>
      <c r="T2384" t="s">
        <v>4729</v>
      </c>
      <c r="U2384">
        <v>68.95</v>
      </c>
      <c r="V2384" t="s">
        <v>6054</v>
      </c>
      <c r="W2384" t="s">
        <v>4964</v>
      </c>
      <c r="X2384" t="s">
        <v>5015</v>
      </c>
      <c r="Y2384" t="s">
        <v>4966</v>
      </c>
      <c r="Z2384" t="s">
        <v>5536</v>
      </c>
      <c r="AA2384" t="s">
        <v>4962</v>
      </c>
    </row>
    <row r="2385" spans="1:27" x14ac:dyDescent="0.25">
      <c r="A2385" t="s">
        <v>4512</v>
      </c>
      <c r="B2385" s="8">
        <v>45768</v>
      </c>
      <c r="C2385" t="s">
        <v>4513</v>
      </c>
      <c r="D2385" t="s">
        <v>509</v>
      </c>
      <c r="E2385" t="s">
        <v>950</v>
      </c>
      <c r="F2385" t="s">
        <v>1896</v>
      </c>
      <c r="G2385">
        <v>4</v>
      </c>
      <c r="H2385">
        <v>291.93</v>
      </c>
      <c r="I2385">
        <v>15</v>
      </c>
      <c r="J2385">
        <v>175.16</v>
      </c>
      <c r="K2385">
        <v>992.56</v>
      </c>
      <c r="L2385">
        <v>1014.8</v>
      </c>
      <c r="M2385">
        <v>-22.24</v>
      </c>
      <c r="N2385" t="s">
        <v>4971</v>
      </c>
      <c r="O2385" t="s">
        <v>24</v>
      </c>
      <c r="P2385" t="s">
        <v>25</v>
      </c>
      <c r="Q2385" s="9">
        <v>0.4861111111111111</v>
      </c>
      <c r="R2385" t="s">
        <v>49</v>
      </c>
      <c r="S2385" t="s">
        <v>4875</v>
      </c>
      <c r="T2385" t="s">
        <v>4864</v>
      </c>
      <c r="U2385">
        <v>291.93</v>
      </c>
      <c r="V2385" t="s">
        <v>6055</v>
      </c>
      <c r="W2385" t="s">
        <v>4968</v>
      </c>
      <c r="X2385" t="s">
        <v>5434</v>
      </c>
      <c r="Y2385" t="s">
        <v>5007</v>
      </c>
      <c r="Z2385" t="s">
        <v>5049</v>
      </c>
      <c r="AA2385" t="s">
        <v>4962</v>
      </c>
    </row>
    <row r="2386" spans="1:27" x14ac:dyDescent="0.25">
      <c r="A2386" t="s">
        <v>229</v>
      </c>
      <c r="B2386" s="8">
        <v>45767</v>
      </c>
      <c r="C2386" t="s">
        <v>230</v>
      </c>
      <c r="D2386" t="s">
        <v>231</v>
      </c>
      <c r="E2386" t="s">
        <v>232</v>
      </c>
      <c r="F2386" t="s">
        <v>233</v>
      </c>
      <c r="G2386">
        <v>3</v>
      </c>
      <c r="H2386">
        <v>418.79</v>
      </c>
      <c r="I2386">
        <v>0</v>
      </c>
      <c r="J2386">
        <v>0</v>
      </c>
      <c r="K2386">
        <v>1444.83</v>
      </c>
      <c r="L2386">
        <v>926.82</v>
      </c>
      <c r="M2386">
        <v>518.01</v>
      </c>
      <c r="N2386" t="s">
        <v>133</v>
      </c>
      <c r="O2386" t="s">
        <v>24</v>
      </c>
      <c r="P2386" t="s">
        <v>55</v>
      </c>
      <c r="Q2386" s="9">
        <v>0.90902777777777777</v>
      </c>
      <c r="R2386" t="s">
        <v>27</v>
      </c>
      <c r="S2386" t="s">
        <v>4756</v>
      </c>
      <c r="T2386" t="s">
        <v>4752</v>
      </c>
      <c r="U2386">
        <v>418.79</v>
      </c>
      <c r="V2386" t="s">
        <v>5976</v>
      </c>
      <c r="W2386" t="s">
        <v>4964</v>
      </c>
      <c r="X2386" t="s">
        <v>5081</v>
      </c>
      <c r="Y2386" t="s">
        <v>4970</v>
      </c>
      <c r="Z2386" t="s">
        <v>5079</v>
      </c>
      <c r="AA2386" t="s">
        <v>4962</v>
      </c>
    </row>
    <row r="2387" spans="1:27" x14ac:dyDescent="0.25">
      <c r="A2387" t="s">
        <v>522</v>
      </c>
      <c r="B2387" s="8">
        <v>45767</v>
      </c>
      <c r="C2387" t="s">
        <v>383</v>
      </c>
      <c r="D2387" t="s">
        <v>197</v>
      </c>
      <c r="E2387" t="s">
        <v>523</v>
      </c>
      <c r="F2387" t="s">
        <v>524</v>
      </c>
      <c r="G2387">
        <v>8</v>
      </c>
      <c r="H2387">
        <v>124.7</v>
      </c>
      <c r="I2387">
        <v>15</v>
      </c>
      <c r="J2387">
        <v>149.63999999999999</v>
      </c>
      <c r="K2387">
        <v>975.15</v>
      </c>
      <c r="L2387">
        <v>871.36</v>
      </c>
      <c r="M2387">
        <v>103.79</v>
      </c>
      <c r="N2387" t="s">
        <v>47</v>
      </c>
      <c r="O2387" t="s">
        <v>24</v>
      </c>
      <c r="P2387" t="s">
        <v>25</v>
      </c>
      <c r="Q2387" s="9">
        <v>0.66180555555555554</v>
      </c>
      <c r="R2387" t="s">
        <v>27</v>
      </c>
      <c r="S2387" t="s">
        <v>4902</v>
      </c>
      <c r="T2387" t="s">
        <v>4887</v>
      </c>
      <c r="U2387">
        <v>121.9</v>
      </c>
      <c r="V2387" t="s">
        <v>5512</v>
      </c>
      <c r="W2387" t="s">
        <v>4958</v>
      </c>
      <c r="X2387" t="s">
        <v>5238</v>
      </c>
      <c r="Y2387" t="s">
        <v>4960</v>
      </c>
      <c r="Z2387" t="s">
        <v>5239</v>
      </c>
      <c r="AA2387" t="s">
        <v>5060</v>
      </c>
    </row>
    <row r="2388" spans="1:27" x14ac:dyDescent="0.25">
      <c r="A2388" t="s">
        <v>609</v>
      </c>
      <c r="B2388" s="8">
        <v>45767</v>
      </c>
      <c r="C2388" t="s">
        <v>610</v>
      </c>
      <c r="D2388" t="s">
        <v>611</v>
      </c>
      <c r="E2388" t="s">
        <v>612</v>
      </c>
      <c r="F2388" t="s">
        <v>613</v>
      </c>
      <c r="G2388">
        <v>4</v>
      </c>
      <c r="H2388">
        <v>339.13</v>
      </c>
      <c r="I2388">
        <v>0</v>
      </c>
      <c r="J2388">
        <v>0</v>
      </c>
      <c r="K2388">
        <v>1560</v>
      </c>
      <c r="L2388">
        <v>1002.72</v>
      </c>
      <c r="M2388">
        <v>557.28</v>
      </c>
      <c r="N2388" t="s">
        <v>23</v>
      </c>
      <c r="O2388" t="s">
        <v>24</v>
      </c>
      <c r="P2388" t="s">
        <v>25</v>
      </c>
      <c r="Q2388" s="9">
        <v>0.3840277777777778</v>
      </c>
      <c r="R2388" t="s">
        <v>27</v>
      </c>
      <c r="S2388" t="s">
        <v>4775</v>
      </c>
      <c r="T2388" t="s">
        <v>4776</v>
      </c>
      <c r="U2388">
        <v>339.13</v>
      </c>
      <c r="V2388" t="s">
        <v>6056</v>
      </c>
      <c r="W2388" t="s">
        <v>4964</v>
      </c>
      <c r="X2388" t="s">
        <v>5967</v>
      </c>
      <c r="Y2388" t="s">
        <v>5007</v>
      </c>
      <c r="Z2388" t="s">
        <v>5008</v>
      </c>
      <c r="AA2388" t="s">
        <v>4962</v>
      </c>
    </row>
    <row r="2389" spans="1:27" x14ac:dyDescent="0.25">
      <c r="A2389" t="s">
        <v>645</v>
      </c>
      <c r="B2389" s="8">
        <v>45767</v>
      </c>
      <c r="C2389" t="s">
        <v>646</v>
      </c>
      <c r="D2389" t="s">
        <v>647</v>
      </c>
      <c r="E2389" t="s">
        <v>125</v>
      </c>
      <c r="F2389" t="s">
        <v>648</v>
      </c>
      <c r="G2389">
        <v>1</v>
      </c>
      <c r="H2389">
        <v>123.11</v>
      </c>
      <c r="I2389">
        <v>0</v>
      </c>
      <c r="J2389">
        <v>0</v>
      </c>
      <c r="K2389">
        <v>141.58000000000001</v>
      </c>
      <c r="L2389">
        <v>91.18</v>
      </c>
      <c r="M2389">
        <v>50.4</v>
      </c>
      <c r="N2389" t="s">
        <v>23</v>
      </c>
      <c r="O2389" t="s">
        <v>345</v>
      </c>
      <c r="P2389" t="s">
        <v>55</v>
      </c>
      <c r="Q2389" s="9">
        <v>0.50763888888888886</v>
      </c>
      <c r="R2389" t="s">
        <v>27</v>
      </c>
      <c r="S2389" t="s">
        <v>4925</v>
      </c>
      <c r="T2389" t="s">
        <v>4908</v>
      </c>
      <c r="U2389">
        <v>123.11</v>
      </c>
      <c r="V2389" t="s">
        <v>6057</v>
      </c>
      <c r="W2389" t="s">
        <v>4968</v>
      </c>
      <c r="X2389" t="s">
        <v>5856</v>
      </c>
      <c r="Y2389" t="s">
        <v>4966</v>
      </c>
      <c r="Z2389" t="s">
        <v>5173</v>
      </c>
      <c r="AA2389" t="s">
        <v>4962</v>
      </c>
    </row>
    <row r="2390" spans="1:27" x14ac:dyDescent="0.25">
      <c r="A2390" t="s">
        <v>1121</v>
      </c>
      <c r="B2390" s="8">
        <v>45767</v>
      </c>
      <c r="C2390" t="s">
        <v>444</v>
      </c>
      <c r="D2390" t="s">
        <v>493</v>
      </c>
      <c r="E2390" t="s">
        <v>1066</v>
      </c>
      <c r="F2390" t="s">
        <v>471</v>
      </c>
      <c r="G2390">
        <v>8</v>
      </c>
      <c r="H2390">
        <v>238.51</v>
      </c>
      <c r="I2390">
        <v>0</v>
      </c>
      <c r="J2390">
        <v>0</v>
      </c>
      <c r="K2390">
        <v>2194.29</v>
      </c>
      <c r="L2390">
        <v>1529.6</v>
      </c>
      <c r="M2390">
        <v>664.69</v>
      </c>
      <c r="N2390" t="s">
        <v>133</v>
      </c>
      <c r="O2390" t="s">
        <v>345</v>
      </c>
      <c r="P2390" t="s">
        <v>33</v>
      </c>
      <c r="Q2390" s="9">
        <v>0.80138888888888893</v>
      </c>
      <c r="R2390" t="s">
        <v>27</v>
      </c>
      <c r="S2390" t="s">
        <v>4688</v>
      </c>
      <c r="T2390" t="s">
        <v>4672</v>
      </c>
      <c r="U2390">
        <v>232.58</v>
      </c>
      <c r="V2390" t="s">
        <v>5047</v>
      </c>
      <c r="W2390" t="s">
        <v>4958</v>
      </c>
      <c r="X2390" t="s">
        <v>5376</v>
      </c>
      <c r="Y2390" t="s">
        <v>4970</v>
      </c>
      <c r="Z2390" t="s">
        <v>5120</v>
      </c>
      <c r="AA2390" t="s">
        <v>4962</v>
      </c>
    </row>
    <row r="2391" spans="1:27" x14ac:dyDescent="0.25">
      <c r="A2391" t="s">
        <v>1935</v>
      </c>
      <c r="B2391" s="8">
        <v>45767</v>
      </c>
      <c r="C2391" t="s">
        <v>1019</v>
      </c>
      <c r="D2391" t="s">
        <v>1382</v>
      </c>
      <c r="E2391" t="s">
        <v>1936</v>
      </c>
      <c r="F2391" t="s">
        <v>1937</v>
      </c>
      <c r="G2391">
        <v>3</v>
      </c>
      <c r="H2391">
        <v>317.99</v>
      </c>
      <c r="I2391">
        <v>5</v>
      </c>
      <c r="J2391">
        <v>47.7</v>
      </c>
      <c r="K2391">
        <v>1042.21</v>
      </c>
      <c r="L2391">
        <v>705.15</v>
      </c>
      <c r="M2391">
        <v>337.06</v>
      </c>
      <c r="N2391" t="s">
        <v>4971</v>
      </c>
      <c r="O2391" t="s">
        <v>24</v>
      </c>
      <c r="P2391" t="s">
        <v>55</v>
      </c>
      <c r="Q2391" s="9">
        <v>0.68263888888888891</v>
      </c>
      <c r="R2391" t="s">
        <v>27</v>
      </c>
      <c r="S2391" t="s">
        <v>4774</v>
      </c>
      <c r="T2391" t="s">
        <v>4752</v>
      </c>
      <c r="U2391">
        <v>317.99</v>
      </c>
      <c r="V2391" t="s">
        <v>5933</v>
      </c>
      <c r="W2391" t="s">
        <v>4968</v>
      </c>
      <c r="X2391" t="s">
        <v>5288</v>
      </c>
      <c r="Y2391" t="s">
        <v>4960</v>
      </c>
      <c r="Z2391" t="s">
        <v>5950</v>
      </c>
      <c r="AA2391" t="s">
        <v>4992</v>
      </c>
    </row>
    <row r="2392" spans="1:27" x14ac:dyDescent="0.25">
      <c r="A2392" t="s">
        <v>2994</v>
      </c>
      <c r="B2392" s="8">
        <v>45767</v>
      </c>
      <c r="C2392" t="s">
        <v>534</v>
      </c>
      <c r="D2392" t="s">
        <v>871</v>
      </c>
      <c r="E2392" t="s">
        <v>973</v>
      </c>
      <c r="F2392" t="s">
        <v>974</v>
      </c>
      <c r="G2392">
        <v>4</v>
      </c>
      <c r="H2392">
        <v>214.04</v>
      </c>
      <c r="I2392">
        <v>20</v>
      </c>
      <c r="J2392">
        <v>171.23</v>
      </c>
      <c r="K2392">
        <v>787.67</v>
      </c>
      <c r="L2392">
        <v>632.24</v>
      </c>
      <c r="M2392">
        <v>155.43</v>
      </c>
      <c r="N2392" t="s">
        <v>4971</v>
      </c>
      <c r="O2392" t="s">
        <v>24</v>
      </c>
      <c r="P2392" t="s">
        <v>33</v>
      </c>
      <c r="Q2392" s="9">
        <v>0.39930555555555558</v>
      </c>
      <c r="R2392" t="s">
        <v>27</v>
      </c>
      <c r="S2392" t="s">
        <v>4947</v>
      </c>
      <c r="T2392" t="s">
        <v>4930</v>
      </c>
      <c r="U2392">
        <v>214.04</v>
      </c>
      <c r="V2392" t="s">
        <v>5993</v>
      </c>
      <c r="W2392" t="s">
        <v>4964</v>
      </c>
      <c r="X2392" t="s">
        <v>5473</v>
      </c>
      <c r="Y2392" t="s">
        <v>4960</v>
      </c>
      <c r="Z2392" t="s">
        <v>5474</v>
      </c>
      <c r="AA2392" t="s">
        <v>5060</v>
      </c>
    </row>
    <row r="2393" spans="1:27" x14ac:dyDescent="0.25">
      <c r="A2393" t="s">
        <v>3097</v>
      </c>
      <c r="B2393" s="8">
        <v>45767</v>
      </c>
      <c r="C2393" t="s">
        <v>3098</v>
      </c>
      <c r="D2393" t="s">
        <v>572</v>
      </c>
      <c r="E2393" t="s">
        <v>303</v>
      </c>
      <c r="F2393" t="s">
        <v>892</v>
      </c>
      <c r="G2393">
        <v>2</v>
      </c>
      <c r="H2393">
        <v>46.76</v>
      </c>
      <c r="I2393">
        <v>0</v>
      </c>
      <c r="J2393">
        <v>0</v>
      </c>
      <c r="K2393">
        <v>107.55</v>
      </c>
      <c r="L2393">
        <v>73.3</v>
      </c>
      <c r="M2393">
        <v>34.25</v>
      </c>
      <c r="N2393" t="s">
        <v>133</v>
      </c>
      <c r="O2393" t="s">
        <v>24</v>
      </c>
      <c r="P2393" t="s">
        <v>25</v>
      </c>
      <c r="Q2393" s="9">
        <v>0.49236111111111114</v>
      </c>
      <c r="R2393" t="s">
        <v>27</v>
      </c>
      <c r="S2393" t="s">
        <v>4934</v>
      </c>
      <c r="T2393" t="s">
        <v>4930</v>
      </c>
      <c r="U2393">
        <v>46.76</v>
      </c>
      <c r="V2393" t="s">
        <v>4998</v>
      </c>
      <c r="W2393" t="s">
        <v>4964</v>
      </c>
      <c r="X2393" t="s">
        <v>5669</v>
      </c>
      <c r="Y2393" t="s">
        <v>4970</v>
      </c>
      <c r="Z2393" t="s">
        <v>5351</v>
      </c>
      <c r="AA2393" t="s">
        <v>4962</v>
      </c>
    </row>
    <row r="2394" spans="1:27" x14ac:dyDescent="0.25">
      <c r="A2394" t="s">
        <v>3391</v>
      </c>
      <c r="B2394" s="8">
        <v>45767</v>
      </c>
      <c r="C2394" t="s">
        <v>1095</v>
      </c>
      <c r="D2394" t="s">
        <v>124</v>
      </c>
      <c r="E2394" t="s">
        <v>950</v>
      </c>
      <c r="F2394" t="s">
        <v>271</v>
      </c>
      <c r="G2394">
        <v>3</v>
      </c>
      <c r="H2394">
        <v>397.22</v>
      </c>
      <c r="I2394">
        <v>15</v>
      </c>
      <c r="J2394">
        <v>178.75</v>
      </c>
      <c r="K2394">
        <v>1164.8499999999999</v>
      </c>
      <c r="L2394">
        <v>958.11</v>
      </c>
      <c r="M2394">
        <v>206.74</v>
      </c>
      <c r="N2394" t="s">
        <v>23</v>
      </c>
      <c r="O2394" t="s">
        <v>24</v>
      </c>
      <c r="P2394" t="s">
        <v>55</v>
      </c>
      <c r="Q2394" s="9">
        <v>0.53402777777777777</v>
      </c>
      <c r="R2394" t="s">
        <v>27</v>
      </c>
      <c r="S2394" t="s">
        <v>4697</v>
      </c>
      <c r="T2394" t="s">
        <v>4672</v>
      </c>
      <c r="U2394">
        <v>397.22</v>
      </c>
      <c r="V2394" t="s">
        <v>5459</v>
      </c>
      <c r="W2394" t="s">
        <v>4968</v>
      </c>
      <c r="X2394" t="s">
        <v>5600</v>
      </c>
      <c r="Y2394" t="s">
        <v>4970</v>
      </c>
      <c r="Z2394" t="s">
        <v>5049</v>
      </c>
      <c r="AA2394" t="s">
        <v>4962</v>
      </c>
    </row>
    <row r="2395" spans="1:27" x14ac:dyDescent="0.25">
      <c r="A2395" t="s">
        <v>3928</v>
      </c>
      <c r="B2395" s="8">
        <v>45767</v>
      </c>
      <c r="C2395" t="s">
        <v>313</v>
      </c>
      <c r="D2395" t="s">
        <v>52</v>
      </c>
      <c r="E2395" t="s">
        <v>2224</v>
      </c>
      <c r="F2395" t="s">
        <v>1983</v>
      </c>
      <c r="G2395">
        <v>3</v>
      </c>
      <c r="H2395">
        <v>329.19</v>
      </c>
      <c r="I2395">
        <v>10</v>
      </c>
      <c r="J2395">
        <v>98.76</v>
      </c>
      <c r="K2395">
        <v>1022.13</v>
      </c>
      <c r="L2395">
        <v>738.36</v>
      </c>
      <c r="M2395">
        <v>283.77</v>
      </c>
      <c r="N2395" t="s">
        <v>40</v>
      </c>
      <c r="O2395" t="s">
        <v>24</v>
      </c>
      <c r="P2395" t="s">
        <v>25</v>
      </c>
      <c r="Q2395" s="9">
        <v>0.5180555555555556</v>
      </c>
      <c r="R2395" t="s">
        <v>27</v>
      </c>
      <c r="S2395" t="s">
        <v>4701</v>
      </c>
      <c r="T2395" t="s">
        <v>4672</v>
      </c>
      <c r="U2395">
        <v>313.47000000000003</v>
      </c>
      <c r="V2395" t="s">
        <v>5066</v>
      </c>
      <c r="W2395" t="s">
        <v>4958</v>
      </c>
      <c r="X2395" t="s">
        <v>5931</v>
      </c>
      <c r="Y2395" t="s">
        <v>4970</v>
      </c>
      <c r="Z2395" t="s">
        <v>5470</v>
      </c>
      <c r="AA2395" t="s">
        <v>4992</v>
      </c>
    </row>
    <row r="2396" spans="1:27" x14ac:dyDescent="0.25">
      <c r="A2396" t="s">
        <v>4042</v>
      </c>
      <c r="B2396" s="8">
        <v>45767</v>
      </c>
      <c r="C2396" t="s">
        <v>252</v>
      </c>
      <c r="D2396" t="s">
        <v>30</v>
      </c>
      <c r="E2396" t="s">
        <v>808</v>
      </c>
      <c r="F2396" t="s">
        <v>91</v>
      </c>
      <c r="G2396">
        <v>4</v>
      </c>
      <c r="H2396">
        <v>478.3</v>
      </c>
      <c r="I2396">
        <v>0</v>
      </c>
      <c r="J2396">
        <v>0</v>
      </c>
      <c r="K2396">
        <v>2200.1799999999998</v>
      </c>
      <c r="L2396">
        <v>1520.32</v>
      </c>
      <c r="M2396">
        <v>679.86</v>
      </c>
      <c r="N2396" t="s">
        <v>68</v>
      </c>
      <c r="O2396" t="s">
        <v>24</v>
      </c>
      <c r="P2396" t="s">
        <v>25</v>
      </c>
      <c r="Q2396" s="9">
        <v>0.75</v>
      </c>
      <c r="R2396" t="s">
        <v>27</v>
      </c>
      <c r="S2396" t="s">
        <v>4691</v>
      </c>
      <c r="T2396" t="s">
        <v>4672</v>
      </c>
      <c r="U2396">
        <v>448.94</v>
      </c>
      <c r="V2396" t="s">
        <v>5635</v>
      </c>
      <c r="W2396" t="s">
        <v>4958</v>
      </c>
      <c r="X2396" t="s">
        <v>5467</v>
      </c>
      <c r="Y2396" t="s">
        <v>4966</v>
      </c>
      <c r="Z2396" t="s">
        <v>5703</v>
      </c>
      <c r="AA2396" t="s">
        <v>4962</v>
      </c>
    </row>
    <row r="2397" spans="1:27" x14ac:dyDescent="0.25">
      <c r="A2397" t="s">
        <v>4580</v>
      </c>
      <c r="B2397" s="8">
        <v>45767</v>
      </c>
      <c r="C2397" t="s">
        <v>4069</v>
      </c>
      <c r="D2397" t="s">
        <v>147</v>
      </c>
      <c r="E2397" t="s">
        <v>421</v>
      </c>
      <c r="F2397" t="s">
        <v>787</v>
      </c>
      <c r="G2397">
        <v>4</v>
      </c>
      <c r="H2397">
        <v>332.73</v>
      </c>
      <c r="I2397">
        <v>20</v>
      </c>
      <c r="J2397">
        <v>266.18</v>
      </c>
      <c r="K2397">
        <v>1224.45</v>
      </c>
      <c r="L2397">
        <v>1044.8800000000001</v>
      </c>
      <c r="M2397">
        <v>179.57</v>
      </c>
      <c r="N2397" t="s">
        <v>23</v>
      </c>
      <c r="O2397" t="s">
        <v>24</v>
      </c>
      <c r="P2397" t="s">
        <v>25</v>
      </c>
      <c r="Q2397" s="9">
        <v>0.4284722222222222</v>
      </c>
      <c r="R2397" t="s">
        <v>27</v>
      </c>
      <c r="S2397" t="s">
        <v>4717</v>
      </c>
      <c r="T2397" t="s">
        <v>4703</v>
      </c>
      <c r="U2397">
        <v>332.73</v>
      </c>
      <c r="V2397" t="s">
        <v>5111</v>
      </c>
      <c r="W2397" t="s">
        <v>4968</v>
      </c>
      <c r="X2397" t="s">
        <v>5045</v>
      </c>
      <c r="Y2397" t="s">
        <v>4966</v>
      </c>
      <c r="Z2397" t="s">
        <v>5069</v>
      </c>
      <c r="AA2397" t="s">
        <v>4962</v>
      </c>
    </row>
    <row r="2398" spans="1:27" x14ac:dyDescent="0.25">
      <c r="A2398" t="s">
        <v>430</v>
      </c>
      <c r="B2398" s="8">
        <v>45766</v>
      </c>
      <c r="C2398" t="s">
        <v>431</v>
      </c>
      <c r="D2398" t="s">
        <v>432</v>
      </c>
      <c r="E2398" t="s">
        <v>433</v>
      </c>
      <c r="F2398" t="s">
        <v>434</v>
      </c>
      <c r="G2398">
        <v>4</v>
      </c>
      <c r="H2398">
        <v>305.67</v>
      </c>
      <c r="I2398">
        <v>5</v>
      </c>
      <c r="J2398">
        <v>61.13</v>
      </c>
      <c r="K2398">
        <v>1335.78</v>
      </c>
      <c r="L2398">
        <v>1005.68</v>
      </c>
      <c r="M2398">
        <v>330.1</v>
      </c>
      <c r="N2398" t="s">
        <v>133</v>
      </c>
      <c r="O2398" t="s">
        <v>24</v>
      </c>
      <c r="P2398" t="s">
        <v>25</v>
      </c>
      <c r="Q2398" s="9">
        <v>0.64930555555555558</v>
      </c>
      <c r="R2398" t="s">
        <v>27</v>
      </c>
      <c r="S2398" t="s">
        <v>4841</v>
      </c>
      <c r="T2398" t="s">
        <v>4828</v>
      </c>
      <c r="U2398">
        <v>305.67</v>
      </c>
      <c r="V2398" t="s">
        <v>5652</v>
      </c>
      <c r="W2398" t="s">
        <v>4968</v>
      </c>
      <c r="X2398" t="s">
        <v>5832</v>
      </c>
      <c r="Y2398" t="s">
        <v>4966</v>
      </c>
      <c r="Z2398" t="s">
        <v>5544</v>
      </c>
      <c r="AA2398" t="s">
        <v>5060</v>
      </c>
    </row>
    <row r="2399" spans="1:27" x14ac:dyDescent="0.25">
      <c r="A2399" t="s">
        <v>1302</v>
      </c>
      <c r="B2399" s="8">
        <v>45766</v>
      </c>
      <c r="C2399" t="s">
        <v>863</v>
      </c>
      <c r="D2399" t="s">
        <v>89</v>
      </c>
      <c r="E2399" t="s">
        <v>795</v>
      </c>
      <c r="F2399" t="s">
        <v>991</v>
      </c>
      <c r="G2399">
        <v>1</v>
      </c>
      <c r="H2399">
        <v>38.659999999999997</v>
      </c>
      <c r="I2399">
        <v>15</v>
      </c>
      <c r="J2399">
        <v>5.8</v>
      </c>
      <c r="K2399">
        <v>37.79</v>
      </c>
      <c r="L2399">
        <v>32.4</v>
      </c>
      <c r="M2399">
        <v>5.39</v>
      </c>
      <c r="N2399" t="s">
        <v>40</v>
      </c>
      <c r="O2399" t="s">
        <v>24</v>
      </c>
      <c r="P2399" t="s">
        <v>55</v>
      </c>
      <c r="Q2399" s="9">
        <v>0.84583333333333333</v>
      </c>
      <c r="R2399" t="s">
        <v>27</v>
      </c>
      <c r="S2399" t="s">
        <v>4695</v>
      </c>
      <c r="T2399" t="s">
        <v>4672</v>
      </c>
      <c r="U2399">
        <v>38.659999999999997</v>
      </c>
      <c r="V2399" t="s">
        <v>5937</v>
      </c>
      <c r="W2399" t="s">
        <v>4968</v>
      </c>
      <c r="X2399" t="s">
        <v>5453</v>
      </c>
      <c r="Y2399" t="s">
        <v>5007</v>
      </c>
      <c r="Z2399" t="s">
        <v>5454</v>
      </c>
      <c r="AA2399" t="s">
        <v>4962</v>
      </c>
    </row>
    <row r="2400" spans="1:27" x14ac:dyDescent="0.25">
      <c r="A2400" t="s">
        <v>1644</v>
      </c>
      <c r="B2400" s="8">
        <v>45766</v>
      </c>
      <c r="C2400" t="s">
        <v>219</v>
      </c>
      <c r="D2400" t="s">
        <v>365</v>
      </c>
      <c r="E2400" t="s">
        <v>950</v>
      </c>
      <c r="F2400" t="s">
        <v>1645</v>
      </c>
      <c r="G2400">
        <v>2</v>
      </c>
      <c r="H2400">
        <v>459.58</v>
      </c>
      <c r="I2400">
        <v>0</v>
      </c>
      <c r="J2400">
        <v>0</v>
      </c>
      <c r="K2400">
        <v>1057.03</v>
      </c>
      <c r="L2400">
        <v>773.78</v>
      </c>
      <c r="M2400">
        <v>283.25</v>
      </c>
      <c r="N2400" t="s">
        <v>4971</v>
      </c>
      <c r="O2400" t="s">
        <v>24</v>
      </c>
      <c r="P2400" t="s">
        <v>25</v>
      </c>
      <c r="Q2400" s="9">
        <v>0.64861111111111114</v>
      </c>
      <c r="R2400" t="s">
        <v>27</v>
      </c>
      <c r="S2400" t="s">
        <v>4680</v>
      </c>
      <c r="T2400" t="s">
        <v>4672</v>
      </c>
      <c r="U2400">
        <v>459.58</v>
      </c>
      <c r="V2400" t="s">
        <v>5684</v>
      </c>
      <c r="W2400" t="s">
        <v>4968</v>
      </c>
      <c r="X2400" t="s">
        <v>5989</v>
      </c>
      <c r="Y2400" t="s">
        <v>4966</v>
      </c>
      <c r="Z2400" t="s">
        <v>5049</v>
      </c>
      <c r="AA2400" t="s">
        <v>4962</v>
      </c>
    </row>
    <row r="2401" spans="1:27" x14ac:dyDescent="0.25">
      <c r="A2401" t="s">
        <v>2664</v>
      </c>
      <c r="B2401" s="8">
        <v>45766</v>
      </c>
      <c r="C2401" t="s">
        <v>1034</v>
      </c>
      <c r="D2401" t="s">
        <v>65</v>
      </c>
      <c r="E2401" t="s">
        <v>204</v>
      </c>
      <c r="F2401" t="s">
        <v>205</v>
      </c>
      <c r="G2401">
        <v>1</v>
      </c>
      <c r="H2401">
        <v>172.63</v>
      </c>
      <c r="I2401">
        <v>15</v>
      </c>
      <c r="J2401">
        <v>25.89</v>
      </c>
      <c r="K2401">
        <v>168.75</v>
      </c>
      <c r="L2401">
        <v>142</v>
      </c>
      <c r="M2401">
        <v>26.75</v>
      </c>
      <c r="N2401" t="s">
        <v>4971</v>
      </c>
      <c r="O2401" t="s">
        <v>24</v>
      </c>
      <c r="P2401" t="s">
        <v>25</v>
      </c>
      <c r="Q2401" s="9">
        <v>0.38194444444444442</v>
      </c>
      <c r="R2401" t="s">
        <v>27</v>
      </c>
      <c r="S2401" t="s">
        <v>4719</v>
      </c>
      <c r="T2401" t="s">
        <v>4703</v>
      </c>
      <c r="U2401">
        <v>172.63</v>
      </c>
      <c r="V2401" t="s">
        <v>5914</v>
      </c>
      <c r="W2401" t="s">
        <v>4964</v>
      </c>
      <c r="X2401" t="s">
        <v>5021</v>
      </c>
      <c r="Y2401" t="s">
        <v>4966</v>
      </c>
      <c r="Z2401" t="s">
        <v>5022</v>
      </c>
      <c r="AA2401" t="s">
        <v>4962</v>
      </c>
    </row>
    <row r="2402" spans="1:27" x14ac:dyDescent="0.25">
      <c r="A2402" t="s">
        <v>2728</v>
      </c>
      <c r="B2402" s="8">
        <v>45766</v>
      </c>
      <c r="C2402" t="s">
        <v>651</v>
      </c>
      <c r="D2402" t="s">
        <v>680</v>
      </c>
      <c r="E2402" t="s">
        <v>816</v>
      </c>
      <c r="F2402" t="s">
        <v>1589</v>
      </c>
      <c r="G2402">
        <v>2</v>
      </c>
      <c r="H2402">
        <v>157.97999999999999</v>
      </c>
      <c r="I2402">
        <v>5</v>
      </c>
      <c r="J2402">
        <v>15.8</v>
      </c>
      <c r="K2402">
        <v>345.18</v>
      </c>
      <c r="L2402">
        <v>275.89999999999998</v>
      </c>
      <c r="M2402">
        <v>69.28</v>
      </c>
      <c r="N2402" t="s">
        <v>68</v>
      </c>
      <c r="O2402" t="s">
        <v>24</v>
      </c>
      <c r="P2402" t="s">
        <v>25</v>
      </c>
      <c r="Q2402" s="9">
        <v>0.38819444444444445</v>
      </c>
      <c r="R2402" t="s">
        <v>27</v>
      </c>
      <c r="S2402" t="s">
        <v>4873</v>
      </c>
      <c r="T2402" t="s">
        <v>4864</v>
      </c>
      <c r="U2402">
        <v>157.97999999999999</v>
      </c>
      <c r="V2402" t="s">
        <v>5441</v>
      </c>
      <c r="W2402" t="s">
        <v>4968</v>
      </c>
      <c r="X2402" t="s">
        <v>5093</v>
      </c>
      <c r="Y2402" t="s">
        <v>5011</v>
      </c>
      <c r="Z2402" t="s">
        <v>5094</v>
      </c>
      <c r="AA2402" t="s">
        <v>4962</v>
      </c>
    </row>
    <row r="2403" spans="1:27" x14ac:dyDescent="0.25">
      <c r="A2403" t="s">
        <v>2755</v>
      </c>
      <c r="B2403" s="8">
        <v>45766</v>
      </c>
      <c r="C2403" t="s">
        <v>1256</v>
      </c>
      <c r="D2403" t="s">
        <v>405</v>
      </c>
      <c r="E2403" t="s">
        <v>715</v>
      </c>
      <c r="F2403" t="s">
        <v>1908</v>
      </c>
      <c r="G2403">
        <v>7</v>
      </c>
      <c r="H2403">
        <v>505.15</v>
      </c>
      <c r="I2403">
        <v>5</v>
      </c>
      <c r="J2403">
        <v>176.8</v>
      </c>
      <c r="K2403">
        <v>3863.14</v>
      </c>
      <c r="L2403">
        <v>1778.35</v>
      </c>
      <c r="M2403">
        <v>2084.79</v>
      </c>
      <c r="N2403" t="s">
        <v>40</v>
      </c>
      <c r="O2403" t="s">
        <v>24</v>
      </c>
      <c r="P2403" t="s">
        <v>25</v>
      </c>
      <c r="Q2403" s="9">
        <v>0.44374999999999998</v>
      </c>
      <c r="R2403" t="s">
        <v>27</v>
      </c>
      <c r="S2403" t="s">
        <v>4642</v>
      </c>
      <c r="T2403" t="s">
        <v>4636</v>
      </c>
      <c r="U2403">
        <v>440.5</v>
      </c>
      <c r="V2403" t="s">
        <v>5610</v>
      </c>
      <c r="W2403" t="s">
        <v>4958</v>
      </c>
      <c r="X2403" t="s">
        <v>5206</v>
      </c>
      <c r="Y2403" t="s">
        <v>4966</v>
      </c>
      <c r="Z2403" t="s">
        <v>5438</v>
      </c>
      <c r="AA2403" t="s">
        <v>4992</v>
      </c>
    </row>
    <row r="2404" spans="1:27" x14ac:dyDescent="0.25">
      <c r="A2404" t="s">
        <v>3066</v>
      </c>
      <c r="B2404" s="8">
        <v>45766</v>
      </c>
      <c r="C2404" t="s">
        <v>202</v>
      </c>
      <c r="D2404" t="s">
        <v>530</v>
      </c>
      <c r="E2404" t="s">
        <v>864</v>
      </c>
      <c r="F2404" t="s">
        <v>865</v>
      </c>
      <c r="G2404">
        <v>2</v>
      </c>
      <c r="H2404">
        <v>125.15</v>
      </c>
      <c r="I2404">
        <v>10</v>
      </c>
      <c r="J2404">
        <v>25.03</v>
      </c>
      <c r="K2404">
        <v>259.06</v>
      </c>
      <c r="L2404">
        <v>191.4</v>
      </c>
      <c r="M2404">
        <v>67.66</v>
      </c>
      <c r="N2404" t="s">
        <v>40</v>
      </c>
      <c r="O2404" t="s">
        <v>24</v>
      </c>
      <c r="P2404" t="s">
        <v>55</v>
      </c>
      <c r="Q2404" s="9">
        <v>0.58333333333333337</v>
      </c>
      <c r="R2404" t="s">
        <v>27</v>
      </c>
      <c r="S2404" t="s">
        <v>4772</v>
      </c>
      <c r="T2404" t="s">
        <v>4752</v>
      </c>
      <c r="U2404">
        <v>125.15</v>
      </c>
      <c r="V2404" t="s">
        <v>5721</v>
      </c>
      <c r="W2404" t="s">
        <v>4964</v>
      </c>
      <c r="X2404" t="s">
        <v>5167</v>
      </c>
      <c r="Y2404" t="s">
        <v>4966</v>
      </c>
      <c r="Z2404" t="s">
        <v>5166</v>
      </c>
      <c r="AA2404" t="s">
        <v>4962</v>
      </c>
    </row>
    <row r="2405" spans="1:27" x14ac:dyDescent="0.25">
      <c r="A2405" t="s">
        <v>3508</v>
      </c>
      <c r="B2405" s="8">
        <v>45766</v>
      </c>
      <c r="C2405" t="s">
        <v>3494</v>
      </c>
      <c r="D2405" t="s">
        <v>2552</v>
      </c>
      <c r="E2405" t="s">
        <v>427</v>
      </c>
      <c r="F2405" t="s">
        <v>428</v>
      </c>
      <c r="G2405">
        <v>1</v>
      </c>
      <c r="H2405">
        <v>72.930000000000007</v>
      </c>
      <c r="I2405">
        <v>15</v>
      </c>
      <c r="J2405">
        <v>10.94</v>
      </c>
      <c r="K2405">
        <v>71.290000000000006</v>
      </c>
      <c r="L2405">
        <v>54.25</v>
      </c>
      <c r="M2405">
        <v>17.04</v>
      </c>
      <c r="N2405" t="s">
        <v>23</v>
      </c>
      <c r="O2405" t="s">
        <v>24</v>
      </c>
      <c r="P2405" t="s">
        <v>25</v>
      </c>
      <c r="Q2405" s="9">
        <v>0.68472222222222223</v>
      </c>
      <c r="R2405" t="s">
        <v>27</v>
      </c>
      <c r="S2405" t="s">
        <v>4784</v>
      </c>
      <c r="T2405" t="s">
        <v>4776</v>
      </c>
      <c r="U2405">
        <v>72.930000000000007</v>
      </c>
      <c r="V2405" t="s">
        <v>5429</v>
      </c>
      <c r="W2405" t="s">
        <v>4968</v>
      </c>
      <c r="X2405" t="s">
        <v>5116</v>
      </c>
      <c r="Y2405" t="s">
        <v>4970</v>
      </c>
      <c r="Z2405" t="s">
        <v>5117</v>
      </c>
      <c r="AA2405" t="s">
        <v>4962</v>
      </c>
    </row>
    <row r="2406" spans="1:27" x14ac:dyDescent="0.25">
      <c r="A2406" t="s">
        <v>4396</v>
      </c>
      <c r="B2406" s="8">
        <v>45766</v>
      </c>
      <c r="C2406" t="s">
        <v>2807</v>
      </c>
      <c r="D2406" t="s">
        <v>802</v>
      </c>
      <c r="E2406" t="s">
        <v>355</v>
      </c>
      <c r="F2406" t="s">
        <v>356</v>
      </c>
      <c r="G2406">
        <v>3</v>
      </c>
      <c r="H2406">
        <v>298.68</v>
      </c>
      <c r="I2406">
        <v>0</v>
      </c>
      <c r="J2406">
        <v>0</v>
      </c>
      <c r="K2406">
        <v>1030.45</v>
      </c>
      <c r="L2406">
        <v>752.07</v>
      </c>
      <c r="M2406">
        <v>278.38</v>
      </c>
      <c r="N2406" t="s">
        <v>4971</v>
      </c>
      <c r="O2406" t="s">
        <v>24</v>
      </c>
      <c r="P2406" t="s">
        <v>25</v>
      </c>
      <c r="Q2406" s="9">
        <v>0.69930555555555551</v>
      </c>
      <c r="R2406" t="s">
        <v>27</v>
      </c>
      <c r="S2406" t="s">
        <v>4850</v>
      </c>
      <c r="T2406" t="s">
        <v>4847</v>
      </c>
      <c r="U2406">
        <v>298.68</v>
      </c>
      <c r="V2406" t="s">
        <v>5685</v>
      </c>
      <c r="W2406" t="s">
        <v>4968</v>
      </c>
      <c r="X2406" t="s">
        <v>5205</v>
      </c>
      <c r="Y2406" t="s">
        <v>4960</v>
      </c>
      <c r="Z2406" t="s">
        <v>5204</v>
      </c>
      <c r="AA2406" t="s">
        <v>4962</v>
      </c>
    </row>
    <row r="2407" spans="1:27" x14ac:dyDescent="0.25">
      <c r="A2407" t="s">
        <v>3046</v>
      </c>
      <c r="B2407" s="8">
        <v>45765</v>
      </c>
      <c r="C2407" t="s">
        <v>469</v>
      </c>
      <c r="D2407" t="s">
        <v>65</v>
      </c>
      <c r="E2407" t="s">
        <v>840</v>
      </c>
      <c r="F2407" t="s">
        <v>1463</v>
      </c>
      <c r="G2407">
        <v>4</v>
      </c>
      <c r="H2407">
        <v>187.54</v>
      </c>
      <c r="I2407">
        <v>15</v>
      </c>
      <c r="J2407">
        <v>112.52</v>
      </c>
      <c r="K2407">
        <v>637.64</v>
      </c>
      <c r="L2407">
        <v>568</v>
      </c>
      <c r="M2407">
        <v>69.64</v>
      </c>
      <c r="N2407" t="s">
        <v>40</v>
      </c>
      <c r="O2407" t="s">
        <v>24</v>
      </c>
      <c r="P2407" t="s">
        <v>25</v>
      </c>
      <c r="Q2407" s="9">
        <v>0.65</v>
      </c>
      <c r="R2407" t="s">
        <v>49</v>
      </c>
      <c r="S2407" t="s">
        <v>4719</v>
      </c>
      <c r="T2407" t="s">
        <v>4703</v>
      </c>
      <c r="U2407">
        <v>172.63</v>
      </c>
      <c r="V2407" t="s">
        <v>5409</v>
      </c>
      <c r="W2407" t="s">
        <v>4958</v>
      </c>
      <c r="X2407" t="s">
        <v>5442</v>
      </c>
      <c r="Y2407" t="s">
        <v>5011</v>
      </c>
      <c r="Z2407" t="s">
        <v>5300</v>
      </c>
      <c r="AA2407" t="s">
        <v>5060</v>
      </c>
    </row>
    <row r="2408" spans="1:27" x14ac:dyDescent="0.25">
      <c r="A2408" t="s">
        <v>3129</v>
      </c>
      <c r="B2408" s="8">
        <v>45765</v>
      </c>
      <c r="C2408" t="s">
        <v>2285</v>
      </c>
      <c r="D2408" t="s">
        <v>107</v>
      </c>
      <c r="E2408" t="s">
        <v>950</v>
      </c>
      <c r="F2408" t="s">
        <v>2318</v>
      </c>
      <c r="G2408">
        <v>4</v>
      </c>
      <c r="H2408">
        <v>59.92</v>
      </c>
      <c r="I2408">
        <v>0</v>
      </c>
      <c r="J2408">
        <v>0</v>
      </c>
      <c r="K2408">
        <v>239.68</v>
      </c>
      <c r="L2408">
        <v>192.6</v>
      </c>
      <c r="M2408">
        <v>47.08</v>
      </c>
      <c r="N2408" t="s">
        <v>23</v>
      </c>
      <c r="O2408" t="s">
        <v>24</v>
      </c>
      <c r="P2408" t="s">
        <v>25</v>
      </c>
      <c r="Q2408" s="9">
        <v>0.91180555555555554</v>
      </c>
      <c r="R2408" t="s">
        <v>49</v>
      </c>
      <c r="S2408" t="s">
        <v>4683</v>
      </c>
      <c r="T2408" t="s">
        <v>4672</v>
      </c>
      <c r="U2408">
        <v>59.92</v>
      </c>
      <c r="V2408" t="s">
        <v>5427</v>
      </c>
      <c r="W2408" t="s">
        <v>4964</v>
      </c>
      <c r="X2408" t="s">
        <v>5225</v>
      </c>
      <c r="Y2408" t="s">
        <v>5011</v>
      </c>
      <c r="Z2408" t="s">
        <v>5049</v>
      </c>
      <c r="AA2408" t="s">
        <v>4962</v>
      </c>
    </row>
    <row r="2409" spans="1:27" x14ac:dyDescent="0.25">
      <c r="A2409" t="s">
        <v>3147</v>
      </c>
      <c r="B2409" s="8">
        <v>45765</v>
      </c>
      <c r="C2409" t="s">
        <v>527</v>
      </c>
      <c r="D2409" t="s">
        <v>581</v>
      </c>
      <c r="E2409" t="s">
        <v>623</v>
      </c>
      <c r="F2409" t="s">
        <v>1125</v>
      </c>
      <c r="G2409">
        <v>3</v>
      </c>
      <c r="H2409">
        <v>139.21</v>
      </c>
      <c r="I2409">
        <v>0</v>
      </c>
      <c r="J2409">
        <v>0</v>
      </c>
      <c r="K2409">
        <v>417.63</v>
      </c>
      <c r="L2409">
        <v>320.97000000000003</v>
      </c>
      <c r="M2409">
        <v>96.66</v>
      </c>
      <c r="N2409" t="s">
        <v>47</v>
      </c>
      <c r="O2409" t="s">
        <v>24</v>
      </c>
      <c r="P2409" t="s">
        <v>25</v>
      </c>
      <c r="Q2409" s="9">
        <v>0.8</v>
      </c>
      <c r="R2409" t="s">
        <v>49</v>
      </c>
      <c r="S2409" t="s">
        <v>4710</v>
      </c>
      <c r="T2409" t="s">
        <v>4703</v>
      </c>
      <c r="U2409">
        <v>139.21</v>
      </c>
      <c r="V2409" t="s">
        <v>5656</v>
      </c>
      <c r="W2409" t="s">
        <v>4968</v>
      </c>
      <c r="X2409" t="s">
        <v>5195</v>
      </c>
      <c r="Y2409" t="s">
        <v>4966</v>
      </c>
      <c r="Z2409" t="s">
        <v>5196</v>
      </c>
      <c r="AA2409" t="s">
        <v>4962</v>
      </c>
    </row>
    <row r="2410" spans="1:27" x14ac:dyDescent="0.25">
      <c r="A2410" t="s">
        <v>2763</v>
      </c>
      <c r="B2410" s="8">
        <v>45764</v>
      </c>
      <c r="C2410" t="s">
        <v>1240</v>
      </c>
      <c r="D2410" t="s">
        <v>751</v>
      </c>
      <c r="E2410" t="s">
        <v>38</v>
      </c>
      <c r="F2410" t="s">
        <v>2643</v>
      </c>
      <c r="G2410">
        <v>3</v>
      </c>
      <c r="H2410">
        <v>153.84</v>
      </c>
      <c r="I2410">
        <v>5</v>
      </c>
      <c r="J2410">
        <v>23.08</v>
      </c>
      <c r="K2410">
        <v>438.44</v>
      </c>
      <c r="L2410">
        <v>382.44</v>
      </c>
      <c r="M2410">
        <v>56</v>
      </c>
      <c r="N2410" t="s">
        <v>47</v>
      </c>
      <c r="O2410" t="s">
        <v>24</v>
      </c>
      <c r="P2410" t="s">
        <v>25</v>
      </c>
      <c r="Q2410" s="9">
        <v>0.64930555555555558</v>
      </c>
      <c r="R2410" t="s">
        <v>49</v>
      </c>
      <c r="S2410" t="s">
        <v>4740</v>
      </c>
      <c r="T2410" t="s">
        <v>4729</v>
      </c>
      <c r="U2410">
        <v>144.03</v>
      </c>
      <c r="V2410" t="s">
        <v>5810</v>
      </c>
      <c r="W2410" t="s">
        <v>4958</v>
      </c>
      <c r="X2410" t="s">
        <v>5580</v>
      </c>
      <c r="Y2410" t="s">
        <v>4966</v>
      </c>
      <c r="Z2410" t="s">
        <v>4989</v>
      </c>
      <c r="AA2410" t="s">
        <v>4962</v>
      </c>
    </row>
    <row r="2411" spans="1:27" x14ac:dyDescent="0.25">
      <c r="A2411" t="s">
        <v>3224</v>
      </c>
      <c r="B2411" s="8">
        <v>45764</v>
      </c>
      <c r="C2411" t="s">
        <v>3225</v>
      </c>
      <c r="D2411" t="s">
        <v>611</v>
      </c>
      <c r="E2411" t="s">
        <v>808</v>
      </c>
      <c r="F2411" t="s">
        <v>873</v>
      </c>
      <c r="G2411">
        <v>1</v>
      </c>
      <c r="H2411">
        <v>339.13</v>
      </c>
      <c r="I2411">
        <v>20</v>
      </c>
      <c r="J2411">
        <v>67.83</v>
      </c>
      <c r="K2411">
        <v>271.3</v>
      </c>
      <c r="L2411">
        <v>250.68</v>
      </c>
      <c r="M2411">
        <v>20.62</v>
      </c>
      <c r="N2411" t="s">
        <v>68</v>
      </c>
      <c r="O2411" t="s">
        <v>24</v>
      </c>
      <c r="P2411" t="s">
        <v>25</v>
      </c>
      <c r="Q2411" s="9">
        <v>0.90347222222222223</v>
      </c>
      <c r="R2411" t="s">
        <v>49</v>
      </c>
      <c r="S2411" t="s">
        <v>4775</v>
      </c>
      <c r="T2411" t="s">
        <v>4776</v>
      </c>
      <c r="U2411">
        <v>339.13</v>
      </c>
      <c r="V2411" t="s">
        <v>5781</v>
      </c>
      <c r="W2411" t="s">
        <v>4968</v>
      </c>
      <c r="X2411" t="s">
        <v>5277</v>
      </c>
      <c r="Y2411" t="s">
        <v>4960</v>
      </c>
      <c r="Z2411" t="s">
        <v>5703</v>
      </c>
      <c r="AA2411" t="s">
        <v>4962</v>
      </c>
    </row>
    <row r="2412" spans="1:27" x14ac:dyDescent="0.25">
      <c r="A2412" t="s">
        <v>3750</v>
      </c>
      <c r="B2412" s="8">
        <v>45764</v>
      </c>
      <c r="C2412" t="s">
        <v>1853</v>
      </c>
      <c r="D2412" t="s">
        <v>944</v>
      </c>
      <c r="E2412" t="s">
        <v>1109</v>
      </c>
      <c r="F2412" t="s">
        <v>2027</v>
      </c>
      <c r="G2412">
        <v>2</v>
      </c>
      <c r="H2412">
        <v>333.54</v>
      </c>
      <c r="I2412">
        <v>0</v>
      </c>
      <c r="J2412">
        <v>0</v>
      </c>
      <c r="K2412">
        <v>667.08</v>
      </c>
      <c r="L2412">
        <v>476.86</v>
      </c>
      <c r="M2412">
        <v>190.22</v>
      </c>
      <c r="N2412" t="s">
        <v>40</v>
      </c>
      <c r="O2412" t="s">
        <v>24</v>
      </c>
      <c r="P2412" t="s">
        <v>55</v>
      </c>
      <c r="Q2412" s="9">
        <v>0.82916666666666672</v>
      </c>
      <c r="R2412" t="s">
        <v>49</v>
      </c>
      <c r="S2412" t="s">
        <v>4773</v>
      </c>
      <c r="T2412" t="s">
        <v>4752</v>
      </c>
      <c r="U2412">
        <v>333.54</v>
      </c>
      <c r="V2412" t="s">
        <v>5880</v>
      </c>
      <c r="W2412" t="s">
        <v>4964</v>
      </c>
      <c r="X2412" t="s">
        <v>5487</v>
      </c>
      <c r="Y2412" t="s">
        <v>4960</v>
      </c>
      <c r="Z2412" t="s">
        <v>5105</v>
      </c>
      <c r="AA2412" t="s">
        <v>4962</v>
      </c>
    </row>
    <row r="2413" spans="1:27" x14ac:dyDescent="0.25">
      <c r="A2413" t="s">
        <v>3887</v>
      </c>
      <c r="B2413" s="8">
        <v>45764</v>
      </c>
      <c r="C2413" t="s">
        <v>2475</v>
      </c>
      <c r="D2413" t="s">
        <v>1305</v>
      </c>
      <c r="E2413" t="s">
        <v>1035</v>
      </c>
      <c r="F2413" t="s">
        <v>1436</v>
      </c>
      <c r="G2413">
        <v>5</v>
      </c>
      <c r="H2413">
        <v>490.22</v>
      </c>
      <c r="I2413">
        <v>20</v>
      </c>
      <c r="J2413">
        <v>490.22</v>
      </c>
      <c r="K2413">
        <v>1960.88</v>
      </c>
      <c r="L2413">
        <v>1867.9</v>
      </c>
      <c r="M2413">
        <v>92.98</v>
      </c>
      <c r="N2413" t="s">
        <v>68</v>
      </c>
      <c r="O2413" t="s">
        <v>24</v>
      </c>
      <c r="P2413" t="s">
        <v>25</v>
      </c>
      <c r="Q2413" s="9">
        <v>0.43611111111111112</v>
      </c>
      <c r="R2413" t="s">
        <v>49</v>
      </c>
      <c r="S2413" t="s">
        <v>4911</v>
      </c>
      <c r="T2413" t="s">
        <v>4908</v>
      </c>
      <c r="U2413">
        <v>490.22</v>
      </c>
      <c r="V2413" t="s">
        <v>5884</v>
      </c>
      <c r="W2413" t="s">
        <v>4968</v>
      </c>
      <c r="X2413" t="s">
        <v>5385</v>
      </c>
      <c r="Y2413" t="s">
        <v>4960</v>
      </c>
      <c r="Z2413" t="s">
        <v>5915</v>
      </c>
      <c r="AA2413" t="s">
        <v>5163</v>
      </c>
    </row>
    <row r="2414" spans="1:27" x14ac:dyDescent="0.25">
      <c r="A2414" t="s">
        <v>4452</v>
      </c>
      <c r="B2414" s="8">
        <v>45764</v>
      </c>
      <c r="C2414" t="s">
        <v>3946</v>
      </c>
      <c r="D2414" t="s">
        <v>714</v>
      </c>
      <c r="E2414" t="s">
        <v>400</v>
      </c>
      <c r="F2414" t="s">
        <v>401</v>
      </c>
      <c r="G2414">
        <v>3</v>
      </c>
      <c r="H2414">
        <v>161.03</v>
      </c>
      <c r="I2414">
        <v>20</v>
      </c>
      <c r="J2414">
        <v>96.62</v>
      </c>
      <c r="K2414">
        <v>386.47</v>
      </c>
      <c r="L2414">
        <v>372.72</v>
      </c>
      <c r="M2414">
        <v>13.75</v>
      </c>
      <c r="N2414" t="s">
        <v>40</v>
      </c>
      <c r="O2414" t="s">
        <v>24</v>
      </c>
      <c r="P2414" t="s">
        <v>25</v>
      </c>
      <c r="Q2414" s="9">
        <v>0.53680555555555554</v>
      </c>
      <c r="R2414" t="s">
        <v>49</v>
      </c>
      <c r="S2414" t="s">
        <v>4653</v>
      </c>
      <c r="T2414" t="s">
        <v>4672</v>
      </c>
      <c r="U2414">
        <v>161.03</v>
      </c>
      <c r="V2414" t="s">
        <v>5763</v>
      </c>
      <c r="W2414" t="s">
        <v>4968</v>
      </c>
      <c r="X2414" t="s">
        <v>5002</v>
      </c>
      <c r="Y2414" t="s">
        <v>4970</v>
      </c>
      <c r="Z2414" t="s">
        <v>5003</v>
      </c>
      <c r="AA2414" t="s">
        <v>4962</v>
      </c>
    </row>
    <row r="2415" spans="1:27" x14ac:dyDescent="0.25">
      <c r="A2415" t="s">
        <v>195</v>
      </c>
      <c r="B2415" s="8">
        <v>45763</v>
      </c>
      <c r="C2415" t="s">
        <v>196</v>
      </c>
      <c r="D2415" t="s">
        <v>197</v>
      </c>
      <c r="E2415" t="s">
        <v>198</v>
      </c>
      <c r="F2415" t="s">
        <v>199</v>
      </c>
      <c r="G2415">
        <v>3</v>
      </c>
      <c r="H2415">
        <v>121.9</v>
      </c>
      <c r="I2415">
        <v>0</v>
      </c>
      <c r="J2415">
        <v>0</v>
      </c>
      <c r="K2415">
        <v>365.7</v>
      </c>
      <c r="L2415">
        <v>326.76</v>
      </c>
      <c r="M2415">
        <v>38.94</v>
      </c>
      <c r="N2415" t="s">
        <v>68</v>
      </c>
      <c r="O2415" t="s">
        <v>24</v>
      </c>
      <c r="P2415" t="s">
        <v>55</v>
      </c>
      <c r="Q2415" s="9">
        <v>0.41875000000000001</v>
      </c>
      <c r="R2415" t="s">
        <v>49</v>
      </c>
      <c r="S2415" t="s">
        <v>4902</v>
      </c>
      <c r="T2415" t="s">
        <v>4887</v>
      </c>
      <c r="U2415">
        <v>121.9</v>
      </c>
      <c r="V2415" t="s">
        <v>5874</v>
      </c>
      <c r="W2415" t="s">
        <v>4964</v>
      </c>
      <c r="X2415" t="s">
        <v>5418</v>
      </c>
      <c r="Y2415" t="s">
        <v>4966</v>
      </c>
      <c r="Z2415" t="s">
        <v>5097</v>
      </c>
      <c r="AA2415" t="s">
        <v>4962</v>
      </c>
    </row>
    <row r="2416" spans="1:27" x14ac:dyDescent="0.25">
      <c r="A2416" t="s">
        <v>1411</v>
      </c>
      <c r="B2416" s="8">
        <v>45763</v>
      </c>
      <c r="C2416" t="s">
        <v>185</v>
      </c>
      <c r="D2416" t="s">
        <v>605</v>
      </c>
      <c r="E2416" t="s">
        <v>445</v>
      </c>
      <c r="F2416" t="s">
        <v>2327</v>
      </c>
      <c r="G2416">
        <v>4</v>
      </c>
      <c r="H2416">
        <v>77.92</v>
      </c>
      <c r="I2416">
        <v>0</v>
      </c>
      <c r="J2416">
        <v>0</v>
      </c>
      <c r="K2416">
        <v>311.68</v>
      </c>
      <c r="L2416">
        <v>248.56</v>
      </c>
      <c r="M2416">
        <v>63.12</v>
      </c>
      <c r="N2416" t="s">
        <v>23</v>
      </c>
      <c r="O2416" t="s">
        <v>24</v>
      </c>
      <c r="P2416" t="s">
        <v>25</v>
      </c>
      <c r="Q2416" s="9">
        <v>0.88194444444444442</v>
      </c>
      <c r="R2416" t="s">
        <v>49</v>
      </c>
      <c r="S2416" t="s">
        <v>4851</v>
      </c>
      <c r="T2416" t="s">
        <v>4847</v>
      </c>
      <c r="U2416">
        <v>75.680000000000007</v>
      </c>
      <c r="V2416" t="s">
        <v>5110</v>
      </c>
      <c r="W2416" t="s">
        <v>4958</v>
      </c>
      <c r="X2416" t="s">
        <v>5924</v>
      </c>
      <c r="Y2416" t="s">
        <v>4960</v>
      </c>
      <c r="Z2416" t="s">
        <v>5925</v>
      </c>
      <c r="AA2416" t="s">
        <v>5060</v>
      </c>
    </row>
    <row r="2417" spans="1:27" x14ac:dyDescent="0.25">
      <c r="A2417" t="s">
        <v>3958</v>
      </c>
      <c r="B2417" s="8">
        <v>45763</v>
      </c>
      <c r="C2417" t="s">
        <v>2695</v>
      </c>
      <c r="D2417" t="s">
        <v>360</v>
      </c>
      <c r="E2417" t="s">
        <v>1289</v>
      </c>
      <c r="F2417" t="s">
        <v>1463</v>
      </c>
      <c r="G2417">
        <v>1</v>
      </c>
      <c r="H2417">
        <v>353.05</v>
      </c>
      <c r="I2417">
        <v>15</v>
      </c>
      <c r="J2417">
        <v>52.96</v>
      </c>
      <c r="K2417">
        <v>300.08999999999997</v>
      </c>
      <c r="L2417">
        <v>262.8</v>
      </c>
      <c r="M2417">
        <v>37.29</v>
      </c>
      <c r="N2417" t="s">
        <v>4971</v>
      </c>
      <c r="O2417" t="s">
        <v>24</v>
      </c>
      <c r="P2417" t="s">
        <v>25</v>
      </c>
      <c r="Q2417" s="9">
        <v>0.41111111111111109</v>
      </c>
      <c r="R2417" t="s">
        <v>49</v>
      </c>
      <c r="S2417" t="s">
        <v>4922</v>
      </c>
      <c r="T2417" t="s">
        <v>4908</v>
      </c>
      <c r="U2417">
        <v>353.05</v>
      </c>
      <c r="V2417" t="s">
        <v>5489</v>
      </c>
      <c r="W2417" t="s">
        <v>4968</v>
      </c>
      <c r="X2417" t="s">
        <v>5442</v>
      </c>
      <c r="Y2417" t="s">
        <v>5011</v>
      </c>
      <c r="Z2417" t="s">
        <v>5234</v>
      </c>
      <c r="AA2417" t="s">
        <v>5060</v>
      </c>
    </row>
    <row r="2418" spans="1:27" x14ac:dyDescent="0.25">
      <c r="A2418" t="s">
        <v>4552</v>
      </c>
      <c r="B2418" s="8">
        <v>45763</v>
      </c>
      <c r="C2418" t="s">
        <v>1741</v>
      </c>
      <c r="D2418" t="s">
        <v>605</v>
      </c>
      <c r="E2418" t="s">
        <v>372</v>
      </c>
      <c r="F2418" t="s">
        <v>373</v>
      </c>
      <c r="G2418">
        <v>6</v>
      </c>
      <c r="H2418">
        <v>80.14</v>
      </c>
      <c r="I2418">
        <v>15</v>
      </c>
      <c r="J2418">
        <v>72.13</v>
      </c>
      <c r="K2418">
        <v>408.71</v>
      </c>
      <c r="L2418">
        <v>372.84</v>
      </c>
      <c r="M2418">
        <v>35.869999999999997</v>
      </c>
      <c r="N2418" t="s">
        <v>4971</v>
      </c>
      <c r="O2418" t="s">
        <v>24</v>
      </c>
      <c r="P2418" t="s">
        <v>25</v>
      </c>
      <c r="Q2418" s="9">
        <v>0.80347222222222225</v>
      </c>
      <c r="R2418" t="s">
        <v>49</v>
      </c>
      <c r="S2418" t="s">
        <v>4851</v>
      </c>
      <c r="T2418" t="s">
        <v>4847</v>
      </c>
      <c r="U2418">
        <v>75.680000000000007</v>
      </c>
      <c r="V2418" t="s">
        <v>5494</v>
      </c>
      <c r="W2418" t="s">
        <v>4958</v>
      </c>
      <c r="X2418" t="s">
        <v>5258</v>
      </c>
      <c r="Y2418" t="s">
        <v>4966</v>
      </c>
      <c r="Z2418" t="s">
        <v>5259</v>
      </c>
      <c r="AA2418" t="s">
        <v>5060</v>
      </c>
    </row>
    <row r="2419" spans="1:27" x14ac:dyDescent="0.25">
      <c r="A2419" t="s">
        <v>2284</v>
      </c>
      <c r="B2419" s="8">
        <v>45762</v>
      </c>
      <c r="C2419" t="s">
        <v>2285</v>
      </c>
      <c r="D2419" t="s">
        <v>37</v>
      </c>
      <c r="E2419" t="s">
        <v>1682</v>
      </c>
      <c r="F2419" t="s">
        <v>1436</v>
      </c>
      <c r="G2419">
        <v>4</v>
      </c>
      <c r="H2419">
        <v>234.86</v>
      </c>
      <c r="I2419">
        <v>15</v>
      </c>
      <c r="J2419">
        <v>140.91999999999999</v>
      </c>
      <c r="K2419">
        <v>798.52</v>
      </c>
      <c r="L2419">
        <v>852.92</v>
      </c>
      <c r="M2419">
        <v>-54.4</v>
      </c>
      <c r="N2419" t="s">
        <v>68</v>
      </c>
      <c r="O2419" t="s">
        <v>24</v>
      </c>
      <c r="P2419" t="s">
        <v>25</v>
      </c>
      <c r="Q2419" s="9">
        <v>0.83263888888888893</v>
      </c>
      <c r="R2419" t="s">
        <v>49</v>
      </c>
      <c r="S2419" t="s">
        <v>4893</v>
      </c>
      <c r="T2419" t="s">
        <v>4887</v>
      </c>
      <c r="U2419">
        <v>234.86</v>
      </c>
      <c r="V2419" t="s">
        <v>5427</v>
      </c>
      <c r="W2419" t="s">
        <v>4964</v>
      </c>
      <c r="X2419" t="s">
        <v>5385</v>
      </c>
      <c r="Y2419" t="s">
        <v>4960</v>
      </c>
      <c r="Z2419" t="s">
        <v>5160</v>
      </c>
      <c r="AA2419" t="s">
        <v>4962</v>
      </c>
    </row>
    <row r="2420" spans="1:27" x14ac:dyDescent="0.25">
      <c r="A2420" t="s">
        <v>3814</v>
      </c>
      <c r="B2420" s="8">
        <v>45762</v>
      </c>
      <c r="C2420" t="s">
        <v>1948</v>
      </c>
      <c r="D2420" t="s">
        <v>264</v>
      </c>
      <c r="E2420" t="s">
        <v>380</v>
      </c>
      <c r="F2420" t="s">
        <v>936</v>
      </c>
      <c r="G2420">
        <v>7</v>
      </c>
      <c r="H2420">
        <v>419.84</v>
      </c>
      <c r="I2420">
        <v>20</v>
      </c>
      <c r="J2420">
        <v>587.78</v>
      </c>
      <c r="K2420">
        <v>2351.1</v>
      </c>
      <c r="L2420">
        <v>2001.3</v>
      </c>
      <c r="M2420">
        <v>349.8</v>
      </c>
      <c r="N2420" t="s">
        <v>23</v>
      </c>
      <c r="O2420" t="s">
        <v>24</v>
      </c>
      <c r="P2420" t="s">
        <v>55</v>
      </c>
      <c r="Q2420" s="9">
        <v>0.89375000000000004</v>
      </c>
      <c r="R2420" t="s">
        <v>49</v>
      </c>
      <c r="S2420" t="s">
        <v>4702</v>
      </c>
      <c r="T2420" t="s">
        <v>4703</v>
      </c>
      <c r="U2420">
        <v>383.51</v>
      </c>
      <c r="V2420" t="s">
        <v>5340</v>
      </c>
      <c r="W2420" t="s">
        <v>4958</v>
      </c>
      <c r="X2420" t="s">
        <v>5366</v>
      </c>
      <c r="Y2420" t="s">
        <v>5018</v>
      </c>
      <c r="Z2420" t="s">
        <v>5076</v>
      </c>
      <c r="AA2420" t="s">
        <v>4962</v>
      </c>
    </row>
    <row r="2421" spans="1:27" x14ac:dyDescent="0.25">
      <c r="A2421" t="s">
        <v>4183</v>
      </c>
      <c r="B2421" s="8">
        <v>45762</v>
      </c>
      <c r="C2421" t="s">
        <v>2799</v>
      </c>
      <c r="D2421" t="s">
        <v>605</v>
      </c>
      <c r="E2421" t="s">
        <v>31</v>
      </c>
      <c r="F2421" t="s">
        <v>32</v>
      </c>
      <c r="G2421">
        <v>5</v>
      </c>
      <c r="H2421">
        <v>75.680000000000007</v>
      </c>
      <c r="I2421">
        <v>15</v>
      </c>
      <c r="J2421">
        <v>56.76</v>
      </c>
      <c r="K2421">
        <v>321.64</v>
      </c>
      <c r="L2421">
        <v>310.7</v>
      </c>
      <c r="M2421">
        <v>10.94</v>
      </c>
      <c r="N2421" t="s">
        <v>23</v>
      </c>
      <c r="O2421" t="s">
        <v>24</v>
      </c>
      <c r="P2421" t="s">
        <v>25</v>
      </c>
      <c r="Q2421" s="9">
        <v>0.87291666666666667</v>
      </c>
      <c r="R2421" t="s">
        <v>49</v>
      </c>
      <c r="S2421" t="s">
        <v>4851</v>
      </c>
      <c r="T2421" t="s">
        <v>4847</v>
      </c>
      <c r="U2421">
        <v>75.680000000000007</v>
      </c>
      <c r="V2421" t="s">
        <v>6058</v>
      </c>
      <c r="W2421" t="s">
        <v>4968</v>
      </c>
      <c r="X2421" t="s">
        <v>5187</v>
      </c>
      <c r="Y2421" t="s">
        <v>5007</v>
      </c>
      <c r="Z2421" t="s">
        <v>5188</v>
      </c>
      <c r="AA2421" t="s">
        <v>4962</v>
      </c>
    </row>
    <row r="2422" spans="1:27" x14ac:dyDescent="0.25">
      <c r="A2422" t="s">
        <v>2584</v>
      </c>
      <c r="B2422" s="8">
        <v>45761</v>
      </c>
      <c r="C2422" t="s">
        <v>1188</v>
      </c>
      <c r="D2422" t="s">
        <v>1668</v>
      </c>
      <c r="E2422" t="s">
        <v>215</v>
      </c>
      <c r="F2422" t="s">
        <v>216</v>
      </c>
      <c r="G2422">
        <v>3</v>
      </c>
      <c r="H2422">
        <v>271.51</v>
      </c>
      <c r="I2422">
        <v>0</v>
      </c>
      <c r="J2422">
        <v>0</v>
      </c>
      <c r="K2422">
        <v>814.53</v>
      </c>
      <c r="L2422">
        <v>558.12</v>
      </c>
      <c r="M2422">
        <v>256.41000000000003</v>
      </c>
      <c r="N2422" t="s">
        <v>68</v>
      </c>
      <c r="O2422" t="s">
        <v>24</v>
      </c>
      <c r="P2422" t="s">
        <v>33</v>
      </c>
      <c r="Q2422" s="9">
        <v>0.46388888888888891</v>
      </c>
      <c r="R2422" t="s">
        <v>49</v>
      </c>
      <c r="S2422" t="s">
        <v>4941</v>
      </c>
      <c r="T2422" t="s">
        <v>4930</v>
      </c>
      <c r="U2422">
        <v>242.22</v>
      </c>
      <c r="V2422" t="s">
        <v>5202</v>
      </c>
      <c r="W2422" t="s">
        <v>4958</v>
      </c>
      <c r="X2422" t="s">
        <v>5168</v>
      </c>
      <c r="Y2422" t="s">
        <v>4966</v>
      </c>
      <c r="Z2422" t="s">
        <v>5169</v>
      </c>
      <c r="AA2422" t="s">
        <v>4962</v>
      </c>
    </row>
    <row r="2423" spans="1:27" x14ac:dyDescent="0.25">
      <c r="A2423" t="s">
        <v>363</v>
      </c>
      <c r="B2423" s="8">
        <v>45760</v>
      </c>
      <c r="C2423" t="s">
        <v>364</v>
      </c>
      <c r="D2423" t="s">
        <v>365</v>
      </c>
      <c r="E2423" t="s">
        <v>366</v>
      </c>
      <c r="F2423" t="s">
        <v>367</v>
      </c>
      <c r="G2423">
        <v>4</v>
      </c>
      <c r="H2423">
        <v>506</v>
      </c>
      <c r="I2423">
        <v>0</v>
      </c>
      <c r="J2423">
        <v>0</v>
      </c>
      <c r="K2423">
        <v>2327.6</v>
      </c>
      <c r="L2423">
        <v>1547.56</v>
      </c>
      <c r="M2423">
        <v>780.04</v>
      </c>
      <c r="N2423" t="s">
        <v>4971</v>
      </c>
      <c r="O2423" t="s">
        <v>24</v>
      </c>
      <c r="P2423" t="s">
        <v>55</v>
      </c>
      <c r="Q2423" s="9">
        <v>0.85486111111111107</v>
      </c>
      <c r="R2423" t="s">
        <v>27</v>
      </c>
      <c r="S2423" t="s">
        <v>4680</v>
      </c>
      <c r="T2423" t="s">
        <v>4672</v>
      </c>
      <c r="U2423">
        <v>459.58</v>
      </c>
      <c r="V2423" t="s">
        <v>5798</v>
      </c>
      <c r="W2423" t="s">
        <v>4958</v>
      </c>
      <c r="X2423" t="s">
        <v>5868</v>
      </c>
      <c r="Y2423" t="s">
        <v>4960</v>
      </c>
      <c r="Z2423" t="s">
        <v>5334</v>
      </c>
      <c r="AA2423" t="s">
        <v>4962</v>
      </c>
    </row>
    <row r="2424" spans="1:27" x14ac:dyDescent="0.25">
      <c r="A2424" t="s">
        <v>1814</v>
      </c>
      <c r="B2424" s="8">
        <v>45760</v>
      </c>
      <c r="C2424" t="s">
        <v>651</v>
      </c>
      <c r="D2424" t="s">
        <v>470</v>
      </c>
      <c r="E2424" t="s">
        <v>589</v>
      </c>
      <c r="F2424" t="s">
        <v>590</v>
      </c>
      <c r="G2424">
        <v>5</v>
      </c>
      <c r="H2424">
        <v>589.75</v>
      </c>
      <c r="I2424">
        <v>0</v>
      </c>
      <c r="J2424">
        <v>0</v>
      </c>
      <c r="K2424">
        <v>3391.06</v>
      </c>
      <c r="L2424">
        <v>1718.25</v>
      </c>
      <c r="M2424">
        <v>1672.81</v>
      </c>
      <c r="N2424" t="s">
        <v>40</v>
      </c>
      <c r="O2424" t="s">
        <v>24</v>
      </c>
      <c r="P2424" t="s">
        <v>25</v>
      </c>
      <c r="Q2424" s="9">
        <v>0.52777777777777779</v>
      </c>
      <c r="R2424" t="s">
        <v>27</v>
      </c>
      <c r="S2424" t="s">
        <v>4646</v>
      </c>
      <c r="T2424" t="s">
        <v>4636</v>
      </c>
      <c r="U2424">
        <v>589.75</v>
      </c>
      <c r="V2424" t="s">
        <v>5441</v>
      </c>
      <c r="W2424" t="s">
        <v>4968</v>
      </c>
      <c r="X2424" t="s">
        <v>5638</v>
      </c>
      <c r="Y2424" t="s">
        <v>4966</v>
      </c>
      <c r="Z2424" t="s">
        <v>5821</v>
      </c>
      <c r="AA2424" t="s">
        <v>4992</v>
      </c>
    </row>
    <row r="2425" spans="1:27" x14ac:dyDescent="0.25">
      <c r="A2425" t="s">
        <v>2975</v>
      </c>
      <c r="B2425" s="8">
        <v>45760</v>
      </c>
      <c r="C2425" t="s">
        <v>498</v>
      </c>
      <c r="D2425" t="s">
        <v>414</v>
      </c>
      <c r="E2425" t="s">
        <v>309</v>
      </c>
      <c r="F2425" t="s">
        <v>1504</v>
      </c>
      <c r="G2425">
        <v>4</v>
      </c>
      <c r="H2425">
        <v>96.72</v>
      </c>
      <c r="I2425">
        <v>5</v>
      </c>
      <c r="J2425">
        <v>19.34</v>
      </c>
      <c r="K2425">
        <v>422.67</v>
      </c>
      <c r="L2425">
        <v>319.27999999999997</v>
      </c>
      <c r="M2425">
        <v>103.39</v>
      </c>
      <c r="N2425" t="s">
        <v>40</v>
      </c>
      <c r="O2425" t="s">
        <v>24</v>
      </c>
      <c r="P2425" t="s">
        <v>25</v>
      </c>
      <c r="Q2425" s="9">
        <v>0.61597222222222225</v>
      </c>
      <c r="R2425" t="s">
        <v>27</v>
      </c>
      <c r="S2425" t="s">
        <v>4846</v>
      </c>
      <c r="T2425" t="s">
        <v>4847</v>
      </c>
      <c r="U2425">
        <v>96.72</v>
      </c>
      <c r="V2425" t="s">
        <v>5484</v>
      </c>
      <c r="W2425" t="s">
        <v>4964</v>
      </c>
      <c r="X2425" t="s">
        <v>5345</v>
      </c>
      <c r="Y2425" t="s">
        <v>4970</v>
      </c>
      <c r="Z2425" t="s">
        <v>5122</v>
      </c>
      <c r="AA2425" t="s">
        <v>4962</v>
      </c>
    </row>
    <row r="2426" spans="1:27" x14ac:dyDescent="0.25">
      <c r="A2426" t="s">
        <v>3057</v>
      </c>
      <c r="B2426" s="8">
        <v>45760</v>
      </c>
      <c r="C2426" t="s">
        <v>3058</v>
      </c>
      <c r="D2426" t="s">
        <v>1096</v>
      </c>
      <c r="E2426" t="s">
        <v>1169</v>
      </c>
      <c r="F2426" t="s">
        <v>958</v>
      </c>
      <c r="G2426">
        <v>2</v>
      </c>
      <c r="H2426">
        <v>405.1</v>
      </c>
      <c r="I2426">
        <v>20</v>
      </c>
      <c r="J2426">
        <v>162.04</v>
      </c>
      <c r="K2426">
        <v>745.38</v>
      </c>
      <c r="L2426">
        <v>696.82</v>
      </c>
      <c r="M2426">
        <v>48.56</v>
      </c>
      <c r="N2426" t="s">
        <v>4971</v>
      </c>
      <c r="O2426" t="s">
        <v>24</v>
      </c>
      <c r="P2426" t="s">
        <v>25</v>
      </c>
      <c r="Q2426" s="9">
        <v>0.47013888888888888</v>
      </c>
      <c r="R2426" t="s">
        <v>27</v>
      </c>
      <c r="S2426" t="s">
        <v>4869</v>
      </c>
      <c r="T2426" t="s">
        <v>4864</v>
      </c>
      <c r="U2426">
        <v>405.1</v>
      </c>
      <c r="V2426" t="s">
        <v>6059</v>
      </c>
      <c r="W2426" t="s">
        <v>4964</v>
      </c>
      <c r="X2426" t="s">
        <v>5614</v>
      </c>
      <c r="Y2426" t="s">
        <v>4960</v>
      </c>
      <c r="Z2426" t="s">
        <v>5628</v>
      </c>
      <c r="AA2426" t="s">
        <v>5060</v>
      </c>
    </row>
    <row r="2427" spans="1:27" x14ac:dyDescent="0.25">
      <c r="A2427" t="s">
        <v>3433</v>
      </c>
      <c r="B2427" s="8">
        <v>45760</v>
      </c>
      <c r="C2427" t="s">
        <v>1943</v>
      </c>
      <c r="D2427" t="s">
        <v>871</v>
      </c>
      <c r="E2427" t="s">
        <v>215</v>
      </c>
      <c r="F2427" t="s">
        <v>216</v>
      </c>
      <c r="G2427">
        <v>3</v>
      </c>
      <c r="H2427">
        <v>214.04</v>
      </c>
      <c r="I2427">
        <v>20</v>
      </c>
      <c r="J2427">
        <v>128.41999999999999</v>
      </c>
      <c r="K2427">
        <v>590.75</v>
      </c>
      <c r="L2427">
        <v>474.18</v>
      </c>
      <c r="M2427">
        <v>116.57</v>
      </c>
      <c r="N2427" t="s">
        <v>68</v>
      </c>
      <c r="O2427" t="s">
        <v>345</v>
      </c>
      <c r="P2427" t="s">
        <v>25</v>
      </c>
      <c r="Q2427" s="9">
        <v>0.8666666666666667</v>
      </c>
      <c r="R2427" t="s">
        <v>27</v>
      </c>
      <c r="S2427" t="s">
        <v>4947</v>
      </c>
      <c r="T2427" t="s">
        <v>4930</v>
      </c>
      <c r="U2427">
        <v>214.04</v>
      </c>
      <c r="V2427" t="s">
        <v>4993</v>
      </c>
      <c r="W2427" t="s">
        <v>4968</v>
      </c>
      <c r="X2427" t="s">
        <v>5168</v>
      </c>
      <c r="Y2427" t="s">
        <v>4966</v>
      </c>
      <c r="Z2427" t="s">
        <v>5169</v>
      </c>
      <c r="AA2427" t="s">
        <v>4962</v>
      </c>
    </row>
    <row r="2428" spans="1:27" x14ac:dyDescent="0.25">
      <c r="A2428" t="s">
        <v>3554</v>
      </c>
      <c r="B2428" s="8">
        <v>45760</v>
      </c>
      <c r="C2428" t="s">
        <v>3233</v>
      </c>
      <c r="D2428" t="s">
        <v>365</v>
      </c>
      <c r="E2428" t="s">
        <v>1252</v>
      </c>
      <c r="F2428" t="s">
        <v>1335</v>
      </c>
      <c r="G2428">
        <v>5</v>
      </c>
      <c r="H2428">
        <v>459.58</v>
      </c>
      <c r="I2428">
        <v>20</v>
      </c>
      <c r="J2428">
        <v>459.58</v>
      </c>
      <c r="K2428">
        <v>2114.0700000000002</v>
      </c>
      <c r="L2428">
        <v>1934.45</v>
      </c>
      <c r="M2428">
        <v>179.62</v>
      </c>
      <c r="N2428" t="s">
        <v>40</v>
      </c>
      <c r="O2428" t="s">
        <v>24</v>
      </c>
      <c r="P2428" t="s">
        <v>55</v>
      </c>
      <c r="Q2428" s="9">
        <v>0.78333333333333333</v>
      </c>
      <c r="R2428" t="s">
        <v>27</v>
      </c>
      <c r="S2428" t="s">
        <v>4680</v>
      </c>
      <c r="T2428" t="s">
        <v>4672</v>
      </c>
      <c r="U2428">
        <v>459.58</v>
      </c>
      <c r="V2428" t="s">
        <v>6021</v>
      </c>
      <c r="W2428" t="s">
        <v>4968</v>
      </c>
      <c r="X2428" t="s">
        <v>5627</v>
      </c>
      <c r="Y2428" t="s">
        <v>5018</v>
      </c>
      <c r="Z2428" t="s">
        <v>5498</v>
      </c>
      <c r="AA2428" t="s">
        <v>4962</v>
      </c>
    </row>
    <row r="2429" spans="1:27" x14ac:dyDescent="0.25">
      <c r="A2429" t="s">
        <v>3594</v>
      </c>
      <c r="B2429" s="8">
        <v>45760</v>
      </c>
      <c r="C2429" t="s">
        <v>2354</v>
      </c>
      <c r="D2429" t="s">
        <v>1658</v>
      </c>
      <c r="E2429" t="s">
        <v>243</v>
      </c>
      <c r="F2429" t="s">
        <v>1165</v>
      </c>
      <c r="G2429">
        <v>3</v>
      </c>
      <c r="H2429">
        <v>233.47</v>
      </c>
      <c r="I2429">
        <v>0</v>
      </c>
      <c r="J2429">
        <v>0</v>
      </c>
      <c r="K2429">
        <v>805.47</v>
      </c>
      <c r="L2429">
        <v>566.94000000000005</v>
      </c>
      <c r="M2429">
        <v>238.53</v>
      </c>
      <c r="N2429" t="s">
        <v>4971</v>
      </c>
      <c r="O2429" t="s">
        <v>24</v>
      </c>
      <c r="P2429" t="s">
        <v>25</v>
      </c>
      <c r="Q2429" s="9">
        <v>0.82291666666666663</v>
      </c>
      <c r="R2429" t="s">
        <v>27</v>
      </c>
      <c r="S2429" t="s">
        <v>4804</v>
      </c>
      <c r="T2429" t="s">
        <v>4805</v>
      </c>
      <c r="U2429">
        <v>233.47</v>
      </c>
      <c r="V2429" t="s">
        <v>6052</v>
      </c>
      <c r="W2429" t="s">
        <v>4964</v>
      </c>
      <c r="X2429" t="s">
        <v>5464</v>
      </c>
      <c r="Y2429" t="s">
        <v>4966</v>
      </c>
      <c r="Z2429" t="s">
        <v>5046</v>
      </c>
      <c r="AA2429" t="s">
        <v>4962</v>
      </c>
    </row>
    <row r="2430" spans="1:27" x14ac:dyDescent="0.25">
      <c r="A2430" t="s">
        <v>3611</v>
      </c>
      <c r="B2430" s="8">
        <v>45760</v>
      </c>
      <c r="C2430" t="s">
        <v>295</v>
      </c>
      <c r="D2430" t="s">
        <v>314</v>
      </c>
      <c r="E2430" t="s">
        <v>142</v>
      </c>
      <c r="F2430" t="s">
        <v>455</v>
      </c>
      <c r="G2430">
        <v>4</v>
      </c>
      <c r="H2430">
        <v>331.28</v>
      </c>
      <c r="I2430">
        <v>10</v>
      </c>
      <c r="J2430">
        <v>132.51</v>
      </c>
      <c r="K2430">
        <v>1371.5</v>
      </c>
      <c r="L2430">
        <v>989</v>
      </c>
      <c r="M2430">
        <v>382.5</v>
      </c>
      <c r="N2430" t="s">
        <v>23</v>
      </c>
      <c r="O2430" t="s">
        <v>24</v>
      </c>
      <c r="P2430" t="s">
        <v>33</v>
      </c>
      <c r="Q2430" s="9">
        <v>0.80277777777777781</v>
      </c>
      <c r="R2430" t="s">
        <v>27</v>
      </c>
      <c r="S2430" t="s">
        <v>4707</v>
      </c>
      <c r="T2430" t="s">
        <v>4703</v>
      </c>
      <c r="U2430">
        <v>329.69</v>
      </c>
      <c r="V2430" t="s">
        <v>5795</v>
      </c>
      <c r="W2430" t="s">
        <v>4958</v>
      </c>
      <c r="X2430" t="s">
        <v>5056</v>
      </c>
      <c r="Y2430" t="s">
        <v>4966</v>
      </c>
      <c r="Z2430" t="s">
        <v>5057</v>
      </c>
      <c r="AA2430" t="s">
        <v>4962</v>
      </c>
    </row>
    <row r="2431" spans="1:27" x14ac:dyDescent="0.25">
      <c r="A2431" t="s">
        <v>4212</v>
      </c>
      <c r="B2431" s="8">
        <v>45760</v>
      </c>
      <c r="C2431" t="s">
        <v>2695</v>
      </c>
      <c r="D2431" t="s">
        <v>454</v>
      </c>
      <c r="E2431" t="s">
        <v>639</v>
      </c>
      <c r="F2431" t="s">
        <v>4213</v>
      </c>
      <c r="G2431">
        <v>3</v>
      </c>
      <c r="H2431">
        <v>365.92</v>
      </c>
      <c r="I2431">
        <v>0</v>
      </c>
      <c r="J2431">
        <v>0</v>
      </c>
      <c r="K2431">
        <v>1262.42</v>
      </c>
      <c r="L2431">
        <v>931.14</v>
      </c>
      <c r="M2431">
        <v>331.28</v>
      </c>
      <c r="N2431" t="s">
        <v>68</v>
      </c>
      <c r="O2431" t="s">
        <v>24</v>
      </c>
      <c r="P2431" t="s">
        <v>25</v>
      </c>
      <c r="Q2431" s="9">
        <v>0.68055555555555558</v>
      </c>
      <c r="R2431" t="s">
        <v>27</v>
      </c>
      <c r="S2431" t="s">
        <v>4853</v>
      </c>
      <c r="T2431" t="s">
        <v>4847</v>
      </c>
      <c r="U2431">
        <v>365.92</v>
      </c>
      <c r="V2431" t="s">
        <v>5489</v>
      </c>
      <c r="W2431" t="s">
        <v>4968</v>
      </c>
      <c r="X2431" t="s">
        <v>6060</v>
      </c>
      <c r="Y2431" t="s">
        <v>4966</v>
      </c>
      <c r="Z2431" t="s">
        <v>4986</v>
      </c>
      <c r="AA2431" t="s">
        <v>4962</v>
      </c>
    </row>
    <row r="2432" spans="1:27" x14ac:dyDescent="0.25">
      <c r="A2432" t="s">
        <v>347</v>
      </c>
      <c r="B2432" s="8">
        <v>45995</v>
      </c>
      <c r="C2432" t="s">
        <v>348</v>
      </c>
      <c r="D2432" t="s">
        <v>349</v>
      </c>
      <c r="E2432" t="s">
        <v>350</v>
      </c>
      <c r="F2432" t="s">
        <v>351</v>
      </c>
      <c r="G2432">
        <v>4</v>
      </c>
      <c r="H2432">
        <v>465.03</v>
      </c>
      <c r="I2432">
        <v>10</v>
      </c>
      <c r="J2432">
        <v>186.01</v>
      </c>
      <c r="K2432">
        <v>1925.23</v>
      </c>
      <c r="L2432">
        <v>1302.44</v>
      </c>
      <c r="M2432">
        <v>622.79</v>
      </c>
      <c r="N2432" t="s">
        <v>4971</v>
      </c>
      <c r="O2432" t="s">
        <v>24</v>
      </c>
      <c r="P2432" t="s">
        <v>25</v>
      </c>
      <c r="Q2432" s="9">
        <v>0.6791666666666667</v>
      </c>
      <c r="R2432" t="s">
        <v>27</v>
      </c>
      <c r="S2432" t="s">
        <v>4789</v>
      </c>
      <c r="T2432" t="s">
        <v>4776</v>
      </c>
      <c r="U2432">
        <v>298.81</v>
      </c>
      <c r="V2432" t="s">
        <v>5491</v>
      </c>
      <c r="W2432" t="s">
        <v>4958</v>
      </c>
      <c r="X2432" t="s">
        <v>5285</v>
      </c>
      <c r="Y2432" t="s">
        <v>5011</v>
      </c>
      <c r="Z2432" t="s">
        <v>4981</v>
      </c>
      <c r="AA2432" t="s">
        <v>4962</v>
      </c>
    </row>
    <row r="2433" spans="1:27" x14ac:dyDescent="0.25">
      <c r="A2433" t="s">
        <v>2683</v>
      </c>
      <c r="B2433" s="8">
        <v>45995</v>
      </c>
      <c r="C2433" t="s">
        <v>2151</v>
      </c>
      <c r="D2433" t="s">
        <v>777</v>
      </c>
      <c r="E2433" t="s">
        <v>96</v>
      </c>
      <c r="F2433" t="s">
        <v>97</v>
      </c>
      <c r="G2433">
        <v>5</v>
      </c>
      <c r="H2433">
        <v>86.11</v>
      </c>
      <c r="I2433">
        <v>15</v>
      </c>
      <c r="J2433">
        <v>64.58</v>
      </c>
      <c r="K2433">
        <v>420.87</v>
      </c>
      <c r="L2433">
        <v>340.85</v>
      </c>
      <c r="M2433">
        <v>80.02</v>
      </c>
      <c r="N2433" t="s">
        <v>23</v>
      </c>
      <c r="O2433" t="s">
        <v>24</v>
      </c>
      <c r="P2433" t="s">
        <v>25</v>
      </c>
      <c r="Q2433" s="9">
        <v>0.42222222222222222</v>
      </c>
      <c r="R2433" t="s">
        <v>27</v>
      </c>
      <c r="S2433" t="s">
        <v>4818</v>
      </c>
      <c r="T2433" t="s">
        <v>4805</v>
      </c>
      <c r="U2433">
        <v>86.11</v>
      </c>
      <c r="V2433" t="s">
        <v>5882</v>
      </c>
      <c r="W2433" t="s">
        <v>4968</v>
      </c>
      <c r="X2433" t="s">
        <v>5533</v>
      </c>
      <c r="Y2433" t="s">
        <v>4966</v>
      </c>
      <c r="Z2433" t="s">
        <v>5534</v>
      </c>
      <c r="AA2433" t="s">
        <v>4992</v>
      </c>
    </row>
    <row r="2434" spans="1:27" x14ac:dyDescent="0.25">
      <c r="A2434" t="s">
        <v>3020</v>
      </c>
      <c r="B2434" s="8">
        <v>45995</v>
      </c>
      <c r="C2434" t="s">
        <v>2178</v>
      </c>
      <c r="D2434" t="s">
        <v>732</v>
      </c>
      <c r="E2434" t="s">
        <v>840</v>
      </c>
      <c r="F2434" t="s">
        <v>841</v>
      </c>
      <c r="G2434">
        <v>1</v>
      </c>
      <c r="H2434">
        <v>661.91</v>
      </c>
      <c r="I2434">
        <v>10</v>
      </c>
      <c r="J2434">
        <v>66.19</v>
      </c>
      <c r="K2434">
        <v>685.08</v>
      </c>
      <c r="L2434">
        <v>398.72</v>
      </c>
      <c r="M2434">
        <v>286.36</v>
      </c>
      <c r="N2434" t="s">
        <v>23</v>
      </c>
      <c r="O2434" t="s">
        <v>24</v>
      </c>
      <c r="P2434" t="s">
        <v>25</v>
      </c>
      <c r="Q2434" s="9">
        <v>0.68194444444444446</v>
      </c>
      <c r="R2434" t="s">
        <v>27</v>
      </c>
      <c r="S2434" t="s">
        <v>4662</v>
      </c>
      <c r="T2434" t="s">
        <v>4636</v>
      </c>
      <c r="U2434">
        <v>661.91</v>
      </c>
      <c r="V2434" t="s">
        <v>5016</v>
      </c>
      <c r="W2434" t="s">
        <v>4964</v>
      </c>
      <c r="X2434" t="s">
        <v>5299</v>
      </c>
      <c r="Y2434" t="s">
        <v>4977</v>
      </c>
      <c r="Z2434" t="s">
        <v>5300</v>
      </c>
      <c r="AA2434" t="s">
        <v>5060</v>
      </c>
    </row>
    <row r="2435" spans="1:27" x14ac:dyDescent="0.25">
      <c r="A2435" t="s">
        <v>3213</v>
      </c>
      <c r="B2435" s="8">
        <v>45995</v>
      </c>
      <c r="C2435" t="s">
        <v>152</v>
      </c>
      <c r="D2435" t="s">
        <v>1668</v>
      </c>
      <c r="E2435" t="s">
        <v>1621</v>
      </c>
      <c r="F2435" t="s">
        <v>1622</v>
      </c>
      <c r="G2435">
        <v>3</v>
      </c>
      <c r="H2435">
        <v>248.4</v>
      </c>
      <c r="I2435">
        <v>0</v>
      </c>
      <c r="J2435">
        <v>0</v>
      </c>
      <c r="K2435">
        <v>856.98</v>
      </c>
      <c r="L2435">
        <v>558.12</v>
      </c>
      <c r="M2435">
        <v>298.86</v>
      </c>
      <c r="N2435" t="s">
        <v>68</v>
      </c>
      <c r="O2435" t="s">
        <v>24</v>
      </c>
      <c r="P2435" t="s">
        <v>55</v>
      </c>
      <c r="Q2435" s="9">
        <v>0.38541666666666669</v>
      </c>
      <c r="R2435" t="s">
        <v>27</v>
      </c>
      <c r="S2435" t="s">
        <v>4941</v>
      </c>
      <c r="T2435" t="s">
        <v>4930</v>
      </c>
      <c r="U2435">
        <v>242.22</v>
      </c>
      <c r="V2435" t="s">
        <v>5127</v>
      </c>
      <c r="W2435" t="s">
        <v>4958</v>
      </c>
      <c r="X2435" t="s">
        <v>5048</v>
      </c>
      <c r="Y2435" t="s">
        <v>5011</v>
      </c>
      <c r="Z2435" t="s">
        <v>5138</v>
      </c>
      <c r="AA2435" t="s">
        <v>4962</v>
      </c>
    </row>
    <row r="2436" spans="1:27" x14ac:dyDescent="0.25">
      <c r="A2436" t="s">
        <v>3231</v>
      </c>
      <c r="B2436" s="8">
        <v>45995</v>
      </c>
      <c r="C2436" t="s">
        <v>1499</v>
      </c>
      <c r="D2436" t="s">
        <v>503</v>
      </c>
      <c r="E2436" t="s">
        <v>567</v>
      </c>
      <c r="F2436" t="s">
        <v>640</v>
      </c>
      <c r="G2436">
        <v>3</v>
      </c>
      <c r="H2436">
        <v>503.36</v>
      </c>
      <c r="I2436">
        <v>5</v>
      </c>
      <c r="J2436">
        <v>75.5</v>
      </c>
      <c r="K2436">
        <v>1649.77</v>
      </c>
      <c r="L2436">
        <v>1169.4000000000001</v>
      </c>
      <c r="M2436">
        <v>480.37</v>
      </c>
      <c r="N2436" t="s">
        <v>47</v>
      </c>
      <c r="O2436" t="s">
        <v>24</v>
      </c>
      <c r="P2436" t="s">
        <v>25</v>
      </c>
      <c r="Q2436" s="9">
        <v>0.72916666666666663</v>
      </c>
      <c r="R2436" t="s">
        <v>27</v>
      </c>
      <c r="S2436" t="s">
        <v>4727</v>
      </c>
      <c r="T2436" t="s">
        <v>4703</v>
      </c>
      <c r="U2436">
        <v>503.36</v>
      </c>
      <c r="V2436" t="s">
        <v>5359</v>
      </c>
      <c r="W2436" t="s">
        <v>4964</v>
      </c>
      <c r="X2436" t="s">
        <v>5655</v>
      </c>
      <c r="Y2436" t="s">
        <v>5007</v>
      </c>
      <c r="Z2436" t="s">
        <v>5353</v>
      </c>
      <c r="AA2436" t="s">
        <v>4962</v>
      </c>
    </row>
    <row r="2437" spans="1:27" x14ac:dyDescent="0.25">
      <c r="A2437" t="s">
        <v>3466</v>
      </c>
      <c r="B2437" s="8">
        <v>45995</v>
      </c>
      <c r="C2437" t="s">
        <v>2143</v>
      </c>
      <c r="D2437" t="s">
        <v>89</v>
      </c>
      <c r="E2437" t="s">
        <v>400</v>
      </c>
      <c r="F2437" t="s">
        <v>401</v>
      </c>
      <c r="G2437">
        <v>3</v>
      </c>
      <c r="H2437">
        <v>38.659999999999997</v>
      </c>
      <c r="I2437">
        <v>0</v>
      </c>
      <c r="J2437">
        <v>0</v>
      </c>
      <c r="K2437">
        <v>133.38</v>
      </c>
      <c r="L2437">
        <v>97.2</v>
      </c>
      <c r="M2437">
        <v>36.18</v>
      </c>
      <c r="N2437" t="s">
        <v>68</v>
      </c>
      <c r="O2437" t="s">
        <v>24</v>
      </c>
      <c r="P2437" t="s">
        <v>25</v>
      </c>
      <c r="Q2437" s="9">
        <v>0.68472222222222223</v>
      </c>
      <c r="R2437" t="s">
        <v>27</v>
      </c>
      <c r="S2437" t="s">
        <v>4695</v>
      </c>
      <c r="T2437" t="s">
        <v>4672</v>
      </c>
      <c r="U2437">
        <v>38.659999999999997</v>
      </c>
      <c r="V2437" t="s">
        <v>5776</v>
      </c>
      <c r="W2437" t="s">
        <v>4968</v>
      </c>
      <c r="X2437" t="s">
        <v>5002</v>
      </c>
      <c r="Y2437" t="s">
        <v>4970</v>
      </c>
      <c r="Z2437" t="s">
        <v>5003</v>
      </c>
      <c r="AA2437" t="s">
        <v>4962</v>
      </c>
    </row>
    <row r="2438" spans="1:27" x14ac:dyDescent="0.25">
      <c r="A2438" t="s">
        <v>3661</v>
      </c>
      <c r="B2438" s="8">
        <v>45995</v>
      </c>
      <c r="C2438" t="s">
        <v>3629</v>
      </c>
      <c r="D2438" t="s">
        <v>107</v>
      </c>
      <c r="E2438" t="s">
        <v>709</v>
      </c>
      <c r="F2438" t="s">
        <v>710</v>
      </c>
      <c r="G2438">
        <v>3</v>
      </c>
      <c r="H2438">
        <v>59.92</v>
      </c>
      <c r="I2438">
        <v>20</v>
      </c>
      <c r="J2438">
        <v>35.950000000000003</v>
      </c>
      <c r="K2438">
        <v>165.38</v>
      </c>
      <c r="L2438">
        <v>144.44999999999999</v>
      </c>
      <c r="M2438">
        <v>20.93</v>
      </c>
      <c r="N2438" t="s">
        <v>133</v>
      </c>
      <c r="O2438" t="s">
        <v>24</v>
      </c>
      <c r="P2438" t="s">
        <v>25</v>
      </c>
      <c r="Q2438" s="9">
        <v>0.63402777777777775</v>
      </c>
      <c r="R2438" t="s">
        <v>27</v>
      </c>
      <c r="S2438" t="s">
        <v>4683</v>
      </c>
      <c r="T2438" t="s">
        <v>4672</v>
      </c>
      <c r="U2438">
        <v>59.92</v>
      </c>
      <c r="V2438" t="s">
        <v>5904</v>
      </c>
      <c r="W2438" t="s">
        <v>4968</v>
      </c>
      <c r="X2438" t="s">
        <v>5313</v>
      </c>
      <c r="Y2438" t="s">
        <v>4960</v>
      </c>
      <c r="Z2438" t="s">
        <v>5314</v>
      </c>
      <c r="AA2438" t="s">
        <v>5060</v>
      </c>
    </row>
    <row r="2439" spans="1:27" x14ac:dyDescent="0.25">
      <c r="A2439" t="s">
        <v>3729</v>
      </c>
      <c r="B2439" s="8">
        <v>45995</v>
      </c>
      <c r="C2439" t="s">
        <v>1708</v>
      </c>
      <c r="D2439" t="s">
        <v>302</v>
      </c>
      <c r="E2439" t="s">
        <v>350</v>
      </c>
      <c r="F2439" t="s">
        <v>1259</v>
      </c>
      <c r="G2439">
        <v>8</v>
      </c>
      <c r="H2439">
        <v>373.66</v>
      </c>
      <c r="I2439">
        <v>0</v>
      </c>
      <c r="J2439">
        <v>0</v>
      </c>
      <c r="K2439">
        <v>3437.67</v>
      </c>
      <c r="L2439">
        <v>1730.56</v>
      </c>
      <c r="M2439">
        <v>1707.11</v>
      </c>
      <c r="N2439" t="s">
        <v>40</v>
      </c>
      <c r="O2439" t="s">
        <v>24</v>
      </c>
      <c r="P2439" t="s">
        <v>55</v>
      </c>
      <c r="Q2439" s="9">
        <v>0.53263888888888888</v>
      </c>
      <c r="R2439" t="s">
        <v>27</v>
      </c>
      <c r="S2439" t="s">
        <v>4655</v>
      </c>
      <c r="T2439" t="s">
        <v>4636</v>
      </c>
      <c r="U2439">
        <v>343.56</v>
      </c>
      <c r="V2439" t="s">
        <v>5545</v>
      </c>
      <c r="W2439" t="s">
        <v>4958</v>
      </c>
      <c r="X2439" t="s">
        <v>4980</v>
      </c>
      <c r="Y2439" t="s">
        <v>4970</v>
      </c>
      <c r="Z2439" t="s">
        <v>4981</v>
      </c>
      <c r="AA2439" t="s">
        <v>4962</v>
      </c>
    </row>
    <row r="2440" spans="1:27" x14ac:dyDescent="0.25">
      <c r="A2440" t="s">
        <v>4460</v>
      </c>
      <c r="B2440" s="8">
        <v>45995</v>
      </c>
      <c r="C2440" t="s">
        <v>2792</v>
      </c>
      <c r="D2440" t="s">
        <v>2670</v>
      </c>
      <c r="E2440" t="s">
        <v>1252</v>
      </c>
      <c r="F2440" t="s">
        <v>1253</v>
      </c>
      <c r="G2440">
        <v>1</v>
      </c>
      <c r="H2440">
        <v>519.78</v>
      </c>
      <c r="I2440">
        <v>5</v>
      </c>
      <c r="J2440">
        <v>25.99</v>
      </c>
      <c r="K2440">
        <v>567.86</v>
      </c>
      <c r="L2440">
        <v>397.92</v>
      </c>
      <c r="M2440">
        <v>169.94</v>
      </c>
      <c r="N2440" t="s">
        <v>40</v>
      </c>
      <c r="O2440" t="s">
        <v>24</v>
      </c>
      <c r="P2440" t="s">
        <v>25</v>
      </c>
      <c r="Q2440" s="9">
        <v>0.84791666666666665</v>
      </c>
      <c r="R2440" t="s">
        <v>27</v>
      </c>
      <c r="S2440" t="s">
        <v>4914</v>
      </c>
      <c r="T2440" t="s">
        <v>4908</v>
      </c>
      <c r="U2440">
        <v>519.78</v>
      </c>
      <c r="V2440" t="s">
        <v>5922</v>
      </c>
      <c r="W2440" t="s">
        <v>4968</v>
      </c>
      <c r="X2440" t="s">
        <v>5777</v>
      </c>
      <c r="Y2440" t="s">
        <v>4960</v>
      </c>
      <c r="Z2440" t="s">
        <v>5498</v>
      </c>
      <c r="AA2440" t="s">
        <v>4962</v>
      </c>
    </row>
    <row r="2441" spans="1:27" x14ac:dyDescent="0.25">
      <c r="A2441" t="s">
        <v>1868</v>
      </c>
      <c r="B2441" s="8">
        <v>45965</v>
      </c>
      <c r="C2441" t="s">
        <v>935</v>
      </c>
      <c r="D2441" t="s">
        <v>1869</v>
      </c>
      <c r="E2441" t="s">
        <v>576</v>
      </c>
      <c r="F2441" t="s">
        <v>1151</v>
      </c>
      <c r="G2441">
        <v>1</v>
      </c>
      <c r="H2441">
        <v>108.97</v>
      </c>
      <c r="I2441">
        <v>10</v>
      </c>
      <c r="J2441">
        <v>10.9</v>
      </c>
      <c r="K2441">
        <v>98.07</v>
      </c>
      <c r="L2441">
        <v>83.33</v>
      </c>
      <c r="M2441">
        <v>14.74</v>
      </c>
      <c r="N2441" t="s">
        <v>47</v>
      </c>
      <c r="O2441" t="s">
        <v>24</v>
      </c>
      <c r="P2441" t="s">
        <v>25</v>
      </c>
      <c r="Q2441" s="9">
        <v>0.84097222222222223</v>
      </c>
      <c r="R2441" t="s">
        <v>49</v>
      </c>
      <c r="S2441" t="s">
        <v>4945</v>
      </c>
      <c r="T2441" t="s">
        <v>4930</v>
      </c>
      <c r="U2441">
        <v>108.97</v>
      </c>
      <c r="V2441" t="s">
        <v>5261</v>
      </c>
      <c r="W2441" t="s">
        <v>4968</v>
      </c>
      <c r="X2441" t="s">
        <v>5490</v>
      </c>
      <c r="Y2441" t="s">
        <v>4960</v>
      </c>
      <c r="Z2441" t="s">
        <v>5220</v>
      </c>
      <c r="AA2441" t="s">
        <v>5060</v>
      </c>
    </row>
    <row r="2442" spans="1:27" x14ac:dyDescent="0.25">
      <c r="A2442" t="s">
        <v>2791</v>
      </c>
      <c r="B2442" s="8">
        <v>45965</v>
      </c>
      <c r="C2442" t="s">
        <v>2792</v>
      </c>
      <c r="D2442" t="s">
        <v>661</v>
      </c>
      <c r="E2442" t="s">
        <v>675</v>
      </c>
      <c r="F2442" t="s">
        <v>676</v>
      </c>
      <c r="G2442">
        <v>2</v>
      </c>
      <c r="H2442">
        <v>224.28</v>
      </c>
      <c r="I2442">
        <v>0</v>
      </c>
      <c r="J2442">
        <v>0</v>
      </c>
      <c r="K2442">
        <v>448.56</v>
      </c>
      <c r="L2442">
        <v>384.78</v>
      </c>
      <c r="M2442">
        <v>63.78</v>
      </c>
      <c r="N2442" t="s">
        <v>68</v>
      </c>
      <c r="O2442" t="s">
        <v>24</v>
      </c>
      <c r="P2442" t="s">
        <v>25</v>
      </c>
      <c r="Q2442" s="9">
        <v>0.50069444444444444</v>
      </c>
      <c r="R2442" t="s">
        <v>49</v>
      </c>
      <c r="S2442" t="s">
        <v>4845</v>
      </c>
      <c r="T2442" t="s">
        <v>4828</v>
      </c>
      <c r="U2442">
        <v>224.28</v>
      </c>
      <c r="V2442" t="s">
        <v>5922</v>
      </c>
      <c r="W2442" t="s">
        <v>4968</v>
      </c>
      <c r="X2442" t="s">
        <v>5085</v>
      </c>
      <c r="Y2442" t="s">
        <v>4966</v>
      </c>
      <c r="Z2442" t="s">
        <v>5486</v>
      </c>
      <c r="AA2442" t="s">
        <v>4992</v>
      </c>
    </row>
    <row r="2443" spans="1:27" x14ac:dyDescent="0.25">
      <c r="A2443" t="s">
        <v>4453</v>
      </c>
      <c r="B2443" s="8">
        <v>45965</v>
      </c>
      <c r="C2443" t="s">
        <v>2249</v>
      </c>
      <c r="D2443" t="s">
        <v>905</v>
      </c>
      <c r="E2443" t="s">
        <v>962</v>
      </c>
      <c r="F2443" t="s">
        <v>963</v>
      </c>
      <c r="G2443">
        <v>3</v>
      </c>
      <c r="H2443">
        <v>464.41</v>
      </c>
      <c r="I2443">
        <v>15</v>
      </c>
      <c r="J2443">
        <v>208.98</v>
      </c>
      <c r="K2443">
        <v>1184.25</v>
      </c>
      <c r="L2443">
        <v>1193.07</v>
      </c>
      <c r="M2443">
        <v>-8.82</v>
      </c>
      <c r="N2443" t="s">
        <v>68</v>
      </c>
      <c r="O2443" t="s">
        <v>24</v>
      </c>
      <c r="P2443" t="s">
        <v>25</v>
      </c>
      <c r="Q2443" s="9">
        <v>0.60902777777777772</v>
      </c>
      <c r="R2443" t="s">
        <v>49</v>
      </c>
      <c r="S2443" t="s">
        <v>4686</v>
      </c>
      <c r="T2443" t="s">
        <v>4672</v>
      </c>
      <c r="U2443">
        <v>464.41</v>
      </c>
      <c r="V2443" t="s">
        <v>5787</v>
      </c>
      <c r="W2443" t="s">
        <v>4968</v>
      </c>
      <c r="X2443" t="s">
        <v>5479</v>
      </c>
      <c r="Y2443" t="s">
        <v>5011</v>
      </c>
      <c r="Z2443" t="s">
        <v>5480</v>
      </c>
      <c r="AA2443" t="s">
        <v>5060</v>
      </c>
    </row>
    <row r="2444" spans="1:27" x14ac:dyDescent="0.25">
      <c r="A2444" t="s">
        <v>912</v>
      </c>
      <c r="B2444" s="8">
        <v>45934</v>
      </c>
      <c r="C2444" t="s">
        <v>596</v>
      </c>
      <c r="D2444" t="s">
        <v>905</v>
      </c>
      <c r="E2444" t="s">
        <v>913</v>
      </c>
      <c r="F2444" t="s">
        <v>901</v>
      </c>
      <c r="G2444">
        <v>3</v>
      </c>
      <c r="H2444">
        <v>464.41</v>
      </c>
      <c r="I2444">
        <v>0</v>
      </c>
      <c r="J2444">
        <v>0</v>
      </c>
      <c r="K2444">
        <v>1393.23</v>
      </c>
      <c r="L2444">
        <v>1193.07</v>
      </c>
      <c r="M2444">
        <v>200.16</v>
      </c>
      <c r="N2444" t="s">
        <v>133</v>
      </c>
      <c r="O2444" t="s">
        <v>24</v>
      </c>
      <c r="P2444" t="s">
        <v>25</v>
      </c>
      <c r="Q2444" s="9">
        <v>0.77916666666666667</v>
      </c>
      <c r="R2444" t="s">
        <v>49</v>
      </c>
      <c r="S2444" t="s">
        <v>4686</v>
      </c>
      <c r="T2444" t="s">
        <v>4672</v>
      </c>
      <c r="U2444">
        <v>464.41</v>
      </c>
      <c r="V2444" t="s">
        <v>5125</v>
      </c>
      <c r="W2444" t="s">
        <v>4968</v>
      </c>
      <c r="X2444" t="s">
        <v>5554</v>
      </c>
      <c r="Y2444" t="s">
        <v>5007</v>
      </c>
      <c r="Z2444" t="s">
        <v>5063</v>
      </c>
      <c r="AA2444" t="s">
        <v>4962</v>
      </c>
    </row>
    <row r="2445" spans="1:27" x14ac:dyDescent="0.25">
      <c r="A2445" t="s">
        <v>2698</v>
      </c>
      <c r="B2445" s="8">
        <v>45934</v>
      </c>
      <c r="C2445" t="s">
        <v>1901</v>
      </c>
      <c r="D2445" t="s">
        <v>518</v>
      </c>
      <c r="E2445" t="s">
        <v>877</v>
      </c>
      <c r="F2445" t="s">
        <v>878</v>
      </c>
      <c r="G2445">
        <v>6</v>
      </c>
      <c r="H2445">
        <v>434.9</v>
      </c>
      <c r="I2445">
        <v>5</v>
      </c>
      <c r="J2445">
        <v>130.47</v>
      </c>
      <c r="K2445">
        <v>2478.9299999999998</v>
      </c>
      <c r="L2445">
        <v>2047.44</v>
      </c>
      <c r="M2445">
        <v>431.49</v>
      </c>
      <c r="N2445" t="s">
        <v>4971</v>
      </c>
      <c r="O2445" t="s">
        <v>24</v>
      </c>
      <c r="P2445" t="s">
        <v>55</v>
      </c>
      <c r="Q2445" s="9">
        <v>0.50902777777777775</v>
      </c>
      <c r="R2445" t="s">
        <v>49</v>
      </c>
      <c r="S2445" t="s">
        <v>4840</v>
      </c>
      <c r="T2445" t="s">
        <v>4828</v>
      </c>
      <c r="U2445">
        <v>404.97</v>
      </c>
      <c r="V2445" t="s">
        <v>5397</v>
      </c>
      <c r="W2445" t="s">
        <v>4958</v>
      </c>
      <c r="X2445" t="s">
        <v>5391</v>
      </c>
      <c r="Y2445" t="s">
        <v>4960</v>
      </c>
      <c r="Z2445" t="s">
        <v>5392</v>
      </c>
      <c r="AA2445" t="s">
        <v>5060</v>
      </c>
    </row>
    <row r="2446" spans="1:27" x14ac:dyDescent="0.25">
      <c r="A2446" t="s">
        <v>2798</v>
      </c>
      <c r="B2446" s="8">
        <v>45934</v>
      </c>
      <c r="C2446" t="s">
        <v>2799</v>
      </c>
      <c r="D2446" t="s">
        <v>101</v>
      </c>
      <c r="E2446" t="s">
        <v>2645</v>
      </c>
      <c r="F2446" t="s">
        <v>2800</v>
      </c>
      <c r="G2446">
        <v>2</v>
      </c>
      <c r="H2446">
        <v>434.65</v>
      </c>
      <c r="I2446">
        <v>0</v>
      </c>
      <c r="J2446">
        <v>0</v>
      </c>
      <c r="K2446">
        <v>869.3</v>
      </c>
      <c r="L2446">
        <v>703.26</v>
      </c>
      <c r="M2446">
        <v>166.04</v>
      </c>
      <c r="N2446" t="s">
        <v>47</v>
      </c>
      <c r="O2446" t="s">
        <v>24</v>
      </c>
      <c r="P2446" t="s">
        <v>25</v>
      </c>
      <c r="Q2446" s="9">
        <v>0.6958333333333333</v>
      </c>
      <c r="R2446" t="s">
        <v>49</v>
      </c>
      <c r="S2446" t="s">
        <v>4676</v>
      </c>
      <c r="T2446" t="s">
        <v>4672</v>
      </c>
      <c r="U2446">
        <v>434.65</v>
      </c>
      <c r="V2446" t="s">
        <v>6058</v>
      </c>
      <c r="W2446" t="s">
        <v>4968</v>
      </c>
      <c r="X2446" t="s">
        <v>5394</v>
      </c>
      <c r="Y2446" t="s">
        <v>4977</v>
      </c>
      <c r="Z2446" t="s">
        <v>5400</v>
      </c>
      <c r="AA2446" t="s">
        <v>5163</v>
      </c>
    </row>
    <row r="2447" spans="1:27" x14ac:dyDescent="0.25">
      <c r="A2447" t="s">
        <v>2898</v>
      </c>
      <c r="B2447" s="8">
        <v>45934</v>
      </c>
      <c r="C2447" t="s">
        <v>246</v>
      </c>
      <c r="D2447" t="s">
        <v>759</v>
      </c>
      <c r="E2447" t="s">
        <v>1031</v>
      </c>
      <c r="F2447" t="s">
        <v>2312</v>
      </c>
      <c r="G2447">
        <v>3</v>
      </c>
      <c r="H2447">
        <v>233.01</v>
      </c>
      <c r="I2447">
        <v>0</v>
      </c>
      <c r="J2447">
        <v>0</v>
      </c>
      <c r="K2447">
        <v>699.03</v>
      </c>
      <c r="L2447">
        <v>569.07000000000005</v>
      </c>
      <c r="M2447">
        <v>129.96</v>
      </c>
      <c r="N2447" t="s">
        <v>4971</v>
      </c>
      <c r="O2447" t="s">
        <v>24</v>
      </c>
      <c r="P2447" t="s">
        <v>25</v>
      </c>
      <c r="Q2447" s="9">
        <v>0.70833333333333337</v>
      </c>
      <c r="R2447" t="s">
        <v>49</v>
      </c>
      <c r="S2447" t="s">
        <v>4741</v>
      </c>
      <c r="T2447" t="s">
        <v>4729</v>
      </c>
      <c r="U2447">
        <v>217.85</v>
      </c>
      <c r="V2447" t="s">
        <v>5183</v>
      </c>
      <c r="W2447" t="s">
        <v>4958</v>
      </c>
      <c r="X2447" t="s">
        <v>5645</v>
      </c>
      <c r="Y2447" t="s">
        <v>4960</v>
      </c>
      <c r="Z2447" t="s">
        <v>5000</v>
      </c>
      <c r="AA2447" t="s">
        <v>4962</v>
      </c>
    </row>
    <row r="2448" spans="1:27" x14ac:dyDescent="0.25">
      <c r="A2448" t="s">
        <v>3112</v>
      </c>
      <c r="B2448" s="8">
        <v>45934</v>
      </c>
      <c r="C2448" t="s">
        <v>696</v>
      </c>
      <c r="D2448" t="s">
        <v>432</v>
      </c>
      <c r="E2448" t="s">
        <v>864</v>
      </c>
      <c r="F2448" t="s">
        <v>2877</v>
      </c>
      <c r="G2448">
        <v>4</v>
      </c>
      <c r="H2448">
        <v>308.60000000000002</v>
      </c>
      <c r="I2448">
        <v>5</v>
      </c>
      <c r="J2448">
        <v>61.72</v>
      </c>
      <c r="K2448">
        <v>1172.68</v>
      </c>
      <c r="L2448">
        <v>1005.68</v>
      </c>
      <c r="M2448">
        <v>167</v>
      </c>
      <c r="N2448" t="s">
        <v>4971</v>
      </c>
      <c r="O2448" t="s">
        <v>24</v>
      </c>
      <c r="P2448" t="s">
        <v>25</v>
      </c>
      <c r="Q2448" s="9">
        <v>0.80069444444444449</v>
      </c>
      <c r="R2448" t="s">
        <v>49</v>
      </c>
      <c r="S2448" t="s">
        <v>4841</v>
      </c>
      <c r="T2448" t="s">
        <v>4828</v>
      </c>
      <c r="U2448">
        <v>305.67</v>
      </c>
      <c r="V2448" t="s">
        <v>5307</v>
      </c>
      <c r="W2448" t="s">
        <v>4958</v>
      </c>
      <c r="X2448" t="s">
        <v>5489</v>
      </c>
      <c r="Y2448" t="s">
        <v>4966</v>
      </c>
      <c r="Z2448" t="s">
        <v>5166</v>
      </c>
      <c r="AA2448" t="s">
        <v>4962</v>
      </c>
    </row>
    <row r="2449" spans="1:27" x14ac:dyDescent="0.25">
      <c r="A2449" t="s">
        <v>3187</v>
      </c>
      <c r="B2449" s="8">
        <v>45934</v>
      </c>
      <c r="C2449" t="s">
        <v>1361</v>
      </c>
      <c r="D2449" t="s">
        <v>302</v>
      </c>
      <c r="E2449" t="s">
        <v>427</v>
      </c>
      <c r="F2449" t="s">
        <v>428</v>
      </c>
      <c r="G2449">
        <v>1</v>
      </c>
      <c r="H2449">
        <v>343.56</v>
      </c>
      <c r="I2449">
        <v>15</v>
      </c>
      <c r="J2449">
        <v>51.53</v>
      </c>
      <c r="K2449">
        <v>292.02999999999997</v>
      </c>
      <c r="L2449">
        <v>216.32</v>
      </c>
      <c r="M2449">
        <v>75.709999999999994</v>
      </c>
      <c r="N2449" t="s">
        <v>47</v>
      </c>
      <c r="O2449" t="s">
        <v>24</v>
      </c>
      <c r="P2449" t="s">
        <v>25</v>
      </c>
      <c r="Q2449" s="9">
        <v>0.51458333333333328</v>
      </c>
      <c r="R2449" t="s">
        <v>49</v>
      </c>
      <c r="S2449" t="s">
        <v>4655</v>
      </c>
      <c r="T2449" t="s">
        <v>4636</v>
      </c>
      <c r="U2449">
        <v>343.56</v>
      </c>
      <c r="V2449" t="s">
        <v>5243</v>
      </c>
      <c r="W2449" t="s">
        <v>4964</v>
      </c>
      <c r="X2449" t="s">
        <v>5116</v>
      </c>
      <c r="Y2449" t="s">
        <v>4970</v>
      </c>
      <c r="Z2449" t="s">
        <v>5117</v>
      </c>
      <c r="AA2449" t="s">
        <v>4962</v>
      </c>
    </row>
    <row r="2450" spans="1:27" x14ac:dyDescent="0.25">
      <c r="A2450" t="s">
        <v>3201</v>
      </c>
      <c r="B2450" s="8">
        <v>45934</v>
      </c>
      <c r="C2450" t="s">
        <v>3202</v>
      </c>
      <c r="D2450" t="s">
        <v>708</v>
      </c>
      <c r="E2450" t="s">
        <v>400</v>
      </c>
      <c r="F2450" t="s">
        <v>401</v>
      </c>
      <c r="G2450">
        <v>3</v>
      </c>
      <c r="H2450">
        <v>520.96</v>
      </c>
      <c r="I2450">
        <v>15</v>
      </c>
      <c r="J2450">
        <v>234.43</v>
      </c>
      <c r="K2450">
        <v>1328.45</v>
      </c>
      <c r="L2450">
        <v>1031.67</v>
      </c>
      <c r="M2450">
        <v>296.77999999999997</v>
      </c>
      <c r="N2450" t="s">
        <v>47</v>
      </c>
      <c r="O2450" t="s">
        <v>24</v>
      </c>
      <c r="P2450" t="s">
        <v>25</v>
      </c>
      <c r="Q2450" s="9">
        <v>0.51736111111111116</v>
      </c>
      <c r="R2450" t="s">
        <v>49</v>
      </c>
      <c r="S2450" t="s">
        <v>4751</v>
      </c>
      <c r="T2450" t="s">
        <v>4752</v>
      </c>
      <c r="U2450">
        <v>474.19</v>
      </c>
      <c r="V2450" t="s">
        <v>5528</v>
      </c>
      <c r="W2450" t="s">
        <v>4958</v>
      </c>
      <c r="X2450" t="s">
        <v>5002</v>
      </c>
      <c r="Y2450" t="s">
        <v>4970</v>
      </c>
      <c r="Z2450" t="s">
        <v>5003</v>
      </c>
      <c r="AA2450" t="s">
        <v>4962</v>
      </c>
    </row>
    <row r="2451" spans="1:27" x14ac:dyDescent="0.25">
      <c r="A2451" t="s">
        <v>3847</v>
      </c>
      <c r="B2451" s="8">
        <v>45934</v>
      </c>
      <c r="C2451" t="s">
        <v>1948</v>
      </c>
      <c r="D2451" t="s">
        <v>371</v>
      </c>
      <c r="E2451" t="s">
        <v>192</v>
      </c>
      <c r="F2451" t="s">
        <v>1651</v>
      </c>
      <c r="G2451">
        <v>6</v>
      </c>
      <c r="H2451">
        <v>402.72</v>
      </c>
      <c r="I2451">
        <v>15</v>
      </c>
      <c r="J2451">
        <v>362.45</v>
      </c>
      <c r="K2451">
        <v>2053.87</v>
      </c>
      <c r="L2451">
        <v>1859.88</v>
      </c>
      <c r="M2451">
        <v>193.99</v>
      </c>
      <c r="N2451" t="s">
        <v>40</v>
      </c>
      <c r="O2451" t="s">
        <v>24</v>
      </c>
      <c r="P2451" t="s">
        <v>25</v>
      </c>
      <c r="Q2451" s="9">
        <v>0.83958333333333335</v>
      </c>
      <c r="R2451" t="s">
        <v>49</v>
      </c>
      <c r="S2451" t="s">
        <v>4714</v>
      </c>
      <c r="T2451" t="s">
        <v>4703</v>
      </c>
      <c r="U2451">
        <v>380.12</v>
      </c>
      <c r="V2451" t="s">
        <v>5340</v>
      </c>
      <c r="W2451" t="s">
        <v>4958</v>
      </c>
      <c r="X2451" t="s">
        <v>5488</v>
      </c>
      <c r="Y2451" t="s">
        <v>5007</v>
      </c>
      <c r="Z2451" t="s">
        <v>5284</v>
      </c>
      <c r="AA2451" t="s">
        <v>4962</v>
      </c>
    </row>
    <row r="2452" spans="1:27" x14ac:dyDescent="0.25">
      <c r="A2452" t="s">
        <v>3921</v>
      </c>
      <c r="B2452" s="8">
        <v>45934</v>
      </c>
      <c r="C2452" t="s">
        <v>283</v>
      </c>
      <c r="D2452" t="s">
        <v>77</v>
      </c>
      <c r="E2452" t="s">
        <v>623</v>
      </c>
      <c r="F2452" t="s">
        <v>1125</v>
      </c>
      <c r="G2452">
        <v>8</v>
      </c>
      <c r="H2452">
        <v>149.47</v>
      </c>
      <c r="I2452">
        <v>20</v>
      </c>
      <c r="J2452">
        <v>239.15</v>
      </c>
      <c r="K2452">
        <v>956.61</v>
      </c>
      <c r="L2452">
        <v>938.16</v>
      </c>
      <c r="M2452">
        <v>18.45</v>
      </c>
      <c r="N2452" t="s">
        <v>4971</v>
      </c>
      <c r="O2452" t="s">
        <v>24</v>
      </c>
      <c r="P2452" t="s">
        <v>33</v>
      </c>
      <c r="Q2452" s="9">
        <v>0.4201388888888889</v>
      </c>
      <c r="R2452" t="s">
        <v>49</v>
      </c>
      <c r="S2452" t="s">
        <v>4863</v>
      </c>
      <c r="T2452" t="s">
        <v>4864</v>
      </c>
      <c r="U2452">
        <v>131.03</v>
      </c>
      <c r="V2452" t="s">
        <v>5891</v>
      </c>
      <c r="W2452" t="s">
        <v>4958</v>
      </c>
      <c r="X2452" t="s">
        <v>5195</v>
      </c>
      <c r="Y2452" t="s">
        <v>4966</v>
      </c>
      <c r="Z2452" t="s">
        <v>5196</v>
      </c>
      <c r="AA2452" t="s">
        <v>4962</v>
      </c>
    </row>
    <row r="2453" spans="1:27" x14ac:dyDescent="0.25">
      <c r="A2453" t="s">
        <v>3930</v>
      </c>
      <c r="B2453" s="8">
        <v>45934</v>
      </c>
      <c r="C2453" t="s">
        <v>1419</v>
      </c>
      <c r="D2453" t="s">
        <v>459</v>
      </c>
      <c r="E2453" t="s">
        <v>159</v>
      </c>
      <c r="F2453" t="s">
        <v>635</v>
      </c>
      <c r="G2453">
        <v>5</v>
      </c>
      <c r="H2453">
        <v>71.290000000000006</v>
      </c>
      <c r="I2453">
        <v>10</v>
      </c>
      <c r="J2453">
        <v>35.65</v>
      </c>
      <c r="K2453">
        <v>320.8</v>
      </c>
      <c r="L2453">
        <v>296.85000000000002</v>
      </c>
      <c r="M2453">
        <v>23.95</v>
      </c>
      <c r="N2453" t="s">
        <v>40</v>
      </c>
      <c r="O2453" t="s">
        <v>24</v>
      </c>
      <c r="P2453" t="s">
        <v>33</v>
      </c>
      <c r="Q2453" s="9">
        <v>0.5229166666666667</v>
      </c>
      <c r="R2453" t="s">
        <v>49</v>
      </c>
      <c r="S2453" t="s">
        <v>4838</v>
      </c>
      <c r="T2453" t="s">
        <v>4828</v>
      </c>
      <c r="U2453">
        <v>71.290000000000006</v>
      </c>
      <c r="V2453" t="s">
        <v>5301</v>
      </c>
      <c r="W2453" t="s">
        <v>4968</v>
      </c>
      <c r="X2453" t="s">
        <v>5616</v>
      </c>
      <c r="Y2453" t="s">
        <v>5011</v>
      </c>
      <c r="Z2453" t="s">
        <v>5034</v>
      </c>
      <c r="AA2453" t="s">
        <v>4962</v>
      </c>
    </row>
    <row r="2454" spans="1:27" x14ac:dyDescent="0.25">
      <c r="A2454" t="s">
        <v>4030</v>
      </c>
      <c r="B2454" s="8">
        <v>45934</v>
      </c>
      <c r="C2454" t="s">
        <v>3271</v>
      </c>
      <c r="D2454" t="s">
        <v>95</v>
      </c>
      <c r="E2454" t="s">
        <v>2478</v>
      </c>
      <c r="F2454" t="s">
        <v>3537</v>
      </c>
      <c r="G2454">
        <v>3</v>
      </c>
      <c r="H2454">
        <v>522.78</v>
      </c>
      <c r="I2454">
        <v>10</v>
      </c>
      <c r="J2454">
        <v>156.83000000000001</v>
      </c>
      <c r="K2454">
        <v>1411.51</v>
      </c>
      <c r="L2454">
        <v>1187.6099999999999</v>
      </c>
      <c r="M2454">
        <v>223.9</v>
      </c>
      <c r="N2454" t="s">
        <v>68</v>
      </c>
      <c r="O2454" t="s">
        <v>345</v>
      </c>
      <c r="P2454" t="s">
        <v>25</v>
      </c>
      <c r="Q2454" s="9">
        <v>0.40138888888888891</v>
      </c>
      <c r="R2454" t="s">
        <v>49</v>
      </c>
      <c r="S2454" t="s">
        <v>4937</v>
      </c>
      <c r="T2454" t="s">
        <v>4930</v>
      </c>
      <c r="U2454">
        <v>522.78</v>
      </c>
      <c r="V2454" t="s">
        <v>5796</v>
      </c>
      <c r="W2454" t="s">
        <v>4964</v>
      </c>
      <c r="X2454" t="s">
        <v>5244</v>
      </c>
      <c r="Y2454" t="s">
        <v>5007</v>
      </c>
      <c r="Z2454" t="s">
        <v>5245</v>
      </c>
      <c r="AA2454" t="s">
        <v>5060</v>
      </c>
    </row>
    <row r="2455" spans="1:27" x14ac:dyDescent="0.25">
      <c r="A2455" t="s">
        <v>4281</v>
      </c>
      <c r="B2455" s="8">
        <v>45934</v>
      </c>
      <c r="C2455" t="s">
        <v>750</v>
      </c>
      <c r="D2455" t="s">
        <v>1678</v>
      </c>
      <c r="E2455" t="s">
        <v>177</v>
      </c>
      <c r="F2455" t="s">
        <v>333</v>
      </c>
      <c r="G2455">
        <v>3</v>
      </c>
      <c r="H2455">
        <v>360.8</v>
      </c>
      <c r="I2455">
        <v>0</v>
      </c>
      <c r="J2455">
        <v>0</v>
      </c>
      <c r="K2455">
        <v>1082.4000000000001</v>
      </c>
      <c r="L2455">
        <v>798.3</v>
      </c>
      <c r="M2455">
        <v>284.10000000000002</v>
      </c>
      <c r="N2455" t="s">
        <v>40</v>
      </c>
      <c r="O2455" t="s">
        <v>24</v>
      </c>
      <c r="P2455" t="s">
        <v>25</v>
      </c>
      <c r="Q2455" s="9">
        <v>0.41875000000000001</v>
      </c>
      <c r="R2455" t="s">
        <v>49</v>
      </c>
      <c r="S2455" t="s">
        <v>4699</v>
      </c>
      <c r="T2455" t="s">
        <v>4672</v>
      </c>
      <c r="U2455">
        <v>342.27</v>
      </c>
      <c r="V2455" t="s">
        <v>5527</v>
      </c>
      <c r="W2455" t="s">
        <v>4958</v>
      </c>
      <c r="X2455" t="s">
        <v>5319</v>
      </c>
      <c r="Y2455" t="s">
        <v>4970</v>
      </c>
      <c r="Z2455" t="s">
        <v>5227</v>
      </c>
      <c r="AA2455" t="s">
        <v>5060</v>
      </c>
    </row>
    <row r="2456" spans="1:27" x14ac:dyDescent="0.25">
      <c r="A2456" t="s">
        <v>4469</v>
      </c>
      <c r="B2456" s="8">
        <v>45934</v>
      </c>
      <c r="C2456" t="s">
        <v>508</v>
      </c>
      <c r="D2456" t="s">
        <v>499</v>
      </c>
      <c r="E2456" t="s">
        <v>1063</v>
      </c>
      <c r="F2456" t="s">
        <v>1064</v>
      </c>
      <c r="G2456">
        <v>8</v>
      </c>
      <c r="H2456">
        <v>441.63</v>
      </c>
      <c r="I2456">
        <v>0</v>
      </c>
      <c r="J2456">
        <v>0</v>
      </c>
      <c r="K2456">
        <v>3533.04</v>
      </c>
      <c r="L2456">
        <v>2779.76</v>
      </c>
      <c r="M2456">
        <v>753.28</v>
      </c>
      <c r="N2456" t="s">
        <v>4971</v>
      </c>
      <c r="O2456" t="s">
        <v>24</v>
      </c>
      <c r="P2456" t="s">
        <v>25</v>
      </c>
      <c r="Q2456" s="9">
        <v>0.50138888888888888</v>
      </c>
      <c r="R2456" t="s">
        <v>49</v>
      </c>
      <c r="S2456" t="s">
        <v>4816</v>
      </c>
      <c r="T2456" t="s">
        <v>4847</v>
      </c>
      <c r="U2456">
        <v>401.06</v>
      </c>
      <c r="V2456" t="s">
        <v>5748</v>
      </c>
      <c r="W2456" t="s">
        <v>4958</v>
      </c>
      <c r="X2456" t="s">
        <v>5329</v>
      </c>
      <c r="Y2456" t="s">
        <v>4966</v>
      </c>
      <c r="Z2456" t="s">
        <v>5330</v>
      </c>
      <c r="AA2456" t="s">
        <v>4962</v>
      </c>
    </row>
    <row r="2457" spans="1:27" x14ac:dyDescent="0.25">
      <c r="A2457" t="s">
        <v>3316</v>
      </c>
      <c r="B2457" s="8">
        <v>45904</v>
      </c>
      <c r="C2457" t="s">
        <v>633</v>
      </c>
      <c r="D2457" t="s">
        <v>124</v>
      </c>
      <c r="E2457" t="s">
        <v>623</v>
      </c>
      <c r="F2457" t="s">
        <v>624</v>
      </c>
      <c r="G2457">
        <v>5</v>
      </c>
      <c r="H2457">
        <v>397.22</v>
      </c>
      <c r="I2457">
        <v>15</v>
      </c>
      <c r="J2457">
        <v>297.92</v>
      </c>
      <c r="K2457">
        <v>1688.18</v>
      </c>
      <c r="L2457">
        <v>1596.85</v>
      </c>
      <c r="M2457">
        <v>91.33</v>
      </c>
      <c r="N2457" t="s">
        <v>40</v>
      </c>
      <c r="O2457" t="s">
        <v>24</v>
      </c>
      <c r="P2457" t="s">
        <v>55</v>
      </c>
      <c r="Q2457" s="9">
        <v>0.56736111111111109</v>
      </c>
      <c r="R2457" t="s">
        <v>49</v>
      </c>
      <c r="S2457" t="s">
        <v>4697</v>
      </c>
      <c r="T2457" t="s">
        <v>4672</v>
      </c>
      <c r="U2457">
        <v>397.22</v>
      </c>
      <c r="V2457" t="s">
        <v>5990</v>
      </c>
      <c r="W2457" t="s">
        <v>4968</v>
      </c>
      <c r="X2457" t="s">
        <v>5324</v>
      </c>
      <c r="Y2457" t="s">
        <v>5007</v>
      </c>
      <c r="Z2457" t="s">
        <v>5196</v>
      </c>
      <c r="AA2457" t="s">
        <v>4962</v>
      </c>
    </row>
    <row r="2458" spans="1:27" x14ac:dyDescent="0.25">
      <c r="A2458" t="s">
        <v>4124</v>
      </c>
      <c r="B2458" s="8">
        <v>45904</v>
      </c>
      <c r="C2458" t="s">
        <v>246</v>
      </c>
      <c r="D2458" t="s">
        <v>44</v>
      </c>
      <c r="E2458" t="s">
        <v>791</v>
      </c>
      <c r="F2458" t="s">
        <v>1983</v>
      </c>
      <c r="G2458">
        <v>7</v>
      </c>
      <c r="H2458">
        <v>413.36</v>
      </c>
      <c r="I2458">
        <v>0</v>
      </c>
      <c r="J2458">
        <v>0</v>
      </c>
      <c r="K2458">
        <v>2893.52</v>
      </c>
      <c r="L2458">
        <v>1655.78</v>
      </c>
      <c r="M2458">
        <v>1237.74</v>
      </c>
      <c r="N2458" t="s">
        <v>23</v>
      </c>
      <c r="O2458" t="s">
        <v>24</v>
      </c>
      <c r="P2458" t="s">
        <v>33</v>
      </c>
      <c r="Q2458" s="9">
        <v>0.91180555555555554</v>
      </c>
      <c r="R2458" t="s">
        <v>49</v>
      </c>
      <c r="S2458" t="s">
        <v>4650</v>
      </c>
      <c r="T2458" t="s">
        <v>4636</v>
      </c>
      <c r="U2458">
        <v>398.25</v>
      </c>
      <c r="V2458" t="s">
        <v>5183</v>
      </c>
      <c r="W2458" t="s">
        <v>4958</v>
      </c>
      <c r="X2458" t="s">
        <v>5931</v>
      </c>
      <c r="Y2458" t="s">
        <v>4970</v>
      </c>
      <c r="Z2458" t="s">
        <v>5587</v>
      </c>
      <c r="AA2458" t="s">
        <v>4992</v>
      </c>
    </row>
    <row r="2459" spans="1:27" x14ac:dyDescent="0.25">
      <c r="A2459" t="s">
        <v>2457</v>
      </c>
      <c r="B2459" s="8">
        <v>45873</v>
      </c>
      <c r="C2459" t="s">
        <v>2458</v>
      </c>
      <c r="D2459" t="s">
        <v>454</v>
      </c>
      <c r="E2459" t="s">
        <v>315</v>
      </c>
      <c r="F2459" t="s">
        <v>316</v>
      </c>
      <c r="G2459">
        <v>3</v>
      </c>
      <c r="H2459">
        <v>403.7</v>
      </c>
      <c r="I2459">
        <v>0</v>
      </c>
      <c r="J2459">
        <v>0</v>
      </c>
      <c r="K2459">
        <v>1211.0999999999999</v>
      </c>
      <c r="L2459">
        <v>931.14</v>
      </c>
      <c r="M2459">
        <v>279.95999999999998</v>
      </c>
      <c r="N2459" t="s">
        <v>23</v>
      </c>
      <c r="O2459" t="s">
        <v>24</v>
      </c>
      <c r="P2459" t="s">
        <v>25</v>
      </c>
      <c r="Q2459" s="9">
        <v>0.47708333333333336</v>
      </c>
      <c r="R2459" t="s">
        <v>49</v>
      </c>
      <c r="S2459" t="s">
        <v>4853</v>
      </c>
      <c r="T2459" t="s">
        <v>4847</v>
      </c>
      <c r="U2459">
        <v>365.92</v>
      </c>
      <c r="V2459" t="s">
        <v>5632</v>
      </c>
      <c r="W2459" t="s">
        <v>4958</v>
      </c>
      <c r="X2459" t="s">
        <v>5233</v>
      </c>
      <c r="Y2459" t="s">
        <v>5007</v>
      </c>
      <c r="Z2459" t="s">
        <v>5257</v>
      </c>
      <c r="AA2459" t="s">
        <v>4992</v>
      </c>
    </row>
    <row r="2460" spans="1:27" x14ac:dyDescent="0.25">
      <c r="A2460" t="s">
        <v>3186</v>
      </c>
      <c r="B2460" s="8">
        <v>45873</v>
      </c>
      <c r="C2460" t="s">
        <v>718</v>
      </c>
      <c r="D2460" t="s">
        <v>59</v>
      </c>
      <c r="E2460" t="s">
        <v>85</v>
      </c>
      <c r="F2460" t="s">
        <v>86</v>
      </c>
      <c r="G2460">
        <v>1</v>
      </c>
      <c r="H2460">
        <v>342.46</v>
      </c>
      <c r="I2460">
        <v>0</v>
      </c>
      <c r="J2460">
        <v>0</v>
      </c>
      <c r="K2460">
        <v>342.46</v>
      </c>
      <c r="L2460">
        <v>271.77999999999997</v>
      </c>
      <c r="M2460">
        <v>70.680000000000007</v>
      </c>
      <c r="N2460" t="s">
        <v>4971</v>
      </c>
      <c r="O2460" t="s">
        <v>24</v>
      </c>
      <c r="P2460" t="s">
        <v>25</v>
      </c>
      <c r="Q2460" s="9">
        <v>0.58819444444444446</v>
      </c>
      <c r="R2460" t="s">
        <v>49</v>
      </c>
      <c r="S2460" t="s">
        <v>4721</v>
      </c>
      <c r="T2460" t="s">
        <v>4703</v>
      </c>
      <c r="U2460">
        <v>342.46</v>
      </c>
      <c r="V2460" t="s">
        <v>5654</v>
      </c>
      <c r="W2460" t="s">
        <v>4968</v>
      </c>
      <c r="X2460" t="s">
        <v>5374</v>
      </c>
      <c r="Y2460" t="s">
        <v>4970</v>
      </c>
      <c r="Z2460" t="s">
        <v>5312</v>
      </c>
      <c r="AA2460" t="s">
        <v>4962</v>
      </c>
    </row>
    <row r="2461" spans="1:27" x14ac:dyDescent="0.25">
      <c r="A2461" t="s">
        <v>3795</v>
      </c>
      <c r="B2461" s="8">
        <v>45873</v>
      </c>
      <c r="C2461" t="s">
        <v>1197</v>
      </c>
      <c r="D2461" t="s">
        <v>871</v>
      </c>
      <c r="E2461" t="s">
        <v>906</v>
      </c>
      <c r="F2461" t="s">
        <v>907</v>
      </c>
      <c r="G2461">
        <v>4</v>
      </c>
      <c r="H2461">
        <v>242.02</v>
      </c>
      <c r="I2461">
        <v>5</v>
      </c>
      <c r="J2461">
        <v>48.4</v>
      </c>
      <c r="K2461">
        <v>919.68</v>
      </c>
      <c r="L2461">
        <v>632.24</v>
      </c>
      <c r="M2461">
        <v>287.44</v>
      </c>
      <c r="N2461" t="s">
        <v>4971</v>
      </c>
      <c r="O2461" t="s">
        <v>345</v>
      </c>
      <c r="P2461" t="s">
        <v>25</v>
      </c>
      <c r="Q2461" s="9">
        <v>0.49375000000000002</v>
      </c>
      <c r="R2461" t="s">
        <v>49</v>
      </c>
      <c r="S2461" t="s">
        <v>4947</v>
      </c>
      <c r="T2461" t="s">
        <v>4930</v>
      </c>
      <c r="U2461">
        <v>214.04</v>
      </c>
      <c r="V2461" t="s">
        <v>5224</v>
      </c>
      <c r="W2461" t="s">
        <v>4958</v>
      </c>
      <c r="X2461" t="s">
        <v>5141</v>
      </c>
      <c r="Y2461" t="s">
        <v>4966</v>
      </c>
      <c r="Z2461" t="s">
        <v>5142</v>
      </c>
      <c r="AA2461" t="s">
        <v>4962</v>
      </c>
    </row>
    <row r="2462" spans="1:27" x14ac:dyDescent="0.25">
      <c r="A2462" t="s">
        <v>3777</v>
      </c>
      <c r="B2462" s="8">
        <v>45842</v>
      </c>
      <c r="C2462" t="s">
        <v>3778</v>
      </c>
      <c r="D2462" t="s">
        <v>812</v>
      </c>
      <c r="E2462" t="s">
        <v>445</v>
      </c>
      <c r="F2462" t="s">
        <v>446</v>
      </c>
      <c r="G2462">
        <v>7</v>
      </c>
      <c r="H2462">
        <v>598.70000000000005</v>
      </c>
      <c r="I2462">
        <v>20</v>
      </c>
      <c r="J2462">
        <v>838.18</v>
      </c>
      <c r="K2462">
        <v>3352.72</v>
      </c>
      <c r="L2462">
        <v>2654.33</v>
      </c>
      <c r="M2462">
        <v>698.39</v>
      </c>
      <c r="N2462" t="s">
        <v>47</v>
      </c>
      <c r="O2462" t="s">
        <v>24</v>
      </c>
      <c r="P2462" t="s">
        <v>25</v>
      </c>
      <c r="Q2462" s="9">
        <v>0.52430555555555558</v>
      </c>
      <c r="R2462" t="s">
        <v>49</v>
      </c>
      <c r="S2462" t="s">
        <v>4770</v>
      </c>
      <c r="T2462" t="s">
        <v>4752</v>
      </c>
      <c r="U2462">
        <v>530.16</v>
      </c>
      <c r="V2462" t="s">
        <v>5680</v>
      </c>
      <c r="W2462" t="s">
        <v>4958</v>
      </c>
      <c r="X2462" t="s">
        <v>5955</v>
      </c>
      <c r="Y2462" t="s">
        <v>5011</v>
      </c>
      <c r="Z2462" t="s">
        <v>5925</v>
      </c>
      <c r="AA2462" t="s">
        <v>5060</v>
      </c>
    </row>
    <row r="2463" spans="1:27" x14ac:dyDescent="0.25">
      <c r="A2463" t="s">
        <v>4053</v>
      </c>
      <c r="B2463" s="8">
        <v>45842</v>
      </c>
      <c r="C2463" t="s">
        <v>3058</v>
      </c>
      <c r="D2463" t="s">
        <v>745</v>
      </c>
      <c r="E2463" t="s">
        <v>215</v>
      </c>
      <c r="F2463" t="s">
        <v>216</v>
      </c>
      <c r="G2463">
        <v>2</v>
      </c>
      <c r="H2463">
        <v>168.36</v>
      </c>
      <c r="I2463">
        <v>20</v>
      </c>
      <c r="J2463">
        <v>67.34</v>
      </c>
      <c r="K2463">
        <v>269.38</v>
      </c>
      <c r="L2463">
        <v>204.46</v>
      </c>
      <c r="M2463">
        <v>64.92</v>
      </c>
      <c r="N2463" t="s">
        <v>68</v>
      </c>
      <c r="O2463" t="s">
        <v>24</v>
      </c>
      <c r="P2463" t="s">
        <v>25</v>
      </c>
      <c r="Q2463" s="9">
        <v>0.6118055555555556</v>
      </c>
      <c r="R2463" t="s">
        <v>49</v>
      </c>
      <c r="S2463" t="s">
        <v>4666</v>
      </c>
      <c r="T2463" t="s">
        <v>4636</v>
      </c>
      <c r="U2463">
        <v>168.36</v>
      </c>
      <c r="V2463" t="s">
        <v>6059</v>
      </c>
      <c r="W2463" t="s">
        <v>4964</v>
      </c>
      <c r="X2463" t="s">
        <v>5168</v>
      </c>
      <c r="Y2463" t="s">
        <v>4966</v>
      </c>
      <c r="Z2463" t="s">
        <v>5169</v>
      </c>
      <c r="AA2463" t="s">
        <v>4962</v>
      </c>
    </row>
    <row r="2464" spans="1:27" x14ac:dyDescent="0.25">
      <c r="A2464" t="s">
        <v>4412</v>
      </c>
      <c r="B2464" s="8">
        <v>45842</v>
      </c>
      <c r="C2464" t="s">
        <v>146</v>
      </c>
      <c r="D2464" t="s">
        <v>426</v>
      </c>
      <c r="E2464" t="s">
        <v>108</v>
      </c>
      <c r="F2464" t="s">
        <v>1950</v>
      </c>
      <c r="G2464">
        <v>4</v>
      </c>
      <c r="H2464">
        <v>290.45</v>
      </c>
      <c r="I2464">
        <v>5</v>
      </c>
      <c r="J2464">
        <v>58.09</v>
      </c>
      <c r="K2464">
        <v>1103.71</v>
      </c>
      <c r="L2464">
        <v>951.56</v>
      </c>
      <c r="M2464">
        <v>152.15</v>
      </c>
      <c r="N2464" t="s">
        <v>4971</v>
      </c>
      <c r="O2464" t="s">
        <v>24</v>
      </c>
      <c r="P2464" t="s">
        <v>25</v>
      </c>
      <c r="Q2464" s="9">
        <v>0.79861111111111116</v>
      </c>
      <c r="R2464" t="s">
        <v>49</v>
      </c>
      <c r="S2464" t="s">
        <v>4856</v>
      </c>
      <c r="T2464" t="s">
        <v>4847</v>
      </c>
      <c r="U2464">
        <v>290.45</v>
      </c>
      <c r="V2464" t="s">
        <v>5737</v>
      </c>
      <c r="W2464" t="s">
        <v>4968</v>
      </c>
      <c r="X2464" t="s">
        <v>5302</v>
      </c>
      <c r="Y2464" t="s">
        <v>4966</v>
      </c>
      <c r="Z2464" t="s">
        <v>5303</v>
      </c>
      <c r="AA2464" t="s">
        <v>4992</v>
      </c>
    </row>
    <row r="2465" spans="1:27" x14ac:dyDescent="0.25">
      <c r="A2465" t="s">
        <v>570</v>
      </c>
      <c r="B2465" s="8">
        <v>45812</v>
      </c>
      <c r="C2465" t="s">
        <v>571</v>
      </c>
      <c r="D2465" t="s">
        <v>572</v>
      </c>
      <c r="E2465" t="s">
        <v>460</v>
      </c>
      <c r="F2465" t="s">
        <v>461</v>
      </c>
      <c r="G2465">
        <v>4</v>
      </c>
      <c r="H2465">
        <v>46.76</v>
      </c>
      <c r="I2465">
        <v>5</v>
      </c>
      <c r="J2465">
        <v>9.35</v>
      </c>
      <c r="K2465">
        <v>204.34</v>
      </c>
      <c r="L2465">
        <v>146.6</v>
      </c>
      <c r="M2465">
        <v>57.74</v>
      </c>
      <c r="N2465" t="s">
        <v>133</v>
      </c>
      <c r="O2465" t="s">
        <v>24</v>
      </c>
      <c r="P2465" t="s">
        <v>33</v>
      </c>
      <c r="Q2465" s="9">
        <v>0.49861111111111112</v>
      </c>
      <c r="R2465" t="s">
        <v>27</v>
      </c>
      <c r="S2465" t="s">
        <v>4934</v>
      </c>
      <c r="T2465" t="s">
        <v>4930</v>
      </c>
      <c r="U2465">
        <v>46.76</v>
      </c>
      <c r="V2465" t="s">
        <v>6018</v>
      </c>
      <c r="W2465" t="s">
        <v>4964</v>
      </c>
      <c r="X2465" t="s">
        <v>5404</v>
      </c>
      <c r="Y2465" t="s">
        <v>4970</v>
      </c>
      <c r="Z2465" t="s">
        <v>5405</v>
      </c>
      <c r="AA2465" t="s">
        <v>4962</v>
      </c>
    </row>
    <row r="2466" spans="1:27" x14ac:dyDescent="0.25">
      <c r="A2466" t="s">
        <v>659</v>
      </c>
      <c r="B2466" s="8">
        <v>45812</v>
      </c>
      <c r="C2466" t="s">
        <v>660</v>
      </c>
      <c r="D2466" t="s">
        <v>661</v>
      </c>
      <c r="E2466" t="s">
        <v>438</v>
      </c>
      <c r="F2466" t="s">
        <v>662</v>
      </c>
      <c r="G2466">
        <v>3</v>
      </c>
      <c r="H2466">
        <v>224.28</v>
      </c>
      <c r="I2466">
        <v>15</v>
      </c>
      <c r="J2466">
        <v>100.93</v>
      </c>
      <c r="K2466">
        <v>657.7</v>
      </c>
      <c r="L2466">
        <v>577.16999999999996</v>
      </c>
      <c r="M2466">
        <v>80.53</v>
      </c>
      <c r="N2466" t="s">
        <v>23</v>
      </c>
      <c r="O2466" t="s">
        <v>24</v>
      </c>
      <c r="P2466" t="s">
        <v>25</v>
      </c>
      <c r="Q2466" s="9">
        <v>0.62986111111111109</v>
      </c>
      <c r="R2466" t="s">
        <v>27</v>
      </c>
      <c r="S2466" t="s">
        <v>4845</v>
      </c>
      <c r="T2466" t="s">
        <v>4828</v>
      </c>
      <c r="U2466">
        <v>224.28</v>
      </c>
      <c r="V2466" t="s">
        <v>5412</v>
      </c>
      <c r="W2466" t="s">
        <v>4968</v>
      </c>
      <c r="X2466" t="s">
        <v>5528</v>
      </c>
      <c r="Y2466" t="s">
        <v>4960</v>
      </c>
      <c r="Z2466" t="s">
        <v>4961</v>
      </c>
      <c r="AA2466" t="s">
        <v>4962</v>
      </c>
    </row>
    <row r="2467" spans="1:27" x14ac:dyDescent="0.25">
      <c r="A2467" t="s">
        <v>2434</v>
      </c>
      <c r="B2467" s="8">
        <v>45812</v>
      </c>
      <c r="C2467" t="s">
        <v>2435</v>
      </c>
      <c r="D2467" t="s">
        <v>1991</v>
      </c>
      <c r="E2467" t="s">
        <v>1059</v>
      </c>
      <c r="F2467" t="s">
        <v>304</v>
      </c>
      <c r="G2467">
        <v>6</v>
      </c>
      <c r="H2467">
        <v>398.95</v>
      </c>
      <c r="I2467">
        <v>20</v>
      </c>
      <c r="J2467">
        <v>478.74</v>
      </c>
      <c r="K2467">
        <v>2202.1999999999998</v>
      </c>
      <c r="L2467">
        <v>1560.36</v>
      </c>
      <c r="M2467">
        <v>641.84</v>
      </c>
      <c r="N2467" t="s">
        <v>40</v>
      </c>
      <c r="O2467" t="s">
        <v>345</v>
      </c>
      <c r="P2467" t="s">
        <v>25</v>
      </c>
      <c r="Q2467" s="9">
        <v>0.51875000000000004</v>
      </c>
      <c r="R2467" t="s">
        <v>27</v>
      </c>
      <c r="S2467" t="s">
        <v>4933</v>
      </c>
      <c r="T2467" t="s">
        <v>4930</v>
      </c>
      <c r="U2467">
        <v>352.51</v>
      </c>
      <c r="V2467" t="s">
        <v>6061</v>
      </c>
      <c r="W2467" t="s">
        <v>4958</v>
      </c>
      <c r="X2467" t="s">
        <v>5101</v>
      </c>
      <c r="Y2467" t="s">
        <v>4970</v>
      </c>
      <c r="Z2467" t="s">
        <v>5099</v>
      </c>
      <c r="AA2467" t="s">
        <v>5060</v>
      </c>
    </row>
    <row r="2468" spans="1:27" x14ac:dyDescent="0.25">
      <c r="A2468" t="s">
        <v>2704</v>
      </c>
      <c r="B2468" s="8">
        <v>45812</v>
      </c>
      <c r="C2468" t="s">
        <v>2103</v>
      </c>
      <c r="D2468" t="s">
        <v>59</v>
      </c>
      <c r="E2468" t="s">
        <v>421</v>
      </c>
      <c r="F2468" t="s">
        <v>787</v>
      </c>
      <c r="G2468">
        <v>5</v>
      </c>
      <c r="H2468">
        <v>379.93</v>
      </c>
      <c r="I2468">
        <v>15</v>
      </c>
      <c r="J2468">
        <v>284.95</v>
      </c>
      <c r="K2468">
        <v>1856.9</v>
      </c>
      <c r="L2468">
        <v>1358.9</v>
      </c>
      <c r="M2468">
        <v>498</v>
      </c>
      <c r="N2468" t="s">
        <v>23</v>
      </c>
      <c r="O2468" t="s">
        <v>24</v>
      </c>
      <c r="P2468" t="s">
        <v>55</v>
      </c>
      <c r="Q2468" s="9">
        <v>0.56111111111111112</v>
      </c>
      <c r="R2468" t="s">
        <v>27</v>
      </c>
      <c r="S2468" t="s">
        <v>4721</v>
      </c>
      <c r="T2468" t="s">
        <v>4703</v>
      </c>
      <c r="U2468">
        <v>342.46</v>
      </c>
      <c r="V2468" t="s">
        <v>5064</v>
      </c>
      <c r="W2468" t="s">
        <v>4958</v>
      </c>
      <c r="X2468" t="s">
        <v>5045</v>
      </c>
      <c r="Y2468" t="s">
        <v>4966</v>
      </c>
      <c r="Z2468" t="s">
        <v>5069</v>
      </c>
      <c r="AA2468" t="s">
        <v>4962</v>
      </c>
    </row>
    <row r="2469" spans="1:27" x14ac:dyDescent="0.25">
      <c r="A2469" t="s">
        <v>3069</v>
      </c>
      <c r="B2469" s="8">
        <v>45812</v>
      </c>
      <c r="C2469" t="s">
        <v>542</v>
      </c>
      <c r="D2469" t="s">
        <v>871</v>
      </c>
      <c r="E2469" t="s">
        <v>31</v>
      </c>
      <c r="F2469" t="s">
        <v>239</v>
      </c>
      <c r="G2469">
        <v>8</v>
      </c>
      <c r="H2469">
        <v>232.72</v>
      </c>
      <c r="I2469">
        <v>0</v>
      </c>
      <c r="J2469">
        <v>0</v>
      </c>
      <c r="K2469">
        <v>2141.02</v>
      </c>
      <c r="L2469">
        <v>1264.48</v>
      </c>
      <c r="M2469">
        <v>876.54</v>
      </c>
      <c r="N2469" t="s">
        <v>4971</v>
      </c>
      <c r="O2469" t="s">
        <v>24</v>
      </c>
      <c r="P2469" t="s">
        <v>25</v>
      </c>
      <c r="Q2469" s="9">
        <v>0.6</v>
      </c>
      <c r="R2469" t="s">
        <v>27</v>
      </c>
      <c r="S2469" t="s">
        <v>4947</v>
      </c>
      <c r="T2469" t="s">
        <v>4930</v>
      </c>
      <c r="U2469">
        <v>214.04</v>
      </c>
      <c r="V2469" t="s">
        <v>5723</v>
      </c>
      <c r="W2469" t="s">
        <v>4958</v>
      </c>
      <c r="X2469" t="s">
        <v>5015</v>
      </c>
      <c r="Y2469" t="s">
        <v>4966</v>
      </c>
      <c r="Z2469" t="s">
        <v>5188</v>
      </c>
      <c r="AA2469" t="s">
        <v>4962</v>
      </c>
    </row>
    <row r="2470" spans="1:27" x14ac:dyDescent="0.25">
      <c r="A2470" t="s">
        <v>4280</v>
      </c>
      <c r="B2470" s="8">
        <v>45812</v>
      </c>
      <c r="C2470" t="s">
        <v>404</v>
      </c>
      <c r="D2470" t="s">
        <v>302</v>
      </c>
      <c r="E2470" t="s">
        <v>232</v>
      </c>
      <c r="F2470" t="s">
        <v>233</v>
      </c>
      <c r="G2470">
        <v>2</v>
      </c>
      <c r="H2470">
        <v>343.56</v>
      </c>
      <c r="I2470">
        <v>0</v>
      </c>
      <c r="J2470">
        <v>0</v>
      </c>
      <c r="K2470">
        <v>790.19</v>
      </c>
      <c r="L2470">
        <v>432.64</v>
      </c>
      <c r="M2470">
        <v>357.55</v>
      </c>
      <c r="N2470" t="s">
        <v>68</v>
      </c>
      <c r="O2470" t="s">
        <v>24</v>
      </c>
      <c r="P2470" t="s">
        <v>25</v>
      </c>
      <c r="Q2470" s="9">
        <v>0.82708333333333328</v>
      </c>
      <c r="R2470" t="s">
        <v>27</v>
      </c>
      <c r="S2470" t="s">
        <v>4655</v>
      </c>
      <c r="T2470" t="s">
        <v>4636</v>
      </c>
      <c r="U2470">
        <v>343.56</v>
      </c>
      <c r="V2470" t="s">
        <v>5151</v>
      </c>
      <c r="W2470" t="s">
        <v>4964</v>
      </c>
      <c r="X2470" t="s">
        <v>5081</v>
      </c>
      <c r="Y2470" t="s">
        <v>4970</v>
      </c>
      <c r="Z2470" t="s">
        <v>5079</v>
      </c>
      <c r="AA2470" t="s">
        <v>4962</v>
      </c>
    </row>
    <row r="2471" spans="1:27" x14ac:dyDescent="0.25">
      <c r="A2471" t="s">
        <v>4312</v>
      </c>
      <c r="B2471" s="8">
        <v>45812</v>
      </c>
      <c r="C2471" t="s">
        <v>152</v>
      </c>
      <c r="D2471" t="s">
        <v>242</v>
      </c>
      <c r="E2471" t="s">
        <v>270</v>
      </c>
      <c r="F2471" t="s">
        <v>450</v>
      </c>
      <c r="G2471">
        <v>6</v>
      </c>
      <c r="H2471">
        <v>82.49</v>
      </c>
      <c r="I2471">
        <v>20</v>
      </c>
      <c r="J2471">
        <v>98.99</v>
      </c>
      <c r="K2471">
        <v>455.34</v>
      </c>
      <c r="L2471">
        <v>373.5</v>
      </c>
      <c r="M2471">
        <v>81.84</v>
      </c>
      <c r="N2471" t="s">
        <v>68</v>
      </c>
      <c r="O2471" t="s">
        <v>24</v>
      </c>
      <c r="P2471" t="s">
        <v>55</v>
      </c>
      <c r="Q2471" s="9">
        <v>0.71805555555555556</v>
      </c>
      <c r="R2471" t="s">
        <v>27</v>
      </c>
      <c r="S2471" t="s">
        <v>4921</v>
      </c>
      <c r="T2471" t="s">
        <v>4908</v>
      </c>
      <c r="U2471">
        <v>80.5</v>
      </c>
      <c r="V2471" t="s">
        <v>5127</v>
      </c>
      <c r="W2471" t="s">
        <v>4958</v>
      </c>
      <c r="X2471" t="s">
        <v>5137</v>
      </c>
      <c r="Y2471" t="s">
        <v>4966</v>
      </c>
      <c r="Z2471" t="s">
        <v>5280</v>
      </c>
      <c r="AA2471" t="s">
        <v>5060</v>
      </c>
    </row>
    <row r="2472" spans="1:27" x14ac:dyDescent="0.25">
      <c r="A2472" t="s">
        <v>4507</v>
      </c>
      <c r="B2472" s="8">
        <v>45812</v>
      </c>
      <c r="C2472" t="s">
        <v>610</v>
      </c>
      <c r="D2472" t="s">
        <v>280</v>
      </c>
      <c r="E2472" t="s">
        <v>125</v>
      </c>
      <c r="F2472" t="s">
        <v>126</v>
      </c>
      <c r="G2472">
        <v>4</v>
      </c>
      <c r="H2472">
        <v>124.84</v>
      </c>
      <c r="I2472">
        <v>0</v>
      </c>
      <c r="J2472">
        <v>0</v>
      </c>
      <c r="K2472">
        <v>574.26</v>
      </c>
      <c r="L2472">
        <v>389.4</v>
      </c>
      <c r="M2472">
        <v>184.86</v>
      </c>
      <c r="N2472" t="s">
        <v>68</v>
      </c>
      <c r="O2472" t="s">
        <v>24</v>
      </c>
      <c r="P2472" t="s">
        <v>25</v>
      </c>
      <c r="Q2472" s="9">
        <v>0.91180555555555554</v>
      </c>
      <c r="R2472" t="s">
        <v>27</v>
      </c>
      <c r="S2472" t="s">
        <v>4726</v>
      </c>
      <c r="T2472" t="s">
        <v>4703</v>
      </c>
      <c r="U2472">
        <v>124.84</v>
      </c>
      <c r="V2472" t="s">
        <v>6056</v>
      </c>
      <c r="W2472" t="s">
        <v>4964</v>
      </c>
      <c r="X2472" t="s">
        <v>5952</v>
      </c>
      <c r="Y2472" t="s">
        <v>4966</v>
      </c>
      <c r="Z2472" t="s">
        <v>5173</v>
      </c>
      <c r="AA2472" t="s">
        <v>4962</v>
      </c>
    </row>
    <row r="2473" spans="1:27" x14ac:dyDescent="0.25">
      <c r="A2473" t="s">
        <v>4525</v>
      </c>
      <c r="B2473" s="8">
        <v>45812</v>
      </c>
      <c r="C2473" t="s">
        <v>152</v>
      </c>
      <c r="D2473" t="s">
        <v>2552</v>
      </c>
      <c r="E2473" t="s">
        <v>913</v>
      </c>
      <c r="F2473" t="s">
        <v>2034</v>
      </c>
      <c r="G2473">
        <v>4</v>
      </c>
      <c r="H2473">
        <v>82.71</v>
      </c>
      <c r="I2473">
        <v>0</v>
      </c>
      <c r="J2473">
        <v>0</v>
      </c>
      <c r="K2473">
        <v>380.47</v>
      </c>
      <c r="L2473">
        <v>217</v>
      </c>
      <c r="M2473">
        <v>163.47</v>
      </c>
      <c r="N2473" t="s">
        <v>40</v>
      </c>
      <c r="O2473" t="s">
        <v>24</v>
      </c>
      <c r="P2473" t="s">
        <v>25</v>
      </c>
      <c r="Q2473" s="9">
        <v>0.79236111111111107</v>
      </c>
      <c r="R2473" t="s">
        <v>27</v>
      </c>
      <c r="S2473" t="s">
        <v>4784</v>
      </c>
      <c r="T2473" t="s">
        <v>4776</v>
      </c>
      <c r="U2473">
        <v>72.930000000000007</v>
      </c>
      <c r="V2473" t="s">
        <v>5127</v>
      </c>
      <c r="W2473" t="s">
        <v>4958</v>
      </c>
      <c r="X2473" t="s">
        <v>5892</v>
      </c>
      <c r="Y2473" t="s">
        <v>4966</v>
      </c>
      <c r="Z2473" t="s">
        <v>5063</v>
      </c>
      <c r="AA2473" t="s">
        <v>4962</v>
      </c>
    </row>
    <row r="2474" spans="1:27" x14ac:dyDescent="0.25">
      <c r="A2474" t="s">
        <v>1639</v>
      </c>
      <c r="B2474" s="8">
        <v>45781</v>
      </c>
      <c r="C2474" t="s">
        <v>565</v>
      </c>
      <c r="D2474" t="s">
        <v>220</v>
      </c>
      <c r="E2474" t="s">
        <v>390</v>
      </c>
      <c r="F2474" t="s">
        <v>821</v>
      </c>
      <c r="G2474">
        <v>3</v>
      </c>
      <c r="H2474">
        <v>349.08</v>
      </c>
      <c r="I2474">
        <v>15</v>
      </c>
      <c r="J2474">
        <v>157.09</v>
      </c>
      <c r="K2474">
        <v>1023.67</v>
      </c>
      <c r="L2474">
        <v>615.80999999999995</v>
      </c>
      <c r="M2474">
        <v>407.86</v>
      </c>
      <c r="N2474" t="s">
        <v>68</v>
      </c>
      <c r="O2474" t="s">
        <v>24</v>
      </c>
      <c r="P2474" t="s">
        <v>25</v>
      </c>
      <c r="Q2474" s="9">
        <v>0.67500000000000004</v>
      </c>
      <c r="R2474" t="s">
        <v>27</v>
      </c>
      <c r="S2474" t="s">
        <v>4653</v>
      </c>
      <c r="T2474" t="s">
        <v>4636</v>
      </c>
      <c r="U2474">
        <v>332.74</v>
      </c>
      <c r="V2474" t="s">
        <v>4972</v>
      </c>
      <c r="W2474" t="s">
        <v>4958</v>
      </c>
      <c r="X2474" t="s">
        <v>5322</v>
      </c>
      <c r="Y2474" t="s">
        <v>5007</v>
      </c>
      <c r="Z2474" t="s">
        <v>5323</v>
      </c>
      <c r="AA2474" t="s">
        <v>4962</v>
      </c>
    </row>
    <row r="2475" spans="1:27" x14ac:dyDescent="0.25">
      <c r="A2475" t="s">
        <v>2531</v>
      </c>
      <c r="B2475" s="8">
        <v>45781</v>
      </c>
      <c r="C2475" t="s">
        <v>185</v>
      </c>
      <c r="D2475" t="s">
        <v>605</v>
      </c>
      <c r="E2475" t="s">
        <v>816</v>
      </c>
      <c r="F2475" t="s">
        <v>1589</v>
      </c>
      <c r="G2475">
        <v>4</v>
      </c>
      <c r="H2475">
        <v>84.3</v>
      </c>
      <c r="I2475">
        <v>0</v>
      </c>
      <c r="J2475">
        <v>0</v>
      </c>
      <c r="K2475">
        <v>387.78</v>
      </c>
      <c r="L2475">
        <v>248.56</v>
      </c>
      <c r="M2475">
        <v>139.22</v>
      </c>
      <c r="N2475" t="s">
        <v>47</v>
      </c>
      <c r="O2475" t="s">
        <v>24</v>
      </c>
      <c r="P2475" t="s">
        <v>25</v>
      </c>
      <c r="Q2475" s="9">
        <v>0.80902777777777779</v>
      </c>
      <c r="R2475" t="s">
        <v>27</v>
      </c>
      <c r="S2475" t="s">
        <v>4851</v>
      </c>
      <c r="T2475" t="s">
        <v>4847</v>
      </c>
      <c r="U2475">
        <v>75.680000000000007</v>
      </c>
      <c r="V2475" t="s">
        <v>5110</v>
      </c>
      <c r="W2475" t="s">
        <v>4958</v>
      </c>
      <c r="X2475" t="s">
        <v>5093</v>
      </c>
      <c r="Y2475" t="s">
        <v>5011</v>
      </c>
      <c r="Z2475" t="s">
        <v>5094</v>
      </c>
      <c r="AA2475" t="s">
        <v>4962</v>
      </c>
    </row>
    <row r="2476" spans="1:27" x14ac:dyDescent="0.25">
      <c r="A2476" t="s">
        <v>2904</v>
      </c>
      <c r="B2476" s="8">
        <v>45781</v>
      </c>
      <c r="C2476" t="s">
        <v>750</v>
      </c>
      <c r="D2476" t="s">
        <v>745</v>
      </c>
      <c r="E2476" t="s">
        <v>21</v>
      </c>
      <c r="F2476" t="s">
        <v>936</v>
      </c>
      <c r="G2476">
        <v>3</v>
      </c>
      <c r="H2476">
        <v>174.1</v>
      </c>
      <c r="I2476">
        <v>10</v>
      </c>
      <c r="J2476">
        <v>52.23</v>
      </c>
      <c r="K2476">
        <v>540.58000000000004</v>
      </c>
      <c r="L2476">
        <v>306.69</v>
      </c>
      <c r="M2476">
        <v>233.89</v>
      </c>
      <c r="N2476" t="s">
        <v>23</v>
      </c>
      <c r="O2476" t="s">
        <v>24</v>
      </c>
      <c r="P2476" t="s">
        <v>25</v>
      </c>
      <c r="Q2476" s="9">
        <v>0.56527777777777777</v>
      </c>
      <c r="R2476" t="s">
        <v>27</v>
      </c>
      <c r="S2476" t="s">
        <v>4666</v>
      </c>
      <c r="T2476" t="s">
        <v>4636</v>
      </c>
      <c r="U2476">
        <v>168.36</v>
      </c>
      <c r="V2476" t="s">
        <v>5527</v>
      </c>
      <c r="W2476" t="s">
        <v>4958</v>
      </c>
      <c r="X2476" t="s">
        <v>5366</v>
      </c>
      <c r="Y2476" t="s">
        <v>5018</v>
      </c>
      <c r="Z2476" t="s">
        <v>5133</v>
      </c>
      <c r="AA2476" t="s">
        <v>4962</v>
      </c>
    </row>
    <row r="2477" spans="1:27" x14ac:dyDescent="0.25">
      <c r="A2477" t="s">
        <v>3174</v>
      </c>
      <c r="B2477" s="8">
        <v>45781</v>
      </c>
      <c r="C2477" t="s">
        <v>870</v>
      </c>
      <c r="D2477" t="s">
        <v>1490</v>
      </c>
      <c r="E2477" t="s">
        <v>950</v>
      </c>
      <c r="F2477" t="s">
        <v>510</v>
      </c>
      <c r="G2477">
        <v>5</v>
      </c>
      <c r="H2477">
        <v>114.59</v>
      </c>
      <c r="I2477">
        <v>5</v>
      </c>
      <c r="J2477">
        <v>28.65</v>
      </c>
      <c r="K2477">
        <v>625.95000000000005</v>
      </c>
      <c r="L2477">
        <v>443.6</v>
      </c>
      <c r="M2477">
        <v>182.35</v>
      </c>
      <c r="N2477" t="s">
        <v>23</v>
      </c>
      <c r="O2477" t="s">
        <v>24</v>
      </c>
      <c r="P2477" t="s">
        <v>25</v>
      </c>
      <c r="Q2477" s="9">
        <v>0.86875000000000002</v>
      </c>
      <c r="R2477" t="s">
        <v>27</v>
      </c>
      <c r="S2477" t="s">
        <v>4899</v>
      </c>
      <c r="T2477" t="s">
        <v>4887</v>
      </c>
      <c r="U2477">
        <v>102.51</v>
      </c>
      <c r="V2477" t="s">
        <v>5129</v>
      </c>
      <c r="W2477" t="s">
        <v>4958</v>
      </c>
      <c r="X2477" t="s">
        <v>5189</v>
      </c>
      <c r="Y2477" t="s">
        <v>4960</v>
      </c>
      <c r="Z2477" t="s">
        <v>5049</v>
      </c>
      <c r="AA2477" t="s">
        <v>4962</v>
      </c>
    </row>
    <row r="2478" spans="1:27" x14ac:dyDescent="0.25">
      <c r="A2478" t="s">
        <v>3742</v>
      </c>
      <c r="B2478" s="8">
        <v>45781</v>
      </c>
      <c r="C2478" t="s">
        <v>1775</v>
      </c>
      <c r="D2478" t="s">
        <v>203</v>
      </c>
      <c r="E2478" t="s">
        <v>198</v>
      </c>
      <c r="F2478" t="s">
        <v>199</v>
      </c>
      <c r="G2478">
        <v>8</v>
      </c>
      <c r="H2478">
        <v>226.19</v>
      </c>
      <c r="I2478">
        <v>5</v>
      </c>
      <c r="J2478">
        <v>90.48</v>
      </c>
      <c r="K2478">
        <v>1976.9</v>
      </c>
      <c r="L2478">
        <v>1361.6</v>
      </c>
      <c r="M2478">
        <v>615.29999999999995</v>
      </c>
      <c r="N2478" t="s">
        <v>47</v>
      </c>
      <c r="O2478" t="s">
        <v>24</v>
      </c>
      <c r="P2478" t="s">
        <v>25</v>
      </c>
      <c r="Q2478" s="9">
        <v>0.62430555555555556</v>
      </c>
      <c r="R2478" t="s">
        <v>27</v>
      </c>
      <c r="S2478" t="s">
        <v>4852</v>
      </c>
      <c r="T2478" t="s">
        <v>4847</v>
      </c>
      <c r="U2478">
        <v>205.93</v>
      </c>
      <c r="V2478" t="s">
        <v>5144</v>
      </c>
      <c r="W2478" t="s">
        <v>4958</v>
      </c>
      <c r="X2478" t="s">
        <v>5418</v>
      </c>
      <c r="Y2478" t="s">
        <v>4966</v>
      </c>
      <c r="Z2478" t="s">
        <v>5097</v>
      </c>
      <c r="AA2478" t="s">
        <v>4962</v>
      </c>
    </row>
    <row r="2479" spans="1:27" x14ac:dyDescent="0.25">
      <c r="A2479" t="s">
        <v>3837</v>
      </c>
      <c r="B2479" s="8">
        <v>45781</v>
      </c>
      <c r="C2479" t="s">
        <v>1855</v>
      </c>
      <c r="D2479" t="s">
        <v>812</v>
      </c>
      <c r="E2479" t="s">
        <v>1905</v>
      </c>
      <c r="F2479" t="s">
        <v>1198</v>
      </c>
      <c r="G2479">
        <v>3</v>
      </c>
      <c r="H2479">
        <v>530.16</v>
      </c>
      <c r="I2479">
        <v>0</v>
      </c>
      <c r="J2479">
        <v>0</v>
      </c>
      <c r="K2479">
        <v>1829.05</v>
      </c>
      <c r="L2479">
        <v>1137.57</v>
      </c>
      <c r="M2479">
        <v>691.48</v>
      </c>
      <c r="N2479" t="s">
        <v>4971</v>
      </c>
      <c r="O2479" t="s">
        <v>24</v>
      </c>
      <c r="P2479" t="s">
        <v>55</v>
      </c>
      <c r="Q2479" s="9">
        <v>0.8618055555555556</v>
      </c>
      <c r="R2479" t="s">
        <v>27</v>
      </c>
      <c r="S2479" t="s">
        <v>4770</v>
      </c>
      <c r="T2479" t="s">
        <v>4752</v>
      </c>
      <c r="U2479">
        <v>530.16</v>
      </c>
      <c r="V2479" t="s">
        <v>6011</v>
      </c>
      <c r="W2479" t="s">
        <v>4968</v>
      </c>
      <c r="X2479" t="s">
        <v>5370</v>
      </c>
      <c r="Y2479" t="s">
        <v>4970</v>
      </c>
      <c r="Z2479" t="s">
        <v>5249</v>
      </c>
      <c r="AA2479" t="s">
        <v>5060</v>
      </c>
    </row>
    <row r="2480" spans="1:27" x14ac:dyDescent="0.25">
      <c r="A2480" t="s">
        <v>3882</v>
      </c>
      <c r="B2480" s="8">
        <v>45781</v>
      </c>
      <c r="C2480" t="s">
        <v>839</v>
      </c>
      <c r="D2480" t="s">
        <v>802</v>
      </c>
      <c r="E2480" t="s">
        <v>460</v>
      </c>
      <c r="F2480" t="s">
        <v>461</v>
      </c>
      <c r="G2480">
        <v>4</v>
      </c>
      <c r="H2480">
        <v>298.68</v>
      </c>
      <c r="I2480">
        <v>0</v>
      </c>
      <c r="J2480">
        <v>0</v>
      </c>
      <c r="K2480">
        <v>1373.93</v>
      </c>
      <c r="L2480">
        <v>1002.76</v>
      </c>
      <c r="M2480">
        <v>371.17</v>
      </c>
      <c r="N2480" t="s">
        <v>68</v>
      </c>
      <c r="O2480" t="s">
        <v>24</v>
      </c>
      <c r="P2480" t="s">
        <v>33</v>
      </c>
      <c r="Q2480" s="9">
        <v>0.42152777777777778</v>
      </c>
      <c r="R2480" t="s">
        <v>27</v>
      </c>
      <c r="S2480" t="s">
        <v>4850</v>
      </c>
      <c r="T2480" t="s">
        <v>4847</v>
      </c>
      <c r="U2480">
        <v>298.68</v>
      </c>
      <c r="V2480" t="s">
        <v>5710</v>
      </c>
      <c r="W2480" t="s">
        <v>4968</v>
      </c>
      <c r="X2480" t="s">
        <v>5404</v>
      </c>
      <c r="Y2480" t="s">
        <v>4970</v>
      </c>
      <c r="Z2480" t="s">
        <v>5405</v>
      </c>
      <c r="AA2480" t="s">
        <v>4962</v>
      </c>
    </row>
    <row r="2481" spans="1:27" x14ac:dyDescent="0.25">
      <c r="A2481" t="s">
        <v>1374</v>
      </c>
      <c r="B2481" s="8">
        <v>45751</v>
      </c>
      <c r="C2481" t="s">
        <v>685</v>
      </c>
      <c r="D2481" t="s">
        <v>389</v>
      </c>
      <c r="E2481" t="s">
        <v>1169</v>
      </c>
      <c r="F2481" t="s">
        <v>1375</v>
      </c>
      <c r="G2481">
        <v>5</v>
      </c>
      <c r="H2481">
        <v>90.43</v>
      </c>
      <c r="I2481">
        <v>0</v>
      </c>
      <c r="J2481">
        <v>0</v>
      </c>
      <c r="K2481">
        <v>452.15</v>
      </c>
      <c r="L2481">
        <v>345.45</v>
      </c>
      <c r="M2481">
        <v>106.7</v>
      </c>
      <c r="N2481" t="s">
        <v>133</v>
      </c>
      <c r="O2481" t="s">
        <v>24</v>
      </c>
      <c r="P2481" t="s">
        <v>25</v>
      </c>
      <c r="Q2481" s="9">
        <v>0.53819444444444442</v>
      </c>
      <c r="R2481" t="s">
        <v>49</v>
      </c>
      <c r="S2481" t="s">
        <v>4854</v>
      </c>
      <c r="T2481" t="s">
        <v>4847</v>
      </c>
      <c r="U2481">
        <v>83.13</v>
      </c>
      <c r="V2481" t="s">
        <v>5633</v>
      </c>
      <c r="W2481" t="s">
        <v>4964</v>
      </c>
      <c r="X2481" t="s">
        <v>5024</v>
      </c>
      <c r="Y2481" t="s">
        <v>4960</v>
      </c>
      <c r="Z2481" t="s">
        <v>5628</v>
      </c>
      <c r="AA2481" t="s">
        <v>5060</v>
      </c>
    </row>
    <row r="2482" spans="1:27" x14ac:dyDescent="0.25">
      <c r="A2482" t="s">
        <v>2957</v>
      </c>
      <c r="B2482" s="8">
        <v>45751</v>
      </c>
      <c r="C2482" t="s">
        <v>1128</v>
      </c>
      <c r="D2482" t="s">
        <v>2958</v>
      </c>
      <c r="E2482" t="s">
        <v>1453</v>
      </c>
      <c r="F2482" t="s">
        <v>1454</v>
      </c>
      <c r="G2482">
        <v>6</v>
      </c>
      <c r="H2482">
        <v>452.46</v>
      </c>
      <c r="I2482">
        <v>0</v>
      </c>
      <c r="J2482">
        <v>0</v>
      </c>
      <c r="K2482">
        <v>2714.76</v>
      </c>
      <c r="L2482">
        <v>1885.56</v>
      </c>
      <c r="M2482">
        <v>829.2</v>
      </c>
      <c r="N2482" t="s">
        <v>47</v>
      </c>
      <c r="O2482" t="s">
        <v>24</v>
      </c>
      <c r="P2482" t="s">
        <v>25</v>
      </c>
      <c r="Q2482" s="9">
        <v>0.62986111111111109</v>
      </c>
      <c r="R2482" t="s">
        <v>49</v>
      </c>
      <c r="S2482" t="s">
        <v>4813</v>
      </c>
      <c r="T2482" t="s">
        <v>4805</v>
      </c>
      <c r="U2482">
        <v>414.29</v>
      </c>
      <c r="V2482" t="s">
        <v>5128</v>
      </c>
      <c r="W2482" t="s">
        <v>4958</v>
      </c>
      <c r="X2482" t="s">
        <v>5053</v>
      </c>
      <c r="Y2482" t="s">
        <v>4960</v>
      </c>
      <c r="Z2482" t="s">
        <v>5054</v>
      </c>
      <c r="AA2482" t="s">
        <v>4962</v>
      </c>
    </row>
    <row r="2483" spans="1:27" x14ac:dyDescent="0.25">
      <c r="A2483" t="s">
        <v>4369</v>
      </c>
      <c r="B2483" s="8">
        <v>45751</v>
      </c>
      <c r="C2483" t="s">
        <v>2481</v>
      </c>
      <c r="D2483" t="s">
        <v>77</v>
      </c>
      <c r="E2483" t="s">
        <v>315</v>
      </c>
      <c r="F2483" t="s">
        <v>172</v>
      </c>
      <c r="G2483">
        <v>2</v>
      </c>
      <c r="H2483">
        <v>131.03</v>
      </c>
      <c r="I2483">
        <v>0</v>
      </c>
      <c r="J2483">
        <v>0</v>
      </c>
      <c r="K2483">
        <v>262.06</v>
      </c>
      <c r="L2483">
        <v>234.54</v>
      </c>
      <c r="M2483">
        <v>27.52</v>
      </c>
      <c r="N2483" t="s">
        <v>68</v>
      </c>
      <c r="O2483" t="s">
        <v>24</v>
      </c>
      <c r="P2483" t="s">
        <v>55</v>
      </c>
      <c r="Q2483" s="9">
        <v>0.63541666666666663</v>
      </c>
      <c r="R2483" t="s">
        <v>49</v>
      </c>
      <c r="S2483" t="s">
        <v>4863</v>
      </c>
      <c r="T2483" t="s">
        <v>4864</v>
      </c>
      <c r="U2483">
        <v>131.03</v>
      </c>
      <c r="V2483" t="s">
        <v>5201</v>
      </c>
      <c r="W2483" t="s">
        <v>4968</v>
      </c>
      <c r="X2483" t="s">
        <v>5737</v>
      </c>
      <c r="Y2483" t="s">
        <v>4960</v>
      </c>
      <c r="Z2483" t="s">
        <v>5257</v>
      </c>
      <c r="AA2483" t="s">
        <v>4992</v>
      </c>
    </row>
    <row r="2484" spans="1:27" x14ac:dyDescent="0.25">
      <c r="A2484" t="s">
        <v>1637</v>
      </c>
      <c r="B2484" s="8">
        <v>45720</v>
      </c>
      <c r="C2484" t="s">
        <v>136</v>
      </c>
      <c r="D2484" t="s">
        <v>284</v>
      </c>
      <c r="E2484" t="s">
        <v>427</v>
      </c>
      <c r="F2484" t="s">
        <v>724</v>
      </c>
      <c r="G2484">
        <v>1</v>
      </c>
      <c r="H2484">
        <v>73.83</v>
      </c>
      <c r="I2484">
        <v>0</v>
      </c>
      <c r="J2484">
        <v>0</v>
      </c>
      <c r="K2484">
        <v>73.83</v>
      </c>
      <c r="L2484">
        <v>54.32</v>
      </c>
      <c r="M2484">
        <v>19.510000000000002</v>
      </c>
      <c r="N2484" t="s">
        <v>133</v>
      </c>
      <c r="O2484" t="s">
        <v>24</v>
      </c>
      <c r="P2484" t="s">
        <v>25</v>
      </c>
      <c r="Q2484" s="9">
        <v>0.83263888888888893</v>
      </c>
      <c r="R2484" t="s">
        <v>49</v>
      </c>
      <c r="S2484" t="s">
        <v>4791</v>
      </c>
      <c r="T2484" t="s">
        <v>4776</v>
      </c>
      <c r="U2484">
        <v>42.16</v>
      </c>
      <c r="V2484" t="s">
        <v>5186</v>
      </c>
      <c r="W2484" t="s">
        <v>4964</v>
      </c>
      <c r="X2484" t="s">
        <v>5398</v>
      </c>
      <c r="Y2484" t="s">
        <v>5011</v>
      </c>
      <c r="Z2484" t="s">
        <v>5117</v>
      </c>
      <c r="AA2484" t="s">
        <v>4962</v>
      </c>
    </row>
    <row r="2485" spans="1:27" x14ac:dyDescent="0.25">
      <c r="A2485" t="s">
        <v>3672</v>
      </c>
      <c r="B2485" s="8">
        <v>45720</v>
      </c>
      <c r="C2485" t="s">
        <v>1197</v>
      </c>
      <c r="D2485" t="s">
        <v>371</v>
      </c>
      <c r="E2485" t="s">
        <v>795</v>
      </c>
      <c r="F2485" t="s">
        <v>796</v>
      </c>
      <c r="G2485">
        <v>4</v>
      </c>
      <c r="H2485">
        <v>404.15</v>
      </c>
      <c r="I2485">
        <v>10</v>
      </c>
      <c r="J2485">
        <v>161.66</v>
      </c>
      <c r="K2485">
        <v>1454.94</v>
      </c>
      <c r="L2485">
        <v>1239.92</v>
      </c>
      <c r="M2485">
        <v>215.02</v>
      </c>
      <c r="N2485" t="s">
        <v>68</v>
      </c>
      <c r="O2485" t="s">
        <v>24</v>
      </c>
      <c r="P2485" t="s">
        <v>25</v>
      </c>
      <c r="Q2485" s="9">
        <v>0.65625</v>
      </c>
      <c r="R2485" t="s">
        <v>49</v>
      </c>
      <c r="S2485" t="s">
        <v>4714</v>
      </c>
      <c r="T2485" t="s">
        <v>4703</v>
      </c>
      <c r="U2485">
        <v>380.12</v>
      </c>
      <c r="V2485" t="s">
        <v>5224</v>
      </c>
      <c r="W2485" t="s">
        <v>4958</v>
      </c>
      <c r="X2485" t="s">
        <v>5574</v>
      </c>
      <c r="Y2485" t="s">
        <v>5007</v>
      </c>
      <c r="Z2485" t="s">
        <v>5454</v>
      </c>
      <c r="AA2485" t="s">
        <v>4962</v>
      </c>
    </row>
    <row r="2486" spans="1:27" x14ac:dyDescent="0.25">
      <c r="A2486" t="s">
        <v>4267</v>
      </c>
      <c r="B2486" s="8">
        <v>45720</v>
      </c>
      <c r="C2486" t="s">
        <v>169</v>
      </c>
      <c r="D2486" t="s">
        <v>237</v>
      </c>
      <c r="E2486" t="s">
        <v>2478</v>
      </c>
      <c r="F2486" t="s">
        <v>1881</v>
      </c>
      <c r="G2486">
        <v>1</v>
      </c>
      <c r="H2486">
        <v>541.35</v>
      </c>
      <c r="I2486">
        <v>10</v>
      </c>
      <c r="J2486">
        <v>54.13</v>
      </c>
      <c r="K2486">
        <v>487.22</v>
      </c>
      <c r="L2486">
        <v>336.4</v>
      </c>
      <c r="M2486">
        <v>150.82</v>
      </c>
      <c r="N2486" t="s">
        <v>133</v>
      </c>
      <c r="O2486" t="s">
        <v>24</v>
      </c>
      <c r="P2486" t="s">
        <v>25</v>
      </c>
      <c r="Q2486" s="9">
        <v>0.46875</v>
      </c>
      <c r="R2486" t="s">
        <v>49</v>
      </c>
      <c r="S2486" t="s">
        <v>4670</v>
      </c>
      <c r="T2486" t="s">
        <v>4636</v>
      </c>
      <c r="U2486">
        <v>541.35</v>
      </c>
      <c r="V2486" t="s">
        <v>5040</v>
      </c>
      <c r="W2486" t="s">
        <v>4968</v>
      </c>
      <c r="X2486" t="s">
        <v>5247</v>
      </c>
      <c r="Y2486" t="s">
        <v>4966</v>
      </c>
      <c r="Z2486" t="s">
        <v>5245</v>
      </c>
      <c r="AA2486" t="s">
        <v>5060</v>
      </c>
    </row>
    <row r="2487" spans="1:27" x14ac:dyDescent="0.25">
      <c r="A2487" t="s">
        <v>4286</v>
      </c>
      <c r="B2487" s="8">
        <v>45720</v>
      </c>
      <c r="C2487" t="s">
        <v>943</v>
      </c>
      <c r="D2487" t="s">
        <v>493</v>
      </c>
      <c r="E2487" t="s">
        <v>1247</v>
      </c>
      <c r="F2487" t="s">
        <v>474</v>
      </c>
      <c r="G2487">
        <v>7</v>
      </c>
      <c r="H2487">
        <v>233.96</v>
      </c>
      <c r="I2487">
        <v>0</v>
      </c>
      <c r="J2487">
        <v>0</v>
      </c>
      <c r="K2487">
        <v>1637.72</v>
      </c>
      <c r="L2487">
        <v>1338.4</v>
      </c>
      <c r="M2487">
        <v>299.32</v>
      </c>
      <c r="N2487" t="s">
        <v>4971</v>
      </c>
      <c r="O2487" t="s">
        <v>24</v>
      </c>
      <c r="P2487" t="s">
        <v>25</v>
      </c>
      <c r="Q2487" s="9">
        <v>0.41944444444444445</v>
      </c>
      <c r="R2487" t="s">
        <v>49</v>
      </c>
      <c r="S2487" t="s">
        <v>4688</v>
      </c>
      <c r="T2487" t="s">
        <v>4672</v>
      </c>
      <c r="U2487">
        <v>232.58</v>
      </c>
      <c r="V2487" t="s">
        <v>5691</v>
      </c>
      <c r="W2487" t="s">
        <v>4958</v>
      </c>
      <c r="X2487" t="s">
        <v>5335</v>
      </c>
      <c r="Y2487" t="s">
        <v>4960</v>
      </c>
      <c r="Z2487" t="s">
        <v>5336</v>
      </c>
      <c r="AA2487" t="s">
        <v>4962</v>
      </c>
    </row>
    <row r="2488" spans="1:27" x14ac:dyDescent="0.25">
      <c r="A2488" t="s">
        <v>1780</v>
      </c>
      <c r="B2488" s="8">
        <v>45692</v>
      </c>
      <c r="C2488" t="s">
        <v>1513</v>
      </c>
      <c r="D2488" t="s">
        <v>499</v>
      </c>
      <c r="E2488" t="s">
        <v>1233</v>
      </c>
      <c r="F2488" t="s">
        <v>929</v>
      </c>
      <c r="G2488">
        <v>6</v>
      </c>
      <c r="H2488">
        <v>432.81</v>
      </c>
      <c r="I2488">
        <v>10</v>
      </c>
      <c r="J2488">
        <v>259.69</v>
      </c>
      <c r="K2488">
        <v>2337.17</v>
      </c>
      <c r="L2488">
        <v>2084.8200000000002</v>
      </c>
      <c r="M2488">
        <v>252.35</v>
      </c>
      <c r="N2488" t="s">
        <v>23</v>
      </c>
      <c r="O2488" t="s">
        <v>24</v>
      </c>
      <c r="P2488" t="s">
        <v>25</v>
      </c>
      <c r="Q2488" s="9">
        <v>0.75277777777777777</v>
      </c>
      <c r="R2488" t="s">
        <v>49</v>
      </c>
      <c r="S2488" t="s">
        <v>4816</v>
      </c>
      <c r="T2488" t="s">
        <v>4847</v>
      </c>
      <c r="U2488">
        <v>401.06</v>
      </c>
      <c r="V2488" t="s">
        <v>5750</v>
      </c>
      <c r="W2488" t="s">
        <v>4958</v>
      </c>
      <c r="X2488" t="s">
        <v>5289</v>
      </c>
      <c r="Y2488" t="s">
        <v>4970</v>
      </c>
      <c r="Z2488" t="s">
        <v>5290</v>
      </c>
      <c r="AA2488" t="s">
        <v>4962</v>
      </c>
    </row>
    <row r="2489" spans="1:27" x14ac:dyDescent="0.25">
      <c r="A2489" t="s">
        <v>3591</v>
      </c>
      <c r="B2489" s="8">
        <v>45692</v>
      </c>
      <c r="C2489" t="s">
        <v>354</v>
      </c>
      <c r="D2489" t="s">
        <v>399</v>
      </c>
      <c r="E2489" t="s">
        <v>125</v>
      </c>
      <c r="F2489" t="s">
        <v>410</v>
      </c>
      <c r="G2489">
        <v>7</v>
      </c>
      <c r="H2489">
        <v>107.6</v>
      </c>
      <c r="I2489">
        <v>15</v>
      </c>
      <c r="J2489">
        <v>112.98</v>
      </c>
      <c r="K2489">
        <v>640.22</v>
      </c>
      <c r="L2489">
        <v>602.35</v>
      </c>
      <c r="M2489">
        <v>37.869999999999997</v>
      </c>
      <c r="N2489" t="s">
        <v>47</v>
      </c>
      <c r="O2489" t="s">
        <v>24</v>
      </c>
      <c r="P2489" t="s">
        <v>25</v>
      </c>
      <c r="Q2489" s="9">
        <v>0.66180555555555554</v>
      </c>
      <c r="R2489" t="s">
        <v>49</v>
      </c>
      <c r="S2489" t="s">
        <v>4693</v>
      </c>
      <c r="T2489" t="s">
        <v>4672</v>
      </c>
      <c r="U2489">
        <v>99.93</v>
      </c>
      <c r="V2489" t="s">
        <v>5675</v>
      </c>
      <c r="W2489" t="s">
        <v>4958</v>
      </c>
      <c r="X2489" t="s">
        <v>5172</v>
      </c>
      <c r="Y2489" t="s">
        <v>4966</v>
      </c>
      <c r="Z2489" t="s">
        <v>5173</v>
      </c>
      <c r="AA2489" t="s">
        <v>4962</v>
      </c>
    </row>
    <row r="2490" spans="1:27" x14ac:dyDescent="0.25">
      <c r="A2490" t="s">
        <v>4242</v>
      </c>
      <c r="B2490" s="8">
        <v>45692</v>
      </c>
      <c r="C2490" t="s">
        <v>4243</v>
      </c>
      <c r="D2490" t="s">
        <v>680</v>
      </c>
      <c r="E2490" t="s">
        <v>400</v>
      </c>
      <c r="F2490" t="s">
        <v>1223</v>
      </c>
      <c r="G2490">
        <v>1</v>
      </c>
      <c r="H2490">
        <v>157.97999999999999</v>
      </c>
      <c r="I2490">
        <v>15</v>
      </c>
      <c r="J2490">
        <v>23.7</v>
      </c>
      <c r="K2490">
        <v>134.28</v>
      </c>
      <c r="L2490">
        <v>137.94999999999999</v>
      </c>
      <c r="M2490">
        <v>-3.67</v>
      </c>
      <c r="N2490" t="s">
        <v>4971</v>
      </c>
      <c r="O2490" t="s">
        <v>24</v>
      </c>
      <c r="P2490" t="s">
        <v>33</v>
      </c>
      <c r="Q2490" s="9">
        <v>0.60555555555555551</v>
      </c>
      <c r="R2490" t="s">
        <v>49</v>
      </c>
      <c r="S2490" t="s">
        <v>4873</v>
      </c>
      <c r="T2490" t="s">
        <v>4864</v>
      </c>
      <c r="U2490">
        <v>157.97999999999999</v>
      </c>
      <c r="V2490" t="s">
        <v>6062</v>
      </c>
      <c r="W2490" t="s">
        <v>4964</v>
      </c>
      <c r="X2490" t="s">
        <v>5326</v>
      </c>
      <c r="Y2490" t="s">
        <v>4960</v>
      </c>
      <c r="Z2490" t="s">
        <v>5003</v>
      </c>
      <c r="AA2490" t="s">
        <v>4962</v>
      </c>
    </row>
    <row r="2491" spans="1:27" x14ac:dyDescent="0.25">
      <c r="A2491" t="s">
        <v>4356</v>
      </c>
      <c r="B2491" s="8">
        <v>45692</v>
      </c>
      <c r="C2491" t="s">
        <v>118</v>
      </c>
      <c r="D2491" t="s">
        <v>1382</v>
      </c>
      <c r="E2491" t="s">
        <v>45</v>
      </c>
      <c r="F2491" t="s">
        <v>46</v>
      </c>
      <c r="G2491">
        <v>3</v>
      </c>
      <c r="H2491">
        <v>317.99</v>
      </c>
      <c r="I2491">
        <v>15</v>
      </c>
      <c r="J2491">
        <v>143.1</v>
      </c>
      <c r="K2491">
        <v>810.87</v>
      </c>
      <c r="L2491">
        <v>705.15</v>
      </c>
      <c r="M2491">
        <v>105.72</v>
      </c>
      <c r="N2491" t="s">
        <v>40</v>
      </c>
      <c r="O2491" t="s">
        <v>24</v>
      </c>
      <c r="P2491" t="s">
        <v>33</v>
      </c>
      <c r="Q2491" s="9">
        <v>0.41180555555555554</v>
      </c>
      <c r="R2491" t="s">
        <v>49</v>
      </c>
      <c r="S2491" t="s">
        <v>4774</v>
      </c>
      <c r="T2491" t="s">
        <v>4752</v>
      </c>
      <c r="U2491">
        <v>317.99</v>
      </c>
      <c r="V2491" t="s">
        <v>5865</v>
      </c>
      <c r="W2491" t="s">
        <v>4964</v>
      </c>
      <c r="X2491" t="s">
        <v>5422</v>
      </c>
      <c r="Y2491" t="s">
        <v>5011</v>
      </c>
      <c r="Z2491" t="s">
        <v>5423</v>
      </c>
      <c r="AA2491" t="s">
        <v>5060</v>
      </c>
    </row>
    <row r="2492" spans="1:27" x14ac:dyDescent="0.25">
      <c r="A2492" t="s">
        <v>884</v>
      </c>
      <c r="B2492" s="8">
        <v>45661</v>
      </c>
      <c r="C2492" t="s">
        <v>885</v>
      </c>
      <c r="D2492" t="s">
        <v>886</v>
      </c>
      <c r="E2492" t="s">
        <v>887</v>
      </c>
      <c r="F2492" t="s">
        <v>888</v>
      </c>
      <c r="G2492">
        <v>4</v>
      </c>
      <c r="H2492">
        <v>232.92</v>
      </c>
      <c r="I2492">
        <v>5</v>
      </c>
      <c r="J2492">
        <v>46.58</v>
      </c>
      <c r="K2492">
        <v>885.1</v>
      </c>
      <c r="L2492">
        <v>769.64</v>
      </c>
      <c r="M2492">
        <v>115.46</v>
      </c>
      <c r="N2492" t="s">
        <v>40</v>
      </c>
      <c r="O2492" t="s">
        <v>24</v>
      </c>
      <c r="P2492" t="s">
        <v>33</v>
      </c>
      <c r="Q2492" s="9">
        <v>0.43541666666666667</v>
      </c>
      <c r="R2492" t="s">
        <v>49</v>
      </c>
      <c r="S2492" t="s">
        <v>4827</v>
      </c>
      <c r="T2492" t="s">
        <v>4828</v>
      </c>
      <c r="U2492">
        <v>232.92</v>
      </c>
      <c r="V2492" t="s">
        <v>5240</v>
      </c>
      <c r="W2492" t="s">
        <v>4968</v>
      </c>
      <c r="X2492" t="s">
        <v>5159</v>
      </c>
      <c r="Y2492" t="s">
        <v>4966</v>
      </c>
      <c r="Z2492" t="s">
        <v>5844</v>
      </c>
      <c r="AA2492" t="s">
        <v>4992</v>
      </c>
    </row>
    <row r="2493" spans="1:27" x14ac:dyDescent="0.25">
      <c r="A2493" t="s">
        <v>2124</v>
      </c>
      <c r="B2493" s="8">
        <v>45661</v>
      </c>
      <c r="C2493" t="s">
        <v>2125</v>
      </c>
      <c r="D2493" t="s">
        <v>186</v>
      </c>
      <c r="E2493" t="s">
        <v>159</v>
      </c>
      <c r="F2493" t="s">
        <v>1645</v>
      </c>
      <c r="G2493">
        <v>3</v>
      </c>
      <c r="H2493">
        <v>217.42</v>
      </c>
      <c r="I2493">
        <v>15</v>
      </c>
      <c r="J2493">
        <v>97.84</v>
      </c>
      <c r="K2493">
        <v>554.41999999999996</v>
      </c>
      <c r="L2493">
        <v>531.09</v>
      </c>
      <c r="M2493">
        <v>23.33</v>
      </c>
      <c r="N2493" t="s">
        <v>23</v>
      </c>
      <c r="O2493" t="s">
        <v>24</v>
      </c>
      <c r="P2493" t="s">
        <v>25</v>
      </c>
      <c r="Q2493" s="9">
        <v>0.8881944444444444</v>
      </c>
      <c r="R2493" t="s">
        <v>49</v>
      </c>
      <c r="S2493" t="s">
        <v>4724</v>
      </c>
      <c r="T2493" t="s">
        <v>4703</v>
      </c>
      <c r="U2493">
        <v>217.42</v>
      </c>
      <c r="V2493" t="s">
        <v>5570</v>
      </c>
      <c r="W2493" t="s">
        <v>4968</v>
      </c>
      <c r="X2493" t="s">
        <v>5989</v>
      </c>
      <c r="Y2493" t="s">
        <v>4966</v>
      </c>
      <c r="Z2493" t="s">
        <v>5034</v>
      </c>
      <c r="AA2493" t="s">
        <v>4962</v>
      </c>
    </row>
    <row r="2494" spans="1:27" x14ac:dyDescent="0.25">
      <c r="A2494" t="s">
        <v>2170</v>
      </c>
      <c r="B2494" s="8">
        <v>45661</v>
      </c>
      <c r="C2494" t="s">
        <v>2171</v>
      </c>
      <c r="D2494" t="s">
        <v>1225</v>
      </c>
      <c r="E2494" t="s">
        <v>114</v>
      </c>
      <c r="F2494" t="s">
        <v>531</v>
      </c>
      <c r="G2494">
        <v>4</v>
      </c>
      <c r="H2494">
        <v>182.3</v>
      </c>
      <c r="I2494">
        <v>5</v>
      </c>
      <c r="J2494">
        <v>36.46</v>
      </c>
      <c r="K2494">
        <v>692.74</v>
      </c>
      <c r="L2494">
        <v>430.4</v>
      </c>
      <c r="M2494">
        <v>262.33999999999997</v>
      </c>
      <c r="N2494" t="s">
        <v>47</v>
      </c>
      <c r="O2494" t="s">
        <v>24</v>
      </c>
      <c r="P2494" t="s">
        <v>25</v>
      </c>
      <c r="Q2494" s="9">
        <v>0.4861111111111111</v>
      </c>
      <c r="R2494" t="s">
        <v>49</v>
      </c>
      <c r="S2494" t="s">
        <v>4664</v>
      </c>
      <c r="T2494" t="s">
        <v>4636</v>
      </c>
      <c r="U2494">
        <v>182.3</v>
      </c>
      <c r="V2494" t="s">
        <v>6063</v>
      </c>
      <c r="W2494" t="s">
        <v>4964</v>
      </c>
      <c r="X2494" t="s">
        <v>5575</v>
      </c>
      <c r="Y2494" t="s">
        <v>5007</v>
      </c>
      <c r="Z2494" t="s">
        <v>5524</v>
      </c>
      <c r="AA2494" t="s">
        <v>4962</v>
      </c>
    </row>
    <row r="2495" spans="1:27" x14ac:dyDescent="0.25">
      <c r="A2495" t="s">
        <v>2525</v>
      </c>
      <c r="B2495" s="8">
        <v>45661</v>
      </c>
      <c r="C2495" t="s">
        <v>1863</v>
      </c>
      <c r="D2495" t="s">
        <v>147</v>
      </c>
      <c r="E2495" t="s">
        <v>131</v>
      </c>
      <c r="F2495" t="s">
        <v>132</v>
      </c>
      <c r="G2495">
        <v>4</v>
      </c>
      <c r="H2495">
        <v>332.73</v>
      </c>
      <c r="I2495">
        <v>10</v>
      </c>
      <c r="J2495">
        <v>133.09</v>
      </c>
      <c r="K2495">
        <v>1197.83</v>
      </c>
      <c r="L2495">
        <v>1044.8800000000001</v>
      </c>
      <c r="M2495">
        <v>152.94999999999999</v>
      </c>
      <c r="N2495" t="s">
        <v>133</v>
      </c>
      <c r="O2495" t="s">
        <v>345</v>
      </c>
      <c r="P2495" t="s">
        <v>25</v>
      </c>
      <c r="Q2495" s="9">
        <v>0.50555555555555554</v>
      </c>
      <c r="R2495" t="s">
        <v>49</v>
      </c>
      <c r="S2495" t="s">
        <v>4717</v>
      </c>
      <c r="T2495" t="s">
        <v>4703</v>
      </c>
      <c r="U2495">
        <v>332.73</v>
      </c>
      <c r="V2495" t="s">
        <v>5835</v>
      </c>
      <c r="W2495" t="s">
        <v>4964</v>
      </c>
      <c r="X2495" t="s">
        <v>5593</v>
      </c>
      <c r="Y2495" t="s">
        <v>5007</v>
      </c>
      <c r="Z2495" t="s">
        <v>5076</v>
      </c>
      <c r="AA2495" t="s">
        <v>5060</v>
      </c>
    </row>
    <row r="2496" spans="1:27" x14ac:dyDescent="0.25">
      <c r="A2496" t="s">
        <v>2526</v>
      </c>
      <c r="B2496" s="8">
        <v>45661</v>
      </c>
      <c r="C2496" t="s">
        <v>1538</v>
      </c>
      <c r="D2496" t="s">
        <v>905</v>
      </c>
      <c r="E2496" t="s">
        <v>303</v>
      </c>
      <c r="F2496" t="s">
        <v>779</v>
      </c>
      <c r="G2496">
        <v>4</v>
      </c>
      <c r="H2496">
        <v>507.28</v>
      </c>
      <c r="I2496">
        <v>0</v>
      </c>
      <c r="J2496">
        <v>0</v>
      </c>
      <c r="K2496">
        <v>2029.12</v>
      </c>
      <c r="L2496">
        <v>1590.76</v>
      </c>
      <c r="M2496">
        <v>438.36</v>
      </c>
      <c r="N2496" t="s">
        <v>47</v>
      </c>
      <c r="O2496" t="s">
        <v>24</v>
      </c>
      <c r="P2496" t="s">
        <v>25</v>
      </c>
      <c r="Q2496" s="9">
        <v>0.67361111111111116</v>
      </c>
      <c r="R2496" t="s">
        <v>49</v>
      </c>
      <c r="S2496" t="s">
        <v>4686</v>
      </c>
      <c r="T2496" t="s">
        <v>4672</v>
      </c>
      <c r="U2496">
        <v>464.41</v>
      </c>
      <c r="V2496" t="s">
        <v>5681</v>
      </c>
      <c r="W2496" t="s">
        <v>4958</v>
      </c>
      <c r="X2496" t="s">
        <v>4996</v>
      </c>
      <c r="Y2496" t="s">
        <v>4960</v>
      </c>
      <c r="Z2496" t="s">
        <v>5351</v>
      </c>
      <c r="AA2496" t="s">
        <v>4962</v>
      </c>
    </row>
    <row r="2497" spans="1:27" x14ac:dyDescent="0.25">
      <c r="A2497" t="s">
        <v>2549</v>
      </c>
      <c r="B2497" s="8">
        <v>45661</v>
      </c>
      <c r="C2497" t="s">
        <v>1778</v>
      </c>
      <c r="D2497" t="s">
        <v>365</v>
      </c>
      <c r="E2497" t="s">
        <v>1109</v>
      </c>
      <c r="F2497" t="s">
        <v>239</v>
      </c>
      <c r="G2497">
        <v>4</v>
      </c>
      <c r="H2497">
        <v>459.58</v>
      </c>
      <c r="I2497">
        <v>0</v>
      </c>
      <c r="J2497">
        <v>0</v>
      </c>
      <c r="K2497">
        <v>1838.32</v>
      </c>
      <c r="L2497">
        <v>1547.56</v>
      </c>
      <c r="M2497">
        <v>290.76</v>
      </c>
      <c r="N2497" t="s">
        <v>133</v>
      </c>
      <c r="O2497" t="s">
        <v>24</v>
      </c>
      <c r="P2497" t="s">
        <v>33</v>
      </c>
      <c r="Q2497" s="9">
        <v>0.67708333333333337</v>
      </c>
      <c r="R2497" t="s">
        <v>49</v>
      </c>
      <c r="S2497" t="s">
        <v>4680</v>
      </c>
      <c r="T2497" t="s">
        <v>4672</v>
      </c>
      <c r="U2497">
        <v>459.58</v>
      </c>
      <c r="V2497" t="s">
        <v>5790</v>
      </c>
      <c r="W2497" t="s">
        <v>4968</v>
      </c>
      <c r="X2497" t="s">
        <v>5015</v>
      </c>
      <c r="Y2497" t="s">
        <v>4966</v>
      </c>
      <c r="Z2497" t="s">
        <v>5105</v>
      </c>
      <c r="AA2497" t="s">
        <v>4962</v>
      </c>
    </row>
    <row r="2498" spans="1:27" x14ac:dyDescent="0.25">
      <c r="A2498" t="s">
        <v>3136</v>
      </c>
      <c r="B2498" s="8">
        <v>45661</v>
      </c>
      <c r="C2498" t="s">
        <v>3137</v>
      </c>
      <c r="D2498" t="s">
        <v>530</v>
      </c>
      <c r="E2498" t="s">
        <v>1157</v>
      </c>
      <c r="F2498" t="s">
        <v>1158</v>
      </c>
      <c r="G2498">
        <v>3</v>
      </c>
      <c r="H2498">
        <v>125.15</v>
      </c>
      <c r="I2498">
        <v>0</v>
      </c>
      <c r="J2498">
        <v>0</v>
      </c>
      <c r="K2498">
        <v>375.45</v>
      </c>
      <c r="L2498">
        <v>287.10000000000002</v>
      </c>
      <c r="M2498">
        <v>88.35</v>
      </c>
      <c r="N2498" t="s">
        <v>47</v>
      </c>
      <c r="O2498" t="s">
        <v>24</v>
      </c>
      <c r="P2498" t="s">
        <v>55</v>
      </c>
      <c r="Q2498" s="9">
        <v>0.48819444444444443</v>
      </c>
      <c r="R2498" t="s">
        <v>49</v>
      </c>
      <c r="S2498" t="s">
        <v>4772</v>
      </c>
      <c r="T2498" t="s">
        <v>4752</v>
      </c>
      <c r="U2498">
        <v>125.15</v>
      </c>
      <c r="V2498" t="s">
        <v>6064</v>
      </c>
      <c r="W2498" t="s">
        <v>4964</v>
      </c>
      <c r="X2498" t="s">
        <v>5179</v>
      </c>
      <c r="Y2498" t="s">
        <v>5007</v>
      </c>
      <c r="Z2498" t="s">
        <v>5180</v>
      </c>
      <c r="AA2498" t="s">
        <v>4962</v>
      </c>
    </row>
    <row r="2499" spans="1:27" x14ac:dyDescent="0.25">
      <c r="A2499" t="s">
        <v>3531</v>
      </c>
      <c r="B2499" s="8">
        <v>45661</v>
      </c>
      <c r="C2499" t="s">
        <v>441</v>
      </c>
      <c r="D2499" t="s">
        <v>164</v>
      </c>
      <c r="E2499" t="s">
        <v>1109</v>
      </c>
      <c r="F2499" t="s">
        <v>2027</v>
      </c>
      <c r="G2499">
        <v>2</v>
      </c>
      <c r="H2499">
        <v>191.13</v>
      </c>
      <c r="I2499">
        <v>15</v>
      </c>
      <c r="J2499">
        <v>57.34</v>
      </c>
      <c r="K2499">
        <v>324.92</v>
      </c>
      <c r="L2499">
        <v>306.83999999999997</v>
      </c>
      <c r="M2499">
        <v>18.079999999999998</v>
      </c>
      <c r="N2499" t="s">
        <v>4971</v>
      </c>
      <c r="O2499" t="s">
        <v>24</v>
      </c>
      <c r="P2499" t="s">
        <v>25</v>
      </c>
      <c r="Q2499" s="9">
        <v>0.81597222222222221</v>
      </c>
      <c r="R2499" t="s">
        <v>49</v>
      </c>
      <c r="S2499" t="s">
        <v>4861</v>
      </c>
      <c r="T2499" t="s">
        <v>4847</v>
      </c>
      <c r="U2499">
        <v>191.13</v>
      </c>
      <c r="V2499" t="s">
        <v>5540</v>
      </c>
      <c r="W2499" t="s">
        <v>4964</v>
      </c>
      <c r="X2499" t="s">
        <v>5487</v>
      </c>
      <c r="Y2499" t="s">
        <v>4960</v>
      </c>
      <c r="Z2499" t="s">
        <v>5105</v>
      </c>
      <c r="AA2499" t="s">
        <v>4962</v>
      </c>
    </row>
    <row r="2500" spans="1:27" x14ac:dyDescent="0.25">
      <c r="A2500" t="s">
        <v>4174</v>
      </c>
      <c r="B2500" s="8">
        <v>45661</v>
      </c>
      <c r="C2500" t="s">
        <v>538</v>
      </c>
      <c r="D2500" t="s">
        <v>1150</v>
      </c>
      <c r="E2500" t="s">
        <v>704</v>
      </c>
      <c r="F2500" t="s">
        <v>1655</v>
      </c>
      <c r="G2500">
        <v>6</v>
      </c>
      <c r="H2500">
        <v>479.54</v>
      </c>
      <c r="I2500">
        <v>0</v>
      </c>
      <c r="J2500">
        <v>0</v>
      </c>
      <c r="K2500">
        <v>2877.24</v>
      </c>
      <c r="L2500">
        <v>2020.8</v>
      </c>
      <c r="M2500">
        <v>856.44</v>
      </c>
      <c r="N2500" t="s">
        <v>68</v>
      </c>
      <c r="O2500" t="s">
        <v>24</v>
      </c>
      <c r="P2500" t="s">
        <v>25</v>
      </c>
      <c r="Q2500" s="9">
        <v>0.49166666666666664</v>
      </c>
      <c r="R2500" t="s">
        <v>49</v>
      </c>
      <c r="S2500" t="s">
        <v>4802</v>
      </c>
      <c r="T2500" t="s">
        <v>4776</v>
      </c>
      <c r="U2500">
        <v>468.94</v>
      </c>
      <c r="V2500" t="s">
        <v>5521</v>
      </c>
      <c r="W2500" t="s">
        <v>4958</v>
      </c>
      <c r="X2500" t="s">
        <v>5801</v>
      </c>
      <c r="Y2500" t="s">
        <v>4960</v>
      </c>
      <c r="Z2500" t="s">
        <v>4997</v>
      </c>
      <c r="AA2500" t="s">
        <v>4962</v>
      </c>
    </row>
    <row r="2501" spans="1:27" x14ac:dyDescent="0.25">
      <c r="A2501" t="s">
        <v>4190</v>
      </c>
      <c r="B2501" s="8">
        <v>45661</v>
      </c>
      <c r="C2501" t="s">
        <v>383</v>
      </c>
      <c r="D2501" t="s">
        <v>432</v>
      </c>
      <c r="E2501" t="s">
        <v>1403</v>
      </c>
      <c r="F2501" t="s">
        <v>1881</v>
      </c>
      <c r="G2501">
        <v>5</v>
      </c>
      <c r="H2501">
        <v>326.66000000000003</v>
      </c>
      <c r="I2501">
        <v>10</v>
      </c>
      <c r="J2501">
        <v>163.33000000000001</v>
      </c>
      <c r="K2501">
        <v>1469.97</v>
      </c>
      <c r="L2501">
        <v>1257.0999999999999</v>
      </c>
      <c r="M2501">
        <v>212.87</v>
      </c>
      <c r="N2501" t="s">
        <v>68</v>
      </c>
      <c r="O2501" t="s">
        <v>24</v>
      </c>
      <c r="P2501" t="s">
        <v>25</v>
      </c>
      <c r="Q2501" s="9">
        <v>0.59305555555555556</v>
      </c>
      <c r="R2501" t="s">
        <v>49</v>
      </c>
      <c r="S2501" t="s">
        <v>4841</v>
      </c>
      <c r="T2501" t="s">
        <v>4828</v>
      </c>
      <c r="U2501">
        <v>305.67</v>
      </c>
      <c r="V2501" t="s">
        <v>5512</v>
      </c>
      <c r="W2501" t="s">
        <v>4958</v>
      </c>
      <c r="X2501" t="s">
        <v>5247</v>
      </c>
      <c r="Y2501" t="s">
        <v>4966</v>
      </c>
      <c r="Z2501" t="s">
        <v>5560</v>
      </c>
      <c r="AA2501" t="s">
        <v>5060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97249-00A0-47DE-816A-ED38F7F5F329}">
  <dimension ref="A1:AF2502"/>
  <sheetViews>
    <sheetView topLeftCell="G1" workbookViewId="0">
      <selection activeCell="AF1" sqref="AF1"/>
    </sheetView>
  </sheetViews>
  <sheetFormatPr defaultRowHeight="15" x14ac:dyDescent="0.25"/>
  <cols>
    <col min="1" max="1" width="18.140625" bestFit="1" customWidth="1"/>
    <col min="2" max="2" width="18.7109375" bestFit="1" customWidth="1"/>
    <col min="3" max="3" width="14.7109375" bestFit="1" customWidth="1"/>
    <col min="4" max="4" width="13" bestFit="1" customWidth="1"/>
    <col min="5" max="5" width="10.85546875" bestFit="1" customWidth="1"/>
    <col min="6" max="6" width="15" bestFit="1" customWidth="1"/>
    <col min="7" max="7" width="11" bestFit="1" customWidth="1"/>
    <col min="8" max="8" width="12.5703125" bestFit="1" customWidth="1"/>
    <col min="9" max="9" width="14.7109375" bestFit="1" customWidth="1"/>
    <col min="10" max="10" width="19.28515625" bestFit="1" customWidth="1"/>
    <col min="11" max="11" width="16.140625" bestFit="1" customWidth="1"/>
    <col min="12" max="12" width="15.42578125" bestFit="1" customWidth="1"/>
    <col min="13" max="13" width="8.28515625" bestFit="1" customWidth="1"/>
    <col min="14" max="14" width="17.5703125" bestFit="1" customWidth="1"/>
    <col min="15" max="15" width="15.85546875" bestFit="1" customWidth="1"/>
    <col min="16" max="16" width="16.28515625" bestFit="1" customWidth="1"/>
    <col min="17" max="17" width="13.85546875" bestFit="1" customWidth="1"/>
    <col min="18" max="18" width="11.85546875" bestFit="1" customWidth="1"/>
    <col min="19" max="19" width="36.42578125" bestFit="1" customWidth="1"/>
    <col min="20" max="20" width="18.7109375" bestFit="1" customWidth="1"/>
    <col min="21" max="21" width="22.42578125" bestFit="1" customWidth="1"/>
    <col min="22" max="22" width="27.85546875" bestFit="1" customWidth="1"/>
    <col min="23" max="23" width="24.28515625" bestFit="1" customWidth="1"/>
    <col min="24" max="24" width="28.42578125" bestFit="1" customWidth="1"/>
    <col min="25" max="25" width="23.85546875" bestFit="1" customWidth="1"/>
    <col min="26" max="26" width="31.42578125" bestFit="1" customWidth="1"/>
    <col min="27" max="27" width="14.7109375" bestFit="1" customWidth="1"/>
    <col min="28" max="28" width="7.28515625" bestFit="1" customWidth="1"/>
    <col min="29" max="29" width="9.28515625" bestFit="1" customWidth="1"/>
    <col min="30" max="30" width="12.85546875" bestFit="1" customWidth="1"/>
    <col min="31" max="31" width="15.5703125" style="19" bestFit="1" customWidth="1"/>
    <col min="32" max="32" width="16" bestFit="1"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4948</v>
      </c>
      <c r="T1" t="s">
        <v>4949</v>
      </c>
      <c r="U1" t="s">
        <v>4950</v>
      </c>
      <c r="V1" t="s">
        <v>4951</v>
      </c>
      <c r="W1" t="s">
        <v>4952</v>
      </c>
      <c r="X1" t="s">
        <v>4953</v>
      </c>
      <c r="Y1" t="s">
        <v>4954</v>
      </c>
      <c r="Z1" t="s">
        <v>4955</v>
      </c>
      <c r="AA1" t="s">
        <v>4956</v>
      </c>
      <c r="AB1" t="s">
        <v>7048</v>
      </c>
      <c r="AC1" t="s">
        <v>7049</v>
      </c>
      <c r="AD1" t="s">
        <v>7050</v>
      </c>
      <c r="AE1" s="19" t="s">
        <v>7051</v>
      </c>
      <c r="AF1" s="19" t="s">
        <v>7067</v>
      </c>
    </row>
    <row r="2" spans="1:32" x14ac:dyDescent="0.25">
      <c r="A2" t="s">
        <v>4131</v>
      </c>
      <c r="B2" s="10">
        <v>46075</v>
      </c>
      <c r="C2" t="s">
        <v>112</v>
      </c>
      <c r="D2" t="s">
        <v>755</v>
      </c>
      <c r="E2" t="s">
        <v>438</v>
      </c>
      <c r="F2" t="s">
        <v>154</v>
      </c>
      <c r="G2">
        <v>1</v>
      </c>
      <c r="H2">
        <v>442.14</v>
      </c>
      <c r="I2">
        <v>0</v>
      </c>
      <c r="J2">
        <v>0</v>
      </c>
      <c r="K2">
        <v>508.46</v>
      </c>
      <c r="L2">
        <v>351.87</v>
      </c>
      <c r="M2">
        <v>156.59</v>
      </c>
      <c r="N2" t="s">
        <v>40</v>
      </c>
      <c r="O2" t="s">
        <v>24</v>
      </c>
      <c r="P2" t="s">
        <v>25</v>
      </c>
      <c r="Q2">
        <v>0.7</v>
      </c>
      <c r="R2" t="s">
        <v>27</v>
      </c>
      <c r="S2" t="s">
        <v>4927</v>
      </c>
      <c r="T2" t="s">
        <v>4908</v>
      </c>
      <c r="U2">
        <v>442.14</v>
      </c>
      <c r="V2" t="s">
        <v>4963</v>
      </c>
      <c r="W2" t="s">
        <v>4964</v>
      </c>
      <c r="X2" t="s">
        <v>4965</v>
      </c>
      <c r="Y2" t="s">
        <v>4966</v>
      </c>
      <c r="Z2" t="s">
        <v>4961</v>
      </c>
      <c r="AA2" t="s">
        <v>4962</v>
      </c>
      <c r="AB2">
        <f>YEAR(Sales_Trans_2[[#This Row],[Transaction_Date]])</f>
        <v>2026</v>
      </c>
      <c r="AC2" t="str">
        <f>TEXT(Sales_Trans_2[[#This Row],[Transaction_Date]],"mmm")</f>
        <v>Feb</v>
      </c>
      <c r="AD2">
        <f>MONTH(Sales_Trans_2[[#This Row],[Transaction_Date]])</f>
        <v>2</v>
      </c>
      <c r="AE2" s="19">
        <f>IFERROR(Sales_Trans_2[[#This Row],[Profit]]/Sales_Trans_2[[#This Row],[Sales_Amount]],0)</f>
        <v>0.30796916178263778</v>
      </c>
      <c r="AF2" s="20" t="str">
        <f>IF(Sales_Trans_2[[#This Row],[Discount_Pct]]=0,"0%",
IF(Sales_Trans_2[[#This Row],[Discount_Pct]]&lt;=5,"1-5%",
IF(Sales_Trans_2[[#This Row],[Discount_Pct]]&lt;=10,"6-10%",
IF(Sales_Trans_2[[#This Row],[Discount_Pct]]&lt;=15,"11-15%","&gt;15%"))))</f>
        <v>0%</v>
      </c>
    </row>
    <row r="3" spans="1:32" x14ac:dyDescent="0.25">
      <c r="A3" t="s">
        <v>2757</v>
      </c>
      <c r="B3" s="10">
        <v>46205</v>
      </c>
      <c r="C3" t="s">
        <v>2758</v>
      </c>
      <c r="D3" t="s">
        <v>1658</v>
      </c>
      <c r="E3" t="s">
        <v>38</v>
      </c>
      <c r="F3" t="s">
        <v>466</v>
      </c>
      <c r="G3">
        <v>1</v>
      </c>
      <c r="H3">
        <v>233.47</v>
      </c>
      <c r="I3">
        <v>0</v>
      </c>
      <c r="J3">
        <v>0</v>
      </c>
      <c r="K3">
        <v>268.49</v>
      </c>
      <c r="L3">
        <v>188.98</v>
      </c>
      <c r="M3">
        <v>79.510000000000005</v>
      </c>
      <c r="N3" t="s">
        <v>133</v>
      </c>
      <c r="O3" t="s">
        <v>24</v>
      </c>
      <c r="P3" t="s">
        <v>25</v>
      </c>
      <c r="Q3">
        <v>0.55138888888888893</v>
      </c>
      <c r="R3" t="s">
        <v>27</v>
      </c>
      <c r="S3" t="s">
        <v>4804</v>
      </c>
      <c r="T3" t="s">
        <v>4805</v>
      </c>
      <c r="U3">
        <v>233.47</v>
      </c>
      <c r="V3" t="s">
        <v>4987</v>
      </c>
      <c r="W3" t="s">
        <v>4968</v>
      </c>
      <c r="X3" t="s">
        <v>4988</v>
      </c>
      <c r="Y3" t="s">
        <v>4966</v>
      </c>
      <c r="Z3" t="s">
        <v>4989</v>
      </c>
      <c r="AA3" t="s">
        <v>4962</v>
      </c>
      <c r="AB3">
        <f>YEAR(Sales_Trans_2[[#This Row],[Transaction_Date]])</f>
        <v>2026</v>
      </c>
      <c r="AC3" t="str">
        <f>TEXT(Sales_Trans_2[[#This Row],[Transaction_Date]],"mmm")</f>
        <v>Jul</v>
      </c>
      <c r="AD3">
        <f>MONTH(Sales_Trans_2[[#This Row],[Transaction_Date]])</f>
        <v>7</v>
      </c>
      <c r="AE3" s="19">
        <f>IFERROR(Sales_Trans_2[[#This Row],[Profit]]/Sales_Trans_2[[#This Row],[Sales_Amount]],0)</f>
        <v>0.29613765875824055</v>
      </c>
      <c r="AF3" s="20" t="str">
        <f>IF(Sales_Trans_2[[#This Row],[Discount_Pct]]=0,"0%",
IF(Sales_Trans_2[[#This Row],[Discount_Pct]]&lt;=5,"1-5%",
IF(Sales_Trans_2[[#This Row],[Discount_Pct]]&lt;=10,"6-10%",
IF(Sales_Trans_2[[#This Row],[Discount_Pct]]&lt;=15,"11-15%","&gt;15%"))))</f>
        <v>0%</v>
      </c>
    </row>
    <row r="4" spans="1:32" x14ac:dyDescent="0.25">
      <c r="A4" t="s">
        <v>2882</v>
      </c>
      <c r="B4" s="10">
        <v>46077</v>
      </c>
      <c r="C4" t="s">
        <v>657</v>
      </c>
      <c r="D4" t="s">
        <v>275</v>
      </c>
      <c r="E4" t="s">
        <v>704</v>
      </c>
      <c r="F4" t="s">
        <v>466</v>
      </c>
      <c r="G4">
        <v>4</v>
      </c>
      <c r="H4">
        <v>51.33</v>
      </c>
      <c r="I4">
        <v>0</v>
      </c>
      <c r="J4">
        <v>0</v>
      </c>
      <c r="K4">
        <v>205.32</v>
      </c>
      <c r="L4">
        <v>149.91999999999999</v>
      </c>
      <c r="M4">
        <v>55.4</v>
      </c>
      <c r="N4" t="s">
        <v>68</v>
      </c>
      <c r="O4" t="s">
        <v>24</v>
      </c>
      <c r="P4" t="s">
        <v>25</v>
      </c>
      <c r="Q4">
        <v>0.46736111111111112</v>
      </c>
      <c r="R4" t="s">
        <v>49</v>
      </c>
      <c r="S4" t="s">
        <v>4760</v>
      </c>
      <c r="T4" t="s">
        <v>4752</v>
      </c>
      <c r="U4">
        <v>51.33</v>
      </c>
      <c r="V4" t="s">
        <v>4996</v>
      </c>
      <c r="W4" t="s">
        <v>4968</v>
      </c>
      <c r="X4" t="s">
        <v>4988</v>
      </c>
      <c r="Y4" t="s">
        <v>4966</v>
      </c>
      <c r="Z4" t="s">
        <v>4997</v>
      </c>
      <c r="AA4" t="s">
        <v>4962</v>
      </c>
      <c r="AB4">
        <f>YEAR(Sales_Trans_2[[#This Row],[Transaction_Date]])</f>
        <v>2026</v>
      </c>
      <c r="AC4" t="str">
        <f>TEXT(Sales_Trans_2[[#This Row],[Transaction_Date]],"mmm")</f>
        <v>Feb</v>
      </c>
      <c r="AD4">
        <f>MONTH(Sales_Trans_2[[#This Row],[Transaction_Date]])</f>
        <v>2</v>
      </c>
      <c r="AE4" s="19">
        <f>IFERROR(Sales_Trans_2[[#This Row],[Profit]]/Sales_Trans_2[[#This Row],[Sales_Amount]],0)</f>
        <v>0.26982271576076367</v>
      </c>
      <c r="AF4" s="20" t="str">
        <f>IF(Sales_Trans_2[[#This Row],[Discount_Pct]]=0,"0%",
IF(Sales_Trans_2[[#This Row],[Discount_Pct]]&lt;=5,"1-5%",
IF(Sales_Trans_2[[#This Row],[Discount_Pct]]&lt;=10,"6-10%",
IF(Sales_Trans_2[[#This Row],[Discount_Pct]]&lt;=15,"11-15%","&gt;15%"))))</f>
        <v>0%</v>
      </c>
    </row>
    <row r="5" spans="1:32" x14ac:dyDescent="0.25">
      <c r="A5" t="s">
        <v>2088</v>
      </c>
      <c r="B5" s="10">
        <v>46006</v>
      </c>
      <c r="C5" t="s">
        <v>1634</v>
      </c>
      <c r="D5" t="s">
        <v>812</v>
      </c>
      <c r="E5" t="s">
        <v>243</v>
      </c>
      <c r="F5" t="s">
        <v>239</v>
      </c>
      <c r="G5">
        <v>1</v>
      </c>
      <c r="H5">
        <v>530.16</v>
      </c>
      <c r="I5">
        <v>0</v>
      </c>
      <c r="J5">
        <v>0</v>
      </c>
      <c r="K5">
        <v>530.16</v>
      </c>
      <c r="L5">
        <v>379.19</v>
      </c>
      <c r="M5">
        <v>150.97</v>
      </c>
      <c r="N5" t="s">
        <v>40</v>
      </c>
      <c r="O5" t="s">
        <v>24</v>
      </c>
      <c r="P5" t="s">
        <v>25</v>
      </c>
      <c r="Q5">
        <v>0.82986111111111116</v>
      </c>
      <c r="R5" t="s">
        <v>49</v>
      </c>
      <c r="S5" t="s">
        <v>4770</v>
      </c>
      <c r="T5" t="s">
        <v>4752</v>
      </c>
      <c r="U5">
        <v>530.16</v>
      </c>
      <c r="V5" t="s">
        <v>5045</v>
      </c>
      <c r="W5" t="s">
        <v>4968</v>
      </c>
      <c r="X5" t="s">
        <v>5015</v>
      </c>
      <c r="Y5" t="s">
        <v>4966</v>
      </c>
      <c r="Z5" t="s">
        <v>5046</v>
      </c>
      <c r="AA5" t="s">
        <v>4962</v>
      </c>
      <c r="AB5">
        <f>YEAR(Sales_Trans_2[[#This Row],[Transaction_Date]])</f>
        <v>2025</v>
      </c>
      <c r="AC5" t="str">
        <f>TEXT(Sales_Trans_2[[#This Row],[Transaction_Date]],"mmm")</f>
        <v>Dec</v>
      </c>
      <c r="AD5">
        <f>MONTH(Sales_Trans_2[[#This Row],[Transaction_Date]])</f>
        <v>12</v>
      </c>
      <c r="AE5" s="19">
        <f>IFERROR(Sales_Trans_2[[#This Row],[Profit]]/Sales_Trans_2[[#This Row],[Sales_Amount]],0)</f>
        <v>0.28476309038780745</v>
      </c>
      <c r="AF5" s="20" t="str">
        <f>IF(Sales_Trans_2[[#This Row],[Discount_Pct]]=0,"0%",
IF(Sales_Trans_2[[#This Row],[Discount_Pct]]&lt;=5,"1-5%",
IF(Sales_Trans_2[[#This Row],[Discount_Pct]]&lt;=10,"6-10%",
IF(Sales_Trans_2[[#This Row],[Discount_Pct]]&lt;=15,"11-15%","&gt;15%"))))</f>
        <v>0%</v>
      </c>
    </row>
    <row r="6" spans="1:32" x14ac:dyDescent="0.25">
      <c r="A6" t="s">
        <v>2597</v>
      </c>
      <c r="B6" s="10">
        <v>46096</v>
      </c>
      <c r="C6" t="s">
        <v>977</v>
      </c>
      <c r="D6" t="s">
        <v>581</v>
      </c>
      <c r="E6" t="s">
        <v>421</v>
      </c>
      <c r="F6" t="s">
        <v>787</v>
      </c>
      <c r="G6">
        <v>8</v>
      </c>
      <c r="H6">
        <v>150.79</v>
      </c>
      <c r="I6">
        <v>0</v>
      </c>
      <c r="J6">
        <v>0</v>
      </c>
      <c r="K6">
        <v>1387.27</v>
      </c>
      <c r="L6">
        <v>855.92</v>
      </c>
      <c r="M6">
        <v>531.35</v>
      </c>
      <c r="N6" t="s">
        <v>23</v>
      </c>
      <c r="O6" t="s">
        <v>24</v>
      </c>
      <c r="P6" t="s">
        <v>25</v>
      </c>
      <c r="Q6">
        <v>0.66388888888888886</v>
      </c>
      <c r="R6" t="s">
        <v>27</v>
      </c>
      <c r="S6" t="s">
        <v>4710</v>
      </c>
      <c r="T6" t="s">
        <v>4703</v>
      </c>
      <c r="U6">
        <v>139.21</v>
      </c>
      <c r="V6" t="s">
        <v>5070</v>
      </c>
      <c r="W6" t="s">
        <v>4958</v>
      </c>
      <c r="X6" t="s">
        <v>5045</v>
      </c>
      <c r="Y6" t="s">
        <v>4966</v>
      </c>
      <c r="Z6" t="s">
        <v>5069</v>
      </c>
      <c r="AA6" t="s">
        <v>4962</v>
      </c>
      <c r="AB6">
        <f>YEAR(Sales_Trans_2[[#This Row],[Transaction_Date]])</f>
        <v>2026</v>
      </c>
      <c r="AC6" t="str">
        <f>TEXT(Sales_Trans_2[[#This Row],[Transaction_Date]],"mmm")</f>
        <v>Mar</v>
      </c>
      <c r="AD6">
        <f>MONTH(Sales_Trans_2[[#This Row],[Transaction_Date]])</f>
        <v>3</v>
      </c>
      <c r="AE6" s="19">
        <f>IFERROR(Sales_Trans_2[[#This Row],[Profit]]/Sales_Trans_2[[#This Row],[Sales_Amount]],0)</f>
        <v>0.38301844630100845</v>
      </c>
      <c r="AF6" s="20" t="str">
        <f>IF(Sales_Trans_2[[#This Row],[Discount_Pct]]=0,"0%",
IF(Sales_Trans_2[[#This Row],[Discount_Pct]]&lt;=5,"1-5%",
IF(Sales_Trans_2[[#This Row],[Discount_Pct]]&lt;=10,"6-10%",
IF(Sales_Trans_2[[#This Row],[Discount_Pct]]&lt;=15,"11-15%","&gt;15%"))))</f>
        <v>0%</v>
      </c>
    </row>
    <row r="7" spans="1:32" x14ac:dyDescent="0.25">
      <c r="A7" t="s">
        <v>4251</v>
      </c>
      <c r="B7" s="10">
        <v>46005</v>
      </c>
      <c r="C7" t="s">
        <v>870</v>
      </c>
      <c r="D7" t="s">
        <v>666</v>
      </c>
      <c r="E7" t="s">
        <v>291</v>
      </c>
      <c r="F7" t="s">
        <v>178</v>
      </c>
      <c r="G7">
        <v>3</v>
      </c>
      <c r="H7">
        <v>387.87</v>
      </c>
      <c r="I7">
        <v>0</v>
      </c>
      <c r="J7">
        <v>0</v>
      </c>
      <c r="K7">
        <v>1338.15</v>
      </c>
      <c r="L7">
        <v>959.73</v>
      </c>
      <c r="M7">
        <v>378.42</v>
      </c>
      <c r="N7" t="s">
        <v>47</v>
      </c>
      <c r="O7" t="s">
        <v>24</v>
      </c>
      <c r="P7" t="s">
        <v>25</v>
      </c>
      <c r="Q7">
        <v>0.38263888888888886</v>
      </c>
      <c r="R7" t="s">
        <v>27</v>
      </c>
      <c r="S7" t="s">
        <v>4883</v>
      </c>
      <c r="T7" t="s">
        <v>4864</v>
      </c>
      <c r="U7">
        <v>372.61</v>
      </c>
      <c r="V7" t="s">
        <v>5129</v>
      </c>
      <c r="W7" t="s">
        <v>4958</v>
      </c>
      <c r="X7" t="s">
        <v>5130</v>
      </c>
      <c r="Y7" t="s">
        <v>4966</v>
      </c>
      <c r="Z7" t="s">
        <v>5131</v>
      </c>
      <c r="AA7" t="s">
        <v>4962</v>
      </c>
      <c r="AB7">
        <f>YEAR(Sales_Trans_2[[#This Row],[Transaction_Date]])</f>
        <v>2025</v>
      </c>
      <c r="AC7" t="str">
        <f>TEXT(Sales_Trans_2[[#This Row],[Transaction_Date]],"mmm")</f>
        <v>Dec</v>
      </c>
      <c r="AD7">
        <f>MONTH(Sales_Trans_2[[#This Row],[Transaction_Date]])</f>
        <v>12</v>
      </c>
      <c r="AE7" s="19">
        <f>IFERROR(Sales_Trans_2[[#This Row],[Profit]]/Sales_Trans_2[[#This Row],[Sales_Amount]],0)</f>
        <v>0.28279340881067144</v>
      </c>
      <c r="AF7" s="20" t="str">
        <f>IF(Sales_Trans_2[[#This Row],[Discount_Pct]]=0,"0%",
IF(Sales_Trans_2[[#This Row],[Discount_Pct]]&lt;=5,"1-5%",
IF(Sales_Trans_2[[#This Row],[Discount_Pct]]&lt;=10,"6-10%",
IF(Sales_Trans_2[[#This Row],[Discount_Pct]]&lt;=15,"11-15%","&gt;15%"))))</f>
        <v>0%</v>
      </c>
    </row>
    <row r="8" spans="1:32" x14ac:dyDescent="0.25">
      <c r="A8" t="s">
        <v>3934</v>
      </c>
      <c r="B8" s="10">
        <v>46115</v>
      </c>
      <c r="C8" t="s">
        <v>2047</v>
      </c>
      <c r="D8" t="s">
        <v>1539</v>
      </c>
      <c r="E8" t="s">
        <v>906</v>
      </c>
      <c r="F8" t="s">
        <v>907</v>
      </c>
      <c r="G8">
        <v>3</v>
      </c>
      <c r="H8">
        <v>66.400000000000006</v>
      </c>
      <c r="I8">
        <v>0</v>
      </c>
      <c r="J8">
        <v>0</v>
      </c>
      <c r="K8">
        <v>199.2</v>
      </c>
      <c r="L8">
        <v>149.97</v>
      </c>
      <c r="M8">
        <v>49.23</v>
      </c>
      <c r="N8" t="s">
        <v>23</v>
      </c>
      <c r="O8" t="s">
        <v>24</v>
      </c>
      <c r="P8" t="s">
        <v>25</v>
      </c>
      <c r="Q8">
        <v>0.91388888888888886</v>
      </c>
      <c r="R8" t="s">
        <v>49</v>
      </c>
      <c r="S8" t="s">
        <v>4943</v>
      </c>
      <c r="T8" t="s">
        <v>4930</v>
      </c>
      <c r="U8">
        <v>66.400000000000006</v>
      </c>
      <c r="V8" t="s">
        <v>5026</v>
      </c>
      <c r="W8" t="s">
        <v>4964</v>
      </c>
      <c r="X8" t="s">
        <v>5141</v>
      </c>
      <c r="Y8" t="s">
        <v>4966</v>
      </c>
      <c r="Z8" t="s">
        <v>5142</v>
      </c>
      <c r="AA8" t="s">
        <v>4962</v>
      </c>
      <c r="AB8">
        <f>YEAR(Sales_Trans_2[[#This Row],[Transaction_Date]])</f>
        <v>2026</v>
      </c>
      <c r="AC8" t="str">
        <f>TEXT(Sales_Trans_2[[#This Row],[Transaction_Date]],"mmm")</f>
        <v>Apr</v>
      </c>
      <c r="AD8">
        <f>MONTH(Sales_Trans_2[[#This Row],[Transaction_Date]])</f>
        <v>4</v>
      </c>
      <c r="AE8" s="19">
        <f>IFERROR(Sales_Trans_2[[#This Row],[Profit]]/Sales_Trans_2[[#This Row],[Sales_Amount]],0)</f>
        <v>0.24713855421686748</v>
      </c>
      <c r="AF8" s="20" t="str">
        <f>IF(Sales_Trans_2[[#This Row],[Discount_Pct]]=0,"0%",
IF(Sales_Trans_2[[#This Row],[Discount_Pct]]&lt;=5,"1-5%",
IF(Sales_Trans_2[[#This Row],[Discount_Pct]]&lt;=10,"6-10%",
IF(Sales_Trans_2[[#This Row],[Discount_Pct]]&lt;=15,"11-15%","&gt;15%"))))</f>
        <v>0%</v>
      </c>
    </row>
    <row r="9" spans="1:32" x14ac:dyDescent="0.25">
      <c r="A9" t="s">
        <v>2625</v>
      </c>
      <c r="B9" s="10">
        <v>46329</v>
      </c>
      <c r="C9" t="s">
        <v>2626</v>
      </c>
      <c r="D9" t="s">
        <v>141</v>
      </c>
      <c r="E9" t="s">
        <v>66</v>
      </c>
      <c r="F9" t="s">
        <v>1423</v>
      </c>
      <c r="G9">
        <v>2</v>
      </c>
      <c r="H9">
        <v>437.49</v>
      </c>
      <c r="I9">
        <v>0</v>
      </c>
      <c r="J9">
        <v>0</v>
      </c>
      <c r="K9">
        <v>874.98</v>
      </c>
      <c r="L9">
        <v>530.88</v>
      </c>
      <c r="M9">
        <v>344.1</v>
      </c>
      <c r="N9" t="s">
        <v>68</v>
      </c>
      <c r="O9" t="s">
        <v>24</v>
      </c>
      <c r="P9" t="s">
        <v>25</v>
      </c>
      <c r="Q9">
        <v>0.71250000000000002</v>
      </c>
      <c r="R9" t="s">
        <v>49</v>
      </c>
      <c r="S9" t="s">
        <v>4658</v>
      </c>
      <c r="T9" t="s">
        <v>4636</v>
      </c>
      <c r="U9">
        <v>437.49</v>
      </c>
      <c r="V9" t="s">
        <v>5001</v>
      </c>
      <c r="W9" t="s">
        <v>4968</v>
      </c>
      <c r="X9" t="s">
        <v>5154</v>
      </c>
      <c r="Y9" t="s">
        <v>4966</v>
      </c>
      <c r="Z9" t="s">
        <v>5155</v>
      </c>
      <c r="AA9" t="s">
        <v>4962</v>
      </c>
      <c r="AB9">
        <f>YEAR(Sales_Trans_2[[#This Row],[Transaction_Date]])</f>
        <v>2026</v>
      </c>
      <c r="AC9" t="str">
        <f>TEXT(Sales_Trans_2[[#This Row],[Transaction_Date]],"mmm")</f>
        <v>Nov</v>
      </c>
      <c r="AD9">
        <f>MONTH(Sales_Trans_2[[#This Row],[Transaction_Date]])</f>
        <v>11</v>
      </c>
      <c r="AE9" s="19">
        <f>IFERROR(Sales_Trans_2[[#This Row],[Profit]]/Sales_Trans_2[[#This Row],[Sales_Amount]],0)</f>
        <v>0.39326613179729825</v>
      </c>
      <c r="AF9" s="20" t="str">
        <f>IF(Sales_Trans_2[[#This Row],[Discount_Pct]]=0,"0%",
IF(Sales_Trans_2[[#This Row],[Discount_Pct]]&lt;=5,"1-5%",
IF(Sales_Trans_2[[#This Row],[Discount_Pct]]&lt;=10,"6-10%",
IF(Sales_Trans_2[[#This Row],[Discount_Pct]]&lt;=15,"11-15%","&gt;15%"))))</f>
        <v>0%</v>
      </c>
    </row>
    <row r="10" spans="1:32" x14ac:dyDescent="0.25">
      <c r="A10" t="s">
        <v>3774</v>
      </c>
      <c r="B10" s="10">
        <v>45973</v>
      </c>
      <c r="C10" t="s">
        <v>2626</v>
      </c>
      <c r="D10" t="s">
        <v>264</v>
      </c>
      <c r="E10" t="s">
        <v>864</v>
      </c>
      <c r="F10" t="s">
        <v>865</v>
      </c>
      <c r="G10">
        <v>4</v>
      </c>
      <c r="H10">
        <v>383.51</v>
      </c>
      <c r="I10">
        <v>0</v>
      </c>
      <c r="J10">
        <v>0</v>
      </c>
      <c r="K10">
        <v>1534.04</v>
      </c>
      <c r="L10">
        <v>1143.5999999999999</v>
      </c>
      <c r="M10">
        <v>390.44</v>
      </c>
      <c r="N10" t="s">
        <v>133</v>
      </c>
      <c r="O10" t="s">
        <v>24</v>
      </c>
      <c r="P10" t="s">
        <v>25</v>
      </c>
      <c r="Q10">
        <v>0.73263888888888884</v>
      </c>
      <c r="R10" t="s">
        <v>49</v>
      </c>
      <c r="S10" t="s">
        <v>4702</v>
      </c>
      <c r="T10" t="s">
        <v>4703</v>
      </c>
      <c r="U10">
        <v>383.51</v>
      </c>
      <c r="V10" t="s">
        <v>5001</v>
      </c>
      <c r="W10" t="s">
        <v>4968</v>
      </c>
      <c r="X10" t="s">
        <v>5167</v>
      </c>
      <c r="Y10" t="s">
        <v>4966</v>
      </c>
      <c r="Z10" t="s">
        <v>5166</v>
      </c>
      <c r="AA10" t="s">
        <v>4962</v>
      </c>
      <c r="AB10">
        <f>YEAR(Sales_Trans_2[[#This Row],[Transaction_Date]])</f>
        <v>2025</v>
      </c>
      <c r="AC10" t="str">
        <f>TEXT(Sales_Trans_2[[#This Row],[Transaction_Date]],"mmm")</f>
        <v>Nov</v>
      </c>
      <c r="AD10">
        <f>MONTH(Sales_Trans_2[[#This Row],[Transaction_Date]])</f>
        <v>11</v>
      </c>
      <c r="AE10" s="19">
        <f>IFERROR(Sales_Trans_2[[#This Row],[Profit]]/Sales_Trans_2[[#This Row],[Sales_Amount]],0)</f>
        <v>0.25451748324685147</v>
      </c>
      <c r="AF10" s="20" t="str">
        <f>IF(Sales_Trans_2[[#This Row],[Discount_Pct]]=0,"0%",
IF(Sales_Trans_2[[#This Row],[Discount_Pct]]&lt;=5,"1-5%",
IF(Sales_Trans_2[[#This Row],[Discount_Pct]]&lt;=10,"6-10%",
IF(Sales_Trans_2[[#This Row],[Discount_Pct]]&lt;=15,"11-15%","&gt;15%"))))</f>
        <v>0%</v>
      </c>
    </row>
    <row r="11" spans="1:32" x14ac:dyDescent="0.25">
      <c r="A11" t="s">
        <v>2976</v>
      </c>
      <c r="B11" s="10">
        <v>46005</v>
      </c>
      <c r="C11" t="s">
        <v>29</v>
      </c>
      <c r="D11" t="s">
        <v>147</v>
      </c>
      <c r="E11" t="s">
        <v>355</v>
      </c>
      <c r="F11" t="s">
        <v>239</v>
      </c>
      <c r="G11">
        <v>2</v>
      </c>
      <c r="H11">
        <v>332.73</v>
      </c>
      <c r="I11">
        <v>0</v>
      </c>
      <c r="J11">
        <v>0</v>
      </c>
      <c r="K11">
        <v>765.28</v>
      </c>
      <c r="L11">
        <v>522.44000000000005</v>
      </c>
      <c r="M11">
        <v>242.84</v>
      </c>
      <c r="N11" t="s">
        <v>23</v>
      </c>
      <c r="O11" t="s">
        <v>24</v>
      </c>
      <c r="P11" t="s">
        <v>25</v>
      </c>
      <c r="Q11">
        <v>0.47013888888888888</v>
      </c>
      <c r="R11" t="s">
        <v>27</v>
      </c>
      <c r="S11" t="s">
        <v>4717</v>
      </c>
      <c r="T11" t="s">
        <v>4703</v>
      </c>
      <c r="U11">
        <v>332.73</v>
      </c>
      <c r="V11" t="s">
        <v>5139</v>
      </c>
      <c r="W11" t="s">
        <v>4964</v>
      </c>
      <c r="X11" t="s">
        <v>5015</v>
      </c>
      <c r="Y11" t="s">
        <v>4966</v>
      </c>
      <c r="Z11" t="s">
        <v>5204</v>
      </c>
      <c r="AA11" t="s">
        <v>4962</v>
      </c>
      <c r="AB11">
        <f>YEAR(Sales_Trans_2[[#This Row],[Transaction_Date]])</f>
        <v>2025</v>
      </c>
      <c r="AC11" t="str">
        <f>TEXT(Sales_Trans_2[[#This Row],[Transaction_Date]],"mmm")</f>
        <v>Dec</v>
      </c>
      <c r="AD11">
        <f>MONTH(Sales_Trans_2[[#This Row],[Transaction_Date]])</f>
        <v>12</v>
      </c>
      <c r="AE11" s="19">
        <f>IFERROR(Sales_Trans_2[[#This Row],[Profit]]/Sales_Trans_2[[#This Row],[Sales_Amount]],0)</f>
        <v>0.31732176458289779</v>
      </c>
      <c r="AF11" s="20" t="str">
        <f>IF(Sales_Trans_2[[#This Row],[Discount_Pct]]=0,"0%",
IF(Sales_Trans_2[[#This Row],[Discount_Pct]]&lt;=5,"1-5%",
IF(Sales_Trans_2[[#This Row],[Discount_Pct]]&lt;=10,"6-10%",
IF(Sales_Trans_2[[#This Row],[Discount_Pct]]&lt;=15,"11-15%","&gt;15%"))))</f>
        <v>0%</v>
      </c>
    </row>
    <row r="12" spans="1:32" x14ac:dyDescent="0.25">
      <c r="A12" t="s">
        <v>3684</v>
      </c>
      <c r="B12" s="10">
        <v>46007</v>
      </c>
      <c r="C12" t="s">
        <v>307</v>
      </c>
      <c r="D12" t="s">
        <v>566</v>
      </c>
      <c r="E12" t="s">
        <v>120</v>
      </c>
      <c r="F12" t="s">
        <v>1908</v>
      </c>
      <c r="G12">
        <v>3</v>
      </c>
      <c r="H12">
        <v>346.68</v>
      </c>
      <c r="I12">
        <v>0</v>
      </c>
      <c r="J12">
        <v>0</v>
      </c>
      <c r="K12">
        <v>1040.04</v>
      </c>
      <c r="L12">
        <v>766.47</v>
      </c>
      <c r="M12">
        <v>273.57</v>
      </c>
      <c r="N12" t="s">
        <v>4971</v>
      </c>
      <c r="O12" t="s">
        <v>24</v>
      </c>
      <c r="P12" t="s">
        <v>25</v>
      </c>
      <c r="Q12">
        <v>0.39583333333333331</v>
      </c>
      <c r="R12" t="s">
        <v>49</v>
      </c>
      <c r="S12" t="s">
        <v>4767</v>
      </c>
      <c r="T12" t="s">
        <v>4752</v>
      </c>
      <c r="U12">
        <v>328.59</v>
      </c>
      <c r="V12" t="s">
        <v>5035</v>
      </c>
      <c r="W12" t="s">
        <v>4958</v>
      </c>
      <c r="X12" t="s">
        <v>5206</v>
      </c>
      <c r="Y12" t="s">
        <v>4966</v>
      </c>
      <c r="Z12" t="s">
        <v>5207</v>
      </c>
      <c r="AA12" t="s">
        <v>4962</v>
      </c>
      <c r="AB12">
        <f>YEAR(Sales_Trans_2[[#This Row],[Transaction_Date]])</f>
        <v>2025</v>
      </c>
      <c r="AC12" t="str">
        <f>TEXT(Sales_Trans_2[[#This Row],[Transaction_Date]],"mmm")</f>
        <v>Dec</v>
      </c>
      <c r="AD12">
        <f>MONTH(Sales_Trans_2[[#This Row],[Transaction_Date]])</f>
        <v>12</v>
      </c>
      <c r="AE12" s="19">
        <f>IFERROR(Sales_Trans_2[[#This Row],[Profit]]/Sales_Trans_2[[#This Row],[Sales_Amount]],0)</f>
        <v>0.26303796007845853</v>
      </c>
      <c r="AF12" s="20" t="str">
        <f>IF(Sales_Trans_2[[#This Row],[Discount_Pct]]=0,"0%",
IF(Sales_Trans_2[[#This Row],[Discount_Pct]]&lt;=5,"1-5%",
IF(Sales_Trans_2[[#This Row],[Discount_Pct]]&lt;=10,"6-10%",
IF(Sales_Trans_2[[#This Row],[Discount_Pct]]&lt;=15,"11-15%","&gt;15%"))))</f>
        <v>0%</v>
      </c>
    </row>
    <row r="13" spans="1:32" x14ac:dyDescent="0.25">
      <c r="A13" t="s">
        <v>4122</v>
      </c>
      <c r="B13" s="10">
        <v>46069</v>
      </c>
      <c r="C13" t="s">
        <v>713</v>
      </c>
      <c r="D13" t="s">
        <v>1678</v>
      </c>
      <c r="E13" t="s">
        <v>617</v>
      </c>
      <c r="F13" t="s">
        <v>947</v>
      </c>
      <c r="G13">
        <v>4</v>
      </c>
      <c r="H13">
        <v>342.27</v>
      </c>
      <c r="I13">
        <v>0</v>
      </c>
      <c r="J13">
        <v>0</v>
      </c>
      <c r="K13">
        <v>1369.08</v>
      </c>
      <c r="L13">
        <v>1064.4000000000001</v>
      </c>
      <c r="M13">
        <v>304.68</v>
      </c>
      <c r="N13" t="s">
        <v>40</v>
      </c>
      <c r="O13" t="s">
        <v>24</v>
      </c>
      <c r="P13" t="s">
        <v>25</v>
      </c>
      <c r="Q13">
        <v>0.7944444444444444</v>
      </c>
      <c r="R13" t="s">
        <v>49</v>
      </c>
      <c r="S13" t="s">
        <v>4699</v>
      </c>
      <c r="T13" t="s">
        <v>4672</v>
      </c>
      <c r="U13">
        <v>342.27</v>
      </c>
      <c r="V13" t="s">
        <v>5384</v>
      </c>
      <c r="W13" t="s">
        <v>4964</v>
      </c>
      <c r="X13" t="s">
        <v>5092</v>
      </c>
      <c r="Y13" t="s">
        <v>4966</v>
      </c>
      <c r="Z13" t="s">
        <v>5012</v>
      </c>
      <c r="AA13" t="s">
        <v>4962</v>
      </c>
      <c r="AB13">
        <f>YEAR(Sales_Trans_2[[#This Row],[Transaction_Date]])</f>
        <v>2026</v>
      </c>
      <c r="AC13" t="str">
        <f>TEXT(Sales_Trans_2[[#This Row],[Transaction_Date]],"mmm")</f>
        <v>Feb</v>
      </c>
      <c r="AD13">
        <f>MONTH(Sales_Trans_2[[#This Row],[Transaction_Date]])</f>
        <v>2</v>
      </c>
      <c r="AE13" s="19">
        <f>IFERROR(Sales_Trans_2[[#This Row],[Profit]]/Sales_Trans_2[[#This Row],[Sales_Amount]],0)</f>
        <v>0.22254360592514683</v>
      </c>
      <c r="AF13" s="20" t="str">
        <f>IF(Sales_Trans_2[[#This Row],[Discount_Pct]]=0,"0%",
IF(Sales_Trans_2[[#This Row],[Discount_Pct]]&lt;=5,"1-5%",
IF(Sales_Trans_2[[#This Row],[Discount_Pct]]&lt;=10,"6-10%",
IF(Sales_Trans_2[[#This Row],[Discount_Pct]]&lt;=15,"11-15%","&gt;15%"))))</f>
        <v>0%</v>
      </c>
    </row>
    <row r="14" spans="1:32" x14ac:dyDescent="0.25">
      <c r="A14" t="s">
        <v>1488</v>
      </c>
      <c r="B14" s="10">
        <v>46358</v>
      </c>
      <c r="C14" t="s">
        <v>1489</v>
      </c>
      <c r="D14" t="s">
        <v>1490</v>
      </c>
      <c r="E14" t="s">
        <v>438</v>
      </c>
      <c r="F14" t="s">
        <v>1026</v>
      </c>
      <c r="G14">
        <v>3</v>
      </c>
      <c r="H14">
        <v>102.51</v>
      </c>
      <c r="I14">
        <v>0</v>
      </c>
      <c r="J14">
        <v>0</v>
      </c>
      <c r="K14">
        <v>307.52999999999997</v>
      </c>
      <c r="L14">
        <v>266.16000000000003</v>
      </c>
      <c r="M14">
        <v>41.37</v>
      </c>
      <c r="N14" t="s">
        <v>40</v>
      </c>
      <c r="O14" t="s">
        <v>24</v>
      </c>
      <c r="P14" t="s">
        <v>25</v>
      </c>
      <c r="Q14">
        <v>0.7</v>
      </c>
      <c r="R14" t="s">
        <v>49</v>
      </c>
      <c r="S14" t="s">
        <v>4899</v>
      </c>
      <c r="T14" t="s">
        <v>4887</v>
      </c>
      <c r="U14">
        <v>102.51</v>
      </c>
      <c r="V14" t="s">
        <v>5083</v>
      </c>
      <c r="W14" t="s">
        <v>4968</v>
      </c>
      <c r="X14" t="s">
        <v>5419</v>
      </c>
      <c r="Y14" t="s">
        <v>4966</v>
      </c>
      <c r="Z14" t="s">
        <v>4961</v>
      </c>
      <c r="AA14" t="s">
        <v>4962</v>
      </c>
      <c r="AB14">
        <f>YEAR(Sales_Trans_2[[#This Row],[Transaction_Date]])</f>
        <v>2026</v>
      </c>
      <c r="AC14" t="str">
        <f>TEXT(Sales_Trans_2[[#This Row],[Transaction_Date]],"mmm")</f>
        <v>Dec</v>
      </c>
      <c r="AD14">
        <f>MONTH(Sales_Trans_2[[#This Row],[Transaction_Date]])</f>
        <v>12</v>
      </c>
      <c r="AE14" s="19">
        <f>IFERROR(Sales_Trans_2[[#This Row],[Profit]]/Sales_Trans_2[[#This Row],[Sales_Amount]],0)</f>
        <v>0.13452346112574384</v>
      </c>
      <c r="AF14" s="20" t="str">
        <f>IF(Sales_Trans_2[[#This Row],[Discount_Pct]]=0,"0%",
IF(Sales_Trans_2[[#This Row],[Discount_Pct]]&lt;=5,"1-5%",
IF(Sales_Trans_2[[#This Row],[Discount_Pct]]&lt;=10,"6-10%",
IF(Sales_Trans_2[[#This Row],[Discount_Pct]]&lt;=15,"11-15%","&gt;15%"))))</f>
        <v>0%</v>
      </c>
    </row>
    <row r="15" spans="1:32" x14ac:dyDescent="0.25">
      <c r="A15" t="s">
        <v>1845</v>
      </c>
      <c r="B15" s="10">
        <v>46109</v>
      </c>
      <c r="C15" t="s">
        <v>1312</v>
      </c>
      <c r="D15" t="s">
        <v>666</v>
      </c>
      <c r="E15" t="s">
        <v>1247</v>
      </c>
      <c r="F15" t="s">
        <v>1248</v>
      </c>
      <c r="G15">
        <v>3</v>
      </c>
      <c r="H15">
        <v>372.61</v>
      </c>
      <c r="I15">
        <v>0</v>
      </c>
      <c r="J15">
        <v>0</v>
      </c>
      <c r="K15">
        <v>1285.5</v>
      </c>
      <c r="L15">
        <v>959.73</v>
      </c>
      <c r="M15">
        <v>325.77</v>
      </c>
      <c r="N15" t="s">
        <v>68</v>
      </c>
      <c r="O15" t="s">
        <v>24</v>
      </c>
      <c r="P15" t="s">
        <v>25</v>
      </c>
      <c r="Q15">
        <v>0.8041666666666667</v>
      </c>
      <c r="R15" t="s">
        <v>27</v>
      </c>
      <c r="S15" t="s">
        <v>4883</v>
      </c>
      <c r="T15" t="s">
        <v>4864</v>
      </c>
      <c r="U15">
        <v>372.61</v>
      </c>
      <c r="V15" t="s">
        <v>4975</v>
      </c>
      <c r="W15" t="s">
        <v>4964</v>
      </c>
      <c r="X15" t="s">
        <v>5439</v>
      </c>
      <c r="Y15" t="s">
        <v>4966</v>
      </c>
      <c r="Z15" t="s">
        <v>5336</v>
      </c>
      <c r="AA15" t="s">
        <v>4962</v>
      </c>
      <c r="AB15">
        <f>YEAR(Sales_Trans_2[[#This Row],[Transaction_Date]])</f>
        <v>2026</v>
      </c>
      <c r="AC15" t="str">
        <f>TEXT(Sales_Trans_2[[#This Row],[Transaction_Date]],"mmm")</f>
        <v>Mar</v>
      </c>
      <c r="AD15">
        <f>MONTH(Sales_Trans_2[[#This Row],[Transaction_Date]])</f>
        <v>3</v>
      </c>
      <c r="AE15" s="19">
        <f>IFERROR(Sales_Trans_2[[#This Row],[Profit]]/Sales_Trans_2[[#This Row],[Sales_Amount]],0)</f>
        <v>0.25341890315052507</v>
      </c>
      <c r="AF15" s="20" t="str">
        <f>IF(Sales_Trans_2[[#This Row],[Discount_Pct]]=0,"0%",
IF(Sales_Trans_2[[#This Row],[Discount_Pct]]&lt;=5,"1-5%",
IF(Sales_Trans_2[[#This Row],[Discount_Pct]]&lt;=10,"6-10%",
IF(Sales_Trans_2[[#This Row],[Discount_Pct]]&lt;=15,"11-15%","&gt;15%"))))</f>
        <v>0%</v>
      </c>
    </row>
    <row r="16" spans="1:32" x14ac:dyDescent="0.25">
      <c r="A16" t="s">
        <v>4595</v>
      </c>
      <c r="B16" s="10">
        <v>46098</v>
      </c>
      <c r="C16" t="s">
        <v>938</v>
      </c>
      <c r="D16" t="s">
        <v>280</v>
      </c>
      <c r="E16" t="s">
        <v>1372</v>
      </c>
      <c r="F16" t="s">
        <v>1373</v>
      </c>
      <c r="G16">
        <v>3</v>
      </c>
      <c r="H16">
        <v>124.84</v>
      </c>
      <c r="I16">
        <v>0</v>
      </c>
      <c r="J16">
        <v>0</v>
      </c>
      <c r="K16">
        <v>374.52</v>
      </c>
      <c r="L16">
        <v>292.05</v>
      </c>
      <c r="M16">
        <v>82.47</v>
      </c>
      <c r="N16" t="s">
        <v>40</v>
      </c>
      <c r="O16" t="s">
        <v>24</v>
      </c>
      <c r="P16" t="s">
        <v>25</v>
      </c>
      <c r="Q16">
        <v>0.61250000000000004</v>
      </c>
      <c r="R16" t="s">
        <v>49</v>
      </c>
      <c r="S16" t="s">
        <v>4726</v>
      </c>
      <c r="T16" t="s">
        <v>4703</v>
      </c>
      <c r="U16">
        <v>124.84</v>
      </c>
      <c r="V16" t="s">
        <v>5460</v>
      </c>
      <c r="W16" t="s">
        <v>4968</v>
      </c>
      <c r="X16" t="s">
        <v>5461</v>
      </c>
      <c r="Y16" t="s">
        <v>4966</v>
      </c>
      <c r="Z16" t="s">
        <v>5356</v>
      </c>
      <c r="AA16" t="s">
        <v>4962</v>
      </c>
      <c r="AB16">
        <f>YEAR(Sales_Trans_2[[#This Row],[Transaction_Date]])</f>
        <v>2026</v>
      </c>
      <c r="AC16" t="str">
        <f>TEXT(Sales_Trans_2[[#This Row],[Transaction_Date]],"mmm")</f>
        <v>Mar</v>
      </c>
      <c r="AD16">
        <f>MONTH(Sales_Trans_2[[#This Row],[Transaction_Date]])</f>
        <v>3</v>
      </c>
      <c r="AE16" s="19">
        <f>IFERROR(Sales_Trans_2[[#This Row],[Profit]]/Sales_Trans_2[[#This Row],[Sales_Amount]],0)</f>
        <v>0.22020185837872477</v>
      </c>
      <c r="AF16" s="20" t="str">
        <f>IF(Sales_Trans_2[[#This Row],[Discount_Pct]]=0,"0%",
IF(Sales_Trans_2[[#This Row],[Discount_Pct]]&lt;=5,"1-5%",
IF(Sales_Trans_2[[#This Row],[Discount_Pct]]&lt;=10,"6-10%",
IF(Sales_Trans_2[[#This Row],[Discount_Pct]]&lt;=15,"11-15%","&gt;15%"))))</f>
        <v>0%</v>
      </c>
    </row>
    <row r="17" spans="1:32" x14ac:dyDescent="0.25">
      <c r="A17" t="s">
        <v>3830</v>
      </c>
      <c r="B17" s="10">
        <v>46114</v>
      </c>
      <c r="C17" t="s">
        <v>1029</v>
      </c>
      <c r="D17" t="s">
        <v>1668</v>
      </c>
      <c r="E17" t="s">
        <v>102</v>
      </c>
      <c r="F17" t="s">
        <v>103</v>
      </c>
      <c r="G17">
        <v>8</v>
      </c>
      <c r="H17">
        <v>265.54000000000002</v>
      </c>
      <c r="I17">
        <v>0</v>
      </c>
      <c r="J17">
        <v>0</v>
      </c>
      <c r="K17">
        <v>2124.3200000000002</v>
      </c>
      <c r="L17">
        <v>1488.32</v>
      </c>
      <c r="M17">
        <v>636</v>
      </c>
      <c r="N17" t="s">
        <v>23</v>
      </c>
      <c r="O17" t="s">
        <v>24</v>
      </c>
      <c r="P17" t="s">
        <v>25</v>
      </c>
      <c r="Q17">
        <v>0.65</v>
      </c>
      <c r="R17" t="s">
        <v>49</v>
      </c>
      <c r="S17" t="s">
        <v>4941</v>
      </c>
      <c r="T17" t="s">
        <v>4930</v>
      </c>
      <c r="U17">
        <v>242.22</v>
      </c>
      <c r="V17" t="s">
        <v>5509</v>
      </c>
      <c r="W17" t="s">
        <v>4958</v>
      </c>
      <c r="X17" t="s">
        <v>5510</v>
      </c>
      <c r="Y17" t="s">
        <v>4966</v>
      </c>
      <c r="Z17" t="s">
        <v>5511</v>
      </c>
      <c r="AA17" t="s">
        <v>4962</v>
      </c>
      <c r="AB17">
        <f>YEAR(Sales_Trans_2[[#This Row],[Transaction_Date]])</f>
        <v>2026</v>
      </c>
      <c r="AC17" t="str">
        <f>TEXT(Sales_Trans_2[[#This Row],[Transaction_Date]],"mmm")</f>
        <v>Apr</v>
      </c>
      <c r="AD17">
        <f>MONTH(Sales_Trans_2[[#This Row],[Transaction_Date]])</f>
        <v>4</v>
      </c>
      <c r="AE17" s="19">
        <f>IFERROR(Sales_Trans_2[[#This Row],[Profit]]/Sales_Trans_2[[#This Row],[Sales_Amount]],0)</f>
        <v>0.29938992242223389</v>
      </c>
      <c r="AF17" s="20" t="str">
        <f>IF(Sales_Trans_2[[#This Row],[Discount_Pct]]=0,"0%",
IF(Sales_Trans_2[[#This Row],[Discount_Pct]]&lt;=5,"1-5%",
IF(Sales_Trans_2[[#This Row],[Discount_Pct]]&lt;=10,"6-10%",
IF(Sales_Trans_2[[#This Row],[Discount_Pct]]&lt;=15,"11-15%","&gt;15%"))))</f>
        <v>0%</v>
      </c>
    </row>
    <row r="18" spans="1:32" x14ac:dyDescent="0.25">
      <c r="A18" t="s">
        <v>4486</v>
      </c>
      <c r="B18" s="10">
        <v>46019</v>
      </c>
      <c r="C18" t="s">
        <v>1029</v>
      </c>
      <c r="D18" t="s">
        <v>314</v>
      </c>
      <c r="E18" t="s">
        <v>309</v>
      </c>
      <c r="F18" t="s">
        <v>450</v>
      </c>
      <c r="G18">
        <v>6</v>
      </c>
      <c r="H18">
        <v>352.68</v>
      </c>
      <c r="I18">
        <v>0</v>
      </c>
      <c r="J18">
        <v>0</v>
      </c>
      <c r="K18">
        <v>2433.4899999999998</v>
      </c>
      <c r="L18">
        <v>1483.5</v>
      </c>
      <c r="M18">
        <v>949.99</v>
      </c>
      <c r="N18" t="s">
        <v>4971</v>
      </c>
      <c r="O18" t="s">
        <v>24</v>
      </c>
      <c r="P18" t="s">
        <v>25</v>
      </c>
      <c r="Q18">
        <v>0.42291666666666666</v>
      </c>
      <c r="R18" t="s">
        <v>27</v>
      </c>
      <c r="S18" t="s">
        <v>4707</v>
      </c>
      <c r="T18" t="s">
        <v>4703</v>
      </c>
      <c r="U18">
        <v>329.69</v>
      </c>
      <c r="V18" t="s">
        <v>5509</v>
      </c>
      <c r="W18" t="s">
        <v>4958</v>
      </c>
      <c r="X18" t="s">
        <v>5137</v>
      </c>
      <c r="Y18" t="s">
        <v>4966</v>
      </c>
      <c r="Z18" t="s">
        <v>5122</v>
      </c>
      <c r="AA18" t="s">
        <v>4962</v>
      </c>
      <c r="AB18">
        <f>YEAR(Sales_Trans_2[[#This Row],[Transaction_Date]])</f>
        <v>2025</v>
      </c>
      <c r="AC18" t="str">
        <f>TEXT(Sales_Trans_2[[#This Row],[Transaction_Date]],"mmm")</f>
        <v>Dec</v>
      </c>
      <c r="AD18">
        <f>MONTH(Sales_Trans_2[[#This Row],[Transaction_Date]])</f>
        <v>12</v>
      </c>
      <c r="AE18" s="19">
        <f>IFERROR(Sales_Trans_2[[#This Row],[Profit]]/Sales_Trans_2[[#This Row],[Sales_Amount]],0)</f>
        <v>0.39038171514984654</v>
      </c>
      <c r="AF18" s="20" t="str">
        <f>IF(Sales_Trans_2[[#This Row],[Discount_Pct]]=0,"0%",
IF(Sales_Trans_2[[#This Row],[Discount_Pct]]&lt;=5,"1-5%",
IF(Sales_Trans_2[[#This Row],[Discount_Pct]]&lt;=10,"6-10%",
IF(Sales_Trans_2[[#This Row],[Discount_Pct]]&lt;=15,"11-15%","&gt;15%"))))</f>
        <v>0%</v>
      </c>
    </row>
    <row r="19" spans="1:32" x14ac:dyDescent="0.25">
      <c r="A19" t="s">
        <v>1593</v>
      </c>
      <c r="B19" s="10">
        <v>46019</v>
      </c>
      <c r="C19" t="s">
        <v>1594</v>
      </c>
      <c r="D19" t="s">
        <v>518</v>
      </c>
      <c r="E19" t="s">
        <v>114</v>
      </c>
      <c r="F19" t="s">
        <v>115</v>
      </c>
      <c r="G19">
        <v>4</v>
      </c>
      <c r="H19">
        <v>404.97</v>
      </c>
      <c r="I19">
        <v>0</v>
      </c>
      <c r="J19">
        <v>0</v>
      </c>
      <c r="K19">
        <v>1862.86</v>
      </c>
      <c r="L19">
        <v>1364.96</v>
      </c>
      <c r="M19">
        <v>497.9</v>
      </c>
      <c r="N19" t="s">
        <v>68</v>
      </c>
      <c r="O19" t="s">
        <v>24</v>
      </c>
      <c r="P19" t="s">
        <v>25</v>
      </c>
      <c r="Q19">
        <v>0.84652777777777777</v>
      </c>
      <c r="R19" t="s">
        <v>27</v>
      </c>
      <c r="S19" t="s">
        <v>4840</v>
      </c>
      <c r="T19" t="s">
        <v>4828</v>
      </c>
      <c r="U19">
        <v>404.97</v>
      </c>
      <c r="V19" t="s">
        <v>5483</v>
      </c>
      <c r="W19" t="s">
        <v>4968</v>
      </c>
      <c r="X19" t="s">
        <v>5523</v>
      </c>
      <c r="Y19" t="s">
        <v>4966</v>
      </c>
      <c r="Z19" t="s">
        <v>5524</v>
      </c>
      <c r="AA19" t="s">
        <v>4962</v>
      </c>
      <c r="AB19">
        <f>YEAR(Sales_Trans_2[[#This Row],[Transaction_Date]])</f>
        <v>2025</v>
      </c>
      <c r="AC19" t="str">
        <f>TEXT(Sales_Trans_2[[#This Row],[Transaction_Date]],"mmm")</f>
        <v>Dec</v>
      </c>
      <c r="AD19">
        <f>MONTH(Sales_Trans_2[[#This Row],[Transaction_Date]])</f>
        <v>12</v>
      </c>
      <c r="AE19" s="19">
        <f>IFERROR(Sales_Trans_2[[#This Row],[Profit]]/Sales_Trans_2[[#This Row],[Sales_Amount]],0)</f>
        <v>0.2672771974276113</v>
      </c>
      <c r="AF19" s="20" t="str">
        <f>IF(Sales_Trans_2[[#This Row],[Discount_Pct]]=0,"0%",
IF(Sales_Trans_2[[#This Row],[Discount_Pct]]&lt;=5,"1-5%",
IF(Sales_Trans_2[[#This Row],[Discount_Pct]]&lt;=10,"6-10%",
IF(Sales_Trans_2[[#This Row],[Discount_Pct]]&lt;=15,"11-15%","&gt;15%"))))</f>
        <v>0%</v>
      </c>
    </row>
    <row r="20" spans="1:32" x14ac:dyDescent="0.25">
      <c r="A20" t="s">
        <v>4134</v>
      </c>
      <c r="B20" s="10">
        <v>46084</v>
      </c>
      <c r="C20" t="s">
        <v>3346</v>
      </c>
      <c r="D20" t="s">
        <v>107</v>
      </c>
      <c r="E20" t="s">
        <v>309</v>
      </c>
      <c r="F20" t="s">
        <v>1165</v>
      </c>
      <c r="G20">
        <v>3</v>
      </c>
      <c r="H20">
        <v>59.92</v>
      </c>
      <c r="I20">
        <v>0</v>
      </c>
      <c r="J20">
        <v>0</v>
      </c>
      <c r="K20">
        <v>179.76</v>
      </c>
      <c r="L20">
        <v>144.44999999999999</v>
      </c>
      <c r="M20">
        <v>35.31</v>
      </c>
      <c r="N20" t="s">
        <v>47</v>
      </c>
      <c r="O20" t="s">
        <v>24</v>
      </c>
      <c r="P20" t="s">
        <v>25</v>
      </c>
      <c r="Q20">
        <v>0.55486111111111114</v>
      </c>
      <c r="R20" t="s">
        <v>49</v>
      </c>
      <c r="S20" t="s">
        <v>4683</v>
      </c>
      <c r="T20" t="s">
        <v>4672</v>
      </c>
      <c r="U20">
        <v>59.92</v>
      </c>
      <c r="V20" t="s">
        <v>5549</v>
      </c>
      <c r="W20" t="s">
        <v>4964</v>
      </c>
      <c r="X20" t="s">
        <v>5464</v>
      </c>
      <c r="Y20" t="s">
        <v>4966</v>
      </c>
      <c r="Z20" t="s">
        <v>5122</v>
      </c>
      <c r="AA20" t="s">
        <v>4962</v>
      </c>
      <c r="AB20">
        <f>YEAR(Sales_Trans_2[[#This Row],[Transaction_Date]])</f>
        <v>2026</v>
      </c>
      <c r="AC20" t="str">
        <f>TEXT(Sales_Trans_2[[#This Row],[Transaction_Date]],"mmm")</f>
        <v>Mar</v>
      </c>
      <c r="AD20">
        <f>MONTH(Sales_Trans_2[[#This Row],[Transaction_Date]])</f>
        <v>3</v>
      </c>
      <c r="AE20" s="19">
        <f>IFERROR(Sales_Trans_2[[#This Row],[Profit]]/Sales_Trans_2[[#This Row],[Sales_Amount]],0)</f>
        <v>0.19642857142857145</v>
      </c>
      <c r="AF20" s="20" t="str">
        <f>IF(Sales_Trans_2[[#This Row],[Discount_Pct]]=0,"0%",
IF(Sales_Trans_2[[#This Row],[Discount_Pct]]&lt;=5,"1-5%",
IF(Sales_Trans_2[[#This Row],[Discount_Pct]]&lt;=10,"6-10%",
IF(Sales_Trans_2[[#This Row],[Discount_Pct]]&lt;=15,"11-15%","&gt;15%"))))</f>
        <v>0%</v>
      </c>
    </row>
    <row r="21" spans="1:32" x14ac:dyDescent="0.25">
      <c r="A21" t="s">
        <v>4054</v>
      </c>
      <c r="B21" s="10">
        <v>46095</v>
      </c>
      <c r="C21" t="s">
        <v>1038</v>
      </c>
      <c r="D21" t="s">
        <v>680</v>
      </c>
      <c r="E21" t="s">
        <v>297</v>
      </c>
      <c r="F21" t="s">
        <v>298</v>
      </c>
      <c r="G21">
        <v>2</v>
      </c>
      <c r="H21">
        <v>157.97999999999999</v>
      </c>
      <c r="I21">
        <v>0</v>
      </c>
      <c r="J21">
        <v>0</v>
      </c>
      <c r="K21">
        <v>363.35</v>
      </c>
      <c r="L21">
        <v>275.89999999999998</v>
      </c>
      <c r="M21">
        <v>87.45</v>
      </c>
      <c r="N21" t="s">
        <v>47</v>
      </c>
      <c r="O21" t="s">
        <v>24</v>
      </c>
      <c r="P21" t="s">
        <v>25</v>
      </c>
      <c r="Q21">
        <v>0.72986111111111107</v>
      </c>
      <c r="R21" t="s">
        <v>27</v>
      </c>
      <c r="S21" t="s">
        <v>4873</v>
      </c>
      <c r="T21" t="s">
        <v>4864</v>
      </c>
      <c r="U21">
        <v>157.97999999999999</v>
      </c>
      <c r="V21" t="s">
        <v>5586</v>
      </c>
      <c r="W21" t="s">
        <v>4964</v>
      </c>
      <c r="X21" t="s">
        <v>5327</v>
      </c>
      <c r="Y21" t="s">
        <v>4966</v>
      </c>
      <c r="Z21" t="s">
        <v>5084</v>
      </c>
      <c r="AA21" t="s">
        <v>4962</v>
      </c>
      <c r="AB21">
        <f>YEAR(Sales_Trans_2[[#This Row],[Transaction_Date]])</f>
        <v>2026</v>
      </c>
      <c r="AC21" t="str">
        <f>TEXT(Sales_Trans_2[[#This Row],[Transaction_Date]],"mmm")</f>
        <v>Mar</v>
      </c>
      <c r="AD21">
        <f>MONTH(Sales_Trans_2[[#This Row],[Transaction_Date]])</f>
        <v>3</v>
      </c>
      <c r="AE21" s="19">
        <f>IFERROR(Sales_Trans_2[[#This Row],[Profit]]/Sales_Trans_2[[#This Row],[Sales_Amount]],0)</f>
        <v>0.24067703316361633</v>
      </c>
      <c r="AF21" s="20" t="str">
        <f>IF(Sales_Trans_2[[#This Row],[Discount_Pct]]=0,"0%",
IF(Sales_Trans_2[[#This Row],[Discount_Pct]]&lt;=5,"1-5%",
IF(Sales_Trans_2[[#This Row],[Discount_Pct]]&lt;=10,"6-10%",
IF(Sales_Trans_2[[#This Row],[Discount_Pct]]&lt;=15,"11-15%","&gt;15%"))))</f>
        <v>0%</v>
      </c>
    </row>
    <row r="22" spans="1:32" x14ac:dyDescent="0.25">
      <c r="A22" t="s">
        <v>3880</v>
      </c>
      <c r="B22" s="10">
        <v>46067</v>
      </c>
      <c r="C22" t="s">
        <v>1967</v>
      </c>
      <c r="D22" t="s">
        <v>280</v>
      </c>
      <c r="E22" t="s">
        <v>198</v>
      </c>
      <c r="F22" t="s">
        <v>199</v>
      </c>
      <c r="G22">
        <v>4</v>
      </c>
      <c r="H22">
        <v>130.76</v>
      </c>
      <c r="I22">
        <v>0</v>
      </c>
      <c r="J22">
        <v>0</v>
      </c>
      <c r="K22">
        <v>601.5</v>
      </c>
      <c r="L22">
        <v>389.4</v>
      </c>
      <c r="M22">
        <v>212.1</v>
      </c>
      <c r="N22" t="s">
        <v>23</v>
      </c>
      <c r="O22" t="s">
        <v>24</v>
      </c>
      <c r="P22" t="s">
        <v>25</v>
      </c>
      <c r="Q22">
        <v>0.68402777777777779</v>
      </c>
      <c r="R22" t="s">
        <v>27</v>
      </c>
      <c r="S22" t="s">
        <v>4726</v>
      </c>
      <c r="T22" t="s">
        <v>4703</v>
      </c>
      <c r="U22">
        <v>124.84</v>
      </c>
      <c r="V22" t="s">
        <v>5601</v>
      </c>
      <c r="W22" t="s">
        <v>4958</v>
      </c>
      <c r="X22" t="s">
        <v>5418</v>
      </c>
      <c r="Y22" t="s">
        <v>4966</v>
      </c>
      <c r="Z22" t="s">
        <v>5097</v>
      </c>
      <c r="AA22" t="s">
        <v>4962</v>
      </c>
      <c r="AB22">
        <f>YEAR(Sales_Trans_2[[#This Row],[Transaction_Date]])</f>
        <v>2026</v>
      </c>
      <c r="AC22" t="str">
        <f>TEXT(Sales_Trans_2[[#This Row],[Transaction_Date]],"mmm")</f>
        <v>Feb</v>
      </c>
      <c r="AD22">
        <f>MONTH(Sales_Trans_2[[#This Row],[Transaction_Date]])</f>
        <v>2</v>
      </c>
      <c r="AE22" s="19">
        <f>IFERROR(Sales_Trans_2[[#This Row],[Profit]]/Sales_Trans_2[[#This Row],[Sales_Amount]],0)</f>
        <v>0.35261845386533663</v>
      </c>
      <c r="AF22" s="20" t="str">
        <f>IF(Sales_Trans_2[[#This Row],[Discount_Pct]]=0,"0%",
IF(Sales_Trans_2[[#This Row],[Discount_Pct]]&lt;=5,"1-5%",
IF(Sales_Trans_2[[#This Row],[Discount_Pct]]&lt;=10,"6-10%",
IF(Sales_Trans_2[[#This Row],[Discount_Pct]]&lt;=15,"11-15%","&gt;15%"))))</f>
        <v>0%</v>
      </c>
    </row>
    <row r="23" spans="1:32" x14ac:dyDescent="0.25">
      <c r="A23" t="s">
        <v>2499</v>
      </c>
      <c r="B23" s="10">
        <v>46143</v>
      </c>
      <c r="C23" t="s">
        <v>94</v>
      </c>
      <c r="D23" t="s">
        <v>365</v>
      </c>
      <c r="E23" t="s">
        <v>390</v>
      </c>
      <c r="F23" t="s">
        <v>391</v>
      </c>
      <c r="G23">
        <v>1</v>
      </c>
      <c r="H23">
        <v>459.58</v>
      </c>
      <c r="I23">
        <v>0</v>
      </c>
      <c r="J23">
        <v>0</v>
      </c>
      <c r="K23">
        <v>459.58</v>
      </c>
      <c r="L23">
        <v>386.89</v>
      </c>
      <c r="M23">
        <v>72.69</v>
      </c>
      <c r="N23" t="s">
        <v>23</v>
      </c>
      <c r="O23" t="s">
        <v>24</v>
      </c>
      <c r="P23" t="s">
        <v>25</v>
      </c>
      <c r="Q23">
        <v>0.43958333333333333</v>
      </c>
      <c r="R23" t="s">
        <v>49</v>
      </c>
      <c r="S23" t="s">
        <v>4680</v>
      </c>
      <c r="T23" t="s">
        <v>4672</v>
      </c>
      <c r="U23">
        <v>459.58</v>
      </c>
      <c r="V23" t="s">
        <v>5607</v>
      </c>
      <c r="W23" t="s">
        <v>4964</v>
      </c>
      <c r="X23" t="s">
        <v>5373</v>
      </c>
      <c r="Y23" t="s">
        <v>4966</v>
      </c>
      <c r="Z23" t="s">
        <v>5323</v>
      </c>
      <c r="AA23" t="s">
        <v>4962</v>
      </c>
      <c r="AB23">
        <f>YEAR(Sales_Trans_2[[#This Row],[Transaction_Date]])</f>
        <v>2026</v>
      </c>
      <c r="AC23" t="str">
        <f>TEXT(Sales_Trans_2[[#This Row],[Transaction_Date]],"mmm")</f>
        <v>May</v>
      </c>
      <c r="AD23">
        <f>MONTH(Sales_Trans_2[[#This Row],[Transaction_Date]])</f>
        <v>5</v>
      </c>
      <c r="AE23" s="19">
        <f>IFERROR(Sales_Trans_2[[#This Row],[Profit]]/Sales_Trans_2[[#This Row],[Sales_Amount]],0)</f>
        <v>0.1581661517037295</v>
      </c>
      <c r="AF23" s="20" t="str">
        <f>IF(Sales_Trans_2[[#This Row],[Discount_Pct]]=0,"0%",
IF(Sales_Trans_2[[#This Row],[Discount_Pct]]&lt;=5,"1-5%",
IF(Sales_Trans_2[[#This Row],[Discount_Pct]]&lt;=10,"6-10%",
IF(Sales_Trans_2[[#This Row],[Discount_Pct]]&lt;=15,"11-15%","&gt;15%"))))</f>
        <v>0%</v>
      </c>
    </row>
    <row r="24" spans="1:32" x14ac:dyDescent="0.25">
      <c r="A24" t="s">
        <v>4048</v>
      </c>
      <c r="B24" s="10">
        <v>46075</v>
      </c>
      <c r="C24" t="s">
        <v>2651</v>
      </c>
      <c r="D24" t="s">
        <v>812</v>
      </c>
      <c r="E24" t="s">
        <v>125</v>
      </c>
      <c r="F24" t="s">
        <v>410</v>
      </c>
      <c r="G24">
        <v>5</v>
      </c>
      <c r="H24">
        <v>530.16</v>
      </c>
      <c r="I24">
        <v>0</v>
      </c>
      <c r="J24">
        <v>0</v>
      </c>
      <c r="K24">
        <v>3048.42</v>
      </c>
      <c r="L24">
        <v>1895.95</v>
      </c>
      <c r="M24">
        <v>1152.47</v>
      </c>
      <c r="N24" t="s">
        <v>133</v>
      </c>
      <c r="O24" t="s">
        <v>24</v>
      </c>
      <c r="P24" t="s">
        <v>25</v>
      </c>
      <c r="Q24">
        <v>0.43541666666666667</v>
      </c>
      <c r="R24" t="s">
        <v>27</v>
      </c>
      <c r="S24" t="s">
        <v>4770</v>
      </c>
      <c r="T24" t="s">
        <v>4752</v>
      </c>
      <c r="U24">
        <v>530.16</v>
      </c>
      <c r="V24" t="s">
        <v>5609</v>
      </c>
      <c r="W24" t="s">
        <v>4968</v>
      </c>
      <c r="X24" t="s">
        <v>5172</v>
      </c>
      <c r="Y24" t="s">
        <v>4966</v>
      </c>
      <c r="Z24" t="s">
        <v>5173</v>
      </c>
      <c r="AA24" t="s">
        <v>4962</v>
      </c>
      <c r="AB24">
        <f>YEAR(Sales_Trans_2[[#This Row],[Transaction_Date]])</f>
        <v>2026</v>
      </c>
      <c r="AC24" t="str">
        <f>TEXT(Sales_Trans_2[[#This Row],[Transaction_Date]],"mmm")</f>
        <v>Feb</v>
      </c>
      <c r="AD24">
        <f>MONTH(Sales_Trans_2[[#This Row],[Transaction_Date]])</f>
        <v>2</v>
      </c>
      <c r="AE24" s="19">
        <f>IFERROR(Sales_Trans_2[[#This Row],[Profit]]/Sales_Trans_2[[#This Row],[Sales_Amount]],0)</f>
        <v>0.37805486120678911</v>
      </c>
      <c r="AF24" s="20" t="str">
        <f>IF(Sales_Trans_2[[#This Row],[Discount_Pct]]=0,"0%",
IF(Sales_Trans_2[[#This Row],[Discount_Pct]]&lt;=5,"1-5%",
IF(Sales_Trans_2[[#This Row],[Discount_Pct]]&lt;=10,"6-10%",
IF(Sales_Trans_2[[#This Row],[Discount_Pct]]&lt;=15,"11-15%","&gt;15%"))))</f>
        <v>0%</v>
      </c>
    </row>
    <row r="25" spans="1:32" x14ac:dyDescent="0.25">
      <c r="A25" t="s">
        <v>3228</v>
      </c>
      <c r="B25" s="10">
        <v>46068</v>
      </c>
      <c r="C25" t="s">
        <v>685</v>
      </c>
      <c r="D25" t="s">
        <v>1091</v>
      </c>
      <c r="E25" t="s">
        <v>243</v>
      </c>
      <c r="F25" t="s">
        <v>222</v>
      </c>
      <c r="G25">
        <v>8</v>
      </c>
      <c r="H25">
        <v>327.84</v>
      </c>
      <c r="I25">
        <v>0</v>
      </c>
      <c r="J25">
        <v>0</v>
      </c>
      <c r="K25">
        <v>3016.13</v>
      </c>
      <c r="L25">
        <v>1802.24</v>
      </c>
      <c r="M25">
        <v>1213.8900000000001</v>
      </c>
      <c r="N25" t="s">
        <v>23</v>
      </c>
      <c r="O25" t="s">
        <v>24</v>
      </c>
      <c r="P25" t="s">
        <v>25</v>
      </c>
      <c r="Q25">
        <v>0.65833333333333333</v>
      </c>
      <c r="R25" t="s">
        <v>27</v>
      </c>
      <c r="S25" t="s">
        <v>4816</v>
      </c>
      <c r="T25" t="s">
        <v>4805</v>
      </c>
      <c r="U25">
        <v>297.32</v>
      </c>
      <c r="V25" t="s">
        <v>5633</v>
      </c>
      <c r="W25" t="s">
        <v>4964</v>
      </c>
      <c r="X25" t="s">
        <v>5424</v>
      </c>
      <c r="Y25" t="s">
        <v>4966</v>
      </c>
      <c r="Z25" t="s">
        <v>5046</v>
      </c>
      <c r="AA25" t="s">
        <v>4962</v>
      </c>
      <c r="AB25">
        <f>YEAR(Sales_Trans_2[[#This Row],[Transaction_Date]])</f>
        <v>2026</v>
      </c>
      <c r="AC25" t="str">
        <f>TEXT(Sales_Trans_2[[#This Row],[Transaction_Date]],"mmm")</f>
        <v>Feb</v>
      </c>
      <c r="AD25">
        <f>MONTH(Sales_Trans_2[[#This Row],[Transaction_Date]])</f>
        <v>2</v>
      </c>
      <c r="AE25" s="19">
        <f>IFERROR(Sales_Trans_2[[#This Row],[Profit]]/Sales_Trans_2[[#This Row],[Sales_Amount]],0)</f>
        <v>0.40246607407505647</v>
      </c>
      <c r="AF25" s="20" t="str">
        <f>IF(Sales_Trans_2[[#This Row],[Discount_Pct]]=0,"0%",
IF(Sales_Trans_2[[#This Row],[Discount_Pct]]&lt;=5,"1-5%",
IF(Sales_Trans_2[[#This Row],[Discount_Pct]]&lt;=10,"6-10%",
IF(Sales_Trans_2[[#This Row],[Discount_Pct]]&lt;=15,"11-15%","&gt;15%"))))</f>
        <v>0%</v>
      </c>
    </row>
    <row r="26" spans="1:32" x14ac:dyDescent="0.25">
      <c r="A26" t="s">
        <v>738</v>
      </c>
      <c r="B26" s="10">
        <v>46206</v>
      </c>
      <c r="C26" t="s">
        <v>739</v>
      </c>
      <c r="D26" t="s">
        <v>493</v>
      </c>
      <c r="E26" t="s">
        <v>600</v>
      </c>
      <c r="F26" t="s">
        <v>590</v>
      </c>
      <c r="G26">
        <v>3</v>
      </c>
      <c r="H26">
        <v>232.58</v>
      </c>
      <c r="I26">
        <v>0</v>
      </c>
      <c r="J26">
        <v>0</v>
      </c>
      <c r="K26">
        <v>802.4</v>
      </c>
      <c r="L26">
        <v>573.6</v>
      </c>
      <c r="M26">
        <v>228.8</v>
      </c>
      <c r="N26" t="s">
        <v>133</v>
      </c>
      <c r="O26" t="s">
        <v>24</v>
      </c>
      <c r="P26" t="s">
        <v>25</v>
      </c>
      <c r="Q26">
        <v>0.85486111111111107</v>
      </c>
      <c r="R26" t="s">
        <v>27</v>
      </c>
      <c r="S26" t="s">
        <v>4688</v>
      </c>
      <c r="T26" t="s">
        <v>4672</v>
      </c>
      <c r="U26">
        <v>232.58</v>
      </c>
      <c r="V26" t="s">
        <v>5637</v>
      </c>
      <c r="W26" t="s">
        <v>4968</v>
      </c>
      <c r="X26" t="s">
        <v>5638</v>
      </c>
      <c r="Y26" t="s">
        <v>4966</v>
      </c>
      <c r="Z26" t="s">
        <v>5536</v>
      </c>
      <c r="AA26" t="s">
        <v>4962</v>
      </c>
      <c r="AB26">
        <f>YEAR(Sales_Trans_2[[#This Row],[Transaction_Date]])</f>
        <v>2026</v>
      </c>
      <c r="AC26" t="str">
        <f>TEXT(Sales_Trans_2[[#This Row],[Transaction_Date]],"mmm")</f>
        <v>Jul</v>
      </c>
      <c r="AD26">
        <f>MONTH(Sales_Trans_2[[#This Row],[Transaction_Date]])</f>
        <v>7</v>
      </c>
      <c r="AE26" s="19">
        <f>IFERROR(Sales_Trans_2[[#This Row],[Profit]]/Sales_Trans_2[[#This Row],[Sales_Amount]],0)</f>
        <v>0.28514456630109675</v>
      </c>
      <c r="AF26" s="20" t="str">
        <f>IF(Sales_Trans_2[[#This Row],[Discount_Pct]]=0,"0%",
IF(Sales_Trans_2[[#This Row],[Discount_Pct]]&lt;=5,"1-5%",
IF(Sales_Trans_2[[#This Row],[Discount_Pct]]&lt;=10,"6-10%",
IF(Sales_Trans_2[[#This Row],[Discount_Pct]]&lt;=15,"11-15%","&gt;15%"))))</f>
        <v>0%</v>
      </c>
    </row>
    <row r="27" spans="1:32" x14ac:dyDescent="0.25">
      <c r="A27" t="s">
        <v>3932</v>
      </c>
      <c r="B27" s="10">
        <v>46006</v>
      </c>
      <c r="C27" t="s">
        <v>1508</v>
      </c>
      <c r="D27" t="s">
        <v>661</v>
      </c>
      <c r="E27" t="s">
        <v>243</v>
      </c>
      <c r="F27" t="s">
        <v>1165</v>
      </c>
      <c r="G27">
        <v>6</v>
      </c>
      <c r="H27">
        <v>239.49</v>
      </c>
      <c r="I27">
        <v>0</v>
      </c>
      <c r="J27">
        <v>0</v>
      </c>
      <c r="K27">
        <v>1436.94</v>
      </c>
      <c r="L27">
        <v>1154.3399999999999</v>
      </c>
      <c r="M27">
        <v>282.60000000000002</v>
      </c>
      <c r="N27" t="s">
        <v>68</v>
      </c>
      <c r="O27" t="s">
        <v>24</v>
      </c>
      <c r="P27" t="s">
        <v>25</v>
      </c>
      <c r="Q27">
        <v>0.88263888888888886</v>
      </c>
      <c r="R27" t="s">
        <v>49</v>
      </c>
      <c r="S27" t="s">
        <v>4845</v>
      </c>
      <c r="T27" t="s">
        <v>4828</v>
      </c>
      <c r="U27">
        <v>224.28</v>
      </c>
      <c r="V27" t="s">
        <v>5664</v>
      </c>
      <c r="W27" t="s">
        <v>4958</v>
      </c>
      <c r="X27" t="s">
        <v>5464</v>
      </c>
      <c r="Y27" t="s">
        <v>4966</v>
      </c>
      <c r="Z27" t="s">
        <v>5046</v>
      </c>
      <c r="AA27" t="s">
        <v>4962</v>
      </c>
      <c r="AB27">
        <f>YEAR(Sales_Trans_2[[#This Row],[Transaction_Date]])</f>
        <v>2025</v>
      </c>
      <c r="AC27" t="str">
        <f>TEXT(Sales_Trans_2[[#This Row],[Transaction_Date]],"mmm")</f>
        <v>Dec</v>
      </c>
      <c r="AD27">
        <f>MONTH(Sales_Trans_2[[#This Row],[Transaction_Date]])</f>
        <v>12</v>
      </c>
      <c r="AE27" s="19">
        <f>IFERROR(Sales_Trans_2[[#This Row],[Profit]]/Sales_Trans_2[[#This Row],[Sales_Amount]],0)</f>
        <v>0.19666791932857322</v>
      </c>
      <c r="AF27" s="20" t="str">
        <f>IF(Sales_Trans_2[[#This Row],[Discount_Pct]]=0,"0%",
IF(Sales_Trans_2[[#This Row],[Discount_Pct]]&lt;=5,"1-5%",
IF(Sales_Trans_2[[#This Row],[Discount_Pct]]&lt;=10,"6-10%",
IF(Sales_Trans_2[[#This Row],[Discount_Pct]]&lt;=15,"11-15%","&gt;15%"))))</f>
        <v>0%</v>
      </c>
    </row>
    <row r="28" spans="1:32" x14ac:dyDescent="0.25">
      <c r="A28" t="s">
        <v>4367</v>
      </c>
      <c r="B28" s="10">
        <v>46005</v>
      </c>
      <c r="C28" t="s">
        <v>2128</v>
      </c>
      <c r="D28" t="s">
        <v>882</v>
      </c>
      <c r="E28" t="s">
        <v>1323</v>
      </c>
      <c r="F28" t="s">
        <v>54</v>
      </c>
      <c r="G28">
        <v>4</v>
      </c>
      <c r="H28">
        <v>265.07</v>
      </c>
      <c r="I28">
        <v>0</v>
      </c>
      <c r="J28">
        <v>0</v>
      </c>
      <c r="K28">
        <v>1219.32</v>
      </c>
      <c r="L28">
        <v>778.56</v>
      </c>
      <c r="M28">
        <v>440.76</v>
      </c>
      <c r="N28" t="s">
        <v>4971</v>
      </c>
      <c r="O28" t="s">
        <v>24</v>
      </c>
      <c r="P28" t="s">
        <v>25</v>
      </c>
      <c r="Q28">
        <v>0.51666666666666672</v>
      </c>
      <c r="R28" t="s">
        <v>27</v>
      </c>
      <c r="S28" t="s">
        <v>4768</v>
      </c>
      <c r="T28" t="s">
        <v>4752</v>
      </c>
      <c r="U28">
        <v>262.77</v>
      </c>
      <c r="V28" t="s">
        <v>5665</v>
      </c>
      <c r="W28" t="s">
        <v>4958</v>
      </c>
      <c r="X28" t="s">
        <v>5416</v>
      </c>
      <c r="Y28" t="s">
        <v>4966</v>
      </c>
      <c r="Z28" t="s">
        <v>5147</v>
      </c>
      <c r="AA28" t="s">
        <v>4962</v>
      </c>
      <c r="AB28">
        <f>YEAR(Sales_Trans_2[[#This Row],[Transaction_Date]])</f>
        <v>2025</v>
      </c>
      <c r="AC28" t="str">
        <f>TEXT(Sales_Trans_2[[#This Row],[Transaction_Date]],"mmm")</f>
        <v>Dec</v>
      </c>
      <c r="AD28">
        <f>MONTH(Sales_Trans_2[[#This Row],[Transaction_Date]])</f>
        <v>12</v>
      </c>
      <c r="AE28" s="19">
        <f>IFERROR(Sales_Trans_2[[#This Row],[Profit]]/Sales_Trans_2[[#This Row],[Sales_Amount]],0)</f>
        <v>0.36148016927467769</v>
      </c>
      <c r="AF28" s="20" t="str">
        <f>IF(Sales_Trans_2[[#This Row],[Discount_Pct]]=0,"0%",
IF(Sales_Trans_2[[#This Row],[Discount_Pct]]&lt;=5,"1-5%",
IF(Sales_Trans_2[[#This Row],[Discount_Pct]]&lt;=10,"6-10%",
IF(Sales_Trans_2[[#This Row],[Discount_Pct]]&lt;=15,"11-15%","&gt;15%"))))</f>
        <v>0%</v>
      </c>
    </row>
    <row r="29" spans="1:32" x14ac:dyDescent="0.25">
      <c r="A29" t="s">
        <v>3839</v>
      </c>
      <c r="B29" s="10">
        <v>46015</v>
      </c>
      <c r="C29" t="s">
        <v>811</v>
      </c>
      <c r="D29" t="s">
        <v>280</v>
      </c>
      <c r="E29" t="s">
        <v>142</v>
      </c>
      <c r="F29" t="s">
        <v>143</v>
      </c>
      <c r="G29">
        <v>1</v>
      </c>
      <c r="H29">
        <v>124.84</v>
      </c>
      <c r="I29">
        <v>0</v>
      </c>
      <c r="J29">
        <v>0</v>
      </c>
      <c r="K29">
        <v>124.84</v>
      </c>
      <c r="L29">
        <v>97.35</v>
      </c>
      <c r="M29">
        <v>27.49</v>
      </c>
      <c r="N29" t="s">
        <v>68</v>
      </c>
      <c r="O29" t="s">
        <v>24</v>
      </c>
      <c r="P29" t="s">
        <v>25</v>
      </c>
      <c r="Q29">
        <v>0.68333333333333335</v>
      </c>
      <c r="R29" t="s">
        <v>49</v>
      </c>
      <c r="S29" t="s">
        <v>4726</v>
      </c>
      <c r="T29" t="s">
        <v>4703</v>
      </c>
      <c r="U29">
        <v>124.84</v>
      </c>
      <c r="V29" t="s">
        <v>5679</v>
      </c>
      <c r="W29" t="s">
        <v>4964</v>
      </c>
      <c r="X29" t="s">
        <v>5308</v>
      </c>
      <c r="Y29" t="s">
        <v>4966</v>
      </c>
      <c r="Z29" t="s">
        <v>5057</v>
      </c>
      <c r="AA29" t="s">
        <v>4962</v>
      </c>
      <c r="AB29">
        <f>YEAR(Sales_Trans_2[[#This Row],[Transaction_Date]])</f>
        <v>2025</v>
      </c>
      <c r="AC29" t="str">
        <f>TEXT(Sales_Trans_2[[#This Row],[Transaction_Date]],"mmm")</f>
        <v>Dec</v>
      </c>
      <c r="AD29">
        <f>MONTH(Sales_Trans_2[[#This Row],[Transaction_Date]])</f>
        <v>12</v>
      </c>
      <c r="AE29" s="19">
        <f>IFERROR(Sales_Trans_2[[#This Row],[Profit]]/Sales_Trans_2[[#This Row],[Sales_Amount]],0)</f>
        <v>0.22020185837872475</v>
      </c>
      <c r="AF29" s="20" t="str">
        <f>IF(Sales_Trans_2[[#This Row],[Discount_Pct]]=0,"0%",
IF(Sales_Trans_2[[#This Row],[Discount_Pct]]&lt;=5,"1-5%",
IF(Sales_Trans_2[[#This Row],[Discount_Pct]]&lt;=10,"6-10%",
IF(Sales_Trans_2[[#This Row],[Discount_Pct]]&lt;=15,"11-15%","&gt;15%"))))</f>
        <v>0%</v>
      </c>
    </row>
    <row r="30" spans="1:32" x14ac:dyDescent="0.25">
      <c r="A30" t="s">
        <v>3907</v>
      </c>
      <c r="B30" s="10">
        <v>46025</v>
      </c>
      <c r="C30" t="s">
        <v>3747</v>
      </c>
      <c r="D30" t="s">
        <v>714</v>
      </c>
      <c r="E30" t="s">
        <v>125</v>
      </c>
      <c r="F30" t="s">
        <v>410</v>
      </c>
      <c r="G30">
        <v>3</v>
      </c>
      <c r="H30">
        <v>161.63999999999999</v>
      </c>
      <c r="I30">
        <v>0</v>
      </c>
      <c r="J30">
        <v>0</v>
      </c>
      <c r="K30">
        <v>557.66</v>
      </c>
      <c r="L30">
        <v>372.72</v>
      </c>
      <c r="M30">
        <v>-396.41</v>
      </c>
      <c r="N30" t="s">
        <v>23</v>
      </c>
      <c r="O30" t="s">
        <v>24</v>
      </c>
      <c r="P30" t="s">
        <v>25</v>
      </c>
      <c r="Q30">
        <v>0.51249999999999996</v>
      </c>
      <c r="R30" t="s">
        <v>27</v>
      </c>
      <c r="S30" t="s">
        <v>4653</v>
      </c>
      <c r="T30" t="s">
        <v>4672</v>
      </c>
      <c r="U30">
        <v>161.03</v>
      </c>
      <c r="V30" t="s">
        <v>5687</v>
      </c>
      <c r="W30" t="s">
        <v>4958</v>
      </c>
      <c r="X30" t="s">
        <v>5172</v>
      </c>
      <c r="Y30" t="s">
        <v>4966</v>
      </c>
      <c r="Z30" t="s">
        <v>5173</v>
      </c>
      <c r="AA30" t="s">
        <v>4962</v>
      </c>
      <c r="AB30">
        <f>YEAR(Sales_Trans_2[[#This Row],[Transaction_Date]])</f>
        <v>2026</v>
      </c>
      <c r="AC30" t="str">
        <f>TEXT(Sales_Trans_2[[#This Row],[Transaction_Date]],"mmm")</f>
        <v>Jan</v>
      </c>
      <c r="AD30">
        <f>MONTH(Sales_Trans_2[[#This Row],[Transaction_Date]])</f>
        <v>1</v>
      </c>
      <c r="AE30" s="19">
        <f>IFERROR(Sales_Trans_2[[#This Row],[Profit]]/Sales_Trans_2[[#This Row],[Sales_Amount]],0)</f>
        <v>-0.71084531793565986</v>
      </c>
      <c r="AF30" s="20" t="str">
        <f>IF(Sales_Trans_2[[#This Row],[Discount_Pct]]=0,"0%",
IF(Sales_Trans_2[[#This Row],[Discount_Pct]]&lt;=5,"1-5%",
IF(Sales_Trans_2[[#This Row],[Discount_Pct]]&lt;=10,"6-10%",
IF(Sales_Trans_2[[#This Row],[Discount_Pct]]&lt;=15,"11-15%","&gt;15%"))))</f>
        <v>0%</v>
      </c>
    </row>
    <row r="31" spans="1:32" x14ac:dyDescent="0.25">
      <c r="A31" t="s">
        <v>3834</v>
      </c>
      <c r="B31" s="10">
        <v>46039</v>
      </c>
      <c r="C31" t="s">
        <v>342</v>
      </c>
      <c r="D31" t="s">
        <v>714</v>
      </c>
      <c r="E31" t="s">
        <v>90</v>
      </c>
      <c r="F31" t="s">
        <v>91</v>
      </c>
      <c r="G31">
        <v>7</v>
      </c>
      <c r="H31">
        <v>169.79</v>
      </c>
      <c r="I31">
        <v>0</v>
      </c>
      <c r="J31">
        <v>0</v>
      </c>
      <c r="K31">
        <v>1366.81</v>
      </c>
      <c r="L31">
        <v>869.68</v>
      </c>
      <c r="M31">
        <v>497.13</v>
      </c>
      <c r="N31" t="s">
        <v>133</v>
      </c>
      <c r="O31" t="s">
        <v>24</v>
      </c>
      <c r="P31" t="s">
        <v>25</v>
      </c>
      <c r="Q31">
        <v>0.71736111111111112</v>
      </c>
      <c r="R31" t="s">
        <v>27</v>
      </c>
      <c r="S31" t="s">
        <v>4653</v>
      </c>
      <c r="T31" t="s">
        <v>4672</v>
      </c>
      <c r="U31">
        <v>161.03</v>
      </c>
      <c r="V31" t="s">
        <v>5174</v>
      </c>
      <c r="W31" t="s">
        <v>4958</v>
      </c>
      <c r="X31" t="s">
        <v>5467</v>
      </c>
      <c r="Y31" t="s">
        <v>4966</v>
      </c>
      <c r="Z31" t="s">
        <v>5468</v>
      </c>
      <c r="AA31" t="s">
        <v>4962</v>
      </c>
      <c r="AB31">
        <f>YEAR(Sales_Trans_2[[#This Row],[Transaction_Date]])</f>
        <v>2026</v>
      </c>
      <c r="AC31" t="str">
        <f>TEXT(Sales_Trans_2[[#This Row],[Transaction_Date]],"mmm")</f>
        <v>Jan</v>
      </c>
      <c r="AD31">
        <f>MONTH(Sales_Trans_2[[#This Row],[Transaction_Date]])</f>
        <v>1</v>
      </c>
      <c r="AE31" s="19">
        <f>IFERROR(Sales_Trans_2[[#This Row],[Profit]]/Sales_Trans_2[[#This Row],[Sales_Amount]],0)</f>
        <v>0.36371551276329556</v>
      </c>
      <c r="AF31" s="20" t="str">
        <f>IF(Sales_Trans_2[[#This Row],[Discount_Pct]]=0,"0%",
IF(Sales_Trans_2[[#This Row],[Discount_Pct]]&lt;=5,"1-5%",
IF(Sales_Trans_2[[#This Row],[Discount_Pct]]&lt;=10,"6-10%",
IF(Sales_Trans_2[[#This Row],[Discount_Pct]]&lt;=15,"11-15%","&gt;15%"))))</f>
        <v>0%</v>
      </c>
    </row>
    <row r="32" spans="1:32" x14ac:dyDescent="0.25">
      <c r="A32" t="s">
        <v>4517</v>
      </c>
      <c r="B32" s="10">
        <v>46003</v>
      </c>
      <c r="C32" t="s">
        <v>3410</v>
      </c>
      <c r="D32" t="s">
        <v>124</v>
      </c>
      <c r="E32" t="s">
        <v>297</v>
      </c>
      <c r="F32" t="s">
        <v>298</v>
      </c>
      <c r="G32">
        <v>1</v>
      </c>
      <c r="H32">
        <v>397.22</v>
      </c>
      <c r="I32">
        <v>0</v>
      </c>
      <c r="J32">
        <v>0</v>
      </c>
      <c r="K32">
        <v>397.22</v>
      </c>
      <c r="L32">
        <v>319.37</v>
      </c>
      <c r="M32">
        <v>77.849999999999994</v>
      </c>
      <c r="N32" t="s">
        <v>40</v>
      </c>
      <c r="O32" t="s">
        <v>24</v>
      </c>
      <c r="P32" t="s">
        <v>25</v>
      </c>
      <c r="Q32">
        <v>0.62083333333333335</v>
      </c>
      <c r="R32" t="s">
        <v>49</v>
      </c>
      <c r="S32" t="s">
        <v>4697</v>
      </c>
      <c r="T32" t="s">
        <v>4672</v>
      </c>
      <c r="U32">
        <v>397.22</v>
      </c>
      <c r="V32" t="s">
        <v>5692</v>
      </c>
      <c r="W32" t="s">
        <v>4964</v>
      </c>
      <c r="X32" t="s">
        <v>5327</v>
      </c>
      <c r="Y32" t="s">
        <v>4966</v>
      </c>
      <c r="Z32" t="s">
        <v>5084</v>
      </c>
      <c r="AA32" t="s">
        <v>4962</v>
      </c>
      <c r="AB32">
        <f>YEAR(Sales_Trans_2[[#This Row],[Transaction_Date]])</f>
        <v>2025</v>
      </c>
      <c r="AC32" t="str">
        <f>TEXT(Sales_Trans_2[[#This Row],[Transaction_Date]],"mmm")</f>
        <v>Dec</v>
      </c>
      <c r="AD32">
        <f>MONTH(Sales_Trans_2[[#This Row],[Transaction_Date]])</f>
        <v>12</v>
      </c>
      <c r="AE32" s="19">
        <f>IFERROR(Sales_Trans_2[[#This Row],[Profit]]/Sales_Trans_2[[#This Row],[Sales_Amount]],0)</f>
        <v>0.19598711041740091</v>
      </c>
      <c r="AF32" s="20" t="str">
        <f>IF(Sales_Trans_2[[#This Row],[Discount_Pct]]=0,"0%",
IF(Sales_Trans_2[[#This Row],[Discount_Pct]]&lt;=5,"1-5%",
IF(Sales_Trans_2[[#This Row],[Discount_Pct]]&lt;=10,"6-10%",
IF(Sales_Trans_2[[#This Row],[Discount_Pct]]&lt;=15,"11-15%","&gt;15%"))))</f>
        <v>0%</v>
      </c>
    </row>
    <row r="33" spans="1:32" x14ac:dyDescent="0.25">
      <c r="A33" t="s">
        <v>4279</v>
      </c>
      <c r="B33" s="10">
        <v>46011</v>
      </c>
      <c r="C33" t="s">
        <v>2033</v>
      </c>
      <c r="D33" t="s">
        <v>1194</v>
      </c>
      <c r="E33" t="s">
        <v>102</v>
      </c>
      <c r="F33" t="s">
        <v>103</v>
      </c>
      <c r="G33">
        <v>3</v>
      </c>
      <c r="H33">
        <v>112.64</v>
      </c>
      <c r="I33">
        <v>0</v>
      </c>
      <c r="J33">
        <v>0</v>
      </c>
      <c r="K33">
        <v>388.61</v>
      </c>
      <c r="L33">
        <v>278.88</v>
      </c>
      <c r="M33">
        <v>109.73</v>
      </c>
      <c r="N33" t="s">
        <v>133</v>
      </c>
      <c r="O33" t="s">
        <v>24</v>
      </c>
      <c r="P33" t="s">
        <v>25</v>
      </c>
      <c r="Q33">
        <v>0.57499999999999996</v>
      </c>
      <c r="R33" t="s">
        <v>27</v>
      </c>
      <c r="S33" t="s">
        <v>4896</v>
      </c>
      <c r="T33" t="s">
        <v>4887</v>
      </c>
      <c r="U33">
        <v>109.69</v>
      </c>
      <c r="V33" t="s">
        <v>5709</v>
      </c>
      <c r="W33" t="s">
        <v>4958</v>
      </c>
      <c r="X33" t="s">
        <v>5510</v>
      </c>
      <c r="Y33" t="s">
        <v>4966</v>
      </c>
      <c r="Z33" t="s">
        <v>5511</v>
      </c>
      <c r="AA33" t="s">
        <v>4962</v>
      </c>
      <c r="AB33">
        <f>YEAR(Sales_Trans_2[[#This Row],[Transaction_Date]])</f>
        <v>2025</v>
      </c>
      <c r="AC33" t="str">
        <f>TEXT(Sales_Trans_2[[#This Row],[Transaction_Date]],"mmm")</f>
        <v>Dec</v>
      </c>
      <c r="AD33">
        <f>MONTH(Sales_Trans_2[[#This Row],[Transaction_Date]])</f>
        <v>12</v>
      </c>
      <c r="AE33" s="19">
        <f>IFERROR(Sales_Trans_2[[#This Row],[Profit]]/Sales_Trans_2[[#This Row],[Sales_Amount]],0)</f>
        <v>0.28236535343918068</v>
      </c>
      <c r="AF33" s="20" t="str">
        <f>IF(Sales_Trans_2[[#This Row],[Discount_Pct]]=0,"0%",
IF(Sales_Trans_2[[#This Row],[Discount_Pct]]&lt;=5,"1-5%",
IF(Sales_Trans_2[[#This Row],[Discount_Pct]]&lt;=10,"6-10%",
IF(Sales_Trans_2[[#This Row],[Discount_Pct]]&lt;=15,"11-15%","&gt;15%"))))</f>
        <v>0%</v>
      </c>
    </row>
    <row r="34" spans="1:32" x14ac:dyDescent="0.25">
      <c r="A34" t="s">
        <v>4178</v>
      </c>
      <c r="B34" s="10">
        <v>46038</v>
      </c>
      <c r="C34" t="s">
        <v>1009</v>
      </c>
      <c r="D34" t="s">
        <v>581</v>
      </c>
      <c r="E34" t="s">
        <v>704</v>
      </c>
      <c r="F34" t="s">
        <v>865</v>
      </c>
      <c r="G34">
        <v>4</v>
      </c>
      <c r="H34">
        <v>139.21</v>
      </c>
      <c r="I34">
        <v>0</v>
      </c>
      <c r="J34">
        <v>0</v>
      </c>
      <c r="K34">
        <v>556.84</v>
      </c>
      <c r="L34">
        <v>427.96</v>
      </c>
      <c r="M34">
        <v>128.88</v>
      </c>
      <c r="N34" t="s">
        <v>133</v>
      </c>
      <c r="O34" t="s">
        <v>24</v>
      </c>
      <c r="P34" t="s">
        <v>25</v>
      </c>
      <c r="Q34">
        <v>0.40069444444444446</v>
      </c>
      <c r="R34" t="s">
        <v>49</v>
      </c>
      <c r="S34" t="s">
        <v>4710</v>
      </c>
      <c r="T34" t="s">
        <v>4703</v>
      </c>
      <c r="U34">
        <v>139.21</v>
      </c>
      <c r="V34" t="s">
        <v>5720</v>
      </c>
      <c r="W34" t="s">
        <v>4964</v>
      </c>
      <c r="X34" t="s">
        <v>5167</v>
      </c>
      <c r="Y34" t="s">
        <v>4966</v>
      </c>
      <c r="Z34" t="s">
        <v>4997</v>
      </c>
      <c r="AA34" t="s">
        <v>4962</v>
      </c>
      <c r="AB34">
        <f>YEAR(Sales_Trans_2[[#This Row],[Transaction_Date]])</f>
        <v>2026</v>
      </c>
      <c r="AC34" t="str">
        <f>TEXT(Sales_Trans_2[[#This Row],[Transaction_Date]],"mmm")</f>
        <v>Jan</v>
      </c>
      <c r="AD34">
        <f>MONTH(Sales_Trans_2[[#This Row],[Transaction_Date]])</f>
        <v>1</v>
      </c>
      <c r="AE34" s="19">
        <f>IFERROR(Sales_Trans_2[[#This Row],[Profit]]/Sales_Trans_2[[#This Row],[Sales_Amount]],0)</f>
        <v>0.23144889016593634</v>
      </c>
      <c r="AF34" s="20" t="str">
        <f>IF(Sales_Trans_2[[#This Row],[Discount_Pct]]=0,"0%",
IF(Sales_Trans_2[[#This Row],[Discount_Pct]]&lt;=5,"1-5%",
IF(Sales_Trans_2[[#This Row],[Discount_Pct]]&lt;=10,"6-10%",
IF(Sales_Trans_2[[#This Row],[Discount_Pct]]&lt;=15,"11-15%","&gt;15%"))))</f>
        <v>0%</v>
      </c>
    </row>
    <row r="35" spans="1:32" x14ac:dyDescent="0.25">
      <c r="A35" t="s">
        <v>201</v>
      </c>
      <c r="B35" s="10">
        <v>46004</v>
      </c>
      <c r="C35" t="s">
        <v>202</v>
      </c>
      <c r="D35" t="s">
        <v>203</v>
      </c>
      <c r="E35" t="s">
        <v>204</v>
      </c>
      <c r="F35" t="s">
        <v>205</v>
      </c>
      <c r="G35">
        <v>4</v>
      </c>
      <c r="H35">
        <v>205.93</v>
      </c>
      <c r="I35">
        <v>0</v>
      </c>
      <c r="J35">
        <v>0</v>
      </c>
      <c r="K35">
        <v>947.28</v>
      </c>
      <c r="L35">
        <v>680.8</v>
      </c>
      <c r="M35">
        <v>266.48</v>
      </c>
      <c r="N35" t="s">
        <v>47</v>
      </c>
      <c r="O35" t="s">
        <v>24</v>
      </c>
      <c r="P35" t="s">
        <v>25</v>
      </c>
      <c r="Q35">
        <v>0.64861111111111114</v>
      </c>
      <c r="R35" t="s">
        <v>27</v>
      </c>
      <c r="S35" t="s">
        <v>4852</v>
      </c>
      <c r="T35" t="s">
        <v>4847</v>
      </c>
      <c r="U35">
        <v>205.93</v>
      </c>
      <c r="V35" t="s">
        <v>5721</v>
      </c>
      <c r="W35" t="s">
        <v>4964</v>
      </c>
      <c r="X35" t="s">
        <v>5021</v>
      </c>
      <c r="Y35" t="s">
        <v>4966</v>
      </c>
      <c r="Z35" t="s">
        <v>5022</v>
      </c>
      <c r="AA35" t="s">
        <v>4962</v>
      </c>
      <c r="AB35">
        <f>YEAR(Sales_Trans_2[[#This Row],[Transaction_Date]])</f>
        <v>2025</v>
      </c>
      <c r="AC35" t="str">
        <f>TEXT(Sales_Trans_2[[#This Row],[Transaction_Date]],"mmm")</f>
        <v>Dec</v>
      </c>
      <c r="AD35">
        <f>MONTH(Sales_Trans_2[[#This Row],[Transaction_Date]])</f>
        <v>12</v>
      </c>
      <c r="AE35" s="19">
        <f>IFERROR(Sales_Trans_2[[#This Row],[Profit]]/Sales_Trans_2[[#This Row],[Sales_Amount]],0)</f>
        <v>0.28131070010978804</v>
      </c>
      <c r="AF35" s="20" t="str">
        <f>IF(Sales_Trans_2[[#This Row],[Discount_Pct]]=0,"0%",
IF(Sales_Trans_2[[#This Row],[Discount_Pct]]&lt;=5,"1-5%",
IF(Sales_Trans_2[[#This Row],[Discount_Pct]]&lt;=10,"6-10%",
IF(Sales_Trans_2[[#This Row],[Discount_Pct]]&lt;=15,"11-15%","&gt;15%"))))</f>
        <v>0%</v>
      </c>
    </row>
    <row r="36" spans="1:32" x14ac:dyDescent="0.25">
      <c r="A36" t="s">
        <v>4377</v>
      </c>
      <c r="B36" s="10">
        <v>46012</v>
      </c>
      <c r="C36" t="s">
        <v>542</v>
      </c>
      <c r="D36" t="s">
        <v>124</v>
      </c>
      <c r="E36" t="s">
        <v>142</v>
      </c>
      <c r="F36" t="s">
        <v>143</v>
      </c>
      <c r="G36">
        <v>8</v>
      </c>
      <c r="H36">
        <v>453.14</v>
      </c>
      <c r="I36">
        <v>0</v>
      </c>
      <c r="J36">
        <v>0</v>
      </c>
      <c r="K36">
        <v>4168.8900000000003</v>
      </c>
      <c r="L36">
        <v>2554.96</v>
      </c>
      <c r="M36">
        <v>1613.93</v>
      </c>
      <c r="N36" t="s">
        <v>4971</v>
      </c>
      <c r="O36" t="s">
        <v>24</v>
      </c>
      <c r="P36" t="s">
        <v>25</v>
      </c>
      <c r="Q36">
        <v>0.50694444444444442</v>
      </c>
      <c r="R36" t="s">
        <v>27</v>
      </c>
      <c r="S36" t="s">
        <v>4697</v>
      </c>
      <c r="T36" t="s">
        <v>4672</v>
      </c>
      <c r="U36">
        <v>397.22</v>
      </c>
      <c r="V36" t="s">
        <v>5723</v>
      </c>
      <c r="W36" t="s">
        <v>4958</v>
      </c>
      <c r="X36" t="s">
        <v>5308</v>
      </c>
      <c r="Y36" t="s">
        <v>4966</v>
      </c>
      <c r="Z36" t="s">
        <v>5057</v>
      </c>
      <c r="AA36" t="s">
        <v>4962</v>
      </c>
      <c r="AB36">
        <f>YEAR(Sales_Trans_2[[#This Row],[Transaction_Date]])</f>
        <v>2025</v>
      </c>
      <c r="AC36" t="str">
        <f>TEXT(Sales_Trans_2[[#This Row],[Transaction_Date]],"mmm")</f>
        <v>Dec</v>
      </c>
      <c r="AD36">
        <f>MONTH(Sales_Trans_2[[#This Row],[Transaction_Date]])</f>
        <v>12</v>
      </c>
      <c r="AE36" s="19">
        <f>IFERROR(Sales_Trans_2[[#This Row],[Profit]]/Sales_Trans_2[[#This Row],[Sales_Amount]],0)</f>
        <v>0.38713662389748826</v>
      </c>
      <c r="AF36" s="20" t="str">
        <f>IF(Sales_Trans_2[[#This Row],[Discount_Pct]]=0,"0%",
IF(Sales_Trans_2[[#This Row],[Discount_Pct]]&lt;=5,"1-5%",
IF(Sales_Trans_2[[#This Row],[Discount_Pct]]&lt;=10,"6-10%",
IF(Sales_Trans_2[[#This Row],[Discount_Pct]]&lt;=15,"11-15%","&gt;15%"))))</f>
        <v>0%</v>
      </c>
    </row>
    <row r="37" spans="1:32" x14ac:dyDescent="0.25">
      <c r="A37" t="s">
        <v>4520</v>
      </c>
      <c r="B37" s="10">
        <v>46018</v>
      </c>
      <c r="C37" t="s">
        <v>1945</v>
      </c>
      <c r="D37" t="s">
        <v>119</v>
      </c>
      <c r="E37" t="s">
        <v>153</v>
      </c>
      <c r="F37" t="s">
        <v>154</v>
      </c>
      <c r="G37">
        <v>5</v>
      </c>
      <c r="H37">
        <v>151.47999999999999</v>
      </c>
      <c r="I37">
        <v>0</v>
      </c>
      <c r="J37">
        <v>0</v>
      </c>
      <c r="K37">
        <v>871.01</v>
      </c>
      <c r="L37">
        <v>579.54999999999995</v>
      </c>
      <c r="M37">
        <v>291.45999999999998</v>
      </c>
      <c r="N37" t="s">
        <v>68</v>
      </c>
      <c r="O37" t="s">
        <v>24</v>
      </c>
      <c r="P37" t="s">
        <v>25</v>
      </c>
      <c r="Q37">
        <v>0.40555555555555556</v>
      </c>
      <c r="R37" t="s">
        <v>27</v>
      </c>
      <c r="S37" t="s">
        <v>4722</v>
      </c>
      <c r="T37" t="s">
        <v>4703</v>
      </c>
      <c r="U37">
        <v>141.11000000000001</v>
      </c>
      <c r="V37" t="s">
        <v>5734</v>
      </c>
      <c r="W37" t="s">
        <v>4958</v>
      </c>
      <c r="X37" t="s">
        <v>4965</v>
      </c>
      <c r="Y37" t="s">
        <v>4966</v>
      </c>
      <c r="Z37" t="s">
        <v>5126</v>
      </c>
      <c r="AA37" t="s">
        <v>4962</v>
      </c>
      <c r="AB37">
        <f>YEAR(Sales_Trans_2[[#This Row],[Transaction_Date]])</f>
        <v>2025</v>
      </c>
      <c r="AC37" t="str">
        <f>TEXT(Sales_Trans_2[[#This Row],[Transaction_Date]],"mmm")</f>
        <v>Dec</v>
      </c>
      <c r="AD37">
        <f>MONTH(Sales_Trans_2[[#This Row],[Transaction_Date]])</f>
        <v>12</v>
      </c>
      <c r="AE37" s="19">
        <f>IFERROR(Sales_Trans_2[[#This Row],[Profit]]/Sales_Trans_2[[#This Row],[Sales_Amount]],0)</f>
        <v>0.33462302384588005</v>
      </c>
      <c r="AF37" s="20" t="str">
        <f>IF(Sales_Trans_2[[#This Row],[Discount_Pct]]=0,"0%",
IF(Sales_Trans_2[[#This Row],[Discount_Pct]]&lt;=5,"1-5%",
IF(Sales_Trans_2[[#This Row],[Discount_Pct]]&lt;=10,"6-10%",
IF(Sales_Trans_2[[#This Row],[Discount_Pct]]&lt;=15,"11-15%","&gt;15%"))))</f>
        <v>0%</v>
      </c>
    </row>
    <row r="38" spans="1:32" x14ac:dyDescent="0.25">
      <c r="A38" t="s">
        <v>3380</v>
      </c>
      <c r="B38" s="10">
        <v>46004</v>
      </c>
      <c r="C38" t="s">
        <v>2252</v>
      </c>
      <c r="D38" t="s">
        <v>170</v>
      </c>
      <c r="E38" t="s">
        <v>808</v>
      </c>
      <c r="F38" t="s">
        <v>216</v>
      </c>
      <c r="G38">
        <v>4</v>
      </c>
      <c r="H38">
        <v>225.45</v>
      </c>
      <c r="I38">
        <v>0</v>
      </c>
      <c r="J38">
        <v>0</v>
      </c>
      <c r="K38">
        <v>1037.07</v>
      </c>
      <c r="L38">
        <v>763.6</v>
      </c>
      <c r="M38">
        <v>273.47000000000003</v>
      </c>
      <c r="N38" t="s">
        <v>133</v>
      </c>
      <c r="O38" t="s">
        <v>24</v>
      </c>
      <c r="P38" t="s">
        <v>25</v>
      </c>
      <c r="Q38">
        <v>0.39027777777777778</v>
      </c>
      <c r="R38" t="s">
        <v>27</v>
      </c>
      <c r="S38" t="s">
        <v>4876</v>
      </c>
      <c r="T38" t="s">
        <v>4864</v>
      </c>
      <c r="U38">
        <v>225.45</v>
      </c>
      <c r="V38" t="s">
        <v>5735</v>
      </c>
      <c r="W38" t="s">
        <v>4964</v>
      </c>
      <c r="X38" t="s">
        <v>5168</v>
      </c>
      <c r="Y38" t="s">
        <v>4966</v>
      </c>
      <c r="Z38" t="s">
        <v>5703</v>
      </c>
      <c r="AA38" t="s">
        <v>4962</v>
      </c>
      <c r="AB38">
        <f>YEAR(Sales_Trans_2[[#This Row],[Transaction_Date]])</f>
        <v>2025</v>
      </c>
      <c r="AC38" t="str">
        <f>TEXT(Sales_Trans_2[[#This Row],[Transaction_Date]],"mmm")</f>
        <v>Dec</v>
      </c>
      <c r="AD38">
        <f>MONTH(Sales_Trans_2[[#This Row],[Transaction_Date]])</f>
        <v>12</v>
      </c>
      <c r="AE38" s="19">
        <f>IFERROR(Sales_Trans_2[[#This Row],[Profit]]/Sales_Trans_2[[#This Row],[Sales_Amount]],0)</f>
        <v>0.26369483255710807</v>
      </c>
      <c r="AF38" s="20" t="str">
        <f>IF(Sales_Trans_2[[#This Row],[Discount_Pct]]=0,"0%",
IF(Sales_Trans_2[[#This Row],[Discount_Pct]]&lt;=5,"1-5%",
IF(Sales_Trans_2[[#This Row],[Discount_Pct]]&lt;=10,"6-10%",
IF(Sales_Trans_2[[#This Row],[Discount_Pct]]&lt;=15,"11-15%","&gt;15%"))))</f>
        <v>0%</v>
      </c>
    </row>
    <row r="39" spans="1:32" x14ac:dyDescent="0.25">
      <c r="A39" t="s">
        <v>1124</v>
      </c>
      <c r="B39" s="10">
        <v>46016</v>
      </c>
      <c r="C39" t="s">
        <v>129</v>
      </c>
      <c r="D39" t="s">
        <v>337</v>
      </c>
      <c r="E39" t="s">
        <v>623</v>
      </c>
      <c r="F39" t="s">
        <v>1125</v>
      </c>
      <c r="G39">
        <v>4</v>
      </c>
      <c r="H39">
        <v>207.69</v>
      </c>
      <c r="I39">
        <v>0</v>
      </c>
      <c r="J39">
        <v>0</v>
      </c>
      <c r="K39">
        <v>830.76</v>
      </c>
      <c r="L39">
        <v>542.64</v>
      </c>
      <c r="M39">
        <v>288.12</v>
      </c>
      <c r="N39" t="s">
        <v>68</v>
      </c>
      <c r="O39" t="s">
        <v>24</v>
      </c>
      <c r="P39" t="s">
        <v>25</v>
      </c>
      <c r="Q39">
        <v>0.70763888888888893</v>
      </c>
      <c r="R39" t="s">
        <v>49</v>
      </c>
      <c r="S39" t="s">
        <v>4799</v>
      </c>
      <c r="T39" t="s">
        <v>4776</v>
      </c>
      <c r="U39">
        <v>186.38</v>
      </c>
      <c r="V39" t="s">
        <v>5649</v>
      </c>
      <c r="W39" t="s">
        <v>4958</v>
      </c>
      <c r="X39" t="s">
        <v>5195</v>
      </c>
      <c r="Y39" t="s">
        <v>4966</v>
      </c>
      <c r="Z39" t="s">
        <v>5196</v>
      </c>
      <c r="AA39" t="s">
        <v>4962</v>
      </c>
      <c r="AB39">
        <f>YEAR(Sales_Trans_2[[#This Row],[Transaction_Date]])</f>
        <v>2025</v>
      </c>
      <c r="AC39" t="str">
        <f>TEXT(Sales_Trans_2[[#This Row],[Transaction_Date]],"mmm")</f>
        <v>Dec</v>
      </c>
      <c r="AD39">
        <f>MONTH(Sales_Trans_2[[#This Row],[Transaction_Date]])</f>
        <v>12</v>
      </c>
      <c r="AE39" s="19">
        <f>IFERROR(Sales_Trans_2[[#This Row],[Profit]]/Sales_Trans_2[[#This Row],[Sales_Amount]],0)</f>
        <v>0.34681496461071792</v>
      </c>
      <c r="AF39" s="20" t="str">
        <f>IF(Sales_Trans_2[[#This Row],[Discount_Pct]]=0,"0%",
IF(Sales_Trans_2[[#This Row],[Discount_Pct]]&lt;=5,"1-5%",
IF(Sales_Trans_2[[#This Row],[Discount_Pct]]&lt;=10,"6-10%",
IF(Sales_Trans_2[[#This Row],[Discount_Pct]]&lt;=15,"11-15%","&gt;15%"))))</f>
        <v>0%</v>
      </c>
    </row>
    <row r="40" spans="1:32" x14ac:dyDescent="0.25">
      <c r="A40" t="s">
        <v>3855</v>
      </c>
      <c r="B40" s="10">
        <v>46017</v>
      </c>
      <c r="C40" t="s">
        <v>464</v>
      </c>
      <c r="D40" t="s">
        <v>886</v>
      </c>
      <c r="E40" t="s">
        <v>120</v>
      </c>
      <c r="F40" t="s">
        <v>2308</v>
      </c>
      <c r="G40">
        <v>8</v>
      </c>
      <c r="H40">
        <v>238.7</v>
      </c>
      <c r="I40">
        <v>0</v>
      </c>
      <c r="J40">
        <v>0</v>
      </c>
      <c r="K40">
        <v>1909.6</v>
      </c>
      <c r="L40">
        <v>1539.28</v>
      </c>
      <c r="M40">
        <v>370.32</v>
      </c>
      <c r="N40" t="s">
        <v>133</v>
      </c>
      <c r="O40" t="s">
        <v>24</v>
      </c>
      <c r="P40" t="s">
        <v>25</v>
      </c>
      <c r="Q40">
        <v>0.56458333333333333</v>
      </c>
      <c r="R40" t="s">
        <v>49</v>
      </c>
      <c r="S40" t="s">
        <v>4827</v>
      </c>
      <c r="T40" t="s">
        <v>4828</v>
      </c>
      <c r="U40">
        <v>232.92</v>
      </c>
      <c r="V40" t="s">
        <v>5762</v>
      </c>
      <c r="W40" t="s">
        <v>4958</v>
      </c>
      <c r="X40" t="s">
        <v>5493</v>
      </c>
      <c r="Y40" t="s">
        <v>4966</v>
      </c>
      <c r="Z40" t="s">
        <v>5207</v>
      </c>
      <c r="AA40" t="s">
        <v>4962</v>
      </c>
      <c r="AB40">
        <f>YEAR(Sales_Trans_2[[#This Row],[Transaction_Date]])</f>
        <v>2025</v>
      </c>
      <c r="AC40" t="str">
        <f>TEXT(Sales_Trans_2[[#This Row],[Transaction_Date]],"mmm")</f>
        <v>Dec</v>
      </c>
      <c r="AD40">
        <f>MONTH(Sales_Trans_2[[#This Row],[Transaction_Date]])</f>
        <v>12</v>
      </c>
      <c r="AE40" s="19">
        <f>IFERROR(Sales_Trans_2[[#This Row],[Profit]]/Sales_Trans_2[[#This Row],[Sales_Amount]],0)</f>
        <v>0.19392542940930038</v>
      </c>
      <c r="AF40" s="20" t="str">
        <f>IF(Sales_Trans_2[[#This Row],[Discount_Pct]]=0,"0%",
IF(Sales_Trans_2[[#This Row],[Discount_Pct]]&lt;=5,"1-5%",
IF(Sales_Trans_2[[#This Row],[Discount_Pct]]&lt;=10,"6-10%",
IF(Sales_Trans_2[[#This Row],[Discount_Pct]]&lt;=15,"11-15%","&gt;15%"))))</f>
        <v>0%</v>
      </c>
    </row>
    <row r="41" spans="1:32" x14ac:dyDescent="0.25">
      <c r="A41" t="s">
        <v>2089</v>
      </c>
      <c r="B41" s="10">
        <v>46018</v>
      </c>
      <c r="C41" t="s">
        <v>1922</v>
      </c>
      <c r="D41" t="s">
        <v>389</v>
      </c>
      <c r="E41" t="s">
        <v>232</v>
      </c>
      <c r="F41" t="s">
        <v>1666</v>
      </c>
      <c r="G41">
        <v>3</v>
      </c>
      <c r="H41">
        <v>83.13</v>
      </c>
      <c r="I41">
        <v>0</v>
      </c>
      <c r="J41">
        <v>0</v>
      </c>
      <c r="K41">
        <v>286.8</v>
      </c>
      <c r="L41">
        <v>207.27</v>
      </c>
      <c r="M41">
        <v>79.53</v>
      </c>
      <c r="N41" t="s">
        <v>133</v>
      </c>
      <c r="O41" t="s">
        <v>24</v>
      </c>
      <c r="P41" t="s">
        <v>25</v>
      </c>
      <c r="Q41">
        <v>0.4152777777777778</v>
      </c>
      <c r="R41" t="s">
        <v>27</v>
      </c>
      <c r="S41" t="s">
        <v>4854</v>
      </c>
      <c r="T41" t="s">
        <v>4847</v>
      </c>
      <c r="U41">
        <v>83.13</v>
      </c>
      <c r="V41" t="s">
        <v>5766</v>
      </c>
      <c r="W41" t="s">
        <v>4968</v>
      </c>
      <c r="X41" t="s">
        <v>5433</v>
      </c>
      <c r="Y41" t="s">
        <v>4966</v>
      </c>
      <c r="Z41" t="s">
        <v>5079</v>
      </c>
      <c r="AA41" t="s">
        <v>4962</v>
      </c>
      <c r="AB41">
        <f>YEAR(Sales_Trans_2[[#This Row],[Transaction_Date]])</f>
        <v>2025</v>
      </c>
      <c r="AC41" t="str">
        <f>TEXT(Sales_Trans_2[[#This Row],[Transaction_Date]],"mmm")</f>
        <v>Dec</v>
      </c>
      <c r="AD41">
        <f>MONTH(Sales_Trans_2[[#This Row],[Transaction_Date]])</f>
        <v>12</v>
      </c>
      <c r="AE41" s="19">
        <f>IFERROR(Sales_Trans_2[[#This Row],[Profit]]/Sales_Trans_2[[#This Row],[Sales_Amount]],0)</f>
        <v>0.2773012552301255</v>
      </c>
      <c r="AF41" s="20" t="str">
        <f>IF(Sales_Trans_2[[#This Row],[Discount_Pct]]=0,"0%",
IF(Sales_Trans_2[[#This Row],[Discount_Pct]]&lt;=5,"1-5%",
IF(Sales_Trans_2[[#This Row],[Discount_Pct]]&lt;=10,"6-10%",
IF(Sales_Trans_2[[#This Row],[Discount_Pct]]&lt;=15,"11-15%","&gt;15%"))))</f>
        <v>0%</v>
      </c>
    </row>
    <row r="42" spans="1:32" x14ac:dyDescent="0.25">
      <c r="A42" t="s">
        <v>3831</v>
      </c>
      <c r="B42" s="10">
        <v>45942</v>
      </c>
      <c r="C42" t="s">
        <v>3741</v>
      </c>
      <c r="D42" t="s">
        <v>449</v>
      </c>
      <c r="E42" t="s">
        <v>1372</v>
      </c>
      <c r="F42" t="s">
        <v>1373</v>
      </c>
      <c r="G42">
        <v>3</v>
      </c>
      <c r="H42">
        <v>395.66</v>
      </c>
      <c r="I42">
        <v>0</v>
      </c>
      <c r="J42">
        <v>0</v>
      </c>
      <c r="K42">
        <v>1186.98</v>
      </c>
      <c r="L42">
        <v>960.57</v>
      </c>
      <c r="M42">
        <v>226.41</v>
      </c>
      <c r="N42" t="s">
        <v>133</v>
      </c>
      <c r="O42" t="s">
        <v>24</v>
      </c>
      <c r="P42" t="s">
        <v>25</v>
      </c>
      <c r="Q42">
        <v>0.43263888888888891</v>
      </c>
      <c r="R42" t="s">
        <v>49</v>
      </c>
      <c r="S42" t="s">
        <v>4817</v>
      </c>
      <c r="T42" t="s">
        <v>4805</v>
      </c>
      <c r="U42">
        <v>395.66</v>
      </c>
      <c r="V42" t="s">
        <v>5769</v>
      </c>
      <c r="W42" t="s">
        <v>4964</v>
      </c>
      <c r="X42" t="s">
        <v>5461</v>
      </c>
      <c r="Y42" t="s">
        <v>4966</v>
      </c>
      <c r="Z42" t="s">
        <v>5356</v>
      </c>
      <c r="AA42" t="s">
        <v>4962</v>
      </c>
      <c r="AB42">
        <f>YEAR(Sales_Trans_2[[#This Row],[Transaction_Date]])</f>
        <v>2025</v>
      </c>
      <c r="AC42" t="str">
        <f>TEXT(Sales_Trans_2[[#This Row],[Transaction_Date]],"mmm")</f>
        <v>Oct</v>
      </c>
      <c r="AD42">
        <f>MONTH(Sales_Trans_2[[#This Row],[Transaction_Date]])</f>
        <v>10</v>
      </c>
      <c r="AE42" s="19">
        <f>IFERROR(Sales_Trans_2[[#This Row],[Profit]]/Sales_Trans_2[[#This Row],[Sales_Amount]],0)</f>
        <v>0.19074457867866348</v>
      </c>
      <c r="AF42" s="20" t="str">
        <f>IF(Sales_Trans_2[[#This Row],[Discount_Pct]]=0,"0%",
IF(Sales_Trans_2[[#This Row],[Discount_Pct]]&lt;=5,"1-5%",
IF(Sales_Trans_2[[#This Row],[Discount_Pct]]&lt;=10,"6-10%",
IF(Sales_Trans_2[[#This Row],[Discount_Pct]]&lt;=15,"11-15%","&gt;15%"))))</f>
        <v>0%</v>
      </c>
    </row>
    <row r="43" spans="1:32" x14ac:dyDescent="0.25">
      <c r="A43" t="s">
        <v>3405</v>
      </c>
      <c r="B43" s="10">
        <v>45850</v>
      </c>
      <c r="C43" t="s">
        <v>2387</v>
      </c>
      <c r="D43" t="s">
        <v>905</v>
      </c>
      <c r="E43" t="s">
        <v>617</v>
      </c>
      <c r="F43" t="s">
        <v>239</v>
      </c>
      <c r="G43">
        <v>4</v>
      </c>
      <c r="H43">
        <v>464.41</v>
      </c>
      <c r="I43">
        <v>0</v>
      </c>
      <c r="J43">
        <v>0</v>
      </c>
      <c r="K43">
        <v>2136.29</v>
      </c>
      <c r="L43">
        <v>1590.76</v>
      </c>
      <c r="M43">
        <v>545.53</v>
      </c>
      <c r="N43" t="s">
        <v>40</v>
      </c>
      <c r="O43" t="s">
        <v>24</v>
      </c>
      <c r="P43" t="s">
        <v>25</v>
      </c>
      <c r="Q43">
        <v>0.79236111111111107</v>
      </c>
      <c r="R43" t="s">
        <v>27</v>
      </c>
      <c r="S43" t="s">
        <v>4686</v>
      </c>
      <c r="T43" t="s">
        <v>4672</v>
      </c>
      <c r="U43">
        <v>464.41</v>
      </c>
      <c r="V43" t="s">
        <v>5182</v>
      </c>
      <c r="W43" t="s">
        <v>4964</v>
      </c>
      <c r="X43" t="s">
        <v>5015</v>
      </c>
      <c r="Y43" t="s">
        <v>4966</v>
      </c>
      <c r="Z43" t="s">
        <v>5012</v>
      </c>
      <c r="AA43" t="s">
        <v>4962</v>
      </c>
      <c r="AB43">
        <f>YEAR(Sales_Trans_2[[#This Row],[Transaction_Date]])</f>
        <v>2025</v>
      </c>
      <c r="AC43" t="str">
        <f>TEXT(Sales_Trans_2[[#This Row],[Transaction_Date]],"mmm")</f>
        <v>Jul</v>
      </c>
      <c r="AD43">
        <f>MONTH(Sales_Trans_2[[#This Row],[Transaction_Date]])</f>
        <v>7</v>
      </c>
      <c r="AE43" s="19">
        <f>IFERROR(Sales_Trans_2[[#This Row],[Profit]]/Sales_Trans_2[[#This Row],[Sales_Amount]],0)</f>
        <v>0.25536326996802866</v>
      </c>
      <c r="AF43" s="20" t="str">
        <f>IF(Sales_Trans_2[[#This Row],[Discount_Pct]]=0,"0%",
IF(Sales_Trans_2[[#This Row],[Discount_Pct]]&lt;=5,"1-5%",
IF(Sales_Trans_2[[#This Row],[Discount_Pct]]&lt;=10,"6-10%",
IF(Sales_Trans_2[[#This Row],[Discount_Pct]]&lt;=15,"11-15%","&gt;15%"))))</f>
        <v>0%</v>
      </c>
    </row>
    <row r="44" spans="1:32" x14ac:dyDescent="0.25">
      <c r="A44" t="s">
        <v>1459</v>
      </c>
      <c r="B44" s="10">
        <v>45820</v>
      </c>
      <c r="C44" t="s">
        <v>1460</v>
      </c>
      <c r="D44" t="s">
        <v>399</v>
      </c>
      <c r="E44" t="s">
        <v>90</v>
      </c>
      <c r="F44" t="s">
        <v>91</v>
      </c>
      <c r="G44">
        <v>4</v>
      </c>
      <c r="H44">
        <v>111.73</v>
      </c>
      <c r="I44">
        <v>0</v>
      </c>
      <c r="J44">
        <v>0</v>
      </c>
      <c r="K44">
        <v>513.96</v>
      </c>
      <c r="L44">
        <v>344.2</v>
      </c>
      <c r="M44">
        <v>169.76</v>
      </c>
      <c r="N44" t="s">
        <v>47</v>
      </c>
      <c r="O44" t="s">
        <v>24</v>
      </c>
      <c r="P44" t="s">
        <v>25</v>
      </c>
      <c r="Q44">
        <v>0.3972222222222222</v>
      </c>
      <c r="R44" t="s">
        <v>27</v>
      </c>
      <c r="S44" t="s">
        <v>4693</v>
      </c>
      <c r="T44" t="s">
        <v>4672</v>
      </c>
      <c r="U44">
        <v>99.93</v>
      </c>
      <c r="V44" t="s">
        <v>5773</v>
      </c>
      <c r="W44" t="s">
        <v>4958</v>
      </c>
      <c r="X44" t="s">
        <v>5467</v>
      </c>
      <c r="Y44" t="s">
        <v>4966</v>
      </c>
      <c r="Z44" t="s">
        <v>5468</v>
      </c>
      <c r="AA44" t="s">
        <v>4962</v>
      </c>
      <c r="AB44">
        <f>YEAR(Sales_Trans_2[[#This Row],[Transaction_Date]])</f>
        <v>2025</v>
      </c>
      <c r="AC44" t="str">
        <f>TEXT(Sales_Trans_2[[#This Row],[Transaction_Date]],"mmm")</f>
        <v>Jun</v>
      </c>
      <c r="AD44">
        <f>MONTH(Sales_Trans_2[[#This Row],[Transaction_Date]])</f>
        <v>6</v>
      </c>
      <c r="AE44" s="19">
        <f>IFERROR(Sales_Trans_2[[#This Row],[Profit]]/Sales_Trans_2[[#This Row],[Sales_Amount]],0)</f>
        <v>0.33029807767141406</v>
      </c>
      <c r="AF44" s="20" t="str">
        <f>IF(Sales_Trans_2[[#This Row],[Discount_Pct]]=0,"0%",
IF(Sales_Trans_2[[#This Row],[Discount_Pct]]&lt;=5,"1-5%",
IF(Sales_Trans_2[[#This Row],[Discount_Pct]]&lt;=10,"6-10%",
IF(Sales_Trans_2[[#This Row],[Discount_Pct]]&lt;=15,"11-15%","&gt;15%"))))</f>
        <v>0%</v>
      </c>
    </row>
    <row r="45" spans="1:32" x14ac:dyDescent="0.25">
      <c r="A45" t="s">
        <v>4112</v>
      </c>
      <c r="B45" s="10">
        <v>45990</v>
      </c>
      <c r="C45" t="s">
        <v>1240</v>
      </c>
      <c r="D45" t="s">
        <v>549</v>
      </c>
      <c r="E45" t="s">
        <v>1063</v>
      </c>
      <c r="F45" t="s">
        <v>1064</v>
      </c>
      <c r="G45">
        <v>4</v>
      </c>
      <c r="H45">
        <v>253.33</v>
      </c>
      <c r="I45">
        <v>0</v>
      </c>
      <c r="J45">
        <v>0</v>
      </c>
      <c r="K45">
        <v>1165.32</v>
      </c>
      <c r="L45">
        <v>728.68</v>
      </c>
      <c r="M45">
        <v>436.64</v>
      </c>
      <c r="N45" t="s">
        <v>40</v>
      </c>
      <c r="O45" t="s">
        <v>24</v>
      </c>
      <c r="P45" t="s">
        <v>25</v>
      </c>
      <c r="Q45">
        <v>0.60902777777777772</v>
      </c>
      <c r="R45" t="s">
        <v>27</v>
      </c>
      <c r="S45" t="s">
        <v>4832</v>
      </c>
      <c r="T45" t="s">
        <v>4828</v>
      </c>
      <c r="U45">
        <v>221.61</v>
      </c>
      <c r="V45" t="s">
        <v>5810</v>
      </c>
      <c r="W45" t="s">
        <v>4958</v>
      </c>
      <c r="X45" t="s">
        <v>5329</v>
      </c>
      <c r="Y45" t="s">
        <v>4966</v>
      </c>
      <c r="Z45" t="s">
        <v>5330</v>
      </c>
      <c r="AA45" t="s">
        <v>4962</v>
      </c>
      <c r="AB45">
        <f>YEAR(Sales_Trans_2[[#This Row],[Transaction_Date]])</f>
        <v>2025</v>
      </c>
      <c r="AC45" t="str">
        <f>TEXT(Sales_Trans_2[[#This Row],[Transaction_Date]],"mmm")</f>
        <v>Nov</v>
      </c>
      <c r="AD45">
        <f>MONTH(Sales_Trans_2[[#This Row],[Transaction_Date]])</f>
        <v>11</v>
      </c>
      <c r="AE45" s="19">
        <f>IFERROR(Sales_Trans_2[[#This Row],[Profit]]/Sales_Trans_2[[#This Row],[Sales_Amount]],0)</f>
        <v>0.37469536264716991</v>
      </c>
      <c r="AF45" s="20" t="str">
        <f>IF(Sales_Trans_2[[#This Row],[Discount_Pct]]=0,"0%",
IF(Sales_Trans_2[[#This Row],[Discount_Pct]]&lt;=5,"1-5%",
IF(Sales_Trans_2[[#This Row],[Discount_Pct]]&lt;=10,"6-10%",
IF(Sales_Trans_2[[#This Row],[Discount_Pct]]&lt;=15,"11-15%","&gt;15%"))))</f>
        <v>0%</v>
      </c>
    </row>
    <row r="46" spans="1:32" x14ac:dyDescent="0.25">
      <c r="A46" t="s">
        <v>3464</v>
      </c>
      <c r="B46" s="10">
        <v>45976</v>
      </c>
      <c r="C46" t="s">
        <v>3212</v>
      </c>
      <c r="D46" t="s">
        <v>377</v>
      </c>
      <c r="E46" t="s">
        <v>102</v>
      </c>
      <c r="F46" t="s">
        <v>103</v>
      </c>
      <c r="G46">
        <v>4</v>
      </c>
      <c r="H46">
        <v>53.39</v>
      </c>
      <c r="I46">
        <v>0</v>
      </c>
      <c r="J46">
        <v>0</v>
      </c>
      <c r="K46">
        <v>245.59</v>
      </c>
      <c r="L46">
        <v>172.04</v>
      </c>
      <c r="M46">
        <v>73.55</v>
      </c>
      <c r="N46" t="s">
        <v>47</v>
      </c>
      <c r="O46" t="s">
        <v>24</v>
      </c>
      <c r="P46" t="s">
        <v>25</v>
      </c>
      <c r="Q46">
        <v>0.72291666666666665</v>
      </c>
      <c r="R46" t="s">
        <v>27</v>
      </c>
      <c r="S46" t="s">
        <v>4808</v>
      </c>
      <c r="T46" t="s">
        <v>4805</v>
      </c>
      <c r="U46">
        <v>53.39</v>
      </c>
      <c r="V46" t="s">
        <v>5845</v>
      </c>
      <c r="W46" t="s">
        <v>4964</v>
      </c>
      <c r="X46" t="s">
        <v>5510</v>
      </c>
      <c r="Y46" t="s">
        <v>4966</v>
      </c>
      <c r="Z46" t="s">
        <v>5511</v>
      </c>
      <c r="AA46" t="s">
        <v>4962</v>
      </c>
      <c r="AB46">
        <f>YEAR(Sales_Trans_2[[#This Row],[Transaction_Date]])</f>
        <v>2025</v>
      </c>
      <c r="AC46" t="str">
        <f>TEXT(Sales_Trans_2[[#This Row],[Transaction_Date]],"mmm")</f>
        <v>Nov</v>
      </c>
      <c r="AD46">
        <f>MONTH(Sales_Trans_2[[#This Row],[Transaction_Date]])</f>
        <v>11</v>
      </c>
      <c r="AE46" s="19">
        <f>IFERROR(Sales_Trans_2[[#This Row],[Profit]]/Sales_Trans_2[[#This Row],[Sales_Amount]],0)</f>
        <v>0.29948287796734391</v>
      </c>
      <c r="AF46" s="20" t="str">
        <f>IF(Sales_Trans_2[[#This Row],[Discount_Pct]]=0,"0%",
IF(Sales_Trans_2[[#This Row],[Discount_Pct]]&lt;=5,"1-5%",
IF(Sales_Trans_2[[#This Row],[Discount_Pct]]&lt;=10,"6-10%",
IF(Sales_Trans_2[[#This Row],[Discount_Pct]]&lt;=15,"11-15%","&gt;15%"))))</f>
        <v>0%</v>
      </c>
    </row>
    <row r="47" spans="1:32" x14ac:dyDescent="0.25">
      <c r="A47" t="s">
        <v>3009</v>
      </c>
      <c r="B47" s="10">
        <v>45941</v>
      </c>
      <c r="C47" t="s">
        <v>3010</v>
      </c>
      <c r="D47" t="s">
        <v>905</v>
      </c>
      <c r="E47" t="s">
        <v>238</v>
      </c>
      <c r="F47" t="s">
        <v>239</v>
      </c>
      <c r="G47">
        <v>4</v>
      </c>
      <c r="H47">
        <v>533.82000000000005</v>
      </c>
      <c r="I47">
        <v>0</v>
      </c>
      <c r="J47">
        <v>0</v>
      </c>
      <c r="K47">
        <v>2135.2800000000002</v>
      </c>
      <c r="L47">
        <v>1590.76</v>
      </c>
      <c r="M47">
        <v>544.52</v>
      </c>
      <c r="N47" t="s">
        <v>133</v>
      </c>
      <c r="O47" t="s">
        <v>24</v>
      </c>
      <c r="P47" t="s">
        <v>25</v>
      </c>
      <c r="Q47">
        <v>0.85416666666666663</v>
      </c>
      <c r="R47" t="s">
        <v>49</v>
      </c>
      <c r="S47" t="s">
        <v>4686</v>
      </c>
      <c r="T47" t="s">
        <v>4672</v>
      </c>
      <c r="U47">
        <v>464.41</v>
      </c>
      <c r="V47" t="s">
        <v>5016</v>
      </c>
      <c r="W47" t="s">
        <v>4958</v>
      </c>
      <c r="X47" t="s">
        <v>5015</v>
      </c>
      <c r="Y47" t="s">
        <v>4966</v>
      </c>
      <c r="Z47" t="s">
        <v>5073</v>
      </c>
      <c r="AA47" t="s">
        <v>4962</v>
      </c>
      <c r="AB47">
        <f>YEAR(Sales_Trans_2[[#This Row],[Transaction_Date]])</f>
        <v>2025</v>
      </c>
      <c r="AC47" t="str">
        <f>TEXT(Sales_Trans_2[[#This Row],[Transaction_Date]],"mmm")</f>
        <v>Oct</v>
      </c>
      <c r="AD47">
        <f>MONTH(Sales_Trans_2[[#This Row],[Transaction_Date]])</f>
        <v>10</v>
      </c>
      <c r="AE47" s="19">
        <f>IFERROR(Sales_Trans_2[[#This Row],[Profit]]/Sales_Trans_2[[#This Row],[Sales_Amount]],0)</f>
        <v>0.25501105241467159</v>
      </c>
      <c r="AF47" s="20" t="str">
        <f>IF(Sales_Trans_2[[#This Row],[Discount_Pct]]=0,"0%",
IF(Sales_Trans_2[[#This Row],[Discount_Pct]]&lt;=5,"1-5%",
IF(Sales_Trans_2[[#This Row],[Discount_Pct]]&lt;=10,"6-10%",
IF(Sales_Trans_2[[#This Row],[Discount_Pct]]&lt;=15,"11-15%","&gt;15%"))))</f>
        <v>0%</v>
      </c>
    </row>
    <row r="48" spans="1:32" x14ac:dyDescent="0.25">
      <c r="A48" t="s">
        <v>4256</v>
      </c>
      <c r="B48" s="10">
        <v>45941</v>
      </c>
      <c r="C48" t="s">
        <v>548</v>
      </c>
      <c r="D48" t="s">
        <v>611</v>
      </c>
      <c r="E48" t="s">
        <v>567</v>
      </c>
      <c r="F48" t="s">
        <v>54</v>
      </c>
      <c r="G48">
        <v>6</v>
      </c>
      <c r="H48">
        <v>358.32</v>
      </c>
      <c r="I48">
        <v>0</v>
      </c>
      <c r="J48">
        <v>0</v>
      </c>
      <c r="K48">
        <v>2149.92</v>
      </c>
      <c r="L48">
        <v>1504.08</v>
      </c>
      <c r="M48">
        <v>645.84</v>
      </c>
      <c r="N48" t="s">
        <v>23</v>
      </c>
      <c r="O48" t="s">
        <v>24</v>
      </c>
      <c r="P48" t="s">
        <v>25</v>
      </c>
      <c r="Q48">
        <v>0.82777777777777772</v>
      </c>
      <c r="R48" t="s">
        <v>49</v>
      </c>
      <c r="S48" t="s">
        <v>4775</v>
      </c>
      <c r="T48" t="s">
        <v>4776</v>
      </c>
      <c r="U48">
        <v>339.13</v>
      </c>
      <c r="V48" t="s">
        <v>4979</v>
      </c>
      <c r="W48" t="s">
        <v>4958</v>
      </c>
      <c r="X48" t="s">
        <v>5416</v>
      </c>
      <c r="Y48" t="s">
        <v>4966</v>
      </c>
      <c r="Z48" t="s">
        <v>5353</v>
      </c>
      <c r="AA48" t="s">
        <v>4962</v>
      </c>
      <c r="AB48">
        <f>YEAR(Sales_Trans_2[[#This Row],[Transaction_Date]])</f>
        <v>2025</v>
      </c>
      <c r="AC48" t="str">
        <f>TEXT(Sales_Trans_2[[#This Row],[Transaction_Date]],"mmm")</f>
        <v>Oct</v>
      </c>
      <c r="AD48">
        <f>MONTH(Sales_Trans_2[[#This Row],[Transaction_Date]])</f>
        <v>10</v>
      </c>
      <c r="AE48" s="19">
        <f>IFERROR(Sales_Trans_2[[#This Row],[Profit]]/Sales_Trans_2[[#This Row],[Sales_Amount]],0)</f>
        <v>0.30040187541862023</v>
      </c>
      <c r="AF48" s="20" t="str">
        <f>IF(Sales_Trans_2[[#This Row],[Discount_Pct]]=0,"0%",
IF(Sales_Trans_2[[#This Row],[Discount_Pct]]&lt;=5,"1-5%",
IF(Sales_Trans_2[[#This Row],[Discount_Pct]]&lt;=10,"6-10%",
IF(Sales_Trans_2[[#This Row],[Discount_Pct]]&lt;=15,"11-15%","&gt;15%"))))</f>
        <v>0%</v>
      </c>
    </row>
    <row r="49" spans="1:32" x14ac:dyDescent="0.25">
      <c r="A49" t="s">
        <v>3194</v>
      </c>
      <c r="B49" s="10">
        <v>45911</v>
      </c>
      <c r="C49" t="s">
        <v>1489</v>
      </c>
      <c r="D49" t="s">
        <v>77</v>
      </c>
      <c r="E49" t="s">
        <v>906</v>
      </c>
      <c r="F49" t="s">
        <v>907</v>
      </c>
      <c r="G49">
        <v>4</v>
      </c>
      <c r="H49">
        <v>131.03</v>
      </c>
      <c r="I49">
        <v>0</v>
      </c>
      <c r="J49">
        <v>0</v>
      </c>
      <c r="K49">
        <v>602.74</v>
      </c>
      <c r="L49">
        <v>469.08</v>
      </c>
      <c r="M49">
        <v>133.66</v>
      </c>
      <c r="N49" t="s">
        <v>68</v>
      </c>
      <c r="O49" t="s">
        <v>24</v>
      </c>
      <c r="P49" t="s">
        <v>25</v>
      </c>
      <c r="Q49">
        <v>0.75972222222222219</v>
      </c>
      <c r="R49" t="s">
        <v>27</v>
      </c>
      <c r="S49" t="s">
        <v>4863</v>
      </c>
      <c r="T49" t="s">
        <v>4864</v>
      </c>
      <c r="U49">
        <v>131.03</v>
      </c>
      <c r="V49" t="s">
        <v>5083</v>
      </c>
      <c r="W49" t="s">
        <v>4968</v>
      </c>
      <c r="X49" t="s">
        <v>5141</v>
      </c>
      <c r="Y49" t="s">
        <v>4966</v>
      </c>
      <c r="Z49" t="s">
        <v>5142</v>
      </c>
      <c r="AA49" t="s">
        <v>4962</v>
      </c>
      <c r="AB49">
        <f>YEAR(Sales_Trans_2[[#This Row],[Transaction_Date]])</f>
        <v>2025</v>
      </c>
      <c r="AC49" t="str">
        <f>TEXT(Sales_Trans_2[[#This Row],[Transaction_Date]],"mmm")</f>
        <v>Sep</v>
      </c>
      <c r="AD49">
        <f>MONTH(Sales_Trans_2[[#This Row],[Transaction_Date]])</f>
        <v>9</v>
      </c>
      <c r="AE49" s="19">
        <f>IFERROR(Sales_Trans_2[[#This Row],[Profit]]/Sales_Trans_2[[#This Row],[Sales_Amount]],0)</f>
        <v>0.22175399011182267</v>
      </c>
      <c r="AF49" s="20" t="str">
        <f>IF(Sales_Trans_2[[#This Row],[Discount_Pct]]=0,"0%",
IF(Sales_Trans_2[[#This Row],[Discount_Pct]]&lt;=5,"1-5%",
IF(Sales_Trans_2[[#This Row],[Discount_Pct]]&lt;=10,"6-10%",
IF(Sales_Trans_2[[#This Row],[Discount_Pct]]&lt;=15,"11-15%","&gt;15%"))))</f>
        <v>0%</v>
      </c>
    </row>
    <row r="50" spans="1:32" x14ac:dyDescent="0.25">
      <c r="A50" t="s">
        <v>2077</v>
      </c>
      <c r="B50" s="10">
        <v>45880</v>
      </c>
      <c r="C50" t="s">
        <v>1564</v>
      </c>
      <c r="D50" t="s">
        <v>399</v>
      </c>
      <c r="E50" t="s">
        <v>343</v>
      </c>
      <c r="F50" t="s">
        <v>239</v>
      </c>
      <c r="G50">
        <v>8</v>
      </c>
      <c r="H50">
        <v>108.86</v>
      </c>
      <c r="I50">
        <v>0</v>
      </c>
      <c r="J50">
        <v>0</v>
      </c>
      <c r="K50">
        <v>1001.51</v>
      </c>
      <c r="L50">
        <v>688.4</v>
      </c>
      <c r="M50">
        <v>313.11</v>
      </c>
      <c r="N50" t="s">
        <v>68</v>
      </c>
      <c r="O50" t="s">
        <v>24</v>
      </c>
      <c r="P50" t="s">
        <v>25</v>
      </c>
      <c r="Q50">
        <v>0.80277777777777781</v>
      </c>
      <c r="R50" t="s">
        <v>27</v>
      </c>
      <c r="S50" t="s">
        <v>4693</v>
      </c>
      <c r="T50" t="s">
        <v>4672</v>
      </c>
      <c r="U50">
        <v>99.93</v>
      </c>
      <c r="V50" t="s">
        <v>5237</v>
      </c>
      <c r="W50" t="s">
        <v>4958</v>
      </c>
      <c r="X50" t="s">
        <v>5015</v>
      </c>
      <c r="Y50" t="s">
        <v>4966</v>
      </c>
      <c r="Z50" t="s">
        <v>5446</v>
      </c>
      <c r="AA50" t="s">
        <v>4962</v>
      </c>
      <c r="AB50">
        <f>YEAR(Sales_Trans_2[[#This Row],[Transaction_Date]])</f>
        <v>2025</v>
      </c>
      <c r="AC50" t="str">
        <f>TEXT(Sales_Trans_2[[#This Row],[Transaction_Date]],"mmm")</f>
        <v>Aug</v>
      </c>
      <c r="AD50">
        <f>MONTH(Sales_Trans_2[[#This Row],[Transaction_Date]])</f>
        <v>8</v>
      </c>
      <c r="AE50" s="19">
        <f>IFERROR(Sales_Trans_2[[#This Row],[Profit]]/Sales_Trans_2[[#This Row],[Sales_Amount]],0)</f>
        <v>0.31263791674571401</v>
      </c>
      <c r="AF50" s="20" t="str">
        <f>IF(Sales_Trans_2[[#This Row],[Discount_Pct]]=0,"0%",
IF(Sales_Trans_2[[#This Row],[Discount_Pct]]&lt;=5,"1-5%",
IF(Sales_Trans_2[[#This Row],[Discount_Pct]]&lt;=10,"6-10%",
IF(Sales_Trans_2[[#This Row],[Discount_Pct]]&lt;=15,"11-15%","&gt;15%"))))</f>
        <v>0%</v>
      </c>
    </row>
    <row r="51" spans="1:32" x14ac:dyDescent="0.25">
      <c r="A51" t="s">
        <v>3828</v>
      </c>
      <c r="B51" s="10">
        <v>45788</v>
      </c>
      <c r="C51" t="s">
        <v>2005</v>
      </c>
      <c r="D51" t="s">
        <v>503</v>
      </c>
      <c r="E51" t="s">
        <v>148</v>
      </c>
      <c r="F51" t="s">
        <v>239</v>
      </c>
      <c r="G51">
        <v>3</v>
      </c>
      <c r="H51">
        <v>503.36</v>
      </c>
      <c r="I51">
        <v>0</v>
      </c>
      <c r="J51">
        <v>0</v>
      </c>
      <c r="K51">
        <v>1510.08</v>
      </c>
      <c r="L51">
        <v>1169.4000000000001</v>
      </c>
      <c r="M51">
        <v>340.68</v>
      </c>
      <c r="N51" t="s">
        <v>47</v>
      </c>
      <c r="O51" t="s">
        <v>24</v>
      </c>
      <c r="P51" t="s">
        <v>25</v>
      </c>
      <c r="Q51">
        <v>0.5083333333333333</v>
      </c>
      <c r="R51" t="s">
        <v>49</v>
      </c>
      <c r="S51" t="s">
        <v>4727</v>
      </c>
      <c r="T51" t="s">
        <v>4703</v>
      </c>
      <c r="U51">
        <v>503.36</v>
      </c>
      <c r="V51" t="s">
        <v>5266</v>
      </c>
      <c r="W51" t="s">
        <v>4968</v>
      </c>
      <c r="X51" t="s">
        <v>5015</v>
      </c>
      <c r="Y51" t="s">
        <v>4966</v>
      </c>
      <c r="Z51" t="s">
        <v>5135</v>
      </c>
      <c r="AA51" t="s">
        <v>4962</v>
      </c>
      <c r="AB51">
        <f>YEAR(Sales_Trans_2[[#This Row],[Transaction_Date]])</f>
        <v>2025</v>
      </c>
      <c r="AC51" t="str">
        <f>TEXT(Sales_Trans_2[[#This Row],[Transaction_Date]],"mmm")</f>
        <v>May</v>
      </c>
      <c r="AD51">
        <f>MONTH(Sales_Trans_2[[#This Row],[Transaction_Date]])</f>
        <v>5</v>
      </c>
      <c r="AE51" s="19">
        <f>IFERROR(Sales_Trans_2[[#This Row],[Profit]]/Sales_Trans_2[[#This Row],[Sales_Amount]],0)</f>
        <v>0.22560394151303242</v>
      </c>
      <c r="AF51" s="20" t="str">
        <f>IF(Sales_Trans_2[[#This Row],[Discount_Pct]]=0,"0%",
IF(Sales_Trans_2[[#This Row],[Discount_Pct]]&lt;=5,"1-5%",
IF(Sales_Trans_2[[#This Row],[Discount_Pct]]&lt;=10,"6-10%",
IF(Sales_Trans_2[[#This Row],[Discount_Pct]]&lt;=15,"11-15%","&gt;15%"))))</f>
        <v>0%</v>
      </c>
    </row>
    <row r="52" spans="1:32" x14ac:dyDescent="0.25">
      <c r="A52" t="s">
        <v>4233</v>
      </c>
      <c r="B52" s="10">
        <v>45699</v>
      </c>
      <c r="C52" t="s">
        <v>4234</v>
      </c>
      <c r="D52" t="s">
        <v>1678</v>
      </c>
      <c r="E52" t="s">
        <v>771</v>
      </c>
      <c r="F52" t="s">
        <v>568</v>
      </c>
      <c r="G52">
        <v>1</v>
      </c>
      <c r="H52">
        <v>342.27</v>
      </c>
      <c r="I52">
        <v>0</v>
      </c>
      <c r="J52">
        <v>0</v>
      </c>
      <c r="K52">
        <v>393.61</v>
      </c>
      <c r="L52">
        <v>266.10000000000002</v>
      </c>
      <c r="M52">
        <v>127.51</v>
      </c>
      <c r="N52" t="s">
        <v>133</v>
      </c>
      <c r="O52" t="s">
        <v>24</v>
      </c>
      <c r="P52" t="s">
        <v>25</v>
      </c>
      <c r="Q52">
        <v>0.52500000000000002</v>
      </c>
      <c r="R52" t="s">
        <v>27</v>
      </c>
      <c r="S52" t="s">
        <v>4699</v>
      </c>
      <c r="T52" t="s">
        <v>4672</v>
      </c>
      <c r="U52">
        <v>342.27</v>
      </c>
      <c r="V52" t="s">
        <v>5872</v>
      </c>
      <c r="W52" t="s">
        <v>4964</v>
      </c>
      <c r="X52" t="s">
        <v>5707</v>
      </c>
      <c r="Y52" t="s">
        <v>4966</v>
      </c>
      <c r="Z52" t="s">
        <v>4978</v>
      </c>
      <c r="AA52" t="s">
        <v>4962</v>
      </c>
      <c r="AB52">
        <f>YEAR(Sales_Trans_2[[#This Row],[Transaction_Date]])</f>
        <v>2025</v>
      </c>
      <c r="AC52" t="str">
        <f>TEXT(Sales_Trans_2[[#This Row],[Transaction_Date]],"mmm")</f>
        <v>Feb</v>
      </c>
      <c r="AD52">
        <f>MONTH(Sales_Trans_2[[#This Row],[Transaction_Date]])</f>
        <v>2</v>
      </c>
      <c r="AE52" s="19">
        <f>IFERROR(Sales_Trans_2[[#This Row],[Profit]]/Sales_Trans_2[[#This Row],[Sales_Amount]],0)</f>
        <v>0.32395010289372728</v>
      </c>
      <c r="AF52" s="20" t="str">
        <f>IF(Sales_Trans_2[[#This Row],[Discount_Pct]]=0,"0%",
IF(Sales_Trans_2[[#This Row],[Discount_Pct]]&lt;=5,"1-5%",
IF(Sales_Trans_2[[#This Row],[Discount_Pct]]&lt;=10,"6-10%",
IF(Sales_Trans_2[[#This Row],[Discount_Pct]]&lt;=15,"11-15%","&gt;15%"))))</f>
        <v>0%</v>
      </c>
    </row>
    <row r="53" spans="1:32" x14ac:dyDescent="0.25">
      <c r="A53" t="s">
        <v>4282</v>
      </c>
      <c r="B53" s="10">
        <v>45668</v>
      </c>
      <c r="C53" t="s">
        <v>1184</v>
      </c>
      <c r="D53" t="s">
        <v>454</v>
      </c>
      <c r="E53" t="s">
        <v>309</v>
      </c>
      <c r="F53" t="s">
        <v>450</v>
      </c>
      <c r="G53">
        <v>7</v>
      </c>
      <c r="H53">
        <v>380.16</v>
      </c>
      <c r="I53">
        <v>0</v>
      </c>
      <c r="J53">
        <v>0</v>
      </c>
      <c r="K53">
        <v>3060.29</v>
      </c>
      <c r="L53">
        <v>2172.66</v>
      </c>
      <c r="M53">
        <v>887.63</v>
      </c>
      <c r="N53" t="s">
        <v>47</v>
      </c>
      <c r="O53" t="s">
        <v>24</v>
      </c>
      <c r="P53" t="s">
        <v>25</v>
      </c>
      <c r="Q53">
        <v>0.68611111111111112</v>
      </c>
      <c r="R53" t="s">
        <v>27</v>
      </c>
      <c r="S53" t="s">
        <v>4853</v>
      </c>
      <c r="T53" t="s">
        <v>4847</v>
      </c>
      <c r="U53">
        <v>365.92</v>
      </c>
      <c r="V53" t="s">
        <v>5443</v>
      </c>
      <c r="W53" t="s">
        <v>4958</v>
      </c>
      <c r="X53" t="s">
        <v>5137</v>
      </c>
      <c r="Y53" t="s">
        <v>4966</v>
      </c>
      <c r="Z53" t="s">
        <v>5122</v>
      </c>
      <c r="AA53" t="s">
        <v>4962</v>
      </c>
      <c r="AB53">
        <f>YEAR(Sales_Trans_2[[#This Row],[Transaction_Date]])</f>
        <v>2025</v>
      </c>
      <c r="AC53" t="str">
        <f>TEXT(Sales_Trans_2[[#This Row],[Transaction_Date]],"mmm")</f>
        <v>Jan</v>
      </c>
      <c r="AD53">
        <f>MONTH(Sales_Trans_2[[#This Row],[Transaction_Date]])</f>
        <v>1</v>
      </c>
      <c r="AE53" s="19">
        <f>IFERROR(Sales_Trans_2[[#This Row],[Profit]]/Sales_Trans_2[[#This Row],[Sales_Amount]],0)</f>
        <v>0.29004767522032227</v>
      </c>
      <c r="AF53" s="20" t="str">
        <f>IF(Sales_Trans_2[[#This Row],[Discount_Pct]]=0,"0%",
IF(Sales_Trans_2[[#This Row],[Discount_Pct]]&lt;=5,"1-5%",
IF(Sales_Trans_2[[#This Row],[Discount_Pct]]&lt;=10,"6-10%",
IF(Sales_Trans_2[[#This Row],[Discount_Pct]]&lt;=15,"11-15%","&gt;15%"))))</f>
        <v>0%</v>
      </c>
    </row>
    <row r="54" spans="1:32" x14ac:dyDescent="0.25">
      <c r="A54" t="s">
        <v>2137</v>
      </c>
      <c r="B54" s="10">
        <v>45960</v>
      </c>
      <c r="C54" t="s">
        <v>2138</v>
      </c>
      <c r="D54" t="s">
        <v>124</v>
      </c>
      <c r="E54" t="s">
        <v>639</v>
      </c>
      <c r="F54" t="s">
        <v>1026</v>
      </c>
      <c r="G54">
        <v>4</v>
      </c>
      <c r="H54">
        <v>429.82</v>
      </c>
      <c r="I54">
        <v>0</v>
      </c>
      <c r="J54">
        <v>0</v>
      </c>
      <c r="K54">
        <v>1719.28</v>
      </c>
      <c r="L54">
        <v>1277.48</v>
      </c>
      <c r="M54">
        <v>441.8</v>
      </c>
      <c r="N54" t="s">
        <v>133</v>
      </c>
      <c r="O54" t="s">
        <v>24</v>
      </c>
      <c r="P54" t="s">
        <v>25</v>
      </c>
      <c r="Q54">
        <v>0.91527777777777775</v>
      </c>
      <c r="R54" t="s">
        <v>49</v>
      </c>
      <c r="S54" t="s">
        <v>4697</v>
      </c>
      <c r="T54" t="s">
        <v>4672</v>
      </c>
      <c r="U54">
        <v>397.22</v>
      </c>
      <c r="V54" t="s">
        <v>5302</v>
      </c>
      <c r="W54" t="s">
        <v>4958</v>
      </c>
      <c r="X54" t="s">
        <v>5419</v>
      </c>
      <c r="Y54" t="s">
        <v>4966</v>
      </c>
      <c r="Z54" t="s">
        <v>4986</v>
      </c>
      <c r="AA54" t="s">
        <v>4962</v>
      </c>
      <c r="AB54">
        <f>YEAR(Sales_Trans_2[[#This Row],[Transaction_Date]])</f>
        <v>2025</v>
      </c>
      <c r="AC54" t="str">
        <f>TEXT(Sales_Trans_2[[#This Row],[Transaction_Date]],"mmm")</f>
        <v>Oct</v>
      </c>
      <c r="AD54">
        <f>MONTH(Sales_Trans_2[[#This Row],[Transaction_Date]])</f>
        <v>10</v>
      </c>
      <c r="AE54" s="19">
        <f>IFERROR(Sales_Trans_2[[#This Row],[Profit]]/Sales_Trans_2[[#This Row],[Sales_Amount]],0)</f>
        <v>0.25696803313014749</v>
      </c>
      <c r="AF54" s="20" t="str">
        <f>IF(Sales_Trans_2[[#This Row],[Discount_Pct]]=0,"0%",
IF(Sales_Trans_2[[#This Row],[Discount_Pct]]&lt;=5,"1-5%",
IF(Sales_Trans_2[[#This Row],[Discount_Pct]]&lt;=10,"6-10%",
IF(Sales_Trans_2[[#This Row],[Discount_Pct]]&lt;=15,"11-15%","&gt;15%"))))</f>
        <v>0%</v>
      </c>
    </row>
    <row r="55" spans="1:32" x14ac:dyDescent="0.25">
      <c r="A55" t="s">
        <v>3451</v>
      </c>
      <c r="B55" s="10">
        <v>45958</v>
      </c>
      <c r="C55" t="s">
        <v>2758</v>
      </c>
      <c r="D55" t="s">
        <v>349</v>
      </c>
      <c r="E55" t="s">
        <v>1799</v>
      </c>
      <c r="F55" t="s">
        <v>1800</v>
      </c>
      <c r="G55">
        <v>1</v>
      </c>
      <c r="H55">
        <v>446.17</v>
      </c>
      <c r="I55">
        <v>0</v>
      </c>
      <c r="J55">
        <v>0</v>
      </c>
      <c r="K55">
        <v>446.17</v>
      </c>
      <c r="L55">
        <v>325.61</v>
      </c>
      <c r="M55">
        <v>120.56</v>
      </c>
      <c r="N55" t="s">
        <v>68</v>
      </c>
      <c r="O55" t="s">
        <v>24</v>
      </c>
      <c r="P55" t="s">
        <v>25</v>
      </c>
      <c r="Q55">
        <v>0.40069444444444446</v>
      </c>
      <c r="R55" t="s">
        <v>49</v>
      </c>
      <c r="S55" t="s">
        <v>4789</v>
      </c>
      <c r="T55" t="s">
        <v>4776</v>
      </c>
      <c r="U55">
        <v>298.81</v>
      </c>
      <c r="V55" t="s">
        <v>4987</v>
      </c>
      <c r="W55" t="s">
        <v>4968</v>
      </c>
      <c r="X55" t="s">
        <v>5192</v>
      </c>
      <c r="Y55" t="s">
        <v>4966</v>
      </c>
      <c r="Z55" t="s">
        <v>5193</v>
      </c>
      <c r="AA55" t="s">
        <v>4962</v>
      </c>
      <c r="AB55">
        <f>YEAR(Sales_Trans_2[[#This Row],[Transaction_Date]])</f>
        <v>2025</v>
      </c>
      <c r="AC55" t="str">
        <f>TEXT(Sales_Trans_2[[#This Row],[Transaction_Date]],"mmm")</f>
        <v>Oct</v>
      </c>
      <c r="AD55">
        <f>MONTH(Sales_Trans_2[[#This Row],[Transaction_Date]])</f>
        <v>10</v>
      </c>
      <c r="AE55" s="19">
        <f>IFERROR(Sales_Trans_2[[#This Row],[Profit]]/Sales_Trans_2[[#This Row],[Sales_Amount]],0)</f>
        <v>0.27021090615684606</v>
      </c>
      <c r="AF55" s="20" t="str">
        <f>IF(Sales_Trans_2[[#This Row],[Discount_Pct]]=0,"0%",
IF(Sales_Trans_2[[#This Row],[Discount_Pct]]&lt;=5,"1-5%",
IF(Sales_Trans_2[[#This Row],[Discount_Pct]]&lt;=10,"6-10%",
IF(Sales_Trans_2[[#This Row],[Discount_Pct]]&lt;=15,"11-15%","&gt;15%"))))</f>
        <v>0%</v>
      </c>
    </row>
    <row r="56" spans="1:32" x14ac:dyDescent="0.25">
      <c r="A56" t="s">
        <v>3165</v>
      </c>
      <c r="B56" s="10">
        <v>45956</v>
      </c>
      <c r="C56" t="s">
        <v>2662</v>
      </c>
      <c r="D56" t="s">
        <v>130</v>
      </c>
      <c r="E56" t="s">
        <v>90</v>
      </c>
      <c r="F56" t="s">
        <v>91</v>
      </c>
      <c r="G56">
        <v>5</v>
      </c>
      <c r="H56">
        <v>411.28</v>
      </c>
      <c r="I56">
        <v>0</v>
      </c>
      <c r="J56">
        <v>0</v>
      </c>
      <c r="K56">
        <v>2364.86</v>
      </c>
      <c r="L56">
        <v>1465.25</v>
      </c>
      <c r="M56">
        <v>899.61</v>
      </c>
      <c r="N56" t="s">
        <v>47</v>
      </c>
      <c r="O56" t="s">
        <v>24</v>
      </c>
      <c r="P56" t="s">
        <v>25</v>
      </c>
      <c r="Q56">
        <v>0.68680555555555556</v>
      </c>
      <c r="R56" t="s">
        <v>27</v>
      </c>
      <c r="S56" t="s">
        <v>4923</v>
      </c>
      <c r="T56" t="s">
        <v>4908</v>
      </c>
      <c r="U56">
        <v>379.12</v>
      </c>
      <c r="V56" t="s">
        <v>5876</v>
      </c>
      <c r="W56" t="s">
        <v>4958</v>
      </c>
      <c r="X56" t="s">
        <v>5467</v>
      </c>
      <c r="Y56" t="s">
        <v>4966</v>
      </c>
      <c r="Z56" t="s">
        <v>5468</v>
      </c>
      <c r="AA56" t="s">
        <v>4962</v>
      </c>
      <c r="AB56">
        <f>YEAR(Sales_Trans_2[[#This Row],[Transaction_Date]])</f>
        <v>2025</v>
      </c>
      <c r="AC56" t="str">
        <f>TEXT(Sales_Trans_2[[#This Row],[Transaction_Date]],"mmm")</f>
        <v>Oct</v>
      </c>
      <c r="AD56">
        <f>MONTH(Sales_Trans_2[[#This Row],[Transaction_Date]])</f>
        <v>10</v>
      </c>
      <c r="AE56" s="19">
        <f>IFERROR(Sales_Trans_2[[#This Row],[Profit]]/Sales_Trans_2[[#This Row],[Sales_Amount]],0)</f>
        <v>0.38040729683786778</v>
      </c>
      <c r="AF56" s="20" t="str">
        <f>IF(Sales_Trans_2[[#This Row],[Discount_Pct]]=0,"0%",
IF(Sales_Trans_2[[#This Row],[Discount_Pct]]&lt;=5,"1-5%",
IF(Sales_Trans_2[[#This Row],[Discount_Pct]]&lt;=10,"6-10%",
IF(Sales_Trans_2[[#This Row],[Discount_Pct]]&lt;=15,"11-15%","&gt;15%"))))</f>
        <v>0%</v>
      </c>
    </row>
    <row r="57" spans="1:32" x14ac:dyDescent="0.25">
      <c r="A57" t="s">
        <v>3032</v>
      </c>
      <c r="B57" s="10">
        <v>45955</v>
      </c>
      <c r="C57" t="s">
        <v>3033</v>
      </c>
      <c r="D57" t="s">
        <v>269</v>
      </c>
      <c r="E57" t="s">
        <v>153</v>
      </c>
      <c r="F57" t="s">
        <v>154</v>
      </c>
      <c r="G57">
        <v>5</v>
      </c>
      <c r="H57">
        <v>155.55000000000001</v>
      </c>
      <c r="I57">
        <v>0</v>
      </c>
      <c r="J57">
        <v>0</v>
      </c>
      <c r="K57">
        <v>894.41</v>
      </c>
      <c r="L57">
        <v>688.2</v>
      </c>
      <c r="M57">
        <v>206.21</v>
      </c>
      <c r="N57" t="s">
        <v>4971</v>
      </c>
      <c r="O57" t="s">
        <v>24</v>
      </c>
      <c r="P57" t="s">
        <v>25</v>
      </c>
      <c r="Q57">
        <v>0.62222222222222223</v>
      </c>
      <c r="R57" t="s">
        <v>27</v>
      </c>
      <c r="S57" t="s">
        <v>4835</v>
      </c>
      <c r="T57" t="s">
        <v>4887</v>
      </c>
      <c r="U57">
        <v>155.55000000000001</v>
      </c>
      <c r="V57" t="s">
        <v>5555</v>
      </c>
      <c r="W57" t="s">
        <v>4968</v>
      </c>
      <c r="X57" t="s">
        <v>4965</v>
      </c>
      <c r="Y57" t="s">
        <v>4966</v>
      </c>
      <c r="Z57" t="s">
        <v>5126</v>
      </c>
      <c r="AA57" t="s">
        <v>4962</v>
      </c>
      <c r="AB57">
        <f>YEAR(Sales_Trans_2[[#This Row],[Transaction_Date]])</f>
        <v>2025</v>
      </c>
      <c r="AC57" t="str">
        <f>TEXT(Sales_Trans_2[[#This Row],[Transaction_Date]],"mmm")</f>
        <v>Oct</v>
      </c>
      <c r="AD57">
        <f>MONTH(Sales_Trans_2[[#This Row],[Transaction_Date]])</f>
        <v>10</v>
      </c>
      <c r="AE57" s="19">
        <f>IFERROR(Sales_Trans_2[[#This Row],[Profit]]/Sales_Trans_2[[#This Row],[Sales_Amount]],0)</f>
        <v>0.23055422010040139</v>
      </c>
      <c r="AF57" s="20" t="str">
        <f>IF(Sales_Trans_2[[#This Row],[Discount_Pct]]=0,"0%",
IF(Sales_Trans_2[[#This Row],[Discount_Pct]]&lt;=5,"1-5%",
IF(Sales_Trans_2[[#This Row],[Discount_Pct]]&lt;=10,"6-10%",
IF(Sales_Trans_2[[#This Row],[Discount_Pct]]&lt;=15,"11-15%","&gt;15%"))))</f>
        <v>0%</v>
      </c>
    </row>
    <row r="58" spans="1:32" x14ac:dyDescent="0.25">
      <c r="A58" t="s">
        <v>4157</v>
      </c>
      <c r="B58" s="10">
        <v>45955</v>
      </c>
      <c r="C58" t="s">
        <v>1731</v>
      </c>
      <c r="D58" t="s">
        <v>2605</v>
      </c>
      <c r="E58" t="s">
        <v>297</v>
      </c>
      <c r="F58" t="s">
        <v>298</v>
      </c>
      <c r="G58">
        <v>3</v>
      </c>
      <c r="H58">
        <v>263.31</v>
      </c>
      <c r="I58">
        <v>0</v>
      </c>
      <c r="J58">
        <v>0</v>
      </c>
      <c r="K58">
        <v>908.42</v>
      </c>
      <c r="L58">
        <v>689.58</v>
      </c>
      <c r="M58">
        <v>218.84</v>
      </c>
      <c r="N58" t="s">
        <v>40</v>
      </c>
      <c r="O58" t="s">
        <v>24</v>
      </c>
      <c r="P58" t="s">
        <v>25</v>
      </c>
      <c r="Q58">
        <v>0.82222222222222219</v>
      </c>
      <c r="R58" t="s">
        <v>27</v>
      </c>
      <c r="S58" t="s">
        <v>4728</v>
      </c>
      <c r="T58" t="s">
        <v>4729</v>
      </c>
      <c r="U58">
        <v>254.99</v>
      </c>
      <c r="V58" t="s">
        <v>5701</v>
      </c>
      <c r="W58" t="s">
        <v>4958</v>
      </c>
      <c r="X58" t="s">
        <v>5327</v>
      </c>
      <c r="Y58" t="s">
        <v>4966</v>
      </c>
      <c r="Z58" t="s">
        <v>5084</v>
      </c>
      <c r="AA58" t="s">
        <v>4962</v>
      </c>
      <c r="AB58">
        <f>YEAR(Sales_Trans_2[[#This Row],[Transaction_Date]])</f>
        <v>2025</v>
      </c>
      <c r="AC58" t="str">
        <f>TEXT(Sales_Trans_2[[#This Row],[Transaction_Date]],"mmm")</f>
        <v>Oct</v>
      </c>
      <c r="AD58">
        <f>MONTH(Sales_Trans_2[[#This Row],[Transaction_Date]])</f>
        <v>10</v>
      </c>
      <c r="AE58" s="19">
        <f>IFERROR(Sales_Trans_2[[#This Row],[Profit]]/Sales_Trans_2[[#This Row],[Sales_Amount]],0)</f>
        <v>0.24090178551771207</v>
      </c>
      <c r="AF58" s="20" t="str">
        <f>IF(Sales_Trans_2[[#This Row],[Discount_Pct]]=0,"0%",
IF(Sales_Trans_2[[#This Row],[Discount_Pct]]&lt;=5,"1-5%",
IF(Sales_Trans_2[[#This Row],[Discount_Pct]]&lt;=10,"6-10%",
IF(Sales_Trans_2[[#This Row],[Discount_Pct]]&lt;=15,"11-15%","&gt;15%"))))</f>
        <v>0%</v>
      </c>
    </row>
    <row r="59" spans="1:32" x14ac:dyDescent="0.25">
      <c r="A59" t="s">
        <v>4447</v>
      </c>
      <c r="B59" s="10">
        <v>45955</v>
      </c>
      <c r="C59" t="s">
        <v>157</v>
      </c>
      <c r="D59" t="s">
        <v>549</v>
      </c>
      <c r="E59" t="s">
        <v>66</v>
      </c>
      <c r="F59" t="s">
        <v>1165</v>
      </c>
      <c r="G59">
        <v>7</v>
      </c>
      <c r="H59">
        <v>227.52</v>
      </c>
      <c r="I59">
        <v>0</v>
      </c>
      <c r="J59">
        <v>0</v>
      </c>
      <c r="K59">
        <v>1831.54</v>
      </c>
      <c r="L59">
        <v>1275.19</v>
      </c>
      <c r="M59">
        <v>556.35</v>
      </c>
      <c r="N59" t="s">
        <v>47</v>
      </c>
      <c r="O59" t="s">
        <v>24</v>
      </c>
      <c r="P59" t="s">
        <v>25</v>
      </c>
      <c r="Q59">
        <v>0.71111111111111114</v>
      </c>
      <c r="R59" t="s">
        <v>27</v>
      </c>
      <c r="S59" t="s">
        <v>4832</v>
      </c>
      <c r="T59" t="s">
        <v>4828</v>
      </c>
      <c r="U59">
        <v>221.61</v>
      </c>
      <c r="V59" t="s">
        <v>5863</v>
      </c>
      <c r="W59" t="s">
        <v>4958</v>
      </c>
      <c r="X59" t="s">
        <v>5464</v>
      </c>
      <c r="Y59" t="s">
        <v>4966</v>
      </c>
      <c r="Z59" t="s">
        <v>5155</v>
      </c>
      <c r="AA59" t="s">
        <v>4962</v>
      </c>
      <c r="AB59">
        <f>YEAR(Sales_Trans_2[[#This Row],[Transaction_Date]])</f>
        <v>2025</v>
      </c>
      <c r="AC59" t="str">
        <f>TEXT(Sales_Trans_2[[#This Row],[Transaction_Date]],"mmm")</f>
        <v>Oct</v>
      </c>
      <c r="AD59">
        <f>MONTH(Sales_Trans_2[[#This Row],[Transaction_Date]])</f>
        <v>10</v>
      </c>
      <c r="AE59" s="19">
        <f>IFERROR(Sales_Trans_2[[#This Row],[Profit]]/Sales_Trans_2[[#This Row],[Sales_Amount]],0)</f>
        <v>0.30376076962556103</v>
      </c>
      <c r="AF59" s="20" t="str">
        <f>IF(Sales_Trans_2[[#This Row],[Discount_Pct]]=0,"0%",
IF(Sales_Trans_2[[#This Row],[Discount_Pct]]&lt;=5,"1-5%",
IF(Sales_Trans_2[[#This Row],[Discount_Pct]]&lt;=10,"6-10%",
IF(Sales_Trans_2[[#This Row],[Discount_Pct]]&lt;=15,"11-15%","&gt;15%"))))</f>
        <v>0%</v>
      </c>
    </row>
    <row r="60" spans="1:32" x14ac:dyDescent="0.25">
      <c r="A60" t="s">
        <v>3736</v>
      </c>
      <c r="B60" s="10">
        <v>45954</v>
      </c>
      <c r="C60" t="s">
        <v>2394</v>
      </c>
      <c r="D60" t="s">
        <v>130</v>
      </c>
      <c r="E60" t="s">
        <v>291</v>
      </c>
      <c r="F60" t="s">
        <v>520</v>
      </c>
      <c r="G60">
        <v>6</v>
      </c>
      <c r="H60">
        <v>421.55</v>
      </c>
      <c r="I60">
        <v>0</v>
      </c>
      <c r="J60">
        <v>0</v>
      </c>
      <c r="K60">
        <v>2529.3000000000002</v>
      </c>
      <c r="L60">
        <v>1758.3</v>
      </c>
      <c r="M60">
        <v>771</v>
      </c>
      <c r="N60" t="s">
        <v>47</v>
      </c>
      <c r="O60" t="s">
        <v>24</v>
      </c>
      <c r="P60" t="s">
        <v>25</v>
      </c>
      <c r="Q60">
        <v>0.44722222222222224</v>
      </c>
      <c r="R60" t="s">
        <v>49</v>
      </c>
      <c r="S60" t="s">
        <v>4923</v>
      </c>
      <c r="T60" t="s">
        <v>4908</v>
      </c>
      <c r="U60">
        <v>379.12</v>
      </c>
      <c r="V60" t="s">
        <v>5115</v>
      </c>
      <c r="W60" t="s">
        <v>4958</v>
      </c>
      <c r="X60" t="s">
        <v>5214</v>
      </c>
      <c r="Y60" t="s">
        <v>4966</v>
      </c>
      <c r="Z60" t="s">
        <v>5131</v>
      </c>
      <c r="AA60" t="s">
        <v>4962</v>
      </c>
      <c r="AB60">
        <f>YEAR(Sales_Trans_2[[#This Row],[Transaction_Date]])</f>
        <v>2025</v>
      </c>
      <c r="AC60" t="str">
        <f>TEXT(Sales_Trans_2[[#This Row],[Transaction_Date]],"mmm")</f>
        <v>Oct</v>
      </c>
      <c r="AD60">
        <f>MONTH(Sales_Trans_2[[#This Row],[Transaction_Date]])</f>
        <v>10</v>
      </c>
      <c r="AE60" s="19">
        <f>IFERROR(Sales_Trans_2[[#This Row],[Profit]]/Sales_Trans_2[[#This Row],[Sales_Amount]],0)</f>
        <v>0.30482742260704543</v>
      </c>
      <c r="AF60" s="20" t="str">
        <f>IF(Sales_Trans_2[[#This Row],[Discount_Pct]]=0,"0%",
IF(Sales_Trans_2[[#This Row],[Discount_Pct]]&lt;=5,"1-5%",
IF(Sales_Trans_2[[#This Row],[Discount_Pct]]&lt;=10,"6-10%",
IF(Sales_Trans_2[[#This Row],[Discount_Pct]]&lt;=15,"11-15%","&gt;15%"))))</f>
        <v>0%</v>
      </c>
    </row>
    <row r="61" spans="1:32" x14ac:dyDescent="0.25">
      <c r="A61" t="s">
        <v>2214</v>
      </c>
      <c r="B61" s="10">
        <v>45951</v>
      </c>
      <c r="C61" t="s">
        <v>252</v>
      </c>
      <c r="D61" t="s">
        <v>113</v>
      </c>
      <c r="E61" t="s">
        <v>1682</v>
      </c>
      <c r="F61" t="s">
        <v>535</v>
      </c>
      <c r="G61">
        <v>4</v>
      </c>
      <c r="H61">
        <v>270.33</v>
      </c>
      <c r="I61">
        <v>0</v>
      </c>
      <c r="J61">
        <v>0</v>
      </c>
      <c r="K61">
        <v>1081.32</v>
      </c>
      <c r="L61">
        <v>762.96</v>
      </c>
      <c r="M61">
        <v>318.36</v>
      </c>
      <c r="N61" t="s">
        <v>47</v>
      </c>
      <c r="O61" t="s">
        <v>24</v>
      </c>
      <c r="P61" t="s">
        <v>25</v>
      </c>
      <c r="Q61">
        <v>0.4201388888888889</v>
      </c>
      <c r="R61" t="s">
        <v>49</v>
      </c>
      <c r="S61" t="s">
        <v>4907</v>
      </c>
      <c r="T61" t="s">
        <v>4908</v>
      </c>
      <c r="U61">
        <v>253.11</v>
      </c>
      <c r="V61" t="s">
        <v>5635</v>
      </c>
      <c r="W61" t="s">
        <v>4958</v>
      </c>
      <c r="X61" t="s">
        <v>5911</v>
      </c>
      <c r="Y61" t="s">
        <v>4966</v>
      </c>
      <c r="Z61" t="s">
        <v>5160</v>
      </c>
      <c r="AA61" t="s">
        <v>4962</v>
      </c>
      <c r="AB61">
        <f>YEAR(Sales_Trans_2[[#This Row],[Transaction_Date]])</f>
        <v>2025</v>
      </c>
      <c r="AC61" t="str">
        <f>TEXT(Sales_Trans_2[[#This Row],[Transaction_Date]],"mmm")</f>
        <v>Oct</v>
      </c>
      <c r="AD61">
        <f>MONTH(Sales_Trans_2[[#This Row],[Transaction_Date]])</f>
        <v>10</v>
      </c>
      <c r="AE61" s="19">
        <f>IFERROR(Sales_Trans_2[[#This Row],[Profit]]/Sales_Trans_2[[#This Row],[Sales_Amount]],0)</f>
        <v>0.29441793363666635</v>
      </c>
      <c r="AF61" s="20" t="str">
        <f>IF(Sales_Trans_2[[#This Row],[Discount_Pct]]=0,"0%",
IF(Sales_Trans_2[[#This Row],[Discount_Pct]]&lt;=5,"1-5%",
IF(Sales_Trans_2[[#This Row],[Discount_Pct]]&lt;=10,"6-10%",
IF(Sales_Trans_2[[#This Row],[Discount_Pct]]&lt;=15,"11-15%","&gt;15%"))))</f>
        <v>0%</v>
      </c>
    </row>
    <row r="62" spans="1:32" x14ac:dyDescent="0.25">
      <c r="A62" t="s">
        <v>3432</v>
      </c>
      <c r="B62" s="10">
        <v>45950</v>
      </c>
      <c r="C62" t="s">
        <v>2447</v>
      </c>
      <c r="D62" t="s">
        <v>1658</v>
      </c>
      <c r="E62" t="s">
        <v>1323</v>
      </c>
      <c r="F62" t="s">
        <v>1586</v>
      </c>
      <c r="G62">
        <v>3</v>
      </c>
      <c r="H62">
        <v>233.47</v>
      </c>
      <c r="I62">
        <v>0</v>
      </c>
      <c r="J62">
        <v>0</v>
      </c>
      <c r="K62">
        <v>700.41</v>
      </c>
      <c r="L62">
        <v>566.94000000000005</v>
      </c>
      <c r="M62">
        <v>133.47</v>
      </c>
      <c r="N62" t="s">
        <v>68</v>
      </c>
      <c r="O62" t="s">
        <v>24</v>
      </c>
      <c r="P62" t="s">
        <v>25</v>
      </c>
      <c r="Q62">
        <v>0.61458333333333337</v>
      </c>
      <c r="R62" t="s">
        <v>49</v>
      </c>
      <c r="S62" t="s">
        <v>4804</v>
      </c>
      <c r="T62" t="s">
        <v>4805</v>
      </c>
      <c r="U62">
        <v>233.47</v>
      </c>
      <c r="V62" t="s">
        <v>5137</v>
      </c>
      <c r="W62" t="s">
        <v>4968</v>
      </c>
      <c r="X62" t="s">
        <v>5148</v>
      </c>
      <c r="Y62" t="s">
        <v>4966</v>
      </c>
      <c r="Z62" t="s">
        <v>5147</v>
      </c>
      <c r="AA62" t="s">
        <v>4962</v>
      </c>
      <c r="AB62">
        <f>YEAR(Sales_Trans_2[[#This Row],[Transaction_Date]])</f>
        <v>2025</v>
      </c>
      <c r="AC62" t="str">
        <f>TEXT(Sales_Trans_2[[#This Row],[Transaction_Date]],"mmm")</f>
        <v>Oct</v>
      </c>
      <c r="AD62">
        <f>MONTH(Sales_Trans_2[[#This Row],[Transaction_Date]])</f>
        <v>10</v>
      </c>
      <c r="AE62" s="19">
        <f>IFERROR(Sales_Trans_2[[#This Row],[Profit]]/Sales_Trans_2[[#This Row],[Sales_Amount]],0)</f>
        <v>0.19055981496552021</v>
      </c>
      <c r="AF62" s="20" t="str">
        <f>IF(Sales_Trans_2[[#This Row],[Discount_Pct]]=0,"0%",
IF(Sales_Trans_2[[#This Row],[Discount_Pct]]&lt;=5,"1-5%",
IF(Sales_Trans_2[[#This Row],[Discount_Pct]]&lt;=10,"6-10%",
IF(Sales_Trans_2[[#This Row],[Discount_Pct]]&lt;=15,"11-15%","&gt;15%"))))</f>
        <v>0%</v>
      </c>
    </row>
    <row r="63" spans="1:32" x14ac:dyDescent="0.25">
      <c r="A63" t="s">
        <v>1609</v>
      </c>
      <c r="B63" s="10">
        <v>45949</v>
      </c>
      <c r="C63" t="s">
        <v>1188</v>
      </c>
      <c r="D63" t="s">
        <v>107</v>
      </c>
      <c r="E63" t="s">
        <v>1063</v>
      </c>
      <c r="F63" t="s">
        <v>1064</v>
      </c>
      <c r="G63">
        <v>8</v>
      </c>
      <c r="H63">
        <v>66.900000000000006</v>
      </c>
      <c r="I63">
        <v>0</v>
      </c>
      <c r="J63">
        <v>0</v>
      </c>
      <c r="K63">
        <v>615.48</v>
      </c>
      <c r="L63">
        <v>385.2</v>
      </c>
      <c r="M63">
        <v>230.28</v>
      </c>
      <c r="N63" t="s">
        <v>4971</v>
      </c>
      <c r="O63" t="s">
        <v>24</v>
      </c>
      <c r="P63" t="s">
        <v>25</v>
      </c>
      <c r="Q63">
        <v>0.52708333333333335</v>
      </c>
      <c r="R63" t="s">
        <v>27</v>
      </c>
      <c r="S63" t="s">
        <v>4683</v>
      </c>
      <c r="T63" t="s">
        <v>4672</v>
      </c>
      <c r="U63">
        <v>59.92</v>
      </c>
      <c r="V63" t="s">
        <v>5202</v>
      </c>
      <c r="W63" t="s">
        <v>4958</v>
      </c>
      <c r="X63" t="s">
        <v>5329</v>
      </c>
      <c r="Y63" t="s">
        <v>4966</v>
      </c>
      <c r="Z63" t="s">
        <v>5330</v>
      </c>
      <c r="AA63" t="s">
        <v>4962</v>
      </c>
      <c r="AB63">
        <f>YEAR(Sales_Trans_2[[#This Row],[Transaction_Date]])</f>
        <v>2025</v>
      </c>
      <c r="AC63" t="str">
        <f>TEXT(Sales_Trans_2[[#This Row],[Transaction_Date]],"mmm")</f>
        <v>Oct</v>
      </c>
      <c r="AD63">
        <f>MONTH(Sales_Trans_2[[#This Row],[Transaction_Date]])</f>
        <v>10</v>
      </c>
      <c r="AE63" s="19">
        <f>IFERROR(Sales_Trans_2[[#This Row],[Profit]]/Sales_Trans_2[[#This Row],[Sales_Amount]],0)</f>
        <v>0.37414700721388183</v>
      </c>
      <c r="AF63" s="20" t="str">
        <f>IF(Sales_Trans_2[[#This Row],[Discount_Pct]]=0,"0%",
IF(Sales_Trans_2[[#This Row],[Discount_Pct]]&lt;=5,"1-5%",
IF(Sales_Trans_2[[#This Row],[Discount_Pct]]&lt;=10,"6-10%",
IF(Sales_Trans_2[[#This Row],[Discount_Pct]]&lt;=15,"11-15%","&gt;15%"))))</f>
        <v>0%</v>
      </c>
    </row>
    <row r="64" spans="1:32" x14ac:dyDescent="0.25">
      <c r="A64" t="s">
        <v>1836</v>
      </c>
      <c r="B64" s="10">
        <v>45949</v>
      </c>
      <c r="C64" t="s">
        <v>580</v>
      </c>
      <c r="D64" t="s">
        <v>680</v>
      </c>
      <c r="E64" t="s">
        <v>1063</v>
      </c>
      <c r="F64" t="s">
        <v>1064</v>
      </c>
      <c r="G64">
        <v>6</v>
      </c>
      <c r="H64">
        <v>162.63</v>
      </c>
      <c r="I64">
        <v>0</v>
      </c>
      <c r="J64">
        <v>0</v>
      </c>
      <c r="K64">
        <v>1122.1500000000001</v>
      </c>
      <c r="L64">
        <v>827.7</v>
      </c>
      <c r="M64">
        <v>294.45</v>
      </c>
      <c r="N64" t="s">
        <v>68</v>
      </c>
      <c r="O64" t="s">
        <v>24</v>
      </c>
      <c r="P64" t="s">
        <v>25</v>
      </c>
      <c r="Q64">
        <v>0.79722222222222228</v>
      </c>
      <c r="R64" t="s">
        <v>27</v>
      </c>
      <c r="S64" t="s">
        <v>4873</v>
      </c>
      <c r="T64" t="s">
        <v>4864</v>
      </c>
      <c r="U64">
        <v>157.97999999999999</v>
      </c>
      <c r="V64" t="s">
        <v>5644</v>
      </c>
      <c r="W64" t="s">
        <v>4958</v>
      </c>
      <c r="X64" t="s">
        <v>5329</v>
      </c>
      <c r="Y64" t="s">
        <v>4966</v>
      </c>
      <c r="Z64" t="s">
        <v>5330</v>
      </c>
      <c r="AA64" t="s">
        <v>4962</v>
      </c>
      <c r="AB64">
        <f>YEAR(Sales_Trans_2[[#This Row],[Transaction_Date]])</f>
        <v>2025</v>
      </c>
      <c r="AC64" t="str">
        <f>TEXT(Sales_Trans_2[[#This Row],[Transaction_Date]],"mmm")</f>
        <v>Oct</v>
      </c>
      <c r="AD64">
        <f>MONTH(Sales_Trans_2[[#This Row],[Transaction_Date]])</f>
        <v>10</v>
      </c>
      <c r="AE64" s="19">
        <f>IFERROR(Sales_Trans_2[[#This Row],[Profit]]/Sales_Trans_2[[#This Row],[Sales_Amount]],0)</f>
        <v>0.26239807512364655</v>
      </c>
      <c r="AF64" s="20" t="str">
        <f>IF(Sales_Trans_2[[#This Row],[Discount_Pct]]=0,"0%",
IF(Sales_Trans_2[[#This Row],[Discount_Pct]]&lt;=5,"1-5%",
IF(Sales_Trans_2[[#This Row],[Discount_Pct]]&lt;=10,"6-10%",
IF(Sales_Trans_2[[#This Row],[Discount_Pct]]&lt;=15,"11-15%","&gt;15%"))))</f>
        <v>0%</v>
      </c>
    </row>
    <row r="65" spans="1:32" x14ac:dyDescent="0.25">
      <c r="A65" t="s">
        <v>1940</v>
      </c>
      <c r="B65" s="10">
        <v>45945</v>
      </c>
      <c r="C65" t="s">
        <v>1594</v>
      </c>
      <c r="D65" t="s">
        <v>493</v>
      </c>
      <c r="E65" t="s">
        <v>906</v>
      </c>
      <c r="F65" t="s">
        <v>907</v>
      </c>
      <c r="G65">
        <v>1</v>
      </c>
      <c r="H65">
        <v>232.58</v>
      </c>
      <c r="I65">
        <v>0</v>
      </c>
      <c r="J65">
        <v>0</v>
      </c>
      <c r="K65">
        <v>232.58</v>
      </c>
      <c r="L65">
        <v>191.2</v>
      </c>
      <c r="M65">
        <v>41.38</v>
      </c>
      <c r="N65" t="s">
        <v>68</v>
      </c>
      <c r="O65" t="s">
        <v>24</v>
      </c>
      <c r="P65" t="s">
        <v>25</v>
      </c>
      <c r="Q65">
        <v>0.89722222222222225</v>
      </c>
      <c r="R65" t="s">
        <v>49</v>
      </c>
      <c r="S65" t="s">
        <v>4688</v>
      </c>
      <c r="T65" t="s">
        <v>4672</v>
      </c>
      <c r="U65">
        <v>232.58</v>
      </c>
      <c r="V65" t="s">
        <v>5483</v>
      </c>
      <c r="W65" t="s">
        <v>4968</v>
      </c>
      <c r="X65" t="s">
        <v>5141</v>
      </c>
      <c r="Y65" t="s">
        <v>4966</v>
      </c>
      <c r="Z65" t="s">
        <v>5142</v>
      </c>
      <c r="AA65" t="s">
        <v>4962</v>
      </c>
      <c r="AB65">
        <f>YEAR(Sales_Trans_2[[#This Row],[Transaction_Date]])</f>
        <v>2025</v>
      </c>
      <c r="AC65" t="str">
        <f>TEXT(Sales_Trans_2[[#This Row],[Transaction_Date]],"mmm")</f>
        <v>Oct</v>
      </c>
      <c r="AD65">
        <f>MONTH(Sales_Trans_2[[#This Row],[Transaction_Date]])</f>
        <v>10</v>
      </c>
      <c r="AE65" s="19">
        <f>IFERROR(Sales_Trans_2[[#This Row],[Profit]]/Sales_Trans_2[[#This Row],[Sales_Amount]],0)</f>
        <v>0.17791727577607705</v>
      </c>
      <c r="AF65" s="20" t="str">
        <f>IF(Sales_Trans_2[[#This Row],[Discount_Pct]]=0,"0%",
IF(Sales_Trans_2[[#This Row],[Discount_Pct]]&lt;=5,"1-5%",
IF(Sales_Trans_2[[#This Row],[Discount_Pct]]&lt;=10,"6-10%",
IF(Sales_Trans_2[[#This Row],[Discount_Pct]]&lt;=15,"11-15%","&gt;15%"))))</f>
        <v>0%</v>
      </c>
    </row>
    <row r="66" spans="1:32" x14ac:dyDescent="0.25">
      <c r="A66" t="s">
        <v>3184</v>
      </c>
      <c r="B66" s="10">
        <v>45943</v>
      </c>
      <c r="C66" t="s">
        <v>464</v>
      </c>
      <c r="D66" t="s">
        <v>2571</v>
      </c>
      <c r="E66" t="s">
        <v>66</v>
      </c>
      <c r="F66" t="s">
        <v>154</v>
      </c>
      <c r="G66">
        <v>8</v>
      </c>
      <c r="H66">
        <v>499.34</v>
      </c>
      <c r="I66">
        <v>0</v>
      </c>
      <c r="J66">
        <v>0</v>
      </c>
      <c r="K66">
        <v>3994.72</v>
      </c>
      <c r="L66">
        <v>2995.84</v>
      </c>
      <c r="M66">
        <v>998.88</v>
      </c>
      <c r="N66" t="s">
        <v>4971</v>
      </c>
      <c r="O66" t="s">
        <v>24</v>
      </c>
      <c r="P66" t="s">
        <v>25</v>
      </c>
      <c r="Q66">
        <v>0.90138888888888891</v>
      </c>
      <c r="R66" t="s">
        <v>49</v>
      </c>
      <c r="S66" t="s">
        <v>4743</v>
      </c>
      <c r="T66" t="s">
        <v>4729</v>
      </c>
      <c r="U66">
        <v>444.49</v>
      </c>
      <c r="V66" t="s">
        <v>5762</v>
      </c>
      <c r="W66" t="s">
        <v>4958</v>
      </c>
      <c r="X66" t="s">
        <v>4965</v>
      </c>
      <c r="Y66" t="s">
        <v>4966</v>
      </c>
      <c r="Z66" t="s">
        <v>5155</v>
      </c>
      <c r="AA66" t="s">
        <v>4962</v>
      </c>
      <c r="AB66">
        <f>YEAR(Sales_Trans_2[[#This Row],[Transaction_Date]])</f>
        <v>2025</v>
      </c>
      <c r="AC66" t="str">
        <f>TEXT(Sales_Trans_2[[#This Row],[Transaction_Date]],"mmm")</f>
        <v>Oct</v>
      </c>
      <c r="AD66">
        <f>MONTH(Sales_Trans_2[[#This Row],[Transaction_Date]])</f>
        <v>10</v>
      </c>
      <c r="AE66" s="19">
        <f>IFERROR(Sales_Trans_2[[#This Row],[Profit]]/Sales_Trans_2[[#This Row],[Sales_Amount]],0)</f>
        <v>0.25005006608723518</v>
      </c>
      <c r="AF66" s="20" t="str">
        <f>IF(Sales_Trans_2[[#This Row],[Discount_Pct]]=0,"0%",
IF(Sales_Trans_2[[#This Row],[Discount_Pct]]&lt;=5,"1-5%",
IF(Sales_Trans_2[[#This Row],[Discount_Pct]]&lt;=10,"6-10%",
IF(Sales_Trans_2[[#This Row],[Discount_Pct]]&lt;=15,"11-15%","&gt;15%"))))</f>
        <v>0%</v>
      </c>
    </row>
    <row r="67" spans="1:32" x14ac:dyDescent="0.25">
      <c r="A67" t="s">
        <v>3427</v>
      </c>
      <c r="B67" s="10">
        <v>45943</v>
      </c>
      <c r="C67" t="s">
        <v>1775</v>
      </c>
      <c r="D67" t="s">
        <v>231</v>
      </c>
      <c r="E67" t="s">
        <v>906</v>
      </c>
      <c r="F67" t="s">
        <v>907</v>
      </c>
      <c r="G67">
        <v>4</v>
      </c>
      <c r="H67">
        <v>420.54</v>
      </c>
      <c r="I67">
        <v>0</v>
      </c>
      <c r="J67">
        <v>0</v>
      </c>
      <c r="K67">
        <v>1682.16</v>
      </c>
      <c r="L67">
        <v>1235.76</v>
      </c>
      <c r="M67">
        <v>446.4</v>
      </c>
      <c r="N67" t="s">
        <v>133</v>
      </c>
      <c r="O67" t="s">
        <v>24</v>
      </c>
      <c r="P67" t="s">
        <v>25</v>
      </c>
      <c r="Q67">
        <v>0.51388888888888884</v>
      </c>
      <c r="R67" t="s">
        <v>49</v>
      </c>
      <c r="S67" t="s">
        <v>4756</v>
      </c>
      <c r="T67" t="s">
        <v>4752</v>
      </c>
      <c r="U67">
        <v>418.79</v>
      </c>
      <c r="V67" t="s">
        <v>5144</v>
      </c>
      <c r="W67" t="s">
        <v>4958</v>
      </c>
      <c r="X67" t="s">
        <v>5141</v>
      </c>
      <c r="Y67" t="s">
        <v>4966</v>
      </c>
      <c r="Z67" t="s">
        <v>5142</v>
      </c>
      <c r="AA67" t="s">
        <v>4962</v>
      </c>
      <c r="AB67">
        <f>YEAR(Sales_Trans_2[[#This Row],[Transaction_Date]])</f>
        <v>2025</v>
      </c>
      <c r="AC67" t="str">
        <f>TEXT(Sales_Trans_2[[#This Row],[Transaction_Date]],"mmm")</f>
        <v>Oct</v>
      </c>
      <c r="AD67">
        <f>MONTH(Sales_Trans_2[[#This Row],[Transaction_Date]])</f>
        <v>10</v>
      </c>
      <c r="AE67" s="19">
        <f>IFERROR(Sales_Trans_2[[#This Row],[Profit]]/Sales_Trans_2[[#This Row],[Sales_Amount]],0)</f>
        <v>0.26537309173919243</v>
      </c>
      <c r="AF67" s="20" t="str">
        <f>IF(Sales_Trans_2[[#This Row],[Discount_Pct]]=0,"0%",
IF(Sales_Trans_2[[#This Row],[Discount_Pct]]&lt;=5,"1-5%",
IF(Sales_Trans_2[[#This Row],[Discount_Pct]]&lt;=10,"6-10%",
IF(Sales_Trans_2[[#This Row],[Discount_Pct]]&lt;=15,"11-15%","&gt;15%"))))</f>
        <v>0%</v>
      </c>
    </row>
    <row r="68" spans="1:32" x14ac:dyDescent="0.25">
      <c r="A68" t="s">
        <v>1797</v>
      </c>
      <c r="B68" s="10">
        <v>45940</v>
      </c>
      <c r="C68" t="s">
        <v>1798</v>
      </c>
      <c r="D68" t="s">
        <v>895</v>
      </c>
      <c r="E68" t="s">
        <v>1799</v>
      </c>
      <c r="F68" t="s">
        <v>1800</v>
      </c>
      <c r="G68">
        <v>3</v>
      </c>
      <c r="H68">
        <v>438.7</v>
      </c>
      <c r="I68">
        <v>0</v>
      </c>
      <c r="J68">
        <v>0</v>
      </c>
      <c r="K68">
        <v>1316.1</v>
      </c>
      <c r="L68">
        <v>1110.54</v>
      </c>
      <c r="M68">
        <v>205.56</v>
      </c>
      <c r="N68" t="s">
        <v>47</v>
      </c>
      <c r="O68" t="s">
        <v>24</v>
      </c>
      <c r="P68" t="s">
        <v>25</v>
      </c>
      <c r="Q68">
        <v>0.41111111111111109</v>
      </c>
      <c r="R68" t="s">
        <v>49</v>
      </c>
      <c r="S68" t="s">
        <v>4843</v>
      </c>
      <c r="T68" t="s">
        <v>4828</v>
      </c>
      <c r="U68">
        <v>438.7</v>
      </c>
      <c r="V68" t="s">
        <v>5678</v>
      </c>
      <c r="W68" t="s">
        <v>4964</v>
      </c>
      <c r="X68" t="s">
        <v>5192</v>
      </c>
      <c r="Y68" t="s">
        <v>4966</v>
      </c>
      <c r="Z68" t="s">
        <v>5193</v>
      </c>
      <c r="AA68" t="s">
        <v>4962</v>
      </c>
      <c r="AB68">
        <f>YEAR(Sales_Trans_2[[#This Row],[Transaction_Date]])</f>
        <v>2025</v>
      </c>
      <c r="AC68" t="str">
        <f>TEXT(Sales_Trans_2[[#This Row],[Transaction_Date]],"mmm")</f>
        <v>Oct</v>
      </c>
      <c r="AD68">
        <f>MONTH(Sales_Trans_2[[#This Row],[Transaction_Date]])</f>
        <v>10</v>
      </c>
      <c r="AE68" s="19">
        <f>IFERROR(Sales_Trans_2[[#This Row],[Profit]]/Sales_Trans_2[[#This Row],[Sales_Amount]],0)</f>
        <v>0.15618873945748804</v>
      </c>
      <c r="AF68" s="20" t="str">
        <f>IF(Sales_Trans_2[[#This Row],[Discount_Pct]]=0,"0%",
IF(Sales_Trans_2[[#This Row],[Discount_Pct]]&lt;=5,"1-5%",
IF(Sales_Trans_2[[#This Row],[Discount_Pct]]&lt;=10,"6-10%",
IF(Sales_Trans_2[[#This Row],[Discount_Pct]]&lt;=15,"11-15%","&gt;15%"))))</f>
        <v>0%</v>
      </c>
    </row>
    <row r="69" spans="1:32" x14ac:dyDescent="0.25">
      <c r="A69" t="s">
        <v>3624</v>
      </c>
      <c r="B69" s="10">
        <v>45940</v>
      </c>
      <c r="C69" t="s">
        <v>364</v>
      </c>
      <c r="D69" t="s">
        <v>59</v>
      </c>
      <c r="E69" t="s">
        <v>204</v>
      </c>
      <c r="F69" t="s">
        <v>205</v>
      </c>
      <c r="G69">
        <v>5</v>
      </c>
      <c r="H69">
        <v>370.83</v>
      </c>
      <c r="I69">
        <v>0</v>
      </c>
      <c r="J69">
        <v>0</v>
      </c>
      <c r="K69">
        <v>1854.15</v>
      </c>
      <c r="L69">
        <v>1358.9</v>
      </c>
      <c r="M69">
        <v>495.25</v>
      </c>
      <c r="N69" t="s">
        <v>133</v>
      </c>
      <c r="O69" t="s">
        <v>24</v>
      </c>
      <c r="P69" t="s">
        <v>25</v>
      </c>
      <c r="Q69">
        <v>0.6381944444444444</v>
      </c>
      <c r="R69" t="s">
        <v>49</v>
      </c>
      <c r="S69" t="s">
        <v>4721</v>
      </c>
      <c r="T69" t="s">
        <v>4703</v>
      </c>
      <c r="U69">
        <v>342.46</v>
      </c>
      <c r="V69" t="s">
        <v>5798</v>
      </c>
      <c r="W69" t="s">
        <v>4958</v>
      </c>
      <c r="X69" t="s">
        <v>5021</v>
      </c>
      <c r="Y69" t="s">
        <v>4966</v>
      </c>
      <c r="Z69" t="s">
        <v>5022</v>
      </c>
      <c r="AA69" t="s">
        <v>4962</v>
      </c>
      <c r="AB69">
        <f>YEAR(Sales_Trans_2[[#This Row],[Transaction_Date]])</f>
        <v>2025</v>
      </c>
      <c r="AC69" t="str">
        <f>TEXT(Sales_Trans_2[[#This Row],[Transaction_Date]],"mmm")</f>
        <v>Oct</v>
      </c>
      <c r="AD69">
        <f>MONTH(Sales_Trans_2[[#This Row],[Transaction_Date]])</f>
        <v>10</v>
      </c>
      <c r="AE69" s="19">
        <f>IFERROR(Sales_Trans_2[[#This Row],[Profit]]/Sales_Trans_2[[#This Row],[Sales_Amount]],0)</f>
        <v>0.26710352452606312</v>
      </c>
      <c r="AF69" s="20" t="str">
        <f>IF(Sales_Trans_2[[#This Row],[Discount_Pct]]=0,"0%",
IF(Sales_Trans_2[[#This Row],[Discount_Pct]]&lt;=5,"1-5%",
IF(Sales_Trans_2[[#This Row],[Discount_Pct]]&lt;=10,"6-10%",
IF(Sales_Trans_2[[#This Row],[Discount_Pct]]&lt;=15,"11-15%","&gt;15%"))))</f>
        <v>0%</v>
      </c>
    </row>
    <row r="70" spans="1:32" x14ac:dyDescent="0.25">
      <c r="A70" t="s">
        <v>1465</v>
      </c>
      <c r="B70" s="10">
        <v>45818</v>
      </c>
      <c r="C70" t="s">
        <v>1466</v>
      </c>
      <c r="D70" t="s">
        <v>349</v>
      </c>
      <c r="E70" t="s">
        <v>90</v>
      </c>
      <c r="F70" t="s">
        <v>91</v>
      </c>
      <c r="G70">
        <v>1</v>
      </c>
      <c r="H70">
        <v>446.17</v>
      </c>
      <c r="I70">
        <v>0</v>
      </c>
      <c r="J70">
        <v>0</v>
      </c>
      <c r="K70">
        <v>446.17</v>
      </c>
      <c r="L70">
        <v>325.61</v>
      </c>
      <c r="M70">
        <v>120.56</v>
      </c>
      <c r="N70" t="s">
        <v>1467</v>
      </c>
      <c r="O70" t="s">
        <v>24</v>
      </c>
      <c r="P70" t="s">
        <v>25</v>
      </c>
      <c r="Q70">
        <v>0.74375000000000002</v>
      </c>
      <c r="R70" t="s">
        <v>49</v>
      </c>
      <c r="S70" t="s">
        <v>4789</v>
      </c>
      <c r="T70" t="s">
        <v>4776</v>
      </c>
      <c r="U70">
        <v>298.81</v>
      </c>
      <c r="V70" t="s">
        <v>5315</v>
      </c>
      <c r="W70" t="s">
        <v>4968</v>
      </c>
      <c r="X70" t="s">
        <v>5467</v>
      </c>
      <c r="Y70" t="s">
        <v>4966</v>
      </c>
      <c r="Z70" t="s">
        <v>5468</v>
      </c>
      <c r="AA70" t="s">
        <v>4962</v>
      </c>
      <c r="AB70">
        <f>YEAR(Sales_Trans_2[[#This Row],[Transaction_Date]])</f>
        <v>2025</v>
      </c>
      <c r="AC70" t="str">
        <f>TEXT(Sales_Trans_2[[#This Row],[Transaction_Date]],"mmm")</f>
        <v>Jun</v>
      </c>
      <c r="AD70">
        <f>MONTH(Sales_Trans_2[[#This Row],[Transaction_Date]])</f>
        <v>6</v>
      </c>
      <c r="AE70" s="19">
        <f>IFERROR(Sales_Trans_2[[#This Row],[Profit]]/Sales_Trans_2[[#This Row],[Sales_Amount]],0)</f>
        <v>0.27021090615684606</v>
      </c>
      <c r="AF70" s="20" t="str">
        <f>IF(Sales_Trans_2[[#This Row],[Discount_Pct]]=0,"0%",
IF(Sales_Trans_2[[#This Row],[Discount_Pct]]&lt;=5,"1-5%",
IF(Sales_Trans_2[[#This Row],[Discount_Pct]]&lt;=10,"6-10%",
IF(Sales_Trans_2[[#This Row],[Discount_Pct]]&lt;=15,"11-15%","&gt;15%"))))</f>
        <v>0%</v>
      </c>
    </row>
    <row r="71" spans="1:32" x14ac:dyDescent="0.25">
      <c r="A71" t="s">
        <v>3927</v>
      </c>
      <c r="B71" s="10">
        <v>45818</v>
      </c>
      <c r="C71" t="s">
        <v>208</v>
      </c>
      <c r="D71" t="s">
        <v>314</v>
      </c>
      <c r="E71" t="s">
        <v>617</v>
      </c>
      <c r="F71" t="s">
        <v>947</v>
      </c>
      <c r="G71">
        <v>6</v>
      </c>
      <c r="H71">
        <v>371.97</v>
      </c>
      <c r="I71">
        <v>0</v>
      </c>
      <c r="J71">
        <v>0</v>
      </c>
      <c r="K71">
        <v>2231.8200000000002</v>
      </c>
      <c r="L71">
        <v>1483.5</v>
      </c>
      <c r="M71">
        <v>748.32</v>
      </c>
      <c r="N71" t="s">
        <v>47</v>
      </c>
      <c r="O71" t="s">
        <v>24</v>
      </c>
      <c r="P71" t="s">
        <v>25</v>
      </c>
      <c r="Q71">
        <v>0.89652777777777781</v>
      </c>
      <c r="R71" t="s">
        <v>49</v>
      </c>
      <c r="S71" t="s">
        <v>4707</v>
      </c>
      <c r="T71" t="s">
        <v>4703</v>
      </c>
      <c r="U71">
        <v>329.69</v>
      </c>
      <c r="V71" t="s">
        <v>5605</v>
      </c>
      <c r="W71" t="s">
        <v>4958</v>
      </c>
      <c r="X71" t="s">
        <v>5092</v>
      </c>
      <c r="Y71" t="s">
        <v>4966</v>
      </c>
      <c r="Z71" t="s">
        <v>5012</v>
      </c>
      <c r="AA71" t="s">
        <v>4962</v>
      </c>
      <c r="AB71">
        <f>YEAR(Sales_Trans_2[[#This Row],[Transaction_Date]])</f>
        <v>2025</v>
      </c>
      <c r="AC71" t="str">
        <f>TEXT(Sales_Trans_2[[#This Row],[Transaction_Date]],"mmm")</f>
        <v>Jun</v>
      </c>
      <c r="AD71">
        <f>MONTH(Sales_Trans_2[[#This Row],[Transaction_Date]])</f>
        <v>6</v>
      </c>
      <c r="AE71" s="19">
        <f>IFERROR(Sales_Trans_2[[#This Row],[Profit]]/Sales_Trans_2[[#This Row],[Sales_Amount]],0)</f>
        <v>0.33529585719278437</v>
      </c>
      <c r="AF71" s="20" t="str">
        <f>IF(Sales_Trans_2[[#This Row],[Discount_Pct]]=0,"0%",
IF(Sales_Trans_2[[#This Row],[Discount_Pct]]&lt;=5,"1-5%",
IF(Sales_Trans_2[[#This Row],[Discount_Pct]]&lt;=10,"6-10%",
IF(Sales_Trans_2[[#This Row],[Discount_Pct]]&lt;=15,"11-15%","&gt;15%"))))</f>
        <v>0%</v>
      </c>
    </row>
    <row r="72" spans="1:32" x14ac:dyDescent="0.25">
      <c r="A72" t="s">
        <v>3681</v>
      </c>
      <c r="B72" s="10">
        <v>45787</v>
      </c>
      <c r="C72" t="s">
        <v>246</v>
      </c>
      <c r="D72" t="s">
        <v>1678</v>
      </c>
      <c r="E72" t="s">
        <v>215</v>
      </c>
      <c r="F72" t="s">
        <v>216</v>
      </c>
      <c r="G72">
        <v>7</v>
      </c>
      <c r="H72">
        <v>377.42</v>
      </c>
      <c r="I72">
        <v>0</v>
      </c>
      <c r="J72">
        <v>0</v>
      </c>
      <c r="K72">
        <v>3038.23</v>
      </c>
      <c r="L72">
        <v>1862.7</v>
      </c>
      <c r="M72">
        <v>1175.53</v>
      </c>
      <c r="N72" t="s">
        <v>133</v>
      </c>
      <c r="O72" t="s">
        <v>24</v>
      </c>
      <c r="P72" t="s">
        <v>25</v>
      </c>
      <c r="Q72">
        <v>0.65972222222222221</v>
      </c>
      <c r="R72" t="s">
        <v>27</v>
      </c>
      <c r="S72" t="s">
        <v>4699</v>
      </c>
      <c r="T72" t="s">
        <v>4672</v>
      </c>
      <c r="U72">
        <v>342.27</v>
      </c>
      <c r="V72" t="s">
        <v>5183</v>
      </c>
      <c r="W72" t="s">
        <v>4958</v>
      </c>
      <c r="X72" t="s">
        <v>5168</v>
      </c>
      <c r="Y72" t="s">
        <v>4966</v>
      </c>
      <c r="Z72" t="s">
        <v>5169</v>
      </c>
      <c r="AA72" t="s">
        <v>4962</v>
      </c>
      <c r="AB72">
        <f>YEAR(Sales_Trans_2[[#This Row],[Transaction_Date]])</f>
        <v>2025</v>
      </c>
      <c r="AC72" t="str">
        <f>TEXT(Sales_Trans_2[[#This Row],[Transaction_Date]],"mmm")</f>
        <v>May</v>
      </c>
      <c r="AD72">
        <f>MONTH(Sales_Trans_2[[#This Row],[Transaction_Date]])</f>
        <v>5</v>
      </c>
      <c r="AE72" s="19">
        <f>IFERROR(Sales_Trans_2[[#This Row],[Profit]]/Sales_Trans_2[[#This Row],[Sales_Amount]],0)</f>
        <v>0.38691277487221176</v>
      </c>
      <c r="AF72" s="20" t="str">
        <f>IF(Sales_Trans_2[[#This Row],[Discount_Pct]]=0,"0%",
IF(Sales_Trans_2[[#This Row],[Discount_Pct]]&lt;=5,"1-5%",
IF(Sales_Trans_2[[#This Row],[Discount_Pct]]&lt;=10,"6-10%",
IF(Sales_Trans_2[[#This Row],[Discount_Pct]]&lt;=15,"11-15%","&gt;15%"))))</f>
        <v>0%</v>
      </c>
    </row>
    <row r="73" spans="1:32" x14ac:dyDescent="0.25">
      <c r="A73" t="s">
        <v>4557</v>
      </c>
      <c r="B73" s="10">
        <v>45757</v>
      </c>
      <c r="C73" t="s">
        <v>4558</v>
      </c>
      <c r="D73" t="s">
        <v>237</v>
      </c>
      <c r="E73" t="s">
        <v>204</v>
      </c>
      <c r="F73" t="s">
        <v>205</v>
      </c>
      <c r="G73">
        <v>4</v>
      </c>
      <c r="H73">
        <v>541.35</v>
      </c>
      <c r="I73">
        <v>0</v>
      </c>
      <c r="J73">
        <v>0</v>
      </c>
      <c r="K73">
        <v>2490.21</v>
      </c>
      <c r="L73">
        <v>1345.6</v>
      </c>
      <c r="M73">
        <v>1144.6099999999999</v>
      </c>
      <c r="N73" t="s">
        <v>4971</v>
      </c>
      <c r="O73" t="s">
        <v>24</v>
      </c>
      <c r="P73" t="s">
        <v>25</v>
      </c>
      <c r="Q73">
        <v>0.55138888888888893</v>
      </c>
      <c r="R73" t="s">
        <v>27</v>
      </c>
      <c r="S73" t="s">
        <v>4670</v>
      </c>
      <c r="T73" t="s">
        <v>4636</v>
      </c>
      <c r="U73">
        <v>541.35</v>
      </c>
      <c r="V73" t="s">
        <v>5954</v>
      </c>
      <c r="W73" t="s">
        <v>4964</v>
      </c>
      <c r="X73" t="s">
        <v>5021</v>
      </c>
      <c r="Y73" t="s">
        <v>4966</v>
      </c>
      <c r="Z73" t="s">
        <v>5022</v>
      </c>
      <c r="AA73" t="s">
        <v>4962</v>
      </c>
      <c r="AB73">
        <f>YEAR(Sales_Trans_2[[#This Row],[Transaction_Date]])</f>
        <v>2025</v>
      </c>
      <c r="AC73" t="str">
        <f>TEXT(Sales_Trans_2[[#This Row],[Transaction_Date]],"mmm")</f>
        <v>Apr</v>
      </c>
      <c r="AD73">
        <f>MONTH(Sales_Trans_2[[#This Row],[Transaction_Date]])</f>
        <v>4</v>
      </c>
      <c r="AE73" s="19">
        <f>IFERROR(Sales_Trans_2[[#This Row],[Profit]]/Sales_Trans_2[[#This Row],[Sales_Amount]],0)</f>
        <v>0.45964396576995509</v>
      </c>
      <c r="AF73" s="20" t="str">
        <f>IF(Sales_Trans_2[[#This Row],[Discount_Pct]]=0,"0%",
IF(Sales_Trans_2[[#This Row],[Discount_Pct]]&lt;=5,"1-5%",
IF(Sales_Trans_2[[#This Row],[Discount_Pct]]&lt;=10,"6-10%",
IF(Sales_Trans_2[[#This Row],[Discount_Pct]]&lt;=15,"11-15%","&gt;15%"))))</f>
        <v>0%</v>
      </c>
    </row>
    <row r="74" spans="1:32" x14ac:dyDescent="0.25">
      <c r="A74" t="s">
        <v>2694</v>
      </c>
      <c r="B74" s="10">
        <v>45928</v>
      </c>
      <c r="C74" t="s">
        <v>2695</v>
      </c>
      <c r="D74" t="s">
        <v>745</v>
      </c>
      <c r="E74" t="s">
        <v>634</v>
      </c>
      <c r="F74" t="s">
        <v>1859</v>
      </c>
      <c r="G74">
        <v>3</v>
      </c>
      <c r="H74">
        <v>168.36</v>
      </c>
      <c r="I74">
        <v>0</v>
      </c>
      <c r="J74">
        <v>0</v>
      </c>
      <c r="K74">
        <v>580.84</v>
      </c>
      <c r="L74">
        <v>306.69</v>
      </c>
      <c r="M74">
        <v>274.14999999999998</v>
      </c>
      <c r="N74" t="s">
        <v>40</v>
      </c>
      <c r="O74" t="s">
        <v>24</v>
      </c>
      <c r="P74" t="s">
        <v>25</v>
      </c>
      <c r="Q74">
        <v>0.86736111111111114</v>
      </c>
      <c r="R74" t="s">
        <v>27</v>
      </c>
      <c r="S74" t="s">
        <v>4666</v>
      </c>
      <c r="T74" t="s">
        <v>4636</v>
      </c>
      <c r="U74">
        <v>168.36</v>
      </c>
      <c r="V74" t="s">
        <v>5489</v>
      </c>
      <c r="W74" t="s">
        <v>4968</v>
      </c>
      <c r="X74" t="s">
        <v>4994</v>
      </c>
      <c r="Y74" t="s">
        <v>4966</v>
      </c>
      <c r="Z74" t="s">
        <v>4995</v>
      </c>
      <c r="AA74" t="s">
        <v>4962</v>
      </c>
      <c r="AB74">
        <f>YEAR(Sales_Trans_2[[#This Row],[Transaction_Date]])</f>
        <v>2025</v>
      </c>
      <c r="AC74" t="str">
        <f>TEXT(Sales_Trans_2[[#This Row],[Transaction_Date]],"mmm")</f>
        <v>Sep</v>
      </c>
      <c r="AD74">
        <f>MONTH(Sales_Trans_2[[#This Row],[Transaction_Date]])</f>
        <v>9</v>
      </c>
      <c r="AE74" s="19">
        <f>IFERROR(Sales_Trans_2[[#This Row],[Profit]]/Sales_Trans_2[[#This Row],[Sales_Amount]],0)</f>
        <v>0.47198884374354377</v>
      </c>
      <c r="AF74" s="20" t="str">
        <f>IF(Sales_Trans_2[[#This Row],[Discount_Pct]]=0,"0%",
IF(Sales_Trans_2[[#This Row],[Discount_Pct]]&lt;=5,"1-5%",
IF(Sales_Trans_2[[#This Row],[Discount_Pct]]&lt;=10,"6-10%",
IF(Sales_Trans_2[[#This Row],[Discount_Pct]]&lt;=15,"11-15%","&gt;15%"))))</f>
        <v>0%</v>
      </c>
    </row>
    <row r="75" spans="1:32" x14ac:dyDescent="0.25">
      <c r="A75" t="s">
        <v>4547</v>
      </c>
      <c r="B75" s="10">
        <v>45928</v>
      </c>
      <c r="C75" t="s">
        <v>2695</v>
      </c>
      <c r="D75" t="s">
        <v>605</v>
      </c>
      <c r="E75" t="s">
        <v>864</v>
      </c>
      <c r="F75" t="s">
        <v>2877</v>
      </c>
      <c r="G75">
        <v>1</v>
      </c>
      <c r="H75">
        <v>75.680000000000007</v>
      </c>
      <c r="I75">
        <v>0</v>
      </c>
      <c r="J75">
        <v>0</v>
      </c>
      <c r="K75">
        <v>87.03</v>
      </c>
      <c r="L75">
        <v>62.14</v>
      </c>
      <c r="M75">
        <v>24.89</v>
      </c>
      <c r="N75" t="s">
        <v>40</v>
      </c>
      <c r="O75" t="s">
        <v>24</v>
      </c>
      <c r="P75" t="s">
        <v>25</v>
      </c>
      <c r="Q75">
        <v>0.4909722222222222</v>
      </c>
      <c r="R75" t="s">
        <v>27</v>
      </c>
      <c r="S75" t="s">
        <v>4851</v>
      </c>
      <c r="T75" t="s">
        <v>4847</v>
      </c>
      <c r="U75">
        <v>75.680000000000007</v>
      </c>
      <c r="V75" t="s">
        <v>5489</v>
      </c>
      <c r="W75" t="s">
        <v>4968</v>
      </c>
      <c r="X75" t="s">
        <v>5489</v>
      </c>
      <c r="Y75" t="s">
        <v>4966</v>
      </c>
      <c r="Z75" t="s">
        <v>5166</v>
      </c>
      <c r="AA75" t="s">
        <v>4962</v>
      </c>
      <c r="AB75">
        <f>YEAR(Sales_Trans_2[[#This Row],[Transaction_Date]])</f>
        <v>2025</v>
      </c>
      <c r="AC75" t="str">
        <f>TEXT(Sales_Trans_2[[#This Row],[Transaction_Date]],"mmm")</f>
        <v>Sep</v>
      </c>
      <c r="AD75">
        <f>MONTH(Sales_Trans_2[[#This Row],[Transaction_Date]])</f>
        <v>9</v>
      </c>
      <c r="AE75" s="19">
        <f>IFERROR(Sales_Trans_2[[#This Row],[Profit]]/Sales_Trans_2[[#This Row],[Sales_Amount]],0)</f>
        <v>0.28599333563139145</v>
      </c>
      <c r="AF75" s="20" t="str">
        <f>IF(Sales_Trans_2[[#This Row],[Discount_Pct]]=0,"0%",
IF(Sales_Trans_2[[#This Row],[Discount_Pct]]&lt;=5,"1-5%",
IF(Sales_Trans_2[[#This Row],[Discount_Pct]]&lt;=10,"6-10%",
IF(Sales_Trans_2[[#This Row],[Discount_Pct]]&lt;=15,"11-15%","&gt;15%"))))</f>
        <v>0%</v>
      </c>
    </row>
    <row r="76" spans="1:32" x14ac:dyDescent="0.25">
      <c r="A76" t="s">
        <v>3003</v>
      </c>
      <c r="B76" s="10">
        <v>45927</v>
      </c>
      <c r="C76" t="s">
        <v>1726</v>
      </c>
      <c r="D76" t="s">
        <v>101</v>
      </c>
      <c r="E76" t="s">
        <v>567</v>
      </c>
      <c r="F76" t="s">
        <v>1064</v>
      </c>
      <c r="G76">
        <v>3</v>
      </c>
      <c r="H76">
        <v>434.65</v>
      </c>
      <c r="I76">
        <v>0</v>
      </c>
      <c r="J76">
        <v>0</v>
      </c>
      <c r="K76">
        <v>1499.54</v>
      </c>
      <c r="L76">
        <v>1054.8900000000001</v>
      </c>
      <c r="M76">
        <v>444.65</v>
      </c>
      <c r="N76" t="s">
        <v>23</v>
      </c>
      <c r="O76" t="s">
        <v>24</v>
      </c>
      <c r="P76" t="s">
        <v>25</v>
      </c>
      <c r="Q76">
        <v>0.64652777777777781</v>
      </c>
      <c r="R76" t="s">
        <v>27</v>
      </c>
      <c r="S76" t="s">
        <v>4676</v>
      </c>
      <c r="T76" t="s">
        <v>4672</v>
      </c>
      <c r="U76">
        <v>434.65</v>
      </c>
      <c r="V76" t="s">
        <v>5194</v>
      </c>
      <c r="W76" t="s">
        <v>4964</v>
      </c>
      <c r="X76" t="s">
        <v>5329</v>
      </c>
      <c r="Y76" t="s">
        <v>4966</v>
      </c>
      <c r="Z76" t="s">
        <v>5353</v>
      </c>
      <c r="AA76" t="s">
        <v>4962</v>
      </c>
      <c r="AB76">
        <f>YEAR(Sales_Trans_2[[#This Row],[Transaction_Date]])</f>
        <v>2025</v>
      </c>
      <c r="AC76" t="str">
        <f>TEXT(Sales_Trans_2[[#This Row],[Transaction_Date]],"mmm")</f>
        <v>Sep</v>
      </c>
      <c r="AD76">
        <f>MONTH(Sales_Trans_2[[#This Row],[Transaction_Date]])</f>
        <v>9</v>
      </c>
      <c r="AE76" s="19">
        <f>IFERROR(Sales_Trans_2[[#This Row],[Profit]]/Sales_Trans_2[[#This Row],[Sales_Amount]],0)</f>
        <v>0.29652426744201554</v>
      </c>
      <c r="AF76" s="20" t="str">
        <f>IF(Sales_Trans_2[[#This Row],[Discount_Pct]]=0,"0%",
IF(Sales_Trans_2[[#This Row],[Discount_Pct]]&lt;=5,"1-5%",
IF(Sales_Trans_2[[#This Row],[Discount_Pct]]&lt;=10,"6-10%",
IF(Sales_Trans_2[[#This Row],[Discount_Pct]]&lt;=15,"11-15%","&gt;15%"))))</f>
        <v>0%</v>
      </c>
    </row>
    <row r="77" spans="1:32" x14ac:dyDescent="0.25">
      <c r="A77" t="s">
        <v>448</v>
      </c>
      <c r="B77" s="10">
        <v>45925</v>
      </c>
      <c r="C77" t="s">
        <v>208</v>
      </c>
      <c r="D77" t="s">
        <v>449</v>
      </c>
      <c r="E77" t="s">
        <v>309</v>
      </c>
      <c r="F77" t="s">
        <v>450</v>
      </c>
      <c r="G77">
        <v>6</v>
      </c>
      <c r="H77">
        <v>428.04</v>
      </c>
      <c r="I77">
        <v>0</v>
      </c>
      <c r="J77">
        <v>0</v>
      </c>
      <c r="K77">
        <v>2568.2399999999998</v>
      </c>
      <c r="L77">
        <v>1921.14</v>
      </c>
      <c r="M77">
        <v>647.1</v>
      </c>
      <c r="N77" t="s">
        <v>23</v>
      </c>
      <c r="O77" t="s">
        <v>24</v>
      </c>
      <c r="P77" t="s">
        <v>25</v>
      </c>
      <c r="Q77">
        <v>0.68888888888888888</v>
      </c>
      <c r="R77" t="s">
        <v>49</v>
      </c>
      <c r="S77" t="s">
        <v>4817</v>
      </c>
      <c r="T77" t="s">
        <v>4805</v>
      </c>
      <c r="U77">
        <v>395.66</v>
      </c>
      <c r="V77" t="s">
        <v>5605</v>
      </c>
      <c r="W77" t="s">
        <v>4958</v>
      </c>
      <c r="X77" t="s">
        <v>5137</v>
      </c>
      <c r="Y77" t="s">
        <v>4966</v>
      </c>
      <c r="Z77" t="s">
        <v>5122</v>
      </c>
      <c r="AA77" t="s">
        <v>4962</v>
      </c>
      <c r="AB77">
        <f>YEAR(Sales_Trans_2[[#This Row],[Transaction_Date]])</f>
        <v>2025</v>
      </c>
      <c r="AC77" t="str">
        <f>TEXT(Sales_Trans_2[[#This Row],[Transaction_Date]],"mmm")</f>
        <v>Sep</v>
      </c>
      <c r="AD77">
        <f>MONTH(Sales_Trans_2[[#This Row],[Transaction_Date]])</f>
        <v>9</v>
      </c>
      <c r="AE77" s="19">
        <f>IFERROR(Sales_Trans_2[[#This Row],[Profit]]/Sales_Trans_2[[#This Row],[Sales_Amount]],0)</f>
        <v>0.25196243341743763</v>
      </c>
      <c r="AF77" s="20" t="str">
        <f>IF(Sales_Trans_2[[#This Row],[Discount_Pct]]=0,"0%",
IF(Sales_Trans_2[[#This Row],[Discount_Pct]]&lt;=5,"1-5%",
IF(Sales_Trans_2[[#This Row],[Discount_Pct]]&lt;=10,"6-10%",
IF(Sales_Trans_2[[#This Row],[Discount_Pct]]&lt;=15,"11-15%","&gt;15%"))))</f>
        <v>0%</v>
      </c>
    </row>
    <row r="78" spans="1:32" x14ac:dyDescent="0.25">
      <c r="A78" t="s">
        <v>2261</v>
      </c>
      <c r="B78" s="10">
        <v>45923</v>
      </c>
      <c r="C78" t="s">
        <v>2262</v>
      </c>
      <c r="D78" t="s">
        <v>549</v>
      </c>
      <c r="E78" t="s">
        <v>1309</v>
      </c>
      <c r="F78" t="s">
        <v>907</v>
      </c>
      <c r="G78">
        <v>2</v>
      </c>
      <c r="H78">
        <v>221.61</v>
      </c>
      <c r="I78">
        <v>0</v>
      </c>
      <c r="J78">
        <v>0</v>
      </c>
      <c r="K78">
        <v>443.22</v>
      </c>
      <c r="L78">
        <v>364.34</v>
      </c>
      <c r="M78">
        <v>78.88</v>
      </c>
      <c r="N78" t="s">
        <v>23</v>
      </c>
      <c r="O78" t="s">
        <v>24</v>
      </c>
      <c r="P78" t="s">
        <v>25</v>
      </c>
      <c r="Q78">
        <v>0.90138888888888891</v>
      </c>
      <c r="R78" t="s">
        <v>49</v>
      </c>
      <c r="S78" t="s">
        <v>4832</v>
      </c>
      <c r="T78" t="s">
        <v>4828</v>
      </c>
      <c r="U78">
        <v>221.61</v>
      </c>
      <c r="V78" t="s">
        <v>5503</v>
      </c>
      <c r="W78" t="s">
        <v>4968</v>
      </c>
      <c r="X78" t="s">
        <v>5141</v>
      </c>
      <c r="Y78" t="s">
        <v>4966</v>
      </c>
      <c r="Z78" t="s">
        <v>5212</v>
      </c>
      <c r="AA78" t="s">
        <v>4962</v>
      </c>
      <c r="AB78">
        <f>YEAR(Sales_Trans_2[[#This Row],[Transaction_Date]])</f>
        <v>2025</v>
      </c>
      <c r="AC78" t="str">
        <f>TEXT(Sales_Trans_2[[#This Row],[Transaction_Date]],"mmm")</f>
        <v>Sep</v>
      </c>
      <c r="AD78">
        <f>MONTH(Sales_Trans_2[[#This Row],[Transaction_Date]])</f>
        <v>9</v>
      </c>
      <c r="AE78" s="19">
        <f>IFERROR(Sales_Trans_2[[#This Row],[Profit]]/Sales_Trans_2[[#This Row],[Sales_Amount]],0)</f>
        <v>0.17797030819908846</v>
      </c>
      <c r="AF78" s="20" t="str">
        <f>IF(Sales_Trans_2[[#This Row],[Discount_Pct]]=0,"0%",
IF(Sales_Trans_2[[#This Row],[Discount_Pct]]&lt;=5,"1-5%",
IF(Sales_Trans_2[[#This Row],[Discount_Pct]]&lt;=10,"6-10%",
IF(Sales_Trans_2[[#This Row],[Discount_Pct]]&lt;=15,"11-15%","&gt;15%"))))</f>
        <v>0%</v>
      </c>
    </row>
    <row r="79" spans="1:32" x14ac:dyDescent="0.25">
      <c r="A79" t="s">
        <v>2993</v>
      </c>
      <c r="B79" s="10">
        <v>45923</v>
      </c>
      <c r="C79" t="s">
        <v>1535</v>
      </c>
      <c r="D79" t="s">
        <v>499</v>
      </c>
      <c r="E79" t="s">
        <v>142</v>
      </c>
      <c r="F79" t="s">
        <v>455</v>
      </c>
      <c r="G79">
        <v>1</v>
      </c>
      <c r="H79">
        <v>401.06</v>
      </c>
      <c r="I79">
        <v>0</v>
      </c>
      <c r="J79">
        <v>0</v>
      </c>
      <c r="K79">
        <v>401.06</v>
      </c>
      <c r="L79">
        <v>347.47</v>
      </c>
      <c r="M79">
        <v>53.59</v>
      </c>
      <c r="N79" t="s">
        <v>40</v>
      </c>
      <c r="O79" t="s">
        <v>24</v>
      </c>
      <c r="P79" t="s">
        <v>25</v>
      </c>
      <c r="Q79">
        <v>0.47499999999999998</v>
      </c>
      <c r="R79" t="s">
        <v>49</v>
      </c>
      <c r="S79" t="s">
        <v>4816</v>
      </c>
      <c r="T79" t="s">
        <v>4847</v>
      </c>
      <c r="U79">
        <v>401.06</v>
      </c>
      <c r="V79" t="s">
        <v>5332</v>
      </c>
      <c r="W79" t="s">
        <v>4968</v>
      </c>
      <c r="X79" t="s">
        <v>5056</v>
      </c>
      <c r="Y79" t="s">
        <v>4966</v>
      </c>
      <c r="Z79" t="s">
        <v>5057</v>
      </c>
      <c r="AA79" t="s">
        <v>4962</v>
      </c>
      <c r="AB79">
        <f>YEAR(Sales_Trans_2[[#This Row],[Transaction_Date]])</f>
        <v>2025</v>
      </c>
      <c r="AC79" t="str">
        <f>TEXT(Sales_Trans_2[[#This Row],[Transaction_Date]],"mmm")</f>
        <v>Sep</v>
      </c>
      <c r="AD79">
        <f>MONTH(Sales_Trans_2[[#This Row],[Transaction_Date]])</f>
        <v>9</v>
      </c>
      <c r="AE79" s="19">
        <f>IFERROR(Sales_Trans_2[[#This Row],[Profit]]/Sales_Trans_2[[#This Row],[Sales_Amount]],0)</f>
        <v>0.13362090460280257</v>
      </c>
      <c r="AF79" s="20" t="str">
        <f>IF(Sales_Trans_2[[#This Row],[Discount_Pct]]=0,"0%",
IF(Sales_Trans_2[[#This Row],[Discount_Pct]]&lt;=5,"1-5%",
IF(Sales_Trans_2[[#This Row],[Discount_Pct]]&lt;=10,"6-10%",
IF(Sales_Trans_2[[#This Row],[Discount_Pct]]&lt;=15,"11-15%","&gt;15%"))))</f>
        <v>0%</v>
      </c>
    </row>
    <row r="80" spans="1:32" x14ac:dyDescent="0.25">
      <c r="A80" t="s">
        <v>1914</v>
      </c>
      <c r="B80" s="10">
        <v>45914</v>
      </c>
      <c r="C80" t="s">
        <v>1338</v>
      </c>
      <c r="D80" t="s">
        <v>714</v>
      </c>
      <c r="E80" t="s">
        <v>153</v>
      </c>
      <c r="F80" t="s">
        <v>154</v>
      </c>
      <c r="G80">
        <v>4</v>
      </c>
      <c r="H80">
        <v>161.03</v>
      </c>
      <c r="I80">
        <v>0</v>
      </c>
      <c r="J80">
        <v>0</v>
      </c>
      <c r="K80">
        <v>740.74</v>
      </c>
      <c r="L80">
        <v>496.96</v>
      </c>
      <c r="M80">
        <v>243.78</v>
      </c>
      <c r="N80" t="s">
        <v>47</v>
      </c>
      <c r="O80" t="s">
        <v>24</v>
      </c>
      <c r="P80" t="s">
        <v>25</v>
      </c>
      <c r="Q80">
        <v>0.75486111111111109</v>
      </c>
      <c r="R80" t="s">
        <v>27</v>
      </c>
      <c r="S80" t="s">
        <v>4653</v>
      </c>
      <c r="T80" t="s">
        <v>4672</v>
      </c>
      <c r="U80">
        <v>161.03</v>
      </c>
      <c r="V80" t="s">
        <v>5016</v>
      </c>
      <c r="W80" t="s">
        <v>4964</v>
      </c>
      <c r="X80" t="s">
        <v>4965</v>
      </c>
      <c r="Y80" t="s">
        <v>4966</v>
      </c>
      <c r="Z80" t="s">
        <v>5126</v>
      </c>
      <c r="AA80" t="s">
        <v>4962</v>
      </c>
      <c r="AB80">
        <f>YEAR(Sales_Trans_2[[#This Row],[Transaction_Date]])</f>
        <v>2025</v>
      </c>
      <c r="AC80" t="str">
        <f>TEXT(Sales_Trans_2[[#This Row],[Transaction_Date]],"mmm")</f>
        <v>Sep</v>
      </c>
      <c r="AD80">
        <f>MONTH(Sales_Trans_2[[#This Row],[Transaction_Date]])</f>
        <v>9</v>
      </c>
      <c r="AE80" s="19">
        <f>IFERROR(Sales_Trans_2[[#This Row],[Profit]]/Sales_Trans_2[[#This Row],[Sales_Amount]],0)</f>
        <v>0.32910332910332912</v>
      </c>
      <c r="AF80" s="20" t="str">
        <f>IF(Sales_Trans_2[[#This Row],[Discount_Pct]]=0,"0%",
IF(Sales_Trans_2[[#This Row],[Discount_Pct]]&lt;=5,"1-5%",
IF(Sales_Trans_2[[#This Row],[Discount_Pct]]&lt;=10,"6-10%",
IF(Sales_Trans_2[[#This Row],[Discount_Pct]]&lt;=15,"11-15%","&gt;15%"))))</f>
        <v>0%</v>
      </c>
    </row>
    <row r="81" spans="1:32" x14ac:dyDescent="0.25">
      <c r="A81" t="s">
        <v>3829</v>
      </c>
      <c r="B81" s="10">
        <v>45913</v>
      </c>
      <c r="C81" t="s">
        <v>2677</v>
      </c>
      <c r="D81" t="s">
        <v>119</v>
      </c>
      <c r="E81" t="s">
        <v>321</v>
      </c>
      <c r="F81" t="s">
        <v>322</v>
      </c>
      <c r="G81">
        <v>8</v>
      </c>
      <c r="H81">
        <v>157.32</v>
      </c>
      <c r="I81">
        <v>0</v>
      </c>
      <c r="J81">
        <v>0</v>
      </c>
      <c r="K81">
        <v>1447.34</v>
      </c>
      <c r="L81">
        <v>927.28</v>
      </c>
      <c r="M81">
        <v>520.05999999999995</v>
      </c>
      <c r="N81" t="s">
        <v>68</v>
      </c>
      <c r="O81" t="s">
        <v>24</v>
      </c>
      <c r="P81" t="s">
        <v>25</v>
      </c>
      <c r="Q81">
        <v>0.73611111111111116</v>
      </c>
      <c r="R81" t="s">
        <v>27</v>
      </c>
      <c r="S81" t="s">
        <v>4722</v>
      </c>
      <c r="T81" t="s">
        <v>4703</v>
      </c>
      <c r="U81">
        <v>141.11000000000001</v>
      </c>
      <c r="V81" t="s">
        <v>5807</v>
      </c>
      <c r="W81" t="s">
        <v>4958</v>
      </c>
      <c r="X81" t="s">
        <v>5910</v>
      </c>
      <c r="Y81" t="s">
        <v>4966</v>
      </c>
      <c r="Z81" t="s">
        <v>5507</v>
      </c>
      <c r="AA81" t="s">
        <v>4962</v>
      </c>
      <c r="AB81">
        <f>YEAR(Sales_Trans_2[[#This Row],[Transaction_Date]])</f>
        <v>2025</v>
      </c>
      <c r="AC81" t="str">
        <f>TEXT(Sales_Trans_2[[#This Row],[Transaction_Date]],"mmm")</f>
        <v>Sep</v>
      </c>
      <c r="AD81">
        <f>MONTH(Sales_Trans_2[[#This Row],[Transaction_Date]])</f>
        <v>9</v>
      </c>
      <c r="AE81" s="19">
        <f>IFERROR(Sales_Trans_2[[#This Row],[Profit]]/Sales_Trans_2[[#This Row],[Sales_Amount]],0)</f>
        <v>0.3593212375806652</v>
      </c>
      <c r="AF81" s="20" t="str">
        <f>IF(Sales_Trans_2[[#This Row],[Discount_Pct]]=0,"0%",
IF(Sales_Trans_2[[#This Row],[Discount_Pct]]&lt;=5,"1-5%",
IF(Sales_Trans_2[[#This Row],[Discount_Pct]]&lt;=10,"6-10%",
IF(Sales_Trans_2[[#This Row],[Discount_Pct]]&lt;=15,"11-15%","&gt;15%"))))</f>
        <v>0%</v>
      </c>
    </row>
    <row r="82" spans="1:32" x14ac:dyDescent="0.25">
      <c r="A82" t="s">
        <v>4428</v>
      </c>
      <c r="B82" s="10">
        <v>46000</v>
      </c>
      <c r="C82" t="s">
        <v>2632</v>
      </c>
      <c r="D82" t="s">
        <v>170</v>
      </c>
      <c r="E82" t="s">
        <v>415</v>
      </c>
      <c r="F82" t="s">
        <v>1917</v>
      </c>
      <c r="G82">
        <v>3</v>
      </c>
      <c r="H82">
        <v>232.32</v>
      </c>
      <c r="I82">
        <v>0</v>
      </c>
      <c r="J82">
        <v>0</v>
      </c>
      <c r="K82">
        <v>696.96</v>
      </c>
      <c r="L82">
        <v>572.70000000000005</v>
      </c>
      <c r="M82">
        <v>124.26</v>
      </c>
      <c r="N82" t="s">
        <v>68</v>
      </c>
      <c r="O82" t="s">
        <v>24</v>
      </c>
      <c r="P82" t="s">
        <v>25</v>
      </c>
      <c r="Q82">
        <v>0.61250000000000004</v>
      </c>
      <c r="R82" t="s">
        <v>49</v>
      </c>
      <c r="S82" t="s">
        <v>4876</v>
      </c>
      <c r="T82" t="s">
        <v>4864</v>
      </c>
      <c r="U82">
        <v>225.45</v>
      </c>
      <c r="V82" t="s">
        <v>5383</v>
      </c>
      <c r="W82" t="s">
        <v>4958</v>
      </c>
      <c r="X82" t="s">
        <v>5145</v>
      </c>
      <c r="Y82" t="s">
        <v>4966</v>
      </c>
      <c r="Z82" t="s">
        <v>5175</v>
      </c>
      <c r="AA82" t="s">
        <v>4962</v>
      </c>
      <c r="AB82">
        <f>YEAR(Sales_Trans_2[[#This Row],[Transaction_Date]])</f>
        <v>2025</v>
      </c>
      <c r="AC82" t="str">
        <f>TEXT(Sales_Trans_2[[#This Row],[Transaction_Date]],"mmm")</f>
        <v>Dec</v>
      </c>
      <c r="AD82">
        <f>MONTH(Sales_Trans_2[[#This Row],[Transaction_Date]])</f>
        <v>12</v>
      </c>
      <c r="AE82" s="19">
        <f>IFERROR(Sales_Trans_2[[#This Row],[Profit]]/Sales_Trans_2[[#This Row],[Sales_Amount]],0)</f>
        <v>0.17828856749311295</v>
      </c>
      <c r="AF82" s="20" t="str">
        <f>IF(Sales_Trans_2[[#This Row],[Discount_Pct]]=0,"0%",
IF(Sales_Trans_2[[#This Row],[Discount_Pct]]&lt;=5,"1-5%",
IF(Sales_Trans_2[[#This Row],[Discount_Pct]]&lt;=10,"6-10%",
IF(Sales_Trans_2[[#This Row],[Discount_Pct]]&lt;=15,"11-15%","&gt;15%"))))</f>
        <v>0%</v>
      </c>
    </row>
    <row r="83" spans="1:32" x14ac:dyDescent="0.25">
      <c r="A83" t="s">
        <v>3986</v>
      </c>
      <c r="B83" s="10">
        <v>45725</v>
      </c>
      <c r="C83" t="s">
        <v>1486</v>
      </c>
      <c r="D83" t="s">
        <v>242</v>
      </c>
      <c r="E83" t="s">
        <v>400</v>
      </c>
      <c r="F83" t="s">
        <v>1373</v>
      </c>
      <c r="G83">
        <v>2</v>
      </c>
      <c r="H83">
        <v>80.5</v>
      </c>
      <c r="I83">
        <v>0</v>
      </c>
      <c r="J83">
        <v>0</v>
      </c>
      <c r="K83">
        <v>161</v>
      </c>
      <c r="L83">
        <v>124.5</v>
      </c>
      <c r="M83">
        <v>36.5</v>
      </c>
      <c r="N83" t="s">
        <v>4971</v>
      </c>
      <c r="O83" t="s">
        <v>24</v>
      </c>
      <c r="P83" t="s">
        <v>25</v>
      </c>
      <c r="Q83">
        <v>0.89652777777777781</v>
      </c>
      <c r="R83" t="s">
        <v>49</v>
      </c>
      <c r="S83" t="s">
        <v>4921</v>
      </c>
      <c r="T83" t="s">
        <v>4908</v>
      </c>
      <c r="U83">
        <v>80.5</v>
      </c>
      <c r="V83" t="s">
        <v>5659</v>
      </c>
      <c r="W83" t="s">
        <v>4968</v>
      </c>
      <c r="X83" t="s">
        <v>5461</v>
      </c>
      <c r="Y83" t="s">
        <v>4966</v>
      </c>
      <c r="Z83" t="s">
        <v>5003</v>
      </c>
      <c r="AA83" t="s">
        <v>4962</v>
      </c>
      <c r="AB83">
        <f>YEAR(Sales_Trans_2[[#This Row],[Transaction_Date]])</f>
        <v>2025</v>
      </c>
      <c r="AC83" t="str">
        <f>TEXT(Sales_Trans_2[[#This Row],[Transaction_Date]],"mmm")</f>
        <v>Mar</v>
      </c>
      <c r="AD83">
        <f>MONTH(Sales_Trans_2[[#This Row],[Transaction_Date]])</f>
        <v>3</v>
      </c>
      <c r="AE83" s="19">
        <f>IFERROR(Sales_Trans_2[[#This Row],[Profit]]/Sales_Trans_2[[#This Row],[Sales_Amount]],0)</f>
        <v>0.2267080745341615</v>
      </c>
      <c r="AF83" s="20" t="str">
        <f>IF(Sales_Trans_2[[#This Row],[Discount_Pct]]=0,"0%",
IF(Sales_Trans_2[[#This Row],[Discount_Pct]]&lt;=5,"1-5%",
IF(Sales_Trans_2[[#This Row],[Discount_Pct]]&lt;=10,"6-10%",
IF(Sales_Trans_2[[#This Row],[Discount_Pct]]&lt;=15,"11-15%","&gt;15%"))))</f>
        <v>0%</v>
      </c>
    </row>
    <row r="84" spans="1:32" x14ac:dyDescent="0.25">
      <c r="A84" t="s">
        <v>2606</v>
      </c>
      <c r="B84" s="10">
        <v>45697</v>
      </c>
      <c r="C84" t="s">
        <v>1116</v>
      </c>
      <c r="D84" t="s">
        <v>493</v>
      </c>
      <c r="E84" t="s">
        <v>142</v>
      </c>
      <c r="F84" t="s">
        <v>455</v>
      </c>
      <c r="G84">
        <v>6</v>
      </c>
      <c r="H84">
        <v>252.1</v>
      </c>
      <c r="I84">
        <v>0</v>
      </c>
      <c r="J84">
        <v>0</v>
      </c>
      <c r="K84">
        <v>1512.6</v>
      </c>
      <c r="L84">
        <v>1147.2</v>
      </c>
      <c r="M84">
        <v>365.4</v>
      </c>
      <c r="N84" t="s">
        <v>40</v>
      </c>
      <c r="O84" t="s">
        <v>24</v>
      </c>
      <c r="P84" t="s">
        <v>25</v>
      </c>
      <c r="Q84">
        <v>0.40486111111111112</v>
      </c>
      <c r="R84" t="s">
        <v>49</v>
      </c>
      <c r="S84" t="s">
        <v>4688</v>
      </c>
      <c r="T84" t="s">
        <v>4672</v>
      </c>
      <c r="U84">
        <v>232.58</v>
      </c>
      <c r="V84" t="s">
        <v>5344</v>
      </c>
      <c r="W84" t="s">
        <v>4958</v>
      </c>
      <c r="X84" t="s">
        <v>5056</v>
      </c>
      <c r="Y84" t="s">
        <v>4966</v>
      </c>
      <c r="Z84" t="s">
        <v>5057</v>
      </c>
      <c r="AA84" t="s">
        <v>4962</v>
      </c>
      <c r="AB84">
        <f>YEAR(Sales_Trans_2[[#This Row],[Transaction_Date]])</f>
        <v>2025</v>
      </c>
      <c r="AC84" t="str">
        <f>TEXT(Sales_Trans_2[[#This Row],[Transaction_Date]],"mmm")</f>
        <v>Feb</v>
      </c>
      <c r="AD84">
        <f>MONTH(Sales_Trans_2[[#This Row],[Transaction_Date]])</f>
        <v>2</v>
      </c>
      <c r="AE84" s="19">
        <f>IFERROR(Sales_Trans_2[[#This Row],[Profit]]/Sales_Trans_2[[#This Row],[Sales_Amount]],0)</f>
        <v>0.24157080523601746</v>
      </c>
      <c r="AF84" s="20" t="str">
        <f>IF(Sales_Trans_2[[#This Row],[Discount_Pct]]=0,"0%",
IF(Sales_Trans_2[[#This Row],[Discount_Pct]]&lt;=5,"1-5%",
IF(Sales_Trans_2[[#This Row],[Discount_Pct]]&lt;=10,"6-10%",
IF(Sales_Trans_2[[#This Row],[Discount_Pct]]&lt;=15,"11-15%","&gt;15%"))))</f>
        <v>0%</v>
      </c>
    </row>
    <row r="85" spans="1:32" x14ac:dyDescent="0.25">
      <c r="A85" t="s">
        <v>3967</v>
      </c>
      <c r="B85" s="10">
        <v>45666</v>
      </c>
      <c r="C85" t="s">
        <v>1832</v>
      </c>
      <c r="D85" t="s">
        <v>856</v>
      </c>
      <c r="E85" t="s">
        <v>906</v>
      </c>
      <c r="F85" t="s">
        <v>907</v>
      </c>
      <c r="G85">
        <v>2</v>
      </c>
      <c r="H85">
        <v>275.70999999999998</v>
      </c>
      <c r="I85">
        <v>0</v>
      </c>
      <c r="J85">
        <v>0</v>
      </c>
      <c r="K85">
        <v>551.41999999999996</v>
      </c>
      <c r="L85">
        <v>412.6</v>
      </c>
      <c r="M85">
        <v>138.82</v>
      </c>
      <c r="N85" t="s">
        <v>133</v>
      </c>
      <c r="O85" t="s">
        <v>24</v>
      </c>
      <c r="P85" t="s">
        <v>25</v>
      </c>
      <c r="Q85">
        <v>0.54166666666666663</v>
      </c>
      <c r="R85" t="s">
        <v>49</v>
      </c>
      <c r="S85" t="s">
        <v>4825</v>
      </c>
      <c r="T85" t="s">
        <v>4805</v>
      </c>
      <c r="U85">
        <v>275.70999999999998</v>
      </c>
      <c r="V85" t="s">
        <v>5930</v>
      </c>
      <c r="W85" t="s">
        <v>4968</v>
      </c>
      <c r="X85" t="s">
        <v>5141</v>
      </c>
      <c r="Y85" t="s">
        <v>4966</v>
      </c>
      <c r="Z85" t="s">
        <v>5142</v>
      </c>
      <c r="AA85" t="s">
        <v>4962</v>
      </c>
      <c r="AB85">
        <f>YEAR(Sales_Trans_2[[#This Row],[Transaction_Date]])</f>
        <v>2025</v>
      </c>
      <c r="AC85" t="str">
        <f>TEXT(Sales_Trans_2[[#This Row],[Transaction_Date]],"mmm")</f>
        <v>Jan</v>
      </c>
      <c r="AD85">
        <f>MONTH(Sales_Trans_2[[#This Row],[Transaction_Date]])</f>
        <v>1</v>
      </c>
      <c r="AE85" s="19">
        <f>IFERROR(Sales_Trans_2[[#This Row],[Profit]]/Sales_Trans_2[[#This Row],[Sales_Amount]],0)</f>
        <v>0.2517500272024954</v>
      </c>
      <c r="AF85" s="20" t="str">
        <f>IF(Sales_Trans_2[[#This Row],[Discount_Pct]]=0,"0%",
IF(Sales_Trans_2[[#This Row],[Discount_Pct]]&lt;=5,"1-5%",
IF(Sales_Trans_2[[#This Row],[Discount_Pct]]&lt;=10,"6-10%",
IF(Sales_Trans_2[[#This Row],[Discount_Pct]]&lt;=15,"11-15%","&gt;15%"))))</f>
        <v>0%</v>
      </c>
    </row>
    <row r="86" spans="1:32" x14ac:dyDescent="0.25">
      <c r="A86" t="s">
        <v>1884</v>
      </c>
      <c r="B86" s="10">
        <v>45900</v>
      </c>
      <c r="C86" t="s">
        <v>191</v>
      </c>
      <c r="D86" t="s">
        <v>765</v>
      </c>
      <c r="E86" t="s">
        <v>120</v>
      </c>
      <c r="F86" t="s">
        <v>1885</v>
      </c>
      <c r="G86">
        <v>1</v>
      </c>
      <c r="H86">
        <v>340.25</v>
      </c>
      <c r="I86">
        <v>0</v>
      </c>
      <c r="J86">
        <v>0</v>
      </c>
      <c r="K86">
        <v>391.29</v>
      </c>
      <c r="L86">
        <v>263.85000000000002</v>
      </c>
      <c r="M86">
        <v>127.44</v>
      </c>
      <c r="N86" t="s">
        <v>47</v>
      </c>
      <c r="O86" t="s">
        <v>24</v>
      </c>
      <c r="P86" t="s">
        <v>25</v>
      </c>
      <c r="Q86">
        <v>0.79027777777777775</v>
      </c>
      <c r="R86" t="s">
        <v>27</v>
      </c>
      <c r="S86" t="s">
        <v>4811</v>
      </c>
      <c r="T86" t="s">
        <v>4805</v>
      </c>
      <c r="U86">
        <v>340.25</v>
      </c>
      <c r="V86" t="s">
        <v>5304</v>
      </c>
      <c r="W86" t="s">
        <v>4968</v>
      </c>
      <c r="X86" t="s">
        <v>5977</v>
      </c>
      <c r="Y86" t="s">
        <v>4966</v>
      </c>
      <c r="Z86" t="s">
        <v>5207</v>
      </c>
      <c r="AA86" t="s">
        <v>4962</v>
      </c>
      <c r="AB86">
        <f>YEAR(Sales_Trans_2[[#This Row],[Transaction_Date]])</f>
        <v>2025</v>
      </c>
      <c r="AC86" t="str">
        <f>TEXT(Sales_Trans_2[[#This Row],[Transaction_Date]],"mmm")</f>
        <v>Aug</v>
      </c>
      <c r="AD86">
        <f>MONTH(Sales_Trans_2[[#This Row],[Transaction_Date]])</f>
        <v>8</v>
      </c>
      <c r="AE86" s="19">
        <f>IFERROR(Sales_Trans_2[[#This Row],[Profit]]/Sales_Trans_2[[#This Row],[Sales_Amount]],0)</f>
        <v>0.32569194203787472</v>
      </c>
      <c r="AF86" s="20" t="str">
        <f>IF(Sales_Trans_2[[#This Row],[Discount_Pct]]=0,"0%",
IF(Sales_Trans_2[[#This Row],[Discount_Pct]]&lt;=5,"1-5%",
IF(Sales_Trans_2[[#This Row],[Discount_Pct]]&lt;=10,"6-10%",
IF(Sales_Trans_2[[#This Row],[Discount_Pct]]&lt;=15,"11-15%","&gt;15%"))))</f>
        <v>0%</v>
      </c>
    </row>
    <row r="87" spans="1:32" x14ac:dyDescent="0.25">
      <c r="A87" t="s">
        <v>3415</v>
      </c>
      <c r="B87" s="10">
        <v>45897</v>
      </c>
      <c r="C87" t="s">
        <v>2005</v>
      </c>
      <c r="D87" t="s">
        <v>389</v>
      </c>
      <c r="E87" t="s">
        <v>1799</v>
      </c>
      <c r="F87" t="s">
        <v>1800</v>
      </c>
      <c r="G87">
        <v>4</v>
      </c>
      <c r="H87">
        <v>83.13</v>
      </c>
      <c r="I87">
        <v>0</v>
      </c>
      <c r="J87">
        <v>0</v>
      </c>
      <c r="K87">
        <v>332.52</v>
      </c>
      <c r="L87">
        <v>276.36</v>
      </c>
      <c r="M87">
        <v>56.16</v>
      </c>
      <c r="N87" t="s">
        <v>23</v>
      </c>
      <c r="O87" t="s">
        <v>24</v>
      </c>
      <c r="P87" t="s">
        <v>25</v>
      </c>
      <c r="Q87">
        <v>0.57291666666666663</v>
      </c>
      <c r="R87" t="s">
        <v>49</v>
      </c>
      <c r="S87" t="s">
        <v>4854</v>
      </c>
      <c r="T87" t="s">
        <v>4847</v>
      </c>
      <c r="U87">
        <v>83.13</v>
      </c>
      <c r="V87" t="s">
        <v>5266</v>
      </c>
      <c r="W87" t="s">
        <v>4968</v>
      </c>
      <c r="X87" t="s">
        <v>5192</v>
      </c>
      <c r="Y87" t="s">
        <v>4966</v>
      </c>
      <c r="Z87" t="s">
        <v>5193</v>
      </c>
      <c r="AA87" t="s">
        <v>4962</v>
      </c>
      <c r="AB87">
        <f>YEAR(Sales_Trans_2[[#This Row],[Transaction_Date]])</f>
        <v>2025</v>
      </c>
      <c r="AC87" t="str">
        <f>TEXT(Sales_Trans_2[[#This Row],[Transaction_Date]],"mmm")</f>
        <v>Aug</v>
      </c>
      <c r="AD87">
        <f>MONTH(Sales_Trans_2[[#This Row],[Transaction_Date]])</f>
        <v>8</v>
      </c>
      <c r="AE87" s="19">
        <f>IFERROR(Sales_Trans_2[[#This Row],[Profit]]/Sales_Trans_2[[#This Row],[Sales_Amount]],0)</f>
        <v>0.16889209671598701</v>
      </c>
      <c r="AF87" s="20" t="str">
        <f>IF(Sales_Trans_2[[#This Row],[Discount_Pct]]=0,"0%",
IF(Sales_Trans_2[[#This Row],[Discount_Pct]]&lt;=5,"1-5%",
IF(Sales_Trans_2[[#This Row],[Discount_Pct]]&lt;=10,"6-10%",
IF(Sales_Trans_2[[#This Row],[Discount_Pct]]&lt;=15,"11-15%","&gt;15%"))))</f>
        <v>0%</v>
      </c>
    </row>
    <row r="88" spans="1:32" x14ac:dyDescent="0.25">
      <c r="A88" t="s">
        <v>4588</v>
      </c>
      <c r="B88" s="10">
        <v>45896</v>
      </c>
      <c r="C88" t="s">
        <v>1430</v>
      </c>
      <c r="D88" t="s">
        <v>371</v>
      </c>
      <c r="E88" t="s">
        <v>421</v>
      </c>
      <c r="F88" t="s">
        <v>787</v>
      </c>
      <c r="G88">
        <v>1</v>
      </c>
      <c r="H88">
        <v>380.12</v>
      </c>
      <c r="I88">
        <v>0</v>
      </c>
      <c r="J88">
        <v>0</v>
      </c>
      <c r="K88">
        <v>380.12</v>
      </c>
      <c r="L88">
        <v>309.98</v>
      </c>
      <c r="M88">
        <v>70.14</v>
      </c>
      <c r="N88" t="s">
        <v>133</v>
      </c>
      <c r="O88" t="s">
        <v>24</v>
      </c>
      <c r="P88" t="s">
        <v>25</v>
      </c>
      <c r="Q88">
        <v>0.61597222222222225</v>
      </c>
      <c r="R88" t="s">
        <v>49</v>
      </c>
      <c r="S88" t="s">
        <v>4714</v>
      </c>
      <c r="T88" t="s">
        <v>4703</v>
      </c>
      <c r="U88">
        <v>380.12</v>
      </c>
      <c r="V88" t="s">
        <v>5970</v>
      </c>
      <c r="W88" t="s">
        <v>4964</v>
      </c>
      <c r="X88" t="s">
        <v>5045</v>
      </c>
      <c r="Y88" t="s">
        <v>4966</v>
      </c>
      <c r="Z88" t="s">
        <v>5069</v>
      </c>
      <c r="AA88" t="s">
        <v>4962</v>
      </c>
      <c r="AB88">
        <f>YEAR(Sales_Trans_2[[#This Row],[Transaction_Date]])</f>
        <v>2025</v>
      </c>
      <c r="AC88" t="str">
        <f>TEXT(Sales_Trans_2[[#This Row],[Transaction_Date]],"mmm")</f>
        <v>Aug</v>
      </c>
      <c r="AD88">
        <f>MONTH(Sales_Trans_2[[#This Row],[Transaction_Date]])</f>
        <v>8</v>
      </c>
      <c r="AE88" s="19">
        <f>IFERROR(Sales_Trans_2[[#This Row],[Profit]]/Sales_Trans_2[[#This Row],[Sales_Amount]],0)</f>
        <v>0.18452067768073241</v>
      </c>
      <c r="AF88" s="20" t="str">
        <f>IF(Sales_Trans_2[[#This Row],[Discount_Pct]]=0,"0%",
IF(Sales_Trans_2[[#This Row],[Discount_Pct]]&lt;=5,"1-5%",
IF(Sales_Trans_2[[#This Row],[Discount_Pct]]&lt;=10,"6-10%",
IF(Sales_Trans_2[[#This Row],[Discount_Pct]]&lt;=15,"11-15%","&gt;15%"))))</f>
        <v>0%</v>
      </c>
    </row>
    <row r="89" spans="1:32" x14ac:dyDescent="0.25">
      <c r="A89" t="s">
        <v>2823</v>
      </c>
      <c r="B89" s="10">
        <v>45895</v>
      </c>
      <c r="C89" t="s">
        <v>379</v>
      </c>
      <c r="D89" t="s">
        <v>332</v>
      </c>
      <c r="E89" t="s">
        <v>567</v>
      </c>
      <c r="F89" t="s">
        <v>91</v>
      </c>
      <c r="G89">
        <v>4</v>
      </c>
      <c r="H89">
        <v>269.54000000000002</v>
      </c>
      <c r="I89">
        <v>0</v>
      </c>
      <c r="J89">
        <v>0</v>
      </c>
      <c r="K89">
        <v>1078.1600000000001</v>
      </c>
      <c r="L89">
        <v>837.52</v>
      </c>
      <c r="M89">
        <v>240.64</v>
      </c>
      <c r="N89" t="s">
        <v>68</v>
      </c>
      <c r="O89" t="s">
        <v>24</v>
      </c>
      <c r="P89" t="s">
        <v>25</v>
      </c>
      <c r="Q89">
        <v>0.70208333333333328</v>
      </c>
      <c r="R89" t="s">
        <v>49</v>
      </c>
      <c r="S89" t="s">
        <v>4733</v>
      </c>
      <c r="T89" t="s">
        <v>4729</v>
      </c>
      <c r="U89">
        <v>245.32</v>
      </c>
      <c r="V89" t="s">
        <v>5074</v>
      </c>
      <c r="W89" t="s">
        <v>4958</v>
      </c>
      <c r="X89" t="s">
        <v>5467</v>
      </c>
      <c r="Y89" t="s">
        <v>4966</v>
      </c>
      <c r="Z89" t="s">
        <v>5353</v>
      </c>
      <c r="AA89" t="s">
        <v>4962</v>
      </c>
      <c r="AB89">
        <f>YEAR(Sales_Trans_2[[#This Row],[Transaction_Date]])</f>
        <v>2025</v>
      </c>
      <c r="AC89" t="str">
        <f>TEXT(Sales_Trans_2[[#This Row],[Transaction_Date]],"mmm")</f>
        <v>Aug</v>
      </c>
      <c r="AD89">
        <f>MONTH(Sales_Trans_2[[#This Row],[Transaction_Date]])</f>
        <v>8</v>
      </c>
      <c r="AE89" s="19">
        <f>IFERROR(Sales_Trans_2[[#This Row],[Profit]]/Sales_Trans_2[[#This Row],[Sales_Amount]],0)</f>
        <v>0.22319507308748235</v>
      </c>
      <c r="AF89" s="20" t="str">
        <f>IF(Sales_Trans_2[[#This Row],[Discount_Pct]]=0,"0%",
IF(Sales_Trans_2[[#This Row],[Discount_Pct]]&lt;=5,"1-5%",
IF(Sales_Trans_2[[#This Row],[Discount_Pct]]&lt;=10,"6-10%",
IF(Sales_Trans_2[[#This Row],[Discount_Pct]]&lt;=15,"11-15%","&gt;15%"))))</f>
        <v>0%</v>
      </c>
    </row>
    <row r="90" spans="1:32" x14ac:dyDescent="0.25">
      <c r="A90" t="s">
        <v>1705</v>
      </c>
      <c r="B90" s="10">
        <v>45892</v>
      </c>
      <c r="C90" t="s">
        <v>927</v>
      </c>
      <c r="D90" t="s">
        <v>1706</v>
      </c>
      <c r="E90" t="s">
        <v>60</v>
      </c>
      <c r="F90" t="s">
        <v>61</v>
      </c>
      <c r="G90">
        <v>2</v>
      </c>
      <c r="H90">
        <v>268.32</v>
      </c>
      <c r="I90">
        <v>0</v>
      </c>
      <c r="J90">
        <v>0</v>
      </c>
      <c r="K90">
        <v>617.14</v>
      </c>
      <c r="L90">
        <v>482.88</v>
      </c>
      <c r="M90">
        <v>134.26</v>
      </c>
      <c r="N90" t="s">
        <v>23</v>
      </c>
      <c r="O90" t="s">
        <v>24</v>
      </c>
      <c r="P90" t="s">
        <v>25</v>
      </c>
      <c r="Q90">
        <v>0.50416666666666665</v>
      </c>
      <c r="R90" t="s">
        <v>27</v>
      </c>
      <c r="S90" t="s">
        <v>4886</v>
      </c>
      <c r="T90" t="s">
        <v>4887</v>
      </c>
      <c r="U90">
        <v>268.32</v>
      </c>
      <c r="V90" t="s">
        <v>5410</v>
      </c>
      <c r="W90" t="s">
        <v>4964</v>
      </c>
      <c r="X90" t="s">
        <v>5420</v>
      </c>
      <c r="Y90" t="s">
        <v>4966</v>
      </c>
      <c r="Z90" t="s">
        <v>5051</v>
      </c>
      <c r="AA90" t="s">
        <v>4962</v>
      </c>
      <c r="AB90">
        <f>YEAR(Sales_Trans_2[[#This Row],[Transaction_Date]])</f>
        <v>2025</v>
      </c>
      <c r="AC90" t="str">
        <f>TEXT(Sales_Trans_2[[#This Row],[Transaction_Date]],"mmm")</f>
        <v>Aug</v>
      </c>
      <c r="AD90">
        <f>MONTH(Sales_Trans_2[[#This Row],[Transaction_Date]])</f>
        <v>8</v>
      </c>
      <c r="AE90" s="19">
        <f>IFERROR(Sales_Trans_2[[#This Row],[Profit]]/Sales_Trans_2[[#This Row],[Sales_Amount]],0)</f>
        <v>0.21755193311080143</v>
      </c>
      <c r="AF90" s="20" t="str">
        <f>IF(Sales_Trans_2[[#This Row],[Discount_Pct]]=0,"0%",
IF(Sales_Trans_2[[#This Row],[Discount_Pct]]&lt;=5,"1-5%",
IF(Sales_Trans_2[[#This Row],[Discount_Pct]]&lt;=10,"6-10%",
IF(Sales_Trans_2[[#This Row],[Discount_Pct]]&lt;=15,"11-15%","&gt;15%"))))</f>
        <v>0%</v>
      </c>
    </row>
    <row r="91" spans="1:32" x14ac:dyDescent="0.25">
      <c r="A91" t="s">
        <v>1377</v>
      </c>
      <c r="B91" s="10">
        <v>45891</v>
      </c>
      <c r="C91" t="s">
        <v>1378</v>
      </c>
      <c r="D91" t="s">
        <v>414</v>
      </c>
      <c r="E91" t="s">
        <v>120</v>
      </c>
      <c r="F91" t="s">
        <v>1379</v>
      </c>
      <c r="G91">
        <v>4</v>
      </c>
      <c r="H91">
        <v>96.72</v>
      </c>
      <c r="I91">
        <v>0</v>
      </c>
      <c r="J91">
        <v>0</v>
      </c>
      <c r="K91">
        <v>386.88</v>
      </c>
      <c r="L91">
        <v>319.27999999999997</v>
      </c>
      <c r="M91">
        <v>67.599999999999994</v>
      </c>
      <c r="N91" t="s">
        <v>40</v>
      </c>
      <c r="O91" t="s">
        <v>24</v>
      </c>
      <c r="P91" t="s">
        <v>25</v>
      </c>
      <c r="Q91">
        <v>0.81527777777777777</v>
      </c>
      <c r="R91" t="s">
        <v>49</v>
      </c>
      <c r="S91" t="s">
        <v>4846</v>
      </c>
      <c r="T91" t="s">
        <v>4847</v>
      </c>
      <c r="U91">
        <v>96.72</v>
      </c>
      <c r="V91" t="s">
        <v>5985</v>
      </c>
      <c r="W91" t="s">
        <v>4964</v>
      </c>
      <c r="X91" t="s">
        <v>5949</v>
      </c>
      <c r="Y91" t="s">
        <v>4966</v>
      </c>
      <c r="Z91" t="s">
        <v>5207</v>
      </c>
      <c r="AA91" t="s">
        <v>4962</v>
      </c>
      <c r="AB91">
        <f>YEAR(Sales_Trans_2[[#This Row],[Transaction_Date]])</f>
        <v>2025</v>
      </c>
      <c r="AC91" t="str">
        <f>TEXT(Sales_Trans_2[[#This Row],[Transaction_Date]],"mmm")</f>
        <v>Aug</v>
      </c>
      <c r="AD91">
        <f>MONTH(Sales_Trans_2[[#This Row],[Transaction_Date]])</f>
        <v>8</v>
      </c>
      <c r="AE91" s="19">
        <f>IFERROR(Sales_Trans_2[[#This Row],[Profit]]/Sales_Trans_2[[#This Row],[Sales_Amount]],0)</f>
        <v>0.17473118279569891</v>
      </c>
      <c r="AF91" s="20" t="str">
        <f>IF(Sales_Trans_2[[#This Row],[Discount_Pct]]=0,"0%",
IF(Sales_Trans_2[[#This Row],[Discount_Pct]]&lt;=5,"1-5%",
IF(Sales_Trans_2[[#This Row],[Discount_Pct]]&lt;=10,"6-10%",
IF(Sales_Trans_2[[#This Row],[Discount_Pct]]&lt;=15,"11-15%","&gt;15%"))))</f>
        <v>0%</v>
      </c>
    </row>
    <row r="92" spans="1:32" x14ac:dyDescent="0.25">
      <c r="A92" t="s">
        <v>1370</v>
      </c>
      <c r="B92" s="10">
        <v>45888</v>
      </c>
      <c r="C92" t="s">
        <v>1371</v>
      </c>
      <c r="D92" t="s">
        <v>124</v>
      </c>
      <c r="E92" t="s">
        <v>1372</v>
      </c>
      <c r="F92" t="s">
        <v>1373</v>
      </c>
      <c r="G92">
        <v>1</v>
      </c>
      <c r="H92">
        <v>397.22</v>
      </c>
      <c r="I92">
        <v>0</v>
      </c>
      <c r="J92">
        <v>0</v>
      </c>
      <c r="K92">
        <v>397.22</v>
      </c>
      <c r="L92">
        <v>319.37</v>
      </c>
      <c r="M92">
        <v>77.849999999999994</v>
      </c>
      <c r="N92" t="s">
        <v>47</v>
      </c>
      <c r="O92" t="s">
        <v>24</v>
      </c>
      <c r="P92" t="s">
        <v>25</v>
      </c>
      <c r="Q92">
        <v>0.85069444444444442</v>
      </c>
      <c r="R92" t="s">
        <v>49</v>
      </c>
      <c r="S92" t="s">
        <v>4697</v>
      </c>
      <c r="T92" t="s">
        <v>4672</v>
      </c>
      <c r="U92">
        <v>397.22</v>
      </c>
      <c r="V92" t="s">
        <v>5777</v>
      </c>
      <c r="W92" t="s">
        <v>4964</v>
      </c>
      <c r="X92" t="s">
        <v>5461</v>
      </c>
      <c r="Y92" t="s">
        <v>4966</v>
      </c>
      <c r="Z92" t="s">
        <v>5356</v>
      </c>
      <c r="AA92" t="s">
        <v>4962</v>
      </c>
      <c r="AB92">
        <f>YEAR(Sales_Trans_2[[#This Row],[Transaction_Date]])</f>
        <v>2025</v>
      </c>
      <c r="AC92" t="str">
        <f>TEXT(Sales_Trans_2[[#This Row],[Transaction_Date]],"mmm")</f>
        <v>Aug</v>
      </c>
      <c r="AD92">
        <f>MONTH(Sales_Trans_2[[#This Row],[Transaction_Date]])</f>
        <v>8</v>
      </c>
      <c r="AE92" s="19">
        <f>IFERROR(Sales_Trans_2[[#This Row],[Profit]]/Sales_Trans_2[[#This Row],[Sales_Amount]],0)</f>
        <v>0.19598711041740091</v>
      </c>
      <c r="AF92" s="20" t="str">
        <f>IF(Sales_Trans_2[[#This Row],[Discount_Pct]]=0,"0%",
IF(Sales_Trans_2[[#This Row],[Discount_Pct]]&lt;=5,"1-5%",
IF(Sales_Trans_2[[#This Row],[Discount_Pct]]&lt;=10,"6-10%",
IF(Sales_Trans_2[[#This Row],[Discount_Pct]]&lt;=15,"11-15%","&gt;15%"))))</f>
        <v>0%</v>
      </c>
    </row>
    <row r="93" spans="1:32" x14ac:dyDescent="0.25">
      <c r="A93" t="s">
        <v>3625</v>
      </c>
      <c r="B93" s="10">
        <v>45886</v>
      </c>
      <c r="C93" t="s">
        <v>1228</v>
      </c>
      <c r="D93" t="s">
        <v>95</v>
      </c>
      <c r="E93" t="s">
        <v>243</v>
      </c>
      <c r="F93" t="s">
        <v>222</v>
      </c>
      <c r="G93">
        <v>3</v>
      </c>
      <c r="H93">
        <v>568.76</v>
      </c>
      <c r="I93">
        <v>0</v>
      </c>
      <c r="J93">
        <v>0</v>
      </c>
      <c r="K93">
        <v>1962.22</v>
      </c>
      <c r="L93">
        <v>1187.6099999999999</v>
      </c>
      <c r="M93">
        <v>774.61</v>
      </c>
      <c r="N93" t="s">
        <v>40</v>
      </c>
      <c r="O93" t="s">
        <v>24</v>
      </c>
      <c r="P93" t="s">
        <v>25</v>
      </c>
      <c r="Q93">
        <v>0.40347222222222223</v>
      </c>
      <c r="R93" t="s">
        <v>27</v>
      </c>
      <c r="S93" t="s">
        <v>4937</v>
      </c>
      <c r="T93" t="s">
        <v>4930</v>
      </c>
      <c r="U93">
        <v>522.78</v>
      </c>
      <c r="V93" t="s">
        <v>5062</v>
      </c>
      <c r="W93" t="s">
        <v>4958</v>
      </c>
      <c r="X93" t="s">
        <v>5424</v>
      </c>
      <c r="Y93" t="s">
        <v>4966</v>
      </c>
      <c r="Z93" t="s">
        <v>5046</v>
      </c>
      <c r="AA93" t="s">
        <v>4962</v>
      </c>
      <c r="AB93">
        <f>YEAR(Sales_Trans_2[[#This Row],[Transaction_Date]])</f>
        <v>2025</v>
      </c>
      <c r="AC93" t="str">
        <f>TEXT(Sales_Trans_2[[#This Row],[Transaction_Date]],"mmm")</f>
        <v>Aug</v>
      </c>
      <c r="AD93">
        <f>MONTH(Sales_Trans_2[[#This Row],[Transaction_Date]])</f>
        <v>8</v>
      </c>
      <c r="AE93" s="19">
        <f>IFERROR(Sales_Trans_2[[#This Row],[Profit]]/Sales_Trans_2[[#This Row],[Sales_Amount]],0)</f>
        <v>0.3947620552231656</v>
      </c>
      <c r="AF93" s="20" t="str">
        <f>IF(Sales_Trans_2[[#This Row],[Discount_Pct]]=0,"0%",
IF(Sales_Trans_2[[#This Row],[Discount_Pct]]&lt;=5,"1-5%",
IF(Sales_Trans_2[[#This Row],[Discount_Pct]]&lt;=10,"6-10%",
IF(Sales_Trans_2[[#This Row],[Discount_Pct]]&lt;=15,"11-15%","&gt;15%"))))</f>
        <v>0%</v>
      </c>
    </row>
    <row r="94" spans="1:32" x14ac:dyDescent="0.25">
      <c r="A94" t="s">
        <v>564</v>
      </c>
      <c r="B94" s="10">
        <v>45885</v>
      </c>
      <c r="C94" t="s">
        <v>565</v>
      </c>
      <c r="D94" t="s">
        <v>566</v>
      </c>
      <c r="E94" t="s">
        <v>567</v>
      </c>
      <c r="F94" t="s">
        <v>568</v>
      </c>
      <c r="G94">
        <v>4</v>
      </c>
      <c r="H94">
        <v>351.62</v>
      </c>
      <c r="I94">
        <v>0</v>
      </c>
      <c r="J94">
        <v>0</v>
      </c>
      <c r="K94">
        <v>1617.45</v>
      </c>
      <c r="L94">
        <v>1021.96</v>
      </c>
      <c r="M94">
        <v>595.49</v>
      </c>
      <c r="N94" t="s">
        <v>133</v>
      </c>
      <c r="O94" t="s">
        <v>24</v>
      </c>
      <c r="P94" t="s">
        <v>25</v>
      </c>
      <c r="Q94">
        <v>0.3888888888888889</v>
      </c>
      <c r="R94" t="s">
        <v>27</v>
      </c>
      <c r="S94" t="s">
        <v>4767</v>
      </c>
      <c r="T94" t="s">
        <v>4752</v>
      </c>
      <c r="U94">
        <v>328.59</v>
      </c>
      <c r="V94" t="s">
        <v>4972</v>
      </c>
      <c r="W94" t="s">
        <v>4958</v>
      </c>
      <c r="X94" t="s">
        <v>5707</v>
      </c>
      <c r="Y94" t="s">
        <v>4966</v>
      </c>
      <c r="Z94" t="s">
        <v>5353</v>
      </c>
      <c r="AA94" t="s">
        <v>4962</v>
      </c>
      <c r="AB94">
        <f>YEAR(Sales_Trans_2[[#This Row],[Transaction_Date]])</f>
        <v>2025</v>
      </c>
      <c r="AC94" t="str">
        <f>TEXT(Sales_Trans_2[[#This Row],[Transaction_Date]],"mmm")</f>
        <v>Aug</v>
      </c>
      <c r="AD94">
        <f>MONTH(Sales_Trans_2[[#This Row],[Transaction_Date]])</f>
        <v>8</v>
      </c>
      <c r="AE94" s="19">
        <f>IFERROR(Sales_Trans_2[[#This Row],[Profit]]/Sales_Trans_2[[#This Row],[Sales_Amount]],0)</f>
        <v>0.36816594021453525</v>
      </c>
      <c r="AF94" s="20" t="str">
        <f>IF(Sales_Trans_2[[#This Row],[Discount_Pct]]=0,"0%",
IF(Sales_Trans_2[[#This Row],[Discount_Pct]]&lt;=5,"1-5%",
IF(Sales_Trans_2[[#This Row],[Discount_Pct]]&lt;=10,"6-10%",
IF(Sales_Trans_2[[#This Row],[Discount_Pct]]&lt;=15,"11-15%","&gt;15%"))))</f>
        <v>0%</v>
      </c>
    </row>
    <row r="95" spans="1:32" x14ac:dyDescent="0.25">
      <c r="A95" t="s">
        <v>3786</v>
      </c>
      <c r="B95" s="10">
        <v>45882</v>
      </c>
      <c r="C95" t="s">
        <v>129</v>
      </c>
      <c r="D95" t="s">
        <v>326</v>
      </c>
      <c r="E95" t="s">
        <v>771</v>
      </c>
      <c r="F95" t="s">
        <v>568</v>
      </c>
      <c r="G95">
        <v>3</v>
      </c>
      <c r="H95">
        <v>447.33</v>
      </c>
      <c r="I95">
        <v>0</v>
      </c>
      <c r="J95">
        <v>0</v>
      </c>
      <c r="K95">
        <v>1341.99</v>
      </c>
      <c r="L95">
        <v>1022.7</v>
      </c>
      <c r="M95">
        <v>319.29000000000002</v>
      </c>
      <c r="N95" t="s">
        <v>133</v>
      </c>
      <c r="O95" t="s">
        <v>24</v>
      </c>
      <c r="P95" t="s">
        <v>25</v>
      </c>
      <c r="Q95">
        <v>0.62361111111111112</v>
      </c>
      <c r="R95" t="s">
        <v>49</v>
      </c>
      <c r="S95" t="s">
        <v>4859</v>
      </c>
      <c r="T95" t="s">
        <v>4847</v>
      </c>
      <c r="U95">
        <v>400.33</v>
      </c>
      <c r="V95" t="s">
        <v>5649</v>
      </c>
      <c r="W95" t="s">
        <v>4958</v>
      </c>
      <c r="X95" t="s">
        <v>5707</v>
      </c>
      <c r="Y95" t="s">
        <v>4966</v>
      </c>
      <c r="Z95" t="s">
        <v>4978</v>
      </c>
      <c r="AA95" t="s">
        <v>4962</v>
      </c>
      <c r="AB95">
        <f>YEAR(Sales_Trans_2[[#This Row],[Transaction_Date]])</f>
        <v>2025</v>
      </c>
      <c r="AC95" t="str">
        <f>TEXT(Sales_Trans_2[[#This Row],[Transaction_Date]],"mmm")</f>
        <v>Aug</v>
      </c>
      <c r="AD95">
        <f>MONTH(Sales_Trans_2[[#This Row],[Transaction_Date]])</f>
        <v>8</v>
      </c>
      <c r="AE95" s="19">
        <f>IFERROR(Sales_Trans_2[[#This Row],[Profit]]/Sales_Trans_2[[#This Row],[Sales_Amount]],0)</f>
        <v>0.23792278630988309</v>
      </c>
      <c r="AF95" s="20" t="str">
        <f>IF(Sales_Trans_2[[#This Row],[Discount_Pct]]=0,"0%",
IF(Sales_Trans_2[[#This Row],[Discount_Pct]]&lt;=5,"1-5%",
IF(Sales_Trans_2[[#This Row],[Discount_Pct]]&lt;=10,"6-10%",
IF(Sales_Trans_2[[#This Row],[Discount_Pct]]&lt;=15,"11-15%","&gt;15%"))))</f>
        <v>0%</v>
      </c>
    </row>
    <row r="96" spans="1:32" x14ac:dyDescent="0.25">
      <c r="A96" t="s">
        <v>2082</v>
      </c>
      <c r="B96" s="10">
        <v>45908</v>
      </c>
      <c r="C96" t="s">
        <v>2083</v>
      </c>
      <c r="D96" t="s">
        <v>84</v>
      </c>
      <c r="E96" t="s">
        <v>125</v>
      </c>
      <c r="F96" t="s">
        <v>648</v>
      </c>
      <c r="G96">
        <v>2</v>
      </c>
      <c r="H96">
        <v>260.93</v>
      </c>
      <c r="I96">
        <v>0</v>
      </c>
      <c r="J96">
        <v>0</v>
      </c>
      <c r="K96">
        <v>600.14</v>
      </c>
      <c r="L96">
        <v>388.12</v>
      </c>
      <c r="M96">
        <v>212.02</v>
      </c>
      <c r="N96" t="s">
        <v>68</v>
      </c>
      <c r="O96" t="s">
        <v>24</v>
      </c>
      <c r="P96" t="s">
        <v>25</v>
      </c>
      <c r="Q96">
        <v>0.48125000000000001</v>
      </c>
      <c r="R96" t="s">
        <v>27</v>
      </c>
      <c r="S96" t="s">
        <v>4823</v>
      </c>
      <c r="T96" t="s">
        <v>4805</v>
      </c>
      <c r="U96">
        <v>260.93</v>
      </c>
      <c r="V96" t="s">
        <v>5995</v>
      </c>
      <c r="W96" t="s">
        <v>4964</v>
      </c>
      <c r="X96" t="s">
        <v>5856</v>
      </c>
      <c r="Y96" t="s">
        <v>4966</v>
      </c>
      <c r="Z96" t="s">
        <v>5173</v>
      </c>
      <c r="AA96" t="s">
        <v>4962</v>
      </c>
      <c r="AB96">
        <f>YEAR(Sales_Trans_2[[#This Row],[Transaction_Date]])</f>
        <v>2025</v>
      </c>
      <c r="AC96" t="str">
        <f>TEXT(Sales_Trans_2[[#This Row],[Transaction_Date]],"mmm")</f>
        <v>Sep</v>
      </c>
      <c r="AD96">
        <f>MONTH(Sales_Trans_2[[#This Row],[Transaction_Date]])</f>
        <v>9</v>
      </c>
      <c r="AE96" s="19">
        <f>IFERROR(Sales_Trans_2[[#This Row],[Profit]]/Sales_Trans_2[[#This Row],[Sales_Amount]],0)</f>
        <v>0.35328423367880829</v>
      </c>
      <c r="AF96" s="20" t="str">
        <f>IF(Sales_Trans_2[[#This Row],[Discount_Pct]]=0,"0%",
IF(Sales_Trans_2[[#This Row],[Discount_Pct]]&lt;=5,"1-5%",
IF(Sales_Trans_2[[#This Row],[Discount_Pct]]&lt;=10,"6-10%",
IF(Sales_Trans_2[[#This Row],[Discount_Pct]]&lt;=15,"11-15%","&gt;15%"))))</f>
        <v>0%</v>
      </c>
    </row>
    <row r="97" spans="1:32" x14ac:dyDescent="0.25">
      <c r="A97" t="s">
        <v>592</v>
      </c>
      <c r="B97" s="10">
        <v>45877</v>
      </c>
      <c r="C97" t="s">
        <v>593</v>
      </c>
      <c r="D97" t="s">
        <v>275</v>
      </c>
      <c r="E97" t="s">
        <v>90</v>
      </c>
      <c r="F97" t="s">
        <v>91</v>
      </c>
      <c r="G97">
        <v>4</v>
      </c>
      <c r="H97">
        <v>51.33</v>
      </c>
      <c r="I97">
        <v>0</v>
      </c>
      <c r="J97">
        <v>0</v>
      </c>
      <c r="K97">
        <v>205.32</v>
      </c>
      <c r="L97">
        <v>149.91999999999999</v>
      </c>
      <c r="M97">
        <v>55.4</v>
      </c>
      <c r="N97" t="s">
        <v>23</v>
      </c>
      <c r="O97" t="s">
        <v>24</v>
      </c>
      <c r="P97" t="s">
        <v>25</v>
      </c>
      <c r="Q97">
        <v>0.89097222222222228</v>
      </c>
      <c r="R97" t="s">
        <v>49</v>
      </c>
      <c r="S97" t="s">
        <v>4760</v>
      </c>
      <c r="T97" t="s">
        <v>4752</v>
      </c>
      <c r="U97">
        <v>51.33</v>
      </c>
      <c r="V97" t="s">
        <v>5900</v>
      </c>
      <c r="W97" t="s">
        <v>4968</v>
      </c>
      <c r="X97" t="s">
        <v>5467</v>
      </c>
      <c r="Y97" t="s">
        <v>4966</v>
      </c>
      <c r="Z97" t="s">
        <v>5468</v>
      </c>
      <c r="AA97" t="s">
        <v>4962</v>
      </c>
      <c r="AB97">
        <f>YEAR(Sales_Trans_2[[#This Row],[Transaction_Date]])</f>
        <v>2025</v>
      </c>
      <c r="AC97" t="str">
        <f>TEXT(Sales_Trans_2[[#This Row],[Transaction_Date]],"mmm")</f>
        <v>Aug</v>
      </c>
      <c r="AD97">
        <f>MONTH(Sales_Trans_2[[#This Row],[Transaction_Date]])</f>
        <v>8</v>
      </c>
      <c r="AE97" s="19">
        <f>IFERROR(Sales_Trans_2[[#This Row],[Profit]]/Sales_Trans_2[[#This Row],[Sales_Amount]],0)</f>
        <v>0.26982271576076367</v>
      </c>
      <c r="AF97" s="20" t="str">
        <f>IF(Sales_Trans_2[[#This Row],[Discount_Pct]]=0,"0%",
IF(Sales_Trans_2[[#This Row],[Discount_Pct]]&lt;=5,"1-5%",
IF(Sales_Trans_2[[#This Row],[Discount_Pct]]&lt;=10,"6-10%",
IF(Sales_Trans_2[[#This Row],[Discount_Pct]]&lt;=15,"11-15%","&gt;15%"))))</f>
        <v>0%</v>
      </c>
    </row>
    <row r="98" spans="1:32" x14ac:dyDescent="0.25">
      <c r="A98" t="s">
        <v>2184</v>
      </c>
      <c r="B98" s="10">
        <v>45755</v>
      </c>
      <c r="C98" t="s">
        <v>2185</v>
      </c>
      <c r="D98" t="s">
        <v>280</v>
      </c>
      <c r="E98" t="s">
        <v>90</v>
      </c>
      <c r="F98" t="s">
        <v>91</v>
      </c>
      <c r="G98">
        <v>2</v>
      </c>
      <c r="H98">
        <v>124.84</v>
      </c>
      <c r="I98">
        <v>0</v>
      </c>
      <c r="J98">
        <v>0</v>
      </c>
      <c r="K98">
        <v>249.68</v>
      </c>
      <c r="L98">
        <v>194.7</v>
      </c>
      <c r="M98">
        <v>54.98</v>
      </c>
      <c r="N98" t="s">
        <v>133</v>
      </c>
      <c r="O98" t="s">
        <v>24</v>
      </c>
      <c r="P98" t="s">
        <v>25</v>
      </c>
      <c r="Q98">
        <v>0.43958333333333333</v>
      </c>
      <c r="R98" t="s">
        <v>49</v>
      </c>
      <c r="S98" t="s">
        <v>4726</v>
      </c>
      <c r="T98" t="s">
        <v>4703</v>
      </c>
      <c r="U98">
        <v>124.84</v>
      </c>
      <c r="V98" t="s">
        <v>6000</v>
      </c>
      <c r="W98" t="s">
        <v>4964</v>
      </c>
      <c r="X98" t="s">
        <v>5467</v>
      </c>
      <c r="Y98" t="s">
        <v>4966</v>
      </c>
      <c r="Z98" t="s">
        <v>5468</v>
      </c>
      <c r="AA98" t="s">
        <v>4962</v>
      </c>
      <c r="AB98">
        <f>YEAR(Sales_Trans_2[[#This Row],[Transaction_Date]])</f>
        <v>2025</v>
      </c>
      <c r="AC98" t="str">
        <f>TEXT(Sales_Trans_2[[#This Row],[Transaction_Date]],"mmm")</f>
        <v>Apr</v>
      </c>
      <c r="AD98">
        <f>MONTH(Sales_Trans_2[[#This Row],[Transaction_Date]])</f>
        <v>4</v>
      </c>
      <c r="AE98" s="19">
        <f>IFERROR(Sales_Trans_2[[#This Row],[Profit]]/Sales_Trans_2[[#This Row],[Sales_Amount]],0)</f>
        <v>0.22020185837872475</v>
      </c>
      <c r="AF98" s="20" t="str">
        <f>IF(Sales_Trans_2[[#This Row],[Discount_Pct]]=0,"0%",
IF(Sales_Trans_2[[#This Row],[Discount_Pct]]&lt;=5,"1-5%",
IF(Sales_Trans_2[[#This Row],[Discount_Pct]]&lt;=10,"6-10%",
IF(Sales_Trans_2[[#This Row],[Discount_Pct]]&lt;=15,"11-15%","&gt;15%"))))</f>
        <v>0%</v>
      </c>
    </row>
    <row r="99" spans="1:32" x14ac:dyDescent="0.25">
      <c r="A99" t="s">
        <v>2959</v>
      </c>
      <c r="B99" s="10">
        <v>45724</v>
      </c>
      <c r="C99" t="s">
        <v>596</v>
      </c>
      <c r="D99" t="s">
        <v>314</v>
      </c>
      <c r="E99" t="s">
        <v>1309</v>
      </c>
      <c r="F99" t="s">
        <v>2612</v>
      </c>
      <c r="G99">
        <v>4</v>
      </c>
      <c r="H99">
        <v>329.69</v>
      </c>
      <c r="I99">
        <v>0</v>
      </c>
      <c r="J99">
        <v>0</v>
      </c>
      <c r="K99">
        <v>1516.57</v>
      </c>
      <c r="L99">
        <v>989</v>
      </c>
      <c r="M99">
        <v>527.57000000000005</v>
      </c>
      <c r="N99" t="s">
        <v>4971</v>
      </c>
      <c r="O99" t="s">
        <v>24</v>
      </c>
      <c r="P99" t="s">
        <v>25</v>
      </c>
      <c r="Q99">
        <v>0.54722222222222228</v>
      </c>
      <c r="R99" t="s">
        <v>27</v>
      </c>
      <c r="S99" t="s">
        <v>4707</v>
      </c>
      <c r="T99" t="s">
        <v>4703</v>
      </c>
      <c r="U99">
        <v>329.69</v>
      </c>
      <c r="V99" t="s">
        <v>5125</v>
      </c>
      <c r="W99" t="s">
        <v>4968</v>
      </c>
      <c r="X99" t="s">
        <v>5304</v>
      </c>
      <c r="Y99" t="s">
        <v>4966</v>
      </c>
      <c r="Z99" t="s">
        <v>5212</v>
      </c>
      <c r="AA99" t="s">
        <v>4962</v>
      </c>
      <c r="AB99">
        <f>YEAR(Sales_Trans_2[[#This Row],[Transaction_Date]])</f>
        <v>2025</v>
      </c>
      <c r="AC99" t="str">
        <f>TEXT(Sales_Trans_2[[#This Row],[Transaction_Date]],"mmm")</f>
        <v>Mar</v>
      </c>
      <c r="AD99">
        <f>MONTH(Sales_Trans_2[[#This Row],[Transaction_Date]])</f>
        <v>3</v>
      </c>
      <c r="AE99" s="19">
        <f>IFERROR(Sales_Trans_2[[#This Row],[Profit]]/Sales_Trans_2[[#This Row],[Sales_Amount]],0)</f>
        <v>0.34787052361579096</v>
      </c>
      <c r="AF99" s="20" t="str">
        <f>IF(Sales_Trans_2[[#This Row],[Discount_Pct]]=0,"0%",
IF(Sales_Trans_2[[#This Row],[Discount_Pct]]&lt;=5,"1-5%",
IF(Sales_Trans_2[[#This Row],[Discount_Pct]]&lt;=10,"6-10%",
IF(Sales_Trans_2[[#This Row],[Discount_Pct]]&lt;=15,"11-15%","&gt;15%"))))</f>
        <v>0%</v>
      </c>
    </row>
    <row r="100" spans="1:32" x14ac:dyDescent="0.25">
      <c r="A100" t="s">
        <v>1531</v>
      </c>
      <c r="B100" s="10">
        <v>45696</v>
      </c>
      <c r="C100" t="s">
        <v>1532</v>
      </c>
      <c r="D100" t="s">
        <v>170</v>
      </c>
      <c r="E100" t="s">
        <v>243</v>
      </c>
      <c r="F100" t="s">
        <v>222</v>
      </c>
      <c r="G100">
        <v>3</v>
      </c>
      <c r="H100">
        <v>227.44</v>
      </c>
      <c r="I100">
        <v>0</v>
      </c>
      <c r="J100">
        <v>0</v>
      </c>
      <c r="K100">
        <v>784.67</v>
      </c>
      <c r="L100">
        <v>572.70000000000005</v>
      </c>
      <c r="M100">
        <v>211.97</v>
      </c>
      <c r="N100" t="s">
        <v>47</v>
      </c>
      <c r="O100" t="s">
        <v>24</v>
      </c>
      <c r="P100" t="s">
        <v>25</v>
      </c>
      <c r="Q100">
        <v>0.49027777777777776</v>
      </c>
      <c r="R100" t="s">
        <v>27</v>
      </c>
      <c r="S100" t="s">
        <v>4876</v>
      </c>
      <c r="T100" t="s">
        <v>4864</v>
      </c>
      <c r="U100">
        <v>225.45</v>
      </c>
      <c r="V100" t="s">
        <v>5780</v>
      </c>
      <c r="W100" t="s">
        <v>4958</v>
      </c>
      <c r="X100" t="s">
        <v>5424</v>
      </c>
      <c r="Y100" t="s">
        <v>4966</v>
      </c>
      <c r="Z100" t="s">
        <v>5046</v>
      </c>
      <c r="AA100" t="s">
        <v>4962</v>
      </c>
      <c r="AB100">
        <f>YEAR(Sales_Trans_2[[#This Row],[Transaction_Date]])</f>
        <v>2025</v>
      </c>
      <c r="AC100" t="str">
        <f>TEXT(Sales_Trans_2[[#This Row],[Transaction_Date]],"mmm")</f>
        <v>Feb</v>
      </c>
      <c r="AD100">
        <f>MONTH(Sales_Trans_2[[#This Row],[Transaction_Date]])</f>
        <v>2</v>
      </c>
      <c r="AE100" s="19">
        <f>IFERROR(Sales_Trans_2[[#This Row],[Profit]]/Sales_Trans_2[[#This Row],[Sales_Amount]],0)</f>
        <v>0.27013903934137917</v>
      </c>
      <c r="AF100" s="20" t="str">
        <f>IF(Sales_Trans_2[[#This Row],[Discount_Pct]]=0,"0%",
IF(Sales_Trans_2[[#This Row],[Discount_Pct]]&lt;=5,"1-5%",
IF(Sales_Trans_2[[#This Row],[Discount_Pct]]&lt;=10,"6-10%",
IF(Sales_Trans_2[[#This Row],[Discount_Pct]]&lt;=15,"11-15%","&gt;15%"))))</f>
        <v>0%</v>
      </c>
    </row>
    <row r="101" spans="1:32" x14ac:dyDescent="0.25">
      <c r="A101" t="s">
        <v>4313</v>
      </c>
      <c r="B101" s="10">
        <v>45696</v>
      </c>
      <c r="C101" t="s">
        <v>3202</v>
      </c>
      <c r="D101" t="s">
        <v>652</v>
      </c>
      <c r="E101" t="s">
        <v>120</v>
      </c>
      <c r="F101" t="s">
        <v>1968</v>
      </c>
      <c r="G101">
        <v>7</v>
      </c>
      <c r="H101">
        <v>350.79</v>
      </c>
      <c r="I101">
        <v>0</v>
      </c>
      <c r="J101">
        <v>0</v>
      </c>
      <c r="K101">
        <v>2823.86</v>
      </c>
      <c r="L101">
        <v>2032.31</v>
      </c>
      <c r="M101">
        <v>791.55</v>
      </c>
      <c r="N101" t="s">
        <v>133</v>
      </c>
      <c r="O101" t="s">
        <v>24</v>
      </c>
      <c r="P101" t="s">
        <v>25</v>
      </c>
      <c r="Q101">
        <v>0.54791666666666672</v>
      </c>
      <c r="R101" t="s">
        <v>27</v>
      </c>
      <c r="S101" t="s">
        <v>4906</v>
      </c>
      <c r="T101" t="s">
        <v>4887</v>
      </c>
      <c r="U101">
        <v>331.35</v>
      </c>
      <c r="V101" t="s">
        <v>5528</v>
      </c>
      <c r="W101" t="s">
        <v>4958</v>
      </c>
      <c r="X101" t="s">
        <v>5647</v>
      </c>
      <c r="Y101" t="s">
        <v>4966</v>
      </c>
      <c r="Z101" t="s">
        <v>5207</v>
      </c>
      <c r="AA101" t="s">
        <v>4962</v>
      </c>
      <c r="AB101">
        <f>YEAR(Sales_Trans_2[[#This Row],[Transaction_Date]])</f>
        <v>2025</v>
      </c>
      <c r="AC101" t="str">
        <f>TEXT(Sales_Trans_2[[#This Row],[Transaction_Date]],"mmm")</f>
        <v>Feb</v>
      </c>
      <c r="AD101">
        <f>MONTH(Sales_Trans_2[[#This Row],[Transaction_Date]])</f>
        <v>2</v>
      </c>
      <c r="AE101" s="19">
        <f>IFERROR(Sales_Trans_2[[#This Row],[Profit]]/Sales_Trans_2[[#This Row],[Sales_Amount]],0)</f>
        <v>0.2803078056277577</v>
      </c>
      <c r="AF101" s="20" t="str">
        <f>IF(Sales_Trans_2[[#This Row],[Discount_Pct]]=0,"0%",
IF(Sales_Trans_2[[#This Row],[Discount_Pct]]&lt;=5,"1-5%",
IF(Sales_Trans_2[[#This Row],[Discount_Pct]]&lt;=10,"6-10%",
IF(Sales_Trans_2[[#This Row],[Discount_Pct]]&lt;=15,"11-15%","&gt;15%"))))</f>
        <v>0%</v>
      </c>
    </row>
    <row r="102" spans="1:32" x14ac:dyDescent="0.25">
      <c r="A102" t="s">
        <v>4118</v>
      </c>
      <c r="B102" s="10">
        <v>45869</v>
      </c>
      <c r="C102" t="s">
        <v>851</v>
      </c>
      <c r="D102" t="s">
        <v>231</v>
      </c>
      <c r="E102" t="s">
        <v>321</v>
      </c>
      <c r="F102" t="s">
        <v>322</v>
      </c>
      <c r="G102">
        <v>3</v>
      </c>
      <c r="H102">
        <v>418.79</v>
      </c>
      <c r="I102">
        <v>0</v>
      </c>
      <c r="J102">
        <v>0</v>
      </c>
      <c r="K102">
        <v>1256.3699999999999</v>
      </c>
      <c r="L102">
        <v>926.82</v>
      </c>
      <c r="M102">
        <v>329.55</v>
      </c>
      <c r="N102" t="s">
        <v>23</v>
      </c>
      <c r="O102" t="s">
        <v>24</v>
      </c>
      <c r="P102" t="s">
        <v>25</v>
      </c>
      <c r="Q102">
        <v>0.41805555555555557</v>
      </c>
      <c r="R102" t="s">
        <v>49</v>
      </c>
      <c r="S102" t="s">
        <v>4756</v>
      </c>
      <c r="T102" t="s">
        <v>4752</v>
      </c>
      <c r="U102">
        <v>418.79</v>
      </c>
      <c r="V102" t="s">
        <v>5722</v>
      </c>
      <c r="W102" t="s">
        <v>4968</v>
      </c>
      <c r="X102" t="s">
        <v>5910</v>
      </c>
      <c r="Y102" t="s">
        <v>4966</v>
      </c>
      <c r="Z102" t="s">
        <v>5507</v>
      </c>
      <c r="AA102" t="s">
        <v>4962</v>
      </c>
      <c r="AB102">
        <f>YEAR(Sales_Trans_2[[#This Row],[Transaction_Date]])</f>
        <v>2025</v>
      </c>
      <c r="AC102" t="str">
        <f>TEXT(Sales_Trans_2[[#This Row],[Transaction_Date]],"mmm")</f>
        <v>Jul</v>
      </c>
      <c r="AD102">
        <f>MONTH(Sales_Trans_2[[#This Row],[Transaction_Date]])</f>
        <v>7</v>
      </c>
      <c r="AE102" s="19">
        <f>IFERROR(Sales_Trans_2[[#This Row],[Profit]]/Sales_Trans_2[[#This Row],[Sales_Amount]],0)</f>
        <v>0.26230330237111682</v>
      </c>
      <c r="AF102" s="20" t="str">
        <f>IF(Sales_Trans_2[[#This Row],[Discount_Pct]]=0,"0%",
IF(Sales_Trans_2[[#This Row],[Discount_Pct]]&lt;=5,"1-5%",
IF(Sales_Trans_2[[#This Row],[Discount_Pct]]&lt;=10,"6-10%",
IF(Sales_Trans_2[[#This Row],[Discount_Pct]]&lt;=15,"11-15%","&gt;15%"))))</f>
        <v>0%</v>
      </c>
    </row>
    <row r="103" spans="1:32" x14ac:dyDescent="0.25">
      <c r="A103" t="s">
        <v>932</v>
      </c>
      <c r="B103" s="10">
        <v>45865</v>
      </c>
      <c r="C103" t="s">
        <v>331</v>
      </c>
      <c r="D103" t="s">
        <v>186</v>
      </c>
      <c r="E103" t="s">
        <v>321</v>
      </c>
      <c r="F103" t="s">
        <v>322</v>
      </c>
      <c r="G103">
        <v>1</v>
      </c>
      <c r="H103">
        <v>217.42</v>
      </c>
      <c r="I103">
        <v>0</v>
      </c>
      <c r="J103">
        <v>0</v>
      </c>
      <c r="K103">
        <v>250.03</v>
      </c>
      <c r="L103">
        <v>177.03</v>
      </c>
      <c r="M103">
        <v>73</v>
      </c>
      <c r="N103" t="s">
        <v>68</v>
      </c>
      <c r="O103" t="s">
        <v>24</v>
      </c>
      <c r="P103" t="s">
        <v>25</v>
      </c>
      <c r="Q103">
        <v>0.59652777777777777</v>
      </c>
      <c r="R103" t="s">
        <v>27</v>
      </c>
      <c r="S103" t="s">
        <v>4724</v>
      </c>
      <c r="T103" t="s">
        <v>4703</v>
      </c>
      <c r="U103">
        <v>217.42</v>
      </c>
      <c r="V103" t="s">
        <v>5818</v>
      </c>
      <c r="W103" t="s">
        <v>4968</v>
      </c>
      <c r="X103" t="s">
        <v>5910</v>
      </c>
      <c r="Y103" t="s">
        <v>4966</v>
      </c>
      <c r="Z103" t="s">
        <v>5507</v>
      </c>
      <c r="AA103" t="s">
        <v>4962</v>
      </c>
      <c r="AB103">
        <f>YEAR(Sales_Trans_2[[#This Row],[Transaction_Date]])</f>
        <v>2025</v>
      </c>
      <c r="AC103" t="str">
        <f>TEXT(Sales_Trans_2[[#This Row],[Transaction_Date]],"mmm")</f>
        <v>Jul</v>
      </c>
      <c r="AD103">
        <f>MONTH(Sales_Trans_2[[#This Row],[Transaction_Date]])</f>
        <v>7</v>
      </c>
      <c r="AE103" s="19">
        <f>IFERROR(Sales_Trans_2[[#This Row],[Profit]]/Sales_Trans_2[[#This Row],[Sales_Amount]],0)</f>
        <v>0.29196496420429546</v>
      </c>
      <c r="AF103" s="20" t="str">
        <f>IF(Sales_Trans_2[[#This Row],[Discount_Pct]]=0,"0%",
IF(Sales_Trans_2[[#This Row],[Discount_Pct]]&lt;=5,"1-5%",
IF(Sales_Trans_2[[#This Row],[Discount_Pct]]&lt;=10,"6-10%",
IF(Sales_Trans_2[[#This Row],[Discount_Pct]]&lt;=15,"11-15%","&gt;15%"))))</f>
        <v>0%</v>
      </c>
    </row>
    <row r="104" spans="1:32" x14ac:dyDescent="0.25">
      <c r="A104" t="s">
        <v>4560</v>
      </c>
      <c r="B104" s="10">
        <v>45864</v>
      </c>
      <c r="C104" t="s">
        <v>851</v>
      </c>
      <c r="D104" t="s">
        <v>89</v>
      </c>
      <c r="E104" t="s">
        <v>66</v>
      </c>
      <c r="F104" t="s">
        <v>4561</v>
      </c>
      <c r="G104">
        <v>1</v>
      </c>
      <c r="H104">
        <v>38.659999999999997</v>
      </c>
      <c r="I104">
        <v>0</v>
      </c>
      <c r="J104">
        <v>0</v>
      </c>
      <c r="K104">
        <v>44.46</v>
      </c>
      <c r="L104">
        <v>32.4</v>
      </c>
      <c r="M104">
        <v>12.06</v>
      </c>
      <c r="N104" t="s">
        <v>23</v>
      </c>
      <c r="O104" t="s">
        <v>24</v>
      </c>
      <c r="P104" t="s">
        <v>25</v>
      </c>
      <c r="Q104">
        <v>0.68888888888888888</v>
      </c>
      <c r="R104" t="s">
        <v>27</v>
      </c>
      <c r="S104" t="s">
        <v>4695</v>
      </c>
      <c r="T104" t="s">
        <v>4672</v>
      </c>
      <c r="U104">
        <v>38.659999999999997</v>
      </c>
      <c r="V104" t="s">
        <v>5722</v>
      </c>
      <c r="W104" t="s">
        <v>4968</v>
      </c>
      <c r="X104" t="s">
        <v>6009</v>
      </c>
      <c r="Y104" t="s">
        <v>4966</v>
      </c>
      <c r="Z104" t="s">
        <v>5155</v>
      </c>
      <c r="AA104" t="s">
        <v>4962</v>
      </c>
      <c r="AB104">
        <f>YEAR(Sales_Trans_2[[#This Row],[Transaction_Date]])</f>
        <v>2025</v>
      </c>
      <c r="AC104" t="str">
        <f>TEXT(Sales_Trans_2[[#This Row],[Transaction_Date]],"mmm")</f>
        <v>Jul</v>
      </c>
      <c r="AD104">
        <f>MONTH(Sales_Trans_2[[#This Row],[Transaction_Date]])</f>
        <v>7</v>
      </c>
      <c r="AE104" s="19">
        <f>IFERROR(Sales_Trans_2[[#This Row],[Profit]]/Sales_Trans_2[[#This Row],[Sales_Amount]],0)</f>
        <v>0.27125506072874495</v>
      </c>
      <c r="AF104" s="20" t="str">
        <f>IF(Sales_Trans_2[[#This Row],[Discount_Pct]]=0,"0%",
IF(Sales_Trans_2[[#This Row],[Discount_Pct]]&lt;=5,"1-5%",
IF(Sales_Trans_2[[#This Row],[Discount_Pct]]&lt;=10,"6-10%",
IF(Sales_Trans_2[[#This Row],[Discount_Pct]]&lt;=15,"11-15%","&gt;15%"))))</f>
        <v>0%</v>
      </c>
    </row>
    <row r="105" spans="1:32" x14ac:dyDescent="0.25">
      <c r="A105" t="s">
        <v>3144</v>
      </c>
      <c r="B105" s="10">
        <v>45863</v>
      </c>
      <c r="C105" t="s">
        <v>1197</v>
      </c>
      <c r="D105" t="s">
        <v>308</v>
      </c>
      <c r="E105" t="s">
        <v>390</v>
      </c>
      <c r="F105" t="s">
        <v>391</v>
      </c>
      <c r="G105">
        <v>5</v>
      </c>
      <c r="H105">
        <v>482.65</v>
      </c>
      <c r="I105">
        <v>0</v>
      </c>
      <c r="J105">
        <v>0</v>
      </c>
      <c r="K105">
        <v>2413.25</v>
      </c>
      <c r="L105">
        <v>1414.4</v>
      </c>
      <c r="M105">
        <v>998.85</v>
      </c>
      <c r="N105" t="s">
        <v>133</v>
      </c>
      <c r="O105" t="s">
        <v>24</v>
      </c>
      <c r="P105" t="s">
        <v>25</v>
      </c>
      <c r="Q105">
        <v>0.49027777777777776</v>
      </c>
      <c r="R105" t="s">
        <v>49</v>
      </c>
      <c r="S105" t="s">
        <v>4660</v>
      </c>
      <c r="T105" t="s">
        <v>4636</v>
      </c>
      <c r="U105">
        <v>455.79</v>
      </c>
      <c r="V105" t="s">
        <v>5224</v>
      </c>
      <c r="W105" t="s">
        <v>4958</v>
      </c>
      <c r="X105" t="s">
        <v>5373</v>
      </c>
      <c r="Y105" t="s">
        <v>4966</v>
      </c>
      <c r="Z105" t="s">
        <v>5323</v>
      </c>
      <c r="AA105" t="s">
        <v>4962</v>
      </c>
      <c r="AB105">
        <f>YEAR(Sales_Trans_2[[#This Row],[Transaction_Date]])</f>
        <v>2025</v>
      </c>
      <c r="AC105" t="str">
        <f>TEXT(Sales_Trans_2[[#This Row],[Transaction_Date]],"mmm")</f>
        <v>Jul</v>
      </c>
      <c r="AD105">
        <f>MONTH(Sales_Trans_2[[#This Row],[Transaction_Date]])</f>
        <v>7</v>
      </c>
      <c r="AE105" s="19">
        <f>IFERROR(Sales_Trans_2[[#This Row],[Profit]]/Sales_Trans_2[[#This Row],[Sales_Amount]],0)</f>
        <v>0.41390241375738113</v>
      </c>
      <c r="AF105" s="20" t="str">
        <f>IF(Sales_Trans_2[[#This Row],[Discount_Pct]]=0,"0%",
IF(Sales_Trans_2[[#This Row],[Discount_Pct]]&lt;=5,"1-5%",
IF(Sales_Trans_2[[#This Row],[Discount_Pct]]&lt;=10,"6-10%",
IF(Sales_Trans_2[[#This Row],[Discount_Pct]]&lt;=15,"11-15%","&gt;15%"))))</f>
        <v>0%</v>
      </c>
    </row>
    <row r="106" spans="1:32" x14ac:dyDescent="0.25">
      <c r="A106" t="s">
        <v>2562</v>
      </c>
      <c r="B106" s="10">
        <v>45858</v>
      </c>
      <c r="C106" t="s">
        <v>359</v>
      </c>
      <c r="D106" t="s">
        <v>65</v>
      </c>
      <c r="E106" t="s">
        <v>90</v>
      </c>
      <c r="F106" t="s">
        <v>91</v>
      </c>
      <c r="G106">
        <v>3</v>
      </c>
      <c r="H106">
        <v>172.63</v>
      </c>
      <c r="I106">
        <v>0</v>
      </c>
      <c r="J106">
        <v>0</v>
      </c>
      <c r="K106">
        <v>595.57000000000005</v>
      </c>
      <c r="L106">
        <v>426</v>
      </c>
      <c r="M106">
        <v>169.57</v>
      </c>
      <c r="N106" t="s">
        <v>47</v>
      </c>
      <c r="O106" t="s">
        <v>24</v>
      </c>
      <c r="P106" t="s">
        <v>25</v>
      </c>
      <c r="Q106">
        <v>0.39791666666666664</v>
      </c>
      <c r="R106" t="s">
        <v>27</v>
      </c>
      <c r="S106" t="s">
        <v>4719</v>
      </c>
      <c r="T106" t="s">
        <v>4703</v>
      </c>
      <c r="U106">
        <v>172.63</v>
      </c>
      <c r="V106" t="s">
        <v>5241</v>
      </c>
      <c r="W106" t="s">
        <v>4968</v>
      </c>
      <c r="X106" t="s">
        <v>5467</v>
      </c>
      <c r="Y106" t="s">
        <v>4966</v>
      </c>
      <c r="Z106" t="s">
        <v>5468</v>
      </c>
      <c r="AA106" t="s">
        <v>4962</v>
      </c>
      <c r="AB106">
        <f>YEAR(Sales_Trans_2[[#This Row],[Transaction_Date]])</f>
        <v>2025</v>
      </c>
      <c r="AC106" t="str">
        <f>TEXT(Sales_Trans_2[[#This Row],[Transaction_Date]],"mmm")</f>
        <v>Jul</v>
      </c>
      <c r="AD106">
        <f>MONTH(Sales_Trans_2[[#This Row],[Transaction_Date]])</f>
        <v>7</v>
      </c>
      <c r="AE106" s="19">
        <f>IFERROR(Sales_Trans_2[[#This Row],[Profit]]/Sales_Trans_2[[#This Row],[Sales_Amount]],0)</f>
        <v>0.28471884077438414</v>
      </c>
      <c r="AF106" s="20" t="str">
        <f>IF(Sales_Trans_2[[#This Row],[Discount_Pct]]=0,"0%",
IF(Sales_Trans_2[[#This Row],[Discount_Pct]]&lt;=5,"1-5%",
IF(Sales_Trans_2[[#This Row],[Discount_Pct]]&lt;=10,"6-10%",
IF(Sales_Trans_2[[#This Row],[Discount_Pct]]&lt;=15,"11-15%","&gt;15%"))))</f>
        <v>0%</v>
      </c>
    </row>
    <row r="107" spans="1:32" x14ac:dyDescent="0.25">
      <c r="A107" t="s">
        <v>4206</v>
      </c>
      <c r="B107" s="10">
        <v>45857</v>
      </c>
      <c r="C107" t="s">
        <v>477</v>
      </c>
      <c r="D107" t="s">
        <v>275</v>
      </c>
      <c r="E107" t="s">
        <v>142</v>
      </c>
      <c r="F107" t="s">
        <v>143</v>
      </c>
      <c r="G107">
        <v>6</v>
      </c>
      <c r="H107">
        <v>53.72</v>
      </c>
      <c r="I107">
        <v>0</v>
      </c>
      <c r="J107">
        <v>0</v>
      </c>
      <c r="K107">
        <v>370.67</v>
      </c>
      <c r="L107">
        <v>224.88</v>
      </c>
      <c r="M107">
        <v>145.79</v>
      </c>
      <c r="N107" t="s">
        <v>47</v>
      </c>
      <c r="O107" t="s">
        <v>24</v>
      </c>
      <c r="P107" t="s">
        <v>25</v>
      </c>
      <c r="Q107">
        <v>0.56666666666666665</v>
      </c>
      <c r="R107" t="s">
        <v>27</v>
      </c>
      <c r="S107" t="s">
        <v>4760</v>
      </c>
      <c r="T107" t="s">
        <v>4752</v>
      </c>
      <c r="U107">
        <v>51.33</v>
      </c>
      <c r="V107" t="s">
        <v>5537</v>
      </c>
      <c r="W107" t="s">
        <v>4958</v>
      </c>
      <c r="X107" t="s">
        <v>5308</v>
      </c>
      <c r="Y107" t="s">
        <v>4966</v>
      </c>
      <c r="Z107" t="s">
        <v>5057</v>
      </c>
      <c r="AA107" t="s">
        <v>4962</v>
      </c>
      <c r="AB107">
        <f>YEAR(Sales_Trans_2[[#This Row],[Transaction_Date]])</f>
        <v>2025</v>
      </c>
      <c r="AC107" t="str">
        <f>TEXT(Sales_Trans_2[[#This Row],[Transaction_Date]],"mmm")</f>
        <v>Jul</v>
      </c>
      <c r="AD107">
        <f>MONTH(Sales_Trans_2[[#This Row],[Transaction_Date]])</f>
        <v>7</v>
      </c>
      <c r="AE107" s="19">
        <f>IFERROR(Sales_Trans_2[[#This Row],[Profit]]/Sales_Trans_2[[#This Row],[Sales_Amount]],0)</f>
        <v>0.39331480832006904</v>
      </c>
      <c r="AF107" s="20" t="str">
        <f>IF(Sales_Trans_2[[#This Row],[Discount_Pct]]=0,"0%",
IF(Sales_Trans_2[[#This Row],[Discount_Pct]]&lt;=5,"1-5%",
IF(Sales_Trans_2[[#This Row],[Discount_Pct]]&lt;=10,"6-10%",
IF(Sales_Trans_2[[#This Row],[Discount_Pct]]&lt;=15,"11-15%","&gt;15%"))))</f>
        <v>0%</v>
      </c>
    </row>
    <row r="108" spans="1:32" x14ac:dyDescent="0.25">
      <c r="A108" t="s">
        <v>1498</v>
      </c>
      <c r="B108" s="10">
        <v>45852</v>
      </c>
      <c r="C108" t="s">
        <v>1499</v>
      </c>
      <c r="D108" t="s">
        <v>714</v>
      </c>
      <c r="E108" t="s">
        <v>415</v>
      </c>
      <c r="F108" t="s">
        <v>1500</v>
      </c>
      <c r="G108">
        <v>3</v>
      </c>
      <c r="H108">
        <v>161.03</v>
      </c>
      <c r="I108">
        <v>0</v>
      </c>
      <c r="J108">
        <v>0</v>
      </c>
      <c r="K108">
        <v>483.09</v>
      </c>
      <c r="L108">
        <v>372.72</v>
      </c>
      <c r="M108">
        <v>110.37</v>
      </c>
      <c r="N108" t="s">
        <v>40</v>
      </c>
      <c r="O108" t="s">
        <v>24</v>
      </c>
      <c r="P108" t="s">
        <v>25</v>
      </c>
      <c r="Q108">
        <v>0.38611111111111113</v>
      </c>
      <c r="R108" t="s">
        <v>49</v>
      </c>
      <c r="S108" t="s">
        <v>4653</v>
      </c>
      <c r="T108" t="s">
        <v>4672</v>
      </c>
      <c r="U108">
        <v>161.03</v>
      </c>
      <c r="V108" t="s">
        <v>5359</v>
      </c>
      <c r="W108" t="s">
        <v>4964</v>
      </c>
      <c r="Y108" t="s">
        <v>4966</v>
      </c>
      <c r="Z108" t="s">
        <v>5175</v>
      </c>
      <c r="AA108" t="s">
        <v>4962</v>
      </c>
      <c r="AB108">
        <f>YEAR(Sales_Trans_2[[#This Row],[Transaction_Date]])</f>
        <v>2025</v>
      </c>
      <c r="AC108" t="str">
        <f>TEXT(Sales_Trans_2[[#This Row],[Transaction_Date]],"mmm")</f>
        <v>Jul</v>
      </c>
      <c r="AD108">
        <f>MONTH(Sales_Trans_2[[#This Row],[Transaction_Date]])</f>
        <v>7</v>
      </c>
      <c r="AE108" s="19">
        <f>IFERROR(Sales_Trans_2[[#This Row],[Profit]]/Sales_Trans_2[[#This Row],[Sales_Amount]],0)</f>
        <v>0.22846674532695774</v>
      </c>
      <c r="AF108" s="20" t="str">
        <f>IF(Sales_Trans_2[[#This Row],[Discount_Pct]]=0,"0%",
IF(Sales_Trans_2[[#This Row],[Discount_Pct]]&lt;=5,"1-5%",
IF(Sales_Trans_2[[#This Row],[Discount_Pct]]&lt;=10,"6-10%",
IF(Sales_Trans_2[[#This Row],[Discount_Pct]]&lt;=15,"11-15%","&gt;15%"))))</f>
        <v>0%</v>
      </c>
    </row>
    <row r="109" spans="1:32" x14ac:dyDescent="0.25">
      <c r="A109" t="s">
        <v>2977</v>
      </c>
      <c r="B109" s="10">
        <v>45815</v>
      </c>
      <c r="C109" t="s">
        <v>2746</v>
      </c>
      <c r="D109" t="s">
        <v>1329</v>
      </c>
      <c r="E109" t="s">
        <v>198</v>
      </c>
      <c r="F109" t="s">
        <v>199</v>
      </c>
      <c r="G109">
        <v>2</v>
      </c>
      <c r="H109">
        <v>55.81</v>
      </c>
      <c r="I109">
        <v>0</v>
      </c>
      <c r="J109">
        <v>0</v>
      </c>
      <c r="K109">
        <v>128.36000000000001</v>
      </c>
      <c r="L109">
        <v>89.92</v>
      </c>
      <c r="M109">
        <v>38.44</v>
      </c>
      <c r="N109" t="s">
        <v>133</v>
      </c>
      <c r="O109" t="s">
        <v>24</v>
      </c>
      <c r="P109" t="s">
        <v>25</v>
      </c>
      <c r="Q109">
        <v>0.44583333333333336</v>
      </c>
      <c r="R109" t="s">
        <v>27</v>
      </c>
      <c r="S109" t="s">
        <v>4826</v>
      </c>
      <c r="T109" t="s">
        <v>4805</v>
      </c>
      <c r="U109">
        <v>55.81</v>
      </c>
      <c r="V109" t="s">
        <v>5447</v>
      </c>
      <c r="W109" t="s">
        <v>4964</v>
      </c>
      <c r="X109" t="s">
        <v>5418</v>
      </c>
      <c r="Y109" t="s">
        <v>4966</v>
      </c>
      <c r="Z109" t="s">
        <v>5097</v>
      </c>
      <c r="AA109" t="s">
        <v>4962</v>
      </c>
      <c r="AB109">
        <f>YEAR(Sales_Trans_2[[#This Row],[Transaction_Date]])</f>
        <v>2025</v>
      </c>
      <c r="AC109" t="str">
        <f>TEXT(Sales_Trans_2[[#This Row],[Transaction_Date]],"mmm")</f>
        <v>Jun</v>
      </c>
      <c r="AD109">
        <f>MONTH(Sales_Trans_2[[#This Row],[Transaction_Date]])</f>
        <v>6</v>
      </c>
      <c r="AE109" s="19">
        <f>IFERROR(Sales_Trans_2[[#This Row],[Profit]]/Sales_Trans_2[[#This Row],[Sales_Amount]],0)</f>
        <v>0.29947023995014016</v>
      </c>
      <c r="AF109" s="20" t="str">
        <f>IF(Sales_Trans_2[[#This Row],[Discount_Pct]]=0,"0%",
IF(Sales_Trans_2[[#This Row],[Discount_Pct]]&lt;=5,"1-5%",
IF(Sales_Trans_2[[#This Row],[Discount_Pct]]&lt;=10,"6-10%",
IF(Sales_Trans_2[[#This Row],[Discount_Pct]]&lt;=15,"11-15%","&gt;15%"))))</f>
        <v>0%</v>
      </c>
    </row>
    <row r="110" spans="1:32" x14ac:dyDescent="0.25">
      <c r="A110" t="s">
        <v>2766</v>
      </c>
      <c r="B110" s="10">
        <v>45664</v>
      </c>
      <c r="C110" t="s">
        <v>2394</v>
      </c>
      <c r="D110" t="s">
        <v>147</v>
      </c>
      <c r="E110" t="s">
        <v>612</v>
      </c>
      <c r="F110" t="s">
        <v>2034</v>
      </c>
      <c r="G110">
        <v>7</v>
      </c>
      <c r="H110">
        <v>339.39</v>
      </c>
      <c r="I110">
        <v>0</v>
      </c>
      <c r="J110">
        <v>0</v>
      </c>
      <c r="K110">
        <v>2375.73</v>
      </c>
      <c r="L110">
        <v>1828.54</v>
      </c>
      <c r="M110">
        <v>547.19000000000005</v>
      </c>
      <c r="N110" t="s">
        <v>47</v>
      </c>
      <c r="O110" t="s">
        <v>24</v>
      </c>
      <c r="P110" t="s">
        <v>25</v>
      </c>
      <c r="Q110">
        <v>0.82499999999999996</v>
      </c>
      <c r="R110" t="s">
        <v>49</v>
      </c>
      <c r="S110" t="s">
        <v>4717</v>
      </c>
      <c r="T110" t="s">
        <v>4703</v>
      </c>
      <c r="U110">
        <v>332.73</v>
      </c>
      <c r="V110" t="s">
        <v>5115</v>
      </c>
      <c r="W110" t="s">
        <v>4958</v>
      </c>
      <c r="X110" t="s">
        <v>5892</v>
      </c>
      <c r="Y110" t="s">
        <v>4966</v>
      </c>
      <c r="Z110" t="s">
        <v>5008</v>
      </c>
      <c r="AA110" t="s">
        <v>4962</v>
      </c>
      <c r="AB110">
        <f>YEAR(Sales_Trans_2[[#This Row],[Transaction_Date]])</f>
        <v>2025</v>
      </c>
      <c r="AC110" t="str">
        <f>TEXT(Sales_Trans_2[[#This Row],[Transaction_Date]],"mmm")</f>
        <v>Jan</v>
      </c>
      <c r="AD110">
        <f>MONTH(Sales_Trans_2[[#This Row],[Transaction_Date]])</f>
        <v>1</v>
      </c>
      <c r="AE110" s="19">
        <f>IFERROR(Sales_Trans_2[[#This Row],[Profit]]/Sales_Trans_2[[#This Row],[Sales_Amount]],0)</f>
        <v>0.23032499484369018</v>
      </c>
      <c r="AF110" s="20" t="str">
        <f>IF(Sales_Trans_2[[#This Row],[Discount_Pct]]=0,"0%",
IF(Sales_Trans_2[[#This Row],[Discount_Pct]]&lt;=5,"1-5%",
IF(Sales_Trans_2[[#This Row],[Discount_Pct]]&lt;=10,"6-10%",
IF(Sales_Trans_2[[#This Row],[Discount_Pct]]&lt;=15,"11-15%","&gt;15%"))))</f>
        <v>0%</v>
      </c>
    </row>
    <row r="111" spans="1:32" x14ac:dyDescent="0.25">
      <c r="A111" t="s">
        <v>4543</v>
      </c>
      <c r="B111" s="10">
        <v>45664</v>
      </c>
      <c r="C111" t="s">
        <v>993</v>
      </c>
      <c r="D111" t="s">
        <v>308</v>
      </c>
      <c r="E111" t="s">
        <v>238</v>
      </c>
      <c r="F111" t="s">
        <v>373</v>
      </c>
      <c r="G111">
        <v>3</v>
      </c>
      <c r="H111">
        <v>506.54</v>
      </c>
      <c r="I111">
        <v>0</v>
      </c>
      <c r="J111">
        <v>0</v>
      </c>
      <c r="K111">
        <v>1519.62</v>
      </c>
      <c r="L111">
        <v>848.64</v>
      </c>
      <c r="M111">
        <v>670.98</v>
      </c>
      <c r="N111" t="s">
        <v>68</v>
      </c>
      <c r="O111" t="s">
        <v>24</v>
      </c>
      <c r="P111" t="s">
        <v>25</v>
      </c>
      <c r="Q111">
        <v>0.75208333333333333</v>
      </c>
      <c r="R111" t="s">
        <v>49</v>
      </c>
      <c r="S111" t="s">
        <v>4660</v>
      </c>
      <c r="T111" t="s">
        <v>4636</v>
      </c>
      <c r="U111">
        <v>455.79</v>
      </c>
      <c r="V111" t="s">
        <v>5281</v>
      </c>
      <c r="W111" t="s">
        <v>4958</v>
      </c>
      <c r="X111" t="s">
        <v>5258</v>
      </c>
      <c r="Y111" t="s">
        <v>4966</v>
      </c>
      <c r="Z111" t="s">
        <v>5073</v>
      </c>
      <c r="AA111" t="s">
        <v>4962</v>
      </c>
      <c r="AB111">
        <f>YEAR(Sales_Trans_2[[#This Row],[Transaction_Date]])</f>
        <v>2025</v>
      </c>
      <c r="AC111" t="str">
        <f>TEXT(Sales_Trans_2[[#This Row],[Transaction_Date]],"mmm")</f>
        <v>Jan</v>
      </c>
      <c r="AD111">
        <f>MONTH(Sales_Trans_2[[#This Row],[Transaction_Date]])</f>
        <v>1</v>
      </c>
      <c r="AE111" s="19">
        <f>IFERROR(Sales_Trans_2[[#This Row],[Profit]]/Sales_Trans_2[[#This Row],[Sales_Amount]],0)</f>
        <v>0.44154459667548468</v>
      </c>
      <c r="AF111" s="20" t="str">
        <f>IF(Sales_Trans_2[[#This Row],[Discount_Pct]]=0,"0%",
IF(Sales_Trans_2[[#This Row],[Discount_Pct]]&lt;=5,"1-5%",
IF(Sales_Trans_2[[#This Row],[Discount_Pct]]&lt;=10,"6-10%",
IF(Sales_Trans_2[[#This Row],[Discount_Pct]]&lt;=15,"11-15%","&gt;15%"))))</f>
        <v>0%</v>
      </c>
    </row>
    <row r="112" spans="1:32" x14ac:dyDescent="0.25">
      <c r="A112" t="s">
        <v>2544</v>
      </c>
      <c r="B112" s="10">
        <v>45836</v>
      </c>
      <c r="C112" t="s">
        <v>331</v>
      </c>
      <c r="D112" t="s">
        <v>2545</v>
      </c>
      <c r="E112" t="s">
        <v>321</v>
      </c>
      <c r="F112" t="s">
        <v>322</v>
      </c>
      <c r="G112">
        <v>5</v>
      </c>
      <c r="H112">
        <v>57.06</v>
      </c>
      <c r="I112">
        <v>0</v>
      </c>
      <c r="J112">
        <v>0</v>
      </c>
      <c r="K112">
        <v>328.09</v>
      </c>
      <c r="L112">
        <v>242.15</v>
      </c>
      <c r="M112">
        <v>85.94</v>
      </c>
      <c r="N112" t="s">
        <v>40</v>
      </c>
      <c r="O112" t="s">
        <v>24</v>
      </c>
      <c r="P112" t="s">
        <v>25</v>
      </c>
      <c r="Q112">
        <v>0.65</v>
      </c>
      <c r="R112" t="s">
        <v>27</v>
      </c>
      <c r="S112" t="s">
        <v>4750</v>
      </c>
      <c r="T112" t="s">
        <v>4729</v>
      </c>
      <c r="U112">
        <v>57.06</v>
      </c>
      <c r="V112" t="s">
        <v>5818</v>
      </c>
      <c r="W112" t="s">
        <v>4968</v>
      </c>
      <c r="X112" t="s">
        <v>5910</v>
      </c>
      <c r="Y112" t="s">
        <v>4966</v>
      </c>
      <c r="Z112" t="s">
        <v>5507</v>
      </c>
      <c r="AA112" t="s">
        <v>4962</v>
      </c>
      <c r="AB112">
        <f>YEAR(Sales_Trans_2[[#This Row],[Transaction_Date]])</f>
        <v>2025</v>
      </c>
      <c r="AC112" t="str">
        <f>TEXT(Sales_Trans_2[[#This Row],[Transaction_Date]],"mmm")</f>
        <v>Jun</v>
      </c>
      <c r="AD112">
        <f>MONTH(Sales_Trans_2[[#This Row],[Transaction_Date]])</f>
        <v>6</v>
      </c>
      <c r="AE112" s="19">
        <f>IFERROR(Sales_Trans_2[[#This Row],[Profit]]/Sales_Trans_2[[#This Row],[Sales_Amount]],0)</f>
        <v>0.26194032125331468</v>
      </c>
      <c r="AF112" s="20" t="str">
        <f>IF(Sales_Trans_2[[#This Row],[Discount_Pct]]=0,"0%",
IF(Sales_Trans_2[[#This Row],[Discount_Pct]]&lt;=5,"1-5%",
IF(Sales_Trans_2[[#This Row],[Discount_Pct]]&lt;=10,"6-10%",
IF(Sales_Trans_2[[#This Row],[Discount_Pct]]&lt;=15,"11-15%","&gt;15%"))))</f>
        <v>0%</v>
      </c>
    </row>
    <row r="113" spans="1:32" x14ac:dyDescent="0.25">
      <c r="A113" t="s">
        <v>2376</v>
      </c>
      <c r="B113" s="10">
        <v>45833</v>
      </c>
      <c r="C113" t="s">
        <v>1041</v>
      </c>
      <c r="D113" t="s">
        <v>647</v>
      </c>
      <c r="E113" t="s">
        <v>153</v>
      </c>
      <c r="F113" t="s">
        <v>787</v>
      </c>
      <c r="G113">
        <v>3</v>
      </c>
      <c r="H113">
        <v>123.11</v>
      </c>
      <c r="I113">
        <v>0</v>
      </c>
      <c r="J113">
        <v>0</v>
      </c>
      <c r="K113">
        <v>369.33</v>
      </c>
      <c r="L113">
        <v>273.54000000000002</v>
      </c>
      <c r="M113">
        <v>95.79</v>
      </c>
      <c r="N113" t="s">
        <v>68</v>
      </c>
      <c r="O113" t="s">
        <v>24</v>
      </c>
      <c r="P113" t="s">
        <v>25</v>
      </c>
      <c r="Q113">
        <v>0.57499999999999996</v>
      </c>
      <c r="R113" t="s">
        <v>49</v>
      </c>
      <c r="S113" t="s">
        <v>4925</v>
      </c>
      <c r="T113" t="s">
        <v>4908</v>
      </c>
      <c r="U113">
        <v>123.11</v>
      </c>
      <c r="V113" t="s">
        <v>5277</v>
      </c>
      <c r="W113" t="s">
        <v>4964</v>
      </c>
      <c r="X113" t="s">
        <v>5045</v>
      </c>
      <c r="Y113" t="s">
        <v>4966</v>
      </c>
      <c r="Z113" t="s">
        <v>5126</v>
      </c>
      <c r="AA113" t="s">
        <v>4962</v>
      </c>
      <c r="AB113">
        <f>YEAR(Sales_Trans_2[[#This Row],[Transaction_Date]])</f>
        <v>2025</v>
      </c>
      <c r="AC113" t="str">
        <f>TEXT(Sales_Trans_2[[#This Row],[Transaction_Date]],"mmm")</f>
        <v>Jun</v>
      </c>
      <c r="AD113">
        <f>MONTH(Sales_Trans_2[[#This Row],[Transaction_Date]])</f>
        <v>6</v>
      </c>
      <c r="AE113" s="19">
        <f>IFERROR(Sales_Trans_2[[#This Row],[Profit]]/Sales_Trans_2[[#This Row],[Sales_Amount]],0)</f>
        <v>0.25936154658435551</v>
      </c>
      <c r="AF113" s="20" t="str">
        <f>IF(Sales_Trans_2[[#This Row],[Discount_Pct]]=0,"0%",
IF(Sales_Trans_2[[#This Row],[Discount_Pct]]&lt;=5,"1-5%",
IF(Sales_Trans_2[[#This Row],[Discount_Pct]]&lt;=10,"6-10%",
IF(Sales_Trans_2[[#This Row],[Discount_Pct]]&lt;=15,"11-15%","&gt;15%"))))</f>
        <v>0%</v>
      </c>
    </row>
    <row r="114" spans="1:32" x14ac:dyDescent="0.25">
      <c r="A114" t="s">
        <v>3157</v>
      </c>
      <c r="B114" s="10">
        <v>45826</v>
      </c>
      <c r="C114" t="s">
        <v>3158</v>
      </c>
      <c r="D114" t="s">
        <v>360</v>
      </c>
      <c r="E114" t="s">
        <v>204</v>
      </c>
      <c r="F114" t="s">
        <v>205</v>
      </c>
      <c r="G114">
        <v>3</v>
      </c>
      <c r="H114">
        <v>392.61</v>
      </c>
      <c r="I114">
        <v>0</v>
      </c>
      <c r="J114">
        <v>0</v>
      </c>
      <c r="K114">
        <v>1177.83</v>
      </c>
      <c r="L114">
        <v>788.4</v>
      </c>
      <c r="M114">
        <v>389.43</v>
      </c>
      <c r="N114" t="s">
        <v>23</v>
      </c>
      <c r="O114" t="s">
        <v>24</v>
      </c>
      <c r="P114" t="s">
        <v>25</v>
      </c>
      <c r="Q114">
        <v>0.65694444444444444</v>
      </c>
      <c r="R114" t="s">
        <v>49</v>
      </c>
      <c r="S114" t="s">
        <v>4922</v>
      </c>
      <c r="T114" t="s">
        <v>4908</v>
      </c>
      <c r="U114">
        <v>353.05</v>
      </c>
      <c r="V114" t="s">
        <v>5520</v>
      </c>
      <c r="W114" t="s">
        <v>4958</v>
      </c>
      <c r="X114" t="s">
        <v>5021</v>
      </c>
      <c r="Y114" t="s">
        <v>4966</v>
      </c>
      <c r="Z114" t="s">
        <v>5022</v>
      </c>
      <c r="AA114" t="s">
        <v>4962</v>
      </c>
      <c r="AB114">
        <f>YEAR(Sales_Trans_2[[#This Row],[Transaction_Date]])</f>
        <v>2025</v>
      </c>
      <c r="AC114" t="str">
        <f>TEXT(Sales_Trans_2[[#This Row],[Transaction_Date]],"mmm")</f>
        <v>Jun</v>
      </c>
      <c r="AD114">
        <f>MONTH(Sales_Trans_2[[#This Row],[Transaction_Date]])</f>
        <v>6</v>
      </c>
      <c r="AE114" s="19">
        <f>IFERROR(Sales_Trans_2[[#This Row],[Profit]]/Sales_Trans_2[[#This Row],[Sales_Amount]],0)</f>
        <v>0.33063345304500652</v>
      </c>
      <c r="AF114" s="20" t="str">
        <f>IF(Sales_Trans_2[[#This Row],[Discount_Pct]]=0,"0%",
IF(Sales_Trans_2[[#This Row],[Discount_Pct]]&lt;=5,"1-5%",
IF(Sales_Trans_2[[#This Row],[Discount_Pct]]&lt;=10,"6-10%",
IF(Sales_Trans_2[[#This Row],[Discount_Pct]]&lt;=15,"11-15%","&gt;15%"))))</f>
        <v>0%</v>
      </c>
    </row>
    <row r="115" spans="1:32" x14ac:dyDescent="0.25">
      <c r="A115" t="s">
        <v>3011</v>
      </c>
      <c r="B115" s="10">
        <v>45844</v>
      </c>
      <c r="C115" t="s">
        <v>185</v>
      </c>
      <c r="D115" t="s">
        <v>723</v>
      </c>
      <c r="E115" t="s">
        <v>153</v>
      </c>
      <c r="F115" t="s">
        <v>154</v>
      </c>
      <c r="G115">
        <v>7</v>
      </c>
      <c r="H115">
        <v>397.67</v>
      </c>
      <c r="I115">
        <v>0</v>
      </c>
      <c r="J115">
        <v>0</v>
      </c>
      <c r="K115">
        <v>3201.24</v>
      </c>
      <c r="L115">
        <v>2110.9899999999998</v>
      </c>
      <c r="M115">
        <v>1090.25</v>
      </c>
      <c r="N115" t="s">
        <v>133</v>
      </c>
      <c r="O115" t="s">
        <v>24</v>
      </c>
      <c r="P115" t="s">
        <v>25</v>
      </c>
      <c r="Q115">
        <v>0.87222222222222223</v>
      </c>
      <c r="R115" t="s">
        <v>27</v>
      </c>
      <c r="S115" t="s">
        <v>4844</v>
      </c>
      <c r="T115" t="s">
        <v>4828</v>
      </c>
      <c r="U115">
        <v>376.11</v>
      </c>
      <c r="V115" t="s">
        <v>5110</v>
      </c>
      <c r="W115" t="s">
        <v>4958</v>
      </c>
      <c r="X115" t="s">
        <v>4965</v>
      </c>
      <c r="Y115" t="s">
        <v>4966</v>
      </c>
      <c r="Z115" t="s">
        <v>5126</v>
      </c>
      <c r="AA115" t="s">
        <v>4962</v>
      </c>
      <c r="AB115">
        <f>YEAR(Sales_Trans_2[[#This Row],[Transaction_Date]])</f>
        <v>2025</v>
      </c>
      <c r="AC115" t="str">
        <f>TEXT(Sales_Trans_2[[#This Row],[Transaction_Date]],"mmm")</f>
        <v>Jul</v>
      </c>
      <c r="AD115">
        <f>MONTH(Sales_Trans_2[[#This Row],[Transaction_Date]])</f>
        <v>7</v>
      </c>
      <c r="AE115" s="19">
        <f>IFERROR(Sales_Trans_2[[#This Row],[Profit]]/Sales_Trans_2[[#This Row],[Sales_Amount]],0)</f>
        <v>0.34057115367794982</v>
      </c>
      <c r="AF115" s="20" t="str">
        <f>IF(Sales_Trans_2[[#This Row],[Discount_Pct]]=0,"0%",
IF(Sales_Trans_2[[#This Row],[Discount_Pct]]&lt;=5,"1-5%",
IF(Sales_Trans_2[[#This Row],[Discount_Pct]]&lt;=10,"6-10%",
IF(Sales_Trans_2[[#This Row],[Discount_Pct]]&lt;=15,"11-15%","&gt;15%"))))</f>
        <v>0%</v>
      </c>
    </row>
    <row r="116" spans="1:32" x14ac:dyDescent="0.25">
      <c r="A116" t="s">
        <v>3710</v>
      </c>
      <c r="B116" s="10">
        <v>45783</v>
      </c>
      <c r="C116" t="s">
        <v>876</v>
      </c>
      <c r="D116" t="s">
        <v>280</v>
      </c>
      <c r="E116" t="s">
        <v>232</v>
      </c>
      <c r="F116" t="s">
        <v>1666</v>
      </c>
      <c r="G116">
        <v>7</v>
      </c>
      <c r="H116">
        <v>130.19999999999999</v>
      </c>
      <c r="I116">
        <v>0</v>
      </c>
      <c r="J116">
        <v>0</v>
      </c>
      <c r="K116">
        <v>911.4</v>
      </c>
      <c r="L116">
        <v>681.45</v>
      </c>
      <c r="M116">
        <v>229.95</v>
      </c>
      <c r="N116" t="s">
        <v>4971</v>
      </c>
      <c r="O116" t="s">
        <v>24</v>
      </c>
      <c r="P116" t="s">
        <v>25</v>
      </c>
      <c r="Q116">
        <v>0.90416666666666667</v>
      </c>
      <c r="R116" t="s">
        <v>49</v>
      </c>
      <c r="S116" t="s">
        <v>4726</v>
      </c>
      <c r="T116" t="s">
        <v>4703</v>
      </c>
      <c r="U116">
        <v>124.84</v>
      </c>
      <c r="V116" t="s">
        <v>5745</v>
      </c>
      <c r="W116" t="s">
        <v>4958</v>
      </c>
      <c r="X116" t="s">
        <v>5433</v>
      </c>
      <c r="Y116" t="s">
        <v>4966</v>
      </c>
      <c r="Z116" t="s">
        <v>5079</v>
      </c>
      <c r="AA116" t="s">
        <v>4962</v>
      </c>
      <c r="AB116">
        <f>YEAR(Sales_Trans_2[[#This Row],[Transaction_Date]])</f>
        <v>2025</v>
      </c>
      <c r="AC116" t="str">
        <f>TEXT(Sales_Trans_2[[#This Row],[Transaction_Date]],"mmm")</f>
        <v>May</v>
      </c>
      <c r="AD116">
        <f>MONTH(Sales_Trans_2[[#This Row],[Transaction_Date]])</f>
        <v>5</v>
      </c>
      <c r="AE116" s="19">
        <f>IFERROR(Sales_Trans_2[[#This Row],[Profit]]/Sales_Trans_2[[#This Row],[Sales_Amount]],0)</f>
        <v>0.25230414746543778</v>
      </c>
      <c r="AF116" s="20" t="str">
        <f>IF(Sales_Trans_2[[#This Row],[Discount_Pct]]=0,"0%",
IF(Sales_Trans_2[[#This Row],[Discount_Pct]]&lt;=5,"1-5%",
IF(Sales_Trans_2[[#This Row],[Discount_Pct]]&lt;=10,"6-10%",
IF(Sales_Trans_2[[#This Row],[Discount_Pct]]&lt;=15,"11-15%","&gt;15%"))))</f>
        <v>0%</v>
      </c>
    </row>
    <row r="117" spans="1:32" x14ac:dyDescent="0.25">
      <c r="A117" t="s">
        <v>4019</v>
      </c>
      <c r="B117" s="10">
        <v>45753</v>
      </c>
      <c r="C117" t="s">
        <v>741</v>
      </c>
      <c r="D117" t="s">
        <v>284</v>
      </c>
      <c r="E117" t="s">
        <v>1323</v>
      </c>
      <c r="F117" t="s">
        <v>54</v>
      </c>
      <c r="G117">
        <v>2</v>
      </c>
      <c r="H117">
        <v>73.83</v>
      </c>
      <c r="I117">
        <v>0</v>
      </c>
      <c r="J117">
        <v>0</v>
      </c>
      <c r="K117">
        <v>147.66</v>
      </c>
      <c r="L117">
        <v>108.64</v>
      </c>
      <c r="M117">
        <v>39.020000000000003</v>
      </c>
      <c r="N117" t="s">
        <v>68</v>
      </c>
      <c r="O117" t="s">
        <v>24</v>
      </c>
      <c r="P117" t="s">
        <v>25</v>
      </c>
      <c r="Q117">
        <v>0.40277777777777779</v>
      </c>
      <c r="R117" t="s">
        <v>49</v>
      </c>
      <c r="S117" t="s">
        <v>4791</v>
      </c>
      <c r="T117" t="s">
        <v>4776</v>
      </c>
      <c r="U117">
        <v>42.16</v>
      </c>
      <c r="V117" t="s">
        <v>5197</v>
      </c>
      <c r="W117" t="s">
        <v>4964</v>
      </c>
      <c r="X117" t="s">
        <v>5416</v>
      </c>
      <c r="Y117" t="s">
        <v>4966</v>
      </c>
      <c r="Z117" t="s">
        <v>5147</v>
      </c>
      <c r="AA117" t="s">
        <v>4962</v>
      </c>
      <c r="AB117">
        <f>YEAR(Sales_Trans_2[[#This Row],[Transaction_Date]])</f>
        <v>2025</v>
      </c>
      <c r="AC117" t="str">
        <f>TEXT(Sales_Trans_2[[#This Row],[Transaction_Date]],"mmm")</f>
        <v>Apr</v>
      </c>
      <c r="AD117">
        <f>MONTH(Sales_Trans_2[[#This Row],[Transaction_Date]])</f>
        <v>4</v>
      </c>
      <c r="AE117" s="19">
        <f>IFERROR(Sales_Trans_2[[#This Row],[Profit]]/Sales_Trans_2[[#This Row],[Sales_Amount]],0)</f>
        <v>0.26425572260598673</v>
      </c>
      <c r="AF117" s="20" t="str">
        <f>IF(Sales_Trans_2[[#This Row],[Discount_Pct]]=0,"0%",
IF(Sales_Trans_2[[#This Row],[Discount_Pct]]&lt;=5,"1-5%",
IF(Sales_Trans_2[[#This Row],[Discount_Pct]]&lt;=10,"6-10%",
IF(Sales_Trans_2[[#This Row],[Discount_Pct]]&lt;=15,"11-15%","&gt;15%"))))</f>
        <v>0%</v>
      </c>
    </row>
    <row r="118" spans="1:32" x14ac:dyDescent="0.25">
      <c r="A118" t="s">
        <v>4186</v>
      </c>
      <c r="B118" s="10">
        <v>45808</v>
      </c>
      <c r="C118" t="s">
        <v>1256</v>
      </c>
      <c r="D118" t="s">
        <v>647</v>
      </c>
      <c r="E118" t="s">
        <v>1682</v>
      </c>
      <c r="F118" t="s">
        <v>322</v>
      </c>
      <c r="G118">
        <v>4</v>
      </c>
      <c r="H118">
        <v>128.26</v>
      </c>
      <c r="I118">
        <v>0</v>
      </c>
      <c r="J118">
        <v>0</v>
      </c>
      <c r="K118">
        <v>590</v>
      </c>
      <c r="L118">
        <v>364.72</v>
      </c>
      <c r="M118">
        <v>225.28</v>
      </c>
      <c r="N118" t="s">
        <v>40</v>
      </c>
      <c r="O118" t="s">
        <v>24</v>
      </c>
      <c r="P118" t="s">
        <v>25</v>
      </c>
      <c r="Q118">
        <v>0.8208333333333333</v>
      </c>
      <c r="R118" t="s">
        <v>27</v>
      </c>
      <c r="S118" t="s">
        <v>4925</v>
      </c>
      <c r="T118" t="s">
        <v>4908</v>
      </c>
      <c r="U118">
        <v>123.11</v>
      </c>
      <c r="V118" t="s">
        <v>5610</v>
      </c>
      <c r="W118" t="s">
        <v>4958</v>
      </c>
      <c r="X118" t="s">
        <v>5910</v>
      </c>
      <c r="Y118" t="s">
        <v>4966</v>
      </c>
      <c r="Z118" t="s">
        <v>5160</v>
      </c>
      <c r="AA118" t="s">
        <v>4962</v>
      </c>
      <c r="AB118">
        <f>YEAR(Sales_Trans_2[[#This Row],[Transaction_Date]])</f>
        <v>2025</v>
      </c>
      <c r="AC118" t="str">
        <f>TEXT(Sales_Trans_2[[#This Row],[Transaction_Date]],"mmm")</f>
        <v>May</v>
      </c>
      <c r="AD118">
        <f>MONTH(Sales_Trans_2[[#This Row],[Transaction_Date]])</f>
        <v>5</v>
      </c>
      <c r="AE118" s="19">
        <f>IFERROR(Sales_Trans_2[[#This Row],[Profit]]/Sales_Trans_2[[#This Row],[Sales_Amount]],0)</f>
        <v>0.38183050847457628</v>
      </c>
      <c r="AF118" s="20" t="str">
        <f>IF(Sales_Trans_2[[#This Row],[Discount_Pct]]=0,"0%",
IF(Sales_Trans_2[[#This Row],[Discount_Pct]]&lt;=5,"1-5%",
IF(Sales_Trans_2[[#This Row],[Discount_Pct]]&lt;=10,"6-10%",
IF(Sales_Trans_2[[#This Row],[Discount_Pct]]&lt;=15,"11-15%","&gt;15%"))))</f>
        <v>0%</v>
      </c>
    </row>
    <row r="119" spans="1:32" x14ac:dyDescent="0.25">
      <c r="A119" t="s">
        <v>1787</v>
      </c>
      <c r="B119" s="10">
        <v>45802</v>
      </c>
      <c r="C119" t="s">
        <v>1788</v>
      </c>
      <c r="D119" t="s">
        <v>409</v>
      </c>
      <c r="E119" t="s">
        <v>125</v>
      </c>
      <c r="F119" t="s">
        <v>410</v>
      </c>
      <c r="G119">
        <v>3</v>
      </c>
      <c r="H119">
        <v>299.73</v>
      </c>
      <c r="I119">
        <v>0</v>
      </c>
      <c r="J119">
        <v>0</v>
      </c>
      <c r="K119">
        <v>1034.07</v>
      </c>
      <c r="L119">
        <v>554.22</v>
      </c>
      <c r="M119">
        <v>479.85</v>
      </c>
      <c r="N119" t="s">
        <v>4971</v>
      </c>
      <c r="O119" t="s">
        <v>24</v>
      </c>
      <c r="P119" t="s">
        <v>25</v>
      </c>
      <c r="Q119">
        <v>0.5444444444444444</v>
      </c>
      <c r="R119" t="s">
        <v>27</v>
      </c>
      <c r="S119" t="s">
        <v>4635</v>
      </c>
      <c r="T119" t="s">
        <v>4636</v>
      </c>
      <c r="U119">
        <v>299.73</v>
      </c>
      <c r="V119" t="s">
        <v>5306</v>
      </c>
      <c r="W119" t="s">
        <v>4964</v>
      </c>
      <c r="X119" t="s">
        <v>5172</v>
      </c>
      <c r="Y119" t="s">
        <v>4966</v>
      </c>
      <c r="Z119" t="s">
        <v>5173</v>
      </c>
      <c r="AA119" t="s">
        <v>4962</v>
      </c>
      <c r="AB119">
        <f>YEAR(Sales_Trans_2[[#This Row],[Transaction_Date]])</f>
        <v>2025</v>
      </c>
      <c r="AC119" t="str">
        <f>TEXT(Sales_Trans_2[[#This Row],[Transaction_Date]],"mmm")</f>
        <v>May</v>
      </c>
      <c r="AD119">
        <f>MONTH(Sales_Trans_2[[#This Row],[Transaction_Date]])</f>
        <v>5</v>
      </c>
      <c r="AE119" s="19">
        <f>IFERROR(Sales_Trans_2[[#This Row],[Profit]]/Sales_Trans_2[[#This Row],[Sales_Amount]],0)</f>
        <v>0.46404015202065629</v>
      </c>
      <c r="AF119" s="20" t="str">
        <f>IF(Sales_Trans_2[[#This Row],[Discount_Pct]]=0,"0%",
IF(Sales_Trans_2[[#This Row],[Discount_Pct]]&lt;=5,"1-5%",
IF(Sales_Trans_2[[#This Row],[Discount_Pct]]&lt;=10,"6-10%",
IF(Sales_Trans_2[[#This Row],[Discount_Pct]]&lt;=15,"11-15%","&gt;15%"))))</f>
        <v>0%</v>
      </c>
    </row>
    <row r="120" spans="1:32" x14ac:dyDescent="0.25">
      <c r="A120" t="s">
        <v>1421</v>
      </c>
      <c r="B120" s="10">
        <v>45801</v>
      </c>
      <c r="C120" t="s">
        <v>1422</v>
      </c>
      <c r="D120" t="s">
        <v>1194</v>
      </c>
      <c r="E120" t="s">
        <v>460</v>
      </c>
      <c r="F120" t="s">
        <v>1423</v>
      </c>
      <c r="G120">
        <v>3</v>
      </c>
      <c r="H120">
        <v>109.69</v>
      </c>
      <c r="I120">
        <v>0</v>
      </c>
      <c r="J120">
        <v>0</v>
      </c>
      <c r="K120">
        <v>378.43</v>
      </c>
      <c r="L120">
        <v>278.88</v>
      </c>
      <c r="M120">
        <v>99.55</v>
      </c>
      <c r="N120" t="s">
        <v>4971</v>
      </c>
      <c r="O120" t="s">
        <v>24</v>
      </c>
      <c r="P120" t="s">
        <v>25</v>
      </c>
      <c r="Q120">
        <v>0.77500000000000002</v>
      </c>
      <c r="R120" t="s">
        <v>27</v>
      </c>
      <c r="S120" t="s">
        <v>4896</v>
      </c>
      <c r="T120" t="s">
        <v>4887</v>
      </c>
      <c r="U120">
        <v>109.69</v>
      </c>
      <c r="V120" t="s">
        <v>5886</v>
      </c>
      <c r="W120" t="s">
        <v>4964</v>
      </c>
      <c r="X120" t="s">
        <v>5154</v>
      </c>
      <c r="Y120" t="s">
        <v>4966</v>
      </c>
      <c r="Z120" t="s">
        <v>5405</v>
      </c>
      <c r="AA120" t="s">
        <v>4962</v>
      </c>
      <c r="AB120">
        <f>YEAR(Sales_Trans_2[[#This Row],[Transaction_Date]])</f>
        <v>2025</v>
      </c>
      <c r="AC120" t="str">
        <f>TEXT(Sales_Trans_2[[#This Row],[Transaction_Date]],"mmm")</f>
        <v>May</v>
      </c>
      <c r="AD120">
        <f>MONTH(Sales_Trans_2[[#This Row],[Transaction_Date]])</f>
        <v>5</v>
      </c>
      <c r="AE120" s="19">
        <f>IFERROR(Sales_Trans_2[[#This Row],[Profit]]/Sales_Trans_2[[#This Row],[Sales_Amount]],0)</f>
        <v>0.263060539597812</v>
      </c>
      <c r="AF120" s="20" t="str">
        <f>IF(Sales_Trans_2[[#This Row],[Discount_Pct]]=0,"0%",
IF(Sales_Trans_2[[#This Row],[Discount_Pct]]&lt;=5,"1-5%",
IF(Sales_Trans_2[[#This Row],[Discount_Pct]]&lt;=10,"6-10%",
IF(Sales_Trans_2[[#This Row],[Discount_Pct]]&lt;=15,"11-15%","&gt;15%"))))</f>
        <v>0%</v>
      </c>
    </row>
    <row r="121" spans="1:32" x14ac:dyDescent="0.25">
      <c r="A121" t="s">
        <v>2832</v>
      </c>
      <c r="B121" s="10">
        <v>45801</v>
      </c>
      <c r="C121" t="s">
        <v>2332</v>
      </c>
      <c r="D121" t="s">
        <v>928</v>
      </c>
      <c r="E121" t="s">
        <v>321</v>
      </c>
      <c r="F121" t="s">
        <v>322</v>
      </c>
      <c r="G121">
        <v>4</v>
      </c>
      <c r="H121">
        <v>385.5</v>
      </c>
      <c r="I121">
        <v>0</v>
      </c>
      <c r="J121">
        <v>0</v>
      </c>
      <c r="K121">
        <v>1773.3</v>
      </c>
      <c r="L121">
        <v>1015.32</v>
      </c>
      <c r="M121">
        <v>757.98</v>
      </c>
      <c r="N121" t="s">
        <v>133</v>
      </c>
      <c r="O121" t="s">
        <v>24</v>
      </c>
      <c r="P121" t="s">
        <v>25</v>
      </c>
      <c r="Q121">
        <v>0.59027777777777779</v>
      </c>
      <c r="R121" t="s">
        <v>27</v>
      </c>
      <c r="S121" t="s">
        <v>4919</v>
      </c>
      <c r="T121" t="s">
        <v>4908</v>
      </c>
      <c r="U121">
        <v>351.78</v>
      </c>
      <c r="V121" t="s">
        <v>5208</v>
      </c>
      <c r="W121" t="s">
        <v>4958</v>
      </c>
      <c r="X121" t="s">
        <v>5910</v>
      </c>
      <c r="Y121" t="s">
        <v>4966</v>
      </c>
      <c r="Z121" t="s">
        <v>5507</v>
      </c>
      <c r="AA121" t="s">
        <v>4962</v>
      </c>
      <c r="AB121">
        <f>YEAR(Sales_Trans_2[[#This Row],[Transaction_Date]])</f>
        <v>2025</v>
      </c>
      <c r="AC121" t="str">
        <f>TEXT(Sales_Trans_2[[#This Row],[Transaction_Date]],"mmm")</f>
        <v>May</v>
      </c>
      <c r="AD121">
        <f>MONTH(Sales_Trans_2[[#This Row],[Transaction_Date]])</f>
        <v>5</v>
      </c>
      <c r="AE121" s="19">
        <f>IFERROR(Sales_Trans_2[[#This Row],[Profit]]/Sales_Trans_2[[#This Row],[Sales_Amount]],0)</f>
        <v>0.42744036542040265</v>
      </c>
      <c r="AF121" s="20" t="str">
        <f>IF(Sales_Trans_2[[#This Row],[Discount_Pct]]=0,"0%",
IF(Sales_Trans_2[[#This Row],[Discount_Pct]]&lt;=5,"1-5%",
IF(Sales_Trans_2[[#This Row],[Discount_Pct]]&lt;=10,"6-10%",
IF(Sales_Trans_2[[#This Row],[Discount_Pct]]&lt;=15,"11-15%","&gt;15%"))))</f>
        <v>0%</v>
      </c>
    </row>
    <row r="122" spans="1:32" x14ac:dyDescent="0.25">
      <c r="A122" t="s">
        <v>4038</v>
      </c>
      <c r="B122" s="10">
        <v>45793</v>
      </c>
      <c r="C122" t="s">
        <v>225</v>
      </c>
      <c r="D122" t="s">
        <v>1112</v>
      </c>
      <c r="E122" t="s">
        <v>1063</v>
      </c>
      <c r="F122" t="s">
        <v>1064</v>
      </c>
      <c r="G122">
        <v>4</v>
      </c>
      <c r="H122">
        <v>360.52</v>
      </c>
      <c r="I122">
        <v>0</v>
      </c>
      <c r="J122">
        <v>0</v>
      </c>
      <c r="K122">
        <v>1442.08</v>
      </c>
      <c r="L122">
        <v>1297.92</v>
      </c>
      <c r="M122">
        <v>144.16</v>
      </c>
      <c r="N122" t="s">
        <v>23</v>
      </c>
      <c r="O122" t="s">
        <v>24</v>
      </c>
      <c r="P122" t="s">
        <v>25</v>
      </c>
      <c r="Q122">
        <v>0.86944444444444446</v>
      </c>
      <c r="R122" t="s">
        <v>49</v>
      </c>
      <c r="S122" t="s">
        <v>4904</v>
      </c>
      <c r="T122" t="s">
        <v>4887</v>
      </c>
      <c r="U122">
        <v>360.52</v>
      </c>
      <c r="V122" t="s">
        <v>5760</v>
      </c>
      <c r="W122" t="s">
        <v>4968</v>
      </c>
      <c r="X122" t="s">
        <v>5329</v>
      </c>
      <c r="Y122" t="s">
        <v>4966</v>
      </c>
      <c r="Z122" t="s">
        <v>5330</v>
      </c>
      <c r="AA122" t="s">
        <v>4962</v>
      </c>
      <c r="AB122">
        <f>YEAR(Sales_Trans_2[[#This Row],[Transaction_Date]])</f>
        <v>2025</v>
      </c>
      <c r="AC122" t="str">
        <f>TEXT(Sales_Trans_2[[#This Row],[Transaction_Date]],"mmm")</f>
        <v>May</v>
      </c>
      <c r="AD122">
        <f>MONTH(Sales_Trans_2[[#This Row],[Transaction_Date]])</f>
        <v>5</v>
      </c>
      <c r="AE122" s="19">
        <f>IFERROR(Sales_Trans_2[[#This Row],[Profit]]/Sales_Trans_2[[#This Row],[Sales_Amount]],0)</f>
        <v>9.9966714745367807E-2</v>
      </c>
      <c r="AF122" s="20" t="str">
        <f>IF(Sales_Trans_2[[#This Row],[Discount_Pct]]=0,"0%",
IF(Sales_Trans_2[[#This Row],[Discount_Pct]]&lt;=5,"1-5%",
IF(Sales_Trans_2[[#This Row],[Discount_Pct]]&lt;=10,"6-10%",
IF(Sales_Trans_2[[#This Row],[Discount_Pct]]&lt;=15,"11-15%","&gt;15%"))))</f>
        <v>0%</v>
      </c>
    </row>
    <row r="123" spans="1:32" x14ac:dyDescent="0.25">
      <c r="A123" t="s">
        <v>99</v>
      </c>
      <c r="B123" s="10">
        <v>45792</v>
      </c>
      <c r="C123" t="s">
        <v>100</v>
      </c>
      <c r="D123" t="s">
        <v>101</v>
      </c>
      <c r="E123" t="s">
        <v>102</v>
      </c>
      <c r="F123" t="s">
        <v>103</v>
      </c>
      <c r="G123">
        <v>7</v>
      </c>
      <c r="H123">
        <v>475.81</v>
      </c>
      <c r="I123">
        <v>0</v>
      </c>
      <c r="J123">
        <v>0</v>
      </c>
      <c r="K123">
        <v>3330.67</v>
      </c>
      <c r="L123">
        <v>2461.41</v>
      </c>
      <c r="M123">
        <v>869.26</v>
      </c>
      <c r="N123" t="s">
        <v>47</v>
      </c>
      <c r="O123" t="s">
        <v>24</v>
      </c>
      <c r="P123" t="s">
        <v>25</v>
      </c>
      <c r="Q123">
        <v>0.63055555555555554</v>
      </c>
      <c r="R123" t="s">
        <v>49</v>
      </c>
      <c r="S123" t="s">
        <v>4676</v>
      </c>
      <c r="T123" t="s">
        <v>4672</v>
      </c>
      <c r="U123">
        <v>434.65</v>
      </c>
      <c r="V123" t="s">
        <v>5805</v>
      </c>
      <c r="W123" t="s">
        <v>4958</v>
      </c>
      <c r="X123" t="s">
        <v>5510</v>
      </c>
      <c r="Y123" t="s">
        <v>4966</v>
      </c>
      <c r="Z123" t="s">
        <v>5511</v>
      </c>
      <c r="AA123" t="s">
        <v>4962</v>
      </c>
      <c r="AB123">
        <f>YEAR(Sales_Trans_2[[#This Row],[Transaction_Date]])</f>
        <v>2025</v>
      </c>
      <c r="AC123" t="str">
        <f>TEXT(Sales_Trans_2[[#This Row],[Transaction_Date]],"mmm")</f>
        <v>May</v>
      </c>
      <c r="AD123">
        <f>MONTH(Sales_Trans_2[[#This Row],[Transaction_Date]])</f>
        <v>5</v>
      </c>
      <c r="AE123" s="19">
        <f>IFERROR(Sales_Trans_2[[#This Row],[Profit]]/Sales_Trans_2[[#This Row],[Sales_Amount]],0)</f>
        <v>0.26098652823606061</v>
      </c>
      <c r="AF123" s="20" t="str">
        <f>IF(Sales_Trans_2[[#This Row],[Discount_Pct]]=0,"0%",
IF(Sales_Trans_2[[#This Row],[Discount_Pct]]&lt;=5,"1-5%",
IF(Sales_Trans_2[[#This Row],[Discount_Pct]]&lt;=10,"6-10%",
IF(Sales_Trans_2[[#This Row],[Discount_Pct]]&lt;=15,"11-15%","&gt;15%"))))</f>
        <v>0%</v>
      </c>
    </row>
    <row r="124" spans="1:32" x14ac:dyDescent="0.25">
      <c r="A124" t="s">
        <v>2866</v>
      </c>
      <c r="B124" s="10">
        <v>45791</v>
      </c>
      <c r="C124" t="s">
        <v>1470</v>
      </c>
      <c r="D124" t="s">
        <v>581</v>
      </c>
      <c r="E124" t="s">
        <v>90</v>
      </c>
      <c r="F124" t="s">
        <v>91</v>
      </c>
      <c r="G124">
        <v>7</v>
      </c>
      <c r="H124">
        <v>153.82</v>
      </c>
      <c r="I124">
        <v>0</v>
      </c>
      <c r="J124">
        <v>0</v>
      </c>
      <c r="K124">
        <v>1076.74</v>
      </c>
      <c r="L124">
        <v>748.93</v>
      </c>
      <c r="M124">
        <v>327.81</v>
      </c>
      <c r="N124" t="s">
        <v>4971</v>
      </c>
      <c r="O124" t="s">
        <v>24</v>
      </c>
      <c r="P124" t="s">
        <v>25</v>
      </c>
      <c r="Q124">
        <v>0.66736111111111107</v>
      </c>
      <c r="R124" t="s">
        <v>49</v>
      </c>
      <c r="S124" t="s">
        <v>4710</v>
      </c>
      <c r="T124" t="s">
        <v>4703</v>
      </c>
      <c r="U124">
        <v>139.21</v>
      </c>
      <c r="V124" t="s">
        <v>5293</v>
      </c>
      <c r="W124" t="s">
        <v>4958</v>
      </c>
      <c r="X124" t="s">
        <v>5467</v>
      </c>
      <c r="Y124" t="s">
        <v>4966</v>
      </c>
      <c r="Z124" t="s">
        <v>5468</v>
      </c>
      <c r="AA124" t="s">
        <v>4962</v>
      </c>
      <c r="AB124">
        <f>YEAR(Sales_Trans_2[[#This Row],[Transaction_Date]])</f>
        <v>2025</v>
      </c>
      <c r="AC124" t="str">
        <f>TEXT(Sales_Trans_2[[#This Row],[Transaction_Date]],"mmm")</f>
        <v>May</v>
      </c>
      <c r="AD124">
        <f>MONTH(Sales_Trans_2[[#This Row],[Transaction_Date]])</f>
        <v>5</v>
      </c>
      <c r="AE124" s="19">
        <f>IFERROR(Sales_Trans_2[[#This Row],[Profit]]/Sales_Trans_2[[#This Row],[Sales_Amount]],0)</f>
        <v>0.30444675594851123</v>
      </c>
      <c r="AF124" s="20" t="str">
        <f>IF(Sales_Trans_2[[#This Row],[Discount_Pct]]=0,"0%",
IF(Sales_Trans_2[[#This Row],[Discount_Pct]]&lt;=5,"1-5%",
IF(Sales_Trans_2[[#This Row],[Discount_Pct]]&lt;=10,"6-10%",
IF(Sales_Trans_2[[#This Row],[Discount_Pct]]&lt;=15,"11-15%","&gt;15%"))))</f>
        <v>0%</v>
      </c>
    </row>
    <row r="125" spans="1:32" x14ac:dyDescent="0.25">
      <c r="A125" t="s">
        <v>1115</v>
      </c>
      <c r="B125" s="10">
        <v>45790</v>
      </c>
      <c r="C125" t="s">
        <v>1116</v>
      </c>
      <c r="D125" t="s">
        <v>652</v>
      </c>
      <c r="E125" t="s">
        <v>125</v>
      </c>
      <c r="F125" t="s">
        <v>648</v>
      </c>
      <c r="G125">
        <v>5</v>
      </c>
      <c r="H125">
        <v>356.48</v>
      </c>
      <c r="I125">
        <v>0</v>
      </c>
      <c r="J125">
        <v>0</v>
      </c>
      <c r="K125">
        <v>1782.4</v>
      </c>
      <c r="L125">
        <v>1451.65</v>
      </c>
      <c r="M125">
        <v>330.75</v>
      </c>
      <c r="N125" t="s">
        <v>47</v>
      </c>
      <c r="O125" t="s">
        <v>24</v>
      </c>
      <c r="P125" t="s">
        <v>25</v>
      </c>
      <c r="Q125">
        <v>0.85277777777777775</v>
      </c>
      <c r="R125" t="s">
        <v>49</v>
      </c>
      <c r="S125" t="s">
        <v>4906</v>
      </c>
      <c r="T125" t="s">
        <v>4887</v>
      </c>
      <c r="U125">
        <v>331.35</v>
      </c>
      <c r="V125" t="s">
        <v>5344</v>
      </c>
      <c r="W125" t="s">
        <v>4958</v>
      </c>
      <c r="X125" t="s">
        <v>5856</v>
      </c>
      <c r="Y125" t="s">
        <v>4966</v>
      </c>
      <c r="Z125" t="s">
        <v>5173</v>
      </c>
      <c r="AA125" t="s">
        <v>4962</v>
      </c>
      <c r="AB125">
        <f>YEAR(Sales_Trans_2[[#This Row],[Transaction_Date]])</f>
        <v>2025</v>
      </c>
      <c r="AC125" t="str">
        <f>TEXT(Sales_Trans_2[[#This Row],[Transaction_Date]],"mmm")</f>
        <v>May</v>
      </c>
      <c r="AD125">
        <f>MONTH(Sales_Trans_2[[#This Row],[Transaction_Date]])</f>
        <v>5</v>
      </c>
      <c r="AE125" s="19">
        <f>IFERROR(Sales_Trans_2[[#This Row],[Profit]]/Sales_Trans_2[[#This Row],[Sales_Amount]],0)</f>
        <v>0.18556440754039497</v>
      </c>
      <c r="AF125" s="20" t="str">
        <f>IF(Sales_Trans_2[[#This Row],[Discount_Pct]]=0,"0%",
IF(Sales_Trans_2[[#This Row],[Discount_Pct]]&lt;=5,"1-5%",
IF(Sales_Trans_2[[#This Row],[Discount_Pct]]&lt;=10,"6-10%",
IF(Sales_Trans_2[[#This Row],[Discount_Pct]]&lt;=15,"11-15%","&gt;15%"))))</f>
        <v>0%</v>
      </c>
    </row>
    <row r="126" spans="1:32" x14ac:dyDescent="0.25">
      <c r="A126" t="s">
        <v>4361</v>
      </c>
      <c r="B126" s="10">
        <v>45996</v>
      </c>
      <c r="C126" t="s">
        <v>4362</v>
      </c>
      <c r="D126" t="s">
        <v>349</v>
      </c>
      <c r="E126" t="s">
        <v>438</v>
      </c>
      <c r="F126" t="s">
        <v>705</v>
      </c>
      <c r="G126">
        <v>6</v>
      </c>
      <c r="H126">
        <v>453.52</v>
      </c>
      <c r="I126">
        <v>0</v>
      </c>
      <c r="J126">
        <v>0</v>
      </c>
      <c r="K126">
        <v>2721.12</v>
      </c>
      <c r="L126">
        <v>1953.66</v>
      </c>
      <c r="M126">
        <v>767.46</v>
      </c>
      <c r="N126" t="s">
        <v>133</v>
      </c>
      <c r="O126" t="s">
        <v>24</v>
      </c>
      <c r="P126" t="s">
        <v>25</v>
      </c>
      <c r="Q126">
        <v>0.4548611111111111</v>
      </c>
      <c r="R126" t="s">
        <v>49</v>
      </c>
      <c r="S126" t="s">
        <v>4789</v>
      </c>
      <c r="T126" t="s">
        <v>4776</v>
      </c>
      <c r="U126">
        <v>298.81</v>
      </c>
      <c r="V126" t="s">
        <v>6046</v>
      </c>
      <c r="W126" t="s">
        <v>4958</v>
      </c>
      <c r="X126" t="s">
        <v>5388</v>
      </c>
      <c r="Y126" t="s">
        <v>4966</v>
      </c>
      <c r="Z126" t="s">
        <v>4961</v>
      </c>
      <c r="AA126" t="s">
        <v>4962</v>
      </c>
      <c r="AB126">
        <f>YEAR(Sales_Trans_2[[#This Row],[Transaction_Date]])</f>
        <v>2025</v>
      </c>
      <c r="AC126" t="str">
        <f>TEXT(Sales_Trans_2[[#This Row],[Transaction_Date]],"mmm")</f>
        <v>Dec</v>
      </c>
      <c r="AD126">
        <f>MONTH(Sales_Trans_2[[#This Row],[Transaction_Date]])</f>
        <v>12</v>
      </c>
      <c r="AE126" s="19">
        <f>IFERROR(Sales_Trans_2[[#This Row],[Profit]]/Sales_Trans_2[[#This Row],[Sales_Amount]],0)</f>
        <v>0.28203827835597112</v>
      </c>
      <c r="AF126" s="20" t="str">
        <f>IF(Sales_Trans_2[[#This Row],[Discount_Pct]]=0,"0%",
IF(Sales_Trans_2[[#This Row],[Discount_Pct]]&lt;=5,"1-5%",
IF(Sales_Trans_2[[#This Row],[Discount_Pct]]&lt;=10,"6-10%",
IF(Sales_Trans_2[[#This Row],[Discount_Pct]]&lt;=15,"11-15%","&gt;15%"))))</f>
        <v>0%</v>
      </c>
    </row>
    <row r="127" spans="1:32" x14ac:dyDescent="0.25">
      <c r="A127" t="s">
        <v>2426</v>
      </c>
      <c r="B127" s="10">
        <v>45966</v>
      </c>
      <c r="C127" t="s">
        <v>643</v>
      </c>
      <c r="D127" t="s">
        <v>686</v>
      </c>
      <c r="E127" t="s">
        <v>460</v>
      </c>
      <c r="F127" t="s">
        <v>1423</v>
      </c>
      <c r="G127">
        <v>4</v>
      </c>
      <c r="H127">
        <v>451.89</v>
      </c>
      <c r="I127">
        <v>0</v>
      </c>
      <c r="J127">
        <v>0</v>
      </c>
      <c r="K127">
        <v>2078.69</v>
      </c>
      <c r="L127">
        <v>1548.64</v>
      </c>
      <c r="M127">
        <v>530.04999999999995</v>
      </c>
      <c r="N127" t="s">
        <v>23</v>
      </c>
      <c r="O127" t="s">
        <v>24</v>
      </c>
      <c r="P127" t="s">
        <v>25</v>
      </c>
      <c r="Q127">
        <v>0.77638888888888891</v>
      </c>
      <c r="R127" t="s">
        <v>27</v>
      </c>
      <c r="S127" t="s">
        <v>4857</v>
      </c>
      <c r="T127" t="s">
        <v>4847</v>
      </c>
      <c r="U127">
        <v>451.89</v>
      </c>
      <c r="V127" t="s">
        <v>5828</v>
      </c>
      <c r="W127" t="s">
        <v>4968</v>
      </c>
      <c r="X127" t="s">
        <v>5154</v>
      </c>
      <c r="Y127" t="s">
        <v>4966</v>
      </c>
      <c r="Z127" t="s">
        <v>5405</v>
      </c>
      <c r="AA127" t="s">
        <v>4962</v>
      </c>
      <c r="AB127">
        <f>YEAR(Sales_Trans_2[[#This Row],[Transaction_Date]])</f>
        <v>2025</v>
      </c>
      <c r="AC127" t="str">
        <f>TEXT(Sales_Trans_2[[#This Row],[Transaction_Date]],"mmm")</f>
        <v>Nov</v>
      </c>
      <c r="AD127">
        <f>MONTH(Sales_Trans_2[[#This Row],[Transaction_Date]])</f>
        <v>11</v>
      </c>
      <c r="AE127" s="19">
        <f>IFERROR(Sales_Trans_2[[#This Row],[Profit]]/Sales_Trans_2[[#This Row],[Sales_Amount]],0)</f>
        <v>0.25499232689819068</v>
      </c>
      <c r="AF127" s="20" t="str">
        <f>IF(Sales_Trans_2[[#This Row],[Discount_Pct]]=0,"0%",
IF(Sales_Trans_2[[#This Row],[Discount_Pct]]&lt;=5,"1-5%",
IF(Sales_Trans_2[[#This Row],[Discount_Pct]]&lt;=10,"6-10%",
IF(Sales_Trans_2[[#This Row],[Discount_Pct]]&lt;=15,"11-15%","&gt;15%"))))</f>
        <v>0%</v>
      </c>
    </row>
    <row r="128" spans="1:32" x14ac:dyDescent="0.25">
      <c r="A128" t="s">
        <v>4344</v>
      </c>
      <c r="B128" s="10">
        <v>45935</v>
      </c>
      <c r="C128" t="s">
        <v>2103</v>
      </c>
      <c r="D128" t="s">
        <v>539</v>
      </c>
      <c r="E128" t="s">
        <v>415</v>
      </c>
      <c r="F128" t="s">
        <v>1917</v>
      </c>
      <c r="G128">
        <v>8</v>
      </c>
      <c r="H128">
        <v>271.37</v>
      </c>
      <c r="I128">
        <v>0</v>
      </c>
      <c r="J128">
        <v>0</v>
      </c>
      <c r="K128">
        <v>2496.6</v>
      </c>
      <c r="L128">
        <v>1684.16</v>
      </c>
      <c r="M128">
        <v>812.44</v>
      </c>
      <c r="N128" t="s">
        <v>23</v>
      </c>
      <c r="O128" t="s">
        <v>24</v>
      </c>
      <c r="P128" t="s">
        <v>25</v>
      </c>
      <c r="Q128">
        <v>0.47499999999999998</v>
      </c>
      <c r="R128" t="s">
        <v>27</v>
      </c>
      <c r="S128" t="s">
        <v>4878</v>
      </c>
      <c r="T128" t="s">
        <v>4864</v>
      </c>
      <c r="U128">
        <v>251.73</v>
      </c>
      <c r="V128" t="s">
        <v>5064</v>
      </c>
      <c r="W128" t="s">
        <v>4958</v>
      </c>
      <c r="X128" t="s">
        <v>5145</v>
      </c>
      <c r="Y128" t="s">
        <v>4966</v>
      </c>
      <c r="Z128" t="s">
        <v>5175</v>
      </c>
      <c r="AA128" t="s">
        <v>4962</v>
      </c>
      <c r="AB128">
        <f>YEAR(Sales_Trans_2[[#This Row],[Transaction_Date]])</f>
        <v>2025</v>
      </c>
      <c r="AC128" t="str">
        <f>TEXT(Sales_Trans_2[[#This Row],[Transaction_Date]],"mmm")</f>
        <v>Oct</v>
      </c>
      <c r="AD128">
        <f>MONTH(Sales_Trans_2[[#This Row],[Transaction_Date]])</f>
        <v>10</v>
      </c>
      <c r="AE128" s="19">
        <f>IFERROR(Sales_Trans_2[[#This Row],[Profit]]/Sales_Trans_2[[#This Row],[Sales_Amount]],0)</f>
        <v>0.32541856925418572</v>
      </c>
      <c r="AF128" s="20" t="str">
        <f>IF(Sales_Trans_2[[#This Row],[Discount_Pct]]=0,"0%",
IF(Sales_Trans_2[[#This Row],[Discount_Pct]]&lt;=5,"1-5%",
IF(Sales_Trans_2[[#This Row],[Discount_Pct]]&lt;=10,"6-10%",
IF(Sales_Trans_2[[#This Row],[Discount_Pct]]&lt;=15,"11-15%","&gt;15%"))))</f>
        <v>0%</v>
      </c>
    </row>
    <row r="129" spans="1:32" x14ac:dyDescent="0.25">
      <c r="A129" t="s">
        <v>774</v>
      </c>
      <c r="B129" s="10">
        <v>45843</v>
      </c>
      <c r="C129" t="s">
        <v>425</v>
      </c>
      <c r="D129" t="s">
        <v>107</v>
      </c>
      <c r="E129" t="s">
        <v>204</v>
      </c>
      <c r="F129" t="s">
        <v>205</v>
      </c>
      <c r="G129">
        <v>4</v>
      </c>
      <c r="H129">
        <v>59.92</v>
      </c>
      <c r="I129">
        <v>0</v>
      </c>
      <c r="J129">
        <v>0</v>
      </c>
      <c r="K129">
        <v>239.68</v>
      </c>
      <c r="L129">
        <v>192.6</v>
      </c>
      <c r="M129">
        <v>47.08</v>
      </c>
      <c r="N129" t="s">
        <v>4971</v>
      </c>
      <c r="O129" t="s">
        <v>24</v>
      </c>
      <c r="P129" t="s">
        <v>25</v>
      </c>
      <c r="Q129">
        <v>0.52638888888888891</v>
      </c>
      <c r="R129" t="s">
        <v>49</v>
      </c>
      <c r="S129" t="s">
        <v>4683</v>
      </c>
      <c r="T129" t="s">
        <v>4672</v>
      </c>
      <c r="U129">
        <v>59.92</v>
      </c>
      <c r="V129" t="s">
        <v>5688</v>
      </c>
      <c r="W129" t="s">
        <v>4964</v>
      </c>
      <c r="X129" t="s">
        <v>5021</v>
      </c>
      <c r="Y129" t="s">
        <v>4966</v>
      </c>
      <c r="Z129" t="s">
        <v>5022</v>
      </c>
      <c r="AA129" t="s">
        <v>4962</v>
      </c>
      <c r="AB129">
        <f>YEAR(Sales_Trans_2[[#This Row],[Transaction_Date]])</f>
        <v>2025</v>
      </c>
      <c r="AC129" t="str">
        <f>TEXT(Sales_Trans_2[[#This Row],[Transaction_Date]],"mmm")</f>
        <v>Jul</v>
      </c>
      <c r="AD129">
        <f>MONTH(Sales_Trans_2[[#This Row],[Transaction_Date]])</f>
        <v>7</v>
      </c>
      <c r="AE129" s="19">
        <f>IFERROR(Sales_Trans_2[[#This Row],[Profit]]/Sales_Trans_2[[#This Row],[Sales_Amount]],0)</f>
        <v>0.19642857142857142</v>
      </c>
      <c r="AF129" s="20" t="str">
        <f>IF(Sales_Trans_2[[#This Row],[Discount_Pct]]=0,"0%",
IF(Sales_Trans_2[[#This Row],[Discount_Pct]]&lt;=5,"1-5%",
IF(Sales_Trans_2[[#This Row],[Discount_Pct]]&lt;=10,"6-10%",
IF(Sales_Trans_2[[#This Row],[Discount_Pct]]&lt;=15,"11-15%","&gt;15%"))))</f>
        <v>0%</v>
      </c>
    </row>
    <row r="130" spans="1:32" x14ac:dyDescent="0.25">
      <c r="A130" t="s">
        <v>2617</v>
      </c>
      <c r="B130" s="10">
        <v>45752</v>
      </c>
      <c r="C130" t="s">
        <v>2618</v>
      </c>
      <c r="D130" t="s">
        <v>905</v>
      </c>
      <c r="E130" t="s">
        <v>1372</v>
      </c>
      <c r="F130" t="s">
        <v>1373</v>
      </c>
      <c r="G130">
        <v>3</v>
      </c>
      <c r="H130">
        <v>464.41</v>
      </c>
      <c r="I130">
        <v>0</v>
      </c>
      <c r="J130">
        <v>0</v>
      </c>
      <c r="K130">
        <v>1602.21</v>
      </c>
      <c r="L130">
        <v>1193.07</v>
      </c>
      <c r="M130">
        <v>409.14</v>
      </c>
      <c r="N130" t="s">
        <v>4971</v>
      </c>
      <c r="O130" t="s">
        <v>24</v>
      </c>
      <c r="P130" t="s">
        <v>25</v>
      </c>
      <c r="Q130">
        <v>0.90625</v>
      </c>
      <c r="R130" t="s">
        <v>27</v>
      </c>
      <c r="S130" t="s">
        <v>4686</v>
      </c>
      <c r="T130" t="s">
        <v>4672</v>
      </c>
      <c r="U130">
        <v>464.41</v>
      </c>
      <c r="V130" t="s">
        <v>5890</v>
      </c>
      <c r="W130" t="s">
        <v>4968</v>
      </c>
      <c r="X130" t="s">
        <v>5461</v>
      </c>
      <c r="Y130" t="s">
        <v>4966</v>
      </c>
      <c r="Z130" t="s">
        <v>5356</v>
      </c>
      <c r="AA130" t="s">
        <v>4962</v>
      </c>
      <c r="AB130">
        <f>YEAR(Sales_Trans_2[[#This Row],[Transaction_Date]])</f>
        <v>2025</v>
      </c>
      <c r="AC130" t="str">
        <f>TEXT(Sales_Trans_2[[#This Row],[Transaction_Date]],"mmm")</f>
        <v>Apr</v>
      </c>
      <c r="AD130">
        <f>MONTH(Sales_Trans_2[[#This Row],[Transaction_Date]])</f>
        <v>4</v>
      </c>
      <c r="AE130" s="19">
        <f>IFERROR(Sales_Trans_2[[#This Row],[Profit]]/Sales_Trans_2[[#This Row],[Sales_Amount]],0)</f>
        <v>0.25535978429793849</v>
      </c>
      <c r="AF130" s="20" t="str">
        <f>IF(Sales_Trans_2[[#This Row],[Discount_Pct]]=0,"0%",
IF(Sales_Trans_2[[#This Row],[Discount_Pct]]&lt;=5,"1-5%",
IF(Sales_Trans_2[[#This Row],[Discount_Pct]]&lt;=10,"6-10%",
IF(Sales_Trans_2[[#This Row],[Discount_Pct]]&lt;=15,"11-15%","&gt;15%"))))</f>
        <v>0%</v>
      </c>
    </row>
    <row r="131" spans="1:32" x14ac:dyDescent="0.25">
      <c r="A131" t="s">
        <v>3571</v>
      </c>
      <c r="B131" s="10">
        <v>45752</v>
      </c>
      <c r="C131" t="s">
        <v>1048</v>
      </c>
      <c r="D131" t="s">
        <v>745</v>
      </c>
      <c r="E131" t="s">
        <v>238</v>
      </c>
      <c r="F131" t="s">
        <v>1950</v>
      </c>
      <c r="G131">
        <v>1</v>
      </c>
      <c r="H131">
        <v>168.36</v>
      </c>
      <c r="I131">
        <v>0</v>
      </c>
      <c r="J131">
        <v>0</v>
      </c>
      <c r="K131">
        <v>193.61</v>
      </c>
      <c r="L131">
        <v>102.23</v>
      </c>
      <c r="M131">
        <v>91.38</v>
      </c>
      <c r="N131" t="s">
        <v>4971</v>
      </c>
      <c r="O131" t="s">
        <v>24</v>
      </c>
      <c r="P131" t="s">
        <v>25</v>
      </c>
      <c r="Q131">
        <v>0.43611111111111112</v>
      </c>
      <c r="R131" t="s">
        <v>27</v>
      </c>
      <c r="S131" t="s">
        <v>4666</v>
      </c>
      <c r="T131" t="s">
        <v>4636</v>
      </c>
      <c r="U131">
        <v>168.36</v>
      </c>
      <c r="V131" t="s">
        <v>5785</v>
      </c>
      <c r="W131" t="s">
        <v>4964</v>
      </c>
      <c r="X131" t="s">
        <v>5302</v>
      </c>
      <c r="Y131" t="s">
        <v>4966</v>
      </c>
      <c r="Z131" t="s">
        <v>5073</v>
      </c>
      <c r="AA131" t="s">
        <v>4962</v>
      </c>
      <c r="AB131">
        <f>YEAR(Sales_Trans_2[[#This Row],[Transaction_Date]])</f>
        <v>2025</v>
      </c>
      <c r="AC131" t="str">
        <f>TEXT(Sales_Trans_2[[#This Row],[Transaction_Date]],"mmm")</f>
        <v>Apr</v>
      </c>
      <c r="AD131">
        <f>MONTH(Sales_Trans_2[[#This Row],[Transaction_Date]])</f>
        <v>4</v>
      </c>
      <c r="AE131" s="19">
        <f>IFERROR(Sales_Trans_2[[#This Row],[Profit]]/Sales_Trans_2[[#This Row],[Sales_Amount]],0)</f>
        <v>0.47197975311192597</v>
      </c>
      <c r="AF131" s="20" t="str">
        <f>IF(Sales_Trans_2[[#This Row],[Discount_Pct]]=0,"0%",
IF(Sales_Trans_2[[#This Row],[Discount_Pct]]&lt;=5,"1-5%",
IF(Sales_Trans_2[[#This Row],[Discount_Pct]]&lt;=10,"6-10%",
IF(Sales_Trans_2[[#This Row],[Discount_Pct]]&lt;=15,"11-15%","&gt;15%"))))</f>
        <v>0%</v>
      </c>
    </row>
    <row r="132" spans="1:32" x14ac:dyDescent="0.25">
      <c r="A132" t="s">
        <v>3740</v>
      </c>
      <c r="B132" s="10">
        <v>45693</v>
      </c>
      <c r="C132" t="s">
        <v>3741</v>
      </c>
      <c r="D132" t="s">
        <v>59</v>
      </c>
      <c r="E132" t="s">
        <v>303</v>
      </c>
      <c r="F132" t="s">
        <v>1039</v>
      </c>
      <c r="G132">
        <v>1</v>
      </c>
      <c r="H132">
        <v>342.46</v>
      </c>
      <c r="I132">
        <v>0</v>
      </c>
      <c r="J132">
        <v>0</v>
      </c>
      <c r="K132">
        <v>342.46</v>
      </c>
      <c r="L132">
        <v>271.77999999999997</v>
      </c>
      <c r="M132">
        <v>70.680000000000007</v>
      </c>
      <c r="N132" t="s">
        <v>133</v>
      </c>
      <c r="O132" t="s">
        <v>24</v>
      </c>
      <c r="P132" t="s">
        <v>25</v>
      </c>
      <c r="Q132">
        <v>0.57847222222222228</v>
      </c>
      <c r="R132" t="s">
        <v>49</v>
      </c>
      <c r="S132" t="s">
        <v>4721</v>
      </c>
      <c r="T132" t="s">
        <v>4703</v>
      </c>
      <c r="U132">
        <v>342.46</v>
      </c>
      <c r="V132" t="s">
        <v>5769</v>
      </c>
      <c r="W132" t="s">
        <v>4964</v>
      </c>
      <c r="X132" t="s">
        <v>5222</v>
      </c>
      <c r="Y132" t="s">
        <v>4966</v>
      </c>
      <c r="Z132" t="s">
        <v>5351</v>
      </c>
      <c r="AA132" t="s">
        <v>4962</v>
      </c>
      <c r="AB132">
        <f>YEAR(Sales_Trans_2[[#This Row],[Transaction_Date]])</f>
        <v>2025</v>
      </c>
      <c r="AC132" t="str">
        <f>TEXT(Sales_Trans_2[[#This Row],[Transaction_Date]],"mmm")</f>
        <v>Feb</v>
      </c>
      <c r="AD132">
        <f>MONTH(Sales_Trans_2[[#This Row],[Transaction_Date]])</f>
        <v>2</v>
      </c>
      <c r="AE132" s="19">
        <f>IFERROR(Sales_Trans_2[[#This Row],[Profit]]/Sales_Trans_2[[#This Row],[Sales_Amount]],0)</f>
        <v>0.20638906733633128</v>
      </c>
      <c r="AF132" s="20" t="str">
        <f>IF(Sales_Trans_2[[#This Row],[Discount_Pct]]=0,"0%",
IF(Sales_Trans_2[[#This Row],[Discount_Pct]]&lt;=5,"1-5%",
IF(Sales_Trans_2[[#This Row],[Discount_Pct]]&lt;=10,"6-10%",
IF(Sales_Trans_2[[#This Row],[Discount_Pct]]&lt;=15,"11-15%","&gt;15%"))))</f>
        <v>0%</v>
      </c>
    </row>
    <row r="133" spans="1:32" x14ac:dyDescent="0.25">
      <c r="A133" t="s">
        <v>3211</v>
      </c>
      <c r="B133" s="10">
        <v>45662</v>
      </c>
      <c r="C133" t="s">
        <v>3212</v>
      </c>
      <c r="D133" t="s">
        <v>302</v>
      </c>
      <c r="E133" t="s">
        <v>102</v>
      </c>
      <c r="F133" t="s">
        <v>103</v>
      </c>
      <c r="G133">
        <v>2</v>
      </c>
      <c r="H133">
        <v>343.56</v>
      </c>
      <c r="I133">
        <v>0</v>
      </c>
      <c r="J133">
        <v>0</v>
      </c>
      <c r="K133">
        <v>687.12</v>
      </c>
      <c r="L133">
        <v>432.64</v>
      </c>
      <c r="M133">
        <v>254.48</v>
      </c>
      <c r="N133" t="s">
        <v>47</v>
      </c>
      <c r="O133" t="s">
        <v>24</v>
      </c>
      <c r="P133" t="s">
        <v>25</v>
      </c>
      <c r="Q133">
        <v>0.8979166666666667</v>
      </c>
      <c r="R133" t="s">
        <v>49</v>
      </c>
      <c r="S133" t="s">
        <v>4655</v>
      </c>
      <c r="T133" t="s">
        <v>4636</v>
      </c>
      <c r="U133">
        <v>343.56</v>
      </c>
      <c r="V133" t="s">
        <v>5845</v>
      </c>
      <c r="W133" t="s">
        <v>4964</v>
      </c>
      <c r="X133" t="s">
        <v>5510</v>
      </c>
      <c r="Y133" t="s">
        <v>4966</v>
      </c>
      <c r="Z133" t="s">
        <v>5511</v>
      </c>
      <c r="AA133" t="s">
        <v>4962</v>
      </c>
      <c r="AB133">
        <f>YEAR(Sales_Trans_2[[#This Row],[Transaction_Date]])</f>
        <v>2025</v>
      </c>
      <c r="AC133" t="str">
        <f>TEXT(Sales_Trans_2[[#This Row],[Transaction_Date]],"mmm")</f>
        <v>Jan</v>
      </c>
      <c r="AD133">
        <f>MONTH(Sales_Trans_2[[#This Row],[Transaction_Date]])</f>
        <v>1</v>
      </c>
      <c r="AE133" s="19">
        <f>IFERROR(Sales_Trans_2[[#This Row],[Profit]]/Sales_Trans_2[[#This Row],[Sales_Amount]],0)</f>
        <v>0.37035743392711606</v>
      </c>
      <c r="AF133" s="20" t="str">
        <f>IF(Sales_Trans_2[[#This Row],[Discount_Pct]]=0,"0%",
IF(Sales_Trans_2[[#This Row],[Discount_Pct]]&lt;=5,"1-5%",
IF(Sales_Trans_2[[#This Row],[Discount_Pct]]&lt;=10,"6-10%",
IF(Sales_Trans_2[[#This Row],[Discount_Pct]]&lt;=15,"11-15%","&gt;15%"))))</f>
        <v>0%</v>
      </c>
    </row>
    <row r="134" spans="1:32" x14ac:dyDescent="0.25">
      <c r="A134" t="s">
        <v>1292</v>
      </c>
      <c r="B134" s="10">
        <v>45775</v>
      </c>
      <c r="C134" t="s">
        <v>961</v>
      </c>
      <c r="D134" t="s">
        <v>253</v>
      </c>
      <c r="E134" t="s">
        <v>1063</v>
      </c>
      <c r="F134" t="s">
        <v>1064</v>
      </c>
      <c r="G134">
        <v>1</v>
      </c>
      <c r="H134">
        <v>219.39</v>
      </c>
      <c r="I134">
        <v>0</v>
      </c>
      <c r="J134">
        <v>0</v>
      </c>
      <c r="K134">
        <v>219.39</v>
      </c>
      <c r="L134">
        <v>195.44</v>
      </c>
      <c r="M134">
        <v>23.95</v>
      </c>
      <c r="N134" t="s">
        <v>4971</v>
      </c>
      <c r="O134" t="s">
        <v>24</v>
      </c>
      <c r="P134" t="s">
        <v>25</v>
      </c>
      <c r="Q134">
        <v>0.46250000000000002</v>
      </c>
      <c r="R134" t="s">
        <v>49</v>
      </c>
      <c r="S134" t="s">
        <v>4903</v>
      </c>
      <c r="T134" t="s">
        <v>4887</v>
      </c>
      <c r="U134">
        <v>219.39</v>
      </c>
      <c r="V134" t="s">
        <v>6044</v>
      </c>
      <c r="W134" t="s">
        <v>4968</v>
      </c>
      <c r="X134" t="s">
        <v>5329</v>
      </c>
      <c r="Y134" t="s">
        <v>4966</v>
      </c>
      <c r="Z134" t="s">
        <v>5330</v>
      </c>
      <c r="AA134" t="s">
        <v>4962</v>
      </c>
      <c r="AB134">
        <f>YEAR(Sales_Trans_2[[#This Row],[Transaction_Date]])</f>
        <v>2025</v>
      </c>
      <c r="AC134" t="str">
        <f>TEXT(Sales_Trans_2[[#This Row],[Transaction_Date]],"mmm")</f>
        <v>Apr</v>
      </c>
      <c r="AD134">
        <f>MONTH(Sales_Trans_2[[#This Row],[Transaction_Date]])</f>
        <v>4</v>
      </c>
      <c r="AE134" s="19">
        <f>IFERROR(Sales_Trans_2[[#This Row],[Profit]]/Sales_Trans_2[[#This Row],[Sales_Amount]],0)</f>
        <v>0.10916632480969962</v>
      </c>
      <c r="AF134" s="20" t="str">
        <f>IF(Sales_Trans_2[[#This Row],[Discount_Pct]]=0,"0%",
IF(Sales_Trans_2[[#This Row],[Discount_Pct]]&lt;=5,"1-5%",
IF(Sales_Trans_2[[#This Row],[Discount_Pct]]&lt;=10,"6-10%",
IF(Sales_Trans_2[[#This Row],[Discount_Pct]]&lt;=15,"11-15%","&gt;15%"))))</f>
        <v>0%</v>
      </c>
    </row>
    <row r="135" spans="1:32" x14ac:dyDescent="0.25">
      <c r="A135" t="s">
        <v>403</v>
      </c>
      <c r="B135" s="10">
        <v>45773</v>
      </c>
      <c r="C135" t="s">
        <v>404</v>
      </c>
      <c r="D135" t="s">
        <v>405</v>
      </c>
      <c r="E135" t="s">
        <v>90</v>
      </c>
      <c r="F135" t="s">
        <v>91</v>
      </c>
      <c r="G135">
        <v>4</v>
      </c>
      <c r="H135">
        <v>440.5</v>
      </c>
      <c r="I135">
        <v>0</v>
      </c>
      <c r="J135">
        <v>0</v>
      </c>
      <c r="K135">
        <v>2026.3</v>
      </c>
      <c r="L135">
        <v>1016.2</v>
      </c>
      <c r="M135">
        <v>1010.1</v>
      </c>
      <c r="N135" t="s">
        <v>23</v>
      </c>
      <c r="O135" t="s">
        <v>24</v>
      </c>
      <c r="P135" t="s">
        <v>25</v>
      </c>
      <c r="Q135">
        <v>0.89930555555555558</v>
      </c>
      <c r="R135" t="s">
        <v>27</v>
      </c>
      <c r="S135" t="s">
        <v>4642</v>
      </c>
      <c r="T135" t="s">
        <v>4636</v>
      </c>
      <c r="U135">
        <v>440.5</v>
      </c>
      <c r="V135" t="s">
        <v>5151</v>
      </c>
      <c r="W135" t="s">
        <v>4964</v>
      </c>
      <c r="X135" t="s">
        <v>5467</v>
      </c>
      <c r="Y135" t="s">
        <v>4966</v>
      </c>
      <c r="Z135" t="s">
        <v>5468</v>
      </c>
      <c r="AA135" t="s">
        <v>4962</v>
      </c>
      <c r="AB135">
        <f>YEAR(Sales_Trans_2[[#This Row],[Transaction_Date]])</f>
        <v>2025</v>
      </c>
      <c r="AC135" t="str">
        <f>TEXT(Sales_Trans_2[[#This Row],[Transaction_Date]],"mmm")</f>
        <v>Apr</v>
      </c>
      <c r="AD135">
        <f>MONTH(Sales_Trans_2[[#This Row],[Transaction_Date]])</f>
        <v>4</v>
      </c>
      <c r="AE135" s="19">
        <f>IFERROR(Sales_Trans_2[[#This Row],[Profit]]/Sales_Trans_2[[#This Row],[Sales_Amount]],0)</f>
        <v>0.49849479346592313</v>
      </c>
      <c r="AF135" s="20" t="str">
        <f>IF(Sales_Trans_2[[#This Row],[Discount_Pct]]=0,"0%",
IF(Sales_Trans_2[[#This Row],[Discount_Pct]]&lt;=5,"1-5%",
IF(Sales_Trans_2[[#This Row],[Discount_Pct]]&lt;=10,"6-10%",
IF(Sales_Trans_2[[#This Row],[Discount_Pct]]&lt;=15,"11-15%","&gt;15%"))))</f>
        <v>0%</v>
      </c>
    </row>
    <row r="136" spans="1:32" x14ac:dyDescent="0.25">
      <c r="A136" t="s">
        <v>1040</v>
      </c>
      <c r="B136" s="10">
        <v>45768</v>
      </c>
      <c r="C136" t="s">
        <v>1041</v>
      </c>
      <c r="D136" t="s">
        <v>89</v>
      </c>
      <c r="E136" t="s">
        <v>297</v>
      </c>
      <c r="F136" t="s">
        <v>298</v>
      </c>
      <c r="G136">
        <v>1</v>
      </c>
      <c r="H136">
        <v>38.659999999999997</v>
      </c>
      <c r="I136">
        <v>0</v>
      </c>
      <c r="J136">
        <v>0</v>
      </c>
      <c r="K136">
        <v>38.659999999999997</v>
      </c>
      <c r="L136">
        <v>32.4</v>
      </c>
      <c r="M136">
        <v>6.26</v>
      </c>
      <c r="N136" t="s">
        <v>40</v>
      </c>
      <c r="O136" t="s">
        <v>24</v>
      </c>
      <c r="P136" t="s">
        <v>25</v>
      </c>
      <c r="Q136">
        <v>0.86319444444444449</v>
      </c>
      <c r="R136" t="s">
        <v>49</v>
      </c>
      <c r="S136" t="s">
        <v>4695</v>
      </c>
      <c r="T136" t="s">
        <v>4672</v>
      </c>
      <c r="U136">
        <v>38.659999999999997</v>
      </c>
      <c r="V136" t="s">
        <v>5277</v>
      </c>
      <c r="W136" t="s">
        <v>4964</v>
      </c>
      <c r="X136" t="s">
        <v>5327</v>
      </c>
      <c r="Y136" t="s">
        <v>4966</v>
      </c>
      <c r="Z136" t="s">
        <v>5084</v>
      </c>
      <c r="AA136" t="s">
        <v>4962</v>
      </c>
      <c r="AB136">
        <f>YEAR(Sales_Trans_2[[#This Row],[Transaction_Date]])</f>
        <v>2025</v>
      </c>
      <c r="AC136" t="str">
        <f>TEXT(Sales_Trans_2[[#This Row],[Transaction_Date]],"mmm")</f>
        <v>Apr</v>
      </c>
      <c r="AD136">
        <f>MONTH(Sales_Trans_2[[#This Row],[Transaction_Date]])</f>
        <v>4</v>
      </c>
      <c r="AE136" s="19">
        <f>IFERROR(Sales_Trans_2[[#This Row],[Profit]]/Sales_Trans_2[[#This Row],[Sales_Amount]],0)</f>
        <v>0.16192446973616142</v>
      </c>
      <c r="AF136" s="20" t="str">
        <f>IF(Sales_Trans_2[[#This Row],[Discount_Pct]]=0,"0%",
IF(Sales_Trans_2[[#This Row],[Discount_Pct]]&lt;=5,"1-5%",
IF(Sales_Trans_2[[#This Row],[Discount_Pct]]&lt;=10,"6-10%",
IF(Sales_Trans_2[[#This Row],[Discount_Pct]]&lt;=15,"11-15%","&gt;15%"))))</f>
        <v>0%</v>
      </c>
    </row>
    <row r="137" spans="1:32" x14ac:dyDescent="0.25">
      <c r="A137" t="s">
        <v>2369</v>
      </c>
      <c r="B137" s="10">
        <v>45768</v>
      </c>
      <c r="C137" t="s">
        <v>2370</v>
      </c>
      <c r="D137" t="s">
        <v>2135</v>
      </c>
      <c r="E137" t="s">
        <v>600</v>
      </c>
      <c r="F137" t="s">
        <v>239</v>
      </c>
      <c r="G137">
        <v>3</v>
      </c>
      <c r="H137">
        <v>68.95</v>
      </c>
      <c r="I137">
        <v>0</v>
      </c>
      <c r="J137">
        <v>0</v>
      </c>
      <c r="K137">
        <v>206.85</v>
      </c>
      <c r="L137">
        <v>173.67</v>
      </c>
      <c r="M137">
        <v>33.18</v>
      </c>
      <c r="N137" t="s">
        <v>47</v>
      </c>
      <c r="O137" t="s">
        <v>24</v>
      </c>
      <c r="P137" t="s">
        <v>25</v>
      </c>
      <c r="Q137">
        <v>0.81527777777777777</v>
      </c>
      <c r="R137" t="s">
        <v>49</v>
      </c>
      <c r="S137" t="s">
        <v>4748</v>
      </c>
      <c r="T137" t="s">
        <v>4729</v>
      </c>
      <c r="U137">
        <v>68.95</v>
      </c>
      <c r="V137" t="s">
        <v>6054</v>
      </c>
      <c r="W137" t="s">
        <v>4964</v>
      </c>
      <c r="X137" t="s">
        <v>5015</v>
      </c>
      <c r="Y137" t="s">
        <v>4966</v>
      </c>
      <c r="Z137" t="s">
        <v>5536</v>
      </c>
      <c r="AA137" t="s">
        <v>4962</v>
      </c>
      <c r="AB137">
        <f>YEAR(Sales_Trans_2[[#This Row],[Transaction_Date]])</f>
        <v>2025</v>
      </c>
      <c r="AC137" t="str">
        <f>TEXT(Sales_Trans_2[[#This Row],[Transaction_Date]],"mmm")</f>
        <v>Apr</v>
      </c>
      <c r="AD137">
        <f>MONTH(Sales_Trans_2[[#This Row],[Transaction_Date]])</f>
        <v>4</v>
      </c>
      <c r="AE137" s="19">
        <f>IFERROR(Sales_Trans_2[[#This Row],[Profit]]/Sales_Trans_2[[#This Row],[Sales_Amount]],0)</f>
        <v>0.16040609137055839</v>
      </c>
      <c r="AF137" s="20" t="str">
        <f>IF(Sales_Trans_2[[#This Row],[Discount_Pct]]=0,"0%",
IF(Sales_Trans_2[[#This Row],[Discount_Pct]]&lt;=5,"1-5%",
IF(Sales_Trans_2[[#This Row],[Discount_Pct]]&lt;=10,"6-10%",
IF(Sales_Trans_2[[#This Row],[Discount_Pct]]&lt;=15,"11-15%","&gt;15%"))))</f>
        <v>0%</v>
      </c>
    </row>
    <row r="138" spans="1:32" x14ac:dyDescent="0.25">
      <c r="A138" t="s">
        <v>4042</v>
      </c>
      <c r="B138" s="10">
        <v>45767</v>
      </c>
      <c r="C138" t="s">
        <v>252</v>
      </c>
      <c r="D138" t="s">
        <v>30</v>
      </c>
      <c r="E138" t="s">
        <v>808</v>
      </c>
      <c r="F138" t="s">
        <v>91</v>
      </c>
      <c r="G138">
        <v>4</v>
      </c>
      <c r="H138">
        <v>478.3</v>
      </c>
      <c r="I138">
        <v>0</v>
      </c>
      <c r="J138">
        <v>0</v>
      </c>
      <c r="K138">
        <v>2200.1799999999998</v>
      </c>
      <c r="L138">
        <v>1520.32</v>
      </c>
      <c r="M138">
        <v>679.86</v>
      </c>
      <c r="N138" t="s">
        <v>68</v>
      </c>
      <c r="O138" t="s">
        <v>24</v>
      </c>
      <c r="P138" t="s">
        <v>25</v>
      </c>
      <c r="Q138">
        <v>0.75</v>
      </c>
      <c r="R138" t="s">
        <v>27</v>
      </c>
      <c r="S138" t="s">
        <v>4691</v>
      </c>
      <c r="T138" t="s">
        <v>4672</v>
      </c>
      <c r="U138">
        <v>448.94</v>
      </c>
      <c r="V138" t="s">
        <v>5635</v>
      </c>
      <c r="W138" t="s">
        <v>4958</v>
      </c>
      <c r="X138" t="s">
        <v>5467</v>
      </c>
      <c r="Y138" t="s">
        <v>4966</v>
      </c>
      <c r="Z138" t="s">
        <v>5703</v>
      </c>
      <c r="AA138" t="s">
        <v>4962</v>
      </c>
      <c r="AB138">
        <f>YEAR(Sales_Trans_2[[#This Row],[Transaction_Date]])</f>
        <v>2025</v>
      </c>
      <c r="AC138" t="str">
        <f>TEXT(Sales_Trans_2[[#This Row],[Transaction_Date]],"mmm")</f>
        <v>Apr</v>
      </c>
      <c r="AD138">
        <f>MONTH(Sales_Trans_2[[#This Row],[Transaction_Date]])</f>
        <v>4</v>
      </c>
      <c r="AE138" s="19">
        <f>IFERROR(Sales_Trans_2[[#This Row],[Profit]]/Sales_Trans_2[[#This Row],[Sales_Amount]],0)</f>
        <v>0.30900199074621171</v>
      </c>
      <c r="AF138" s="20" t="str">
        <f>IF(Sales_Trans_2[[#This Row],[Discount_Pct]]=0,"0%",
IF(Sales_Trans_2[[#This Row],[Discount_Pct]]&lt;=5,"1-5%",
IF(Sales_Trans_2[[#This Row],[Discount_Pct]]&lt;=10,"6-10%",
IF(Sales_Trans_2[[#This Row],[Discount_Pct]]&lt;=15,"11-15%","&gt;15%"))))</f>
        <v>0%</v>
      </c>
    </row>
    <row r="139" spans="1:32" x14ac:dyDescent="0.25">
      <c r="A139" t="s">
        <v>1644</v>
      </c>
      <c r="B139" s="10">
        <v>45766</v>
      </c>
      <c r="C139" t="s">
        <v>219</v>
      </c>
      <c r="D139" t="s">
        <v>365</v>
      </c>
      <c r="E139" t="s">
        <v>950</v>
      </c>
      <c r="F139" t="s">
        <v>1645</v>
      </c>
      <c r="G139">
        <v>2</v>
      </c>
      <c r="H139">
        <v>459.58</v>
      </c>
      <c r="I139">
        <v>0</v>
      </c>
      <c r="J139">
        <v>0</v>
      </c>
      <c r="K139">
        <v>1057.03</v>
      </c>
      <c r="L139">
        <v>773.78</v>
      </c>
      <c r="M139">
        <v>283.25</v>
      </c>
      <c r="N139" t="s">
        <v>4971</v>
      </c>
      <c r="O139" t="s">
        <v>24</v>
      </c>
      <c r="P139" t="s">
        <v>25</v>
      </c>
      <c r="Q139">
        <v>0.64861111111111114</v>
      </c>
      <c r="R139" t="s">
        <v>27</v>
      </c>
      <c r="S139" t="s">
        <v>4680</v>
      </c>
      <c r="T139" t="s">
        <v>4672</v>
      </c>
      <c r="U139">
        <v>459.58</v>
      </c>
      <c r="V139" t="s">
        <v>5684</v>
      </c>
      <c r="W139" t="s">
        <v>4968</v>
      </c>
      <c r="X139" t="s">
        <v>5989</v>
      </c>
      <c r="Y139" t="s">
        <v>4966</v>
      </c>
      <c r="Z139" t="s">
        <v>5049</v>
      </c>
      <c r="AA139" t="s">
        <v>4962</v>
      </c>
      <c r="AB139">
        <f>YEAR(Sales_Trans_2[[#This Row],[Transaction_Date]])</f>
        <v>2025</v>
      </c>
      <c r="AC139" t="str">
        <f>TEXT(Sales_Trans_2[[#This Row],[Transaction_Date]],"mmm")</f>
        <v>Apr</v>
      </c>
      <c r="AD139">
        <f>MONTH(Sales_Trans_2[[#This Row],[Transaction_Date]])</f>
        <v>4</v>
      </c>
      <c r="AE139" s="19">
        <f>IFERROR(Sales_Trans_2[[#This Row],[Profit]]/Sales_Trans_2[[#This Row],[Sales_Amount]],0)</f>
        <v>0.26796779656206543</v>
      </c>
      <c r="AF139" s="20" t="str">
        <f>IF(Sales_Trans_2[[#This Row],[Discount_Pct]]=0,"0%",
IF(Sales_Trans_2[[#This Row],[Discount_Pct]]&lt;=5,"1-5%",
IF(Sales_Trans_2[[#This Row],[Discount_Pct]]&lt;=10,"6-10%",
IF(Sales_Trans_2[[#This Row],[Discount_Pct]]&lt;=15,"11-15%","&gt;15%"))))</f>
        <v>0%</v>
      </c>
    </row>
    <row r="140" spans="1:32" x14ac:dyDescent="0.25">
      <c r="A140" t="s">
        <v>3147</v>
      </c>
      <c r="B140" s="10">
        <v>45765</v>
      </c>
      <c r="C140" t="s">
        <v>527</v>
      </c>
      <c r="D140" t="s">
        <v>581</v>
      </c>
      <c r="E140" t="s">
        <v>623</v>
      </c>
      <c r="F140" t="s">
        <v>1125</v>
      </c>
      <c r="G140">
        <v>3</v>
      </c>
      <c r="H140">
        <v>139.21</v>
      </c>
      <c r="I140">
        <v>0</v>
      </c>
      <c r="J140">
        <v>0</v>
      </c>
      <c r="K140">
        <v>417.63</v>
      </c>
      <c r="L140">
        <v>320.97000000000003</v>
      </c>
      <c r="M140">
        <v>96.66</v>
      </c>
      <c r="N140" t="s">
        <v>47</v>
      </c>
      <c r="O140" t="s">
        <v>24</v>
      </c>
      <c r="P140" t="s">
        <v>25</v>
      </c>
      <c r="Q140">
        <v>0.8</v>
      </c>
      <c r="R140" t="s">
        <v>49</v>
      </c>
      <c r="S140" t="s">
        <v>4710</v>
      </c>
      <c r="T140" t="s">
        <v>4703</v>
      </c>
      <c r="U140">
        <v>139.21</v>
      </c>
      <c r="V140" t="s">
        <v>5656</v>
      </c>
      <c r="W140" t="s">
        <v>4968</v>
      </c>
      <c r="X140" t="s">
        <v>5195</v>
      </c>
      <c r="Y140" t="s">
        <v>4966</v>
      </c>
      <c r="Z140" t="s">
        <v>5196</v>
      </c>
      <c r="AA140" t="s">
        <v>4962</v>
      </c>
      <c r="AB140">
        <f>YEAR(Sales_Trans_2[[#This Row],[Transaction_Date]])</f>
        <v>2025</v>
      </c>
      <c r="AC140" t="str">
        <f>TEXT(Sales_Trans_2[[#This Row],[Transaction_Date]],"mmm")</f>
        <v>Apr</v>
      </c>
      <c r="AD140">
        <f>MONTH(Sales_Trans_2[[#This Row],[Transaction_Date]])</f>
        <v>4</v>
      </c>
      <c r="AE140" s="19">
        <f>IFERROR(Sales_Trans_2[[#This Row],[Profit]]/Sales_Trans_2[[#This Row],[Sales_Amount]],0)</f>
        <v>0.23144889016593634</v>
      </c>
      <c r="AF140" s="20" t="str">
        <f>IF(Sales_Trans_2[[#This Row],[Discount_Pct]]=0,"0%",
IF(Sales_Trans_2[[#This Row],[Discount_Pct]]&lt;=5,"1-5%",
IF(Sales_Trans_2[[#This Row],[Discount_Pct]]&lt;=10,"6-10%",
IF(Sales_Trans_2[[#This Row],[Discount_Pct]]&lt;=15,"11-15%","&gt;15%"))))</f>
        <v>0%</v>
      </c>
    </row>
    <row r="141" spans="1:32" x14ac:dyDescent="0.25">
      <c r="A141" t="s">
        <v>3594</v>
      </c>
      <c r="B141" s="10">
        <v>45760</v>
      </c>
      <c r="C141" t="s">
        <v>2354</v>
      </c>
      <c r="D141" t="s">
        <v>1658</v>
      </c>
      <c r="E141" t="s">
        <v>243</v>
      </c>
      <c r="F141" t="s">
        <v>1165</v>
      </c>
      <c r="G141">
        <v>3</v>
      </c>
      <c r="H141">
        <v>233.47</v>
      </c>
      <c r="I141">
        <v>0</v>
      </c>
      <c r="J141">
        <v>0</v>
      </c>
      <c r="K141">
        <v>805.47</v>
      </c>
      <c r="L141">
        <v>566.94000000000005</v>
      </c>
      <c r="M141">
        <v>238.53</v>
      </c>
      <c r="N141" t="s">
        <v>4971</v>
      </c>
      <c r="O141" t="s">
        <v>24</v>
      </c>
      <c r="P141" t="s">
        <v>25</v>
      </c>
      <c r="Q141">
        <v>0.82291666666666663</v>
      </c>
      <c r="R141" t="s">
        <v>27</v>
      </c>
      <c r="S141" t="s">
        <v>4804</v>
      </c>
      <c r="T141" t="s">
        <v>4805</v>
      </c>
      <c r="U141">
        <v>233.47</v>
      </c>
      <c r="V141" t="s">
        <v>6052</v>
      </c>
      <c r="W141" t="s">
        <v>4964</v>
      </c>
      <c r="X141" t="s">
        <v>5464</v>
      </c>
      <c r="Y141" t="s">
        <v>4966</v>
      </c>
      <c r="Z141" t="s">
        <v>5046</v>
      </c>
      <c r="AA141" t="s">
        <v>4962</v>
      </c>
      <c r="AB141">
        <f>YEAR(Sales_Trans_2[[#This Row],[Transaction_Date]])</f>
        <v>2025</v>
      </c>
      <c r="AC141" t="str">
        <f>TEXT(Sales_Trans_2[[#This Row],[Transaction_Date]],"mmm")</f>
        <v>Apr</v>
      </c>
      <c r="AD141">
        <f>MONTH(Sales_Trans_2[[#This Row],[Transaction_Date]])</f>
        <v>4</v>
      </c>
      <c r="AE141" s="19">
        <f>IFERROR(Sales_Trans_2[[#This Row],[Profit]]/Sales_Trans_2[[#This Row],[Sales_Amount]],0)</f>
        <v>0.2961376587582405</v>
      </c>
      <c r="AF141" s="20" t="str">
        <f>IF(Sales_Trans_2[[#This Row],[Discount_Pct]]=0,"0%",
IF(Sales_Trans_2[[#This Row],[Discount_Pct]]&lt;=5,"1-5%",
IF(Sales_Trans_2[[#This Row],[Discount_Pct]]&lt;=10,"6-10%",
IF(Sales_Trans_2[[#This Row],[Discount_Pct]]&lt;=15,"11-15%","&gt;15%"))))</f>
        <v>0%</v>
      </c>
    </row>
    <row r="142" spans="1:32" x14ac:dyDescent="0.25">
      <c r="A142" t="s">
        <v>4212</v>
      </c>
      <c r="B142" s="10">
        <v>45760</v>
      </c>
      <c r="C142" t="s">
        <v>2695</v>
      </c>
      <c r="D142" t="s">
        <v>454</v>
      </c>
      <c r="E142" t="s">
        <v>639</v>
      </c>
      <c r="F142" t="s">
        <v>4213</v>
      </c>
      <c r="G142">
        <v>3</v>
      </c>
      <c r="H142">
        <v>365.92</v>
      </c>
      <c r="I142">
        <v>0</v>
      </c>
      <c r="J142">
        <v>0</v>
      </c>
      <c r="K142">
        <v>1262.42</v>
      </c>
      <c r="L142">
        <v>931.14</v>
      </c>
      <c r="M142">
        <v>331.28</v>
      </c>
      <c r="N142" t="s">
        <v>68</v>
      </c>
      <c r="O142" t="s">
        <v>24</v>
      </c>
      <c r="P142" t="s">
        <v>25</v>
      </c>
      <c r="Q142">
        <v>0.68055555555555558</v>
      </c>
      <c r="R142" t="s">
        <v>27</v>
      </c>
      <c r="S142" t="s">
        <v>4853</v>
      </c>
      <c r="T142" t="s">
        <v>4847</v>
      </c>
      <c r="U142">
        <v>365.92</v>
      </c>
      <c r="V142" t="s">
        <v>5489</v>
      </c>
      <c r="W142" t="s">
        <v>4968</v>
      </c>
      <c r="X142" t="s">
        <v>6060</v>
      </c>
      <c r="Y142" t="s">
        <v>4966</v>
      </c>
      <c r="Z142" t="s">
        <v>4986</v>
      </c>
      <c r="AA142" t="s">
        <v>4962</v>
      </c>
      <c r="AB142">
        <f>YEAR(Sales_Trans_2[[#This Row],[Transaction_Date]])</f>
        <v>2025</v>
      </c>
      <c r="AC142" t="str">
        <f>TEXT(Sales_Trans_2[[#This Row],[Transaction_Date]],"mmm")</f>
        <v>Apr</v>
      </c>
      <c r="AD142">
        <f>MONTH(Sales_Trans_2[[#This Row],[Transaction_Date]])</f>
        <v>4</v>
      </c>
      <c r="AE142" s="19">
        <f>IFERROR(Sales_Trans_2[[#This Row],[Profit]]/Sales_Trans_2[[#This Row],[Sales_Amount]],0)</f>
        <v>0.26241662838041219</v>
      </c>
      <c r="AF142" s="20" t="str">
        <f>IF(Sales_Trans_2[[#This Row],[Discount_Pct]]=0,"0%",
IF(Sales_Trans_2[[#This Row],[Discount_Pct]]&lt;=5,"1-5%",
IF(Sales_Trans_2[[#This Row],[Discount_Pct]]&lt;=10,"6-10%",
IF(Sales_Trans_2[[#This Row],[Discount_Pct]]&lt;=15,"11-15%","&gt;15%"))))</f>
        <v>0%</v>
      </c>
    </row>
    <row r="143" spans="1:32" x14ac:dyDescent="0.25">
      <c r="A143" t="s">
        <v>4469</v>
      </c>
      <c r="B143" s="10">
        <v>45934</v>
      </c>
      <c r="C143" t="s">
        <v>508</v>
      </c>
      <c r="D143" t="s">
        <v>499</v>
      </c>
      <c r="E143" t="s">
        <v>1063</v>
      </c>
      <c r="F143" t="s">
        <v>1064</v>
      </c>
      <c r="G143">
        <v>8</v>
      </c>
      <c r="H143">
        <v>441.63</v>
      </c>
      <c r="I143">
        <v>0</v>
      </c>
      <c r="J143">
        <v>0</v>
      </c>
      <c r="K143">
        <v>3533.04</v>
      </c>
      <c r="L143">
        <v>2779.76</v>
      </c>
      <c r="M143">
        <v>753.28</v>
      </c>
      <c r="N143" t="s">
        <v>4971</v>
      </c>
      <c r="O143" t="s">
        <v>24</v>
      </c>
      <c r="P143" t="s">
        <v>25</v>
      </c>
      <c r="Q143">
        <v>0.50138888888888888</v>
      </c>
      <c r="R143" t="s">
        <v>49</v>
      </c>
      <c r="S143" t="s">
        <v>4816</v>
      </c>
      <c r="T143" t="s">
        <v>4847</v>
      </c>
      <c r="U143">
        <v>401.06</v>
      </c>
      <c r="V143" t="s">
        <v>5748</v>
      </c>
      <c r="W143" t="s">
        <v>4958</v>
      </c>
      <c r="X143" t="s">
        <v>5329</v>
      </c>
      <c r="Y143" t="s">
        <v>4966</v>
      </c>
      <c r="Z143" t="s">
        <v>5330</v>
      </c>
      <c r="AA143" t="s">
        <v>4962</v>
      </c>
      <c r="AB143">
        <f>YEAR(Sales_Trans_2[[#This Row],[Transaction_Date]])</f>
        <v>2025</v>
      </c>
      <c r="AC143" t="str">
        <f>TEXT(Sales_Trans_2[[#This Row],[Transaction_Date]],"mmm")</f>
        <v>Oct</v>
      </c>
      <c r="AD143">
        <f>MONTH(Sales_Trans_2[[#This Row],[Transaction_Date]])</f>
        <v>10</v>
      </c>
      <c r="AE143" s="19">
        <f>IFERROR(Sales_Trans_2[[#This Row],[Profit]]/Sales_Trans_2[[#This Row],[Sales_Amount]],0)</f>
        <v>0.2132101532957453</v>
      </c>
      <c r="AF143" s="20" t="str">
        <f>IF(Sales_Trans_2[[#This Row],[Discount_Pct]]=0,"0%",
IF(Sales_Trans_2[[#This Row],[Discount_Pct]]&lt;=5,"1-5%",
IF(Sales_Trans_2[[#This Row],[Discount_Pct]]&lt;=10,"6-10%",
IF(Sales_Trans_2[[#This Row],[Discount_Pct]]&lt;=15,"11-15%","&gt;15%"))))</f>
        <v>0%</v>
      </c>
    </row>
    <row r="144" spans="1:32" x14ac:dyDescent="0.25">
      <c r="A144" t="s">
        <v>3069</v>
      </c>
      <c r="B144" s="10">
        <v>45812</v>
      </c>
      <c r="C144" t="s">
        <v>542</v>
      </c>
      <c r="D144" t="s">
        <v>871</v>
      </c>
      <c r="E144" t="s">
        <v>31</v>
      </c>
      <c r="F144" t="s">
        <v>239</v>
      </c>
      <c r="G144">
        <v>8</v>
      </c>
      <c r="H144">
        <v>232.72</v>
      </c>
      <c r="I144">
        <v>0</v>
      </c>
      <c r="J144">
        <v>0</v>
      </c>
      <c r="K144">
        <v>2141.02</v>
      </c>
      <c r="L144">
        <v>1264.48</v>
      </c>
      <c r="M144">
        <v>876.54</v>
      </c>
      <c r="N144" t="s">
        <v>4971</v>
      </c>
      <c r="O144" t="s">
        <v>24</v>
      </c>
      <c r="P144" t="s">
        <v>25</v>
      </c>
      <c r="Q144">
        <v>0.6</v>
      </c>
      <c r="R144" t="s">
        <v>27</v>
      </c>
      <c r="S144" t="s">
        <v>4947</v>
      </c>
      <c r="T144" t="s">
        <v>4930</v>
      </c>
      <c r="U144">
        <v>214.04</v>
      </c>
      <c r="V144" t="s">
        <v>5723</v>
      </c>
      <c r="W144" t="s">
        <v>4958</v>
      </c>
      <c r="X144" t="s">
        <v>5015</v>
      </c>
      <c r="Y144" t="s">
        <v>4966</v>
      </c>
      <c r="Z144" t="s">
        <v>5188</v>
      </c>
      <c r="AA144" t="s">
        <v>4962</v>
      </c>
      <c r="AB144">
        <f>YEAR(Sales_Trans_2[[#This Row],[Transaction_Date]])</f>
        <v>2025</v>
      </c>
      <c r="AC144" t="str">
        <f>TEXT(Sales_Trans_2[[#This Row],[Transaction_Date]],"mmm")</f>
        <v>Jun</v>
      </c>
      <c r="AD144">
        <f>MONTH(Sales_Trans_2[[#This Row],[Transaction_Date]])</f>
        <v>6</v>
      </c>
      <c r="AE144" s="19">
        <f>IFERROR(Sales_Trans_2[[#This Row],[Profit]]/Sales_Trans_2[[#This Row],[Sales_Amount]],0)</f>
        <v>0.40940299483423787</v>
      </c>
      <c r="AF144" s="20" t="str">
        <f>IF(Sales_Trans_2[[#This Row],[Discount_Pct]]=0,"0%",
IF(Sales_Trans_2[[#This Row],[Discount_Pct]]&lt;=5,"1-5%",
IF(Sales_Trans_2[[#This Row],[Discount_Pct]]&lt;=10,"6-10%",
IF(Sales_Trans_2[[#This Row],[Discount_Pct]]&lt;=15,"11-15%","&gt;15%"))))</f>
        <v>0%</v>
      </c>
    </row>
    <row r="145" spans="1:32" x14ac:dyDescent="0.25">
      <c r="A145" t="s">
        <v>4507</v>
      </c>
      <c r="B145" s="10">
        <v>45812</v>
      </c>
      <c r="C145" t="s">
        <v>610</v>
      </c>
      <c r="D145" t="s">
        <v>280</v>
      </c>
      <c r="E145" t="s">
        <v>125</v>
      </c>
      <c r="F145" t="s">
        <v>126</v>
      </c>
      <c r="G145">
        <v>4</v>
      </c>
      <c r="H145">
        <v>124.84</v>
      </c>
      <c r="I145">
        <v>0</v>
      </c>
      <c r="J145">
        <v>0</v>
      </c>
      <c r="K145">
        <v>574.26</v>
      </c>
      <c r="L145">
        <v>389.4</v>
      </c>
      <c r="M145">
        <v>184.86</v>
      </c>
      <c r="N145" t="s">
        <v>68</v>
      </c>
      <c r="O145" t="s">
        <v>24</v>
      </c>
      <c r="P145" t="s">
        <v>25</v>
      </c>
      <c r="Q145">
        <v>0.91180555555555554</v>
      </c>
      <c r="R145" t="s">
        <v>27</v>
      </c>
      <c r="S145" t="s">
        <v>4726</v>
      </c>
      <c r="T145" t="s">
        <v>4703</v>
      </c>
      <c r="U145">
        <v>124.84</v>
      </c>
      <c r="V145" t="s">
        <v>6056</v>
      </c>
      <c r="W145" t="s">
        <v>4964</v>
      </c>
      <c r="X145" t="s">
        <v>5952</v>
      </c>
      <c r="Y145" t="s">
        <v>4966</v>
      </c>
      <c r="Z145" t="s">
        <v>5173</v>
      </c>
      <c r="AA145" t="s">
        <v>4962</v>
      </c>
      <c r="AB145">
        <f>YEAR(Sales_Trans_2[[#This Row],[Transaction_Date]])</f>
        <v>2025</v>
      </c>
      <c r="AC145" t="str">
        <f>TEXT(Sales_Trans_2[[#This Row],[Transaction_Date]],"mmm")</f>
        <v>Jun</v>
      </c>
      <c r="AD145">
        <f>MONTH(Sales_Trans_2[[#This Row],[Transaction_Date]])</f>
        <v>6</v>
      </c>
      <c r="AE145" s="19">
        <f>IFERROR(Sales_Trans_2[[#This Row],[Profit]]/Sales_Trans_2[[#This Row],[Sales_Amount]],0)</f>
        <v>0.321909936265803</v>
      </c>
      <c r="AF145" s="20" t="str">
        <f>IF(Sales_Trans_2[[#This Row],[Discount_Pct]]=0,"0%",
IF(Sales_Trans_2[[#This Row],[Discount_Pct]]&lt;=5,"1-5%",
IF(Sales_Trans_2[[#This Row],[Discount_Pct]]&lt;=10,"6-10%",
IF(Sales_Trans_2[[#This Row],[Discount_Pct]]&lt;=15,"11-15%","&gt;15%"))))</f>
        <v>0%</v>
      </c>
    </row>
    <row r="146" spans="1:32" x14ac:dyDescent="0.25">
      <c r="A146" t="s">
        <v>4525</v>
      </c>
      <c r="B146" s="10">
        <v>45812</v>
      </c>
      <c r="C146" t="s">
        <v>152</v>
      </c>
      <c r="D146" t="s">
        <v>2552</v>
      </c>
      <c r="E146" t="s">
        <v>913</v>
      </c>
      <c r="F146" t="s">
        <v>2034</v>
      </c>
      <c r="G146">
        <v>4</v>
      </c>
      <c r="H146">
        <v>82.71</v>
      </c>
      <c r="I146">
        <v>0</v>
      </c>
      <c r="J146">
        <v>0</v>
      </c>
      <c r="K146">
        <v>380.47</v>
      </c>
      <c r="L146">
        <v>217</v>
      </c>
      <c r="M146">
        <v>163.47</v>
      </c>
      <c r="N146" t="s">
        <v>40</v>
      </c>
      <c r="O146" t="s">
        <v>24</v>
      </c>
      <c r="P146" t="s">
        <v>25</v>
      </c>
      <c r="Q146">
        <v>0.79236111111111107</v>
      </c>
      <c r="R146" t="s">
        <v>27</v>
      </c>
      <c r="S146" t="s">
        <v>4784</v>
      </c>
      <c r="T146" t="s">
        <v>4776</v>
      </c>
      <c r="U146">
        <v>72.930000000000007</v>
      </c>
      <c r="V146" t="s">
        <v>5127</v>
      </c>
      <c r="W146" t="s">
        <v>4958</v>
      </c>
      <c r="X146" t="s">
        <v>5892</v>
      </c>
      <c r="Y146" t="s">
        <v>4966</v>
      </c>
      <c r="Z146" t="s">
        <v>5063</v>
      </c>
      <c r="AA146" t="s">
        <v>4962</v>
      </c>
      <c r="AB146">
        <f>YEAR(Sales_Trans_2[[#This Row],[Transaction_Date]])</f>
        <v>2025</v>
      </c>
      <c r="AC146" t="str">
        <f>TEXT(Sales_Trans_2[[#This Row],[Transaction_Date]],"mmm")</f>
        <v>Jun</v>
      </c>
      <c r="AD146">
        <f>MONTH(Sales_Trans_2[[#This Row],[Transaction_Date]])</f>
        <v>6</v>
      </c>
      <c r="AE146" s="19">
        <f>IFERROR(Sales_Trans_2[[#This Row],[Profit]]/Sales_Trans_2[[#This Row],[Sales_Amount]],0)</f>
        <v>0.42965279785528421</v>
      </c>
      <c r="AF146" s="20" t="str">
        <f>IF(Sales_Trans_2[[#This Row],[Discount_Pct]]=0,"0%",
IF(Sales_Trans_2[[#This Row],[Discount_Pct]]&lt;=5,"1-5%",
IF(Sales_Trans_2[[#This Row],[Discount_Pct]]&lt;=10,"6-10%",
IF(Sales_Trans_2[[#This Row],[Discount_Pct]]&lt;=15,"11-15%","&gt;15%"))))</f>
        <v>0%</v>
      </c>
    </row>
    <row r="147" spans="1:32" x14ac:dyDescent="0.25">
      <c r="A147" t="s">
        <v>1311</v>
      </c>
      <c r="B147" s="10">
        <v>46103</v>
      </c>
      <c r="C147" t="s">
        <v>1312</v>
      </c>
      <c r="D147" t="s">
        <v>905</v>
      </c>
      <c r="E147" t="s">
        <v>771</v>
      </c>
      <c r="F147" t="s">
        <v>1313</v>
      </c>
      <c r="G147">
        <v>4</v>
      </c>
      <c r="H147">
        <v>464.41</v>
      </c>
      <c r="I147">
        <v>0</v>
      </c>
      <c r="J147">
        <v>0</v>
      </c>
      <c r="K147">
        <v>2136.29</v>
      </c>
      <c r="L147">
        <v>1590.76</v>
      </c>
      <c r="M147">
        <v>545.53</v>
      </c>
      <c r="N147" t="s">
        <v>4971</v>
      </c>
      <c r="O147" t="s">
        <v>24</v>
      </c>
      <c r="P147" t="s">
        <v>25</v>
      </c>
      <c r="Q147">
        <v>0.47291666666666665</v>
      </c>
      <c r="R147" t="s">
        <v>27</v>
      </c>
      <c r="S147" t="s">
        <v>4686</v>
      </c>
      <c r="T147" t="s">
        <v>4672</v>
      </c>
      <c r="U147">
        <v>464.41</v>
      </c>
      <c r="V147" t="s">
        <v>4975</v>
      </c>
      <c r="W147" t="s">
        <v>4964</v>
      </c>
      <c r="X147" t="s">
        <v>4976</v>
      </c>
      <c r="Y147" t="s">
        <v>4977</v>
      </c>
      <c r="Z147" t="s">
        <v>4978</v>
      </c>
      <c r="AA147" t="s">
        <v>4962</v>
      </c>
      <c r="AB147">
        <f>YEAR(Sales_Trans_2[[#This Row],[Transaction_Date]])</f>
        <v>2026</v>
      </c>
      <c r="AC147" t="str">
        <f>TEXT(Sales_Trans_2[[#This Row],[Transaction_Date]],"mmm")</f>
        <v>Mar</v>
      </c>
      <c r="AD147">
        <f>MONTH(Sales_Trans_2[[#This Row],[Transaction_Date]])</f>
        <v>3</v>
      </c>
      <c r="AE147" s="19">
        <f>IFERROR(Sales_Trans_2[[#This Row],[Profit]]/Sales_Trans_2[[#This Row],[Sales_Amount]],0)</f>
        <v>0.25536326996802866</v>
      </c>
      <c r="AF147" s="20" t="str">
        <f>IF(Sales_Trans_2[[#This Row],[Discount_Pct]]=0,"0%",
IF(Sales_Trans_2[[#This Row],[Discount_Pct]]&lt;=5,"1-5%",
IF(Sales_Trans_2[[#This Row],[Discount_Pct]]&lt;=10,"6-10%",
IF(Sales_Trans_2[[#This Row],[Discount_Pct]]&lt;=15,"11-15%","&gt;15%"))))</f>
        <v>0%</v>
      </c>
    </row>
    <row r="148" spans="1:32" x14ac:dyDescent="0.25">
      <c r="A148" t="s">
        <v>1363</v>
      </c>
      <c r="B148" s="10">
        <v>46082</v>
      </c>
      <c r="C148" t="s">
        <v>1364</v>
      </c>
      <c r="D148" t="s">
        <v>503</v>
      </c>
      <c r="E148" t="s">
        <v>639</v>
      </c>
      <c r="F148" t="s">
        <v>1365</v>
      </c>
      <c r="G148">
        <v>1</v>
      </c>
      <c r="H148">
        <v>503.36</v>
      </c>
      <c r="I148">
        <v>0</v>
      </c>
      <c r="J148">
        <v>0</v>
      </c>
      <c r="K148">
        <v>578.86</v>
      </c>
      <c r="L148">
        <v>389.8</v>
      </c>
      <c r="M148">
        <v>189.06</v>
      </c>
      <c r="N148" t="s">
        <v>133</v>
      </c>
      <c r="O148" t="s">
        <v>24</v>
      </c>
      <c r="P148" t="s">
        <v>25</v>
      </c>
      <c r="Q148">
        <v>0.68402777777777779</v>
      </c>
      <c r="R148" t="s">
        <v>27</v>
      </c>
      <c r="S148" t="s">
        <v>4727</v>
      </c>
      <c r="T148" t="s">
        <v>4703</v>
      </c>
      <c r="U148">
        <v>503.36</v>
      </c>
      <c r="V148" t="s">
        <v>4984</v>
      </c>
      <c r="W148" t="s">
        <v>4964</v>
      </c>
      <c r="X148" t="s">
        <v>4985</v>
      </c>
      <c r="Y148" t="s">
        <v>4970</v>
      </c>
      <c r="Z148" t="s">
        <v>4986</v>
      </c>
      <c r="AA148" t="s">
        <v>4962</v>
      </c>
      <c r="AB148">
        <f>YEAR(Sales_Trans_2[[#This Row],[Transaction_Date]])</f>
        <v>2026</v>
      </c>
      <c r="AC148" t="str">
        <f>TEXT(Sales_Trans_2[[#This Row],[Transaction_Date]],"mmm")</f>
        <v>Mar</v>
      </c>
      <c r="AD148">
        <f>MONTH(Sales_Trans_2[[#This Row],[Transaction_Date]])</f>
        <v>3</v>
      </c>
      <c r="AE148" s="19">
        <f>IFERROR(Sales_Trans_2[[#This Row],[Profit]]/Sales_Trans_2[[#This Row],[Sales_Amount]],0)</f>
        <v>0.3266074698545417</v>
      </c>
      <c r="AF148" s="20" t="str">
        <f>IF(Sales_Trans_2[[#This Row],[Discount_Pct]]=0,"0%",
IF(Sales_Trans_2[[#This Row],[Discount_Pct]]&lt;=5,"1-5%",
IF(Sales_Trans_2[[#This Row],[Discount_Pct]]&lt;=10,"6-10%",
IF(Sales_Trans_2[[#This Row],[Discount_Pct]]&lt;=15,"11-15%","&gt;15%"))))</f>
        <v>0%</v>
      </c>
    </row>
    <row r="149" spans="1:32" x14ac:dyDescent="0.25">
      <c r="A149" t="s">
        <v>3991</v>
      </c>
      <c r="B149" s="10">
        <v>46099</v>
      </c>
      <c r="C149" t="s">
        <v>3992</v>
      </c>
      <c r="D149" t="s">
        <v>101</v>
      </c>
      <c r="E149" t="s">
        <v>159</v>
      </c>
      <c r="F149" t="s">
        <v>361</v>
      </c>
      <c r="G149">
        <v>2</v>
      </c>
      <c r="H149">
        <v>434.65</v>
      </c>
      <c r="I149">
        <v>0</v>
      </c>
      <c r="J149">
        <v>0</v>
      </c>
      <c r="K149">
        <v>869.3</v>
      </c>
      <c r="L149">
        <v>703.26</v>
      </c>
      <c r="M149">
        <v>166.04</v>
      </c>
      <c r="N149" t="s">
        <v>23</v>
      </c>
      <c r="O149" t="s">
        <v>24</v>
      </c>
      <c r="P149" t="s">
        <v>25</v>
      </c>
      <c r="Q149">
        <v>0.50972222222222219</v>
      </c>
      <c r="R149" t="s">
        <v>49</v>
      </c>
      <c r="S149" t="s">
        <v>4676</v>
      </c>
      <c r="T149" t="s">
        <v>4672</v>
      </c>
      <c r="U149">
        <v>434.65</v>
      </c>
      <c r="V149" t="s">
        <v>5033</v>
      </c>
      <c r="W149" t="s">
        <v>4964</v>
      </c>
      <c r="X149" t="s">
        <v>5017</v>
      </c>
      <c r="Y149" t="s">
        <v>5018</v>
      </c>
      <c r="Z149" t="s">
        <v>5034</v>
      </c>
      <c r="AA149" t="s">
        <v>4962</v>
      </c>
      <c r="AB149">
        <f>YEAR(Sales_Trans_2[[#This Row],[Transaction_Date]])</f>
        <v>2026</v>
      </c>
      <c r="AC149" t="str">
        <f>TEXT(Sales_Trans_2[[#This Row],[Transaction_Date]],"mmm")</f>
        <v>Mar</v>
      </c>
      <c r="AD149">
        <f>MONTH(Sales_Trans_2[[#This Row],[Transaction_Date]])</f>
        <v>3</v>
      </c>
      <c r="AE149" s="19">
        <f>IFERROR(Sales_Trans_2[[#This Row],[Profit]]/Sales_Trans_2[[#This Row],[Sales_Amount]],0)</f>
        <v>0.19100425629817094</v>
      </c>
      <c r="AF149" s="20" t="str">
        <f>IF(Sales_Trans_2[[#This Row],[Discount_Pct]]=0,"0%",
IF(Sales_Trans_2[[#This Row],[Discount_Pct]]&lt;=5,"1-5%",
IF(Sales_Trans_2[[#This Row],[Discount_Pct]]&lt;=10,"6-10%",
IF(Sales_Trans_2[[#This Row],[Discount_Pct]]&lt;=15,"11-15%","&gt;15%"))))</f>
        <v>0%</v>
      </c>
    </row>
    <row r="150" spans="1:32" x14ac:dyDescent="0.25">
      <c r="A150" t="s">
        <v>4446</v>
      </c>
      <c r="B150" s="10">
        <v>46096</v>
      </c>
      <c r="C150" t="s">
        <v>3332</v>
      </c>
      <c r="D150" t="s">
        <v>124</v>
      </c>
      <c r="E150" t="s">
        <v>857</v>
      </c>
      <c r="F150" t="s">
        <v>121</v>
      </c>
      <c r="G150">
        <v>3</v>
      </c>
      <c r="H150">
        <v>397.22</v>
      </c>
      <c r="I150">
        <v>0</v>
      </c>
      <c r="J150">
        <v>0</v>
      </c>
      <c r="K150">
        <v>1370.41</v>
      </c>
      <c r="L150">
        <v>958.11</v>
      </c>
      <c r="M150">
        <v>412.3</v>
      </c>
      <c r="N150" t="s">
        <v>133</v>
      </c>
      <c r="O150" t="s">
        <v>24</v>
      </c>
      <c r="P150" t="s">
        <v>25</v>
      </c>
      <c r="Q150">
        <v>0.79027777777777775</v>
      </c>
      <c r="R150" t="s">
        <v>27</v>
      </c>
      <c r="S150" t="s">
        <v>4697</v>
      </c>
      <c r="T150" t="s">
        <v>4672</v>
      </c>
      <c r="U150">
        <v>397.22</v>
      </c>
      <c r="V150" t="s">
        <v>5038</v>
      </c>
      <c r="W150" t="s">
        <v>4964</v>
      </c>
      <c r="X150" t="s">
        <v>5036</v>
      </c>
      <c r="Y150" t="s">
        <v>5007</v>
      </c>
      <c r="Z150" t="s">
        <v>5037</v>
      </c>
      <c r="AA150" t="s">
        <v>4962</v>
      </c>
      <c r="AB150">
        <f>YEAR(Sales_Trans_2[[#This Row],[Transaction_Date]])</f>
        <v>2026</v>
      </c>
      <c r="AC150" t="str">
        <f>TEXT(Sales_Trans_2[[#This Row],[Transaction_Date]],"mmm")</f>
        <v>Mar</v>
      </c>
      <c r="AD150">
        <f>MONTH(Sales_Trans_2[[#This Row],[Transaction_Date]])</f>
        <v>3</v>
      </c>
      <c r="AE150" s="19">
        <f>IFERROR(Sales_Trans_2[[#This Row],[Profit]]/Sales_Trans_2[[#This Row],[Sales_Amount]],0)</f>
        <v>0.30085886705438519</v>
      </c>
      <c r="AF150" s="20" t="str">
        <f>IF(Sales_Trans_2[[#This Row],[Discount_Pct]]=0,"0%",
IF(Sales_Trans_2[[#This Row],[Discount_Pct]]&lt;=5,"1-5%",
IF(Sales_Trans_2[[#This Row],[Discount_Pct]]&lt;=10,"6-10%",
IF(Sales_Trans_2[[#This Row],[Discount_Pct]]&lt;=15,"11-15%","&gt;15%"))))</f>
        <v>0%</v>
      </c>
    </row>
    <row r="151" spans="1:32" x14ac:dyDescent="0.25">
      <c r="A151" t="s">
        <v>3331</v>
      </c>
      <c r="B151" s="10">
        <v>46097</v>
      </c>
      <c r="C151" t="s">
        <v>3332</v>
      </c>
      <c r="D151" t="s">
        <v>389</v>
      </c>
      <c r="E151" t="s">
        <v>1157</v>
      </c>
      <c r="F151" t="s">
        <v>1158</v>
      </c>
      <c r="G151">
        <v>2</v>
      </c>
      <c r="H151">
        <v>83.13</v>
      </c>
      <c r="I151">
        <v>0</v>
      </c>
      <c r="J151">
        <v>0</v>
      </c>
      <c r="K151">
        <v>166.26</v>
      </c>
      <c r="L151">
        <v>138.18</v>
      </c>
      <c r="M151">
        <v>28.08</v>
      </c>
      <c r="N151" t="s">
        <v>47</v>
      </c>
      <c r="O151" t="s">
        <v>24</v>
      </c>
      <c r="P151" t="s">
        <v>25</v>
      </c>
      <c r="Q151">
        <v>0.8</v>
      </c>
      <c r="R151" t="s">
        <v>49</v>
      </c>
      <c r="S151" t="s">
        <v>4854</v>
      </c>
      <c r="T151" t="s">
        <v>4847</v>
      </c>
      <c r="U151">
        <v>83.13</v>
      </c>
      <c r="V151" t="s">
        <v>5038</v>
      </c>
      <c r="W151" t="s">
        <v>4964</v>
      </c>
      <c r="X151" t="s">
        <v>5179</v>
      </c>
      <c r="Y151" t="s">
        <v>5007</v>
      </c>
      <c r="Z151" t="s">
        <v>5180</v>
      </c>
      <c r="AA151" t="s">
        <v>4962</v>
      </c>
      <c r="AB151">
        <f>YEAR(Sales_Trans_2[[#This Row],[Transaction_Date]])</f>
        <v>2026</v>
      </c>
      <c r="AC151" t="str">
        <f>TEXT(Sales_Trans_2[[#This Row],[Transaction_Date]],"mmm")</f>
        <v>Mar</v>
      </c>
      <c r="AD151">
        <f>MONTH(Sales_Trans_2[[#This Row],[Transaction_Date]])</f>
        <v>3</v>
      </c>
      <c r="AE151" s="19">
        <f>IFERROR(Sales_Trans_2[[#This Row],[Profit]]/Sales_Trans_2[[#This Row],[Sales_Amount]],0)</f>
        <v>0.16889209671598701</v>
      </c>
      <c r="AF151" s="20" t="str">
        <f>IF(Sales_Trans_2[[#This Row],[Discount_Pct]]=0,"0%",
IF(Sales_Trans_2[[#This Row],[Discount_Pct]]&lt;=5,"1-5%",
IF(Sales_Trans_2[[#This Row],[Discount_Pct]]&lt;=10,"6-10%",
IF(Sales_Trans_2[[#This Row],[Discount_Pct]]&lt;=15,"11-15%","&gt;15%"))))</f>
        <v>0%</v>
      </c>
    </row>
    <row r="152" spans="1:32" x14ac:dyDescent="0.25">
      <c r="A152" t="s">
        <v>2386</v>
      </c>
      <c r="B152" s="10">
        <v>45850</v>
      </c>
      <c r="C152" t="s">
        <v>2387</v>
      </c>
      <c r="D152" t="s">
        <v>141</v>
      </c>
      <c r="E152" t="s">
        <v>1157</v>
      </c>
      <c r="F152" t="s">
        <v>1158</v>
      </c>
      <c r="G152">
        <v>1</v>
      </c>
      <c r="H152">
        <v>437.49</v>
      </c>
      <c r="I152">
        <v>0</v>
      </c>
      <c r="J152">
        <v>0</v>
      </c>
      <c r="K152">
        <v>503.11</v>
      </c>
      <c r="L152">
        <v>265.44</v>
      </c>
      <c r="M152">
        <v>237.67</v>
      </c>
      <c r="N152" t="s">
        <v>133</v>
      </c>
      <c r="O152" t="s">
        <v>24</v>
      </c>
      <c r="P152" t="s">
        <v>25</v>
      </c>
      <c r="Q152">
        <v>0.47013888888888888</v>
      </c>
      <c r="R152" t="s">
        <v>27</v>
      </c>
      <c r="S152" t="s">
        <v>4658</v>
      </c>
      <c r="T152" t="s">
        <v>4636</v>
      </c>
      <c r="U152">
        <v>437.49</v>
      </c>
      <c r="V152" t="s">
        <v>5182</v>
      </c>
      <c r="W152" t="s">
        <v>4964</v>
      </c>
      <c r="X152" t="s">
        <v>5179</v>
      </c>
      <c r="Y152" t="s">
        <v>5007</v>
      </c>
      <c r="Z152" t="s">
        <v>5180</v>
      </c>
      <c r="AA152" t="s">
        <v>4962</v>
      </c>
      <c r="AB152">
        <f>YEAR(Sales_Trans_2[[#This Row],[Transaction_Date]])</f>
        <v>2025</v>
      </c>
      <c r="AC152" t="str">
        <f>TEXT(Sales_Trans_2[[#This Row],[Transaction_Date]],"mmm")</f>
        <v>Jul</v>
      </c>
      <c r="AD152">
        <f>MONTH(Sales_Trans_2[[#This Row],[Transaction_Date]])</f>
        <v>7</v>
      </c>
      <c r="AE152" s="19">
        <f>IFERROR(Sales_Trans_2[[#This Row],[Profit]]/Sales_Trans_2[[#This Row],[Sales_Amount]],0)</f>
        <v>0.47240166166444708</v>
      </c>
      <c r="AF152" s="20" t="str">
        <f>IF(Sales_Trans_2[[#This Row],[Discount_Pct]]=0,"0%",
IF(Sales_Trans_2[[#This Row],[Discount_Pct]]&lt;=5,"1-5%",
IF(Sales_Trans_2[[#This Row],[Discount_Pct]]&lt;=10,"6-10%",
IF(Sales_Trans_2[[#This Row],[Discount_Pct]]&lt;=15,"11-15%","&gt;15%"))))</f>
        <v>0%</v>
      </c>
    </row>
    <row r="153" spans="1:32" x14ac:dyDescent="0.25">
      <c r="A153" t="s">
        <v>3886</v>
      </c>
      <c r="B153" s="10">
        <v>46112</v>
      </c>
      <c r="C153" t="s">
        <v>1953</v>
      </c>
      <c r="D153" t="s">
        <v>905</v>
      </c>
      <c r="E153" t="s">
        <v>355</v>
      </c>
      <c r="F153" t="s">
        <v>356</v>
      </c>
      <c r="G153">
        <v>2</v>
      </c>
      <c r="H153">
        <v>464.41</v>
      </c>
      <c r="I153">
        <v>0</v>
      </c>
      <c r="J153">
        <v>0</v>
      </c>
      <c r="K153">
        <v>928.82</v>
      </c>
      <c r="L153">
        <v>795.38</v>
      </c>
      <c r="M153">
        <v>133.44</v>
      </c>
      <c r="N153" t="s">
        <v>47</v>
      </c>
      <c r="O153" t="s">
        <v>24</v>
      </c>
      <c r="P153" t="s">
        <v>25</v>
      </c>
      <c r="Q153">
        <v>0.61944444444444446</v>
      </c>
      <c r="R153" t="s">
        <v>49</v>
      </c>
      <c r="S153" t="s">
        <v>4686</v>
      </c>
      <c r="T153" t="s">
        <v>4672</v>
      </c>
      <c r="U153">
        <v>464.41</v>
      </c>
      <c r="V153" t="s">
        <v>5058</v>
      </c>
      <c r="W153" t="s">
        <v>4964</v>
      </c>
      <c r="X153" t="s">
        <v>5205</v>
      </c>
      <c r="Y153" t="s">
        <v>4960</v>
      </c>
      <c r="Z153" t="s">
        <v>5204</v>
      </c>
      <c r="AA153" t="s">
        <v>4962</v>
      </c>
      <c r="AB153">
        <f>YEAR(Sales_Trans_2[[#This Row],[Transaction_Date]])</f>
        <v>2026</v>
      </c>
      <c r="AC153" t="str">
        <f>TEXT(Sales_Trans_2[[#This Row],[Transaction_Date]],"mmm")</f>
        <v>Mar</v>
      </c>
      <c r="AD153">
        <f>MONTH(Sales_Trans_2[[#This Row],[Transaction_Date]])</f>
        <v>3</v>
      </c>
      <c r="AE153" s="19">
        <f>IFERROR(Sales_Trans_2[[#This Row],[Profit]]/Sales_Trans_2[[#This Row],[Sales_Amount]],0)</f>
        <v>0.14366615705949484</v>
      </c>
      <c r="AF153" s="20" t="str">
        <f>IF(Sales_Trans_2[[#This Row],[Discount_Pct]]=0,"0%",
IF(Sales_Trans_2[[#This Row],[Discount_Pct]]&lt;=5,"1-5%",
IF(Sales_Trans_2[[#This Row],[Discount_Pct]]&lt;=10,"6-10%",
IF(Sales_Trans_2[[#This Row],[Discount_Pct]]&lt;=15,"11-15%","&gt;15%"))))</f>
        <v>0%</v>
      </c>
    </row>
    <row r="154" spans="1:32" x14ac:dyDescent="0.25">
      <c r="A154" t="s">
        <v>1272</v>
      </c>
      <c r="B154" s="10">
        <v>46003</v>
      </c>
      <c r="C154" t="s">
        <v>502</v>
      </c>
      <c r="D154" t="s">
        <v>52</v>
      </c>
      <c r="E154" t="s">
        <v>327</v>
      </c>
      <c r="F154" t="s">
        <v>328</v>
      </c>
      <c r="G154">
        <v>4</v>
      </c>
      <c r="H154">
        <v>313.47000000000003</v>
      </c>
      <c r="I154">
        <v>0</v>
      </c>
      <c r="J154">
        <v>0</v>
      </c>
      <c r="K154">
        <v>1253.8800000000001</v>
      </c>
      <c r="L154">
        <v>984.48</v>
      </c>
      <c r="M154">
        <v>269.39999999999998</v>
      </c>
      <c r="N154" t="s">
        <v>40</v>
      </c>
      <c r="O154" t="s">
        <v>24</v>
      </c>
      <c r="P154" t="s">
        <v>25</v>
      </c>
      <c r="Q154">
        <v>0.72638888888888886</v>
      </c>
      <c r="R154" t="s">
        <v>49</v>
      </c>
      <c r="S154" t="s">
        <v>4701</v>
      </c>
      <c r="T154" t="s">
        <v>4672</v>
      </c>
      <c r="U154">
        <v>313.47000000000003</v>
      </c>
      <c r="V154" t="s">
        <v>5217</v>
      </c>
      <c r="W154" t="s">
        <v>4964</v>
      </c>
      <c r="X154" t="s">
        <v>5215</v>
      </c>
      <c r="Y154" t="s">
        <v>4960</v>
      </c>
      <c r="Z154" t="s">
        <v>5216</v>
      </c>
      <c r="AA154" t="s">
        <v>4962</v>
      </c>
      <c r="AB154">
        <f>YEAR(Sales_Trans_2[[#This Row],[Transaction_Date]])</f>
        <v>2025</v>
      </c>
      <c r="AC154" t="str">
        <f>TEXT(Sales_Trans_2[[#This Row],[Transaction_Date]],"mmm")</f>
        <v>Dec</v>
      </c>
      <c r="AD154">
        <f>MONTH(Sales_Trans_2[[#This Row],[Transaction_Date]])</f>
        <v>12</v>
      </c>
      <c r="AE154" s="19">
        <f>IFERROR(Sales_Trans_2[[#This Row],[Profit]]/Sales_Trans_2[[#This Row],[Sales_Amount]],0)</f>
        <v>0.21485309599004684</v>
      </c>
      <c r="AF154" s="20" t="str">
        <f>IF(Sales_Trans_2[[#This Row],[Discount_Pct]]=0,"0%",
IF(Sales_Trans_2[[#This Row],[Discount_Pct]]&lt;=5,"1-5%",
IF(Sales_Trans_2[[#This Row],[Discount_Pct]]&lt;=10,"6-10%",
IF(Sales_Trans_2[[#This Row],[Discount_Pct]]&lt;=15,"11-15%","&gt;15%"))))</f>
        <v>0%</v>
      </c>
    </row>
    <row r="155" spans="1:32" x14ac:dyDescent="0.25">
      <c r="A155" t="s">
        <v>3078</v>
      </c>
      <c r="B155" s="10">
        <v>46102</v>
      </c>
      <c r="C155" t="s">
        <v>2628</v>
      </c>
      <c r="D155" t="s">
        <v>314</v>
      </c>
      <c r="E155" t="s">
        <v>1372</v>
      </c>
      <c r="F155" t="s">
        <v>2629</v>
      </c>
      <c r="G155">
        <v>4</v>
      </c>
      <c r="H155">
        <v>329.69</v>
      </c>
      <c r="I155">
        <v>0</v>
      </c>
      <c r="J155">
        <v>0</v>
      </c>
      <c r="K155">
        <v>1516.57</v>
      </c>
      <c r="L155">
        <v>989</v>
      </c>
      <c r="M155">
        <v>527.57000000000005</v>
      </c>
      <c r="N155" t="s">
        <v>133</v>
      </c>
      <c r="O155" t="s">
        <v>24</v>
      </c>
      <c r="P155" t="s">
        <v>25</v>
      </c>
      <c r="Q155">
        <v>0.81319444444444444</v>
      </c>
      <c r="R155" t="s">
        <v>27</v>
      </c>
      <c r="S155" t="s">
        <v>4707</v>
      </c>
      <c r="T155" t="s">
        <v>4703</v>
      </c>
      <c r="U155">
        <v>329.69</v>
      </c>
      <c r="V155" t="s">
        <v>5354</v>
      </c>
      <c r="W155" t="s">
        <v>4964</v>
      </c>
      <c r="X155" t="s">
        <v>5355</v>
      </c>
      <c r="Y155" t="s">
        <v>4960</v>
      </c>
      <c r="Z155" t="s">
        <v>5356</v>
      </c>
      <c r="AA155" t="s">
        <v>4962</v>
      </c>
      <c r="AB155">
        <f>YEAR(Sales_Trans_2[[#This Row],[Transaction_Date]])</f>
        <v>2026</v>
      </c>
      <c r="AC155" t="str">
        <f>TEXT(Sales_Trans_2[[#This Row],[Transaction_Date]],"mmm")</f>
        <v>Mar</v>
      </c>
      <c r="AD155">
        <f>MONTH(Sales_Trans_2[[#This Row],[Transaction_Date]])</f>
        <v>3</v>
      </c>
      <c r="AE155" s="19">
        <f>IFERROR(Sales_Trans_2[[#This Row],[Profit]]/Sales_Trans_2[[#This Row],[Sales_Amount]],0)</f>
        <v>0.34787052361579096</v>
      </c>
      <c r="AF155" s="20" t="str">
        <f>IF(Sales_Trans_2[[#This Row],[Discount_Pct]]=0,"0%",
IF(Sales_Trans_2[[#This Row],[Discount_Pct]]&lt;=5,"1-5%",
IF(Sales_Trans_2[[#This Row],[Discount_Pct]]&lt;=10,"6-10%",
IF(Sales_Trans_2[[#This Row],[Discount_Pct]]&lt;=15,"11-15%","&gt;15%"))))</f>
        <v>0%</v>
      </c>
    </row>
    <row r="156" spans="1:32" x14ac:dyDescent="0.25">
      <c r="A156" t="s">
        <v>3431</v>
      </c>
      <c r="B156" s="10">
        <v>46004</v>
      </c>
      <c r="C156" t="s">
        <v>2420</v>
      </c>
      <c r="D156" t="s">
        <v>414</v>
      </c>
      <c r="E156" t="s">
        <v>1413</v>
      </c>
      <c r="F156" t="s">
        <v>1829</v>
      </c>
      <c r="G156">
        <v>2</v>
      </c>
      <c r="H156">
        <v>96.72</v>
      </c>
      <c r="I156">
        <v>0</v>
      </c>
      <c r="J156">
        <v>0</v>
      </c>
      <c r="K156">
        <v>222.46</v>
      </c>
      <c r="L156">
        <v>159.63999999999999</v>
      </c>
      <c r="M156">
        <v>62.82</v>
      </c>
      <c r="N156" t="s">
        <v>47</v>
      </c>
      <c r="O156" t="s">
        <v>24</v>
      </c>
      <c r="P156" t="s">
        <v>25</v>
      </c>
      <c r="Q156">
        <v>0.66249999999999998</v>
      </c>
      <c r="R156" t="s">
        <v>27</v>
      </c>
      <c r="S156" t="s">
        <v>4846</v>
      </c>
      <c r="T156" t="s">
        <v>4847</v>
      </c>
      <c r="U156">
        <v>96.72</v>
      </c>
      <c r="V156" t="s">
        <v>5361</v>
      </c>
      <c r="W156" t="s">
        <v>4964</v>
      </c>
      <c r="X156" t="s">
        <v>5463</v>
      </c>
      <c r="Y156" t="s">
        <v>4970</v>
      </c>
      <c r="Z156" t="s">
        <v>5310</v>
      </c>
      <c r="AA156" t="s">
        <v>4962</v>
      </c>
      <c r="AB156">
        <f>YEAR(Sales_Trans_2[[#This Row],[Transaction_Date]])</f>
        <v>2025</v>
      </c>
      <c r="AC156" t="str">
        <f>TEXT(Sales_Trans_2[[#This Row],[Transaction_Date]],"mmm")</f>
        <v>Dec</v>
      </c>
      <c r="AD156">
        <f>MONTH(Sales_Trans_2[[#This Row],[Transaction_Date]])</f>
        <v>12</v>
      </c>
      <c r="AE156" s="19">
        <f>IFERROR(Sales_Trans_2[[#This Row],[Profit]]/Sales_Trans_2[[#This Row],[Sales_Amount]],0)</f>
        <v>0.28238784500584374</v>
      </c>
      <c r="AF156" s="20" t="str">
        <f>IF(Sales_Trans_2[[#This Row],[Discount_Pct]]=0,"0%",
IF(Sales_Trans_2[[#This Row],[Discount_Pct]]&lt;=5,"1-5%",
IF(Sales_Trans_2[[#This Row],[Discount_Pct]]&lt;=10,"6-10%",
IF(Sales_Trans_2[[#This Row],[Discount_Pct]]&lt;=15,"11-15%","&gt;15%"))))</f>
        <v>0%</v>
      </c>
    </row>
    <row r="157" spans="1:32" x14ac:dyDescent="0.25">
      <c r="A157" t="s">
        <v>4466</v>
      </c>
      <c r="B157" s="10">
        <v>46037</v>
      </c>
      <c r="C157" t="s">
        <v>4467</v>
      </c>
      <c r="D157" t="s">
        <v>647</v>
      </c>
      <c r="E157" t="s">
        <v>285</v>
      </c>
      <c r="F157" t="s">
        <v>667</v>
      </c>
      <c r="G157">
        <v>3</v>
      </c>
      <c r="H157">
        <v>123.11</v>
      </c>
      <c r="I157">
        <v>0</v>
      </c>
      <c r="J157">
        <v>0</v>
      </c>
      <c r="K157">
        <v>369.33</v>
      </c>
      <c r="L157">
        <v>273.54000000000002</v>
      </c>
      <c r="M157">
        <v>95.79</v>
      </c>
      <c r="N157" t="s">
        <v>4971</v>
      </c>
      <c r="O157" t="s">
        <v>24</v>
      </c>
      <c r="P157" t="s">
        <v>25</v>
      </c>
      <c r="Q157">
        <v>0.68611111111111112</v>
      </c>
      <c r="R157" t="s">
        <v>49</v>
      </c>
      <c r="S157" t="s">
        <v>4925</v>
      </c>
      <c r="T157" t="s">
        <v>4908</v>
      </c>
      <c r="U157">
        <v>123.11</v>
      </c>
      <c r="V157" t="s">
        <v>5465</v>
      </c>
      <c r="W157" t="s">
        <v>4964</v>
      </c>
      <c r="X157" t="s">
        <v>5466</v>
      </c>
      <c r="Y157" t="s">
        <v>5007</v>
      </c>
      <c r="Z157" t="s">
        <v>5112</v>
      </c>
      <c r="AA157" t="s">
        <v>4962</v>
      </c>
      <c r="AB157">
        <f>YEAR(Sales_Trans_2[[#This Row],[Transaction_Date]])</f>
        <v>2026</v>
      </c>
      <c r="AC157" t="str">
        <f>TEXT(Sales_Trans_2[[#This Row],[Transaction_Date]],"mmm")</f>
        <v>Jan</v>
      </c>
      <c r="AD157">
        <f>MONTH(Sales_Trans_2[[#This Row],[Transaction_Date]])</f>
        <v>1</v>
      </c>
      <c r="AE157" s="19">
        <f>IFERROR(Sales_Trans_2[[#This Row],[Profit]]/Sales_Trans_2[[#This Row],[Sales_Amount]],0)</f>
        <v>0.25936154658435551</v>
      </c>
      <c r="AF157" s="20" t="str">
        <f>IF(Sales_Trans_2[[#This Row],[Discount_Pct]]=0,"0%",
IF(Sales_Trans_2[[#This Row],[Discount_Pct]]&lt;=5,"1-5%",
IF(Sales_Trans_2[[#This Row],[Discount_Pct]]&lt;=10,"6-10%",
IF(Sales_Trans_2[[#This Row],[Discount_Pct]]&lt;=15,"11-15%","&gt;15%"))))</f>
        <v>0%</v>
      </c>
    </row>
    <row r="158" spans="1:32" x14ac:dyDescent="0.25">
      <c r="A158" t="s">
        <v>3975</v>
      </c>
      <c r="B158" s="10">
        <v>46047</v>
      </c>
      <c r="C158" t="s">
        <v>3976</v>
      </c>
      <c r="D158" t="s">
        <v>170</v>
      </c>
      <c r="E158" t="s">
        <v>567</v>
      </c>
      <c r="F158" t="s">
        <v>3426</v>
      </c>
      <c r="G158">
        <v>1</v>
      </c>
      <c r="H158">
        <v>225.45</v>
      </c>
      <c r="I158">
        <v>0</v>
      </c>
      <c r="J158">
        <v>0</v>
      </c>
      <c r="K158">
        <v>259.27</v>
      </c>
      <c r="L158">
        <v>190.9</v>
      </c>
      <c r="M158">
        <v>68.37</v>
      </c>
      <c r="N158" t="s">
        <v>133</v>
      </c>
      <c r="O158" t="s">
        <v>24</v>
      </c>
      <c r="P158" t="s">
        <v>25</v>
      </c>
      <c r="Q158">
        <v>0.71319444444444446</v>
      </c>
      <c r="R158" t="s">
        <v>27</v>
      </c>
      <c r="S158" t="s">
        <v>4876</v>
      </c>
      <c r="T158" t="s">
        <v>4864</v>
      </c>
      <c r="U158">
        <v>225.45</v>
      </c>
      <c r="V158" t="s">
        <v>5530</v>
      </c>
      <c r="W158" t="s">
        <v>4964</v>
      </c>
      <c r="X158" t="s">
        <v>5531</v>
      </c>
      <c r="Y158" t="s">
        <v>4960</v>
      </c>
      <c r="Z158" t="s">
        <v>5353</v>
      </c>
      <c r="AA158" t="s">
        <v>4962</v>
      </c>
      <c r="AB158">
        <f>YEAR(Sales_Trans_2[[#This Row],[Transaction_Date]])</f>
        <v>2026</v>
      </c>
      <c r="AC158" t="str">
        <f>TEXT(Sales_Trans_2[[#This Row],[Transaction_Date]],"mmm")</f>
        <v>Jan</v>
      </c>
      <c r="AD158">
        <f>MONTH(Sales_Trans_2[[#This Row],[Transaction_Date]])</f>
        <v>1</v>
      </c>
      <c r="AE158" s="19">
        <f>IFERROR(Sales_Trans_2[[#This Row],[Profit]]/Sales_Trans_2[[#This Row],[Sales_Amount]],0)</f>
        <v>0.26370193234851702</v>
      </c>
      <c r="AF158" s="20" t="str">
        <f>IF(Sales_Trans_2[[#This Row],[Discount_Pct]]=0,"0%",
IF(Sales_Trans_2[[#This Row],[Discount_Pct]]&lt;=5,"1-5%",
IF(Sales_Trans_2[[#This Row],[Discount_Pct]]&lt;=10,"6-10%",
IF(Sales_Trans_2[[#This Row],[Discount_Pct]]&lt;=15,"11-15%","&gt;15%"))))</f>
        <v>0%</v>
      </c>
    </row>
    <row r="159" spans="1:32" x14ac:dyDescent="0.25">
      <c r="A159" t="s">
        <v>3545</v>
      </c>
      <c r="B159" s="10">
        <v>46104</v>
      </c>
      <c r="C159" t="s">
        <v>3546</v>
      </c>
      <c r="D159" t="s">
        <v>794</v>
      </c>
      <c r="E159" t="s">
        <v>31</v>
      </c>
      <c r="F159" t="s">
        <v>32</v>
      </c>
      <c r="G159">
        <v>3</v>
      </c>
      <c r="H159">
        <v>171.25</v>
      </c>
      <c r="I159">
        <v>0</v>
      </c>
      <c r="J159">
        <v>0</v>
      </c>
      <c r="K159">
        <v>513.75</v>
      </c>
      <c r="L159">
        <v>372.99</v>
      </c>
      <c r="M159">
        <v>140.76</v>
      </c>
      <c r="N159" t="s">
        <v>4971</v>
      </c>
      <c r="O159" t="s">
        <v>24</v>
      </c>
      <c r="P159" t="s">
        <v>25</v>
      </c>
      <c r="Q159">
        <v>0.80972222222222223</v>
      </c>
      <c r="R159" t="s">
        <v>49</v>
      </c>
      <c r="S159" t="s">
        <v>4946</v>
      </c>
      <c r="T159" t="s">
        <v>4930</v>
      </c>
      <c r="U159">
        <v>171.25</v>
      </c>
      <c r="V159" t="s">
        <v>5572</v>
      </c>
      <c r="W159" t="s">
        <v>4964</v>
      </c>
      <c r="X159" t="s">
        <v>5187</v>
      </c>
      <c r="Y159" t="s">
        <v>5007</v>
      </c>
      <c r="Z159" t="s">
        <v>5188</v>
      </c>
      <c r="AA159" t="s">
        <v>4962</v>
      </c>
      <c r="AB159">
        <f>YEAR(Sales_Trans_2[[#This Row],[Transaction_Date]])</f>
        <v>2026</v>
      </c>
      <c r="AC159" t="str">
        <f>TEXT(Sales_Trans_2[[#This Row],[Transaction_Date]],"mmm")</f>
        <v>Mar</v>
      </c>
      <c r="AD159">
        <f>MONTH(Sales_Trans_2[[#This Row],[Transaction_Date]])</f>
        <v>3</v>
      </c>
      <c r="AE159" s="19">
        <f>IFERROR(Sales_Trans_2[[#This Row],[Profit]]/Sales_Trans_2[[#This Row],[Sales_Amount]],0)</f>
        <v>0.27398540145985401</v>
      </c>
      <c r="AF159" s="20" t="str">
        <f>IF(Sales_Trans_2[[#This Row],[Discount_Pct]]=0,"0%",
IF(Sales_Trans_2[[#This Row],[Discount_Pct]]&lt;=5,"1-5%",
IF(Sales_Trans_2[[#This Row],[Discount_Pct]]&lt;=10,"6-10%",
IF(Sales_Trans_2[[#This Row],[Discount_Pct]]&lt;=15,"11-15%","&gt;15%"))))</f>
        <v>0%</v>
      </c>
    </row>
    <row r="160" spans="1:32" x14ac:dyDescent="0.25">
      <c r="A160" t="s">
        <v>4330</v>
      </c>
      <c r="B160" s="10">
        <v>46327</v>
      </c>
      <c r="C160" t="s">
        <v>1976</v>
      </c>
      <c r="D160" t="s">
        <v>409</v>
      </c>
      <c r="E160" t="s">
        <v>400</v>
      </c>
      <c r="F160" t="s">
        <v>401</v>
      </c>
      <c r="G160">
        <v>2</v>
      </c>
      <c r="H160">
        <v>299.73</v>
      </c>
      <c r="I160">
        <v>0</v>
      </c>
      <c r="J160">
        <v>0</v>
      </c>
      <c r="K160">
        <v>689.38</v>
      </c>
      <c r="L160">
        <v>369.48</v>
      </c>
      <c r="M160">
        <v>319.89999999999998</v>
      </c>
      <c r="N160" t="s">
        <v>68</v>
      </c>
      <c r="O160" t="s">
        <v>24</v>
      </c>
      <c r="P160" t="s">
        <v>25</v>
      </c>
      <c r="Q160">
        <v>0.79097222222222219</v>
      </c>
      <c r="R160" t="s">
        <v>27</v>
      </c>
      <c r="S160" t="s">
        <v>4635</v>
      </c>
      <c r="T160" t="s">
        <v>4636</v>
      </c>
      <c r="U160">
        <v>299.73</v>
      </c>
      <c r="V160" t="s">
        <v>5580</v>
      </c>
      <c r="W160" t="s">
        <v>4964</v>
      </c>
      <c r="X160" t="s">
        <v>5002</v>
      </c>
      <c r="Y160" t="s">
        <v>4970</v>
      </c>
      <c r="Z160" t="s">
        <v>5003</v>
      </c>
      <c r="AA160" t="s">
        <v>4962</v>
      </c>
      <c r="AB160">
        <f>YEAR(Sales_Trans_2[[#This Row],[Transaction_Date]])</f>
        <v>2026</v>
      </c>
      <c r="AC160" t="str">
        <f>TEXT(Sales_Trans_2[[#This Row],[Transaction_Date]],"mmm")</f>
        <v>Nov</v>
      </c>
      <c r="AD160">
        <f>MONTH(Sales_Trans_2[[#This Row],[Transaction_Date]])</f>
        <v>11</v>
      </c>
      <c r="AE160" s="19">
        <f>IFERROR(Sales_Trans_2[[#This Row],[Profit]]/Sales_Trans_2[[#This Row],[Sales_Amount]],0)</f>
        <v>0.46404015202065624</v>
      </c>
      <c r="AF160" s="20" t="str">
        <f>IF(Sales_Trans_2[[#This Row],[Discount_Pct]]=0,"0%",
IF(Sales_Trans_2[[#This Row],[Discount_Pct]]&lt;=5,"1-5%",
IF(Sales_Trans_2[[#This Row],[Discount_Pct]]&lt;=10,"6-10%",
IF(Sales_Trans_2[[#This Row],[Discount_Pct]]&lt;=15,"11-15%","&gt;15%"))))</f>
        <v>0%</v>
      </c>
    </row>
    <row r="161" spans="1:32" x14ac:dyDescent="0.25">
      <c r="A161" t="s">
        <v>956</v>
      </c>
      <c r="B161" s="10">
        <v>46237</v>
      </c>
      <c r="C161" t="s">
        <v>627</v>
      </c>
      <c r="D161" t="s">
        <v>503</v>
      </c>
      <c r="E161" t="s">
        <v>957</v>
      </c>
      <c r="F161" t="s">
        <v>958</v>
      </c>
      <c r="G161">
        <v>4</v>
      </c>
      <c r="H161">
        <v>503.36</v>
      </c>
      <c r="I161">
        <v>0</v>
      </c>
      <c r="J161">
        <v>0</v>
      </c>
      <c r="K161">
        <v>2315.46</v>
      </c>
      <c r="L161">
        <v>1559.2</v>
      </c>
      <c r="M161">
        <v>756.26</v>
      </c>
      <c r="N161" t="s">
        <v>40</v>
      </c>
      <c r="O161" t="s">
        <v>24</v>
      </c>
      <c r="P161" t="s">
        <v>25</v>
      </c>
      <c r="Q161">
        <v>0.46111111111111114</v>
      </c>
      <c r="R161" t="s">
        <v>27</v>
      </c>
      <c r="S161" t="s">
        <v>4727</v>
      </c>
      <c r="T161" t="s">
        <v>4703</v>
      </c>
      <c r="U161">
        <v>503.36</v>
      </c>
      <c r="V161" t="s">
        <v>5613</v>
      </c>
      <c r="W161" t="s">
        <v>4964</v>
      </c>
      <c r="X161" t="s">
        <v>5614</v>
      </c>
      <c r="Y161" t="s">
        <v>4960</v>
      </c>
      <c r="Z161" t="s">
        <v>5280</v>
      </c>
      <c r="AA161" t="s">
        <v>4962</v>
      </c>
      <c r="AB161">
        <f>YEAR(Sales_Trans_2[[#This Row],[Transaction_Date]])</f>
        <v>2026</v>
      </c>
      <c r="AC161" t="str">
        <f>TEXT(Sales_Trans_2[[#This Row],[Transaction_Date]],"mmm")</f>
        <v>Aug</v>
      </c>
      <c r="AD161">
        <f>MONTH(Sales_Trans_2[[#This Row],[Transaction_Date]])</f>
        <v>8</v>
      </c>
      <c r="AE161" s="19">
        <f>IFERROR(Sales_Trans_2[[#This Row],[Profit]]/Sales_Trans_2[[#This Row],[Sales_Amount]],0)</f>
        <v>0.32661328634482995</v>
      </c>
      <c r="AF161" s="20" t="str">
        <f>IF(Sales_Trans_2[[#This Row],[Discount_Pct]]=0,"0%",
IF(Sales_Trans_2[[#This Row],[Discount_Pct]]&lt;=5,"1-5%",
IF(Sales_Trans_2[[#This Row],[Discount_Pct]]&lt;=10,"6-10%",
IF(Sales_Trans_2[[#This Row],[Discount_Pct]]&lt;=15,"11-15%","&gt;15%"))))</f>
        <v>0%</v>
      </c>
    </row>
    <row r="162" spans="1:32" x14ac:dyDescent="0.25">
      <c r="A162" t="s">
        <v>4385</v>
      </c>
      <c r="B162" s="10">
        <v>46266</v>
      </c>
      <c r="C162" t="s">
        <v>685</v>
      </c>
      <c r="D162" t="s">
        <v>253</v>
      </c>
      <c r="E162" t="s">
        <v>321</v>
      </c>
      <c r="F162" t="s">
        <v>1509</v>
      </c>
      <c r="G162">
        <v>4</v>
      </c>
      <c r="H162">
        <v>232.55</v>
      </c>
      <c r="I162">
        <v>0</v>
      </c>
      <c r="J162">
        <v>0</v>
      </c>
      <c r="K162">
        <v>930.2</v>
      </c>
      <c r="L162">
        <v>781.76</v>
      </c>
      <c r="M162">
        <v>148.44</v>
      </c>
      <c r="N162" t="s">
        <v>4971</v>
      </c>
      <c r="O162" t="s">
        <v>24</v>
      </c>
      <c r="P162" t="s">
        <v>25</v>
      </c>
      <c r="Q162">
        <v>0.58888888888888891</v>
      </c>
      <c r="R162" t="s">
        <v>49</v>
      </c>
      <c r="S162" t="s">
        <v>4903</v>
      </c>
      <c r="T162" t="s">
        <v>4887</v>
      </c>
      <c r="U162">
        <v>219.39</v>
      </c>
      <c r="V162" t="s">
        <v>5633</v>
      </c>
      <c r="W162" t="s">
        <v>4964</v>
      </c>
      <c r="X162" t="s">
        <v>5506</v>
      </c>
      <c r="Y162" t="s">
        <v>4970</v>
      </c>
      <c r="Z162" t="s">
        <v>5507</v>
      </c>
      <c r="AA162" t="s">
        <v>4962</v>
      </c>
      <c r="AB162">
        <f>YEAR(Sales_Trans_2[[#This Row],[Transaction_Date]])</f>
        <v>2026</v>
      </c>
      <c r="AC162" t="str">
        <f>TEXT(Sales_Trans_2[[#This Row],[Transaction_Date]],"mmm")</f>
        <v>Sep</v>
      </c>
      <c r="AD162">
        <f>MONTH(Sales_Trans_2[[#This Row],[Transaction_Date]])</f>
        <v>9</v>
      </c>
      <c r="AE162" s="19">
        <f>IFERROR(Sales_Trans_2[[#This Row],[Profit]]/Sales_Trans_2[[#This Row],[Sales_Amount]],0)</f>
        <v>0.15957858525048377</v>
      </c>
      <c r="AF162" s="20" t="str">
        <f>IF(Sales_Trans_2[[#This Row],[Discount_Pct]]=0,"0%",
IF(Sales_Trans_2[[#This Row],[Discount_Pct]]&lt;=5,"1-5%",
IF(Sales_Trans_2[[#This Row],[Discount_Pct]]&lt;=10,"6-10%",
IF(Sales_Trans_2[[#This Row],[Discount_Pct]]&lt;=15,"11-15%","&gt;15%"))))</f>
        <v>0%</v>
      </c>
    </row>
    <row r="163" spans="1:32" x14ac:dyDescent="0.25">
      <c r="A163" t="s">
        <v>424</v>
      </c>
      <c r="B163" s="10">
        <v>46040</v>
      </c>
      <c r="C163" t="s">
        <v>425</v>
      </c>
      <c r="D163" t="s">
        <v>426</v>
      </c>
      <c r="E163" t="s">
        <v>427</v>
      </c>
      <c r="F163" t="s">
        <v>428</v>
      </c>
      <c r="G163">
        <v>2</v>
      </c>
      <c r="H163">
        <v>290.45</v>
      </c>
      <c r="I163">
        <v>0</v>
      </c>
      <c r="J163">
        <v>0</v>
      </c>
      <c r="K163">
        <v>668.03</v>
      </c>
      <c r="L163">
        <v>475.78</v>
      </c>
      <c r="M163">
        <v>192.25</v>
      </c>
      <c r="N163" t="s">
        <v>23</v>
      </c>
      <c r="O163" t="s">
        <v>24</v>
      </c>
      <c r="P163" t="s">
        <v>25</v>
      </c>
      <c r="Q163">
        <v>0.78749999999999998</v>
      </c>
      <c r="R163" t="s">
        <v>27</v>
      </c>
      <c r="S163" t="s">
        <v>4856</v>
      </c>
      <c r="T163" t="s">
        <v>4847</v>
      </c>
      <c r="U163">
        <v>290.45</v>
      </c>
      <c r="V163" t="s">
        <v>5688</v>
      </c>
      <c r="W163" t="s">
        <v>4964</v>
      </c>
      <c r="X163" t="s">
        <v>5116</v>
      </c>
      <c r="Y163" t="s">
        <v>4970</v>
      </c>
      <c r="Z163" t="s">
        <v>5117</v>
      </c>
      <c r="AA163" t="s">
        <v>4962</v>
      </c>
      <c r="AB163">
        <f>YEAR(Sales_Trans_2[[#This Row],[Transaction_Date]])</f>
        <v>2026</v>
      </c>
      <c r="AC163" t="str">
        <f>TEXT(Sales_Trans_2[[#This Row],[Transaction_Date]],"mmm")</f>
        <v>Jan</v>
      </c>
      <c r="AD163">
        <f>MONTH(Sales_Trans_2[[#This Row],[Transaction_Date]])</f>
        <v>1</v>
      </c>
      <c r="AE163" s="19">
        <f>IFERROR(Sales_Trans_2[[#This Row],[Profit]]/Sales_Trans_2[[#This Row],[Sales_Amount]],0)</f>
        <v>0.28778647665524004</v>
      </c>
      <c r="AF163" s="20" t="str">
        <f>IF(Sales_Trans_2[[#This Row],[Discount_Pct]]=0,"0%",
IF(Sales_Trans_2[[#This Row],[Discount_Pct]]&lt;=5,"1-5%",
IF(Sales_Trans_2[[#This Row],[Discount_Pct]]&lt;=10,"6-10%",
IF(Sales_Trans_2[[#This Row],[Discount_Pct]]&lt;=15,"11-15%","&gt;15%"))))</f>
        <v>0%</v>
      </c>
    </row>
    <row r="164" spans="1:32" x14ac:dyDescent="0.25">
      <c r="A164" t="s">
        <v>1462</v>
      </c>
      <c r="B164" s="10">
        <v>46019</v>
      </c>
      <c r="C164" t="s">
        <v>425</v>
      </c>
      <c r="D164" t="s">
        <v>647</v>
      </c>
      <c r="E164" t="s">
        <v>238</v>
      </c>
      <c r="F164" t="s">
        <v>1463</v>
      </c>
      <c r="G164">
        <v>2</v>
      </c>
      <c r="H164">
        <v>123.11</v>
      </c>
      <c r="I164">
        <v>0</v>
      </c>
      <c r="J164">
        <v>0</v>
      </c>
      <c r="K164">
        <v>283.14999999999998</v>
      </c>
      <c r="L164">
        <v>182.36</v>
      </c>
      <c r="M164">
        <v>100.79</v>
      </c>
      <c r="N164" t="s">
        <v>68</v>
      </c>
      <c r="O164" t="s">
        <v>24</v>
      </c>
      <c r="P164" t="s">
        <v>25</v>
      </c>
      <c r="Q164">
        <v>0.56180555555555556</v>
      </c>
      <c r="R164" t="s">
        <v>27</v>
      </c>
      <c r="S164" t="s">
        <v>4925</v>
      </c>
      <c r="T164" t="s">
        <v>4908</v>
      </c>
      <c r="U164">
        <v>123.11</v>
      </c>
      <c r="V164" t="s">
        <v>5688</v>
      </c>
      <c r="W164" t="s">
        <v>4964</v>
      </c>
      <c r="X164" t="s">
        <v>5442</v>
      </c>
      <c r="Y164" t="s">
        <v>5011</v>
      </c>
      <c r="Z164" t="s">
        <v>5073</v>
      </c>
      <c r="AA164" t="s">
        <v>4962</v>
      </c>
      <c r="AB164">
        <f>YEAR(Sales_Trans_2[[#This Row],[Transaction_Date]])</f>
        <v>2025</v>
      </c>
      <c r="AC164" t="str">
        <f>TEXT(Sales_Trans_2[[#This Row],[Transaction_Date]],"mmm")</f>
        <v>Dec</v>
      </c>
      <c r="AD164">
        <f>MONTH(Sales_Trans_2[[#This Row],[Transaction_Date]])</f>
        <v>12</v>
      </c>
      <c r="AE164" s="19">
        <f>IFERROR(Sales_Trans_2[[#This Row],[Profit]]/Sales_Trans_2[[#This Row],[Sales_Amount]],0)</f>
        <v>0.35595973865442349</v>
      </c>
      <c r="AF164" s="20" t="str">
        <f>IF(Sales_Trans_2[[#This Row],[Discount_Pct]]=0,"0%",
IF(Sales_Trans_2[[#This Row],[Discount_Pct]]&lt;=5,"1-5%",
IF(Sales_Trans_2[[#This Row],[Discount_Pct]]&lt;=10,"6-10%",
IF(Sales_Trans_2[[#This Row],[Discount_Pct]]&lt;=15,"11-15%","&gt;15%"))))</f>
        <v>0%</v>
      </c>
    </row>
    <row r="165" spans="1:32" x14ac:dyDescent="0.25">
      <c r="A165" t="s">
        <v>2927</v>
      </c>
      <c r="B165" s="10">
        <v>46050</v>
      </c>
      <c r="C165" t="s">
        <v>370</v>
      </c>
      <c r="D165" t="s">
        <v>539</v>
      </c>
      <c r="E165" t="s">
        <v>852</v>
      </c>
      <c r="F165" t="s">
        <v>853</v>
      </c>
      <c r="G165">
        <v>2</v>
      </c>
      <c r="H165">
        <v>251.73</v>
      </c>
      <c r="I165">
        <v>0</v>
      </c>
      <c r="J165">
        <v>0</v>
      </c>
      <c r="K165">
        <v>503.46</v>
      </c>
      <c r="L165">
        <v>421.04</v>
      </c>
      <c r="M165">
        <v>82.42</v>
      </c>
      <c r="N165" t="s">
        <v>133</v>
      </c>
      <c r="O165" t="s">
        <v>24</v>
      </c>
      <c r="P165" t="s">
        <v>25</v>
      </c>
      <c r="Q165">
        <v>0.89652777777777781</v>
      </c>
      <c r="R165" t="s">
        <v>49</v>
      </c>
      <c r="S165" t="s">
        <v>4878</v>
      </c>
      <c r="T165" t="s">
        <v>4864</v>
      </c>
      <c r="U165">
        <v>251.73</v>
      </c>
      <c r="V165" t="s">
        <v>5690</v>
      </c>
      <c r="W165" t="s">
        <v>4964</v>
      </c>
      <c r="X165" t="s">
        <v>5571</v>
      </c>
      <c r="Y165" t="s">
        <v>4977</v>
      </c>
      <c r="Z165" t="s">
        <v>5043</v>
      </c>
      <c r="AA165" t="s">
        <v>4962</v>
      </c>
      <c r="AB165">
        <f>YEAR(Sales_Trans_2[[#This Row],[Transaction_Date]])</f>
        <v>2026</v>
      </c>
      <c r="AC165" t="str">
        <f>TEXT(Sales_Trans_2[[#This Row],[Transaction_Date]],"mmm")</f>
        <v>Jan</v>
      </c>
      <c r="AD165">
        <f>MONTH(Sales_Trans_2[[#This Row],[Transaction_Date]])</f>
        <v>1</v>
      </c>
      <c r="AE165" s="19">
        <f>IFERROR(Sales_Trans_2[[#This Row],[Profit]]/Sales_Trans_2[[#This Row],[Sales_Amount]],0)</f>
        <v>0.16370714654590238</v>
      </c>
      <c r="AF165" s="20" t="str">
        <f>IF(Sales_Trans_2[[#This Row],[Discount_Pct]]=0,"0%",
IF(Sales_Trans_2[[#This Row],[Discount_Pct]]&lt;=5,"1-5%",
IF(Sales_Trans_2[[#This Row],[Discount_Pct]]&lt;=10,"6-10%",
IF(Sales_Trans_2[[#This Row],[Discount_Pct]]&lt;=15,"11-15%","&gt;15%"))))</f>
        <v>0%</v>
      </c>
    </row>
    <row r="166" spans="1:32" x14ac:dyDescent="0.25">
      <c r="A166" t="s">
        <v>2564</v>
      </c>
      <c r="B166" s="10">
        <v>46024</v>
      </c>
      <c r="C166" t="s">
        <v>2565</v>
      </c>
      <c r="D166" t="s">
        <v>708</v>
      </c>
      <c r="E166" t="s">
        <v>355</v>
      </c>
      <c r="F166" t="s">
        <v>356</v>
      </c>
      <c r="G166">
        <v>1</v>
      </c>
      <c r="H166">
        <v>474.19</v>
      </c>
      <c r="I166">
        <v>0</v>
      </c>
      <c r="J166">
        <v>0</v>
      </c>
      <c r="K166">
        <v>545.32000000000005</v>
      </c>
      <c r="L166">
        <v>343.89</v>
      </c>
      <c r="M166">
        <v>201.43</v>
      </c>
      <c r="N166" t="s">
        <v>40</v>
      </c>
      <c r="O166" t="s">
        <v>24</v>
      </c>
      <c r="P166" t="s">
        <v>25</v>
      </c>
      <c r="Q166">
        <v>0.89930555555555558</v>
      </c>
      <c r="R166" t="s">
        <v>27</v>
      </c>
      <c r="S166" t="s">
        <v>4751</v>
      </c>
      <c r="T166" t="s">
        <v>4752</v>
      </c>
      <c r="U166">
        <v>474.19</v>
      </c>
      <c r="V166" t="s">
        <v>5704</v>
      </c>
      <c r="W166" t="s">
        <v>4964</v>
      </c>
      <c r="X166" t="s">
        <v>5205</v>
      </c>
      <c r="Y166" t="s">
        <v>4960</v>
      </c>
      <c r="Z166" t="s">
        <v>5204</v>
      </c>
      <c r="AA166" t="s">
        <v>4962</v>
      </c>
      <c r="AB166">
        <f>YEAR(Sales_Trans_2[[#This Row],[Transaction_Date]])</f>
        <v>2026</v>
      </c>
      <c r="AC166" t="str">
        <f>TEXT(Sales_Trans_2[[#This Row],[Transaction_Date]],"mmm")</f>
        <v>Jan</v>
      </c>
      <c r="AD166">
        <f>MONTH(Sales_Trans_2[[#This Row],[Transaction_Date]])</f>
        <v>1</v>
      </c>
      <c r="AE166" s="19">
        <f>IFERROR(Sales_Trans_2[[#This Row],[Profit]]/Sales_Trans_2[[#This Row],[Sales_Amount]],0)</f>
        <v>0.36937944693024277</v>
      </c>
      <c r="AF166" s="20" t="str">
        <f>IF(Sales_Trans_2[[#This Row],[Discount_Pct]]=0,"0%",
IF(Sales_Trans_2[[#This Row],[Discount_Pct]]&lt;=5,"1-5%",
IF(Sales_Trans_2[[#This Row],[Discount_Pct]]&lt;=10,"6-10%",
IF(Sales_Trans_2[[#This Row],[Discount_Pct]]&lt;=15,"11-15%","&gt;15%"))))</f>
        <v>0%</v>
      </c>
    </row>
    <row r="167" spans="1:32" x14ac:dyDescent="0.25">
      <c r="A167" t="s">
        <v>1325</v>
      </c>
      <c r="B167" s="10">
        <v>46009</v>
      </c>
      <c r="C167" t="s">
        <v>1326</v>
      </c>
      <c r="D167" t="s">
        <v>399</v>
      </c>
      <c r="E167" t="s">
        <v>808</v>
      </c>
      <c r="F167" t="s">
        <v>193</v>
      </c>
      <c r="G167">
        <v>4</v>
      </c>
      <c r="H167">
        <v>99.93</v>
      </c>
      <c r="I167">
        <v>0</v>
      </c>
      <c r="J167">
        <v>0</v>
      </c>
      <c r="K167">
        <v>399.72</v>
      </c>
      <c r="L167">
        <v>344.2</v>
      </c>
      <c r="M167">
        <v>55.52</v>
      </c>
      <c r="N167" t="s">
        <v>68</v>
      </c>
      <c r="O167" t="s">
        <v>24</v>
      </c>
      <c r="P167" t="s">
        <v>25</v>
      </c>
      <c r="Q167">
        <v>0.87916666666666665</v>
      </c>
      <c r="R167" t="s">
        <v>49</v>
      </c>
      <c r="S167" t="s">
        <v>4693</v>
      </c>
      <c r="T167" t="s">
        <v>4672</v>
      </c>
      <c r="U167">
        <v>99.93</v>
      </c>
      <c r="V167" t="s">
        <v>5716</v>
      </c>
      <c r="W167" t="s">
        <v>4964</v>
      </c>
      <c r="X167" t="s">
        <v>5717</v>
      </c>
      <c r="Y167" t="s">
        <v>5007</v>
      </c>
      <c r="Z167" t="s">
        <v>5703</v>
      </c>
      <c r="AA167" t="s">
        <v>4962</v>
      </c>
      <c r="AB167">
        <f>YEAR(Sales_Trans_2[[#This Row],[Transaction_Date]])</f>
        <v>2025</v>
      </c>
      <c r="AC167" t="str">
        <f>TEXT(Sales_Trans_2[[#This Row],[Transaction_Date]],"mmm")</f>
        <v>Dec</v>
      </c>
      <c r="AD167">
        <f>MONTH(Sales_Trans_2[[#This Row],[Transaction_Date]])</f>
        <v>12</v>
      </c>
      <c r="AE167" s="19">
        <f>IFERROR(Sales_Trans_2[[#This Row],[Profit]]/Sales_Trans_2[[#This Row],[Sales_Amount]],0)</f>
        <v>0.13889722805964175</v>
      </c>
      <c r="AF167" s="20" t="str">
        <f>IF(Sales_Trans_2[[#This Row],[Discount_Pct]]=0,"0%",
IF(Sales_Trans_2[[#This Row],[Discount_Pct]]&lt;=5,"1-5%",
IF(Sales_Trans_2[[#This Row],[Discount_Pct]]&lt;=10,"6-10%",
IF(Sales_Trans_2[[#This Row],[Discount_Pct]]&lt;=15,"11-15%","&gt;15%"))))</f>
        <v>0%</v>
      </c>
    </row>
    <row r="168" spans="1:32" x14ac:dyDescent="0.25">
      <c r="A168" t="s">
        <v>4461</v>
      </c>
      <c r="B168" s="10">
        <v>46036</v>
      </c>
      <c r="C168" t="s">
        <v>1153</v>
      </c>
      <c r="D168" t="s">
        <v>284</v>
      </c>
      <c r="E168" t="s">
        <v>254</v>
      </c>
      <c r="F168" t="s">
        <v>255</v>
      </c>
      <c r="G168">
        <v>1</v>
      </c>
      <c r="H168">
        <v>73.83</v>
      </c>
      <c r="I168">
        <v>0</v>
      </c>
      <c r="J168">
        <v>0</v>
      </c>
      <c r="K168">
        <v>73.83</v>
      </c>
      <c r="L168">
        <v>54.32</v>
      </c>
      <c r="M168">
        <v>19.510000000000002</v>
      </c>
      <c r="N168" t="s">
        <v>23</v>
      </c>
      <c r="O168" t="s">
        <v>24</v>
      </c>
      <c r="P168" t="s">
        <v>25</v>
      </c>
      <c r="Q168">
        <v>0.64583333333333337</v>
      </c>
      <c r="R168" t="s">
        <v>49</v>
      </c>
      <c r="S168" t="s">
        <v>4791</v>
      </c>
      <c r="T168" t="s">
        <v>4776</v>
      </c>
      <c r="U168">
        <v>42.16</v>
      </c>
      <c r="V168" t="s">
        <v>5759</v>
      </c>
      <c r="W168" t="s">
        <v>4964</v>
      </c>
      <c r="X168" t="s">
        <v>5435</v>
      </c>
      <c r="Y168" t="s">
        <v>5018</v>
      </c>
      <c r="Z168" t="s">
        <v>5436</v>
      </c>
      <c r="AA168" t="s">
        <v>4962</v>
      </c>
      <c r="AB168">
        <f>YEAR(Sales_Trans_2[[#This Row],[Transaction_Date]])</f>
        <v>2026</v>
      </c>
      <c r="AC168" t="str">
        <f>TEXT(Sales_Trans_2[[#This Row],[Transaction_Date]],"mmm")</f>
        <v>Jan</v>
      </c>
      <c r="AD168">
        <f>MONTH(Sales_Trans_2[[#This Row],[Transaction_Date]])</f>
        <v>1</v>
      </c>
      <c r="AE168" s="19">
        <f>IFERROR(Sales_Trans_2[[#This Row],[Profit]]/Sales_Trans_2[[#This Row],[Sales_Amount]],0)</f>
        <v>0.26425572260598673</v>
      </c>
      <c r="AF168" s="20" t="str">
        <f>IF(Sales_Trans_2[[#This Row],[Discount_Pct]]=0,"0%",
IF(Sales_Trans_2[[#This Row],[Discount_Pct]]&lt;=5,"1-5%",
IF(Sales_Trans_2[[#This Row],[Discount_Pct]]&lt;=10,"6-10%",
IF(Sales_Trans_2[[#This Row],[Discount_Pct]]&lt;=15,"11-15%","&gt;15%"))))</f>
        <v>0%</v>
      </c>
    </row>
    <row r="169" spans="1:32" x14ac:dyDescent="0.25">
      <c r="A169" t="s">
        <v>2801</v>
      </c>
      <c r="B169" s="10">
        <v>45850</v>
      </c>
      <c r="C169" t="s">
        <v>2802</v>
      </c>
      <c r="D169" t="s">
        <v>714</v>
      </c>
      <c r="E169" t="s">
        <v>66</v>
      </c>
      <c r="F169" t="s">
        <v>2803</v>
      </c>
      <c r="G169">
        <v>2</v>
      </c>
      <c r="H169">
        <v>161.03</v>
      </c>
      <c r="I169">
        <v>0</v>
      </c>
      <c r="J169">
        <v>0</v>
      </c>
      <c r="K169">
        <v>370.37</v>
      </c>
      <c r="L169">
        <v>248.48</v>
      </c>
      <c r="M169">
        <v>121.89</v>
      </c>
      <c r="N169" t="s">
        <v>4971</v>
      </c>
      <c r="O169" t="s">
        <v>24</v>
      </c>
      <c r="P169" t="s">
        <v>25</v>
      </c>
      <c r="Q169">
        <v>0.5180555555555556</v>
      </c>
      <c r="R169" t="s">
        <v>27</v>
      </c>
      <c r="S169" t="s">
        <v>4653</v>
      </c>
      <c r="T169" t="s">
        <v>4672</v>
      </c>
      <c r="U169">
        <v>161.03</v>
      </c>
      <c r="V169" t="s">
        <v>5370</v>
      </c>
      <c r="W169" t="s">
        <v>4964</v>
      </c>
      <c r="X169" t="s">
        <v>5309</v>
      </c>
      <c r="Y169" t="s">
        <v>5018</v>
      </c>
      <c r="Z169" t="s">
        <v>5155</v>
      </c>
      <c r="AA169" t="s">
        <v>4962</v>
      </c>
      <c r="AB169">
        <f>YEAR(Sales_Trans_2[[#This Row],[Transaction_Date]])</f>
        <v>2025</v>
      </c>
      <c r="AC169" t="str">
        <f>TEXT(Sales_Trans_2[[#This Row],[Transaction_Date]],"mmm")</f>
        <v>Jul</v>
      </c>
      <c r="AD169">
        <f>MONTH(Sales_Trans_2[[#This Row],[Transaction_Date]])</f>
        <v>7</v>
      </c>
      <c r="AE169" s="19">
        <f>IFERROR(Sales_Trans_2[[#This Row],[Profit]]/Sales_Trans_2[[#This Row],[Sales_Amount]],0)</f>
        <v>0.32910332910332912</v>
      </c>
      <c r="AF169" s="20" t="str">
        <f>IF(Sales_Trans_2[[#This Row],[Discount_Pct]]=0,"0%",
IF(Sales_Trans_2[[#This Row],[Discount_Pct]]&lt;=5,"1-5%",
IF(Sales_Trans_2[[#This Row],[Discount_Pct]]&lt;=10,"6-10%",
IF(Sales_Trans_2[[#This Row],[Discount_Pct]]&lt;=15,"11-15%","&gt;15%"))))</f>
        <v>0%</v>
      </c>
    </row>
    <row r="170" spans="1:32" x14ac:dyDescent="0.25">
      <c r="A170" t="s">
        <v>3592</v>
      </c>
      <c r="B170" s="10">
        <v>45850</v>
      </c>
      <c r="C170" t="s">
        <v>627</v>
      </c>
      <c r="D170" t="s">
        <v>119</v>
      </c>
      <c r="E170" t="s">
        <v>950</v>
      </c>
      <c r="F170" t="s">
        <v>109</v>
      </c>
      <c r="G170">
        <v>1</v>
      </c>
      <c r="H170">
        <v>141.11000000000001</v>
      </c>
      <c r="I170">
        <v>0</v>
      </c>
      <c r="J170">
        <v>0</v>
      </c>
      <c r="K170">
        <v>162.28</v>
      </c>
      <c r="L170">
        <v>115.91</v>
      </c>
      <c r="M170">
        <v>46.37</v>
      </c>
      <c r="N170" t="s">
        <v>133</v>
      </c>
      <c r="O170" t="s">
        <v>24</v>
      </c>
      <c r="P170" t="s">
        <v>25</v>
      </c>
      <c r="Q170">
        <v>0.69652777777777775</v>
      </c>
      <c r="R170" t="s">
        <v>27</v>
      </c>
      <c r="S170" t="s">
        <v>4722</v>
      </c>
      <c r="T170" t="s">
        <v>4703</v>
      </c>
      <c r="U170">
        <v>141.11000000000001</v>
      </c>
      <c r="V170" t="s">
        <v>5613</v>
      </c>
      <c r="W170" t="s">
        <v>4964</v>
      </c>
      <c r="X170" t="s">
        <v>5427</v>
      </c>
      <c r="Y170" t="s">
        <v>5007</v>
      </c>
      <c r="Z170" t="s">
        <v>5049</v>
      </c>
      <c r="AA170" t="s">
        <v>4962</v>
      </c>
      <c r="AB170">
        <f>YEAR(Sales_Trans_2[[#This Row],[Transaction_Date]])</f>
        <v>2025</v>
      </c>
      <c r="AC170" t="str">
        <f>TEXT(Sales_Trans_2[[#This Row],[Transaction_Date]],"mmm")</f>
        <v>Jul</v>
      </c>
      <c r="AD170">
        <f>MONTH(Sales_Trans_2[[#This Row],[Transaction_Date]])</f>
        <v>7</v>
      </c>
      <c r="AE170" s="19">
        <f>IFERROR(Sales_Trans_2[[#This Row],[Profit]]/Sales_Trans_2[[#This Row],[Sales_Amount]],0)</f>
        <v>0.28574069509489769</v>
      </c>
      <c r="AF170" s="20" t="str">
        <f>IF(Sales_Trans_2[[#This Row],[Discount_Pct]]=0,"0%",
IF(Sales_Trans_2[[#This Row],[Discount_Pct]]&lt;=5,"1-5%",
IF(Sales_Trans_2[[#This Row],[Discount_Pct]]&lt;=10,"6-10%",
IF(Sales_Trans_2[[#This Row],[Discount_Pct]]&lt;=15,"11-15%","&gt;15%"))))</f>
        <v>0%</v>
      </c>
    </row>
    <row r="171" spans="1:32" x14ac:dyDescent="0.25">
      <c r="A171" t="s">
        <v>4300</v>
      </c>
      <c r="B171" s="10">
        <v>45820</v>
      </c>
      <c r="C171" t="s">
        <v>685</v>
      </c>
      <c r="D171" t="s">
        <v>280</v>
      </c>
      <c r="E171" t="s">
        <v>544</v>
      </c>
      <c r="F171" t="s">
        <v>545</v>
      </c>
      <c r="G171">
        <v>6</v>
      </c>
      <c r="H171">
        <v>128.81</v>
      </c>
      <c r="I171">
        <v>0</v>
      </c>
      <c r="J171">
        <v>0</v>
      </c>
      <c r="K171">
        <v>888.79</v>
      </c>
      <c r="L171">
        <v>584.1</v>
      </c>
      <c r="M171">
        <v>304.69</v>
      </c>
      <c r="N171" t="s">
        <v>68</v>
      </c>
      <c r="O171" t="s">
        <v>24</v>
      </c>
      <c r="P171" t="s">
        <v>25</v>
      </c>
      <c r="Q171">
        <v>0.5083333333333333</v>
      </c>
      <c r="R171" t="s">
        <v>27</v>
      </c>
      <c r="S171" t="s">
        <v>4726</v>
      </c>
      <c r="T171" t="s">
        <v>4703</v>
      </c>
      <c r="U171">
        <v>124.84</v>
      </c>
      <c r="V171" t="s">
        <v>5633</v>
      </c>
      <c r="W171" t="s">
        <v>4964</v>
      </c>
      <c r="X171" t="s">
        <v>5406</v>
      </c>
      <c r="Y171" t="s">
        <v>4960</v>
      </c>
      <c r="Z171" t="s">
        <v>5407</v>
      </c>
      <c r="AA171" t="s">
        <v>4962</v>
      </c>
      <c r="AB171">
        <f>YEAR(Sales_Trans_2[[#This Row],[Transaction_Date]])</f>
        <v>2025</v>
      </c>
      <c r="AC171" t="str">
        <f>TEXT(Sales_Trans_2[[#This Row],[Transaction_Date]],"mmm")</f>
        <v>Jun</v>
      </c>
      <c r="AD171">
        <f>MONTH(Sales_Trans_2[[#This Row],[Transaction_Date]])</f>
        <v>6</v>
      </c>
      <c r="AE171" s="19">
        <f>IFERROR(Sales_Trans_2[[#This Row],[Profit]]/Sales_Trans_2[[#This Row],[Sales_Amount]],0)</f>
        <v>0.34281438810067622</v>
      </c>
      <c r="AF171" s="20" t="str">
        <f>IF(Sales_Trans_2[[#This Row],[Discount_Pct]]=0,"0%",
IF(Sales_Trans_2[[#This Row],[Discount_Pct]]&lt;=5,"1-5%",
IF(Sales_Trans_2[[#This Row],[Discount_Pct]]&lt;=10,"6-10%",
IF(Sales_Trans_2[[#This Row],[Discount_Pct]]&lt;=15,"11-15%","&gt;15%"))))</f>
        <v>0%</v>
      </c>
    </row>
    <row r="172" spans="1:32" x14ac:dyDescent="0.25">
      <c r="A172" t="s">
        <v>953</v>
      </c>
      <c r="B172" s="10">
        <v>45759</v>
      </c>
      <c r="C172" t="s">
        <v>954</v>
      </c>
      <c r="D172" t="s">
        <v>107</v>
      </c>
      <c r="E172" t="s">
        <v>438</v>
      </c>
      <c r="F172" t="s">
        <v>401</v>
      </c>
      <c r="G172">
        <v>2</v>
      </c>
      <c r="H172">
        <v>59.92</v>
      </c>
      <c r="I172">
        <v>0</v>
      </c>
      <c r="J172">
        <v>0</v>
      </c>
      <c r="K172">
        <v>119.84</v>
      </c>
      <c r="L172">
        <v>96.3</v>
      </c>
      <c r="M172">
        <v>23.54</v>
      </c>
      <c r="N172" t="s">
        <v>4971</v>
      </c>
      <c r="O172" t="s">
        <v>24</v>
      </c>
      <c r="P172" t="s">
        <v>25</v>
      </c>
      <c r="Q172">
        <v>0.58333333333333337</v>
      </c>
      <c r="R172" t="s">
        <v>49</v>
      </c>
      <c r="S172" t="s">
        <v>4683</v>
      </c>
      <c r="T172" t="s">
        <v>4672</v>
      </c>
      <c r="U172">
        <v>59.92</v>
      </c>
      <c r="V172" t="s">
        <v>5786</v>
      </c>
      <c r="W172" t="s">
        <v>4964</v>
      </c>
      <c r="X172" t="s">
        <v>5002</v>
      </c>
      <c r="Y172" t="s">
        <v>4970</v>
      </c>
      <c r="Z172" t="s">
        <v>4961</v>
      </c>
      <c r="AA172" t="s">
        <v>4962</v>
      </c>
      <c r="AB172">
        <f>YEAR(Sales_Trans_2[[#This Row],[Transaction_Date]])</f>
        <v>2025</v>
      </c>
      <c r="AC172" t="str">
        <f>TEXT(Sales_Trans_2[[#This Row],[Transaction_Date]],"mmm")</f>
        <v>Apr</v>
      </c>
      <c r="AD172">
        <f>MONTH(Sales_Trans_2[[#This Row],[Transaction_Date]])</f>
        <v>4</v>
      </c>
      <c r="AE172" s="19">
        <f>IFERROR(Sales_Trans_2[[#This Row],[Profit]]/Sales_Trans_2[[#This Row],[Sales_Amount]],0)</f>
        <v>0.19642857142857142</v>
      </c>
      <c r="AF172" s="20" t="str">
        <f>IF(Sales_Trans_2[[#This Row],[Discount_Pct]]=0,"0%",
IF(Sales_Trans_2[[#This Row],[Discount_Pct]]&lt;=5,"1-5%",
IF(Sales_Trans_2[[#This Row],[Discount_Pct]]&lt;=10,"6-10%",
IF(Sales_Trans_2[[#This Row],[Discount_Pct]]&lt;=15,"11-15%","&gt;15%"))))</f>
        <v>0%</v>
      </c>
    </row>
    <row r="173" spans="1:32" x14ac:dyDescent="0.25">
      <c r="A173" t="s">
        <v>3600</v>
      </c>
      <c r="B173" s="10">
        <v>45989</v>
      </c>
      <c r="C173" t="s">
        <v>3601</v>
      </c>
      <c r="D173" t="s">
        <v>755</v>
      </c>
      <c r="E173" t="s">
        <v>1621</v>
      </c>
      <c r="F173" t="s">
        <v>1622</v>
      </c>
      <c r="G173">
        <v>2</v>
      </c>
      <c r="H173">
        <v>442.14</v>
      </c>
      <c r="I173">
        <v>0</v>
      </c>
      <c r="J173">
        <v>0</v>
      </c>
      <c r="K173">
        <v>884.28</v>
      </c>
      <c r="L173">
        <v>703.74</v>
      </c>
      <c r="M173">
        <v>180.54</v>
      </c>
      <c r="N173" t="s">
        <v>47</v>
      </c>
      <c r="O173" t="s">
        <v>24</v>
      </c>
      <c r="P173" t="s">
        <v>25</v>
      </c>
      <c r="Q173">
        <v>0.55277777777777781</v>
      </c>
      <c r="R173" t="s">
        <v>49</v>
      </c>
      <c r="S173" t="s">
        <v>4927</v>
      </c>
      <c r="T173" t="s">
        <v>4908</v>
      </c>
      <c r="U173">
        <v>442.14</v>
      </c>
      <c r="V173" t="s">
        <v>5814</v>
      </c>
      <c r="W173" t="s">
        <v>4964</v>
      </c>
      <c r="X173" t="s">
        <v>5048</v>
      </c>
      <c r="Y173" t="s">
        <v>5011</v>
      </c>
      <c r="Z173" t="s">
        <v>5138</v>
      </c>
      <c r="AA173" t="s">
        <v>4962</v>
      </c>
      <c r="AB173">
        <f>YEAR(Sales_Trans_2[[#This Row],[Transaction_Date]])</f>
        <v>2025</v>
      </c>
      <c r="AC173" t="str">
        <f>TEXT(Sales_Trans_2[[#This Row],[Transaction_Date]],"mmm")</f>
        <v>Nov</v>
      </c>
      <c r="AD173">
        <f>MONTH(Sales_Trans_2[[#This Row],[Transaction_Date]])</f>
        <v>11</v>
      </c>
      <c r="AE173" s="19">
        <f>IFERROR(Sales_Trans_2[[#This Row],[Profit]]/Sales_Trans_2[[#This Row],[Sales_Amount]],0)</f>
        <v>0.20416610123490297</v>
      </c>
      <c r="AF173" s="20" t="str">
        <f>IF(Sales_Trans_2[[#This Row],[Discount_Pct]]=0,"0%",
IF(Sales_Trans_2[[#This Row],[Discount_Pct]]&lt;=5,"1-5%",
IF(Sales_Trans_2[[#This Row],[Discount_Pct]]&lt;=10,"6-10%",
IF(Sales_Trans_2[[#This Row],[Discount_Pct]]&lt;=15,"11-15%","&gt;15%"))))</f>
        <v>0%</v>
      </c>
    </row>
    <row r="174" spans="1:32" x14ac:dyDescent="0.25">
      <c r="A174" t="s">
        <v>1770</v>
      </c>
      <c r="B174" s="10">
        <v>45980</v>
      </c>
      <c r="C174" t="s">
        <v>1771</v>
      </c>
      <c r="D174" t="s">
        <v>365</v>
      </c>
      <c r="E174" t="s">
        <v>1309</v>
      </c>
      <c r="F174" t="s">
        <v>1772</v>
      </c>
      <c r="G174">
        <v>1</v>
      </c>
      <c r="H174">
        <v>459.58</v>
      </c>
      <c r="I174">
        <v>0</v>
      </c>
      <c r="J174">
        <v>0</v>
      </c>
      <c r="K174">
        <v>459.58</v>
      </c>
      <c r="L174">
        <v>386.89</v>
      </c>
      <c r="M174">
        <v>72.69</v>
      </c>
      <c r="N174" t="s">
        <v>47</v>
      </c>
      <c r="O174" t="s">
        <v>24</v>
      </c>
      <c r="P174" t="s">
        <v>25</v>
      </c>
      <c r="Q174">
        <v>0.46875</v>
      </c>
      <c r="R174" t="s">
        <v>49</v>
      </c>
      <c r="S174" t="s">
        <v>4680</v>
      </c>
      <c r="T174" t="s">
        <v>4672</v>
      </c>
      <c r="U174">
        <v>459.58</v>
      </c>
      <c r="V174" t="s">
        <v>5838</v>
      </c>
      <c r="W174" t="s">
        <v>4964</v>
      </c>
      <c r="X174" t="s">
        <v>5839</v>
      </c>
      <c r="Y174" t="s">
        <v>4970</v>
      </c>
      <c r="Z174" t="s">
        <v>5212</v>
      </c>
      <c r="AA174" t="s">
        <v>4962</v>
      </c>
      <c r="AB174">
        <f>YEAR(Sales_Trans_2[[#This Row],[Transaction_Date]])</f>
        <v>2025</v>
      </c>
      <c r="AC174" t="str">
        <f>TEXT(Sales_Trans_2[[#This Row],[Transaction_Date]],"mmm")</f>
        <v>Nov</v>
      </c>
      <c r="AD174">
        <f>MONTH(Sales_Trans_2[[#This Row],[Transaction_Date]])</f>
        <v>11</v>
      </c>
      <c r="AE174" s="19">
        <f>IFERROR(Sales_Trans_2[[#This Row],[Profit]]/Sales_Trans_2[[#This Row],[Sales_Amount]],0)</f>
        <v>0.1581661517037295</v>
      </c>
      <c r="AF174" s="20" t="str">
        <f>IF(Sales_Trans_2[[#This Row],[Discount_Pct]]=0,"0%",
IF(Sales_Trans_2[[#This Row],[Discount_Pct]]&lt;=5,"1-5%",
IF(Sales_Trans_2[[#This Row],[Discount_Pct]]&lt;=10,"6-10%",
IF(Sales_Trans_2[[#This Row],[Discount_Pct]]&lt;=15,"11-15%","&gt;15%"))))</f>
        <v>0%</v>
      </c>
    </row>
    <row r="175" spans="1:32" x14ac:dyDescent="0.25">
      <c r="A175" t="s">
        <v>4061</v>
      </c>
      <c r="B175" s="10">
        <v>45911</v>
      </c>
      <c r="C175" t="s">
        <v>4062</v>
      </c>
      <c r="D175" t="s">
        <v>454</v>
      </c>
      <c r="E175" t="s">
        <v>544</v>
      </c>
      <c r="F175" t="s">
        <v>545</v>
      </c>
      <c r="G175">
        <v>2</v>
      </c>
      <c r="H175">
        <v>365.92</v>
      </c>
      <c r="I175">
        <v>0</v>
      </c>
      <c r="J175">
        <v>0</v>
      </c>
      <c r="K175">
        <v>841.62</v>
      </c>
      <c r="L175">
        <v>620.76</v>
      </c>
      <c r="M175">
        <v>220.86</v>
      </c>
      <c r="N175" t="s">
        <v>68</v>
      </c>
      <c r="O175" t="s">
        <v>24</v>
      </c>
      <c r="P175" t="s">
        <v>25</v>
      </c>
      <c r="Q175">
        <v>0.89513888888888893</v>
      </c>
      <c r="R175" t="s">
        <v>27</v>
      </c>
      <c r="S175" t="s">
        <v>4853</v>
      </c>
      <c r="T175" t="s">
        <v>4847</v>
      </c>
      <c r="U175">
        <v>365.92</v>
      </c>
      <c r="V175" t="s">
        <v>5857</v>
      </c>
      <c r="W175" t="s">
        <v>4964</v>
      </c>
      <c r="X175" t="s">
        <v>5406</v>
      </c>
      <c r="Y175" t="s">
        <v>4960</v>
      </c>
      <c r="Z175" t="s">
        <v>5407</v>
      </c>
      <c r="AA175" t="s">
        <v>4962</v>
      </c>
      <c r="AB175">
        <f>YEAR(Sales_Trans_2[[#This Row],[Transaction_Date]])</f>
        <v>2025</v>
      </c>
      <c r="AC175" t="str">
        <f>TEXT(Sales_Trans_2[[#This Row],[Transaction_Date]],"mmm")</f>
        <v>Sep</v>
      </c>
      <c r="AD175">
        <f>MONTH(Sales_Trans_2[[#This Row],[Transaction_Date]])</f>
        <v>9</v>
      </c>
      <c r="AE175" s="19">
        <f>IFERROR(Sales_Trans_2[[#This Row],[Profit]]/Sales_Trans_2[[#This Row],[Sales_Amount]],0)</f>
        <v>0.26242247094888432</v>
      </c>
      <c r="AF175" s="20" t="str">
        <f>IF(Sales_Trans_2[[#This Row],[Discount_Pct]]=0,"0%",
IF(Sales_Trans_2[[#This Row],[Discount_Pct]]&lt;=5,"1-5%",
IF(Sales_Trans_2[[#This Row],[Discount_Pct]]&lt;=10,"6-10%",
IF(Sales_Trans_2[[#This Row],[Discount_Pct]]&lt;=15,"11-15%","&gt;15%"))))</f>
        <v>0%</v>
      </c>
    </row>
    <row r="176" spans="1:32" x14ac:dyDescent="0.25">
      <c r="A176" t="s">
        <v>4143</v>
      </c>
      <c r="B176" s="10">
        <v>45849</v>
      </c>
      <c r="C176" t="s">
        <v>1243</v>
      </c>
      <c r="D176" t="s">
        <v>666</v>
      </c>
      <c r="E176" t="s">
        <v>852</v>
      </c>
      <c r="F176" t="s">
        <v>853</v>
      </c>
      <c r="G176">
        <v>3</v>
      </c>
      <c r="H176">
        <v>372.61</v>
      </c>
      <c r="I176">
        <v>0</v>
      </c>
      <c r="J176">
        <v>0</v>
      </c>
      <c r="K176">
        <v>1117.83</v>
      </c>
      <c r="L176">
        <v>959.73</v>
      </c>
      <c r="M176">
        <v>158.1</v>
      </c>
      <c r="N176" t="s">
        <v>23</v>
      </c>
      <c r="O176" t="s">
        <v>24</v>
      </c>
      <c r="P176" t="s">
        <v>25</v>
      </c>
      <c r="Q176">
        <v>0.45277777777777778</v>
      </c>
      <c r="R176" t="s">
        <v>49</v>
      </c>
      <c r="S176" t="s">
        <v>4883</v>
      </c>
      <c r="T176" t="s">
        <v>4864</v>
      </c>
      <c r="U176">
        <v>372.61</v>
      </c>
      <c r="V176" t="s">
        <v>5864</v>
      </c>
      <c r="W176" t="s">
        <v>4964</v>
      </c>
      <c r="X176" t="s">
        <v>5571</v>
      </c>
      <c r="Y176" t="s">
        <v>4977</v>
      </c>
      <c r="Z176" t="s">
        <v>5043</v>
      </c>
      <c r="AA176" t="s">
        <v>4962</v>
      </c>
      <c r="AB176">
        <f>YEAR(Sales_Trans_2[[#This Row],[Transaction_Date]])</f>
        <v>2025</v>
      </c>
      <c r="AC176" t="str">
        <f>TEXT(Sales_Trans_2[[#This Row],[Transaction_Date]],"mmm")</f>
        <v>Jul</v>
      </c>
      <c r="AD176">
        <f>MONTH(Sales_Trans_2[[#This Row],[Transaction_Date]])</f>
        <v>7</v>
      </c>
      <c r="AE176" s="19">
        <f>IFERROR(Sales_Trans_2[[#This Row],[Profit]]/Sales_Trans_2[[#This Row],[Sales_Amount]],0)</f>
        <v>0.14143474410241272</v>
      </c>
      <c r="AF176" s="20" t="str">
        <f>IF(Sales_Trans_2[[#This Row],[Discount_Pct]]=0,"0%",
IF(Sales_Trans_2[[#This Row],[Discount_Pct]]&lt;=5,"1-5%",
IF(Sales_Trans_2[[#This Row],[Discount_Pct]]&lt;=10,"6-10%",
IF(Sales_Trans_2[[#This Row],[Discount_Pct]]&lt;=15,"11-15%","&gt;15%"))))</f>
        <v>0%</v>
      </c>
    </row>
    <row r="177" spans="1:32" x14ac:dyDescent="0.25">
      <c r="A177" t="s">
        <v>117</v>
      </c>
      <c r="B177" s="10">
        <v>45819</v>
      </c>
      <c r="C177" t="s">
        <v>118</v>
      </c>
      <c r="D177" t="s">
        <v>119</v>
      </c>
      <c r="E177" t="s">
        <v>120</v>
      </c>
      <c r="F177" t="s">
        <v>121</v>
      </c>
      <c r="G177">
        <v>4</v>
      </c>
      <c r="H177">
        <v>141.11000000000001</v>
      </c>
      <c r="I177">
        <v>0</v>
      </c>
      <c r="J177">
        <v>0</v>
      </c>
      <c r="K177">
        <v>564.44000000000005</v>
      </c>
      <c r="L177">
        <v>463.64</v>
      </c>
      <c r="M177">
        <v>100.8</v>
      </c>
      <c r="N177" t="s">
        <v>47</v>
      </c>
      <c r="O177" t="s">
        <v>24</v>
      </c>
      <c r="P177" t="s">
        <v>25</v>
      </c>
      <c r="Q177">
        <v>0.59861111111111109</v>
      </c>
      <c r="R177" t="s">
        <v>49</v>
      </c>
      <c r="S177" t="s">
        <v>4722</v>
      </c>
      <c r="T177" t="s">
        <v>4703</v>
      </c>
      <c r="U177">
        <v>141.11000000000001</v>
      </c>
      <c r="V177" t="s">
        <v>5865</v>
      </c>
      <c r="W177" t="s">
        <v>4964</v>
      </c>
      <c r="X177" t="s">
        <v>5036</v>
      </c>
      <c r="Y177" t="s">
        <v>5007</v>
      </c>
      <c r="Z177" t="s">
        <v>5207</v>
      </c>
      <c r="AA177" t="s">
        <v>4962</v>
      </c>
      <c r="AB177">
        <f>YEAR(Sales_Trans_2[[#This Row],[Transaction_Date]])</f>
        <v>2025</v>
      </c>
      <c r="AC177" t="str">
        <f>TEXT(Sales_Trans_2[[#This Row],[Transaction_Date]],"mmm")</f>
        <v>Jun</v>
      </c>
      <c r="AD177">
        <f>MONTH(Sales_Trans_2[[#This Row],[Transaction_Date]])</f>
        <v>6</v>
      </c>
      <c r="AE177" s="19">
        <f>IFERROR(Sales_Trans_2[[#This Row],[Profit]]/Sales_Trans_2[[#This Row],[Sales_Amount]],0)</f>
        <v>0.17858408333923886</v>
      </c>
      <c r="AF177" s="20" t="str">
        <f>IF(Sales_Trans_2[[#This Row],[Discount_Pct]]=0,"0%",
IF(Sales_Trans_2[[#This Row],[Discount_Pct]]&lt;=5,"1-5%",
IF(Sales_Trans_2[[#This Row],[Discount_Pct]]&lt;=10,"6-10%",
IF(Sales_Trans_2[[#This Row],[Discount_Pct]]&lt;=15,"11-15%","&gt;15%"))))</f>
        <v>0%</v>
      </c>
    </row>
    <row r="178" spans="1:32" x14ac:dyDescent="0.25">
      <c r="A178" t="s">
        <v>3055</v>
      </c>
      <c r="B178" s="10">
        <v>45758</v>
      </c>
      <c r="C178" t="s">
        <v>3056</v>
      </c>
      <c r="D178" t="s">
        <v>371</v>
      </c>
      <c r="E178" t="s">
        <v>232</v>
      </c>
      <c r="F178" t="s">
        <v>233</v>
      </c>
      <c r="G178">
        <v>3</v>
      </c>
      <c r="H178">
        <v>380.12</v>
      </c>
      <c r="I178">
        <v>0</v>
      </c>
      <c r="J178">
        <v>0</v>
      </c>
      <c r="K178">
        <v>1140.3599999999999</v>
      </c>
      <c r="L178">
        <v>929.94</v>
      </c>
      <c r="M178">
        <v>210.42</v>
      </c>
      <c r="N178" t="s">
        <v>4971</v>
      </c>
      <c r="O178" t="s">
        <v>24</v>
      </c>
      <c r="P178" t="s">
        <v>25</v>
      </c>
      <c r="Q178">
        <v>0.59722222222222221</v>
      </c>
      <c r="R178" t="s">
        <v>49</v>
      </c>
      <c r="S178" t="s">
        <v>4714</v>
      </c>
      <c r="T178" t="s">
        <v>4703</v>
      </c>
      <c r="U178">
        <v>380.12</v>
      </c>
      <c r="V178" t="s">
        <v>5041</v>
      </c>
      <c r="W178" t="s">
        <v>4964</v>
      </c>
      <c r="X178" t="s">
        <v>5081</v>
      </c>
      <c r="Y178" t="s">
        <v>4970</v>
      </c>
      <c r="Z178" t="s">
        <v>5079</v>
      </c>
      <c r="AA178" t="s">
        <v>4962</v>
      </c>
      <c r="AB178">
        <f>YEAR(Sales_Trans_2[[#This Row],[Transaction_Date]])</f>
        <v>2025</v>
      </c>
      <c r="AC178" t="str">
        <f>TEXT(Sales_Trans_2[[#This Row],[Transaction_Date]],"mmm")</f>
        <v>Apr</v>
      </c>
      <c r="AD178">
        <f>MONTH(Sales_Trans_2[[#This Row],[Transaction_Date]])</f>
        <v>4</v>
      </c>
      <c r="AE178" s="19">
        <f>IFERROR(Sales_Trans_2[[#This Row],[Profit]]/Sales_Trans_2[[#This Row],[Sales_Amount]],0)</f>
        <v>0.18452067768073241</v>
      </c>
      <c r="AF178" s="20" t="str">
        <f>IF(Sales_Trans_2[[#This Row],[Discount_Pct]]=0,"0%",
IF(Sales_Trans_2[[#This Row],[Discount_Pct]]&lt;=5,"1-5%",
IF(Sales_Trans_2[[#This Row],[Discount_Pct]]&lt;=10,"6-10%",
IF(Sales_Trans_2[[#This Row],[Discount_Pct]]&lt;=15,"11-15%","&gt;15%"))))</f>
        <v>0%</v>
      </c>
    </row>
    <row r="179" spans="1:32" x14ac:dyDescent="0.25">
      <c r="A179" t="s">
        <v>4579</v>
      </c>
      <c r="B179" s="10">
        <v>45699</v>
      </c>
      <c r="C179" t="s">
        <v>1696</v>
      </c>
      <c r="D179" t="s">
        <v>253</v>
      </c>
      <c r="E179" t="s">
        <v>460</v>
      </c>
      <c r="F179" t="s">
        <v>461</v>
      </c>
      <c r="G179">
        <v>3</v>
      </c>
      <c r="H179">
        <v>219.39</v>
      </c>
      <c r="I179">
        <v>0</v>
      </c>
      <c r="J179">
        <v>0</v>
      </c>
      <c r="K179">
        <v>756.9</v>
      </c>
      <c r="L179">
        <v>586.32000000000005</v>
      </c>
      <c r="M179">
        <v>170.58</v>
      </c>
      <c r="N179" t="s">
        <v>40</v>
      </c>
      <c r="O179" t="s">
        <v>24</v>
      </c>
      <c r="P179" t="s">
        <v>25</v>
      </c>
      <c r="Q179">
        <v>0.79166666666666663</v>
      </c>
      <c r="R179" t="s">
        <v>27</v>
      </c>
      <c r="S179" t="s">
        <v>4903</v>
      </c>
      <c r="T179" t="s">
        <v>4887</v>
      </c>
      <c r="U179">
        <v>219.39</v>
      </c>
      <c r="V179" t="s">
        <v>5873</v>
      </c>
      <c r="W179" t="s">
        <v>4964</v>
      </c>
      <c r="X179" t="s">
        <v>5404</v>
      </c>
      <c r="Y179" t="s">
        <v>4970</v>
      </c>
      <c r="Z179" t="s">
        <v>5405</v>
      </c>
      <c r="AA179" t="s">
        <v>4962</v>
      </c>
      <c r="AB179">
        <f>YEAR(Sales_Trans_2[[#This Row],[Transaction_Date]])</f>
        <v>2025</v>
      </c>
      <c r="AC179" t="str">
        <f>TEXT(Sales_Trans_2[[#This Row],[Transaction_Date]],"mmm")</f>
        <v>Feb</v>
      </c>
      <c r="AD179">
        <f>MONTH(Sales_Trans_2[[#This Row],[Transaction_Date]])</f>
        <v>2</v>
      </c>
      <c r="AE179" s="19">
        <f>IFERROR(Sales_Trans_2[[#This Row],[Profit]]/Sales_Trans_2[[#This Row],[Sales_Amount]],0)</f>
        <v>0.22536662703131197</v>
      </c>
      <c r="AF179" s="20" t="str">
        <f>IF(Sales_Trans_2[[#This Row],[Discount_Pct]]=0,"0%",
IF(Sales_Trans_2[[#This Row],[Discount_Pct]]&lt;=5,"1-5%",
IF(Sales_Trans_2[[#This Row],[Discount_Pct]]&lt;=10,"6-10%",
IF(Sales_Trans_2[[#This Row],[Discount_Pct]]&lt;=15,"11-15%","&gt;15%"))))</f>
        <v>0%</v>
      </c>
    </row>
    <row r="180" spans="1:32" x14ac:dyDescent="0.25">
      <c r="A180" t="s">
        <v>2559</v>
      </c>
      <c r="B180" s="10">
        <v>45668</v>
      </c>
      <c r="C180" t="s">
        <v>196</v>
      </c>
      <c r="D180" t="s">
        <v>432</v>
      </c>
      <c r="E180" t="s">
        <v>913</v>
      </c>
      <c r="F180" t="s">
        <v>551</v>
      </c>
      <c r="G180">
        <v>4</v>
      </c>
      <c r="H180">
        <v>305.67</v>
      </c>
      <c r="I180">
        <v>0</v>
      </c>
      <c r="J180">
        <v>0</v>
      </c>
      <c r="K180">
        <v>1406.08</v>
      </c>
      <c r="L180">
        <v>1005.68</v>
      </c>
      <c r="M180">
        <v>400.4</v>
      </c>
      <c r="N180" t="s">
        <v>4971</v>
      </c>
      <c r="O180" t="s">
        <v>24</v>
      </c>
      <c r="P180" t="s">
        <v>25</v>
      </c>
      <c r="Q180">
        <v>0.5541666666666667</v>
      </c>
      <c r="R180" t="s">
        <v>27</v>
      </c>
      <c r="S180" t="s">
        <v>4841</v>
      </c>
      <c r="T180" t="s">
        <v>4828</v>
      </c>
      <c r="U180">
        <v>305.67</v>
      </c>
      <c r="V180" t="s">
        <v>5874</v>
      </c>
      <c r="W180" t="s">
        <v>4964</v>
      </c>
      <c r="X180" t="s">
        <v>4959</v>
      </c>
      <c r="Y180" t="s">
        <v>4960</v>
      </c>
      <c r="Z180" t="s">
        <v>5063</v>
      </c>
      <c r="AA180" t="s">
        <v>4962</v>
      </c>
      <c r="AB180">
        <f>YEAR(Sales_Trans_2[[#This Row],[Transaction_Date]])</f>
        <v>2025</v>
      </c>
      <c r="AC180" t="str">
        <f>TEXT(Sales_Trans_2[[#This Row],[Transaction_Date]],"mmm")</f>
        <v>Jan</v>
      </c>
      <c r="AD180">
        <f>MONTH(Sales_Trans_2[[#This Row],[Transaction_Date]])</f>
        <v>1</v>
      </c>
      <c r="AE180" s="19">
        <f>IFERROR(Sales_Trans_2[[#This Row],[Profit]]/Sales_Trans_2[[#This Row],[Sales_Amount]],0)</f>
        <v>0.28476331360946744</v>
      </c>
      <c r="AF180" s="20" t="str">
        <f>IF(Sales_Trans_2[[#This Row],[Discount_Pct]]=0,"0%",
IF(Sales_Trans_2[[#This Row],[Discount_Pct]]&lt;=5,"1-5%",
IF(Sales_Trans_2[[#This Row],[Discount_Pct]]&lt;=10,"6-10%",
IF(Sales_Trans_2[[#This Row],[Discount_Pct]]&lt;=15,"11-15%","&gt;15%"))))</f>
        <v>0%</v>
      </c>
    </row>
    <row r="181" spans="1:32" x14ac:dyDescent="0.25">
      <c r="A181" t="s">
        <v>3755</v>
      </c>
      <c r="B181" s="10">
        <v>45960</v>
      </c>
      <c r="C181" t="s">
        <v>2372</v>
      </c>
      <c r="D181" t="s">
        <v>895</v>
      </c>
      <c r="E181" t="s">
        <v>31</v>
      </c>
      <c r="F181" t="s">
        <v>32</v>
      </c>
      <c r="G181">
        <v>3</v>
      </c>
      <c r="H181">
        <v>438.7</v>
      </c>
      <c r="I181">
        <v>0</v>
      </c>
      <c r="J181">
        <v>0</v>
      </c>
      <c r="K181">
        <v>1316.1</v>
      </c>
      <c r="L181">
        <v>1110.54</v>
      </c>
      <c r="M181">
        <v>205.56</v>
      </c>
      <c r="N181" t="s">
        <v>47</v>
      </c>
      <c r="O181" t="s">
        <v>24</v>
      </c>
      <c r="P181" t="s">
        <v>25</v>
      </c>
      <c r="Q181">
        <v>0.47222222222222221</v>
      </c>
      <c r="R181" t="s">
        <v>49</v>
      </c>
      <c r="S181" t="s">
        <v>4843</v>
      </c>
      <c r="T181" t="s">
        <v>4828</v>
      </c>
      <c r="U181">
        <v>438.7</v>
      </c>
      <c r="V181" t="s">
        <v>5885</v>
      </c>
      <c r="W181" t="s">
        <v>4964</v>
      </c>
      <c r="X181" t="s">
        <v>5187</v>
      </c>
      <c r="Y181" t="s">
        <v>5007</v>
      </c>
      <c r="Z181" t="s">
        <v>5188</v>
      </c>
      <c r="AA181" t="s">
        <v>4962</v>
      </c>
      <c r="AB181">
        <f>YEAR(Sales_Trans_2[[#This Row],[Transaction_Date]])</f>
        <v>2025</v>
      </c>
      <c r="AC181" t="str">
        <f>TEXT(Sales_Trans_2[[#This Row],[Transaction_Date]],"mmm")</f>
        <v>Oct</v>
      </c>
      <c r="AD181">
        <f>MONTH(Sales_Trans_2[[#This Row],[Transaction_Date]])</f>
        <v>10</v>
      </c>
      <c r="AE181" s="19">
        <f>IFERROR(Sales_Trans_2[[#This Row],[Profit]]/Sales_Trans_2[[#This Row],[Sales_Amount]],0)</f>
        <v>0.15618873945748804</v>
      </c>
      <c r="AF181" s="20" t="str">
        <f>IF(Sales_Trans_2[[#This Row],[Discount_Pct]]=0,"0%",
IF(Sales_Trans_2[[#This Row],[Discount_Pct]]&lt;=5,"1-5%",
IF(Sales_Trans_2[[#This Row],[Discount_Pct]]&lt;=10,"6-10%",
IF(Sales_Trans_2[[#This Row],[Discount_Pct]]&lt;=15,"11-15%","&gt;15%"))))</f>
        <v>0%</v>
      </c>
    </row>
    <row r="182" spans="1:32" x14ac:dyDescent="0.25">
      <c r="A182" t="s">
        <v>3770</v>
      </c>
      <c r="B182" s="10">
        <v>45958</v>
      </c>
      <c r="C182" t="s">
        <v>3771</v>
      </c>
      <c r="D182" t="s">
        <v>59</v>
      </c>
      <c r="F182" t="s">
        <v>607</v>
      </c>
      <c r="G182">
        <v>2</v>
      </c>
      <c r="H182">
        <v>342.46</v>
      </c>
      <c r="I182">
        <v>0</v>
      </c>
      <c r="J182">
        <v>0</v>
      </c>
      <c r="K182">
        <v>684.92</v>
      </c>
      <c r="L182">
        <v>543.55999999999995</v>
      </c>
      <c r="M182">
        <v>141.36000000000001</v>
      </c>
      <c r="N182" t="s">
        <v>23</v>
      </c>
      <c r="O182" t="s">
        <v>24</v>
      </c>
      <c r="P182" t="s">
        <v>25</v>
      </c>
      <c r="Q182">
        <v>0.44930555555555557</v>
      </c>
      <c r="R182" t="s">
        <v>49</v>
      </c>
      <c r="S182" t="s">
        <v>4721</v>
      </c>
      <c r="T182" t="s">
        <v>4703</v>
      </c>
      <c r="U182">
        <v>342.46</v>
      </c>
      <c r="V182" t="s">
        <v>5333</v>
      </c>
      <c r="W182" t="s">
        <v>4964</v>
      </c>
      <c r="X182" t="s">
        <v>5841</v>
      </c>
      <c r="Y182" t="s">
        <v>4970</v>
      </c>
      <c r="AA182" t="s">
        <v>4962</v>
      </c>
      <c r="AB182">
        <f>YEAR(Sales_Trans_2[[#This Row],[Transaction_Date]])</f>
        <v>2025</v>
      </c>
      <c r="AC182" t="str">
        <f>TEXT(Sales_Trans_2[[#This Row],[Transaction_Date]],"mmm")</f>
        <v>Oct</v>
      </c>
      <c r="AD182">
        <f>MONTH(Sales_Trans_2[[#This Row],[Transaction_Date]])</f>
        <v>10</v>
      </c>
      <c r="AE182" s="19">
        <f>IFERROR(Sales_Trans_2[[#This Row],[Profit]]/Sales_Trans_2[[#This Row],[Sales_Amount]],0)</f>
        <v>0.20638906733633128</v>
      </c>
      <c r="AF182" s="20" t="str">
        <f>IF(Sales_Trans_2[[#This Row],[Discount_Pct]]=0,"0%",
IF(Sales_Trans_2[[#This Row],[Discount_Pct]]&lt;=5,"1-5%",
IF(Sales_Trans_2[[#This Row],[Discount_Pct]]&lt;=10,"6-10%",
IF(Sales_Trans_2[[#This Row],[Discount_Pct]]&lt;=15,"11-15%","&gt;15%"))))</f>
        <v>0%</v>
      </c>
    </row>
    <row r="183" spans="1:32" x14ac:dyDescent="0.25">
      <c r="A183" t="s">
        <v>4449</v>
      </c>
      <c r="B183" s="10">
        <v>45955</v>
      </c>
      <c r="C183" t="s">
        <v>2057</v>
      </c>
      <c r="D183" t="s">
        <v>176</v>
      </c>
      <c r="E183" t="s">
        <v>1066</v>
      </c>
      <c r="F183" t="s">
        <v>1201</v>
      </c>
      <c r="G183">
        <v>2</v>
      </c>
      <c r="H183">
        <v>355.64</v>
      </c>
      <c r="I183">
        <v>0</v>
      </c>
      <c r="J183">
        <v>0</v>
      </c>
      <c r="K183">
        <v>817.97</v>
      </c>
      <c r="L183">
        <v>606.82000000000005</v>
      </c>
      <c r="M183">
        <v>211.15</v>
      </c>
      <c r="N183" t="s">
        <v>40</v>
      </c>
      <c r="O183" t="s">
        <v>24</v>
      </c>
      <c r="P183" t="s">
        <v>25</v>
      </c>
      <c r="Q183">
        <v>0.56805555555555554</v>
      </c>
      <c r="R183" t="s">
        <v>27</v>
      </c>
      <c r="S183" t="s">
        <v>4860</v>
      </c>
      <c r="T183" t="s">
        <v>4847</v>
      </c>
      <c r="U183">
        <v>355.64</v>
      </c>
      <c r="V183" t="s">
        <v>5824</v>
      </c>
      <c r="W183" t="s">
        <v>4964</v>
      </c>
      <c r="X183" t="s">
        <v>5551</v>
      </c>
      <c r="Y183" t="s">
        <v>4977</v>
      </c>
      <c r="Z183" t="s">
        <v>5120</v>
      </c>
      <c r="AA183" t="s">
        <v>4962</v>
      </c>
      <c r="AB183">
        <f>YEAR(Sales_Trans_2[[#This Row],[Transaction_Date]])</f>
        <v>2025</v>
      </c>
      <c r="AC183" t="str">
        <f>TEXT(Sales_Trans_2[[#This Row],[Transaction_Date]],"mmm")</f>
        <v>Oct</v>
      </c>
      <c r="AD183">
        <f>MONTH(Sales_Trans_2[[#This Row],[Transaction_Date]])</f>
        <v>10</v>
      </c>
      <c r="AE183" s="19">
        <f>IFERROR(Sales_Trans_2[[#This Row],[Profit]]/Sales_Trans_2[[#This Row],[Sales_Amount]],0)</f>
        <v>0.25813905155445799</v>
      </c>
      <c r="AF183" s="20" t="str">
        <f>IF(Sales_Trans_2[[#This Row],[Discount_Pct]]=0,"0%",
IF(Sales_Trans_2[[#This Row],[Discount_Pct]]&lt;=5,"1-5%",
IF(Sales_Trans_2[[#This Row],[Discount_Pct]]&lt;=10,"6-10%",
IF(Sales_Trans_2[[#This Row],[Discount_Pct]]&lt;=15,"11-15%","&gt;15%"))))</f>
        <v>0%</v>
      </c>
    </row>
    <row r="184" spans="1:32" x14ac:dyDescent="0.25">
      <c r="A184" t="s">
        <v>3175</v>
      </c>
      <c r="B184" s="10">
        <v>45946</v>
      </c>
      <c r="C184" t="s">
        <v>1080</v>
      </c>
      <c r="D184" t="s">
        <v>2552</v>
      </c>
      <c r="E184" t="s">
        <v>238</v>
      </c>
      <c r="F184" t="s">
        <v>109</v>
      </c>
      <c r="G184">
        <v>3</v>
      </c>
      <c r="H184">
        <v>72.930000000000007</v>
      </c>
      <c r="I184">
        <v>0</v>
      </c>
      <c r="J184">
        <v>0</v>
      </c>
      <c r="K184">
        <v>218.79</v>
      </c>
      <c r="L184">
        <v>162.75</v>
      </c>
      <c r="M184">
        <v>56.04</v>
      </c>
      <c r="N184" t="s">
        <v>23</v>
      </c>
      <c r="O184" t="s">
        <v>24</v>
      </c>
      <c r="P184" t="s">
        <v>25</v>
      </c>
      <c r="Q184">
        <v>0.90555555555555556</v>
      </c>
      <c r="R184" t="s">
        <v>49</v>
      </c>
      <c r="S184" t="s">
        <v>4784</v>
      </c>
      <c r="T184" t="s">
        <v>4776</v>
      </c>
      <c r="U184">
        <v>72.930000000000007</v>
      </c>
      <c r="V184" t="s">
        <v>5398</v>
      </c>
      <c r="W184" t="s">
        <v>4964</v>
      </c>
      <c r="X184" t="s">
        <v>5427</v>
      </c>
      <c r="Y184" t="s">
        <v>5007</v>
      </c>
      <c r="Z184" t="s">
        <v>5073</v>
      </c>
      <c r="AA184" t="s">
        <v>4962</v>
      </c>
      <c r="AB184">
        <f>YEAR(Sales_Trans_2[[#This Row],[Transaction_Date]])</f>
        <v>2025</v>
      </c>
      <c r="AC184" t="str">
        <f>TEXT(Sales_Trans_2[[#This Row],[Transaction_Date]],"mmm")</f>
        <v>Oct</v>
      </c>
      <c r="AD184">
        <f>MONTH(Sales_Trans_2[[#This Row],[Transaction_Date]])</f>
        <v>10</v>
      </c>
      <c r="AE184" s="19">
        <f>IFERROR(Sales_Trans_2[[#This Row],[Profit]]/Sales_Trans_2[[#This Row],[Sales_Amount]],0)</f>
        <v>0.25613602084190318</v>
      </c>
      <c r="AF184" s="20" t="str">
        <f>IF(Sales_Trans_2[[#This Row],[Discount_Pct]]=0,"0%",
IF(Sales_Trans_2[[#This Row],[Discount_Pct]]&lt;=5,"1-5%",
IF(Sales_Trans_2[[#This Row],[Discount_Pct]]&lt;=10,"6-10%",
IF(Sales_Trans_2[[#This Row],[Discount_Pct]]&lt;=15,"11-15%","&gt;15%"))))</f>
        <v>0%</v>
      </c>
    </row>
    <row r="185" spans="1:32" x14ac:dyDescent="0.25">
      <c r="A185" t="s">
        <v>4586</v>
      </c>
      <c r="B185" s="10">
        <v>45946</v>
      </c>
      <c r="C185" t="s">
        <v>2278</v>
      </c>
      <c r="D185" t="s">
        <v>886</v>
      </c>
      <c r="E185" t="s">
        <v>567</v>
      </c>
      <c r="F185" t="s">
        <v>873</v>
      </c>
      <c r="G185">
        <v>3</v>
      </c>
      <c r="H185">
        <v>232.92</v>
      </c>
      <c r="I185">
        <v>0</v>
      </c>
      <c r="J185">
        <v>0</v>
      </c>
      <c r="K185">
        <v>698.76</v>
      </c>
      <c r="L185">
        <v>577.23</v>
      </c>
      <c r="M185">
        <v>121.53</v>
      </c>
      <c r="N185" t="s">
        <v>4971</v>
      </c>
      <c r="O185" t="s">
        <v>24</v>
      </c>
      <c r="P185" t="s">
        <v>25</v>
      </c>
      <c r="Q185">
        <v>0.52222222222222225</v>
      </c>
      <c r="R185" t="s">
        <v>49</v>
      </c>
      <c r="S185" t="s">
        <v>4827</v>
      </c>
      <c r="T185" t="s">
        <v>4828</v>
      </c>
      <c r="U185">
        <v>232.92</v>
      </c>
      <c r="V185" t="s">
        <v>5213</v>
      </c>
      <c r="W185" t="s">
        <v>4964</v>
      </c>
      <c r="X185" t="s">
        <v>5277</v>
      </c>
      <c r="Y185" t="s">
        <v>4960</v>
      </c>
      <c r="Z185" t="s">
        <v>5353</v>
      </c>
      <c r="AA185" t="s">
        <v>4962</v>
      </c>
      <c r="AB185">
        <f>YEAR(Sales_Trans_2[[#This Row],[Transaction_Date]])</f>
        <v>2025</v>
      </c>
      <c r="AC185" t="str">
        <f>TEXT(Sales_Trans_2[[#This Row],[Transaction_Date]],"mmm")</f>
        <v>Oct</v>
      </c>
      <c r="AD185">
        <f>MONTH(Sales_Trans_2[[#This Row],[Transaction_Date]])</f>
        <v>10</v>
      </c>
      <c r="AE185" s="19">
        <f>IFERROR(Sales_Trans_2[[#This Row],[Profit]]/Sales_Trans_2[[#This Row],[Sales_Amount]],0)</f>
        <v>0.17392237678172764</v>
      </c>
      <c r="AF185" s="20" t="str">
        <f>IF(Sales_Trans_2[[#This Row],[Discount_Pct]]=0,"0%",
IF(Sales_Trans_2[[#This Row],[Discount_Pct]]&lt;=5,"1-5%",
IF(Sales_Trans_2[[#This Row],[Discount_Pct]]&lt;=10,"6-10%",
IF(Sales_Trans_2[[#This Row],[Discount_Pct]]&lt;=15,"11-15%","&gt;15%"))))</f>
        <v>0%</v>
      </c>
    </row>
    <row r="186" spans="1:32" x14ac:dyDescent="0.25">
      <c r="A186" t="s">
        <v>3943</v>
      </c>
      <c r="B186" s="10">
        <v>45971</v>
      </c>
      <c r="C186" t="s">
        <v>3601</v>
      </c>
      <c r="D186" t="s">
        <v>1096</v>
      </c>
      <c r="E186" t="s">
        <v>1180</v>
      </c>
      <c r="F186" t="s">
        <v>2950</v>
      </c>
      <c r="G186">
        <v>1</v>
      </c>
      <c r="H186">
        <v>405.1</v>
      </c>
      <c r="I186">
        <v>0</v>
      </c>
      <c r="J186">
        <v>0</v>
      </c>
      <c r="K186">
        <v>465.87</v>
      </c>
      <c r="L186">
        <v>348.41</v>
      </c>
      <c r="M186">
        <v>117.46</v>
      </c>
      <c r="N186" t="s">
        <v>4971</v>
      </c>
      <c r="O186" t="s">
        <v>24</v>
      </c>
      <c r="P186" t="s">
        <v>25</v>
      </c>
      <c r="Q186">
        <v>0.74652777777777779</v>
      </c>
      <c r="R186" t="s">
        <v>27</v>
      </c>
      <c r="S186" t="s">
        <v>4869</v>
      </c>
      <c r="T186" t="s">
        <v>4864</v>
      </c>
      <c r="U186">
        <v>405.1</v>
      </c>
      <c r="V186" t="s">
        <v>5814</v>
      </c>
      <c r="W186" t="s">
        <v>4964</v>
      </c>
      <c r="X186" t="s">
        <v>5264</v>
      </c>
      <c r="Y186" t="s">
        <v>4970</v>
      </c>
      <c r="Z186" t="s">
        <v>5087</v>
      </c>
      <c r="AA186" t="s">
        <v>4962</v>
      </c>
      <c r="AB186">
        <f>YEAR(Sales_Trans_2[[#This Row],[Transaction_Date]])</f>
        <v>2025</v>
      </c>
      <c r="AC186" t="str">
        <f>TEXT(Sales_Trans_2[[#This Row],[Transaction_Date]],"mmm")</f>
        <v>Nov</v>
      </c>
      <c r="AD186">
        <f>MONTH(Sales_Trans_2[[#This Row],[Transaction_Date]])</f>
        <v>11</v>
      </c>
      <c r="AE186" s="19">
        <f>IFERROR(Sales_Trans_2[[#This Row],[Profit]]/Sales_Trans_2[[#This Row],[Sales_Amount]],0)</f>
        <v>0.2521304226500955</v>
      </c>
      <c r="AF186" s="20" t="str">
        <f>IF(Sales_Trans_2[[#This Row],[Discount_Pct]]=0,"0%",
IF(Sales_Trans_2[[#This Row],[Discount_Pct]]&lt;=5,"1-5%",
IF(Sales_Trans_2[[#This Row],[Discount_Pct]]&lt;=10,"6-10%",
IF(Sales_Trans_2[[#This Row],[Discount_Pct]]&lt;=15,"11-15%","&gt;15%"))))</f>
        <v>0%</v>
      </c>
    </row>
    <row r="187" spans="1:32" x14ac:dyDescent="0.25">
      <c r="A187" t="s">
        <v>989</v>
      </c>
      <c r="B187" s="10">
        <v>45910</v>
      </c>
      <c r="C187" t="s">
        <v>990</v>
      </c>
      <c r="D187" t="s">
        <v>365</v>
      </c>
      <c r="E187" t="s">
        <v>795</v>
      </c>
      <c r="F187" t="s">
        <v>991</v>
      </c>
      <c r="G187">
        <v>1</v>
      </c>
      <c r="H187">
        <v>459.58</v>
      </c>
      <c r="I187">
        <v>0</v>
      </c>
      <c r="J187">
        <v>0</v>
      </c>
      <c r="K187">
        <v>459.58</v>
      </c>
      <c r="L187">
        <v>386.89</v>
      </c>
      <c r="M187">
        <v>72.69</v>
      </c>
      <c r="N187" t="s">
        <v>4971</v>
      </c>
      <c r="O187" t="s">
        <v>24</v>
      </c>
      <c r="P187" t="s">
        <v>25</v>
      </c>
      <c r="Q187">
        <v>0.90972222222222221</v>
      </c>
      <c r="R187" t="s">
        <v>49</v>
      </c>
      <c r="S187" t="s">
        <v>4680</v>
      </c>
      <c r="T187" t="s">
        <v>4672</v>
      </c>
      <c r="U187">
        <v>459.58</v>
      </c>
      <c r="V187" t="s">
        <v>5214</v>
      </c>
      <c r="W187" t="s">
        <v>4964</v>
      </c>
      <c r="X187" t="s">
        <v>5453</v>
      </c>
      <c r="Y187" t="s">
        <v>5007</v>
      </c>
      <c r="Z187" t="s">
        <v>5454</v>
      </c>
      <c r="AA187" t="s">
        <v>4962</v>
      </c>
      <c r="AB187">
        <f>YEAR(Sales_Trans_2[[#This Row],[Transaction_Date]])</f>
        <v>2025</v>
      </c>
      <c r="AC187" t="str">
        <f>TEXT(Sales_Trans_2[[#This Row],[Transaction_Date]],"mmm")</f>
        <v>Sep</v>
      </c>
      <c r="AD187">
        <f>MONTH(Sales_Trans_2[[#This Row],[Transaction_Date]])</f>
        <v>9</v>
      </c>
      <c r="AE187" s="19">
        <f>IFERROR(Sales_Trans_2[[#This Row],[Profit]]/Sales_Trans_2[[#This Row],[Sales_Amount]],0)</f>
        <v>0.1581661517037295</v>
      </c>
      <c r="AF187" s="20" t="str">
        <f>IF(Sales_Trans_2[[#This Row],[Discount_Pct]]=0,"0%",
IF(Sales_Trans_2[[#This Row],[Discount_Pct]]&lt;=5,"1-5%",
IF(Sales_Trans_2[[#This Row],[Discount_Pct]]&lt;=10,"6-10%",
IF(Sales_Trans_2[[#This Row],[Discount_Pct]]&lt;=15,"11-15%","&gt;15%"))))</f>
        <v>0%</v>
      </c>
    </row>
    <row r="188" spans="1:32" x14ac:dyDescent="0.25">
      <c r="A188" t="s">
        <v>2900</v>
      </c>
      <c r="B188" s="10">
        <v>45927</v>
      </c>
      <c r="C188" t="s">
        <v>2901</v>
      </c>
      <c r="D188" t="s">
        <v>871</v>
      </c>
      <c r="E188" t="s">
        <v>66</v>
      </c>
      <c r="F188" t="s">
        <v>109</v>
      </c>
      <c r="G188">
        <v>1</v>
      </c>
      <c r="H188">
        <v>214.04</v>
      </c>
      <c r="I188">
        <v>0</v>
      </c>
      <c r="J188">
        <v>0</v>
      </c>
      <c r="K188">
        <v>246.15</v>
      </c>
      <c r="L188">
        <v>158.06</v>
      </c>
      <c r="M188">
        <v>88.09</v>
      </c>
      <c r="N188" t="s">
        <v>23</v>
      </c>
      <c r="O188" t="s">
        <v>24</v>
      </c>
      <c r="P188" t="s">
        <v>25</v>
      </c>
      <c r="Q188">
        <v>0.86041666666666672</v>
      </c>
      <c r="R188" t="s">
        <v>27</v>
      </c>
      <c r="S188" t="s">
        <v>4947</v>
      </c>
      <c r="T188" t="s">
        <v>4930</v>
      </c>
      <c r="U188">
        <v>214.04</v>
      </c>
      <c r="V188" t="s">
        <v>5961</v>
      </c>
      <c r="W188" t="s">
        <v>4964</v>
      </c>
      <c r="X188" t="s">
        <v>5427</v>
      </c>
      <c r="Y188" t="s">
        <v>5007</v>
      </c>
      <c r="Z188" t="s">
        <v>5155</v>
      </c>
      <c r="AA188" t="s">
        <v>4962</v>
      </c>
      <c r="AB188">
        <f>YEAR(Sales_Trans_2[[#This Row],[Transaction_Date]])</f>
        <v>2025</v>
      </c>
      <c r="AC188" t="str">
        <f>TEXT(Sales_Trans_2[[#This Row],[Transaction_Date]],"mmm")</f>
        <v>Sep</v>
      </c>
      <c r="AD188">
        <f>MONTH(Sales_Trans_2[[#This Row],[Transaction_Date]])</f>
        <v>9</v>
      </c>
      <c r="AE188" s="19">
        <f>IFERROR(Sales_Trans_2[[#This Row],[Profit]]/Sales_Trans_2[[#This Row],[Sales_Amount]],0)</f>
        <v>0.35787121673776151</v>
      </c>
      <c r="AF188" s="20" t="str">
        <f>IF(Sales_Trans_2[[#This Row],[Discount_Pct]]=0,"0%",
IF(Sales_Trans_2[[#This Row],[Discount_Pct]]&lt;=5,"1-5%",
IF(Sales_Trans_2[[#This Row],[Discount_Pct]]&lt;=10,"6-10%",
IF(Sales_Trans_2[[#This Row],[Discount_Pct]]&lt;=15,"11-15%","&gt;15%"))))</f>
        <v>0%</v>
      </c>
    </row>
    <row r="189" spans="1:32" x14ac:dyDescent="0.25">
      <c r="A189" t="s">
        <v>3603</v>
      </c>
      <c r="B189" s="10">
        <v>45920</v>
      </c>
      <c r="C189" t="s">
        <v>1545</v>
      </c>
      <c r="D189" t="s">
        <v>164</v>
      </c>
      <c r="E189" t="s">
        <v>852</v>
      </c>
      <c r="F189" t="s">
        <v>997</v>
      </c>
      <c r="G189">
        <v>1</v>
      </c>
      <c r="H189">
        <v>191.13</v>
      </c>
      <c r="I189">
        <v>0</v>
      </c>
      <c r="J189">
        <v>0</v>
      </c>
      <c r="K189">
        <v>219.8</v>
      </c>
      <c r="L189">
        <v>153.41999999999999</v>
      </c>
      <c r="M189">
        <v>66.38</v>
      </c>
      <c r="N189" t="s">
        <v>68</v>
      </c>
      <c r="O189" t="s">
        <v>24</v>
      </c>
      <c r="P189" t="s">
        <v>25</v>
      </c>
      <c r="Q189">
        <v>0.59722222222222221</v>
      </c>
      <c r="R189" t="s">
        <v>27</v>
      </c>
      <c r="S189" t="s">
        <v>4861</v>
      </c>
      <c r="T189" t="s">
        <v>4847</v>
      </c>
      <c r="U189">
        <v>191.13</v>
      </c>
      <c r="V189" t="s">
        <v>5515</v>
      </c>
      <c r="W189" t="s">
        <v>4964</v>
      </c>
      <c r="X189" t="s">
        <v>5042</v>
      </c>
      <c r="Y189" t="s">
        <v>5007</v>
      </c>
      <c r="Z189" t="s">
        <v>5043</v>
      </c>
      <c r="AA189" t="s">
        <v>4962</v>
      </c>
      <c r="AB189">
        <f>YEAR(Sales_Trans_2[[#This Row],[Transaction_Date]])</f>
        <v>2025</v>
      </c>
      <c r="AC189" t="str">
        <f>TEXT(Sales_Trans_2[[#This Row],[Transaction_Date]],"mmm")</f>
        <v>Sep</v>
      </c>
      <c r="AD189">
        <f>MONTH(Sales_Trans_2[[#This Row],[Transaction_Date]])</f>
        <v>9</v>
      </c>
      <c r="AE189" s="19">
        <f>IFERROR(Sales_Trans_2[[#This Row],[Profit]]/Sales_Trans_2[[#This Row],[Sales_Amount]],0)</f>
        <v>0.30200181983621471</v>
      </c>
      <c r="AF189" s="20" t="str">
        <f>IF(Sales_Trans_2[[#This Row],[Discount_Pct]]=0,"0%",
IF(Sales_Trans_2[[#This Row],[Discount_Pct]]&lt;=5,"1-5%",
IF(Sales_Trans_2[[#This Row],[Discount_Pct]]&lt;=10,"6-10%",
IF(Sales_Trans_2[[#This Row],[Discount_Pct]]&lt;=15,"11-15%","&gt;15%"))))</f>
        <v>0%</v>
      </c>
    </row>
    <row r="190" spans="1:32" x14ac:dyDescent="0.25">
      <c r="A190" t="s">
        <v>3663</v>
      </c>
      <c r="B190" s="10">
        <v>45919</v>
      </c>
      <c r="C190" t="s">
        <v>3073</v>
      </c>
      <c r="D190" t="s">
        <v>1706</v>
      </c>
      <c r="E190" t="s">
        <v>1339</v>
      </c>
      <c r="F190" t="s">
        <v>1310</v>
      </c>
      <c r="G190">
        <v>1</v>
      </c>
      <c r="H190">
        <v>268.32</v>
      </c>
      <c r="I190">
        <v>0</v>
      </c>
      <c r="J190">
        <v>0</v>
      </c>
      <c r="K190">
        <v>268.32</v>
      </c>
      <c r="L190">
        <v>241.44</v>
      </c>
      <c r="M190">
        <v>26.88</v>
      </c>
      <c r="N190" t="s">
        <v>23</v>
      </c>
      <c r="O190" t="s">
        <v>24</v>
      </c>
      <c r="P190" t="s">
        <v>25</v>
      </c>
      <c r="Q190">
        <v>0.71597222222222223</v>
      </c>
      <c r="R190" t="s">
        <v>49</v>
      </c>
      <c r="S190" t="s">
        <v>4886</v>
      </c>
      <c r="T190" t="s">
        <v>4887</v>
      </c>
      <c r="U190">
        <v>268.32</v>
      </c>
      <c r="V190" t="s">
        <v>5893</v>
      </c>
      <c r="W190" t="s">
        <v>4964</v>
      </c>
      <c r="X190" t="s">
        <v>5377</v>
      </c>
      <c r="Y190" t="s">
        <v>4970</v>
      </c>
      <c r="Z190" t="s">
        <v>5792</v>
      </c>
      <c r="AA190" t="s">
        <v>4962</v>
      </c>
      <c r="AB190">
        <f>YEAR(Sales_Trans_2[[#This Row],[Transaction_Date]])</f>
        <v>2025</v>
      </c>
      <c r="AC190" t="str">
        <f>TEXT(Sales_Trans_2[[#This Row],[Transaction_Date]],"mmm")</f>
        <v>Sep</v>
      </c>
      <c r="AD190">
        <f>MONTH(Sales_Trans_2[[#This Row],[Transaction_Date]])</f>
        <v>9</v>
      </c>
      <c r="AE190" s="19">
        <f>IFERROR(Sales_Trans_2[[#This Row],[Profit]]/Sales_Trans_2[[#This Row],[Sales_Amount]],0)</f>
        <v>0.1001788908765653</v>
      </c>
      <c r="AF190" s="20" t="str">
        <f>IF(Sales_Trans_2[[#This Row],[Discount_Pct]]=0,"0%",
IF(Sales_Trans_2[[#This Row],[Discount_Pct]]&lt;=5,"1-5%",
IF(Sales_Trans_2[[#This Row],[Discount_Pct]]&lt;=10,"6-10%",
IF(Sales_Trans_2[[#This Row],[Discount_Pct]]&lt;=15,"11-15%","&gt;15%"))))</f>
        <v>0%</v>
      </c>
    </row>
    <row r="191" spans="1:32" x14ac:dyDescent="0.25">
      <c r="A191" t="s">
        <v>867</v>
      </c>
      <c r="B191" s="10">
        <v>45847</v>
      </c>
      <c r="C191" t="s">
        <v>868</v>
      </c>
      <c r="D191" t="s">
        <v>37</v>
      </c>
      <c r="E191" t="s">
        <v>38</v>
      </c>
      <c r="F191" t="s">
        <v>556</v>
      </c>
      <c r="G191">
        <v>3</v>
      </c>
      <c r="H191">
        <v>234.86</v>
      </c>
      <c r="I191">
        <v>0</v>
      </c>
      <c r="J191">
        <v>0</v>
      </c>
      <c r="K191">
        <v>810.27</v>
      </c>
      <c r="L191">
        <v>639.69000000000005</v>
      </c>
      <c r="M191">
        <v>170.58</v>
      </c>
      <c r="N191" t="s">
        <v>4971</v>
      </c>
      <c r="O191" t="s">
        <v>24</v>
      </c>
      <c r="P191" t="s">
        <v>25</v>
      </c>
      <c r="Q191">
        <v>0.53402777777777777</v>
      </c>
      <c r="R191" t="s">
        <v>27</v>
      </c>
      <c r="S191" t="s">
        <v>4893</v>
      </c>
      <c r="T191" t="s">
        <v>4887</v>
      </c>
      <c r="U191">
        <v>234.86</v>
      </c>
      <c r="V191" t="s">
        <v>5975</v>
      </c>
      <c r="W191" t="s">
        <v>4964</v>
      </c>
      <c r="X191" t="s">
        <v>5723</v>
      </c>
      <c r="Y191" t="s">
        <v>5007</v>
      </c>
      <c r="Z191" t="s">
        <v>4989</v>
      </c>
      <c r="AA191" t="s">
        <v>4962</v>
      </c>
      <c r="AB191">
        <f>YEAR(Sales_Trans_2[[#This Row],[Transaction_Date]])</f>
        <v>2025</v>
      </c>
      <c r="AC191" t="str">
        <f>TEXT(Sales_Trans_2[[#This Row],[Transaction_Date]],"mmm")</f>
        <v>Jul</v>
      </c>
      <c r="AD191">
        <f>MONTH(Sales_Trans_2[[#This Row],[Transaction_Date]])</f>
        <v>7</v>
      </c>
      <c r="AE191" s="19">
        <f>IFERROR(Sales_Trans_2[[#This Row],[Profit]]/Sales_Trans_2[[#This Row],[Sales_Amount]],0)</f>
        <v>0.21052241845310823</v>
      </c>
      <c r="AF191" s="20" t="str">
        <f>IF(Sales_Trans_2[[#This Row],[Discount_Pct]]=0,"0%",
IF(Sales_Trans_2[[#This Row],[Discount_Pct]]&lt;=5,"1-5%",
IF(Sales_Trans_2[[#This Row],[Discount_Pct]]&lt;=10,"6-10%",
IF(Sales_Trans_2[[#This Row],[Discount_Pct]]&lt;=15,"11-15%","&gt;15%"))))</f>
        <v>0%</v>
      </c>
    </row>
    <row r="192" spans="1:32" x14ac:dyDescent="0.25">
      <c r="A192" t="s">
        <v>1659</v>
      </c>
      <c r="B192" s="10">
        <v>45847</v>
      </c>
      <c r="C192" t="s">
        <v>1660</v>
      </c>
      <c r="D192" t="s">
        <v>459</v>
      </c>
      <c r="E192" t="s">
        <v>78</v>
      </c>
      <c r="F192" t="s">
        <v>79</v>
      </c>
      <c r="G192">
        <v>2</v>
      </c>
      <c r="H192">
        <v>71.290000000000006</v>
      </c>
      <c r="I192">
        <v>0</v>
      </c>
      <c r="J192">
        <v>0</v>
      </c>
      <c r="K192">
        <v>163.97</v>
      </c>
      <c r="L192">
        <v>118.74</v>
      </c>
      <c r="M192">
        <v>45.23</v>
      </c>
      <c r="N192" t="s">
        <v>4971</v>
      </c>
      <c r="O192" t="s">
        <v>24</v>
      </c>
      <c r="P192" t="s">
        <v>25</v>
      </c>
      <c r="Q192">
        <v>0.75555555555555554</v>
      </c>
      <c r="R192" t="s">
        <v>27</v>
      </c>
      <c r="S192" t="s">
        <v>4838</v>
      </c>
      <c r="T192" t="s">
        <v>4828</v>
      </c>
      <c r="U192">
        <v>71.290000000000006</v>
      </c>
      <c r="V192" t="s">
        <v>5198</v>
      </c>
      <c r="W192" t="s">
        <v>4964</v>
      </c>
      <c r="X192" t="s">
        <v>5359</v>
      </c>
      <c r="Y192" t="s">
        <v>4960</v>
      </c>
      <c r="Z192" t="s">
        <v>5360</v>
      </c>
      <c r="AA192" t="s">
        <v>4962</v>
      </c>
      <c r="AB192">
        <f>YEAR(Sales_Trans_2[[#This Row],[Transaction_Date]])</f>
        <v>2025</v>
      </c>
      <c r="AC192" t="str">
        <f>TEXT(Sales_Trans_2[[#This Row],[Transaction_Date]],"mmm")</f>
        <v>Jul</v>
      </c>
      <c r="AD192">
        <f>MONTH(Sales_Trans_2[[#This Row],[Transaction_Date]])</f>
        <v>7</v>
      </c>
      <c r="AE192" s="19">
        <f>IFERROR(Sales_Trans_2[[#This Row],[Profit]]/Sales_Trans_2[[#This Row],[Sales_Amount]],0)</f>
        <v>0.27584314203817772</v>
      </c>
      <c r="AF192" s="20" t="str">
        <f>IF(Sales_Trans_2[[#This Row],[Discount_Pct]]=0,"0%",
IF(Sales_Trans_2[[#This Row],[Discount_Pct]]&lt;=5,"1-5%",
IF(Sales_Trans_2[[#This Row],[Discount_Pct]]&lt;=10,"6-10%",
IF(Sales_Trans_2[[#This Row],[Discount_Pct]]&lt;=15,"11-15%","&gt;15%"))))</f>
        <v>0%</v>
      </c>
    </row>
    <row r="193" spans="1:32" x14ac:dyDescent="0.25">
      <c r="A193" t="s">
        <v>4411</v>
      </c>
      <c r="B193" s="10">
        <v>45697</v>
      </c>
      <c r="C193" t="s">
        <v>2285</v>
      </c>
      <c r="D193" t="s">
        <v>231</v>
      </c>
      <c r="E193" t="s">
        <v>1413</v>
      </c>
      <c r="F193" t="s">
        <v>2803</v>
      </c>
      <c r="G193">
        <v>4</v>
      </c>
      <c r="H193">
        <v>418.79</v>
      </c>
      <c r="I193">
        <v>0</v>
      </c>
      <c r="J193">
        <v>0</v>
      </c>
      <c r="K193">
        <v>1675.16</v>
      </c>
      <c r="L193">
        <v>1235.76</v>
      </c>
      <c r="M193">
        <v>439.4</v>
      </c>
      <c r="N193" t="s">
        <v>4971</v>
      </c>
      <c r="O193" t="s">
        <v>24</v>
      </c>
      <c r="P193" t="s">
        <v>25</v>
      </c>
      <c r="Q193">
        <v>0.78333333333333333</v>
      </c>
      <c r="R193" t="s">
        <v>49</v>
      </c>
      <c r="S193" t="s">
        <v>4756</v>
      </c>
      <c r="T193" t="s">
        <v>4752</v>
      </c>
      <c r="U193">
        <v>418.79</v>
      </c>
      <c r="V193" t="s">
        <v>5427</v>
      </c>
      <c r="W193" t="s">
        <v>4964</v>
      </c>
      <c r="X193" t="s">
        <v>5309</v>
      </c>
      <c r="Y193" t="s">
        <v>5018</v>
      </c>
      <c r="Z193" t="s">
        <v>5310</v>
      </c>
      <c r="AA193" t="s">
        <v>4962</v>
      </c>
      <c r="AB193">
        <f>YEAR(Sales_Trans_2[[#This Row],[Transaction_Date]])</f>
        <v>2025</v>
      </c>
      <c r="AC193" t="str">
        <f>TEXT(Sales_Trans_2[[#This Row],[Transaction_Date]],"mmm")</f>
        <v>Feb</v>
      </c>
      <c r="AD193">
        <f>MONTH(Sales_Trans_2[[#This Row],[Transaction_Date]])</f>
        <v>2</v>
      </c>
      <c r="AE193" s="19">
        <f>IFERROR(Sales_Trans_2[[#This Row],[Profit]]/Sales_Trans_2[[#This Row],[Sales_Amount]],0)</f>
        <v>0.26230330237111676</v>
      </c>
      <c r="AF193" s="20" t="str">
        <f>IF(Sales_Trans_2[[#This Row],[Discount_Pct]]=0,"0%",
IF(Sales_Trans_2[[#This Row],[Discount_Pct]]&lt;=5,"1-5%",
IF(Sales_Trans_2[[#This Row],[Discount_Pct]]&lt;=10,"6-10%",
IF(Sales_Trans_2[[#This Row],[Discount_Pct]]&lt;=15,"11-15%","&gt;15%"))))</f>
        <v>0%</v>
      </c>
    </row>
    <row r="194" spans="1:32" x14ac:dyDescent="0.25">
      <c r="A194" t="s">
        <v>3613</v>
      </c>
      <c r="B194" s="10">
        <v>45890</v>
      </c>
      <c r="C194" t="s">
        <v>2880</v>
      </c>
      <c r="D194" t="s">
        <v>539</v>
      </c>
      <c r="E194" t="s">
        <v>291</v>
      </c>
      <c r="F194" t="s">
        <v>2194</v>
      </c>
      <c r="G194">
        <v>4</v>
      </c>
      <c r="H194">
        <v>251.73</v>
      </c>
      <c r="I194">
        <v>0</v>
      </c>
      <c r="J194">
        <v>0</v>
      </c>
      <c r="K194">
        <v>1006.92</v>
      </c>
      <c r="L194">
        <v>842.08</v>
      </c>
      <c r="M194">
        <v>164.84</v>
      </c>
      <c r="N194" t="s">
        <v>133</v>
      </c>
      <c r="O194" t="s">
        <v>24</v>
      </c>
      <c r="P194" t="s">
        <v>25</v>
      </c>
      <c r="Q194">
        <v>0.39583333333333331</v>
      </c>
      <c r="R194" t="s">
        <v>49</v>
      </c>
      <c r="S194" t="s">
        <v>4878</v>
      </c>
      <c r="T194" t="s">
        <v>4864</v>
      </c>
      <c r="U194">
        <v>251.73</v>
      </c>
      <c r="V194" t="s">
        <v>5941</v>
      </c>
      <c r="W194" t="s">
        <v>4964</v>
      </c>
      <c r="X194" t="s">
        <v>5455</v>
      </c>
      <c r="Y194" t="s">
        <v>4970</v>
      </c>
      <c r="Z194" t="s">
        <v>5131</v>
      </c>
      <c r="AA194" t="s">
        <v>4962</v>
      </c>
      <c r="AB194">
        <f>YEAR(Sales_Trans_2[[#This Row],[Transaction_Date]])</f>
        <v>2025</v>
      </c>
      <c r="AC194" t="str">
        <f>TEXT(Sales_Trans_2[[#This Row],[Transaction_Date]],"mmm")</f>
        <v>Aug</v>
      </c>
      <c r="AD194">
        <f>MONTH(Sales_Trans_2[[#This Row],[Transaction_Date]])</f>
        <v>8</v>
      </c>
      <c r="AE194" s="19">
        <f>IFERROR(Sales_Trans_2[[#This Row],[Profit]]/Sales_Trans_2[[#This Row],[Sales_Amount]],0)</f>
        <v>0.16370714654590238</v>
      </c>
      <c r="AF194" s="20" t="str">
        <f>IF(Sales_Trans_2[[#This Row],[Discount_Pct]]=0,"0%",
IF(Sales_Trans_2[[#This Row],[Discount_Pct]]&lt;=5,"1-5%",
IF(Sales_Trans_2[[#This Row],[Discount_Pct]]&lt;=10,"6-10%",
IF(Sales_Trans_2[[#This Row],[Discount_Pct]]&lt;=15,"11-15%","&gt;15%"))))</f>
        <v>0%</v>
      </c>
    </row>
    <row r="195" spans="1:32" x14ac:dyDescent="0.25">
      <c r="A195" t="s">
        <v>1230</v>
      </c>
      <c r="B195" s="10">
        <v>45885</v>
      </c>
      <c r="C195" t="s">
        <v>196</v>
      </c>
      <c r="D195" t="s">
        <v>302</v>
      </c>
      <c r="E195" t="s">
        <v>254</v>
      </c>
      <c r="F195" t="s">
        <v>255</v>
      </c>
      <c r="G195">
        <v>1</v>
      </c>
      <c r="H195">
        <v>343.56</v>
      </c>
      <c r="I195">
        <v>0</v>
      </c>
      <c r="J195">
        <v>0</v>
      </c>
      <c r="K195">
        <v>395.09</v>
      </c>
      <c r="L195">
        <v>216.32</v>
      </c>
      <c r="M195">
        <v>178.77</v>
      </c>
      <c r="N195" t="s">
        <v>40</v>
      </c>
      <c r="O195" t="s">
        <v>24</v>
      </c>
      <c r="P195" t="s">
        <v>25</v>
      </c>
      <c r="Q195">
        <v>0.69305555555555554</v>
      </c>
      <c r="R195" t="s">
        <v>27</v>
      </c>
      <c r="S195" t="s">
        <v>4655</v>
      </c>
      <c r="T195" t="s">
        <v>4636</v>
      </c>
      <c r="U195">
        <v>343.56</v>
      </c>
      <c r="V195" t="s">
        <v>5874</v>
      </c>
      <c r="W195" t="s">
        <v>4964</v>
      </c>
      <c r="X195" t="s">
        <v>5435</v>
      </c>
      <c r="Y195" t="s">
        <v>5018</v>
      </c>
      <c r="Z195" t="s">
        <v>5436</v>
      </c>
      <c r="AA195" t="s">
        <v>4962</v>
      </c>
      <c r="AB195">
        <f>YEAR(Sales_Trans_2[[#This Row],[Transaction_Date]])</f>
        <v>2025</v>
      </c>
      <c r="AC195" t="str">
        <f>TEXT(Sales_Trans_2[[#This Row],[Transaction_Date]],"mmm")</f>
        <v>Aug</v>
      </c>
      <c r="AD195">
        <f>MONTH(Sales_Trans_2[[#This Row],[Transaction_Date]])</f>
        <v>8</v>
      </c>
      <c r="AE195" s="19">
        <f>IFERROR(Sales_Trans_2[[#This Row],[Profit]]/Sales_Trans_2[[#This Row],[Sales_Amount]],0)</f>
        <v>0.45247918195854114</v>
      </c>
      <c r="AF195" s="20" t="str">
        <f>IF(Sales_Trans_2[[#This Row],[Discount_Pct]]=0,"0%",
IF(Sales_Trans_2[[#This Row],[Discount_Pct]]&lt;=5,"1-5%",
IF(Sales_Trans_2[[#This Row],[Discount_Pct]]&lt;=10,"6-10%",
IF(Sales_Trans_2[[#This Row],[Discount_Pct]]&lt;=15,"11-15%","&gt;15%"))))</f>
        <v>0%</v>
      </c>
    </row>
    <row r="196" spans="1:32" x14ac:dyDescent="0.25">
      <c r="A196" t="s">
        <v>3269</v>
      </c>
      <c r="B196" s="10">
        <v>45938</v>
      </c>
      <c r="C196" t="s">
        <v>1378</v>
      </c>
      <c r="D196" t="s">
        <v>886</v>
      </c>
      <c r="E196" t="s">
        <v>544</v>
      </c>
      <c r="F196" t="s">
        <v>545</v>
      </c>
      <c r="G196">
        <v>3</v>
      </c>
      <c r="H196">
        <v>232.92</v>
      </c>
      <c r="I196">
        <v>0</v>
      </c>
      <c r="J196">
        <v>0</v>
      </c>
      <c r="K196">
        <v>803.57</v>
      </c>
      <c r="L196">
        <v>577.23</v>
      </c>
      <c r="M196">
        <v>226.34</v>
      </c>
      <c r="N196" t="s">
        <v>23</v>
      </c>
      <c r="O196" t="s">
        <v>24</v>
      </c>
      <c r="P196" t="s">
        <v>25</v>
      </c>
      <c r="Q196">
        <v>0.84513888888888888</v>
      </c>
      <c r="R196" t="s">
        <v>27</v>
      </c>
      <c r="S196" t="s">
        <v>4827</v>
      </c>
      <c r="T196" t="s">
        <v>4828</v>
      </c>
      <c r="U196">
        <v>232.92</v>
      </c>
      <c r="V196" t="s">
        <v>5985</v>
      </c>
      <c r="W196" t="s">
        <v>4964</v>
      </c>
      <c r="X196" t="s">
        <v>5406</v>
      </c>
      <c r="Y196" t="s">
        <v>4960</v>
      </c>
      <c r="Z196" t="s">
        <v>5407</v>
      </c>
      <c r="AA196" t="s">
        <v>4962</v>
      </c>
      <c r="AB196">
        <f>YEAR(Sales_Trans_2[[#This Row],[Transaction_Date]])</f>
        <v>2025</v>
      </c>
      <c r="AC196" t="str">
        <f>TEXT(Sales_Trans_2[[#This Row],[Transaction_Date]],"mmm")</f>
        <v>Oct</v>
      </c>
      <c r="AD196">
        <f>MONTH(Sales_Trans_2[[#This Row],[Transaction_Date]])</f>
        <v>10</v>
      </c>
      <c r="AE196" s="19">
        <f>IFERROR(Sales_Trans_2[[#This Row],[Profit]]/Sales_Trans_2[[#This Row],[Sales_Amount]],0)</f>
        <v>0.28166805629876673</v>
      </c>
      <c r="AF196" s="20" t="str">
        <f>IF(Sales_Trans_2[[#This Row],[Discount_Pct]]=0,"0%",
IF(Sales_Trans_2[[#This Row],[Discount_Pct]]&lt;=5,"1-5%",
IF(Sales_Trans_2[[#This Row],[Discount_Pct]]&lt;=10,"6-10%",
IF(Sales_Trans_2[[#This Row],[Discount_Pct]]&lt;=15,"11-15%","&gt;15%"))))</f>
        <v>0%</v>
      </c>
    </row>
    <row r="197" spans="1:32" x14ac:dyDescent="0.25">
      <c r="A197" t="s">
        <v>4140</v>
      </c>
      <c r="B197" s="10">
        <v>45938</v>
      </c>
      <c r="C197" t="s">
        <v>754</v>
      </c>
      <c r="D197" t="s">
        <v>107</v>
      </c>
      <c r="E197" t="s">
        <v>248</v>
      </c>
      <c r="F197" t="s">
        <v>249</v>
      </c>
      <c r="G197">
        <v>4</v>
      </c>
      <c r="H197">
        <v>59.92</v>
      </c>
      <c r="I197">
        <v>0</v>
      </c>
      <c r="J197">
        <v>0</v>
      </c>
      <c r="K197">
        <v>275.63</v>
      </c>
      <c r="L197">
        <v>192.6</v>
      </c>
      <c r="M197">
        <v>83.03</v>
      </c>
      <c r="N197" t="s">
        <v>133</v>
      </c>
      <c r="O197" t="s">
        <v>24</v>
      </c>
      <c r="P197" t="s">
        <v>25</v>
      </c>
      <c r="Q197">
        <v>0.8</v>
      </c>
      <c r="R197" t="s">
        <v>27</v>
      </c>
      <c r="S197" t="s">
        <v>4683</v>
      </c>
      <c r="T197" t="s">
        <v>4672</v>
      </c>
      <c r="U197">
        <v>59.92</v>
      </c>
      <c r="V197" t="s">
        <v>5793</v>
      </c>
      <c r="W197" t="s">
        <v>4964</v>
      </c>
      <c r="X197" t="s">
        <v>5316</v>
      </c>
      <c r="Y197" t="s">
        <v>5011</v>
      </c>
      <c r="Z197" t="s">
        <v>5317</v>
      </c>
      <c r="AA197" t="s">
        <v>4962</v>
      </c>
      <c r="AB197">
        <f>YEAR(Sales_Trans_2[[#This Row],[Transaction_Date]])</f>
        <v>2025</v>
      </c>
      <c r="AC197" t="str">
        <f>TEXT(Sales_Trans_2[[#This Row],[Transaction_Date]],"mmm")</f>
        <v>Oct</v>
      </c>
      <c r="AD197">
        <f>MONTH(Sales_Trans_2[[#This Row],[Transaction_Date]])</f>
        <v>10</v>
      </c>
      <c r="AE197" s="19">
        <f>IFERROR(Sales_Trans_2[[#This Row],[Profit]]/Sales_Trans_2[[#This Row],[Sales_Amount]],0)</f>
        <v>0.30123716576570042</v>
      </c>
      <c r="AF197" s="20" t="str">
        <f>IF(Sales_Trans_2[[#This Row],[Discount_Pct]]=0,"0%",
IF(Sales_Trans_2[[#This Row],[Discount_Pct]]&lt;=5,"1-5%",
IF(Sales_Trans_2[[#This Row],[Discount_Pct]]&lt;=10,"6-10%",
IF(Sales_Trans_2[[#This Row],[Discount_Pct]]&lt;=15,"11-15%","&gt;15%"))))</f>
        <v>0%</v>
      </c>
    </row>
    <row r="198" spans="1:32" x14ac:dyDescent="0.25">
      <c r="A198" t="s">
        <v>2309</v>
      </c>
      <c r="B198" s="10">
        <v>45755</v>
      </c>
      <c r="C198" t="s">
        <v>2310</v>
      </c>
      <c r="D198" t="s">
        <v>253</v>
      </c>
      <c r="E198" t="s">
        <v>31</v>
      </c>
      <c r="F198" t="s">
        <v>32</v>
      </c>
      <c r="G198">
        <v>4</v>
      </c>
      <c r="H198">
        <v>219.39</v>
      </c>
      <c r="I198">
        <v>0</v>
      </c>
      <c r="J198">
        <v>0</v>
      </c>
      <c r="K198">
        <v>877.56</v>
      </c>
      <c r="L198">
        <v>781.76</v>
      </c>
      <c r="M198">
        <v>95.8</v>
      </c>
      <c r="N198" t="s">
        <v>40</v>
      </c>
      <c r="O198" t="s">
        <v>24</v>
      </c>
      <c r="P198" t="s">
        <v>25</v>
      </c>
      <c r="Q198">
        <v>0.7</v>
      </c>
      <c r="R198" t="s">
        <v>49</v>
      </c>
      <c r="S198" t="s">
        <v>4903</v>
      </c>
      <c r="T198" t="s">
        <v>4887</v>
      </c>
      <c r="U198">
        <v>219.39</v>
      </c>
      <c r="V198" t="s">
        <v>5968</v>
      </c>
      <c r="W198" t="s">
        <v>4964</v>
      </c>
      <c r="X198" t="s">
        <v>5187</v>
      </c>
      <c r="Y198" t="s">
        <v>5007</v>
      </c>
      <c r="Z198" t="s">
        <v>5188</v>
      </c>
      <c r="AA198" t="s">
        <v>4962</v>
      </c>
      <c r="AB198">
        <f>YEAR(Sales_Trans_2[[#This Row],[Transaction_Date]])</f>
        <v>2025</v>
      </c>
      <c r="AC198" t="str">
        <f>TEXT(Sales_Trans_2[[#This Row],[Transaction_Date]],"mmm")</f>
        <v>Apr</v>
      </c>
      <c r="AD198">
        <f>MONTH(Sales_Trans_2[[#This Row],[Transaction_Date]])</f>
        <v>4</v>
      </c>
      <c r="AE198" s="19">
        <f>IFERROR(Sales_Trans_2[[#This Row],[Profit]]/Sales_Trans_2[[#This Row],[Sales_Amount]],0)</f>
        <v>0.10916632480969962</v>
      </c>
      <c r="AF198" s="20" t="str">
        <f>IF(Sales_Trans_2[[#This Row],[Discount_Pct]]=0,"0%",
IF(Sales_Trans_2[[#This Row],[Discount_Pct]]&lt;=5,"1-5%",
IF(Sales_Trans_2[[#This Row],[Discount_Pct]]&lt;=10,"6-10%",
IF(Sales_Trans_2[[#This Row],[Discount_Pct]]&lt;=15,"11-15%","&gt;15%"))))</f>
        <v>0%</v>
      </c>
    </row>
    <row r="199" spans="1:32" x14ac:dyDescent="0.25">
      <c r="A199" t="s">
        <v>63</v>
      </c>
      <c r="B199" s="10">
        <v>45857</v>
      </c>
      <c r="C199" t="s">
        <v>64</v>
      </c>
      <c r="D199" t="s">
        <v>65</v>
      </c>
      <c r="E199" t="s">
        <v>66</v>
      </c>
      <c r="F199" t="s">
        <v>67</v>
      </c>
      <c r="G199">
        <v>4</v>
      </c>
      <c r="H199">
        <v>172.63</v>
      </c>
      <c r="I199">
        <v>0</v>
      </c>
      <c r="J199">
        <v>0</v>
      </c>
      <c r="K199">
        <v>794.1</v>
      </c>
      <c r="L199">
        <v>568</v>
      </c>
      <c r="M199">
        <v>226.1</v>
      </c>
      <c r="N199" t="s">
        <v>68</v>
      </c>
      <c r="O199" t="s">
        <v>24</v>
      </c>
      <c r="P199" t="s">
        <v>25</v>
      </c>
      <c r="Q199">
        <v>0.81874999999999998</v>
      </c>
      <c r="R199" t="s">
        <v>27</v>
      </c>
      <c r="S199" t="s">
        <v>4719</v>
      </c>
      <c r="T199" t="s">
        <v>4703</v>
      </c>
      <c r="U199">
        <v>172.63</v>
      </c>
      <c r="V199" t="s">
        <v>6014</v>
      </c>
      <c r="W199" t="s">
        <v>4964</v>
      </c>
      <c r="X199" t="s">
        <v>6014</v>
      </c>
      <c r="Y199" t="s">
        <v>5011</v>
      </c>
      <c r="Z199" t="s">
        <v>5155</v>
      </c>
      <c r="AA199" t="s">
        <v>4962</v>
      </c>
      <c r="AB199">
        <f>YEAR(Sales_Trans_2[[#This Row],[Transaction_Date]])</f>
        <v>2025</v>
      </c>
      <c r="AC199" t="str">
        <f>TEXT(Sales_Trans_2[[#This Row],[Transaction_Date]],"mmm")</f>
        <v>Jul</v>
      </c>
      <c r="AD199">
        <f>MONTH(Sales_Trans_2[[#This Row],[Transaction_Date]])</f>
        <v>7</v>
      </c>
      <c r="AE199" s="19">
        <f>IFERROR(Sales_Trans_2[[#This Row],[Profit]]/Sales_Trans_2[[#This Row],[Sales_Amount]],0)</f>
        <v>0.28472484573731266</v>
      </c>
      <c r="AF199" s="20" t="str">
        <f>IF(Sales_Trans_2[[#This Row],[Discount_Pct]]=0,"0%",
IF(Sales_Trans_2[[#This Row],[Discount_Pct]]&lt;=5,"1-5%",
IF(Sales_Trans_2[[#This Row],[Discount_Pct]]&lt;=10,"6-10%",
IF(Sales_Trans_2[[#This Row],[Discount_Pct]]&lt;=15,"11-15%","&gt;15%"))))</f>
        <v>0%</v>
      </c>
    </row>
    <row r="200" spans="1:32" x14ac:dyDescent="0.25">
      <c r="A200" t="s">
        <v>4454</v>
      </c>
      <c r="B200" s="10">
        <v>45815</v>
      </c>
      <c r="C200" t="s">
        <v>4455</v>
      </c>
      <c r="D200" t="s">
        <v>1189</v>
      </c>
      <c r="E200" t="s">
        <v>31</v>
      </c>
      <c r="F200" t="s">
        <v>32</v>
      </c>
      <c r="G200">
        <v>1</v>
      </c>
      <c r="H200">
        <v>188.64</v>
      </c>
      <c r="I200">
        <v>0</v>
      </c>
      <c r="J200">
        <v>0</v>
      </c>
      <c r="K200">
        <v>216.94</v>
      </c>
      <c r="L200">
        <v>158.28</v>
      </c>
      <c r="M200">
        <v>58.66</v>
      </c>
      <c r="N200" t="s">
        <v>68</v>
      </c>
      <c r="O200" t="s">
        <v>24</v>
      </c>
      <c r="P200" t="s">
        <v>25</v>
      </c>
      <c r="Q200">
        <v>0.5625</v>
      </c>
      <c r="R200" t="s">
        <v>27</v>
      </c>
      <c r="S200" t="s">
        <v>4882</v>
      </c>
      <c r="T200" t="s">
        <v>4864</v>
      </c>
      <c r="U200">
        <v>188.64</v>
      </c>
      <c r="V200" t="s">
        <v>6022</v>
      </c>
      <c r="W200" t="s">
        <v>4964</v>
      </c>
      <c r="X200" t="s">
        <v>5187</v>
      </c>
      <c r="Y200" t="s">
        <v>5007</v>
      </c>
      <c r="Z200" t="s">
        <v>5188</v>
      </c>
      <c r="AA200" t="s">
        <v>4962</v>
      </c>
      <c r="AB200">
        <f>YEAR(Sales_Trans_2[[#This Row],[Transaction_Date]])</f>
        <v>2025</v>
      </c>
      <c r="AC200" t="str">
        <f>TEXT(Sales_Trans_2[[#This Row],[Transaction_Date]],"mmm")</f>
        <v>Jun</v>
      </c>
      <c r="AD200">
        <f>MONTH(Sales_Trans_2[[#This Row],[Transaction_Date]])</f>
        <v>6</v>
      </c>
      <c r="AE200" s="19">
        <f>IFERROR(Sales_Trans_2[[#This Row],[Profit]]/Sales_Trans_2[[#This Row],[Sales_Amount]],0)</f>
        <v>0.27039734488798745</v>
      </c>
      <c r="AF200" s="20" t="str">
        <f>IF(Sales_Trans_2[[#This Row],[Discount_Pct]]=0,"0%",
IF(Sales_Trans_2[[#This Row],[Discount_Pct]]&lt;=5,"1-5%",
IF(Sales_Trans_2[[#This Row],[Discount_Pct]]&lt;=10,"6-10%",
IF(Sales_Trans_2[[#This Row],[Discount_Pct]]&lt;=15,"11-15%","&gt;15%"))))</f>
        <v>0%</v>
      </c>
    </row>
    <row r="201" spans="1:32" x14ac:dyDescent="0.25">
      <c r="A201" t="s">
        <v>2924</v>
      </c>
      <c r="B201" s="10">
        <v>45695</v>
      </c>
      <c r="C201" t="s">
        <v>2925</v>
      </c>
      <c r="D201" t="s">
        <v>113</v>
      </c>
      <c r="E201" t="s">
        <v>1180</v>
      </c>
      <c r="F201" t="s">
        <v>1113</v>
      </c>
      <c r="G201">
        <v>2</v>
      </c>
      <c r="H201">
        <v>253.11</v>
      </c>
      <c r="I201">
        <v>0</v>
      </c>
      <c r="J201">
        <v>0</v>
      </c>
      <c r="K201">
        <v>506.22</v>
      </c>
      <c r="L201">
        <v>381.48</v>
      </c>
      <c r="M201">
        <v>124.74</v>
      </c>
      <c r="N201" t="s">
        <v>4971</v>
      </c>
      <c r="O201" t="s">
        <v>24</v>
      </c>
      <c r="P201" t="s">
        <v>25</v>
      </c>
      <c r="Q201">
        <v>0.47499999999999998</v>
      </c>
      <c r="R201" t="s">
        <v>49</v>
      </c>
      <c r="S201" t="s">
        <v>4907</v>
      </c>
      <c r="T201" t="s">
        <v>4908</v>
      </c>
      <c r="U201">
        <v>253.11</v>
      </c>
      <c r="V201" t="s">
        <v>6025</v>
      </c>
      <c r="W201" t="s">
        <v>4964</v>
      </c>
      <c r="X201" t="s">
        <v>5481</v>
      </c>
      <c r="Y201" t="s">
        <v>4960</v>
      </c>
      <c r="Z201" t="s">
        <v>5087</v>
      </c>
      <c r="AA201" t="s">
        <v>4962</v>
      </c>
      <c r="AB201">
        <f>YEAR(Sales_Trans_2[[#This Row],[Transaction_Date]])</f>
        <v>2025</v>
      </c>
      <c r="AC201" t="str">
        <f>TEXT(Sales_Trans_2[[#This Row],[Transaction_Date]],"mmm")</f>
        <v>Feb</v>
      </c>
      <c r="AD201">
        <f>MONTH(Sales_Trans_2[[#This Row],[Transaction_Date]])</f>
        <v>2</v>
      </c>
      <c r="AE201" s="19">
        <f>IFERROR(Sales_Trans_2[[#This Row],[Profit]]/Sales_Trans_2[[#This Row],[Sales_Amount]],0)</f>
        <v>0.24641460234680571</v>
      </c>
      <c r="AF201" s="20" t="str">
        <f>IF(Sales_Trans_2[[#This Row],[Discount_Pct]]=0,"0%",
IF(Sales_Trans_2[[#This Row],[Discount_Pct]]&lt;=5,"1-5%",
IF(Sales_Trans_2[[#This Row],[Discount_Pct]]&lt;=10,"6-10%",
IF(Sales_Trans_2[[#This Row],[Discount_Pct]]&lt;=15,"11-15%","&gt;15%"))))</f>
        <v>0%</v>
      </c>
    </row>
    <row r="202" spans="1:32" x14ac:dyDescent="0.25">
      <c r="A202" t="s">
        <v>2780</v>
      </c>
      <c r="B202" s="10">
        <v>45664</v>
      </c>
      <c r="C202" t="s">
        <v>2781</v>
      </c>
      <c r="D202" t="s">
        <v>459</v>
      </c>
      <c r="E202" t="s">
        <v>187</v>
      </c>
      <c r="F202" t="s">
        <v>188</v>
      </c>
      <c r="G202">
        <v>4</v>
      </c>
      <c r="H202">
        <v>71.290000000000006</v>
      </c>
      <c r="I202">
        <v>0</v>
      </c>
      <c r="J202">
        <v>0</v>
      </c>
      <c r="K202">
        <v>285.16000000000003</v>
      </c>
      <c r="L202">
        <v>237.48</v>
      </c>
      <c r="M202">
        <v>47.68</v>
      </c>
      <c r="N202" t="s">
        <v>4971</v>
      </c>
      <c r="O202" t="s">
        <v>24</v>
      </c>
      <c r="P202" t="s">
        <v>25</v>
      </c>
      <c r="Q202">
        <v>0.63263888888888886</v>
      </c>
      <c r="R202" t="s">
        <v>49</v>
      </c>
      <c r="S202" t="s">
        <v>4838</v>
      </c>
      <c r="T202" t="s">
        <v>4828</v>
      </c>
      <c r="U202">
        <v>71.290000000000006</v>
      </c>
      <c r="V202" t="s">
        <v>5827</v>
      </c>
      <c r="W202" t="s">
        <v>4964</v>
      </c>
      <c r="X202" t="s">
        <v>5199</v>
      </c>
      <c r="Y202" t="s">
        <v>4960</v>
      </c>
      <c r="Z202" t="s">
        <v>5200</v>
      </c>
      <c r="AA202" t="s">
        <v>4962</v>
      </c>
      <c r="AB202">
        <f>YEAR(Sales_Trans_2[[#This Row],[Transaction_Date]])</f>
        <v>2025</v>
      </c>
      <c r="AC202" t="str">
        <f>TEXT(Sales_Trans_2[[#This Row],[Transaction_Date]],"mmm")</f>
        <v>Jan</v>
      </c>
      <c r="AD202">
        <f>MONTH(Sales_Trans_2[[#This Row],[Transaction_Date]])</f>
        <v>1</v>
      </c>
      <c r="AE202" s="19">
        <f>IFERROR(Sales_Trans_2[[#This Row],[Profit]]/Sales_Trans_2[[#This Row],[Sales_Amount]],0)</f>
        <v>0.16720437649039135</v>
      </c>
      <c r="AF202" s="20" t="str">
        <f>IF(Sales_Trans_2[[#This Row],[Discount_Pct]]=0,"0%",
IF(Sales_Trans_2[[#This Row],[Discount_Pct]]&lt;=5,"1-5%",
IF(Sales_Trans_2[[#This Row],[Discount_Pct]]&lt;=10,"6-10%",
IF(Sales_Trans_2[[#This Row],[Discount_Pct]]&lt;=15,"11-15%","&gt;15%"))))</f>
        <v>0%</v>
      </c>
    </row>
    <row r="203" spans="1:32" x14ac:dyDescent="0.25">
      <c r="A203" t="s">
        <v>3538</v>
      </c>
      <c r="B203" s="10">
        <v>45664</v>
      </c>
      <c r="C203" t="s">
        <v>2164</v>
      </c>
      <c r="D203" t="s">
        <v>1539</v>
      </c>
      <c r="E203" t="s">
        <v>72</v>
      </c>
      <c r="F203" t="s">
        <v>73</v>
      </c>
      <c r="G203">
        <v>2</v>
      </c>
      <c r="H203">
        <v>66.400000000000006</v>
      </c>
      <c r="I203">
        <v>0</v>
      </c>
      <c r="J203">
        <v>0</v>
      </c>
      <c r="K203">
        <v>132.80000000000001</v>
      </c>
      <c r="L203">
        <v>99.98</v>
      </c>
      <c r="M203">
        <v>32.82</v>
      </c>
      <c r="N203" t="s">
        <v>68</v>
      </c>
      <c r="O203" t="s">
        <v>24</v>
      </c>
      <c r="P203" t="s">
        <v>25</v>
      </c>
      <c r="Q203">
        <v>0.6166666666666667</v>
      </c>
      <c r="R203" t="s">
        <v>49</v>
      </c>
      <c r="S203" t="s">
        <v>4943</v>
      </c>
      <c r="T203" t="s">
        <v>4930</v>
      </c>
      <c r="U203">
        <v>66.400000000000006</v>
      </c>
      <c r="V203" t="s">
        <v>5871</v>
      </c>
      <c r="W203" t="s">
        <v>4964</v>
      </c>
      <c r="X203" t="s">
        <v>5458</v>
      </c>
      <c r="Y203" t="s">
        <v>5007</v>
      </c>
      <c r="Z203" t="s">
        <v>5031</v>
      </c>
      <c r="AA203" t="s">
        <v>4962</v>
      </c>
      <c r="AB203">
        <f>YEAR(Sales_Trans_2[[#This Row],[Transaction_Date]])</f>
        <v>2025</v>
      </c>
      <c r="AC203" t="str">
        <f>TEXT(Sales_Trans_2[[#This Row],[Transaction_Date]],"mmm")</f>
        <v>Jan</v>
      </c>
      <c r="AD203">
        <f>MONTH(Sales_Trans_2[[#This Row],[Transaction_Date]])</f>
        <v>1</v>
      </c>
      <c r="AE203" s="19">
        <f>IFERROR(Sales_Trans_2[[#This Row],[Profit]]/Sales_Trans_2[[#This Row],[Sales_Amount]],0)</f>
        <v>0.24713855421686745</v>
      </c>
      <c r="AF203" s="20" t="str">
        <f>IF(Sales_Trans_2[[#This Row],[Discount_Pct]]=0,"0%",
IF(Sales_Trans_2[[#This Row],[Discount_Pct]]&lt;=5,"1-5%",
IF(Sales_Trans_2[[#This Row],[Discount_Pct]]&lt;=10,"6-10%",
IF(Sales_Trans_2[[#This Row],[Discount_Pct]]&lt;=15,"11-15%","&gt;15%"))))</f>
        <v>0%</v>
      </c>
    </row>
    <row r="204" spans="1:32" x14ac:dyDescent="0.25">
      <c r="A204" t="s">
        <v>18</v>
      </c>
      <c r="B204" s="10">
        <v>45836</v>
      </c>
      <c r="C204" t="s">
        <v>19</v>
      </c>
      <c r="D204" t="s">
        <v>20</v>
      </c>
      <c r="E204" t="s">
        <v>21</v>
      </c>
      <c r="F204" t="s">
        <v>22</v>
      </c>
      <c r="G204">
        <v>1</v>
      </c>
      <c r="H204">
        <v>416.08</v>
      </c>
      <c r="I204">
        <v>0</v>
      </c>
      <c r="J204">
        <v>0</v>
      </c>
      <c r="K204">
        <v>478.49</v>
      </c>
      <c r="L204">
        <v>319.64</v>
      </c>
      <c r="M204">
        <v>158.85</v>
      </c>
      <c r="N204" t="s">
        <v>23</v>
      </c>
      <c r="O204" t="s">
        <v>24</v>
      </c>
      <c r="P204" t="s">
        <v>25</v>
      </c>
      <c r="Q204">
        <v>0.8354166666666667</v>
      </c>
      <c r="R204" t="s">
        <v>27</v>
      </c>
      <c r="S204" t="s">
        <v>4928</v>
      </c>
      <c r="T204" t="s">
        <v>4908</v>
      </c>
      <c r="U204">
        <v>416.08</v>
      </c>
      <c r="V204" t="s">
        <v>6027</v>
      </c>
      <c r="W204" t="s">
        <v>4964</v>
      </c>
      <c r="X204" t="s">
        <v>5444</v>
      </c>
      <c r="Y204" t="s">
        <v>4960</v>
      </c>
      <c r="Z204" t="s">
        <v>5133</v>
      </c>
      <c r="AA204" t="s">
        <v>4962</v>
      </c>
      <c r="AB204">
        <f>YEAR(Sales_Trans_2[[#This Row],[Transaction_Date]])</f>
        <v>2025</v>
      </c>
      <c r="AC204" t="str">
        <f>TEXT(Sales_Trans_2[[#This Row],[Transaction_Date]],"mmm")</f>
        <v>Jun</v>
      </c>
      <c r="AD204">
        <f>MONTH(Sales_Trans_2[[#This Row],[Transaction_Date]])</f>
        <v>6</v>
      </c>
      <c r="AE204" s="19">
        <f>IFERROR(Sales_Trans_2[[#This Row],[Profit]]/Sales_Trans_2[[#This Row],[Sales_Amount]],0)</f>
        <v>0.3319818595999916</v>
      </c>
      <c r="AF204" s="20" t="str">
        <f>IF(Sales_Trans_2[[#This Row],[Discount_Pct]]=0,"0%",
IF(Sales_Trans_2[[#This Row],[Discount_Pct]]&lt;=5,"1-5%",
IF(Sales_Trans_2[[#This Row],[Discount_Pct]]&lt;=10,"6-10%",
IF(Sales_Trans_2[[#This Row],[Discount_Pct]]&lt;=15,"11-15%","&gt;15%"))))</f>
        <v>0%</v>
      </c>
    </row>
    <row r="205" spans="1:32" x14ac:dyDescent="0.25">
      <c r="A205" t="s">
        <v>2210</v>
      </c>
      <c r="B205" s="10">
        <v>45827</v>
      </c>
      <c r="C205" t="s">
        <v>2211</v>
      </c>
      <c r="D205" t="s">
        <v>882</v>
      </c>
      <c r="E205" t="s">
        <v>380</v>
      </c>
      <c r="F205" t="s">
        <v>2212</v>
      </c>
      <c r="G205">
        <v>4</v>
      </c>
      <c r="H205">
        <v>262.77</v>
      </c>
      <c r="I205">
        <v>0</v>
      </c>
      <c r="J205">
        <v>0</v>
      </c>
      <c r="K205">
        <v>1051.08</v>
      </c>
      <c r="L205">
        <v>778.56</v>
      </c>
      <c r="M205">
        <v>272.52</v>
      </c>
      <c r="N205" t="s">
        <v>133</v>
      </c>
      <c r="O205" t="s">
        <v>24</v>
      </c>
      <c r="P205" t="s">
        <v>25</v>
      </c>
      <c r="Q205">
        <v>0.90833333333333333</v>
      </c>
      <c r="R205" t="s">
        <v>49</v>
      </c>
      <c r="S205" t="s">
        <v>4768</v>
      </c>
      <c r="T205" t="s">
        <v>4752</v>
      </c>
      <c r="U205">
        <v>262.77</v>
      </c>
      <c r="V205" t="s">
        <v>5770</v>
      </c>
      <c r="W205" t="s">
        <v>4964</v>
      </c>
      <c r="X205" t="s">
        <v>5211</v>
      </c>
      <c r="Y205" t="s">
        <v>5011</v>
      </c>
      <c r="Z205" t="s">
        <v>5076</v>
      </c>
      <c r="AA205" t="s">
        <v>4962</v>
      </c>
      <c r="AB205">
        <f>YEAR(Sales_Trans_2[[#This Row],[Transaction_Date]])</f>
        <v>2025</v>
      </c>
      <c r="AC205" t="str">
        <f>TEXT(Sales_Trans_2[[#This Row],[Transaction_Date]],"mmm")</f>
        <v>Jun</v>
      </c>
      <c r="AD205">
        <f>MONTH(Sales_Trans_2[[#This Row],[Transaction_Date]])</f>
        <v>6</v>
      </c>
      <c r="AE205" s="19">
        <f>IFERROR(Sales_Trans_2[[#This Row],[Profit]]/Sales_Trans_2[[#This Row],[Sales_Amount]],0)</f>
        <v>0.2592761730791186</v>
      </c>
      <c r="AF205" s="20" t="str">
        <f>IF(Sales_Trans_2[[#This Row],[Discount_Pct]]=0,"0%",
IF(Sales_Trans_2[[#This Row],[Discount_Pct]]&lt;=5,"1-5%",
IF(Sales_Trans_2[[#This Row],[Discount_Pct]]&lt;=10,"6-10%",
IF(Sales_Trans_2[[#This Row],[Discount_Pct]]&lt;=15,"11-15%","&gt;15%"))))</f>
        <v>0%</v>
      </c>
    </row>
    <row r="206" spans="1:32" x14ac:dyDescent="0.25">
      <c r="A206" t="s">
        <v>2470</v>
      </c>
      <c r="B206" s="10">
        <v>45826</v>
      </c>
      <c r="C206" t="s">
        <v>927</v>
      </c>
      <c r="D206" t="s">
        <v>349</v>
      </c>
      <c r="E206" t="s">
        <v>148</v>
      </c>
      <c r="F206" t="s">
        <v>361</v>
      </c>
      <c r="G206">
        <v>3</v>
      </c>
      <c r="H206">
        <v>446.17</v>
      </c>
      <c r="I206">
        <v>0</v>
      </c>
      <c r="J206">
        <v>0</v>
      </c>
      <c r="K206">
        <v>1338.51</v>
      </c>
      <c r="L206">
        <v>976.83</v>
      </c>
      <c r="M206">
        <v>361.68</v>
      </c>
      <c r="N206" t="s">
        <v>47</v>
      </c>
      <c r="O206" t="s">
        <v>24</v>
      </c>
      <c r="P206" t="s">
        <v>25</v>
      </c>
      <c r="Q206">
        <v>0.85555555555555551</v>
      </c>
      <c r="R206" t="s">
        <v>49</v>
      </c>
      <c r="S206" t="s">
        <v>4789</v>
      </c>
      <c r="T206" t="s">
        <v>4776</v>
      </c>
      <c r="U206">
        <v>298.81</v>
      </c>
      <c r="V206" t="s">
        <v>5410</v>
      </c>
      <c r="W206" t="s">
        <v>4964</v>
      </c>
      <c r="X206" t="s">
        <v>5017</v>
      </c>
      <c r="Y206" t="s">
        <v>5018</v>
      </c>
      <c r="Z206" t="s">
        <v>5135</v>
      </c>
      <c r="AA206" t="s">
        <v>4962</v>
      </c>
      <c r="AB206">
        <f>YEAR(Sales_Trans_2[[#This Row],[Transaction_Date]])</f>
        <v>2025</v>
      </c>
      <c r="AC206" t="str">
        <f>TEXT(Sales_Trans_2[[#This Row],[Transaction_Date]],"mmm")</f>
        <v>Jun</v>
      </c>
      <c r="AD206">
        <f>MONTH(Sales_Trans_2[[#This Row],[Transaction_Date]])</f>
        <v>6</v>
      </c>
      <c r="AE206" s="19">
        <f>IFERROR(Sales_Trans_2[[#This Row],[Profit]]/Sales_Trans_2[[#This Row],[Sales_Amount]],0)</f>
        <v>0.27021090615684606</v>
      </c>
      <c r="AF206" s="20" t="str">
        <f>IF(Sales_Trans_2[[#This Row],[Discount_Pct]]=0,"0%",
IF(Sales_Trans_2[[#This Row],[Discount_Pct]]&lt;=5,"1-5%",
IF(Sales_Trans_2[[#This Row],[Discount_Pct]]&lt;=10,"6-10%",
IF(Sales_Trans_2[[#This Row],[Discount_Pct]]&lt;=15,"11-15%","&gt;15%"))))</f>
        <v>0%</v>
      </c>
    </row>
    <row r="207" spans="1:32" x14ac:dyDescent="0.25">
      <c r="A207" t="s">
        <v>1547</v>
      </c>
      <c r="B207" s="10">
        <v>45824</v>
      </c>
      <c r="C207" t="s">
        <v>1548</v>
      </c>
      <c r="D207" t="s">
        <v>242</v>
      </c>
      <c r="E207" t="s">
        <v>248</v>
      </c>
      <c r="F207" t="s">
        <v>249</v>
      </c>
      <c r="G207">
        <v>2</v>
      </c>
      <c r="H207">
        <v>80.5</v>
      </c>
      <c r="I207">
        <v>0</v>
      </c>
      <c r="J207">
        <v>0</v>
      </c>
      <c r="K207">
        <v>161</v>
      </c>
      <c r="L207">
        <v>124.5</v>
      </c>
      <c r="M207">
        <v>36.5</v>
      </c>
      <c r="N207" t="s">
        <v>47</v>
      </c>
      <c r="O207" t="s">
        <v>24</v>
      </c>
      <c r="P207" t="s">
        <v>25</v>
      </c>
      <c r="Q207">
        <v>0.86597222222222225</v>
      </c>
      <c r="R207" t="s">
        <v>49</v>
      </c>
      <c r="S207" t="s">
        <v>4921</v>
      </c>
      <c r="T207" t="s">
        <v>4908</v>
      </c>
      <c r="U207">
        <v>80.5</v>
      </c>
      <c r="V207" t="s">
        <v>6002</v>
      </c>
      <c r="W207" t="s">
        <v>4964</v>
      </c>
      <c r="X207" t="s">
        <v>5316</v>
      </c>
      <c r="Y207" t="s">
        <v>5011</v>
      </c>
      <c r="Z207" t="s">
        <v>5317</v>
      </c>
      <c r="AA207" t="s">
        <v>4962</v>
      </c>
      <c r="AB207">
        <f>YEAR(Sales_Trans_2[[#This Row],[Transaction_Date]])</f>
        <v>2025</v>
      </c>
      <c r="AC207" t="str">
        <f>TEXT(Sales_Trans_2[[#This Row],[Transaction_Date]],"mmm")</f>
        <v>Jun</v>
      </c>
      <c r="AD207">
        <f>MONTH(Sales_Trans_2[[#This Row],[Transaction_Date]])</f>
        <v>6</v>
      </c>
      <c r="AE207" s="19">
        <f>IFERROR(Sales_Trans_2[[#This Row],[Profit]]/Sales_Trans_2[[#This Row],[Sales_Amount]],0)</f>
        <v>0.2267080745341615</v>
      </c>
      <c r="AF207" s="20" t="str">
        <f>IF(Sales_Trans_2[[#This Row],[Discount_Pct]]=0,"0%",
IF(Sales_Trans_2[[#This Row],[Discount_Pct]]&lt;=5,"1-5%",
IF(Sales_Trans_2[[#This Row],[Discount_Pct]]&lt;=10,"6-10%",
IF(Sales_Trans_2[[#This Row],[Discount_Pct]]&lt;=15,"11-15%","&gt;15%"))))</f>
        <v>0%</v>
      </c>
    </row>
    <row r="208" spans="1:32" x14ac:dyDescent="0.25">
      <c r="A208" t="s">
        <v>620</v>
      </c>
      <c r="B208" s="10">
        <v>45823</v>
      </c>
      <c r="C208" t="s">
        <v>621</v>
      </c>
      <c r="D208" t="s">
        <v>622</v>
      </c>
      <c r="E208" t="s">
        <v>623</v>
      </c>
      <c r="F208" t="s">
        <v>624</v>
      </c>
      <c r="G208">
        <v>1</v>
      </c>
      <c r="H208">
        <v>327.08</v>
      </c>
      <c r="I208">
        <v>0</v>
      </c>
      <c r="J208">
        <v>0</v>
      </c>
      <c r="K208">
        <v>376.14</v>
      </c>
      <c r="L208">
        <v>274.61</v>
      </c>
      <c r="M208">
        <v>101.53</v>
      </c>
      <c r="N208" t="s">
        <v>23</v>
      </c>
      <c r="O208" t="s">
        <v>24</v>
      </c>
      <c r="P208" t="s">
        <v>25</v>
      </c>
      <c r="Q208">
        <v>0.66041666666666665</v>
      </c>
      <c r="R208" t="s">
        <v>27</v>
      </c>
      <c r="S208" t="s">
        <v>4836</v>
      </c>
      <c r="T208" t="s">
        <v>4828</v>
      </c>
      <c r="U208">
        <v>327.08</v>
      </c>
      <c r="V208" t="s">
        <v>5294</v>
      </c>
      <c r="W208" t="s">
        <v>4964</v>
      </c>
      <c r="X208" t="s">
        <v>5324</v>
      </c>
      <c r="Y208" t="s">
        <v>5007</v>
      </c>
      <c r="Z208" t="s">
        <v>5196</v>
      </c>
      <c r="AA208" t="s">
        <v>4962</v>
      </c>
      <c r="AB208">
        <f>YEAR(Sales_Trans_2[[#This Row],[Transaction_Date]])</f>
        <v>2025</v>
      </c>
      <c r="AC208" t="str">
        <f>TEXT(Sales_Trans_2[[#This Row],[Transaction_Date]],"mmm")</f>
        <v>Jun</v>
      </c>
      <c r="AD208">
        <f>MONTH(Sales_Trans_2[[#This Row],[Transaction_Date]])</f>
        <v>6</v>
      </c>
      <c r="AE208" s="19">
        <f>IFERROR(Sales_Trans_2[[#This Row],[Profit]]/Sales_Trans_2[[#This Row],[Sales_Amount]],0)</f>
        <v>0.26992609134896584</v>
      </c>
      <c r="AF208" s="20" t="str">
        <f>IF(Sales_Trans_2[[#This Row],[Discount_Pct]]=0,"0%",
IF(Sales_Trans_2[[#This Row],[Discount_Pct]]&lt;=5,"1-5%",
IF(Sales_Trans_2[[#This Row],[Discount_Pct]]&lt;=10,"6-10%",
IF(Sales_Trans_2[[#This Row],[Discount_Pct]]&lt;=15,"11-15%","&gt;15%"))))</f>
        <v>0%</v>
      </c>
    </row>
    <row r="209" spans="1:32" x14ac:dyDescent="0.25">
      <c r="A209" t="s">
        <v>1242</v>
      </c>
      <c r="B209" s="10">
        <v>45821</v>
      </c>
      <c r="C209" t="s">
        <v>1243</v>
      </c>
      <c r="D209" t="s">
        <v>147</v>
      </c>
      <c r="E209" t="s">
        <v>21</v>
      </c>
      <c r="F209" t="s">
        <v>1244</v>
      </c>
      <c r="G209">
        <v>3</v>
      </c>
      <c r="H209">
        <v>332.73</v>
      </c>
      <c r="I209">
        <v>0</v>
      </c>
      <c r="J209">
        <v>0</v>
      </c>
      <c r="K209">
        <v>998.19</v>
      </c>
      <c r="L209">
        <v>783.66</v>
      </c>
      <c r="M209">
        <v>214.53</v>
      </c>
      <c r="N209" t="s">
        <v>68</v>
      </c>
      <c r="O209" t="s">
        <v>24</v>
      </c>
      <c r="P209" t="s">
        <v>25</v>
      </c>
      <c r="Q209">
        <v>0.84513888888888888</v>
      </c>
      <c r="R209" t="s">
        <v>49</v>
      </c>
      <c r="S209" t="s">
        <v>4717</v>
      </c>
      <c r="T209" t="s">
        <v>4703</v>
      </c>
      <c r="U209">
        <v>332.73</v>
      </c>
      <c r="V209" t="s">
        <v>5864</v>
      </c>
      <c r="W209" t="s">
        <v>4964</v>
      </c>
      <c r="X209" t="s">
        <v>5658</v>
      </c>
      <c r="Y209" t="s">
        <v>4970</v>
      </c>
      <c r="Z209" t="s">
        <v>5133</v>
      </c>
      <c r="AA209" t="s">
        <v>4962</v>
      </c>
      <c r="AB209">
        <f>YEAR(Sales_Trans_2[[#This Row],[Transaction_Date]])</f>
        <v>2025</v>
      </c>
      <c r="AC209" t="str">
        <f>TEXT(Sales_Trans_2[[#This Row],[Transaction_Date]],"mmm")</f>
        <v>Jun</v>
      </c>
      <c r="AD209">
        <f>MONTH(Sales_Trans_2[[#This Row],[Transaction_Date]])</f>
        <v>6</v>
      </c>
      <c r="AE209" s="19">
        <f>IFERROR(Sales_Trans_2[[#This Row],[Profit]]/Sales_Trans_2[[#This Row],[Sales_Amount]],0)</f>
        <v>0.21491900339614703</v>
      </c>
      <c r="AF209" s="20" t="str">
        <f>IF(Sales_Trans_2[[#This Row],[Discount_Pct]]=0,"0%",
IF(Sales_Trans_2[[#This Row],[Discount_Pct]]&lt;=5,"1-5%",
IF(Sales_Trans_2[[#This Row],[Discount_Pct]]&lt;=10,"6-10%",
IF(Sales_Trans_2[[#This Row],[Discount_Pct]]&lt;=15,"11-15%","&gt;15%"))))</f>
        <v>0%</v>
      </c>
    </row>
    <row r="210" spans="1:32" x14ac:dyDescent="0.25">
      <c r="A210" t="s">
        <v>1108</v>
      </c>
      <c r="B210" s="10">
        <v>45753</v>
      </c>
      <c r="C210" t="s">
        <v>627</v>
      </c>
      <c r="D210" t="s">
        <v>426</v>
      </c>
      <c r="E210" t="s">
        <v>1109</v>
      </c>
      <c r="F210" t="s">
        <v>1110</v>
      </c>
      <c r="G210">
        <v>1</v>
      </c>
      <c r="H210">
        <v>290.45</v>
      </c>
      <c r="I210">
        <v>0</v>
      </c>
      <c r="J210">
        <v>0</v>
      </c>
      <c r="K210">
        <v>290.45</v>
      </c>
      <c r="L210">
        <v>237.89</v>
      </c>
      <c r="M210">
        <v>52.56</v>
      </c>
      <c r="N210" t="s">
        <v>4971</v>
      </c>
      <c r="O210" t="s">
        <v>24</v>
      </c>
      <c r="P210" t="s">
        <v>25</v>
      </c>
      <c r="Q210">
        <v>0.4777777777777778</v>
      </c>
      <c r="R210" t="s">
        <v>49</v>
      </c>
      <c r="S210" t="s">
        <v>4856</v>
      </c>
      <c r="T210" t="s">
        <v>4847</v>
      </c>
      <c r="U210">
        <v>290.45</v>
      </c>
      <c r="V210" t="s">
        <v>5613</v>
      </c>
      <c r="W210" t="s">
        <v>4964</v>
      </c>
      <c r="X210" t="s">
        <v>5104</v>
      </c>
      <c r="Y210" t="s">
        <v>4970</v>
      </c>
      <c r="Z210" t="s">
        <v>5105</v>
      </c>
      <c r="AA210" t="s">
        <v>4962</v>
      </c>
      <c r="AB210">
        <f>YEAR(Sales_Trans_2[[#This Row],[Transaction_Date]])</f>
        <v>2025</v>
      </c>
      <c r="AC210" t="str">
        <f>TEXT(Sales_Trans_2[[#This Row],[Transaction_Date]],"mmm")</f>
        <v>Apr</v>
      </c>
      <c r="AD210">
        <f>MONTH(Sales_Trans_2[[#This Row],[Transaction_Date]])</f>
        <v>4</v>
      </c>
      <c r="AE210" s="19">
        <f>IFERROR(Sales_Trans_2[[#This Row],[Profit]]/Sales_Trans_2[[#This Row],[Sales_Amount]],0)</f>
        <v>0.18096057841280772</v>
      </c>
      <c r="AF210" s="20" t="str">
        <f>IF(Sales_Trans_2[[#This Row],[Discount_Pct]]=0,"0%",
IF(Sales_Trans_2[[#This Row],[Discount_Pct]]&lt;=5,"1-5%",
IF(Sales_Trans_2[[#This Row],[Discount_Pct]]&lt;=10,"6-10%",
IF(Sales_Trans_2[[#This Row],[Discount_Pct]]&lt;=15,"11-15%","&gt;15%"))))</f>
        <v>0%</v>
      </c>
    </row>
    <row r="211" spans="1:32" x14ac:dyDescent="0.25">
      <c r="A211" t="s">
        <v>769</v>
      </c>
      <c r="B211" s="10">
        <v>45806</v>
      </c>
      <c r="C211" t="s">
        <v>770</v>
      </c>
      <c r="D211" t="s">
        <v>530</v>
      </c>
      <c r="E211" t="s">
        <v>771</v>
      </c>
      <c r="F211" t="s">
        <v>772</v>
      </c>
      <c r="G211">
        <v>3</v>
      </c>
      <c r="H211">
        <v>125.15</v>
      </c>
      <c r="I211">
        <v>0</v>
      </c>
      <c r="J211">
        <v>0</v>
      </c>
      <c r="K211">
        <v>375.45</v>
      </c>
      <c r="L211">
        <v>287.10000000000002</v>
      </c>
      <c r="M211">
        <v>88.35</v>
      </c>
      <c r="N211" t="s">
        <v>47</v>
      </c>
      <c r="O211" t="s">
        <v>24</v>
      </c>
      <c r="P211" t="s">
        <v>25</v>
      </c>
      <c r="Q211">
        <v>0.77083333333333337</v>
      </c>
      <c r="R211" t="s">
        <v>49</v>
      </c>
      <c r="S211" t="s">
        <v>4772</v>
      </c>
      <c r="T211" t="s">
        <v>4752</v>
      </c>
      <c r="U211">
        <v>125.15</v>
      </c>
      <c r="V211" t="s">
        <v>5842</v>
      </c>
      <c r="W211" t="s">
        <v>4964</v>
      </c>
      <c r="X211" t="s">
        <v>5618</v>
      </c>
      <c r="Y211" t="s">
        <v>5011</v>
      </c>
      <c r="Z211" t="s">
        <v>4978</v>
      </c>
      <c r="AA211" t="s">
        <v>4962</v>
      </c>
      <c r="AB211">
        <f>YEAR(Sales_Trans_2[[#This Row],[Transaction_Date]])</f>
        <v>2025</v>
      </c>
      <c r="AC211" t="str">
        <f>TEXT(Sales_Trans_2[[#This Row],[Transaction_Date]],"mmm")</f>
        <v>May</v>
      </c>
      <c r="AD211">
        <f>MONTH(Sales_Trans_2[[#This Row],[Transaction_Date]])</f>
        <v>5</v>
      </c>
      <c r="AE211" s="19">
        <f>IFERROR(Sales_Trans_2[[#This Row],[Profit]]/Sales_Trans_2[[#This Row],[Sales_Amount]],0)</f>
        <v>0.23531761885737115</v>
      </c>
      <c r="AF211" s="20" t="str">
        <f>IF(Sales_Trans_2[[#This Row],[Discount_Pct]]=0,"0%",
IF(Sales_Trans_2[[#This Row],[Discount_Pct]]&lt;=5,"1-5%",
IF(Sales_Trans_2[[#This Row],[Discount_Pct]]&lt;=10,"6-10%",
IF(Sales_Trans_2[[#This Row],[Discount_Pct]]&lt;=15,"11-15%","&gt;15%"))))</f>
        <v>0%</v>
      </c>
    </row>
    <row r="212" spans="1:32" x14ac:dyDescent="0.25">
      <c r="A212" t="s">
        <v>2573</v>
      </c>
      <c r="B212" s="10">
        <v>45806</v>
      </c>
      <c r="C212" t="s">
        <v>2574</v>
      </c>
      <c r="D212" t="s">
        <v>107</v>
      </c>
      <c r="E212" t="s">
        <v>350</v>
      </c>
      <c r="F212" t="s">
        <v>1259</v>
      </c>
      <c r="G212">
        <v>2</v>
      </c>
      <c r="H212">
        <v>59.92</v>
      </c>
      <c r="I212">
        <v>0</v>
      </c>
      <c r="J212">
        <v>0</v>
      </c>
      <c r="K212">
        <v>119.84</v>
      </c>
      <c r="L212">
        <v>96.3</v>
      </c>
      <c r="M212">
        <v>23.54</v>
      </c>
      <c r="N212" t="s">
        <v>4971</v>
      </c>
      <c r="O212" t="s">
        <v>24</v>
      </c>
      <c r="P212" t="s">
        <v>25</v>
      </c>
      <c r="Q212">
        <v>0.80486111111111114</v>
      </c>
      <c r="R212" t="s">
        <v>49</v>
      </c>
      <c r="S212" t="s">
        <v>4683</v>
      </c>
      <c r="T212" t="s">
        <v>4672</v>
      </c>
      <c r="U212">
        <v>59.92</v>
      </c>
      <c r="V212" t="s">
        <v>6039</v>
      </c>
      <c r="W212" t="s">
        <v>4964</v>
      </c>
      <c r="X212" t="s">
        <v>4980</v>
      </c>
      <c r="Y212" t="s">
        <v>4970</v>
      </c>
      <c r="Z212" t="s">
        <v>4981</v>
      </c>
      <c r="AA212" t="s">
        <v>4962</v>
      </c>
      <c r="AB212">
        <f>YEAR(Sales_Trans_2[[#This Row],[Transaction_Date]])</f>
        <v>2025</v>
      </c>
      <c r="AC212" t="str">
        <f>TEXT(Sales_Trans_2[[#This Row],[Transaction_Date]],"mmm")</f>
        <v>May</v>
      </c>
      <c r="AD212">
        <f>MONTH(Sales_Trans_2[[#This Row],[Transaction_Date]])</f>
        <v>5</v>
      </c>
      <c r="AE212" s="19">
        <f>IFERROR(Sales_Trans_2[[#This Row],[Profit]]/Sales_Trans_2[[#This Row],[Sales_Amount]],0)</f>
        <v>0.19642857142857142</v>
      </c>
      <c r="AF212" s="20" t="str">
        <f>IF(Sales_Trans_2[[#This Row],[Discount_Pct]]=0,"0%",
IF(Sales_Trans_2[[#This Row],[Discount_Pct]]&lt;=5,"1-5%",
IF(Sales_Trans_2[[#This Row],[Discount_Pct]]&lt;=10,"6-10%",
IF(Sales_Trans_2[[#This Row],[Discount_Pct]]&lt;=15,"11-15%","&gt;15%"))))</f>
        <v>0%</v>
      </c>
    </row>
    <row r="213" spans="1:32" x14ac:dyDescent="0.25">
      <c r="A213" t="s">
        <v>2627</v>
      </c>
      <c r="B213" s="10">
        <v>45802</v>
      </c>
      <c r="C213" t="s">
        <v>2628</v>
      </c>
      <c r="D213" t="s">
        <v>52</v>
      </c>
      <c r="E213" t="s">
        <v>1372</v>
      </c>
      <c r="F213" t="s">
        <v>2629</v>
      </c>
      <c r="G213">
        <v>4</v>
      </c>
      <c r="H213">
        <v>313.47000000000003</v>
      </c>
      <c r="I213">
        <v>0</v>
      </c>
      <c r="J213">
        <v>0</v>
      </c>
      <c r="K213">
        <v>1441.96</v>
      </c>
      <c r="L213">
        <v>984.48</v>
      </c>
      <c r="M213">
        <v>457.48</v>
      </c>
      <c r="N213" t="s">
        <v>47</v>
      </c>
      <c r="O213" t="s">
        <v>24</v>
      </c>
      <c r="P213" t="s">
        <v>25</v>
      </c>
      <c r="Q213">
        <v>0.57638888888888884</v>
      </c>
      <c r="R213" t="s">
        <v>27</v>
      </c>
      <c r="S213" t="s">
        <v>4701</v>
      </c>
      <c r="T213" t="s">
        <v>4672</v>
      </c>
      <c r="U213">
        <v>313.47000000000003</v>
      </c>
      <c r="V213" t="s">
        <v>5354</v>
      </c>
      <c r="W213" t="s">
        <v>4964</v>
      </c>
      <c r="X213" t="s">
        <v>5355</v>
      </c>
      <c r="Y213" t="s">
        <v>4960</v>
      </c>
      <c r="Z213" t="s">
        <v>5356</v>
      </c>
      <c r="AA213" t="s">
        <v>4962</v>
      </c>
      <c r="AB213">
        <f>YEAR(Sales_Trans_2[[#This Row],[Transaction_Date]])</f>
        <v>2025</v>
      </c>
      <c r="AC213" t="str">
        <f>TEXT(Sales_Trans_2[[#This Row],[Transaction_Date]],"mmm")</f>
        <v>May</v>
      </c>
      <c r="AD213">
        <f>MONTH(Sales_Trans_2[[#This Row],[Transaction_Date]])</f>
        <v>5</v>
      </c>
      <c r="AE213" s="19">
        <f>IFERROR(Sales_Trans_2[[#This Row],[Profit]]/Sales_Trans_2[[#This Row],[Sales_Amount]],0)</f>
        <v>0.31726261477433493</v>
      </c>
      <c r="AF213" s="20" t="str">
        <f>IF(Sales_Trans_2[[#This Row],[Discount_Pct]]=0,"0%",
IF(Sales_Trans_2[[#This Row],[Discount_Pct]]&lt;=5,"1-5%",
IF(Sales_Trans_2[[#This Row],[Discount_Pct]]&lt;=10,"6-10%",
IF(Sales_Trans_2[[#This Row],[Discount_Pct]]&lt;=15,"11-15%","&gt;15%"))))</f>
        <v>0%</v>
      </c>
    </row>
    <row r="214" spans="1:32" x14ac:dyDescent="0.25">
      <c r="A214" t="s">
        <v>4064</v>
      </c>
      <c r="B214" s="10">
        <v>45802</v>
      </c>
      <c r="C214" t="s">
        <v>4065</v>
      </c>
      <c r="D214" t="s">
        <v>622</v>
      </c>
      <c r="E214" t="s">
        <v>238</v>
      </c>
      <c r="F214" t="s">
        <v>4066</v>
      </c>
      <c r="G214">
        <v>4</v>
      </c>
      <c r="H214">
        <v>327.08</v>
      </c>
      <c r="I214">
        <v>0</v>
      </c>
      <c r="J214">
        <v>0</v>
      </c>
      <c r="K214">
        <v>1504.57</v>
      </c>
      <c r="L214">
        <v>1098.44</v>
      </c>
      <c r="M214">
        <v>406.13</v>
      </c>
      <c r="N214" t="s">
        <v>68</v>
      </c>
      <c r="O214" t="s">
        <v>24</v>
      </c>
      <c r="P214" t="s">
        <v>25</v>
      </c>
      <c r="Q214">
        <v>0.75624999999999998</v>
      </c>
      <c r="R214" t="s">
        <v>27</v>
      </c>
      <c r="S214" t="s">
        <v>4836</v>
      </c>
      <c r="T214" t="s">
        <v>4828</v>
      </c>
      <c r="U214">
        <v>327.08</v>
      </c>
      <c r="V214" t="s">
        <v>6043</v>
      </c>
      <c r="W214" t="s">
        <v>4964</v>
      </c>
      <c r="X214" t="s">
        <v>5504</v>
      </c>
      <c r="Y214" t="s">
        <v>4970</v>
      </c>
      <c r="Z214" t="s">
        <v>5073</v>
      </c>
      <c r="AA214" t="s">
        <v>4962</v>
      </c>
      <c r="AB214">
        <f>YEAR(Sales_Trans_2[[#This Row],[Transaction_Date]])</f>
        <v>2025</v>
      </c>
      <c r="AC214" t="str">
        <f>TEXT(Sales_Trans_2[[#This Row],[Transaction_Date]],"mmm")</f>
        <v>May</v>
      </c>
      <c r="AD214">
        <f>MONTH(Sales_Trans_2[[#This Row],[Transaction_Date]])</f>
        <v>5</v>
      </c>
      <c r="AE214" s="19">
        <f>IFERROR(Sales_Trans_2[[#This Row],[Profit]]/Sales_Trans_2[[#This Row],[Sales_Amount]],0)</f>
        <v>0.26993094372478516</v>
      </c>
      <c r="AF214" s="20" t="str">
        <f>IF(Sales_Trans_2[[#This Row],[Discount_Pct]]=0,"0%",
IF(Sales_Trans_2[[#This Row],[Discount_Pct]]&lt;=5,"1-5%",
IF(Sales_Trans_2[[#This Row],[Discount_Pct]]&lt;=10,"6-10%",
IF(Sales_Trans_2[[#This Row],[Discount_Pct]]&lt;=15,"11-15%","&gt;15%"))))</f>
        <v>0%</v>
      </c>
    </row>
    <row r="215" spans="1:32" x14ac:dyDescent="0.25">
      <c r="A215" t="s">
        <v>3409</v>
      </c>
      <c r="B215" s="10">
        <v>45795</v>
      </c>
      <c r="C215" t="s">
        <v>3410</v>
      </c>
      <c r="D215" t="s">
        <v>409</v>
      </c>
      <c r="E215" t="s">
        <v>1031</v>
      </c>
      <c r="F215" t="s">
        <v>1032</v>
      </c>
      <c r="G215">
        <v>2</v>
      </c>
      <c r="H215">
        <v>299.73</v>
      </c>
      <c r="I215">
        <v>0</v>
      </c>
      <c r="J215">
        <v>0</v>
      </c>
      <c r="K215">
        <v>689.38</v>
      </c>
      <c r="L215">
        <v>369.48</v>
      </c>
      <c r="M215">
        <v>319.89999999999998</v>
      </c>
      <c r="N215" t="s">
        <v>40</v>
      </c>
      <c r="O215" t="s">
        <v>24</v>
      </c>
      <c r="P215" t="s">
        <v>25</v>
      </c>
      <c r="Q215">
        <v>0.61944444444444446</v>
      </c>
      <c r="R215" t="s">
        <v>27</v>
      </c>
      <c r="S215" t="s">
        <v>4635</v>
      </c>
      <c r="T215" t="s">
        <v>4636</v>
      </c>
      <c r="U215">
        <v>299.73</v>
      </c>
      <c r="V215" t="s">
        <v>5692</v>
      </c>
      <c r="W215" t="s">
        <v>4964</v>
      </c>
      <c r="X215" t="s">
        <v>5350</v>
      </c>
      <c r="Y215" t="s">
        <v>4970</v>
      </c>
      <c r="Z215" t="s">
        <v>5000</v>
      </c>
      <c r="AA215" t="s">
        <v>4962</v>
      </c>
      <c r="AB215">
        <f>YEAR(Sales_Trans_2[[#This Row],[Transaction_Date]])</f>
        <v>2025</v>
      </c>
      <c r="AC215" t="str">
        <f>TEXT(Sales_Trans_2[[#This Row],[Transaction_Date]],"mmm")</f>
        <v>May</v>
      </c>
      <c r="AD215">
        <f>MONTH(Sales_Trans_2[[#This Row],[Transaction_Date]])</f>
        <v>5</v>
      </c>
      <c r="AE215" s="19">
        <f>IFERROR(Sales_Trans_2[[#This Row],[Profit]]/Sales_Trans_2[[#This Row],[Sales_Amount]],0)</f>
        <v>0.46404015202065624</v>
      </c>
      <c r="AF215" s="20" t="str">
        <f>IF(Sales_Trans_2[[#This Row],[Discount_Pct]]=0,"0%",
IF(Sales_Trans_2[[#This Row],[Discount_Pct]]&lt;=5,"1-5%",
IF(Sales_Trans_2[[#This Row],[Discount_Pct]]&lt;=10,"6-10%",
IF(Sales_Trans_2[[#This Row],[Discount_Pct]]&lt;=15,"11-15%","&gt;15%"))))</f>
        <v>0%</v>
      </c>
    </row>
    <row r="216" spans="1:32" x14ac:dyDescent="0.25">
      <c r="A216" t="s">
        <v>3255</v>
      </c>
      <c r="B216" s="10">
        <v>45935</v>
      </c>
      <c r="C216" t="s">
        <v>3256</v>
      </c>
      <c r="D216" t="s">
        <v>77</v>
      </c>
      <c r="E216" t="s">
        <v>209</v>
      </c>
      <c r="F216" t="s">
        <v>210</v>
      </c>
      <c r="G216">
        <v>1</v>
      </c>
      <c r="H216">
        <v>131.03</v>
      </c>
      <c r="I216">
        <v>0</v>
      </c>
      <c r="J216">
        <v>0</v>
      </c>
      <c r="K216">
        <v>150.68</v>
      </c>
      <c r="L216">
        <v>117.27</v>
      </c>
      <c r="M216">
        <v>33.409999999999997</v>
      </c>
      <c r="N216" t="s">
        <v>4971</v>
      </c>
      <c r="O216" t="s">
        <v>24</v>
      </c>
      <c r="P216" t="s">
        <v>25</v>
      </c>
      <c r="Q216">
        <v>0.84583333333333333</v>
      </c>
      <c r="R216" t="s">
        <v>27</v>
      </c>
      <c r="S216" t="s">
        <v>4863</v>
      </c>
      <c r="T216" t="s">
        <v>4864</v>
      </c>
      <c r="U216">
        <v>131.03</v>
      </c>
      <c r="V216" t="s">
        <v>6048</v>
      </c>
      <c r="W216" t="s">
        <v>4964</v>
      </c>
      <c r="X216" t="s">
        <v>4973</v>
      </c>
      <c r="Y216" t="s">
        <v>4960</v>
      </c>
      <c r="Z216" t="s">
        <v>5067</v>
      </c>
      <c r="AA216" t="s">
        <v>4962</v>
      </c>
      <c r="AB216">
        <f>YEAR(Sales_Trans_2[[#This Row],[Transaction_Date]])</f>
        <v>2025</v>
      </c>
      <c r="AC216" t="str">
        <f>TEXT(Sales_Trans_2[[#This Row],[Transaction_Date]],"mmm")</f>
        <v>Oct</v>
      </c>
      <c r="AD216">
        <f>MONTH(Sales_Trans_2[[#This Row],[Transaction_Date]])</f>
        <v>10</v>
      </c>
      <c r="AE216" s="19">
        <f>IFERROR(Sales_Trans_2[[#This Row],[Profit]]/Sales_Trans_2[[#This Row],[Sales_Amount]],0)</f>
        <v>0.22172816564905756</v>
      </c>
      <c r="AF216" s="20" t="str">
        <f>IF(Sales_Trans_2[[#This Row],[Discount_Pct]]=0,"0%",
IF(Sales_Trans_2[[#This Row],[Discount_Pct]]&lt;=5,"1-5%",
IF(Sales_Trans_2[[#This Row],[Discount_Pct]]&lt;=10,"6-10%",
IF(Sales_Trans_2[[#This Row],[Discount_Pct]]&lt;=15,"11-15%","&gt;15%"))))</f>
        <v>0%</v>
      </c>
    </row>
    <row r="217" spans="1:32" x14ac:dyDescent="0.25">
      <c r="A217" t="s">
        <v>2319</v>
      </c>
      <c r="B217" s="10">
        <v>45905</v>
      </c>
      <c r="C217" t="s">
        <v>2320</v>
      </c>
      <c r="D217" t="s">
        <v>113</v>
      </c>
      <c r="E217" t="s">
        <v>438</v>
      </c>
      <c r="F217" t="s">
        <v>109</v>
      </c>
      <c r="G217">
        <v>3</v>
      </c>
      <c r="H217">
        <v>253.11</v>
      </c>
      <c r="I217">
        <v>0</v>
      </c>
      <c r="J217">
        <v>0</v>
      </c>
      <c r="K217">
        <v>759.33</v>
      </c>
      <c r="L217">
        <v>572.22</v>
      </c>
      <c r="M217">
        <v>187.11</v>
      </c>
      <c r="N217" t="s">
        <v>133</v>
      </c>
      <c r="O217" t="s">
        <v>24</v>
      </c>
      <c r="P217" t="s">
        <v>25</v>
      </c>
      <c r="Q217">
        <v>0.50347222222222221</v>
      </c>
      <c r="R217" t="s">
        <v>49</v>
      </c>
      <c r="S217" t="s">
        <v>4907</v>
      </c>
      <c r="T217" t="s">
        <v>4908</v>
      </c>
      <c r="U217">
        <v>253.11</v>
      </c>
      <c r="V217" t="s">
        <v>5811</v>
      </c>
      <c r="W217" t="s">
        <v>4964</v>
      </c>
      <c r="X217" t="s">
        <v>5427</v>
      </c>
      <c r="Y217" t="s">
        <v>5007</v>
      </c>
      <c r="Z217" t="s">
        <v>4961</v>
      </c>
      <c r="AA217" t="s">
        <v>4962</v>
      </c>
      <c r="AB217">
        <f>YEAR(Sales_Trans_2[[#This Row],[Transaction_Date]])</f>
        <v>2025</v>
      </c>
      <c r="AC217" t="str">
        <f>TEXT(Sales_Trans_2[[#This Row],[Transaction_Date]],"mmm")</f>
        <v>Sep</v>
      </c>
      <c r="AD217">
        <f>MONTH(Sales_Trans_2[[#This Row],[Transaction_Date]])</f>
        <v>9</v>
      </c>
      <c r="AE217" s="19">
        <f>IFERROR(Sales_Trans_2[[#This Row],[Profit]]/Sales_Trans_2[[#This Row],[Sales_Amount]],0)</f>
        <v>0.24641460234680573</v>
      </c>
      <c r="AF217" s="20" t="str">
        <f>IF(Sales_Trans_2[[#This Row],[Discount_Pct]]=0,"0%",
IF(Sales_Trans_2[[#This Row],[Discount_Pct]]&lt;=5,"1-5%",
IF(Sales_Trans_2[[#This Row],[Discount_Pct]]&lt;=10,"6-10%",
IF(Sales_Trans_2[[#This Row],[Discount_Pct]]&lt;=15,"11-15%","&gt;15%"))))</f>
        <v>0%</v>
      </c>
    </row>
    <row r="218" spans="1:32" x14ac:dyDescent="0.25">
      <c r="A218" t="s">
        <v>2516</v>
      </c>
      <c r="B218" s="10">
        <v>45693</v>
      </c>
      <c r="C218" t="s">
        <v>627</v>
      </c>
      <c r="D218" t="s">
        <v>197</v>
      </c>
      <c r="E218" t="s">
        <v>204</v>
      </c>
      <c r="F218" t="s">
        <v>1735</v>
      </c>
      <c r="G218">
        <v>3</v>
      </c>
      <c r="H218">
        <v>121.9</v>
      </c>
      <c r="I218">
        <v>0</v>
      </c>
      <c r="J218">
        <v>0</v>
      </c>
      <c r="K218">
        <v>365.7</v>
      </c>
      <c r="L218">
        <v>326.76</v>
      </c>
      <c r="M218">
        <v>38.94</v>
      </c>
      <c r="N218" t="s">
        <v>23</v>
      </c>
      <c r="O218" t="s">
        <v>24</v>
      </c>
      <c r="P218" t="s">
        <v>25</v>
      </c>
      <c r="Q218">
        <v>0.56527777777777777</v>
      </c>
      <c r="R218" t="s">
        <v>49</v>
      </c>
      <c r="S218" t="s">
        <v>4902</v>
      </c>
      <c r="T218" t="s">
        <v>4887</v>
      </c>
      <c r="U218">
        <v>121.9</v>
      </c>
      <c r="V218" t="s">
        <v>5613</v>
      </c>
      <c r="W218" t="s">
        <v>4964</v>
      </c>
      <c r="X218" t="s">
        <v>5279</v>
      </c>
      <c r="Y218" t="s">
        <v>4960</v>
      </c>
      <c r="Z218" t="s">
        <v>5022</v>
      </c>
      <c r="AA218" t="s">
        <v>4962</v>
      </c>
      <c r="AB218">
        <f>YEAR(Sales_Trans_2[[#This Row],[Transaction_Date]])</f>
        <v>2025</v>
      </c>
      <c r="AC218" t="str">
        <f>TEXT(Sales_Trans_2[[#This Row],[Transaction_Date]],"mmm")</f>
        <v>Feb</v>
      </c>
      <c r="AD218">
        <f>MONTH(Sales_Trans_2[[#This Row],[Transaction_Date]])</f>
        <v>2</v>
      </c>
      <c r="AE218" s="19">
        <f>IFERROR(Sales_Trans_2[[#This Row],[Profit]]/Sales_Trans_2[[#This Row],[Sales_Amount]],0)</f>
        <v>0.10648072190319934</v>
      </c>
      <c r="AF218" s="20" t="str">
        <f>IF(Sales_Trans_2[[#This Row],[Discount_Pct]]=0,"0%",
IF(Sales_Trans_2[[#This Row],[Discount_Pct]]&lt;=5,"1-5%",
IF(Sales_Trans_2[[#This Row],[Discount_Pct]]&lt;=10,"6-10%",
IF(Sales_Trans_2[[#This Row],[Discount_Pct]]&lt;=15,"11-15%","&gt;15%"))))</f>
        <v>0%</v>
      </c>
    </row>
    <row r="219" spans="1:32" x14ac:dyDescent="0.25">
      <c r="A219" t="s">
        <v>1982</v>
      </c>
      <c r="B219" s="10">
        <v>45773</v>
      </c>
      <c r="C219" t="s">
        <v>202</v>
      </c>
      <c r="D219" t="s">
        <v>371</v>
      </c>
      <c r="E219" t="s">
        <v>350</v>
      </c>
      <c r="F219" t="s">
        <v>1983</v>
      </c>
      <c r="G219">
        <v>1</v>
      </c>
      <c r="H219">
        <v>380.12</v>
      </c>
      <c r="I219">
        <v>0</v>
      </c>
      <c r="J219">
        <v>0</v>
      </c>
      <c r="K219">
        <v>437.14</v>
      </c>
      <c r="L219">
        <v>309.98</v>
      </c>
      <c r="M219">
        <v>127.16</v>
      </c>
      <c r="N219" t="s">
        <v>68</v>
      </c>
      <c r="O219" t="s">
        <v>24</v>
      </c>
      <c r="P219" t="s">
        <v>25</v>
      </c>
      <c r="Q219">
        <v>0.6958333333333333</v>
      </c>
      <c r="R219" t="s">
        <v>27</v>
      </c>
      <c r="S219" t="s">
        <v>4714</v>
      </c>
      <c r="T219" t="s">
        <v>4703</v>
      </c>
      <c r="U219">
        <v>380.12</v>
      </c>
      <c r="V219" t="s">
        <v>5721</v>
      </c>
      <c r="W219" t="s">
        <v>4964</v>
      </c>
      <c r="X219" t="s">
        <v>5931</v>
      </c>
      <c r="Y219" t="s">
        <v>4970</v>
      </c>
      <c r="Z219" t="s">
        <v>4981</v>
      </c>
      <c r="AA219" t="s">
        <v>4962</v>
      </c>
      <c r="AB219">
        <f>YEAR(Sales_Trans_2[[#This Row],[Transaction_Date]])</f>
        <v>2025</v>
      </c>
      <c r="AC219" t="str">
        <f>TEXT(Sales_Trans_2[[#This Row],[Transaction_Date]],"mmm")</f>
        <v>Apr</v>
      </c>
      <c r="AD219">
        <f>MONTH(Sales_Trans_2[[#This Row],[Transaction_Date]])</f>
        <v>4</v>
      </c>
      <c r="AE219" s="19">
        <f>IFERROR(Sales_Trans_2[[#This Row],[Profit]]/Sales_Trans_2[[#This Row],[Sales_Amount]],0)</f>
        <v>0.29089079013588326</v>
      </c>
      <c r="AF219" s="20" t="str">
        <f>IF(Sales_Trans_2[[#This Row],[Discount_Pct]]=0,"0%",
IF(Sales_Trans_2[[#This Row],[Discount_Pct]]&lt;=5,"1-5%",
IF(Sales_Trans_2[[#This Row],[Discount_Pct]]&lt;=10,"6-10%",
IF(Sales_Trans_2[[#This Row],[Discount_Pct]]&lt;=15,"11-15%","&gt;15%"))))</f>
        <v>0%</v>
      </c>
    </row>
    <row r="220" spans="1:32" x14ac:dyDescent="0.25">
      <c r="A220" t="s">
        <v>609</v>
      </c>
      <c r="B220" s="10">
        <v>45767</v>
      </c>
      <c r="C220" t="s">
        <v>610</v>
      </c>
      <c r="D220" t="s">
        <v>611</v>
      </c>
      <c r="E220" t="s">
        <v>612</v>
      </c>
      <c r="F220" t="s">
        <v>613</v>
      </c>
      <c r="G220">
        <v>4</v>
      </c>
      <c r="H220">
        <v>339.13</v>
      </c>
      <c r="I220">
        <v>0</v>
      </c>
      <c r="J220">
        <v>0</v>
      </c>
      <c r="K220">
        <v>1560</v>
      </c>
      <c r="L220">
        <v>1002.72</v>
      </c>
      <c r="M220">
        <v>557.28</v>
      </c>
      <c r="N220" t="s">
        <v>23</v>
      </c>
      <c r="O220" t="s">
        <v>24</v>
      </c>
      <c r="P220" t="s">
        <v>25</v>
      </c>
      <c r="Q220">
        <v>0.3840277777777778</v>
      </c>
      <c r="R220" t="s">
        <v>27</v>
      </c>
      <c r="S220" t="s">
        <v>4775</v>
      </c>
      <c r="T220" t="s">
        <v>4776</v>
      </c>
      <c r="U220">
        <v>339.13</v>
      </c>
      <c r="V220" t="s">
        <v>6056</v>
      </c>
      <c r="W220" t="s">
        <v>4964</v>
      </c>
      <c r="X220" t="s">
        <v>5967</v>
      </c>
      <c r="Y220" t="s">
        <v>5007</v>
      </c>
      <c r="Z220" t="s">
        <v>5008</v>
      </c>
      <c r="AA220" t="s">
        <v>4962</v>
      </c>
      <c r="AB220">
        <f>YEAR(Sales_Trans_2[[#This Row],[Transaction_Date]])</f>
        <v>2025</v>
      </c>
      <c r="AC220" t="str">
        <f>TEXT(Sales_Trans_2[[#This Row],[Transaction_Date]],"mmm")</f>
        <v>Apr</v>
      </c>
      <c r="AD220">
        <f>MONTH(Sales_Trans_2[[#This Row],[Transaction_Date]])</f>
        <v>4</v>
      </c>
      <c r="AE220" s="19">
        <f>IFERROR(Sales_Trans_2[[#This Row],[Profit]]/Sales_Trans_2[[#This Row],[Sales_Amount]],0)</f>
        <v>0.35723076923076924</v>
      </c>
      <c r="AF220" s="20" t="str">
        <f>IF(Sales_Trans_2[[#This Row],[Discount_Pct]]=0,"0%",
IF(Sales_Trans_2[[#This Row],[Discount_Pct]]&lt;=5,"1-5%",
IF(Sales_Trans_2[[#This Row],[Discount_Pct]]&lt;=10,"6-10%",
IF(Sales_Trans_2[[#This Row],[Discount_Pct]]&lt;=15,"11-15%","&gt;15%"))))</f>
        <v>0%</v>
      </c>
    </row>
    <row r="221" spans="1:32" x14ac:dyDescent="0.25">
      <c r="A221" t="s">
        <v>3097</v>
      </c>
      <c r="B221" s="10">
        <v>45767</v>
      </c>
      <c r="C221" t="s">
        <v>3098</v>
      </c>
      <c r="D221" t="s">
        <v>572</v>
      </c>
      <c r="E221" t="s">
        <v>303</v>
      </c>
      <c r="F221" t="s">
        <v>892</v>
      </c>
      <c r="G221">
        <v>2</v>
      </c>
      <c r="H221">
        <v>46.76</v>
      </c>
      <c r="I221">
        <v>0</v>
      </c>
      <c r="J221">
        <v>0</v>
      </c>
      <c r="K221">
        <v>107.55</v>
      </c>
      <c r="L221">
        <v>73.3</v>
      </c>
      <c r="M221">
        <v>34.25</v>
      </c>
      <c r="N221" t="s">
        <v>133</v>
      </c>
      <c r="O221" t="s">
        <v>24</v>
      </c>
      <c r="P221" t="s">
        <v>25</v>
      </c>
      <c r="Q221">
        <v>0.49236111111111114</v>
      </c>
      <c r="R221" t="s">
        <v>27</v>
      </c>
      <c r="S221" t="s">
        <v>4934</v>
      </c>
      <c r="T221" t="s">
        <v>4930</v>
      </c>
      <c r="U221">
        <v>46.76</v>
      </c>
      <c r="V221" t="s">
        <v>4998</v>
      </c>
      <c r="W221" t="s">
        <v>4964</v>
      </c>
      <c r="X221" t="s">
        <v>5669</v>
      </c>
      <c r="Y221" t="s">
        <v>4970</v>
      </c>
      <c r="Z221" t="s">
        <v>5351</v>
      </c>
      <c r="AA221" t="s">
        <v>4962</v>
      </c>
      <c r="AB221">
        <f>YEAR(Sales_Trans_2[[#This Row],[Transaction_Date]])</f>
        <v>2025</v>
      </c>
      <c r="AC221" t="str">
        <f>TEXT(Sales_Trans_2[[#This Row],[Transaction_Date]],"mmm")</f>
        <v>Apr</v>
      </c>
      <c r="AD221">
        <f>MONTH(Sales_Trans_2[[#This Row],[Transaction_Date]])</f>
        <v>4</v>
      </c>
      <c r="AE221" s="19">
        <f>IFERROR(Sales_Trans_2[[#This Row],[Profit]]/Sales_Trans_2[[#This Row],[Sales_Amount]],0)</f>
        <v>0.3184565318456532</v>
      </c>
      <c r="AF221" s="20" t="str">
        <f>IF(Sales_Trans_2[[#This Row],[Discount_Pct]]=0,"0%",
IF(Sales_Trans_2[[#This Row],[Discount_Pct]]&lt;=5,"1-5%",
IF(Sales_Trans_2[[#This Row],[Discount_Pct]]&lt;=10,"6-10%",
IF(Sales_Trans_2[[#This Row],[Discount_Pct]]&lt;=15,"11-15%","&gt;15%"))))</f>
        <v>0%</v>
      </c>
    </row>
    <row r="222" spans="1:32" x14ac:dyDescent="0.25">
      <c r="A222" t="s">
        <v>3129</v>
      </c>
      <c r="B222" s="10">
        <v>45765</v>
      </c>
      <c r="C222" t="s">
        <v>2285</v>
      </c>
      <c r="D222" t="s">
        <v>107</v>
      </c>
      <c r="E222" t="s">
        <v>950</v>
      </c>
      <c r="F222" t="s">
        <v>2318</v>
      </c>
      <c r="G222">
        <v>4</v>
      </c>
      <c r="H222">
        <v>59.92</v>
      </c>
      <c r="I222">
        <v>0</v>
      </c>
      <c r="J222">
        <v>0</v>
      </c>
      <c r="K222">
        <v>239.68</v>
      </c>
      <c r="L222">
        <v>192.6</v>
      </c>
      <c r="M222">
        <v>47.08</v>
      </c>
      <c r="N222" t="s">
        <v>23</v>
      </c>
      <c r="O222" t="s">
        <v>24</v>
      </c>
      <c r="P222" t="s">
        <v>25</v>
      </c>
      <c r="Q222">
        <v>0.91180555555555554</v>
      </c>
      <c r="R222" t="s">
        <v>49</v>
      </c>
      <c r="S222" t="s">
        <v>4683</v>
      </c>
      <c r="T222" t="s">
        <v>4672</v>
      </c>
      <c r="U222">
        <v>59.92</v>
      </c>
      <c r="V222" t="s">
        <v>5427</v>
      </c>
      <c r="W222" t="s">
        <v>4964</v>
      </c>
      <c r="X222" t="s">
        <v>5225</v>
      </c>
      <c r="Y222" t="s">
        <v>5011</v>
      </c>
      <c r="Z222" t="s">
        <v>5049</v>
      </c>
      <c r="AA222" t="s">
        <v>4962</v>
      </c>
      <c r="AB222">
        <f>YEAR(Sales_Trans_2[[#This Row],[Transaction_Date]])</f>
        <v>2025</v>
      </c>
      <c r="AC222" t="str">
        <f>TEXT(Sales_Trans_2[[#This Row],[Transaction_Date]],"mmm")</f>
        <v>Apr</v>
      </c>
      <c r="AD222">
        <f>MONTH(Sales_Trans_2[[#This Row],[Transaction_Date]])</f>
        <v>4</v>
      </c>
      <c r="AE222" s="19">
        <f>IFERROR(Sales_Trans_2[[#This Row],[Profit]]/Sales_Trans_2[[#This Row],[Sales_Amount]],0)</f>
        <v>0.19642857142857142</v>
      </c>
      <c r="AF222" s="20" t="str">
        <f>IF(Sales_Trans_2[[#This Row],[Discount_Pct]]=0,"0%",
IF(Sales_Trans_2[[#This Row],[Discount_Pct]]&lt;=5,"1-5%",
IF(Sales_Trans_2[[#This Row],[Discount_Pct]]&lt;=10,"6-10%",
IF(Sales_Trans_2[[#This Row],[Discount_Pct]]&lt;=15,"11-15%","&gt;15%"))))</f>
        <v>0%</v>
      </c>
    </row>
    <row r="223" spans="1:32" x14ac:dyDescent="0.25">
      <c r="A223" t="s">
        <v>4280</v>
      </c>
      <c r="B223" s="10">
        <v>45812</v>
      </c>
      <c r="C223" t="s">
        <v>404</v>
      </c>
      <c r="D223" t="s">
        <v>302</v>
      </c>
      <c r="E223" t="s">
        <v>232</v>
      </c>
      <c r="F223" t="s">
        <v>233</v>
      </c>
      <c r="G223">
        <v>2</v>
      </c>
      <c r="H223">
        <v>343.56</v>
      </c>
      <c r="I223">
        <v>0</v>
      </c>
      <c r="J223">
        <v>0</v>
      </c>
      <c r="K223">
        <v>790.19</v>
      </c>
      <c r="L223">
        <v>432.64</v>
      </c>
      <c r="M223">
        <v>357.55</v>
      </c>
      <c r="N223" t="s">
        <v>68</v>
      </c>
      <c r="O223" t="s">
        <v>24</v>
      </c>
      <c r="P223" t="s">
        <v>25</v>
      </c>
      <c r="Q223">
        <v>0.82708333333333328</v>
      </c>
      <c r="R223" t="s">
        <v>27</v>
      </c>
      <c r="S223" t="s">
        <v>4655</v>
      </c>
      <c r="T223" t="s">
        <v>4636</v>
      </c>
      <c r="U223">
        <v>343.56</v>
      </c>
      <c r="V223" t="s">
        <v>5151</v>
      </c>
      <c r="W223" t="s">
        <v>4964</v>
      </c>
      <c r="X223" t="s">
        <v>5081</v>
      </c>
      <c r="Y223" t="s">
        <v>4970</v>
      </c>
      <c r="Z223" t="s">
        <v>5079</v>
      </c>
      <c r="AA223" t="s">
        <v>4962</v>
      </c>
      <c r="AB223">
        <f>YEAR(Sales_Trans_2[[#This Row],[Transaction_Date]])</f>
        <v>2025</v>
      </c>
      <c r="AC223" t="str">
        <f>TEXT(Sales_Trans_2[[#This Row],[Transaction_Date]],"mmm")</f>
        <v>Jun</v>
      </c>
      <c r="AD223">
        <f>MONTH(Sales_Trans_2[[#This Row],[Transaction_Date]])</f>
        <v>6</v>
      </c>
      <c r="AE223" s="19">
        <f>IFERROR(Sales_Trans_2[[#This Row],[Profit]]/Sales_Trans_2[[#This Row],[Sales_Amount]],0)</f>
        <v>0.45248611093534463</v>
      </c>
      <c r="AF223" s="20" t="str">
        <f>IF(Sales_Trans_2[[#This Row],[Discount_Pct]]=0,"0%",
IF(Sales_Trans_2[[#This Row],[Discount_Pct]]&lt;=5,"1-5%",
IF(Sales_Trans_2[[#This Row],[Discount_Pct]]&lt;=10,"6-10%",
IF(Sales_Trans_2[[#This Row],[Discount_Pct]]&lt;=15,"11-15%","&gt;15%"))))</f>
        <v>0%</v>
      </c>
    </row>
    <row r="224" spans="1:32" x14ac:dyDescent="0.25">
      <c r="A224" t="s">
        <v>1637</v>
      </c>
      <c r="B224" s="10">
        <v>45720</v>
      </c>
      <c r="C224" t="s">
        <v>136</v>
      </c>
      <c r="D224" t="s">
        <v>284</v>
      </c>
      <c r="E224" t="s">
        <v>427</v>
      </c>
      <c r="F224" t="s">
        <v>724</v>
      </c>
      <c r="G224">
        <v>1</v>
      </c>
      <c r="H224">
        <v>73.83</v>
      </c>
      <c r="I224">
        <v>0</v>
      </c>
      <c r="J224">
        <v>0</v>
      </c>
      <c r="K224">
        <v>73.83</v>
      </c>
      <c r="L224">
        <v>54.32</v>
      </c>
      <c r="M224">
        <v>19.510000000000002</v>
      </c>
      <c r="N224" t="s">
        <v>133</v>
      </c>
      <c r="O224" t="s">
        <v>24</v>
      </c>
      <c r="P224" t="s">
        <v>25</v>
      </c>
      <c r="Q224">
        <v>0.83263888888888893</v>
      </c>
      <c r="R224" t="s">
        <v>49</v>
      </c>
      <c r="S224" t="s">
        <v>4791</v>
      </c>
      <c r="T224" t="s">
        <v>4776</v>
      </c>
      <c r="U224">
        <v>42.16</v>
      </c>
      <c r="V224" t="s">
        <v>5186</v>
      </c>
      <c r="W224" t="s">
        <v>4964</v>
      </c>
      <c r="X224" t="s">
        <v>5398</v>
      </c>
      <c r="Y224" t="s">
        <v>5011</v>
      </c>
      <c r="Z224" t="s">
        <v>5117</v>
      </c>
      <c r="AA224" t="s">
        <v>4962</v>
      </c>
      <c r="AB224">
        <f>YEAR(Sales_Trans_2[[#This Row],[Transaction_Date]])</f>
        <v>2025</v>
      </c>
      <c r="AC224" t="str">
        <f>TEXT(Sales_Trans_2[[#This Row],[Transaction_Date]],"mmm")</f>
        <v>Mar</v>
      </c>
      <c r="AD224">
        <f>MONTH(Sales_Trans_2[[#This Row],[Transaction_Date]])</f>
        <v>3</v>
      </c>
      <c r="AE224" s="19">
        <f>IFERROR(Sales_Trans_2[[#This Row],[Profit]]/Sales_Trans_2[[#This Row],[Sales_Amount]],0)</f>
        <v>0.26425572260598673</v>
      </c>
      <c r="AF224" s="20" t="str">
        <f>IF(Sales_Trans_2[[#This Row],[Discount_Pct]]=0,"0%",
IF(Sales_Trans_2[[#This Row],[Discount_Pct]]&lt;=5,"1-5%",
IF(Sales_Trans_2[[#This Row],[Discount_Pct]]&lt;=10,"6-10%",
IF(Sales_Trans_2[[#This Row],[Discount_Pct]]&lt;=15,"11-15%","&gt;15%"))))</f>
        <v>0%</v>
      </c>
    </row>
    <row r="225" spans="1:32" x14ac:dyDescent="0.25">
      <c r="A225" t="s">
        <v>2861</v>
      </c>
      <c r="B225" s="10">
        <v>46329</v>
      </c>
      <c r="C225" t="s">
        <v>2626</v>
      </c>
      <c r="D225" t="s">
        <v>470</v>
      </c>
      <c r="E225" t="s">
        <v>400</v>
      </c>
      <c r="F225" t="s">
        <v>401</v>
      </c>
      <c r="G225">
        <v>1</v>
      </c>
      <c r="H225">
        <v>589.75</v>
      </c>
      <c r="I225">
        <v>0</v>
      </c>
      <c r="J225">
        <v>0</v>
      </c>
      <c r="K225">
        <v>589.75</v>
      </c>
      <c r="L225">
        <v>343.65</v>
      </c>
      <c r="M225">
        <v>246.1</v>
      </c>
      <c r="N225" t="s">
        <v>133</v>
      </c>
      <c r="O225" t="s">
        <v>24</v>
      </c>
      <c r="P225" t="s">
        <v>25</v>
      </c>
      <c r="Q225">
        <v>0.62708333333333333</v>
      </c>
      <c r="R225" t="s">
        <v>49</v>
      </c>
      <c r="S225" t="s">
        <v>4646</v>
      </c>
      <c r="T225" t="s">
        <v>4636</v>
      </c>
      <c r="U225">
        <v>589.75</v>
      </c>
      <c r="V225" t="s">
        <v>5001</v>
      </c>
      <c r="W225" t="s">
        <v>4968</v>
      </c>
      <c r="X225" t="s">
        <v>5002</v>
      </c>
      <c r="Y225" t="s">
        <v>4970</v>
      </c>
      <c r="Z225" t="s">
        <v>5003</v>
      </c>
      <c r="AA225" t="s">
        <v>4962</v>
      </c>
      <c r="AB225">
        <f>YEAR(Sales_Trans_2[[#This Row],[Transaction_Date]])</f>
        <v>2026</v>
      </c>
      <c r="AC225" t="str">
        <f>TEXT(Sales_Trans_2[[#This Row],[Transaction_Date]],"mmm")</f>
        <v>Nov</v>
      </c>
      <c r="AD225">
        <f>MONTH(Sales_Trans_2[[#This Row],[Transaction_Date]])</f>
        <v>11</v>
      </c>
      <c r="AE225" s="19">
        <f>IFERROR(Sales_Trans_2[[#This Row],[Profit]]/Sales_Trans_2[[#This Row],[Sales_Amount]],0)</f>
        <v>0.41729546417973717</v>
      </c>
      <c r="AF225" s="20" t="str">
        <f>IF(Sales_Trans_2[[#This Row],[Discount_Pct]]=0,"0%",
IF(Sales_Trans_2[[#This Row],[Discount_Pct]]&lt;=5,"1-5%",
IF(Sales_Trans_2[[#This Row],[Discount_Pct]]&lt;=10,"6-10%",
IF(Sales_Trans_2[[#This Row],[Discount_Pct]]&lt;=15,"11-15%","&gt;15%"))))</f>
        <v>0%</v>
      </c>
    </row>
    <row r="226" spans="1:32" x14ac:dyDescent="0.25">
      <c r="A226" t="s">
        <v>4022</v>
      </c>
      <c r="B226" s="10">
        <v>46036</v>
      </c>
      <c r="C226" t="s">
        <v>1328</v>
      </c>
      <c r="D226" t="s">
        <v>459</v>
      </c>
      <c r="E226" t="s">
        <v>617</v>
      </c>
      <c r="F226" t="s">
        <v>618</v>
      </c>
      <c r="G226">
        <v>1</v>
      </c>
      <c r="H226">
        <v>71.290000000000006</v>
      </c>
      <c r="I226">
        <v>0</v>
      </c>
      <c r="J226">
        <v>0</v>
      </c>
      <c r="K226">
        <v>71.290000000000006</v>
      </c>
      <c r="L226">
        <v>59.37</v>
      </c>
      <c r="M226">
        <v>11.92</v>
      </c>
      <c r="N226" t="s">
        <v>47</v>
      </c>
      <c r="O226" t="s">
        <v>24</v>
      </c>
      <c r="P226" t="s">
        <v>25</v>
      </c>
      <c r="Q226">
        <v>0.64027777777777772</v>
      </c>
      <c r="R226" t="s">
        <v>49</v>
      </c>
      <c r="S226" t="s">
        <v>4838</v>
      </c>
      <c r="T226" t="s">
        <v>4828</v>
      </c>
      <c r="U226">
        <v>71.290000000000006</v>
      </c>
      <c r="V226" t="s">
        <v>5013</v>
      </c>
      <c r="W226" t="s">
        <v>4968</v>
      </c>
      <c r="X226" t="s">
        <v>5010</v>
      </c>
      <c r="Y226" t="s">
        <v>5011</v>
      </c>
      <c r="Z226" t="s">
        <v>5012</v>
      </c>
      <c r="AA226" t="s">
        <v>4962</v>
      </c>
      <c r="AB226">
        <f>YEAR(Sales_Trans_2[[#This Row],[Transaction_Date]])</f>
        <v>2026</v>
      </c>
      <c r="AC226" t="str">
        <f>TEXT(Sales_Trans_2[[#This Row],[Transaction_Date]],"mmm")</f>
        <v>Jan</v>
      </c>
      <c r="AD226">
        <f>MONTH(Sales_Trans_2[[#This Row],[Transaction_Date]])</f>
        <v>1</v>
      </c>
      <c r="AE226" s="19">
        <f>IFERROR(Sales_Trans_2[[#This Row],[Profit]]/Sales_Trans_2[[#This Row],[Sales_Amount]],0)</f>
        <v>0.16720437649039135</v>
      </c>
      <c r="AF226" s="20" t="str">
        <f>IF(Sales_Trans_2[[#This Row],[Discount_Pct]]=0,"0%",
IF(Sales_Trans_2[[#This Row],[Discount_Pct]]&lt;=5,"1-5%",
IF(Sales_Trans_2[[#This Row],[Discount_Pct]]&lt;=10,"6-10%",
IF(Sales_Trans_2[[#This Row],[Discount_Pct]]&lt;=15,"11-15%","&gt;15%"))))</f>
        <v>0%</v>
      </c>
    </row>
    <row r="227" spans="1:32" x14ac:dyDescent="0.25">
      <c r="A227" t="s">
        <v>1442</v>
      </c>
      <c r="B227" s="10">
        <v>46082</v>
      </c>
      <c r="C227" t="s">
        <v>657</v>
      </c>
      <c r="D227" t="s">
        <v>141</v>
      </c>
      <c r="E227" t="s">
        <v>238</v>
      </c>
      <c r="F227" t="s">
        <v>1443</v>
      </c>
      <c r="G227">
        <v>4</v>
      </c>
      <c r="H227">
        <v>437.49</v>
      </c>
      <c r="I227">
        <v>0</v>
      </c>
      <c r="J227">
        <v>0</v>
      </c>
      <c r="K227">
        <v>2012.45</v>
      </c>
      <c r="L227">
        <v>1061.76</v>
      </c>
      <c r="M227">
        <v>950.69</v>
      </c>
      <c r="N227" t="s">
        <v>133</v>
      </c>
      <c r="O227" t="s">
        <v>24</v>
      </c>
      <c r="P227" t="s">
        <v>25</v>
      </c>
      <c r="Q227">
        <v>0.5625</v>
      </c>
      <c r="R227" t="s">
        <v>27</v>
      </c>
      <c r="S227" t="s">
        <v>4658</v>
      </c>
      <c r="T227" t="s">
        <v>4636</v>
      </c>
      <c r="U227">
        <v>437.49</v>
      </c>
      <c r="V227" t="s">
        <v>4996</v>
      </c>
      <c r="W227" t="s">
        <v>4968</v>
      </c>
      <c r="X227" t="s">
        <v>5072</v>
      </c>
      <c r="Y227" t="s">
        <v>4977</v>
      </c>
      <c r="Z227" t="s">
        <v>5073</v>
      </c>
      <c r="AA227" t="s">
        <v>4962</v>
      </c>
      <c r="AB227">
        <f>YEAR(Sales_Trans_2[[#This Row],[Transaction_Date]])</f>
        <v>2026</v>
      </c>
      <c r="AC227" t="str">
        <f>TEXT(Sales_Trans_2[[#This Row],[Transaction_Date]],"mmm")</f>
        <v>Mar</v>
      </c>
      <c r="AD227">
        <f>MONTH(Sales_Trans_2[[#This Row],[Transaction_Date]])</f>
        <v>3</v>
      </c>
      <c r="AE227" s="19">
        <f>IFERROR(Sales_Trans_2[[#This Row],[Profit]]/Sales_Trans_2[[#This Row],[Sales_Amount]],0)</f>
        <v>0.47240428333623197</v>
      </c>
      <c r="AF227" s="20" t="str">
        <f>IF(Sales_Trans_2[[#This Row],[Discount_Pct]]=0,"0%",
IF(Sales_Trans_2[[#This Row],[Discount_Pct]]&lt;=5,"1-5%",
IF(Sales_Trans_2[[#This Row],[Discount_Pct]]&lt;=10,"6-10%",
IF(Sales_Trans_2[[#This Row],[Discount_Pct]]&lt;=15,"11-15%","&gt;15%"))))</f>
        <v>0%</v>
      </c>
    </row>
    <row r="228" spans="1:32" x14ac:dyDescent="0.25">
      <c r="A228" t="s">
        <v>4564</v>
      </c>
      <c r="B228" s="10">
        <v>46006</v>
      </c>
      <c r="C228" t="s">
        <v>213</v>
      </c>
      <c r="D228" t="s">
        <v>518</v>
      </c>
      <c r="E228" t="s">
        <v>1180</v>
      </c>
      <c r="F228" t="s">
        <v>1259</v>
      </c>
      <c r="G228">
        <v>1</v>
      </c>
      <c r="H228">
        <v>404.97</v>
      </c>
      <c r="I228">
        <v>0</v>
      </c>
      <c r="J228">
        <v>0</v>
      </c>
      <c r="K228">
        <v>404.97</v>
      </c>
      <c r="L228">
        <v>341.24</v>
      </c>
      <c r="M228">
        <v>63.73</v>
      </c>
      <c r="N228" t="s">
        <v>133</v>
      </c>
      <c r="O228" t="s">
        <v>24</v>
      </c>
      <c r="P228" t="s">
        <v>25</v>
      </c>
      <c r="Q228">
        <v>0.86736111111111114</v>
      </c>
      <c r="R228" t="s">
        <v>49</v>
      </c>
      <c r="S228" t="s">
        <v>4840</v>
      </c>
      <c r="T228" t="s">
        <v>4828</v>
      </c>
      <c r="U228">
        <v>404.97</v>
      </c>
      <c r="V228" t="s">
        <v>5088</v>
      </c>
      <c r="W228" t="s">
        <v>4968</v>
      </c>
      <c r="X228" t="s">
        <v>4980</v>
      </c>
      <c r="Y228" t="s">
        <v>4970</v>
      </c>
      <c r="Z228" t="s">
        <v>5087</v>
      </c>
      <c r="AA228" t="s">
        <v>4962</v>
      </c>
      <c r="AB228">
        <f>YEAR(Sales_Trans_2[[#This Row],[Transaction_Date]])</f>
        <v>2025</v>
      </c>
      <c r="AC228" t="str">
        <f>TEXT(Sales_Trans_2[[#This Row],[Transaction_Date]],"mmm")</f>
        <v>Dec</v>
      </c>
      <c r="AD228">
        <f>MONTH(Sales_Trans_2[[#This Row],[Transaction_Date]])</f>
        <v>12</v>
      </c>
      <c r="AE228" s="19">
        <f>IFERROR(Sales_Trans_2[[#This Row],[Profit]]/Sales_Trans_2[[#This Row],[Sales_Amount]],0)</f>
        <v>0.15736968170481763</v>
      </c>
      <c r="AF228" s="20" t="str">
        <f>IF(Sales_Trans_2[[#This Row],[Discount_Pct]]=0,"0%",
IF(Sales_Trans_2[[#This Row],[Discount_Pct]]&lt;=5,"1-5%",
IF(Sales_Trans_2[[#This Row],[Discount_Pct]]&lt;=10,"6-10%",
IF(Sales_Trans_2[[#This Row],[Discount_Pct]]&lt;=15,"11-15%","&gt;15%"))))</f>
        <v>0%</v>
      </c>
    </row>
    <row r="229" spans="1:32" x14ac:dyDescent="0.25">
      <c r="A229" t="s">
        <v>1794</v>
      </c>
      <c r="B229" s="10">
        <v>46235</v>
      </c>
      <c r="C229" t="s">
        <v>175</v>
      </c>
      <c r="D229" t="s">
        <v>264</v>
      </c>
      <c r="E229" t="s">
        <v>21</v>
      </c>
      <c r="F229" t="s">
        <v>1795</v>
      </c>
      <c r="G229">
        <v>3</v>
      </c>
      <c r="H229">
        <v>383.51</v>
      </c>
      <c r="I229">
        <v>0</v>
      </c>
      <c r="J229">
        <v>0</v>
      </c>
      <c r="K229">
        <v>1150.53</v>
      </c>
      <c r="L229">
        <v>857.7</v>
      </c>
      <c r="M229">
        <v>292.83</v>
      </c>
      <c r="N229" t="s">
        <v>4971</v>
      </c>
      <c r="O229" t="s">
        <v>24</v>
      </c>
      <c r="P229" t="s">
        <v>25</v>
      </c>
      <c r="Q229">
        <v>0.6</v>
      </c>
      <c r="R229" t="s">
        <v>49</v>
      </c>
      <c r="S229" t="s">
        <v>4702</v>
      </c>
      <c r="T229" t="s">
        <v>4703</v>
      </c>
      <c r="U229">
        <v>383.51</v>
      </c>
      <c r="V229" t="s">
        <v>5132</v>
      </c>
      <c r="W229" t="s">
        <v>4968</v>
      </c>
      <c r="X229" t="s">
        <v>4999</v>
      </c>
      <c r="Y229" t="s">
        <v>4960</v>
      </c>
      <c r="Z229" t="s">
        <v>5133</v>
      </c>
      <c r="AA229" t="s">
        <v>4962</v>
      </c>
      <c r="AB229">
        <f>YEAR(Sales_Trans_2[[#This Row],[Transaction_Date]])</f>
        <v>2026</v>
      </c>
      <c r="AC229" t="str">
        <f>TEXT(Sales_Trans_2[[#This Row],[Transaction_Date]],"mmm")</f>
        <v>Aug</v>
      </c>
      <c r="AD229">
        <f>MONTH(Sales_Trans_2[[#This Row],[Transaction_Date]])</f>
        <v>8</v>
      </c>
      <c r="AE229" s="19">
        <f>IFERROR(Sales_Trans_2[[#This Row],[Profit]]/Sales_Trans_2[[#This Row],[Sales_Amount]],0)</f>
        <v>0.25451748324685142</v>
      </c>
      <c r="AF229" s="20" t="str">
        <f>IF(Sales_Trans_2[[#This Row],[Discount_Pct]]=0,"0%",
IF(Sales_Trans_2[[#This Row],[Discount_Pct]]&lt;=5,"1-5%",
IF(Sales_Trans_2[[#This Row],[Discount_Pct]]&lt;=10,"6-10%",
IF(Sales_Trans_2[[#This Row],[Discount_Pct]]&lt;=15,"11-15%","&gt;15%"))))</f>
        <v>0%</v>
      </c>
    </row>
    <row r="230" spans="1:32" x14ac:dyDescent="0.25">
      <c r="A230" t="s">
        <v>3416</v>
      </c>
      <c r="B230" s="10">
        <v>46005</v>
      </c>
      <c r="C230" t="s">
        <v>1895</v>
      </c>
      <c r="D230" t="s">
        <v>314</v>
      </c>
      <c r="E230" t="s">
        <v>1621</v>
      </c>
      <c r="F230" t="s">
        <v>1622</v>
      </c>
      <c r="G230">
        <v>5</v>
      </c>
      <c r="H230">
        <v>329.69</v>
      </c>
      <c r="I230">
        <v>0</v>
      </c>
      <c r="J230">
        <v>0</v>
      </c>
      <c r="K230">
        <v>1895.72</v>
      </c>
      <c r="L230">
        <v>1236.25</v>
      </c>
      <c r="M230">
        <v>659.47</v>
      </c>
      <c r="N230" t="s">
        <v>40</v>
      </c>
      <c r="O230" t="s">
        <v>24</v>
      </c>
      <c r="P230" t="s">
        <v>25</v>
      </c>
      <c r="Q230">
        <v>0.53472222222222221</v>
      </c>
      <c r="R230" t="s">
        <v>27</v>
      </c>
      <c r="S230" t="s">
        <v>4707</v>
      </c>
      <c r="T230" t="s">
        <v>4703</v>
      </c>
      <c r="U230">
        <v>329.69</v>
      </c>
      <c r="V230" t="s">
        <v>4967</v>
      </c>
      <c r="W230" t="s">
        <v>4968</v>
      </c>
      <c r="X230" t="s">
        <v>5048</v>
      </c>
      <c r="Y230" t="s">
        <v>5011</v>
      </c>
      <c r="Z230" t="s">
        <v>5138</v>
      </c>
      <c r="AA230" t="s">
        <v>4962</v>
      </c>
      <c r="AB230">
        <f>YEAR(Sales_Trans_2[[#This Row],[Transaction_Date]])</f>
        <v>2025</v>
      </c>
      <c r="AC230" t="str">
        <f>TEXT(Sales_Trans_2[[#This Row],[Transaction_Date]],"mmm")</f>
        <v>Dec</v>
      </c>
      <c r="AD230">
        <f>MONTH(Sales_Trans_2[[#This Row],[Transaction_Date]])</f>
        <v>12</v>
      </c>
      <c r="AE230" s="19">
        <f>IFERROR(Sales_Trans_2[[#This Row],[Profit]]/Sales_Trans_2[[#This Row],[Sales_Amount]],0)</f>
        <v>0.34787310362289792</v>
      </c>
      <c r="AF230" s="20" t="str">
        <f>IF(Sales_Trans_2[[#This Row],[Discount_Pct]]=0,"0%",
IF(Sales_Trans_2[[#This Row],[Discount_Pct]]&lt;=5,"1-5%",
IF(Sales_Trans_2[[#This Row],[Discount_Pct]]&lt;=10,"6-10%",
IF(Sales_Trans_2[[#This Row],[Discount_Pct]]&lt;=15,"11-15%","&gt;15%"))))</f>
        <v>0%</v>
      </c>
    </row>
    <row r="231" spans="1:32" x14ac:dyDescent="0.25">
      <c r="A231" t="s">
        <v>2480</v>
      </c>
      <c r="B231" s="10">
        <v>46068</v>
      </c>
      <c r="C231" t="s">
        <v>2481</v>
      </c>
      <c r="D231" t="s">
        <v>928</v>
      </c>
      <c r="E231" t="s">
        <v>187</v>
      </c>
      <c r="F231" t="s">
        <v>188</v>
      </c>
      <c r="G231">
        <v>5</v>
      </c>
      <c r="H231">
        <v>351.78</v>
      </c>
      <c r="I231">
        <v>0</v>
      </c>
      <c r="J231">
        <v>0</v>
      </c>
      <c r="K231">
        <v>2022.73</v>
      </c>
      <c r="L231">
        <v>1269.1500000000001</v>
      </c>
      <c r="M231">
        <v>753.58</v>
      </c>
      <c r="N231" t="s">
        <v>133</v>
      </c>
      <c r="O231" t="s">
        <v>24</v>
      </c>
      <c r="P231" t="s">
        <v>25</v>
      </c>
      <c r="Q231">
        <v>0.66597222222222219</v>
      </c>
      <c r="R231" t="s">
        <v>27</v>
      </c>
      <c r="S231" t="s">
        <v>4919</v>
      </c>
      <c r="T231" t="s">
        <v>4908</v>
      </c>
      <c r="U231">
        <v>351.78</v>
      </c>
      <c r="V231" t="s">
        <v>5201</v>
      </c>
      <c r="W231" t="s">
        <v>4968</v>
      </c>
      <c r="X231" t="s">
        <v>5199</v>
      </c>
      <c r="Y231" t="s">
        <v>4960</v>
      </c>
      <c r="Z231" t="s">
        <v>5200</v>
      </c>
      <c r="AA231" t="s">
        <v>4962</v>
      </c>
      <c r="AB231">
        <f>YEAR(Sales_Trans_2[[#This Row],[Transaction_Date]])</f>
        <v>2026</v>
      </c>
      <c r="AC231" t="str">
        <f>TEXT(Sales_Trans_2[[#This Row],[Transaction_Date]],"mmm")</f>
        <v>Feb</v>
      </c>
      <c r="AD231">
        <f>MONTH(Sales_Trans_2[[#This Row],[Transaction_Date]])</f>
        <v>2</v>
      </c>
      <c r="AE231" s="19">
        <f>IFERROR(Sales_Trans_2[[#This Row],[Profit]]/Sales_Trans_2[[#This Row],[Sales_Amount]],0)</f>
        <v>0.37255590217181733</v>
      </c>
      <c r="AF231" s="20" t="str">
        <f>IF(Sales_Trans_2[[#This Row],[Discount_Pct]]=0,"0%",
IF(Sales_Trans_2[[#This Row],[Discount_Pct]]&lt;=5,"1-5%",
IF(Sales_Trans_2[[#This Row],[Discount_Pct]]&lt;=10,"6-10%",
IF(Sales_Trans_2[[#This Row],[Discount_Pct]]&lt;=15,"11-15%","&gt;15%"))))</f>
        <v>0%</v>
      </c>
    </row>
    <row r="232" spans="1:32" x14ac:dyDescent="0.25">
      <c r="A232" t="s">
        <v>3768</v>
      </c>
      <c r="B232" s="10">
        <v>46019</v>
      </c>
      <c r="C232" t="s">
        <v>2302</v>
      </c>
      <c r="D232" t="s">
        <v>65</v>
      </c>
      <c r="E232" t="s">
        <v>85</v>
      </c>
      <c r="F232" t="s">
        <v>1711</v>
      </c>
      <c r="G232">
        <v>4</v>
      </c>
      <c r="H232">
        <v>172.63</v>
      </c>
      <c r="I232">
        <v>0</v>
      </c>
      <c r="J232">
        <v>0</v>
      </c>
      <c r="K232">
        <v>794.1</v>
      </c>
      <c r="L232">
        <v>568</v>
      </c>
      <c r="M232">
        <v>226.1</v>
      </c>
      <c r="N232" t="s">
        <v>40</v>
      </c>
      <c r="O232" t="s">
        <v>24</v>
      </c>
      <c r="P232" t="s">
        <v>25</v>
      </c>
      <c r="Q232">
        <v>0.66527777777777775</v>
      </c>
      <c r="R232" t="s">
        <v>27</v>
      </c>
      <c r="S232" t="s">
        <v>4719</v>
      </c>
      <c r="T232" t="s">
        <v>4703</v>
      </c>
      <c r="U232">
        <v>172.63</v>
      </c>
      <c r="V232" t="s">
        <v>5136</v>
      </c>
      <c r="W232" t="s">
        <v>4968</v>
      </c>
      <c r="X232" t="s">
        <v>5311</v>
      </c>
      <c r="Y232" t="s">
        <v>4960</v>
      </c>
      <c r="Z232" t="s">
        <v>5312</v>
      </c>
      <c r="AA232" t="s">
        <v>4962</v>
      </c>
      <c r="AB232">
        <f>YEAR(Sales_Trans_2[[#This Row],[Transaction_Date]])</f>
        <v>2025</v>
      </c>
      <c r="AC232" t="str">
        <f>TEXT(Sales_Trans_2[[#This Row],[Transaction_Date]],"mmm")</f>
        <v>Dec</v>
      </c>
      <c r="AD232">
        <f>MONTH(Sales_Trans_2[[#This Row],[Transaction_Date]])</f>
        <v>12</v>
      </c>
      <c r="AE232" s="19">
        <f>IFERROR(Sales_Trans_2[[#This Row],[Profit]]/Sales_Trans_2[[#This Row],[Sales_Amount]],0)</f>
        <v>0.28472484573731266</v>
      </c>
      <c r="AF232" s="20" t="str">
        <f>IF(Sales_Trans_2[[#This Row],[Discount_Pct]]=0,"0%",
IF(Sales_Trans_2[[#This Row],[Discount_Pct]]&lt;=5,"1-5%",
IF(Sales_Trans_2[[#This Row],[Discount_Pct]]&lt;=10,"6-10%",
IF(Sales_Trans_2[[#This Row],[Discount_Pct]]&lt;=15,"11-15%","&gt;15%"))))</f>
        <v>0%</v>
      </c>
    </row>
    <row r="233" spans="1:32" x14ac:dyDescent="0.25">
      <c r="A233" t="s">
        <v>781</v>
      </c>
      <c r="B233" s="10">
        <v>46102</v>
      </c>
      <c r="C233" t="s">
        <v>782</v>
      </c>
      <c r="D233" t="s">
        <v>65</v>
      </c>
      <c r="E233" t="s">
        <v>21</v>
      </c>
      <c r="F233" t="s">
        <v>783</v>
      </c>
      <c r="G233">
        <v>2</v>
      </c>
      <c r="H233">
        <v>172.63</v>
      </c>
      <c r="I233">
        <v>0</v>
      </c>
      <c r="J233">
        <v>0</v>
      </c>
      <c r="K233">
        <v>397.05</v>
      </c>
      <c r="L233">
        <v>284</v>
      </c>
      <c r="M233">
        <v>113.05</v>
      </c>
      <c r="N233" t="s">
        <v>68</v>
      </c>
      <c r="O233" t="s">
        <v>24</v>
      </c>
      <c r="P233" t="s">
        <v>25</v>
      </c>
      <c r="Q233">
        <v>0.80486111111111114</v>
      </c>
      <c r="R233" t="s">
        <v>27</v>
      </c>
      <c r="S233" t="s">
        <v>4719</v>
      </c>
      <c r="T233" t="s">
        <v>4703</v>
      </c>
      <c r="U233">
        <v>172.63</v>
      </c>
      <c r="V233" t="s">
        <v>5401</v>
      </c>
      <c r="W233" t="s">
        <v>4968</v>
      </c>
      <c r="X233" t="s">
        <v>5399</v>
      </c>
      <c r="Y233" t="s">
        <v>5007</v>
      </c>
      <c r="Z233" t="s">
        <v>5133</v>
      </c>
      <c r="AA233" t="s">
        <v>4962</v>
      </c>
      <c r="AB233">
        <f>YEAR(Sales_Trans_2[[#This Row],[Transaction_Date]])</f>
        <v>2026</v>
      </c>
      <c r="AC233" t="str">
        <f>TEXT(Sales_Trans_2[[#This Row],[Transaction_Date]],"mmm")</f>
        <v>Mar</v>
      </c>
      <c r="AD233">
        <f>MONTH(Sales_Trans_2[[#This Row],[Transaction_Date]])</f>
        <v>3</v>
      </c>
      <c r="AE233" s="19">
        <f>IFERROR(Sales_Trans_2[[#This Row],[Profit]]/Sales_Trans_2[[#This Row],[Sales_Amount]],0)</f>
        <v>0.28472484573731266</v>
      </c>
      <c r="AF233" s="20" t="str">
        <f>IF(Sales_Trans_2[[#This Row],[Discount_Pct]]=0,"0%",
IF(Sales_Trans_2[[#This Row],[Discount_Pct]]&lt;=5,"1-5%",
IF(Sales_Trans_2[[#This Row],[Discount_Pct]]&lt;=10,"6-10%",
IF(Sales_Trans_2[[#This Row],[Discount_Pct]]&lt;=15,"11-15%","&gt;15%"))))</f>
        <v>0%</v>
      </c>
    </row>
    <row r="234" spans="1:32" x14ac:dyDescent="0.25">
      <c r="A234" t="s">
        <v>3773</v>
      </c>
      <c r="B234" s="10">
        <v>46109</v>
      </c>
      <c r="C234" t="s">
        <v>1848</v>
      </c>
      <c r="D234" t="s">
        <v>59</v>
      </c>
      <c r="E234" t="s">
        <v>544</v>
      </c>
      <c r="F234" t="s">
        <v>545</v>
      </c>
      <c r="G234">
        <v>1</v>
      </c>
      <c r="H234">
        <v>342.46</v>
      </c>
      <c r="I234">
        <v>0</v>
      </c>
      <c r="J234">
        <v>0</v>
      </c>
      <c r="K234">
        <v>393.83</v>
      </c>
      <c r="L234">
        <v>271.77999999999997</v>
      </c>
      <c r="M234">
        <v>122.05</v>
      </c>
      <c r="N234" t="s">
        <v>23</v>
      </c>
      <c r="O234" t="s">
        <v>24</v>
      </c>
      <c r="P234" t="s">
        <v>25</v>
      </c>
      <c r="Q234">
        <v>0.50763888888888886</v>
      </c>
      <c r="R234" t="s">
        <v>27</v>
      </c>
      <c r="S234" t="s">
        <v>4721</v>
      </c>
      <c r="T234" t="s">
        <v>4703</v>
      </c>
      <c r="U234">
        <v>342.46</v>
      </c>
      <c r="V234" t="s">
        <v>5408</v>
      </c>
      <c r="W234" t="s">
        <v>4968</v>
      </c>
      <c r="X234" t="s">
        <v>5406</v>
      </c>
      <c r="Y234" t="s">
        <v>4960</v>
      </c>
      <c r="Z234" t="s">
        <v>5407</v>
      </c>
      <c r="AA234" t="s">
        <v>4962</v>
      </c>
      <c r="AB234">
        <f>YEAR(Sales_Trans_2[[#This Row],[Transaction_Date]])</f>
        <v>2026</v>
      </c>
      <c r="AC234" t="str">
        <f>TEXT(Sales_Trans_2[[#This Row],[Transaction_Date]],"mmm")</f>
        <v>Mar</v>
      </c>
      <c r="AD234">
        <f>MONTH(Sales_Trans_2[[#This Row],[Transaction_Date]])</f>
        <v>3</v>
      </c>
      <c r="AE234" s="19">
        <f>IFERROR(Sales_Trans_2[[#This Row],[Profit]]/Sales_Trans_2[[#This Row],[Sales_Amount]],0)</f>
        <v>0.30990528908412257</v>
      </c>
      <c r="AF234" s="20" t="str">
        <f>IF(Sales_Trans_2[[#This Row],[Discount_Pct]]=0,"0%",
IF(Sales_Trans_2[[#This Row],[Discount_Pct]]&lt;=5,"1-5%",
IF(Sales_Trans_2[[#This Row],[Discount_Pct]]&lt;=10,"6-10%",
IF(Sales_Trans_2[[#This Row],[Discount_Pct]]&lt;=15,"11-15%","&gt;15%"))))</f>
        <v>0%</v>
      </c>
    </row>
    <row r="235" spans="1:32" x14ac:dyDescent="0.25">
      <c r="A235" t="s">
        <v>2336</v>
      </c>
      <c r="B235" s="10">
        <v>46101</v>
      </c>
      <c r="C235" t="s">
        <v>660</v>
      </c>
      <c r="D235" t="s">
        <v>622</v>
      </c>
      <c r="E235" t="s">
        <v>704</v>
      </c>
      <c r="F235" t="s">
        <v>1270</v>
      </c>
      <c r="G235">
        <v>3</v>
      </c>
      <c r="H235">
        <v>327.08</v>
      </c>
      <c r="I235">
        <v>0</v>
      </c>
      <c r="J235">
        <v>0</v>
      </c>
      <c r="K235">
        <v>981.24</v>
      </c>
      <c r="L235">
        <v>823.83</v>
      </c>
      <c r="M235">
        <v>157.41</v>
      </c>
      <c r="N235" t="s">
        <v>23</v>
      </c>
      <c r="O235" t="s">
        <v>24</v>
      </c>
      <c r="P235" t="s">
        <v>25</v>
      </c>
      <c r="Q235">
        <v>0.59236111111111112</v>
      </c>
      <c r="R235" t="s">
        <v>49</v>
      </c>
      <c r="S235" t="s">
        <v>4836</v>
      </c>
      <c r="T235" t="s">
        <v>4828</v>
      </c>
      <c r="U235">
        <v>327.08</v>
      </c>
      <c r="V235" t="s">
        <v>5412</v>
      </c>
      <c r="W235" t="s">
        <v>4968</v>
      </c>
      <c r="X235" t="s">
        <v>5413</v>
      </c>
      <c r="Y235" t="s">
        <v>4970</v>
      </c>
      <c r="Z235" t="s">
        <v>4997</v>
      </c>
      <c r="AA235" t="s">
        <v>4962</v>
      </c>
      <c r="AB235">
        <f>YEAR(Sales_Trans_2[[#This Row],[Transaction_Date]])</f>
        <v>2026</v>
      </c>
      <c r="AC235" t="str">
        <f>TEXT(Sales_Trans_2[[#This Row],[Transaction_Date]],"mmm")</f>
        <v>Mar</v>
      </c>
      <c r="AD235">
        <f>MONTH(Sales_Trans_2[[#This Row],[Transaction_Date]])</f>
        <v>3</v>
      </c>
      <c r="AE235" s="19">
        <f>IFERROR(Sales_Trans_2[[#This Row],[Profit]]/Sales_Trans_2[[#This Row],[Sales_Amount]],0)</f>
        <v>0.16041946924299866</v>
      </c>
      <c r="AF235" s="20" t="str">
        <f>IF(Sales_Trans_2[[#This Row],[Discount_Pct]]=0,"0%",
IF(Sales_Trans_2[[#This Row],[Discount_Pct]]&lt;=5,"1-5%",
IF(Sales_Trans_2[[#This Row],[Discount_Pct]]&lt;=10,"6-10%",
IF(Sales_Trans_2[[#This Row],[Discount_Pct]]&lt;=15,"11-15%","&gt;15%"))))</f>
        <v>0%</v>
      </c>
    </row>
    <row r="236" spans="1:32" x14ac:dyDescent="0.25">
      <c r="A236" t="s">
        <v>999</v>
      </c>
      <c r="B236" s="10">
        <v>46358</v>
      </c>
      <c r="C236" t="s">
        <v>1000</v>
      </c>
      <c r="D236" t="s">
        <v>186</v>
      </c>
      <c r="E236" t="s">
        <v>913</v>
      </c>
      <c r="F236" t="s">
        <v>39</v>
      </c>
      <c r="G236">
        <v>2</v>
      </c>
      <c r="H236">
        <v>217.42</v>
      </c>
      <c r="I236">
        <v>0</v>
      </c>
      <c r="J236">
        <v>0</v>
      </c>
      <c r="K236">
        <v>434.84</v>
      </c>
      <c r="L236">
        <v>354.06</v>
      </c>
      <c r="M236">
        <v>80.78</v>
      </c>
      <c r="N236" t="s">
        <v>40</v>
      </c>
      <c r="O236" t="s">
        <v>24</v>
      </c>
      <c r="P236" t="s">
        <v>25</v>
      </c>
      <c r="Q236">
        <v>0.73888888888888893</v>
      </c>
      <c r="R236" t="s">
        <v>49</v>
      </c>
      <c r="S236" t="s">
        <v>4724</v>
      </c>
      <c r="T236" t="s">
        <v>4703</v>
      </c>
      <c r="U236">
        <v>217.42</v>
      </c>
      <c r="V236" t="s">
        <v>5153</v>
      </c>
      <c r="W236" t="s">
        <v>4968</v>
      </c>
      <c r="X236" t="s">
        <v>5430</v>
      </c>
      <c r="Y236" t="s">
        <v>5011</v>
      </c>
      <c r="Z236" t="s">
        <v>5063</v>
      </c>
      <c r="AA236" t="s">
        <v>4962</v>
      </c>
      <c r="AB236">
        <f>YEAR(Sales_Trans_2[[#This Row],[Transaction_Date]])</f>
        <v>2026</v>
      </c>
      <c r="AC236" t="str">
        <f>TEXT(Sales_Trans_2[[#This Row],[Transaction_Date]],"mmm")</f>
        <v>Dec</v>
      </c>
      <c r="AD236">
        <f>MONTH(Sales_Trans_2[[#This Row],[Transaction_Date]])</f>
        <v>12</v>
      </c>
      <c r="AE236" s="19">
        <f>IFERROR(Sales_Trans_2[[#This Row],[Profit]]/Sales_Trans_2[[#This Row],[Sales_Amount]],0)</f>
        <v>0.18576947842884742</v>
      </c>
      <c r="AF236" s="20" t="str">
        <f>IF(Sales_Trans_2[[#This Row],[Discount_Pct]]=0,"0%",
IF(Sales_Trans_2[[#This Row],[Discount_Pct]]&lt;=5,"1-5%",
IF(Sales_Trans_2[[#This Row],[Discount_Pct]]&lt;=10,"6-10%",
IF(Sales_Trans_2[[#This Row],[Discount_Pct]]&lt;=15,"11-15%","&gt;15%"))))</f>
        <v>0%</v>
      </c>
    </row>
    <row r="237" spans="1:32" x14ac:dyDescent="0.25">
      <c r="A237" t="s">
        <v>3896</v>
      </c>
      <c r="B237" s="10">
        <v>46108</v>
      </c>
      <c r="C237" t="s">
        <v>782</v>
      </c>
      <c r="D237" t="s">
        <v>856</v>
      </c>
      <c r="E237" t="s">
        <v>343</v>
      </c>
      <c r="F237" t="s">
        <v>344</v>
      </c>
      <c r="G237">
        <v>3</v>
      </c>
      <c r="H237">
        <v>275.70999999999998</v>
      </c>
      <c r="I237">
        <v>0</v>
      </c>
      <c r="J237">
        <v>0</v>
      </c>
      <c r="K237">
        <v>827.13</v>
      </c>
      <c r="L237">
        <v>618.9</v>
      </c>
      <c r="M237">
        <v>208.23</v>
      </c>
      <c r="N237" t="s">
        <v>133</v>
      </c>
      <c r="O237" t="s">
        <v>24</v>
      </c>
      <c r="P237" t="s">
        <v>25</v>
      </c>
      <c r="Q237">
        <v>0.59166666666666667</v>
      </c>
      <c r="R237" t="s">
        <v>49</v>
      </c>
      <c r="S237" t="s">
        <v>4825</v>
      </c>
      <c r="T237" t="s">
        <v>4805</v>
      </c>
      <c r="U237">
        <v>275.70999999999998</v>
      </c>
      <c r="V237" t="s">
        <v>5401</v>
      </c>
      <c r="W237" t="s">
        <v>4968</v>
      </c>
      <c r="X237" t="s">
        <v>5445</v>
      </c>
      <c r="Y237" t="s">
        <v>4977</v>
      </c>
      <c r="Z237" t="s">
        <v>5446</v>
      </c>
      <c r="AA237" t="s">
        <v>4962</v>
      </c>
      <c r="AB237">
        <f>YEAR(Sales_Trans_2[[#This Row],[Transaction_Date]])</f>
        <v>2026</v>
      </c>
      <c r="AC237" t="str">
        <f>TEXT(Sales_Trans_2[[#This Row],[Transaction_Date]],"mmm")</f>
        <v>Mar</v>
      </c>
      <c r="AD237">
        <f>MONTH(Sales_Trans_2[[#This Row],[Transaction_Date]])</f>
        <v>3</v>
      </c>
      <c r="AE237" s="19">
        <f>IFERROR(Sales_Trans_2[[#This Row],[Profit]]/Sales_Trans_2[[#This Row],[Sales_Amount]],0)</f>
        <v>0.25175002720249534</v>
      </c>
      <c r="AF237" s="20" t="str">
        <f>IF(Sales_Trans_2[[#This Row],[Discount_Pct]]=0,"0%",
IF(Sales_Trans_2[[#This Row],[Discount_Pct]]&lt;=5,"1-5%",
IF(Sales_Trans_2[[#This Row],[Discount_Pct]]&lt;=10,"6-10%",
IF(Sales_Trans_2[[#This Row],[Discount_Pct]]&lt;=15,"11-15%","&gt;15%"))))</f>
        <v>0%</v>
      </c>
    </row>
    <row r="238" spans="1:32" x14ac:dyDescent="0.25">
      <c r="A238" t="s">
        <v>70</v>
      </c>
      <c r="B238" s="10">
        <v>46110</v>
      </c>
      <c r="C238" t="s">
        <v>71</v>
      </c>
      <c r="D238" t="s">
        <v>65</v>
      </c>
      <c r="E238" t="s">
        <v>72</v>
      </c>
      <c r="F238" t="s">
        <v>73</v>
      </c>
      <c r="G238">
        <v>4</v>
      </c>
      <c r="H238">
        <v>172.63</v>
      </c>
      <c r="I238">
        <v>0</v>
      </c>
      <c r="J238">
        <v>0</v>
      </c>
      <c r="K238">
        <v>794.1</v>
      </c>
      <c r="L238">
        <v>568</v>
      </c>
      <c r="M238">
        <v>226.1</v>
      </c>
      <c r="N238" t="s">
        <v>40</v>
      </c>
      <c r="O238" t="s">
        <v>24</v>
      </c>
      <c r="P238" t="s">
        <v>25</v>
      </c>
      <c r="Q238">
        <v>0.71736111111111112</v>
      </c>
      <c r="R238" t="s">
        <v>27</v>
      </c>
      <c r="S238" t="s">
        <v>4719</v>
      </c>
      <c r="T238" t="s">
        <v>4703</v>
      </c>
      <c r="U238">
        <v>172.63</v>
      </c>
      <c r="V238" t="s">
        <v>5457</v>
      </c>
      <c r="W238" t="s">
        <v>4968</v>
      </c>
      <c r="X238" t="s">
        <v>5458</v>
      </c>
      <c r="Y238" t="s">
        <v>5007</v>
      </c>
      <c r="Z238" t="s">
        <v>5031</v>
      </c>
      <c r="AA238" t="s">
        <v>4962</v>
      </c>
      <c r="AB238">
        <f>YEAR(Sales_Trans_2[[#This Row],[Transaction_Date]])</f>
        <v>2026</v>
      </c>
      <c r="AC238" t="str">
        <f>TEXT(Sales_Trans_2[[#This Row],[Transaction_Date]],"mmm")</f>
        <v>Mar</v>
      </c>
      <c r="AD238">
        <f>MONTH(Sales_Trans_2[[#This Row],[Transaction_Date]])</f>
        <v>3</v>
      </c>
      <c r="AE238" s="19">
        <f>IFERROR(Sales_Trans_2[[#This Row],[Profit]]/Sales_Trans_2[[#This Row],[Sales_Amount]],0)</f>
        <v>0.28472484573731266</v>
      </c>
      <c r="AF238" s="20" t="str">
        <f>IF(Sales_Trans_2[[#This Row],[Discount_Pct]]=0,"0%",
IF(Sales_Trans_2[[#This Row],[Discount_Pct]]&lt;=5,"1-5%",
IF(Sales_Trans_2[[#This Row],[Discount_Pct]]&lt;=10,"6-10%",
IF(Sales_Trans_2[[#This Row],[Discount_Pct]]&lt;=15,"11-15%","&gt;15%"))))</f>
        <v>0%</v>
      </c>
    </row>
    <row r="239" spans="1:32" x14ac:dyDescent="0.25">
      <c r="A239" t="s">
        <v>1094</v>
      </c>
      <c r="B239" s="10">
        <v>46018</v>
      </c>
      <c r="C239" t="s">
        <v>1095</v>
      </c>
      <c r="D239" t="s">
        <v>1096</v>
      </c>
      <c r="E239" t="s">
        <v>72</v>
      </c>
      <c r="F239" t="s">
        <v>73</v>
      </c>
      <c r="G239">
        <v>2</v>
      </c>
      <c r="H239">
        <v>405.1</v>
      </c>
      <c r="I239">
        <v>0</v>
      </c>
      <c r="J239">
        <v>0</v>
      </c>
      <c r="K239">
        <v>931.73</v>
      </c>
      <c r="L239">
        <v>696.82</v>
      </c>
      <c r="M239">
        <v>234.91</v>
      </c>
      <c r="N239" t="s">
        <v>4971</v>
      </c>
      <c r="O239" t="s">
        <v>24</v>
      </c>
      <c r="P239" t="s">
        <v>25</v>
      </c>
      <c r="Q239">
        <v>0.52708333333333335</v>
      </c>
      <c r="R239" t="s">
        <v>27</v>
      </c>
      <c r="S239" t="s">
        <v>4869</v>
      </c>
      <c r="T239" t="s">
        <v>4864</v>
      </c>
      <c r="U239">
        <v>405.1</v>
      </c>
      <c r="V239" t="s">
        <v>5459</v>
      </c>
      <c r="W239" t="s">
        <v>4968</v>
      </c>
      <c r="X239" t="s">
        <v>5458</v>
      </c>
      <c r="Y239" t="s">
        <v>5007</v>
      </c>
      <c r="Z239" t="s">
        <v>5031</v>
      </c>
      <c r="AA239" t="s">
        <v>4962</v>
      </c>
      <c r="AB239">
        <f>YEAR(Sales_Trans_2[[#This Row],[Transaction_Date]])</f>
        <v>2025</v>
      </c>
      <c r="AC239" t="str">
        <f>TEXT(Sales_Trans_2[[#This Row],[Transaction_Date]],"mmm")</f>
        <v>Dec</v>
      </c>
      <c r="AD239">
        <f>MONTH(Sales_Trans_2[[#This Row],[Transaction_Date]])</f>
        <v>12</v>
      </c>
      <c r="AE239" s="19">
        <f>IFERROR(Sales_Trans_2[[#This Row],[Profit]]/Sales_Trans_2[[#This Row],[Sales_Amount]],0)</f>
        <v>0.25212239597308234</v>
      </c>
      <c r="AF239" s="20" t="str">
        <f>IF(Sales_Trans_2[[#This Row],[Discount_Pct]]=0,"0%",
IF(Sales_Trans_2[[#This Row],[Discount_Pct]]&lt;=5,"1-5%",
IF(Sales_Trans_2[[#This Row],[Discount_Pct]]&lt;=10,"6-10%",
IF(Sales_Trans_2[[#This Row],[Discount_Pct]]&lt;=15,"11-15%","&gt;15%"))))</f>
        <v>0%</v>
      </c>
    </row>
    <row r="240" spans="1:32" x14ac:dyDescent="0.25">
      <c r="A240" t="s">
        <v>1648</v>
      </c>
      <c r="B240" s="10">
        <v>46205</v>
      </c>
      <c r="C240" t="s">
        <v>1649</v>
      </c>
      <c r="D240" t="s">
        <v>1650</v>
      </c>
      <c r="E240" t="s">
        <v>38</v>
      </c>
      <c r="F240" t="s">
        <v>1651</v>
      </c>
      <c r="G240">
        <v>1</v>
      </c>
      <c r="H240">
        <v>232.2</v>
      </c>
      <c r="I240">
        <v>0</v>
      </c>
      <c r="J240">
        <v>0</v>
      </c>
      <c r="K240">
        <v>267.02999999999997</v>
      </c>
      <c r="L240">
        <v>160.97999999999999</v>
      </c>
      <c r="M240">
        <v>106.05</v>
      </c>
      <c r="N240" t="s">
        <v>47</v>
      </c>
      <c r="O240" t="s">
        <v>24</v>
      </c>
      <c r="P240" t="s">
        <v>25</v>
      </c>
      <c r="Q240">
        <v>0.57638888888888884</v>
      </c>
      <c r="R240" t="s">
        <v>27</v>
      </c>
      <c r="S240" t="s">
        <v>4800</v>
      </c>
      <c r="T240" t="s">
        <v>4776</v>
      </c>
      <c r="U240">
        <v>232.2</v>
      </c>
      <c r="V240" t="s">
        <v>5287</v>
      </c>
      <c r="W240" t="s">
        <v>4968</v>
      </c>
      <c r="X240" t="s">
        <v>5488</v>
      </c>
      <c r="Y240" t="s">
        <v>5007</v>
      </c>
      <c r="Z240" t="s">
        <v>4989</v>
      </c>
      <c r="AA240" t="s">
        <v>4962</v>
      </c>
      <c r="AB240">
        <f>YEAR(Sales_Trans_2[[#This Row],[Transaction_Date]])</f>
        <v>2026</v>
      </c>
      <c r="AC240" t="str">
        <f>TEXT(Sales_Trans_2[[#This Row],[Transaction_Date]],"mmm")</f>
        <v>Jul</v>
      </c>
      <c r="AD240">
        <f>MONTH(Sales_Trans_2[[#This Row],[Transaction_Date]])</f>
        <v>7</v>
      </c>
      <c r="AE240" s="19">
        <f>IFERROR(Sales_Trans_2[[#This Row],[Profit]]/Sales_Trans_2[[#This Row],[Sales_Amount]],0)</f>
        <v>0.39714638804628699</v>
      </c>
      <c r="AF240" s="20" t="str">
        <f>IF(Sales_Trans_2[[#This Row],[Discount_Pct]]=0,"0%",
IF(Sales_Trans_2[[#This Row],[Discount_Pct]]&lt;=5,"1-5%",
IF(Sales_Trans_2[[#This Row],[Discount_Pct]]&lt;=10,"6-10%",
IF(Sales_Trans_2[[#This Row],[Discount_Pct]]&lt;=15,"11-15%","&gt;15%"))))</f>
        <v>0%</v>
      </c>
    </row>
    <row r="241" spans="1:32" x14ac:dyDescent="0.25">
      <c r="A241" t="s">
        <v>4556</v>
      </c>
      <c r="B241" s="10">
        <v>46046</v>
      </c>
      <c r="C241" t="s">
        <v>3386</v>
      </c>
      <c r="D241" t="s">
        <v>101</v>
      </c>
      <c r="E241" t="s">
        <v>248</v>
      </c>
      <c r="F241" t="s">
        <v>249</v>
      </c>
      <c r="G241">
        <v>1</v>
      </c>
      <c r="H241">
        <v>434.65</v>
      </c>
      <c r="I241">
        <v>0</v>
      </c>
      <c r="J241">
        <v>0</v>
      </c>
      <c r="K241">
        <v>499.85</v>
      </c>
      <c r="L241">
        <v>351.63</v>
      </c>
      <c r="M241">
        <v>148.22</v>
      </c>
      <c r="N241" t="s">
        <v>23</v>
      </c>
      <c r="O241" t="s">
        <v>24</v>
      </c>
      <c r="P241" t="s">
        <v>25</v>
      </c>
      <c r="Q241">
        <v>0.86111111111111116</v>
      </c>
      <c r="R241" t="s">
        <v>27</v>
      </c>
      <c r="S241" t="s">
        <v>4676</v>
      </c>
      <c r="T241" t="s">
        <v>4672</v>
      </c>
      <c r="U241">
        <v>434.65</v>
      </c>
      <c r="V241" t="s">
        <v>5496</v>
      </c>
      <c r="W241" t="s">
        <v>4968</v>
      </c>
      <c r="X241" t="s">
        <v>5316</v>
      </c>
      <c r="Y241" t="s">
        <v>5011</v>
      </c>
      <c r="Z241" t="s">
        <v>5317</v>
      </c>
      <c r="AA241" t="s">
        <v>4962</v>
      </c>
      <c r="AB241">
        <f>YEAR(Sales_Trans_2[[#This Row],[Transaction_Date]])</f>
        <v>2026</v>
      </c>
      <c r="AC241" t="str">
        <f>TEXT(Sales_Trans_2[[#This Row],[Transaction_Date]],"mmm")</f>
        <v>Jan</v>
      </c>
      <c r="AD241">
        <f>MONTH(Sales_Trans_2[[#This Row],[Transaction_Date]])</f>
        <v>1</v>
      </c>
      <c r="AE241" s="19">
        <f>IFERROR(Sales_Trans_2[[#This Row],[Profit]]/Sales_Trans_2[[#This Row],[Sales_Amount]],0)</f>
        <v>0.29652895868760626</v>
      </c>
      <c r="AF241" s="20" t="str">
        <f>IF(Sales_Trans_2[[#This Row],[Discount_Pct]]=0,"0%",
IF(Sales_Trans_2[[#This Row],[Discount_Pct]]&lt;=5,"1-5%",
IF(Sales_Trans_2[[#This Row],[Discount_Pct]]&lt;=10,"6-10%",
IF(Sales_Trans_2[[#This Row],[Discount_Pct]]&lt;=15,"11-15%","&gt;15%"))))</f>
        <v>0%</v>
      </c>
    </row>
    <row r="242" spans="1:32" x14ac:dyDescent="0.25">
      <c r="A242" t="s">
        <v>4012</v>
      </c>
      <c r="B242" s="10">
        <v>46113</v>
      </c>
      <c r="C242" t="s">
        <v>1349</v>
      </c>
      <c r="D242" t="s">
        <v>1305</v>
      </c>
      <c r="E242" t="s">
        <v>232</v>
      </c>
      <c r="F242" t="s">
        <v>233</v>
      </c>
      <c r="G242">
        <v>3</v>
      </c>
      <c r="H242">
        <v>490.22</v>
      </c>
      <c r="I242">
        <v>0</v>
      </c>
      <c r="J242">
        <v>0</v>
      </c>
      <c r="K242">
        <v>1691.26</v>
      </c>
      <c r="L242">
        <v>1120.74</v>
      </c>
      <c r="M242">
        <v>570.52</v>
      </c>
      <c r="N242" t="s">
        <v>40</v>
      </c>
      <c r="O242" t="s">
        <v>24</v>
      </c>
      <c r="P242" t="s">
        <v>25</v>
      </c>
      <c r="Q242">
        <v>0.75347222222222221</v>
      </c>
      <c r="R242" t="s">
        <v>27</v>
      </c>
      <c r="S242" t="s">
        <v>4911</v>
      </c>
      <c r="T242" t="s">
        <v>4908</v>
      </c>
      <c r="U242">
        <v>490.22</v>
      </c>
      <c r="V242" t="s">
        <v>5505</v>
      </c>
      <c r="W242" t="s">
        <v>4968</v>
      </c>
      <c r="X242" t="s">
        <v>5081</v>
      </c>
      <c r="Y242" t="s">
        <v>4970</v>
      </c>
      <c r="Z242" t="s">
        <v>5079</v>
      </c>
      <c r="AA242" t="s">
        <v>4962</v>
      </c>
      <c r="AB242">
        <f>YEAR(Sales_Trans_2[[#This Row],[Transaction_Date]])</f>
        <v>2026</v>
      </c>
      <c r="AC242" t="str">
        <f>TEXT(Sales_Trans_2[[#This Row],[Transaction_Date]],"mmm")</f>
        <v>Apr</v>
      </c>
      <c r="AD242">
        <f>MONTH(Sales_Trans_2[[#This Row],[Transaction_Date]])</f>
        <v>4</v>
      </c>
      <c r="AE242" s="19">
        <f>IFERROR(Sales_Trans_2[[#This Row],[Profit]]/Sales_Trans_2[[#This Row],[Sales_Amount]],0)</f>
        <v>0.33733429514090085</v>
      </c>
      <c r="AF242" s="20" t="str">
        <f>IF(Sales_Trans_2[[#This Row],[Discount_Pct]]=0,"0%",
IF(Sales_Trans_2[[#This Row],[Discount_Pct]]&lt;=5,"1-5%",
IF(Sales_Trans_2[[#This Row],[Discount_Pct]]&lt;=10,"6-10%",
IF(Sales_Trans_2[[#This Row],[Discount_Pct]]&lt;=15,"11-15%","&gt;15%"))))</f>
        <v>0%</v>
      </c>
    </row>
    <row r="243" spans="1:32" x14ac:dyDescent="0.25">
      <c r="A243" t="s">
        <v>4589</v>
      </c>
      <c r="B243" s="10">
        <v>45973</v>
      </c>
      <c r="C243" t="s">
        <v>1594</v>
      </c>
      <c r="D243" t="s">
        <v>1305</v>
      </c>
      <c r="E243" t="s">
        <v>291</v>
      </c>
      <c r="F243" t="s">
        <v>233</v>
      </c>
      <c r="G243">
        <v>3</v>
      </c>
      <c r="H243">
        <v>490.22</v>
      </c>
      <c r="I243">
        <v>0</v>
      </c>
      <c r="J243">
        <v>0</v>
      </c>
      <c r="K243">
        <v>1470.66</v>
      </c>
      <c r="L243">
        <v>1120.74</v>
      </c>
      <c r="M243">
        <v>349.92</v>
      </c>
      <c r="N243" t="s">
        <v>133</v>
      </c>
      <c r="O243" t="s">
        <v>24</v>
      </c>
      <c r="P243" t="s">
        <v>25</v>
      </c>
      <c r="Q243">
        <v>0.51180555555555551</v>
      </c>
      <c r="R243" t="s">
        <v>49</v>
      </c>
      <c r="S243" t="s">
        <v>4911</v>
      </c>
      <c r="T243" t="s">
        <v>4908</v>
      </c>
      <c r="U243">
        <v>490.22</v>
      </c>
      <c r="V243" t="s">
        <v>5483</v>
      </c>
      <c r="W243" t="s">
        <v>4968</v>
      </c>
      <c r="X243" t="s">
        <v>5081</v>
      </c>
      <c r="Y243" t="s">
        <v>4970</v>
      </c>
      <c r="Z243" t="s">
        <v>5131</v>
      </c>
      <c r="AA243" t="s">
        <v>4962</v>
      </c>
      <c r="AB243">
        <f>YEAR(Sales_Trans_2[[#This Row],[Transaction_Date]])</f>
        <v>2025</v>
      </c>
      <c r="AC243" t="str">
        <f>TEXT(Sales_Trans_2[[#This Row],[Transaction_Date]],"mmm")</f>
        <v>Nov</v>
      </c>
      <c r="AD243">
        <f>MONTH(Sales_Trans_2[[#This Row],[Transaction_Date]])</f>
        <v>11</v>
      </c>
      <c r="AE243" s="19">
        <f>IFERROR(Sales_Trans_2[[#This Row],[Profit]]/Sales_Trans_2[[#This Row],[Sales_Amount]],0)</f>
        <v>0.2379339888213455</v>
      </c>
      <c r="AF243" s="20" t="str">
        <f>IF(Sales_Trans_2[[#This Row],[Discount_Pct]]=0,"0%",
IF(Sales_Trans_2[[#This Row],[Discount_Pct]]&lt;=5,"1-5%",
IF(Sales_Trans_2[[#This Row],[Discount_Pct]]&lt;=10,"6-10%",
IF(Sales_Trans_2[[#This Row],[Discount_Pct]]&lt;=15,"11-15%","&gt;15%"))))</f>
        <v>0%</v>
      </c>
    </row>
    <row r="244" spans="1:32" x14ac:dyDescent="0.25">
      <c r="A244" t="s">
        <v>3556</v>
      </c>
      <c r="B244" s="10">
        <v>46022</v>
      </c>
      <c r="C244" t="s">
        <v>916</v>
      </c>
      <c r="D244" t="s">
        <v>302</v>
      </c>
      <c r="E244" t="s">
        <v>254</v>
      </c>
      <c r="F244" t="s">
        <v>255</v>
      </c>
      <c r="G244">
        <v>5</v>
      </c>
      <c r="H244">
        <v>343.56</v>
      </c>
      <c r="I244">
        <v>0</v>
      </c>
      <c r="J244">
        <v>0</v>
      </c>
      <c r="K244">
        <v>1717.8</v>
      </c>
      <c r="L244">
        <v>1081.5999999999999</v>
      </c>
      <c r="M244">
        <v>636.20000000000005</v>
      </c>
      <c r="N244" t="s">
        <v>133</v>
      </c>
      <c r="O244" t="s">
        <v>24</v>
      </c>
      <c r="P244" t="s">
        <v>25</v>
      </c>
      <c r="Q244">
        <v>0.73750000000000004</v>
      </c>
      <c r="R244" t="s">
        <v>49</v>
      </c>
      <c r="S244" t="s">
        <v>4655</v>
      </c>
      <c r="T244" t="s">
        <v>4636</v>
      </c>
      <c r="U244">
        <v>343.56</v>
      </c>
      <c r="V244" t="s">
        <v>5539</v>
      </c>
      <c r="W244" t="s">
        <v>4968</v>
      </c>
      <c r="X244" t="s">
        <v>5435</v>
      </c>
      <c r="Y244" t="s">
        <v>5018</v>
      </c>
      <c r="Z244" t="s">
        <v>5436</v>
      </c>
      <c r="AA244" t="s">
        <v>4962</v>
      </c>
      <c r="AB244">
        <f>YEAR(Sales_Trans_2[[#This Row],[Transaction_Date]])</f>
        <v>2025</v>
      </c>
      <c r="AC244" t="str">
        <f>TEXT(Sales_Trans_2[[#This Row],[Transaction_Date]],"mmm")</f>
        <v>Dec</v>
      </c>
      <c r="AD244">
        <f>MONTH(Sales_Trans_2[[#This Row],[Transaction_Date]])</f>
        <v>12</v>
      </c>
      <c r="AE244" s="19">
        <f>IFERROR(Sales_Trans_2[[#This Row],[Profit]]/Sales_Trans_2[[#This Row],[Sales_Amount]],0)</f>
        <v>0.37035743392711612</v>
      </c>
      <c r="AF244" s="20" t="str">
        <f>IF(Sales_Trans_2[[#This Row],[Discount_Pct]]=0,"0%",
IF(Sales_Trans_2[[#This Row],[Discount_Pct]]&lt;=5,"1-5%",
IF(Sales_Trans_2[[#This Row],[Discount_Pct]]&lt;=10,"6-10%",
IF(Sales_Trans_2[[#This Row],[Discount_Pct]]&lt;=15,"11-15%","&gt;15%"))))</f>
        <v>0%</v>
      </c>
    </row>
    <row r="245" spans="1:32" x14ac:dyDescent="0.25">
      <c r="A245" t="s">
        <v>2794</v>
      </c>
      <c r="B245" s="10">
        <v>46004</v>
      </c>
      <c r="C245" t="s">
        <v>616</v>
      </c>
      <c r="D245" t="s">
        <v>2158</v>
      </c>
      <c r="E245" t="s">
        <v>78</v>
      </c>
      <c r="F245" t="s">
        <v>79</v>
      </c>
      <c r="G245">
        <v>5</v>
      </c>
      <c r="H245">
        <v>91.61</v>
      </c>
      <c r="I245">
        <v>0</v>
      </c>
      <c r="J245">
        <v>0</v>
      </c>
      <c r="K245">
        <v>526.76</v>
      </c>
      <c r="L245">
        <v>353.5</v>
      </c>
      <c r="M245">
        <v>173.26</v>
      </c>
      <c r="N245" t="s">
        <v>40</v>
      </c>
      <c r="O245" t="s">
        <v>24</v>
      </c>
      <c r="P245" t="s">
        <v>25</v>
      </c>
      <c r="Q245">
        <v>0.52777777777777779</v>
      </c>
      <c r="R245" t="s">
        <v>27</v>
      </c>
      <c r="S245" t="s">
        <v>4929</v>
      </c>
      <c r="T245" t="s">
        <v>4930</v>
      </c>
      <c r="U245">
        <v>91.61</v>
      </c>
      <c r="V245" t="s">
        <v>5546</v>
      </c>
      <c r="W245" t="s">
        <v>4968</v>
      </c>
      <c r="X245" t="s">
        <v>5359</v>
      </c>
      <c r="Y245" t="s">
        <v>4960</v>
      </c>
      <c r="Z245" t="s">
        <v>5360</v>
      </c>
      <c r="AA245" t="s">
        <v>4962</v>
      </c>
      <c r="AB245">
        <f>YEAR(Sales_Trans_2[[#This Row],[Transaction_Date]])</f>
        <v>2025</v>
      </c>
      <c r="AC245" t="str">
        <f>TEXT(Sales_Trans_2[[#This Row],[Transaction_Date]],"mmm")</f>
        <v>Dec</v>
      </c>
      <c r="AD245">
        <f>MONTH(Sales_Trans_2[[#This Row],[Transaction_Date]])</f>
        <v>12</v>
      </c>
      <c r="AE245" s="19">
        <f>IFERROR(Sales_Trans_2[[#This Row],[Profit]]/Sales_Trans_2[[#This Row],[Sales_Amount]],0)</f>
        <v>0.32891639456298882</v>
      </c>
      <c r="AF245" s="20" t="str">
        <f>IF(Sales_Trans_2[[#This Row],[Discount_Pct]]=0,"0%",
IF(Sales_Trans_2[[#This Row],[Discount_Pct]]&lt;=5,"1-5%",
IF(Sales_Trans_2[[#This Row],[Discount_Pct]]&lt;=10,"6-10%",
IF(Sales_Trans_2[[#This Row],[Discount_Pct]]&lt;=15,"11-15%","&gt;15%"))))</f>
        <v>0%</v>
      </c>
    </row>
    <row r="246" spans="1:32" x14ac:dyDescent="0.25">
      <c r="A246" t="s">
        <v>2969</v>
      </c>
      <c r="B246" s="10">
        <v>46206</v>
      </c>
      <c r="C246" t="s">
        <v>1958</v>
      </c>
      <c r="D246" t="s">
        <v>52</v>
      </c>
      <c r="E246" t="s">
        <v>795</v>
      </c>
      <c r="F246" t="s">
        <v>796</v>
      </c>
      <c r="G246">
        <v>5</v>
      </c>
      <c r="H246">
        <v>313.47000000000003</v>
      </c>
      <c r="I246">
        <v>0</v>
      </c>
      <c r="J246">
        <v>0</v>
      </c>
      <c r="K246">
        <v>1802.45</v>
      </c>
      <c r="L246">
        <v>1230.5999999999999</v>
      </c>
      <c r="M246">
        <v>571.85</v>
      </c>
      <c r="N246" t="s">
        <v>133</v>
      </c>
      <c r="O246" t="s">
        <v>24</v>
      </c>
      <c r="P246" t="s">
        <v>25</v>
      </c>
      <c r="Q246">
        <v>0.51875000000000004</v>
      </c>
      <c r="R246" t="s">
        <v>27</v>
      </c>
      <c r="S246" t="s">
        <v>4701</v>
      </c>
      <c r="T246" t="s">
        <v>4672</v>
      </c>
      <c r="U246">
        <v>313.47000000000003</v>
      </c>
      <c r="V246" t="s">
        <v>5573</v>
      </c>
      <c r="W246" t="s">
        <v>4968</v>
      </c>
      <c r="X246" t="s">
        <v>5574</v>
      </c>
      <c r="Y246" t="s">
        <v>5007</v>
      </c>
      <c r="Z246" t="s">
        <v>5454</v>
      </c>
      <c r="AA246" t="s">
        <v>4962</v>
      </c>
      <c r="AB246">
        <f>YEAR(Sales_Trans_2[[#This Row],[Transaction_Date]])</f>
        <v>2026</v>
      </c>
      <c r="AC246" t="str">
        <f>TEXT(Sales_Trans_2[[#This Row],[Transaction_Date]],"mmm")</f>
        <v>Jul</v>
      </c>
      <c r="AD246">
        <f>MONTH(Sales_Trans_2[[#This Row],[Transaction_Date]])</f>
        <v>7</v>
      </c>
      <c r="AE246" s="19">
        <f>IFERROR(Sales_Trans_2[[#This Row],[Profit]]/Sales_Trans_2[[#This Row],[Sales_Amount]],0)</f>
        <v>0.31726261477433493</v>
      </c>
      <c r="AF246" s="20" t="str">
        <f>IF(Sales_Trans_2[[#This Row],[Discount_Pct]]=0,"0%",
IF(Sales_Trans_2[[#This Row],[Discount_Pct]]&lt;=5,"1-5%",
IF(Sales_Trans_2[[#This Row],[Discount_Pct]]&lt;=10,"6-10%",
IF(Sales_Trans_2[[#This Row],[Discount_Pct]]&lt;=15,"11-15%","&gt;15%"))))</f>
        <v>0%</v>
      </c>
    </row>
    <row r="247" spans="1:32" x14ac:dyDescent="0.25">
      <c r="A247" t="s">
        <v>1957</v>
      </c>
      <c r="B247" s="10">
        <v>46025</v>
      </c>
      <c r="C247" t="s">
        <v>1958</v>
      </c>
      <c r="D247" t="s">
        <v>732</v>
      </c>
      <c r="E247" t="s">
        <v>1682</v>
      </c>
      <c r="F247" t="s">
        <v>1959</v>
      </c>
      <c r="G247">
        <v>1</v>
      </c>
      <c r="H247">
        <v>661.91</v>
      </c>
      <c r="I247">
        <v>0</v>
      </c>
      <c r="J247">
        <v>0</v>
      </c>
      <c r="K247">
        <v>761.2</v>
      </c>
      <c r="L247">
        <v>398.72</v>
      </c>
      <c r="M247">
        <v>362.48</v>
      </c>
      <c r="N247" t="s">
        <v>133</v>
      </c>
      <c r="O247" t="s">
        <v>24</v>
      </c>
      <c r="P247" t="s">
        <v>25</v>
      </c>
      <c r="Q247">
        <v>0.55625000000000002</v>
      </c>
      <c r="R247" t="s">
        <v>27</v>
      </c>
      <c r="S247" t="s">
        <v>4662</v>
      </c>
      <c r="T247" t="s">
        <v>4636</v>
      </c>
      <c r="U247">
        <v>661.91</v>
      </c>
      <c r="V247" t="s">
        <v>5573</v>
      </c>
      <c r="W247" t="s">
        <v>4968</v>
      </c>
      <c r="X247" t="s">
        <v>5270</v>
      </c>
      <c r="Y247" t="s">
        <v>5011</v>
      </c>
      <c r="Z247" t="s">
        <v>5160</v>
      </c>
      <c r="AA247" t="s">
        <v>4962</v>
      </c>
      <c r="AB247">
        <f>YEAR(Sales_Trans_2[[#This Row],[Transaction_Date]])</f>
        <v>2026</v>
      </c>
      <c r="AC247" t="str">
        <f>TEXT(Sales_Trans_2[[#This Row],[Transaction_Date]],"mmm")</f>
        <v>Jan</v>
      </c>
      <c r="AD247">
        <f>MONTH(Sales_Trans_2[[#This Row],[Transaction_Date]])</f>
        <v>1</v>
      </c>
      <c r="AE247" s="19">
        <f>IFERROR(Sales_Trans_2[[#This Row],[Profit]]/Sales_Trans_2[[#This Row],[Sales_Amount]],0)</f>
        <v>0.47619548081975827</v>
      </c>
      <c r="AF247" s="20" t="str">
        <f>IF(Sales_Trans_2[[#This Row],[Discount_Pct]]=0,"0%",
IF(Sales_Trans_2[[#This Row],[Discount_Pct]]&lt;=5,"1-5%",
IF(Sales_Trans_2[[#This Row],[Discount_Pct]]&lt;=10,"6-10%",
IF(Sales_Trans_2[[#This Row],[Discount_Pct]]&lt;=15,"11-15%","&gt;15%"))))</f>
        <v>0%</v>
      </c>
    </row>
    <row r="248" spans="1:32" x14ac:dyDescent="0.25">
      <c r="A248" t="s">
        <v>2313</v>
      </c>
      <c r="B248" s="10">
        <v>46050</v>
      </c>
      <c r="C248" t="s">
        <v>1958</v>
      </c>
      <c r="D248" t="s">
        <v>777</v>
      </c>
      <c r="E248" t="s">
        <v>114</v>
      </c>
      <c r="F248" t="s">
        <v>531</v>
      </c>
      <c r="G248">
        <v>1</v>
      </c>
      <c r="H248">
        <v>86.11</v>
      </c>
      <c r="I248">
        <v>0</v>
      </c>
      <c r="J248">
        <v>0</v>
      </c>
      <c r="K248">
        <v>86.11</v>
      </c>
      <c r="L248">
        <v>68.17</v>
      </c>
      <c r="M248">
        <v>17.940000000000001</v>
      </c>
      <c r="N248" t="s">
        <v>23</v>
      </c>
      <c r="O248" t="s">
        <v>24</v>
      </c>
      <c r="P248" t="s">
        <v>25</v>
      </c>
      <c r="Q248">
        <v>0.38124999999999998</v>
      </c>
      <c r="R248" t="s">
        <v>49</v>
      </c>
      <c r="S248" t="s">
        <v>4818</v>
      </c>
      <c r="T248" t="s">
        <v>4805</v>
      </c>
      <c r="U248">
        <v>86.11</v>
      </c>
      <c r="V248" t="s">
        <v>5573</v>
      </c>
      <c r="W248" t="s">
        <v>4968</v>
      </c>
      <c r="X248" t="s">
        <v>5575</v>
      </c>
      <c r="Y248" t="s">
        <v>5007</v>
      </c>
      <c r="Z248" t="s">
        <v>5524</v>
      </c>
      <c r="AA248" t="s">
        <v>4962</v>
      </c>
      <c r="AB248">
        <f>YEAR(Sales_Trans_2[[#This Row],[Transaction_Date]])</f>
        <v>2026</v>
      </c>
      <c r="AC248" t="str">
        <f>TEXT(Sales_Trans_2[[#This Row],[Transaction_Date]],"mmm")</f>
        <v>Jan</v>
      </c>
      <c r="AD248">
        <f>MONTH(Sales_Trans_2[[#This Row],[Transaction_Date]])</f>
        <v>1</v>
      </c>
      <c r="AE248" s="19">
        <f>IFERROR(Sales_Trans_2[[#This Row],[Profit]]/Sales_Trans_2[[#This Row],[Sales_Amount]],0)</f>
        <v>0.20833817210544653</v>
      </c>
      <c r="AF248" s="20" t="str">
        <f>IF(Sales_Trans_2[[#This Row],[Discount_Pct]]=0,"0%",
IF(Sales_Trans_2[[#This Row],[Discount_Pct]]&lt;=5,"1-5%",
IF(Sales_Trans_2[[#This Row],[Discount_Pct]]&lt;=10,"6-10%",
IF(Sales_Trans_2[[#This Row],[Discount_Pct]]&lt;=15,"11-15%","&gt;15%"))))</f>
        <v>0%</v>
      </c>
    </row>
    <row r="249" spans="1:32" x14ac:dyDescent="0.25">
      <c r="A249" t="s">
        <v>3858</v>
      </c>
      <c r="B249" s="10">
        <v>46067</v>
      </c>
      <c r="C249" t="s">
        <v>431</v>
      </c>
      <c r="D249" t="s">
        <v>197</v>
      </c>
      <c r="E249" t="s">
        <v>1157</v>
      </c>
      <c r="F249" t="s">
        <v>1158</v>
      </c>
      <c r="G249">
        <v>5</v>
      </c>
      <c r="H249">
        <v>121.9</v>
      </c>
      <c r="I249">
        <v>0</v>
      </c>
      <c r="J249">
        <v>0</v>
      </c>
      <c r="K249">
        <v>700.92</v>
      </c>
      <c r="L249">
        <v>544.6</v>
      </c>
      <c r="M249">
        <v>156.32</v>
      </c>
      <c r="N249" t="s">
        <v>23</v>
      </c>
      <c r="O249" t="s">
        <v>24</v>
      </c>
      <c r="P249" t="s">
        <v>25</v>
      </c>
      <c r="Q249">
        <v>0.42430555555555555</v>
      </c>
      <c r="R249" t="s">
        <v>27</v>
      </c>
      <c r="S249" t="s">
        <v>4902</v>
      </c>
      <c r="T249" t="s">
        <v>4887</v>
      </c>
      <c r="U249">
        <v>121.9</v>
      </c>
      <c r="V249" t="s">
        <v>5652</v>
      </c>
      <c r="W249" t="s">
        <v>4968</v>
      </c>
      <c r="X249" t="s">
        <v>5179</v>
      </c>
      <c r="Y249" t="s">
        <v>5007</v>
      </c>
      <c r="Z249" t="s">
        <v>5180</v>
      </c>
      <c r="AA249" t="s">
        <v>4962</v>
      </c>
      <c r="AB249">
        <f>YEAR(Sales_Trans_2[[#This Row],[Transaction_Date]])</f>
        <v>2026</v>
      </c>
      <c r="AC249" t="str">
        <f>TEXT(Sales_Trans_2[[#This Row],[Transaction_Date]],"mmm")</f>
        <v>Feb</v>
      </c>
      <c r="AD249">
        <f>MONTH(Sales_Trans_2[[#This Row],[Transaction_Date]])</f>
        <v>2</v>
      </c>
      <c r="AE249" s="19">
        <f>IFERROR(Sales_Trans_2[[#This Row],[Profit]]/Sales_Trans_2[[#This Row],[Sales_Amount]],0)</f>
        <v>0.22302117217371456</v>
      </c>
      <c r="AF249" s="20" t="str">
        <f>IF(Sales_Trans_2[[#This Row],[Discount_Pct]]=0,"0%",
IF(Sales_Trans_2[[#This Row],[Discount_Pct]]&lt;=5,"1-5%",
IF(Sales_Trans_2[[#This Row],[Discount_Pct]]&lt;=10,"6-10%",
IF(Sales_Trans_2[[#This Row],[Discount_Pct]]&lt;=15,"11-15%","&gt;15%"))))</f>
        <v>0%</v>
      </c>
    </row>
    <row r="250" spans="1:32" x14ac:dyDescent="0.25">
      <c r="A250" t="s">
        <v>3038</v>
      </c>
      <c r="B250" s="10">
        <v>46024</v>
      </c>
      <c r="C250" t="s">
        <v>1486</v>
      </c>
      <c r="D250" t="s">
        <v>2958</v>
      </c>
      <c r="E250" t="s">
        <v>617</v>
      </c>
      <c r="F250" t="s">
        <v>618</v>
      </c>
      <c r="G250">
        <v>1</v>
      </c>
      <c r="H250">
        <v>414.29</v>
      </c>
      <c r="I250">
        <v>0</v>
      </c>
      <c r="J250">
        <v>0</v>
      </c>
      <c r="K250">
        <v>476.43</v>
      </c>
      <c r="L250">
        <v>314.26</v>
      </c>
      <c r="M250">
        <v>162.16999999999999</v>
      </c>
      <c r="N250" t="s">
        <v>133</v>
      </c>
      <c r="O250" t="s">
        <v>24</v>
      </c>
      <c r="P250" t="s">
        <v>25</v>
      </c>
      <c r="Q250">
        <v>0.84791666666666665</v>
      </c>
      <c r="R250" t="s">
        <v>27</v>
      </c>
      <c r="S250" t="s">
        <v>4813</v>
      </c>
      <c r="T250" t="s">
        <v>4805</v>
      </c>
      <c r="U250">
        <v>414.29</v>
      </c>
      <c r="V250" t="s">
        <v>5659</v>
      </c>
      <c r="W250" t="s">
        <v>4968</v>
      </c>
      <c r="X250" t="s">
        <v>5010</v>
      </c>
      <c r="Y250" t="s">
        <v>5011</v>
      </c>
      <c r="Z250" t="s">
        <v>5012</v>
      </c>
      <c r="AA250" t="s">
        <v>4962</v>
      </c>
      <c r="AB250">
        <f>YEAR(Sales_Trans_2[[#This Row],[Transaction_Date]])</f>
        <v>2026</v>
      </c>
      <c r="AC250" t="str">
        <f>TEXT(Sales_Trans_2[[#This Row],[Transaction_Date]],"mmm")</f>
        <v>Jan</v>
      </c>
      <c r="AD250">
        <f>MONTH(Sales_Trans_2[[#This Row],[Transaction_Date]])</f>
        <v>1</v>
      </c>
      <c r="AE250" s="19">
        <f>IFERROR(Sales_Trans_2[[#This Row],[Profit]]/Sales_Trans_2[[#This Row],[Sales_Amount]],0)</f>
        <v>0.34038578594966729</v>
      </c>
      <c r="AF250" s="20" t="str">
        <f>IF(Sales_Trans_2[[#This Row],[Discount_Pct]]=0,"0%",
IF(Sales_Trans_2[[#This Row],[Discount_Pct]]&lt;=5,"1-5%",
IF(Sales_Trans_2[[#This Row],[Discount_Pct]]&lt;=10,"6-10%",
IF(Sales_Trans_2[[#This Row],[Discount_Pct]]&lt;=15,"11-15%","&gt;15%"))))</f>
        <v>0%</v>
      </c>
    </row>
    <row r="251" spans="1:32" x14ac:dyDescent="0.25">
      <c r="A251" t="s">
        <v>1299</v>
      </c>
      <c r="B251" s="10">
        <v>46084</v>
      </c>
      <c r="C251" t="s">
        <v>1300</v>
      </c>
      <c r="D251" t="s">
        <v>1189</v>
      </c>
      <c r="E251" t="s">
        <v>72</v>
      </c>
      <c r="F251" t="s">
        <v>73</v>
      </c>
      <c r="G251">
        <v>2</v>
      </c>
      <c r="H251">
        <v>188.64</v>
      </c>
      <c r="I251">
        <v>0</v>
      </c>
      <c r="J251">
        <v>0</v>
      </c>
      <c r="K251">
        <v>377.28</v>
      </c>
      <c r="L251">
        <v>316.56</v>
      </c>
      <c r="M251">
        <v>60.72</v>
      </c>
      <c r="N251" t="s">
        <v>40</v>
      </c>
      <c r="O251" t="s">
        <v>24</v>
      </c>
      <c r="P251" t="s">
        <v>25</v>
      </c>
      <c r="Q251">
        <v>0.39652777777777776</v>
      </c>
      <c r="R251" t="s">
        <v>49</v>
      </c>
      <c r="S251" t="s">
        <v>4882</v>
      </c>
      <c r="T251" t="s">
        <v>4864</v>
      </c>
      <c r="U251">
        <v>188.64</v>
      </c>
      <c r="V251" t="s">
        <v>5672</v>
      </c>
      <c r="W251" t="s">
        <v>4968</v>
      </c>
      <c r="X251" t="s">
        <v>5458</v>
      </c>
      <c r="Y251" t="s">
        <v>5007</v>
      </c>
      <c r="Z251" t="s">
        <v>5031</v>
      </c>
      <c r="AA251" t="s">
        <v>4962</v>
      </c>
      <c r="AB251">
        <f>YEAR(Sales_Trans_2[[#This Row],[Transaction_Date]])</f>
        <v>2026</v>
      </c>
      <c r="AC251" t="str">
        <f>TEXT(Sales_Trans_2[[#This Row],[Transaction_Date]],"mmm")</f>
        <v>Mar</v>
      </c>
      <c r="AD251">
        <f>MONTH(Sales_Trans_2[[#This Row],[Transaction_Date]])</f>
        <v>3</v>
      </c>
      <c r="AE251" s="19">
        <f>IFERROR(Sales_Trans_2[[#This Row],[Profit]]/Sales_Trans_2[[#This Row],[Sales_Amount]],0)</f>
        <v>0.16094147582697202</v>
      </c>
      <c r="AF251" s="20" t="str">
        <f>IF(Sales_Trans_2[[#This Row],[Discount_Pct]]=0,"0%",
IF(Sales_Trans_2[[#This Row],[Discount_Pct]]&lt;=5,"1-5%",
IF(Sales_Trans_2[[#This Row],[Discount_Pct]]&lt;=10,"6-10%",
IF(Sales_Trans_2[[#This Row],[Discount_Pct]]&lt;=15,"11-15%","&gt;15%"))))</f>
        <v>0%</v>
      </c>
    </row>
    <row r="252" spans="1:32" x14ac:dyDescent="0.25">
      <c r="A252" t="s">
        <v>2806</v>
      </c>
      <c r="B252" s="10">
        <v>46327</v>
      </c>
      <c r="C252" t="s">
        <v>2807</v>
      </c>
      <c r="D252" t="s">
        <v>891</v>
      </c>
      <c r="E252" t="s">
        <v>639</v>
      </c>
      <c r="F252" t="s">
        <v>1365</v>
      </c>
      <c r="G252">
        <v>1</v>
      </c>
      <c r="H252">
        <v>425.88</v>
      </c>
      <c r="I252">
        <v>0</v>
      </c>
      <c r="J252">
        <v>0</v>
      </c>
      <c r="K252">
        <v>489.76</v>
      </c>
      <c r="L252">
        <v>357.47</v>
      </c>
      <c r="M252">
        <v>132.29</v>
      </c>
      <c r="N252" t="s">
        <v>23</v>
      </c>
      <c r="O252" t="s">
        <v>24</v>
      </c>
      <c r="P252" t="s">
        <v>25</v>
      </c>
      <c r="Q252">
        <v>0.45069444444444445</v>
      </c>
      <c r="R252" t="s">
        <v>27</v>
      </c>
      <c r="S252" t="s">
        <v>4831</v>
      </c>
      <c r="T252" t="s">
        <v>4828</v>
      </c>
      <c r="U252">
        <v>425.88</v>
      </c>
      <c r="V252" t="s">
        <v>5685</v>
      </c>
      <c r="W252" t="s">
        <v>4968</v>
      </c>
      <c r="X252" t="s">
        <v>4985</v>
      </c>
      <c r="Y252" t="s">
        <v>4970</v>
      </c>
      <c r="Z252" t="s">
        <v>4986</v>
      </c>
      <c r="AA252" t="s">
        <v>4962</v>
      </c>
      <c r="AB252">
        <f>YEAR(Sales_Trans_2[[#This Row],[Transaction_Date]])</f>
        <v>2026</v>
      </c>
      <c r="AC252" t="str">
        <f>TEXT(Sales_Trans_2[[#This Row],[Transaction_Date]],"mmm")</f>
        <v>Nov</v>
      </c>
      <c r="AD252">
        <f>MONTH(Sales_Trans_2[[#This Row],[Transaction_Date]])</f>
        <v>11</v>
      </c>
      <c r="AE252" s="19">
        <f>IFERROR(Sales_Trans_2[[#This Row],[Profit]]/Sales_Trans_2[[#This Row],[Sales_Amount]],0)</f>
        <v>0.27011189153871284</v>
      </c>
      <c r="AF252" s="20" t="str">
        <f>IF(Sales_Trans_2[[#This Row],[Discount_Pct]]=0,"0%",
IF(Sales_Trans_2[[#This Row],[Discount_Pct]]&lt;=5,"1-5%",
IF(Sales_Trans_2[[#This Row],[Discount_Pct]]&lt;=10,"6-10%",
IF(Sales_Trans_2[[#This Row],[Discount_Pct]]&lt;=15,"11-15%","&gt;15%"))))</f>
        <v>0%</v>
      </c>
    </row>
    <row r="253" spans="1:32" x14ac:dyDescent="0.25">
      <c r="A253" t="s">
        <v>1560</v>
      </c>
      <c r="B253" s="10">
        <v>46236</v>
      </c>
      <c r="C253" t="s">
        <v>1561</v>
      </c>
      <c r="D253" t="s">
        <v>247</v>
      </c>
      <c r="E253" t="s">
        <v>808</v>
      </c>
      <c r="F253" t="s">
        <v>1170</v>
      </c>
      <c r="G253">
        <v>4</v>
      </c>
      <c r="H253">
        <v>317.72000000000003</v>
      </c>
      <c r="I253">
        <v>0</v>
      </c>
      <c r="J253">
        <v>0</v>
      </c>
      <c r="K253">
        <v>1461.51</v>
      </c>
      <c r="L253">
        <v>1086.1199999999999</v>
      </c>
      <c r="M253">
        <v>375.39</v>
      </c>
      <c r="N253" t="s">
        <v>4971</v>
      </c>
      <c r="O253" t="s">
        <v>24</v>
      </c>
      <c r="P253" t="s">
        <v>25</v>
      </c>
      <c r="Q253">
        <v>0.88680555555555551</v>
      </c>
      <c r="R253" t="s">
        <v>27</v>
      </c>
      <c r="S253" t="s">
        <v>4897</v>
      </c>
      <c r="T253" t="s">
        <v>4887</v>
      </c>
      <c r="U253">
        <v>223.15</v>
      </c>
      <c r="V253" t="s">
        <v>5728</v>
      </c>
      <c r="W253" t="s">
        <v>4968</v>
      </c>
      <c r="X253" t="s">
        <v>5176</v>
      </c>
      <c r="Y253" t="s">
        <v>5011</v>
      </c>
      <c r="Z253" t="s">
        <v>5703</v>
      </c>
      <c r="AA253" t="s">
        <v>4962</v>
      </c>
      <c r="AB253">
        <f>YEAR(Sales_Trans_2[[#This Row],[Transaction_Date]])</f>
        <v>2026</v>
      </c>
      <c r="AC253" t="str">
        <f>TEXT(Sales_Trans_2[[#This Row],[Transaction_Date]],"mmm")</f>
        <v>Aug</v>
      </c>
      <c r="AD253">
        <f>MONTH(Sales_Trans_2[[#This Row],[Transaction_Date]])</f>
        <v>8</v>
      </c>
      <c r="AE253" s="19">
        <f>IFERROR(Sales_Trans_2[[#This Row],[Profit]]/Sales_Trans_2[[#This Row],[Sales_Amount]],0)</f>
        <v>0.25685079130488331</v>
      </c>
      <c r="AF253" s="20" t="str">
        <f>IF(Sales_Trans_2[[#This Row],[Discount_Pct]]=0,"0%",
IF(Sales_Trans_2[[#This Row],[Discount_Pct]]&lt;=5,"1-5%",
IF(Sales_Trans_2[[#This Row],[Discount_Pct]]&lt;=10,"6-10%",
IF(Sales_Trans_2[[#This Row],[Discount_Pct]]&lt;=15,"11-15%","&gt;15%"))))</f>
        <v>0%</v>
      </c>
    </row>
    <row r="254" spans="1:32" x14ac:dyDescent="0.25">
      <c r="A254" t="s">
        <v>2639</v>
      </c>
      <c r="B254" s="10">
        <v>46010</v>
      </c>
      <c r="C254" t="s">
        <v>225</v>
      </c>
      <c r="D254" t="s">
        <v>1096</v>
      </c>
      <c r="E254" t="s">
        <v>254</v>
      </c>
      <c r="F254" t="s">
        <v>255</v>
      </c>
      <c r="G254">
        <v>2</v>
      </c>
      <c r="H254">
        <v>405.1</v>
      </c>
      <c r="I254">
        <v>0</v>
      </c>
      <c r="J254">
        <v>0</v>
      </c>
      <c r="K254">
        <v>810.2</v>
      </c>
      <c r="L254">
        <v>696.82</v>
      </c>
      <c r="M254">
        <v>113.38</v>
      </c>
      <c r="N254" t="s">
        <v>23</v>
      </c>
      <c r="O254" t="s">
        <v>24</v>
      </c>
      <c r="P254" t="s">
        <v>25</v>
      </c>
      <c r="Q254">
        <v>0.51111111111111107</v>
      </c>
      <c r="R254" t="s">
        <v>49</v>
      </c>
      <c r="S254" t="s">
        <v>4869</v>
      </c>
      <c r="T254" t="s">
        <v>4864</v>
      </c>
      <c r="U254">
        <v>405.1</v>
      </c>
      <c r="V254" t="s">
        <v>5760</v>
      </c>
      <c r="W254" t="s">
        <v>4968</v>
      </c>
      <c r="X254" t="s">
        <v>5435</v>
      </c>
      <c r="Y254" t="s">
        <v>5018</v>
      </c>
      <c r="Z254" t="s">
        <v>5436</v>
      </c>
      <c r="AA254" t="s">
        <v>4962</v>
      </c>
      <c r="AB254">
        <f>YEAR(Sales_Trans_2[[#This Row],[Transaction_Date]])</f>
        <v>2025</v>
      </c>
      <c r="AC254" t="str">
        <f>TEXT(Sales_Trans_2[[#This Row],[Transaction_Date]],"mmm")</f>
        <v>Dec</v>
      </c>
      <c r="AD254">
        <f>MONTH(Sales_Trans_2[[#This Row],[Transaction_Date]])</f>
        <v>12</v>
      </c>
      <c r="AE254" s="19">
        <f>IFERROR(Sales_Trans_2[[#This Row],[Profit]]/Sales_Trans_2[[#This Row],[Sales_Amount]],0)</f>
        <v>0.13994075536904466</v>
      </c>
      <c r="AF254" s="20" t="str">
        <f>IF(Sales_Trans_2[[#This Row],[Discount_Pct]]=0,"0%",
IF(Sales_Trans_2[[#This Row],[Discount_Pct]]&lt;=5,"1-5%",
IF(Sales_Trans_2[[#This Row],[Discount_Pct]]&lt;=10,"6-10%",
IF(Sales_Trans_2[[#This Row],[Discount_Pct]]&lt;=15,"11-15%","&gt;15%"))))</f>
        <v>0%</v>
      </c>
    </row>
    <row r="255" spans="1:32" x14ac:dyDescent="0.25">
      <c r="A255" t="s">
        <v>4365</v>
      </c>
      <c r="B255" s="10">
        <v>46113</v>
      </c>
      <c r="C255" t="s">
        <v>1597</v>
      </c>
      <c r="D255" t="s">
        <v>399</v>
      </c>
      <c r="E255" t="s">
        <v>623</v>
      </c>
      <c r="F255" t="s">
        <v>742</v>
      </c>
      <c r="G255">
        <v>1</v>
      </c>
      <c r="H255">
        <v>99.93</v>
      </c>
      <c r="I255">
        <v>0</v>
      </c>
      <c r="J255">
        <v>0</v>
      </c>
      <c r="K255">
        <v>114.92</v>
      </c>
      <c r="L255">
        <v>86.05</v>
      </c>
      <c r="M255">
        <v>28.87</v>
      </c>
      <c r="N255" t="s">
        <v>47</v>
      </c>
      <c r="O255" t="s">
        <v>24</v>
      </c>
      <c r="P255" t="s">
        <v>25</v>
      </c>
      <c r="Q255">
        <v>0.50763888888888886</v>
      </c>
      <c r="R255" t="s">
        <v>27</v>
      </c>
      <c r="S255" t="s">
        <v>4693</v>
      </c>
      <c r="T255" t="s">
        <v>4672</v>
      </c>
      <c r="U255">
        <v>99.93</v>
      </c>
      <c r="V255" t="s">
        <v>5765</v>
      </c>
      <c r="W255" t="s">
        <v>4968</v>
      </c>
      <c r="X255" t="s">
        <v>5198</v>
      </c>
      <c r="Y255" t="s">
        <v>4960</v>
      </c>
      <c r="Z255" t="s">
        <v>5196</v>
      </c>
      <c r="AA255" t="s">
        <v>4962</v>
      </c>
      <c r="AB255">
        <f>YEAR(Sales_Trans_2[[#This Row],[Transaction_Date]])</f>
        <v>2026</v>
      </c>
      <c r="AC255" t="str">
        <f>TEXT(Sales_Trans_2[[#This Row],[Transaction_Date]],"mmm")</f>
        <v>Apr</v>
      </c>
      <c r="AD255">
        <f>MONTH(Sales_Trans_2[[#This Row],[Transaction_Date]])</f>
        <v>4</v>
      </c>
      <c r="AE255" s="19">
        <f>IFERROR(Sales_Trans_2[[#This Row],[Profit]]/Sales_Trans_2[[#This Row],[Sales_Amount]],0)</f>
        <v>0.25121823877479987</v>
      </c>
      <c r="AF255" s="20" t="str">
        <f>IF(Sales_Trans_2[[#This Row],[Discount_Pct]]=0,"0%",
IF(Sales_Trans_2[[#This Row],[Discount_Pct]]&lt;=5,"1-5%",
IF(Sales_Trans_2[[#This Row],[Discount_Pct]]&lt;=10,"6-10%",
IF(Sales_Trans_2[[#This Row],[Discount_Pct]]&lt;=15,"11-15%","&gt;15%"))))</f>
        <v>0%</v>
      </c>
    </row>
    <row r="256" spans="1:32" x14ac:dyDescent="0.25">
      <c r="A256" t="s">
        <v>3087</v>
      </c>
      <c r="B256" s="10">
        <v>45728</v>
      </c>
      <c r="C256" t="s">
        <v>2481</v>
      </c>
      <c r="D256" t="s">
        <v>1225</v>
      </c>
      <c r="E256" t="s">
        <v>148</v>
      </c>
      <c r="F256" t="s">
        <v>149</v>
      </c>
      <c r="G256">
        <v>4</v>
      </c>
      <c r="H256">
        <v>182.3</v>
      </c>
      <c r="I256">
        <v>0</v>
      </c>
      <c r="J256">
        <v>0</v>
      </c>
      <c r="K256">
        <v>729.2</v>
      </c>
      <c r="L256">
        <v>430.4</v>
      </c>
      <c r="M256">
        <v>298.8</v>
      </c>
      <c r="N256" t="s">
        <v>133</v>
      </c>
      <c r="O256" t="s">
        <v>24</v>
      </c>
      <c r="P256" t="s">
        <v>25</v>
      </c>
      <c r="Q256">
        <v>0.91527777777777775</v>
      </c>
      <c r="R256" t="s">
        <v>49</v>
      </c>
      <c r="S256" t="s">
        <v>4664</v>
      </c>
      <c r="T256" t="s">
        <v>4636</v>
      </c>
      <c r="U256">
        <v>182.3</v>
      </c>
      <c r="V256" t="s">
        <v>5201</v>
      </c>
      <c r="W256" t="s">
        <v>4968</v>
      </c>
      <c r="X256" t="s">
        <v>5666</v>
      </c>
      <c r="Y256" t="s">
        <v>4970</v>
      </c>
      <c r="Z256" t="s">
        <v>5135</v>
      </c>
      <c r="AA256" t="s">
        <v>4962</v>
      </c>
      <c r="AB256">
        <f>YEAR(Sales_Trans_2[[#This Row],[Transaction_Date]])</f>
        <v>2025</v>
      </c>
      <c r="AC256" t="str">
        <f>TEXT(Sales_Trans_2[[#This Row],[Transaction_Date]],"mmm")</f>
        <v>Mar</v>
      </c>
      <c r="AD256">
        <f>MONTH(Sales_Trans_2[[#This Row],[Transaction_Date]])</f>
        <v>3</v>
      </c>
      <c r="AE256" s="19">
        <f>IFERROR(Sales_Trans_2[[#This Row],[Profit]]/Sales_Trans_2[[#This Row],[Sales_Amount]],0)</f>
        <v>0.4097641250685683</v>
      </c>
      <c r="AF256" s="20" t="str">
        <f>IF(Sales_Trans_2[[#This Row],[Discount_Pct]]=0,"0%",
IF(Sales_Trans_2[[#This Row],[Discount_Pct]]&lt;=5,"1-5%",
IF(Sales_Trans_2[[#This Row],[Discount_Pct]]&lt;=10,"6-10%",
IF(Sales_Trans_2[[#This Row],[Discount_Pct]]&lt;=15,"11-15%","&gt;15%"))))</f>
        <v>0%</v>
      </c>
    </row>
    <row r="257" spans="1:32" x14ac:dyDescent="0.25">
      <c r="A257" t="s">
        <v>2920</v>
      </c>
      <c r="B257" s="10">
        <v>45990</v>
      </c>
      <c r="C257" t="s">
        <v>1095</v>
      </c>
      <c r="D257" t="s">
        <v>147</v>
      </c>
      <c r="E257" t="s">
        <v>1252</v>
      </c>
      <c r="F257" t="s">
        <v>1335</v>
      </c>
      <c r="G257">
        <v>5</v>
      </c>
      <c r="H257">
        <v>332.73</v>
      </c>
      <c r="I257">
        <v>0</v>
      </c>
      <c r="J257">
        <v>0</v>
      </c>
      <c r="K257">
        <v>1913.2</v>
      </c>
      <c r="L257">
        <v>1306.0999999999999</v>
      </c>
      <c r="M257">
        <v>607.1</v>
      </c>
      <c r="N257" t="s">
        <v>47</v>
      </c>
      <c r="O257" t="s">
        <v>24</v>
      </c>
      <c r="P257" t="s">
        <v>25</v>
      </c>
      <c r="Q257">
        <v>0.73124999999999996</v>
      </c>
      <c r="R257" t="s">
        <v>27</v>
      </c>
      <c r="S257" t="s">
        <v>4717</v>
      </c>
      <c r="T257" t="s">
        <v>4703</v>
      </c>
      <c r="U257">
        <v>332.73</v>
      </c>
      <c r="V257" t="s">
        <v>5459</v>
      </c>
      <c r="W257" t="s">
        <v>4968</v>
      </c>
      <c r="X257" t="s">
        <v>5627</v>
      </c>
      <c r="Y257" t="s">
        <v>5018</v>
      </c>
      <c r="Z257" t="s">
        <v>5498</v>
      </c>
      <c r="AA257" t="s">
        <v>4962</v>
      </c>
      <c r="AB257">
        <f>YEAR(Sales_Trans_2[[#This Row],[Transaction_Date]])</f>
        <v>2025</v>
      </c>
      <c r="AC257" t="str">
        <f>TEXT(Sales_Trans_2[[#This Row],[Transaction_Date]],"mmm")</f>
        <v>Nov</v>
      </c>
      <c r="AD257">
        <f>MONTH(Sales_Trans_2[[#This Row],[Transaction_Date]])</f>
        <v>11</v>
      </c>
      <c r="AE257" s="19">
        <f>IFERROR(Sales_Trans_2[[#This Row],[Profit]]/Sales_Trans_2[[#This Row],[Sales_Amount]],0)</f>
        <v>0.31732176458289779</v>
      </c>
      <c r="AF257" s="20" t="str">
        <f>IF(Sales_Trans_2[[#This Row],[Discount_Pct]]=0,"0%",
IF(Sales_Trans_2[[#This Row],[Discount_Pct]]&lt;=5,"1-5%",
IF(Sales_Trans_2[[#This Row],[Discount_Pct]]&lt;=10,"6-10%",
IF(Sales_Trans_2[[#This Row],[Discount_Pct]]&lt;=15,"11-15%","&gt;15%"))))</f>
        <v>0%</v>
      </c>
    </row>
    <row r="258" spans="1:32" x14ac:dyDescent="0.25">
      <c r="A258" t="s">
        <v>3796</v>
      </c>
      <c r="B258" s="10">
        <v>45990</v>
      </c>
      <c r="C258" t="s">
        <v>1058</v>
      </c>
      <c r="D258" t="s">
        <v>714</v>
      </c>
      <c r="E258" t="s">
        <v>1157</v>
      </c>
      <c r="F258" t="s">
        <v>1158</v>
      </c>
      <c r="G258">
        <v>1</v>
      </c>
      <c r="H258">
        <v>161.03</v>
      </c>
      <c r="I258">
        <v>0</v>
      </c>
      <c r="J258">
        <v>0</v>
      </c>
      <c r="K258">
        <v>185.18</v>
      </c>
      <c r="L258">
        <v>124.24</v>
      </c>
      <c r="M258">
        <v>60.94</v>
      </c>
      <c r="N258" t="s">
        <v>47</v>
      </c>
      <c r="O258" t="s">
        <v>24</v>
      </c>
      <c r="P258" t="s">
        <v>25</v>
      </c>
      <c r="Q258">
        <v>0.56874999999999998</v>
      </c>
      <c r="R258" t="s">
        <v>27</v>
      </c>
      <c r="S258" t="s">
        <v>4653</v>
      </c>
      <c r="T258" t="s">
        <v>4672</v>
      </c>
      <c r="U258">
        <v>161.03</v>
      </c>
      <c r="V258" t="s">
        <v>5102</v>
      </c>
      <c r="W258" t="s">
        <v>4968</v>
      </c>
      <c r="X258" t="s">
        <v>5179</v>
      </c>
      <c r="Y258" t="s">
        <v>5007</v>
      </c>
      <c r="Z258" t="s">
        <v>5180</v>
      </c>
      <c r="AA258" t="s">
        <v>4962</v>
      </c>
      <c r="AB258">
        <f>YEAR(Sales_Trans_2[[#This Row],[Transaction_Date]])</f>
        <v>2025</v>
      </c>
      <c r="AC258" t="str">
        <f>TEXT(Sales_Trans_2[[#This Row],[Transaction_Date]],"mmm")</f>
        <v>Nov</v>
      </c>
      <c r="AD258">
        <f>MONTH(Sales_Trans_2[[#This Row],[Transaction_Date]])</f>
        <v>11</v>
      </c>
      <c r="AE258" s="19">
        <f>IFERROR(Sales_Trans_2[[#This Row],[Profit]]/Sales_Trans_2[[#This Row],[Sales_Amount]],0)</f>
        <v>0.3290852143860028</v>
      </c>
      <c r="AF258" s="20" t="str">
        <f>IF(Sales_Trans_2[[#This Row],[Discount_Pct]]=0,"0%",
IF(Sales_Trans_2[[#This Row],[Discount_Pct]]&lt;=5,"1-5%",
IF(Sales_Trans_2[[#This Row],[Discount_Pct]]&lt;=10,"6-10%",
IF(Sales_Trans_2[[#This Row],[Discount_Pct]]&lt;=15,"11-15%","&gt;15%"))))</f>
        <v>0%</v>
      </c>
    </row>
    <row r="259" spans="1:32" x14ac:dyDescent="0.25">
      <c r="A259" t="s">
        <v>1234</v>
      </c>
      <c r="B259" s="10">
        <v>45985</v>
      </c>
      <c r="C259" t="s">
        <v>1235</v>
      </c>
      <c r="D259" t="s">
        <v>1030</v>
      </c>
      <c r="E259" t="s">
        <v>78</v>
      </c>
      <c r="F259" t="s">
        <v>79</v>
      </c>
      <c r="G259">
        <v>2</v>
      </c>
      <c r="H259">
        <v>277.42</v>
      </c>
      <c r="I259">
        <v>0</v>
      </c>
      <c r="J259">
        <v>0</v>
      </c>
      <c r="K259">
        <v>554.84</v>
      </c>
      <c r="L259">
        <v>398.32</v>
      </c>
      <c r="M259">
        <v>156.52000000000001</v>
      </c>
      <c r="N259" t="s">
        <v>68</v>
      </c>
      <c r="O259" t="s">
        <v>24</v>
      </c>
      <c r="P259" t="s">
        <v>25</v>
      </c>
      <c r="Q259">
        <v>0.68263888888888891</v>
      </c>
      <c r="R259" t="s">
        <v>49</v>
      </c>
      <c r="S259" t="s">
        <v>4794</v>
      </c>
      <c r="T259" t="s">
        <v>4776</v>
      </c>
      <c r="U259">
        <v>159.5</v>
      </c>
      <c r="V259" t="s">
        <v>5576</v>
      </c>
      <c r="W259" t="s">
        <v>4968</v>
      </c>
      <c r="X259" t="s">
        <v>5359</v>
      </c>
      <c r="Y259" t="s">
        <v>4960</v>
      </c>
      <c r="Z259" t="s">
        <v>5360</v>
      </c>
      <c r="AA259" t="s">
        <v>4962</v>
      </c>
      <c r="AB259">
        <f>YEAR(Sales_Trans_2[[#This Row],[Transaction_Date]])</f>
        <v>2025</v>
      </c>
      <c r="AC259" t="str">
        <f>TEXT(Sales_Trans_2[[#This Row],[Transaction_Date]],"mmm")</f>
        <v>Nov</v>
      </c>
      <c r="AD259">
        <f>MONTH(Sales_Trans_2[[#This Row],[Transaction_Date]])</f>
        <v>11</v>
      </c>
      <c r="AE259" s="19">
        <f>IFERROR(Sales_Trans_2[[#This Row],[Profit]]/Sales_Trans_2[[#This Row],[Sales_Amount]],0)</f>
        <v>0.28209934395501407</v>
      </c>
      <c r="AF259" s="20" t="str">
        <f>IF(Sales_Trans_2[[#This Row],[Discount_Pct]]=0,"0%",
IF(Sales_Trans_2[[#This Row],[Discount_Pct]]&lt;=5,"1-5%",
IF(Sales_Trans_2[[#This Row],[Discount_Pct]]&lt;=10,"6-10%",
IF(Sales_Trans_2[[#This Row],[Discount_Pct]]&lt;=15,"11-15%","&gt;15%"))))</f>
        <v>0%</v>
      </c>
    </row>
    <row r="260" spans="1:32" x14ac:dyDescent="0.25">
      <c r="A260" t="s">
        <v>3809</v>
      </c>
      <c r="B260" s="10">
        <v>45984</v>
      </c>
      <c r="C260" t="s">
        <v>1055</v>
      </c>
      <c r="D260" t="s">
        <v>1869</v>
      </c>
      <c r="E260" t="s">
        <v>85</v>
      </c>
      <c r="F260" t="s">
        <v>276</v>
      </c>
      <c r="G260">
        <v>2</v>
      </c>
      <c r="H260">
        <v>108.97</v>
      </c>
      <c r="I260">
        <v>0</v>
      </c>
      <c r="J260">
        <v>0</v>
      </c>
      <c r="K260">
        <v>250.63</v>
      </c>
      <c r="L260">
        <v>166.66</v>
      </c>
      <c r="M260">
        <v>83.97</v>
      </c>
      <c r="N260" t="s">
        <v>4971</v>
      </c>
      <c r="O260" t="s">
        <v>24</v>
      </c>
      <c r="P260" t="s">
        <v>25</v>
      </c>
      <c r="Q260">
        <v>0.56597222222222221</v>
      </c>
      <c r="R260" t="s">
        <v>27</v>
      </c>
      <c r="S260" t="s">
        <v>4945</v>
      </c>
      <c r="T260" t="s">
        <v>4930</v>
      </c>
      <c r="U260">
        <v>108.97</v>
      </c>
      <c r="V260" t="s">
        <v>5673</v>
      </c>
      <c r="W260" t="s">
        <v>4968</v>
      </c>
      <c r="X260" t="s">
        <v>5237</v>
      </c>
      <c r="Y260" t="s">
        <v>4970</v>
      </c>
      <c r="Z260" t="s">
        <v>5312</v>
      </c>
      <c r="AA260" t="s">
        <v>4962</v>
      </c>
      <c r="AB260">
        <f>YEAR(Sales_Trans_2[[#This Row],[Transaction_Date]])</f>
        <v>2025</v>
      </c>
      <c r="AC260" t="str">
        <f>TEXT(Sales_Trans_2[[#This Row],[Transaction_Date]],"mmm")</f>
        <v>Nov</v>
      </c>
      <c r="AD260">
        <f>MONTH(Sales_Trans_2[[#This Row],[Transaction_Date]])</f>
        <v>11</v>
      </c>
      <c r="AE260" s="19">
        <f>IFERROR(Sales_Trans_2[[#This Row],[Profit]]/Sales_Trans_2[[#This Row],[Sales_Amount]],0)</f>
        <v>0.33503571001077287</v>
      </c>
      <c r="AF260" s="20" t="str">
        <f>IF(Sales_Trans_2[[#This Row],[Discount_Pct]]=0,"0%",
IF(Sales_Trans_2[[#This Row],[Discount_Pct]]&lt;=5,"1-5%",
IF(Sales_Trans_2[[#This Row],[Discount_Pct]]&lt;=10,"6-10%",
IF(Sales_Trans_2[[#This Row],[Discount_Pct]]&lt;=15,"11-15%","&gt;15%"))))</f>
        <v>0%</v>
      </c>
    </row>
    <row r="261" spans="1:32" x14ac:dyDescent="0.25">
      <c r="A261" t="s">
        <v>2000</v>
      </c>
      <c r="B261" s="10">
        <v>45980</v>
      </c>
      <c r="C261" t="s">
        <v>1769</v>
      </c>
      <c r="D261" t="s">
        <v>759</v>
      </c>
      <c r="E261" t="s">
        <v>1339</v>
      </c>
      <c r="F261" t="s">
        <v>2001</v>
      </c>
      <c r="G261">
        <v>4</v>
      </c>
      <c r="H261">
        <v>217.85</v>
      </c>
      <c r="I261">
        <v>0</v>
      </c>
      <c r="J261">
        <v>0</v>
      </c>
      <c r="K261">
        <v>871.4</v>
      </c>
      <c r="L261">
        <v>758.76</v>
      </c>
      <c r="M261">
        <v>112.64</v>
      </c>
      <c r="N261" t="s">
        <v>68</v>
      </c>
      <c r="O261" t="s">
        <v>24</v>
      </c>
      <c r="P261" t="s">
        <v>25</v>
      </c>
      <c r="Q261">
        <v>0.78472222222222221</v>
      </c>
      <c r="R261" t="s">
        <v>49</v>
      </c>
      <c r="S261" t="s">
        <v>4741</v>
      </c>
      <c r="T261" t="s">
        <v>4729</v>
      </c>
      <c r="U261">
        <v>217.85</v>
      </c>
      <c r="V261" t="s">
        <v>5532</v>
      </c>
      <c r="W261" t="s">
        <v>4968</v>
      </c>
      <c r="X261" t="s">
        <v>5791</v>
      </c>
      <c r="Y261" t="s">
        <v>4970</v>
      </c>
      <c r="Z261" t="s">
        <v>5792</v>
      </c>
      <c r="AA261" t="s">
        <v>4962</v>
      </c>
      <c r="AB261">
        <f>YEAR(Sales_Trans_2[[#This Row],[Transaction_Date]])</f>
        <v>2025</v>
      </c>
      <c r="AC261" t="str">
        <f>TEXT(Sales_Trans_2[[#This Row],[Transaction_Date]],"mmm")</f>
        <v>Nov</v>
      </c>
      <c r="AD261">
        <f>MONTH(Sales_Trans_2[[#This Row],[Transaction_Date]])</f>
        <v>11</v>
      </c>
      <c r="AE261" s="19">
        <f>IFERROR(Sales_Trans_2[[#This Row],[Profit]]/Sales_Trans_2[[#This Row],[Sales_Amount]],0)</f>
        <v>0.12926325453293552</v>
      </c>
      <c r="AF261" s="20" t="str">
        <f>IF(Sales_Trans_2[[#This Row],[Discount_Pct]]=0,"0%",
IF(Sales_Trans_2[[#This Row],[Discount_Pct]]&lt;=5,"1-5%",
IF(Sales_Trans_2[[#This Row],[Discount_Pct]]&lt;=10,"6-10%",
IF(Sales_Trans_2[[#This Row],[Discount_Pct]]&lt;=15,"11-15%","&gt;15%"))))</f>
        <v>0%</v>
      </c>
    </row>
    <row r="262" spans="1:32" x14ac:dyDescent="0.25">
      <c r="A262" t="s">
        <v>1768</v>
      </c>
      <c r="B262" s="10">
        <v>45975</v>
      </c>
      <c r="C262" t="s">
        <v>1769</v>
      </c>
      <c r="D262" t="s">
        <v>432</v>
      </c>
      <c r="E262" t="s">
        <v>550</v>
      </c>
      <c r="F262" t="s">
        <v>1443</v>
      </c>
      <c r="G262">
        <v>2</v>
      </c>
      <c r="H262">
        <v>305.67</v>
      </c>
      <c r="I262">
        <v>0</v>
      </c>
      <c r="J262">
        <v>0</v>
      </c>
      <c r="K262">
        <v>611.34</v>
      </c>
      <c r="L262">
        <v>502.84</v>
      </c>
      <c r="M262">
        <v>108.5</v>
      </c>
      <c r="N262" t="s">
        <v>68</v>
      </c>
      <c r="O262" t="s">
        <v>24</v>
      </c>
      <c r="P262" t="s">
        <v>25</v>
      </c>
      <c r="Q262">
        <v>0.82847222222222228</v>
      </c>
      <c r="R262" t="s">
        <v>49</v>
      </c>
      <c r="S262" t="s">
        <v>4841</v>
      </c>
      <c r="T262" t="s">
        <v>4828</v>
      </c>
      <c r="U262">
        <v>305.67</v>
      </c>
      <c r="V262" t="s">
        <v>5532</v>
      </c>
      <c r="W262" t="s">
        <v>4968</v>
      </c>
      <c r="X262" t="s">
        <v>5072</v>
      </c>
      <c r="Y262" t="s">
        <v>4977</v>
      </c>
      <c r="Z262" t="s">
        <v>4983</v>
      </c>
      <c r="AA262" t="s">
        <v>4962</v>
      </c>
      <c r="AB262">
        <f>YEAR(Sales_Trans_2[[#This Row],[Transaction_Date]])</f>
        <v>2025</v>
      </c>
      <c r="AC262" t="str">
        <f>TEXT(Sales_Trans_2[[#This Row],[Transaction_Date]],"mmm")</f>
        <v>Nov</v>
      </c>
      <c r="AD262">
        <f>MONTH(Sales_Trans_2[[#This Row],[Transaction_Date]])</f>
        <v>11</v>
      </c>
      <c r="AE262" s="19">
        <f>IFERROR(Sales_Trans_2[[#This Row],[Profit]]/Sales_Trans_2[[#This Row],[Sales_Amount]],0)</f>
        <v>0.17747898059999345</v>
      </c>
      <c r="AF262" s="20" t="str">
        <f>IF(Sales_Trans_2[[#This Row],[Discount_Pct]]=0,"0%",
IF(Sales_Trans_2[[#This Row],[Discount_Pct]]&lt;=5,"1-5%",
IF(Sales_Trans_2[[#This Row],[Discount_Pct]]&lt;=10,"6-10%",
IF(Sales_Trans_2[[#This Row],[Discount_Pct]]&lt;=15,"11-15%","&gt;15%"))))</f>
        <v>0%</v>
      </c>
    </row>
    <row r="263" spans="1:32" x14ac:dyDescent="0.25">
      <c r="A263" t="s">
        <v>2984</v>
      </c>
      <c r="B263" s="10">
        <v>45974</v>
      </c>
      <c r="C263" t="s">
        <v>2447</v>
      </c>
      <c r="D263" t="s">
        <v>1382</v>
      </c>
      <c r="E263" t="s">
        <v>830</v>
      </c>
      <c r="F263" t="s">
        <v>831</v>
      </c>
      <c r="G263">
        <v>1</v>
      </c>
      <c r="H263">
        <v>317.99</v>
      </c>
      <c r="I263">
        <v>0</v>
      </c>
      <c r="J263">
        <v>0</v>
      </c>
      <c r="K263">
        <v>317.99</v>
      </c>
      <c r="L263">
        <v>235.05</v>
      </c>
      <c r="M263">
        <v>82.94</v>
      </c>
      <c r="N263" t="s">
        <v>23</v>
      </c>
      <c r="O263" t="s">
        <v>24</v>
      </c>
      <c r="P263" t="s">
        <v>25</v>
      </c>
      <c r="Q263">
        <v>0.64097222222222228</v>
      </c>
      <c r="R263" t="s">
        <v>49</v>
      </c>
      <c r="S263" t="s">
        <v>4774</v>
      </c>
      <c r="T263" t="s">
        <v>4752</v>
      </c>
      <c r="U263">
        <v>317.99</v>
      </c>
      <c r="V263" t="s">
        <v>5137</v>
      </c>
      <c r="W263" t="s">
        <v>4968</v>
      </c>
      <c r="X263" t="s">
        <v>5402</v>
      </c>
      <c r="Y263" t="s">
        <v>4977</v>
      </c>
      <c r="Z263" t="s">
        <v>5403</v>
      </c>
      <c r="AA263" t="s">
        <v>4962</v>
      </c>
      <c r="AB263">
        <f>YEAR(Sales_Trans_2[[#This Row],[Transaction_Date]])</f>
        <v>2025</v>
      </c>
      <c r="AC263" t="str">
        <f>TEXT(Sales_Trans_2[[#This Row],[Transaction_Date]],"mmm")</f>
        <v>Nov</v>
      </c>
      <c r="AD263">
        <f>MONTH(Sales_Trans_2[[#This Row],[Transaction_Date]])</f>
        <v>11</v>
      </c>
      <c r="AE263" s="19">
        <f>IFERROR(Sales_Trans_2[[#This Row],[Profit]]/Sales_Trans_2[[#This Row],[Sales_Amount]],0)</f>
        <v>0.26082581213245698</v>
      </c>
      <c r="AF263" s="20" t="str">
        <f>IF(Sales_Trans_2[[#This Row],[Discount_Pct]]=0,"0%",
IF(Sales_Trans_2[[#This Row],[Discount_Pct]]&lt;=5,"1-5%",
IF(Sales_Trans_2[[#This Row],[Discount_Pct]]&lt;=10,"6-10%",
IF(Sales_Trans_2[[#This Row],[Discount_Pct]]&lt;=15,"11-15%","&gt;15%"))))</f>
        <v>0%</v>
      </c>
    </row>
    <row r="264" spans="1:32" x14ac:dyDescent="0.25">
      <c r="A264" t="s">
        <v>4231</v>
      </c>
      <c r="B264" s="10">
        <v>45972</v>
      </c>
      <c r="C264" t="s">
        <v>4069</v>
      </c>
      <c r="D264" t="s">
        <v>1030</v>
      </c>
      <c r="E264" t="s">
        <v>600</v>
      </c>
      <c r="F264" t="s">
        <v>2489</v>
      </c>
      <c r="G264">
        <v>1</v>
      </c>
      <c r="H264">
        <v>277.42</v>
      </c>
      <c r="I264">
        <v>0</v>
      </c>
      <c r="J264">
        <v>0</v>
      </c>
      <c r="K264">
        <v>277.42</v>
      </c>
      <c r="L264">
        <v>199.16</v>
      </c>
      <c r="M264">
        <v>78.260000000000005</v>
      </c>
      <c r="N264" t="s">
        <v>4971</v>
      </c>
      <c r="O264" t="s">
        <v>24</v>
      </c>
      <c r="P264" t="s">
        <v>25</v>
      </c>
      <c r="Q264">
        <v>0.6430555555555556</v>
      </c>
      <c r="R264" t="s">
        <v>49</v>
      </c>
      <c r="S264" t="s">
        <v>4794</v>
      </c>
      <c r="T264" t="s">
        <v>4776</v>
      </c>
      <c r="U264">
        <v>159.5</v>
      </c>
      <c r="V264" t="s">
        <v>5111</v>
      </c>
      <c r="W264" t="s">
        <v>4968</v>
      </c>
      <c r="X264" t="s">
        <v>5783</v>
      </c>
      <c r="Y264" t="s">
        <v>4960</v>
      </c>
      <c r="Z264" t="s">
        <v>5536</v>
      </c>
      <c r="AA264" t="s">
        <v>4962</v>
      </c>
      <c r="AB264">
        <f>YEAR(Sales_Trans_2[[#This Row],[Transaction_Date]])</f>
        <v>2025</v>
      </c>
      <c r="AC264" t="str">
        <f>TEXT(Sales_Trans_2[[#This Row],[Transaction_Date]],"mmm")</f>
        <v>Nov</v>
      </c>
      <c r="AD264">
        <f>MONTH(Sales_Trans_2[[#This Row],[Transaction_Date]])</f>
        <v>11</v>
      </c>
      <c r="AE264" s="19">
        <f>IFERROR(Sales_Trans_2[[#This Row],[Profit]]/Sales_Trans_2[[#This Row],[Sales_Amount]],0)</f>
        <v>0.28209934395501407</v>
      </c>
      <c r="AF264" s="20" t="str">
        <f>IF(Sales_Trans_2[[#This Row],[Discount_Pct]]=0,"0%",
IF(Sales_Trans_2[[#This Row],[Discount_Pct]]&lt;=5,"1-5%",
IF(Sales_Trans_2[[#This Row],[Discount_Pct]]&lt;=10,"6-10%",
IF(Sales_Trans_2[[#This Row],[Discount_Pct]]&lt;=15,"11-15%","&gt;15%"))))</f>
        <v>0%</v>
      </c>
    </row>
    <row r="265" spans="1:32" x14ac:dyDescent="0.25">
      <c r="A265" t="s">
        <v>4494</v>
      </c>
      <c r="B265" s="10">
        <v>45880</v>
      </c>
      <c r="C265" t="s">
        <v>492</v>
      </c>
      <c r="D265" t="s">
        <v>905</v>
      </c>
      <c r="E265" t="s">
        <v>21</v>
      </c>
      <c r="F265" t="s">
        <v>2001</v>
      </c>
      <c r="G265">
        <v>2</v>
      </c>
      <c r="H265">
        <v>464.41</v>
      </c>
      <c r="I265">
        <v>0</v>
      </c>
      <c r="J265">
        <v>0</v>
      </c>
      <c r="K265">
        <v>1068.1400000000001</v>
      </c>
      <c r="L265">
        <v>795.38</v>
      </c>
      <c r="M265">
        <v>272.76</v>
      </c>
      <c r="N265" t="s">
        <v>47</v>
      </c>
      <c r="O265" t="s">
        <v>24</v>
      </c>
      <c r="P265" t="s">
        <v>25</v>
      </c>
      <c r="Q265">
        <v>0.87152777777777779</v>
      </c>
      <c r="R265" t="s">
        <v>27</v>
      </c>
      <c r="S265" t="s">
        <v>4686</v>
      </c>
      <c r="T265" t="s">
        <v>4672</v>
      </c>
      <c r="U265">
        <v>464.41</v>
      </c>
      <c r="V265" t="s">
        <v>5620</v>
      </c>
      <c r="W265" t="s">
        <v>4968</v>
      </c>
      <c r="X265" t="s">
        <v>5791</v>
      </c>
      <c r="Y265" t="s">
        <v>4970</v>
      </c>
      <c r="Z265" t="s">
        <v>5133</v>
      </c>
      <c r="AA265" t="s">
        <v>4962</v>
      </c>
      <c r="AB265">
        <f>YEAR(Sales_Trans_2[[#This Row],[Transaction_Date]])</f>
        <v>2025</v>
      </c>
      <c r="AC265" t="str">
        <f>TEXT(Sales_Trans_2[[#This Row],[Transaction_Date]],"mmm")</f>
        <v>Aug</v>
      </c>
      <c r="AD265">
        <f>MONTH(Sales_Trans_2[[#This Row],[Transaction_Date]])</f>
        <v>8</v>
      </c>
      <c r="AE265" s="19">
        <f>IFERROR(Sales_Trans_2[[#This Row],[Profit]]/Sales_Trans_2[[#This Row],[Sales_Amount]],0)</f>
        <v>0.25535978429793843</v>
      </c>
      <c r="AF265" s="20" t="str">
        <f>IF(Sales_Trans_2[[#This Row],[Discount_Pct]]=0,"0%",
IF(Sales_Trans_2[[#This Row],[Discount_Pct]]&lt;=5,"1-5%",
IF(Sales_Trans_2[[#This Row],[Discount_Pct]]&lt;=10,"6-10%",
IF(Sales_Trans_2[[#This Row],[Discount_Pct]]&lt;=15,"11-15%","&gt;15%"))))</f>
        <v>0%</v>
      </c>
    </row>
    <row r="266" spans="1:32" x14ac:dyDescent="0.25">
      <c r="A266" t="s">
        <v>4532</v>
      </c>
      <c r="B266" s="10">
        <v>45849</v>
      </c>
      <c r="C266" t="s">
        <v>599</v>
      </c>
      <c r="D266" t="s">
        <v>197</v>
      </c>
      <c r="E266" t="s">
        <v>816</v>
      </c>
      <c r="F266" t="s">
        <v>817</v>
      </c>
      <c r="G266">
        <v>5</v>
      </c>
      <c r="H266">
        <v>121.9</v>
      </c>
      <c r="I266">
        <v>0</v>
      </c>
      <c r="J266">
        <v>0</v>
      </c>
      <c r="K266">
        <v>609.5</v>
      </c>
      <c r="L266">
        <v>544.6</v>
      </c>
      <c r="M266">
        <v>64.900000000000006</v>
      </c>
      <c r="N266" t="s">
        <v>47</v>
      </c>
      <c r="O266" t="s">
        <v>24</v>
      </c>
      <c r="P266" t="s">
        <v>25</v>
      </c>
      <c r="Q266">
        <v>0.89652777777777781</v>
      </c>
      <c r="R266" t="s">
        <v>49</v>
      </c>
      <c r="S266" t="s">
        <v>4902</v>
      </c>
      <c r="T266" t="s">
        <v>4887</v>
      </c>
      <c r="U266">
        <v>121.9</v>
      </c>
      <c r="V266" t="s">
        <v>5817</v>
      </c>
      <c r="W266" t="s">
        <v>4968</v>
      </c>
      <c r="X266" t="s">
        <v>5730</v>
      </c>
      <c r="Y266" t="s">
        <v>4970</v>
      </c>
      <c r="Z266" t="s">
        <v>5094</v>
      </c>
      <c r="AA266" t="s">
        <v>4962</v>
      </c>
      <c r="AB266">
        <f>YEAR(Sales_Trans_2[[#This Row],[Transaction_Date]])</f>
        <v>2025</v>
      </c>
      <c r="AC266" t="str">
        <f>TEXT(Sales_Trans_2[[#This Row],[Transaction_Date]],"mmm")</f>
        <v>Jul</v>
      </c>
      <c r="AD266">
        <f>MONTH(Sales_Trans_2[[#This Row],[Transaction_Date]])</f>
        <v>7</v>
      </c>
      <c r="AE266" s="19">
        <f>IFERROR(Sales_Trans_2[[#This Row],[Profit]]/Sales_Trans_2[[#This Row],[Sales_Amount]],0)</f>
        <v>0.10648072190319935</v>
      </c>
      <c r="AF266" s="20" t="str">
        <f>IF(Sales_Trans_2[[#This Row],[Discount_Pct]]=0,"0%",
IF(Sales_Trans_2[[#This Row],[Discount_Pct]]&lt;=5,"1-5%",
IF(Sales_Trans_2[[#This Row],[Discount_Pct]]&lt;=10,"6-10%",
IF(Sales_Trans_2[[#This Row],[Discount_Pct]]&lt;=15,"11-15%","&gt;15%"))))</f>
        <v>0%</v>
      </c>
    </row>
    <row r="267" spans="1:32" x14ac:dyDescent="0.25">
      <c r="A267" t="s">
        <v>2486</v>
      </c>
      <c r="B267" s="10">
        <v>45699</v>
      </c>
      <c r="C267" t="s">
        <v>1634</v>
      </c>
      <c r="D267" t="s">
        <v>2158</v>
      </c>
      <c r="E267" t="s">
        <v>913</v>
      </c>
      <c r="F267" t="s">
        <v>1404</v>
      </c>
      <c r="G267">
        <v>2</v>
      </c>
      <c r="H267">
        <v>91.61</v>
      </c>
      <c r="I267">
        <v>0</v>
      </c>
      <c r="J267">
        <v>0</v>
      </c>
      <c r="K267">
        <v>210.7</v>
      </c>
      <c r="L267">
        <v>141.4</v>
      </c>
      <c r="M267">
        <v>69.3</v>
      </c>
      <c r="N267" t="s">
        <v>47</v>
      </c>
      <c r="O267" t="s">
        <v>24</v>
      </c>
      <c r="P267" t="s">
        <v>25</v>
      </c>
      <c r="Q267">
        <v>0.45624999999999999</v>
      </c>
      <c r="R267" t="s">
        <v>27</v>
      </c>
      <c r="S267" t="s">
        <v>4929</v>
      </c>
      <c r="T267" t="s">
        <v>4930</v>
      </c>
      <c r="U267">
        <v>91.61</v>
      </c>
      <c r="V267" t="s">
        <v>5045</v>
      </c>
      <c r="W267" t="s">
        <v>4968</v>
      </c>
      <c r="X267" t="s">
        <v>5559</v>
      </c>
      <c r="Y267" t="s">
        <v>5007</v>
      </c>
      <c r="Z267" t="s">
        <v>5063</v>
      </c>
      <c r="AA267" t="s">
        <v>4962</v>
      </c>
      <c r="AB267">
        <f>YEAR(Sales_Trans_2[[#This Row],[Transaction_Date]])</f>
        <v>2025</v>
      </c>
      <c r="AC267" t="str">
        <f>TEXT(Sales_Trans_2[[#This Row],[Transaction_Date]],"mmm")</f>
        <v>Feb</v>
      </c>
      <c r="AD267">
        <f>MONTH(Sales_Trans_2[[#This Row],[Transaction_Date]])</f>
        <v>2</v>
      </c>
      <c r="AE267" s="19">
        <f>IFERROR(Sales_Trans_2[[#This Row],[Profit]]/Sales_Trans_2[[#This Row],[Sales_Amount]],0)</f>
        <v>0.32890365448504982</v>
      </c>
      <c r="AF267" s="20" t="str">
        <f>IF(Sales_Trans_2[[#This Row],[Discount_Pct]]=0,"0%",
IF(Sales_Trans_2[[#This Row],[Discount_Pct]]&lt;=5,"1-5%",
IF(Sales_Trans_2[[#This Row],[Discount_Pct]]&lt;=10,"6-10%",
IF(Sales_Trans_2[[#This Row],[Discount_Pct]]&lt;=15,"11-15%","&gt;15%"))))</f>
        <v>0%</v>
      </c>
    </row>
    <row r="268" spans="1:32" x14ac:dyDescent="0.25">
      <c r="A268" t="s">
        <v>3957</v>
      </c>
      <c r="B268" s="10">
        <v>45961</v>
      </c>
      <c r="C268" t="s">
        <v>1615</v>
      </c>
      <c r="D268" t="s">
        <v>566</v>
      </c>
      <c r="E268" t="s">
        <v>66</v>
      </c>
      <c r="F268" t="s">
        <v>1004</v>
      </c>
      <c r="G268">
        <v>2</v>
      </c>
      <c r="H268">
        <v>328.59</v>
      </c>
      <c r="I268">
        <v>0</v>
      </c>
      <c r="J268">
        <v>0</v>
      </c>
      <c r="K268">
        <v>657.18</v>
      </c>
      <c r="L268">
        <v>510.98</v>
      </c>
      <c r="M268">
        <v>146.19999999999999</v>
      </c>
      <c r="N268" t="s">
        <v>4971</v>
      </c>
      <c r="O268" t="s">
        <v>24</v>
      </c>
      <c r="P268" t="s">
        <v>25</v>
      </c>
      <c r="Q268">
        <v>0.38958333333333334</v>
      </c>
      <c r="R268" t="s">
        <v>49</v>
      </c>
      <c r="S268" t="s">
        <v>4767</v>
      </c>
      <c r="T268" t="s">
        <v>4752</v>
      </c>
      <c r="U268">
        <v>328.59</v>
      </c>
      <c r="V268" t="s">
        <v>5016</v>
      </c>
      <c r="W268" t="s">
        <v>4968</v>
      </c>
      <c r="X268" t="s">
        <v>5881</v>
      </c>
      <c r="Y268" t="s">
        <v>5011</v>
      </c>
      <c r="Z268" t="s">
        <v>5155</v>
      </c>
      <c r="AA268" t="s">
        <v>4962</v>
      </c>
      <c r="AB268">
        <f>YEAR(Sales_Trans_2[[#This Row],[Transaction_Date]])</f>
        <v>2025</v>
      </c>
      <c r="AC268" t="str">
        <f>TEXT(Sales_Trans_2[[#This Row],[Transaction_Date]],"mmm")</f>
        <v>Oct</v>
      </c>
      <c r="AD268">
        <f>MONTH(Sales_Trans_2[[#This Row],[Transaction_Date]])</f>
        <v>10</v>
      </c>
      <c r="AE268" s="19">
        <f>IFERROR(Sales_Trans_2[[#This Row],[Profit]]/Sales_Trans_2[[#This Row],[Sales_Amount]],0)</f>
        <v>0.22246568672205483</v>
      </c>
      <c r="AF268" s="20" t="str">
        <f>IF(Sales_Trans_2[[#This Row],[Discount_Pct]]=0,"0%",
IF(Sales_Trans_2[[#This Row],[Discount_Pct]]&lt;=5,"1-5%",
IF(Sales_Trans_2[[#This Row],[Discount_Pct]]&lt;=10,"6-10%",
IF(Sales_Trans_2[[#This Row],[Discount_Pct]]&lt;=15,"11-15%","&gt;15%"))))</f>
        <v>0%</v>
      </c>
    </row>
    <row r="269" spans="1:32" x14ac:dyDescent="0.25">
      <c r="A269" t="s">
        <v>2732</v>
      </c>
      <c r="B269" s="10">
        <v>45959</v>
      </c>
      <c r="C269" t="s">
        <v>106</v>
      </c>
      <c r="D269" t="s">
        <v>755</v>
      </c>
      <c r="E269" t="s">
        <v>1233</v>
      </c>
      <c r="F269" t="s">
        <v>929</v>
      </c>
      <c r="G269">
        <v>5</v>
      </c>
      <c r="H269">
        <v>442.14</v>
      </c>
      <c r="I269">
        <v>0</v>
      </c>
      <c r="J269">
        <v>0</v>
      </c>
      <c r="K269">
        <v>2210.6999999999998</v>
      </c>
      <c r="L269">
        <v>1759.35</v>
      </c>
      <c r="M269">
        <v>451.35</v>
      </c>
      <c r="N269" t="s">
        <v>68</v>
      </c>
      <c r="O269" t="s">
        <v>24</v>
      </c>
      <c r="P269" t="s">
        <v>25</v>
      </c>
      <c r="Q269">
        <v>0.38124999999999998</v>
      </c>
      <c r="R269" t="s">
        <v>49</v>
      </c>
      <c r="S269" t="s">
        <v>4927</v>
      </c>
      <c r="T269" t="s">
        <v>4908</v>
      </c>
      <c r="U269">
        <v>442.14</v>
      </c>
      <c r="V269" t="s">
        <v>5426</v>
      </c>
      <c r="W269" t="s">
        <v>4968</v>
      </c>
      <c r="X269" t="s">
        <v>5289</v>
      </c>
      <c r="Y269" t="s">
        <v>4970</v>
      </c>
      <c r="Z269" t="s">
        <v>5290</v>
      </c>
      <c r="AA269" t="s">
        <v>4962</v>
      </c>
      <c r="AB269">
        <f>YEAR(Sales_Trans_2[[#This Row],[Transaction_Date]])</f>
        <v>2025</v>
      </c>
      <c r="AC269" t="str">
        <f>TEXT(Sales_Trans_2[[#This Row],[Transaction_Date]],"mmm")</f>
        <v>Oct</v>
      </c>
      <c r="AD269">
        <f>MONTH(Sales_Trans_2[[#This Row],[Transaction_Date]])</f>
        <v>10</v>
      </c>
      <c r="AE269" s="19">
        <f>IFERROR(Sales_Trans_2[[#This Row],[Profit]]/Sales_Trans_2[[#This Row],[Sales_Amount]],0)</f>
        <v>0.204166101234903</v>
      </c>
      <c r="AF269" s="20" t="str">
        <f>IF(Sales_Trans_2[[#This Row],[Discount_Pct]]=0,"0%",
IF(Sales_Trans_2[[#This Row],[Discount_Pct]]&lt;=5,"1-5%",
IF(Sales_Trans_2[[#This Row],[Discount_Pct]]&lt;=10,"6-10%",
IF(Sales_Trans_2[[#This Row],[Discount_Pct]]&lt;=15,"11-15%","&gt;15%"))))</f>
        <v>0%</v>
      </c>
    </row>
    <row r="270" spans="1:32" x14ac:dyDescent="0.25">
      <c r="A270" t="s">
        <v>3553</v>
      </c>
      <c r="B270" s="10">
        <v>45958</v>
      </c>
      <c r="C270" t="s">
        <v>1558</v>
      </c>
      <c r="D270" t="s">
        <v>751</v>
      </c>
      <c r="E270" t="s">
        <v>390</v>
      </c>
      <c r="F270" t="s">
        <v>821</v>
      </c>
      <c r="G270">
        <v>4</v>
      </c>
      <c r="H270">
        <v>144.03</v>
      </c>
      <c r="I270">
        <v>0</v>
      </c>
      <c r="J270">
        <v>0</v>
      </c>
      <c r="K270">
        <v>576.12</v>
      </c>
      <c r="L270">
        <v>509.92</v>
      </c>
      <c r="M270">
        <v>66.2</v>
      </c>
      <c r="N270" t="s">
        <v>133</v>
      </c>
      <c r="O270" t="s">
        <v>24</v>
      </c>
      <c r="P270" t="s">
        <v>25</v>
      </c>
      <c r="Q270">
        <v>0.45347222222222222</v>
      </c>
      <c r="R270" t="s">
        <v>49</v>
      </c>
      <c r="S270" t="s">
        <v>4740</v>
      </c>
      <c r="T270" t="s">
        <v>4729</v>
      </c>
      <c r="U270">
        <v>144.03</v>
      </c>
      <c r="V270" t="s">
        <v>5889</v>
      </c>
      <c r="W270" t="s">
        <v>4968</v>
      </c>
      <c r="X270" t="s">
        <v>5322</v>
      </c>
      <c r="Y270" t="s">
        <v>5007</v>
      </c>
      <c r="Z270" t="s">
        <v>5323</v>
      </c>
      <c r="AA270" t="s">
        <v>4962</v>
      </c>
      <c r="AB270">
        <f>YEAR(Sales_Trans_2[[#This Row],[Transaction_Date]])</f>
        <v>2025</v>
      </c>
      <c r="AC270" t="str">
        <f>TEXT(Sales_Trans_2[[#This Row],[Transaction_Date]],"mmm")</f>
        <v>Oct</v>
      </c>
      <c r="AD270">
        <f>MONTH(Sales_Trans_2[[#This Row],[Transaction_Date]])</f>
        <v>10</v>
      </c>
      <c r="AE270" s="19">
        <f>IFERROR(Sales_Trans_2[[#This Row],[Profit]]/Sales_Trans_2[[#This Row],[Sales_Amount]],0)</f>
        <v>0.11490661667708117</v>
      </c>
      <c r="AF270" s="20" t="str">
        <f>IF(Sales_Trans_2[[#This Row],[Discount_Pct]]=0,"0%",
IF(Sales_Trans_2[[#This Row],[Discount_Pct]]&lt;=5,"1-5%",
IF(Sales_Trans_2[[#This Row],[Discount_Pct]]&lt;=10,"6-10%",
IF(Sales_Trans_2[[#This Row],[Discount_Pct]]&lt;=15,"11-15%","&gt;15%"))))</f>
        <v>0%</v>
      </c>
    </row>
    <row r="271" spans="1:32" x14ac:dyDescent="0.25">
      <c r="A271" t="s">
        <v>1631</v>
      </c>
      <c r="B271" s="10">
        <v>45957</v>
      </c>
      <c r="C271" t="s">
        <v>1520</v>
      </c>
      <c r="D271" t="s">
        <v>296</v>
      </c>
      <c r="E271" t="s">
        <v>159</v>
      </c>
      <c r="F271" t="s">
        <v>32</v>
      </c>
      <c r="G271">
        <v>4</v>
      </c>
      <c r="H271">
        <v>507.5</v>
      </c>
      <c r="I271">
        <v>0</v>
      </c>
      <c r="J271">
        <v>0</v>
      </c>
      <c r="K271">
        <v>2030</v>
      </c>
      <c r="L271">
        <v>1453.16</v>
      </c>
      <c r="M271">
        <v>576.84</v>
      </c>
      <c r="N271" t="s">
        <v>47</v>
      </c>
      <c r="O271" t="s">
        <v>24</v>
      </c>
      <c r="P271" t="s">
        <v>25</v>
      </c>
      <c r="Q271">
        <v>0.45902777777777776</v>
      </c>
      <c r="R271" t="s">
        <v>49</v>
      </c>
      <c r="S271" t="s">
        <v>4780</v>
      </c>
      <c r="T271" t="s">
        <v>4776</v>
      </c>
      <c r="U271">
        <v>507.5</v>
      </c>
      <c r="V271" t="s">
        <v>5677</v>
      </c>
      <c r="W271" t="s">
        <v>4968</v>
      </c>
      <c r="X271" t="s">
        <v>5187</v>
      </c>
      <c r="Y271" t="s">
        <v>5007</v>
      </c>
      <c r="Z271" t="s">
        <v>5034</v>
      </c>
      <c r="AA271" t="s">
        <v>4962</v>
      </c>
      <c r="AB271">
        <f>YEAR(Sales_Trans_2[[#This Row],[Transaction_Date]])</f>
        <v>2025</v>
      </c>
      <c r="AC271" t="str">
        <f>TEXT(Sales_Trans_2[[#This Row],[Transaction_Date]],"mmm")</f>
        <v>Oct</v>
      </c>
      <c r="AD271">
        <f>MONTH(Sales_Trans_2[[#This Row],[Transaction_Date]])</f>
        <v>10</v>
      </c>
      <c r="AE271" s="19">
        <f>IFERROR(Sales_Trans_2[[#This Row],[Profit]]/Sales_Trans_2[[#This Row],[Sales_Amount]],0)</f>
        <v>0.28415763546798029</v>
      </c>
      <c r="AF271" s="20" t="str">
        <f>IF(Sales_Trans_2[[#This Row],[Discount_Pct]]=0,"0%",
IF(Sales_Trans_2[[#This Row],[Discount_Pct]]&lt;=5,"1-5%",
IF(Sales_Trans_2[[#This Row],[Discount_Pct]]&lt;=10,"6-10%",
IF(Sales_Trans_2[[#This Row],[Discount_Pct]]&lt;=15,"11-15%","&gt;15%"))))</f>
        <v>0%</v>
      </c>
    </row>
    <row r="272" spans="1:32" x14ac:dyDescent="0.25">
      <c r="A272" t="s">
        <v>3691</v>
      </c>
      <c r="B272" s="10">
        <v>45957</v>
      </c>
      <c r="C272" t="s">
        <v>2143</v>
      </c>
      <c r="D272" t="s">
        <v>290</v>
      </c>
      <c r="E272" t="s">
        <v>400</v>
      </c>
      <c r="F272" t="s">
        <v>1223</v>
      </c>
      <c r="G272">
        <v>3</v>
      </c>
      <c r="H272">
        <v>210.36</v>
      </c>
      <c r="I272">
        <v>0</v>
      </c>
      <c r="J272">
        <v>0</v>
      </c>
      <c r="K272">
        <v>631.08000000000004</v>
      </c>
      <c r="L272">
        <v>466.95</v>
      </c>
      <c r="M272">
        <v>164.13</v>
      </c>
      <c r="N272" t="s">
        <v>4971</v>
      </c>
      <c r="O272" t="s">
        <v>24</v>
      </c>
      <c r="P272" t="s">
        <v>25</v>
      </c>
      <c r="Q272">
        <v>0.90763888888888888</v>
      </c>
      <c r="R272" t="s">
        <v>49</v>
      </c>
      <c r="S272" t="s">
        <v>4939</v>
      </c>
      <c r="T272" t="s">
        <v>4930</v>
      </c>
      <c r="U272">
        <v>210.36</v>
      </c>
      <c r="V272" t="s">
        <v>5776</v>
      </c>
      <c r="W272" t="s">
        <v>4968</v>
      </c>
      <c r="X272" t="s">
        <v>5326</v>
      </c>
      <c r="Y272" t="s">
        <v>4960</v>
      </c>
      <c r="Z272" t="s">
        <v>5003</v>
      </c>
      <c r="AA272" t="s">
        <v>4962</v>
      </c>
      <c r="AB272">
        <f>YEAR(Sales_Trans_2[[#This Row],[Transaction_Date]])</f>
        <v>2025</v>
      </c>
      <c r="AC272" t="str">
        <f>TEXT(Sales_Trans_2[[#This Row],[Transaction_Date]],"mmm")</f>
        <v>Oct</v>
      </c>
      <c r="AD272">
        <f>MONTH(Sales_Trans_2[[#This Row],[Transaction_Date]])</f>
        <v>10</v>
      </c>
      <c r="AE272" s="19">
        <f>IFERROR(Sales_Trans_2[[#This Row],[Profit]]/Sales_Trans_2[[#This Row],[Sales_Amount]],0)</f>
        <v>0.26007796158965579</v>
      </c>
      <c r="AF272" s="20" t="str">
        <f>IF(Sales_Trans_2[[#This Row],[Discount_Pct]]=0,"0%",
IF(Sales_Trans_2[[#This Row],[Discount_Pct]]&lt;=5,"1-5%",
IF(Sales_Trans_2[[#This Row],[Discount_Pct]]&lt;=10,"6-10%",
IF(Sales_Trans_2[[#This Row],[Discount_Pct]]&lt;=15,"11-15%","&gt;15%"))))</f>
        <v>0%</v>
      </c>
    </row>
    <row r="273" spans="1:32" x14ac:dyDescent="0.25">
      <c r="A273" t="s">
        <v>4227</v>
      </c>
      <c r="B273" s="10">
        <v>45955</v>
      </c>
      <c r="C273" t="s">
        <v>660</v>
      </c>
      <c r="D273" t="s">
        <v>1650</v>
      </c>
      <c r="E273" t="s">
        <v>38</v>
      </c>
      <c r="F273" t="s">
        <v>2603</v>
      </c>
      <c r="G273">
        <v>3</v>
      </c>
      <c r="H273">
        <v>232.2</v>
      </c>
      <c r="I273">
        <v>0</v>
      </c>
      <c r="J273">
        <v>0</v>
      </c>
      <c r="K273">
        <v>801.09</v>
      </c>
      <c r="L273">
        <v>482.94</v>
      </c>
      <c r="M273">
        <v>318.14999999999998</v>
      </c>
      <c r="N273" t="s">
        <v>4971</v>
      </c>
      <c r="O273" t="s">
        <v>24</v>
      </c>
      <c r="P273" t="s">
        <v>25</v>
      </c>
      <c r="Q273">
        <v>0.85972222222222228</v>
      </c>
      <c r="R273" t="s">
        <v>27</v>
      </c>
      <c r="S273" t="s">
        <v>4800</v>
      </c>
      <c r="T273" t="s">
        <v>4776</v>
      </c>
      <c r="U273">
        <v>232.2</v>
      </c>
      <c r="V273" t="s">
        <v>5412</v>
      </c>
      <c r="W273" t="s">
        <v>4968</v>
      </c>
      <c r="X273" t="s">
        <v>5275</v>
      </c>
      <c r="Y273" t="s">
        <v>5007</v>
      </c>
      <c r="Z273" t="s">
        <v>4989</v>
      </c>
      <c r="AA273" t="s">
        <v>4962</v>
      </c>
      <c r="AB273">
        <f>YEAR(Sales_Trans_2[[#This Row],[Transaction_Date]])</f>
        <v>2025</v>
      </c>
      <c r="AC273" t="str">
        <f>TEXT(Sales_Trans_2[[#This Row],[Transaction_Date]],"mmm")</f>
        <v>Oct</v>
      </c>
      <c r="AD273">
        <f>MONTH(Sales_Trans_2[[#This Row],[Transaction_Date]])</f>
        <v>10</v>
      </c>
      <c r="AE273" s="19">
        <f>IFERROR(Sales_Trans_2[[#This Row],[Profit]]/Sales_Trans_2[[#This Row],[Sales_Amount]],0)</f>
        <v>0.39714638804628688</v>
      </c>
      <c r="AF273" s="20" t="str">
        <f>IF(Sales_Trans_2[[#This Row],[Discount_Pct]]=0,"0%",
IF(Sales_Trans_2[[#This Row],[Discount_Pct]]&lt;=5,"1-5%",
IF(Sales_Trans_2[[#This Row],[Discount_Pct]]&lt;=10,"6-10%",
IF(Sales_Trans_2[[#This Row],[Discount_Pct]]&lt;=15,"11-15%","&gt;15%"))))</f>
        <v>0%</v>
      </c>
    </row>
    <row r="274" spans="1:32" x14ac:dyDescent="0.25">
      <c r="A274" t="s">
        <v>1998</v>
      </c>
      <c r="B274" s="10">
        <v>45954</v>
      </c>
      <c r="C274" t="s">
        <v>1729</v>
      </c>
      <c r="D274" t="s">
        <v>186</v>
      </c>
      <c r="E274" t="s">
        <v>857</v>
      </c>
      <c r="F274" t="s">
        <v>121</v>
      </c>
      <c r="G274">
        <v>5</v>
      </c>
      <c r="H274">
        <v>217.42</v>
      </c>
      <c r="I274">
        <v>0</v>
      </c>
      <c r="J274">
        <v>0</v>
      </c>
      <c r="K274">
        <v>1087.0999999999999</v>
      </c>
      <c r="L274">
        <v>885.15</v>
      </c>
      <c r="M274">
        <v>201.95</v>
      </c>
      <c r="N274" t="s">
        <v>47</v>
      </c>
      <c r="O274" t="s">
        <v>24</v>
      </c>
      <c r="P274" t="s">
        <v>25</v>
      </c>
      <c r="Q274">
        <v>0.72291666666666665</v>
      </c>
      <c r="R274" t="s">
        <v>49</v>
      </c>
      <c r="S274" t="s">
        <v>4724</v>
      </c>
      <c r="T274" t="s">
        <v>4703</v>
      </c>
      <c r="U274">
        <v>217.42</v>
      </c>
      <c r="V274" t="s">
        <v>5009</v>
      </c>
      <c r="W274" t="s">
        <v>4968</v>
      </c>
      <c r="X274" t="s">
        <v>5036</v>
      </c>
      <c r="Y274" t="s">
        <v>5007</v>
      </c>
      <c r="Z274" t="s">
        <v>5037</v>
      </c>
      <c r="AA274" t="s">
        <v>4962</v>
      </c>
      <c r="AB274">
        <f>YEAR(Sales_Trans_2[[#This Row],[Transaction_Date]])</f>
        <v>2025</v>
      </c>
      <c r="AC274" t="str">
        <f>TEXT(Sales_Trans_2[[#This Row],[Transaction_Date]],"mmm")</f>
        <v>Oct</v>
      </c>
      <c r="AD274">
        <f>MONTH(Sales_Trans_2[[#This Row],[Transaction_Date]])</f>
        <v>10</v>
      </c>
      <c r="AE274" s="19">
        <f>IFERROR(Sales_Trans_2[[#This Row],[Profit]]/Sales_Trans_2[[#This Row],[Sales_Amount]],0)</f>
        <v>0.18576947842884739</v>
      </c>
      <c r="AF274" s="20" t="str">
        <f>IF(Sales_Trans_2[[#This Row],[Discount_Pct]]=0,"0%",
IF(Sales_Trans_2[[#This Row],[Discount_Pct]]&lt;=5,"1-5%",
IF(Sales_Trans_2[[#This Row],[Discount_Pct]]&lt;=10,"6-10%",
IF(Sales_Trans_2[[#This Row],[Discount_Pct]]&lt;=15,"11-15%","&gt;15%"))))</f>
        <v>0%</v>
      </c>
    </row>
    <row r="275" spans="1:32" x14ac:dyDescent="0.25">
      <c r="A275" t="s">
        <v>2788</v>
      </c>
      <c r="B275" s="10">
        <v>45954</v>
      </c>
      <c r="C275" t="s">
        <v>1729</v>
      </c>
      <c r="D275" t="s">
        <v>647</v>
      </c>
      <c r="E275" t="s">
        <v>857</v>
      </c>
      <c r="F275" t="s">
        <v>121</v>
      </c>
      <c r="G275">
        <v>1</v>
      </c>
      <c r="H275">
        <v>123.11</v>
      </c>
      <c r="I275">
        <v>0</v>
      </c>
      <c r="J275">
        <v>0</v>
      </c>
      <c r="K275">
        <v>123.11</v>
      </c>
      <c r="L275">
        <v>91.18</v>
      </c>
      <c r="M275">
        <v>31.93</v>
      </c>
      <c r="N275" t="s">
        <v>133</v>
      </c>
      <c r="O275" t="s">
        <v>24</v>
      </c>
      <c r="P275" t="s">
        <v>25</v>
      </c>
      <c r="Q275">
        <v>0.9</v>
      </c>
      <c r="R275" t="s">
        <v>49</v>
      </c>
      <c r="S275" t="s">
        <v>4925</v>
      </c>
      <c r="T275" t="s">
        <v>4908</v>
      </c>
      <c r="U275">
        <v>123.11</v>
      </c>
      <c r="V275" t="s">
        <v>5009</v>
      </c>
      <c r="W275" t="s">
        <v>4968</v>
      </c>
      <c r="X275" t="s">
        <v>5036</v>
      </c>
      <c r="Y275" t="s">
        <v>5007</v>
      </c>
      <c r="Z275" t="s">
        <v>5037</v>
      </c>
      <c r="AA275" t="s">
        <v>4962</v>
      </c>
      <c r="AB275">
        <f>YEAR(Sales_Trans_2[[#This Row],[Transaction_Date]])</f>
        <v>2025</v>
      </c>
      <c r="AC275" t="str">
        <f>TEXT(Sales_Trans_2[[#This Row],[Transaction_Date]],"mmm")</f>
        <v>Oct</v>
      </c>
      <c r="AD275">
        <f>MONTH(Sales_Trans_2[[#This Row],[Transaction_Date]])</f>
        <v>10</v>
      </c>
      <c r="AE275" s="19">
        <f>IFERROR(Sales_Trans_2[[#This Row],[Profit]]/Sales_Trans_2[[#This Row],[Sales_Amount]],0)</f>
        <v>0.25936154658435545</v>
      </c>
      <c r="AF275" s="20" t="str">
        <f>IF(Sales_Trans_2[[#This Row],[Discount_Pct]]=0,"0%",
IF(Sales_Trans_2[[#This Row],[Discount_Pct]]&lt;=5,"1-5%",
IF(Sales_Trans_2[[#This Row],[Discount_Pct]]&lt;=10,"6-10%",
IF(Sales_Trans_2[[#This Row],[Discount_Pct]]&lt;=15,"11-15%","&gt;15%"))))</f>
        <v>0%</v>
      </c>
    </row>
    <row r="276" spans="1:32" x14ac:dyDescent="0.25">
      <c r="A276" t="s">
        <v>3628</v>
      </c>
      <c r="B276" s="10">
        <v>45954</v>
      </c>
      <c r="C276" t="s">
        <v>3629</v>
      </c>
      <c r="D276" t="s">
        <v>2670</v>
      </c>
      <c r="E276" t="s">
        <v>950</v>
      </c>
      <c r="F276" t="s">
        <v>3453</v>
      </c>
      <c r="G276">
        <v>4</v>
      </c>
      <c r="H276">
        <v>519.78</v>
      </c>
      <c r="I276">
        <v>0</v>
      </c>
      <c r="J276">
        <v>0</v>
      </c>
      <c r="K276">
        <v>2079.12</v>
      </c>
      <c r="L276">
        <v>1591.68</v>
      </c>
      <c r="M276">
        <v>487.44</v>
      </c>
      <c r="N276" t="s">
        <v>133</v>
      </c>
      <c r="O276" t="s">
        <v>24</v>
      </c>
      <c r="P276" t="s">
        <v>25</v>
      </c>
      <c r="Q276">
        <v>0.76597222222222228</v>
      </c>
      <c r="R276" t="s">
        <v>49</v>
      </c>
      <c r="S276" t="s">
        <v>4914</v>
      </c>
      <c r="T276" t="s">
        <v>4908</v>
      </c>
      <c r="U276">
        <v>519.78</v>
      </c>
      <c r="V276" t="s">
        <v>5904</v>
      </c>
      <c r="W276" t="s">
        <v>4968</v>
      </c>
      <c r="X276" t="s">
        <v>5325</v>
      </c>
      <c r="Y276" t="s">
        <v>5011</v>
      </c>
      <c r="Z276" t="s">
        <v>5049</v>
      </c>
      <c r="AA276" t="s">
        <v>4962</v>
      </c>
      <c r="AB276">
        <f>YEAR(Sales_Trans_2[[#This Row],[Transaction_Date]])</f>
        <v>2025</v>
      </c>
      <c r="AC276" t="str">
        <f>TEXT(Sales_Trans_2[[#This Row],[Transaction_Date]],"mmm")</f>
        <v>Oct</v>
      </c>
      <c r="AD276">
        <f>MONTH(Sales_Trans_2[[#This Row],[Transaction_Date]])</f>
        <v>10</v>
      </c>
      <c r="AE276" s="19">
        <f>IFERROR(Sales_Trans_2[[#This Row],[Profit]]/Sales_Trans_2[[#This Row],[Sales_Amount]],0)</f>
        <v>0.23444534226018701</v>
      </c>
      <c r="AF276" s="20" t="str">
        <f>IF(Sales_Trans_2[[#This Row],[Discount_Pct]]=0,"0%",
IF(Sales_Trans_2[[#This Row],[Discount_Pct]]&lt;=5,"1-5%",
IF(Sales_Trans_2[[#This Row],[Discount_Pct]]&lt;=10,"6-10%",
IF(Sales_Trans_2[[#This Row],[Discount_Pct]]&lt;=15,"11-15%","&gt;15%"))))</f>
        <v>0%</v>
      </c>
    </row>
    <row r="277" spans="1:32" x14ac:dyDescent="0.25">
      <c r="A277" t="s">
        <v>4297</v>
      </c>
      <c r="B277" s="10">
        <v>45949</v>
      </c>
      <c r="C277" t="s">
        <v>1206</v>
      </c>
      <c r="D277" t="s">
        <v>566</v>
      </c>
      <c r="E277" t="s">
        <v>488</v>
      </c>
      <c r="F277" t="s">
        <v>489</v>
      </c>
      <c r="G277">
        <v>5</v>
      </c>
      <c r="H277">
        <v>328.59</v>
      </c>
      <c r="I277">
        <v>0</v>
      </c>
      <c r="J277">
        <v>0</v>
      </c>
      <c r="K277">
        <v>1889.39</v>
      </c>
      <c r="L277">
        <v>1277.45</v>
      </c>
      <c r="M277">
        <v>611.94000000000005</v>
      </c>
      <c r="N277" t="s">
        <v>133</v>
      </c>
      <c r="O277" t="s">
        <v>24</v>
      </c>
      <c r="P277" t="s">
        <v>25</v>
      </c>
      <c r="Q277">
        <v>0.80694444444444446</v>
      </c>
      <c r="R277" t="s">
        <v>27</v>
      </c>
      <c r="S277" t="s">
        <v>4767</v>
      </c>
      <c r="T277" t="s">
        <v>4752</v>
      </c>
      <c r="U277">
        <v>328.59</v>
      </c>
      <c r="V277" t="s">
        <v>5422</v>
      </c>
      <c r="W277" t="s">
        <v>4968</v>
      </c>
      <c r="X277" t="s">
        <v>5338</v>
      </c>
      <c r="Y277" t="s">
        <v>5011</v>
      </c>
      <c r="Z277" t="s">
        <v>5339</v>
      </c>
      <c r="AA277" t="s">
        <v>4962</v>
      </c>
      <c r="AB277">
        <f>YEAR(Sales_Trans_2[[#This Row],[Transaction_Date]])</f>
        <v>2025</v>
      </c>
      <c r="AC277" t="str">
        <f>TEXT(Sales_Trans_2[[#This Row],[Transaction_Date]],"mmm")</f>
        <v>Oct</v>
      </c>
      <c r="AD277">
        <f>MONTH(Sales_Trans_2[[#This Row],[Transaction_Date]])</f>
        <v>10</v>
      </c>
      <c r="AE277" s="19">
        <f>IFERROR(Sales_Trans_2[[#This Row],[Profit]]/Sales_Trans_2[[#This Row],[Sales_Amount]],0)</f>
        <v>0.32388231122214051</v>
      </c>
      <c r="AF277" s="20" t="str">
        <f>IF(Sales_Trans_2[[#This Row],[Discount_Pct]]=0,"0%",
IF(Sales_Trans_2[[#This Row],[Discount_Pct]]&lt;=5,"1-5%",
IF(Sales_Trans_2[[#This Row],[Discount_Pct]]&lt;=10,"6-10%",
IF(Sales_Trans_2[[#This Row],[Discount_Pct]]&lt;=15,"11-15%","&gt;15%"))))</f>
        <v>0%</v>
      </c>
    </row>
    <row r="278" spans="1:32" x14ac:dyDescent="0.25">
      <c r="A278" t="s">
        <v>4311</v>
      </c>
      <c r="B278" s="10">
        <v>45949</v>
      </c>
      <c r="C278" t="s">
        <v>3898</v>
      </c>
      <c r="D278" t="s">
        <v>59</v>
      </c>
      <c r="E278" t="s">
        <v>852</v>
      </c>
      <c r="F278" t="s">
        <v>853</v>
      </c>
      <c r="G278">
        <v>1</v>
      </c>
      <c r="H278">
        <v>342.46</v>
      </c>
      <c r="I278">
        <v>0</v>
      </c>
      <c r="J278">
        <v>0</v>
      </c>
      <c r="K278">
        <v>393.83</v>
      </c>
      <c r="L278">
        <v>271.77999999999997</v>
      </c>
      <c r="M278">
        <v>122.05</v>
      </c>
      <c r="N278" t="s">
        <v>40</v>
      </c>
      <c r="O278" t="s">
        <v>24</v>
      </c>
      <c r="P278" t="s">
        <v>25</v>
      </c>
      <c r="Q278">
        <v>0.49027777777777776</v>
      </c>
      <c r="R278" t="s">
        <v>27</v>
      </c>
      <c r="S278" t="s">
        <v>4721</v>
      </c>
      <c r="T278" t="s">
        <v>4703</v>
      </c>
      <c r="U278">
        <v>342.46</v>
      </c>
      <c r="V278" t="s">
        <v>5584</v>
      </c>
      <c r="W278" t="s">
        <v>4968</v>
      </c>
      <c r="X278" t="s">
        <v>5571</v>
      </c>
      <c r="Y278" t="s">
        <v>4977</v>
      </c>
      <c r="Z278" t="s">
        <v>5043</v>
      </c>
      <c r="AA278" t="s">
        <v>4962</v>
      </c>
      <c r="AB278">
        <f>YEAR(Sales_Trans_2[[#This Row],[Transaction_Date]])</f>
        <v>2025</v>
      </c>
      <c r="AC278" t="str">
        <f>TEXT(Sales_Trans_2[[#This Row],[Transaction_Date]],"mmm")</f>
        <v>Oct</v>
      </c>
      <c r="AD278">
        <f>MONTH(Sales_Trans_2[[#This Row],[Transaction_Date]])</f>
        <v>10</v>
      </c>
      <c r="AE278" s="19">
        <f>IFERROR(Sales_Trans_2[[#This Row],[Profit]]/Sales_Trans_2[[#This Row],[Sales_Amount]],0)</f>
        <v>0.30990528908412257</v>
      </c>
      <c r="AF278" s="20" t="str">
        <f>IF(Sales_Trans_2[[#This Row],[Discount_Pct]]=0,"0%",
IF(Sales_Trans_2[[#This Row],[Discount_Pct]]&lt;=5,"1-5%",
IF(Sales_Trans_2[[#This Row],[Discount_Pct]]&lt;=10,"6-10%",
IF(Sales_Trans_2[[#This Row],[Discount_Pct]]&lt;=15,"11-15%","&gt;15%"))))</f>
        <v>0%</v>
      </c>
    </row>
    <row r="279" spans="1:32" x14ac:dyDescent="0.25">
      <c r="A279" t="s">
        <v>4264</v>
      </c>
      <c r="B279" s="10">
        <v>45948</v>
      </c>
      <c r="C279" t="s">
        <v>4265</v>
      </c>
      <c r="D279" t="s">
        <v>2545</v>
      </c>
      <c r="E279" t="s">
        <v>209</v>
      </c>
      <c r="F279" t="s">
        <v>210</v>
      </c>
      <c r="G279">
        <v>1</v>
      </c>
      <c r="H279">
        <v>57.06</v>
      </c>
      <c r="I279">
        <v>0</v>
      </c>
      <c r="J279">
        <v>0</v>
      </c>
      <c r="K279">
        <v>65.62</v>
      </c>
      <c r="L279">
        <v>48.43</v>
      </c>
      <c r="M279">
        <v>17.190000000000001</v>
      </c>
      <c r="N279" t="s">
        <v>4971</v>
      </c>
      <c r="O279" t="s">
        <v>24</v>
      </c>
      <c r="P279" t="s">
        <v>25</v>
      </c>
      <c r="Q279">
        <v>0.68472222222222223</v>
      </c>
      <c r="R279" t="s">
        <v>27</v>
      </c>
      <c r="S279" t="s">
        <v>4750</v>
      </c>
      <c r="T279" t="s">
        <v>4729</v>
      </c>
      <c r="U279">
        <v>57.06</v>
      </c>
      <c r="V279" t="s">
        <v>5921</v>
      </c>
      <c r="W279" t="s">
        <v>4968</v>
      </c>
      <c r="X279" t="s">
        <v>4973</v>
      </c>
      <c r="Y279" t="s">
        <v>4960</v>
      </c>
      <c r="Z279" t="s">
        <v>5067</v>
      </c>
      <c r="AA279" t="s">
        <v>4962</v>
      </c>
      <c r="AB279">
        <f>YEAR(Sales_Trans_2[[#This Row],[Transaction_Date]])</f>
        <v>2025</v>
      </c>
      <c r="AC279" t="str">
        <f>TEXT(Sales_Trans_2[[#This Row],[Transaction_Date]],"mmm")</f>
        <v>Oct</v>
      </c>
      <c r="AD279">
        <f>MONTH(Sales_Trans_2[[#This Row],[Transaction_Date]])</f>
        <v>10</v>
      </c>
      <c r="AE279" s="19">
        <f>IFERROR(Sales_Trans_2[[#This Row],[Profit]]/Sales_Trans_2[[#This Row],[Sales_Amount]],0)</f>
        <v>0.26196281621456874</v>
      </c>
      <c r="AF279" s="20" t="str">
        <f>IF(Sales_Trans_2[[#This Row],[Discount_Pct]]=0,"0%",
IF(Sales_Trans_2[[#This Row],[Discount_Pct]]&lt;=5,"1-5%",
IF(Sales_Trans_2[[#This Row],[Discount_Pct]]&lt;=10,"6-10%",
IF(Sales_Trans_2[[#This Row],[Discount_Pct]]&lt;=15,"11-15%","&gt;15%"))))</f>
        <v>0%</v>
      </c>
    </row>
    <row r="280" spans="1:32" x14ac:dyDescent="0.25">
      <c r="A280" t="s">
        <v>4224</v>
      </c>
      <c r="B280" s="10">
        <v>45944</v>
      </c>
      <c r="C280" t="s">
        <v>599</v>
      </c>
      <c r="D280" t="s">
        <v>1156</v>
      </c>
      <c r="E280" t="s">
        <v>623</v>
      </c>
      <c r="F280" t="s">
        <v>742</v>
      </c>
      <c r="G280">
        <v>2</v>
      </c>
      <c r="H280">
        <v>147.72</v>
      </c>
      <c r="I280">
        <v>0</v>
      </c>
      <c r="J280">
        <v>0</v>
      </c>
      <c r="K280">
        <v>295.44</v>
      </c>
      <c r="L280">
        <v>218.42</v>
      </c>
      <c r="M280">
        <v>77.02</v>
      </c>
      <c r="N280" t="s">
        <v>40</v>
      </c>
      <c r="O280" t="s">
        <v>24</v>
      </c>
      <c r="P280" t="s">
        <v>25</v>
      </c>
      <c r="Q280">
        <v>0.52777777777777779</v>
      </c>
      <c r="R280" t="s">
        <v>49</v>
      </c>
      <c r="S280" t="s">
        <v>4755</v>
      </c>
      <c r="T280" t="s">
        <v>4752</v>
      </c>
      <c r="U280">
        <v>147.72</v>
      </c>
      <c r="V280" t="s">
        <v>5817</v>
      </c>
      <c r="W280" t="s">
        <v>4968</v>
      </c>
      <c r="X280" t="s">
        <v>5198</v>
      </c>
      <c r="Y280" t="s">
        <v>4960</v>
      </c>
      <c r="Z280" t="s">
        <v>5196</v>
      </c>
      <c r="AA280" t="s">
        <v>4962</v>
      </c>
      <c r="AB280">
        <f>YEAR(Sales_Trans_2[[#This Row],[Transaction_Date]])</f>
        <v>2025</v>
      </c>
      <c r="AC280" t="str">
        <f>TEXT(Sales_Trans_2[[#This Row],[Transaction_Date]],"mmm")</f>
        <v>Oct</v>
      </c>
      <c r="AD280">
        <f>MONTH(Sales_Trans_2[[#This Row],[Transaction_Date]])</f>
        <v>10</v>
      </c>
      <c r="AE280" s="19">
        <f>IFERROR(Sales_Trans_2[[#This Row],[Profit]]/Sales_Trans_2[[#This Row],[Sales_Amount]],0)</f>
        <v>0.26069591118331981</v>
      </c>
      <c r="AF280" s="20" t="str">
        <f>IF(Sales_Trans_2[[#This Row],[Discount_Pct]]=0,"0%",
IF(Sales_Trans_2[[#This Row],[Discount_Pct]]&lt;=5,"1-5%",
IF(Sales_Trans_2[[#This Row],[Discount_Pct]]&lt;=10,"6-10%",
IF(Sales_Trans_2[[#This Row],[Discount_Pct]]&lt;=15,"11-15%","&gt;15%"))))</f>
        <v>0%</v>
      </c>
    </row>
    <row r="281" spans="1:32" x14ac:dyDescent="0.25">
      <c r="A281" t="s">
        <v>1018</v>
      </c>
      <c r="B281" s="10">
        <v>45971</v>
      </c>
      <c r="C281" t="s">
        <v>1019</v>
      </c>
      <c r="D281" t="s">
        <v>320</v>
      </c>
      <c r="E281" t="s">
        <v>153</v>
      </c>
      <c r="F281" t="s">
        <v>182</v>
      </c>
      <c r="G281">
        <v>5</v>
      </c>
      <c r="H281">
        <v>67.37</v>
      </c>
      <c r="I281">
        <v>0</v>
      </c>
      <c r="J281">
        <v>0</v>
      </c>
      <c r="K281">
        <v>387.38</v>
      </c>
      <c r="L281">
        <v>252.15</v>
      </c>
      <c r="M281">
        <v>135.22999999999999</v>
      </c>
      <c r="N281" t="s">
        <v>40</v>
      </c>
      <c r="O281" t="s">
        <v>24</v>
      </c>
      <c r="P281" t="s">
        <v>25</v>
      </c>
      <c r="Q281">
        <v>0.84375</v>
      </c>
      <c r="R281" t="s">
        <v>27</v>
      </c>
      <c r="S281" t="s">
        <v>4944</v>
      </c>
      <c r="T281" t="s">
        <v>4930</v>
      </c>
      <c r="U281">
        <v>67.37</v>
      </c>
      <c r="V281" t="s">
        <v>5933</v>
      </c>
      <c r="W281" t="s">
        <v>4968</v>
      </c>
      <c r="X281" t="s">
        <v>5615</v>
      </c>
      <c r="Y281" t="s">
        <v>4960</v>
      </c>
      <c r="Z281" t="s">
        <v>5126</v>
      </c>
      <c r="AA281" t="s">
        <v>4962</v>
      </c>
      <c r="AB281">
        <f>YEAR(Sales_Trans_2[[#This Row],[Transaction_Date]])</f>
        <v>2025</v>
      </c>
      <c r="AC281" t="str">
        <f>TEXT(Sales_Trans_2[[#This Row],[Transaction_Date]],"mmm")</f>
        <v>Nov</v>
      </c>
      <c r="AD281">
        <f>MONTH(Sales_Trans_2[[#This Row],[Transaction_Date]])</f>
        <v>11</v>
      </c>
      <c r="AE281" s="19">
        <f>IFERROR(Sales_Trans_2[[#This Row],[Profit]]/Sales_Trans_2[[#This Row],[Sales_Amount]],0)</f>
        <v>0.3490887500645361</v>
      </c>
      <c r="AF281" s="20" t="str">
        <f>IF(Sales_Trans_2[[#This Row],[Discount_Pct]]=0,"0%",
IF(Sales_Trans_2[[#This Row],[Discount_Pct]]&lt;=5,"1-5%",
IF(Sales_Trans_2[[#This Row],[Discount_Pct]]&lt;=10,"6-10%",
IF(Sales_Trans_2[[#This Row],[Discount_Pct]]&lt;=15,"11-15%","&gt;15%"))))</f>
        <v>0%</v>
      </c>
    </row>
    <row r="282" spans="1:32" x14ac:dyDescent="0.25">
      <c r="A282" t="s">
        <v>3393</v>
      </c>
      <c r="B282" s="10">
        <v>45940</v>
      </c>
      <c r="C282" t="s">
        <v>3394</v>
      </c>
      <c r="D282" t="s">
        <v>1382</v>
      </c>
      <c r="E282" t="s">
        <v>85</v>
      </c>
      <c r="F282" t="s">
        <v>2200</v>
      </c>
      <c r="G282">
        <v>3</v>
      </c>
      <c r="H282">
        <v>317.99</v>
      </c>
      <c r="I282">
        <v>0</v>
      </c>
      <c r="J282">
        <v>0</v>
      </c>
      <c r="K282">
        <v>953.97</v>
      </c>
      <c r="L282">
        <v>705.15</v>
      </c>
      <c r="M282">
        <v>248.82</v>
      </c>
      <c r="N282" t="s">
        <v>133</v>
      </c>
      <c r="O282" t="s">
        <v>24</v>
      </c>
      <c r="P282" t="s">
        <v>25</v>
      </c>
      <c r="Q282">
        <v>0.40416666666666667</v>
      </c>
      <c r="R282" t="s">
        <v>49</v>
      </c>
      <c r="S282" t="s">
        <v>4774</v>
      </c>
      <c r="T282" t="s">
        <v>4752</v>
      </c>
      <c r="U282">
        <v>317.99</v>
      </c>
      <c r="V282" t="s">
        <v>5938</v>
      </c>
      <c r="W282" t="s">
        <v>4968</v>
      </c>
      <c r="X282" t="s">
        <v>5851</v>
      </c>
      <c r="Y282" t="s">
        <v>4960</v>
      </c>
      <c r="Z282" t="s">
        <v>5312</v>
      </c>
      <c r="AA282" t="s">
        <v>4962</v>
      </c>
      <c r="AB282">
        <f>YEAR(Sales_Trans_2[[#This Row],[Transaction_Date]])</f>
        <v>2025</v>
      </c>
      <c r="AC282" t="str">
        <f>TEXT(Sales_Trans_2[[#This Row],[Transaction_Date]],"mmm")</f>
        <v>Oct</v>
      </c>
      <c r="AD282">
        <f>MONTH(Sales_Trans_2[[#This Row],[Transaction_Date]])</f>
        <v>10</v>
      </c>
      <c r="AE282" s="19">
        <f>IFERROR(Sales_Trans_2[[#This Row],[Profit]]/Sales_Trans_2[[#This Row],[Sales_Amount]],0)</f>
        <v>0.26082581213245698</v>
      </c>
      <c r="AF282" s="20" t="str">
        <f>IF(Sales_Trans_2[[#This Row],[Discount_Pct]]=0,"0%",
IF(Sales_Trans_2[[#This Row],[Discount_Pct]]&lt;=5,"1-5%",
IF(Sales_Trans_2[[#This Row],[Discount_Pct]]&lt;=10,"6-10%",
IF(Sales_Trans_2[[#This Row],[Discount_Pct]]&lt;=15,"11-15%","&gt;15%"))))</f>
        <v>0%</v>
      </c>
    </row>
    <row r="283" spans="1:32" x14ac:dyDescent="0.25">
      <c r="A283" t="s">
        <v>3877</v>
      </c>
      <c r="B283" s="10">
        <v>45910</v>
      </c>
      <c r="C283" t="s">
        <v>1583</v>
      </c>
      <c r="D283" t="s">
        <v>2135</v>
      </c>
      <c r="E283" t="s">
        <v>1347</v>
      </c>
      <c r="F283" t="s">
        <v>1313</v>
      </c>
      <c r="G283">
        <v>3</v>
      </c>
      <c r="H283">
        <v>68.95</v>
      </c>
      <c r="I283">
        <v>0</v>
      </c>
      <c r="J283">
        <v>0</v>
      </c>
      <c r="K283">
        <v>206.85</v>
      </c>
      <c r="L283">
        <v>173.67</v>
      </c>
      <c r="M283">
        <v>33.18</v>
      </c>
      <c r="N283" t="s">
        <v>133</v>
      </c>
      <c r="O283" t="s">
        <v>24</v>
      </c>
      <c r="P283" t="s">
        <v>25</v>
      </c>
      <c r="Q283">
        <v>0.625</v>
      </c>
      <c r="R283" t="s">
        <v>49</v>
      </c>
      <c r="S283" t="s">
        <v>4748</v>
      </c>
      <c r="T283" t="s">
        <v>4729</v>
      </c>
      <c r="U283">
        <v>68.95</v>
      </c>
      <c r="V283" t="s">
        <v>5113</v>
      </c>
      <c r="W283" t="s">
        <v>4968</v>
      </c>
      <c r="X283" t="s">
        <v>4976</v>
      </c>
      <c r="Y283" t="s">
        <v>4977</v>
      </c>
      <c r="Z283" t="s">
        <v>5089</v>
      </c>
      <c r="AA283" t="s">
        <v>4962</v>
      </c>
      <c r="AB283">
        <f>YEAR(Sales_Trans_2[[#This Row],[Transaction_Date]])</f>
        <v>2025</v>
      </c>
      <c r="AC283" t="str">
        <f>TEXT(Sales_Trans_2[[#This Row],[Transaction_Date]],"mmm")</f>
        <v>Sep</v>
      </c>
      <c r="AD283">
        <f>MONTH(Sales_Trans_2[[#This Row],[Transaction_Date]])</f>
        <v>9</v>
      </c>
      <c r="AE283" s="19">
        <f>IFERROR(Sales_Trans_2[[#This Row],[Profit]]/Sales_Trans_2[[#This Row],[Sales_Amount]],0)</f>
        <v>0.16040609137055839</v>
      </c>
      <c r="AF283" s="20" t="str">
        <f>IF(Sales_Trans_2[[#This Row],[Discount_Pct]]=0,"0%",
IF(Sales_Trans_2[[#This Row],[Discount_Pct]]&lt;=5,"1-5%",
IF(Sales_Trans_2[[#This Row],[Discount_Pct]]&lt;=10,"6-10%",
IF(Sales_Trans_2[[#This Row],[Discount_Pct]]&lt;=15,"11-15%","&gt;15%"))))</f>
        <v>0%</v>
      </c>
    </row>
    <row r="284" spans="1:32" x14ac:dyDescent="0.25">
      <c r="A284" t="s">
        <v>2219</v>
      </c>
      <c r="B284" s="10">
        <v>45879</v>
      </c>
      <c r="C284" t="s">
        <v>527</v>
      </c>
      <c r="D284" t="s">
        <v>1096</v>
      </c>
      <c r="E284" t="s">
        <v>303</v>
      </c>
      <c r="F284" t="s">
        <v>210</v>
      </c>
      <c r="G284">
        <v>2</v>
      </c>
      <c r="H284">
        <v>405.1</v>
      </c>
      <c r="I284">
        <v>0</v>
      </c>
      <c r="J284">
        <v>0</v>
      </c>
      <c r="K284">
        <v>810.2</v>
      </c>
      <c r="L284">
        <v>696.82</v>
      </c>
      <c r="M284">
        <v>113.38</v>
      </c>
      <c r="N284" t="s">
        <v>40</v>
      </c>
      <c r="O284" t="s">
        <v>24</v>
      </c>
      <c r="P284" t="s">
        <v>25</v>
      </c>
      <c r="Q284">
        <v>0.81458333333333333</v>
      </c>
      <c r="R284" t="s">
        <v>49</v>
      </c>
      <c r="S284" t="s">
        <v>4869</v>
      </c>
      <c r="T284" t="s">
        <v>4864</v>
      </c>
      <c r="U284">
        <v>405.1</v>
      </c>
      <c r="V284" t="s">
        <v>5656</v>
      </c>
      <c r="W284" t="s">
        <v>4968</v>
      </c>
      <c r="X284" t="s">
        <v>4973</v>
      </c>
      <c r="Y284" t="s">
        <v>4960</v>
      </c>
      <c r="Z284" t="s">
        <v>5351</v>
      </c>
      <c r="AA284" t="s">
        <v>4962</v>
      </c>
      <c r="AB284">
        <f>YEAR(Sales_Trans_2[[#This Row],[Transaction_Date]])</f>
        <v>2025</v>
      </c>
      <c r="AC284" t="str">
        <f>TEXT(Sales_Trans_2[[#This Row],[Transaction_Date]],"mmm")</f>
        <v>Aug</v>
      </c>
      <c r="AD284">
        <f>MONTH(Sales_Trans_2[[#This Row],[Transaction_Date]])</f>
        <v>8</v>
      </c>
      <c r="AE284" s="19">
        <f>IFERROR(Sales_Trans_2[[#This Row],[Profit]]/Sales_Trans_2[[#This Row],[Sales_Amount]],0)</f>
        <v>0.13994075536904466</v>
      </c>
      <c r="AF284" s="20" t="str">
        <f>IF(Sales_Trans_2[[#This Row],[Discount_Pct]]=0,"0%",
IF(Sales_Trans_2[[#This Row],[Discount_Pct]]&lt;=5,"1-5%",
IF(Sales_Trans_2[[#This Row],[Discount_Pct]]&lt;=10,"6-10%",
IF(Sales_Trans_2[[#This Row],[Discount_Pct]]&lt;=15,"11-15%","&gt;15%"))))</f>
        <v>0%</v>
      </c>
    </row>
    <row r="285" spans="1:32" x14ac:dyDescent="0.25">
      <c r="A285" t="s">
        <v>4548</v>
      </c>
      <c r="B285" s="10">
        <v>45848</v>
      </c>
      <c r="C285" t="s">
        <v>106</v>
      </c>
      <c r="D285" t="s">
        <v>141</v>
      </c>
      <c r="E285" t="s">
        <v>427</v>
      </c>
      <c r="F285" t="s">
        <v>428</v>
      </c>
      <c r="G285">
        <v>2</v>
      </c>
      <c r="H285">
        <v>437.49</v>
      </c>
      <c r="I285">
        <v>0</v>
      </c>
      <c r="J285">
        <v>0</v>
      </c>
      <c r="K285">
        <v>874.98</v>
      </c>
      <c r="L285">
        <v>530.88</v>
      </c>
      <c r="M285">
        <v>344.1</v>
      </c>
      <c r="N285" t="s">
        <v>47</v>
      </c>
      <c r="O285" t="s">
        <v>24</v>
      </c>
      <c r="P285" t="s">
        <v>25</v>
      </c>
      <c r="Q285">
        <v>0.81111111111111112</v>
      </c>
      <c r="R285" t="s">
        <v>49</v>
      </c>
      <c r="S285" t="s">
        <v>4658</v>
      </c>
      <c r="T285" t="s">
        <v>4636</v>
      </c>
      <c r="U285">
        <v>437.49</v>
      </c>
      <c r="V285" t="s">
        <v>5426</v>
      </c>
      <c r="W285" t="s">
        <v>4968</v>
      </c>
      <c r="X285" t="s">
        <v>5116</v>
      </c>
      <c r="Y285" t="s">
        <v>4970</v>
      </c>
      <c r="Z285" t="s">
        <v>5117</v>
      </c>
      <c r="AA285" t="s">
        <v>4962</v>
      </c>
      <c r="AB285">
        <f>YEAR(Sales_Trans_2[[#This Row],[Transaction_Date]])</f>
        <v>2025</v>
      </c>
      <c r="AC285" t="str">
        <f>TEXT(Sales_Trans_2[[#This Row],[Transaction_Date]],"mmm")</f>
        <v>Jul</v>
      </c>
      <c r="AD285">
        <f>MONTH(Sales_Trans_2[[#This Row],[Transaction_Date]])</f>
        <v>7</v>
      </c>
      <c r="AE285" s="19">
        <f>IFERROR(Sales_Trans_2[[#This Row],[Profit]]/Sales_Trans_2[[#This Row],[Sales_Amount]],0)</f>
        <v>0.39326613179729825</v>
      </c>
      <c r="AF285" s="20" t="str">
        <f>IF(Sales_Trans_2[[#This Row],[Discount_Pct]]=0,"0%",
IF(Sales_Trans_2[[#This Row],[Discount_Pct]]&lt;=5,"1-5%",
IF(Sales_Trans_2[[#This Row],[Discount_Pct]]&lt;=10,"6-10%",
IF(Sales_Trans_2[[#This Row],[Discount_Pct]]&lt;=15,"11-15%","&gt;15%"))))</f>
        <v>0%</v>
      </c>
    </row>
    <row r="286" spans="1:32" x14ac:dyDescent="0.25">
      <c r="A286" t="s">
        <v>224</v>
      </c>
      <c r="B286" s="10">
        <v>45787</v>
      </c>
      <c r="C286" t="s">
        <v>225</v>
      </c>
      <c r="D286" t="s">
        <v>226</v>
      </c>
      <c r="E286" t="s">
        <v>192</v>
      </c>
      <c r="F286" t="s">
        <v>227</v>
      </c>
      <c r="G286">
        <v>1</v>
      </c>
      <c r="H286">
        <v>318.62</v>
      </c>
      <c r="I286">
        <v>0</v>
      </c>
      <c r="J286">
        <v>0</v>
      </c>
      <c r="K286">
        <v>366.41</v>
      </c>
      <c r="L286">
        <v>221.72</v>
      </c>
      <c r="M286">
        <v>144.69</v>
      </c>
      <c r="N286" t="s">
        <v>23</v>
      </c>
      <c r="O286" t="s">
        <v>24</v>
      </c>
      <c r="P286" t="s">
        <v>25</v>
      </c>
      <c r="Q286">
        <v>0.53402777777777777</v>
      </c>
      <c r="R286" t="s">
        <v>27</v>
      </c>
      <c r="S286" t="s">
        <v>4786</v>
      </c>
      <c r="T286" t="s">
        <v>4776</v>
      </c>
      <c r="U286">
        <v>318.62</v>
      </c>
      <c r="V286" t="s">
        <v>5760</v>
      </c>
      <c r="W286" t="s">
        <v>4968</v>
      </c>
      <c r="X286" t="s">
        <v>5283</v>
      </c>
      <c r="Y286" t="s">
        <v>5011</v>
      </c>
      <c r="Z286" t="s">
        <v>5284</v>
      </c>
      <c r="AA286" t="s">
        <v>4962</v>
      </c>
      <c r="AB286">
        <f>YEAR(Sales_Trans_2[[#This Row],[Transaction_Date]])</f>
        <v>2025</v>
      </c>
      <c r="AC286" t="str">
        <f>TEXT(Sales_Trans_2[[#This Row],[Transaction_Date]],"mmm")</f>
        <v>May</v>
      </c>
      <c r="AD286">
        <f>MONTH(Sales_Trans_2[[#This Row],[Transaction_Date]])</f>
        <v>5</v>
      </c>
      <c r="AE286" s="19">
        <f>IFERROR(Sales_Trans_2[[#This Row],[Profit]]/Sales_Trans_2[[#This Row],[Sales_Amount]],0)</f>
        <v>0.39488551076662753</v>
      </c>
      <c r="AF286" s="20" t="str">
        <f>IF(Sales_Trans_2[[#This Row],[Discount_Pct]]=0,"0%",
IF(Sales_Trans_2[[#This Row],[Discount_Pct]]&lt;=5,"1-5%",
IF(Sales_Trans_2[[#This Row],[Discount_Pct]]&lt;=10,"6-10%",
IF(Sales_Trans_2[[#This Row],[Discount_Pct]]&lt;=15,"11-15%","&gt;15%"))))</f>
        <v>0%</v>
      </c>
    </row>
    <row r="287" spans="1:32" x14ac:dyDescent="0.25">
      <c r="A287" t="s">
        <v>4427</v>
      </c>
      <c r="B287" s="10">
        <v>45726</v>
      </c>
      <c r="C287" t="s">
        <v>3923</v>
      </c>
      <c r="D287" t="s">
        <v>503</v>
      </c>
      <c r="E287" t="s">
        <v>1031</v>
      </c>
      <c r="F287" t="s">
        <v>2312</v>
      </c>
      <c r="G287">
        <v>5</v>
      </c>
      <c r="H287">
        <v>503.36</v>
      </c>
      <c r="I287">
        <v>0</v>
      </c>
      <c r="J287">
        <v>0</v>
      </c>
      <c r="K287">
        <v>2516.8000000000002</v>
      </c>
      <c r="L287">
        <v>1949</v>
      </c>
      <c r="M287">
        <v>567.79999999999995</v>
      </c>
      <c r="N287" t="s">
        <v>133</v>
      </c>
      <c r="O287" t="s">
        <v>24</v>
      </c>
      <c r="P287" t="s">
        <v>25</v>
      </c>
      <c r="Q287">
        <v>0.50347222222222221</v>
      </c>
      <c r="R287" t="s">
        <v>49</v>
      </c>
      <c r="S287" t="s">
        <v>4727</v>
      </c>
      <c r="T287" t="s">
        <v>4703</v>
      </c>
      <c r="U287">
        <v>503.36</v>
      </c>
      <c r="V287" t="s">
        <v>5800</v>
      </c>
      <c r="W287" t="s">
        <v>4968</v>
      </c>
      <c r="X287" t="s">
        <v>5645</v>
      </c>
      <c r="Y287" t="s">
        <v>4960</v>
      </c>
      <c r="Z287" t="s">
        <v>5000</v>
      </c>
      <c r="AA287" t="s">
        <v>4962</v>
      </c>
      <c r="AB287">
        <f>YEAR(Sales_Trans_2[[#This Row],[Transaction_Date]])</f>
        <v>2025</v>
      </c>
      <c r="AC287" t="str">
        <f>TEXT(Sales_Trans_2[[#This Row],[Transaction_Date]],"mmm")</f>
        <v>Mar</v>
      </c>
      <c r="AD287">
        <f>MONTH(Sales_Trans_2[[#This Row],[Transaction_Date]])</f>
        <v>3</v>
      </c>
      <c r="AE287" s="19">
        <f>IFERROR(Sales_Trans_2[[#This Row],[Profit]]/Sales_Trans_2[[#This Row],[Sales_Amount]],0)</f>
        <v>0.2256039415130324</v>
      </c>
      <c r="AF287" s="20" t="str">
        <f>IF(Sales_Trans_2[[#This Row],[Discount_Pct]]=0,"0%",
IF(Sales_Trans_2[[#This Row],[Discount_Pct]]&lt;=5,"1-5%",
IF(Sales_Trans_2[[#This Row],[Discount_Pct]]&lt;=10,"6-10%",
IF(Sales_Trans_2[[#This Row],[Discount_Pct]]&lt;=15,"11-15%","&gt;15%"))))</f>
        <v>0%</v>
      </c>
    </row>
    <row r="288" spans="1:32" x14ac:dyDescent="0.25">
      <c r="A288" t="s">
        <v>3564</v>
      </c>
      <c r="B288" s="10">
        <v>45928</v>
      </c>
      <c r="C288" t="s">
        <v>2399</v>
      </c>
      <c r="D288" t="s">
        <v>1869</v>
      </c>
      <c r="E288" t="s">
        <v>830</v>
      </c>
      <c r="F288" t="s">
        <v>831</v>
      </c>
      <c r="G288">
        <v>4</v>
      </c>
      <c r="H288">
        <v>108.97</v>
      </c>
      <c r="I288">
        <v>0</v>
      </c>
      <c r="J288">
        <v>0</v>
      </c>
      <c r="K288">
        <v>501.26</v>
      </c>
      <c r="L288">
        <v>333.32</v>
      </c>
      <c r="M288">
        <v>167.94</v>
      </c>
      <c r="N288" t="s">
        <v>133</v>
      </c>
      <c r="O288" t="s">
        <v>24</v>
      </c>
      <c r="P288" t="s">
        <v>25</v>
      </c>
      <c r="Q288">
        <v>0.72777777777777775</v>
      </c>
      <c r="R288" t="s">
        <v>27</v>
      </c>
      <c r="S288" t="s">
        <v>4945</v>
      </c>
      <c r="T288" t="s">
        <v>4930</v>
      </c>
      <c r="U288">
        <v>108.97</v>
      </c>
      <c r="V288" t="s">
        <v>5959</v>
      </c>
      <c r="W288" t="s">
        <v>4968</v>
      </c>
      <c r="X288" t="s">
        <v>5402</v>
      </c>
      <c r="Y288" t="s">
        <v>4977</v>
      </c>
      <c r="Z288" t="s">
        <v>5403</v>
      </c>
      <c r="AA288" t="s">
        <v>4962</v>
      </c>
      <c r="AB288">
        <f>YEAR(Sales_Trans_2[[#This Row],[Transaction_Date]])</f>
        <v>2025</v>
      </c>
      <c r="AC288" t="str">
        <f>TEXT(Sales_Trans_2[[#This Row],[Transaction_Date]],"mmm")</f>
        <v>Sep</v>
      </c>
      <c r="AD288">
        <f>MONTH(Sales_Trans_2[[#This Row],[Transaction_Date]])</f>
        <v>9</v>
      </c>
      <c r="AE288" s="19">
        <f>IFERROR(Sales_Trans_2[[#This Row],[Profit]]/Sales_Trans_2[[#This Row],[Sales_Amount]],0)</f>
        <v>0.33503571001077287</v>
      </c>
      <c r="AF288" s="20" t="str">
        <f>IF(Sales_Trans_2[[#This Row],[Discount_Pct]]=0,"0%",
IF(Sales_Trans_2[[#This Row],[Discount_Pct]]&lt;=5,"1-5%",
IF(Sales_Trans_2[[#This Row],[Discount_Pct]]&lt;=10,"6-10%",
IF(Sales_Trans_2[[#This Row],[Discount_Pct]]&lt;=15,"11-15%","&gt;15%"))))</f>
        <v>0%</v>
      </c>
    </row>
    <row r="289" spans="1:32" x14ac:dyDescent="0.25">
      <c r="A289" t="s">
        <v>4003</v>
      </c>
      <c r="B289" s="10">
        <v>45926</v>
      </c>
      <c r="C289" t="s">
        <v>2295</v>
      </c>
      <c r="D289" t="s">
        <v>384</v>
      </c>
      <c r="E289" t="s">
        <v>380</v>
      </c>
      <c r="F289" t="s">
        <v>2212</v>
      </c>
      <c r="G289">
        <v>3</v>
      </c>
      <c r="H289">
        <v>389.61</v>
      </c>
      <c r="I289">
        <v>0</v>
      </c>
      <c r="J289">
        <v>0</v>
      </c>
      <c r="K289">
        <v>1168.83</v>
      </c>
      <c r="L289">
        <v>1008.21</v>
      </c>
      <c r="M289">
        <v>160.62</v>
      </c>
      <c r="N289" t="s">
        <v>40</v>
      </c>
      <c r="O289" t="s">
        <v>24</v>
      </c>
      <c r="P289" t="s">
        <v>25</v>
      </c>
      <c r="Q289">
        <v>0.64236111111111116</v>
      </c>
      <c r="R289" t="s">
        <v>49</v>
      </c>
      <c r="S289" t="s">
        <v>4835</v>
      </c>
      <c r="T289" t="s">
        <v>4828</v>
      </c>
      <c r="U289">
        <v>389.61</v>
      </c>
      <c r="V289" t="s">
        <v>5738</v>
      </c>
      <c r="W289" t="s">
        <v>4968</v>
      </c>
      <c r="X289" t="s">
        <v>5211</v>
      </c>
      <c r="Y289" t="s">
        <v>5011</v>
      </c>
      <c r="Z289" t="s">
        <v>5076</v>
      </c>
      <c r="AA289" t="s">
        <v>4962</v>
      </c>
      <c r="AB289">
        <f>YEAR(Sales_Trans_2[[#This Row],[Transaction_Date]])</f>
        <v>2025</v>
      </c>
      <c r="AC289" t="str">
        <f>TEXT(Sales_Trans_2[[#This Row],[Transaction_Date]],"mmm")</f>
        <v>Sep</v>
      </c>
      <c r="AD289">
        <f>MONTH(Sales_Trans_2[[#This Row],[Transaction_Date]])</f>
        <v>9</v>
      </c>
      <c r="AE289" s="19">
        <f>IFERROR(Sales_Trans_2[[#This Row],[Profit]]/Sales_Trans_2[[#This Row],[Sales_Amount]],0)</f>
        <v>0.13741947075280408</v>
      </c>
      <c r="AF289" s="20" t="str">
        <f>IF(Sales_Trans_2[[#This Row],[Discount_Pct]]=0,"0%",
IF(Sales_Trans_2[[#This Row],[Discount_Pct]]&lt;=5,"1-5%",
IF(Sales_Trans_2[[#This Row],[Discount_Pct]]&lt;=10,"6-10%",
IF(Sales_Trans_2[[#This Row],[Discount_Pct]]&lt;=15,"11-15%","&gt;15%"))))</f>
        <v>0%</v>
      </c>
    </row>
    <row r="290" spans="1:32" x14ac:dyDescent="0.25">
      <c r="A290" t="s">
        <v>2346</v>
      </c>
      <c r="B290" s="10">
        <v>45918</v>
      </c>
      <c r="C290" t="s">
        <v>1200</v>
      </c>
      <c r="D290" t="s">
        <v>284</v>
      </c>
      <c r="E290" t="s">
        <v>913</v>
      </c>
      <c r="F290" t="s">
        <v>613</v>
      </c>
      <c r="G290">
        <v>4</v>
      </c>
      <c r="H290">
        <v>73.83</v>
      </c>
      <c r="I290">
        <v>0</v>
      </c>
      <c r="J290">
        <v>0</v>
      </c>
      <c r="K290">
        <v>295.32</v>
      </c>
      <c r="L290">
        <v>217.28</v>
      </c>
      <c r="M290">
        <v>78.040000000000006</v>
      </c>
      <c r="N290" t="s">
        <v>23</v>
      </c>
      <c r="O290" t="s">
        <v>24</v>
      </c>
      <c r="P290" t="s">
        <v>25</v>
      </c>
      <c r="Q290">
        <v>0.74652777777777779</v>
      </c>
      <c r="R290" t="s">
        <v>49</v>
      </c>
      <c r="S290" t="s">
        <v>4791</v>
      </c>
      <c r="T290" t="s">
        <v>4776</v>
      </c>
      <c r="U290">
        <v>42.16</v>
      </c>
      <c r="V290" t="s">
        <v>5052</v>
      </c>
      <c r="W290" t="s">
        <v>4968</v>
      </c>
      <c r="X290" t="s">
        <v>5967</v>
      </c>
      <c r="Y290" t="s">
        <v>5007</v>
      </c>
      <c r="Z290" t="s">
        <v>5063</v>
      </c>
      <c r="AA290" t="s">
        <v>4962</v>
      </c>
      <c r="AB290">
        <f>YEAR(Sales_Trans_2[[#This Row],[Transaction_Date]])</f>
        <v>2025</v>
      </c>
      <c r="AC290" t="str">
        <f>TEXT(Sales_Trans_2[[#This Row],[Transaction_Date]],"mmm")</f>
        <v>Sep</v>
      </c>
      <c r="AD290">
        <f>MONTH(Sales_Trans_2[[#This Row],[Transaction_Date]])</f>
        <v>9</v>
      </c>
      <c r="AE290" s="19">
        <f>IFERROR(Sales_Trans_2[[#This Row],[Profit]]/Sales_Trans_2[[#This Row],[Sales_Amount]],0)</f>
        <v>0.26425572260598673</v>
      </c>
      <c r="AF290" s="20" t="str">
        <f>IF(Sales_Trans_2[[#This Row],[Discount_Pct]]=0,"0%",
IF(Sales_Trans_2[[#This Row],[Discount_Pct]]&lt;=5,"1-5%",
IF(Sales_Trans_2[[#This Row],[Discount_Pct]]&lt;=10,"6-10%",
IF(Sales_Trans_2[[#This Row],[Discount_Pct]]&lt;=15,"11-15%","&gt;15%"))))</f>
        <v>0%</v>
      </c>
    </row>
    <row r="291" spans="1:32" x14ac:dyDescent="0.25">
      <c r="A291" t="s">
        <v>1617</v>
      </c>
      <c r="B291" s="10">
        <v>45909</v>
      </c>
      <c r="C291" t="s">
        <v>1618</v>
      </c>
      <c r="D291" t="s">
        <v>405</v>
      </c>
      <c r="E291" t="s">
        <v>78</v>
      </c>
      <c r="F291" t="s">
        <v>79</v>
      </c>
      <c r="G291">
        <v>5</v>
      </c>
      <c r="H291">
        <v>440.5</v>
      </c>
      <c r="I291">
        <v>0</v>
      </c>
      <c r="J291">
        <v>0</v>
      </c>
      <c r="K291">
        <v>2202.5</v>
      </c>
      <c r="L291">
        <v>1270.25</v>
      </c>
      <c r="M291">
        <v>932.25</v>
      </c>
      <c r="N291" t="s">
        <v>23</v>
      </c>
      <c r="O291" t="s">
        <v>24</v>
      </c>
      <c r="P291" t="s">
        <v>25</v>
      </c>
      <c r="Q291">
        <v>0.83333333333333337</v>
      </c>
      <c r="R291" t="s">
        <v>49</v>
      </c>
      <c r="S291" t="s">
        <v>4642</v>
      </c>
      <c r="T291" t="s">
        <v>4636</v>
      </c>
      <c r="U291">
        <v>440.5</v>
      </c>
      <c r="V291" t="s">
        <v>5029</v>
      </c>
      <c r="W291" t="s">
        <v>4968</v>
      </c>
      <c r="X291" t="s">
        <v>5359</v>
      </c>
      <c r="Y291" t="s">
        <v>4960</v>
      </c>
      <c r="Z291" t="s">
        <v>5360</v>
      </c>
      <c r="AA291" t="s">
        <v>4962</v>
      </c>
      <c r="AB291">
        <f>YEAR(Sales_Trans_2[[#This Row],[Transaction_Date]])</f>
        <v>2025</v>
      </c>
      <c r="AC291" t="str">
        <f>TEXT(Sales_Trans_2[[#This Row],[Transaction_Date]],"mmm")</f>
        <v>Sep</v>
      </c>
      <c r="AD291">
        <f>MONTH(Sales_Trans_2[[#This Row],[Transaction_Date]])</f>
        <v>9</v>
      </c>
      <c r="AE291" s="19">
        <f>IFERROR(Sales_Trans_2[[#This Row],[Profit]]/Sales_Trans_2[[#This Row],[Sales_Amount]],0)</f>
        <v>0.42326901248581156</v>
      </c>
      <c r="AF291" s="20" t="str">
        <f>IF(Sales_Trans_2[[#This Row],[Discount_Pct]]=0,"0%",
IF(Sales_Trans_2[[#This Row],[Discount_Pct]]&lt;=5,"1-5%",
IF(Sales_Trans_2[[#This Row],[Discount_Pct]]&lt;=10,"6-10%",
IF(Sales_Trans_2[[#This Row],[Discount_Pct]]&lt;=15,"11-15%","&gt;15%"))))</f>
        <v>0%</v>
      </c>
    </row>
    <row r="292" spans="1:32" x14ac:dyDescent="0.25">
      <c r="A292" t="s">
        <v>3575</v>
      </c>
      <c r="B292" s="10">
        <v>45878</v>
      </c>
      <c r="C292" t="s">
        <v>1832</v>
      </c>
      <c r="D292" t="s">
        <v>186</v>
      </c>
      <c r="E292" t="s">
        <v>321</v>
      </c>
      <c r="F292" t="s">
        <v>1509</v>
      </c>
      <c r="G292">
        <v>5</v>
      </c>
      <c r="H292">
        <v>217.42</v>
      </c>
      <c r="I292">
        <v>0</v>
      </c>
      <c r="J292">
        <v>0</v>
      </c>
      <c r="K292">
        <v>1087.0999999999999</v>
      </c>
      <c r="L292">
        <v>885.15</v>
      </c>
      <c r="M292">
        <v>201.95</v>
      </c>
      <c r="N292" t="s">
        <v>23</v>
      </c>
      <c r="O292" t="s">
        <v>24</v>
      </c>
      <c r="P292" t="s">
        <v>25</v>
      </c>
      <c r="Q292">
        <v>0.87430555555555556</v>
      </c>
      <c r="R292" t="s">
        <v>49</v>
      </c>
      <c r="S292" t="s">
        <v>4724</v>
      </c>
      <c r="T292" t="s">
        <v>4703</v>
      </c>
      <c r="U292">
        <v>217.42</v>
      </c>
      <c r="V292" t="s">
        <v>5930</v>
      </c>
      <c r="W292" t="s">
        <v>4968</v>
      </c>
      <c r="X292" t="s">
        <v>5506</v>
      </c>
      <c r="Y292" t="s">
        <v>4970</v>
      </c>
      <c r="Z292" t="s">
        <v>5507</v>
      </c>
      <c r="AA292" t="s">
        <v>4962</v>
      </c>
      <c r="AB292">
        <f>YEAR(Sales_Trans_2[[#This Row],[Transaction_Date]])</f>
        <v>2025</v>
      </c>
      <c r="AC292" t="str">
        <f>TEXT(Sales_Trans_2[[#This Row],[Transaction_Date]],"mmm")</f>
        <v>Aug</v>
      </c>
      <c r="AD292">
        <f>MONTH(Sales_Trans_2[[#This Row],[Transaction_Date]])</f>
        <v>8</v>
      </c>
      <c r="AE292" s="19">
        <f>IFERROR(Sales_Trans_2[[#This Row],[Profit]]/Sales_Trans_2[[#This Row],[Sales_Amount]],0)</f>
        <v>0.18576947842884739</v>
      </c>
      <c r="AF292" s="20" t="str">
        <f>IF(Sales_Trans_2[[#This Row],[Discount_Pct]]=0,"0%",
IF(Sales_Trans_2[[#This Row],[Discount_Pct]]&lt;=5,"1-5%",
IF(Sales_Trans_2[[#This Row],[Discount_Pct]]&lt;=10,"6-10%",
IF(Sales_Trans_2[[#This Row],[Discount_Pct]]&lt;=15,"11-15%","&gt;15%"))))</f>
        <v>0%</v>
      </c>
    </row>
    <row r="293" spans="1:32" x14ac:dyDescent="0.25">
      <c r="A293" t="s">
        <v>2254</v>
      </c>
      <c r="B293" s="10">
        <v>45900</v>
      </c>
      <c r="C293" t="s">
        <v>2255</v>
      </c>
      <c r="D293" t="s">
        <v>314</v>
      </c>
      <c r="E293" t="s">
        <v>612</v>
      </c>
      <c r="F293" t="s">
        <v>2256</v>
      </c>
      <c r="G293">
        <v>5</v>
      </c>
      <c r="H293">
        <v>329.69</v>
      </c>
      <c r="I293">
        <v>0</v>
      </c>
      <c r="J293">
        <v>0</v>
      </c>
      <c r="K293">
        <v>1895.72</v>
      </c>
      <c r="L293">
        <v>1236.25</v>
      </c>
      <c r="M293">
        <v>659.47</v>
      </c>
      <c r="N293" t="s">
        <v>68</v>
      </c>
      <c r="O293" t="s">
        <v>24</v>
      </c>
      <c r="P293" t="s">
        <v>25</v>
      </c>
      <c r="Q293">
        <v>0.48958333333333331</v>
      </c>
      <c r="R293" t="s">
        <v>27</v>
      </c>
      <c r="S293" t="s">
        <v>4707</v>
      </c>
      <c r="T293" t="s">
        <v>4703</v>
      </c>
      <c r="U293">
        <v>329.69</v>
      </c>
      <c r="V293" t="s">
        <v>5782</v>
      </c>
      <c r="W293" t="s">
        <v>4968</v>
      </c>
      <c r="X293" t="s">
        <v>5742</v>
      </c>
      <c r="Y293" t="s">
        <v>4970</v>
      </c>
      <c r="Z293" t="s">
        <v>5008</v>
      </c>
      <c r="AA293" t="s">
        <v>4962</v>
      </c>
      <c r="AB293">
        <f>YEAR(Sales_Trans_2[[#This Row],[Transaction_Date]])</f>
        <v>2025</v>
      </c>
      <c r="AC293" t="str">
        <f>TEXT(Sales_Trans_2[[#This Row],[Transaction_Date]],"mmm")</f>
        <v>Aug</v>
      </c>
      <c r="AD293">
        <f>MONTH(Sales_Trans_2[[#This Row],[Transaction_Date]])</f>
        <v>8</v>
      </c>
      <c r="AE293" s="19">
        <f>IFERROR(Sales_Trans_2[[#This Row],[Profit]]/Sales_Trans_2[[#This Row],[Sales_Amount]],0)</f>
        <v>0.34787310362289792</v>
      </c>
      <c r="AF293" s="20" t="str">
        <f>IF(Sales_Trans_2[[#This Row],[Discount_Pct]]=0,"0%",
IF(Sales_Trans_2[[#This Row],[Discount_Pct]]&lt;=5,"1-5%",
IF(Sales_Trans_2[[#This Row],[Discount_Pct]]&lt;=10,"6-10%",
IF(Sales_Trans_2[[#This Row],[Discount_Pct]]&lt;=15,"11-15%","&gt;15%"))))</f>
        <v>0%</v>
      </c>
    </row>
    <row r="294" spans="1:32" x14ac:dyDescent="0.25">
      <c r="A294" t="s">
        <v>3253</v>
      </c>
      <c r="B294" s="10">
        <v>45892</v>
      </c>
      <c r="C294" t="s">
        <v>1095</v>
      </c>
      <c r="D294" t="s">
        <v>2391</v>
      </c>
      <c r="E294" t="s">
        <v>1233</v>
      </c>
      <c r="F294" t="s">
        <v>929</v>
      </c>
      <c r="G294">
        <v>1</v>
      </c>
      <c r="H294">
        <v>150.04</v>
      </c>
      <c r="I294">
        <v>0</v>
      </c>
      <c r="J294">
        <v>0</v>
      </c>
      <c r="K294">
        <v>172.55</v>
      </c>
      <c r="L294">
        <v>127.98</v>
      </c>
      <c r="M294">
        <v>44.57</v>
      </c>
      <c r="N294" t="s">
        <v>47</v>
      </c>
      <c r="O294" t="s">
        <v>24</v>
      </c>
      <c r="P294" t="s">
        <v>25</v>
      </c>
      <c r="Q294">
        <v>0.43541666666666667</v>
      </c>
      <c r="R294" t="s">
        <v>27</v>
      </c>
      <c r="S294" t="s">
        <v>4885</v>
      </c>
      <c r="T294" t="s">
        <v>4864</v>
      </c>
      <c r="U294">
        <v>150.04</v>
      </c>
      <c r="V294" t="s">
        <v>5459</v>
      </c>
      <c r="W294" t="s">
        <v>4968</v>
      </c>
      <c r="X294" t="s">
        <v>5289</v>
      </c>
      <c r="Y294" t="s">
        <v>4970</v>
      </c>
      <c r="Z294" t="s">
        <v>5290</v>
      </c>
      <c r="AA294" t="s">
        <v>4962</v>
      </c>
      <c r="AB294">
        <f>YEAR(Sales_Trans_2[[#This Row],[Transaction_Date]])</f>
        <v>2025</v>
      </c>
      <c r="AC294" t="str">
        <f>TEXT(Sales_Trans_2[[#This Row],[Transaction_Date]],"mmm")</f>
        <v>Aug</v>
      </c>
      <c r="AD294">
        <f>MONTH(Sales_Trans_2[[#This Row],[Transaction_Date]])</f>
        <v>8</v>
      </c>
      <c r="AE294" s="19">
        <f>IFERROR(Sales_Trans_2[[#This Row],[Profit]]/Sales_Trans_2[[#This Row],[Sales_Amount]],0)</f>
        <v>0.25830194146624164</v>
      </c>
      <c r="AF294" s="20" t="str">
        <f>IF(Sales_Trans_2[[#This Row],[Discount_Pct]]=0,"0%",
IF(Sales_Trans_2[[#This Row],[Discount_Pct]]&lt;=5,"1-5%",
IF(Sales_Trans_2[[#This Row],[Discount_Pct]]&lt;=10,"6-10%",
IF(Sales_Trans_2[[#This Row],[Discount_Pct]]&lt;=15,"11-15%","&gt;15%"))))</f>
        <v>0%</v>
      </c>
    </row>
    <row r="295" spans="1:32" x14ac:dyDescent="0.25">
      <c r="A295" t="s">
        <v>4083</v>
      </c>
      <c r="B295" s="10">
        <v>45888</v>
      </c>
      <c r="C295" t="s">
        <v>1756</v>
      </c>
      <c r="D295" t="s">
        <v>812</v>
      </c>
      <c r="E295" t="s">
        <v>950</v>
      </c>
      <c r="F295" t="s">
        <v>724</v>
      </c>
      <c r="G295">
        <v>1</v>
      </c>
      <c r="H295">
        <v>530.16</v>
      </c>
      <c r="I295">
        <v>0</v>
      </c>
      <c r="J295">
        <v>0</v>
      </c>
      <c r="K295">
        <v>530.16</v>
      </c>
      <c r="L295">
        <v>379.19</v>
      </c>
      <c r="M295">
        <v>150.97</v>
      </c>
      <c r="N295" t="s">
        <v>47</v>
      </c>
      <c r="O295" t="s">
        <v>24</v>
      </c>
      <c r="P295" t="s">
        <v>25</v>
      </c>
      <c r="Q295">
        <v>0.67986111111111114</v>
      </c>
      <c r="R295" t="s">
        <v>49</v>
      </c>
      <c r="S295" t="s">
        <v>4770</v>
      </c>
      <c r="T295" t="s">
        <v>4752</v>
      </c>
      <c r="U295">
        <v>530.16</v>
      </c>
      <c r="V295" t="s">
        <v>5478</v>
      </c>
      <c r="W295" t="s">
        <v>4968</v>
      </c>
      <c r="X295" t="s">
        <v>5398</v>
      </c>
      <c r="Y295" t="s">
        <v>5011</v>
      </c>
      <c r="Z295" t="s">
        <v>5049</v>
      </c>
      <c r="AA295" t="s">
        <v>4962</v>
      </c>
      <c r="AB295">
        <f>YEAR(Sales_Trans_2[[#This Row],[Transaction_Date]])</f>
        <v>2025</v>
      </c>
      <c r="AC295" t="str">
        <f>TEXT(Sales_Trans_2[[#This Row],[Transaction_Date]],"mmm")</f>
        <v>Aug</v>
      </c>
      <c r="AD295">
        <f>MONTH(Sales_Trans_2[[#This Row],[Transaction_Date]])</f>
        <v>8</v>
      </c>
      <c r="AE295" s="19">
        <f>IFERROR(Sales_Trans_2[[#This Row],[Profit]]/Sales_Trans_2[[#This Row],[Sales_Amount]],0)</f>
        <v>0.28476309038780745</v>
      </c>
      <c r="AF295" s="20" t="str">
        <f>IF(Sales_Trans_2[[#This Row],[Discount_Pct]]=0,"0%",
IF(Sales_Trans_2[[#This Row],[Discount_Pct]]&lt;=5,"1-5%",
IF(Sales_Trans_2[[#This Row],[Discount_Pct]]&lt;=10,"6-10%",
IF(Sales_Trans_2[[#This Row],[Discount_Pct]]&lt;=15,"11-15%","&gt;15%"))))</f>
        <v>0%</v>
      </c>
    </row>
    <row r="296" spans="1:32" x14ac:dyDescent="0.25">
      <c r="A296" t="s">
        <v>553</v>
      </c>
      <c r="B296" s="10">
        <v>45908</v>
      </c>
      <c r="C296" t="s">
        <v>554</v>
      </c>
      <c r="D296" t="s">
        <v>555</v>
      </c>
      <c r="E296" t="s">
        <v>38</v>
      </c>
      <c r="F296" t="s">
        <v>556</v>
      </c>
      <c r="G296">
        <v>2</v>
      </c>
      <c r="H296">
        <v>491.81</v>
      </c>
      <c r="I296">
        <v>0</v>
      </c>
      <c r="J296">
        <v>0</v>
      </c>
      <c r="K296">
        <v>1131.1600000000001</v>
      </c>
      <c r="L296">
        <v>731.14</v>
      </c>
      <c r="M296">
        <v>400.02</v>
      </c>
      <c r="N296" t="s">
        <v>133</v>
      </c>
      <c r="O296" t="s">
        <v>24</v>
      </c>
      <c r="P296" t="s">
        <v>25</v>
      </c>
      <c r="Q296">
        <v>0.43819444444444444</v>
      </c>
      <c r="R296" t="s">
        <v>27</v>
      </c>
      <c r="S296" t="s">
        <v>4797</v>
      </c>
      <c r="T296" t="s">
        <v>4776</v>
      </c>
      <c r="U296">
        <v>491.81</v>
      </c>
      <c r="V296" t="s">
        <v>5636</v>
      </c>
      <c r="W296" t="s">
        <v>4968</v>
      </c>
      <c r="X296" t="s">
        <v>5723</v>
      </c>
      <c r="Y296" t="s">
        <v>5007</v>
      </c>
      <c r="Z296" t="s">
        <v>4989</v>
      </c>
      <c r="AA296" t="s">
        <v>4962</v>
      </c>
      <c r="AB296">
        <f>YEAR(Sales_Trans_2[[#This Row],[Transaction_Date]])</f>
        <v>2025</v>
      </c>
      <c r="AC296" t="str">
        <f>TEXT(Sales_Trans_2[[#This Row],[Transaction_Date]],"mmm")</f>
        <v>Sep</v>
      </c>
      <c r="AD296">
        <f>MONTH(Sales_Trans_2[[#This Row],[Transaction_Date]])</f>
        <v>9</v>
      </c>
      <c r="AE296" s="19">
        <f>IFERROR(Sales_Trans_2[[#This Row],[Profit]]/Sales_Trans_2[[#This Row],[Sales_Amount]],0)</f>
        <v>0.35363697443332504</v>
      </c>
      <c r="AF296" s="20" t="str">
        <f>IF(Sales_Trans_2[[#This Row],[Discount_Pct]]=0,"0%",
IF(Sales_Trans_2[[#This Row],[Discount_Pct]]&lt;=5,"1-5%",
IF(Sales_Trans_2[[#This Row],[Discount_Pct]]&lt;=10,"6-10%",
IF(Sales_Trans_2[[#This Row],[Discount_Pct]]&lt;=15,"11-15%","&gt;15%"))))</f>
        <v>0%</v>
      </c>
    </row>
    <row r="297" spans="1:32" x14ac:dyDescent="0.25">
      <c r="A297" t="s">
        <v>3276</v>
      </c>
      <c r="B297" s="10">
        <v>45696</v>
      </c>
      <c r="C297" t="s">
        <v>3277</v>
      </c>
      <c r="D297" t="s">
        <v>1658</v>
      </c>
      <c r="E297" t="s">
        <v>1180</v>
      </c>
      <c r="F297" t="s">
        <v>929</v>
      </c>
      <c r="G297">
        <v>2</v>
      </c>
      <c r="H297">
        <v>233.47</v>
      </c>
      <c r="I297">
        <v>0</v>
      </c>
      <c r="J297">
        <v>0</v>
      </c>
      <c r="K297">
        <v>536.98</v>
      </c>
      <c r="L297">
        <v>377.96</v>
      </c>
      <c r="M297">
        <v>159.02000000000001</v>
      </c>
      <c r="N297" t="s">
        <v>4971</v>
      </c>
      <c r="O297" t="s">
        <v>24</v>
      </c>
      <c r="P297" t="s">
        <v>25</v>
      </c>
      <c r="Q297">
        <v>0.77916666666666667</v>
      </c>
      <c r="R297" t="s">
        <v>27</v>
      </c>
      <c r="S297" t="s">
        <v>4804</v>
      </c>
      <c r="T297" t="s">
        <v>4805</v>
      </c>
      <c r="U297">
        <v>233.47</v>
      </c>
      <c r="V297" t="s">
        <v>6004</v>
      </c>
      <c r="W297" t="s">
        <v>4968</v>
      </c>
      <c r="X297" t="s">
        <v>5289</v>
      </c>
      <c r="Y297" t="s">
        <v>4970</v>
      </c>
      <c r="Z297" t="s">
        <v>5087</v>
      </c>
      <c r="AA297" t="s">
        <v>4962</v>
      </c>
      <c r="AB297">
        <f>YEAR(Sales_Trans_2[[#This Row],[Transaction_Date]])</f>
        <v>2025</v>
      </c>
      <c r="AC297" t="str">
        <f>TEXT(Sales_Trans_2[[#This Row],[Transaction_Date]],"mmm")</f>
        <v>Feb</v>
      </c>
      <c r="AD297">
        <f>MONTH(Sales_Trans_2[[#This Row],[Transaction_Date]])</f>
        <v>2</v>
      </c>
      <c r="AE297" s="19">
        <f>IFERROR(Sales_Trans_2[[#This Row],[Profit]]/Sales_Trans_2[[#This Row],[Sales_Amount]],0)</f>
        <v>0.29613765875824055</v>
      </c>
      <c r="AF297" s="20" t="str">
        <f>IF(Sales_Trans_2[[#This Row],[Discount_Pct]]=0,"0%",
IF(Sales_Trans_2[[#This Row],[Discount_Pct]]&lt;=5,"1-5%",
IF(Sales_Trans_2[[#This Row],[Discount_Pct]]&lt;=10,"6-10%",
IF(Sales_Trans_2[[#This Row],[Discount_Pct]]&lt;=15,"11-15%","&gt;15%"))))</f>
        <v>0%</v>
      </c>
    </row>
    <row r="298" spans="1:32" x14ac:dyDescent="0.25">
      <c r="A298" t="s">
        <v>2140</v>
      </c>
      <c r="B298" s="10">
        <v>45865</v>
      </c>
      <c r="C298" t="s">
        <v>213</v>
      </c>
      <c r="D298" t="s">
        <v>44</v>
      </c>
      <c r="E298" t="s">
        <v>1066</v>
      </c>
      <c r="F298" t="s">
        <v>2141</v>
      </c>
      <c r="G298">
        <v>4</v>
      </c>
      <c r="H298">
        <v>398.25</v>
      </c>
      <c r="I298">
        <v>0</v>
      </c>
      <c r="J298">
        <v>0</v>
      </c>
      <c r="K298">
        <v>1831.95</v>
      </c>
      <c r="L298">
        <v>946.16</v>
      </c>
      <c r="M298">
        <v>885.79</v>
      </c>
      <c r="N298" t="s">
        <v>23</v>
      </c>
      <c r="O298" t="s">
        <v>24</v>
      </c>
      <c r="P298" t="s">
        <v>25</v>
      </c>
      <c r="Q298">
        <v>0.76458333333333328</v>
      </c>
      <c r="R298" t="s">
        <v>27</v>
      </c>
      <c r="S298" t="s">
        <v>4650</v>
      </c>
      <c r="T298" t="s">
        <v>4636</v>
      </c>
      <c r="U298">
        <v>398.25</v>
      </c>
      <c r="V298" t="s">
        <v>5088</v>
      </c>
      <c r="W298" t="s">
        <v>4968</v>
      </c>
      <c r="X298" t="s">
        <v>5630</v>
      </c>
      <c r="Y298" t="s">
        <v>4960</v>
      </c>
      <c r="Z298" t="s">
        <v>5120</v>
      </c>
      <c r="AA298" t="s">
        <v>4962</v>
      </c>
      <c r="AB298">
        <f>YEAR(Sales_Trans_2[[#This Row],[Transaction_Date]])</f>
        <v>2025</v>
      </c>
      <c r="AC298" t="str">
        <f>TEXT(Sales_Trans_2[[#This Row],[Transaction_Date]],"mmm")</f>
        <v>Jul</v>
      </c>
      <c r="AD298">
        <f>MONTH(Sales_Trans_2[[#This Row],[Transaction_Date]])</f>
        <v>7</v>
      </c>
      <c r="AE298" s="19">
        <f>IFERROR(Sales_Trans_2[[#This Row],[Profit]]/Sales_Trans_2[[#This Row],[Sales_Amount]],0)</f>
        <v>0.48352302191653701</v>
      </c>
      <c r="AF298" s="20" t="str">
        <f>IF(Sales_Trans_2[[#This Row],[Discount_Pct]]=0,"0%",
IF(Sales_Trans_2[[#This Row],[Discount_Pct]]&lt;=5,"1-5%",
IF(Sales_Trans_2[[#This Row],[Discount_Pct]]&lt;=10,"6-10%",
IF(Sales_Trans_2[[#This Row],[Discount_Pct]]&lt;=15,"11-15%","&gt;15%"))))</f>
        <v>0%</v>
      </c>
    </row>
    <row r="299" spans="1:32" x14ac:dyDescent="0.25">
      <c r="A299" t="s">
        <v>3093</v>
      </c>
      <c r="B299" s="10">
        <v>45864</v>
      </c>
      <c r="C299" t="s">
        <v>3094</v>
      </c>
      <c r="D299" t="s">
        <v>2391</v>
      </c>
      <c r="E299" t="s">
        <v>285</v>
      </c>
      <c r="F299" t="s">
        <v>667</v>
      </c>
      <c r="G299">
        <v>3</v>
      </c>
      <c r="H299">
        <v>150.04</v>
      </c>
      <c r="I299">
        <v>0</v>
      </c>
      <c r="J299">
        <v>0</v>
      </c>
      <c r="K299">
        <v>517.64</v>
      </c>
      <c r="L299">
        <v>383.94</v>
      </c>
      <c r="M299">
        <v>133.69999999999999</v>
      </c>
      <c r="N299" t="s">
        <v>47</v>
      </c>
      <c r="O299" t="s">
        <v>24</v>
      </c>
      <c r="P299" t="s">
        <v>25</v>
      </c>
      <c r="Q299">
        <v>0.68680555555555556</v>
      </c>
      <c r="R299" t="s">
        <v>27</v>
      </c>
      <c r="S299" t="s">
        <v>4885</v>
      </c>
      <c r="T299" t="s">
        <v>4864</v>
      </c>
      <c r="U299">
        <v>150.04</v>
      </c>
      <c r="V299" t="s">
        <v>6008</v>
      </c>
      <c r="W299" t="s">
        <v>4968</v>
      </c>
      <c r="X299" t="s">
        <v>5466</v>
      </c>
      <c r="Y299" t="s">
        <v>5007</v>
      </c>
      <c r="Z299" t="s">
        <v>5112</v>
      </c>
      <c r="AA299" t="s">
        <v>4962</v>
      </c>
      <c r="AB299">
        <f>YEAR(Sales_Trans_2[[#This Row],[Transaction_Date]])</f>
        <v>2025</v>
      </c>
      <c r="AC299" t="str">
        <f>TEXT(Sales_Trans_2[[#This Row],[Transaction_Date]],"mmm")</f>
        <v>Jul</v>
      </c>
      <c r="AD299">
        <f>MONTH(Sales_Trans_2[[#This Row],[Transaction_Date]])</f>
        <v>7</v>
      </c>
      <c r="AE299" s="19">
        <f>IFERROR(Sales_Trans_2[[#This Row],[Profit]]/Sales_Trans_2[[#This Row],[Sales_Amount]],0)</f>
        <v>0.2582876130129047</v>
      </c>
      <c r="AF299" s="20" t="str">
        <f>IF(Sales_Trans_2[[#This Row],[Discount_Pct]]=0,"0%",
IF(Sales_Trans_2[[#This Row],[Discount_Pct]]&lt;=5,"1-5%",
IF(Sales_Trans_2[[#This Row],[Discount_Pct]]&lt;=10,"6-10%",
IF(Sales_Trans_2[[#This Row],[Discount_Pct]]&lt;=15,"11-15%","&gt;15%"))))</f>
        <v>0%</v>
      </c>
    </row>
    <row r="300" spans="1:32" x14ac:dyDescent="0.25">
      <c r="A300" t="s">
        <v>1485</v>
      </c>
      <c r="B300" s="10">
        <v>45862</v>
      </c>
      <c r="C300" t="s">
        <v>1486</v>
      </c>
      <c r="D300" t="s">
        <v>84</v>
      </c>
      <c r="E300" t="s">
        <v>830</v>
      </c>
      <c r="F300" t="s">
        <v>831</v>
      </c>
      <c r="G300">
        <v>3</v>
      </c>
      <c r="H300">
        <v>260.93</v>
      </c>
      <c r="I300">
        <v>0</v>
      </c>
      <c r="J300">
        <v>0</v>
      </c>
      <c r="K300">
        <v>782.79</v>
      </c>
      <c r="L300">
        <v>582.17999999999995</v>
      </c>
      <c r="M300">
        <v>200.61</v>
      </c>
      <c r="N300" t="s">
        <v>40</v>
      </c>
      <c r="O300" t="s">
        <v>24</v>
      </c>
      <c r="P300" t="s">
        <v>25</v>
      </c>
      <c r="Q300">
        <v>0.58402777777777781</v>
      </c>
      <c r="R300" t="s">
        <v>49</v>
      </c>
      <c r="S300" t="s">
        <v>4823</v>
      </c>
      <c r="T300" t="s">
        <v>4805</v>
      </c>
      <c r="U300">
        <v>260.93</v>
      </c>
      <c r="V300" t="s">
        <v>5659</v>
      </c>
      <c r="W300" t="s">
        <v>4968</v>
      </c>
      <c r="X300" t="s">
        <v>5402</v>
      </c>
      <c r="Y300" t="s">
        <v>4977</v>
      </c>
      <c r="Z300" t="s">
        <v>5403</v>
      </c>
      <c r="AA300" t="s">
        <v>4962</v>
      </c>
      <c r="AB300">
        <f>YEAR(Sales_Trans_2[[#This Row],[Transaction_Date]])</f>
        <v>2025</v>
      </c>
      <c r="AC300" t="str">
        <f>TEXT(Sales_Trans_2[[#This Row],[Transaction_Date]],"mmm")</f>
        <v>Jul</v>
      </c>
      <c r="AD300">
        <f>MONTH(Sales_Trans_2[[#This Row],[Transaction_Date]])</f>
        <v>7</v>
      </c>
      <c r="AE300" s="19">
        <f>IFERROR(Sales_Trans_2[[#This Row],[Profit]]/Sales_Trans_2[[#This Row],[Sales_Amount]],0)</f>
        <v>0.25627562947917071</v>
      </c>
      <c r="AF300" s="20" t="str">
        <f>IF(Sales_Trans_2[[#This Row],[Discount_Pct]]=0,"0%",
IF(Sales_Trans_2[[#This Row],[Discount_Pct]]&lt;=5,"1-5%",
IF(Sales_Trans_2[[#This Row],[Discount_Pct]]&lt;=10,"6-10%",
IF(Sales_Trans_2[[#This Row],[Discount_Pct]]&lt;=15,"11-15%","&gt;15%"))))</f>
        <v>0%</v>
      </c>
    </row>
    <row r="301" spans="1:32" x14ac:dyDescent="0.25">
      <c r="A301" t="s">
        <v>3338</v>
      </c>
      <c r="B301" s="10">
        <v>45861</v>
      </c>
      <c r="C301" t="s">
        <v>2221</v>
      </c>
      <c r="D301" t="s">
        <v>723</v>
      </c>
      <c r="E301" t="s">
        <v>427</v>
      </c>
      <c r="F301" t="s">
        <v>724</v>
      </c>
      <c r="G301">
        <v>2</v>
      </c>
      <c r="H301">
        <v>376.11</v>
      </c>
      <c r="I301">
        <v>0</v>
      </c>
      <c r="J301">
        <v>0</v>
      </c>
      <c r="K301">
        <v>752.22</v>
      </c>
      <c r="L301">
        <v>603.14</v>
      </c>
      <c r="M301">
        <v>149.08000000000001</v>
      </c>
      <c r="N301" t="s">
        <v>47</v>
      </c>
      <c r="O301" t="s">
        <v>24</v>
      </c>
      <c r="P301" t="s">
        <v>25</v>
      </c>
      <c r="Q301">
        <v>0.60833333333333328</v>
      </c>
      <c r="R301" t="s">
        <v>49</v>
      </c>
      <c r="S301" t="s">
        <v>4844</v>
      </c>
      <c r="T301" t="s">
        <v>4828</v>
      </c>
      <c r="U301">
        <v>376.11</v>
      </c>
      <c r="V301" t="s">
        <v>5541</v>
      </c>
      <c r="W301" t="s">
        <v>4968</v>
      </c>
      <c r="X301" t="s">
        <v>5398</v>
      </c>
      <c r="Y301" t="s">
        <v>5011</v>
      </c>
      <c r="Z301" t="s">
        <v>5117</v>
      </c>
      <c r="AA301" t="s">
        <v>4962</v>
      </c>
      <c r="AB301">
        <f>YEAR(Sales_Trans_2[[#This Row],[Transaction_Date]])</f>
        <v>2025</v>
      </c>
      <c r="AC301" t="str">
        <f>TEXT(Sales_Trans_2[[#This Row],[Transaction_Date]],"mmm")</f>
        <v>Jul</v>
      </c>
      <c r="AD301">
        <f>MONTH(Sales_Trans_2[[#This Row],[Transaction_Date]])</f>
        <v>7</v>
      </c>
      <c r="AE301" s="19">
        <f>IFERROR(Sales_Trans_2[[#This Row],[Profit]]/Sales_Trans_2[[#This Row],[Sales_Amount]],0)</f>
        <v>0.19818670069926353</v>
      </c>
      <c r="AF301" s="20" t="str">
        <f>IF(Sales_Trans_2[[#This Row],[Discount_Pct]]=0,"0%",
IF(Sales_Trans_2[[#This Row],[Discount_Pct]]&lt;=5,"1-5%",
IF(Sales_Trans_2[[#This Row],[Discount_Pct]]&lt;=10,"6-10%",
IF(Sales_Trans_2[[#This Row],[Discount_Pct]]&lt;=15,"11-15%","&gt;15%"))))</f>
        <v>0%</v>
      </c>
    </row>
    <row r="302" spans="1:32" x14ac:dyDescent="0.25">
      <c r="A302" t="s">
        <v>3060</v>
      </c>
      <c r="B302" s="10">
        <v>45855</v>
      </c>
      <c r="C302" t="s">
        <v>2385</v>
      </c>
      <c r="D302" t="s">
        <v>101</v>
      </c>
      <c r="E302" t="s">
        <v>390</v>
      </c>
      <c r="F302" t="s">
        <v>821</v>
      </c>
      <c r="G302">
        <v>1</v>
      </c>
      <c r="H302">
        <v>434.65</v>
      </c>
      <c r="I302">
        <v>0</v>
      </c>
      <c r="J302">
        <v>0</v>
      </c>
      <c r="K302">
        <v>434.65</v>
      </c>
      <c r="L302">
        <v>351.63</v>
      </c>
      <c r="M302">
        <v>83.02</v>
      </c>
      <c r="N302" t="s">
        <v>40</v>
      </c>
      <c r="O302" t="s">
        <v>24</v>
      </c>
      <c r="P302" t="s">
        <v>25</v>
      </c>
      <c r="Q302">
        <v>0.64236111111111116</v>
      </c>
      <c r="R302" t="s">
        <v>49</v>
      </c>
      <c r="S302" t="s">
        <v>4676</v>
      </c>
      <c r="T302" t="s">
        <v>4672</v>
      </c>
      <c r="U302">
        <v>434.65</v>
      </c>
      <c r="V302" t="s">
        <v>5086</v>
      </c>
      <c r="W302" t="s">
        <v>4968</v>
      </c>
      <c r="X302" t="s">
        <v>5322</v>
      </c>
      <c r="Y302" t="s">
        <v>5007</v>
      </c>
      <c r="Z302" t="s">
        <v>5323</v>
      </c>
      <c r="AA302" t="s">
        <v>4962</v>
      </c>
      <c r="AB302">
        <f>YEAR(Sales_Trans_2[[#This Row],[Transaction_Date]])</f>
        <v>2025</v>
      </c>
      <c r="AC302" t="str">
        <f>TEXT(Sales_Trans_2[[#This Row],[Transaction_Date]],"mmm")</f>
        <v>Jul</v>
      </c>
      <c r="AD302">
        <f>MONTH(Sales_Trans_2[[#This Row],[Transaction_Date]])</f>
        <v>7</v>
      </c>
      <c r="AE302" s="19">
        <f>IFERROR(Sales_Trans_2[[#This Row],[Profit]]/Sales_Trans_2[[#This Row],[Sales_Amount]],0)</f>
        <v>0.19100425629817094</v>
      </c>
      <c r="AF302" s="20" t="str">
        <f>IF(Sales_Trans_2[[#This Row],[Discount_Pct]]=0,"0%",
IF(Sales_Trans_2[[#This Row],[Discount_Pct]]&lt;=5,"1-5%",
IF(Sales_Trans_2[[#This Row],[Discount_Pct]]&lt;=10,"6-10%",
IF(Sales_Trans_2[[#This Row],[Discount_Pct]]&lt;=15,"11-15%","&gt;15%"))))</f>
        <v>0%</v>
      </c>
    </row>
    <row r="303" spans="1:32" x14ac:dyDescent="0.25">
      <c r="A303" t="s">
        <v>4180</v>
      </c>
      <c r="B303" s="10">
        <v>45853</v>
      </c>
      <c r="C303" t="s">
        <v>3494</v>
      </c>
      <c r="D303" t="s">
        <v>581</v>
      </c>
      <c r="E303" t="s">
        <v>303</v>
      </c>
      <c r="F303" t="s">
        <v>1313</v>
      </c>
      <c r="G303">
        <v>1</v>
      </c>
      <c r="H303">
        <v>139.21</v>
      </c>
      <c r="I303">
        <v>0</v>
      </c>
      <c r="J303">
        <v>0</v>
      </c>
      <c r="K303">
        <v>139.21</v>
      </c>
      <c r="L303">
        <v>106.99</v>
      </c>
      <c r="M303">
        <v>32.22</v>
      </c>
      <c r="N303" t="s">
        <v>23</v>
      </c>
      <c r="O303" t="s">
        <v>24</v>
      </c>
      <c r="P303" t="s">
        <v>25</v>
      </c>
      <c r="Q303">
        <v>0.52847222222222223</v>
      </c>
      <c r="R303" t="s">
        <v>49</v>
      </c>
      <c r="S303" t="s">
        <v>4710</v>
      </c>
      <c r="T303" t="s">
        <v>4703</v>
      </c>
      <c r="U303">
        <v>139.21</v>
      </c>
      <c r="V303" t="s">
        <v>5429</v>
      </c>
      <c r="W303" t="s">
        <v>4968</v>
      </c>
      <c r="X303" t="s">
        <v>4976</v>
      </c>
      <c r="Y303" t="s">
        <v>4977</v>
      </c>
      <c r="Z303" t="s">
        <v>5351</v>
      </c>
      <c r="AA303" t="s">
        <v>4962</v>
      </c>
      <c r="AB303">
        <f>YEAR(Sales_Trans_2[[#This Row],[Transaction_Date]])</f>
        <v>2025</v>
      </c>
      <c r="AC303" t="str">
        <f>TEXT(Sales_Trans_2[[#This Row],[Transaction_Date]],"mmm")</f>
        <v>Jul</v>
      </c>
      <c r="AD303">
        <f>MONTH(Sales_Trans_2[[#This Row],[Transaction_Date]])</f>
        <v>7</v>
      </c>
      <c r="AE303" s="19">
        <f>IFERROR(Sales_Trans_2[[#This Row],[Profit]]/Sales_Trans_2[[#This Row],[Sales_Amount]],0)</f>
        <v>0.23144889016593634</v>
      </c>
      <c r="AF303" s="20" t="str">
        <f>IF(Sales_Trans_2[[#This Row],[Discount_Pct]]=0,"0%",
IF(Sales_Trans_2[[#This Row],[Discount_Pct]]&lt;=5,"1-5%",
IF(Sales_Trans_2[[#This Row],[Discount_Pct]]&lt;=10,"6-10%",
IF(Sales_Trans_2[[#This Row],[Discount_Pct]]&lt;=15,"11-15%","&gt;15%"))))</f>
        <v>0%</v>
      </c>
    </row>
    <row r="304" spans="1:32" x14ac:dyDescent="0.25">
      <c r="A304" t="s">
        <v>1600</v>
      </c>
      <c r="B304" s="10">
        <v>45815</v>
      </c>
      <c r="C304" t="s">
        <v>1601</v>
      </c>
      <c r="D304" t="s">
        <v>1194</v>
      </c>
      <c r="E304" t="s">
        <v>254</v>
      </c>
      <c r="F304" t="s">
        <v>779</v>
      </c>
      <c r="G304">
        <v>5</v>
      </c>
      <c r="H304">
        <v>109.69</v>
      </c>
      <c r="I304">
        <v>0</v>
      </c>
      <c r="J304">
        <v>0</v>
      </c>
      <c r="K304">
        <v>630.72</v>
      </c>
      <c r="L304">
        <v>464.8</v>
      </c>
      <c r="M304">
        <v>165.92</v>
      </c>
      <c r="N304" t="s">
        <v>68</v>
      </c>
      <c r="O304" t="s">
        <v>24</v>
      </c>
      <c r="P304" t="s">
        <v>25</v>
      </c>
      <c r="Q304">
        <v>0.55486111111111114</v>
      </c>
      <c r="R304" t="s">
        <v>27</v>
      </c>
      <c r="S304" t="s">
        <v>4896</v>
      </c>
      <c r="T304" t="s">
        <v>4887</v>
      </c>
      <c r="U304">
        <v>109.69</v>
      </c>
      <c r="V304" t="s">
        <v>5724</v>
      </c>
      <c r="W304" t="s">
        <v>4968</v>
      </c>
      <c r="X304" t="s">
        <v>4996</v>
      </c>
      <c r="Y304" t="s">
        <v>4960</v>
      </c>
      <c r="Z304" t="s">
        <v>5436</v>
      </c>
      <c r="AA304" t="s">
        <v>4962</v>
      </c>
      <c r="AB304">
        <f>YEAR(Sales_Trans_2[[#This Row],[Transaction_Date]])</f>
        <v>2025</v>
      </c>
      <c r="AC304" t="str">
        <f>TEXT(Sales_Trans_2[[#This Row],[Transaction_Date]],"mmm")</f>
        <v>Jun</v>
      </c>
      <c r="AD304">
        <f>MONTH(Sales_Trans_2[[#This Row],[Transaction_Date]])</f>
        <v>6</v>
      </c>
      <c r="AE304" s="19">
        <f>IFERROR(Sales_Trans_2[[#This Row],[Profit]]/Sales_Trans_2[[#This Row],[Sales_Amount]],0)</f>
        <v>0.26306443429731097</v>
      </c>
      <c r="AF304" s="20" t="str">
        <f>IF(Sales_Trans_2[[#This Row],[Discount_Pct]]=0,"0%",
IF(Sales_Trans_2[[#This Row],[Discount_Pct]]&lt;=5,"1-5%",
IF(Sales_Trans_2[[#This Row],[Discount_Pct]]&lt;=10,"6-10%",
IF(Sales_Trans_2[[#This Row],[Discount_Pct]]&lt;=15,"11-15%","&gt;15%"))))</f>
        <v>0%</v>
      </c>
    </row>
    <row r="305" spans="1:32" x14ac:dyDescent="0.25">
      <c r="A305" t="s">
        <v>2183</v>
      </c>
      <c r="B305" s="10">
        <v>45664</v>
      </c>
      <c r="C305" t="s">
        <v>1704</v>
      </c>
      <c r="D305" t="s">
        <v>530</v>
      </c>
      <c r="E305" t="s">
        <v>1233</v>
      </c>
      <c r="F305" t="s">
        <v>848</v>
      </c>
      <c r="G305">
        <v>1</v>
      </c>
      <c r="H305">
        <v>125.15</v>
      </c>
      <c r="I305">
        <v>0</v>
      </c>
      <c r="J305">
        <v>0</v>
      </c>
      <c r="K305">
        <v>125.15</v>
      </c>
      <c r="L305">
        <v>95.7</v>
      </c>
      <c r="M305">
        <v>29.45</v>
      </c>
      <c r="N305" t="s">
        <v>133</v>
      </c>
      <c r="O305" t="s">
        <v>24</v>
      </c>
      <c r="P305" t="s">
        <v>25</v>
      </c>
      <c r="Q305">
        <v>0.89930555555555558</v>
      </c>
      <c r="R305" t="s">
        <v>49</v>
      </c>
      <c r="S305" t="s">
        <v>4772</v>
      </c>
      <c r="T305" t="s">
        <v>4752</v>
      </c>
      <c r="U305">
        <v>125.15</v>
      </c>
      <c r="V305" t="s">
        <v>6026</v>
      </c>
      <c r="W305" t="s">
        <v>4968</v>
      </c>
      <c r="X305" t="s">
        <v>5107</v>
      </c>
      <c r="Y305" t="s">
        <v>4970</v>
      </c>
      <c r="Z305" t="s">
        <v>5290</v>
      </c>
      <c r="AA305" t="s">
        <v>4962</v>
      </c>
      <c r="AB305">
        <f>YEAR(Sales_Trans_2[[#This Row],[Transaction_Date]])</f>
        <v>2025</v>
      </c>
      <c r="AC305" t="str">
        <f>TEXT(Sales_Trans_2[[#This Row],[Transaction_Date]],"mmm")</f>
        <v>Jan</v>
      </c>
      <c r="AD305">
        <f>MONTH(Sales_Trans_2[[#This Row],[Transaction_Date]])</f>
        <v>1</v>
      </c>
      <c r="AE305" s="19">
        <f>IFERROR(Sales_Trans_2[[#This Row],[Profit]]/Sales_Trans_2[[#This Row],[Sales_Amount]],0)</f>
        <v>0.23531761885737112</v>
      </c>
      <c r="AF305" s="20" t="str">
        <f>IF(Sales_Trans_2[[#This Row],[Discount_Pct]]=0,"0%",
IF(Sales_Trans_2[[#This Row],[Discount_Pct]]&lt;=5,"1-5%",
IF(Sales_Trans_2[[#This Row],[Discount_Pct]]&lt;=10,"6-10%",
IF(Sales_Trans_2[[#This Row],[Discount_Pct]]&lt;=15,"11-15%","&gt;15%"))))</f>
        <v>0%</v>
      </c>
    </row>
    <row r="306" spans="1:32" x14ac:dyDescent="0.25">
      <c r="A306" t="s">
        <v>4544</v>
      </c>
      <c r="B306" s="10">
        <v>45967</v>
      </c>
      <c r="C306" t="s">
        <v>1583</v>
      </c>
      <c r="D306" t="s">
        <v>337</v>
      </c>
      <c r="E306" t="s">
        <v>1309</v>
      </c>
      <c r="F306" t="s">
        <v>2800</v>
      </c>
      <c r="G306">
        <v>5</v>
      </c>
      <c r="H306">
        <v>186.38</v>
      </c>
      <c r="I306">
        <v>0</v>
      </c>
      <c r="J306">
        <v>0</v>
      </c>
      <c r="K306">
        <v>931.9</v>
      </c>
      <c r="L306">
        <v>678.3</v>
      </c>
      <c r="M306">
        <v>253.6</v>
      </c>
      <c r="N306" t="s">
        <v>40</v>
      </c>
      <c r="O306" t="s">
        <v>24</v>
      </c>
      <c r="P306" t="s">
        <v>25</v>
      </c>
      <c r="Q306">
        <v>0.90833333333333333</v>
      </c>
      <c r="R306" t="s">
        <v>49</v>
      </c>
      <c r="S306" t="s">
        <v>4799</v>
      </c>
      <c r="T306" t="s">
        <v>4776</v>
      </c>
      <c r="U306">
        <v>186.38</v>
      </c>
      <c r="V306" t="s">
        <v>5113</v>
      </c>
      <c r="W306" t="s">
        <v>4968</v>
      </c>
      <c r="X306" t="s">
        <v>5394</v>
      </c>
      <c r="Y306" t="s">
        <v>4977</v>
      </c>
      <c r="Z306" t="s">
        <v>5212</v>
      </c>
      <c r="AA306" t="s">
        <v>4962</v>
      </c>
      <c r="AB306">
        <f>YEAR(Sales_Trans_2[[#This Row],[Transaction_Date]])</f>
        <v>2025</v>
      </c>
      <c r="AC306" t="str">
        <f>TEXT(Sales_Trans_2[[#This Row],[Transaction_Date]],"mmm")</f>
        <v>Nov</v>
      </c>
      <c r="AD306">
        <f>MONTH(Sales_Trans_2[[#This Row],[Transaction_Date]])</f>
        <v>11</v>
      </c>
      <c r="AE306" s="19">
        <f>IFERROR(Sales_Trans_2[[#This Row],[Profit]]/Sales_Trans_2[[#This Row],[Sales_Amount]],0)</f>
        <v>0.27213220302607577</v>
      </c>
      <c r="AF306" s="20" t="str">
        <f>IF(Sales_Trans_2[[#This Row],[Discount_Pct]]=0,"0%",
IF(Sales_Trans_2[[#This Row],[Discount_Pct]]&lt;=5,"1-5%",
IF(Sales_Trans_2[[#This Row],[Discount_Pct]]&lt;=10,"6-10%",
IF(Sales_Trans_2[[#This Row],[Discount_Pct]]&lt;=15,"11-15%","&gt;15%"))))</f>
        <v>0%</v>
      </c>
    </row>
    <row r="307" spans="1:32" x14ac:dyDescent="0.25">
      <c r="A307" t="s">
        <v>3001</v>
      </c>
      <c r="B307" s="10">
        <v>45844</v>
      </c>
      <c r="C307" t="s">
        <v>2302</v>
      </c>
      <c r="D307" t="s">
        <v>314</v>
      </c>
      <c r="E307" t="s">
        <v>913</v>
      </c>
      <c r="F307" t="s">
        <v>1685</v>
      </c>
      <c r="G307">
        <v>2</v>
      </c>
      <c r="H307">
        <v>329.69</v>
      </c>
      <c r="I307">
        <v>0</v>
      </c>
      <c r="J307">
        <v>0</v>
      </c>
      <c r="K307">
        <v>758.29</v>
      </c>
      <c r="L307">
        <v>494.5</v>
      </c>
      <c r="M307">
        <v>263.79000000000002</v>
      </c>
      <c r="N307" t="s">
        <v>133</v>
      </c>
      <c r="O307" t="s">
        <v>24</v>
      </c>
      <c r="P307" t="s">
        <v>25</v>
      </c>
      <c r="Q307">
        <v>0.80972222222222223</v>
      </c>
      <c r="R307" t="s">
        <v>27</v>
      </c>
      <c r="S307" t="s">
        <v>4707</v>
      </c>
      <c r="T307" t="s">
        <v>4703</v>
      </c>
      <c r="U307">
        <v>329.69</v>
      </c>
      <c r="V307" t="s">
        <v>5136</v>
      </c>
      <c r="W307" t="s">
        <v>4968</v>
      </c>
      <c r="X307" t="s">
        <v>5149</v>
      </c>
      <c r="Y307" t="s">
        <v>4960</v>
      </c>
      <c r="Z307" t="s">
        <v>5063</v>
      </c>
      <c r="AA307" t="s">
        <v>4962</v>
      </c>
      <c r="AB307">
        <f>YEAR(Sales_Trans_2[[#This Row],[Transaction_Date]])</f>
        <v>2025</v>
      </c>
      <c r="AC307" t="str">
        <f>TEXT(Sales_Trans_2[[#This Row],[Transaction_Date]],"mmm")</f>
        <v>Jul</v>
      </c>
      <c r="AD307">
        <f>MONTH(Sales_Trans_2[[#This Row],[Transaction_Date]])</f>
        <v>7</v>
      </c>
      <c r="AE307" s="19">
        <f>IFERROR(Sales_Trans_2[[#This Row],[Profit]]/Sales_Trans_2[[#This Row],[Sales_Amount]],0)</f>
        <v>0.34787482361629463</v>
      </c>
      <c r="AF307" s="20" t="str">
        <f>IF(Sales_Trans_2[[#This Row],[Discount_Pct]]=0,"0%",
IF(Sales_Trans_2[[#This Row],[Discount_Pct]]&lt;=5,"1-5%",
IF(Sales_Trans_2[[#This Row],[Discount_Pct]]&lt;=10,"6-10%",
IF(Sales_Trans_2[[#This Row],[Discount_Pct]]&lt;=15,"11-15%","&gt;15%"))))</f>
        <v>0%</v>
      </c>
    </row>
    <row r="308" spans="1:32" x14ac:dyDescent="0.25">
      <c r="A308" t="s">
        <v>2469</v>
      </c>
      <c r="B308" s="10">
        <v>45694</v>
      </c>
      <c r="C308" t="s">
        <v>739</v>
      </c>
      <c r="D308" t="s">
        <v>1678</v>
      </c>
      <c r="E308" t="s">
        <v>303</v>
      </c>
      <c r="F308" t="s">
        <v>67</v>
      </c>
      <c r="G308">
        <v>5</v>
      </c>
      <c r="H308">
        <v>342.27</v>
      </c>
      <c r="I308">
        <v>0</v>
      </c>
      <c r="J308">
        <v>0</v>
      </c>
      <c r="K308">
        <v>1711.35</v>
      </c>
      <c r="L308">
        <v>1330.5</v>
      </c>
      <c r="M308">
        <v>380.85</v>
      </c>
      <c r="N308" t="s">
        <v>4971</v>
      </c>
      <c r="O308" t="s">
        <v>24</v>
      </c>
      <c r="P308" t="s">
        <v>25</v>
      </c>
      <c r="Q308">
        <v>0.53680555555555554</v>
      </c>
      <c r="R308" t="s">
        <v>49</v>
      </c>
      <c r="S308" t="s">
        <v>4699</v>
      </c>
      <c r="T308" t="s">
        <v>4672</v>
      </c>
      <c r="U308">
        <v>342.27</v>
      </c>
      <c r="V308" t="s">
        <v>5637</v>
      </c>
      <c r="W308" t="s">
        <v>4968</v>
      </c>
      <c r="X308" t="s">
        <v>6014</v>
      </c>
      <c r="Y308" t="s">
        <v>5011</v>
      </c>
      <c r="Z308" t="s">
        <v>5351</v>
      </c>
      <c r="AA308" t="s">
        <v>4962</v>
      </c>
      <c r="AB308">
        <f>YEAR(Sales_Trans_2[[#This Row],[Transaction_Date]])</f>
        <v>2025</v>
      </c>
      <c r="AC308" t="str">
        <f>TEXT(Sales_Trans_2[[#This Row],[Transaction_Date]],"mmm")</f>
        <v>Feb</v>
      </c>
      <c r="AD308">
        <f>MONTH(Sales_Trans_2[[#This Row],[Transaction_Date]])</f>
        <v>2</v>
      </c>
      <c r="AE308" s="19">
        <f>IFERROR(Sales_Trans_2[[#This Row],[Profit]]/Sales_Trans_2[[#This Row],[Sales_Amount]],0)</f>
        <v>0.22254360592514683</v>
      </c>
      <c r="AF308" s="20" t="str">
        <f>IF(Sales_Trans_2[[#This Row],[Discount_Pct]]=0,"0%",
IF(Sales_Trans_2[[#This Row],[Discount_Pct]]&lt;=5,"1-5%",
IF(Sales_Trans_2[[#This Row],[Discount_Pct]]&lt;=10,"6-10%",
IF(Sales_Trans_2[[#This Row],[Discount_Pct]]&lt;=15,"11-15%","&gt;15%"))))</f>
        <v>0%</v>
      </c>
    </row>
    <row r="309" spans="1:32" x14ac:dyDescent="0.25">
      <c r="A309" t="s">
        <v>3793</v>
      </c>
      <c r="B309" s="10">
        <v>45808</v>
      </c>
      <c r="C309" t="s">
        <v>2255</v>
      </c>
      <c r="D309" t="s">
        <v>1991</v>
      </c>
      <c r="E309" t="s">
        <v>816</v>
      </c>
      <c r="F309" t="s">
        <v>817</v>
      </c>
      <c r="G309">
        <v>5</v>
      </c>
      <c r="H309">
        <v>352.51</v>
      </c>
      <c r="I309">
        <v>0</v>
      </c>
      <c r="J309">
        <v>0</v>
      </c>
      <c r="K309">
        <v>2026.93</v>
      </c>
      <c r="L309">
        <v>1300.3</v>
      </c>
      <c r="M309">
        <v>726.63</v>
      </c>
      <c r="N309" t="s">
        <v>23</v>
      </c>
      <c r="O309" t="s">
        <v>24</v>
      </c>
      <c r="P309" t="s">
        <v>25</v>
      </c>
      <c r="Q309">
        <v>0.90069444444444446</v>
      </c>
      <c r="R309" t="s">
        <v>27</v>
      </c>
      <c r="S309" t="s">
        <v>4933</v>
      </c>
      <c r="T309" t="s">
        <v>4930</v>
      </c>
      <c r="U309">
        <v>352.51</v>
      </c>
      <c r="V309" t="s">
        <v>5782</v>
      </c>
      <c r="W309" t="s">
        <v>4968</v>
      </c>
      <c r="X309" t="s">
        <v>5730</v>
      </c>
      <c r="Y309" t="s">
        <v>4970</v>
      </c>
      <c r="Z309" t="s">
        <v>5094</v>
      </c>
      <c r="AA309" t="s">
        <v>4962</v>
      </c>
      <c r="AB309">
        <f>YEAR(Sales_Trans_2[[#This Row],[Transaction_Date]])</f>
        <v>2025</v>
      </c>
      <c r="AC309" t="str">
        <f>TEXT(Sales_Trans_2[[#This Row],[Transaction_Date]],"mmm")</f>
        <v>May</v>
      </c>
      <c r="AD309">
        <f>MONTH(Sales_Trans_2[[#This Row],[Transaction_Date]])</f>
        <v>5</v>
      </c>
      <c r="AE309" s="19">
        <f>IFERROR(Sales_Trans_2[[#This Row],[Profit]]/Sales_Trans_2[[#This Row],[Sales_Amount]],0)</f>
        <v>0.35848795962366731</v>
      </c>
      <c r="AF309" s="20" t="str">
        <f>IF(Sales_Trans_2[[#This Row],[Discount_Pct]]=0,"0%",
IF(Sales_Trans_2[[#This Row],[Discount_Pct]]&lt;=5,"1-5%",
IF(Sales_Trans_2[[#This Row],[Discount_Pct]]&lt;=10,"6-10%",
IF(Sales_Trans_2[[#This Row],[Discount_Pct]]&lt;=15,"11-15%","&gt;15%"))))</f>
        <v>0%</v>
      </c>
    </row>
    <row r="310" spans="1:32" x14ac:dyDescent="0.25">
      <c r="A310" t="s">
        <v>1755</v>
      </c>
      <c r="B310" s="10">
        <v>45803</v>
      </c>
      <c r="C310" t="s">
        <v>1756</v>
      </c>
      <c r="D310" t="s">
        <v>220</v>
      </c>
      <c r="E310" t="s">
        <v>72</v>
      </c>
      <c r="F310" t="s">
        <v>73</v>
      </c>
      <c r="G310">
        <v>4</v>
      </c>
      <c r="H310">
        <v>332.74</v>
      </c>
      <c r="I310">
        <v>0</v>
      </c>
      <c r="J310">
        <v>0</v>
      </c>
      <c r="K310">
        <v>1330.96</v>
      </c>
      <c r="L310">
        <v>821.08</v>
      </c>
      <c r="M310">
        <v>509.88</v>
      </c>
      <c r="N310" t="s">
        <v>68</v>
      </c>
      <c r="O310" t="s">
        <v>24</v>
      </c>
      <c r="P310" t="s">
        <v>25</v>
      </c>
      <c r="Q310">
        <v>0.78125</v>
      </c>
      <c r="R310" t="s">
        <v>49</v>
      </c>
      <c r="S310" t="s">
        <v>4653</v>
      </c>
      <c r="T310" t="s">
        <v>4636</v>
      </c>
      <c r="U310">
        <v>332.74</v>
      </c>
      <c r="V310" t="s">
        <v>5478</v>
      </c>
      <c r="W310" t="s">
        <v>4968</v>
      </c>
      <c r="X310" t="s">
        <v>5458</v>
      </c>
      <c r="Y310" t="s">
        <v>5007</v>
      </c>
      <c r="Z310" t="s">
        <v>5031</v>
      </c>
      <c r="AA310" t="s">
        <v>4962</v>
      </c>
      <c r="AB310">
        <f>YEAR(Sales_Trans_2[[#This Row],[Transaction_Date]])</f>
        <v>2025</v>
      </c>
      <c r="AC310" t="str">
        <f>TEXT(Sales_Trans_2[[#This Row],[Transaction_Date]],"mmm")</f>
        <v>May</v>
      </c>
      <c r="AD310">
        <f>MONTH(Sales_Trans_2[[#This Row],[Transaction_Date]])</f>
        <v>5</v>
      </c>
      <c r="AE310" s="19">
        <f>IFERROR(Sales_Trans_2[[#This Row],[Profit]]/Sales_Trans_2[[#This Row],[Sales_Amount]],0)</f>
        <v>0.38309190358838729</v>
      </c>
      <c r="AF310" s="20" t="str">
        <f>IF(Sales_Trans_2[[#This Row],[Discount_Pct]]=0,"0%",
IF(Sales_Trans_2[[#This Row],[Discount_Pct]]&lt;=5,"1-5%",
IF(Sales_Trans_2[[#This Row],[Discount_Pct]]&lt;=10,"6-10%",
IF(Sales_Trans_2[[#This Row],[Discount_Pct]]&lt;=15,"11-15%","&gt;15%"))))</f>
        <v>0%</v>
      </c>
    </row>
    <row r="311" spans="1:32" x14ac:dyDescent="0.25">
      <c r="A311" t="s">
        <v>4276</v>
      </c>
      <c r="B311" s="10">
        <v>45795</v>
      </c>
      <c r="C311" t="s">
        <v>71</v>
      </c>
      <c r="D311" t="s">
        <v>856</v>
      </c>
      <c r="E311" t="s">
        <v>830</v>
      </c>
      <c r="F311" t="s">
        <v>831</v>
      </c>
      <c r="G311">
        <v>2</v>
      </c>
      <c r="H311">
        <v>275.70999999999998</v>
      </c>
      <c r="I311">
        <v>0</v>
      </c>
      <c r="J311">
        <v>0</v>
      </c>
      <c r="K311">
        <v>634.13</v>
      </c>
      <c r="L311">
        <v>412.6</v>
      </c>
      <c r="M311">
        <v>221.53</v>
      </c>
      <c r="N311" t="s">
        <v>23</v>
      </c>
      <c r="O311" t="s">
        <v>24</v>
      </c>
      <c r="P311" t="s">
        <v>25</v>
      </c>
      <c r="Q311">
        <v>0.85277777777777775</v>
      </c>
      <c r="R311" t="s">
        <v>27</v>
      </c>
      <c r="S311" t="s">
        <v>4825</v>
      </c>
      <c r="T311" t="s">
        <v>4805</v>
      </c>
      <c r="U311">
        <v>275.70999999999998</v>
      </c>
      <c r="V311" t="s">
        <v>5457</v>
      </c>
      <c r="W311" t="s">
        <v>4968</v>
      </c>
      <c r="X311" t="s">
        <v>5402</v>
      </c>
      <c r="Y311" t="s">
        <v>4977</v>
      </c>
      <c r="Z311" t="s">
        <v>5403</v>
      </c>
      <c r="AA311" t="s">
        <v>4962</v>
      </c>
      <c r="AB311">
        <f>YEAR(Sales_Trans_2[[#This Row],[Transaction_Date]])</f>
        <v>2025</v>
      </c>
      <c r="AC311" t="str">
        <f>TEXT(Sales_Trans_2[[#This Row],[Transaction_Date]],"mmm")</f>
        <v>May</v>
      </c>
      <c r="AD311">
        <f>MONTH(Sales_Trans_2[[#This Row],[Transaction_Date]])</f>
        <v>5</v>
      </c>
      <c r="AE311" s="19">
        <f>IFERROR(Sales_Trans_2[[#This Row],[Profit]]/Sales_Trans_2[[#This Row],[Sales_Amount]],0)</f>
        <v>0.34934477157680605</v>
      </c>
      <c r="AF311" s="20" t="str">
        <f>IF(Sales_Trans_2[[#This Row],[Discount_Pct]]=0,"0%",
IF(Sales_Trans_2[[#This Row],[Discount_Pct]]&lt;=5,"1-5%",
IF(Sales_Trans_2[[#This Row],[Discount_Pct]]&lt;=10,"6-10%",
IF(Sales_Trans_2[[#This Row],[Discount_Pct]]&lt;=15,"11-15%","&gt;15%"))))</f>
        <v>0%</v>
      </c>
    </row>
    <row r="312" spans="1:32" x14ac:dyDescent="0.25">
      <c r="A312" t="s">
        <v>4087</v>
      </c>
      <c r="B312" s="10">
        <v>45794</v>
      </c>
      <c r="C312" t="s">
        <v>2686</v>
      </c>
      <c r="D312" t="s">
        <v>812</v>
      </c>
      <c r="E312" t="s">
        <v>380</v>
      </c>
      <c r="F312" t="s">
        <v>381</v>
      </c>
      <c r="G312">
        <v>3</v>
      </c>
      <c r="H312">
        <v>530.16</v>
      </c>
      <c r="I312">
        <v>0</v>
      </c>
      <c r="J312">
        <v>0</v>
      </c>
      <c r="K312">
        <v>1829.05</v>
      </c>
      <c r="L312">
        <v>1137.57</v>
      </c>
      <c r="M312">
        <v>691.48</v>
      </c>
      <c r="N312" t="s">
        <v>47</v>
      </c>
      <c r="O312" t="s">
        <v>24</v>
      </c>
      <c r="P312" t="s">
        <v>25</v>
      </c>
      <c r="Q312">
        <v>0.74236111111111114</v>
      </c>
      <c r="R312" t="s">
        <v>27</v>
      </c>
      <c r="S312" t="s">
        <v>4770</v>
      </c>
      <c r="T312" t="s">
        <v>4752</v>
      </c>
      <c r="U312">
        <v>530.16</v>
      </c>
      <c r="V312" t="s">
        <v>6036</v>
      </c>
      <c r="W312" t="s">
        <v>4968</v>
      </c>
      <c r="X312" t="s">
        <v>5075</v>
      </c>
      <c r="Y312" t="s">
        <v>4960</v>
      </c>
      <c r="Z312" t="s">
        <v>5076</v>
      </c>
      <c r="AA312" t="s">
        <v>4962</v>
      </c>
      <c r="AB312">
        <f>YEAR(Sales_Trans_2[[#This Row],[Transaction_Date]])</f>
        <v>2025</v>
      </c>
      <c r="AC312" t="str">
        <f>TEXT(Sales_Trans_2[[#This Row],[Transaction_Date]],"mmm")</f>
        <v>May</v>
      </c>
      <c r="AD312">
        <f>MONTH(Sales_Trans_2[[#This Row],[Transaction_Date]])</f>
        <v>5</v>
      </c>
      <c r="AE312" s="19">
        <f>IFERROR(Sales_Trans_2[[#This Row],[Profit]]/Sales_Trans_2[[#This Row],[Sales_Amount]],0)</f>
        <v>0.37805418113228179</v>
      </c>
      <c r="AF312" s="20" t="str">
        <f>IF(Sales_Trans_2[[#This Row],[Discount_Pct]]=0,"0%",
IF(Sales_Trans_2[[#This Row],[Discount_Pct]]&lt;=5,"1-5%",
IF(Sales_Trans_2[[#This Row],[Discount_Pct]]&lt;=10,"6-10%",
IF(Sales_Trans_2[[#This Row],[Discount_Pct]]&lt;=15,"11-15%","&gt;15%"))))</f>
        <v>0%</v>
      </c>
    </row>
    <row r="313" spans="1:32" x14ac:dyDescent="0.25">
      <c r="A313" t="s">
        <v>2842</v>
      </c>
      <c r="B313" s="10">
        <v>45996</v>
      </c>
      <c r="C313" t="s">
        <v>146</v>
      </c>
      <c r="D313" t="s">
        <v>503</v>
      </c>
      <c r="E313" t="s">
        <v>153</v>
      </c>
      <c r="F313" t="s">
        <v>182</v>
      </c>
      <c r="G313">
        <v>1</v>
      </c>
      <c r="H313">
        <v>503.36</v>
      </c>
      <c r="I313">
        <v>0</v>
      </c>
      <c r="J313">
        <v>0</v>
      </c>
      <c r="K313">
        <v>503.36</v>
      </c>
      <c r="L313">
        <v>389.8</v>
      </c>
      <c r="M313">
        <v>113.56</v>
      </c>
      <c r="N313" t="s">
        <v>133</v>
      </c>
      <c r="O313" t="s">
        <v>24</v>
      </c>
      <c r="P313" t="s">
        <v>25</v>
      </c>
      <c r="Q313">
        <v>0.43611111111111112</v>
      </c>
      <c r="R313" t="s">
        <v>49</v>
      </c>
      <c r="S313" t="s">
        <v>4727</v>
      </c>
      <c r="T313" t="s">
        <v>4703</v>
      </c>
      <c r="U313">
        <v>503.36</v>
      </c>
      <c r="V313" t="s">
        <v>5737</v>
      </c>
      <c r="W313" t="s">
        <v>4968</v>
      </c>
      <c r="X313" t="s">
        <v>5615</v>
      </c>
      <c r="Y313" t="s">
        <v>4960</v>
      </c>
      <c r="Z313" t="s">
        <v>5126</v>
      </c>
      <c r="AA313" t="s">
        <v>4962</v>
      </c>
      <c r="AB313">
        <f>YEAR(Sales_Trans_2[[#This Row],[Transaction_Date]])</f>
        <v>2025</v>
      </c>
      <c r="AC313" t="str">
        <f>TEXT(Sales_Trans_2[[#This Row],[Transaction_Date]],"mmm")</f>
        <v>Dec</v>
      </c>
      <c r="AD313">
        <f>MONTH(Sales_Trans_2[[#This Row],[Transaction_Date]])</f>
        <v>12</v>
      </c>
      <c r="AE313" s="19">
        <f>IFERROR(Sales_Trans_2[[#This Row],[Profit]]/Sales_Trans_2[[#This Row],[Sales_Amount]],0)</f>
        <v>0.22560394151303242</v>
      </c>
      <c r="AF313" s="20" t="str">
        <f>IF(Sales_Trans_2[[#This Row],[Discount_Pct]]=0,"0%",
IF(Sales_Trans_2[[#This Row],[Discount_Pct]]&lt;=5,"1-5%",
IF(Sales_Trans_2[[#This Row],[Discount_Pct]]&lt;=10,"6-10%",
IF(Sales_Trans_2[[#This Row],[Discount_Pct]]&lt;=15,"11-15%","&gt;15%"))))</f>
        <v>0%</v>
      </c>
    </row>
    <row r="314" spans="1:32" x14ac:dyDescent="0.25">
      <c r="A314" t="s">
        <v>2240</v>
      </c>
      <c r="B314" s="10">
        <v>45693</v>
      </c>
      <c r="C314" t="s">
        <v>2241</v>
      </c>
      <c r="D314" t="s">
        <v>454</v>
      </c>
      <c r="E314" t="s">
        <v>795</v>
      </c>
      <c r="F314" t="s">
        <v>991</v>
      </c>
      <c r="G314">
        <v>2</v>
      </c>
      <c r="H314">
        <v>365.92</v>
      </c>
      <c r="I314">
        <v>0</v>
      </c>
      <c r="J314">
        <v>0</v>
      </c>
      <c r="K314">
        <v>731.84</v>
      </c>
      <c r="L314">
        <v>620.76</v>
      </c>
      <c r="M314">
        <v>111.08</v>
      </c>
      <c r="N314" t="s">
        <v>133</v>
      </c>
      <c r="O314" t="s">
        <v>24</v>
      </c>
      <c r="P314" t="s">
        <v>25</v>
      </c>
      <c r="Q314">
        <v>0.50486111111111109</v>
      </c>
      <c r="R314" t="s">
        <v>49</v>
      </c>
      <c r="S314" t="s">
        <v>4853</v>
      </c>
      <c r="T314" t="s">
        <v>4847</v>
      </c>
      <c r="U314">
        <v>365.92</v>
      </c>
      <c r="V314" t="s">
        <v>5823</v>
      </c>
      <c r="W314" t="s">
        <v>4968</v>
      </c>
      <c r="X314" t="s">
        <v>5453</v>
      </c>
      <c r="Y314" t="s">
        <v>5007</v>
      </c>
      <c r="Z314" t="s">
        <v>5454</v>
      </c>
      <c r="AA314" t="s">
        <v>4962</v>
      </c>
      <c r="AB314">
        <f>YEAR(Sales_Trans_2[[#This Row],[Transaction_Date]])</f>
        <v>2025</v>
      </c>
      <c r="AC314" t="str">
        <f>TEXT(Sales_Trans_2[[#This Row],[Transaction_Date]],"mmm")</f>
        <v>Feb</v>
      </c>
      <c r="AD314">
        <f>MONTH(Sales_Trans_2[[#This Row],[Transaction_Date]])</f>
        <v>2</v>
      </c>
      <c r="AE314" s="19">
        <f>IFERROR(Sales_Trans_2[[#This Row],[Profit]]/Sales_Trans_2[[#This Row],[Sales_Amount]],0)</f>
        <v>0.15178181023174464</v>
      </c>
      <c r="AF314" s="20" t="str">
        <f>IF(Sales_Trans_2[[#This Row],[Discount_Pct]]=0,"0%",
IF(Sales_Trans_2[[#This Row],[Discount_Pct]]&lt;=5,"1-5%",
IF(Sales_Trans_2[[#This Row],[Discount_Pct]]&lt;=10,"6-10%",
IF(Sales_Trans_2[[#This Row],[Discount_Pct]]&lt;=15,"11-15%","&gt;15%"))))</f>
        <v>0%</v>
      </c>
    </row>
    <row r="315" spans="1:32" x14ac:dyDescent="0.25">
      <c r="A315" t="s">
        <v>3860</v>
      </c>
      <c r="B315" s="10">
        <v>45693</v>
      </c>
      <c r="C315" t="s">
        <v>1615</v>
      </c>
      <c r="D315" t="s">
        <v>611</v>
      </c>
      <c r="E315" t="s">
        <v>238</v>
      </c>
      <c r="F315" t="s">
        <v>551</v>
      </c>
      <c r="G315">
        <v>3</v>
      </c>
      <c r="H315">
        <v>339.13</v>
      </c>
      <c r="I315">
        <v>0</v>
      </c>
      <c r="J315">
        <v>0</v>
      </c>
      <c r="K315">
        <v>1017.39</v>
      </c>
      <c r="L315">
        <v>752.04</v>
      </c>
      <c r="M315">
        <v>265.35000000000002</v>
      </c>
      <c r="N315" t="s">
        <v>133</v>
      </c>
      <c r="O315" t="s">
        <v>24</v>
      </c>
      <c r="P315" t="s">
        <v>25</v>
      </c>
      <c r="Q315">
        <v>0.51597222222222228</v>
      </c>
      <c r="R315" t="s">
        <v>49</v>
      </c>
      <c r="S315" t="s">
        <v>4775</v>
      </c>
      <c r="T315" t="s">
        <v>4776</v>
      </c>
      <c r="U315">
        <v>339.13</v>
      </c>
      <c r="V315" t="s">
        <v>5016</v>
      </c>
      <c r="W315" t="s">
        <v>4968</v>
      </c>
      <c r="X315" t="s">
        <v>4959</v>
      </c>
      <c r="Y315" t="s">
        <v>4960</v>
      </c>
      <c r="Z315" t="s">
        <v>5073</v>
      </c>
      <c r="AA315" t="s">
        <v>4962</v>
      </c>
      <c r="AB315">
        <f>YEAR(Sales_Trans_2[[#This Row],[Transaction_Date]])</f>
        <v>2025</v>
      </c>
      <c r="AC315" t="str">
        <f>TEXT(Sales_Trans_2[[#This Row],[Transaction_Date]],"mmm")</f>
        <v>Feb</v>
      </c>
      <c r="AD315">
        <f>MONTH(Sales_Trans_2[[#This Row],[Transaction_Date]])</f>
        <v>2</v>
      </c>
      <c r="AE315" s="19">
        <f>IFERROR(Sales_Trans_2[[#This Row],[Profit]]/Sales_Trans_2[[#This Row],[Sales_Amount]],0)</f>
        <v>0.26081443694158585</v>
      </c>
      <c r="AF315" s="20" t="str">
        <f>IF(Sales_Trans_2[[#This Row],[Discount_Pct]]=0,"0%",
IF(Sales_Trans_2[[#This Row],[Discount_Pct]]&lt;=5,"1-5%",
IF(Sales_Trans_2[[#This Row],[Discount_Pct]]&lt;=10,"6-10%",
IF(Sales_Trans_2[[#This Row],[Discount_Pct]]&lt;=15,"11-15%","&gt;15%"))))</f>
        <v>0%</v>
      </c>
    </row>
    <row r="316" spans="1:32" x14ac:dyDescent="0.25">
      <c r="A316" t="s">
        <v>4239</v>
      </c>
      <c r="B316" s="10">
        <v>45662</v>
      </c>
      <c r="C316" t="s">
        <v>633</v>
      </c>
      <c r="D316" t="s">
        <v>2058</v>
      </c>
      <c r="E316" t="s">
        <v>544</v>
      </c>
      <c r="F316" t="s">
        <v>545</v>
      </c>
      <c r="G316">
        <v>3</v>
      </c>
      <c r="H316">
        <v>392.79</v>
      </c>
      <c r="I316">
        <v>0</v>
      </c>
      <c r="J316">
        <v>0</v>
      </c>
      <c r="K316">
        <v>1178.3699999999999</v>
      </c>
      <c r="L316">
        <v>1044.99</v>
      </c>
      <c r="M316">
        <v>133.38</v>
      </c>
      <c r="N316" t="s">
        <v>4971</v>
      </c>
      <c r="O316" t="s">
        <v>24</v>
      </c>
      <c r="P316" t="s">
        <v>25</v>
      </c>
      <c r="Q316">
        <v>0.5541666666666667</v>
      </c>
      <c r="R316" t="s">
        <v>49</v>
      </c>
      <c r="S316" t="s">
        <v>4738</v>
      </c>
      <c r="T316" t="s">
        <v>4729</v>
      </c>
      <c r="U316">
        <v>392.79</v>
      </c>
      <c r="V316" t="s">
        <v>5990</v>
      </c>
      <c r="W316" t="s">
        <v>4968</v>
      </c>
      <c r="X316" t="s">
        <v>5406</v>
      </c>
      <c r="Y316" t="s">
        <v>4960</v>
      </c>
      <c r="Z316" t="s">
        <v>5407</v>
      </c>
      <c r="AA316" t="s">
        <v>4962</v>
      </c>
      <c r="AB316">
        <f>YEAR(Sales_Trans_2[[#This Row],[Transaction_Date]])</f>
        <v>2025</v>
      </c>
      <c r="AC316" t="str">
        <f>TEXT(Sales_Trans_2[[#This Row],[Transaction_Date]],"mmm")</f>
        <v>Jan</v>
      </c>
      <c r="AD316">
        <f>MONTH(Sales_Trans_2[[#This Row],[Transaction_Date]])</f>
        <v>1</v>
      </c>
      <c r="AE316" s="19">
        <f>IFERROR(Sales_Trans_2[[#This Row],[Profit]]/Sales_Trans_2[[#This Row],[Sales_Amount]],0)</f>
        <v>0.11319025433437715</v>
      </c>
      <c r="AF316" s="20" t="str">
        <f>IF(Sales_Trans_2[[#This Row],[Discount_Pct]]=0,"0%",
IF(Sales_Trans_2[[#This Row],[Discount_Pct]]&lt;=5,"1-5%",
IF(Sales_Trans_2[[#This Row],[Discount_Pct]]&lt;=10,"6-10%",
IF(Sales_Trans_2[[#This Row],[Discount_Pct]]&lt;=15,"11-15%","&gt;15%"))))</f>
        <v>0%</v>
      </c>
    </row>
    <row r="317" spans="1:32" x14ac:dyDescent="0.25">
      <c r="A317" t="s">
        <v>2874</v>
      </c>
      <c r="B317" s="10">
        <v>45773</v>
      </c>
      <c r="C317" t="s">
        <v>2317</v>
      </c>
      <c r="D317" t="s">
        <v>555</v>
      </c>
      <c r="E317" t="s">
        <v>248</v>
      </c>
      <c r="F317" t="s">
        <v>249</v>
      </c>
      <c r="G317">
        <v>2</v>
      </c>
      <c r="H317">
        <v>491.81</v>
      </c>
      <c r="I317">
        <v>0</v>
      </c>
      <c r="J317">
        <v>0</v>
      </c>
      <c r="K317">
        <v>1131.1600000000001</v>
      </c>
      <c r="L317">
        <v>731.14</v>
      </c>
      <c r="M317">
        <v>400.02</v>
      </c>
      <c r="N317" t="s">
        <v>4971</v>
      </c>
      <c r="O317" t="s">
        <v>24</v>
      </c>
      <c r="P317" t="s">
        <v>25</v>
      </c>
      <c r="Q317">
        <v>0.50555555555555554</v>
      </c>
      <c r="R317" t="s">
        <v>27</v>
      </c>
      <c r="S317" t="s">
        <v>4797</v>
      </c>
      <c r="T317" t="s">
        <v>4776</v>
      </c>
      <c r="U317">
        <v>491.81</v>
      </c>
      <c r="V317" t="s">
        <v>5292</v>
      </c>
      <c r="W317" t="s">
        <v>4968</v>
      </c>
      <c r="X317" t="s">
        <v>5316</v>
      </c>
      <c r="Y317" t="s">
        <v>5011</v>
      </c>
      <c r="Z317" t="s">
        <v>5317</v>
      </c>
      <c r="AA317" t="s">
        <v>4962</v>
      </c>
      <c r="AB317">
        <f>YEAR(Sales_Trans_2[[#This Row],[Transaction_Date]])</f>
        <v>2025</v>
      </c>
      <c r="AC317" t="str">
        <f>TEXT(Sales_Trans_2[[#This Row],[Transaction_Date]],"mmm")</f>
        <v>Apr</v>
      </c>
      <c r="AD317">
        <f>MONTH(Sales_Trans_2[[#This Row],[Transaction_Date]])</f>
        <v>4</v>
      </c>
      <c r="AE317" s="19">
        <f>IFERROR(Sales_Trans_2[[#This Row],[Profit]]/Sales_Trans_2[[#This Row],[Sales_Amount]],0)</f>
        <v>0.35363697443332504</v>
      </c>
      <c r="AF317" s="20" t="str">
        <f>IF(Sales_Trans_2[[#This Row],[Discount_Pct]]=0,"0%",
IF(Sales_Trans_2[[#This Row],[Discount_Pct]]&lt;=5,"1-5%",
IF(Sales_Trans_2[[#This Row],[Discount_Pct]]&lt;=10,"6-10%",
IF(Sales_Trans_2[[#This Row],[Discount_Pct]]&lt;=15,"11-15%","&gt;15%"))))</f>
        <v>0%</v>
      </c>
    </row>
    <row r="318" spans="1:32" x14ac:dyDescent="0.25">
      <c r="A318" t="s">
        <v>4396</v>
      </c>
      <c r="B318" s="10">
        <v>45766</v>
      </c>
      <c r="C318" t="s">
        <v>2807</v>
      </c>
      <c r="D318" t="s">
        <v>802</v>
      </c>
      <c r="E318" t="s">
        <v>355</v>
      </c>
      <c r="F318" t="s">
        <v>356</v>
      </c>
      <c r="G318">
        <v>3</v>
      </c>
      <c r="H318">
        <v>298.68</v>
      </c>
      <c r="I318">
        <v>0</v>
      </c>
      <c r="J318">
        <v>0</v>
      </c>
      <c r="K318">
        <v>1030.45</v>
      </c>
      <c r="L318">
        <v>752.07</v>
      </c>
      <c r="M318">
        <v>278.38</v>
      </c>
      <c r="N318" t="s">
        <v>4971</v>
      </c>
      <c r="O318" t="s">
        <v>24</v>
      </c>
      <c r="P318" t="s">
        <v>25</v>
      </c>
      <c r="Q318">
        <v>0.69930555555555551</v>
      </c>
      <c r="R318" t="s">
        <v>27</v>
      </c>
      <c r="S318" t="s">
        <v>4850</v>
      </c>
      <c r="T318" t="s">
        <v>4847</v>
      </c>
      <c r="U318">
        <v>298.68</v>
      </c>
      <c r="V318" t="s">
        <v>5685</v>
      </c>
      <c r="W318" t="s">
        <v>4968</v>
      </c>
      <c r="X318" t="s">
        <v>5205</v>
      </c>
      <c r="Y318" t="s">
        <v>4960</v>
      </c>
      <c r="Z318" t="s">
        <v>5204</v>
      </c>
      <c r="AA318" t="s">
        <v>4962</v>
      </c>
      <c r="AB318">
        <f>YEAR(Sales_Trans_2[[#This Row],[Transaction_Date]])</f>
        <v>2025</v>
      </c>
      <c r="AC318" t="str">
        <f>TEXT(Sales_Trans_2[[#This Row],[Transaction_Date]],"mmm")</f>
        <v>Apr</v>
      </c>
      <c r="AD318">
        <f>MONTH(Sales_Trans_2[[#This Row],[Transaction_Date]])</f>
        <v>4</v>
      </c>
      <c r="AE318" s="19">
        <f>IFERROR(Sales_Trans_2[[#This Row],[Profit]]/Sales_Trans_2[[#This Row],[Sales_Amount]],0)</f>
        <v>0.27015381629385221</v>
      </c>
      <c r="AF318" s="20" t="str">
        <f>IF(Sales_Trans_2[[#This Row],[Discount_Pct]]=0,"0%",
IF(Sales_Trans_2[[#This Row],[Discount_Pct]]&lt;=5,"1-5%",
IF(Sales_Trans_2[[#This Row],[Discount_Pct]]&lt;=10,"6-10%",
IF(Sales_Trans_2[[#This Row],[Discount_Pct]]&lt;=15,"11-15%","&gt;15%"))))</f>
        <v>0%</v>
      </c>
    </row>
    <row r="319" spans="1:32" x14ac:dyDescent="0.25">
      <c r="A319" t="s">
        <v>3466</v>
      </c>
      <c r="B319" s="10">
        <v>45995</v>
      </c>
      <c r="C319" t="s">
        <v>2143</v>
      </c>
      <c r="D319" t="s">
        <v>89</v>
      </c>
      <c r="E319" t="s">
        <v>400</v>
      </c>
      <c r="F319" t="s">
        <v>401</v>
      </c>
      <c r="G319">
        <v>3</v>
      </c>
      <c r="H319">
        <v>38.659999999999997</v>
      </c>
      <c r="I319">
        <v>0</v>
      </c>
      <c r="J319">
        <v>0</v>
      </c>
      <c r="K319">
        <v>133.38</v>
      </c>
      <c r="L319">
        <v>97.2</v>
      </c>
      <c r="M319">
        <v>36.18</v>
      </c>
      <c r="N319" t="s">
        <v>68</v>
      </c>
      <c r="O319" t="s">
        <v>24</v>
      </c>
      <c r="P319" t="s">
        <v>25</v>
      </c>
      <c r="Q319">
        <v>0.68472222222222223</v>
      </c>
      <c r="R319" t="s">
        <v>27</v>
      </c>
      <c r="S319" t="s">
        <v>4695</v>
      </c>
      <c r="T319" t="s">
        <v>4672</v>
      </c>
      <c r="U319">
        <v>38.659999999999997</v>
      </c>
      <c r="V319" t="s">
        <v>5776</v>
      </c>
      <c r="W319" t="s">
        <v>4968</v>
      </c>
      <c r="X319" t="s">
        <v>5002</v>
      </c>
      <c r="Y319" t="s">
        <v>4970</v>
      </c>
      <c r="Z319" t="s">
        <v>5003</v>
      </c>
      <c r="AA319" t="s">
        <v>4962</v>
      </c>
      <c r="AB319">
        <f>YEAR(Sales_Trans_2[[#This Row],[Transaction_Date]])</f>
        <v>2025</v>
      </c>
      <c r="AC319" t="str">
        <f>TEXT(Sales_Trans_2[[#This Row],[Transaction_Date]],"mmm")</f>
        <v>Dec</v>
      </c>
      <c r="AD319">
        <f>MONTH(Sales_Trans_2[[#This Row],[Transaction_Date]])</f>
        <v>12</v>
      </c>
      <c r="AE319" s="19">
        <f>IFERROR(Sales_Trans_2[[#This Row],[Profit]]/Sales_Trans_2[[#This Row],[Sales_Amount]],0)</f>
        <v>0.27125506072874495</v>
      </c>
      <c r="AF319" s="20" t="str">
        <f>IF(Sales_Trans_2[[#This Row],[Discount_Pct]]=0,"0%",
IF(Sales_Trans_2[[#This Row],[Discount_Pct]]&lt;=5,"1-5%",
IF(Sales_Trans_2[[#This Row],[Discount_Pct]]&lt;=10,"6-10%",
IF(Sales_Trans_2[[#This Row],[Discount_Pct]]&lt;=15,"11-15%","&gt;15%"))))</f>
        <v>0%</v>
      </c>
    </row>
    <row r="320" spans="1:32" x14ac:dyDescent="0.25">
      <c r="A320" t="s">
        <v>912</v>
      </c>
      <c r="B320" s="10">
        <v>45934</v>
      </c>
      <c r="C320" t="s">
        <v>596</v>
      </c>
      <c r="D320" t="s">
        <v>905</v>
      </c>
      <c r="E320" t="s">
        <v>913</v>
      </c>
      <c r="F320" t="s">
        <v>901</v>
      </c>
      <c r="G320">
        <v>3</v>
      </c>
      <c r="H320">
        <v>464.41</v>
      </c>
      <c r="I320">
        <v>0</v>
      </c>
      <c r="J320">
        <v>0</v>
      </c>
      <c r="K320">
        <v>1393.23</v>
      </c>
      <c r="L320">
        <v>1193.07</v>
      </c>
      <c r="M320">
        <v>200.16</v>
      </c>
      <c r="N320" t="s">
        <v>133</v>
      </c>
      <c r="O320" t="s">
        <v>24</v>
      </c>
      <c r="P320" t="s">
        <v>25</v>
      </c>
      <c r="Q320">
        <v>0.77916666666666667</v>
      </c>
      <c r="R320" t="s">
        <v>49</v>
      </c>
      <c r="S320" t="s">
        <v>4686</v>
      </c>
      <c r="T320" t="s">
        <v>4672</v>
      </c>
      <c r="U320">
        <v>464.41</v>
      </c>
      <c r="V320" t="s">
        <v>5125</v>
      </c>
      <c r="W320" t="s">
        <v>4968</v>
      </c>
      <c r="X320" t="s">
        <v>5554</v>
      </c>
      <c r="Y320" t="s">
        <v>5007</v>
      </c>
      <c r="Z320" t="s">
        <v>5063</v>
      </c>
      <c r="AA320" t="s">
        <v>4962</v>
      </c>
      <c r="AB320">
        <f>YEAR(Sales_Trans_2[[#This Row],[Transaction_Date]])</f>
        <v>2025</v>
      </c>
      <c r="AC320" t="str">
        <f>TEXT(Sales_Trans_2[[#This Row],[Transaction_Date]],"mmm")</f>
        <v>Oct</v>
      </c>
      <c r="AD320">
        <f>MONTH(Sales_Trans_2[[#This Row],[Transaction_Date]])</f>
        <v>10</v>
      </c>
      <c r="AE320" s="19">
        <f>IFERROR(Sales_Trans_2[[#This Row],[Profit]]/Sales_Trans_2[[#This Row],[Sales_Amount]],0)</f>
        <v>0.14366615705949484</v>
      </c>
      <c r="AF320" s="20" t="str">
        <f>IF(Sales_Trans_2[[#This Row],[Discount_Pct]]=0,"0%",
IF(Sales_Trans_2[[#This Row],[Discount_Pct]]&lt;=5,"1-5%",
IF(Sales_Trans_2[[#This Row],[Discount_Pct]]&lt;=10,"6-10%",
IF(Sales_Trans_2[[#This Row],[Discount_Pct]]&lt;=15,"11-15%","&gt;15%"))))</f>
        <v>0%</v>
      </c>
    </row>
    <row r="321" spans="1:32" x14ac:dyDescent="0.25">
      <c r="A321" t="s">
        <v>3186</v>
      </c>
      <c r="B321" s="10">
        <v>45873</v>
      </c>
      <c r="C321" t="s">
        <v>718</v>
      </c>
      <c r="D321" t="s">
        <v>59</v>
      </c>
      <c r="E321" t="s">
        <v>85</v>
      </c>
      <c r="F321" t="s">
        <v>86</v>
      </c>
      <c r="G321">
        <v>1</v>
      </c>
      <c r="H321">
        <v>342.46</v>
      </c>
      <c r="I321">
        <v>0</v>
      </c>
      <c r="J321">
        <v>0</v>
      </c>
      <c r="K321">
        <v>342.46</v>
      </c>
      <c r="L321">
        <v>271.77999999999997</v>
      </c>
      <c r="M321">
        <v>70.680000000000007</v>
      </c>
      <c r="N321" t="s">
        <v>4971</v>
      </c>
      <c r="O321" t="s">
        <v>24</v>
      </c>
      <c r="P321" t="s">
        <v>25</v>
      </c>
      <c r="Q321">
        <v>0.58819444444444446</v>
      </c>
      <c r="R321" t="s">
        <v>49</v>
      </c>
      <c r="S321" t="s">
        <v>4721</v>
      </c>
      <c r="T321" t="s">
        <v>4703</v>
      </c>
      <c r="U321">
        <v>342.46</v>
      </c>
      <c r="V321" t="s">
        <v>5654</v>
      </c>
      <c r="W321" t="s">
        <v>4968</v>
      </c>
      <c r="X321" t="s">
        <v>5374</v>
      </c>
      <c r="Y321" t="s">
        <v>4970</v>
      </c>
      <c r="Z321" t="s">
        <v>5312</v>
      </c>
      <c r="AA321" t="s">
        <v>4962</v>
      </c>
      <c r="AB321">
        <f>YEAR(Sales_Trans_2[[#This Row],[Transaction_Date]])</f>
        <v>2025</v>
      </c>
      <c r="AC321" t="str">
        <f>TEXT(Sales_Trans_2[[#This Row],[Transaction_Date]],"mmm")</f>
        <v>Aug</v>
      </c>
      <c r="AD321">
        <f>MONTH(Sales_Trans_2[[#This Row],[Transaction_Date]])</f>
        <v>8</v>
      </c>
      <c r="AE321" s="19">
        <f>IFERROR(Sales_Trans_2[[#This Row],[Profit]]/Sales_Trans_2[[#This Row],[Sales_Amount]],0)</f>
        <v>0.20638906733633128</v>
      </c>
      <c r="AF321" s="20" t="str">
        <f>IF(Sales_Trans_2[[#This Row],[Discount_Pct]]=0,"0%",
IF(Sales_Trans_2[[#This Row],[Discount_Pct]]&lt;=5,"1-5%",
IF(Sales_Trans_2[[#This Row],[Discount_Pct]]&lt;=10,"6-10%",
IF(Sales_Trans_2[[#This Row],[Discount_Pct]]&lt;=15,"11-15%","&gt;15%"))))</f>
        <v>0%</v>
      </c>
    </row>
    <row r="322" spans="1:32" x14ac:dyDescent="0.25">
      <c r="A322" t="s">
        <v>4518</v>
      </c>
      <c r="B322" s="10">
        <v>46100</v>
      </c>
      <c r="C322" t="s">
        <v>565</v>
      </c>
      <c r="D322" t="s">
        <v>680</v>
      </c>
      <c r="E322" t="s">
        <v>171</v>
      </c>
      <c r="F322" t="s">
        <v>210</v>
      </c>
      <c r="G322">
        <v>6</v>
      </c>
      <c r="H322">
        <v>164.87</v>
      </c>
      <c r="I322">
        <v>0</v>
      </c>
      <c r="J322">
        <v>0</v>
      </c>
      <c r="K322">
        <v>989.22</v>
      </c>
      <c r="L322">
        <v>827.7</v>
      </c>
      <c r="M322">
        <v>161.52000000000001</v>
      </c>
      <c r="N322" t="s">
        <v>4971</v>
      </c>
      <c r="O322" t="s">
        <v>24</v>
      </c>
      <c r="P322" t="s">
        <v>25</v>
      </c>
      <c r="Q322">
        <v>0.63124999999999998</v>
      </c>
      <c r="R322" t="s">
        <v>49</v>
      </c>
      <c r="S322" t="s">
        <v>4873</v>
      </c>
      <c r="T322" t="s">
        <v>4864</v>
      </c>
      <c r="U322">
        <v>157.97999999999999</v>
      </c>
      <c r="V322" t="s">
        <v>4972</v>
      </c>
      <c r="W322" t="s">
        <v>4958</v>
      </c>
      <c r="X322" t="s">
        <v>4973</v>
      </c>
      <c r="Y322" t="s">
        <v>4960</v>
      </c>
      <c r="Z322" t="s">
        <v>4974</v>
      </c>
      <c r="AA322" t="s">
        <v>4962</v>
      </c>
      <c r="AB322">
        <f>YEAR(Sales_Trans_2[[#This Row],[Transaction_Date]])</f>
        <v>2026</v>
      </c>
      <c r="AC322" t="str">
        <f>TEXT(Sales_Trans_2[[#This Row],[Transaction_Date]],"mmm")</f>
        <v>Mar</v>
      </c>
      <c r="AD322">
        <f>MONTH(Sales_Trans_2[[#This Row],[Transaction_Date]])</f>
        <v>3</v>
      </c>
      <c r="AE322" s="19">
        <f>IFERROR(Sales_Trans_2[[#This Row],[Profit]]/Sales_Trans_2[[#This Row],[Sales_Amount]],0)</f>
        <v>0.16328016012616001</v>
      </c>
      <c r="AF322" s="20" t="str">
        <f>IF(Sales_Trans_2[[#This Row],[Discount_Pct]]=0,"0%",
IF(Sales_Trans_2[[#This Row],[Discount_Pct]]&lt;=5,"1-5%",
IF(Sales_Trans_2[[#This Row],[Discount_Pct]]&lt;=10,"6-10%",
IF(Sales_Trans_2[[#This Row],[Discount_Pct]]&lt;=15,"11-15%","&gt;15%"))))</f>
        <v>0%</v>
      </c>
    </row>
    <row r="323" spans="1:32" x14ac:dyDescent="0.25">
      <c r="A323" t="s">
        <v>2793</v>
      </c>
      <c r="B323" s="10">
        <v>46042</v>
      </c>
      <c r="C323" t="s">
        <v>985</v>
      </c>
      <c r="D323" t="s">
        <v>777</v>
      </c>
      <c r="E323" t="s">
        <v>350</v>
      </c>
      <c r="F323" t="s">
        <v>1259</v>
      </c>
      <c r="G323">
        <v>3</v>
      </c>
      <c r="H323">
        <v>94.15</v>
      </c>
      <c r="I323">
        <v>0</v>
      </c>
      <c r="J323">
        <v>0</v>
      </c>
      <c r="K323">
        <v>282.45</v>
      </c>
      <c r="L323">
        <v>204.51</v>
      </c>
      <c r="M323">
        <v>77.94</v>
      </c>
      <c r="N323" t="s">
        <v>68</v>
      </c>
      <c r="O323" t="s">
        <v>24</v>
      </c>
      <c r="P323" t="s">
        <v>25</v>
      </c>
      <c r="Q323">
        <v>0.78611111111111109</v>
      </c>
      <c r="R323" t="s">
        <v>49</v>
      </c>
      <c r="S323" t="s">
        <v>4818</v>
      </c>
      <c r="T323" t="s">
        <v>4805</v>
      </c>
      <c r="U323">
        <v>86.11</v>
      </c>
      <c r="V323" t="s">
        <v>4982</v>
      </c>
      <c r="W323" t="s">
        <v>4958</v>
      </c>
      <c r="X323" t="s">
        <v>4980</v>
      </c>
      <c r="Y323" t="s">
        <v>4970</v>
      </c>
      <c r="Z323" t="s">
        <v>4981</v>
      </c>
      <c r="AA323" t="s">
        <v>4962</v>
      </c>
      <c r="AB323">
        <f>YEAR(Sales_Trans_2[[#This Row],[Transaction_Date]])</f>
        <v>2026</v>
      </c>
      <c r="AC323" t="str">
        <f>TEXT(Sales_Trans_2[[#This Row],[Transaction_Date]],"mmm")</f>
        <v>Jan</v>
      </c>
      <c r="AD323">
        <f>MONTH(Sales_Trans_2[[#This Row],[Transaction_Date]])</f>
        <v>1</v>
      </c>
      <c r="AE323" s="19">
        <f>IFERROR(Sales_Trans_2[[#This Row],[Profit]]/Sales_Trans_2[[#This Row],[Sales_Amount]],0)</f>
        <v>0.27594264471587893</v>
      </c>
      <c r="AF323" s="20" t="str">
        <f>IF(Sales_Trans_2[[#This Row],[Discount_Pct]]=0,"0%",
IF(Sales_Trans_2[[#This Row],[Discount_Pct]]&lt;=5,"1-5%",
IF(Sales_Trans_2[[#This Row],[Discount_Pct]]&lt;=10,"6-10%",
IF(Sales_Trans_2[[#This Row],[Discount_Pct]]&lt;=15,"11-15%","&gt;15%"))))</f>
        <v>0%</v>
      </c>
    </row>
    <row r="324" spans="1:32" x14ac:dyDescent="0.25">
      <c r="A324" t="s">
        <v>3053</v>
      </c>
      <c r="B324" s="10">
        <v>45753</v>
      </c>
      <c r="C324" t="s">
        <v>966</v>
      </c>
      <c r="D324" t="s">
        <v>264</v>
      </c>
      <c r="E324" t="s">
        <v>550</v>
      </c>
      <c r="F324" t="s">
        <v>551</v>
      </c>
      <c r="G324">
        <v>4</v>
      </c>
      <c r="H324">
        <v>426.31</v>
      </c>
      <c r="I324">
        <v>0</v>
      </c>
      <c r="J324">
        <v>0</v>
      </c>
      <c r="K324">
        <v>1961.03</v>
      </c>
      <c r="L324">
        <v>1143.5999999999999</v>
      </c>
      <c r="M324">
        <v>817.43</v>
      </c>
      <c r="N324" t="s">
        <v>47</v>
      </c>
      <c r="O324" t="s">
        <v>24</v>
      </c>
      <c r="P324" t="s">
        <v>25</v>
      </c>
      <c r="Q324">
        <v>0.87638888888888888</v>
      </c>
      <c r="R324" t="s">
        <v>27</v>
      </c>
      <c r="S324" t="s">
        <v>4702</v>
      </c>
      <c r="T324" t="s">
        <v>4703</v>
      </c>
      <c r="U324">
        <v>383.51</v>
      </c>
      <c r="V324" t="s">
        <v>4957</v>
      </c>
      <c r="W324" t="s">
        <v>4958</v>
      </c>
      <c r="X324" t="s">
        <v>4959</v>
      </c>
      <c r="Y324" t="s">
        <v>4960</v>
      </c>
      <c r="Z324" t="s">
        <v>4983</v>
      </c>
      <c r="AA324" t="s">
        <v>4962</v>
      </c>
      <c r="AB324">
        <f>YEAR(Sales_Trans_2[[#This Row],[Transaction_Date]])</f>
        <v>2025</v>
      </c>
      <c r="AC324" t="str">
        <f>TEXT(Sales_Trans_2[[#This Row],[Transaction_Date]],"mmm")</f>
        <v>Apr</v>
      </c>
      <c r="AD324">
        <f>MONTH(Sales_Trans_2[[#This Row],[Transaction_Date]])</f>
        <v>4</v>
      </c>
      <c r="AE324" s="19">
        <f>IFERROR(Sales_Trans_2[[#This Row],[Profit]]/Sales_Trans_2[[#This Row],[Sales_Amount]],0)</f>
        <v>0.41683707031508949</v>
      </c>
      <c r="AF324" s="20" t="str">
        <f>IF(Sales_Trans_2[[#This Row],[Discount_Pct]]=0,"0%",
IF(Sales_Trans_2[[#This Row],[Discount_Pct]]&lt;=5,"1-5%",
IF(Sales_Trans_2[[#This Row],[Discount_Pct]]&lt;=10,"6-10%",
IF(Sales_Trans_2[[#This Row],[Discount_Pct]]&lt;=15,"11-15%","&gt;15%"))))</f>
        <v>0%</v>
      </c>
    </row>
    <row r="325" spans="1:32" x14ac:dyDescent="0.25">
      <c r="A325" t="s">
        <v>4334</v>
      </c>
      <c r="B325" s="10">
        <v>46094</v>
      </c>
      <c r="C325" t="s">
        <v>444</v>
      </c>
      <c r="D325" t="s">
        <v>65</v>
      </c>
      <c r="E325" t="s">
        <v>950</v>
      </c>
      <c r="F325" t="s">
        <v>1622</v>
      </c>
      <c r="G325">
        <v>5</v>
      </c>
      <c r="H325">
        <v>176.8</v>
      </c>
      <c r="I325">
        <v>0</v>
      </c>
      <c r="J325">
        <v>0</v>
      </c>
      <c r="K325">
        <v>884</v>
      </c>
      <c r="L325">
        <v>710</v>
      </c>
      <c r="M325">
        <v>174</v>
      </c>
      <c r="N325" t="s">
        <v>4971</v>
      </c>
      <c r="O325" t="s">
        <v>24</v>
      </c>
      <c r="P325" t="s">
        <v>25</v>
      </c>
      <c r="Q325">
        <v>0.65763888888888888</v>
      </c>
      <c r="R325" t="s">
        <v>49</v>
      </c>
      <c r="S325" t="s">
        <v>4719</v>
      </c>
      <c r="T325" t="s">
        <v>4703</v>
      </c>
      <c r="U325">
        <v>172.63</v>
      </c>
      <c r="V325" t="s">
        <v>5047</v>
      </c>
      <c r="W325" t="s">
        <v>4958</v>
      </c>
      <c r="X325" t="s">
        <v>5048</v>
      </c>
      <c r="Y325" t="s">
        <v>5011</v>
      </c>
      <c r="Z325" t="s">
        <v>5049</v>
      </c>
      <c r="AA325" t="s">
        <v>4962</v>
      </c>
      <c r="AB325">
        <f>YEAR(Sales_Trans_2[[#This Row],[Transaction_Date]])</f>
        <v>2026</v>
      </c>
      <c r="AC325" t="str">
        <f>TEXT(Sales_Trans_2[[#This Row],[Transaction_Date]],"mmm")</f>
        <v>Mar</v>
      </c>
      <c r="AD325">
        <f>MONTH(Sales_Trans_2[[#This Row],[Transaction_Date]])</f>
        <v>3</v>
      </c>
      <c r="AE325" s="19">
        <f>IFERROR(Sales_Trans_2[[#This Row],[Profit]]/Sales_Trans_2[[#This Row],[Sales_Amount]],0)</f>
        <v>0.19683257918552036</v>
      </c>
      <c r="AF325" s="20" t="str">
        <f>IF(Sales_Trans_2[[#This Row],[Discount_Pct]]=0,"0%",
IF(Sales_Trans_2[[#This Row],[Discount_Pct]]&lt;=5,"1-5%",
IF(Sales_Trans_2[[#This Row],[Discount_Pct]]&lt;=10,"6-10%",
IF(Sales_Trans_2[[#This Row],[Discount_Pct]]&lt;=15,"11-15%","&gt;15%"))))</f>
        <v>0%</v>
      </c>
    </row>
    <row r="326" spans="1:32" x14ac:dyDescent="0.25">
      <c r="A326" t="s">
        <v>1261</v>
      </c>
      <c r="B326" s="10">
        <v>46068</v>
      </c>
      <c r="C326" t="s">
        <v>325</v>
      </c>
      <c r="D326" t="s">
        <v>518</v>
      </c>
      <c r="E326" t="s">
        <v>60</v>
      </c>
      <c r="F326" t="s">
        <v>1262</v>
      </c>
      <c r="G326">
        <v>5</v>
      </c>
      <c r="H326">
        <v>414.87</v>
      </c>
      <c r="I326">
        <v>0</v>
      </c>
      <c r="J326">
        <v>0</v>
      </c>
      <c r="K326">
        <v>2385.5</v>
      </c>
      <c r="L326">
        <v>1706.2</v>
      </c>
      <c r="M326">
        <v>679.3</v>
      </c>
      <c r="N326" t="s">
        <v>133</v>
      </c>
      <c r="O326" t="s">
        <v>24</v>
      </c>
      <c r="P326" t="s">
        <v>25</v>
      </c>
      <c r="Q326">
        <v>0.60763888888888884</v>
      </c>
      <c r="R326" t="s">
        <v>27</v>
      </c>
      <c r="S326" t="s">
        <v>4840</v>
      </c>
      <c r="T326" t="s">
        <v>4828</v>
      </c>
      <c r="U326">
        <v>404.97</v>
      </c>
      <c r="V326" t="s">
        <v>5050</v>
      </c>
      <c r="W326" t="s">
        <v>4958</v>
      </c>
      <c r="X326" t="s">
        <v>5044</v>
      </c>
      <c r="Y326" t="s">
        <v>4970</v>
      </c>
      <c r="Z326" t="s">
        <v>5051</v>
      </c>
      <c r="AA326" t="s">
        <v>4962</v>
      </c>
      <c r="AB326">
        <f>YEAR(Sales_Trans_2[[#This Row],[Transaction_Date]])</f>
        <v>2026</v>
      </c>
      <c r="AC326" t="str">
        <f>TEXT(Sales_Trans_2[[#This Row],[Transaction_Date]],"mmm")</f>
        <v>Feb</v>
      </c>
      <c r="AD326">
        <f>MONTH(Sales_Trans_2[[#This Row],[Transaction_Date]])</f>
        <v>2</v>
      </c>
      <c r="AE326" s="19">
        <f>IFERROR(Sales_Trans_2[[#This Row],[Profit]]/Sales_Trans_2[[#This Row],[Sales_Amount]],0)</f>
        <v>0.28476210438063299</v>
      </c>
      <c r="AF326" s="20" t="str">
        <f>IF(Sales_Trans_2[[#This Row],[Discount_Pct]]=0,"0%",
IF(Sales_Trans_2[[#This Row],[Discount_Pct]]&lt;=5,"1-5%",
IF(Sales_Trans_2[[#This Row],[Discount_Pct]]&lt;=10,"6-10%",
IF(Sales_Trans_2[[#This Row],[Discount_Pct]]&lt;=15,"11-15%","&gt;15%"))))</f>
        <v>0%</v>
      </c>
    </row>
    <row r="327" spans="1:32" x14ac:dyDescent="0.25">
      <c r="A327" t="s">
        <v>2671</v>
      </c>
      <c r="B327" s="10">
        <v>46268</v>
      </c>
      <c r="C327" t="s">
        <v>2672</v>
      </c>
      <c r="D327" t="s">
        <v>503</v>
      </c>
      <c r="E327" t="s">
        <v>1157</v>
      </c>
      <c r="F327" t="s">
        <v>1158</v>
      </c>
      <c r="G327">
        <v>8</v>
      </c>
      <c r="H327">
        <v>547.63</v>
      </c>
      <c r="I327">
        <v>0</v>
      </c>
      <c r="J327">
        <v>0</v>
      </c>
      <c r="K327">
        <v>4381.04</v>
      </c>
      <c r="L327">
        <v>3118.4</v>
      </c>
      <c r="M327">
        <v>1262.6400000000001</v>
      </c>
      <c r="N327" t="s">
        <v>4971</v>
      </c>
      <c r="O327" t="s">
        <v>24</v>
      </c>
      <c r="P327" t="s">
        <v>25</v>
      </c>
      <c r="Q327">
        <v>0.7270833333333333</v>
      </c>
      <c r="R327" t="s">
        <v>49</v>
      </c>
      <c r="S327" t="s">
        <v>4727</v>
      </c>
      <c r="T327" t="s">
        <v>4703</v>
      </c>
      <c r="U327">
        <v>503.36</v>
      </c>
      <c r="V327" t="s">
        <v>5178</v>
      </c>
      <c r="W327" t="s">
        <v>4958</v>
      </c>
      <c r="X327" t="s">
        <v>5179</v>
      </c>
      <c r="Y327" t="s">
        <v>5007</v>
      </c>
      <c r="Z327" t="s">
        <v>5180</v>
      </c>
      <c r="AA327" t="s">
        <v>4962</v>
      </c>
      <c r="AB327">
        <f>YEAR(Sales_Trans_2[[#This Row],[Transaction_Date]])</f>
        <v>2026</v>
      </c>
      <c r="AC327" t="str">
        <f>TEXT(Sales_Trans_2[[#This Row],[Transaction_Date]],"mmm")</f>
        <v>Sep</v>
      </c>
      <c r="AD327">
        <f>MONTH(Sales_Trans_2[[#This Row],[Transaction_Date]])</f>
        <v>9</v>
      </c>
      <c r="AE327" s="19">
        <f>IFERROR(Sales_Trans_2[[#This Row],[Profit]]/Sales_Trans_2[[#This Row],[Sales_Amount]],0)</f>
        <v>0.28820554023702138</v>
      </c>
      <c r="AF327" s="20" t="str">
        <f>IF(Sales_Trans_2[[#This Row],[Discount_Pct]]=0,"0%",
IF(Sales_Trans_2[[#This Row],[Discount_Pct]]&lt;=5,"1-5%",
IF(Sales_Trans_2[[#This Row],[Discount_Pct]]&lt;=10,"6-10%",
IF(Sales_Trans_2[[#This Row],[Discount_Pct]]&lt;=15,"11-15%","&gt;15%"))))</f>
        <v>0%</v>
      </c>
    </row>
    <row r="328" spans="1:32" x14ac:dyDescent="0.25">
      <c r="A328" t="s">
        <v>3359</v>
      </c>
      <c r="B328" s="10">
        <v>46003</v>
      </c>
      <c r="C328" t="s">
        <v>246</v>
      </c>
      <c r="D328" t="s">
        <v>280</v>
      </c>
      <c r="E328" t="s">
        <v>1157</v>
      </c>
      <c r="F328" t="s">
        <v>1158</v>
      </c>
      <c r="G328">
        <v>7</v>
      </c>
      <c r="H328">
        <v>136.51</v>
      </c>
      <c r="I328">
        <v>0</v>
      </c>
      <c r="J328">
        <v>0</v>
      </c>
      <c r="K328">
        <v>955.57</v>
      </c>
      <c r="L328">
        <v>681.45</v>
      </c>
      <c r="M328">
        <v>274.12</v>
      </c>
      <c r="N328" t="s">
        <v>40</v>
      </c>
      <c r="O328" t="s">
        <v>24</v>
      </c>
      <c r="P328" t="s">
        <v>25</v>
      </c>
      <c r="Q328">
        <v>0.39305555555555555</v>
      </c>
      <c r="R328" t="s">
        <v>49</v>
      </c>
      <c r="S328" t="s">
        <v>4726</v>
      </c>
      <c r="T328" t="s">
        <v>4703</v>
      </c>
      <c r="U328">
        <v>124.84</v>
      </c>
      <c r="V328" t="s">
        <v>5183</v>
      </c>
      <c r="W328" t="s">
        <v>4958</v>
      </c>
      <c r="X328" t="s">
        <v>5179</v>
      </c>
      <c r="Y328" t="s">
        <v>5007</v>
      </c>
      <c r="Z328" t="s">
        <v>5180</v>
      </c>
      <c r="AA328" t="s">
        <v>4962</v>
      </c>
      <c r="AB328">
        <f>YEAR(Sales_Trans_2[[#This Row],[Transaction_Date]])</f>
        <v>2025</v>
      </c>
      <c r="AC328" t="str">
        <f>TEXT(Sales_Trans_2[[#This Row],[Transaction_Date]],"mmm")</f>
        <v>Dec</v>
      </c>
      <c r="AD328">
        <f>MONTH(Sales_Trans_2[[#This Row],[Transaction_Date]])</f>
        <v>12</v>
      </c>
      <c r="AE328" s="19">
        <f>IFERROR(Sales_Trans_2[[#This Row],[Profit]]/Sales_Trans_2[[#This Row],[Sales_Amount]],0)</f>
        <v>0.28686543110394841</v>
      </c>
      <c r="AF328" s="20" t="str">
        <f>IF(Sales_Trans_2[[#This Row],[Discount_Pct]]=0,"0%",
IF(Sales_Trans_2[[#This Row],[Discount_Pct]]&lt;=5,"1-5%",
IF(Sales_Trans_2[[#This Row],[Discount_Pct]]&lt;=10,"6-10%",
IF(Sales_Trans_2[[#This Row],[Discount_Pct]]&lt;=15,"11-15%","&gt;15%"))))</f>
        <v>0%</v>
      </c>
    </row>
    <row r="329" spans="1:32" x14ac:dyDescent="0.25">
      <c r="A329" t="s">
        <v>3653</v>
      </c>
      <c r="B329" s="10">
        <v>45973</v>
      </c>
      <c r="C329" t="s">
        <v>1384</v>
      </c>
      <c r="D329" t="s">
        <v>409</v>
      </c>
      <c r="E329" t="s">
        <v>957</v>
      </c>
      <c r="F329" t="s">
        <v>1735</v>
      </c>
      <c r="G329">
        <v>8</v>
      </c>
      <c r="H329">
        <v>314.61</v>
      </c>
      <c r="I329">
        <v>0</v>
      </c>
      <c r="J329">
        <v>0</v>
      </c>
      <c r="K329">
        <v>2516.88</v>
      </c>
      <c r="L329">
        <v>1477.92</v>
      </c>
      <c r="M329">
        <v>1038.96</v>
      </c>
      <c r="N329" t="s">
        <v>133</v>
      </c>
      <c r="O329" t="s">
        <v>24</v>
      </c>
      <c r="P329" t="s">
        <v>25</v>
      </c>
      <c r="Q329">
        <v>0.78055555555555556</v>
      </c>
      <c r="R329" t="s">
        <v>49</v>
      </c>
      <c r="S329" t="s">
        <v>4635</v>
      </c>
      <c r="T329" t="s">
        <v>4636</v>
      </c>
      <c r="U329">
        <v>299.73</v>
      </c>
      <c r="V329" t="s">
        <v>5044</v>
      </c>
      <c r="W329" t="s">
        <v>4958</v>
      </c>
      <c r="X329" t="s">
        <v>5279</v>
      </c>
      <c r="Y329" t="s">
        <v>4960</v>
      </c>
      <c r="Z329" t="s">
        <v>5280</v>
      </c>
      <c r="AA329" t="s">
        <v>4962</v>
      </c>
      <c r="AB329">
        <f>YEAR(Sales_Trans_2[[#This Row],[Transaction_Date]])</f>
        <v>2025</v>
      </c>
      <c r="AC329" t="str">
        <f>TEXT(Sales_Trans_2[[#This Row],[Transaction_Date]],"mmm")</f>
        <v>Nov</v>
      </c>
      <c r="AD329">
        <f>MONTH(Sales_Trans_2[[#This Row],[Transaction_Date]])</f>
        <v>11</v>
      </c>
      <c r="AE329" s="19">
        <f>IFERROR(Sales_Trans_2[[#This Row],[Profit]]/Sales_Trans_2[[#This Row],[Sales_Amount]],0)</f>
        <v>0.41279679603318392</v>
      </c>
      <c r="AF329" s="20" t="str">
        <f>IF(Sales_Trans_2[[#This Row],[Discount_Pct]]=0,"0%",
IF(Sales_Trans_2[[#This Row],[Discount_Pct]]&lt;=5,"1-5%",
IF(Sales_Trans_2[[#This Row],[Discount_Pct]]&lt;=10,"6-10%",
IF(Sales_Trans_2[[#This Row],[Discount_Pct]]&lt;=15,"11-15%","&gt;15%"))))</f>
        <v>0%</v>
      </c>
    </row>
    <row r="330" spans="1:32" x14ac:dyDescent="0.25">
      <c r="A330" t="s">
        <v>3913</v>
      </c>
      <c r="B330" s="10">
        <v>46297</v>
      </c>
      <c r="C330" t="s">
        <v>2394</v>
      </c>
      <c r="D330" t="s">
        <v>856</v>
      </c>
      <c r="E330" t="s">
        <v>390</v>
      </c>
      <c r="F330" t="s">
        <v>821</v>
      </c>
      <c r="G330">
        <v>8</v>
      </c>
      <c r="H330">
        <v>311.20999999999998</v>
      </c>
      <c r="I330">
        <v>0</v>
      </c>
      <c r="J330">
        <v>0</v>
      </c>
      <c r="K330">
        <v>2489.6799999999998</v>
      </c>
      <c r="L330">
        <v>1650.4</v>
      </c>
      <c r="M330">
        <v>839.28</v>
      </c>
      <c r="N330" t="s">
        <v>40</v>
      </c>
      <c r="O330" t="s">
        <v>24</v>
      </c>
      <c r="P330" t="s">
        <v>25</v>
      </c>
      <c r="Q330">
        <v>0.6430555555555556</v>
      </c>
      <c r="R330" t="s">
        <v>49</v>
      </c>
      <c r="S330" t="s">
        <v>4825</v>
      </c>
      <c r="T330" t="s">
        <v>4805</v>
      </c>
      <c r="U330">
        <v>275.70999999999998</v>
      </c>
      <c r="V330" t="s">
        <v>5115</v>
      </c>
      <c r="W330" t="s">
        <v>4958</v>
      </c>
      <c r="X330" t="s">
        <v>5322</v>
      </c>
      <c r="Y330" t="s">
        <v>5007</v>
      </c>
      <c r="Z330" t="s">
        <v>5323</v>
      </c>
      <c r="AA330" t="s">
        <v>4962</v>
      </c>
      <c r="AB330">
        <f>YEAR(Sales_Trans_2[[#This Row],[Transaction_Date]])</f>
        <v>2026</v>
      </c>
      <c r="AC330" t="str">
        <f>TEXT(Sales_Trans_2[[#This Row],[Transaction_Date]],"mmm")</f>
        <v>Oct</v>
      </c>
      <c r="AD330">
        <f>MONTH(Sales_Trans_2[[#This Row],[Transaction_Date]])</f>
        <v>10</v>
      </c>
      <c r="AE330" s="19">
        <f>IFERROR(Sales_Trans_2[[#This Row],[Profit]]/Sales_Trans_2[[#This Row],[Sales_Amount]],0)</f>
        <v>0.33710356351017001</v>
      </c>
      <c r="AF330" s="20" t="str">
        <f>IF(Sales_Trans_2[[#This Row],[Discount_Pct]]=0,"0%",
IF(Sales_Trans_2[[#This Row],[Discount_Pct]]&lt;=5,"1-5%",
IF(Sales_Trans_2[[#This Row],[Discount_Pct]]&lt;=10,"6-10%",
IF(Sales_Trans_2[[#This Row],[Discount_Pct]]&lt;=15,"11-15%","&gt;15%"))))</f>
        <v>0%</v>
      </c>
    </row>
    <row r="331" spans="1:32" x14ac:dyDescent="0.25">
      <c r="A331" t="s">
        <v>4197</v>
      </c>
      <c r="B331" s="10">
        <v>46107</v>
      </c>
      <c r="C331" t="s">
        <v>696</v>
      </c>
      <c r="D331" t="s">
        <v>231</v>
      </c>
      <c r="F331" t="s">
        <v>1223</v>
      </c>
      <c r="G331">
        <v>3</v>
      </c>
      <c r="H331">
        <v>465.22</v>
      </c>
      <c r="I331">
        <v>0</v>
      </c>
      <c r="J331">
        <v>0</v>
      </c>
      <c r="K331">
        <v>1395.66</v>
      </c>
      <c r="L331">
        <v>926.82</v>
      </c>
      <c r="M331">
        <v>468.84</v>
      </c>
      <c r="N331" t="s">
        <v>133</v>
      </c>
      <c r="O331" t="s">
        <v>24</v>
      </c>
      <c r="P331" t="s">
        <v>25</v>
      </c>
      <c r="Q331">
        <v>0.43958333333333333</v>
      </c>
      <c r="R331" t="s">
        <v>49</v>
      </c>
      <c r="S331" t="s">
        <v>4756</v>
      </c>
      <c r="T331" t="s">
        <v>4752</v>
      </c>
      <c r="U331">
        <v>418.79</v>
      </c>
      <c r="V331" t="s">
        <v>5307</v>
      </c>
      <c r="W331" t="s">
        <v>4958</v>
      </c>
      <c r="X331" t="s">
        <v>5326</v>
      </c>
      <c r="Y331" t="s">
        <v>4960</v>
      </c>
      <c r="AA331" t="s">
        <v>4962</v>
      </c>
      <c r="AB331">
        <f>YEAR(Sales_Trans_2[[#This Row],[Transaction_Date]])</f>
        <v>2026</v>
      </c>
      <c r="AC331" t="str">
        <f>TEXT(Sales_Trans_2[[#This Row],[Transaction_Date]],"mmm")</f>
        <v>Mar</v>
      </c>
      <c r="AD331">
        <f>MONTH(Sales_Trans_2[[#This Row],[Transaction_Date]])</f>
        <v>3</v>
      </c>
      <c r="AE331" s="19">
        <f>IFERROR(Sales_Trans_2[[#This Row],[Profit]]/Sales_Trans_2[[#This Row],[Sales_Amount]],0)</f>
        <v>0.33592708825931811</v>
      </c>
      <c r="AF331" s="20" t="str">
        <f>IF(Sales_Trans_2[[#This Row],[Discount_Pct]]=0,"0%",
IF(Sales_Trans_2[[#This Row],[Discount_Pct]]&lt;=5,"1-5%",
IF(Sales_Trans_2[[#This Row],[Discount_Pct]]&lt;=10,"6-10%",
IF(Sales_Trans_2[[#This Row],[Discount_Pct]]&lt;=15,"11-15%","&gt;15%"))))</f>
        <v>0%</v>
      </c>
    </row>
    <row r="332" spans="1:32" x14ac:dyDescent="0.25">
      <c r="A332" t="s">
        <v>486</v>
      </c>
      <c r="B332" s="10">
        <v>46109</v>
      </c>
      <c r="C332" t="s">
        <v>487</v>
      </c>
      <c r="D332" t="s">
        <v>101</v>
      </c>
      <c r="E332" t="s">
        <v>488</v>
      </c>
      <c r="F332" t="s">
        <v>489</v>
      </c>
      <c r="G332">
        <v>3</v>
      </c>
      <c r="H332">
        <v>455.73</v>
      </c>
      <c r="I332">
        <v>0</v>
      </c>
      <c r="J332">
        <v>0</v>
      </c>
      <c r="K332">
        <v>1572.27</v>
      </c>
      <c r="L332">
        <v>1054.8900000000001</v>
      </c>
      <c r="M332">
        <v>517.38</v>
      </c>
      <c r="N332" t="s">
        <v>47</v>
      </c>
      <c r="O332" t="s">
        <v>24</v>
      </c>
      <c r="P332" t="s">
        <v>25</v>
      </c>
      <c r="Q332">
        <v>0.8125</v>
      </c>
      <c r="R332" t="s">
        <v>27</v>
      </c>
      <c r="S332" t="s">
        <v>4676</v>
      </c>
      <c r="T332" t="s">
        <v>4672</v>
      </c>
      <c r="U332">
        <v>434.65</v>
      </c>
      <c r="V332" t="s">
        <v>5337</v>
      </c>
      <c r="W332" t="s">
        <v>4958</v>
      </c>
      <c r="X332" t="s">
        <v>5338</v>
      </c>
      <c r="Y332" t="s">
        <v>5011</v>
      </c>
      <c r="Z332" t="s">
        <v>5339</v>
      </c>
      <c r="AA332" t="s">
        <v>4962</v>
      </c>
      <c r="AB332">
        <f>YEAR(Sales_Trans_2[[#This Row],[Transaction_Date]])</f>
        <v>2026</v>
      </c>
      <c r="AC332" t="str">
        <f>TEXT(Sales_Trans_2[[#This Row],[Transaction_Date]],"mmm")</f>
        <v>Mar</v>
      </c>
      <c r="AD332">
        <f>MONTH(Sales_Trans_2[[#This Row],[Transaction_Date]])</f>
        <v>3</v>
      </c>
      <c r="AE332" s="19">
        <f>IFERROR(Sales_Trans_2[[#This Row],[Profit]]/Sales_Trans_2[[#This Row],[Sales_Amount]],0)</f>
        <v>0.3290656185006392</v>
      </c>
      <c r="AF332" s="20" t="str">
        <f>IF(Sales_Trans_2[[#This Row],[Discount_Pct]]=0,"0%",
IF(Sales_Trans_2[[#This Row],[Discount_Pct]]&lt;=5,"1-5%",
IF(Sales_Trans_2[[#This Row],[Discount_Pct]]&lt;=10,"6-10%",
IF(Sales_Trans_2[[#This Row],[Discount_Pct]]&lt;=15,"11-15%","&gt;15%"))))</f>
        <v>0%</v>
      </c>
    </row>
    <row r="333" spans="1:32" x14ac:dyDescent="0.25">
      <c r="A333" t="s">
        <v>3675</v>
      </c>
      <c r="B333" s="10">
        <v>46024</v>
      </c>
      <c r="C333" t="s">
        <v>487</v>
      </c>
      <c r="D333" t="s">
        <v>1804</v>
      </c>
      <c r="E333" t="s">
        <v>950</v>
      </c>
      <c r="F333" t="s">
        <v>1504</v>
      </c>
      <c r="G333">
        <v>8</v>
      </c>
      <c r="H333">
        <v>47.48</v>
      </c>
      <c r="I333">
        <v>0</v>
      </c>
      <c r="J333">
        <v>0</v>
      </c>
      <c r="K333">
        <v>436.82</v>
      </c>
      <c r="L333">
        <v>292.72000000000003</v>
      </c>
      <c r="M333">
        <v>144.1</v>
      </c>
      <c r="N333" t="s">
        <v>4971</v>
      </c>
      <c r="O333" t="s">
        <v>24</v>
      </c>
      <c r="P333" t="s">
        <v>25</v>
      </c>
      <c r="Q333">
        <v>0.91319444444444442</v>
      </c>
      <c r="R333" t="s">
        <v>27</v>
      </c>
      <c r="S333" t="s">
        <v>4744</v>
      </c>
      <c r="T333" t="s">
        <v>4729</v>
      </c>
      <c r="U333">
        <v>42.97</v>
      </c>
      <c r="V333" t="s">
        <v>5337</v>
      </c>
      <c r="W333" t="s">
        <v>4958</v>
      </c>
      <c r="X333" t="s">
        <v>5345</v>
      </c>
      <c r="Y333" t="s">
        <v>4970</v>
      </c>
      <c r="Z333" t="s">
        <v>5049</v>
      </c>
      <c r="AA333" t="s">
        <v>4962</v>
      </c>
      <c r="AB333">
        <f>YEAR(Sales_Trans_2[[#This Row],[Transaction_Date]])</f>
        <v>2026</v>
      </c>
      <c r="AC333" t="str">
        <f>TEXT(Sales_Trans_2[[#This Row],[Transaction_Date]],"mmm")</f>
        <v>Jan</v>
      </c>
      <c r="AD333">
        <f>MONTH(Sales_Trans_2[[#This Row],[Transaction_Date]])</f>
        <v>1</v>
      </c>
      <c r="AE333" s="19">
        <f>IFERROR(Sales_Trans_2[[#This Row],[Profit]]/Sales_Trans_2[[#This Row],[Sales_Amount]],0)</f>
        <v>0.32988416281305799</v>
      </c>
      <c r="AF333" s="20" t="str">
        <f>IF(Sales_Trans_2[[#This Row],[Discount_Pct]]=0,"0%",
IF(Sales_Trans_2[[#This Row],[Discount_Pct]]&lt;=5,"1-5%",
IF(Sales_Trans_2[[#This Row],[Discount_Pct]]&lt;=10,"6-10%",
IF(Sales_Trans_2[[#This Row],[Discount_Pct]]&lt;=15,"11-15%","&gt;15%"))))</f>
        <v>0%</v>
      </c>
    </row>
    <row r="334" spans="1:32" x14ac:dyDescent="0.25">
      <c r="A334" t="s">
        <v>3408</v>
      </c>
      <c r="B334" s="10">
        <v>46037</v>
      </c>
      <c r="C334" t="s">
        <v>870</v>
      </c>
      <c r="D334" t="s">
        <v>1322</v>
      </c>
      <c r="E334" t="s">
        <v>159</v>
      </c>
      <c r="F334" t="s">
        <v>1032</v>
      </c>
      <c r="G334">
        <v>4</v>
      </c>
      <c r="H334">
        <v>241.98</v>
      </c>
      <c r="I334">
        <v>0</v>
      </c>
      <c r="J334">
        <v>0</v>
      </c>
      <c r="K334">
        <v>967.92</v>
      </c>
      <c r="L334">
        <v>832.88</v>
      </c>
      <c r="M334">
        <v>135.04</v>
      </c>
      <c r="N334" t="s">
        <v>4971</v>
      </c>
      <c r="O334" t="s">
        <v>24</v>
      </c>
      <c r="P334" t="s">
        <v>25</v>
      </c>
      <c r="Q334">
        <v>0.82638888888888884</v>
      </c>
      <c r="R334" t="s">
        <v>49</v>
      </c>
      <c r="S334" t="s">
        <v>4747</v>
      </c>
      <c r="T334" t="s">
        <v>4729</v>
      </c>
      <c r="U334">
        <v>229.81</v>
      </c>
      <c r="V334" t="s">
        <v>5129</v>
      </c>
      <c r="W334" t="s">
        <v>4958</v>
      </c>
      <c r="X334" t="s">
        <v>5350</v>
      </c>
      <c r="Y334" t="s">
        <v>4970</v>
      </c>
      <c r="Z334" t="s">
        <v>5034</v>
      </c>
      <c r="AA334" t="s">
        <v>4962</v>
      </c>
      <c r="AB334">
        <f>YEAR(Sales_Trans_2[[#This Row],[Transaction_Date]])</f>
        <v>2026</v>
      </c>
      <c r="AC334" t="str">
        <f>TEXT(Sales_Trans_2[[#This Row],[Transaction_Date]],"mmm")</f>
        <v>Jan</v>
      </c>
      <c r="AD334">
        <f>MONTH(Sales_Trans_2[[#This Row],[Transaction_Date]])</f>
        <v>1</v>
      </c>
      <c r="AE334" s="19">
        <f>IFERROR(Sales_Trans_2[[#This Row],[Profit]]/Sales_Trans_2[[#This Row],[Sales_Amount]],0)</f>
        <v>0.13951566245144226</v>
      </c>
      <c r="AF334" s="20" t="str">
        <f>IF(Sales_Trans_2[[#This Row],[Discount_Pct]]=0,"0%",
IF(Sales_Trans_2[[#This Row],[Discount_Pct]]&lt;=5,"1-5%",
IF(Sales_Trans_2[[#This Row],[Discount_Pct]]&lt;=10,"6-10%",
IF(Sales_Trans_2[[#This Row],[Discount_Pct]]&lt;=15,"11-15%","&gt;15%"))))</f>
        <v>0%</v>
      </c>
    </row>
    <row r="335" spans="1:32" x14ac:dyDescent="0.25">
      <c r="A335" t="s">
        <v>4499</v>
      </c>
      <c r="B335" s="10">
        <v>46025</v>
      </c>
      <c r="C335" t="s">
        <v>2465</v>
      </c>
      <c r="D335" t="s">
        <v>226</v>
      </c>
      <c r="E335" t="s">
        <v>567</v>
      </c>
      <c r="F335" t="s">
        <v>1032</v>
      </c>
      <c r="G335">
        <v>5</v>
      </c>
      <c r="H335">
        <v>364.69</v>
      </c>
      <c r="I335">
        <v>0</v>
      </c>
      <c r="J335">
        <v>0</v>
      </c>
      <c r="K335">
        <v>2096.9699999999998</v>
      </c>
      <c r="L335">
        <v>1108.5999999999999</v>
      </c>
      <c r="M335">
        <v>988.37</v>
      </c>
      <c r="N335" t="s">
        <v>68</v>
      </c>
      <c r="O335" t="s">
        <v>24</v>
      </c>
      <c r="P335" t="s">
        <v>25</v>
      </c>
      <c r="Q335">
        <v>0.64861111111111114</v>
      </c>
      <c r="R335" t="s">
        <v>27</v>
      </c>
      <c r="S335" t="s">
        <v>4786</v>
      </c>
      <c r="T335" t="s">
        <v>4776</v>
      </c>
      <c r="U335">
        <v>318.62</v>
      </c>
      <c r="V335" t="s">
        <v>5352</v>
      </c>
      <c r="W335" t="s">
        <v>4958</v>
      </c>
      <c r="X335" t="s">
        <v>5350</v>
      </c>
      <c r="Y335" t="s">
        <v>4970</v>
      </c>
      <c r="Z335" t="s">
        <v>5353</v>
      </c>
      <c r="AA335" t="s">
        <v>4962</v>
      </c>
      <c r="AB335">
        <f>YEAR(Sales_Trans_2[[#This Row],[Transaction_Date]])</f>
        <v>2026</v>
      </c>
      <c r="AC335" t="str">
        <f>TEXT(Sales_Trans_2[[#This Row],[Transaction_Date]],"mmm")</f>
        <v>Jan</v>
      </c>
      <c r="AD335">
        <f>MONTH(Sales_Trans_2[[#This Row],[Transaction_Date]])</f>
        <v>1</v>
      </c>
      <c r="AE335" s="19">
        <f>IFERROR(Sales_Trans_2[[#This Row],[Profit]]/Sales_Trans_2[[#This Row],[Sales_Amount]],0)</f>
        <v>0.47133244633924193</v>
      </c>
      <c r="AF335" s="20" t="str">
        <f>IF(Sales_Trans_2[[#This Row],[Discount_Pct]]=0,"0%",
IF(Sales_Trans_2[[#This Row],[Discount_Pct]]&lt;=5,"1-5%",
IF(Sales_Trans_2[[#This Row],[Discount_Pct]]&lt;=10,"6-10%",
IF(Sales_Trans_2[[#This Row],[Discount_Pct]]&lt;=15,"11-15%","&gt;15%"))))</f>
        <v>0%</v>
      </c>
    </row>
    <row r="336" spans="1:32" x14ac:dyDescent="0.25">
      <c r="A336" t="s">
        <v>3942</v>
      </c>
      <c r="B336" s="10">
        <v>46176</v>
      </c>
      <c r="C336" t="s">
        <v>2332</v>
      </c>
      <c r="D336" t="s">
        <v>493</v>
      </c>
      <c r="E336" t="s">
        <v>438</v>
      </c>
      <c r="F336" t="s">
        <v>701</v>
      </c>
      <c r="G336">
        <v>3</v>
      </c>
      <c r="H336">
        <v>252.09</v>
      </c>
      <c r="I336">
        <v>0</v>
      </c>
      <c r="J336">
        <v>0</v>
      </c>
      <c r="K336">
        <v>756.27</v>
      </c>
      <c r="L336">
        <v>573.6</v>
      </c>
      <c r="M336">
        <v>182.67</v>
      </c>
      <c r="N336" t="s">
        <v>23</v>
      </c>
      <c r="O336" t="s">
        <v>24</v>
      </c>
      <c r="P336" t="s">
        <v>25</v>
      </c>
      <c r="Q336">
        <v>0.63888888888888884</v>
      </c>
      <c r="R336" t="s">
        <v>49</v>
      </c>
      <c r="S336" t="s">
        <v>4688</v>
      </c>
      <c r="T336" t="s">
        <v>4672</v>
      </c>
      <c r="U336">
        <v>232.58</v>
      </c>
      <c r="V336" t="s">
        <v>5208</v>
      </c>
      <c r="W336" t="s">
        <v>4958</v>
      </c>
      <c r="X336" t="s">
        <v>5371</v>
      </c>
      <c r="Y336" t="s">
        <v>4970</v>
      </c>
      <c r="Z336" t="s">
        <v>4961</v>
      </c>
      <c r="AA336" t="s">
        <v>4962</v>
      </c>
      <c r="AB336">
        <f>YEAR(Sales_Trans_2[[#This Row],[Transaction_Date]])</f>
        <v>2026</v>
      </c>
      <c r="AC336" t="str">
        <f>TEXT(Sales_Trans_2[[#This Row],[Transaction_Date]],"mmm")</f>
        <v>Jun</v>
      </c>
      <c r="AD336">
        <f>MONTH(Sales_Trans_2[[#This Row],[Transaction_Date]])</f>
        <v>6</v>
      </c>
      <c r="AE336" s="19">
        <f>IFERROR(Sales_Trans_2[[#This Row],[Profit]]/Sales_Trans_2[[#This Row],[Sales_Amount]],0)</f>
        <v>0.24154071958427545</v>
      </c>
      <c r="AF336" s="20" t="str">
        <f>IF(Sales_Trans_2[[#This Row],[Discount_Pct]]=0,"0%",
IF(Sales_Trans_2[[#This Row],[Discount_Pct]]&lt;=5,"1-5%",
IF(Sales_Trans_2[[#This Row],[Discount_Pct]]&lt;=10,"6-10%",
IF(Sales_Trans_2[[#This Row],[Discount_Pct]]&lt;=15,"11-15%","&gt;15%"))))</f>
        <v>0%</v>
      </c>
    </row>
    <row r="337" spans="1:32" x14ac:dyDescent="0.25">
      <c r="A337" t="s">
        <v>3509</v>
      </c>
      <c r="B337" s="10">
        <v>46070</v>
      </c>
      <c r="C337" t="s">
        <v>1128</v>
      </c>
      <c r="D337" t="s">
        <v>107</v>
      </c>
      <c r="E337" t="s">
        <v>85</v>
      </c>
      <c r="F337" t="s">
        <v>86</v>
      </c>
      <c r="G337">
        <v>8</v>
      </c>
      <c r="H337">
        <v>66.260000000000005</v>
      </c>
      <c r="I337">
        <v>0</v>
      </c>
      <c r="J337">
        <v>0</v>
      </c>
      <c r="K337">
        <v>530.08000000000004</v>
      </c>
      <c r="L337">
        <v>385.2</v>
      </c>
      <c r="M337">
        <v>144.88</v>
      </c>
      <c r="N337" t="s">
        <v>133</v>
      </c>
      <c r="O337" t="s">
        <v>24</v>
      </c>
      <c r="P337" t="s">
        <v>25</v>
      </c>
      <c r="Q337">
        <v>0.5493055555555556</v>
      </c>
      <c r="R337" t="s">
        <v>49</v>
      </c>
      <c r="S337" t="s">
        <v>4683</v>
      </c>
      <c r="T337" t="s">
        <v>4672</v>
      </c>
      <c r="U337">
        <v>59.92</v>
      </c>
      <c r="V337" t="s">
        <v>5128</v>
      </c>
      <c r="W337" t="s">
        <v>4958</v>
      </c>
      <c r="X337" t="s">
        <v>5374</v>
      </c>
      <c r="Y337" t="s">
        <v>4970</v>
      </c>
      <c r="Z337" t="s">
        <v>5312</v>
      </c>
      <c r="AA337" t="s">
        <v>4962</v>
      </c>
      <c r="AB337">
        <f>YEAR(Sales_Trans_2[[#This Row],[Transaction_Date]])</f>
        <v>2026</v>
      </c>
      <c r="AC337" t="str">
        <f>TEXT(Sales_Trans_2[[#This Row],[Transaction_Date]],"mmm")</f>
        <v>Feb</v>
      </c>
      <c r="AD337">
        <f>MONTH(Sales_Trans_2[[#This Row],[Transaction_Date]])</f>
        <v>2</v>
      </c>
      <c r="AE337" s="19">
        <f>IFERROR(Sales_Trans_2[[#This Row],[Profit]]/Sales_Trans_2[[#This Row],[Sales_Amount]],0)</f>
        <v>0.27331723513431933</v>
      </c>
      <c r="AF337" s="20" t="str">
        <f>IF(Sales_Trans_2[[#This Row],[Discount_Pct]]=0,"0%",
IF(Sales_Trans_2[[#This Row],[Discount_Pct]]&lt;=5,"1-5%",
IF(Sales_Trans_2[[#This Row],[Discount_Pct]]&lt;=10,"6-10%",
IF(Sales_Trans_2[[#This Row],[Discount_Pct]]&lt;=15,"11-15%","&gt;15%"))))</f>
        <v>0%</v>
      </c>
    </row>
    <row r="338" spans="1:32" x14ac:dyDescent="0.25">
      <c r="A338" t="s">
        <v>2467</v>
      </c>
      <c r="B338" s="10">
        <v>46096</v>
      </c>
      <c r="C338" t="s">
        <v>977</v>
      </c>
      <c r="D338" t="s">
        <v>1539</v>
      </c>
      <c r="E338" t="s">
        <v>1682</v>
      </c>
      <c r="F338" t="s">
        <v>1834</v>
      </c>
      <c r="G338">
        <v>8</v>
      </c>
      <c r="H338">
        <v>70.17</v>
      </c>
      <c r="I338">
        <v>0</v>
      </c>
      <c r="J338">
        <v>0</v>
      </c>
      <c r="K338">
        <v>645.55999999999995</v>
      </c>
      <c r="L338">
        <v>399.92</v>
      </c>
      <c r="M338">
        <v>245.64</v>
      </c>
      <c r="N338" t="s">
        <v>68</v>
      </c>
      <c r="O338" t="s">
        <v>24</v>
      </c>
      <c r="P338" t="s">
        <v>25</v>
      </c>
      <c r="Q338">
        <v>0.42986111111111114</v>
      </c>
      <c r="R338" t="s">
        <v>27</v>
      </c>
      <c r="S338" t="s">
        <v>4943</v>
      </c>
      <c r="T338" t="s">
        <v>4930</v>
      </c>
      <c r="U338">
        <v>66.400000000000006</v>
      </c>
      <c r="V338" t="s">
        <v>5070</v>
      </c>
      <c r="W338" t="s">
        <v>4958</v>
      </c>
      <c r="X338" t="s">
        <v>5136</v>
      </c>
      <c r="Y338" t="s">
        <v>4977</v>
      </c>
      <c r="Z338" t="s">
        <v>5160</v>
      </c>
      <c r="AA338" t="s">
        <v>4962</v>
      </c>
      <c r="AB338">
        <f>YEAR(Sales_Trans_2[[#This Row],[Transaction_Date]])</f>
        <v>2026</v>
      </c>
      <c r="AC338" t="str">
        <f>TEXT(Sales_Trans_2[[#This Row],[Transaction_Date]],"mmm")</f>
        <v>Mar</v>
      </c>
      <c r="AD338">
        <f>MONTH(Sales_Trans_2[[#This Row],[Transaction_Date]])</f>
        <v>3</v>
      </c>
      <c r="AE338" s="19">
        <f>IFERROR(Sales_Trans_2[[#This Row],[Profit]]/Sales_Trans_2[[#This Row],[Sales_Amount]],0)</f>
        <v>0.38050684676869695</v>
      </c>
      <c r="AF338" s="20" t="str">
        <f>IF(Sales_Trans_2[[#This Row],[Discount_Pct]]=0,"0%",
IF(Sales_Trans_2[[#This Row],[Discount_Pct]]&lt;=5,"1-5%",
IF(Sales_Trans_2[[#This Row],[Discount_Pct]]&lt;=10,"6-10%",
IF(Sales_Trans_2[[#This Row],[Discount_Pct]]&lt;=15,"11-15%","&gt;15%"))))</f>
        <v>0%</v>
      </c>
    </row>
    <row r="339" spans="1:32" x14ac:dyDescent="0.25">
      <c r="A339" t="s">
        <v>4299</v>
      </c>
      <c r="B339" s="10">
        <v>46012</v>
      </c>
      <c r="C339" t="s">
        <v>1901</v>
      </c>
      <c r="D339" t="s">
        <v>426</v>
      </c>
      <c r="E339" t="s">
        <v>427</v>
      </c>
      <c r="F339" t="s">
        <v>724</v>
      </c>
      <c r="G339">
        <v>4</v>
      </c>
      <c r="H339">
        <v>292.91000000000003</v>
      </c>
      <c r="I339">
        <v>0</v>
      </c>
      <c r="J339">
        <v>0</v>
      </c>
      <c r="K339">
        <v>1347.39</v>
      </c>
      <c r="L339">
        <v>951.56</v>
      </c>
      <c r="M339">
        <v>395.83</v>
      </c>
      <c r="N339" t="s">
        <v>4971</v>
      </c>
      <c r="O339" t="s">
        <v>24</v>
      </c>
      <c r="P339" t="s">
        <v>25</v>
      </c>
      <c r="Q339">
        <v>0.87708333333333333</v>
      </c>
      <c r="R339" t="s">
        <v>27</v>
      </c>
      <c r="S339" t="s">
        <v>4856</v>
      </c>
      <c r="T339" t="s">
        <v>4847</v>
      </c>
      <c r="U339">
        <v>290.45</v>
      </c>
      <c r="V339" t="s">
        <v>5397</v>
      </c>
      <c r="W339" t="s">
        <v>4958</v>
      </c>
      <c r="X339" t="s">
        <v>5398</v>
      </c>
      <c r="Y339" t="s">
        <v>5011</v>
      </c>
      <c r="Z339" t="s">
        <v>5117</v>
      </c>
      <c r="AA339" t="s">
        <v>4962</v>
      </c>
      <c r="AB339">
        <f>YEAR(Sales_Trans_2[[#This Row],[Transaction_Date]])</f>
        <v>2025</v>
      </c>
      <c r="AC339" t="str">
        <f>TEXT(Sales_Trans_2[[#This Row],[Transaction_Date]],"mmm")</f>
        <v>Dec</v>
      </c>
      <c r="AD339">
        <f>MONTH(Sales_Trans_2[[#This Row],[Transaction_Date]])</f>
        <v>12</v>
      </c>
      <c r="AE339" s="19">
        <f>IFERROR(Sales_Trans_2[[#This Row],[Profit]]/Sales_Trans_2[[#This Row],[Sales_Amount]],0)</f>
        <v>0.29377537312878971</v>
      </c>
      <c r="AF339" s="20" t="str">
        <f>IF(Sales_Trans_2[[#This Row],[Discount_Pct]]=0,"0%",
IF(Sales_Trans_2[[#This Row],[Discount_Pct]]&lt;=5,"1-5%",
IF(Sales_Trans_2[[#This Row],[Discount_Pct]]&lt;=10,"6-10%",
IF(Sales_Trans_2[[#This Row],[Discount_Pct]]&lt;=15,"11-15%","&gt;15%"))))</f>
        <v>0%</v>
      </c>
    </row>
    <row r="340" spans="1:32" x14ac:dyDescent="0.25">
      <c r="A340" t="s">
        <v>3355</v>
      </c>
      <c r="B340" s="10">
        <v>46048</v>
      </c>
      <c r="C340" t="s">
        <v>629</v>
      </c>
      <c r="D340" t="s">
        <v>708</v>
      </c>
      <c r="E340" t="s">
        <v>544</v>
      </c>
      <c r="F340" t="s">
        <v>545</v>
      </c>
      <c r="G340">
        <v>5</v>
      </c>
      <c r="H340">
        <v>537.24</v>
      </c>
      <c r="I340">
        <v>0</v>
      </c>
      <c r="J340">
        <v>0</v>
      </c>
      <c r="K340">
        <v>2686.2</v>
      </c>
      <c r="L340">
        <v>1719.45</v>
      </c>
      <c r="M340">
        <v>966.75</v>
      </c>
      <c r="N340" t="s">
        <v>4971</v>
      </c>
      <c r="O340" t="s">
        <v>24</v>
      </c>
      <c r="P340" t="s">
        <v>25</v>
      </c>
      <c r="Q340">
        <v>0.76458333333333328</v>
      </c>
      <c r="R340" t="s">
        <v>49</v>
      </c>
      <c r="S340" t="s">
        <v>4751</v>
      </c>
      <c r="T340" t="s">
        <v>4752</v>
      </c>
      <c r="U340">
        <v>474.19</v>
      </c>
      <c r="V340" t="s">
        <v>5061</v>
      </c>
      <c r="W340" t="s">
        <v>4958</v>
      </c>
      <c r="X340" t="s">
        <v>5406</v>
      </c>
      <c r="Y340" t="s">
        <v>4960</v>
      </c>
      <c r="Z340" t="s">
        <v>5407</v>
      </c>
      <c r="AA340" t="s">
        <v>4962</v>
      </c>
      <c r="AB340">
        <f>YEAR(Sales_Trans_2[[#This Row],[Transaction_Date]])</f>
        <v>2026</v>
      </c>
      <c r="AC340" t="str">
        <f>TEXT(Sales_Trans_2[[#This Row],[Transaction_Date]],"mmm")</f>
        <v>Jan</v>
      </c>
      <c r="AD340">
        <f>MONTH(Sales_Trans_2[[#This Row],[Transaction_Date]])</f>
        <v>1</v>
      </c>
      <c r="AE340" s="19">
        <f>IFERROR(Sales_Trans_2[[#This Row],[Profit]]/Sales_Trans_2[[#This Row],[Sales_Amount]],0)</f>
        <v>0.35989501898592813</v>
      </c>
      <c r="AF340" s="20" t="str">
        <f>IF(Sales_Trans_2[[#This Row],[Discount_Pct]]=0,"0%",
IF(Sales_Trans_2[[#This Row],[Discount_Pct]]&lt;=5,"1-5%",
IF(Sales_Trans_2[[#This Row],[Discount_Pct]]&lt;=10,"6-10%",
IF(Sales_Trans_2[[#This Row],[Discount_Pct]]&lt;=15,"11-15%","&gt;15%"))))</f>
        <v>0%</v>
      </c>
    </row>
    <row r="341" spans="1:32" x14ac:dyDescent="0.25">
      <c r="A341" t="s">
        <v>4217</v>
      </c>
      <c r="B341" s="10">
        <v>46040</v>
      </c>
      <c r="C341" t="s">
        <v>993</v>
      </c>
      <c r="D341" t="s">
        <v>555</v>
      </c>
      <c r="E341" t="s">
        <v>544</v>
      </c>
      <c r="F341" t="s">
        <v>545</v>
      </c>
      <c r="G341">
        <v>8</v>
      </c>
      <c r="H341">
        <v>551.24</v>
      </c>
      <c r="I341">
        <v>0</v>
      </c>
      <c r="J341">
        <v>0</v>
      </c>
      <c r="K341">
        <v>5071.41</v>
      </c>
      <c r="L341">
        <v>2924.56</v>
      </c>
      <c r="M341">
        <v>2146.85</v>
      </c>
      <c r="N341" t="s">
        <v>23</v>
      </c>
      <c r="O341" t="s">
        <v>24</v>
      </c>
      <c r="P341" t="s">
        <v>25</v>
      </c>
      <c r="Q341">
        <v>0.80277777777777781</v>
      </c>
      <c r="R341" t="s">
        <v>27</v>
      </c>
      <c r="S341" t="s">
        <v>4797</v>
      </c>
      <c r="T341" t="s">
        <v>4776</v>
      </c>
      <c r="U341">
        <v>491.81</v>
      </c>
      <c r="V341" t="s">
        <v>5281</v>
      </c>
      <c r="W341" t="s">
        <v>4958</v>
      </c>
      <c r="X341" t="s">
        <v>5406</v>
      </c>
      <c r="Y341" t="s">
        <v>4960</v>
      </c>
      <c r="Z341" t="s">
        <v>5407</v>
      </c>
      <c r="AA341" t="s">
        <v>4962</v>
      </c>
      <c r="AB341">
        <f>YEAR(Sales_Trans_2[[#This Row],[Transaction_Date]])</f>
        <v>2026</v>
      </c>
      <c r="AC341" t="str">
        <f>TEXT(Sales_Trans_2[[#This Row],[Transaction_Date]],"mmm")</f>
        <v>Jan</v>
      </c>
      <c r="AD341">
        <f>MONTH(Sales_Trans_2[[#This Row],[Transaction_Date]])</f>
        <v>1</v>
      </c>
      <c r="AE341" s="19">
        <f>IFERROR(Sales_Trans_2[[#This Row],[Profit]]/Sales_Trans_2[[#This Row],[Sales_Amount]],0)</f>
        <v>0.42332408541214378</v>
      </c>
      <c r="AF341" s="20" t="str">
        <f>IF(Sales_Trans_2[[#This Row],[Discount_Pct]]=0,"0%",
IF(Sales_Trans_2[[#This Row],[Discount_Pct]]&lt;=5,"1-5%",
IF(Sales_Trans_2[[#This Row],[Discount_Pct]]&lt;=10,"6-10%",
IF(Sales_Trans_2[[#This Row],[Discount_Pct]]&lt;=15,"11-15%","&gt;15%"))))</f>
        <v>0%</v>
      </c>
    </row>
    <row r="342" spans="1:32" x14ac:dyDescent="0.25">
      <c r="A342" t="s">
        <v>1028</v>
      </c>
      <c r="B342" s="10">
        <v>46095</v>
      </c>
      <c r="C342" t="s">
        <v>1029</v>
      </c>
      <c r="D342" t="s">
        <v>1030</v>
      </c>
      <c r="E342" t="s">
        <v>1031</v>
      </c>
      <c r="F342" t="s">
        <v>1032</v>
      </c>
      <c r="G342">
        <v>8</v>
      </c>
      <c r="H342">
        <v>309.23</v>
      </c>
      <c r="I342">
        <v>0</v>
      </c>
      <c r="J342">
        <v>0</v>
      </c>
      <c r="K342">
        <v>2844.92</v>
      </c>
      <c r="L342">
        <v>1593.28</v>
      </c>
      <c r="M342">
        <v>1251.6400000000001</v>
      </c>
      <c r="N342" t="s">
        <v>4971</v>
      </c>
      <c r="O342" t="s">
        <v>24</v>
      </c>
      <c r="P342" t="s">
        <v>25</v>
      </c>
      <c r="Q342">
        <v>0.73888888888888893</v>
      </c>
      <c r="R342" t="s">
        <v>27</v>
      </c>
      <c r="S342" t="s">
        <v>4794</v>
      </c>
      <c r="T342" t="s">
        <v>4776</v>
      </c>
      <c r="U342">
        <v>159.5</v>
      </c>
      <c r="V342" t="s">
        <v>5509</v>
      </c>
      <c r="W342" t="s">
        <v>4958</v>
      </c>
      <c r="X342" t="s">
        <v>5350</v>
      </c>
      <c r="Y342" t="s">
        <v>4970</v>
      </c>
      <c r="Z342" t="s">
        <v>5000</v>
      </c>
      <c r="AA342" t="s">
        <v>4962</v>
      </c>
      <c r="AB342">
        <f>YEAR(Sales_Trans_2[[#This Row],[Transaction_Date]])</f>
        <v>2026</v>
      </c>
      <c r="AC342" t="str">
        <f>TEXT(Sales_Trans_2[[#This Row],[Transaction_Date]],"mmm")</f>
        <v>Mar</v>
      </c>
      <c r="AD342">
        <f>MONTH(Sales_Trans_2[[#This Row],[Transaction_Date]])</f>
        <v>3</v>
      </c>
      <c r="AE342" s="19">
        <f>IFERROR(Sales_Trans_2[[#This Row],[Profit]]/Sales_Trans_2[[#This Row],[Sales_Amount]],0)</f>
        <v>0.43995613233412539</v>
      </c>
      <c r="AF342" s="20" t="str">
        <f>IF(Sales_Trans_2[[#This Row],[Discount_Pct]]=0,"0%",
IF(Sales_Trans_2[[#This Row],[Discount_Pct]]&lt;=5,"1-5%",
IF(Sales_Trans_2[[#This Row],[Discount_Pct]]&lt;=10,"6-10%",
IF(Sales_Trans_2[[#This Row],[Discount_Pct]]&lt;=15,"11-15%","&gt;15%"))))</f>
        <v>0%</v>
      </c>
    </row>
    <row r="343" spans="1:32" x14ac:dyDescent="0.25">
      <c r="A343" t="s">
        <v>3892</v>
      </c>
      <c r="B343" s="10">
        <v>46100</v>
      </c>
      <c r="C343" t="s">
        <v>538</v>
      </c>
      <c r="D343" t="s">
        <v>290</v>
      </c>
      <c r="E343" t="s">
        <v>1413</v>
      </c>
      <c r="F343" t="s">
        <v>1829</v>
      </c>
      <c r="G343">
        <v>4</v>
      </c>
      <c r="H343">
        <v>232.11</v>
      </c>
      <c r="I343">
        <v>0</v>
      </c>
      <c r="J343">
        <v>0</v>
      </c>
      <c r="K343">
        <v>928.44</v>
      </c>
      <c r="L343">
        <v>622.6</v>
      </c>
      <c r="M343">
        <v>305.83999999999997</v>
      </c>
      <c r="N343" t="s">
        <v>40</v>
      </c>
      <c r="O343" t="s">
        <v>24</v>
      </c>
      <c r="P343" t="s">
        <v>25</v>
      </c>
      <c r="Q343">
        <v>0.43541666666666667</v>
      </c>
      <c r="R343" t="s">
        <v>49</v>
      </c>
      <c r="S343" t="s">
        <v>4939</v>
      </c>
      <c r="T343" t="s">
        <v>4930</v>
      </c>
      <c r="U343">
        <v>210.36</v>
      </c>
      <c r="V343" t="s">
        <v>5521</v>
      </c>
      <c r="W343" t="s">
        <v>4958</v>
      </c>
      <c r="X343" t="s">
        <v>5463</v>
      </c>
      <c r="Y343" t="s">
        <v>4970</v>
      </c>
      <c r="Z343" t="s">
        <v>5310</v>
      </c>
      <c r="AA343" t="s">
        <v>4962</v>
      </c>
      <c r="AB343">
        <f>YEAR(Sales_Trans_2[[#This Row],[Transaction_Date]])</f>
        <v>2026</v>
      </c>
      <c r="AC343" t="str">
        <f>TEXT(Sales_Trans_2[[#This Row],[Transaction_Date]],"mmm")</f>
        <v>Mar</v>
      </c>
      <c r="AD343">
        <f>MONTH(Sales_Trans_2[[#This Row],[Transaction_Date]])</f>
        <v>3</v>
      </c>
      <c r="AE343" s="19">
        <f>IFERROR(Sales_Trans_2[[#This Row],[Profit]]/Sales_Trans_2[[#This Row],[Sales_Amount]],0)</f>
        <v>0.32941277842402306</v>
      </c>
      <c r="AF343" s="20" t="str">
        <f>IF(Sales_Trans_2[[#This Row],[Discount_Pct]]=0,"0%",
IF(Sales_Trans_2[[#This Row],[Discount_Pct]]&lt;=5,"1-5%",
IF(Sales_Trans_2[[#This Row],[Discount_Pct]]&lt;=10,"6-10%",
IF(Sales_Trans_2[[#This Row],[Discount_Pct]]&lt;=15,"11-15%","&gt;15%"))))</f>
        <v>0%</v>
      </c>
    </row>
    <row r="344" spans="1:32" x14ac:dyDescent="0.25">
      <c r="A344" t="s">
        <v>1924</v>
      </c>
      <c r="B344" s="10">
        <v>46012</v>
      </c>
      <c r="C344" t="s">
        <v>855</v>
      </c>
      <c r="D344" t="s">
        <v>170</v>
      </c>
      <c r="E344" t="s">
        <v>600</v>
      </c>
      <c r="F344" t="s">
        <v>577</v>
      </c>
      <c r="G344">
        <v>7</v>
      </c>
      <c r="H344">
        <v>230.21</v>
      </c>
      <c r="I344">
        <v>0</v>
      </c>
      <c r="J344">
        <v>0</v>
      </c>
      <c r="K344">
        <v>1853.19</v>
      </c>
      <c r="L344">
        <v>1336.3</v>
      </c>
      <c r="M344">
        <v>516.89</v>
      </c>
      <c r="N344" t="s">
        <v>40</v>
      </c>
      <c r="O344" t="s">
        <v>24</v>
      </c>
      <c r="P344" t="s">
        <v>25</v>
      </c>
      <c r="Q344">
        <v>0.46458333333333335</v>
      </c>
      <c r="R344" t="s">
        <v>27</v>
      </c>
      <c r="S344" t="s">
        <v>4876</v>
      </c>
      <c r="T344" t="s">
        <v>4864</v>
      </c>
      <c r="U344">
        <v>225.45</v>
      </c>
      <c r="V344" t="s">
        <v>5535</v>
      </c>
      <c r="W344" t="s">
        <v>4958</v>
      </c>
      <c r="X344" t="s">
        <v>5219</v>
      </c>
      <c r="Y344" t="s">
        <v>5011</v>
      </c>
      <c r="Z344" t="s">
        <v>5536</v>
      </c>
      <c r="AA344" t="s">
        <v>4962</v>
      </c>
      <c r="AB344">
        <f>YEAR(Sales_Trans_2[[#This Row],[Transaction_Date]])</f>
        <v>2025</v>
      </c>
      <c r="AC344" t="str">
        <f>TEXT(Sales_Trans_2[[#This Row],[Transaction_Date]],"mmm")</f>
        <v>Dec</v>
      </c>
      <c r="AD344">
        <f>MONTH(Sales_Trans_2[[#This Row],[Transaction_Date]])</f>
        <v>12</v>
      </c>
      <c r="AE344" s="19">
        <f>IFERROR(Sales_Trans_2[[#This Row],[Profit]]/Sales_Trans_2[[#This Row],[Sales_Amount]],0)</f>
        <v>0.27891905309223552</v>
      </c>
      <c r="AF344" s="20" t="str">
        <f>IF(Sales_Trans_2[[#This Row],[Discount_Pct]]=0,"0%",
IF(Sales_Trans_2[[#This Row],[Discount_Pct]]&lt;=5,"1-5%",
IF(Sales_Trans_2[[#This Row],[Discount_Pct]]&lt;=10,"6-10%",
IF(Sales_Trans_2[[#This Row],[Discount_Pct]]&lt;=15,"11-15%","&gt;15%"))))</f>
        <v>0%</v>
      </c>
    </row>
    <row r="345" spans="1:32" x14ac:dyDescent="0.25">
      <c r="A345" t="s">
        <v>854</v>
      </c>
      <c r="B345" s="10">
        <v>46011</v>
      </c>
      <c r="C345" t="s">
        <v>855</v>
      </c>
      <c r="D345" t="s">
        <v>856</v>
      </c>
      <c r="E345" t="s">
        <v>857</v>
      </c>
      <c r="F345" t="s">
        <v>121</v>
      </c>
      <c r="G345">
        <v>6</v>
      </c>
      <c r="H345">
        <v>276.49</v>
      </c>
      <c r="I345">
        <v>0</v>
      </c>
      <c r="J345">
        <v>0</v>
      </c>
      <c r="K345">
        <v>1907.78</v>
      </c>
      <c r="L345">
        <v>1237.8</v>
      </c>
      <c r="M345">
        <v>669.98</v>
      </c>
      <c r="N345" t="s">
        <v>133</v>
      </c>
      <c r="O345" t="s">
        <v>24</v>
      </c>
      <c r="P345" t="s">
        <v>25</v>
      </c>
      <c r="Q345">
        <v>0.52569444444444446</v>
      </c>
      <c r="R345" t="s">
        <v>27</v>
      </c>
      <c r="S345" t="s">
        <v>4825</v>
      </c>
      <c r="T345" t="s">
        <v>4805</v>
      </c>
      <c r="U345">
        <v>275.70999999999998</v>
      </c>
      <c r="V345" t="s">
        <v>5535</v>
      </c>
      <c r="W345" t="s">
        <v>4958</v>
      </c>
      <c r="X345" t="s">
        <v>5036</v>
      </c>
      <c r="Y345" t="s">
        <v>5007</v>
      </c>
      <c r="Z345" t="s">
        <v>5037</v>
      </c>
      <c r="AA345" t="s">
        <v>4962</v>
      </c>
      <c r="AB345">
        <f>YEAR(Sales_Trans_2[[#This Row],[Transaction_Date]])</f>
        <v>2025</v>
      </c>
      <c r="AC345" t="str">
        <f>TEXT(Sales_Trans_2[[#This Row],[Transaction_Date]],"mmm")</f>
        <v>Dec</v>
      </c>
      <c r="AD345">
        <f>MONTH(Sales_Trans_2[[#This Row],[Transaction_Date]])</f>
        <v>12</v>
      </c>
      <c r="AE345" s="19">
        <f>IFERROR(Sales_Trans_2[[#This Row],[Profit]]/Sales_Trans_2[[#This Row],[Sales_Amount]],0)</f>
        <v>0.35118305045655163</v>
      </c>
      <c r="AF345" s="20" t="str">
        <f>IF(Sales_Trans_2[[#This Row],[Discount_Pct]]=0,"0%",
IF(Sales_Trans_2[[#This Row],[Discount_Pct]]&lt;=5,"1-5%",
IF(Sales_Trans_2[[#This Row],[Discount_Pct]]&lt;=10,"6-10%",
IF(Sales_Trans_2[[#This Row],[Discount_Pct]]&lt;=15,"11-15%","&gt;15%"))))</f>
        <v>0%</v>
      </c>
    </row>
    <row r="346" spans="1:32" x14ac:dyDescent="0.25">
      <c r="A346" t="s">
        <v>4016</v>
      </c>
      <c r="B346" s="10">
        <v>46103</v>
      </c>
      <c r="C346" t="s">
        <v>1708</v>
      </c>
      <c r="D346" t="s">
        <v>549</v>
      </c>
      <c r="E346" t="s">
        <v>612</v>
      </c>
      <c r="F346" t="s">
        <v>1266</v>
      </c>
      <c r="G346">
        <v>7</v>
      </c>
      <c r="H346">
        <v>244.61</v>
      </c>
      <c r="I346">
        <v>0</v>
      </c>
      <c r="J346">
        <v>0</v>
      </c>
      <c r="K346">
        <v>1969.11</v>
      </c>
      <c r="L346">
        <v>1275.19</v>
      </c>
      <c r="M346">
        <v>693.92</v>
      </c>
      <c r="N346" t="s">
        <v>133</v>
      </c>
      <c r="O346" t="s">
        <v>24</v>
      </c>
      <c r="P346" t="s">
        <v>25</v>
      </c>
      <c r="Q346">
        <v>0.41666666666666669</v>
      </c>
      <c r="R346" t="s">
        <v>27</v>
      </c>
      <c r="S346" t="s">
        <v>4832</v>
      </c>
      <c r="T346" t="s">
        <v>4828</v>
      </c>
      <c r="U346">
        <v>221.61</v>
      </c>
      <c r="V346" t="s">
        <v>5545</v>
      </c>
      <c r="W346" t="s">
        <v>4958</v>
      </c>
      <c r="X346" t="s">
        <v>5006</v>
      </c>
      <c r="Y346" t="s">
        <v>5007</v>
      </c>
      <c r="Z346" t="s">
        <v>5008</v>
      </c>
      <c r="AA346" t="s">
        <v>4962</v>
      </c>
      <c r="AB346">
        <f>YEAR(Sales_Trans_2[[#This Row],[Transaction_Date]])</f>
        <v>2026</v>
      </c>
      <c r="AC346" t="str">
        <f>TEXT(Sales_Trans_2[[#This Row],[Transaction_Date]],"mmm")</f>
        <v>Mar</v>
      </c>
      <c r="AD346">
        <f>MONTH(Sales_Trans_2[[#This Row],[Transaction_Date]])</f>
        <v>3</v>
      </c>
      <c r="AE346" s="19">
        <f>IFERROR(Sales_Trans_2[[#This Row],[Profit]]/Sales_Trans_2[[#This Row],[Sales_Amount]],0)</f>
        <v>0.3524028622067838</v>
      </c>
      <c r="AF346" s="20" t="str">
        <f>IF(Sales_Trans_2[[#This Row],[Discount_Pct]]=0,"0%",
IF(Sales_Trans_2[[#This Row],[Discount_Pct]]&lt;=5,"1-5%",
IF(Sales_Trans_2[[#This Row],[Discount_Pct]]&lt;=10,"6-10%",
IF(Sales_Trans_2[[#This Row],[Discount_Pct]]&lt;=15,"11-15%","&gt;15%"))))</f>
        <v>0%</v>
      </c>
    </row>
    <row r="347" spans="1:32" x14ac:dyDescent="0.25">
      <c r="A347" t="s">
        <v>3748</v>
      </c>
      <c r="B347" s="10">
        <v>46176</v>
      </c>
      <c r="C347" t="s">
        <v>1708</v>
      </c>
      <c r="D347" t="s">
        <v>886</v>
      </c>
      <c r="E347" t="s">
        <v>1621</v>
      </c>
      <c r="F347" t="s">
        <v>1622</v>
      </c>
      <c r="G347">
        <v>3</v>
      </c>
      <c r="H347">
        <v>246.7</v>
      </c>
      <c r="I347">
        <v>0</v>
      </c>
      <c r="J347">
        <v>0</v>
      </c>
      <c r="K347">
        <v>740.1</v>
      </c>
      <c r="L347">
        <v>577.23</v>
      </c>
      <c r="M347">
        <v>162.87</v>
      </c>
      <c r="N347" t="s">
        <v>40</v>
      </c>
      <c r="O347" t="s">
        <v>24</v>
      </c>
      <c r="P347" t="s">
        <v>25</v>
      </c>
      <c r="Q347">
        <v>0.84097222222222223</v>
      </c>
      <c r="R347" t="s">
        <v>49</v>
      </c>
      <c r="S347" t="s">
        <v>4827</v>
      </c>
      <c r="T347" t="s">
        <v>4828</v>
      </c>
      <c r="U347">
        <v>232.92</v>
      </c>
      <c r="V347" t="s">
        <v>5545</v>
      </c>
      <c r="W347" t="s">
        <v>4958</v>
      </c>
      <c r="X347" t="s">
        <v>5048</v>
      </c>
      <c r="Y347" t="s">
        <v>5011</v>
      </c>
      <c r="Z347" t="s">
        <v>5138</v>
      </c>
      <c r="AA347" t="s">
        <v>4962</v>
      </c>
      <c r="AB347">
        <f>YEAR(Sales_Trans_2[[#This Row],[Transaction_Date]])</f>
        <v>2026</v>
      </c>
      <c r="AC347" t="str">
        <f>TEXT(Sales_Trans_2[[#This Row],[Transaction_Date]],"mmm")</f>
        <v>Jun</v>
      </c>
      <c r="AD347">
        <f>MONTH(Sales_Trans_2[[#This Row],[Transaction_Date]])</f>
        <v>6</v>
      </c>
      <c r="AE347" s="19">
        <f>IFERROR(Sales_Trans_2[[#This Row],[Profit]]/Sales_Trans_2[[#This Row],[Sales_Amount]],0)</f>
        <v>0.22006485610052695</v>
      </c>
      <c r="AF347" s="20" t="str">
        <f>IF(Sales_Trans_2[[#This Row],[Discount_Pct]]=0,"0%",
IF(Sales_Trans_2[[#This Row],[Discount_Pct]]&lt;=5,"1-5%",
IF(Sales_Trans_2[[#This Row],[Discount_Pct]]&lt;=10,"6-10%",
IF(Sales_Trans_2[[#This Row],[Discount_Pct]]&lt;=15,"11-15%","&gt;15%"))))</f>
        <v>0%</v>
      </c>
    </row>
    <row r="348" spans="1:32" x14ac:dyDescent="0.25">
      <c r="A348" t="s">
        <v>4480</v>
      </c>
      <c r="B348" s="10">
        <v>46103</v>
      </c>
      <c r="C348" t="s">
        <v>2982</v>
      </c>
      <c r="D348" t="s">
        <v>384</v>
      </c>
      <c r="E348" t="s">
        <v>1247</v>
      </c>
      <c r="F348" t="s">
        <v>474</v>
      </c>
      <c r="G348">
        <v>5</v>
      </c>
      <c r="H348">
        <v>433.39</v>
      </c>
      <c r="I348">
        <v>0</v>
      </c>
      <c r="J348">
        <v>0</v>
      </c>
      <c r="K348">
        <v>2491.9899999999998</v>
      </c>
      <c r="L348">
        <v>1680.35</v>
      </c>
      <c r="M348">
        <v>811.64</v>
      </c>
      <c r="N348" t="s">
        <v>47</v>
      </c>
      <c r="O348" t="s">
        <v>24</v>
      </c>
      <c r="P348" t="s">
        <v>25</v>
      </c>
      <c r="Q348">
        <v>0.55277777777777781</v>
      </c>
      <c r="R348" t="s">
        <v>27</v>
      </c>
      <c r="S348" t="s">
        <v>4835</v>
      </c>
      <c r="T348" t="s">
        <v>4828</v>
      </c>
      <c r="U348">
        <v>389.61</v>
      </c>
      <c r="V348" t="s">
        <v>5547</v>
      </c>
      <c r="W348" t="s">
        <v>4958</v>
      </c>
      <c r="X348" t="s">
        <v>5335</v>
      </c>
      <c r="Y348" t="s">
        <v>4960</v>
      </c>
      <c r="Z348" t="s">
        <v>5336</v>
      </c>
      <c r="AA348" t="s">
        <v>4962</v>
      </c>
      <c r="AB348">
        <f>YEAR(Sales_Trans_2[[#This Row],[Transaction_Date]])</f>
        <v>2026</v>
      </c>
      <c r="AC348" t="str">
        <f>TEXT(Sales_Trans_2[[#This Row],[Transaction_Date]],"mmm")</f>
        <v>Mar</v>
      </c>
      <c r="AD348">
        <f>MONTH(Sales_Trans_2[[#This Row],[Transaction_Date]])</f>
        <v>3</v>
      </c>
      <c r="AE348" s="19">
        <f>IFERROR(Sales_Trans_2[[#This Row],[Profit]]/Sales_Trans_2[[#This Row],[Sales_Amount]],0)</f>
        <v>0.32569954133042267</v>
      </c>
      <c r="AF348" s="20" t="str">
        <f>IF(Sales_Trans_2[[#This Row],[Discount_Pct]]=0,"0%",
IF(Sales_Trans_2[[#This Row],[Discount_Pct]]&lt;=5,"1-5%",
IF(Sales_Trans_2[[#This Row],[Discount_Pct]]&lt;=10,"6-10%",
IF(Sales_Trans_2[[#This Row],[Discount_Pct]]&lt;=15,"11-15%","&gt;15%"))))</f>
        <v>0%</v>
      </c>
    </row>
    <row r="349" spans="1:32" x14ac:dyDescent="0.25">
      <c r="A349" t="s">
        <v>262</v>
      </c>
      <c r="B349" s="10">
        <v>46327</v>
      </c>
      <c r="C349" t="s">
        <v>263</v>
      </c>
      <c r="D349" t="s">
        <v>264</v>
      </c>
      <c r="E349" t="s">
        <v>221</v>
      </c>
      <c r="F349" t="s">
        <v>265</v>
      </c>
      <c r="G349">
        <v>7</v>
      </c>
      <c r="H349">
        <v>428.85</v>
      </c>
      <c r="I349">
        <v>0</v>
      </c>
      <c r="J349">
        <v>0</v>
      </c>
      <c r="K349">
        <v>3452.24</v>
      </c>
      <c r="L349">
        <v>2001.3</v>
      </c>
      <c r="M349">
        <v>1450.94</v>
      </c>
      <c r="N349" t="s">
        <v>4971</v>
      </c>
      <c r="O349" t="s">
        <v>24</v>
      </c>
      <c r="P349" t="s">
        <v>25</v>
      </c>
      <c r="Q349">
        <v>0.56874999999999998</v>
      </c>
      <c r="R349" t="s">
        <v>27</v>
      </c>
      <c r="S349" t="s">
        <v>4702</v>
      </c>
      <c r="T349" t="s">
        <v>4703</v>
      </c>
      <c r="U349">
        <v>383.51</v>
      </c>
      <c r="V349" t="s">
        <v>5564</v>
      </c>
      <c r="W349" t="s">
        <v>4958</v>
      </c>
      <c r="X349" t="s">
        <v>5565</v>
      </c>
      <c r="Y349" t="s">
        <v>4960</v>
      </c>
      <c r="Z349" t="s">
        <v>5019</v>
      </c>
      <c r="AA349" t="s">
        <v>4962</v>
      </c>
      <c r="AB349">
        <f>YEAR(Sales_Trans_2[[#This Row],[Transaction_Date]])</f>
        <v>2026</v>
      </c>
      <c r="AC349" t="str">
        <f>TEXT(Sales_Trans_2[[#This Row],[Transaction_Date]],"mmm")</f>
        <v>Nov</v>
      </c>
      <c r="AD349">
        <f>MONTH(Sales_Trans_2[[#This Row],[Transaction_Date]])</f>
        <v>11</v>
      </c>
      <c r="AE349" s="19">
        <f>IFERROR(Sales_Trans_2[[#This Row],[Profit]]/Sales_Trans_2[[#This Row],[Sales_Amount]],0)</f>
        <v>0.42028943526521917</v>
      </c>
      <c r="AF349" s="20" t="str">
        <f>IF(Sales_Trans_2[[#This Row],[Discount_Pct]]=0,"0%",
IF(Sales_Trans_2[[#This Row],[Discount_Pct]]&lt;=5,"1-5%",
IF(Sales_Trans_2[[#This Row],[Discount_Pct]]&lt;=10,"6-10%",
IF(Sales_Trans_2[[#This Row],[Discount_Pct]]&lt;=15,"11-15%","&gt;15%"))))</f>
        <v>0%</v>
      </c>
    </row>
    <row r="350" spans="1:32" x14ac:dyDescent="0.25">
      <c r="A350" t="s">
        <v>2357</v>
      </c>
      <c r="B350" s="10">
        <v>46081</v>
      </c>
      <c r="C350" t="s">
        <v>208</v>
      </c>
      <c r="D350" t="s">
        <v>247</v>
      </c>
      <c r="E350" t="s">
        <v>704</v>
      </c>
      <c r="F350" t="s">
        <v>988</v>
      </c>
      <c r="G350">
        <v>5</v>
      </c>
      <c r="H350">
        <v>324.85000000000002</v>
      </c>
      <c r="I350">
        <v>0</v>
      </c>
      <c r="J350">
        <v>0</v>
      </c>
      <c r="K350">
        <v>1867.89</v>
      </c>
      <c r="L350">
        <v>1357.65</v>
      </c>
      <c r="M350">
        <v>510.24</v>
      </c>
      <c r="N350" t="s">
        <v>4971</v>
      </c>
      <c r="O350" t="s">
        <v>24</v>
      </c>
      <c r="P350" t="s">
        <v>25</v>
      </c>
      <c r="Q350">
        <v>0.82708333333333328</v>
      </c>
      <c r="R350" t="s">
        <v>27</v>
      </c>
      <c r="S350" t="s">
        <v>4897</v>
      </c>
      <c r="T350" t="s">
        <v>4887</v>
      </c>
      <c r="U350">
        <v>223.15</v>
      </c>
      <c r="V350" t="s">
        <v>5605</v>
      </c>
      <c r="W350" t="s">
        <v>4958</v>
      </c>
      <c r="X350" t="s">
        <v>5606</v>
      </c>
      <c r="Y350" t="s">
        <v>5011</v>
      </c>
      <c r="Z350" t="s">
        <v>4997</v>
      </c>
      <c r="AA350" t="s">
        <v>4962</v>
      </c>
      <c r="AB350">
        <f>YEAR(Sales_Trans_2[[#This Row],[Transaction_Date]])</f>
        <v>2026</v>
      </c>
      <c r="AC350" t="str">
        <f>TEXT(Sales_Trans_2[[#This Row],[Transaction_Date]],"mmm")</f>
        <v>Feb</v>
      </c>
      <c r="AD350">
        <f>MONTH(Sales_Trans_2[[#This Row],[Transaction_Date]])</f>
        <v>2</v>
      </c>
      <c r="AE350" s="19">
        <f>IFERROR(Sales_Trans_2[[#This Row],[Profit]]/Sales_Trans_2[[#This Row],[Sales_Amount]],0)</f>
        <v>0.27316383727093135</v>
      </c>
      <c r="AF350" s="20" t="str">
        <f>IF(Sales_Trans_2[[#This Row],[Discount_Pct]]=0,"0%",
IF(Sales_Trans_2[[#This Row],[Discount_Pct]]&lt;=5,"1-5%",
IF(Sales_Trans_2[[#This Row],[Discount_Pct]]&lt;=10,"6-10%",
IF(Sales_Trans_2[[#This Row],[Discount_Pct]]&lt;=15,"11-15%","&gt;15%"))))</f>
        <v>0%</v>
      </c>
    </row>
    <row r="351" spans="1:32" x14ac:dyDescent="0.25">
      <c r="A351" t="s">
        <v>3371</v>
      </c>
      <c r="B351" s="10">
        <v>46268</v>
      </c>
      <c r="C351" t="s">
        <v>1256</v>
      </c>
      <c r="D351" t="s">
        <v>360</v>
      </c>
      <c r="E351" t="s">
        <v>1157</v>
      </c>
      <c r="F351" t="s">
        <v>1158</v>
      </c>
      <c r="G351">
        <v>6</v>
      </c>
      <c r="H351">
        <v>404.17</v>
      </c>
      <c r="I351">
        <v>0</v>
      </c>
      <c r="J351">
        <v>0</v>
      </c>
      <c r="K351">
        <v>2425.02</v>
      </c>
      <c r="L351">
        <v>1576.8</v>
      </c>
      <c r="M351">
        <v>848.22</v>
      </c>
      <c r="N351" t="s">
        <v>23</v>
      </c>
      <c r="O351" t="s">
        <v>24</v>
      </c>
      <c r="P351" t="s">
        <v>25</v>
      </c>
      <c r="Q351">
        <v>0.72499999999999998</v>
      </c>
      <c r="R351" t="s">
        <v>49</v>
      </c>
      <c r="S351" t="s">
        <v>4922</v>
      </c>
      <c r="T351" t="s">
        <v>4908</v>
      </c>
      <c r="U351">
        <v>353.05</v>
      </c>
      <c r="V351" t="s">
        <v>5610</v>
      </c>
      <c r="W351" t="s">
        <v>4958</v>
      </c>
      <c r="X351" t="s">
        <v>5179</v>
      </c>
      <c r="Y351" t="s">
        <v>5007</v>
      </c>
      <c r="Z351" t="s">
        <v>5180</v>
      </c>
      <c r="AA351" t="s">
        <v>4962</v>
      </c>
      <c r="AB351">
        <f>YEAR(Sales_Trans_2[[#This Row],[Transaction_Date]])</f>
        <v>2026</v>
      </c>
      <c r="AC351" t="str">
        <f>TEXT(Sales_Trans_2[[#This Row],[Transaction_Date]],"mmm")</f>
        <v>Sep</v>
      </c>
      <c r="AD351">
        <f>MONTH(Sales_Trans_2[[#This Row],[Transaction_Date]])</f>
        <v>9</v>
      </c>
      <c r="AE351" s="19">
        <f>IFERROR(Sales_Trans_2[[#This Row],[Profit]]/Sales_Trans_2[[#This Row],[Sales_Amount]],0)</f>
        <v>0.34977855852735235</v>
      </c>
      <c r="AF351" s="20" t="str">
        <f>IF(Sales_Trans_2[[#This Row],[Discount_Pct]]=0,"0%",
IF(Sales_Trans_2[[#This Row],[Discount_Pct]]&lt;=5,"1-5%",
IF(Sales_Trans_2[[#This Row],[Discount_Pct]]&lt;=10,"6-10%",
IF(Sales_Trans_2[[#This Row],[Discount_Pct]]&lt;=15,"11-15%","&gt;15%"))))</f>
        <v>0%</v>
      </c>
    </row>
    <row r="352" spans="1:32" x14ac:dyDescent="0.25">
      <c r="A352" t="s">
        <v>1334</v>
      </c>
      <c r="B352" s="10">
        <v>46114</v>
      </c>
      <c r="C352" t="s">
        <v>1168</v>
      </c>
      <c r="D352" t="s">
        <v>59</v>
      </c>
      <c r="E352" t="s">
        <v>1252</v>
      </c>
      <c r="F352" t="s">
        <v>1335</v>
      </c>
      <c r="G352">
        <v>5</v>
      </c>
      <c r="H352">
        <v>376.44</v>
      </c>
      <c r="I352">
        <v>0</v>
      </c>
      <c r="J352">
        <v>0</v>
      </c>
      <c r="K352">
        <v>1882.2</v>
      </c>
      <c r="L352">
        <v>1358.9</v>
      </c>
      <c r="M352">
        <v>523.29999999999995</v>
      </c>
      <c r="N352" t="s">
        <v>23</v>
      </c>
      <c r="O352" t="s">
        <v>24</v>
      </c>
      <c r="P352" t="s">
        <v>25</v>
      </c>
      <c r="Q352">
        <v>0.59236111111111112</v>
      </c>
      <c r="R352" t="s">
        <v>49</v>
      </c>
      <c r="S352" t="s">
        <v>4721</v>
      </c>
      <c r="T352" t="s">
        <v>4703</v>
      </c>
      <c r="U352">
        <v>342.46</v>
      </c>
      <c r="V352" t="s">
        <v>5625</v>
      </c>
      <c r="W352" t="s">
        <v>4958</v>
      </c>
      <c r="X352" t="s">
        <v>5627</v>
      </c>
      <c r="Y352" t="s">
        <v>5018</v>
      </c>
      <c r="Z352" t="s">
        <v>5498</v>
      </c>
      <c r="AA352" t="s">
        <v>4962</v>
      </c>
      <c r="AB352">
        <f>YEAR(Sales_Trans_2[[#This Row],[Transaction_Date]])</f>
        <v>2026</v>
      </c>
      <c r="AC352" t="str">
        <f>TEXT(Sales_Trans_2[[#This Row],[Transaction_Date]],"mmm")</f>
        <v>Apr</v>
      </c>
      <c r="AD352">
        <f>MONTH(Sales_Trans_2[[#This Row],[Transaction_Date]])</f>
        <v>4</v>
      </c>
      <c r="AE352" s="19">
        <f>IFERROR(Sales_Trans_2[[#This Row],[Profit]]/Sales_Trans_2[[#This Row],[Sales_Amount]],0)</f>
        <v>0.27802571458931036</v>
      </c>
      <c r="AF352" s="20" t="str">
        <f>IF(Sales_Trans_2[[#This Row],[Discount_Pct]]=0,"0%",
IF(Sales_Trans_2[[#This Row],[Discount_Pct]]&lt;=5,"1-5%",
IF(Sales_Trans_2[[#This Row],[Discount_Pct]]&lt;=10,"6-10%",
IF(Sales_Trans_2[[#This Row],[Discount_Pct]]&lt;=15,"11-15%","&gt;15%"))))</f>
        <v>0%</v>
      </c>
    </row>
    <row r="353" spans="1:32" x14ac:dyDescent="0.25">
      <c r="A353" t="s">
        <v>3387</v>
      </c>
      <c r="B353" s="10">
        <v>46004</v>
      </c>
      <c r="C353" t="s">
        <v>1016</v>
      </c>
      <c r="D353" t="s">
        <v>549</v>
      </c>
      <c r="E353" t="s">
        <v>550</v>
      </c>
      <c r="F353" t="s">
        <v>1443</v>
      </c>
      <c r="G353">
        <v>6</v>
      </c>
      <c r="H353">
        <v>242.93</v>
      </c>
      <c r="I353">
        <v>0</v>
      </c>
      <c r="J353">
        <v>0</v>
      </c>
      <c r="K353">
        <v>1676.22</v>
      </c>
      <c r="L353">
        <v>1093.02</v>
      </c>
      <c r="M353">
        <v>583.20000000000005</v>
      </c>
      <c r="N353" t="s">
        <v>133</v>
      </c>
      <c r="O353" t="s">
        <v>24</v>
      </c>
      <c r="P353" t="s">
        <v>25</v>
      </c>
      <c r="Q353">
        <v>0.73541666666666672</v>
      </c>
      <c r="R353" t="s">
        <v>27</v>
      </c>
      <c r="S353" t="s">
        <v>4832</v>
      </c>
      <c r="T353" t="s">
        <v>4828</v>
      </c>
      <c r="U353">
        <v>221.61</v>
      </c>
      <c r="V353" t="s">
        <v>5653</v>
      </c>
      <c r="W353" t="s">
        <v>4958</v>
      </c>
      <c r="X353" t="s">
        <v>5072</v>
      </c>
      <c r="Y353" t="s">
        <v>4977</v>
      </c>
      <c r="Z353" t="s">
        <v>4983</v>
      </c>
      <c r="AA353" t="s">
        <v>4962</v>
      </c>
      <c r="AB353">
        <f>YEAR(Sales_Trans_2[[#This Row],[Transaction_Date]])</f>
        <v>2025</v>
      </c>
      <c r="AC353" t="str">
        <f>TEXT(Sales_Trans_2[[#This Row],[Transaction_Date]],"mmm")</f>
        <v>Dec</v>
      </c>
      <c r="AD353">
        <f>MONTH(Sales_Trans_2[[#This Row],[Transaction_Date]])</f>
        <v>12</v>
      </c>
      <c r="AE353" s="19">
        <f>IFERROR(Sales_Trans_2[[#This Row],[Profit]]/Sales_Trans_2[[#This Row],[Sales_Amount]],0)</f>
        <v>0.34792568994523393</v>
      </c>
      <c r="AF353" s="20" t="str">
        <f>IF(Sales_Trans_2[[#This Row],[Discount_Pct]]=0,"0%",
IF(Sales_Trans_2[[#This Row],[Discount_Pct]]&lt;=5,"1-5%",
IF(Sales_Trans_2[[#This Row],[Discount_Pct]]&lt;=10,"6-10%",
IF(Sales_Trans_2[[#This Row],[Discount_Pct]]&lt;=15,"11-15%","&gt;15%"))))</f>
        <v>0%</v>
      </c>
    </row>
    <row r="354" spans="1:32" x14ac:dyDescent="0.25">
      <c r="A354" t="s">
        <v>1790</v>
      </c>
      <c r="B354" s="10">
        <v>46236</v>
      </c>
      <c r="C354" t="s">
        <v>1577</v>
      </c>
      <c r="D354" t="s">
        <v>708</v>
      </c>
      <c r="E354" t="s">
        <v>291</v>
      </c>
      <c r="F354" t="s">
        <v>1386</v>
      </c>
      <c r="G354">
        <v>3</v>
      </c>
      <c r="H354">
        <v>540.85</v>
      </c>
      <c r="I354">
        <v>0</v>
      </c>
      <c r="J354">
        <v>0</v>
      </c>
      <c r="K354">
        <v>1865.93</v>
      </c>
      <c r="L354">
        <v>1031.67</v>
      </c>
      <c r="M354">
        <v>834.26</v>
      </c>
      <c r="N354" t="s">
        <v>133</v>
      </c>
      <c r="O354" t="s">
        <v>24</v>
      </c>
      <c r="P354" t="s">
        <v>25</v>
      </c>
      <c r="Q354">
        <v>0.62361111111111112</v>
      </c>
      <c r="R354" t="s">
        <v>27</v>
      </c>
      <c r="S354" t="s">
        <v>4751</v>
      </c>
      <c r="T354" t="s">
        <v>4752</v>
      </c>
      <c r="U354">
        <v>474.19</v>
      </c>
      <c r="V354" t="s">
        <v>5662</v>
      </c>
      <c r="W354" t="s">
        <v>4958</v>
      </c>
      <c r="X354" t="s">
        <v>5663</v>
      </c>
      <c r="Y354" t="s">
        <v>5018</v>
      </c>
      <c r="Z354" t="s">
        <v>5131</v>
      </c>
      <c r="AA354" t="s">
        <v>4962</v>
      </c>
      <c r="AB354">
        <f>YEAR(Sales_Trans_2[[#This Row],[Transaction_Date]])</f>
        <v>2026</v>
      </c>
      <c r="AC354" t="str">
        <f>TEXT(Sales_Trans_2[[#This Row],[Transaction_Date]],"mmm")</f>
        <v>Aug</v>
      </c>
      <c r="AD354">
        <f>MONTH(Sales_Trans_2[[#This Row],[Transaction_Date]])</f>
        <v>8</v>
      </c>
      <c r="AE354" s="19">
        <f>IFERROR(Sales_Trans_2[[#This Row],[Profit]]/Sales_Trans_2[[#This Row],[Sales_Amount]],0)</f>
        <v>0.4471014453918421</v>
      </c>
      <c r="AF354" s="20" t="str">
        <f>IF(Sales_Trans_2[[#This Row],[Discount_Pct]]=0,"0%",
IF(Sales_Trans_2[[#This Row],[Discount_Pct]]&lt;=5,"1-5%",
IF(Sales_Trans_2[[#This Row],[Discount_Pct]]&lt;=10,"6-10%",
IF(Sales_Trans_2[[#This Row],[Discount_Pct]]&lt;=15,"11-15%","&gt;15%"))))</f>
        <v>0%</v>
      </c>
    </row>
    <row r="355" spans="1:32" x14ac:dyDescent="0.25">
      <c r="A355" t="s">
        <v>2967</v>
      </c>
      <c r="B355" s="10">
        <v>46070</v>
      </c>
      <c r="C355" t="s">
        <v>2128</v>
      </c>
      <c r="D355" t="s">
        <v>314</v>
      </c>
      <c r="E355" t="s">
        <v>148</v>
      </c>
      <c r="F355" t="s">
        <v>149</v>
      </c>
      <c r="G355">
        <v>7</v>
      </c>
      <c r="H355">
        <v>370.43</v>
      </c>
      <c r="I355">
        <v>0</v>
      </c>
      <c r="J355">
        <v>0</v>
      </c>
      <c r="K355">
        <v>2593.0100000000002</v>
      </c>
      <c r="L355">
        <v>1730.75</v>
      </c>
      <c r="M355">
        <v>862.26</v>
      </c>
      <c r="N355" t="s">
        <v>40</v>
      </c>
      <c r="O355" t="s">
        <v>24</v>
      </c>
      <c r="P355" t="s">
        <v>25</v>
      </c>
      <c r="Q355">
        <v>0.54166666666666663</v>
      </c>
      <c r="R355" t="s">
        <v>49</v>
      </c>
      <c r="S355" t="s">
        <v>4707</v>
      </c>
      <c r="T355" t="s">
        <v>4703</v>
      </c>
      <c r="U355">
        <v>329.69</v>
      </c>
      <c r="V355" t="s">
        <v>5665</v>
      </c>
      <c r="W355" t="s">
        <v>4958</v>
      </c>
      <c r="X355" t="s">
        <v>5666</v>
      </c>
      <c r="Y355" t="s">
        <v>4970</v>
      </c>
      <c r="Z355" t="s">
        <v>5135</v>
      </c>
      <c r="AA355" t="s">
        <v>4962</v>
      </c>
      <c r="AB355">
        <f>YEAR(Sales_Trans_2[[#This Row],[Transaction_Date]])</f>
        <v>2026</v>
      </c>
      <c r="AC355" t="str">
        <f>TEXT(Sales_Trans_2[[#This Row],[Transaction_Date]],"mmm")</f>
        <v>Feb</v>
      </c>
      <c r="AD355">
        <f>MONTH(Sales_Trans_2[[#This Row],[Transaction_Date]])</f>
        <v>2</v>
      </c>
      <c r="AE355" s="19">
        <f>IFERROR(Sales_Trans_2[[#This Row],[Profit]]/Sales_Trans_2[[#This Row],[Sales_Amount]],0)</f>
        <v>0.33253246227357391</v>
      </c>
      <c r="AF355" s="20" t="str">
        <f>IF(Sales_Trans_2[[#This Row],[Discount_Pct]]=0,"0%",
IF(Sales_Trans_2[[#This Row],[Discount_Pct]]&lt;=5,"1-5%",
IF(Sales_Trans_2[[#This Row],[Discount_Pct]]&lt;=10,"6-10%",
IF(Sales_Trans_2[[#This Row],[Discount_Pct]]&lt;=15,"11-15%","&gt;15%"))))</f>
        <v>0%</v>
      </c>
    </row>
    <row r="356" spans="1:32" x14ac:dyDescent="0.25">
      <c r="A356" t="s">
        <v>353</v>
      </c>
      <c r="B356" s="10">
        <v>46046</v>
      </c>
      <c r="C356" t="s">
        <v>354</v>
      </c>
      <c r="D356" t="s">
        <v>89</v>
      </c>
      <c r="E356" t="s">
        <v>355</v>
      </c>
      <c r="F356" t="s">
        <v>356</v>
      </c>
      <c r="G356">
        <v>8</v>
      </c>
      <c r="H356">
        <v>39.340000000000003</v>
      </c>
      <c r="I356">
        <v>0</v>
      </c>
      <c r="J356">
        <v>0</v>
      </c>
      <c r="K356">
        <v>361.93</v>
      </c>
      <c r="L356">
        <v>259.2</v>
      </c>
      <c r="M356">
        <v>102.73</v>
      </c>
      <c r="N356" t="s">
        <v>40</v>
      </c>
      <c r="O356" t="s">
        <v>24</v>
      </c>
      <c r="P356" t="s">
        <v>25</v>
      </c>
      <c r="Q356">
        <v>0.43055555555555558</v>
      </c>
      <c r="R356" t="s">
        <v>27</v>
      </c>
      <c r="S356" t="s">
        <v>4695</v>
      </c>
      <c r="T356" s="16" t="s">
        <v>4672</v>
      </c>
      <c r="U356">
        <v>38.659999999999997</v>
      </c>
      <c r="V356" t="s">
        <v>5675</v>
      </c>
      <c r="W356" t="s">
        <v>4958</v>
      </c>
      <c r="X356" t="s">
        <v>5205</v>
      </c>
      <c r="Y356" t="s">
        <v>4960</v>
      </c>
      <c r="Z356" t="s">
        <v>5204</v>
      </c>
      <c r="AA356" t="s">
        <v>4962</v>
      </c>
      <c r="AB356">
        <f>YEAR(Sales_Trans_2[[#This Row],[Transaction_Date]])</f>
        <v>2026</v>
      </c>
      <c r="AC356" t="str">
        <f>TEXT(Sales_Trans_2[[#This Row],[Transaction_Date]],"mmm")</f>
        <v>Jan</v>
      </c>
      <c r="AD356">
        <f>MONTH(Sales_Trans_2[[#This Row],[Transaction_Date]])</f>
        <v>1</v>
      </c>
      <c r="AE356" s="19">
        <f>IFERROR(Sales_Trans_2[[#This Row],[Profit]]/Sales_Trans_2[[#This Row],[Sales_Amount]],0)</f>
        <v>0.28383941646174676</v>
      </c>
      <c r="AF356" s="20" t="str">
        <f>IF(Sales_Trans_2[[#This Row],[Discount_Pct]]=0,"0%",
IF(Sales_Trans_2[[#This Row],[Discount_Pct]]&lt;=5,"1-5%",
IF(Sales_Trans_2[[#This Row],[Discount_Pct]]&lt;=10,"6-10%",
IF(Sales_Trans_2[[#This Row],[Discount_Pct]]&lt;=15,"11-15%","&gt;15%"))))</f>
        <v>0%</v>
      </c>
    </row>
    <row r="357" spans="1:32" x14ac:dyDescent="0.25">
      <c r="A357" t="s">
        <v>3366</v>
      </c>
      <c r="B357" s="10">
        <v>46049</v>
      </c>
      <c r="C357" t="s">
        <v>1538</v>
      </c>
      <c r="D357" t="s">
        <v>944</v>
      </c>
      <c r="E357" t="s">
        <v>1031</v>
      </c>
      <c r="F357" t="s">
        <v>1032</v>
      </c>
      <c r="G357">
        <v>6</v>
      </c>
      <c r="H357">
        <v>368</v>
      </c>
      <c r="I357">
        <v>0</v>
      </c>
      <c r="J357">
        <v>0</v>
      </c>
      <c r="K357">
        <v>2208</v>
      </c>
      <c r="L357">
        <v>1430.58</v>
      </c>
      <c r="M357">
        <v>777.42</v>
      </c>
      <c r="N357" t="s">
        <v>68</v>
      </c>
      <c r="O357" t="s">
        <v>24</v>
      </c>
      <c r="P357" t="s">
        <v>25</v>
      </c>
      <c r="Q357">
        <v>0.8208333333333333</v>
      </c>
      <c r="R357" t="s">
        <v>49</v>
      </c>
      <c r="S357" t="s">
        <v>4773</v>
      </c>
      <c r="T357" t="s">
        <v>4752</v>
      </c>
      <c r="U357">
        <v>333.54</v>
      </c>
      <c r="V357" t="s">
        <v>5681</v>
      </c>
      <c r="W357" t="s">
        <v>4958</v>
      </c>
      <c r="X357" t="s">
        <v>5350</v>
      </c>
      <c r="Y357" t="s">
        <v>4970</v>
      </c>
      <c r="Z357" t="s">
        <v>5000</v>
      </c>
      <c r="AA357" t="s">
        <v>4962</v>
      </c>
      <c r="AB357">
        <f>YEAR(Sales_Trans_2[[#This Row],[Transaction_Date]])</f>
        <v>2026</v>
      </c>
      <c r="AC357" t="str">
        <f>TEXT(Sales_Trans_2[[#This Row],[Transaction_Date]],"mmm")</f>
        <v>Jan</v>
      </c>
      <c r="AD357">
        <f>MONTH(Sales_Trans_2[[#This Row],[Transaction_Date]])</f>
        <v>1</v>
      </c>
      <c r="AE357" s="19">
        <f>IFERROR(Sales_Trans_2[[#This Row],[Profit]]/Sales_Trans_2[[#This Row],[Sales_Amount]],0)</f>
        <v>0.35209239130434783</v>
      </c>
      <c r="AF357" s="20" t="str">
        <f>IF(Sales_Trans_2[[#This Row],[Discount_Pct]]=0,"0%",
IF(Sales_Trans_2[[#This Row],[Discount_Pct]]&lt;=5,"1-5%",
IF(Sales_Trans_2[[#This Row],[Discount_Pct]]&lt;=10,"6-10%",
IF(Sales_Trans_2[[#This Row],[Discount_Pct]]&lt;=15,"11-15%","&gt;15%"))))</f>
        <v>0%</v>
      </c>
    </row>
    <row r="358" spans="1:32" x14ac:dyDescent="0.25">
      <c r="A358" t="s">
        <v>4393</v>
      </c>
      <c r="B358" s="10">
        <v>46019</v>
      </c>
      <c r="C358" t="s">
        <v>1179</v>
      </c>
      <c r="E358" t="s">
        <v>623</v>
      </c>
      <c r="F358" t="s">
        <v>624</v>
      </c>
      <c r="G358">
        <v>6</v>
      </c>
      <c r="H358">
        <v>445.71</v>
      </c>
      <c r="I358">
        <v>0</v>
      </c>
      <c r="J358">
        <v>0</v>
      </c>
      <c r="K358">
        <v>3075.4</v>
      </c>
      <c r="L358">
        <v>1853.64</v>
      </c>
      <c r="M358">
        <v>1221.76</v>
      </c>
      <c r="N358" t="s">
        <v>4971</v>
      </c>
      <c r="O358" t="s">
        <v>24</v>
      </c>
      <c r="P358" t="s">
        <v>25</v>
      </c>
      <c r="Q358">
        <v>0.81111111111111112</v>
      </c>
      <c r="R358" t="s">
        <v>27</v>
      </c>
      <c r="T358" t="s">
        <v>4703</v>
      </c>
      <c r="V358" t="s">
        <v>5682</v>
      </c>
      <c r="W358" t="s">
        <v>4958</v>
      </c>
      <c r="X358" t="s">
        <v>5324</v>
      </c>
      <c r="Y358" t="s">
        <v>5007</v>
      </c>
      <c r="Z358" t="s">
        <v>5196</v>
      </c>
      <c r="AA358" t="s">
        <v>4962</v>
      </c>
      <c r="AB358">
        <f>YEAR(Sales_Trans_2[[#This Row],[Transaction_Date]])</f>
        <v>2025</v>
      </c>
      <c r="AC358" t="str">
        <f>TEXT(Sales_Trans_2[[#This Row],[Transaction_Date]],"mmm")</f>
        <v>Dec</v>
      </c>
      <c r="AD358">
        <f>MONTH(Sales_Trans_2[[#This Row],[Transaction_Date]])</f>
        <v>12</v>
      </c>
      <c r="AE358" s="19">
        <f>IFERROR(Sales_Trans_2[[#This Row],[Profit]]/Sales_Trans_2[[#This Row],[Sales_Amount]],0)</f>
        <v>0.39726864798075046</v>
      </c>
      <c r="AF358" s="20" t="str">
        <f>IF(Sales_Trans_2[[#This Row],[Discount_Pct]]=0,"0%",
IF(Sales_Trans_2[[#This Row],[Discount_Pct]]&lt;=5,"1-5%",
IF(Sales_Trans_2[[#This Row],[Discount_Pct]]&lt;=10,"6-10%",
IF(Sales_Trans_2[[#This Row],[Discount_Pct]]&lt;=15,"11-15%","&gt;15%"))))</f>
        <v>0%</v>
      </c>
    </row>
    <row r="359" spans="1:32" x14ac:dyDescent="0.25">
      <c r="A359" t="s">
        <v>1753</v>
      </c>
      <c r="B359" s="10">
        <v>46011</v>
      </c>
      <c r="C359" t="s">
        <v>943</v>
      </c>
      <c r="D359" t="s">
        <v>1382</v>
      </c>
      <c r="E359" t="s">
        <v>85</v>
      </c>
      <c r="F359" t="s">
        <v>1711</v>
      </c>
      <c r="G359">
        <v>8</v>
      </c>
      <c r="H359">
        <v>323.91000000000003</v>
      </c>
      <c r="I359">
        <v>0</v>
      </c>
      <c r="J359">
        <v>0</v>
      </c>
      <c r="K359">
        <v>2979.97</v>
      </c>
      <c r="L359">
        <v>1880.4</v>
      </c>
      <c r="M359">
        <v>1099.57</v>
      </c>
      <c r="N359" t="s">
        <v>23</v>
      </c>
      <c r="O359" t="s">
        <v>24</v>
      </c>
      <c r="P359" t="s">
        <v>25</v>
      </c>
      <c r="Q359">
        <v>0.40138888888888891</v>
      </c>
      <c r="R359" t="s">
        <v>27</v>
      </c>
      <c r="S359" t="s">
        <v>4774</v>
      </c>
      <c r="T359" t="s">
        <v>4752</v>
      </c>
      <c r="U359">
        <v>317.99</v>
      </c>
      <c r="V359" t="s">
        <v>5691</v>
      </c>
      <c r="W359" t="s">
        <v>4958</v>
      </c>
      <c r="X359" t="s">
        <v>5311</v>
      </c>
      <c r="Y359" t="s">
        <v>4960</v>
      </c>
      <c r="Z359" t="s">
        <v>5312</v>
      </c>
      <c r="AA359" t="s">
        <v>4962</v>
      </c>
      <c r="AB359">
        <f>YEAR(Sales_Trans_2[[#This Row],[Transaction_Date]])</f>
        <v>2025</v>
      </c>
      <c r="AC359" t="str">
        <f>TEXT(Sales_Trans_2[[#This Row],[Transaction_Date]],"mmm")</f>
        <v>Dec</v>
      </c>
      <c r="AD359">
        <f>MONTH(Sales_Trans_2[[#This Row],[Transaction_Date]])</f>
        <v>12</v>
      </c>
      <c r="AE359" s="19">
        <f>IFERROR(Sales_Trans_2[[#This Row],[Profit]]/Sales_Trans_2[[#This Row],[Sales_Amount]],0)</f>
        <v>0.36898693611009509</v>
      </c>
      <c r="AF359" s="20" t="str">
        <f>IF(Sales_Trans_2[[#This Row],[Discount_Pct]]=0,"0%",
IF(Sales_Trans_2[[#This Row],[Discount_Pct]]&lt;=5,"1-5%",
IF(Sales_Trans_2[[#This Row],[Discount_Pct]]&lt;=10,"6-10%",
IF(Sales_Trans_2[[#This Row],[Discount_Pct]]&lt;=15,"11-15%","&gt;15%"))))</f>
        <v>0%</v>
      </c>
    </row>
    <row r="360" spans="1:32" x14ac:dyDescent="0.25">
      <c r="A360" t="s">
        <v>3549</v>
      </c>
      <c r="B360" s="10">
        <v>46008</v>
      </c>
      <c r="C360" t="s">
        <v>1731</v>
      </c>
      <c r="D360" t="s">
        <v>1305</v>
      </c>
      <c r="E360" t="s">
        <v>171</v>
      </c>
      <c r="F360" t="s">
        <v>772</v>
      </c>
      <c r="G360">
        <v>3</v>
      </c>
      <c r="H360">
        <v>550.96</v>
      </c>
      <c r="I360">
        <v>0</v>
      </c>
      <c r="J360">
        <v>0</v>
      </c>
      <c r="K360">
        <v>1652.88</v>
      </c>
      <c r="L360">
        <v>1120.74</v>
      </c>
      <c r="M360">
        <v>532.14</v>
      </c>
      <c r="N360" t="s">
        <v>68</v>
      </c>
      <c r="O360" t="s">
        <v>24</v>
      </c>
      <c r="P360" t="s">
        <v>25</v>
      </c>
      <c r="Q360">
        <v>0.74722222222222223</v>
      </c>
      <c r="R360" t="s">
        <v>49</v>
      </c>
      <c r="S360" t="s">
        <v>4911</v>
      </c>
      <c r="T360" t="s">
        <v>4908</v>
      </c>
      <c r="U360">
        <v>490.22</v>
      </c>
      <c r="V360" t="s">
        <v>5701</v>
      </c>
      <c r="W360" t="s">
        <v>4958</v>
      </c>
      <c r="X360" t="s">
        <v>5618</v>
      </c>
      <c r="Y360" t="s">
        <v>5011</v>
      </c>
      <c r="Z360" t="s">
        <v>4974</v>
      </c>
      <c r="AA360" t="s">
        <v>4962</v>
      </c>
      <c r="AB360">
        <f>YEAR(Sales_Trans_2[[#This Row],[Transaction_Date]])</f>
        <v>2025</v>
      </c>
      <c r="AC360" t="str">
        <f>TEXT(Sales_Trans_2[[#This Row],[Transaction_Date]],"mmm")</f>
        <v>Dec</v>
      </c>
      <c r="AD360">
        <f>MONTH(Sales_Trans_2[[#This Row],[Transaction_Date]])</f>
        <v>12</v>
      </c>
      <c r="AE360" s="19">
        <f>IFERROR(Sales_Trans_2[[#This Row],[Profit]]/Sales_Trans_2[[#This Row],[Sales_Amount]],0)</f>
        <v>0.32194714679831565</v>
      </c>
      <c r="AF360" s="20" t="str">
        <f>IF(Sales_Trans_2[[#This Row],[Discount_Pct]]=0,"0%",
IF(Sales_Trans_2[[#This Row],[Discount_Pct]]&lt;=5,"1-5%",
IF(Sales_Trans_2[[#This Row],[Discount_Pct]]&lt;=10,"6-10%",
IF(Sales_Trans_2[[#This Row],[Discount_Pct]]&lt;=15,"11-15%","&gt;15%"))))</f>
        <v>0%</v>
      </c>
    </row>
    <row r="361" spans="1:32" x14ac:dyDescent="0.25">
      <c r="A361" t="s">
        <v>2581</v>
      </c>
      <c r="B361" s="10">
        <v>46070</v>
      </c>
      <c r="C361" t="s">
        <v>2582</v>
      </c>
      <c r="D361" t="s">
        <v>164</v>
      </c>
      <c r="E361" t="s">
        <v>192</v>
      </c>
      <c r="F361" t="s">
        <v>227</v>
      </c>
      <c r="G361">
        <v>5</v>
      </c>
      <c r="H361">
        <v>213.78</v>
      </c>
      <c r="I361">
        <v>0</v>
      </c>
      <c r="J361">
        <v>0</v>
      </c>
      <c r="K361">
        <v>1068.9000000000001</v>
      </c>
      <c r="L361">
        <v>767.1</v>
      </c>
      <c r="M361">
        <v>301.8</v>
      </c>
      <c r="N361" t="s">
        <v>4971</v>
      </c>
      <c r="O361" t="s">
        <v>24</v>
      </c>
      <c r="P361" t="s">
        <v>25</v>
      </c>
      <c r="Q361">
        <v>0.48402777777777778</v>
      </c>
      <c r="R361" t="s">
        <v>49</v>
      </c>
      <c r="S361" t="s">
        <v>4861</v>
      </c>
      <c r="T361" t="s">
        <v>4847</v>
      </c>
      <c r="U361">
        <v>191.13</v>
      </c>
      <c r="V361" t="s">
        <v>5719</v>
      </c>
      <c r="W361" t="s">
        <v>4958</v>
      </c>
      <c r="X361" t="s">
        <v>5283</v>
      </c>
      <c r="Y361" t="s">
        <v>5011</v>
      </c>
      <c r="Z361" t="s">
        <v>5284</v>
      </c>
      <c r="AA361" t="s">
        <v>4962</v>
      </c>
      <c r="AB361">
        <f>YEAR(Sales_Trans_2[[#This Row],[Transaction_Date]])</f>
        <v>2026</v>
      </c>
      <c r="AC361" t="str">
        <f>TEXT(Sales_Trans_2[[#This Row],[Transaction_Date]],"mmm")</f>
        <v>Feb</v>
      </c>
      <c r="AD361">
        <f>MONTH(Sales_Trans_2[[#This Row],[Transaction_Date]])</f>
        <v>2</v>
      </c>
      <c r="AE361" s="19">
        <f>IFERROR(Sales_Trans_2[[#This Row],[Profit]]/Sales_Trans_2[[#This Row],[Sales_Amount]],0)</f>
        <v>0.28234633735616055</v>
      </c>
      <c r="AF361" s="20" t="str">
        <f>IF(Sales_Trans_2[[#This Row],[Discount_Pct]]=0,"0%",
IF(Sales_Trans_2[[#This Row],[Discount_Pct]]&lt;=5,"1-5%",
IF(Sales_Trans_2[[#This Row],[Discount_Pct]]&lt;=10,"6-10%",
IF(Sales_Trans_2[[#This Row],[Discount_Pct]]&lt;=15,"11-15%","&gt;15%"))))</f>
        <v>0%</v>
      </c>
    </row>
    <row r="362" spans="1:32" x14ac:dyDescent="0.25">
      <c r="A362" t="s">
        <v>541</v>
      </c>
      <c r="B362" s="10">
        <v>46083</v>
      </c>
      <c r="C362" t="s">
        <v>542</v>
      </c>
      <c r="D362" t="s">
        <v>543</v>
      </c>
      <c r="E362" t="s">
        <v>544</v>
      </c>
      <c r="F362" t="s">
        <v>545</v>
      </c>
      <c r="G362">
        <v>5</v>
      </c>
      <c r="H362">
        <v>420.41</v>
      </c>
      <c r="I362">
        <v>0</v>
      </c>
      <c r="J362">
        <v>0</v>
      </c>
      <c r="K362">
        <v>2102.0500000000002</v>
      </c>
      <c r="L362">
        <v>1378.35</v>
      </c>
      <c r="M362">
        <v>723.7</v>
      </c>
      <c r="N362" t="s">
        <v>47</v>
      </c>
      <c r="O362" t="s">
        <v>24</v>
      </c>
      <c r="P362" t="s">
        <v>25</v>
      </c>
      <c r="Q362">
        <v>0.60347222222222219</v>
      </c>
      <c r="R362" t="s">
        <v>49</v>
      </c>
      <c r="S362" t="s">
        <v>4793</v>
      </c>
      <c r="T362" t="s">
        <v>4776</v>
      </c>
      <c r="U362">
        <v>386.17</v>
      </c>
      <c r="V362" t="s">
        <v>5723</v>
      </c>
      <c r="W362" t="s">
        <v>4958</v>
      </c>
      <c r="X362" t="s">
        <v>5406</v>
      </c>
      <c r="Y362" t="s">
        <v>4960</v>
      </c>
      <c r="Z362" t="s">
        <v>5407</v>
      </c>
      <c r="AA362" t="s">
        <v>4962</v>
      </c>
      <c r="AB362">
        <f>YEAR(Sales_Trans_2[[#This Row],[Transaction_Date]])</f>
        <v>2026</v>
      </c>
      <c r="AC362" t="str">
        <f>TEXT(Sales_Trans_2[[#This Row],[Transaction_Date]],"mmm")</f>
        <v>Mar</v>
      </c>
      <c r="AD362">
        <f>MONTH(Sales_Trans_2[[#This Row],[Transaction_Date]])</f>
        <v>3</v>
      </c>
      <c r="AE362" s="19">
        <f>IFERROR(Sales_Trans_2[[#This Row],[Profit]]/Sales_Trans_2[[#This Row],[Sales_Amount]],0)</f>
        <v>0.3442829618705549</v>
      </c>
      <c r="AF362" s="20" t="str">
        <f>IF(Sales_Trans_2[[#This Row],[Discount_Pct]]=0,"0%",
IF(Sales_Trans_2[[#This Row],[Discount_Pct]]&lt;=5,"1-5%",
IF(Sales_Trans_2[[#This Row],[Discount_Pct]]&lt;=10,"6-10%",
IF(Sales_Trans_2[[#This Row],[Discount_Pct]]&lt;=15,"11-15%","&gt;15%"))))</f>
        <v>0%</v>
      </c>
    </row>
    <row r="363" spans="1:32" x14ac:dyDescent="0.25">
      <c r="A363" t="s">
        <v>3822</v>
      </c>
      <c r="B363" s="10">
        <v>46013</v>
      </c>
      <c r="C363" t="s">
        <v>508</v>
      </c>
      <c r="D363" t="s">
        <v>708</v>
      </c>
      <c r="E363" t="s">
        <v>1682</v>
      </c>
      <c r="F363" t="s">
        <v>2870</v>
      </c>
      <c r="G363">
        <v>5</v>
      </c>
      <c r="H363">
        <v>498.75</v>
      </c>
      <c r="I363">
        <v>0</v>
      </c>
      <c r="J363">
        <v>0</v>
      </c>
      <c r="K363">
        <v>2493.75</v>
      </c>
      <c r="L363">
        <v>1719.45</v>
      </c>
      <c r="M363">
        <v>774.3</v>
      </c>
      <c r="N363" t="s">
        <v>4971</v>
      </c>
      <c r="O363" t="s">
        <v>24</v>
      </c>
      <c r="P363" t="s">
        <v>25</v>
      </c>
      <c r="Q363">
        <v>0.8666666666666667</v>
      </c>
      <c r="R363" t="s">
        <v>49</v>
      </c>
      <c r="S363" t="s">
        <v>4751</v>
      </c>
      <c r="T363" t="s">
        <v>4752</v>
      </c>
      <c r="U363">
        <v>474.19</v>
      </c>
      <c r="V363" t="s">
        <v>5748</v>
      </c>
      <c r="W363" t="s">
        <v>4958</v>
      </c>
      <c r="X363" t="s">
        <v>5146</v>
      </c>
      <c r="Y363" t="s">
        <v>4960</v>
      </c>
      <c r="Z363" t="s">
        <v>5160</v>
      </c>
      <c r="AA363" t="s">
        <v>4962</v>
      </c>
      <c r="AB363">
        <f>YEAR(Sales_Trans_2[[#This Row],[Transaction_Date]])</f>
        <v>2025</v>
      </c>
      <c r="AC363" t="str">
        <f>TEXT(Sales_Trans_2[[#This Row],[Transaction_Date]],"mmm")</f>
        <v>Dec</v>
      </c>
      <c r="AD363">
        <f>MONTH(Sales_Trans_2[[#This Row],[Transaction_Date]])</f>
        <v>12</v>
      </c>
      <c r="AE363" s="19">
        <f>IFERROR(Sales_Trans_2[[#This Row],[Profit]]/Sales_Trans_2[[#This Row],[Sales_Amount]],0)</f>
        <v>0.31049624060150371</v>
      </c>
      <c r="AF363" s="20" t="str">
        <f>IF(Sales_Trans_2[[#This Row],[Discount_Pct]]=0,"0%",
IF(Sales_Trans_2[[#This Row],[Discount_Pct]]&lt;=5,"1-5%",
IF(Sales_Trans_2[[#This Row],[Discount_Pct]]&lt;=10,"6-10%",
IF(Sales_Trans_2[[#This Row],[Discount_Pct]]&lt;=15,"11-15%","&gt;15%"))))</f>
        <v>0%</v>
      </c>
    </row>
    <row r="364" spans="1:32" x14ac:dyDescent="0.25">
      <c r="A364" t="s">
        <v>1512</v>
      </c>
      <c r="B364" s="10">
        <v>46143</v>
      </c>
      <c r="C364" t="s">
        <v>1513</v>
      </c>
      <c r="D364" t="s">
        <v>371</v>
      </c>
      <c r="E364" t="s">
        <v>1233</v>
      </c>
      <c r="F364" t="s">
        <v>929</v>
      </c>
      <c r="G364">
        <v>3</v>
      </c>
      <c r="H364">
        <v>399.15</v>
      </c>
      <c r="I364">
        <v>0</v>
      </c>
      <c r="J364">
        <v>0</v>
      </c>
      <c r="K364">
        <v>1197.45</v>
      </c>
      <c r="L364">
        <v>929.94</v>
      </c>
      <c r="M364">
        <v>267.51</v>
      </c>
      <c r="N364" t="s">
        <v>40</v>
      </c>
      <c r="O364" t="s">
        <v>24</v>
      </c>
      <c r="P364" t="s">
        <v>25</v>
      </c>
      <c r="Q364">
        <v>0.70763888888888893</v>
      </c>
      <c r="R364" t="s">
        <v>49</v>
      </c>
      <c r="S364" t="s">
        <v>4714</v>
      </c>
      <c r="T364" t="s">
        <v>4703</v>
      </c>
      <c r="U364">
        <v>380.12</v>
      </c>
      <c r="V364" t="s">
        <v>5750</v>
      </c>
      <c r="W364" t="s">
        <v>4958</v>
      </c>
      <c r="X364" t="s">
        <v>5289</v>
      </c>
      <c r="Y364" t="s">
        <v>4970</v>
      </c>
      <c r="Z364" t="s">
        <v>5290</v>
      </c>
      <c r="AA364" t="s">
        <v>4962</v>
      </c>
      <c r="AB364">
        <f>YEAR(Sales_Trans_2[[#This Row],[Transaction_Date]])</f>
        <v>2026</v>
      </c>
      <c r="AC364" t="str">
        <f>TEXT(Sales_Trans_2[[#This Row],[Transaction_Date]],"mmm")</f>
        <v>May</v>
      </c>
      <c r="AD364">
        <f>MONTH(Sales_Trans_2[[#This Row],[Transaction_Date]])</f>
        <v>5</v>
      </c>
      <c r="AE364" s="19">
        <f>IFERROR(Sales_Trans_2[[#This Row],[Profit]]/Sales_Trans_2[[#This Row],[Sales_Amount]],0)</f>
        <v>0.22339972441438055</v>
      </c>
      <c r="AF364" s="20" t="str">
        <f>IF(Sales_Trans_2[[#This Row],[Discount_Pct]]=0,"0%",
IF(Sales_Trans_2[[#This Row],[Discount_Pct]]&lt;=5,"1-5%",
IF(Sales_Trans_2[[#This Row],[Discount_Pct]]&lt;=10,"6-10%",
IF(Sales_Trans_2[[#This Row],[Discount_Pct]]&lt;=15,"11-15%","&gt;15%"))))</f>
        <v>0%</v>
      </c>
    </row>
    <row r="365" spans="1:32" x14ac:dyDescent="0.25">
      <c r="A365" t="s">
        <v>1815</v>
      </c>
      <c r="B365" s="10">
        <v>46013</v>
      </c>
      <c r="C365" t="s">
        <v>1816</v>
      </c>
      <c r="D365" t="s">
        <v>459</v>
      </c>
      <c r="E365" t="s">
        <v>771</v>
      </c>
      <c r="F365" t="s">
        <v>772</v>
      </c>
      <c r="G365">
        <v>3</v>
      </c>
      <c r="H365">
        <v>71.290000000000006</v>
      </c>
      <c r="I365">
        <v>0</v>
      </c>
      <c r="J365">
        <v>0</v>
      </c>
      <c r="K365">
        <v>213.87</v>
      </c>
      <c r="L365">
        <v>178.11</v>
      </c>
      <c r="M365">
        <v>35.76</v>
      </c>
      <c r="N365" t="s">
        <v>133</v>
      </c>
      <c r="O365" t="s">
        <v>24</v>
      </c>
      <c r="P365" t="s">
        <v>25</v>
      </c>
      <c r="Q365">
        <v>0.4465277777777778</v>
      </c>
      <c r="R365" t="s">
        <v>49</v>
      </c>
      <c r="S365" t="s">
        <v>4838</v>
      </c>
      <c r="T365" t="s">
        <v>4828</v>
      </c>
      <c r="U365">
        <v>71.290000000000006</v>
      </c>
      <c r="V365" t="s">
        <v>5756</v>
      </c>
      <c r="W365" t="s">
        <v>4958</v>
      </c>
      <c r="X365" t="s">
        <v>5618</v>
      </c>
      <c r="Y365" t="s">
        <v>5011</v>
      </c>
      <c r="Z365" t="s">
        <v>4978</v>
      </c>
      <c r="AA365" t="s">
        <v>4962</v>
      </c>
      <c r="AB365">
        <f>YEAR(Sales_Trans_2[[#This Row],[Transaction_Date]])</f>
        <v>2025</v>
      </c>
      <c r="AC365" t="str">
        <f>TEXT(Sales_Trans_2[[#This Row],[Transaction_Date]],"mmm")</f>
        <v>Dec</v>
      </c>
      <c r="AD365">
        <f>MONTH(Sales_Trans_2[[#This Row],[Transaction_Date]])</f>
        <v>12</v>
      </c>
      <c r="AE365" s="19">
        <f>IFERROR(Sales_Trans_2[[#This Row],[Profit]]/Sales_Trans_2[[#This Row],[Sales_Amount]],0)</f>
        <v>0.16720437649039135</v>
      </c>
      <c r="AF365" s="20" t="str">
        <f>IF(Sales_Trans_2[[#This Row],[Discount_Pct]]=0,"0%",
IF(Sales_Trans_2[[#This Row],[Discount_Pct]]&lt;=5,"1-5%",
IF(Sales_Trans_2[[#This Row],[Discount_Pct]]&lt;=10,"6-10%",
IF(Sales_Trans_2[[#This Row],[Discount_Pct]]&lt;=15,"11-15%","&gt;15%"))))</f>
        <v>0%</v>
      </c>
    </row>
    <row r="366" spans="1:32" x14ac:dyDescent="0.25">
      <c r="A366" t="s">
        <v>798</v>
      </c>
      <c r="B366" s="10">
        <v>45820</v>
      </c>
      <c r="C366" t="s">
        <v>58</v>
      </c>
      <c r="D366" t="s">
        <v>95</v>
      </c>
      <c r="E366" t="s">
        <v>415</v>
      </c>
      <c r="F366" t="s">
        <v>416</v>
      </c>
      <c r="G366">
        <v>7</v>
      </c>
      <c r="H366">
        <v>574.74</v>
      </c>
      <c r="I366">
        <v>0</v>
      </c>
      <c r="J366">
        <v>0</v>
      </c>
      <c r="K366">
        <v>4626.66</v>
      </c>
      <c r="L366">
        <v>2771.09</v>
      </c>
      <c r="M366">
        <v>1855.57</v>
      </c>
      <c r="N366" t="s">
        <v>68</v>
      </c>
      <c r="O366" t="s">
        <v>24</v>
      </c>
      <c r="P366" t="s">
        <v>25</v>
      </c>
      <c r="Q366">
        <v>0.8930555555555556</v>
      </c>
      <c r="R366" t="s">
        <v>27</v>
      </c>
      <c r="S366" t="s">
        <v>4937</v>
      </c>
      <c r="T366" t="s">
        <v>4930</v>
      </c>
      <c r="U366">
        <v>522.78</v>
      </c>
      <c r="V366" t="s">
        <v>5624</v>
      </c>
      <c r="W366" t="s">
        <v>4958</v>
      </c>
      <c r="X366" t="s">
        <v>5174</v>
      </c>
      <c r="Y366" t="s">
        <v>4960</v>
      </c>
      <c r="Z366" t="s">
        <v>5175</v>
      </c>
      <c r="AA366" t="s">
        <v>4962</v>
      </c>
      <c r="AB366">
        <f>YEAR(Sales_Trans_2[[#This Row],[Transaction_Date]])</f>
        <v>2025</v>
      </c>
      <c r="AC366" t="str">
        <f>TEXT(Sales_Trans_2[[#This Row],[Transaction_Date]],"mmm")</f>
        <v>Jun</v>
      </c>
      <c r="AD366">
        <f>MONTH(Sales_Trans_2[[#This Row],[Transaction_Date]])</f>
        <v>6</v>
      </c>
      <c r="AE366" s="19">
        <f>IFERROR(Sales_Trans_2[[#This Row],[Profit]]/Sales_Trans_2[[#This Row],[Sales_Amount]],0)</f>
        <v>0.40106037616768903</v>
      </c>
      <c r="AF366" s="20" t="str">
        <f>IF(Sales_Trans_2[[#This Row],[Discount_Pct]]=0,"0%",
IF(Sales_Trans_2[[#This Row],[Discount_Pct]]&lt;=5,"1-5%",
IF(Sales_Trans_2[[#This Row],[Discount_Pct]]&lt;=10,"6-10%",
IF(Sales_Trans_2[[#This Row],[Discount_Pct]]&lt;=15,"11-15%","&gt;15%"))))</f>
        <v>0%</v>
      </c>
    </row>
    <row r="367" spans="1:32" x14ac:dyDescent="0.25">
      <c r="A367" t="s">
        <v>3218</v>
      </c>
      <c r="B367" s="10">
        <v>45820</v>
      </c>
      <c r="C367" t="s">
        <v>1532</v>
      </c>
      <c r="D367" t="s">
        <v>214</v>
      </c>
      <c r="E367" t="s">
        <v>808</v>
      </c>
      <c r="F367" t="s">
        <v>396</v>
      </c>
      <c r="G367">
        <v>4</v>
      </c>
      <c r="H367">
        <v>148.03</v>
      </c>
      <c r="I367">
        <v>0</v>
      </c>
      <c r="J367">
        <v>0</v>
      </c>
      <c r="K367">
        <v>680.94</v>
      </c>
      <c r="L367">
        <v>451.2</v>
      </c>
      <c r="M367">
        <v>229.74</v>
      </c>
      <c r="N367" t="s">
        <v>68</v>
      </c>
      <c r="O367" t="s">
        <v>24</v>
      </c>
      <c r="P367" t="s">
        <v>25</v>
      </c>
      <c r="Q367">
        <v>0.88541666666666663</v>
      </c>
      <c r="R367" t="s">
        <v>27</v>
      </c>
      <c r="S367" t="s">
        <v>4764</v>
      </c>
      <c r="T367" t="s">
        <v>4752</v>
      </c>
      <c r="U367">
        <v>147.97</v>
      </c>
      <c r="V367" t="s">
        <v>5780</v>
      </c>
      <c r="W367" t="s">
        <v>4958</v>
      </c>
      <c r="X367" t="s">
        <v>5702</v>
      </c>
      <c r="Y367" t="s">
        <v>4960</v>
      </c>
      <c r="Z367" t="s">
        <v>5703</v>
      </c>
      <c r="AA367" t="s">
        <v>4962</v>
      </c>
      <c r="AB367">
        <f>YEAR(Sales_Trans_2[[#This Row],[Transaction_Date]])</f>
        <v>2025</v>
      </c>
      <c r="AC367" t="str">
        <f>TEXT(Sales_Trans_2[[#This Row],[Transaction_Date]],"mmm")</f>
        <v>Jun</v>
      </c>
      <c r="AD367">
        <f>MONTH(Sales_Trans_2[[#This Row],[Transaction_Date]])</f>
        <v>6</v>
      </c>
      <c r="AE367" s="19">
        <f>IFERROR(Sales_Trans_2[[#This Row],[Profit]]/Sales_Trans_2[[#This Row],[Sales_Amount]],0)</f>
        <v>0.33738655388139921</v>
      </c>
      <c r="AF367" s="20" t="str">
        <f>IF(Sales_Trans_2[[#This Row],[Discount_Pct]]=0,"0%",
IF(Sales_Trans_2[[#This Row],[Discount_Pct]]&lt;=5,"1-5%",
IF(Sales_Trans_2[[#This Row],[Discount_Pct]]&lt;=10,"6-10%",
IF(Sales_Trans_2[[#This Row],[Discount_Pct]]&lt;=15,"11-15%","&gt;15%"))))</f>
        <v>0%</v>
      </c>
    </row>
    <row r="368" spans="1:32" x14ac:dyDescent="0.25">
      <c r="A368" t="s">
        <v>3985</v>
      </c>
      <c r="B368" s="10">
        <v>45820</v>
      </c>
      <c r="C368" t="s">
        <v>2138</v>
      </c>
      <c r="D368" t="s">
        <v>745</v>
      </c>
      <c r="E368" t="s">
        <v>198</v>
      </c>
      <c r="F368" t="s">
        <v>694</v>
      </c>
      <c r="G368">
        <v>6</v>
      </c>
      <c r="H368">
        <v>179.24</v>
      </c>
      <c r="I368">
        <v>0</v>
      </c>
      <c r="J368">
        <v>0</v>
      </c>
      <c r="K368">
        <v>1236.76</v>
      </c>
      <c r="L368">
        <v>613.38</v>
      </c>
      <c r="M368">
        <v>623.38</v>
      </c>
      <c r="N368" t="s">
        <v>68</v>
      </c>
      <c r="O368" t="s">
        <v>24</v>
      </c>
      <c r="P368" t="s">
        <v>25</v>
      </c>
      <c r="Q368">
        <v>0.54652777777777772</v>
      </c>
      <c r="R368" t="s">
        <v>27</v>
      </c>
      <c r="S368" t="s">
        <v>4666</v>
      </c>
      <c r="T368" t="s">
        <v>4636</v>
      </c>
      <c r="U368">
        <v>168.36</v>
      </c>
      <c r="V368" t="s">
        <v>5302</v>
      </c>
      <c r="W368" t="s">
        <v>4958</v>
      </c>
      <c r="X368" t="s">
        <v>5096</v>
      </c>
      <c r="Y368" t="s">
        <v>4960</v>
      </c>
      <c r="Z368" t="s">
        <v>5097</v>
      </c>
      <c r="AA368" t="s">
        <v>4962</v>
      </c>
      <c r="AB368">
        <f>YEAR(Sales_Trans_2[[#This Row],[Transaction_Date]])</f>
        <v>2025</v>
      </c>
      <c r="AC368" t="str">
        <f>TEXT(Sales_Trans_2[[#This Row],[Transaction_Date]],"mmm")</f>
        <v>Jun</v>
      </c>
      <c r="AD368">
        <f>MONTH(Sales_Trans_2[[#This Row],[Transaction_Date]])</f>
        <v>6</v>
      </c>
      <c r="AE368" s="19">
        <f>IFERROR(Sales_Trans_2[[#This Row],[Profit]]/Sales_Trans_2[[#This Row],[Sales_Amount]],0)</f>
        <v>0.50404282156602731</v>
      </c>
      <c r="AF368" s="20" t="str">
        <f>IF(Sales_Trans_2[[#This Row],[Discount_Pct]]=0,"0%",
IF(Sales_Trans_2[[#This Row],[Discount_Pct]]&lt;=5,"1-5%",
IF(Sales_Trans_2[[#This Row],[Discount_Pct]]&lt;=10,"6-10%",
IF(Sales_Trans_2[[#This Row],[Discount_Pct]]&lt;=15,"11-15%","&gt;15%"))))</f>
        <v>0%</v>
      </c>
    </row>
    <row r="369" spans="1:32" x14ac:dyDescent="0.25">
      <c r="A369" t="s">
        <v>2567</v>
      </c>
      <c r="B369" s="10">
        <v>45759</v>
      </c>
      <c r="C369" t="s">
        <v>1184</v>
      </c>
      <c r="D369" t="s">
        <v>732</v>
      </c>
      <c r="E369" t="s">
        <v>291</v>
      </c>
      <c r="F369" t="s">
        <v>1244</v>
      </c>
      <c r="G369">
        <v>3</v>
      </c>
      <c r="H369">
        <v>708.04</v>
      </c>
      <c r="I369">
        <v>0</v>
      </c>
      <c r="J369">
        <v>0</v>
      </c>
      <c r="K369">
        <v>2124.12</v>
      </c>
      <c r="L369">
        <v>1196.1600000000001</v>
      </c>
      <c r="M369">
        <v>927.96</v>
      </c>
      <c r="N369" t="s">
        <v>47</v>
      </c>
      <c r="O369" t="s">
        <v>24</v>
      </c>
      <c r="P369" t="s">
        <v>25</v>
      </c>
      <c r="Q369">
        <v>0.37708333333333333</v>
      </c>
      <c r="R369" t="s">
        <v>49</v>
      </c>
      <c r="S369" t="s">
        <v>4662</v>
      </c>
      <c r="T369" t="s">
        <v>4636</v>
      </c>
      <c r="U369">
        <v>661.91</v>
      </c>
      <c r="V369" t="s">
        <v>5443</v>
      </c>
      <c r="W369" t="s">
        <v>4958</v>
      </c>
      <c r="X369" t="s">
        <v>5658</v>
      </c>
      <c r="Y369" t="s">
        <v>4970</v>
      </c>
      <c r="Z369" t="s">
        <v>5131</v>
      </c>
      <c r="AA369" t="s">
        <v>4962</v>
      </c>
      <c r="AB369">
        <f>YEAR(Sales_Trans_2[[#This Row],[Transaction_Date]])</f>
        <v>2025</v>
      </c>
      <c r="AC369" t="str">
        <f>TEXT(Sales_Trans_2[[#This Row],[Transaction_Date]],"mmm")</f>
        <v>Apr</v>
      </c>
      <c r="AD369">
        <f>MONTH(Sales_Trans_2[[#This Row],[Transaction_Date]])</f>
        <v>4</v>
      </c>
      <c r="AE369" s="19">
        <f>IFERROR(Sales_Trans_2[[#This Row],[Profit]]/Sales_Trans_2[[#This Row],[Sales_Amount]],0)</f>
        <v>0.4368679735608158</v>
      </c>
      <c r="AF369" s="20" t="str">
        <f>IF(Sales_Trans_2[[#This Row],[Discount_Pct]]=0,"0%",
IF(Sales_Trans_2[[#This Row],[Discount_Pct]]&lt;=5,"1-5%",
IF(Sales_Trans_2[[#This Row],[Discount_Pct]]&lt;=10,"6-10%",
IF(Sales_Trans_2[[#This Row],[Discount_Pct]]&lt;=15,"11-15%","&gt;15%"))))</f>
        <v>0%</v>
      </c>
    </row>
    <row r="370" spans="1:32" x14ac:dyDescent="0.25">
      <c r="A370" t="s">
        <v>2231</v>
      </c>
      <c r="B370" s="10">
        <v>45991</v>
      </c>
      <c r="C370" t="s">
        <v>246</v>
      </c>
      <c r="D370" t="s">
        <v>1475</v>
      </c>
      <c r="E370" t="s">
        <v>400</v>
      </c>
      <c r="F370" t="s">
        <v>401</v>
      </c>
      <c r="G370">
        <v>4</v>
      </c>
      <c r="H370">
        <v>187.3</v>
      </c>
      <c r="I370">
        <v>0</v>
      </c>
      <c r="J370">
        <v>0</v>
      </c>
      <c r="K370">
        <v>861.58</v>
      </c>
      <c r="L370">
        <v>633.72</v>
      </c>
      <c r="M370">
        <v>227.86</v>
      </c>
      <c r="N370" t="s">
        <v>40</v>
      </c>
      <c r="O370" t="s">
        <v>24</v>
      </c>
      <c r="P370" t="s">
        <v>25</v>
      </c>
      <c r="Q370">
        <v>0.45694444444444443</v>
      </c>
      <c r="R370" t="s">
        <v>27</v>
      </c>
      <c r="S370" t="s">
        <v>4900</v>
      </c>
      <c r="T370" t="s">
        <v>4887</v>
      </c>
      <c r="U370">
        <v>183.39</v>
      </c>
      <c r="V370" t="s">
        <v>5183</v>
      </c>
      <c r="W370" t="s">
        <v>4958</v>
      </c>
      <c r="X370" t="s">
        <v>5002</v>
      </c>
      <c r="Y370" t="s">
        <v>4970</v>
      </c>
      <c r="Z370" t="s">
        <v>5003</v>
      </c>
      <c r="AA370" t="s">
        <v>4962</v>
      </c>
      <c r="AB370">
        <f>YEAR(Sales_Trans_2[[#This Row],[Transaction_Date]])</f>
        <v>2025</v>
      </c>
      <c r="AC370" t="str">
        <f>TEXT(Sales_Trans_2[[#This Row],[Transaction_Date]],"mmm")</f>
        <v>Nov</v>
      </c>
      <c r="AD370">
        <f>MONTH(Sales_Trans_2[[#This Row],[Transaction_Date]])</f>
        <v>11</v>
      </c>
      <c r="AE370" s="19">
        <f>IFERROR(Sales_Trans_2[[#This Row],[Profit]]/Sales_Trans_2[[#This Row],[Sales_Amount]],0)</f>
        <v>0.264467606026138</v>
      </c>
      <c r="AF370" s="20" t="str">
        <f>IF(Sales_Trans_2[[#This Row],[Discount_Pct]]=0,"0%",
IF(Sales_Trans_2[[#This Row],[Discount_Pct]]&lt;=5,"1-5%",
IF(Sales_Trans_2[[#This Row],[Discount_Pct]]&lt;=10,"6-10%",
IF(Sales_Trans_2[[#This Row],[Discount_Pct]]&lt;=15,"11-15%","&gt;15%"))))</f>
        <v>0%</v>
      </c>
    </row>
    <row r="371" spans="1:32" x14ac:dyDescent="0.25">
      <c r="A371" t="s">
        <v>3382</v>
      </c>
      <c r="B371" s="10">
        <v>45991</v>
      </c>
      <c r="C371" t="s">
        <v>1538</v>
      </c>
      <c r="D371" t="s">
        <v>539</v>
      </c>
      <c r="E371" t="s">
        <v>209</v>
      </c>
      <c r="F371" t="s">
        <v>210</v>
      </c>
      <c r="G371">
        <v>8</v>
      </c>
      <c r="H371">
        <v>283.92</v>
      </c>
      <c r="I371">
        <v>0</v>
      </c>
      <c r="J371">
        <v>0</v>
      </c>
      <c r="K371">
        <v>2612.06</v>
      </c>
      <c r="L371">
        <v>1684.16</v>
      </c>
      <c r="M371">
        <v>927.9</v>
      </c>
      <c r="N371" t="s">
        <v>68</v>
      </c>
      <c r="O371" t="s">
        <v>24</v>
      </c>
      <c r="P371" t="s">
        <v>25</v>
      </c>
      <c r="Q371">
        <v>0.83958333333333335</v>
      </c>
      <c r="R371" t="s">
        <v>27</v>
      </c>
      <c r="S371" t="s">
        <v>4878</v>
      </c>
      <c r="T371" t="s">
        <v>4864</v>
      </c>
      <c r="U371">
        <v>251.73</v>
      </c>
      <c r="V371" t="s">
        <v>5681</v>
      </c>
      <c r="W371" t="s">
        <v>4958</v>
      </c>
      <c r="X371" t="s">
        <v>4973</v>
      </c>
      <c r="Y371" t="s">
        <v>4960</v>
      </c>
      <c r="Z371" t="s">
        <v>5067</v>
      </c>
      <c r="AA371" t="s">
        <v>4962</v>
      </c>
      <c r="AB371">
        <f>YEAR(Sales_Trans_2[[#This Row],[Transaction_Date]])</f>
        <v>2025</v>
      </c>
      <c r="AC371" t="str">
        <f>TEXT(Sales_Trans_2[[#This Row],[Transaction_Date]],"mmm")</f>
        <v>Nov</v>
      </c>
      <c r="AD371">
        <f>MONTH(Sales_Trans_2[[#This Row],[Transaction_Date]])</f>
        <v>11</v>
      </c>
      <c r="AE371" s="19">
        <f>IFERROR(Sales_Trans_2[[#This Row],[Profit]]/Sales_Trans_2[[#This Row],[Sales_Amount]],0)</f>
        <v>0.35523686285919925</v>
      </c>
      <c r="AF371" s="20" t="str">
        <f>IF(Sales_Trans_2[[#This Row],[Discount_Pct]]=0,"0%",
IF(Sales_Trans_2[[#This Row],[Discount_Pct]]&lt;=5,"1-5%",
IF(Sales_Trans_2[[#This Row],[Discount_Pct]]&lt;=10,"6-10%",
IF(Sales_Trans_2[[#This Row],[Discount_Pct]]&lt;=15,"11-15%","&gt;15%"))))</f>
        <v>0%</v>
      </c>
    </row>
    <row r="372" spans="1:32" x14ac:dyDescent="0.25">
      <c r="A372" t="s">
        <v>2266</v>
      </c>
      <c r="B372" s="10">
        <v>45990</v>
      </c>
      <c r="C372" t="s">
        <v>342</v>
      </c>
      <c r="D372" t="s">
        <v>905</v>
      </c>
      <c r="E372" t="s">
        <v>248</v>
      </c>
      <c r="F372" t="s">
        <v>249</v>
      </c>
      <c r="G372">
        <v>7</v>
      </c>
      <c r="H372">
        <v>533.58000000000004</v>
      </c>
      <c r="I372">
        <v>0</v>
      </c>
      <c r="J372">
        <v>0</v>
      </c>
      <c r="K372">
        <v>4295.32</v>
      </c>
      <c r="L372">
        <v>2783.83</v>
      </c>
      <c r="M372">
        <v>1511.49</v>
      </c>
      <c r="N372" t="s">
        <v>47</v>
      </c>
      <c r="O372" t="s">
        <v>24</v>
      </c>
      <c r="P372" t="s">
        <v>25</v>
      </c>
      <c r="Q372">
        <v>0.63541666666666663</v>
      </c>
      <c r="R372" t="s">
        <v>27</v>
      </c>
      <c r="S372" t="s">
        <v>4686</v>
      </c>
      <c r="T372" t="s">
        <v>4672</v>
      </c>
      <c r="U372">
        <v>464.41</v>
      </c>
      <c r="V372" t="s">
        <v>5174</v>
      </c>
      <c r="W372" t="s">
        <v>4958</v>
      </c>
      <c r="X372" t="s">
        <v>5316</v>
      </c>
      <c r="Y372" t="s">
        <v>5011</v>
      </c>
      <c r="Z372" t="s">
        <v>5317</v>
      </c>
      <c r="AA372" t="s">
        <v>4962</v>
      </c>
      <c r="AB372">
        <f>YEAR(Sales_Trans_2[[#This Row],[Transaction_Date]])</f>
        <v>2025</v>
      </c>
      <c r="AC372" t="str">
        <f>TEXT(Sales_Trans_2[[#This Row],[Transaction_Date]],"mmm")</f>
        <v>Nov</v>
      </c>
      <c r="AD372">
        <f>MONTH(Sales_Trans_2[[#This Row],[Transaction_Date]])</f>
        <v>11</v>
      </c>
      <c r="AE372" s="19">
        <f>IFERROR(Sales_Trans_2[[#This Row],[Profit]]/Sales_Trans_2[[#This Row],[Sales_Amount]],0)</f>
        <v>0.35189229207602696</v>
      </c>
      <c r="AF372" s="20" t="str">
        <f>IF(Sales_Trans_2[[#This Row],[Discount_Pct]]=0,"0%",
IF(Sales_Trans_2[[#This Row],[Discount_Pct]]&lt;=5,"1-5%",
IF(Sales_Trans_2[[#This Row],[Discount_Pct]]&lt;=10,"6-10%",
IF(Sales_Trans_2[[#This Row],[Discount_Pct]]&lt;=15,"11-15%","&gt;15%"))))</f>
        <v>0%</v>
      </c>
    </row>
    <row r="373" spans="1:32" x14ac:dyDescent="0.25">
      <c r="A373" t="s">
        <v>2191</v>
      </c>
      <c r="B373" s="10">
        <v>45989</v>
      </c>
      <c r="C373" t="s">
        <v>152</v>
      </c>
      <c r="D373" t="s">
        <v>605</v>
      </c>
      <c r="E373" t="s">
        <v>634</v>
      </c>
      <c r="F373" t="s">
        <v>635</v>
      </c>
      <c r="G373">
        <v>6</v>
      </c>
      <c r="H373">
        <v>77.52</v>
      </c>
      <c r="I373">
        <v>0</v>
      </c>
      <c r="J373">
        <v>0</v>
      </c>
      <c r="K373">
        <v>465.12</v>
      </c>
      <c r="L373">
        <v>372.84</v>
      </c>
      <c r="M373">
        <v>92.28</v>
      </c>
      <c r="N373" t="s">
        <v>47</v>
      </c>
      <c r="O373" t="s">
        <v>24</v>
      </c>
      <c r="P373" t="s">
        <v>25</v>
      </c>
      <c r="Q373">
        <v>0.71388888888888891</v>
      </c>
      <c r="R373" t="s">
        <v>49</v>
      </c>
      <c r="S373" t="s">
        <v>4851</v>
      </c>
      <c r="T373" t="s">
        <v>4847</v>
      </c>
      <c r="U373">
        <v>75.680000000000007</v>
      </c>
      <c r="V373" t="s">
        <v>5127</v>
      </c>
      <c r="W373" t="s">
        <v>4958</v>
      </c>
      <c r="X373" t="s">
        <v>5616</v>
      </c>
      <c r="Y373" t="s">
        <v>5011</v>
      </c>
      <c r="Z373" t="s">
        <v>4995</v>
      </c>
      <c r="AA373" t="s">
        <v>4962</v>
      </c>
      <c r="AB373">
        <f>YEAR(Sales_Trans_2[[#This Row],[Transaction_Date]])</f>
        <v>2025</v>
      </c>
      <c r="AC373" t="str">
        <f>TEXT(Sales_Trans_2[[#This Row],[Transaction_Date]],"mmm")</f>
        <v>Nov</v>
      </c>
      <c r="AD373">
        <f>MONTH(Sales_Trans_2[[#This Row],[Transaction_Date]])</f>
        <v>11</v>
      </c>
      <c r="AE373" s="19">
        <f>IFERROR(Sales_Trans_2[[#This Row],[Profit]]/Sales_Trans_2[[#This Row],[Sales_Amount]],0)</f>
        <v>0.19840041279669762</v>
      </c>
      <c r="AF373" s="20" t="str">
        <f>IF(Sales_Trans_2[[#This Row],[Discount_Pct]]=0,"0%",
IF(Sales_Trans_2[[#This Row],[Discount_Pct]]&lt;=5,"1-5%",
IF(Sales_Trans_2[[#This Row],[Discount_Pct]]&lt;=10,"6-10%",
IF(Sales_Trans_2[[#This Row],[Discount_Pct]]&lt;=15,"11-15%","&gt;15%"))))</f>
        <v>0%</v>
      </c>
    </row>
    <row r="374" spans="1:32" x14ac:dyDescent="0.25">
      <c r="A374" t="s">
        <v>1833</v>
      </c>
      <c r="B374" s="10">
        <v>45983</v>
      </c>
      <c r="C374" t="s">
        <v>289</v>
      </c>
      <c r="D374" t="s">
        <v>371</v>
      </c>
      <c r="E374" t="s">
        <v>1233</v>
      </c>
      <c r="F374" t="s">
        <v>1834</v>
      </c>
      <c r="G374">
        <v>6</v>
      </c>
      <c r="H374">
        <v>412.57</v>
      </c>
      <c r="I374">
        <v>0</v>
      </c>
      <c r="J374">
        <v>0</v>
      </c>
      <c r="K374">
        <v>2846.73</v>
      </c>
      <c r="L374">
        <v>1859.88</v>
      </c>
      <c r="M374">
        <v>986.85</v>
      </c>
      <c r="N374" t="s">
        <v>23</v>
      </c>
      <c r="O374" t="s">
        <v>24</v>
      </c>
      <c r="P374" t="s">
        <v>25</v>
      </c>
      <c r="Q374">
        <v>0.71597222222222223</v>
      </c>
      <c r="R374" t="s">
        <v>27</v>
      </c>
      <c r="S374" t="s">
        <v>4714</v>
      </c>
      <c r="T374" t="s">
        <v>4703</v>
      </c>
      <c r="U374">
        <v>380.12</v>
      </c>
      <c r="V374" t="s">
        <v>5118</v>
      </c>
      <c r="W374" t="s">
        <v>4958</v>
      </c>
      <c r="X374" t="s">
        <v>5136</v>
      </c>
      <c r="Y374" t="s">
        <v>4977</v>
      </c>
      <c r="Z374" t="s">
        <v>5290</v>
      </c>
      <c r="AA374" t="s">
        <v>4962</v>
      </c>
      <c r="AB374">
        <f>YEAR(Sales_Trans_2[[#This Row],[Transaction_Date]])</f>
        <v>2025</v>
      </c>
      <c r="AC374" t="str">
        <f>TEXT(Sales_Trans_2[[#This Row],[Transaction_Date]],"mmm")</f>
        <v>Nov</v>
      </c>
      <c r="AD374">
        <f>MONTH(Sales_Trans_2[[#This Row],[Transaction_Date]])</f>
        <v>11</v>
      </c>
      <c r="AE374" s="19">
        <f>IFERROR(Sales_Trans_2[[#This Row],[Profit]]/Sales_Trans_2[[#This Row],[Sales_Amount]],0)</f>
        <v>0.34666090567071695</v>
      </c>
      <c r="AF374" s="20" t="str">
        <f>IF(Sales_Trans_2[[#This Row],[Discount_Pct]]=0,"0%",
IF(Sales_Trans_2[[#This Row],[Discount_Pct]]&lt;=5,"1-5%",
IF(Sales_Trans_2[[#This Row],[Discount_Pct]]&lt;=10,"6-10%",
IF(Sales_Trans_2[[#This Row],[Discount_Pct]]&lt;=15,"11-15%","&gt;15%"))))</f>
        <v>0%</v>
      </c>
    </row>
    <row r="375" spans="1:32" x14ac:dyDescent="0.25">
      <c r="A375" t="s">
        <v>4476</v>
      </c>
      <c r="B375" s="10">
        <v>45983</v>
      </c>
      <c r="C375" t="s">
        <v>2332</v>
      </c>
      <c r="D375" t="s">
        <v>176</v>
      </c>
      <c r="E375" t="s">
        <v>623</v>
      </c>
      <c r="F375" t="s">
        <v>742</v>
      </c>
      <c r="G375">
        <v>7</v>
      </c>
      <c r="H375">
        <v>397.16</v>
      </c>
      <c r="I375">
        <v>0</v>
      </c>
      <c r="J375">
        <v>0</v>
      </c>
      <c r="K375">
        <v>3197.14</v>
      </c>
      <c r="L375">
        <v>2123.87</v>
      </c>
      <c r="M375">
        <v>1073.27</v>
      </c>
      <c r="N375" t="s">
        <v>47</v>
      </c>
      <c r="O375" t="s">
        <v>24</v>
      </c>
      <c r="P375" t="s">
        <v>25</v>
      </c>
      <c r="Q375">
        <v>0.86805555555555558</v>
      </c>
      <c r="R375" t="s">
        <v>27</v>
      </c>
      <c r="S375" t="s">
        <v>4860</v>
      </c>
      <c r="T375" t="s">
        <v>4847</v>
      </c>
      <c r="U375">
        <v>355.64</v>
      </c>
      <c r="V375" t="s">
        <v>5208</v>
      </c>
      <c r="W375" t="s">
        <v>4958</v>
      </c>
      <c r="X375" t="s">
        <v>5198</v>
      </c>
      <c r="Y375" t="s">
        <v>4960</v>
      </c>
      <c r="Z375" t="s">
        <v>5196</v>
      </c>
      <c r="AA375" t="s">
        <v>4962</v>
      </c>
      <c r="AB375">
        <f>YEAR(Sales_Trans_2[[#This Row],[Transaction_Date]])</f>
        <v>2025</v>
      </c>
      <c r="AC375" t="str">
        <f>TEXT(Sales_Trans_2[[#This Row],[Transaction_Date]],"mmm")</f>
        <v>Nov</v>
      </c>
      <c r="AD375">
        <f>MONTH(Sales_Trans_2[[#This Row],[Transaction_Date]])</f>
        <v>11</v>
      </c>
      <c r="AE375" s="19">
        <f>IFERROR(Sales_Trans_2[[#This Row],[Profit]]/Sales_Trans_2[[#This Row],[Sales_Amount]],0)</f>
        <v>0.33569690410804659</v>
      </c>
      <c r="AF375" s="20" t="str">
        <f>IF(Sales_Trans_2[[#This Row],[Discount_Pct]]=0,"0%",
IF(Sales_Trans_2[[#This Row],[Discount_Pct]]&lt;=5,"1-5%",
IF(Sales_Trans_2[[#This Row],[Discount_Pct]]&lt;=10,"6-10%",
IF(Sales_Trans_2[[#This Row],[Discount_Pct]]&lt;=15,"11-15%","&gt;15%"))))</f>
        <v>0%</v>
      </c>
    </row>
    <row r="376" spans="1:32" x14ac:dyDescent="0.25">
      <c r="A376" t="s">
        <v>3972</v>
      </c>
      <c r="B376" s="10">
        <v>45982</v>
      </c>
      <c r="C376" t="s">
        <v>1945</v>
      </c>
      <c r="D376" t="s">
        <v>2768</v>
      </c>
      <c r="E376" t="s">
        <v>72</v>
      </c>
      <c r="F376" t="s">
        <v>1986</v>
      </c>
      <c r="G376">
        <v>4</v>
      </c>
      <c r="H376">
        <v>396.24</v>
      </c>
      <c r="I376">
        <v>0</v>
      </c>
      <c r="J376">
        <v>0</v>
      </c>
      <c r="K376">
        <v>1584.96</v>
      </c>
      <c r="L376">
        <v>1131.96</v>
      </c>
      <c r="M376">
        <v>453</v>
      </c>
      <c r="N376" t="s">
        <v>133</v>
      </c>
      <c r="O376" t="s">
        <v>24</v>
      </c>
      <c r="P376" t="s">
        <v>25</v>
      </c>
      <c r="Q376">
        <v>0.67291666666666672</v>
      </c>
      <c r="R376" t="s">
        <v>49</v>
      </c>
      <c r="S376" t="s">
        <v>4942</v>
      </c>
      <c r="T376" t="s">
        <v>4930</v>
      </c>
      <c r="U376">
        <v>367.25</v>
      </c>
      <c r="V376" t="s">
        <v>5734</v>
      </c>
      <c r="W376" t="s">
        <v>4958</v>
      </c>
      <c r="X376" t="s">
        <v>5030</v>
      </c>
      <c r="Y376" t="s">
        <v>4960</v>
      </c>
      <c r="Z376" t="s">
        <v>5031</v>
      </c>
      <c r="AA376" t="s">
        <v>4962</v>
      </c>
      <c r="AB376">
        <f>YEAR(Sales_Trans_2[[#This Row],[Transaction_Date]])</f>
        <v>2025</v>
      </c>
      <c r="AC376" t="str">
        <f>TEXT(Sales_Trans_2[[#This Row],[Transaction_Date]],"mmm")</f>
        <v>Nov</v>
      </c>
      <c r="AD376">
        <f>MONTH(Sales_Trans_2[[#This Row],[Transaction_Date]])</f>
        <v>11</v>
      </c>
      <c r="AE376" s="19">
        <f>IFERROR(Sales_Trans_2[[#This Row],[Profit]]/Sales_Trans_2[[#This Row],[Sales_Amount]],0)</f>
        <v>0.28581162931556631</v>
      </c>
      <c r="AF376" s="20" t="str">
        <f>IF(Sales_Trans_2[[#This Row],[Discount_Pct]]=0,"0%",
IF(Sales_Trans_2[[#This Row],[Discount_Pct]]&lt;=5,"1-5%",
IF(Sales_Trans_2[[#This Row],[Discount_Pct]]&lt;=10,"6-10%",
IF(Sales_Trans_2[[#This Row],[Discount_Pct]]&lt;=15,"11-15%","&gt;15%"))))</f>
        <v>0%</v>
      </c>
    </row>
    <row r="377" spans="1:32" x14ac:dyDescent="0.25">
      <c r="A377" t="s">
        <v>2779</v>
      </c>
      <c r="B377" s="10">
        <v>45980</v>
      </c>
      <c r="C377" t="s">
        <v>2128</v>
      </c>
      <c r="D377" t="s">
        <v>714</v>
      </c>
      <c r="E377" t="s">
        <v>1109</v>
      </c>
      <c r="F377" t="s">
        <v>1110</v>
      </c>
      <c r="G377">
        <v>8</v>
      </c>
      <c r="H377">
        <v>182.89</v>
      </c>
      <c r="I377">
        <v>0</v>
      </c>
      <c r="J377">
        <v>0</v>
      </c>
      <c r="K377">
        <v>1463.12</v>
      </c>
      <c r="L377">
        <v>993.92</v>
      </c>
      <c r="M377">
        <v>469.2</v>
      </c>
      <c r="N377" t="s">
        <v>23</v>
      </c>
      <c r="O377" t="s">
        <v>24</v>
      </c>
      <c r="P377" t="s">
        <v>25</v>
      </c>
      <c r="Q377">
        <v>0.7729166666666667</v>
      </c>
      <c r="R377" t="s">
        <v>49</v>
      </c>
      <c r="S377" t="s">
        <v>4653</v>
      </c>
      <c r="T377" t="s">
        <v>4672</v>
      </c>
      <c r="U377">
        <v>161.03</v>
      </c>
      <c r="V377" t="s">
        <v>5665</v>
      </c>
      <c r="W377" t="s">
        <v>4958</v>
      </c>
      <c r="X377" t="s">
        <v>5104</v>
      </c>
      <c r="Y377" t="s">
        <v>4970</v>
      </c>
      <c r="Z377" t="s">
        <v>5105</v>
      </c>
      <c r="AA377" t="s">
        <v>4962</v>
      </c>
      <c r="AB377">
        <f>YEAR(Sales_Trans_2[[#This Row],[Transaction_Date]])</f>
        <v>2025</v>
      </c>
      <c r="AC377" t="str">
        <f>TEXT(Sales_Trans_2[[#This Row],[Transaction_Date]],"mmm")</f>
        <v>Nov</v>
      </c>
      <c r="AD377">
        <f>MONTH(Sales_Trans_2[[#This Row],[Transaction_Date]])</f>
        <v>11</v>
      </c>
      <c r="AE377" s="19">
        <f>IFERROR(Sales_Trans_2[[#This Row],[Profit]]/Sales_Trans_2[[#This Row],[Sales_Amount]],0)</f>
        <v>0.3206845644923178</v>
      </c>
      <c r="AF377" s="20" t="str">
        <f>IF(Sales_Trans_2[[#This Row],[Discount_Pct]]=0,"0%",
IF(Sales_Trans_2[[#This Row],[Discount_Pct]]&lt;=5,"1-5%",
IF(Sales_Trans_2[[#This Row],[Discount_Pct]]&lt;=10,"6-10%",
IF(Sales_Trans_2[[#This Row],[Discount_Pct]]&lt;=15,"11-15%","&gt;15%"))))</f>
        <v>0%</v>
      </c>
    </row>
    <row r="378" spans="1:32" x14ac:dyDescent="0.25">
      <c r="A378" t="s">
        <v>4482</v>
      </c>
      <c r="B378" s="10">
        <v>45911</v>
      </c>
      <c r="C378" t="s">
        <v>319</v>
      </c>
      <c r="D378" t="s">
        <v>371</v>
      </c>
      <c r="E378" t="s">
        <v>1682</v>
      </c>
      <c r="F378" t="s">
        <v>46</v>
      </c>
      <c r="G378">
        <v>6</v>
      </c>
      <c r="H378">
        <v>421.9</v>
      </c>
      <c r="I378">
        <v>0</v>
      </c>
      <c r="J378">
        <v>0</v>
      </c>
      <c r="K378">
        <v>2911.11</v>
      </c>
      <c r="L378">
        <v>1859.88</v>
      </c>
      <c r="M378">
        <v>1051.23</v>
      </c>
      <c r="N378" t="s">
        <v>68</v>
      </c>
      <c r="O378" t="s">
        <v>24</v>
      </c>
      <c r="P378" t="s">
        <v>25</v>
      </c>
      <c r="Q378">
        <v>0.73888888888888893</v>
      </c>
      <c r="R378" t="s">
        <v>27</v>
      </c>
      <c r="S378" t="s">
        <v>4714</v>
      </c>
      <c r="T378" t="s">
        <v>4703</v>
      </c>
      <c r="U378">
        <v>380.12</v>
      </c>
      <c r="V378" t="s">
        <v>5858</v>
      </c>
      <c r="W378" t="s">
        <v>4958</v>
      </c>
      <c r="X378" t="s">
        <v>5422</v>
      </c>
      <c r="Y378" t="s">
        <v>5011</v>
      </c>
      <c r="Z378" t="s">
        <v>5160</v>
      </c>
      <c r="AA378" t="s">
        <v>4962</v>
      </c>
      <c r="AB378">
        <f>YEAR(Sales_Trans_2[[#This Row],[Transaction_Date]])</f>
        <v>2025</v>
      </c>
      <c r="AC378" t="str">
        <f>TEXT(Sales_Trans_2[[#This Row],[Transaction_Date]],"mmm")</f>
        <v>Sep</v>
      </c>
      <c r="AD378">
        <f>MONTH(Sales_Trans_2[[#This Row],[Transaction_Date]])</f>
        <v>9</v>
      </c>
      <c r="AE378" s="19">
        <f>IFERROR(Sales_Trans_2[[#This Row],[Profit]]/Sales_Trans_2[[#This Row],[Sales_Amount]],0)</f>
        <v>0.36110967981285486</v>
      </c>
      <c r="AF378" s="20" t="str">
        <f>IF(Sales_Trans_2[[#This Row],[Discount_Pct]]=0,"0%",
IF(Sales_Trans_2[[#This Row],[Discount_Pct]]&lt;=5,"1-5%",
IF(Sales_Trans_2[[#This Row],[Discount_Pct]]&lt;=10,"6-10%",
IF(Sales_Trans_2[[#This Row],[Discount_Pct]]&lt;=15,"11-15%","&gt;15%"))))</f>
        <v>0%</v>
      </c>
    </row>
    <row r="379" spans="1:32" x14ac:dyDescent="0.25">
      <c r="A379" t="s">
        <v>1406</v>
      </c>
      <c r="B379" s="10">
        <v>45849</v>
      </c>
      <c r="C379" t="s">
        <v>157</v>
      </c>
      <c r="D379" t="s">
        <v>107</v>
      </c>
      <c r="E379" t="s">
        <v>238</v>
      </c>
      <c r="F379" t="s">
        <v>1198</v>
      </c>
      <c r="G379">
        <v>7</v>
      </c>
      <c r="H379">
        <v>64.59</v>
      </c>
      <c r="I379">
        <v>0</v>
      </c>
      <c r="J379">
        <v>0</v>
      </c>
      <c r="K379">
        <v>452.13</v>
      </c>
      <c r="L379">
        <v>337.05</v>
      </c>
      <c r="M379">
        <v>115.08</v>
      </c>
      <c r="N379" t="s">
        <v>23</v>
      </c>
      <c r="O379" t="s">
        <v>24</v>
      </c>
      <c r="P379" t="s">
        <v>25</v>
      </c>
      <c r="Q379">
        <v>0.50902777777777775</v>
      </c>
      <c r="R379" t="s">
        <v>49</v>
      </c>
      <c r="S379" t="s">
        <v>4683</v>
      </c>
      <c r="T379" t="s">
        <v>4672</v>
      </c>
      <c r="U379">
        <v>59.92</v>
      </c>
      <c r="V379" t="s">
        <v>5863</v>
      </c>
      <c r="W379" t="s">
        <v>4958</v>
      </c>
      <c r="X379" t="s">
        <v>5370</v>
      </c>
      <c r="Y379" t="s">
        <v>4970</v>
      </c>
      <c r="Z379" t="s">
        <v>5073</v>
      </c>
      <c r="AA379" t="s">
        <v>4962</v>
      </c>
      <c r="AB379">
        <f>YEAR(Sales_Trans_2[[#This Row],[Transaction_Date]])</f>
        <v>2025</v>
      </c>
      <c r="AC379" t="str">
        <f>TEXT(Sales_Trans_2[[#This Row],[Transaction_Date]],"mmm")</f>
        <v>Jul</v>
      </c>
      <c r="AD379">
        <f>MONTH(Sales_Trans_2[[#This Row],[Transaction_Date]])</f>
        <v>7</v>
      </c>
      <c r="AE379" s="19">
        <f>IFERROR(Sales_Trans_2[[#This Row],[Profit]]/Sales_Trans_2[[#This Row],[Sales_Amount]],0)</f>
        <v>0.25452856479331165</v>
      </c>
      <c r="AF379" s="20" t="str">
        <f>IF(Sales_Trans_2[[#This Row],[Discount_Pct]]=0,"0%",
IF(Sales_Trans_2[[#This Row],[Discount_Pct]]&lt;=5,"1-5%",
IF(Sales_Trans_2[[#This Row],[Discount_Pct]]&lt;=10,"6-10%",
IF(Sales_Trans_2[[#This Row],[Discount_Pct]]&lt;=15,"11-15%","&gt;15%"))))</f>
        <v>0%</v>
      </c>
    </row>
    <row r="380" spans="1:32" x14ac:dyDescent="0.25">
      <c r="A380" t="s">
        <v>3075</v>
      </c>
      <c r="B380" s="10">
        <v>45849</v>
      </c>
      <c r="C380" t="s">
        <v>1062</v>
      </c>
      <c r="D380" t="s">
        <v>2552</v>
      </c>
      <c r="E380" t="s">
        <v>704</v>
      </c>
      <c r="F380" t="s">
        <v>304</v>
      </c>
      <c r="G380">
        <v>8</v>
      </c>
      <c r="H380">
        <v>82.91</v>
      </c>
      <c r="I380">
        <v>0</v>
      </c>
      <c r="J380">
        <v>0</v>
      </c>
      <c r="K380">
        <v>663.28</v>
      </c>
      <c r="L380">
        <v>434</v>
      </c>
      <c r="M380">
        <v>229.28</v>
      </c>
      <c r="N380" t="s">
        <v>23</v>
      </c>
      <c r="O380" t="s">
        <v>24</v>
      </c>
      <c r="P380" t="s">
        <v>25</v>
      </c>
      <c r="Q380">
        <v>0.65625</v>
      </c>
      <c r="R380" t="s">
        <v>49</v>
      </c>
      <c r="S380" t="s">
        <v>4784</v>
      </c>
      <c r="T380" t="s">
        <v>4776</v>
      </c>
      <c r="U380">
        <v>72.930000000000007</v>
      </c>
      <c r="V380" t="s">
        <v>5093</v>
      </c>
      <c r="W380" t="s">
        <v>4958</v>
      </c>
      <c r="X380" t="s">
        <v>5101</v>
      </c>
      <c r="Y380" t="s">
        <v>4970</v>
      </c>
      <c r="Z380" t="s">
        <v>4997</v>
      </c>
      <c r="AA380" t="s">
        <v>4962</v>
      </c>
      <c r="AB380">
        <f>YEAR(Sales_Trans_2[[#This Row],[Transaction_Date]])</f>
        <v>2025</v>
      </c>
      <c r="AC380" t="str">
        <f>TEXT(Sales_Trans_2[[#This Row],[Transaction_Date]],"mmm")</f>
        <v>Jul</v>
      </c>
      <c r="AD380">
        <f>MONTH(Sales_Trans_2[[#This Row],[Transaction_Date]])</f>
        <v>7</v>
      </c>
      <c r="AE380" s="19">
        <f>IFERROR(Sales_Trans_2[[#This Row],[Profit]]/Sales_Trans_2[[#This Row],[Sales_Amount]],0)</f>
        <v>0.34567603425401039</v>
      </c>
      <c r="AF380" s="20" t="str">
        <f>IF(Sales_Trans_2[[#This Row],[Discount_Pct]]=0,"0%",
IF(Sales_Trans_2[[#This Row],[Discount_Pct]]&lt;=5,"1-5%",
IF(Sales_Trans_2[[#This Row],[Discount_Pct]]&lt;=10,"6-10%",
IF(Sales_Trans_2[[#This Row],[Discount_Pct]]&lt;=15,"11-15%","&gt;15%"))))</f>
        <v>0%</v>
      </c>
    </row>
    <row r="381" spans="1:32" x14ac:dyDescent="0.25">
      <c r="A381" t="s">
        <v>1730</v>
      </c>
      <c r="B381" s="10">
        <v>45788</v>
      </c>
      <c r="C381" t="s">
        <v>1731</v>
      </c>
      <c r="D381" t="s">
        <v>944</v>
      </c>
      <c r="E381" t="s">
        <v>120</v>
      </c>
      <c r="F381" t="s">
        <v>524</v>
      </c>
      <c r="G381">
        <v>3</v>
      </c>
      <c r="H381">
        <v>349.11</v>
      </c>
      <c r="I381">
        <v>0</v>
      </c>
      <c r="J381">
        <v>0</v>
      </c>
      <c r="K381">
        <v>1047.33</v>
      </c>
      <c r="L381">
        <v>715.29</v>
      </c>
      <c r="M381">
        <v>332.04</v>
      </c>
      <c r="N381" t="s">
        <v>40</v>
      </c>
      <c r="O381" t="s">
        <v>24</v>
      </c>
      <c r="P381" t="s">
        <v>25</v>
      </c>
      <c r="Q381">
        <v>0.76249999999999996</v>
      </c>
      <c r="R381" t="s">
        <v>49</v>
      </c>
      <c r="S381" t="s">
        <v>4773</v>
      </c>
      <c r="T381" t="s">
        <v>4752</v>
      </c>
      <c r="U381">
        <v>333.54</v>
      </c>
      <c r="V381" t="s">
        <v>5701</v>
      </c>
      <c r="W381" t="s">
        <v>4958</v>
      </c>
      <c r="X381" t="s">
        <v>5238</v>
      </c>
      <c r="Y381" t="s">
        <v>4960</v>
      </c>
      <c r="Z381" t="s">
        <v>5207</v>
      </c>
      <c r="AA381" t="s">
        <v>4962</v>
      </c>
      <c r="AB381">
        <f>YEAR(Sales_Trans_2[[#This Row],[Transaction_Date]])</f>
        <v>2025</v>
      </c>
      <c r="AC381" t="str">
        <f>TEXT(Sales_Trans_2[[#This Row],[Transaction_Date]],"mmm")</f>
        <v>May</v>
      </c>
      <c r="AD381">
        <f>MONTH(Sales_Trans_2[[#This Row],[Transaction_Date]])</f>
        <v>5</v>
      </c>
      <c r="AE381" s="19">
        <f>IFERROR(Sales_Trans_2[[#This Row],[Profit]]/Sales_Trans_2[[#This Row],[Sales_Amount]],0)</f>
        <v>0.31703474549568905</v>
      </c>
      <c r="AF381" s="20" t="str">
        <f>IF(Sales_Trans_2[[#This Row],[Discount_Pct]]=0,"0%",
IF(Sales_Trans_2[[#This Row],[Discount_Pct]]&lt;=5,"1-5%",
IF(Sales_Trans_2[[#This Row],[Discount_Pct]]&lt;=10,"6-10%",
IF(Sales_Trans_2[[#This Row],[Discount_Pct]]&lt;=15,"11-15%","&gt;15%"))))</f>
        <v>0%</v>
      </c>
    </row>
    <row r="382" spans="1:32" x14ac:dyDescent="0.25">
      <c r="A382" t="s">
        <v>1849</v>
      </c>
      <c r="B382" s="10">
        <v>45699</v>
      </c>
      <c r="C382" t="s">
        <v>764</v>
      </c>
      <c r="D382" t="s">
        <v>539</v>
      </c>
      <c r="E382" t="s">
        <v>816</v>
      </c>
      <c r="F382" t="s">
        <v>1589</v>
      </c>
      <c r="G382">
        <v>3</v>
      </c>
      <c r="H382">
        <v>283.39</v>
      </c>
      <c r="I382">
        <v>0</v>
      </c>
      <c r="J382">
        <v>0</v>
      </c>
      <c r="K382">
        <v>977.7</v>
      </c>
      <c r="L382">
        <v>631.55999999999995</v>
      </c>
      <c r="M382">
        <v>346.14</v>
      </c>
      <c r="N382" t="s">
        <v>4971</v>
      </c>
      <c r="O382" t="s">
        <v>24</v>
      </c>
      <c r="P382" t="s">
        <v>25</v>
      </c>
      <c r="Q382">
        <v>0.67083333333333328</v>
      </c>
      <c r="R382" t="s">
        <v>27</v>
      </c>
      <c r="S382" t="s">
        <v>4878</v>
      </c>
      <c r="T382" t="s">
        <v>4864</v>
      </c>
      <c r="U382">
        <v>251.73</v>
      </c>
      <c r="V382" t="s">
        <v>5562</v>
      </c>
      <c r="W382" t="s">
        <v>4958</v>
      </c>
      <c r="X382" t="s">
        <v>5093</v>
      </c>
      <c r="Y382" t="s">
        <v>5011</v>
      </c>
      <c r="Z382" t="s">
        <v>5094</v>
      </c>
      <c r="AA382" t="s">
        <v>4962</v>
      </c>
      <c r="AB382">
        <f>YEAR(Sales_Trans_2[[#This Row],[Transaction_Date]])</f>
        <v>2025</v>
      </c>
      <c r="AC382" t="str">
        <f>TEXT(Sales_Trans_2[[#This Row],[Transaction_Date]],"mmm")</f>
        <v>Feb</v>
      </c>
      <c r="AD382">
        <f>MONTH(Sales_Trans_2[[#This Row],[Transaction_Date]])</f>
        <v>2</v>
      </c>
      <c r="AE382" s="19">
        <f>IFERROR(Sales_Trans_2[[#This Row],[Profit]]/Sales_Trans_2[[#This Row],[Sales_Amount]],0)</f>
        <v>0.35403498005523165</v>
      </c>
      <c r="AF382" s="20" t="str">
        <f>IF(Sales_Trans_2[[#This Row],[Discount_Pct]]=0,"0%",
IF(Sales_Trans_2[[#This Row],[Discount_Pct]]&lt;=5,"1-5%",
IF(Sales_Trans_2[[#This Row],[Discount_Pct]]&lt;=10,"6-10%",
IF(Sales_Trans_2[[#This Row],[Discount_Pct]]&lt;=15,"11-15%","&gt;15%"))))</f>
        <v>0%</v>
      </c>
    </row>
    <row r="383" spans="1:32" x14ac:dyDescent="0.25">
      <c r="A383" t="s">
        <v>4225</v>
      </c>
      <c r="B383" s="10">
        <v>45699</v>
      </c>
      <c r="C383" t="s">
        <v>100</v>
      </c>
      <c r="D383" t="s">
        <v>371</v>
      </c>
      <c r="E383" t="s">
        <v>390</v>
      </c>
      <c r="F383" t="s">
        <v>821</v>
      </c>
      <c r="G383">
        <v>7</v>
      </c>
      <c r="H383">
        <v>389</v>
      </c>
      <c r="I383">
        <v>0</v>
      </c>
      <c r="J383">
        <v>0</v>
      </c>
      <c r="K383">
        <v>3131.45</v>
      </c>
      <c r="L383">
        <v>2169.86</v>
      </c>
      <c r="M383">
        <v>961.59</v>
      </c>
      <c r="N383" t="s">
        <v>23</v>
      </c>
      <c r="O383" t="s">
        <v>24</v>
      </c>
      <c r="P383" t="s">
        <v>25</v>
      </c>
      <c r="Q383">
        <v>0.52986111111111112</v>
      </c>
      <c r="R383" t="s">
        <v>27</v>
      </c>
      <c r="S383" t="s">
        <v>4714</v>
      </c>
      <c r="T383" t="s">
        <v>4703</v>
      </c>
      <c r="U383">
        <v>380.12</v>
      </c>
      <c r="V383" t="s">
        <v>5805</v>
      </c>
      <c r="W383" t="s">
        <v>4958</v>
      </c>
      <c r="X383" t="s">
        <v>5322</v>
      </c>
      <c r="Y383" t="s">
        <v>5007</v>
      </c>
      <c r="Z383" t="s">
        <v>5323</v>
      </c>
      <c r="AA383" t="s">
        <v>4962</v>
      </c>
      <c r="AB383">
        <f>YEAR(Sales_Trans_2[[#This Row],[Transaction_Date]])</f>
        <v>2025</v>
      </c>
      <c r="AC383" t="str">
        <f>TEXT(Sales_Trans_2[[#This Row],[Transaction_Date]],"mmm")</f>
        <v>Feb</v>
      </c>
      <c r="AD383">
        <f>MONTH(Sales_Trans_2[[#This Row],[Transaction_Date]])</f>
        <v>2</v>
      </c>
      <c r="AE383" s="19">
        <f>IFERROR(Sales_Trans_2[[#This Row],[Profit]]/Sales_Trans_2[[#This Row],[Sales_Amount]],0)</f>
        <v>0.30707499720576731</v>
      </c>
      <c r="AF383" s="20" t="str">
        <f>IF(Sales_Trans_2[[#This Row],[Discount_Pct]]=0,"0%",
IF(Sales_Trans_2[[#This Row],[Discount_Pct]]&lt;=5,"1-5%",
IF(Sales_Trans_2[[#This Row],[Discount_Pct]]&lt;=10,"6-10%",
IF(Sales_Trans_2[[#This Row],[Discount_Pct]]&lt;=15,"11-15%","&gt;15%"))))</f>
        <v>0%</v>
      </c>
    </row>
    <row r="384" spans="1:32" x14ac:dyDescent="0.25">
      <c r="A384" t="s">
        <v>3474</v>
      </c>
      <c r="B384" s="10">
        <v>45668</v>
      </c>
      <c r="C384" t="s">
        <v>2662</v>
      </c>
      <c r="D384" t="s">
        <v>2085</v>
      </c>
      <c r="E384" t="s">
        <v>1682</v>
      </c>
      <c r="F384" t="s">
        <v>3475</v>
      </c>
      <c r="G384">
        <v>4</v>
      </c>
      <c r="H384">
        <v>404.15</v>
      </c>
      <c r="I384">
        <v>0</v>
      </c>
      <c r="J384">
        <v>0</v>
      </c>
      <c r="K384">
        <v>1859.09</v>
      </c>
      <c r="L384">
        <v>1276.2</v>
      </c>
      <c r="M384">
        <v>582.89</v>
      </c>
      <c r="N384" t="s">
        <v>68</v>
      </c>
      <c r="O384" t="s">
        <v>24</v>
      </c>
      <c r="P384" t="s">
        <v>25</v>
      </c>
      <c r="Q384">
        <v>0.37569444444444444</v>
      </c>
      <c r="R384" t="s">
        <v>27</v>
      </c>
      <c r="S384" t="s">
        <v>4670</v>
      </c>
      <c r="T384" t="s">
        <v>4805</v>
      </c>
      <c r="U384">
        <v>392.68</v>
      </c>
      <c r="V384" t="s">
        <v>5876</v>
      </c>
      <c r="W384" t="s">
        <v>4958</v>
      </c>
      <c r="X384" t="s">
        <v>5877</v>
      </c>
      <c r="Y384" t="s">
        <v>5011</v>
      </c>
      <c r="Z384" t="s">
        <v>5160</v>
      </c>
      <c r="AA384" t="s">
        <v>4962</v>
      </c>
      <c r="AB384">
        <f>YEAR(Sales_Trans_2[[#This Row],[Transaction_Date]])</f>
        <v>2025</v>
      </c>
      <c r="AC384" t="str">
        <f>TEXT(Sales_Trans_2[[#This Row],[Transaction_Date]],"mmm")</f>
        <v>Jan</v>
      </c>
      <c r="AD384">
        <f>MONTH(Sales_Trans_2[[#This Row],[Transaction_Date]])</f>
        <v>1</v>
      </c>
      <c r="AE384" s="19">
        <f>IFERROR(Sales_Trans_2[[#This Row],[Profit]]/Sales_Trans_2[[#This Row],[Sales_Amount]],0)</f>
        <v>0.31353511664308881</v>
      </c>
      <c r="AF384" s="20" t="str">
        <f>IF(Sales_Trans_2[[#This Row],[Discount_Pct]]=0,"0%",
IF(Sales_Trans_2[[#This Row],[Discount_Pct]]&lt;=5,"1-5%",
IF(Sales_Trans_2[[#This Row],[Discount_Pct]]&lt;=10,"6-10%",
IF(Sales_Trans_2[[#This Row],[Discount_Pct]]&lt;=15,"11-15%","&gt;15%"))))</f>
        <v>0%</v>
      </c>
    </row>
    <row r="385" spans="1:32" x14ac:dyDescent="0.25">
      <c r="A385" t="s">
        <v>4063</v>
      </c>
      <c r="B385" s="10">
        <v>45668</v>
      </c>
      <c r="C385" t="s">
        <v>2672</v>
      </c>
      <c r="D385" t="s">
        <v>503</v>
      </c>
      <c r="E385" t="s">
        <v>187</v>
      </c>
      <c r="F385" t="s">
        <v>1738</v>
      </c>
      <c r="G385">
        <v>6</v>
      </c>
      <c r="H385">
        <v>546.6</v>
      </c>
      <c r="I385">
        <v>0</v>
      </c>
      <c r="J385">
        <v>0</v>
      </c>
      <c r="K385">
        <v>3771.54</v>
      </c>
      <c r="L385">
        <v>2338.8000000000002</v>
      </c>
      <c r="M385">
        <v>1432.74</v>
      </c>
      <c r="N385" t="s">
        <v>47</v>
      </c>
      <c r="O385" t="s">
        <v>24</v>
      </c>
      <c r="P385" t="s">
        <v>25</v>
      </c>
      <c r="Q385">
        <v>0.55347222222222225</v>
      </c>
      <c r="R385" t="s">
        <v>27</v>
      </c>
      <c r="S385" t="s">
        <v>4727</v>
      </c>
      <c r="T385" t="s">
        <v>4703</v>
      </c>
      <c r="U385">
        <v>503.36</v>
      </c>
      <c r="V385" t="s">
        <v>5178</v>
      </c>
      <c r="W385" t="s">
        <v>4958</v>
      </c>
      <c r="X385" t="s">
        <v>5825</v>
      </c>
      <c r="Y385" t="s">
        <v>5018</v>
      </c>
      <c r="Z385" t="s">
        <v>5200</v>
      </c>
      <c r="AA385" t="s">
        <v>4962</v>
      </c>
      <c r="AB385">
        <f>YEAR(Sales_Trans_2[[#This Row],[Transaction_Date]])</f>
        <v>2025</v>
      </c>
      <c r="AC385" t="str">
        <f>TEXT(Sales_Trans_2[[#This Row],[Transaction_Date]],"mmm")</f>
        <v>Jan</v>
      </c>
      <c r="AD385">
        <f>MONTH(Sales_Trans_2[[#This Row],[Transaction_Date]])</f>
        <v>1</v>
      </c>
      <c r="AE385" s="19">
        <f>IFERROR(Sales_Trans_2[[#This Row],[Profit]]/Sales_Trans_2[[#This Row],[Sales_Amount]],0)</f>
        <v>0.37988195803305813</v>
      </c>
      <c r="AF385" s="20" t="str">
        <f>IF(Sales_Trans_2[[#This Row],[Discount_Pct]]=0,"0%",
IF(Sales_Trans_2[[#This Row],[Discount_Pct]]&lt;=5,"1-5%",
IF(Sales_Trans_2[[#This Row],[Discount_Pct]]&lt;=10,"6-10%",
IF(Sales_Trans_2[[#This Row],[Discount_Pct]]&lt;=15,"11-15%","&gt;15%"))))</f>
        <v>0%</v>
      </c>
    </row>
    <row r="386" spans="1:32" x14ac:dyDescent="0.25">
      <c r="A386" t="s">
        <v>1537</v>
      </c>
      <c r="B386" s="10">
        <v>45960</v>
      </c>
      <c r="C386" t="s">
        <v>1538</v>
      </c>
      <c r="D386" t="s">
        <v>1539</v>
      </c>
      <c r="E386" t="s">
        <v>623</v>
      </c>
      <c r="F386" t="s">
        <v>624</v>
      </c>
      <c r="G386">
        <v>6</v>
      </c>
      <c r="H386">
        <v>72.94</v>
      </c>
      <c r="I386">
        <v>0</v>
      </c>
      <c r="J386">
        <v>0</v>
      </c>
      <c r="K386">
        <v>437.64</v>
      </c>
      <c r="L386">
        <v>299.94</v>
      </c>
      <c r="M386">
        <v>137.69999999999999</v>
      </c>
      <c r="N386" t="s">
        <v>47</v>
      </c>
      <c r="O386" t="s">
        <v>24</v>
      </c>
      <c r="P386" t="s">
        <v>25</v>
      </c>
      <c r="Q386">
        <v>0.37638888888888888</v>
      </c>
      <c r="R386" t="s">
        <v>49</v>
      </c>
      <c r="S386" t="s">
        <v>4943</v>
      </c>
      <c r="T386" t="s">
        <v>4930</v>
      </c>
      <c r="U386">
        <v>66.400000000000006</v>
      </c>
      <c r="V386" t="s">
        <v>5681</v>
      </c>
      <c r="W386" t="s">
        <v>4958</v>
      </c>
      <c r="X386" t="s">
        <v>5324</v>
      </c>
      <c r="Y386" t="s">
        <v>5007</v>
      </c>
      <c r="Z386" t="s">
        <v>5196</v>
      </c>
      <c r="AA386" t="s">
        <v>4962</v>
      </c>
      <c r="AB386">
        <f>YEAR(Sales_Trans_2[[#This Row],[Transaction_Date]])</f>
        <v>2025</v>
      </c>
      <c r="AC386" t="str">
        <f>TEXT(Sales_Trans_2[[#This Row],[Transaction_Date]],"mmm")</f>
        <v>Oct</v>
      </c>
      <c r="AD386">
        <f>MONTH(Sales_Trans_2[[#This Row],[Transaction_Date]])</f>
        <v>10</v>
      </c>
      <c r="AE386" s="19">
        <f>IFERROR(Sales_Trans_2[[#This Row],[Profit]]/Sales_Trans_2[[#This Row],[Sales_Amount]],0)</f>
        <v>0.31464217164792979</v>
      </c>
      <c r="AF386" s="20" t="str">
        <f>IF(Sales_Trans_2[[#This Row],[Discount_Pct]]=0,"0%",
IF(Sales_Trans_2[[#This Row],[Discount_Pct]]&lt;=5,"1-5%",
IF(Sales_Trans_2[[#This Row],[Discount_Pct]]&lt;=10,"6-10%",
IF(Sales_Trans_2[[#This Row],[Discount_Pct]]&lt;=15,"11-15%","&gt;15%"))))</f>
        <v>0%</v>
      </c>
    </row>
    <row r="387" spans="1:32" x14ac:dyDescent="0.25">
      <c r="A387" t="s">
        <v>282</v>
      </c>
      <c r="B387" s="10">
        <v>45956</v>
      </c>
      <c r="C387" t="s">
        <v>283</v>
      </c>
      <c r="D387" t="s">
        <v>284</v>
      </c>
      <c r="E387" t="s">
        <v>285</v>
      </c>
      <c r="F387" t="s">
        <v>286</v>
      </c>
      <c r="G387">
        <v>5</v>
      </c>
      <c r="H387">
        <v>76.39</v>
      </c>
      <c r="I387">
        <v>0</v>
      </c>
      <c r="J387">
        <v>0</v>
      </c>
      <c r="K387">
        <v>439.24</v>
      </c>
      <c r="L387">
        <v>271.60000000000002</v>
      </c>
      <c r="M387">
        <v>167.64</v>
      </c>
      <c r="N387" t="s">
        <v>23</v>
      </c>
      <c r="O387" t="s">
        <v>24</v>
      </c>
      <c r="P387" t="s">
        <v>25</v>
      </c>
      <c r="Q387">
        <v>0.69861111111111107</v>
      </c>
      <c r="R387" t="s">
        <v>27</v>
      </c>
      <c r="S387" t="s">
        <v>4791</v>
      </c>
      <c r="T387" t="s">
        <v>4776</v>
      </c>
      <c r="U387">
        <v>42.16</v>
      </c>
      <c r="V387" t="s">
        <v>5891</v>
      </c>
      <c r="W387" t="s">
        <v>4958</v>
      </c>
      <c r="X387" t="s">
        <v>5732</v>
      </c>
      <c r="Y387" t="s">
        <v>5011</v>
      </c>
      <c r="Z387" t="s">
        <v>5112</v>
      </c>
      <c r="AA387" t="s">
        <v>4962</v>
      </c>
      <c r="AB387">
        <f>YEAR(Sales_Trans_2[[#This Row],[Transaction_Date]])</f>
        <v>2025</v>
      </c>
      <c r="AC387" t="str">
        <f>TEXT(Sales_Trans_2[[#This Row],[Transaction_Date]],"mmm")</f>
        <v>Oct</v>
      </c>
      <c r="AD387">
        <f>MONTH(Sales_Trans_2[[#This Row],[Transaction_Date]])</f>
        <v>10</v>
      </c>
      <c r="AE387" s="19">
        <f>IFERROR(Sales_Trans_2[[#This Row],[Profit]]/Sales_Trans_2[[#This Row],[Sales_Amount]],0)</f>
        <v>0.38165922957836257</v>
      </c>
      <c r="AF387" s="20" t="str">
        <f>IF(Sales_Trans_2[[#This Row],[Discount_Pct]]=0,"0%",
IF(Sales_Trans_2[[#This Row],[Discount_Pct]]&lt;=5,"1-5%",
IF(Sales_Trans_2[[#This Row],[Discount_Pct]]&lt;=10,"6-10%",
IF(Sales_Trans_2[[#This Row],[Discount_Pct]]&lt;=15,"11-15%","&gt;15%"))))</f>
        <v>0%</v>
      </c>
    </row>
    <row r="388" spans="1:32" x14ac:dyDescent="0.25">
      <c r="A388" t="s">
        <v>3859</v>
      </c>
      <c r="B388" s="10">
        <v>45954</v>
      </c>
      <c r="C388" t="s">
        <v>1062</v>
      </c>
      <c r="D388" t="s">
        <v>284</v>
      </c>
      <c r="E388" t="s">
        <v>248</v>
      </c>
      <c r="F388" t="s">
        <v>249</v>
      </c>
      <c r="G388">
        <v>8</v>
      </c>
      <c r="H388">
        <v>78.319999999999993</v>
      </c>
      <c r="I388">
        <v>0</v>
      </c>
      <c r="J388">
        <v>0</v>
      </c>
      <c r="K388">
        <v>626.55999999999995</v>
      </c>
      <c r="L388">
        <v>434.56</v>
      </c>
      <c r="M388">
        <v>192</v>
      </c>
      <c r="N388" t="s">
        <v>133</v>
      </c>
      <c r="O388" t="s">
        <v>24</v>
      </c>
      <c r="P388" t="s">
        <v>25</v>
      </c>
      <c r="Q388">
        <v>0.73958333333333337</v>
      </c>
      <c r="R388" t="s">
        <v>49</v>
      </c>
      <c r="S388" t="s">
        <v>4791</v>
      </c>
      <c r="T388" t="s">
        <v>4776</v>
      </c>
      <c r="U388">
        <v>42.16</v>
      </c>
      <c r="V388" t="s">
        <v>5093</v>
      </c>
      <c r="W388" t="s">
        <v>4958</v>
      </c>
      <c r="X388" t="s">
        <v>5316</v>
      </c>
      <c r="Y388" t="s">
        <v>5011</v>
      </c>
      <c r="Z388" t="s">
        <v>5317</v>
      </c>
      <c r="AA388" t="s">
        <v>4962</v>
      </c>
      <c r="AB388">
        <f>YEAR(Sales_Trans_2[[#This Row],[Transaction_Date]])</f>
        <v>2025</v>
      </c>
      <c r="AC388" t="str">
        <f>TEXT(Sales_Trans_2[[#This Row],[Transaction_Date]],"mmm")</f>
        <v>Oct</v>
      </c>
      <c r="AD388">
        <f>MONTH(Sales_Trans_2[[#This Row],[Transaction_Date]])</f>
        <v>10</v>
      </c>
      <c r="AE388" s="19">
        <f>IFERROR(Sales_Trans_2[[#This Row],[Profit]]/Sales_Trans_2[[#This Row],[Sales_Amount]],0)</f>
        <v>0.30643513789581206</v>
      </c>
      <c r="AF388" s="20" t="str">
        <f>IF(Sales_Trans_2[[#This Row],[Discount_Pct]]=0,"0%",
IF(Sales_Trans_2[[#This Row],[Discount_Pct]]&lt;=5,"1-5%",
IF(Sales_Trans_2[[#This Row],[Discount_Pct]]&lt;=10,"6-10%",
IF(Sales_Trans_2[[#This Row],[Discount_Pct]]&lt;=15,"11-15%","&gt;15%"))))</f>
        <v>0%</v>
      </c>
    </row>
    <row r="389" spans="1:32" x14ac:dyDescent="0.25">
      <c r="A389" t="s">
        <v>1440</v>
      </c>
      <c r="B389" s="10">
        <v>45951</v>
      </c>
      <c r="C389" t="s">
        <v>1441</v>
      </c>
      <c r="D389" t="s">
        <v>65</v>
      </c>
      <c r="E389" t="s">
        <v>153</v>
      </c>
      <c r="F389" t="s">
        <v>182</v>
      </c>
      <c r="G389">
        <v>6</v>
      </c>
      <c r="H389">
        <v>191.09</v>
      </c>
      <c r="I389">
        <v>0</v>
      </c>
      <c r="J389">
        <v>0</v>
      </c>
      <c r="K389">
        <v>1146.54</v>
      </c>
      <c r="L389">
        <v>852</v>
      </c>
      <c r="M389">
        <v>294.54000000000002</v>
      </c>
      <c r="N389" t="s">
        <v>4971</v>
      </c>
      <c r="O389" t="s">
        <v>24</v>
      </c>
      <c r="P389" t="s">
        <v>25</v>
      </c>
      <c r="Q389">
        <v>0.39652777777777776</v>
      </c>
      <c r="R389" t="s">
        <v>49</v>
      </c>
      <c r="S389" t="s">
        <v>4719</v>
      </c>
      <c r="T389" t="s">
        <v>4703</v>
      </c>
      <c r="U389">
        <v>172.63</v>
      </c>
      <c r="V389" t="s">
        <v>5092</v>
      </c>
      <c r="W389" t="s">
        <v>4958</v>
      </c>
      <c r="X389" t="s">
        <v>5615</v>
      </c>
      <c r="Y389" t="s">
        <v>4960</v>
      </c>
      <c r="Z389" t="s">
        <v>5126</v>
      </c>
      <c r="AA389" t="s">
        <v>4962</v>
      </c>
      <c r="AB389">
        <f>YEAR(Sales_Trans_2[[#This Row],[Transaction_Date]])</f>
        <v>2025</v>
      </c>
      <c r="AC389" t="str">
        <f>TEXT(Sales_Trans_2[[#This Row],[Transaction_Date]],"mmm")</f>
        <v>Oct</v>
      </c>
      <c r="AD389">
        <f>MONTH(Sales_Trans_2[[#This Row],[Transaction_Date]])</f>
        <v>10</v>
      </c>
      <c r="AE389" s="19">
        <f>IFERROR(Sales_Trans_2[[#This Row],[Profit]]/Sales_Trans_2[[#This Row],[Sales_Amount]],0)</f>
        <v>0.25689465696792091</v>
      </c>
      <c r="AF389" s="20" t="str">
        <f>IF(Sales_Trans_2[[#This Row],[Discount_Pct]]=0,"0%",
IF(Sales_Trans_2[[#This Row],[Discount_Pct]]&lt;=5,"1-5%",
IF(Sales_Trans_2[[#This Row],[Discount_Pct]]&lt;=10,"6-10%",
IF(Sales_Trans_2[[#This Row],[Discount_Pct]]&lt;=15,"11-15%","&gt;15%"))))</f>
        <v>0%</v>
      </c>
    </row>
    <row r="390" spans="1:32" x14ac:dyDescent="0.25">
      <c r="A390" t="s">
        <v>3160</v>
      </c>
      <c r="B390" s="10">
        <v>45944</v>
      </c>
      <c r="C390" t="s">
        <v>1496</v>
      </c>
      <c r="D390" t="s">
        <v>399</v>
      </c>
      <c r="E390" t="s">
        <v>1247</v>
      </c>
      <c r="F390" t="s">
        <v>474</v>
      </c>
      <c r="G390">
        <v>8</v>
      </c>
      <c r="H390">
        <v>109.92</v>
      </c>
      <c r="I390">
        <v>0</v>
      </c>
      <c r="J390">
        <v>0</v>
      </c>
      <c r="K390">
        <v>879.36</v>
      </c>
      <c r="L390">
        <v>688.4</v>
      </c>
      <c r="M390">
        <v>190.96</v>
      </c>
      <c r="N390" t="s">
        <v>40</v>
      </c>
      <c r="O390" t="s">
        <v>24</v>
      </c>
      <c r="P390" t="s">
        <v>25</v>
      </c>
      <c r="Q390">
        <v>0.90972222222222221</v>
      </c>
      <c r="R390" t="s">
        <v>49</v>
      </c>
      <c r="S390" t="s">
        <v>4693</v>
      </c>
      <c r="T390" t="s">
        <v>4672</v>
      </c>
      <c r="U390">
        <v>99.93</v>
      </c>
      <c r="V390" t="s">
        <v>5123</v>
      </c>
      <c r="W390" t="s">
        <v>4958</v>
      </c>
      <c r="X390" t="s">
        <v>5335</v>
      </c>
      <c r="Y390" t="s">
        <v>4960</v>
      </c>
      <c r="Z390" t="s">
        <v>5336</v>
      </c>
      <c r="AA390" t="s">
        <v>4962</v>
      </c>
      <c r="AB390">
        <f>YEAR(Sales_Trans_2[[#This Row],[Transaction_Date]])</f>
        <v>2025</v>
      </c>
      <c r="AC390" t="str">
        <f>TEXT(Sales_Trans_2[[#This Row],[Transaction_Date]],"mmm")</f>
        <v>Oct</v>
      </c>
      <c r="AD390">
        <f>MONTH(Sales_Trans_2[[#This Row],[Transaction_Date]])</f>
        <v>10</v>
      </c>
      <c r="AE390" s="19">
        <f>IFERROR(Sales_Trans_2[[#This Row],[Profit]]/Sales_Trans_2[[#This Row],[Sales_Amount]],0)</f>
        <v>0.21715793304221254</v>
      </c>
      <c r="AF390" s="20" t="str">
        <f>IF(Sales_Trans_2[[#This Row],[Discount_Pct]]=0,"0%",
IF(Sales_Trans_2[[#This Row],[Discount_Pct]]&lt;=5,"1-5%",
IF(Sales_Trans_2[[#This Row],[Discount_Pct]]&lt;=10,"6-10%",
IF(Sales_Trans_2[[#This Row],[Discount_Pct]]&lt;=15,"11-15%","&gt;15%"))))</f>
        <v>0%</v>
      </c>
    </row>
    <row r="391" spans="1:32" x14ac:dyDescent="0.25">
      <c r="A391" t="s">
        <v>4432</v>
      </c>
      <c r="B391" s="10">
        <v>45943</v>
      </c>
      <c r="C391" t="s">
        <v>1708</v>
      </c>
      <c r="D391" t="s">
        <v>1010</v>
      </c>
      <c r="E391" t="s">
        <v>639</v>
      </c>
      <c r="F391" t="s">
        <v>640</v>
      </c>
      <c r="G391">
        <v>8</v>
      </c>
      <c r="H391">
        <v>269.92</v>
      </c>
      <c r="I391">
        <v>0</v>
      </c>
      <c r="J391">
        <v>0</v>
      </c>
      <c r="K391">
        <v>2159.36</v>
      </c>
      <c r="L391">
        <v>1720.24</v>
      </c>
      <c r="M391">
        <v>439.12</v>
      </c>
      <c r="N391" t="s">
        <v>40</v>
      </c>
      <c r="O391" t="s">
        <v>24</v>
      </c>
      <c r="P391" t="s">
        <v>25</v>
      </c>
      <c r="Q391">
        <v>0.72083333333333333</v>
      </c>
      <c r="R391" t="s">
        <v>49</v>
      </c>
      <c r="S391" t="s">
        <v>4821</v>
      </c>
      <c r="T391" t="s">
        <v>4805</v>
      </c>
      <c r="U391">
        <v>261.55</v>
      </c>
      <c r="V391" t="s">
        <v>5545</v>
      </c>
      <c r="W391" t="s">
        <v>4958</v>
      </c>
      <c r="X391" t="s">
        <v>5655</v>
      </c>
      <c r="Y391" t="s">
        <v>5007</v>
      </c>
      <c r="Z391" t="s">
        <v>4986</v>
      </c>
      <c r="AA391" t="s">
        <v>4962</v>
      </c>
      <c r="AB391">
        <f>YEAR(Sales_Trans_2[[#This Row],[Transaction_Date]])</f>
        <v>2025</v>
      </c>
      <c r="AC391" t="str">
        <f>TEXT(Sales_Trans_2[[#This Row],[Transaction_Date]],"mmm")</f>
        <v>Oct</v>
      </c>
      <c r="AD391">
        <f>MONTH(Sales_Trans_2[[#This Row],[Transaction_Date]])</f>
        <v>10</v>
      </c>
      <c r="AE391" s="19">
        <f>IFERROR(Sales_Trans_2[[#This Row],[Profit]]/Sales_Trans_2[[#This Row],[Sales_Amount]],0)</f>
        <v>0.20335655008891523</v>
      </c>
      <c r="AF391" s="20" t="str">
        <f>IF(Sales_Trans_2[[#This Row],[Discount_Pct]]=0,"0%",
IF(Sales_Trans_2[[#This Row],[Discount_Pct]]&lt;=5,"1-5%",
IF(Sales_Trans_2[[#This Row],[Discount_Pct]]&lt;=10,"6-10%",
IF(Sales_Trans_2[[#This Row],[Discount_Pct]]&lt;=15,"11-15%","&gt;15%"))))</f>
        <v>0%</v>
      </c>
    </row>
    <row r="392" spans="1:32" x14ac:dyDescent="0.25">
      <c r="A392" t="s">
        <v>4129</v>
      </c>
      <c r="B392" s="10">
        <v>46001</v>
      </c>
      <c r="C392" t="s">
        <v>283</v>
      </c>
      <c r="D392" t="s">
        <v>745</v>
      </c>
      <c r="E392" t="s">
        <v>913</v>
      </c>
      <c r="F392" t="s">
        <v>1181</v>
      </c>
      <c r="G392">
        <v>5</v>
      </c>
      <c r="H392">
        <v>185.59</v>
      </c>
      <c r="I392">
        <v>0</v>
      </c>
      <c r="J392">
        <v>0</v>
      </c>
      <c r="K392">
        <v>1067.1400000000001</v>
      </c>
      <c r="L392">
        <v>511.15</v>
      </c>
      <c r="M392">
        <v>555.99</v>
      </c>
      <c r="N392" t="s">
        <v>23</v>
      </c>
      <c r="O392" t="s">
        <v>24</v>
      </c>
      <c r="P392" t="s">
        <v>25</v>
      </c>
      <c r="Q392">
        <v>0.59513888888888888</v>
      </c>
      <c r="R392" t="s">
        <v>27</v>
      </c>
      <c r="S392" t="s">
        <v>4666</v>
      </c>
      <c r="T392" t="s">
        <v>4636</v>
      </c>
      <c r="U392">
        <v>168.36</v>
      </c>
      <c r="V392" t="s">
        <v>5891</v>
      </c>
      <c r="W392" t="s">
        <v>4958</v>
      </c>
      <c r="X392" t="s">
        <v>5683</v>
      </c>
      <c r="Y392" t="s">
        <v>4977</v>
      </c>
      <c r="Z392" t="s">
        <v>5063</v>
      </c>
      <c r="AA392" t="s">
        <v>4962</v>
      </c>
      <c r="AB392">
        <f>YEAR(Sales_Trans_2[[#This Row],[Transaction_Date]])</f>
        <v>2025</v>
      </c>
      <c r="AC392" t="str">
        <f>TEXT(Sales_Trans_2[[#This Row],[Transaction_Date]],"mmm")</f>
        <v>Dec</v>
      </c>
      <c r="AD392">
        <f>MONTH(Sales_Trans_2[[#This Row],[Transaction_Date]])</f>
        <v>12</v>
      </c>
      <c r="AE392" s="19">
        <f>IFERROR(Sales_Trans_2[[#This Row],[Profit]]/Sales_Trans_2[[#This Row],[Sales_Amount]],0)</f>
        <v>0.52100942706673914</v>
      </c>
      <c r="AF392" s="20" t="str">
        <f>IF(Sales_Trans_2[[#This Row],[Discount_Pct]]=0,"0%",
IF(Sales_Trans_2[[#This Row],[Discount_Pct]]&lt;=5,"1-5%",
IF(Sales_Trans_2[[#This Row],[Discount_Pct]]&lt;=10,"6-10%",
IF(Sales_Trans_2[[#This Row],[Discount_Pct]]&lt;=15,"11-15%","&gt;15%"))))</f>
        <v>0%</v>
      </c>
    </row>
    <row r="393" spans="1:32" x14ac:dyDescent="0.25">
      <c r="A393" t="s">
        <v>4301</v>
      </c>
      <c r="B393" s="10">
        <v>46001</v>
      </c>
      <c r="C393" t="s">
        <v>1564</v>
      </c>
      <c r="D393" t="s">
        <v>1225</v>
      </c>
      <c r="E393" t="s">
        <v>232</v>
      </c>
      <c r="F393" t="s">
        <v>1132</v>
      </c>
      <c r="G393">
        <v>5</v>
      </c>
      <c r="H393">
        <v>204.15</v>
      </c>
      <c r="I393">
        <v>0</v>
      </c>
      <c r="J393">
        <v>0</v>
      </c>
      <c r="K393">
        <v>1173.8599999999999</v>
      </c>
      <c r="L393">
        <v>538</v>
      </c>
      <c r="M393">
        <v>635.86</v>
      </c>
      <c r="N393" t="s">
        <v>23</v>
      </c>
      <c r="O393" t="s">
        <v>24</v>
      </c>
      <c r="P393" t="s">
        <v>25</v>
      </c>
      <c r="Q393">
        <v>0.55069444444444449</v>
      </c>
      <c r="R393" t="s">
        <v>27</v>
      </c>
      <c r="S393" t="s">
        <v>4664</v>
      </c>
      <c r="T393" t="s">
        <v>4636</v>
      </c>
      <c r="U393">
        <v>182.3</v>
      </c>
      <c r="V393" t="s">
        <v>5237</v>
      </c>
      <c r="W393" t="s">
        <v>4958</v>
      </c>
      <c r="X393" t="s">
        <v>5078</v>
      </c>
      <c r="Y393" t="s">
        <v>4960</v>
      </c>
      <c r="Z393" t="s">
        <v>5079</v>
      </c>
      <c r="AA393" t="s">
        <v>4962</v>
      </c>
      <c r="AB393">
        <f>YEAR(Sales_Trans_2[[#This Row],[Transaction_Date]])</f>
        <v>2025</v>
      </c>
      <c r="AC393" t="str">
        <f>TEXT(Sales_Trans_2[[#This Row],[Transaction_Date]],"mmm")</f>
        <v>Dec</v>
      </c>
      <c r="AD393">
        <f>MONTH(Sales_Trans_2[[#This Row],[Transaction_Date]])</f>
        <v>12</v>
      </c>
      <c r="AE393" s="19">
        <f>IFERROR(Sales_Trans_2[[#This Row],[Profit]]/Sales_Trans_2[[#This Row],[Sales_Amount]],0)</f>
        <v>0.54168299456493962</v>
      </c>
      <c r="AF393" s="20" t="str">
        <f>IF(Sales_Trans_2[[#This Row],[Discount_Pct]]=0,"0%",
IF(Sales_Trans_2[[#This Row],[Discount_Pct]]&lt;=5,"1-5%",
IF(Sales_Trans_2[[#This Row],[Discount_Pct]]&lt;=10,"6-10%",
IF(Sales_Trans_2[[#This Row],[Discount_Pct]]&lt;=15,"11-15%","&gt;15%"))))</f>
        <v>0%</v>
      </c>
    </row>
    <row r="394" spans="1:32" x14ac:dyDescent="0.25">
      <c r="A394" t="s">
        <v>184</v>
      </c>
      <c r="B394" s="10">
        <v>45971</v>
      </c>
      <c r="C394" t="s">
        <v>185</v>
      </c>
      <c r="D394" t="s">
        <v>186</v>
      </c>
      <c r="E394" t="s">
        <v>187</v>
      </c>
      <c r="F394" t="s">
        <v>188</v>
      </c>
      <c r="G394">
        <v>8</v>
      </c>
      <c r="H394">
        <v>235.08</v>
      </c>
      <c r="I394">
        <v>0</v>
      </c>
      <c r="J394">
        <v>0</v>
      </c>
      <c r="K394">
        <v>2162.7399999999998</v>
      </c>
      <c r="L394">
        <v>1416.24</v>
      </c>
      <c r="M394">
        <v>746.5</v>
      </c>
      <c r="N394" t="s">
        <v>40</v>
      </c>
      <c r="O394" t="s">
        <v>24</v>
      </c>
      <c r="P394" t="s">
        <v>25</v>
      </c>
      <c r="Q394">
        <v>0.77152777777777781</v>
      </c>
      <c r="R394" t="s">
        <v>27</v>
      </c>
      <c r="S394" t="s">
        <v>4724</v>
      </c>
      <c r="T394" t="s">
        <v>4703</v>
      </c>
      <c r="U394">
        <v>217.42</v>
      </c>
      <c r="V394" t="s">
        <v>5110</v>
      </c>
      <c r="W394" t="s">
        <v>4958</v>
      </c>
      <c r="X394" t="s">
        <v>5199</v>
      </c>
      <c r="Y394" t="s">
        <v>4960</v>
      </c>
      <c r="Z394" t="s">
        <v>5200</v>
      </c>
      <c r="AA394" t="s">
        <v>4962</v>
      </c>
      <c r="AB394">
        <f>YEAR(Sales_Trans_2[[#This Row],[Transaction_Date]])</f>
        <v>2025</v>
      </c>
      <c r="AC394" t="str">
        <f>TEXT(Sales_Trans_2[[#This Row],[Transaction_Date]],"mmm")</f>
        <v>Nov</v>
      </c>
      <c r="AD394">
        <f>MONTH(Sales_Trans_2[[#This Row],[Transaction_Date]])</f>
        <v>11</v>
      </c>
      <c r="AE394" s="19">
        <f>IFERROR(Sales_Trans_2[[#This Row],[Profit]]/Sales_Trans_2[[#This Row],[Sales_Amount]],0)</f>
        <v>0.34516400491968524</v>
      </c>
      <c r="AF394" s="20" t="str">
        <f>IF(Sales_Trans_2[[#This Row],[Discount_Pct]]=0,"0%",
IF(Sales_Trans_2[[#This Row],[Discount_Pct]]&lt;=5,"1-5%",
IF(Sales_Trans_2[[#This Row],[Discount_Pct]]&lt;=10,"6-10%",
IF(Sales_Trans_2[[#This Row],[Discount_Pct]]&lt;=15,"11-15%","&gt;15%"))))</f>
        <v>0%</v>
      </c>
    </row>
    <row r="395" spans="1:32" x14ac:dyDescent="0.25">
      <c r="A395" t="s">
        <v>3712</v>
      </c>
      <c r="B395" s="10">
        <v>45971</v>
      </c>
      <c r="C395" t="s">
        <v>2541</v>
      </c>
      <c r="D395" t="s">
        <v>572</v>
      </c>
      <c r="E395" t="s">
        <v>350</v>
      </c>
      <c r="F395" t="s">
        <v>1259</v>
      </c>
      <c r="G395">
        <v>4</v>
      </c>
      <c r="H395">
        <v>47.48</v>
      </c>
      <c r="I395">
        <v>0</v>
      </c>
      <c r="J395">
        <v>0</v>
      </c>
      <c r="K395">
        <v>218.41</v>
      </c>
      <c r="L395">
        <v>146.6</v>
      </c>
      <c r="M395">
        <v>71.81</v>
      </c>
      <c r="N395" t="s">
        <v>47</v>
      </c>
      <c r="O395" t="s">
        <v>24</v>
      </c>
      <c r="P395" t="s">
        <v>25</v>
      </c>
      <c r="Q395">
        <v>0.55208333333333337</v>
      </c>
      <c r="R395" t="s">
        <v>27</v>
      </c>
      <c r="S395" t="s">
        <v>4934</v>
      </c>
      <c r="T395" t="s">
        <v>4930</v>
      </c>
      <c r="U395">
        <v>46.76</v>
      </c>
      <c r="V395" t="s">
        <v>5936</v>
      </c>
      <c r="W395" t="s">
        <v>4958</v>
      </c>
      <c r="X395" t="s">
        <v>4980</v>
      </c>
      <c r="Y395" t="s">
        <v>4970</v>
      </c>
      <c r="Z395" t="s">
        <v>4981</v>
      </c>
      <c r="AA395" t="s">
        <v>4962</v>
      </c>
      <c r="AB395">
        <f>YEAR(Sales_Trans_2[[#This Row],[Transaction_Date]])</f>
        <v>2025</v>
      </c>
      <c r="AC395" t="str">
        <f>TEXT(Sales_Trans_2[[#This Row],[Transaction_Date]],"mmm")</f>
        <v>Nov</v>
      </c>
      <c r="AD395">
        <f>MONTH(Sales_Trans_2[[#This Row],[Transaction_Date]])</f>
        <v>11</v>
      </c>
      <c r="AE395" s="19">
        <f>IFERROR(Sales_Trans_2[[#This Row],[Profit]]/Sales_Trans_2[[#This Row],[Sales_Amount]],0)</f>
        <v>0.32878531202783756</v>
      </c>
      <c r="AF395" s="20" t="str">
        <f>IF(Sales_Trans_2[[#This Row],[Discount_Pct]]=0,"0%",
IF(Sales_Trans_2[[#This Row],[Discount_Pct]]&lt;=5,"1-5%",
IF(Sales_Trans_2[[#This Row],[Discount_Pct]]&lt;=10,"6-10%",
IF(Sales_Trans_2[[#This Row],[Discount_Pct]]&lt;=15,"11-15%","&gt;15%"))))</f>
        <v>0%</v>
      </c>
    </row>
    <row r="396" spans="1:32" x14ac:dyDescent="0.25">
      <c r="A396" t="s">
        <v>245</v>
      </c>
      <c r="B396" s="10">
        <v>45910</v>
      </c>
      <c r="C396" t="s">
        <v>246</v>
      </c>
      <c r="D396" t="s">
        <v>247</v>
      </c>
      <c r="E396" t="s">
        <v>248</v>
      </c>
      <c r="F396" t="s">
        <v>249</v>
      </c>
      <c r="G396">
        <v>4</v>
      </c>
      <c r="H396">
        <v>328.56</v>
      </c>
      <c r="I396">
        <v>0</v>
      </c>
      <c r="J396">
        <v>0</v>
      </c>
      <c r="K396">
        <v>1314.24</v>
      </c>
      <c r="L396">
        <v>1086.1199999999999</v>
      </c>
      <c r="M396">
        <v>228.12</v>
      </c>
      <c r="N396" t="s">
        <v>47</v>
      </c>
      <c r="O396" t="s">
        <v>24</v>
      </c>
      <c r="P396" t="s">
        <v>25</v>
      </c>
      <c r="Q396">
        <v>0.50486111111111109</v>
      </c>
      <c r="R396" t="s">
        <v>49</v>
      </c>
      <c r="S396" t="s">
        <v>4897</v>
      </c>
      <c r="T396" t="s">
        <v>4887</v>
      </c>
      <c r="U396">
        <v>223.15</v>
      </c>
      <c r="V396" t="s">
        <v>5183</v>
      </c>
      <c r="W396" t="s">
        <v>4958</v>
      </c>
      <c r="X396" t="s">
        <v>5316</v>
      </c>
      <c r="Y396" t="s">
        <v>5011</v>
      </c>
      <c r="Z396" t="s">
        <v>5317</v>
      </c>
      <c r="AA396" t="s">
        <v>4962</v>
      </c>
      <c r="AB396">
        <f>YEAR(Sales_Trans_2[[#This Row],[Transaction_Date]])</f>
        <v>2025</v>
      </c>
      <c r="AC396" t="str">
        <f>TEXT(Sales_Trans_2[[#This Row],[Transaction_Date]],"mmm")</f>
        <v>Sep</v>
      </c>
      <c r="AD396">
        <f>MONTH(Sales_Trans_2[[#This Row],[Transaction_Date]])</f>
        <v>9</v>
      </c>
      <c r="AE396" s="19">
        <f>IFERROR(Sales_Trans_2[[#This Row],[Profit]]/Sales_Trans_2[[#This Row],[Sales_Amount]],0)</f>
        <v>0.17357560262965668</v>
      </c>
      <c r="AF396" s="20" t="str">
        <f>IF(Sales_Trans_2[[#This Row],[Discount_Pct]]=0,"0%",
IF(Sales_Trans_2[[#This Row],[Discount_Pct]]&lt;=5,"1-5%",
IF(Sales_Trans_2[[#This Row],[Discount_Pct]]&lt;=10,"6-10%",
IF(Sales_Trans_2[[#This Row],[Discount_Pct]]&lt;=15,"11-15%","&gt;15%"))))</f>
        <v>0%</v>
      </c>
    </row>
    <row r="397" spans="1:32" x14ac:dyDescent="0.25">
      <c r="A397" t="s">
        <v>2972</v>
      </c>
      <c r="B397" s="10">
        <v>45818</v>
      </c>
      <c r="C397" t="s">
        <v>342</v>
      </c>
      <c r="D397" t="s">
        <v>723</v>
      </c>
      <c r="E397" t="s">
        <v>78</v>
      </c>
      <c r="F397" t="s">
        <v>79</v>
      </c>
      <c r="G397">
        <v>4</v>
      </c>
      <c r="H397">
        <v>376.8</v>
      </c>
      <c r="I397">
        <v>0</v>
      </c>
      <c r="J397">
        <v>0</v>
      </c>
      <c r="K397">
        <v>1507.2</v>
      </c>
      <c r="L397">
        <v>1206.28</v>
      </c>
      <c r="M397">
        <v>300.92</v>
      </c>
      <c r="N397" t="s">
        <v>40</v>
      </c>
      <c r="O397" t="s">
        <v>24</v>
      </c>
      <c r="P397" t="s">
        <v>25</v>
      </c>
      <c r="Q397">
        <v>0.7270833333333333</v>
      </c>
      <c r="R397" t="s">
        <v>49</v>
      </c>
      <c r="S397" t="s">
        <v>4844</v>
      </c>
      <c r="T397" t="s">
        <v>4828</v>
      </c>
      <c r="U397">
        <v>376.11</v>
      </c>
      <c r="V397" t="s">
        <v>5174</v>
      </c>
      <c r="W397" t="s">
        <v>4958</v>
      </c>
      <c r="X397" t="s">
        <v>5359</v>
      </c>
      <c r="Y397" t="s">
        <v>4960</v>
      </c>
      <c r="Z397" t="s">
        <v>5360</v>
      </c>
      <c r="AA397" t="s">
        <v>4962</v>
      </c>
      <c r="AB397">
        <f>YEAR(Sales_Trans_2[[#This Row],[Transaction_Date]])</f>
        <v>2025</v>
      </c>
      <c r="AC397" t="str">
        <f>TEXT(Sales_Trans_2[[#This Row],[Transaction_Date]],"mmm")</f>
        <v>Jun</v>
      </c>
      <c r="AD397">
        <f>MONTH(Sales_Trans_2[[#This Row],[Transaction_Date]])</f>
        <v>6</v>
      </c>
      <c r="AE397" s="19">
        <f>IFERROR(Sales_Trans_2[[#This Row],[Profit]]/Sales_Trans_2[[#This Row],[Sales_Amount]],0)</f>
        <v>0.19965498938428874</v>
      </c>
      <c r="AF397" s="20" t="str">
        <f>IF(Sales_Trans_2[[#This Row],[Discount_Pct]]=0,"0%",
IF(Sales_Trans_2[[#This Row],[Discount_Pct]]&lt;=5,"1-5%",
IF(Sales_Trans_2[[#This Row],[Discount_Pct]]&lt;=10,"6-10%",
IF(Sales_Trans_2[[#This Row],[Discount_Pct]]&lt;=15,"11-15%","&gt;15%"))))</f>
        <v>0%</v>
      </c>
    </row>
    <row r="398" spans="1:32" x14ac:dyDescent="0.25">
      <c r="A398" t="s">
        <v>2333</v>
      </c>
      <c r="B398" s="10">
        <v>45787</v>
      </c>
      <c r="C398" t="s">
        <v>413</v>
      </c>
      <c r="D398" t="s">
        <v>1382</v>
      </c>
      <c r="E398" t="s">
        <v>148</v>
      </c>
      <c r="F398" t="s">
        <v>149</v>
      </c>
      <c r="G398">
        <v>5</v>
      </c>
      <c r="H398">
        <v>337.13</v>
      </c>
      <c r="I398">
        <v>0</v>
      </c>
      <c r="J398">
        <v>0</v>
      </c>
      <c r="K398">
        <v>1938.5</v>
      </c>
      <c r="L398">
        <v>1175.25</v>
      </c>
      <c r="M398">
        <v>763.25</v>
      </c>
      <c r="N398" t="s">
        <v>47</v>
      </c>
      <c r="O398" t="s">
        <v>24</v>
      </c>
      <c r="P398" t="s">
        <v>25</v>
      </c>
      <c r="Q398">
        <v>0.38472222222222224</v>
      </c>
      <c r="R398" t="s">
        <v>27</v>
      </c>
      <c r="S398" t="s">
        <v>4774</v>
      </c>
      <c r="T398" t="s">
        <v>4752</v>
      </c>
      <c r="U398">
        <v>317.99</v>
      </c>
      <c r="V398" t="s">
        <v>5812</v>
      </c>
      <c r="W398" t="s">
        <v>4958</v>
      </c>
      <c r="X398" t="s">
        <v>5666</v>
      </c>
      <c r="Y398" t="s">
        <v>4970</v>
      </c>
      <c r="Z398" t="s">
        <v>5135</v>
      </c>
      <c r="AA398" t="s">
        <v>4962</v>
      </c>
      <c r="AB398">
        <f>YEAR(Sales_Trans_2[[#This Row],[Transaction_Date]])</f>
        <v>2025</v>
      </c>
      <c r="AC398" t="str">
        <f>TEXT(Sales_Trans_2[[#This Row],[Transaction_Date]],"mmm")</f>
        <v>May</v>
      </c>
      <c r="AD398">
        <f>MONTH(Sales_Trans_2[[#This Row],[Transaction_Date]])</f>
        <v>5</v>
      </c>
      <c r="AE398" s="19">
        <f>IFERROR(Sales_Trans_2[[#This Row],[Profit]]/Sales_Trans_2[[#This Row],[Sales_Amount]],0)</f>
        <v>0.39373226721692028</v>
      </c>
      <c r="AF398" s="20" t="str">
        <f>IF(Sales_Trans_2[[#This Row],[Discount_Pct]]=0,"0%",
IF(Sales_Trans_2[[#This Row],[Discount_Pct]]&lt;=5,"1-5%",
IF(Sales_Trans_2[[#This Row],[Discount_Pct]]&lt;=10,"6-10%",
IF(Sales_Trans_2[[#This Row],[Discount_Pct]]&lt;=15,"11-15%","&gt;15%"))))</f>
        <v>0%</v>
      </c>
    </row>
    <row r="399" spans="1:32" x14ac:dyDescent="0.25">
      <c r="A399" t="s">
        <v>2268</v>
      </c>
      <c r="B399" s="10">
        <v>45726</v>
      </c>
      <c r="C399" t="s">
        <v>1551</v>
      </c>
      <c r="D399" t="s">
        <v>661</v>
      </c>
      <c r="E399" t="s">
        <v>427</v>
      </c>
      <c r="F399" t="s">
        <v>724</v>
      </c>
      <c r="G399">
        <v>3</v>
      </c>
      <c r="H399">
        <v>242.16</v>
      </c>
      <c r="I399">
        <v>0</v>
      </c>
      <c r="J399">
        <v>0</v>
      </c>
      <c r="K399">
        <v>726.48</v>
      </c>
      <c r="L399">
        <v>577.16999999999996</v>
      </c>
      <c r="M399">
        <v>149.31</v>
      </c>
      <c r="N399" t="s">
        <v>4971</v>
      </c>
      <c r="O399" t="s">
        <v>24</v>
      </c>
      <c r="P399" t="s">
        <v>25</v>
      </c>
      <c r="Q399">
        <v>0.45277777777777778</v>
      </c>
      <c r="R399" t="s">
        <v>49</v>
      </c>
      <c r="S399" t="s">
        <v>4845</v>
      </c>
      <c r="T399" t="s">
        <v>4828</v>
      </c>
      <c r="U399">
        <v>224.28</v>
      </c>
      <c r="V399" t="s">
        <v>5291</v>
      </c>
      <c r="W399" t="s">
        <v>4958</v>
      </c>
      <c r="X399" t="s">
        <v>5398</v>
      </c>
      <c r="Y399" t="s">
        <v>5011</v>
      </c>
      <c r="Z399" t="s">
        <v>5117</v>
      </c>
      <c r="AA399" t="s">
        <v>4962</v>
      </c>
      <c r="AB399">
        <f>YEAR(Sales_Trans_2[[#This Row],[Transaction_Date]])</f>
        <v>2025</v>
      </c>
      <c r="AC399" t="str">
        <f>TEXT(Sales_Trans_2[[#This Row],[Transaction_Date]],"mmm")</f>
        <v>Mar</v>
      </c>
      <c r="AD399">
        <f>MONTH(Sales_Trans_2[[#This Row],[Transaction_Date]])</f>
        <v>3</v>
      </c>
      <c r="AE399" s="19">
        <f>IFERROR(Sales_Trans_2[[#This Row],[Profit]]/Sales_Trans_2[[#This Row],[Sales_Amount]],0)</f>
        <v>0.20552527254707631</v>
      </c>
      <c r="AF399" s="20" t="str">
        <f>IF(Sales_Trans_2[[#This Row],[Discount_Pct]]=0,"0%",
IF(Sales_Trans_2[[#This Row],[Discount_Pct]]&lt;=5,"1-5%",
IF(Sales_Trans_2[[#This Row],[Discount_Pct]]&lt;=10,"6-10%",
IF(Sales_Trans_2[[#This Row],[Discount_Pct]]&lt;=15,"11-15%","&gt;15%"))))</f>
        <v>0%</v>
      </c>
    </row>
    <row r="400" spans="1:32" x14ac:dyDescent="0.25">
      <c r="A400" t="s">
        <v>2454</v>
      </c>
      <c r="B400" s="10">
        <v>45925</v>
      </c>
      <c r="C400" t="s">
        <v>604</v>
      </c>
      <c r="D400" t="s">
        <v>302</v>
      </c>
      <c r="E400" t="s">
        <v>1621</v>
      </c>
      <c r="F400" t="s">
        <v>1622</v>
      </c>
      <c r="G400">
        <v>4</v>
      </c>
      <c r="H400">
        <v>361.94</v>
      </c>
      <c r="I400">
        <v>0</v>
      </c>
      <c r="J400">
        <v>0</v>
      </c>
      <c r="K400">
        <v>1447.76</v>
      </c>
      <c r="L400">
        <v>865.28</v>
      </c>
      <c r="M400">
        <v>582.48</v>
      </c>
      <c r="N400" t="s">
        <v>133</v>
      </c>
      <c r="O400" t="s">
        <v>24</v>
      </c>
      <c r="P400" t="s">
        <v>25</v>
      </c>
      <c r="Q400">
        <v>0.87083333333333335</v>
      </c>
      <c r="R400" t="s">
        <v>49</v>
      </c>
      <c r="S400" t="s">
        <v>4655</v>
      </c>
      <c r="T400" t="s">
        <v>4636</v>
      </c>
      <c r="U400">
        <v>343.56</v>
      </c>
      <c r="V400" t="s">
        <v>5362</v>
      </c>
      <c r="W400" t="s">
        <v>4958</v>
      </c>
      <c r="X400" t="s">
        <v>5048</v>
      </c>
      <c r="Y400" t="s">
        <v>5011</v>
      </c>
      <c r="Z400" t="s">
        <v>5138</v>
      </c>
      <c r="AA400" t="s">
        <v>4962</v>
      </c>
      <c r="AB400">
        <f>YEAR(Sales_Trans_2[[#This Row],[Transaction_Date]])</f>
        <v>2025</v>
      </c>
      <c r="AC400" t="str">
        <f>TEXT(Sales_Trans_2[[#This Row],[Transaction_Date]],"mmm")</f>
        <v>Sep</v>
      </c>
      <c r="AD400">
        <f>MONTH(Sales_Trans_2[[#This Row],[Transaction_Date]])</f>
        <v>9</v>
      </c>
      <c r="AE400" s="19">
        <f>IFERROR(Sales_Trans_2[[#This Row],[Profit]]/Sales_Trans_2[[#This Row],[Sales_Amount]],0)</f>
        <v>0.40233187821185834</v>
      </c>
      <c r="AF400" s="20" t="str">
        <f>IF(Sales_Trans_2[[#This Row],[Discount_Pct]]=0,"0%",
IF(Sales_Trans_2[[#This Row],[Discount_Pct]]&lt;=5,"1-5%",
IF(Sales_Trans_2[[#This Row],[Discount_Pct]]&lt;=10,"6-10%",
IF(Sales_Trans_2[[#This Row],[Discount_Pct]]&lt;=15,"11-15%","&gt;15%"))))</f>
        <v>0%</v>
      </c>
    </row>
    <row r="401" spans="1:32" x14ac:dyDescent="0.25">
      <c r="A401" t="s">
        <v>4566</v>
      </c>
      <c r="B401" s="10">
        <v>45925</v>
      </c>
      <c r="C401" t="s">
        <v>379</v>
      </c>
      <c r="D401" t="s">
        <v>399</v>
      </c>
      <c r="E401" t="s">
        <v>1413</v>
      </c>
      <c r="F401" t="s">
        <v>2803</v>
      </c>
      <c r="G401">
        <v>3</v>
      </c>
      <c r="H401">
        <v>103.11</v>
      </c>
      <c r="I401">
        <v>0</v>
      </c>
      <c r="J401">
        <v>0</v>
      </c>
      <c r="K401">
        <v>309.33</v>
      </c>
      <c r="L401">
        <v>258.14999999999998</v>
      </c>
      <c r="M401">
        <v>51.18</v>
      </c>
      <c r="N401" t="s">
        <v>4971</v>
      </c>
      <c r="O401" t="s">
        <v>24</v>
      </c>
      <c r="P401" t="s">
        <v>25</v>
      </c>
      <c r="Q401">
        <v>0.55972222222222223</v>
      </c>
      <c r="R401" t="s">
        <v>49</v>
      </c>
      <c r="S401" t="s">
        <v>4693</v>
      </c>
      <c r="T401" t="s">
        <v>4672</v>
      </c>
      <c r="U401">
        <v>99.93</v>
      </c>
      <c r="V401" t="s">
        <v>5074</v>
      </c>
      <c r="W401" t="s">
        <v>4958</v>
      </c>
      <c r="X401" t="s">
        <v>5309</v>
      </c>
      <c r="Y401" t="s">
        <v>5018</v>
      </c>
      <c r="Z401" t="s">
        <v>5310</v>
      </c>
      <c r="AA401" t="s">
        <v>4962</v>
      </c>
      <c r="AB401">
        <f>YEAR(Sales_Trans_2[[#This Row],[Transaction_Date]])</f>
        <v>2025</v>
      </c>
      <c r="AC401" t="str">
        <f>TEXT(Sales_Trans_2[[#This Row],[Transaction_Date]],"mmm")</f>
        <v>Sep</v>
      </c>
      <c r="AD401">
        <f>MONTH(Sales_Trans_2[[#This Row],[Transaction_Date]])</f>
        <v>9</v>
      </c>
      <c r="AE401" s="19">
        <f>IFERROR(Sales_Trans_2[[#This Row],[Profit]]/Sales_Trans_2[[#This Row],[Sales_Amount]],0)</f>
        <v>0.16545436912035691</v>
      </c>
      <c r="AF401" s="20" t="str">
        <f>IF(Sales_Trans_2[[#This Row],[Discount_Pct]]=0,"0%",
IF(Sales_Trans_2[[#This Row],[Discount_Pct]]&lt;=5,"1-5%",
IF(Sales_Trans_2[[#This Row],[Discount_Pct]]&lt;=10,"6-10%",
IF(Sales_Trans_2[[#This Row],[Discount_Pct]]&lt;=15,"11-15%","&gt;15%"))))</f>
        <v>0%</v>
      </c>
    </row>
    <row r="402" spans="1:32" x14ac:dyDescent="0.25">
      <c r="A402" t="s">
        <v>2230</v>
      </c>
      <c r="B402" s="10">
        <v>45923</v>
      </c>
      <c r="C402" t="s">
        <v>487</v>
      </c>
      <c r="D402" t="s">
        <v>566</v>
      </c>
      <c r="E402" t="s">
        <v>857</v>
      </c>
      <c r="F402" t="s">
        <v>121</v>
      </c>
      <c r="G402">
        <v>6</v>
      </c>
      <c r="H402">
        <v>356.52</v>
      </c>
      <c r="I402">
        <v>0</v>
      </c>
      <c r="J402">
        <v>0</v>
      </c>
      <c r="K402">
        <v>2139.12</v>
      </c>
      <c r="L402">
        <v>1532.94</v>
      </c>
      <c r="M402">
        <v>606.17999999999995</v>
      </c>
      <c r="N402" t="s">
        <v>23</v>
      </c>
      <c r="O402" t="s">
        <v>24</v>
      </c>
      <c r="P402" t="s">
        <v>25</v>
      </c>
      <c r="Q402">
        <v>0.83125000000000004</v>
      </c>
      <c r="R402" t="s">
        <v>49</v>
      </c>
      <c r="S402" t="s">
        <v>4767</v>
      </c>
      <c r="T402" t="s">
        <v>4752</v>
      </c>
      <c r="U402">
        <v>328.59</v>
      </c>
      <c r="V402" t="s">
        <v>5337</v>
      </c>
      <c r="W402" t="s">
        <v>4958</v>
      </c>
      <c r="X402" t="s">
        <v>5036</v>
      </c>
      <c r="Y402" t="s">
        <v>5007</v>
      </c>
      <c r="Z402" t="s">
        <v>5037</v>
      </c>
      <c r="AA402" t="s">
        <v>4962</v>
      </c>
      <c r="AB402">
        <f>YEAR(Sales_Trans_2[[#This Row],[Transaction_Date]])</f>
        <v>2025</v>
      </c>
      <c r="AC402" t="str">
        <f>TEXT(Sales_Trans_2[[#This Row],[Transaction_Date]],"mmm")</f>
        <v>Sep</v>
      </c>
      <c r="AD402">
        <f>MONTH(Sales_Trans_2[[#This Row],[Transaction_Date]])</f>
        <v>9</v>
      </c>
      <c r="AE402" s="19">
        <f>IFERROR(Sales_Trans_2[[#This Row],[Profit]]/Sales_Trans_2[[#This Row],[Sales_Amount]],0)</f>
        <v>0.28337821160103221</v>
      </c>
      <c r="AF402" s="20" t="str">
        <f>IF(Sales_Trans_2[[#This Row],[Discount_Pct]]=0,"0%",
IF(Sales_Trans_2[[#This Row],[Discount_Pct]]&lt;=5,"1-5%",
IF(Sales_Trans_2[[#This Row],[Discount_Pct]]&lt;=10,"6-10%",
IF(Sales_Trans_2[[#This Row],[Discount_Pct]]&lt;=15,"11-15%","&gt;15%"))))</f>
        <v>0%</v>
      </c>
    </row>
    <row r="403" spans="1:32" x14ac:dyDescent="0.25">
      <c r="A403" t="s">
        <v>4113</v>
      </c>
      <c r="B403" s="10">
        <v>45920</v>
      </c>
      <c r="C403" t="s">
        <v>1062</v>
      </c>
      <c r="D403" t="s">
        <v>1650</v>
      </c>
      <c r="E403" t="s">
        <v>1157</v>
      </c>
      <c r="F403" t="s">
        <v>1158</v>
      </c>
      <c r="G403">
        <v>4</v>
      </c>
      <c r="H403">
        <v>240.51</v>
      </c>
      <c r="I403">
        <v>0</v>
      </c>
      <c r="J403">
        <v>0</v>
      </c>
      <c r="K403">
        <v>1106.3499999999999</v>
      </c>
      <c r="L403">
        <v>643.91999999999996</v>
      </c>
      <c r="M403">
        <v>462.43</v>
      </c>
      <c r="N403" t="s">
        <v>40</v>
      </c>
      <c r="O403" t="s">
        <v>24</v>
      </c>
      <c r="P403" t="s">
        <v>25</v>
      </c>
      <c r="Q403">
        <v>0.46875</v>
      </c>
      <c r="R403" t="s">
        <v>27</v>
      </c>
      <c r="S403" t="s">
        <v>4800</v>
      </c>
      <c r="T403" t="s">
        <v>4776</v>
      </c>
      <c r="U403">
        <v>232.2</v>
      </c>
      <c r="V403" t="s">
        <v>5093</v>
      </c>
      <c r="W403" t="s">
        <v>4958</v>
      </c>
      <c r="X403" t="s">
        <v>5179</v>
      </c>
      <c r="Y403" t="s">
        <v>5007</v>
      </c>
      <c r="Z403" t="s">
        <v>5180</v>
      </c>
      <c r="AA403" t="s">
        <v>4962</v>
      </c>
      <c r="AB403">
        <f>YEAR(Sales_Trans_2[[#This Row],[Transaction_Date]])</f>
        <v>2025</v>
      </c>
      <c r="AC403" t="str">
        <f>TEXT(Sales_Trans_2[[#This Row],[Transaction_Date]],"mmm")</f>
        <v>Sep</v>
      </c>
      <c r="AD403">
        <f>MONTH(Sales_Trans_2[[#This Row],[Transaction_Date]])</f>
        <v>9</v>
      </c>
      <c r="AE403" s="19">
        <f>IFERROR(Sales_Trans_2[[#This Row],[Profit]]/Sales_Trans_2[[#This Row],[Sales_Amount]],0)</f>
        <v>0.41797803588376198</v>
      </c>
      <c r="AF403" s="20" t="str">
        <f>IF(Sales_Trans_2[[#This Row],[Discount_Pct]]=0,"0%",
IF(Sales_Trans_2[[#This Row],[Discount_Pct]]&lt;=5,"1-5%",
IF(Sales_Trans_2[[#This Row],[Discount_Pct]]&lt;=10,"6-10%",
IF(Sales_Trans_2[[#This Row],[Discount_Pct]]&lt;=15,"11-15%","&gt;15%"))))</f>
        <v>0%</v>
      </c>
    </row>
    <row r="404" spans="1:32" x14ac:dyDescent="0.25">
      <c r="A404" t="s">
        <v>3460</v>
      </c>
      <c r="B404" s="10">
        <v>45919</v>
      </c>
      <c r="C404" t="s">
        <v>2128</v>
      </c>
      <c r="D404" t="s">
        <v>197</v>
      </c>
      <c r="E404" t="s">
        <v>1157</v>
      </c>
      <c r="F404" t="s">
        <v>1158</v>
      </c>
      <c r="G404">
        <v>6</v>
      </c>
      <c r="H404">
        <v>124.54</v>
      </c>
      <c r="I404">
        <v>0</v>
      </c>
      <c r="J404">
        <v>0</v>
      </c>
      <c r="K404">
        <v>747.24</v>
      </c>
      <c r="L404">
        <v>653.52</v>
      </c>
      <c r="M404">
        <v>93.72</v>
      </c>
      <c r="N404" t="s">
        <v>4971</v>
      </c>
      <c r="O404" t="s">
        <v>24</v>
      </c>
      <c r="P404" t="s">
        <v>25</v>
      </c>
      <c r="Q404">
        <v>0.86875000000000002</v>
      </c>
      <c r="R404" t="s">
        <v>49</v>
      </c>
      <c r="S404" t="s">
        <v>4902</v>
      </c>
      <c r="T404" t="s">
        <v>4887</v>
      </c>
      <c r="U404">
        <v>121.9</v>
      </c>
      <c r="V404" t="s">
        <v>5665</v>
      </c>
      <c r="W404" t="s">
        <v>4958</v>
      </c>
      <c r="X404" t="s">
        <v>5179</v>
      </c>
      <c r="Y404" t="s">
        <v>5007</v>
      </c>
      <c r="Z404" t="s">
        <v>5180</v>
      </c>
      <c r="AA404" t="s">
        <v>4962</v>
      </c>
      <c r="AB404">
        <f>YEAR(Sales_Trans_2[[#This Row],[Transaction_Date]])</f>
        <v>2025</v>
      </c>
      <c r="AC404" t="str">
        <f>TEXT(Sales_Trans_2[[#This Row],[Transaction_Date]],"mmm")</f>
        <v>Sep</v>
      </c>
      <c r="AD404">
        <f>MONTH(Sales_Trans_2[[#This Row],[Transaction_Date]])</f>
        <v>9</v>
      </c>
      <c r="AE404" s="19">
        <f>IFERROR(Sales_Trans_2[[#This Row],[Profit]]/Sales_Trans_2[[#This Row],[Sales_Amount]],0)</f>
        <v>0.12542155130881644</v>
      </c>
      <c r="AF404" s="20" t="str">
        <f>IF(Sales_Trans_2[[#This Row],[Discount_Pct]]=0,"0%",
IF(Sales_Trans_2[[#This Row],[Discount_Pct]]&lt;=5,"1-5%",
IF(Sales_Trans_2[[#This Row],[Discount_Pct]]&lt;=10,"6-10%",
IF(Sales_Trans_2[[#This Row],[Discount_Pct]]&lt;=15,"11-15%","&gt;15%"))))</f>
        <v>0%</v>
      </c>
    </row>
    <row r="405" spans="1:32" x14ac:dyDescent="0.25">
      <c r="A405" t="s">
        <v>412</v>
      </c>
      <c r="B405" s="10">
        <v>45918</v>
      </c>
      <c r="C405" t="s">
        <v>413</v>
      </c>
      <c r="D405" t="s">
        <v>414</v>
      </c>
      <c r="E405" t="s">
        <v>415</v>
      </c>
      <c r="F405" t="s">
        <v>416</v>
      </c>
      <c r="G405">
        <v>3</v>
      </c>
      <c r="H405">
        <v>97.24</v>
      </c>
      <c r="I405">
        <v>0</v>
      </c>
      <c r="J405">
        <v>0</v>
      </c>
      <c r="K405">
        <v>291.72000000000003</v>
      </c>
      <c r="L405">
        <v>239.46</v>
      </c>
      <c r="M405">
        <v>52.26</v>
      </c>
      <c r="N405" t="s">
        <v>68</v>
      </c>
      <c r="O405" t="s">
        <v>24</v>
      </c>
      <c r="P405" t="s">
        <v>25</v>
      </c>
      <c r="Q405">
        <v>0.66805555555555551</v>
      </c>
      <c r="R405" t="s">
        <v>49</v>
      </c>
      <c r="S405" t="s">
        <v>4846</v>
      </c>
      <c r="T405" t="s">
        <v>4847</v>
      </c>
      <c r="U405">
        <v>96.72</v>
      </c>
      <c r="V405" t="s">
        <v>5812</v>
      </c>
      <c r="W405" t="s">
        <v>4958</v>
      </c>
      <c r="X405" t="s">
        <v>5174</v>
      </c>
      <c r="Y405" t="s">
        <v>4960</v>
      </c>
      <c r="Z405" t="s">
        <v>5175</v>
      </c>
      <c r="AA405" t="s">
        <v>4962</v>
      </c>
      <c r="AB405">
        <f>YEAR(Sales_Trans_2[[#This Row],[Transaction_Date]])</f>
        <v>2025</v>
      </c>
      <c r="AC405" t="str">
        <f>TEXT(Sales_Trans_2[[#This Row],[Transaction_Date]],"mmm")</f>
        <v>Sep</v>
      </c>
      <c r="AD405">
        <f>MONTH(Sales_Trans_2[[#This Row],[Transaction_Date]])</f>
        <v>9</v>
      </c>
      <c r="AE405" s="19">
        <f>IFERROR(Sales_Trans_2[[#This Row],[Profit]]/Sales_Trans_2[[#This Row],[Sales_Amount]],0)</f>
        <v>0.17914438502673793</v>
      </c>
      <c r="AF405" s="20" t="str">
        <f>IF(Sales_Trans_2[[#This Row],[Discount_Pct]]=0,"0%",
IF(Sales_Trans_2[[#This Row],[Discount_Pct]]&lt;=5,"1-5%",
IF(Sales_Trans_2[[#This Row],[Discount_Pct]]&lt;=10,"6-10%",
IF(Sales_Trans_2[[#This Row],[Discount_Pct]]&lt;=15,"11-15%","&gt;15%"))))</f>
        <v>0%</v>
      </c>
    </row>
    <row r="406" spans="1:32" x14ac:dyDescent="0.25">
      <c r="A406" t="s">
        <v>1947</v>
      </c>
      <c r="B406" s="10">
        <v>45917</v>
      </c>
      <c r="C406" t="s">
        <v>1948</v>
      </c>
      <c r="D406" t="s">
        <v>119</v>
      </c>
      <c r="E406" t="s">
        <v>66</v>
      </c>
      <c r="F406" t="s">
        <v>654</v>
      </c>
      <c r="G406">
        <v>8</v>
      </c>
      <c r="H406">
        <v>145.96</v>
      </c>
      <c r="I406">
        <v>0</v>
      </c>
      <c r="J406">
        <v>0</v>
      </c>
      <c r="K406">
        <v>1167.68</v>
      </c>
      <c r="L406">
        <v>927.28</v>
      </c>
      <c r="M406">
        <v>240.4</v>
      </c>
      <c r="N406" t="s">
        <v>40</v>
      </c>
      <c r="O406" t="s">
        <v>24</v>
      </c>
      <c r="P406" t="s">
        <v>25</v>
      </c>
      <c r="Q406">
        <v>0.72013888888888888</v>
      </c>
      <c r="R406" t="s">
        <v>49</v>
      </c>
      <c r="S406" t="s">
        <v>4722</v>
      </c>
      <c r="T406" t="s">
        <v>4703</v>
      </c>
      <c r="U406">
        <v>141.11000000000001</v>
      </c>
      <c r="V406" t="s">
        <v>5340</v>
      </c>
      <c r="W406" t="s">
        <v>4958</v>
      </c>
      <c r="X406" t="s">
        <v>5028</v>
      </c>
      <c r="Y406" t="s">
        <v>4960</v>
      </c>
      <c r="Z406" t="s">
        <v>5155</v>
      </c>
      <c r="AA406" t="s">
        <v>4962</v>
      </c>
      <c r="AB406">
        <f>YEAR(Sales_Trans_2[[#This Row],[Transaction_Date]])</f>
        <v>2025</v>
      </c>
      <c r="AC406" t="str">
        <f>TEXT(Sales_Trans_2[[#This Row],[Transaction_Date]],"mmm")</f>
        <v>Sep</v>
      </c>
      <c r="AD406">
        <f>MONTH(Sales_Trans_2[[#This Row],[Transaction_Date]])</f>
        <v>9</v>
      </c>
      <c r="AE406" s="19">
        <f>IFERROR(Sales_Trans_2[[#This Row],[Profit]]/Sales_Trans_2[[#This Row],[Sales_Amount]],0)</f>
        <v>0.20587832282817209</v>
      </c>
      <c r="AF406" s="20" t="str">
        <f>IF(Sales_Trans_2[[#This Row],[Discount_Pct]]=0,"0%",
IF(Sales_Trans_2[[#This Row],[Discount_Pct]]&lt;=5,"1-5%",
IF(Sales_Trans_2[[#This Row],[Discount_Pct]]&lt;=10,"6-10%",
IF(Sales_Trans_2[[#This Row],[Discount_Pct]]&lt;=15,"11-15%","&gt;15%"))))</f>
        <v>0%</v>
      </c>
    </row>
    <row r="407" spans="1:32" x14ac:dyDescent="0.25">
      <c r="A407" t="s">
        <v>4266</v>
      </c>
      <c r="B407" s="10">
        <v>45916</v>
      </c>
      <c r="C407" t="s">
        <v>565</v>
      </c>
      <c r="D407" t="s">
        <v>409</v>
      </c>
      <c r="E407" t="s">
        <v>1233</v>
      </c>
      <c r="F407" t="s">
        <v>929</v>
      </c>
      <c r="G407">
        <v>7</v>
      </c>
      <c r="H407">
        <v>343.32</v>
      </c>
      <c r="I407">
        <v>0</v>
      </c>
      <c r="J407">
        <v>0</v>
      </c>
      <c r="K407">
        <v>2403.2399999999998</v>
      </c>
      <c r="L407">
        <v>1293.18</v>
      </c>
      <c r="M407">
        <v>1110.06</v>
      </c>
      <c r="N407" t="s">
        <v>23</v>
      </c>
      <c r="O407" t="s">
        <v>24</v>
      </c>
      <c r="P407" t="s">
        <v>25</v>
      </c>
      <c r="Q407">
        <v>0.37847222222222221</v>
      </c>
      <c r="R407" t="s">
        <v>49</v>
      </c>
      <c r="S407" t="s">
        <v>4635</v>
      </c>
      <c r="T407" t="s">
        <v>4636</v>
      </c>
      <c r="U407">
        <v>299.73</v>
      </c>
      <c r="V407" t="s">
        <v>4972</v>
      </c>
      <c r="W407" t="s">
        <v>4958</v>
      </c>
      <c r="X407" t="s">
        <v>5289</v>
      </c>
      <c r="Y407" t="s">
        <v>4970</v>
      </c>
      <c r="Z407" t="s">
        <v>5290</v>
      </c>
      <c r="AA407" t="s">
        <v>4962</v>
      </c>
      <c r="AB407">
        <f>YEAR(Sales_Trans_2[[#This Row],[Transaction_Date]])</f>
        <v>2025</v>
      </c>
      <c r="AC407" t="str">
        <f>TEXT(Sales_Trans_2[[#This Row],[Transaction_Date]],"mmm")</f>
        <v>Sep</v>
      </c>
      <c r="AD407">
        <f>MONTH(Sales_Trans_2[[#This Row],[Transaction_Date]])</f>
        <v>9</v>
      </c>
      <c r="AE407" s="19">
        <f>IFERROR(Sales_Trans_2[[#This Row],[Profit]]/Sales_Trans_2[[#This Row],[Sales_Amount]],0)</f>
        <v>0.4619014330653618</v>
      </c>
      <c r="AF407" s="20" t="str">
        <f>IF(Sales_Trans_2[[#This Row],[Discount_Pct]]=0,"0%",
IF(Sales_Trans_2[[#This Row],[Discount_Pct]]&lt;=5,"1-5%",
IF(Sales_Trans_2[[#This Row],[Discount_Pct]]&lt;=10,"6-10%",
IF(Sales_Trans_2[[#This Row],[Discount_Pct]]&lt;=15,"11-15%","&gt;15%"))))</f>
        <v>0%</v>
      </c>
    </row>
    <row r="408" spans="1:32" x14ac:dyDescent="0.25">
      <c r="A408" t="s">
        <v>3051</v>
      </c>
      <c r="B408" s="10">
        <v>45914</v>
      </c>
      <c r="C408" t="s">
        <v>1731</v>
      </c>
      <c r="D408" t="s">
        <v>765</v>
      </c>
      <c r="E408" t="s">
        <v>400</v>
      </c>
      <c r="F408" t="s">
        <v>1223</v>
      </c>
      <c r="G408">
        <v>8</v>
      </c>
      <c r="H408">
        <v>368.84</v>
      </c>
      <c r="I408">
        <v>0</v>
      </c>
      <c r="J408">
        <v>0</v>
      </c>
      <c r="K408">
        <v>3393.33</v>
      </c>
      <c r="L408">
        <v>2110.8000000000002</v>
      </c>
      <c r="M408">
        <v>1282.53</v>
      </c>
      <c r="N408" t="s">
        <v>68</v>
      </c>
      <c r="O408" t="s">
        <v>24</v>
      </c>
      <c r="P408" t="s">
        <v>25</v>
      </c>
      <c r="Q408">
        <v>0.59305555555555556</v>
      </c>
      <c r="R408" t="s">
        <v>27</v>
      </c>
      <c r="S408" t="s">
        <v>4811</v>
      </c>
      <c r="T408" t="s">
        <v>4805</v>
      </c>
      <c r="U408">
        <v>340.25</v>
      </c>
      <c r="V408" t="s">
        <v>5701</v>
      </c>
      <c r="W408" t="s">
        <v>4958</v>
      </c>
      <c r="X408" t="s">
        <v>5326</v>
      </c>
      <c r="Y408" t="s">
        <v>4960</v>
      </c>
      <c r="Z408" t="s">
        <v>5003</v>
      </c>
      <c r="AA408" t="s">
        <v>4962</v>
      </c>
      <c r="AB408">
        <f>YEAR(Sales_Trans_2[[#This Row],[Transaction_Date]])</f>
        <v>2025</v>
      </c>
      <c r="AC408" t="str">
        <f>TEXT(Sales_Trans_2[[#This Row],[Transaction_Date]],"mmm")</f>
        <v>Sep</v>
      </c>
      <c r="AD408">
        <f>MONTH(Sales_Trans_2[[#This Row],[Transaction_Date]])</f>
        <v>9</v>
      </c>
      <c r="AE408" s="19">
        <f>IFERROR(Sales_Trans_2[[#This Row],[Profit]]/Sales_Trans_2[[#This Row],[Sales_Amount]],0)</f>
        <v>0.37795616695104811</v>
      </c>
      <c r="AF408" s="20" t="str">
        <f>IF(Sales_Trans_2[[#This Row],[Discount_Pct]]=0,"0%",
IF(Sales_Trans_2[[#This Row],[Discount_Pct]]&lt;=5,"1-5%",
IF(Sales_Trans_2[[#This Row],[Discount_Pct]]&lt;=10,"6-10%",
IF(Sales_Trans_2[[#This Row],[Discount_Pct]]&lt;=15,"11-15%","&gt;15%"))))</f>
        <v>0%</v>
      </c>
    </row>
    <row r="409" spans="1:32" x14ac:dyDescent="0.25">
      <c r="A409" t="s">
        <v>3514</v>
      </c>
      <c r="B409" s="10">
        <v>45914</v>
      </c>
      <c r="C409" t="s">
        <v>1564</v>
      </c>
      <c r="D409" t="s">
        <v>269</v>
      </c>
      <c r="E409" t="s">
        <v>192</v>
      </c>
      <c r="F409" t="s">
        <v>2538</v>
      </c>
      <c r="G409">
        <v>5</v>
      </c>
      <c r="H409">
        <v>157.91999999999999</v>
      </c>
      <c r="I409">
        <v>0</v>
      </c>
      <c r="J409">
        <v>0</v>
      </c>
      <c r="K409">
        <v>908.04</v>
      </c>
      <c r="L409">
        <v>688.2</v>
      </c>
      <c r="M409">
        <v>219.84</v>
      </c>
      <c r="N409" t="s">
        <v>47</v>
      </c>
      <c r="O409" t="s">
        <v>24</v>
      </c>
      <c r="P409" t="s">
        <v>25</v>
      </c>
      <c r="Q409">
        <v>0.54236111111111107</v>
      </c>
      <c r="R409" t="s">
        <v>27</v>
      </c>
      <c r="S409" t="s">
        <v>4835</v>
      </c>
      <c r="T409" t="s">
        <v>4887</v>
      </c>
      <c r="U409">
        <v>155.55000000000001</v>
      </c>
      <c r="V409" t="s">
        <v>5237</v>
      </c>
      <c r="W409" t="s">
        <v>4958</v>
      </c>
      <c r="X409" t="s">
        <v>5428</v>
      </c>
      <c r="Y409" t="s">
        <v>5011</v>
      </c>
      <c r="Z409" t="s">
        <v>5284</v>
      </c>
      <c r="AA409" t="s">
        <v>4962</v>
      </c>
      <c r="AB409">
        <f>YEAR(Sales_Trans_2[[#This Row],[Transaction_Date]])</f>
        <v>2025</v>
      </c>
      <c r="AC409" t="str">
        <f>TEXT(Sales_Trans_2[[#This Row],[Transaction_Date]],"mmm")</f>
        <v>Sep</v>
      </c>
      <c r="AD409">
        <f>MONTH(Sales_Trans_2[[#This Row],[Transaction_Date]])</f>
        <v>9</v>
      </c>
      <c r="AE409" s="19">
        <f>IFERROR(Sales_Trans_2[[#This Row],[Profit]]/Sales_Trans_2[[#This Row],[Sales_Amount]],0)</f>
        <v>0.24210387207612</v>
      </c>
      <c r="AF409" s="20" t="str">
        <f>IF(Sales_Trans_2[[#This Row],[Discount_Pct]]=0,"0%",
IF(Sales_Trans_2[[#This Row],[Discount_Pct]]&lt;=5,"1-5%",
IF(Sales_Trans_2[[#This Row],[Discount_Pct]]&lt;=10,"6-10%",
IF(Sales_Trans_2[[#This Row],[Discount_Pct]]&lt;=15,"11-15%","&gt;15%"))))</f>
        <v>0%</v>
      </c>
    </row>
    <row r="410" spans="1:32" x14ac:dyDescent="0.25">
      <c r="A410" t="s">
        <v>2955</v>
      </c>
      <c r="B410" s="10">
        <v>45909</v>
      </c>
      <c r="C410" t="s">
        <v>538</v>
      </c>
      <c r="D410" t="s">
        <v>44</v>
      </c>
      <c r="E410" t="s">
        <v>544</v>
      </c>
      <c r="F410" t="s">
        <v>545</v>
      </c>
      <c r="G410">
        <v>7</v>
      </c>
      <c r="H410">
        <v>400.62</v>
      </c>
      <c r="I410">
        <v>0</v>
      </c>
      <c r="J410">
        <v>0</v>
      </c>
      <c r="K410">
        <v>2804.34</v>
      </c>
      <c r="L410">
        <v>1655.78</v>
      </c>
      <c r="M410">
        <v>1148.56</v>
      </c>
      <c r="N410" t="s">
        <v>23</v>
      </c>
      <c r="O410" t="s">
        <v>24</v>
      </c>
      <c r="P410" t="s">
        <v>25</v>
      </c>
      <c r="Q410">
        <v>0.5395833333333333</v>
      </c>
      <c r="R410" t="s">
        <v>49</v>
      </c>
      <c r="S410" t="s">
        <v>4650</v>
      </c>
      <c r="T410" t="s">
        <v>4636</v>
      </c>
      <c r="U410">
        <v>398.25</v>
      </c>
      <c r="V410" t="s">
        <v>5521</v>
      </c>
      <c r="W410" t="s">
        <v>4958</v>
      </c>
      <c r="X410" t="s">
        <v>5406</v>
      </c>
      <c r="Y410" t="s">
        <v>4960</v>
      </c>
      <c r="Z410" t="s">
        <v>5407</v>
      </c>
      <c r="AA410" t="s">
        <v>4962</v>
      </c>
      <c r="AB410">
        <f>YEAR(Sales_Trans_2[[#This Row],[Transaction_Date]])</f>
        <v>2025</v>
      </c>
      <c r="AC410" t="str">
        <f>TEXT(Sales_Trans_2[[#This Row],[Transaction_Date]],"mmm")</f>
        <v>Sep</v>
      </c>
      <c r="AD410">
        <f>MONTH(Sales_Trans_2[[#This Row],[Transaction_Date]])</f>
        <v>9</v>
      </c>
      <c r="AE410" s="19">
        <f>IFERROR(Sales_Trans_2[[#This Row],[Profit]]/Sales_Trans_2[[#This Row],[Sales_Amount]],0)</f>
        <v>0.40956517398033043</v>
      </c>
      <c r="AF410" s="20" t="str">
        <f>IF(Sales_Trans_2[[#This Row],[Discount_Pct]]=0,"0%",
IF(Sales_Trans_2[[#This Row],[Discount_Pct]]&lt;=5,"1-5%",
IF(Sales_Trans_2[[#This Row],[Discount_Pct]]&lt;=10,"6-10%",
IF(Sales_Trans_2[[#This Row],[Discount_Pct]]&lt;=15,"11-15%","&gt;15%"))))</f>
        <v>0%</v>
      </c>
    </row>
    <row r="411" spans="1:32" x14ac:dyDescent="0.25">
      <c r="A411" t="s">
        <v>4156</v>
      </c>
      <c r="B411" s="10">
        <v>45786</v>
      </c>
      <c r="C411" t="s">
        <v>413</v>
      </c>
      <c r="D411" t="s">
        <v>84</v>
      </c>
      <c r="E411" t="s">
        <v>415</v>
      </c>
      <c r="F411" t="s">
        <v>3475</v>
      </c>
      <c r="G411">
        <v>8</v>
      </c>
      <c r="H411">
        <v>270.83</v>
      </c>
      <c r="I411">
        <v>0</v>
      </c>
      <c r="J411">
        <v>0</v>
      </c>
      <c r="K411">
        <v>2166.64</v>
      </c>
      <c r="L411">
        <v>1552.48</v>
      </c>
      <c r="M411">
        <v>614.16</v>
      </c>
      <c r="N411" t="s">
        <v>4971</v>
      </c>
      <c r="O411" t="s">
        <v>24</v>
      </c>
      <c r="P411" t="s">
        <v>25</v>
      </c>
      <c r="Q411">
        <v>0.47430555555555554</v>
      </c>
      <c r="R411" t="s">
        <v>49</v>
      </c>
      <c r="S411" t="s">
        <v>4823</v>
      </c>
      <c r="T411" t="s">
        <v>4805</v>
      </c>
      <c r="U411">
        <v>260.93</v>
      </c>
      <c r="V411" t="s">
        <v>5812</v>
      </c>
      <c r="W411" t="s">
        <v>4958</v>
      </c>
      <c r="X411" t="s">
        <v>5877</v>
      </c>
      <c r="Y411" t="s">
        <v>5011</v>
      </c>
      <c r="Z411" t="s">
        <v>5175</v>
      </c>
      <c r="AA411" t="s">
        <v>4962</v>
      </c>
      <c r="AB411">
        <f>YEAR(Sales_Trans_2[[#This Row],[Transaction_Date]])</f>
        <v>2025</v>
      </c>
      <c r="AC411" t="str">
        <f>TEXT(Sales_Trans_2[[#This Row],[Transaction_Date]],"mmm")</f>
        <v>May</v>
      </c>
      <c r="AD411">
        <f>MONTH(Sales_Trans_2[[#This Row],[Transaction_Date]])</f>
        <v>5</v>
      </c>
      <c r="AE411" s="19">
        <f>IFERROR(Sales_Trans_2[[#This Row],[Profit]]/Sales_Trans_2[[#This Row],[Sales_Amount]],0)</f>
        <v>0.2834619503009268</v>
      </c>
      <c r="AF411" s="20" t="str">
        <f>IF(Sales_Trans_2[[#This Row],[Discount_Pct]]=0,"0%",
IF(Sales_Trans_2[[#This Row],[Discount_Pct]]&lt;=5,"1-5%",
IF(Sales_Trans_2[[#This Row],[Discount_Pct]]&lt;=10,"6-10%",
IF(Sales_Trans_2[[#This Row],[Discount_Pct]]&lt;=15,"11-15%","&gt;15%"))))</f>
        <v>0%</v>
      </c>
    </row>
    <row r="412" spans="1:32" x14ac:dyDescent="0.25">
      <c r="A412" t="s">
        <v>2189</v>
      </c>
      <c r="B412" s="10">
        <v>45725</v>
      </c>
      <c r="C412" t="s">
        <v>1409</v>
      </c>
      <c r="D412" t="s">
        <v>269</v>
      </c>
      <c r="E412" t="s">
        <v>600</v>
      </c>
      <c r="F412" t="s">
        <v>328</v>
      </c>
      <c r="G412">
        <v>6</v>
      </c>
      <c r="H412">
        <v>169.75</v>
      </c>
      <c r="I412">
        <v>0</v>
      </c>
      <c r="J412">
        <v>0</v>
      </c>
      <c r="K412">
        <v>1018.5</v>
      </c>
      <c r="L412">
        <v>825.84</v>
      </c>
      <c r="M412">
        <v>192.66</v>
      </c>
      <c r="N412" t="s">
        <v>68</v>
      </c>
      <c r="O412" t="s">
        <v>24</v>
      </c>
      <c r="P412" t="s">
        <v>25</v>
      </c>
      <c r="Q412">
        <v>0.49375000000000002</v>
      </c>
      <c r="R412" t="s">
        <v>49</v>
      </c>
      <c r="S412" t="s">
        <v>4835</v>
      </c>
      <c r="T412" t="s">
        <v>4887</v>
      </c>
      <c r="U412">
        <v>155.55000000000001</v>
      </c>
      <c r="V412" t="s">
        <v>5492</v>
      </c>
      <c r="W412" t="s">
        <v>4958</v>
      </c>
      <c r="X412" t="s">
        <v>5215</v>
      </c>
      <c r="Y412" t="s">
        <v>4960</v>
      </c>
      <c r="Z412" t="s">
        <v>5536</v>
      </c>
      <c r="AA412" t="s">
        <v>4962</v>
      </c>
      <c r="AB412">
        <f>YEAR(Sales_Trans_2[[#This Row],[Transaction_Date]])</f>
        <v>2025</v>
      </c>
      <c r="AC412" t="str">
        <f>TEXT(Sales_Trans_2[[#This Row],[Transaction_Date]],"mmm")</f>
        <v>Mar</v>
      </c>
      <c r="AD412">
        <f>MONTH(Sales_Trans_2[[#This Row],[Transaction_Date]])</f>
        <v>3</v>
      </c>
      <c r="AE412" s="19">
        <f>IFERROR(Sales_Trans_2[[#This Row],[Profit]]/Sales_Trans_2[[#This Row],[Sales_Amount]],0)</f>
        <v>0.18916053019145801</v>
      </c>
      <c r="AF412" s="20" t="str">
        <f>IF(Sales_Trans_2[[#This Row],[Discount_Pct]]=0,"0%",
IF(Sales_Trans_2[[#This Row],[Discount_Pct]]&lt;=5,"1-5%",
IF(Sales_Trans_2[[#This Row],[Discount_Pct]]&lt;=10,"6-10%",
IF(Sales_Trans_2[[#This Row],[Discount_Pct]]&lt;=15,"11-15%","&gt;15%"))))</f>
        <v>0%</v>
      </c>
    </row>
    <row r="413" spans="1:32" x14ac:dyDescent="0.25">
      <c r="A413" t="s">
        <v>3639</v>
      </c>
      <c r="B413" s="10">
        <v>45666</v>
      </c>
      <c r="C413" t="s">
        <v>2138</v>
      </c>
      <c r="D413" t="s">
        <v>2391</v>
      </c>
      <c r="E413" t="s">
        <v>66</v>
      </c>
      <c r="F413" t="s">
        <v>3640</v>
      </c>
      <c r="G413">
        <v>6</v>
      </c>
      <c r="H413">
        <v>156.36000000000001</v>
      </c>
      <c r="I413">
        <v>0</v>
      </c>
      <c r="J413">
        <v>0</v>
      </c>
      <c r="K413">
        <v>938.16</v>
      </c>
      <c r="L413">
        <v>767.88</v>
      </c>
      <c r="M413">
        <v>170.28</v>
      </c>
      <c r="N413" t="s">
        <v>23</v>
      </c>
      <c r="O413" t="s">
        <v>24</v>
      </c>
      <c r="P413" t="s">
        <v>25</v>
      </c>
      <c r="Q413">
        <v>0.77638888888888891</v>
      </c>
      <c r="R413" t="s">
        <v>49</v>
      </c>
      <c r="S413" t="s">
        <v>4885</v>
      </c>
      <c r="T413" t="s">
        <v>4864</v>
      </c>
      <c r="U413">
        <v>150.04</v>
      </c>
      <c r="V413" t="s">
        <v>5302</v>
      </c>
      <c r="W413" t="s">
        <v>4958</v>
      </c>
      <c r="X413" t="s">
        <v>5626</v>
      </c>
      <c r="Y413" t="s">
        <v>5007</v>
      </c>
      <c r="Z413" t="s">
        <v>5155</v>
      </c>
      <c r="AA413" t="s">
        <v>4962</v>
      </c>
      <c r="AB413">
        <f>YEAR(Sales_Trans_2[[#This Row],[Transaction_Date]])</f>
        <v>2025</v>
      </c>
      <c r="AC413" t="str">
        <f>TEXT(Sales_Trans_2[[#This Row],[Transaction_Date]],"mmm")</f>
        <v>Jan</v>
      </c>
      <c r="AD413">
        <f>MONTH(Sales_Trans_2[[#This Row],[Transaction_Date]])</f>
        <v>1</v>
      </c>
      <c r="AE413" s="19">
        <f>IFERROR(Sales_Trans_2[[#This Row],[Profit]]/Sales_Trans_2[[#This Row],[Sales_Amount]],0)</f>
        <v>0.18150422102839603</v>
      </c>
      <c r="AF413" s="20" t="str">
        <f>IF(Sales_Trans_2[[#This Row],[Discount_Pct]]=0,"0%",
IF(Sales_Trans_2[[#This Row],[Discount_Pct]]&lt;=5,"1-5%",
IF(Sales_Trans_2[[#This Row],[Discount_Pct]]&lt;=10,"6-10%",
IF(Sales_Trans_2[[#This Row],[Discount_Pct]]&lt;=15,"11-15%","&gt;15%"))))</f>
        <v>0%</v>
      </c>
    </row>
    <row r="414" spans="1:32" x14ac:dyDescent="0.25">
      <c r="A414" t="s">
        <v>2040</v>
      </c>
      <c r="B414" s="10">
        <v>45894</v>
      </c>
      <c r="C414" t="s">
        <v>1228</v>
      </c>
      <c r="D414" t="s">
        <v>1322</v>
      </c>
      <c r="E414" t="s">
        <v>187</v>
      </c>
      <c r="F414" t="s">
        <v>188</v>
      </c>
      <c r="G414">
        <v>8</v>
      </c>
      <c r="H414">
        <v>239.78</v>
      </c>
      <c r="I414">
        <v>0</v>
      </c>
      <c r="J414">
        <v>0</v>
      </c>
      <c r="K414">
        <v>1918.24</v>
      </c>
      <c r="L414">
        <v>1665.76</v>
      </c>
      <c r="M414">
        <v>252.48</v>
      </c>
      <c r="N414" t="s">
        <v>4971</v>
      </c>
      <c r="O414" t="s">
        <v>24</v>
      </c>
      <c r="P414" t="s">
        <v>25</v>
      </c>
      <c r="Q414">
        <v>0.59305555555555556</v>
      </c>
      <c r="R414" t="s">
        <v>49</v>
      </c>
      <c r="S414" t="s">
        <v>4747</v>
      </c>
      <c r="T414" t="s">
        <v>4729</v>
      </c>
      <c r="U414">
        <v>229.81</v>
      </c>
      <c r="V414" t="s">
        <v>5062</v>
      </c>
      <c r="W414" t="s">
        <v>4958</v>
      </c>
      <c r="X414" t="s">
        <v>5199</v>
      </c>
      <c r="Y414" t="s">
        <v>4960</v>
      </c>
      <c r="Z414" t="s">
        <v>5200</v>
      </c>
      <c r="AA414" t="s">
        <v>4962</v>
      </c>
      <c r="AB414">
        <f>YEAR(Sales_Trans_2[[#This Row],[Transaction_Date]])</f>
        <v>2025</v>
      </c>
      <c r="AC414" t="str">
        <f>TEXT(Sales_Trans_2[[#This Row],[Transaction_Date]],"mmm")</f>
        <v>Aug</v>
      </c>
      <c r="AD414">
        <f>MONTH(Sales_Trans_2[[#This Row],[Transaction_Date]])</f>
        <v>8</v>
      </c>
      <c r="AE414" s="19">
        <f>IFERROR(Sales_Trans_2[[#This Row],[Profit]]/Sales_Trans_2[[#This Row],[Sales_Amount]],0)</f>
        <v>0.13162065226457587</v>
      </c>
      <c r="AF414" s="20" t="str">
        <f>IF(Sales_Trans_2[[#This Row],[Discount_Pct]]=0,"0%",
IF(Sales_Trans_2[[#This Row],[Discount_Pct]]&lt;=5,"1-5%",
IF(Sales_Trans_2[[#This Row],[Discount_Pct]]&lt;=10,"6-10%",
IF(Sales_Trans_2[[#This Row],[Discount_Pct]]&lt;=15,"11-15%","&gt;15%"))))</f>
        <v>0%</v>
      </c>
    </row>
    <row r="415" spans="1:32" x14ac:dyDescent="0.25">
      <c r="A415" t="s">
        <v>547</v>
      </c>
      <c r="B415" s="10">
        <v>45893</v>
      </c>
      <c r="C415" t="s">
        <v>548</v>
      </c>
      <c r="D415" t="s">
        <v>549</v>
      </c>
      <c r="E415" t="s">
        <v>550</v>
      </c>
      <c r="F415" t="s">
        <v>551</v>
      </c>
      <c r="G415">
        <v>8</v>
      </c>
      <c r="H415">
        <v>226.02</v>
      </c>
      <c r="I415">
        <v>0</v>
      </c>
      <c r="J415">
        <v>0</v>
      </c>
      <c r="K415">
        <v>2079.38</v>
      </c>
      <c r="L415">
        <v>1457.36</v>
      </c>
      <c r="M415">
        <v>622.02</v>
      </c>
      <c r="N415" t="s">
        <v>4971</v>
      </c>
      <c r="O415" t="s">
        <v>24</v>
      </c>
      <c r="P415" t="s">
        <v>25</v>
      </c>
      <c r="Q415">
        <v>0.48333333333333334</v>
      </c>
      <c r="R415" t="s">
        <v>27</v>
      </c>
      <c r="S415" t="s">
        <v>4832</v>
      </c>
      <c r="T415" t="s">
        <v>4828</v>
      </c>
      <c r="U415">
        <v>221.61</v>
      </c>
      <c r="V415" t="s">
        <v>4979</v>
      </c>
      <c r="W415" t="s">
        <v>4958</v>
      </c>
      <c r="X415" t="s">
        <v>4959</v>
      </c>
      <c r="Y415" t="s">
        <v>4960</v>
      </c>
      <c r="Z415" t="s">
        <v>4983</v>
      </c>
      <c r="AA415" t="s">
        <v>4962</v>
      </c>
      <c r="AB415">
        <f>YEAR(Sales_Trans_2[[#This Row],[Transaction_Date]])</f>
        <v>2025</v>
      </c>
      <c r="AC415" t="str">
        <f>TEXT(Sales_Trans_2[[#This Row],[Transaction_Date]],"mmm")</f>
        <v>Aug</v>
      </c>
      <c r="AD415">
        <f>MONTH(Sales_Trans_2[[#This Row],[Transaction_Date]])</f>
        <v>8</v>
      </c>
      <c r="AE415" s="19">
        <f>IFERROR(Sales_Trans_2[[#This Row],[Profit]]/Sales_Trans_2[[#This Row],[Sales_Amount]],0)</f>
        <v>0.299137242831998</v>
      </c>
      <c r="AF415" s="20" t="str">
        <f>IF(Sales_Trans_2[[#This Row],[Discount_Pct]]=0,"0%",
IF(Sales_Trans_2[[#This Row],[Discount_Pct]]&lt;=5,"1-5%",
IF(Sales_Trans_2[[#This Row],[Discount_Pct]]&lt;=10,"6-10%",
IF(Sales_Trans_2[[#This Row],[Discount_Pct]]&lt;=15,"11-15%","&gt;15%"))))</f>
        <v>0%</v>
      </c>
    </row>
    <row r="416" spans="1:32" x14ac:dyDescent="0.25">
      <c r="A416" t="s">
        <v>3669</v>
      </c>
      <c r="B416" s="10">
        <v>45888</v>
      </c>
      <c r="C416" t="s">
        <v>2115</v>
      </c>
      <c r="D416" t="s">
        <v>119</v>
      </c>
      <c r="E416" t="s">
        <v>343</v>
      </c>
      <c r="F416" t="s">
        <v>344</v>
      </c>
      <c r="G416">
        <v>8</v>
      </c>
      <c r="H416">
        <v>154.01</v>
      </c>
      <c r="I416">
        <v>0</v>
      </c>
      <c r="J416">
        <v>0</v>
      </c>
      <c r="K416">
        <v>1232.08</v>
      </c>
      <c r="L416">
        <v>927.28</v>
      </c>
      <c r="M416">
        <v>304.8</v>
      </c>
      <c r="N416" t="s">
        <v>40</v>
      </c>
      <c r="O416" t="s">
        <v>24</v>
      </c>
      <c r="P416" t="s">
        <v>25</v>
      </c>
      <c r="Q416">
        <v>0.67013888888888884</v>
      </c>
      <c r="R416" t="s">
        <v>49</v>
      </c>
      <c r="S416" t="s">
        <v>4722</v>
      </c>
      <c r="T416" t="s">
        <v>4703</v>
      </c>
      <c r="U416">
        <v>141.11000000000001</v>
      </c>
      <c r="V416" t="s">
        <v>5650</v>
      </c>
      <c r="W416" t="s">
        <v>4958</v>
      </c>
      <c r="X416" t="s">
        <v>5445</v>
      </c>
      <c r="Y416" t="s">
        <v>4977</v>
      </c>
      <c r="Z416" t="s">
        <v>5446</v>
      </c>
      <c r="AA416" t="s">
        <v>4962</v>
      </c>
      <c r="AB416">
        <f>YEAR(Sales_Trans_2[[#This Row],[Transaction_Date]])</f>
        <v>2025</v>
      </c>
      <c r="AC416" t="str">
        <f>TEXT(Sales_Trans_2[[#This Row],[Transaction_Date]],"mmm")</f>
        <v>Aug</v>
      </c>
      <c r="AD416">
        <f>MONTH(Sales_Trans_2[[#This Row],[Transaction_Date]])</f>
        <v>8</v>
      </c>
      <c r="AE416" s="19">
        <f>IFERROR(Sales_Trans_2[[#This Row],[Profit]]/Sales_Trans_2[[#This Row],[Sales_Amount]],0)</f>
        <v>0.24738653334199082</v>
      </c>
      <c r="AF416" s="20" t="str">
        <f>IF(Sales_Trans_2[[#This Row],[Discount_Pct]]=0,"0%",
IF(Sales_Trans_2[[#This Row],[Discount_Pct]]&lt;=5,"1-5%",
IF(Sales_Trans_2[[#This Row],[Discount_Pct]]&lt;=10,"6-10%",
IF(Sales_Trans_2[[#This Row],[Discount_Pct]]&lt;=15,"11-15%","&gt;15%"))))</f>
        <v>0%</v>
      </c>
    </row>
    <row r="417" spans="1:32" x14ac:dyDescent="0.25">
      <c r="A417" t="s">
        <v>4516</v>
      </c>
      <c r="B417" s="10">
        <v>45882</v>
      </c>
      <c r="C417" t="s">
        <v>1708</v>
      </c>
      <c r="D417" t="s">
        <v>454</v>
      </c>
      <c r="E417" t="s">
        <v>343</v>
      </c>
      <c r="F417" t="s">
        <v>344</v>
      </c>
      <c r="G417">
        <v>3</v>
      </c>
      <c r="H417">
        <v>405.66</v>
      </c>
      <c r="I417">
        <v>0</v>
      </c>
      <c r="J417">
        <v>0</v>
      </c>
      <c r="K417">
        <v>1216.98</v>
      </c>
      <c r="L417">
        <v>931.14</v>
      </c>
      <c r="M417">
        <v>285.83999999999997</v>
      </c>
      <c r="N417" t="s">
        <v>23</v>
      </c>
      <c r="O417" t="s">
        <v>24</v>
      </c>
      <c r="P417" t="s">
        <v>25</v>
      </c>
      <c r="Q417">
        <v>0.80694444444444446</v>
      </c>
      <c r="R417" t="s">
        <v>49</v>
      </c>
      <c r="S417" t="s">
        <v>4853</v>
      </c>
      <c r="T417" t="s">
        <v>4847</v>
      </c>
      <c r="U417">
        <v>365.92</v>
      </c>
      <c r="V417" t="s">
        <v>5545</v>
      </c>
      <c r="W417" t="s">
        <v>4958</v>
      </c>
      <c r="X417" t="s">
        <v>5445</v>
      </c>
      <c r="Y417" t="s">
        <v>4977</v>
      </c>
      <c r="Z417" t="s">
        <v>5446</v>
      </c>
      <c r="AA417" t="s">
        <v>4962</v>
      </c>
      <c r="AB417">
        <f>YEAR(Sales_Trans_2[[#This Row],[Transaction_Date]])</f>
        <v>2025</v>
      </c>
      <c r="AC417" t="str">
        <f>TEXT(Sales_Trans_2[[#This Row],[Transaction_Date]],"mmm")</f>
        <v>Aug</v>
      </c>
      <c r="AD417">
        <f>MONTH(Sales_Trans_2[[#This Row],[Transaction_Date]])</f>
        <v>8</v>
      </c>
      <c r="AE417" s="19">
        <f>IFERROR(Sales_Trans_2[[#This Row],[Profit]]/Sales_Trans_2[[#This Row],[Sales_Amount]],0)</f>
        <v>0.23487649755953258</v>
      </c>
      <c r="AF417" s="20" t="str">
        <f>IF(Sales_Trans_2[[#This Row],[Discount_Pct]]=0,"0%",
IF(Sales_Trans_2[[#This Row],[Discount_Pct]]&lt;=5,"1-5%",
IF(Sales_Trans_2[[#This Row],[Discount_Pct]]&lt;=10,"6-10%",
IF(Sales_Trans_2[[#This Row],[Discount_Pct]]&lt;=15,"11-15%","&gt;15%"))))</f>
        <v>0%</v>
      </c>
    </row>
    <row r="418" spans="1:32" x14ac:dyDescent="0.25">
      <c r="A418" t="s">
        <v>3418</v>
      </c>
      <c r="B418" s="10">
        <v>45969</v>
      </c>
      <c r="C418" t="s">
        <v>342</v>
      </c>
      <c r="D418" t="s">
        <v>158</v>
      </c>
      <c r="E418" t="s">
        <v>60</v>
      </c>
      <c r="F418" t="s">
        <v>1262</v>
      </c>
      <c r="G418">
        <v>6</v>
      </c>
      <c r="H418">
        <v>310.42</v>
      </c>
      <c r="I418">
        <v>0</v>
      </c>
      <c r="J418">
        <v>0</v>
      </c>
      <c r="K418">
        <v>1862.52</v>
      </c>
      <c r="L418">
        <v>1559.58</v>
      </c>
      <c r="M418">
        <v>302.94</v>
      </c>
      <c r="N418" t="s">
        <v>68</v>
      </c>
      <c r="O418" t="s">
        <v>24</v>
      </c>
      <c r="P418" t="s">
        <v>25</v>
      </c>
      <c r="Q418">
        <v>0.78541666666666665</v>
      </c>
      <c r="R418" t="s">
        <v>49</v>
      </c>
      <c r="S418" t="s">
        <v>4871</v>
      </c>
      <c r="T418" t="s">
        <v>4864</v>
      </c>
      <c r="U418">
        <v>306.62</v>
      </c>
      <c r="V418" t="s">
        <v>5174</v>
      </c>
      <c r="W418" t="s">
        <v>4958</v>
      </c>
      <c r="X418" t="s">
        <v>5044</v>
      </c>
      <c r="Y418" t="s">
        <v>4970</v>
      </c>
      <c r="Z418" t="s">
        <v>5051</v>
      </c>
      <c r="AA418" t="s">
        <v>4962</v>
      </c>
      <c r="AB418">
        <f>YEAR(Sales_Trans_2[[#This Row],[Transaction_Date]])</f>
        <v>2025</v>
      </c>
      <c r="AC418" t="str">
        <f>TEXT(Sales_Trans_2[[#This Row],[Transaction_Date]],"mmm")</f>
        <v>Nov</v>
      </c>
      <c r="AD418">
        <f>MONTH(Sales_Trans_2[[#This Row],[Transaction_Date]])</f>
        <v>11</v>
      </c>
      <c r="AE418" s="19">
        <f>IFERROR(Sales_Trans_2[[#This Row],[Profit]]/Sales_Trans_2[[#This Row],[Sales_Amount]],0)</f>
        <v>0.16265060240963855</v>
      </c>
      <c r="AF418" s="20" t="str">
        <f>IF(Sales_Trans_2[[#This Row],[Discount_Pct]]=0,"0%",
IF(Sales_Trans_2[[#This Row],[Discount_Pct]]&lt;=5,"1-5%",
IF(Sales_Trans_2[[#This Row],[Discount_Pct]]&lt;=10,"6-10%",
IF(Sales_Trans_2[[#This Row],[Discount_Pct]]&lt;=15,"11-15%","&gt;15%"))))</f>
        <v>0%</v>
      </c>
    </row>
    <row r="419" spans="1:32" x14ac:dyDescent="0.25">
      <c r="A419" t="s">
        <v>3607</v>
      </c>
      <c r="B419" s="10">
        <v>45969</v>
      </c>
      <c r="C419" t="s">
        <v>1551</v>
      </c>
      <c r="D419" t="s">
        <v>680</v>
      </c>
      <c r="E419" t="s">
        <v>187</v>
      </c>
      <c r="F419" t="s">
        <v>188</v>
      </c>
      <c r="G419">
        <v>3</v>
      </c>
      <c r="H419">
        <v>170.66</v>
      </c>
      <c r="I419">
        <v>0</v>
      </c>
      <c r="J419">
        <v>0</v>
      </c>
      <c r="K419">
        <v>511.98</v>
      </c>
      <c r="L419">
        <v>413.85</v>
      </c>
      <c r="M419">
        <v>98.13</v>
      </c>
      <c r="N419" t="s">
        <v>47</v>
      </c>
      <c r="O419" t="s">
        <v>24</v>
      </c>
      <c r="P419" t="s">
        <v>25</v>
      </c>
      <c r="Q419">
        <v>0.77569444444444446</v>
      </c>
      <c r="R419" t="s">
        <v>49</v>
      </c>
      <c r="S419" t="s">
        <v>4873</v>
      </c>
      <c r="T419" t="s">
        <v>4864</v>
      </c>
      <c r="U419">
        <v>157.97999999999999</v>
      </c>
      <c r="V419" t="s">
        <v>5291</v>
      </c>
      <c r="W419" t="s">
        <v>4958</v>
      </c>
      <c r="X419" t="s">
        <v>5199</v>
      </c>
      <c r="Y419" t="s">
        <v>4960</v>
      </c>
      <c r="Z419" t="s">
        <v>5200</v>
      </c>
      <c r="AA419" t="s">
        <v>4962</v>
      </c>
      <c r="AB419">
        <f>YEAR(Sales_Trans_2[[#This Row],[Transaction_Date]])</f>
        <v>2025</v>
      </c>
      <c r="AC419" t="str">
        <f>TEXT(Sales_Trans_2[[#This Row],[Transaction_Date]],"mmm")</f>
        <v>Nov</v>
      </c>
      <c r="AD419">
        <f>MONTH(Sales_Trans_2[[#This Row],[Transaction_Date]])</f>
        <v>11</v>
      </c>
      <c r="AE419" s="19">
        <f>IFERROR(Sales_Trans_2[[#This Row],[Profit]]/Sales_Trans_2[[#This Row],[Sales_Amount]],0)</f>
        <v>0.19166764326731511</v>
      </c>
      <c r="AF419" s="20" t="str">
        <f>IF(Sales_Trans_2[[#This Row],[Discount_Pct]]=0,"0%",
IF(Sales_Trans_2[[#This Row],[Discount_Pct]]&lt;=5,"1-5%",
IF(Sales_Trans_2[[#This Row],[Discount_Pct]]&lt;=10,"6-10%",
IF(Sales_Trans_2[[#This Row],[Discount_Pct]]&lt;=15,"11-15%","&gt;15%"))))</f>
        <v>0%</v>
      </c>
    </row>
    <row r="420" spans="1:32" x14ac:dyDescent="0.25">
      <c r="A420" t="s">
        <v>2661</v>
      </c>
      <c r="B420" s="10">
        <v>45908</v>
      </c>
      <c r="C420" t="s">
        <v>2662</v>
      </c>
      <c r="D420" t="s">
        <v>944</v>
      </c>
      <c r="E420" t="s">
        <v>460</v>
      </c>
      <c r="F420" t="s">
        <v>461</v>
      </c>
      <c r="G420">
        <v>5</v>
      </c>
      <c r="H420">
        <v>352.39</v>
      </c>
      <c r="I420">
        <v>0</v>
      </c>
      <c r="J420">
        <v>0</v>
      </c>
      <c r="K420">
        <v>2026.24</v>
      </c>
      <c r="L420">
        <v>1192.1500000000001</v>
      </c>
      <c r="M420">
        <v>834.09</v>
      </c>
      <c r="N420" t="s">
        <v>40</v>
      </c>
      <c r="O420" t="s">
        <v>24</v>
      </c>
      <c r="P420" t="s">
        <v>25</v>
      </c>
      <c r="Q420">
        <v>0.76180555555555551</v>
      </c>
      <c r="R420" t="s">
        <v>27</v>
      </c>
      <c r="S420" t="s">
        <v>4773</v>
      </c>
      <c r="T420" t="s">
        <v>4752</v>
      </c>
      <c r="U420">
        <v>333.54</v>
      </c>
      <c r="V420" t="s">
        <v>5876</v>
      </c>
      <c r="W420" t="s">
        <v>4958</v>
      </c>
      <c r="X420" t="s">
        <v>5404</v>
      </c>
      <c r="Y420" t="s">
        <v>4970</v>
      </c>
      <c r="Z420" t="s">
        <v>5405</v>
      </c>
      <c r="AA420" t="s">
        <v>4962</v>
      </c>
      <c r="AB420">
        <f>YEAR(Sales_Trans_2[[#This Row],[Transaction_Date]])</f>
        <v>2025</v>
      </c>
      <c r="AC420" t="str">
        <f>TEXT(Sales_Trans_2[[#This Row],[Transaction_Date]],"mmm")</f>
        <v>Sep</v>
      </c>
      <c r="AD420">
        <f>MONTH(Sales_Trans_2[[#This Row],[Transaction_Date]])</f>
        <v>9</v>
      </c>
      <c r="AE420" s="19">
        <f>IFERROR(Sales_Trans_2[[#This Row],[Profit]]/Sales_Trans_2[[#This Row],[Sales_Amount]],0)</f>
        <v>0.41164422773215414</v>
      </c>
      <c r="AF420" s="20" t="str">
        <f>IF(Sales_Trans_2[[#This Row],[Discount_Pct]]=0,"0%",
IF(Sales_Trans_2[[#This Row],[Discount_Pct]]&lt;=5,"1-5%",
IF(Sales_Trans_2[[#This Row],[Discount_Pct]]&lt;=10,"6-10%",
IF(Sales_Trans_2[[#This Row],[Discount_Pct]]&lt;=15,"11-15%","&gt;15%"))))</f>
        <v>0%</v>
      </c>
    </row>
    <row r="421" spans="1:32" x14ac:dyDescent="0.25">
      <c r="A421" t="s">
        <v>2676</v>
      </c>
      <c r="B421" s="10">
        <v>45816</v>
      </c>
      <c r="C421" t="s">
        <v>2677</v>
      </c>
      <c r="D421" t="s">
        <v>314</v>
      </c>
      <c r="E421" t="s">
        <v>1309</v>
      </c>
      <c r="F421" t="s">
        <v>969</v>
      </c>
      <c r="G421">
        <v>5</v>
      </c>
      <c r="H421">
        <v>368.1</v>
      </c>
      <c r="I421">
        <v>0</v>
      </c>
      <c r="J421">
        <v>0</v>
      </c>
      <c r="K421">
        <v>1840.5</v>
      </c>
      <c r="L421">
        <v>1236.25</v>
      </c>
      <c r="M421">
        <v>604.25</v>
      </c>
      <c r="N421" t="s">
        <v>47</v>
      </c>
      <c r="O421" t="s">
        <v>24</v>
      </c>
      <c r="P421" t="s">
        <v>25</v>
      </c>
      <c r="Q421">
        <v>0.73333333333333328</v>
      </c>
      <c r="R421" t="s">
        <v>49</v>
      </c>
      <c r="S421" t="s">
        <v>4707</v>
      </c>
      <c r="T421" t="s">
        <v>4703</v>
      </c>
      <c r="U421">
        <v>329.69</v>
      </c>
      <c r="V421" t="s">
        <v>5807</v>
      </c>
      <c r="W421" t="s">
        <v>4958</v>
      </c>
      <c r="X421" t="s">
        <v>5820</v>
      </c>
      <c r="Y421" t="s">
        <v>4960</v>
      </c>
      <c r="Z421" t="s">
        <v>5212</v>
      </c>
      <c r="AA421" t="s">
        <v>4962</v>
      </c>
      <c r="AB421">
        <f>YEAR(Sales_Trans_2[[#This Row],[Transaction_Date]])</f>
        <v>2025</v>
      </c>
      <c r="AC421" t="str">
        <f>TEXT(Sales_Trans_2[[#This Row],[Transaction_Date]],"mmm")</f>
        <v>Jun</v>
      </c>
      <c r="AD421">
        <f>MONTH(Sales_Trans_2[[#This Row],[Transaction_Date]])</f>
        <v>6</v>
      </c>
      <c r="AE421" s="19">
        <f>IFERROR(Sales_Trans_2[[#This Row],[Profit]]/Sales_Trans_2[[#This Row],[Sales_Amount]],0)</f>
        <v>0.32830752512904104</v>
      </c>
      <c r="AF421" s="20" t="str">
        <f>IF(Sales_Trans_2[[#This Row],[Discount_Pct]]=0,"0%",
IF(Sales_Trans_2[[#This Row],[Discount_Pct]]&lt;=5,"1-5%",
IF(Sales_Trans_2[[#This Row],[Discount_Pct]]&lt;=10,"6-10%",
IF(Sales_Trans_2[[#This Row],[Discount_Pct]]&lt;=15,"11-15%","&gt;15%"))))</f>
        <v>0%</v>
      </c>
    </row>
    <row r="422" spans="1:32" x14ac:dyDescent="0.25">
      <c r="A422" t="s">
        <v>2132</v>
      </c>
      <c r="B422" s="10">
        <v>45724</v>
      </c>
      <c r="C422" t="s">
        <v>1029</v>
      </c>
      <c r="D422" t="s">
        <v>107</v>
      </c>
      <c r="E422" t="s">
        <v>1453</v>
      </c>
      <c r="F422" t="s">
        <v>1454</v>
      </c>
      <c r="G422">
        <v>6</v>
      </c>
      <c r="H422">
        <v>67.94</v>
      </c>
      <c r="I422">
        <v>0</v>
      </c>
      <c r="J422">
        <v>0</v>
      </c>
      <c r="K422">
        <v>468.79</v>
      </c>
      <c r="L422">
        <v>288.89999999999998</v>
      </c>
      <c r="M422">
        <v>179.89</v>
      </c>
      <c r="N422" t="s">
        <v>23</v>
      </c>
      <c r="O422" t="s">
        <v>24</v>
      </c>
      <c r="P422" t="s">
        <v>25</v>
      </c>
      <c r="Q422">
        <v>0.91388888888888886</v>
      </c>
      <c r="R422" t="s">
        <v>27</v>
      </c>
      <c r="S422" t="s">
        <v>4683</v>
      </c>
      <c r="T422" t="s">
        <v>4672</v>
      </c>
      <c r="U422">
        <v>59.92</v>
      </c>
      <c r="V422" t="s">
        <v>5509</v>
      </c>
      <c r="W422" t="s">
        <v>4958</v>
      </c>
      <c r="X422" t="s">
        <v>5053</v>
      </c>
      <c r="Y422" t="s">
        <v>4960</v>
      </c>
      <c r="Z422" t="s">
        <v>5054</v>
      </c>
      <c r="AA422" t="s">
        <v>4962</v>
      </c>
      <c r="AB422">
        <f>YEAR(Sales_Trans_2[[#This Row],[Transaction_Date]])</f>
        <v>2025</v>
      </c>
      <c r="AC422" t="str">
        <f>TEXT(Sales_Trans_2[[#This Row],[Transaction_Date]],"mmm")</f>
        <v>Mar</v>
      </c>
      <c r="AD422">
        <f>MONTH(Sales_Trans_2[[#This Row],[Transaction_Date]])</f>
        <v>3</v>
      </c>
      <c r="AE422" s="19">
        <f>IFERROR(Sales_Trans_2[[#This Row],[Profit]]/Sales_Trans_2[[#This Row],[Sales_Amount]],0)</f>
        <v>0.38373258815247763</v>
      </c>
      <c r="AF422" s="20" t="str">
        <f>IF(Sales_Trans_2[[#This Row],[Discount_Pct]]=0,"0%",
IF(Sales_Trans_2[[#This Row],[Discount_Pct]]&lt;=5,"1-5%",
IF(Sales_Trans_2[[#This Row],[Discount_Pct]]&lt;=10,"6-10%",
IF(Sales_Trans_2[[#This Row],[Discount_Pct]]&lt;=15,"11-15%","&gt;15%"))))</f>
        <v>0%</v>
      </c>
    </row>
    <row r="423" spans="1:32" x14ac:dyDescent="0.25">
      <c r="A423" t="s">
        <v>2192</v>
      </c>
      <c r="B423" s="10">
        <v>45696</v>
      </c>
      <c r="C423" t="s">
        <v>977</v>
      </c>
      <c r="D423" t="s">
        <v>812</v>
      </c>
      <c r="E423" t="s">
        <v>400</v>
      </c>
      <c r="F423" t="s">
        <v>401</v>
      </c>
      <c r="G423">
        <v>5</v>
      </c>
      <c r="H423">
        <v>537.21</v>
      </c>
      <c r="I423">
        <v>0</v>
      </c>
      <c r="J423">
        <v>0</v>
      </c>
      <c r="K423">
        <v>3088.96</v>
      </c>
      <c r="L423">
        <v>1895.95</v>
      </c>
      <c r="M423">
        <v>1193.01</v>
      </c>
      <c r="N423" t="s">
        <v>4971</v>
      </c>
      <c r="O423" t="s">
        <v>24</v>
      </c>
      <c r="P423" t="s">
        <v>25</v>
      </c>
      <c r="Q423">
        <v>0.83888888888888891</v>
      </c>
      <c r="R423" t="s">
        <v>27</v>
      </c>
      <c r="S423" t="s">
        <v>4770</v>
      </c>
      <c r="T423" t="s">
        <v>4752</v>
      </c>
      <c r="U423">
        <v>530.16</v>
      </c>
      <c r="V423" t="s">
        <v>5070</v>
      </c>
      <c r="W423" t="s">
        <v>4958</v>
      </c>
      <c r="X423" t="s">
        <v>5002</v>
      </c>
      <c r="Y423" t="s">
        <v>4970</v>
      </c>
      <c r="Z423" t="s">
        <v>5003</v>
      </c>
      <c r="AA423" t="s">
        <v>4962</v>
      </c>
      <c r="AB423">
        <f>YEAR(Sales_Trans_2[[#This Row],[Transaction_Date]])</f>
        <v>2025</v>
      </c>
      <c r="AC423" t="str">
        <f>TEXT(Sales_Trans_2[[#This Row],[Transaction_Date]],"mmm")</f>
        <v>Feb</v>
      </c>
      <c r="AD423">
        <f>MONTH(Sales_Trans_2[[#This Row],[Transaction_Date]])</f>
        <v>2</v>
      </c>
      <c r="AE423" s="19">
        <f>IFERROR(Sales_Trans_2[[#This Row],[Profit]]/Sales_Trans_2[[#This Row],[Sales_Amount]],0)</f>
        <v>0.38621736765772297</v>
      </c>
      <c r="AF423" s="20" t="str">
        <f>IF(Sales_Trans_2[[#This Row],[Discount_Pct]]=0,"0%",
IF(Sales_Trans_2[[#This Row],[Discount_Pct]]&lt;=5,"1-5%",
IF(Sales_Trans_2[[#This Row],[Discount_Pct]]&lt;=10,"6-10%",
IF(Sales_Trans_2[[#This Row],[Discount_Pct]]&lt;=15,"11-15%","&gt;15%"))))</f>
        <v>0%</v>
      </c>
    </row>
    <row r="424" spans="1:32" x14ac:dyDescent="0.25">
      <c r="A424" t="s">
        <v>2329</v>
      </c>
      <c r="B424" s="10">
        <v>45696</v>
      </c>
      <c r="C424" t="s">
        <v>283</v>
      </c>
      <c r="D424" t="s">
        <v>84</v>
      </c>
      <c r="E424" t="s">
        <v>248</v>
      </c>
      <c r="F424" t="s">
        <v>249</v>
      </c>
      <c r="G424">
        <v>5</v>
      </c>
      <c r="H424">
        <v>269.06</v>
      </c>
      <c r="I424">
        <v>0</v>
      </c>
      <c r="J424">
        <v>0</v>
      </c>
      <c r="K424">
        <v>1547.09</v>
      </c>
      <c r="L424">
        <v>970.3</v>
      </c>
      <c r="M424">
        <v>576.79</v>
      </c>
      <c r="N424" t="s">
        <v>40</v>
      </c>
      <c r="O424" t="s">
        <v>24</v>
      </c>
      <c r="P424" t="s">
        <v>25</v>
      </c>
      <c r="Q424">
        <v>0.91180555555555554</v>
      </c>
      <c r="R424" t="s">
        <v>27</v>
      </c>
      <c r="S424" t="s">
        <v>4823</v>
      </c>
      <c r="T424" t="s">
        <v>4805</v>
      </c>
      <c r="U424">
        <v>260.93</v>
      </c>
      <c r="V424" t="s">
        <v>5891</v>
      </c>
      <c r="W424" t="s">
        <v>4958</v>
      </c>
      <c r="X424" t="s">
        <v>5316</v>
      </c>
      <c r="Y424" t="s">
        <v>5011</v>
      </c>
      <c r="Z424" t="s">
        <v>5317</v>
      </c>
      <c r="AA424" t="s">
        <v>4962</v>
      </c>
      <c r="AB424">
        <f>YEAR(Sales_Trans_2[[#This Row],[Transaction_Date]])</f>
        <v>2025</v>
      </c>
      <c r="AC424" t="str">
        <f>TEXT(Sales_Trans_2[[#This Row],[Transaction_Date]],"mmm")</f>
        <v>Feb</v>
      </c>
      <c r="AD424">
        <f>MONTH(Sales_Trans_2[[#This Row],[Transaction_Date]])</f>
        <v>2</v>
      </c>
      <c r="AE424" s="19">
        <f>IFERROR(Sales_Trans_2[[#This Row],[Profit]]/Sales_Trans_2[[#This Row],[Sales_Amount]],0)</f>
        <v>0.3728225248692707</v>
      </c>
      <c r="AF424" s="20" t="str">
        <f>IF(Sales_Trans_2[[#This Row],[Discount_Pct]]=0,"0%",
IF(Sales_Trans_2[[#This Row],[Discount_Pct]]&lt;=5,"1-5%",
IF(Sales_Trans_2[[#This Row],[Discount_Pct]]&lt;=10,"6-10%",
IF(Sales_Trans_2[[#This Row],[Discount_Pct]]&lt;=15,"11-15%","&gt;15%"))))</f>
        <v>0%</v>
      </c>
    </row>
    <row r="425" spans="1:32" x14ac:dyDescent="0.25">
      <c r="A425" t="s">
        <v>4164</v>
      </c>
      <c r="B425" s="10">
        <v>45696</v>
      </c>
      <c r="C425" t="s">
        <v>1128</v>
      </c>
      <c r="D425" t="s">
        <v>454</v>
      </c>
      <c r="E425" t="s">
        <v>400</v>
      </c>
      <c r="F425" t="s">
        <v>401</v>
      </c>
      <c r="G425">
        <v>6</v>
      </c>
      <c r="H425">
        <v>408.46</v>
      </c>
      <c r="I425">
        <v>0</v>
      </c>
      <c r="J425">
        <v>0</v>
      </c>
      <c r="K425">
        <v>2818.37</v>
      </c>
      <c r="L425">
        <v>1862.28</v>
      </c>
      <c r="M425">
        <v>956.09</v>
      </c>
      <c r="N425" t="s">
        <v>23</v>
      </c>
      <c r="O425" t="s">
        <v>24</v>
      </c>
      <c r="P425" t="s">
        <v>25</v>
      </c>
      <c r="Q425">
        <v>0.49305555555555558</v>
      </c>
      <c r="R425" t="s">
        <v>27</v>
      </c>
      <c r="S425" t="s">
        <v>4853</v>
      </c>
      <c r="T425" t="s">
        <v>4847</v>
      </c>
      <c r="U425">
        <v>365.92</v>
      </c>
      <c r="V425" t="s">
        <v>5128</v>
      </c>
      <c r="W425" t="s">
        <v>4958</v>
      </c>
      <c r="X425" t="s">
        <v>5002</v>
      </c>
      <c r="Y425" t="s">
        <v>4970</v>
      </c>
      <c r="Z425" t="s">
        <v>5003</v>
      </c>
      <c r="AA425" t="s">
        <v>4962</v>
      </c>
      <c r="AB425">
        <f>YEAR(Sales_Trans_2[[#This Row],[Transaction_Date]])</f>
        <v>2025</v>
      </c>
      <c r="AC425" t="str">
        <f>TEXT(Sales_Trans_2[[#This Row],[Transaction_Date]],"mmm")</f>
        <v>Feb</v>
      </c>
      <c r="AD425">
        <f>MONTH(Sales_Trans_2[[#This Row],[Transaction_Date]])</f>
        <v>2</v>
      </c>
      <c r="AE425" s="19">
        <f>IFERROR(Sales_Trans_2[[#This Row],[Profit]]/Sales_Trans_2[[#This Row],[Sales_Amount]],0)</f>
        <v>0.33923508978594014</v>
      </c>
      <c r="AF425" s="20" t="str">
        <f>IF(Sales_Trans_2[[#This Row],[Discount_Pct]]=0,"0%",
IF(Sales_Trans_2[[#This Row],[Discount_Pct]]&lt;=5,"1-5%",
IF(Sales_Trans_2[[#This Row],[Discount_Pct]]&lt;=10,"6-10%",
IF(Sales_Trans_2[[#This Row],[Discount_Pct]]&lt;=15,"11-15%","&gt;15%"))))</f>
        <v>0%</v>
      </c>
    </row>
    <row r="426" spans="1:32" x14ac:dyDescent="0.25">
      <c r="A426" t="s">
        <v>4515</v>
      </c>
      <c r="B426" s="10">
        <v>45696</v>
      </c>
      <c r="C426" t="s">
        <v>1062</v>
      </c>
      <c r="D426" t="s">
        <v>377</v>
      </c>
      <c r="E426" t="s">
        <v>285</v>
      </c>
      <c r="F426" t="s">
        <v>2070</v>
      </c>
      <c r="G426">
        <v>6</v>
      </c>
      <c r="H426">
        <v>59.94</v>
      </c>
      <c r="I426">
        <v>0</v>
      </c>
      <c r="J426">
        <v>0</v>
      </c>
      <c r="K426">
        <v>413.59</v>
      </c>
      <c r="L426">
        <v>258.06</v>
      </c>
      <c r="M426">
        <v>155.53</v>
      </c>
      <c r="N426" t="s">
        <v>68</v>
      </c>
      <c r="O426" t="s">
        <v>24</v>
      </c>
      <c r="P426" t="s">
        <v>25</v>
      </c>
      <c r="Q426">
        <v>0.56736111111111109</v>
      </c>
      <c r="R426" t="s">
        <v>27</v>
      </c>
      <c r="S426" t="s">
        <v>4808</v>
      </c>
      <c r="T426" t="s">
        <v>4805</v>
      </c>
      <c r="U426">
        <v>53.39</v>
      </c>
      <c r="V426" t="s">
        <v>5093</v>
      </c>
      <c r="W426" t="s">
        <v>4958</v>
      </c>
      <c r="X426" t="s">
        <v>5114</v>
      </c>
      <c r="Y426" t="s">
        <v>5011</v>
      </c>
      <c r="Z426" t="s">
        <v>5112</v>
      </c>
      <c r="AA426" t="s">
        <v>4962</v>
      </c>
      <c r="AB426">
        <f>YEAR(Sales_Trans_2[[#This Row],[Transaction_Date]])</f>
        <v>2025</v>
      </c>
      <c r="AC426" t="str">
        <f>TEXT(Sales_Trans_2[[#This Row],[Transaction_Date]],"mmm")</f>
        <v>Feb</v>
      </c>
      <c r="AD426">
        <f>MONTH(Sales_Trans_2[[#This Row],[Transaction_Date]])</f>
        <v>2</v>
      </c>
      <c r="AE426" s="19">
        <f>IFERROR(Sales_Trans_2[[#This Row],[Profit]]/Sales_Trans_2[[#This Row],[Sales_Amount]],0)</f>
        <v>0.37604874392514326</v>
      </c>
      <c r="AF426" s="20" t="str">
        <f>IF(Sales_Trans_2[[#This Row],[Discount_Pct]]=0,"0%",
IF(Sales_Trans_2[[#This Row],[Discount_Pct]]&lt;=5,"1-5%",
IF(Sales_Trans_2[[#This Row],[Discount_Pct]]&lt;=10,"6-10%",
IF(Sales_Trans_2[[#This Row],[Discount_Pct]]&lt;=15,"11-15%","&gt;15%"))))</f>
        <v>0%</v>
      </c>
    </row>
    <row r="427" spans="1:32" x14ac:dyDescent="0.25">
      <c r="A427" t="s">
        <v>1568</v>
      </c>
      <c r="B427" s="10">
        <v>45868</v>
      </c>
      <c r="C427" t="s">
        <v>542</v>
      </c>
      <c r="D427" t="s">
        <v>1382</v>
      </c>
      <c r="E427" t="s">
        <v>285</v>
      </c>
      <c r="F427" t="s">
        <v>286</v>
      </c>
      <c r="G427">
        <v>5</v>
      </c>
      <c r="H427">
        <v>326.05</v>
      </c>
      <c r="I427">
        <v>0</v>
      </c>
      <c r="J427">
        <v>0</v>
      </c>
      <c r="K427">
        <v>1630.25</v>
      </c>
      <c r="L427">
        <v>1175.25</v>
      </c>
      <c r="M427">
        <v>455</v>
      </c>
      <c r="N427" t="s">
        <v>23</v>
      </c>
      <c r="O427" t="s">
        <v>24</v>
      </c>
      <c r="P427" t="s">
        <v>25</v>
      </c>
      <c r="Q427">
        <v>0.63402777777777775</v>
      </c>
      <c r="R427" t="s">
        <v>49</v>
      </c>
      <c r="S427" t="s">
        <v>4774</v>
      </c>
      <c r="T427" t="s">
        <v>4752</v>
      </c>
      <c r="U427">
        <v>317.99</v>
      </c>
      <c r="V427" t="s">
        <v>5723</v>
      </c>
      <c r="W427" t="s">
        <v>4958</v>
      </c>
      <c r="X427" t="s">
        <v>5732</v>
      </c>
      <c r="Y427" t="s">
        <v>5011</v>
      </c>
      <c r="Z427" t="s">
        <v>5112</v>
      </c>
      <c r="AA427" t="s">
        <v>4962</v>
      </c>
      <c r="AB427">
        <f>YEAR(Sales_Trans_2[[#This Row],[Transaction_Date]])</f>
        <v>2025</v>
      </c>
      <c r="AC427" t="str">
        <f>TEXT(Sales_Trans_2[[#This Row],[Transaction_Date]],"mmm")</f>
        <v>Jul</v>
      </c>
      <c r="AD427">
        <f>MONTH(Sales_Trans_2[[#This Row],[Transaction_Date]])</f>
        <v>7</v>
      </c>
      <c r="AE427" s="19">
        <f>IFERROR(Sales_Trans_2[[#This Row],[Profit]]/Sales_Trans_2[[#This Row],[Sales_Amount]],0)</f>
        <v>0.27909829780708478</v>
      </c>
      <c r="AF427" s="20" t="str">
        <f>IF(Sales_Trans_2[[#This Row],[Discount_Pct]]=0,"0%",
IF(Sales_Trans_2[[#This Row],[Discount_Pct]]&lt;=5,"1-5%",
IF(Sales_Trans_2[[#This Row],[Discount_Pct]]&lt;=10,"6-10%",
IF(Sales_Trans_2[[#This Row],[Discount_Pct]]&lt;=15,"11-15%","&gt;15%"))))</f>
        <v>0%</v>
      </c>
    </row>
    <row r="428" spans="1:32" x14ac:dyDescent="0.25">
      <c r="A428" t="s">
        <v>3518</v>
      </c>
      <c r="B428" s="10">
        <v>45867</v>
      </c>
      <c r="C428" t="s">
        <v>604</v>
      </c>
      <c r="D428" t="s">
        <v>203</v>
      </c>
      <c r="E428" t="s">
        <v>38</v>
      </c>
      <c r="F428" t="s">
        <v>3275</v>
      </c>
      <c r="G428">
        <v>8</v>
      </c>
      <c r="H428">
        <v>226.78</v>
      </c>
      <c r="I428">
        <v>0</v>
      </c>
      <c r="J428">
        <v>0</v>
      </c>
      <c r="K428">
        <v>1814.24</v>
      </c>
      <c r="L428">
        <v>1361.6</v>
      </c>
      <c r="M428">
        <v>452.64</v>
      </c>
      <c r="N428" t="s">
        <v>4971</v>
      </c>
      <c r="O428" t="s">
        <v>24</v>
      </c>
      <c r="P428" t="s">
        <v>25</v>
      </c>
      <c r="Q428">
        <v>0.75694444444444442</v>
      </c>
      <c r="R428" t="s">
        <v>49</v>
      </c>
      <c r="S428" t="s">
        <v>4852</v>
      </c>
      <c r="T428" t="s">
        <v>4847</v>
      </c>
      <c r="U428">
        <v>205.93</v>
      </c>
      <c r="V428" t="s">
        <v>5362</v>
      </c>
      <c r="W428" t="s">
        <v>4958</v>
      </c>
      <c r="X428" t="s">
        <v>5165</v>
      </c>
      <c r="Y428" t="s">
        <v>4970</v>
      </c>
      <c r="Z428" t="s">
        <v>4989</v>
      </c>
      <c r="AA428" t="s">
        <v>4962</v>
      </c>
      <c r="AB428">
        <f>YEAR(Sales_Trans_2[[#This Row],[Transaction_Date]])</f>
        <v>2025</v>
      </c>
      <c r="AC428" t="str">
        <f>TEXT(Sales_Trans_2[[#This Row],[Transaction_Date]],"mmm")</f>
        <v>Jul</v>
      </c>
      <c r="AD428">
        <f>MONTH(Sales_Trans_2[[#This Row],[Transaction_Date]])</f>
        <v>7</v>
      </c>
      <c r="AE428" s="19">
        <f>IFERROR(Sales_Trans_2[[#This Row],[Profit]]/Sales_Trans_2[[#This Row],[Sales_Amount]],0)</f>
        <v>0.24949290060851925</v>
      </c>
      <c r="AF428" s="20" t="str">
        <f>IF(Sales_Trans_2[[#This Row],[Discount_Pct]]=0,"0%",
IF(Sales_Trans_2[[#This Row],[Discount_Pct]]&lt;=5,"1-5%",
IF(Sales_Trans_2[[#This Row],[Discount_Pct]]&lt;=10,"6-10%",
IF(Sales_Trans_2[[#This Row],[Discount_Pct]]&lt;=15,"11-15%","&gt;15%"))))</f>
        <v>0%</v>
      </c>
    </row>
    <row r="429" spans="1:32" x14ac:dyDescent="0.25">
      <c r="A429" t="s">
        <v>1381</v>
      </c>
      <c r="B429" s="10">
        <v>45866</v>
      </c>
      <c r="C429" t="s">
        <v>274</v>
      </c>
      <c r="D429" t="s">
        <v>1382</v>
      </c>
      <c r="E429" t="s">
        <v>232</v>
      </c>
      <c r="F429" t="s">
        <v>1132</v>
      </c>
      <c r="G429">
        <v>3</v>
      </c>
      <c r="H429">
        <v>340.78</v>
      </c>
      <c r="I429">
        <v>0</v>
      </c>
      <c r="J429">
        <v>0</v>
      </c>
      <c r="K429">
        <v>1022.34</v>
      </c>
      <c r="L429">
        <v>705.15</v>
      </c>
      <c r="M429">
        <v>317.19</v>
      </c>
      <c r="N429" t="s">
        <v>68</v>
      </c>
      <c r="O429" t="s">
        <v>24</v>
      </c>
      <c r="P429" t="s">
        <v>25</v>
      </c>
      <c r="Q429">
        <v>0.66180555555555554</v>
      </c>
      <c r="R429" t="s">
        <v>49</v>
      </c>
      <c r="S429" t="s">
        <v>4774</v>
      </c>
      <c r="T429" t="s">
        <v>4752</v>
      </c>
      <c r="U429">
        <v>317.99</v>
      </c>
      <c r="V429" t="s">
        <v>5134</v>
      </c>
      <c r="W429" t="s">
        <v>4958</v>
      </c>
      <c r="X429" t="s">
        <v>5078</v>
      </c>
      <c r="Y429" t="s">
        <v>4960</v>
      </c>
      <c r="Z429" t="s">
        <v>5079</v>
      </c>
      <c r="AA429" t="s">
        <v>4962</v>
      </c>
      <c r="AB429">
        <f>YEAR(Sales_Trans_2[[#This Row],[Transaction_Date]])</f>
        <v>2025</v>
      </c>
      <c r="AC429" t="str">
        <f>TEXT(Sales_Trans_2[[#This Row],[Transaction_Date]],"mmm")</f>
        <v>Jul</v>
      </c>
      <c r="AD429">
        <f>MONTH(Sales_Trans_2[[#This Row],[Transaction_Date]])</f>
        <v>7</v>
      </c>
      <c r="AE429" s="19">
        <f>IFERROR(Sales_Trans_2[[#This Row],[Profit]]/Sales_Trans_2[[#This Row],[Sales_Amount]],0)</f>
        <v>0.3102588180057515</v>
      </c>
      <c r="AF429" s="20" t="str">
        <f>IF(Sales_Trans_2[[#This Row],[Discount_Pct]]=0,"0%",
IF(Sales_Trans_2[[#This Row],[Discount_Pct]]&lt;=5,"1-5%",
IF(Sales_Trans_2[[#This Row],[Discount_Pct]]&lt;=10,"6-10%",
IF(Sales_Trans_2[[#This Row],[Discount_Pct]]&lt;=15,"11-15%","&gt;15%"))))</f>
        <v>0%</v>
      </c>
    </row>
    <row r="430" spans="1:32" x14ac:dyDescent="0.25">
      <c r="A430" t="s">
        <v>3132</v>
      </c>
      <c r="B430" s="10">
        <v>45861</v>
      </c>
      <c r="C430" t="s">
        <v>1816</v>
      </c>
      <c r="D430" t="s">
        <v>432</v>
      </c>
      <c r="E430" t="s">
        <v>1233</v>
      </c>
      <c r="F430" t="s">
        <v>929</v>
      </c>
      <c r="G430">
        <v>2</v>
      </c>
      <c r="H430">
        <v>305.67</v>
      </c>
      <c r="I430">
        <v>0</v>
      </c>
      <c r="J430">
        <v>0</v>
      </c>
      <c r="K430">
        <v>611.34</v>
      </c>
      <c r="L430">
        <v>502.84</v>
      </c>
      <c r="M430">
        <v>108.5</v>
      </c>
      <c r="N430" t="s">
        <v>133</v>
      </c>
      <c r="O430" t="s">
        <v>24</v>
      </c>
      <c r="P430" t="s">
        <v>25</v>
      </c>
      <c r="Q430">
        <v>0.79374999999999996</v>
      </c>
      <c r="R430" t="s">
        <v>49</v>
      </c>
      <c r="S430" t="s">
        <v>4841</v>
      </c>
      <c r="T430" t="s">
        <v>4828</v>
      </c>
      <c r="U430">
        <v>305.67</v>
      </c>
      <c r="V430" t="s">
        <v>5756</v>
      </c>
      <c r="W430" t="s">
        <v>4958</v>
      </c>
      <c r="X430" t="s">
        <v>5289</v>
      </c>
      <c r="Y430" t="s">
        <v>4970</v>
      </c>
      <c r="Z430" t="s">
        <v>5290</v>
      </c>
      <c r="AA430" t="s">
        <v>4962</v>
      </c>
      <c r="AB430">
        <f>YEAR(Sales_Trans_2[[#This Row],[Transaction_Date]])</f>
        <v>2025</v>
      </c>
      <c r="AC430" t="str">
        <f>TEXT(Sales_Trans_2[[#This Row],[Transaction_Date]],"mmm")</f>
        <v>Jul</v>
      </c>
      <c r="AD430">
        <f>MONTH(Sales_Trans_2[[#This Row],[Transaction_Date]])</f>
        <v>7</v>
      </c>
      <c r="AE430" s="19">
        <f>IFERROR(Sales_Trans_2[[#This Row],[Profit]]/Sales_Trans_2[[#This Row],[Sales_Amount]],0)</f>
        <v>0.17747898059999345</v>
      </c>
      <c r="AF430" s="20" t="str">
        <f>IF(Sales_Trans_2[[#This Row],[Discount_Pct]]=0,"0%",
IF(Sales_Trans_2[[#This Row],[Discount_Pct]]&lt;=5,"1-5%",
IF(Sales_Trans_2[[#This Row],[Discount_Pct]]&lt;=10,"6-10%",
IF(Sales_Trans_2[[#This Row],[Discount_Pct]]&lt;=15,"11-15%","&gt;15%"))))</f>
        <v>0%</v>
      </c>
    </row>
    <row r="431" spans="1:32" x14ac:dyDescent="0.25">
      <c r="A431" t="s">
        <v>3080</v>
      </c>
      <c r="B431" s="10">
        <v>45858</v>
      </c>
      <c r="C431" t="s">
        <v>855</v>
      </c>
      <c r="D431" t="s">
        <v>89</v>
      </c>
      <c r="E431" t="s">
        <v>303</v>
      </c>
      <c r="F431" t="s">
        <v>495</v>
      </c>
      <c r="G431">
        <v>5</v>
      </c>
      <c r="H431">
        <v>39.78</v>
      </c>
      <c r="I431">
        <v>0</v>
      </c>
      <c r="J431">
        <v>0</v>
      </c>
      <c r="K431">
        <v>228.73</v>
      </c>
      <c r="L431">
        <v>162</v>
      </c>
      <c r="M431">
        <v>66.73</v>
      </c>
      <c r="N431" t="s">
        <v>40</v>
      </c>
      <c r="O431" t="s">
        <v>24</v>
      </c>
      <c r="P431" t="s">
        <v>25</v>
      </c>
      <c r="Q431">
        <v>0.61736111111111114</v>
      </c>
      <c r="R431" t="s">
        <v>27</v>
      </c>
      <c r="S431" t="s">
        <v>4695</v>
      </c>
      <c r="T431" t="s">
        <v>4672</v>
      </c>
      <c r="U431">
        <v>38.659999999999997</v>
      </c>
      <c r="V431" t="s">
        <v>5535</v>
      </c>
      <c r="W431" t="s">
        <v>4958</v>
      </c>
      <c r="X431" t="s">
        <v>5253</v>
      </c>
      <c r="Y431" t="s">
        <v>4960</v>
      </c>
      <c r="Z431" t="s">
        <v>5351</v>
      </c>
      <c r="AA431" t="s">
        <v>4962</v>
      </c>
      <c r="AB431">
        <f>YEAR(Sales_Trans_2[[#This Row],[Transaction_Date]])</f>
        <v>2025</v>
      </c>
      <c r="AC431" t="str">
        <f>TEXT(Sales_Trans_2[[#This Row],[Transaction_Date]],"mmm")</f>
        <v>Jul</v>
      </c>
      <c r="AD431">
        <f>MONTH(Sales_Trans_2[[#This Row],[Transaction_Date]])</f>
        <v>7</v>
      </c>
      <c r="AE431" s="19">
        <f>IFERROR(Sales_Trans_2[[#This Row],[Profit]]/Sales_Trans_2[[#This Row],[Sales_Amount]],0)</f>
        <v>0.29174135443536048</v>
      </c>
      <c r="AF431" s="20" t="str">
        <f>IF(Sales_Trans_2[[#This Row],[Discount_Pct]]=0,"0%",
IF(Sales_Trans_2[[#This Row],[Discount_Pct]]&lt;=5,"1-5%",
IF(Sales_Trans_2[[#This Row],[Discount_Pct]]&lt;=10,"6-10%",
IF(Sales_Trans_2[[#This Row],[Discount_Pct]]&lt;=15,"11-15%","&gt;15%"))))</f>
        <v>0%</v>
      </c>
    </row>
    <row r="432" spans="1:32" x14ac:dyDescent="0.25">
      <c r="A432" t="s">
        <v>3192</v>
      </c>
      <c r="B432" s="10">
        <v>45856</v>
      </c>
      <c r="C432" t="s">
        <v>1240</v>
      </c>
      <c r="D432" t="s">
        <v>680</v>
      </c>
      <c r="E432" t="s">
        <v>327</v>
      </c>
      <c r="F432" t="s">
        <v>892</v>
      </c>
      <c r="G432">
        <v>8</v>
      </c>
      <c r="H432">
        <v>166.99</v>
      </c>
      <c r="I432">
        <v>0</v>
      </c>
      <c r="J432">
        <v>0</v>
      </c>
      <c r="K432">
        <v>1335.92</v>
      </c>
      <c r="L432">
        <v>1103.5999999999999</v>
      </c>
      <c r="M432">
        <v>232.32</v>
      </c>
      <c r="N432" t="s">
        <v>23</v>
      </c>
      <c r="O432" t="s">
        <v>24</v>
      </c>
      <c r="P432" t="s">
        <v>25</v>
      </c>
      <c r="Q432">
        <v>0.72430555555555554</v>
      </c>
      <c r="R432" t="s">
        <v>49</v>
      </c>
      <c r="S432" t="s">
        <v>4873</v>
      </c>
      <c r="T432" t="s">
        <v>4864</v>
      </c>
      <c r="U432">
        <v>157.97999999999999</v>
      </c>
      <c r="V432" t="s">
        <v>5810</v>
      </c>
      <c r="W432" t="s">
        <v>4958</v>
      </c>
      <c r="X432" t="s">
        <v>5669</v>
      </c>
      <c r="Y432" t="s">
        <v>4970</v>
      </c>
      <c r="Z432" t="s">
        <v>5216</v>
      </c>
      <c r="AA432" t="s">
        <v>4962</v>
      </c>
      <c r="AB432">
        <f>YEAR(Sales_Trans_2[[#This Row],[Transaction_Date]])</f>
        <v>2025</v>
      </c>
      <c r="AC432" t="str">
        <f>TEXT(Sales_Trans_2[[#This Row],[Transaction_Date]],"mmm")</f>
        <v>Jul</v>
      </c>
      <c r="AD432">
        <f>MONTH(Sales_Trans_2[[#This Row],[Transaction_Date]])</f>
        <v>7</v>
      </c>
      <c r="AE432" s="19">
        <f>IFERROR(Sales_Trans_2[[#This Row],[Profit]]/Sales_Trans_2[[#This Row],[Sales_Amount]],0)</f>
        <v>0.1739026288999341</v>
      </c>
      <c r="AF432" s="20" t="str">
        <f>IF(Sales_Trans_2[[#This Row],[Discount_Pct]]=0,"0%",
IF(Sales_Trans_2[[#This Row],[Discount_Pct]]&lt;=5,"1-5%",
IF(Sales_Trans_2[[#This Row],[Discount_Pct]]&lt;=10,"6-10%",
IF(Sales_Trans_2[[#This Row],[Discount_Pct]]&lt;=15,"11-15%","&gt;15%"))))</f>
        <v>0%</v>
      </c>
    </row>
    <row r="433" spans="1:32" x14ac:dyDescent="0.25">
      <c r="A433" t="s">
        <v>1257</v>
      </c>
      <c r="B433" s="10">
        <v>45937</v>
      </c>
      <c r="C433" t="s">
        <v>1258</v>
      </c>
      <c r="D433" t="s">
        <v>365</v>
      </c>
      <c r="E433" t="s">
        <v>350</v>
      </c>
      <c r="F433" t="s">
        <v>1259</v>
      </c>
      <c r="G433">
        <v>5</v>
      </c>
      <c r="H433">
        <v>491.63</v>
      </c>
      <c r="I433">
        <v>0</v>
      </c>
      <c r="J433">
        <v>0</v>
      </c>
      <c r="K433">
        <v>2458.15</v>
      </c>
      <c r="L433">
        <v>1934.45</v>
      </c>
      <c r="M433">
        <v>523.70000000000005</v>
      </c>
      <c r="N433" t="s">
        <v>4971</v>
      </c>
      <c r="O433" t="s">
        <v>24</v>
      </c>
      <c r="P433" t="s">
        <v>25</v>
      </c>
      <c r="Q433">
        <v>0.76944444444444449</v>
      </c>
      <c r="R433" t="s">
        <v>49</v>
      </c>
      <c r="S433" t="s">
        <v>4680</v>
      </c>
      <c r="T433" t="s">
        <v>4672</v>
      </c>
      <c r="U433">
        <v>459.58</v>
      </c>
      <c r="V433" t="s">
        <v>5833</v>
      </c>
      <c r="W433" t="s">
        <v>4958</v>
      </c>
      <c r="X433" t="s">
        <v>4980</v>
      </c>
      <c r="Y433" t="s">
        <v>4970</v>
      </c>
      <c r="Z433" t="s">
        <v>4981</v>
      </c>
      <c r="AA433" t="s">
        <v>4962</v>
      </c>
      <c r="AB433">
        <f>YEAR(Sales_Trans_2[[#This Row],[Transaction_Date]])</f>
        <v>2025</v>
      </c>
      <c r="AC433" t="str">
        <f>TEXT(Sales_Trans_2[[#This Row],[Transaction_Date]],"mmm")</f>
        <v>Oct</v>
      </c>
      <c r="AD433">
        <f>MONTH(Sales_Trans_2[[#This Row],[Transaction_Date]])</f>
        <v>10</v>
      </c>
      <c r="AE433" s="19">
        <f>IFERROR(Sales_Trans_2[[#This Row],[Profit]]/Sales_Trans_2[[#This Row],[Sales_Amount]],0)</f>
        <v>0.21304639668043041</v>
      </c>
      <c r="AF433" s="20" t="str">
        <f>IF(Sales_Trans_2[[#This Row],[Discount_Pct]]=0,"0%",
IF(Sales_Trans_2[[#This Row],[Discount_Pct]]&lt;=5,"1-5%",
IF(Sales_Trans_2[[#This Row],[Discount_Pct]]&lt;=10,"6-10%",
IF(Sales_Trans_2[[#This Row],[Discount_Pct]]&lt;=15,"11-15%","&gt;15%"))))</f>
        <v>0%</v>
      </c>
    </row>
    <row r="434" spans="1:32" x14ac:dyDescent="0.25">
      <c r="A434" t="s">
        <v>4155</v>
      </c>
      <c r="B434" s="10">
        <v>45815</v>
      </c>
      <c r="C434" t="s">
        <v>1085</v>
      </c>
      <c r="D434" t="s">
        <v>928</v>
      </c>
      <c r="E434" t="s">
        <v>390</v>
      </c>
      <c r="F434" t="s">
        <v>821</v>
      </c>
      <c r="G434">
        <v>5</v>
      </c>
      <c r="H434">
        <v>365.14</v>
      </c>
      <c r="I434">
        <v>0</v>
      </c>
      <c r="J434">
        <v>0</v>
      </c>
      <c r="K434">
        <v>2099.5500000000002</v>
      </c>
      <c r="L434">
        <v>1269.1500000000001</v>
      </c>
      <c r="M434">
        <v>830.4</v>
      </c>
      <c r="N434" t="s">
        <v>23</v>
      </c>
      <c r="O434" t="s">
        <v>24</v>
      </c>
      <c r="P434" t="s">
        <v>25</v>
      </c>
      <c r="Q434">
        <v>0.45</v>
      </c>
      <c r="R434" t="s">
        <v>27</v>
      </c>
      <c r="S434" t="s">
        <v>4919</v>
      </c>
      <c r="T434" t="s">
        <v>4908</v>
      </c>
      <c r="U434">
        <v>351.78</v>
      </c>
      <c r="V434" t="s">
        <v>5341</v>
      </c>
      <c r="W434" t="s">
        <v>4958</v>
      </c>
      <c r="X434" t="s">
        <v>5322</v>
      </c>
      <c r="Y434" t="s">
        <v>5007</v>
      </c>
      <c r="Z434" t="s">
        <v>5323</v>
      </c>
      <c r="AA434" t="s">
        <v>4962</v>
      </c>
      <c r="AB434">
        <f>YEAR(Sales_Trans_2[[#This Row],[Transaction_Date]])</f>
        <v>2025</v>
      </c>
      <c r="AC434" t="str">
        <f>TEXT(Sales_Trans_2[[#This Row],[Transaction_Date]],"mmm")</f>
        <v>Jun</v>
      </c>
      <c r="AD434">
        <f>MONTH(Sales_Trans_2[[#This Row],[Transaction_Date]])</f>
        <v>6</v>
      </c>
      <c r="AE434" s="19">
        <f>IFERROR(Sales_Trans_2[[#This Row],[Profit]]/Sales_Trans_2[[#This Row],[Sales_Amount]],0)</f>
        <v>0.39551332428377506</v>
      </c>
      <c r="AF434" s="20" t="str">
        <f>IF(Sales_Trans_2[[#This Row],[Discount_Pct]]=0,"0%",
IF(Sales_Trans_2[[#This Row],[Discount_Pct]]&lt;=5,"1-5%",
IF(Sales_Trans_2[[#This Row],[Discount_Pct]]&lt;=10,"6-10%",
IF(Sales_Trans_2[[#This Row],[Discount_Pct]]&lt;=15,"11-15%","&gt;15%"))))</f>
        <v>0%</v>
      </c>
    </row>
    <row r="435" spans="1:32" x14ac:dyDescent="0.25">
      <c r="A435" t="s">
        <v>3108</v>
      </c>
      <c r="B435" s="10">
        <v>45664</v>
      </c>
      <c r="C435" t="s">
        <v>629</v>
      </c>
      <c r="D435" t="s">
        <v>714</v>
      </c>
      <c r="E435" t="s">
        <v>1413</v>
      </c>
      <c r="F435" t="s">
        <v>1829</v>
      </c>
      <c r="G435">
        <v>5</v>
      </c>
      <c r="H435">
        <v>183.19</v>
      </c>
      <c r="I435">
        <v>0</v>
      </c>
      <c r="J435">
        <v>0</v>
      </c>
      <c r="K435">
        <v>915.95</v>
      </c>
      <c r="L435">
        <v>621.20000000000005</v>
      </c>
      <c r="M435">
        <v>294.75</v>
      </c>
      <c r="N435" t="s">
        <v>68</v>
      </c>
      <c r="O435" t="s">
        <v>24</v>
      </c>
      <c r="P435" t="s">
        <v>25</v>
      </c>
      <c r="Q435">
        <v>0.50624999999999998</v>
      </c>
      <c r="R435" t="s">
        <v>49</v>
      </c>
      <c r="S435" t="s">
        <v>4653</v>
      </c>
      <c r="T435" t="s">
        <v>4672</v>
      </c>
      <c r="U435">
        <v>161.03</v>
      </c>
      <c r="V435" t="s">
        <v>5061</v>
      </c>
      <c r="W435" t="s">
        <v>4958</v>
      </c>
      <c r="X435" t="s">
        <v>5463</v>
      </c>
      <c r="Y435" t="s">
        <v>4970</v>
      </c>
      <c r="Z435" t="s">
        <v>5310</v>
      </c>
      <c r="AA435" t="s">
        <v>4962</v>
      </c>
      <c r="AB435">
        <f>YEAR(Sales_Trans_2[[#This Row],[Transaction_Date]])</f>
        <v>2025</v>
      </c>
      <c r="AC435" t="str">
        <f>TEXT(Sales_Trans_2[[#This Row],[Transaction_Date]],"mmm")</f>
        <v>Jan</v>
      </c>
      <c r="AD435">
        <f>MONTH(Sales_Trans_2[[#This Row],[Transaction_Date]])</f>
        <v>1</v>
      </c>
      <c r="AE435" s="19">
        <f>IFERROR(Sales_Trans_2[[#This Row],[Profit]]/Sales_Trans_2[[#This Row],[Sales_Amount]],0)</f>
        <v>0.32179704132321629</v>
      </c>
      <c r="AF435" s="20" t="str">
        <f>IF(Sales_Trans_2[[#This Row],[Discount_Pct]]=0,"0%",
IF(Sales_Trans_2[[#This Row],[Discount_Pct]]&lt;=5,"1-5%",
IF(Sales_Trans_2[[#This Row],[Discount_Pct]]&lt;=10,"6-10%",
IF(Sales_Trans_2[[#This Row],[Discount_Pct]]&lt;=15,"11-15%","&gt;15%"))))</f>
        <v>0%</v>
      </c>
    </row>
    <row r="436" spans="1:32" x14ac:dyDescent="0.25">
      <c r="A436" t="s">
        <v>3149</v>
      </c>
      <c r="B436" s="10">
        <v>45838</v>
      </c>
      <c r="C436" t="s">
        <v>2138</v>
      </c>
      <c r="D436" t="s">
        <v>503</v>
      </c>
      <c r="E436" t="s">
        <v>1339</v>
      </c>
      <c r="F436" t="s">
        <v>2001</v>
      </c>
      <c r="G436">
        <v>7</v>
      </c>
      <c r="H436">
        <v>547.79999999999995</v>
      </c>
      <c r="I436">
        <v>0</v>
      </c>
      <c r="J436">
        <v>0</v>
      </c>
      <c r="K436">
        <v>3834.6</v>
      </c>
      <c r="L436">
        <v>2728.6</v>
      </c>
      <c r="M436">
        <v>1106</v>
      </c>
      <c r="N436" t="s">
        <v>68</v>
      </c>
      <c r="O436" t="s">
        <v>24</v>
      </c>
      <c r="P436" t="s">
        <v>25</v>
      </c>
      <c r="Q436">
        <v>0.41041666666666665</v>
      </c>
      <c r="R436" t="s">
        <v>49</v>
      </c>
      <c r="S436" t="s">
        <v>4727</v>
      </c>
      <c r="T436" t="s">
        <v>4703</v>
      </c>
      <c r="U436">
        <v>503.36</v>
      </c>
      <c r="V436" t="s">
        <v>5302</v>
      </c>
      <c r="W436" t="s">
        <v>4958</v>
      </c>
      <c r="X436" t="s">
        <v>5791</v>
      </c>
      <c r="Y436" t="s">
        <v>4970</v>
      </c>
      <c r="Z436" t="s">
        <v>5792</v>
      </c>
      <c r="AA436" t="s">
        <v>4962</v>
      </c>
      <c r="AB436">
        <f>YEAR(Sales_Trans_2[[#This Row],[Transaction_Date]])</f>
        <v>2025</v>
      </c>
      <c r="AC436" t="str">
        <f>TEXT(Sales_Trans_2[[#This Row],[Transaction_Date]],"mmm")</f>
        <v>Jun</v>
      </c>
      <c r="AD436">
        <f>MONTH(Sales_Trans_2[[#This Row],[Transaction_Date]])</f>
        <v>6</v>
      </c>
      <c r="AE436" s="19">
        <f>IFERROR(Sales_Trans_2[[#This Row],[Profit]]/Sales_Trans_2[[#This Row],[Sales_Amount]],0)</f>
        <v>0.28842643300474624</v>
      </c>
      <c r="AF436" s="20" t="str">
        <f>IF(Sales_Trans_2[[#This Row],[Discount_Pct]]=0,"0%",
IF(Sales_Trans_2[[#This Row],[Discount_Pct]]&lt;=5,"1-5%",
IF(Sales_Trans_2[[#This Row],[Discount_Pct]]&lt;=10,"6-10%",
IF(Sales_Trans_2[[#This Row],[Discount_Pct]]&lt;=15,"11-15%","&gt;15%"))))</f>
        <v>0%</v>
      </c>
    </row>
    <row r="437" spans="1:32" x14ac:dyDescent="0.25">
      <c r="A437" t="s">
        <v>2553</v>
      </c>
      <c r="B437" s="10">
        <v>45836</v>
      </c>
      <c r="C437" t="s">
        <v>750</v>
      </c>
      <c r="D437" t="s">
        <v>52</v>
      </c>
      <c r="E437" t="s">
        <v>1682</v>
      </c>
      <c r="F437" t="s">
        <v>2016</v>
      </c>
      <c r="G437">
        <v>7</v>
      </c>
      <c r="H437">
        <v>333.47</v>
      </c>
      <c r="I437">
        <v>0</v>
      </c>
      <c r="J437">
        <v>0</v>
      </c>
      <c r="K437">
        <v>2684.43</v>
      </c>
      <c r="L437">
        <v>1722.84</v>
      </c>
      <c r="M437">
        <v>961.59</v>
      </c>
      <c r="N437" t="s">
        <v>4971</v>
      </c>
      <c r="O437" t="s">
        <v>24</v>
      </c>
      <c r="P437" t="s">
        <v>25</v>
      </c>
      <c r="Q437">
        <v>0.78611111111111109</v>
      </c>
      <c r="R437" t="s">
        <v>27</v>
      </c>
      <c r="S437" t="s">
        <v>4701</v>
      </c>
      <c r="T437" t="s">
        <v>4672</v>
      </c>
      <c r="U437">
        <v>313.47000000000003</v>
      </c>
      <c r="V437" t="s">
        <v>5527</v>
      </c>
      <c r="W437" t="s">
        <v>4958</v>
      </c>
      <c r="X437" t="s">
        <v>5861</v>
      </c>
      <c r="Y437" t="s">
        <v>5011</v>
      </c>
      <c r="Z437" t="s">
        <v>5160</v>
      </c>
      <c r="AA437" t="s">
        <v>4962</v>
      </c>
      <c r="AB437">
        <f>YEAR(Sales_Trans_2[[#This Row],[Transaction_Date]])</f>
        <v>2025</v>
      </c>
      <c r="AC437" t="str">
        <f>TEXT(Sales_Trans_2[[#This Row],[Transaction_Date]],"mmm")</f>
        <v>Jun</v>
      </c>
      <c r="AD437">
        <f>MONTH(Sales_Trans_2[[#This Row],[Transaction_Date]])</f>
        <v>6</v>
      </c>
      <c r="AE437" s="19">
        <f>IFERROR(Sales_Trans_2[[#This Row],[Profit]]/Sales_Trans_2[[#This Row],[Sales_Amount]],0)</f>
        <v>0.35821012281936954</v>
      </c>
      <c r="AF437" s="20" t="str">
        <f>IF(Sales_Trans_2[[#This Row],[Discount_Pct]]=0,"0%",
IF(Sales_Trans_2[[#This Row],[Discount_Pct]]&lt;=5,"1-5%",
IF(Sales_Trans_2[[#This Row],[Discount_Pct]]&lt;=10,"6-10%",
IF(Sales_Trans_2[[#This Row],[Discount_Pct]]&lt;=15,"11-15%","&gt;15%"))))</f>
        <v>0%</v>
      </c>
    </row>
    <row r="438" spans="1:32" x14ac:dyDescent="0.25">
      <c r="A438" t="s">
        <v>3540</v>
      </c>
      <c r="B438" s="10">
        <v>45830</v>
      </c>
      <c r="C438" t="s">
        <v>2600</v>
      </c>
      <c r="D438" t="s">
        <v>275</v>
      </c>
      <c r="E438" t="s">
        <v>1323</v>
      </c>
      <c r="F438" t="s">
        <v>2870</v>
      </c>
      <c r="G438">
        <v>4</v>
      </c>
      <c r="H438">
        <v>51.43</v>
      </c>
      <c r="I438">
        <v>0</v>
      </c>
      <c r="J438">
        <v>0</v>
      </c>
      <c r="K438">
        <v>236.58</v>
      </c>
      <c r="L438">
        <v>149.91999999999999</v>
      </c>
      <c r="M438">
        <v>86.66</v>
      </c>
      <c r="N438" t="s">
        <v>47</v>
      </c>
      <c r="O438" t="s">
        <v>24</v>
      </c>
      <c r="P438" t="s">
        <v>25</v>
      </c>
      <c r="Q438">
        <v>0.61944444444444446</v>
      </c>
      <c r="R438" t="s">
        <v>27</v>
      </c>
      <c r="S438" t="s">
        <v>4760</v>
      </c>
      <c r="T438" t="s">
        <v>4752</v>
      </c>
      <c r="U438">
        <v>51.33</v>
      </c>
      <c r="V438" t="s">
        <v>5561</v>
      </c>
      <c r="W438" t="s">
        <v>4958</v>
      </c>
      <c r="X438" t="s">
        <v>5146</v>
      </c>
      <c r="Y438" t="s">
        <v>4960</v>
      </c>
      <c r="Z438" t="s">
        <v>5147</v>
      </c>
      <c r="AA438" t="s">
        <v>4962</v>
      </c>
      <c r="AB438">
        <f>YEAR(Sales_Trans_2[[#This Row],[Transaction_Date]])</f>
        <v>2025</v>
      </c>
      <c r="AC438" t="str">
        <f>TEXT(Sales_Trans_2[[#This Row],[Transaction_Date]],"mmm")</f>
        <v>Jun</v>
      </c>
      <c r="AD438">
        <f>MONTH(Sales_Trans_2[[#This Row],[Transaction_Date]])</f>
        <v>6</v>
      </c>
      <c r="AE438" s="19">
        <f>IFERROR(Sales_Trans_2[[#This Row],[Profit]]/Sales_Trans_2[[#This Row],[Sales_Amount]],0)</f>
        <v>0.36630315326739366</v>
      </c>
      <c r="AF438" s="20" t="str">
        <f>IF(Sales_Trans_2[[#This Row],[Discount_Pct]]=0,"0%",
IF(Sales_Trans_2[[#This Row],[Discount_Pct]]&lt;=5,"1-5%",
IF(Sales_Trans_2[[#This Row],[Discount_Pct]]&lt;=10,"6-10%",
IF(Sales_Trans_2[[#This Row],[Discount_Pct]]&lt;=15,"11-15%","&gt;15%"))))</f>
        <v>0%</v>
      </c>
    </row>
    <row r="439" spans="1:32" x14ac:dyDescent="0.25">
      <c r="A439" t="s">
        <v>2084</v>
      </c>
      <c r="B439" s="10">
        <v>45829</v>
      </c>
      <c r="C439" t="s">
        <v>1354</v>
      </c>
      <c r="D439" t="s">
        <v>2085</v>
      </c>
      <c r="E439" t="s">
        <v>1109</v>
      </c>
      <c r="F439" t="s">
        <v>1110</v>
      </c>
      <c r="G439">
        <v>8</v>
      </c>
      <c r="H439">
        <v>425.06</v>
      </c>
      <c r="I439">
        <v>0</v>
      </c>
      <c r="J439">
        <v>0</v>
      </c>
      <c r="K439">
        <v>3910.55</v>
      </c>
      <c r="L439">
        <v>2552.4</v>
      </c>
      <c r="M439">
        <v>1358.15</v>
      </c>
      <c r="N439" t="s">
        <v>4971</v>
      </c>
      <c r="O439" t="s">
        <v>24</v>
      </c>
      <c r="P439" t="s">
        <v>25</v>
      </c>
      <c r="Q439">
        <v>0.75902777777777775</v>
      </c>
      <c r="R439" t="s">
        <v>27</v>
      </c>
      <c r="S439" t="s">
        <v>4670</v>
      </c>
      <c r="T439" t="s">
        <v>4805</v>
      </c>
      <c r="U439">
        <v>392.68</v>
      </c>
      <c r="V439" t="s">
        <v>5621</v>
      </c>
      <c r="W439" t="s">
        <v>4958</v>
      </c>
      <c r="X439" t="s">
        <v>5104</v>
      </c>
      <c r="Y439" t="s">
        <v>4970</v>
      </c>
      <c r="Z439" t="s">
        <v>5105</v>
      </c>
      <c r="AA439" t="s">
        <v>4962</v>
      </c>
      <c r="AB439">
        <f>YEAR(Sales_Trans_2[[#This Row],[Transaction_Date]])</f>
        <v>2025</v>
      </c>
      <c r="AC439" t="str">
        <f>TEXT(Sales_Trans_2[[#This Row],[Transaction_Date]],"mmm")</f>
        <v>Jun</v>
      </c>
      <c r="AD439">
        <f>MONTH(Sales_Trans_2[[#This Row],[Transaction_Date]])</f>
        <v>6</v>
      </c>
      <c r="AE439" s="19">
        <f>IFERROR(Sales_Trans_2[[#This Row],[Profit]]/Sales_Trans_2[[#This Row],[Sales_Amount]],0)</f>
        <v>0.34730408766030352</v>
      </c>
      <c r="AF439" s="20" t="str">
        <f>IF(Sales_Trans_2[[#This Row],[Discount_Pct]]=0,"0%",
IF(Sales_Trans_2[[#This Row],[Discount_Pct]]&lt;=5,"1-5%",
IF(Sales_Trans_2[[#This Row],[Discount_Pct]]&lt;=10,"6-10%",
IF(Sales_Trans_2[[#This Row],[Discount_Pct]]&lt;=15,"11-15%","&gt;15%"))))</f>
        <v>0%</v>
      </c>
    </row>
    <row r="440" spans="1:32" x14ac:dyDescent="0.25">
      <c r="A440" t="s">
        <v>2616</v>
      </c>
      <c r="B440" s="10">
        <v>45828</v>
      </c>
      <c r="C440" t="s">
        <v>1538</v>
      </c>
      <c r="D440" t="s">
        <v>405</v>
      </c>
      <c r="E440" t="s">
        <v>159</v>
      </c>
      <c r="F440" t="s">
        <v>710</v>
      </c>
      <c r="G440">
        <v>4</v>
      </c>
      <c r="H440">
        <v>478.68</v>
      </c>
      <c r="I440">
        <v>0</v>
      </c>
      <c r="J440">
        <v>0</v>
      </c>
      <c r="K440">
        <v>1914.72</v>
      </c>
      <c r="L440">
        <v>1016.2</v>
      </c>
      <c r="M440">
        <v>898.52</v>
      </c>
      <c r="N440" t="s">
        <v>68</v>
      </c>
      <c r="O440" t="s">
        <v>24</v>
      </c>
      <c r="P440" t="s">
        <v>25</v>
      </c>
      <c r="Q440">
        <v>0.50069444444444444</v>
      </c>
      <c r="R440" t="s">
        <v>49</v>
      </c>
      <c r="S440" t="s">
        <v>4642</v>
      </c>
      <c r="T440" t="s">
        <v>4636</v>
      </c>
      <c r="U440">
        <v>440.5</v>
      </c>
      <c r="V440" t="s">
        <v>5681</v>
      </c>
      <c r="W440" t="s">
        <v>4958</v>
      </c>
      <c r="X440" t="s">
        <v>5313</v>
      </c>
      <c r="Y440" t="s">
        <v>4960</v>
      </c>
      <c r="Z440" t="s">
        <v>5034</v>
      </c>
      <c r="AA440" t="s">
        <v>4962</v>
      </c>
      <c r="AB440">
        <f>YEAR(Sales_Trans_2[[#This Row],[Transaction_Date]])</f>
        <v>2025</v>
      </c>
      <c r="AC440" t="str">
        <f>TEXT(Sales_Trans_2[[#This Row],[Transaction_Date]],"mmm")</f>
        <v>Jun</v>
      </c>
      <c r="AD440">
        <f>MONTH(Sales_Trans_2[[#This Row],[Transaction_Date]])</f>
        <v>6</v>
      </c>
      <c r="AE440" s="19">
        <f>IFERROR(Sales_Trans_2[[#This Row],[Profit]]/Sales_Trans_2[[#This Row],[Sales_Amount]],0)</f>
        <v>0.46926965822679034</v>
      </c>
      <c r="AF440" s="20" t="str">
        <f>IF(Sales_Trans_2[[#This Row],[Discount_Pct]]=0,"0%",
IF(Sales_Trans_2[[#This Row],[Discount_Pct]]&lt;=5,"1-5%",
IF(Sales_Trans_2[[#This Row],[Discount_Pct]]&lt;=10,"6-10%",
IF(Sales_Trans_2[[#This Row],[Discount_Pct]]&lt;=15,"11-15%","&gt;15%"))))</f>
        <v>0%</v>
      </c>
    </row>
    <row r="441" spans="1:32" x14ac:dyDescent="0.25">
      <c r="A441" t="s">
        <v>3486</v>
      </c>
      <c r="B441" s="10">
        <v>45828</v>
      </c>
      <c r="C441" t="s">
        <v>3151</v>
      </c>
      <c r="D441" t="s">
        <v>231</v>
      </c>
      <c r="E441" t="s">
        <v>192</v>
      </c>
      <c r="F441" t="s">
        <v>1651</v>
      </c>
      <c r="G441">
        <v>3</v>
      </c>
      <c r="H441">
        <v>424.8</v>
      </c>
      <c r="I441">
        <v>0</v>
      </c>
      <c r="J441">
        <v>0</v>
      </c>
      <c r="K441">
        <v>1274.4000000000001</v>
      </c>
      <c r="L441">
        <v>926.82</v>
      </c>
      <c r="M441">
        <v>347.58</v>
      </c>
      <c r="N441" t="s">
        <v>23</v>
      </c>
      <c r="O441" t="s">
        <v>24</v>
      </c>
      <c r="P441" t="s">
        <v>25</v>
      </c>
      <c r="Q441">
        <v>0.78749999999999998</v>
      </c>
      <c r="R441" t="s">
        <v>49</v>
      </c>
      <c r="S441" t="s">
        <v>4756</v>
      </c>
      <c r="T441" t="s">
        <v>4752</v>
      </c>
      <c r="U441">
        <v>418.79</v>
      </c>
      <c r="V441" t="s">
        <v>5232</v>
      </c>
      <c r="W441" t="s">
        <v>4958</v>
      </c>
      <c r="X441" t="s">
        <v>5488</v>
      </c>
      <c r="Y441" t="s">
        <v>5007</v>
      </c>
      <c r="Z441" t="s">
        <v>5284</v>
      </c>
      <c r="AA441" t="s">
        <v>4962</v>
      </c>
      <c r="AB441">
        <f>YEAR(Sales_Trans_2[[#This Row],[Transaction_Date]])</f>
        <v>2025</v>
      </c>
      <c r="AC441" t="str">
        <f>TEXT(Sales_Trans_2[[#This Row],[Transaction_Date]],"mmm")</f>
        <v>Jun</v>
      </c>
      <c r="AD441">
        <f>MONTH(Sales_Trans_2[[#This Row],[Transaction_Date]])</f>
        <v>6</v>
      </c>
      <c r="AE441" s="19">
        <f>IFERROR(Sales_Trans_2[[#This Row],[Profit]]/Sales_Trans_2[[#This Row],[Sales_Amount]],0)</f>
        <v>0.27274011299435025</v>
      </c>
      <c r="AF441" s="20" t="str">
        <f>IF(Sales_Trans_2[[#This Row],[Discount_Pct]]=0,"0%",
IF(Sales_Trans_2[[#This Row],[Discount_Pct]]&lt;=5,"1-5%",
IF(Sales_Trans_2[[#This Row],[Discount_Pct]]&lt;=10,"6-10%",
IF(Sales_Trans_2[[#This Row],[Discount_Pct]]&lt;=15,"11-15%","&gt;15%"))))</f>
        <v>0%</v>
      </c>
    </row>
    <row r="442" spans="1:32" x14ac:dyDescent="0.25">
      <c r="A442" t="s">
        <v>1346</v>
      </c>
      <c r="B442" s="10">
        <v>45823</v>
      </c>
      <c r="C442" t="s">
        <v>1062</v>
      </c>
      <c r="D442" t="s">
        <v>856</v>
      </c>
      <c r="E442" t="s">
        <v>1347</v>
      </c>
      <c r="F442" t="s">
        <v>1313</v>
      </c>
      <c r="G442">
        <v>6</v>
      </c>
      <c r="H442">
        <v>306.69</v>
      </c>
      <c r="I442">
        <v>0</v>
      </c>
      <c r="J442">
        <v>0</v>
      </c>
      <c r="K442">
        <v>2116.16</v>
      </c>
      <c r="L442">
        <v>1237.8</v>
      </c>
      <c r="M442">
        <v>878.36</v>
      </c>
      <c r="N442" t="s">
        <v>68</v>
      </c>
      <c r="O442" t="s">
        <v>24</v>
      </c>
      <c r="P442" t="s">
        <v>25</v>
      </c>
      <c r="Q442">
        <v>0.56597222222222221</v>
      </c>
      <c r="R442" t="s">
        <v>27</v>
      </c>
      <c r="S442" t="s">
        <v>4825</v>
      </c>
      <c r="T442" t="s">
        <v>4805</v>
      </c>
      <c r="U442">
        <v>275.70999999999998</v>
      </c>
      <c r="V442" t="s">
        <v>5093</v>
      </c>
      <c r="W442" t="s">
        <v>4958</v>
      </c>
      <c r="X442" t="s">
        <v>4976</v>
      </c>
      <c r="Y442" t="s">
        <v>4977</v>
      </c>
      <c r="Z442" t="s">
        <v>5089</v>
      </c>
      <c r="AA442" t="s">
        <v>4962</v>
      </c>
      <c r="AB442">
        <f>YEAR(Sales_Trans_2[[#This Row],[Transaction_Date]])</f>
        <v>2025</v>
      </c>
      <c r="AC442" t="str">
        <f>TEXT(Sales_Trans_2[[#This Row],[Transaction_Date]],"mmm")</f>
        <v>Jun</v>
      </c>
      <c r="AD442">
        <f>MONTH(Sales_Trans_2[[#This Row],[Transaction_Date]])</f>
        <v>6</v>
      </c>
      <c r="AE442" s="19">
        <f>IFERROR(Sales_Trans_2[[#This Row],[Profit]]/Sales_Trans_2[[#This Row],[Sales_Amount]],0)</f>
        <v>0.41507258430364435</v>
      </c>
      <c r="AF442" s="20" t="str">
        <f>IF(Sales_Trans_2[[#This Row],[Discount_Pct]]=0,"0%",
IF(Sales_Trans_2[[#This Row],[Discount_Pct]]&lt;=5,"1-5%",
IF(Sales_Trans_2[[#This Row],[Discount_Pct]]&lt;=10,"6-10%",
IF(Sales_Trans_2[[#This Row],[Discount_Pct]]&lt;=15,"11-15%","&gt;15%"))))</f>
        <v>0%</v>
      </c>
    </row>
    <row r="443" spans="1:32" x14ac:dyDescent="0.25">
      <c r="A443" t="s">
        <v>1792</v>
      </c>
      <c r="B443" s="10">
        <v>45823</v>
      </c>
      <c r="C443" t="s">
        <v>325</v>
      </c>
      <c r="D443" t="s">
        <v>882</v>
      </c>
      <c r="E443" t="s">
        <v>148</v>
      </c>
      <c r="F443" t="s">
        <v>149</v>
      </c>
      <c r="G443">
        <v>3</v>
      </c>
      <c r="H443">
        <v>270.85000000000002</v>
      </c>
      <c r="I443">
        <v>0</v>
      </c>
      <c r="J443">
        <v>0</v>
      </c>
      <c r="K443">
        <v>934.43</v>
      </c>
      <c r="L443">
        <v>583.91999999999996</v>
      </c>
      <c r="M443">
        <v>350.51</v>
      </c>
      <c r="N443" t="s">
        <v>23</v>
      </c>
      <c r="O443" t="s">
        <v>24</v>
      </c>
      <c r="P443" t="s">
        <v>25</v>
      </c>
      <c r="Q443">
        <v>0.39166666666666666</v>
      </c>
      <c r="R443" t="s">
        <v>27</v>
      </c>
      <c r="S443" t="s">
        <v>4768</v>
      </c>
      <c r="T443" t="s">
        <v>4752</v>
      </c>
      <c r="U443">
        <v>262.77</v>
      </c>
      <c r="V443" t="s">
        <v>5050</v>
      </c>
      <c r="W443" t="s">
        <v>4958</v>
      </c>
      <c r="X443" t="s">
        <v>5666</v>
      </c>
      <c r="Y443" t="s">
        <v>4970</v>
      </c>
      <c r="Z443" t="s">
        <v>5135</v>
      </c>
      <c r="AA443" t="s">
        <v>4962</v>
      </c>
      <c r="AB443">
        <f>YEAR(Sales_Trans_2[[#This Row],[Transaction_Date]])</f>
        <v>2025</v>
      </c>
      <c r="AC443" t="str">
        <f>TEXT(Sales_Trans_2[[#This Row],[Transaction_Date]],"mmm")</f>
        <v>Jun</v>
      </c>
      <c r="AD443">
        <f>MONTH(Sales_Trans_2[[#This Row],[Transaction_Date]])</f>
        <v>6</v>
      </c>
      <c r="AE443" s="19">
        <f>IFERROR(Sales_Trans_2[[#This Row],[Profit]]/Sales_Trans_2[[#This Row],[Sales_Amount]],0)</f>
        <v>0.37510567939813577</v>
      </c>
      <c r="AF443" s="20" t="str">
        <f>IF(Sales_Trans_2[[#This Row],[Discount_Pct]]=0,"0%",
IF(Sales_Trans_2[[#This Row],[Discount_Pct]]&lt;=5,"1-5%",
IF(Sales_Trans_2[[#This Row],[Discount_Pct]]&lt;=10,"6-10%",
IF(Sales_Trans_2[[#This Row],[Discount_Pct]]&lt;=15,"11-15%","&gt;15%"))))</f>
        <v>0%</v>
      </c>
    </row>
    <row r="444" spans="1:32" x14ac:dyDescent="0.25">
      <c r="A444" t="s">
        <v>3794</v>
      </c>
      <c r="B444" s="10">
        <v>45822</v>
      </c>
      <c r="C444" t="s">
        <v>307</v>
      </c>
      <c r="D444" t="s">
        <v>147</v>
      </c>
      <c r="E444" t="s">
        <v>1157</v>
      </c>
      <c r="F444" t="s">
        <v>1158</v>
      </c>
      <c r="G444">
        <v>8</v>
      </c>
      <c r="H444">
        <v>378.58</v>
      </c>
      <c r="I444">
        <v>0</v>
      </c>
      <c r="J444">
        <v>0</v>
      </c>
      <c r="K444">
        <v>3482.94</v>
      </c>
      <c r="L444">
        <v>2089.7600000000002</v>
      </c>
      <c r="M444">
        <v>1393.18</v>
      </c>
      <c r="N444" t="s">
        <v>40</v>
      </c>
      <c r="O444" t="s">
        <v>24</v>
      </c>
      <c r="P444" t="s">
        <v>25</v>
      </c>
      <c r="Q444">
        <v>0.66041666666666665</v>
      </c>
      <c r="R444" t="s">
        <v>27</v>
      </c>
      <c r="S444" t="s">
        <v>4717</v>
      </c>
      <c r="T444" t="s">
        <v>4703</v>
      </c>
      <c r="U444">
        <v>332.73</v>
      </c>
      <c r="V444" t="s">
        <v>5035</v>
      </c>
      <c r="W444" t="s">
        <v>4958</v>
      </c>
      <c r="X444" t="s">
        <v>5179</v>
      </c>
      <c r="Y444" t="s">
        <v>5007</v>
      </c>
      <c r="Z444" t="s">
        <v>5180</v>
      </c>
      <c r="AA444" t="s">
        <v>4962</v>
      </c>
      <c r="AB444">
        <f>YEAR(Sales_Trans_2[[#This Row],[Transaction_Date]])</f>
        <v>2025</v>
      </c>
      <c r="AC444" t="str">
        <f>TEXT(Sales_Trans_2[[#This Row],[Transaction_Date]],"mmm")</f>
        <v>Jun</v>
      </c>
      <c r="AD444">
        <f>MONTH(Sales_Trans_2[[#This Row],[Transaction_Date]])</f>
        <v>6</v>
      </c>
      <c r="AE444" s="19">
        <f>IFERROR(Sales_Trans_2[[#This Row],[Profit]]/Sales_Trans_2[[#This Row],[Sales_Amount]],0)</f>
        <v>0.40000114845504087</v>
      </c>
      <c r="AF444" s="20" t="str">
        <f>IF(Sales_Trans_2[[#This Row],[Discount_Pct]]=0,"0%",
IF(Sales_Trans_2[[#This Row],[Discount_Pct]]&lt;=5,"1-5%",
IF(Sales_Trans_2[[#This Row],[Discount_Pct]]&lt;=10,"6-10%",
IF(Sales_Trans_2[[#This Row],[Discount_Pct]]&lt;=15,"11-15%","&gt;15%"))))</f>
        <v>0%</v>
      </c>
    </row>
    <row r="445" spans="1:32" x14ac:dyDescent="0.25">
      <c r="A445" t="s">
        <v>4021</v>
      </c>
      <c r="B445" s="10">
        <v>45936</v>
      </c>
      <c r="C445" t="s">
        <v>1945</v>
      </c>
      <c r="D445" t="s">
        <v>365</v>
      </c>
      <c r="E445" t="s">
        <v>639</v>
      </c>
      <c r="F445" t="s">
        <v>1052</v>
      </c>
      <c r="G445">
        <v>4</v>
      </c>
      <c r="H445">
        <v>526.20000000000005</v>
      </c>
      <c r="I445">
        <v>0</v>
      </c>
      <c r="J445">
        <v>0</v>
      </c>
      <c r="K445">
        <v>2104.8000000000002</v>
      </c>
      <c r="L445">
        <v>1547.56</v>
      </c>
      <c r="M445">
        <v>557.24</v>
      </c>
      <c r="N445" t="s">
        <v>40</v>
      </c>
      <c r="O445" t="s">
        <v>24</v>
      </c>
      <c r="P445" t="s">
        <v>25</v>
      </c>
      <c r="Q445">
        <v>0.4777777777777778</v>
      </c>
      <c r="R445" t="s">
        <v>49</v>
      </c>
      <c r="S445" t="s">
        <v>4680</v>
      </c>
      <c r="T445" t="s">
        <v>4672</v>
      </c>
      <c r="U445">
        <v>459.58</v>
      </c>
      <c r="V445" t="s">
        <v>5734</v>
      </c>
      <c r="W445" t="s">
        <v>4958</v>
      </c>
      <c r="X445" t="s">
        <v>5939</v>
      </c>
      <c r="Y445" t="s">
        <v>4960</v>
      </c>
      <c r="Z445" t="s">
        <v>4986</v>
      </c>
      <c r="AA445" t="s">
        <v>4962</v>
      </c>
      <c r="AB445">
        <f>YEAR(Sales_Trans_2[[#This Row],[Transaction_Date]])</f>
        <v>2025</v>
      </c>
      <c r="AC445" t="str">
        <f>TEXT(Sales_Trans_2[[#This Row],[Transaction_Date]],"mmm")</f>
        <v>Oct</v>
      </c>
      <c r="AD445">
        <f>MONTH(Sales_Trans_2[[#This Row],[Transaction_Date]])</f>
        <v>10</v>
      </c>
      <c r="AE445" s="19">
        <f>IFERROR(Sales_Trans_2[[#This Row],[Profit]]/Sales_Trans_2[[#This Row],[Sales_Amount]],0)</f>
        <v>0.26474724439376662</v>
      </c>
      <c r="AF445" s="20" t="str">
        <f>IF(Sales_Trans_2[[#This Row],[Discount_Pct]]=0,"0%",
IF(Sales_Trans_2[[#This Row],[Discount_Pct]]&lt;=5,"1-5%",
IF(Sales_Trans_2[[#This Row],[Discount_Pct]]&lt;=10,"6-10%",
IF(Sales_Trans_2[[#This Row],[Discount_Pct]]&lt;=15,"11-15%","&gt;15%"))))</f>
        <v>0%</v>
      </c>
    </row>
    <row r="446" spans="1:32" x14ac:dyDescent="0.25">
      <c r="A446" t="s">
        <v>3370</v>
      </c>
      <c r="B446" s="10">
        <v>45875</v>
      </c>
      <c r="C446" t="s">
        <v>1920</v>
      </c>
      <c r="D446" t="s">
        <v>1156</v>
      </c>
      <c r="E446" t="s">
        <v>343</v>
      </c>
      <c r="F446" t="s">
        <v>344</v>
      </c>
      <c r="G446">
        <v>5</v>
      </c>
      <c r="H446">
        <v>161.82</v>
      </c>
      <c r="I446">
        <v>0</v>
      </c>
      <c r="J446">
        <v>0</v>
      </c>
      <c r="K446">
        <v>930.46</v>
      </c>
      <c r="L446">
        <v>546.04999999999995</v>
      </c>
      <c r="M446">
        <v>384.41</v>
      </c>
      <c r="N446" t="s">
        <v>4971</v>
      </c>
      <c r="O446" t="s">
        <v>24</v>
      </c>
      <c r="P446" t="s">
        <v>25</v>
      </c>
      <c r="Q446">
        <v>0.90625</v>
      </c>
      <c r="R446" t="s">
        <v>27</v>
      </c>
      <c r="S446" t="s">
        <v>4755</v>
      </c>
      <c r="T446" t="s">
        <v>4752</v>
      </c>
      <c r="U446">
        <v>147.72</v>
      </c>
      <c r="V446" t="s">
        <v>5619</v>
      </c>
      <c r="W446" t="s">
        <v>4958</v>
      </c>
      <c r="X446" t="s">
        <v>5445</v>
      </c>
      <c r="Y446" t="s">
        <v>4977</v>
      </c>
      <c r="Z446" t="s">
        <v>5446</v>
      </c>
      <c r="AA446" t="s">
        <v>4962</v>
      </c>
      <c r="AB446">
        <f>YEAR(Sales_Trans_2[[#This Row],[Transaction_Date]])</f>
        <v>2025</v>
      </c>
      <c r="AC446" t="str">
        <f>TEXT(Sales_Trans_2[[#This Row],[Transaction_Date]],"mmm")</f>
        <v>Aug</v>
      </c>
      <c r="AD446">
        <f>MONTH(Sales_Trans_2[[#This Row],[Transaction_Date]])</f>
        <v>8</v>
      </c>
      <c r="AE446" s="19">
        <f>IFERROR(Sales_Trans_2[[#This Row],[Profit]]/Sales_Trans_2[[#This Row],[Sales_Amount]],0)</f>
        <v>0.41313973733422177</v>
      </c>
      <c r="AF446" s="20" t="str">
        <f>IF(Sales_Trans_2[[#This Row],[Discount_Pct]]=0,"0%",
IF(Sales_Trans_2[[#This Row],[Discount_Pct]]&lt;=5,"1-5%",
IF(Sales_Trans_2[[#This Row],[Discount_Pct]]&lt;=10,"6-10%",
IF(Sales_Trans_2[[#This Row],[Discount_Pct]]&lt;=15,"11-15%","&gt;15%"))))</f>
        <v>0%</v>
      </c>
    </row>
    <row r="447" spans="1:32" x14ac:dyDescent="0.25">
      <c r="A447" t="s">
        <v>3666</v>
      </c>
      <c r="B447" s="10">
        <v>45844</v>
      </c>
      <c r="C447" t="s">
        <v>2458</v>
      </c>
      <c r="D447" t="s">
        <v>605</v>
      </c>
      <c r="E447" t="s">
        <v>950</v>
      </c>
      <c r="F447" t="s">
        <v>2276</v>
      </c>
      <c r="G447">
        <v>7</v>
      </c>
      <c r="H447">
        <v>85.31</v>
      </c>
      <c r="I447">
        <v>0</v>
      </c>
      <c r="J447">
        <v>0</v>
      </c>
      <c r="K447">
        <v>686.75</v>
      </c>
      <c r="L447">
        <v>434.98</v>
      </c>
      <c r="M447">
        <v>251.77</v>
      </c>
      <c r="N447" t="s">
        <v>133</v>
      </c>
      <c r="O447" t="s">
        <v>24</v>
      </c>
      <c r="P447" t="s">
        <v>25</v>
      </c>
      <c r="Q447">
        <v>0.77083333333333337</v>
      </c>
      <c r="R447" t="s">
        <v>27</v>
      </c>
      <c r="S447" t="s">
        <v>4851</v>
      </c>
      <c r="T447" t="s">
        <v>4847</v>
      </c>
      <c r="U447">
        <v>75.680000000000007</v>
      </c>
      <c r="V447" t="s">
        <v>5632</v>
      </c>
      <c r="W447" t="s">
        <v>4958</v>
      </c>
      <c r="X447" t="s">
        <v>5065</v>
      </c>
      <c r="Y447" t="s">
        <v>5018</v>
      </c>
      <c r="Z447" t="s">
        <v>5049</v>
      </c>
      <c r="AA447" t="s">
        <v>4962</v>
      </c>
      <c r="AB447">
        <f>YEAR(Sales_Trans_2[[#This Row],[Transaction_Date]])</f>
        <v>2025</v>
      </c>
      <c r="AC447" t="str">
        <f>TEXT(Sales_Trans_2[[#This Row],[Transaction_Date]],"mmm")</f>
        <v>Jul</v>
      </c>
      <c r="AD447">
        <f>MONTH(Sales_Trans_2[[#This Row],[Transaction_Date]])</f>
        <v>7</v>
      </c>
      <c r="AE447" s="19">
        <f>IFERROR(Sales_Trans_2[[#This Row],[Profit]]/Sales_Trans_2[[#This Row],[Sales_Amount]],0)</f>
        <v>0.36661084819803424</v>
      </c>
      <c r="AF447" s="20" t="str">
        <f>IF(Sales_Trans_2[[#This Row],[Discount_Pct]]=0,"0%",
IF(Sales_Trans_2[[#This Row],[Discount_Pct]]&lt;=5,"1-5%",
IF(Sales_Trans_2[[#This Row],[Discount_Pct]]&lt;=10,"6-10%",
IF(Sales_Trans_2[[#This Row],[Discount_Pct]]&lt;=15,"11-15%","&gt;15%"))))</f>
        <v>0%</v>
      </c>
    </row>
    <row r="448" spans="1:32" x14ac:dyDescent="0.25">
      <c r="A448" t="s">
        <v>3754</v>
      </c>
      <c r="B448" s="10">
        <v>45814</v>
      </c>
      <c r="C448" t="s">
        <v>1901</v>
      </c>
      <c r="D448" t="s">
        <v>1475</v>
      </c>
      <c r="E448" t="s">
        <v>1157</v>
      </c>
      <c r="F448" t="s">
        <v>1158</v>
      </c>
      <c r="G448">
        <v>3</v>
      </c>
      <c r="H448">
        <v>206.02</v>
      </c>
      <c r="I448">
        <v>0</v>
      </c>
      <c r="J448">
        <v>0</v>
      </c>
      <c r="K448">
        <v>618.05999999999995</v>
      </c>
      <c r="L448">
        <v>475.29</v>
      </c>
      <c r="M448">
        <v>142.77000000000001</v>
      </c>
      <c r="N448" t="s">
        <v>133</v>
      </c>
      <c r="O448" t="s">
        <v>24</v>
      </c>
      <c r="P448" t="s">
        <v>25</v>
      </c>
      <c r="Q448">
        <v>0.60416666666666663</v>
      </c>
      <c r="R448" t="s">
        <v>49</v>
      </c>
      <c r="S448" t="s">
        <v>4900</v>
      </c>
      <c r="T448" t="s">
        <v>4887</v>
      </c>
      <c r="U448">
        <v>183.39</v>
      </c>
      <c r="V448" t="s">
        <v>5397</v>
      </c>
      <c r="W448" t="s">
        <v>4958</v>
      </c>
      <c r="X448" t="s">
        <v>5179</v>
      </c>
      <c r="Y448" t="s">
        <v>5007</v>
      </c>
      <c r="Z448" t="s">
        <v>5180</v>
      </c>
      <c r="AA448" t="s">
        <v>4962</v>
      </c>
      <c r="AB448">
        <f>YEAR(Sales_Trans_2[[#This Row],[Transaction_Date]])</f>
        <v>2025</v>
      </c>
      <c r="AC448" t="str">
        <f>TEXT(Sales_Trans_2[[#This Row],[Transaction_Date]],"mmm")</f>
        <v>Jun</v>
      </c>
      <c r="AD448">
        <f>MONTH(Sales_Trans_2[[#This Row],[Transaction_Date]])</f>
        <v>6</v>
      </c>
      <c r="AE448" s="19">
        <f>IFERROR(Sales_Trans_2[[#This Row],[Profit]]/Sales_Trans_2[[#This Row],[Sales_Amount]],0)</f>
        <v>0.23099699058343853</v>
      </c>
      <c r="AF448" s="20" t="str">
        <f>IF(Sales_Trans_2[[#This Row],[Discount_Pct]]=0,"0%",
IF(Sales_Trans_2[[#This Row],[Discount_Pct]]&lt;=5,"1-5%",
IF(Sales_Trans_2[[#This Row],[Discount_Pct]]&lt;=10,"6-10%",
IF(Sales_Trans_2[[#This Row],[Discount_Pct]]&lt;=15,"11-15%","&gt;15%"))))</f>
        <v>0%</v>
      </c>
    </row>
    <row r="449" spans="1:32" x14ac:dyDescent="0.25">
      <c r="A449" t="s">
        <v>1654</v>
      </c>
      <c r="B449" s="10">
        <v>45722</v>
      </c>
      <c r="C449" t="s">
        <v>565</v>
      </c>
      <c r="D449" t="s">
        <v>509</v>
      </c>
      <c r="E449" t="s">
        <v>1066</v>
      </c>
      <c r="F449" t="s">
        <v>1655</v>
      </c>
      <c r="G449">
        <v>4</v>
      </c>
      <c r="H449">
        <v>332.43</v>
      </c>
      <c r="I449">
        <v>0</v>
      </c>
      <c r="J449">
        <v>0</v>
      </c>
      <c r="K449">
        <v>1329.72</v>
      </c>
      <c r="L449">
        <v>1014.8</v>
      </c>
      <c r="M449">
        <v>314.92</v>
      </c>
      <c r="N449" t="s">
        <v>40</v>
      </c>
      <c r="O449" t="s">
        <v>24</v>
      </c>
      <c r="P449" t="s">
        <v>25</v>
      </c>
      <c r="Q449">
        <v>0.6166666666666667</v>
      </c>
      <c r="R449" t="s">
        <v>49</v>
      </c>
      <c r="S449" t="s">
        <v>4875</v>
      </c>
      <c r="T449" t="s">
        <v>4864</v>
      </c>
      <c r="U449">
        <v>291.93</v>
      </c>
      <c r="V449" t="s">
        <v>4972</v>
      </c>
      <c r="W449" t="s">
        <v>4958</v>
      </c>
      <c r="X449" t="s">
        <v>5801</v>
      </c>
      <c r="Y449" t="s">
        <v>4960</v>
      </c>
      <c r="Z449" t="s">
        <v>5120</v>
      </c>
      <c r="AA449" t="s">
        <v>4962</v>
      </c>
      <c r="AB449">
        <f>YEAR(Sales_Trans_2[[#This Row],[Transaction_Date]])</f>
        <v>2025</v>
      </c>
      <c r="AC449" t="str">
        <f>TEXT(Sales_Trans_2[[#This Row],[Transaction_Date]],"mmm")</f>
        <v>Mar</v>
      </c>
      <c r="AD449">
        <f>MONTH(Sales_Trans_2[[#This Row],[Transaction_Date]])</f>
        <v>3</v>
      </c>
      <c r="AE449" s="19">
        <f>IFERROR(Sales_Trans_2[[#This Row],[Profit]]/Sales_Trans_2[[#This Row],[Sales_Amount]],0)</f>
        <v>0.2368318142165268</v>
      </c>
      <c r="AF449" s="20" t="str">
        <f>IF(Sales_Trans_2[[#This Row],[Discount_Pct]]=0,"0%",
IF(Sales_Trans_2[[#This Row],[Discount_Pct]]&lt;=5,"1-5%",
IF(Sales_Trans_2[[#This Row],[Discount_Pct]]&lt;=10,"6-10%",
IF(Sales_Trans_2[[#This Row],[Discount_Pct]]&lt;=15,"11-15%","&gt;15%"))))</f>
        <v>0%</v>
      </c>
    </row>
    <row r="450" spans="1:32" x14ac:dyDescent="0.25">
      <c r="A450" t="s">
        <v>4342</v>
      </c>
      <c r="B450" s="10">
        <v>45808</v>
      </c>
      <c r="C450" t="s">
        <v>966</v>
      </c>
      <c r="D450" t="s">
        <v>389</v>
      </c>
      <c r="E450" t="s">
        <v>192</v>
      </c>
      <c r="F450" t="s">
        <v>2538</v>
      </c>
      <c r="G450">
        <v>7</v>
      </c>
      <c r="H450">
        <v>84.51</v>
      </c>
      <c r="I450">
        <v>0</v>
      </c>
      <c r="J450">
        <v>0</v>
      </c>
      <c r="K450">
        <v>680.31</v>
      </c>
      <c r="L450">
        <v>483.63</v>
      </c>
      <c r="M450">
        <v>196.68</v>
      </c>
      <c r="N450" t="s">
        <v>23</v>
      </c>
      <c r="O450" t="s">
        <v>24</v>
      </c>
      <c r="P450" t="s">
        <v>25</v>
      </c>
      <c r="Q450">
        <v>0.86527777777777781</v>
      </c>
      <c r="R450" t="s">
        <v>27</v>
      </c>
      <c r="S450" t="s">
        <v>4854</v>
      </c>
      <c r="T450" t="s">
        <v>4847</v>
      </c>
      <c r="U450">
        <v>83.13</v>
      </c>
      <c r="V450" t="s">
        <v>4957</v>
      </c>
      <c r="W450" t="s">
        <v>4958</v>
      </c>
      <c r="X450" t="s">
        <v>5428</v>
      </c>
      <c r="Y450" t="s">
        <v>5011</v>
      </c>
      <c r="Z450" t="s">
        <v>5284</v>
      </c>
      <c r="AA450" t="s">
        <v>4962</v>
      </c>
      <c r="AB450">
        <f>YEAR(Sales_Trans_2[[#This Row],[Transaction_Date]])</f>
        <v>2025</v>
      </c>
      <c r="AC450" t="str">
        <f>TEXT(Sales_Trans_2[[#This Row],[Transaction_Date]],"mmm")</f>
        <v>May</v>
      </c>
      <c r="AD450">
        <f>MONTH(Sales_Trans_2[[#This Row],[Transaction_Date]])</f>
        <v>5</v>
      </c>
      <c r="AE450" s="19">
        <f>IFERROR(Sales_Trans_2[[#This Row],[Profit]]/Sales_Trans_2[[#This Row],[Sales_Amount]],0)</f>
        <v>0.28910349693522075</v>
      </c>
      <c r="AF450" s="20" t="str">
        <f>IF(Sales_Trans_2[[#This Row],[Discount_Pct]]=0,"0%",
IF(Sales_Trans_2[[#This Row],[Discount_Pct]]&lt;=5,"1-5%",
IF(Sales_Trans_2[[#This Row],[Discount_Pct]]&lt;=10,"6-10%",
IF(Sales_Trans_2[[#This Row],[Discount_Pct]]&lt;=15,"11-15%","&gt;15%"))))</f>
        <v>0%</v>
      </c>
    </row>
    <row r="451" spans="1:32" x14ac:dyDescent="0.25">
      <c r="A451" t="s">
        <v>2937</v>
      </c>
      <c r="B451" s="10">
        <v>45805</v>
      </c>
      <c r="C451" t="s">
        <v>1099</v>
      </c>
      <c r="D451" t="s">
        <v>432</v>
      </c>
      <c r="E451" t="s">
        <v>1347</v>
      </c>
      <c r="F451" t="s">
        <v>1313</v>
      </c>
      <c r="G451">
        <v>4</v>
      </c>
      <c r="H451">
        <v>334.96</v>
      </c>
      <c r="I451">
        <v>0</v>
      </c>
      <c r="J451">
        <v>0</v>
      </c>
      <c r="K451">
        <v>1339.84</v>
      </c>
      <c r="L451">
        <v>1005.68</v>
      </c>
      <c r="M451">
        <v>334.16</v>
      </c>
      <c r="N451" t="s">
        <v>23</v>
      </c>
      <c r="O451" t="s">
        <v>24</v>
      </c>
      <c r="P451" t="s">
        <v>25</v>
      </c>
      <c r="Q451">
        <v>0.55277777777777781</v>
      </c>
      <c r="R451" t="s">
        <v>49</v>
      </c>
      <c r="S451" t="s">
        <v>4841</v>
      </c>
      <c r="T451" t="s">
        <v>4828</v>
      </c>
      <c r="U451">
        <v>305.67</v>
      </c>
      <c r="V451" t="s">
        <v>5048</v>
      </c>
      <c r="W451" t="s">
        <v>4958</v>
      </c>
      <c r="X451" t="s">
        <v>4976</v>
      </c>
      <c r="Y451" t="s">
        <v>4977</v>
      </c>
      <c r="Z451" t="s">
        <v>5089</v>
      </c>
      <c r="AA451" t="s">
        <v>4962</v>
      </c>
      <c r="AB451">
        <f>YEAR(Sales_Trans_2[[#This Row],[Transaction_Date]])</f>
        <v>2025</v>
      </c>
      <c r="AC451" t="str">
        <f>TEXT(Sales_Trans_2[[#This Row],[Transaction_Date]],"mmm")</f>
        <v>May</v>
      </c>
      <c r="AD451">
        <f>MONTH(Sales_Trans_2[[#This Row],[Transaction_Date]])</f>
        <v>5</v>
      </c>
      <c r="AE451" s="19">
        <f>IFERROR(Sales_Trans_2[[#This Row],[Profit]]/Sales_Trans_2[[#This Row],[Sales_Amount]],0)</f>
        <v>0.24940291378074997</v>
      </c>
      <c r="AF451" s="20" t="str">
        <f>IF(Sales_Trans_2[[#This Row],[Discount_Pct]]=0,"0%",
IF(Sales_Trans_2[[#This Row],[Discount_Pct]]&lt;=5,"1-5%",
IF(Sales_Trans_2[[#This Row],[Discount_Pct]]&lt;=10,"6-10%",
IF(Sales_Trans_2[[#This Row],[Discount_Pct]]&lt;=15,"11-15%","&gt;15%"))))</f>
        <v>0%</v>
      </c>
    </row>
    <row r="452" spans="1:32" x14ac:dyDescent="0.25">
      <c r="A452" t="s">
        <v>3150</v>
      </c>
      <c r="B452" s="10">
        <v>45799</v>
      </c>
      <c r="C452" t="s">
        <v>1538</v>
      </c>
      <c r="D452" t="s">
        <v>220</v>
      </c>
      <c r="E452" t="s">
        <v>1347</v>
      </c>
      <c r="F452" t="s">
        <v>1313</v>
      </c>
      <c r="G452">
        <v>3</v>
      </c>
      <c r="H452">
        <v>334.1</v>
      </c>
      <c r="I452">
        <v>0</v>
      </c>
      <c r="J452">
        <v>0</v>
      </c>
      <c r="K452">
        <v>1002.3</v>
      </c>
      <c r="L452">
        <v>615.80999999999995</v>
      </c>
      <c r="M452">
        <v>386.49</v>
      </c>
      <c r="N452" t="s">
        <v>133</v>
      </c>
      <c r="O452" t="s">
        <v>24</v>
      </c>
      <c r="P452" t="s">
        <v>25</v>
      </c>
      <c r="Q452">
        <v>0.4909722222222222</v>
      </c>
      <c r="R452" t="s">
        <v>49</v>
      </c>
      <c r="S452" t="s">
        <v>4653</v>
      </c>
      <c r="T452" t="s">
        <v>4636</v>
      </c>
      <c r="U452">
        <v>332.74</v>
      </c>
      <c r="V452" t="s">
        <v>5681</v>
      </c>
      <c r="W452" t="s">
        <v>4958</v>
      </c>
      <c r="X452" t="s">
        <v>4976</v>
      </c>
      <c r="Y452" t="s">
        <v>4977</v>
      </c>
      <c r="Z452" t="s">
        <v>5089</v>
      </c>
      <c r="AA452" t="s">
        <v>4962</v>
      </c>
      <c r="AB452">
        <f>YEAR(Sales_Trans_2[[#This Row],[Transaction_Date]])</f>
        <v>2025</v>
      </c>
      <c r="AC452" t="str">
        <f>TEXT(Sales_Trans_2[[#This Row],[Transaction_Date]],"mmm")</f>
        <v>May</v>
      </c>
      <c r="AD452">
        <f>MONTH(Sales_Trans_2[[#This Row],[Transaction_Date]])</f>
        <v>5</v>
      </c>
      <c r="AE452" s="19">
        <f>IFERROR(Sales_Trans_2[[#This Row],[Profit]]/Sales_Trans_2[[#This Row],[Sales_Amount]],0)</f>
        <v>0.38560311284046694</v>
      </c>
      <c r="AF452" s="20" t="str">
        <f>IF(Sales_Trans_2[[#This Row],[Discount_Pct]]=0,"0%",
IF(Sales_Trans_2[[#This Row],[Discount_Pct]]&lt;=5,"1-5%",
IF(Sales_Trans_2[[#This Row],[Discount_Pct]]&lt;=10,"6-10%",
IF(Sales_Trans_2[[#This Row],[Discount_Pct]]&lt;=15,"11-15%","&gt;15%"))))</f>
        <v>0%</v>
      </c>
    </row>
    <row r="453" spans="1:32" x14ac:dyDescent="0.25">
      <c r="A453" t="s">
        <v>3293</v>
      </c>
      <c r="B453" s="10">
        <v>45795</v>
      </c>
      <c r="C453" t="s">
        <v>870</v>
      </c>
      <c r="D453" t="s">
        <v>895</v>
      </c>
      <c r="E453" t="s">
        <v>285</v>
      </c>
      <c r="F453" t="s">
        <v>2070</v>
      </c>
      <c r="G453">
        <v>8</v>
      </c>
      <c r="H453">
        <v>471.94</v>
      </c>
      <c r="I453">
        <v>0</v>
      </c>
      <c r="J453">
        <v>0</v>
      </c>
      <c r="K453">
        <v>4341.8500000000004</v>
      </c>
      <c r="L453">
        <v>2961.44</v>
      </c>
      <c r="M453">
        <v>1380.41</v>
      </c>
      <c r="N453" t="s">
        <v>23</v>
      </c>
      <c r="O453" t="s">
        <v>24</v>
      </c>
      <c r="P453" t="s">
        <v>25</v>
      </c>
      <c r="Q453">
        <v>0.55277777777777781</v>
      </c>
      <c r="R453" t="s">
        <v>27</v>
      </c>
      <c r="S453" t="s">
        <v>4843</v>
      </c>
      <c r="T453" t="s">
        <v>4828</v>
      </c>
      <c r="U453">
        <v>438.7</v>
      </c>
      <c r="V453" t="s">
        <v>5129</v>
      </c>
      <c r="W453" t="s">
        <v>4958</v>
      </c>
      <c r="X453" t="s">
        <v>5114</v>
      </c>
      <c r="Y453" t="s">
        <v>5011</v>
      </c>
      <c r="Z453" t="s">
        <v>5112</v>
      </c>
      <c r="AA453" t="s">
        <v>4962</v>
      </c>
      <c r="AB453">
        <f>YEAR(Sales_Trans_2[[#This Row],[Transaction_Date]])</f>
        <v>2025</v>
      </c>
      <c r="AC453" t="str">
        <f>TEXT(Sales_Trans_2[[#This Row],[Transaction_Date]],"mmm")</f>
        <v>May</v>
      </c>
      <c r="AD453">
        <f>MONTH(Sales_Trans_2[[#This Row],[Transaction_Date]])</f>
        <v>5</v>
      </c>
      <c r="AE453" s="19">
        <f>IFERROR(Sales_Trans_2[[#This Row],[Profit]]/Sales_Trans_2[[#This Row],[Sales_Amount]],0)</f>
        <v>0.31793129656713154</v>
      </c>
      <c r="AF453" s="20" t="str">
        <f>IF(Sales_Trans_2[[#This Row],[Discount_Pct]]=0,"0%",
IF(Sales_Trans_2[[#This Row],[Discount_Pct]]&lt;=5,"1-5%",
IF(Sales_Trans_2[[#This Row],[Discount_Pct]]&lt;=10,"6-10%",
IF(Sales_Trans_2[[#This Row],[Discount_Pct]]&lt;=15,"11-15%","&gt;15%"))))</f>
        <v>0%</v>
      </c>
    </row>
    <row r="454" spans="1:32" x14ac:dyDescent="0.25">
      <c r="A454" t="s">
        <v>1818</v>
      </c>
      <c r="B454" s="10">
        <v>45794</v>
      </c>
      <c r="C454" t="s">
        <v>1470</v>
      </c>
      <c r="D454" t="s">
        <v>928</v>
      </c>
      <c r="E454" t="s">
        <v>380</v>
      </c>
      <c r="F454" t="s">
        <v>936</v>
      </c>
      <c r="G454">
        <v>8</v>
      </c>
      <c r="H454">
        <v>392.42</v>
      </c>
      <c r="I454">
        <v>0</v>
      </c>
      <c r="J454">
        <v>0</v>
      </c>
      <c r="K454">
        <v>3610.26</v>
      </c>
      <c r="L454">
        <v>2030.64</v>
      </c>
      <c r="M454">
        <v>1579.62</v>
      </c>
      <c r="N454" t="s">
        <v>40</v>
      </c>
      <c r="O454" t="s">
        <v>24</v>
      </c>
      <c r="P454" t="s">
        <v>25</v>
      </c>
      <c r="Q454">
        <v>0.76736111111111116</v>
      </c>
      <c r="R454" t="s">
        <v>27</v>
      </c>
      <c r="S454" t="s">
        <v>4919</v>
      </c>
      <c r="T454" t="s">
        <v>4908</v>
      </c>
      <c r="U454">
        <v>351.78</v>
      </c>
      <c r="V454" t="s">
        <v>5293</v>
      </c>
      <c r="W454" t="s">
        <v>4958</v>
      </c>
      <c r="X454" t="s">
        <v>5366</v>
      </c>
      <c r="Y454" t="s">
        <v>5018</v>
      </c>
      <c r="Z454" t="s">
        <v>5076</v>
      </c>
      <c r="AA454" t="s">
        <v>4962</v>
      </c>
      <c r="AB454">
        <f>YEAR(Sales_Trans_2[[#This Row],[Transaction_Date]])</f>
        <v>2025</v>
      </c>
      <c r="AC454" t="str">
        <f>TEXT(Sales_Trans_2[[#This Row],[Transaction_Date]],"mmm")</f>
        <v>May</v>
      </c>
      <c r="AD454">
        <f>MONTH(Sales_Trans_2[[#This Row],[Transaction_Date]])</f>
        <v>5</v>
      </c>
      <c r="AE454" s="19">
        <f>IFERROR(Sales_Trans_2[[#This Row],[Profit]]/Sales_Trans_2[[#This Row],[Sales_Amount]],0)</f>
        <v>0.43753635472237451</v>
      </c>
      <c r="AF454" s="20" t="str">
        <f>IF(Sales_Trans_2[[#This Row],[Discount_Pct]]=0,"0%",
IF(Sales_Trans_2[[#This Row],[Discount_Pct]]&lt;=5,"1-5%",
IF(Sales_Trans_2[[#This Row],[Discount_Pct]]&lt;=10,"6-10%",
IF(Sales_Trans_2[[#This Row],[Discount_Pct]]&lt;=15,"11-15%","&gt;15%"))))</f>
        <v>0%</v>
      </c>
    </row>
    <row r="455" spans="1:32" x14ac:dyDescent="0.25">
      <c r="A455" t="s">
        <v>4490</v>
      </c>
      <c r="B455" s="10">
        <v>45790</v>
      </c>
      <c r="C455" t="s">
        <v>2115</v>
      </c>
      <c r="D455" t="s">
        <v>886</v>
      </c>
      <c r="E455" t="s">
        <v>309</v>
      </c>
      <c r="F455" t="s">
        <v>1504</v>
      </c>
      <c r="G455">
        <v>4</v>
      </c>
      <c r="H455">
        <v>252.99</v>
      </c>
      <c r="I455">
        <v>0</v>
      </c>
      <c r="J455">
        <v>0</v>
      </c>
      <c r="K455">
        <v>1011.96</v>
      </c>
      <c r="L455">
        <v>769.64</v>
      </c>
      <c r="M455">
        <v>242.32</v>
      </c>
      <c r="N455" t="s">
        <v>68</v>
      </c>
      <c r="O455" t="s">
        <v>24</v>
      </c>
      <c r="P455" t="s">
        <v>25</v>
      </c>
      <c r="Q455">
        <v>0.67222222222222228</v>
      </c>
      <c r="R455" t="s">
        <v>49</v>
      </c>
      <c r="S455" t="s">
        <v>4827</v>
      </c>
      <c r="T455" t="s">
        <v>4828</v>
      </c>
      <c r="U455">
        <v>232.92</v>
      </c>
      <c r="V455" t="s">
        <v>5650</v>
      </c>
      <c r="W455" t="s">
        <v>4958</v>
      </c>
      <c r="X455" t="s">
        <v>5345</v>
      </c>
      <c r="Y455" t="s">
        <v>4970</v>
      </c>
      <c r="Z455" t="s">
        <v>5122</v>
      </c>
      <c r="AA455" t="s">
        <v>4962</v>
      </c>
      <c r="AB455">
        <f>YEAR(Sales_Trans_2[[#This Row],[Transaction_Date]])</f>
        <v>2025</v>
      </c>
      <c r="AC455" t="str">
        <f>TEXT(Sales_Trans_2[[#This Row],[Transaction_Date]],"mmm")</f>
        <v>May</v>
      </c>
      <c r="AD455">
        <f>MONTH(Sales_Trans_2[[#This Row],[Transaction_Date]])</f>
        <v>5</v>
      </c>
      <c r="AE455" s="19">
        <f>IFERROR(Sales_Trans_2[[#This Row],[Profit]]/Sales_Trans_2[[#This Row],[Sales_Amount]],0)</f>
        <v>0.23945610498438671</v>
      </c>
      <c r="AF455" s="20" t="str">
        <f>IF(Sales_Trans_2[[#This Row],[Discount_Pct]]=0,"0%",
IF(Sales_Trans_2[[#This Row],[Discount_Pct]]&lt;=5,"1-5%",
IF(Sales_Trans_2[[#This Row],[Discount_Pct]]&lt;=10,"6-10%",
IF(Sales_Trans_2[[#This Row],[Discount_Pct]]&lt;=15,"11-15%","&gt;15%"))))</f>
        <v>0%</v>
      </c>
    </row>
    <row r="456" spans="1:32" x14ac:dyDescent="0.25">
      <c r="A456" t="s">
        <v>1276</v>
      </c>
      <c r="B456" s="10">
        <v>45874</v>
      </c>
      <c r="C456" t="s">
        <v>51</v>
      </c>
      <c r="D456" t="s">
        <v>44</v>
      </c>
      <c r="E456" t="s">
        <v>913</v>
      </c>
      <c r="F456" t="s">
        <v>1014</v>
      </c>
      <c r="G456">
        <v>4</v>
      </c>
      <c r="H456">
        <v>455.26</v>
      </c>
      <c r="I456">
        <v>0</v>
      </c>
      <c r="J456">
        <v>0</v>
      </c>
      <c r="K456">
        <v>1821.04</v>
      </c>
      <c r="L456">
        <v>946.16</v>
      </c>
      <c r="M456">
        <v>874.88</v>
      </c>
      <c r="N456" t="s">
        <v>68</v>
      </c>
      <c r="O456" t="s">
        <v>24</v>
      </c>
      <c r="P456" t="s">
        <v>25</v>
      </c>
      <c r="Q456">
        <v>0.8208333333333333</v>
      </c>
      <c r="R456" t="s">
        <v>49</v>
      </c>
      <c r="S456" t="s">
        <v>4650</v>
      </c>
      <c r="T456" t="s">
        <v>4636</v>
      </c>
      <c r="U456">
        <v>398.25</v>
      </c>
      <c r="V456" t="s">
        <v>5235</v>
      </c>
      <c r="W456" t="s">
        <v>4958</v>
      </c>
      <c r="X456" t="s">
        <v>5958</v>
      </c>
      <c r="Y456" t="s">
        <v>5011</v>
      </c>
      <c r="Z456" t="s">
        <v>5063</v>
      </c>
      <c r="AA456" t="s">
        <v>4962</v>
      </c>
      <c r="AB456">
        <f>YEAR(Sales_Trans_2[[#This Row],[Transaction_Date]])</f>
        <v>2025</v>
      </c>
      <c r="AC456" t="str">
        <f>TEXT(Sales_Trans_2[[#This Row],[Transaction_Date]],"mmm")</f>
        <v>Aug</v>
      </c>
      <c r="AD456">
        <f>MONTH(Sales_Trans_2[[#This Row],[Transaction_Date]])</f>
        <v>8</v>
      </c>
      <c r="AE456" s="19">
        <f>IFERROR(Sales_Trans_2[[#This Row],[Profit]]/Sales_Trans_2[[#This Row],[Sales_Amount]],0)</f>
        <v>0.48042876597987966</v>
      </c>
      <c r="AF456" s="20" t="str">
        <f>IF(Sales_Trans_2[[#This Row],[Discount_Pct]]=0,"0%",
IF(Sales_Trans_2[[#This Row],[Discount_Pct]]&lt;=5,"1-5%",
IF(Sales_Trans_2[[#This Row],[Discount_Pct]]&lt;=10,"6-10%",
IF(Sales_Trans_2[[#This Row],[Discount_Pct]]&lt;=15,"11-15%","&gt;15%"))))</f>
        <v>0%</v>
      </c>
    </row>
    <row r="457" spans="1:32" x14ac:dyDescent="0.25">
      <c r="A457" t="s">
        <v>2761</v>
      </c>
      <c r="B457" s="10">
        <v>45752</v>
      </c>
      <c r="C457" t="s">
        <v>1013</v>
      </c>
      <c r="D457" t="s">
        <v>77</v>
      </c>
      <c r="E457" t="s">
        <v>634</v>
      </c>
      <c r="F457" t="s">
        <v>2016</v>
      </c>
      <c r="G457">
        <v>6</v>
      </c>
      <c r="H457">
        <v>143.82</v>
      </c>
      <c r="I457">
        <v>0</v>
      </c>
      <c r="J457">
        <v>0</v>
      </c>
      <c r="K457">
        <v>992.36</v>
      </c>
      <c r="L457">
        <v>703.62</v>
      </c>
      <c r="M457">
        <v>288.74</v>
      </c>
      <c r="N457" t="s">
        <v>68</v>
      </c>
      <c r="O457" t="s">
        <v>24</v>
      </c>
      <c r="P457" t="s">
        <v>25</v>
      </c>
      <c r="Q457">
        <v>0.81388888888888888</v>
      </c>
      <c r="R457" t="s">
        <v>27</v>
      </c>
      <c r="S457" t="s">
        <v>4863</v>
      </c>
      <c r="T457" t="s">
        <v>4864</v>
      </c>
      <c r="U457">
        <v>131.03</v>
      </c>
      <c r="V457" t="s">
        <v>5210</v>
      </c>
      <c r="W457" t="s">
        <v>4958</v>
      </c>
      <c r="X457" t="s">
        <v>5861</v>
      </c>
      <c r="Y457" t="s">
        <v>5011</v>
      </c>
      <c r="Z457" t="s">
        <v>4995</v>
      </c>
      <c r="AA457" t="s">
        <v>4962</v>
      </c>
      <c r="AB457">
        <f>YEAR(Sales_Trans_2[[#This Row],[Transaction_Date]])</f>
        <v>2025</v>
      </c>
      <c r="AC457" t="str">
        <f>TEXT(Sales_Trans_2[[#This Row],[Transaction_Date]],"mmm")</f>
        <v>Apr</v>
      </c>
      <c r="AD457">
        <f>MONTH(Sales_Trans_2[[#This Row],[Transaction_Date]])</f>
        <v>4</v>
      </c>
      <c r="AE457" s="19">
        <f>IFERROR(Sales_Trans_2[[#This Row],[Profit]]/Sales_Trans_2[[#This Row],[Sales_Amount]],0)</f>
        <v>0.29096295699141439</v>
      </c>
      <c r="AF457" s="20" t="str">
        <f>IF(Sales_Trans_2[[#This Row],[Discount_Pct]]=0,"0%",
IF(Sales_Trans_2[[#This Row],[Discount_Pct]]&lt;=5,"1-5%",
IF(Sales_Trans_2[[#This Row],[Discount_Pct]]&lt;=10,"6-10%",
IF(Sales_Trans_2[[#This Row],[Discount_Pct]]&lt;=15,"11-15%","&gt;15%"))))</f>
        <v>0%</v>
      </c>
    </row>
    <row r="458" spans="1:32" x14ac:dyDescent="0.25">
      <c r="A458" t="s">
        <v>3067</v>
      </c>
      <c r="B458" s="10">
        <v>45752</v>
      </c>
      <c r="C458" t="s">
        <v>3068</v>
      </c>
      <c r="D458" t="s">
        <v>1382</v>
      </c>
      <c r="E458" t="s">
        <v>857</v>
      </c>
      <c r="F458" t="s">
        <v>121</v>
      </c>
      <c r="G458">
        <v>7</v>
      </c>
      <c r="H458">
        <v>329.41</v>
      </c>
      <c r="I458">
        <v>0</v>
      </c>
      <c r="J458">
        <v>0</v>
      </c>
      <c r="K458">
        <v>2651.75</v>
      </c>
      <c r="L458">
        <v>1645.35</v>
      </c>
      <c r="M458">
        <v>1006.4</v>
      </c>
      <c r="N458" t="s">
        <v>47</v>
      </c>
      <c r="O458" t="s">
        <v>24</v>
      </c>
      <c r="P458" t="s">
        <v>25</v>
      </c>
      <c r="Q458">
        <v>0.77152777777777781</v>
      </c>
      <c r="R458" t="s">
        <v>27</v>
      </c>
      <c r="S458" t="s">
        <v>4774</v>
      </c>
      <c r="T458" t="s">
        <v>4752</v>
      </c>
      <c r="U458">
        <v>317.99</v>
      </c>
      <c r="V458" t="s">
        <v>5568</v>
      </c>
      <c r="W458" t="s">
        <v>4958</v>
      </c>
      <c r="X458" t="s">
        <v>5036</v>
      </c>
      <c r="Y458" t="s">
        <v>5007</v>
      </c>
      <c r="Z458" t="s">
        <v>5037</v>
      </c>
      <c r="AA458" t="s">
        <v>4962</v>
      </c>
      <c r="AB458">
        <f>YEAR(Sales_Trans_2[[#This Row],[Transaction_Date]])</f>
        <v>2025</v>
      </c>
      <c r="AC458" t="str">
        <f>TEXT(Sales_Trans_2[[#This Row],[Transaction_Date]],"mmm")</f>
        <v>Apr</v>
      </c>
      <c r="AD458">
        <f>MONTH(Sales_Trans_2[[#This Row],[Transaction_Date]])</f>
        <v>4</v>
      </c>
      <c r="AE458" s="19">
        <f>IFERROR(Sales_Trans_2[[#This Row],[Profit]]/Sales_Trans_2[[#This Row],[Sales_Amount]],0)</f>
        <v>0.37952295653813517</v>
      </c>
      <c r="AF458" s="20" t="str">
        <f>IF(Sales_Trans_2[[#This Row],[Discount_Pct]]=0,"0%",
IF(Sales_Trans_2[[#This Row],[Discount_Pct]]&lt;=5,"1-5%",
IF(Sales_Trans_2[[#This Row],[Discount_Pct]]&lt;=10,"6-10%",
IF(Sales_Trans_2[[#This Row],[Discount_Pct]]&lt;=15,"11-15%","&gt;15%"))))</f>
        <v>0%</v>
      </c>
    </row>
    <row r="459" spans="1:32" x14ac:dyDescent="0.25">
      <c r="A459" t="s">
        <v>4144</v>
      </c>
      <c r="B459" s="10">
        <v>45752</v>
      </c>
      <c r="C459" t="s">
        <v>129</v>
      </c>
      <c r="D459" t="s">
        <v>1194</v>
      </c>
      <c r="E459" t="s">
        <v>1309</v>
      </c>
      <c r="F459" t="s">
        <v>2016</v>
      </c>
      <c r="G459">
        <v>7</v>
      </c>
      <c r="H459">
        <v>123.44</v>
      </c>
      <c r="I459">
        <v>0</v>
      </c>
      <c r="J459">
        <v>0</v>
      </c>
      <c r="K459">
        <v>993.69</v>
      </c>
      <c r="L459">
        <v>650.72</v>
      </c>
      <c r="M459">
        <v>342.97</v>
      </c>
      <c r="N459" t="s">
        <v>23</v>
      </c>
      <c r="O459" t="s">
        <v>24</v>
      </c>
      <c r="P459" t="s">
        <v>25</v>
      </c>
      <c r="Q459">
        <v>0.67083333333333328</v>
      </c>
      <c r="R459" t="s">
        <v>27</v>
      </c>
      <c r="S459" t="s">
        <v>4896</v>
      </c>
      <c r="T459" t="s">
        <v>4887</v>
      </c>
      <c r="U459">
        <v>109.69</v>
      </c>
      <c r="V459" t="s">
        <v>5649</v>
      </c>
      <c r="W459" t="s">
        <v>4958</v>
      </c>
      <c r="X459" t="s">
        <v>5861</v>
      </c>
      <c r="Y459" t="s">
        <v>5011</v>
      </c>
      <c r="Z459" t="s">
        <v>5212</v>
      </c>
      <c r="AA459" t="s">
        <v>4962</v>
      </c>
      <c r="AB459">
        <f>YEAR(Sales_Trans_2[[#This Row],[Transaction_Date]])</f>
        <v>2025</v>
      </c>
      <c r="AC459" t="str">
        <f>TEXT(Sales_Trans_2[[#This Row],[Transaction_Date]],"mmm")</f>
        <v>Apr</v>
      </c>
      <c r="AD459">
        <f>MONTH(Sales_Trans_2[[#This Row],[Transaction_Date]])</f>
        <v>4</v>
      </c>
      <c r="AE459" s="19">
        <f>IFERROR(Sales_Trans_2[[#This Row],[Profit]]/Sales_Trans_2[[#This Row],[Sales_Amount]],0)</f>
        <v>0.34514788314263001</v>
      </c>
      <c r="AF459" s="20" t="str">
        <f>IF(Sales_Trans_2[[#This Row],[Discount_Pct]]=0,"0%",
IF(Sales_Trans_2[[#This Row],[Discount_Pct]]&lt;=5,"1-5%",
IF(Sales_Trans_2[[#This Row],[Discount_Pct]]&lt;=10,"6-10%",
IF(Sales_Trans_2[[#This Row],[Discount_Pct]]&lt;=15,"11-15%","&gt;15%"))))</f>
        <v>0%</v>
      </c>
    </row>
    <row r="460" spans="1:32" x14ac:dyDescent="0.25">
      <c r="A460" t="s">
        <v>4119</v>
      </c>
      <c r="B460" s="10">
        <v>45721</v>
      </c>
      <c r="C460" t="s">
        <v>1197</v>
      </c>
      <c r="D460" t="s">
        <v>493</v>
      </c>
      <c r="E460" t="s">
        <v>38</v>
      </c>
      <c r="F460" t="s">
        <v>1655</v>
      </c>
      <c r="G460">
        <v>3</v>
      </c>
      <c r="H460">
        <v>254.52</v>
      </c>
      <c r="I460">
        <v>0</v>
      </c>
      <c r="J460">
        <v>0</v>
      </c>
      <c r="K460">
        <v>878.09</v>
      </c>
      <c r="L460">
        <v>573.6</v>
      </c>
      <c r="M460">
        <v>304.49</v>
      </c>
      <c r="N460" t="s">
        <v>47</v>
      </c>
      <c r="O460" t="s">
        <v>24</v>
      </c>
      <c r="P460" t="s">
        <v>25</v>
      </c>
      <c r="Q460">
        <v>0.61597222222222225</v>
      </c>
      <c r="R460" t="s">
        <v>27</v>
      </c>
      <c r="S460" t="s">
        <v>4688</v>
      </c>
      <c r="T460" t="s">
        <v>4672</v>
      </c>
      <c r="U460">
        <v>232.58</v>
      </c>
      <c r="V460" t="s">
        <v>5224</v>
      </c>
      <c r="W460" t="s">
        <v>4958</v>
      </c>
      <c r="X460" t="s">
        <v>5801</v>
      </c>
      <c r="Y460" t="s">
        <v>4960</v>
      </c>
      <c r="Z460" t="s">
        <v>4989</v>
      </c>
      <c r="AA460" t="s">
        <v>4962</v>
      </c>
      <c r="AB460">
        <f>YEAR(Sales_Trans_2[[#This Row],[Transaction_Date]])</f>
        <v>2025</v>
      </c>
      <c r="AC460" t="str">
        <f>TEXT(Sales_Trans_2[[#This Row],[Transaction_Date]],"mmm")</f>
        <v>Mar</v>
      </c>
      <c r="AD460">
        <f>MONTH(Sales_Trans_2[[#This Row],[Transaction_Date]])</f>
        <v>3</v>
      </c>
      <c r="AE460" s="19">
        <f>IFERROR(Sales_Trans_2[[#This Row],[Profit]]/Sales_Trans_2[[#This Row],[Sales_Amount]],0)</f>
        <v>0.34676399913448508</v>
      </c>
      <c r="AF460" s="20" t="str">
        <f>IF(Sales_Trans_2[[#This Row],[Discount_Pct]]=0,"0%",
IF(Sales_Trans_2[[#This Row],[Discount_Pct]]&lt;=5,"1-5%",
IF(Sales_Trans_2[[#This Row],[Discount_Pct]]&lt;=10,"6-10%",
IF(Sales_Trans_2[[#This Row],[Discount_Pct]]&lt;=15,"11-15%","&gt;15%"))))</f>
        <v>0%</v>
      </c>
    </row>
    <row r="461" spans="1:32" x14ac:dyDescent="0.25">
      <c r="A461" t="s">
        <v>2015</v>
      </c>
      <c r="B461" s="10">
        <v>45775</v>
      </c>
      <c r="C461" t="s">
        <v>1901</v>
      </c>
      <c r="D461" t="s">
        <v>284</v>
      </c>
      <c r="E461" t="s">
        <v>634</v>
      </c>
      <c r="F461" t="s">
        <v>2016</v>
      </c>
      <c r="G461">
        <v>7</v>
      </c>
      <c r="H461">
        <v>75.44</v>
      </c>
      <c r="I461">
        <v>0</v>
      </c>
      <c r="J461">
        <v>0</v>
      </c>
      <c r="K461">
        <v>528.08000000000004</v>
      </c>
      <c r="L461">
        <v>380.24</v>
      </c>
      <c r="M461">
        <v>147.84</v>
      </c>
      <c r="N461" t="s">
        <v>40</v>
      </c>
      <c r="O461" t="s">
        <v>24</v>
      </c>
      <c r="P461" t="s">
        <v>25</v>
      </c>
      <c r="Q461">
        <v>0.4513888888888889</v>
      </c>
      <c r="R461" t="s">
        <v>49</v>
      </c>
      <c r="S461" t="s">
        <v>4791</v>
      </c>
      <c r="T461" t="s">
        <v>4776</v>
      </c>
      <c r="U461">
        <v>42.16</v>
      </c>
      <c r="V461" t="s">
        <v>5397</v>
      </c>
      <c r="W461" t="s">
        <v>4958</v>
      </c>
      <c r="X461" t="s">
        <v>5861</v>
      </c>
      <c r="Y461" t="s">
        <v>5011</v>
      </c>
      <c r="Z461" t="s">
        <v>4995</v>
      </c>
      <c r="AA461" t="s">
        <v>4962</v>
      </c>
      <c r="AB461">
        <f>YEAR(Sales_Trans_2[[#This Row],[Transaction_Date]])</f>
        <v>2025</v>
      </c>
      <c r="AC461" t="str">
        <f>TEXT(Sales_Trans_2[[#This Row],[Transaction_Date]],"mmm")</f>
        <v>Apr</v>
      </c>
      <c r="AD461">
        <f>MONTH(Sales_Trans_2[[#This Row],[Transaction_Date]])</f>
        <v>4</v>
      </c>
      <c r="AE461" s="19">
        <f>IFERROR(Sales_Trans_2[[#This Row],[Profit]]/Sales_Trans_2[[#This Row],[Sales_Amount]],0)</f>
        <v>0.27995758218451749</v>
      </c>
      <c r="AF461" s="20" t="str">
        <f>IF(Sales_Trans_2[[#This Row],[Discount_Pct]]=0,"0%",
IF(Sales_Trans_2[[#This Row],[Discount_Pct]]&lt;=5,"1-5%",
IF(Sales_Trans_2[[#This Row],[Discount_Pct]]&lt;=10,"6-10%",
IF(Sales_Trans_2[[#This Row],[Discount_Pct]]&lt;=15,"11-15%","&gt;15%"))))</f>
        <v>0%</v>
      </c>
    </row>
    <row r="462" spans="1:32" x14ac:dyDescent="0.25">
      <c r="A462" t="s">
        <v>2898</v>
      </c>
      <c r="B462" s="10">
        <v>45934</v>
      </c>
      <c r="C462" t="s">
        <v>246</v>
      </c>
      <c r="D462" t="s">
        <v>759</v>
      </c>
      <c r="E462" t="s">
        <v>1031</v>
      </c>
      <c r="F462" t="s">
        <v>2312</v>
      </c>
      <c r="G462">
        <v>3</v>
      </c>
      <c r="H462">
        <v>233.01</v>
      </c>
      <c r="I462">
        <v>0</v>
      </c>
      <c r="J462">
        <v>0</v>
      </c>
      <c r="K462">
        <v>699.03</v>
      </c>
      <c r="L462">
        <v>569.07000000000005</v>
      </c>
      <c r="M462">
        <v>129.96</v>
      </c>
      <c r="N462" t="s">
        <v>4971</v>
      </c>
      <c r="O462" t="s">
        <v>24</v>
      </c>
      <c r="P462" t="s">
        <v>25</v>
      </c>
      <c r="Q462">
        <v>0.70833333333333337</v>
      </c>
      <c r="R462" t="s">
        <v>49</v>
      </c>
      <c r="S462" t="s">
        <v>4741</v>
      </c>
      <c r="T462" t="s">
        <v>4729</v>
      </c>
      <c r="U462">
        <v>217.85</v>
      </c>
      <c r="V462" t="s">
        <v>5183</v>
      </c>
      <c r="W462" t="s">
        <v>4958</v>
      </c>
      <c r="X462" t="s">
        <v>5645</v>
      </c>
      <c r="Y462" t="s">
        <v>4960</v>
      </c>
      <c r="Z462" t="s">
        <v>5000</v>
      </c>
      <c r="AA462" t="s">
        <v>4962</v>
      </c>
      <c r="AB462">
        <f>YEAR(Sales_Trans_2[[#This Row],[Transaction_Date]])</f>
        <v>2025</v>
      </c>
      <c r="AC462" t="str">
        <f>TEXT(Sales_Trans_2[[#This Row],[Transaction_Date]],"mmm")</f>
        <v>Oct</v>
      </c>
      <c r="AD462">
        <f>MONTH(Sales_Trans_2[[#This Row],[Transaction_Date]])</f>
        <v>10</v>
      </c>
      <c r="AE462" s="19">
        <f>IFERROR(Sales_Trans_2[[#This Row],[Profit]]/Sales_Trans_2[[#This Row],[Sales_Amount]],0)</f>
        <v>0.18591476760654052</v>
      </c>
      <c r="AF462" s="20" t="str">
        <f>IF(Sales_Trans_2[[#This Row],[Discount_Pct]]=0,"0%",
IF(Sales_Trans_2[[#This Row],[Discount_Pct]]&lt;=5,"1-5%",
IF(Sales_Trans_2[[#This Row],[Discount_Pct]]&lt;=10,"6-10%",
IF(Sales_Trans_2[[#This Row],[Discount_Pct]]&lt;=15,"11-15%","&gt;15%"))))</f>
        <v>0%</v>
      </c>
    </row>
    <row r="463" spans="1:32" x14ac:dyDescent="0.25">
      <c r="A463" t="s">
        <v>2531</v>
      </c>
      <c r="B463" s="10">
        <v>45781</v>
      </c>
      <c r="C463" t="s">
        <v>185</v>
      </c>
      <c r="D463" t="s">
        <v>605</v>
      </c>
      <c r="E463" t="s">
        <v>816</v>
      </c>
      <c r="F463" t="s">
        <v>1589</v>
      </c>
      <c r="G463">
        <v>4</v>
      </c>
      <c r="H463">
        <v>84.3</v>
      </c>
      <c r="I463">
        <v>0</v>
      </c>
      <c r="J463">
        <v>0</v>
      </c>
      <c r="K463">
        <v>387.78</v>
      </c>
      <c r="L463">
        <v>248.56</v>
      </c>
      <c r="M463">
        <v>139.22</v>
      </c>
      <c r="N463" t="s">
        <v>47</v>
      </c>
      <c r="O463" t="s">
        <v>24</v>
      </c>
      <c r="P463" t="s">
        <v>25</v>
      </c>
      <c r="Q463">
        <v>0.80902777777777779</v>
      </c>
      <c r="R463" t="s">
        <v>27</v>
      </c>
      <c r="S463" t="s">
        <v>4851</v>
      </c>
      <c r="T463" t="s">
        <v>4847</v>
      </c>
      <c r="U463">
        <v>75.680000000000007</v>
      </c>
      <c r="V463" t="s">
        <v>5110</v>
      </c>
      <c r="W463" t="s">
        <v>4958</v>
      </c>
      <c r="X463" t="s">
        <v>5093</v>
      </c>
      <c r="Y463" t="s">
        <v>5011</v>
      </c>
      <c r="Z463" t="s">
        <v>5094</v>
      </c>
      <c r="AA463" t="s">
        <v>4962</v>
      </c>
      <c r="AB463">
        <f>YEAR(Sales_Trans_2[[#This Row],[Transaction_Date]])</f>
        <v>2025</v>
      </c>
      <c r="AC463" t="str">
        <f>TEXT(Sales_Trans_2[[#This Row],[Transaction_Date]],"mmm")</f>
        <v>May</v>
      </c>
      <c r="AD463">
        <f>MONTH(Sales_Trans_2[[#This Row],[Transaction_Date]])</f>
        <v>5</v>
      </c>
      <c r="AE463" s="19">
        <f>IFERROR(Sales_Trans_2[[#This Row],[Profit]]/Sales_Trans_2[[#This Row],[Sales_Amount]],0)</f>
        <v>0.35901799989684874</v>
      </c>
      <c r="AF463" s="20" t="str">
        <f>IF(Sales_Trans_2[[#This Row],[Discount_Pct]]=0,"0%",
IF(Sales_Trans_2[[#This Row],[Discount_Pct]]&lt;=5,"1-5%",
IF(Sales_Trans_2[[#This Row],[Discount_Pct]]&lt;=10,"6-10%",
IF(Sales_Trans_2[[#This Row],[Discount_Pct]]&lt;=15,"11-15%","&gt;15%"))))</f>
        <v>0%</v>
      </c>
    </row>
    <row r="464" spans="1:32" x14ac:dyDescent="0.25">
      <c r="A464" t="s">
        <v>2957</v>
      </c>
      <c r="B464" s="10">
        <v>45751</v>
      </c>
      <c r="C464" t="s">
        <v>1128</v>
      </c>
      <c r="D464" t="s">
        <v>2958</v>
      </c>
      <c r="E464" t="s">
        <v>1453</v>
      </c>
      <c r="F464" t="s">
        <v>1454</v>
      </c>
      <c r="G464">
        <v>6</v>
      </c>
      <c r="H464">
        <v>452.46</v>
      </c>
      <c r="I464">
        <v>0</v>
      </c>
      <c r="J464">
        <v>0</v>
      </c>
      <c r="K464">
        <v>2714.76</v>
      </c>
      <c r="L464">
        <v>1885.56</v>
      </c>
      <c r="M464">
        <v>829.2</v>
      </c>
      <c r="N464" t="s">
        <v>47</v>
      </c>
      <c r="O464" t="s">
        <v>24</v>
      </c>
      <c r="P464" t="s">
        <v>25</v>
      </c>
      <c r="Q464">
        <v>0.62986111111111109</v>
      </c>
      <c r="R464" t="s">
        <v>49</v>
      </c>
      <c r="S464" t="s">
        <v>4813</v>
      </c>
      <c r="T464" t="s">
        <v>4805</v>
      </c>
      <c r="U464">
        <v>414.29</v>
      </c>
      <c r="V464" t="s">
        <v>5128</v>
      </c>
      <c r="W464" t="s">
        <v>4958</v>
      </c>
      <c r="X464" t="s">
        <v>5053</v>
      </c>
      <c r="Y464" t="s">
        <v>4960</v>
      </c>
      <c r="Z464" t="s">
        <v>5054</v>
      </c>
      <c r="AA464" t="s">
        <v>4962</v>
      </c>
      <c r="AB464">
        <f>YEAR(Sales_Trans_2[[#This Row],[Transaction_Date]])</f>
        <v>2025</v>
      </c>
      <c r="AC464" t="str">
        <f>TEXT(Sales_Trans_2[[#This Row],[Transaction_Date]],"mmm")</f>
        <v>Apr</v>
      </c>
      <c r="AD464">
        <f>MONTH(Sales_Trans_2[[#This Row],[Transaction_Date]])</f>
        <v>4</v>
      </c>
      <c r="AE464" s="19">
        <f>IFERROR(Sales_Trans_2[[#This Row],[Profit]]/Sales_Trans_2[[#This Row],[Sales_Amount]],0)</f>
        <v>0.30544136498253988</v>
      </c>
      <c r="AF464" s="20" t="str">
        <f>IF(Sales_Trans_2[[#This Row],[Discount_Pct]]=0,"0%",
IF(Sales_Trans_2[[#This Row],[Discount_Pct]]&lt;=5,"1-5%",
IF(Sales_Trans_2[[#This Row],[Discount_Pct]]&lt;=10,"6-10%",
IF(Sales_Trans_2[[#This Row],[Discount_Pct]]&lt;=15,"11-15%","&gt;15%"))))</f>
        <v>0%</v>
      </c>
    </row>
    <row r="465" spans="1:32" x14ac:dyDescent="0.25">
      <c r="A465" t="s">
        <v>4286</v>
      </c>
      <c r="B465" s="10">
        <v>45720</v>
      </c>
      <c r="C465" t="s">
        <v>943</v>
      </c>
      <c r="D465" t="s">
        <v>493</v>
      </c>
      <c r="E465" t="s">
        <v>1247</v>
      </c>
      <c r="F465" t="s">
        <v>474</v>
      </c>
      <c r="G465">
        <v>7</v>
      </c>
      <c r="H465">
        <v>233.96</v>
      </c>
      <c r="I465">
        <v>0</v>
      </c>
      <c r="J465">
        <v>0</v>
      </c>
      <c r="K465">
        <v>1637.72</v>
      </c>
      <c r="L465">
        <v>1338.4</v>
      </c>
      <c r="M465">
        <v>299.32</v>
      </c>
      <c r="N465" t="s">
        <v>4971</v>
      </c>
      <c r="O465" t="s">
        <v>24</v>
      </c>
      <c r="P465" t="s">
        <v>25</v>
      </c>
      <c r="Q465">
        <v>0.41944444444444445</v>
      </c>
      <c r="R465" t="s">
        <v>49</v>
      </c>
      <c r="S465" t="s">
        <v>4688</v>
      </c>
      <c r="T465" t="s">
        <v>4672</v>
      </c>
      <c r="U465">
        <v>232.58</v>
      </c>
      <c r="V465" t="s">
        <v>5691</v>
      </c>
      <c r="W465" t="s">
        <v>4958</v>
      </c>
      <c r="X465" t="s">
        <v>5335</v>
      </c>
      <c r="Y465" t="s">
        <v>4960</v>
      </c>
      <c r="Z465" t="s">
        <v>5336</v>
      </c>
      <c r="AA465" t="s">
        <v>4962</v>
      </c>
      <c r="AB465">
        <f>YEAR(Sales_Trans_2[[#This Row],[Transaction_Date]])</f>
        <v>2025</v>
      </c>
      <c r="AC465" t="str">
        <f>TEXT(Sales_Trans_2[[#This Row],[Transaction_Date]],"mmm")</f>
        <v>Mar</v>
      </c>
      <c r="AD465">
        <f>MONTH(Sales_Trans_2[[#This Row],[Transaction_Date]])</f>
        <v>3</v>
      </c>
      <c r="AE465" s="19">
        <f>IFERROR(Sales_Trans_2[[#This Row],[Profit]]/Sales_Trans_2[[#This Row],[Sales_Amount]],0)</f>
        <v>0.18276628483501453</v>
      </c>
      <c r="AF465" s="20" t="str">
        <f>IF(Sales_Trans_2[[#This Row],[Discount_Pct]]=0,"0%",
IF(Sales_Trans_2[[#This Row],[Discount_Pct]]&lt;=5,"1-5%",
IF(Sales_Trans_2[[#This Row],[Discount_Pct]]&lt;=10,"6-10%",
IF(Sales_Trans_2[[#This Row],[Discount_Pct]]&lt;=15,"11-15%","&gt;15%"))))</f>
        <v>0%</v>
      </c>
    </row>
    <row r="466" spans="1:32" x14ac:dyDescent="0.25">
      <c r="A466" t="s">
        <v>2526</v>
      </c>
      <c r="B466" s="10">
        <v>45661</v>
      </c>
      <c r="C466" t="s">
        <v>1538</v>
      </c>
      <c r="D466" t="s">
        <v>905</v>
      </c>
      <c r="E466" t="s">
        <v>303</v>
      </c>
      <c r="F466" t="s">
        <v>779</v>
      </c>
      <c r="G466">
        <v>4</v>
      </c>
      <c r="H466">
        <v>507.28</v>
      </c>
      <c r="I466">
        <v>0</v>
      </c>
      <c r="J466">
        <v>0</v>
      </c>
      <c r="K466">
        <v>2029.12</v>
      </c>
      <c r="L466">
        <v>1590.76</v>
      </c>
      <c r="M466">
        <v>438.36</v>
      </c>
      <c r="N466" t="s">
        <v>47</v>
      </c>
      <c r="O466" t="s">
        <v>24</v>
      </c>
      <c r="P466" t="s">
        <v>25</v>
      </c>
      <c r="Q466">
        <v>0.67361111111111116</v>
      </c>
      <c r="R466" t="s">
        <v>49</v>
      </c>
      <c r="S466" t="s">
        <v>4686</v>
      </c>
      <c r="T466" t="s">
        <v>4672</v>
      </c>
      <c r="U466">
        <v>464.41</v>
      </c>
      <c r="V466" t="s">
        <v>5681</v>
      </c>
      <c r="W466" t="s">
        <v>4958</v>
      </c>
      <c r="X466" t="s">
        <v>4996</v>
      </c>
      <c r="Y466" t="s">
        <v>4960</v>
      </c>
      <c r="Z466" t="s">
        <v>5351</v>
      </c>
      <c r="AA466" t="s">
        <v>4962</v>
      </c>
      <c r="AB466">
        <f>YEAR(Sales_Trans_2[[#This Row],[Transaction_Date]])</f>
        <v>2025</v>
      </c>
      <c r="AC466" t="str">
        <f>TEXT(Sales_Trans_2[[#This Row],[Transaction_Date]],"mmm")</f>
        <v>Jan</v>
      </c>
      <c r="AD466">
        <f>MONTH(Sales_Trans_2[[#This Row],[Transaction_Date]])</f>
        <v>1</v>
      </c>
      <c r="AE466" s="19">
        <f>IFERROR(Sales_Trans_2[[#This Row],[Profit]]/Sales_Trans_2[[#This Row],[Sales_Amount]],0)</f>
        <v>0.2160345371392525</v>
      </c>
      <c r="AF466" s="20" t="str">
        <f>IF(Sales_Trans_2[[#This Row],[Discount_Pct]]=0,"0%",
IF(Sales_Trans_2[[#This Row],[Discount_Pct]]&lt;=5,"1-5%",
IF(Sales_Trans_2[[#This Row],[Discount_Pct]]&lt;=10,"6-10%",
IF(Sales_Trans_2[[#This Row],[Discount_Pct]]&lt;=15,"11-15%","&gt;15%"))))</f>
        <v>0%</v>
      </c>
    </row>
    <row r="467" spans="1:32" x14ac:dyDescent="0.25">
      <c r="A467" t="s">
        <v>4174</v>
      </c>
      <c r="B467" s="10">
        <v>45661</v>
      </c>
      <c r="C467" t="s">
        <v>538</v>
      </c>
      <c r="D467" t="s">
        <v>1150</v>
      </c>
      <c r="E467" t="s">
        <v>704</v>
      </c>
      <c r="F467" t="s">
        <v>1655</v>
      </c>
      <c r="G467">
        <v>6</v>
      </c>
      <c r="H467">
        <v>479.54</v>
      </c>
      <c r="I467">
        <v>0</v>
      </c>
      <c r="J467">
        <v>0</v>
      </c>
      <c r="K467">
        <v>2877.24</v>
      </c>
      <c r="L467">
        <v>2020.8</v>
      </c>
      <c r="M467">
        <v>856.44</v>
      </c>
      <c r="N467" t="s">
        <v>68</v>
      </c>
      <c r="O467" t="s">
        <v>24</v>
      </c>
      <c r="P467" t="s">
        <v>25</v>
      </c>
      <c r="Q467">
        <v>0.49166666666666664</v>
      </c>
      <c r="R467" t="s">
        <v>49</v>
      </c>
      <c r="S467" t="s">
        <v>4802</v>
      </c>
      <c r="T467" t="s">
        <v>4776</v>
      </c>
      <c r="U467">
        <v>468.94</v>
      </c>
      <c r="V467" t="s">
        <v>5521</v>
      </c>
      <c r="W467" t="s">
        <v>4958</v>
      </c>
      <c r="X467" t="s">
        <v>5801</v>
      </c>
      <c r="Y467" t="s">
        <v>4960</v>
      </c>
      <c r="Z467" t="s">
        <v>4997</v>
      </c>
      <c r="AA467" t="s">
        <v>4962</v>
      </c>
      <c r="AB467">
        <f>YEAR(Sales_Trans_2[[#This Row],[Transaction_Date]])</f>
        <v>2025</v>
      </c>
      <c r="AC467" t="str">
        <f>TEXT(Sales_Trans_2[[#This Row],[Transaction_Date]],"mmm")</f>
        <v>Jan</v>
      </c>
      <c r="AD467">
        <f>MONTH(Sales_Trans_2[[#This Row],[Transaction_Date]])</f>
        <v>1</v>
      </c>
      <c r="AE467" s="19">
        <f>IFERROR(Sales_Trans_2[[#This Row],[Profit]]/Sales_Trans_2[[#This Row],[Sales_Amount]],0)</f>
        <v>0.29766025774700761</v>
      </c>
      <c r="AF467" s="20" t="str">
        <f>IF(Sales_Trans_2[[#This Row],[Discount_Pct]]=0,"0%",
IF(Sales_Trans_2[[#This Row],[Discount_Pct]]&lt;=5,"1-5%",
IF(Sales_Trans_2[[#This Row],[Discount_Pct]]&lt;=10,"6-10%",
IF(Sales_Trans_2[[#This Row],[Discount_Pct]]&lt;=15,"11-15%","&gt;15%"))))</f>
        <v>0%</v>
      </c>
    </row>
    <row r="468" spans="1:32" x14ac:dyDescent="0.25">
      <c r="A468" t="s">
        <v>4210</v>
      </c>
      <c r="B468" s="10">
        <v>46145</v>
      </c>
      <c r="C468" t="s">
        <v>2223</v>
      </c>
      <c r="D468" t="s">
        <v>566</v>
      </c>
      <c r="E468" t="s">
        <v>1347</v>
      </c>
      <c r="F468" t="s">
        <v>1313</v>
      </c>
      <c r="G468">
        <v>4</v>
      </c>
      <c r="H468">
        <v>328.59</v>
      </c>
      <c r="I468">
        <v>0</v>
      </c>
      <c r="J468">
        <v>0</v>
      </c>
      <c r="K468">
        <v>1314.36</v>
      </c>
      <c r="L468">
        <v>1021.96</v>
      </c>
      <c r="M468">
        <v>292.39999999999998</v>
      </c>
      <c r="N468" t="s">
        <v>68</v>
      </c>
      <c r="O468" t="s">
        <v>345</v>
      </c>
      <c r="P468" t="s">
        <v>25</v>
      </c>
      <c r="Q468">
        <v>0.42777777777777776</v>
      </c>
      <c r="R468" t="s">
        <v>49</v>
      </c>
      <c r="S468" t="s">
        <v>4767</v>
      </c>
      <c r="T468" t="s">
        <v>4752</v>
      </c>
      <c r="U468">
        <v>328.59</v>
      </c>
      <c r="V468" t="s">
        <v>5090</v>
      </c>
      <c r="W468" t="s">
        <v>4968</v>
      </c>
      <c r="X468" t="s">
        <v>4976</v>
      </c>
      <c r="Y468" t="s">
        <v>4977</v>
      </c>
      <c r="Z468" t="s">
        <v>5089</v>
      </c>
      <c r="AA468" t="s">
        <v>4962</v>
      </c>
      <c r="AB468">
        <f>YEAR(Sales_Trans_2[[#This Row],[Transaction_Date]])</f>
        <v>2026</v>
      </c>
      <c r="AC468" t="str">
        <f>TEXT(Sales_Trans_2[[#This Row],[Transaction_Date]],"mmm")</f>
        <v>May</v>
      </c>
      <c r="AD468">
        <f>MONTH(Sales_Trans_2[[#This Row],[Transaction_Date]])</f>
        <v>5</v>
      </c>
      <c r="AE468" s="19">
        <f>IFERROR(Sales_Trans_2[[#This Row],[Profit]]/Sales_Trans_2[[#This Row],[Sales_Amount]],0)</f>
        <v>0.22246568672205483</v>
      </c>
      <c r="AF468" s="20" t="str">
        <f>IF(Sales_Trans_2[[#This Row],[Discount_Pct]]=0,"0%",
IF(Sales_Trans_2[[#This Row],[Discount_Pct]]&lt;=5,"1-5%",
IF(Sales_Trans_2[[#This Row],[Discount_Pct]]&lt;=10,"6-10%",
IF(Sales_Trans_2[[#This Row],[Discount_Pct]]&lt;=15,"11-15%","&gt;15%"))))</f>
        <v>0%</v>
      </c>
    </row>
    <row r="469" spans="1:32" x14ac:dyDescent="0.25">
      <c r="A469" t="s">
        <v>2908</v>
      </c>
      <c r="B469" s="10">
        <v>46047</v>
      </c>
      <c r="C469" t="s">
        <v>1200</v>
      </c>
      <c r="D469" t="s">
        <v>1382</v>
      </c>
      <c r="E469" t="s">
        <v>120</v>
      </c>
      <c r="F469" t="s">
        <v>401</v>
      </c>
      <c r="G469">
        <v>2</v>
      </c>
      <c r="H469">
        <v>317.99</v>
      </c>
      <c r="I469">
        <v>0</v>
      </c>
      <c r="J469">
        <v>0</v>
      </c>
      <c r="K469">
        <v>731.38</v>
      </c>
      <c r="L469">
        <v>470.1</v>
      </c>
      <c r="M469">
        <v>261.27999999999997</v>
      </c>
      <c r="N469" t="s">
        <v>4971</v>
      </c>
      <c r="O469" t="s">
        <v>345</v>
      </c>
      <c r="P469" t="s">
        <v>25</v>
      </c>
      <c r="Q469">
        <v>0.85763888888888884</v>
      </c>
      <c r="R469" t="s">
        <v>27</v>
      </c>
      <c r="S469" t="s">
        <v>4774</v>
      </c>
      <c r="T469" t="s">
        <v>4752</v>
      </c>
      <c r="U469">
        <v>317.99</v>
      </c>
      <c r="V469" t="s">
        <v>5052</v>
      </c>
      <c r="W469" t="s">
        <v>4968</v>
      </c>
      <c r="X469" t="s">
        <v>5002</v>
      </c>
      <c r="Y469" t="s">
        <v>4970</v>
      </c>
      <c r="Z469" t="s">
        <v>5207</v>
      </c>
      <c r="AA469" t="s">
        <v>4962</v>
      </c>
      <c r="AB469">
        <f>YEAR(Sales_Trans_2[[#This Row],[Transaction_Date]])</f>
        <v>2026</v>
      </c>
      <c r="AC469" t="str">
        <f>TEXT(Sales_Trans_2[[#This Row],[Transaction_Date]],"mmm")</f>
        <v>Jan</v>
      </c>
      <c r="AD469">
        <f>MONTH(Sales_Trans_2[[#This Row],[Transaction_Date]])</f>
        <v>1</v>
      </c>
      <c r="AE469" s="19">
        <f>IFERROR(Sales_Trans_2[[#This Row],[Profit]]/Sales_Trans_2[[#This Row],[Sales_Amount]],0)</f>
        <v>0.35724247313298146</v>
      </c>
      <c r="AF469" s="20" t="str">
        <f>IF(Sales_Trans_2[[#This Row],[Discount_Pct]]=0,"0%",
IF(Sales_Trans_2[[#This Row],[Discount_Pct]]&lt;=5,"1-5%",
IF(Sales_Trans_2[[#This Row],[Discount_Pct]]&lt;=10,"6-10%",
IF(Sales_Trans_2[[#This Row],[Discount_Pct]]&lt;=15,"11-15%","&gt;15%"))))</f>
        <v>0%</v>
      </c>
    </row>
    <row r="470" spans="1:32" x14ac:dyDescent="0.25">
      <c r="A470" t="s">
        <v>3140</v>
      </c>
      <c r="B470" s="10">
        <v>46014</v>
      </c>
      <c r="C470" t="s">
        <v>2332</v>
      </c>
      <c r="D470" t="s">
        <v>555</v>
      </c>
      <c r="E470" t="s">
        <v>120</v>
      </c>
      <c r="F470" t="s">
        <v>601</v>
      </c>
      <c r="G470">
        <v>4</v>
      </c>
      <c r="H470">
        <v>522.72</v>
      </c>
      <c r="I470">
        <v>0</v>
      </c>
      <c r="J470">
        <v>0</v>
      </c>
      <c r="K470">
        <v>2090.88</v>
      </c>
      <c r="L470">
        <v>1462.28</v>
      </c>
      <c r="M470">
        <v>628.6</v>
      </c>
      <c r="N470" t="s">
        <v>68</v>
      </c>
      <c r="O470" t="s">
        <v>345</v>
      </c>
      <c r="P470" t="s">
        <v>25</v>
      </c>
      <c r="Q470">
        <v>0.73333333333333328</v>
      </c>
      <c r="R470" t="s">
        <v>49</v>
      </c>
      <c r="S470" t="s">
        <v>4797</v>
      </c>
      <c r="T470" t="s">
        <v>4776</v>
      </c>
      <c r="U470">
        <v>491.81</v>
      </c>
      <c r="V470" t="s">
        <v>5208</v>
      </c>
      <c r="W470" t="s">
        <v>4958</v>
      </c>
      <c r="X470" t="s">
        <v>5209</v>
      </c>
      <c r="Y470" t="s">
        <v>4966</v>
      </c>
      <c r="Z470" t="s">
        <v>5207</v>
      </c>
      <c r="AA470" t="s">
        <v>4962</v>
      </c>
      <c r="AB470">
        <f>YEAR(Sales_Trans_2[[#This Row],[Transaction_Date]])</f>
        <v>2025</v>
      </c>
      <c r="AC470" t="str">
        <f>TEXT(Sales_Trans_2[[#This Row],[Transaction_Date]],"mmm")</f>
        <v>Dec</v>
      </c>
      <c r="AD470">
        <f>MONTH(Sales_Trans_2[[#This Row],[Transaction_Date]])</f>
        <v>12</v>
      </c>
      <c r="AE470" s="19">
        <f>IFERROR(Sales_Trans_2[[#This Row],[Profit]]/Sales_Trans_2[[#This Row],[Sales_Amount]],0)</f>
        <v>0.30063896541169266</v>
      </c>
      <c r="AF470" s="20" t="str">
        <f>IF(Sales_Trans_2[[#This Row],[Discount_Pct]]=0,"0%",
IF(Sales_Trans_2[[#This Row],[Discount_Pct]]&lt;=5,"1-5%",
IF(Sales_Trans_2[[#This Row],[Discount_Pct]]&lt;=10,"6-10%",
IF(Sales_Trans_2[[#This Row],[Discount_Pct]]&lt;=15,"11-15%","&gt;15%"))))</f>
        <v>0%</v>
      </c>
    </row>
    <row r="471" spans="1:32" x14ac:dyDescent="0.25">
      <c r="A471" t="s">
        <v>3452</v>
      </c>
      <c r="B471" s="10">
        <v>46077</v>
      </c>
      <c r="C471" t="s">
        <v>1013</v>
      </c>
      <c r="D471" t="s">
        <v>296</v>
      </c>
      <c r="E471" t="s">
        <v>171</v>
      </c>
      <c r="F471" t="s">
        <v>3453</v>
      </c>
      <c r="G471">
        <v>3</v>
      </c>
      <c r="H471">
        <v>548.71</v>
      </c>
      <c r="I471">
        <v>0</v>
      </c>
      <c r="J471">
        <v>0</v>
      </c>
      <c r="K471">
        <v>1646.13</v>
      </c>
      <c r="L471">
        <v>1089.8699999999999</v>
      </c>
      <c r="M471">
        <v>556.26</v>
      </c>
      <c r="N471" t="s">
        <v>4971</v>
      </c>
      <c r="O471" t="s">
        <v>345</v>
      </c>
      <c r="P471" t="s">
        <v>25</v>
      </c>
      <c r="Q471">
        <v>0.54861111111111116</v>
      </c>
      <c r="R471" t="s">
        <v>49</v>
      </c>
      <c r="S471" t="s">
        <v>4780</v>
      </c>
      <c r="T471" t="s">
        <v>4776</v>
      </c>
      <c r="U471">
        <v>507.5</v>
      </c>
      <c r="V471" t="s">
        <v>5210</v>
      </c>
      <c r="W471" t="s">
        <v>4958</v>
      </c>
      <c r="X471" t="s">
        <v>5325</v>
      </c>
      <c r="Y471" t="s">
        <v>5011</v>
      </c>
      <c r="Z471" t="s">
        <v>4974</v>
      </c>
      <c r="AA471" t="s">
        <v>4962</v>
      </c>
      <c r="AB471">
        <f>YEAR(Sales_Trans_2[[#This Row],[Transaction_Date]])</f>
        <v>2026</v>
      </c>
      <c r="AC471" t="str">
        <f>TEXT(Sales_Trans_2[[#This Row],[Transaction_Date]],"mmm")</f>
        <v>Feb</v>
      </c>
      <c r="AD471">
        <f>MONTH(Sales_Trans_2[[#This Row],[Transaction_Date]])</f>
        <v>2</v>
      </c>
      <c r="AE471" s="19">
        <f>IFERROR(Sales_Trans_2[[#This Row],[Profit]]/Sales_Trans_2[[#This Row],[Sales_Amount]],0)</f>
        <v>0.33791984837163525</v>
      </c>
      <c r="AF471" s="20" t="str">
        <f>IF(Sales_Trans_2[[#This Row],[Discount_Pct]]=0,"0%",
IF(Sales_Trans_2[[#This Row],[Discount_Pct]]&lt;=5,"1-5%",
IF(Sales_Trans_2[[#This Row],[Discount_Pct]]&lt;=10,"6-10%",
IF(Sales_Trans_2[[#This Row],[Discount_Pct]]&lt;=15,"11-15%","&gt;15%"))))</f>
        <v>0%</v>
      </c>
    </row>
    <row r="472" spans="1:32" x14ac:dyDescent="0.25">
      <c r="A472" t="s">
        <v>4398</v>
      </c>
      <c r="B472" s="10">
        <v>46143</v>
      </c>
      <c r="C472" t="s">
        <v>604</v>
      </c>
      <c r="D472" t="s">
        <v>755</v>
      </c>
      <c r="E472" t="s">
        <v>544</v>
      </c>
      <c r="F472" t="s">
        <v>545</v>
      </c>
      <c r="G472">
        <v>6</v>
      </c>
      <c r="H472">
        <v>493.69</v>
      </c>
      <c r="I472">
        <v>0</v>
      </c>
      <c r="J472">
        <v>0</v>
      </c>
      <c r="K472">
        <v>2962.14</v>
      </c>
      <c r="L472">
        <v>2111.2199999999998</v>
      </c>
      <c r="M472">
        <v>850.92</v>
      </c>
      <c r="N472" t="s">
        <v>23</v>
      </c>
      <c r="O472" t="s">
        <v>345</v>
      </c>
      <c r="P472" t="s">
        <v>25</v>
      </c>
      <c r="Q472">
        <v>0.38819444444444445</v>
      </c>
      <c r="R472" t="s">
        <v>49</v>
      </c>
      <c r="S472" t="s">
        <v>4927</v>
      </c>
      <c r="T472" t="s">
        <v>4908</v>
      </c>
      <c r="U472">
        <v>442.14</v>
      </c>
      <c r="V472" t="s">
        <v>5362</v>
      </c>
      <c r="W472" t="s">
        <v>4958</v>
      </c>
      <c r="X472" t="s">
        <v>5406</v>
      </c>
      <c r="Y472" t="s">
        <v>4960</v>
      </c>
      <c r="Z472" t="s">
        <v>5407</v>
      </c>
      <c r="AA472" t="s">
        <v>4962</v>
      </c>
      <c r="AB472">
        <f>YEAR(Sales_Trans_2[[#This Row],[Transaction_Date]])</f>
        <v>2026</v>
      </c>
      <c r="AC472" t="str">
        <f>TEXT(Sales_Trans_2[[#This Row],[Transaction_Date]],"mmm")</f>
        <v>May</v>
      </c>
      <c r="AD472">
        <f>MONTH(Sales_Trans_2[[#This Row],[Transaction_Date]])</f>
        <v>5</v>
      </c>
      <c r="AE472" s="19">
        <f>IFERROR(Sales_Trans_2[[#This Row],[Profit]]/Sales_Trans_2[[#This Row],[Sales_Amount]],0)</f>
        <v>0.28726528793372358</v>
      </c>
      <c r="AF472" s="20" t="str">
        <f>IF(Sales_Trans_2[[#This Row],[Discount_Pct]]=0,"0%",
IF(Sales_Trans_2[[#This Row],[Discount_Pct]]&lt;=5,"1-5%",
IF(Sales_Trans_2[[#This Row],[Discount_Pct]]&lt;=10,"6-10%",
IF(Sales_Trans_2[[#This Row],[Discount_Pct]]&lt;=15,"11-15%","&gt;15%"))))</f>
        <v>0%</v>
      </c>
    </row>
    <row r="473" spans="1:32" x14ac:dyDescent="0.25">
      <c r="A473" t="s">
        <v>3107</v>
      </c>
      <c r="B473" s="10">
        <v>46007</v>
      </c>
      <c r="C473" t="s">
        <v>469</v>
      </c>
      <c r="D473" t="s">
        <v>2058</v>
      </c>
      <c r="E473" t="s">
        <v>254</v>
      </c>
      <c r="F473" t="s">
        <v>255</v>
      </c>
      <c r="G473">
        <v>8</v>
      </c>
      <c r="H473">
        <v>397.84</v>
      </c>
      <c r="I473">
        <v>0</v>
      </c>
      <c r="J473">
        <v>0</v>
      </c>
      <c r="K473">
        <v>3182.72</v>
      </c>
      <c r="L473">
        <v>2786.64</v>
      </c>
      <c r="M473">
        <v>396.08</v>
      </c>
      <c r="N473" t="s">
        <v>4971</v>
      </c>
      <c r="O473" t="s">
        <v>345</v>
      </c>
      <c r="P473" t="s">
        <v>25</v>
      </c>
      <c r="Q473">
        <v>0.80277777777777781</v>
      </c>
      <c r="R473" t="s">
        <v>49</v>
      </c>
      <c r="S473" t="s">
        <v>4738</v>
      </c>
      <c r="T473" t="s">
        <v>4729</v>
      </c>
      <c r="U473">
        <v>392.79</v>
      </c>
      <c r="V473" t="s">
        <v>5409</v>
      </c>
      <c r="W473" t="s">
        <v>4958</v>
      </c>
      <c r="X473" t="s">
        <v>5435</v>
      </c>
      <c r="Y473" t="s">
        <v>5018</v>
      </c>
      <c r="Z473" t="s">
        <v>5436</v>
      </c>
      <c r="AA473" t="s">
        <v>4962</v>
      </c>
      <c r="AB473">
        <f>YEAR(Sales_Trans_2[[#This Row],[Transaction_Date]])</f>
        <v>2025</v>
      </c>
      <c r="AC473" t="str">
        <f>TEXT(Sales_Trans_2[[#This Row],[Transaction_Date]],"mmm")</f>
        <v>Dec</v>
      </c>
      <c r="AD473">
        <f>MONTH(Sales_Trans_2[[#This Row],[Transaction_Date]])</f>
        <v>12</v>
      </c>
      <c r="AE473" s="19">
        <f>IFERROR(Sales_Trans_2[[#This Row],[Profit]]/Sales_Trans_2[[#This Row],[Sales_Amount]],0)</f>
        <v>0.1244470138749246</v>
      </c>
      <c r="AF473" s="20" t="str">
        <f>IF(Sales_Trans_2[[#This Row],[Discount_Pct]]=0,"0%",
IF(Sales_Trans_2[[#This Row],[Discount_Pct]]&lt;=5,"1-5%",
IF(Sales_Trans_2[[#This Row],[Discount_Pct]]&lt;=10,"6-10%",
IF(Sales_Trans_2[[#This Row],[Discount_Pct]]&lt;=15,"11-15%","&gt;15%"))))</f>
        <v>0%</v>
      </c>
    </row>
    <row r="474" spans="1:32" x14ac:dyDescent="0.25">
      <c r="A474" t="s">
        <v>3406</v>
      </c>
      <c r="B474" s="10">
        <v>46068</v>
      </c>
      <c r="C474" t="s">
        <v>538</v>
      </c>
      <c r="D474" t="s">
        <v>581</v>
      </c>
      <c r="E474" t="s">
        <v>215</v>
      </c>
      <c r="F474" t="s">
        <v>216</v>
      </c>
      <c r="G474">
        <v>7</v>
      </c>
      <c r="H474">
        <v>155.72</v>
      </c>
      <c r="I474">
        <v>0</v>
      </c>
      <c r="J474">
        <v>0</v>
      </c>
      <c r="K474">
        <v>1253.55</v>
      </c>
      <c r="L474">
        <v>748.93</v>
      </c>
      <c r="M474">
        <v>504.62</v>
      </c>
      <c r="N474" t="s">
        <v>68</v>
      </c>
      <c r="O474" t="s">
        <v>345</v>
      </c>
      <c r="P474" t="s">
        <v>25</v>
      </c>
      <c r="Q474">
        <v>0.85972222222222228</v>
      </c>
      <c r="R474" t="s">
        <v>27</v>
      </c>
      <c r="S474" t="s">
        <v>4710</v>
      </c>
      <c r="T474" t="s">
        <v>4703</v>
      </c>
      <c r="U474">
        <v>139.21</v>
      </c>
      <c r="V474" t="s">
        <v>5521</v>
      </c>
      <c r="W474" t="s">
        <v>4958</v>
      </c>
      <c r="X474" t="s">
        <v>5168</v>
      </c>
      <c r="Y474" t="s">
        <v>4966</v>
      </c>
      <c r="Z474" t="s">
        <v>5169</v>
      </c>
      <c r="AA474" t="s">
        <v>4962</v>
      </c>
      <c r="AB474">
        <f>YEAR(Sales_Trans_2[[#This Row],[Transaction_Date]])</f>
        <v>2026</v>
      </c>
      <c r="AC474" t="str">
        <f>TEXT(Sales_Trans_2[[#This Row],[Transaction_Date]],"mmm")</f>
        <v>Feb</v>
      </c>
      <c r="AD474">
        <f>MONTH(Sales_Trans_2[[#This Row],[Transaction_Date]])</f>
        <v>2</v>
      </c>
      <c r="AE474" s="19">
        <f>IFERROR(Sales_Trans_2[[#This Row],[Profit]]/Sales_Trans_2[[#This Row],[Sales_Amount]],0)</f>
        <v>0.40255275018946196</v>
      </c>
      <c r="AF474" s="20" t="str">
        <f>IF(Sales_Trans_2[[#This Row],[Discount_Pct]]=0,"0%",
IF(Sales_Trans_2[[#This Row],[Discount_Pct]]&lt;=5,"1-5%",
IF(Sales_Trans_2[[#This Row],[Discount_Pct]]&lt;=10,"6-10%",
IF(Sales_Trans_2[[#This Row],[Discount_Pct]]&lt;=15,"11-15%","&gt;15%"))))</f>
        <v>0%</v>
      </c>
    </row>
    <row r="475" spans="1:32" x14ac:dyDescent="0.25">
      <c r="A475" t="s">
        <v>3076</v>
      </c>
      <c r="B475" s="10">
        <v>46102</v>
      </c>
      <c r="C475" t="s">
        <v>1690</v>
      </c>
      <c r="D475" t="s">
        <v>1658</v>
      </c>
      <c r="E475" t="s">
        <v>114</v>
      </c>
      <c r="F475" t="s">
        <v>115</v>
      </c>
      <c r="G475">
        <v>4</v>
      </c>
      <c r="H475">
        <v>233.47</v>
      </c>
      <c r="I475">
        <v>0</v>
      </c>
      <c r="J475">
        <v>0</v>
      </c>
      <c r="K475">
        <v>1073.96</v>
      </c>
      <c r="L475">
        <v>755.92</v>
      </c>
      <c r="M475">
        <v>318.04000000000002</v>
      </c>
      <c r="N475" t="s">
        <v>47</v>
      </c>
      <c r="O475" t="s">
        <v>345</v>
      </c>
      <c r="P475" t="s">
        <v>25</v>
      </c>
      <c r="Q475">
        <v>0.71180555555555558</v>
      </c>
      <c r="R475" t="s">
        <v>27</v>
      </c>
      <c r="S475" t="s">
        <v>4804</v>
      </c>
      <c r="T475" t="s">
        <v>4805</v>
      </c>
      <c r="U475">
        <v>233.47</v>
      </c>
      <c r="V475" t="s">
        <v>5522</v>
      </c>
      <c r="W475" t="s">
        <v>4968</v>
      </c>
      <c r="X475" t="s">
        <v>5523</v>
      </c>
      <c r="Y475" t="s">
        <v>4966</v>
      </c>
      <c r="Z475" t="s">
        <v>5524</v>
      </c>
      <c r="AA475" t="s">
        <v>4962</v>
      </c>
      <c r="AB475">
        <f>YEAR(Sales_Trans_2[[#This Row],[Transaction_Date]])</f>
        <v>2026</v>
      </c>
      <c r="AC475" t="str">
        <f>TEXT(Sales_Trans_2[[#This Row],[Transaction_Date]],"mmm")</f>
        <v>Mar</v>
      </c>
      <c r="AD475">
        <f>MONTH(Sales_Trans_2[[#This Row],[Transaction_Date]])</f>
        <v>3</v>
      </c>
      <c r="AE475" s="19">
        <f>IFERROR(Sales_Trans_2[[#This Row],[Profit]]/Sales_Trans_2[[#This Row],[Sales_Amount]],0)</f>
        <v>0.29613765875824055</v>
      </c>
      <c r="AF475" s="20" t="str">
        <f>IF(Sales_Trans_2[[#This Row],[Discount_Pct]]=0,"0%",
IF(Sales_Trans_2[[#This Row],[Discount_Pct]]&lt;=5,"1-5%",
IF(Sales_Trans_2[[#This Row],[Discount_Pct]]&lt;=10,"6-10%",
IF(Sales_Trans_2[[#This Row],[Discount_Pct]]&lt;=15,"11-15%","&gt;15%"))))</f>
        <v>0%</v>
      </c>
    </row>
    <row r="476" spans="1:32" x14ac:dyDescent="0.25">
      <c r="A476" t="s">
        <v>1111</v>
      </c>
      <c r="B476" s="10">
        <v>46106</v>
      </c>
      <c r="C476" t="s">
        <v>477</v>
      </c>
      <c r="D476" t="s">
        <v>1112</v>
      </c>
      <c r="E476" t="s">
        <v>238</v>
      </c>
      <c r="F476" t="s">
        <v>1113</v>
      </c>
      <c r="G476">
        <v>4</v>
      </c>
      <c r="H476">
        <v>399.72</v>
      </c>
      <c r="I476">
        <v>0</v>
      </c>
      <c r="J476">
        <v>0</v>
      </c>
      <c r="K476">
        <v>1598.88</v>
      </c>
      <c r="L476">
        <v>1297.92</v>
      </c>
      <c r="M476">
        <v>300.95999999999998</v>
      </c>
      <c r="N476" t="s">
        <v>68</v>
      </c>
      <c r="O476" t="s">
        <v>345</v>
      </c>
      <c r="P476" t="s">
        <v>25</v>
      </c>
      <c r="Q476">
        <v>0.58194444444444449</v>
      </c>
      <c r="R476" t="s">
        <v>49</v>
      </c>
      <c r="S476" t="s">
        <v>4904</v>
      </c>
      <c r="T476" t="s">
        <v>4887</v>
      </c>
      <c r="U476">
        <v>360.52</v>
      </c>
      <c r="V476" t="s">
        <v>5537</v>
      </c>
      <c r="W476" t="s">
        <v>4958</v>
      </c>
      <c r="X476" t="s">
        <v>5481</v>
      </c>
      <c r="Y476" t="s">
        <v>4960</v>
      </c>
      <c r="Z476" t="s">
        <v>5073</v>
      </c>
      <c r="AA476" t="s">
        <v>4962</v>
      </c>
      <c r="AB476">
        <f>YEAR(Sales_Trans_2[[#This Row],[Transaction_Date]])</f>
        <v>2026</v>
      </c>
      <c r="AC476" t="str">
        <f>TEXT(Sales_Trans_2[[#This Row],[Transaction_Date]],"mmm")</f>
        <v>Mar</v>
      </c>
      <c r="AD476">
        <f>MONTH(Sales_Trans_2[[#This Row],[Transaction_Date]])</f>
        <v>3</v>
      </c>
      <c r="AE476" s="19">
        <f>IFERROR(Sales_Trans_2[[#This Row],[Profit]]/Sales_Trans_2[[#This Row],[Sales_Amount]],0)</f>
        <v>0.18823176223356347</v>
      </c>
      <c r="AF476" s="20" t="str">
        <f>IF(Sales_Trans_2[[#This Row],[Discount_Pct]]=0,"0%",
IF(Sales_Trans_2[[#This Row],[Discount_Pct]]&lt;=5,"1-5%",
IF(Sales_Trans_2[[#This Row],[Discount_Pct]]&lt;=10,"6-10%",
IF(Sales_Trans_2[[#This Row],[Discount_Pct]]&lt;=15,"11-15%","&gt;15%"))))</f>
        <v>0%</v>
      </c>
    </row>
    <row r="477" spans="1:32" x14ac:dyDescent="0.25">
      <c r="A477" t="s">
        <v>3813</v>
      </c>
      <c r="B477" s="10">
        <v>46004</v>
      </c>
      <c r="C477" t="s">
        <v>1069</v>
      </c>
      <c r="D477" t="s">
        <v>280</v>
      </c>
      <c r="E477" t="s">
        <v>488</v>
      </c>
      <c r="F477" t="s">
        <v>2744</v>
      </c>
      <c r="G477">
        <v>8</v>
      </c>
      <c r="H477">
        <v>134.76</v>
      </c>
      <c r="I477">
        <v>0</v>
      </c>
      <c r="J477">
        <v>0</v>
      </c>
      <c r="K477">
        <v>1239.79</v>
      </c>
      <c r="L477">
        <v>778.8</v>
      </c>
      <c r="M477">
        <v>460.99</v>
      </c>
      <c r="N477" t="s">
        <v>23</v>
      </c>
      <c r="O477" t="s">
        <v>345</v>
      </c>
      <c r="P477" t="s">
        <v>25</v>
      </c>
      <c r="Q477">
        <v>0.82430555555555551</v>
      </c>
      <c r="R477" t="s">
        <v>27</v>
      </c>
      <c r="S477" t="s">
        <v>4726</v>
      </c>
      <c r="T477" t="s">
        <v>4703</v>
      </c>
      <c r="U477">
        <v>124.84</v>
      </c>
      <c r="V477" t="s">
        <v>5641</v>
      </c>
      <c r="W477" t="s">
        <v>4958</v>
      </c>
      <c r="X477" t="s">
        <v>5643</v>
      </c>
      <c r="Y477" t="s">
        <v>4960</v>
      </c>
      <c r="Z477" t="s">
        <v>5339</v>
      </c>
      <c r="AA477" t="s">
        <v>4962</v>
      </c>
      <c r="AB477">
        <f>YEAR(Sales_Trans_2[[#This Row],[Transaction_Date]])</f>
        <v>2025</v>
      </c>
      <c r="AC477" t="str">
        <f>TEXT(Sales_Trans_2[[#This Row],[Transaction_Date]],"mmm")</f>
        <v>Dec</v>
      </c>
      <c r="AD477">
        <f>MONTH(Sales_Trans_2[[#This Row],[Transaction_Date]])</f>
        <v>12</v>
      </c>
      <c r="AE477" s="19">
        <f>IFERROR(Sales_Trans_2[[#This Row],[Profit]]/Sales_Trans_2[[#This Row],[Sales_Amount]],0)</f>
        <v>0.37182910008953129</v>
      </c>
      <c r="AF477" s="20" t="str">
        <f>IF(Sales_Trans_2[[#This Row],[Discount_Pct]]=0,"0%",
IF(Sales_Trans_2[[#This Row],[Discount_Pct]]&lt;=5,"1-5%",
IF(Sales_Trans_2[[#This Row],[Discount_Pct]]&lt;=10,"6-10%",
IF(Sales_Trans_2[[#This Row],[Discount_Pct]]&lt;=15,"11-15%","&gt;15%"))))</f>
        <v>0%</v>
      </c>
    </row>
    <row r="478" spans="1:32" x14ac:dyDescent="0.25">
      <c r="A478" t="s">
        <v>483</v>
      </c>
      <c r="B478" s="10">
        <v>45961</v>
      </c>
      <c r="C478" t="s">
        <v>484</v>
      </c>
      <c r="D478" t="s">
        <v>360</v>
      </c>
      <c r="E478" t="s">
        <v>209</v>
      </c>
      <c r="F478" t="s">
        <v>210</v>
      </c>
      <c r="G478">
        <v>4</v>
      </c>
      <c r="H478">
        <v>353.05</v>
      </c>
      <c r="I478">
        <v>0</v>
      </c>
      <c r="J478">
        <v>0</v>
      </c>
      <c r="K478">
        <v>1412.2</v>
      </c>
      <c r="L478">
        <v>1051.2</v>
      </c>
      <c r="M478">
        <v>361</v>
      </c>
      <c r="N478" t="s">
        <v>47</v>
      </c>
      <c r="O478" t="s">
        <v>345</v>
      </c>
      <c r="P478" t="s">
        <v>25</v>
      </c>
      <c r="Q478">
        <v>0.50347222222222221</v>
      </c>
      <c r="R478" t="s">
        <v>49</v>
      </c>
      <c r="S478" t="s">
        <v>4922</v>
      </c>
      <c r="T478" t="s">
        <v>4908</v>
      </c>
      <c r="U478">
        <v>353.05</v>
      </c>
      <c r="V478" t="s">
        <v>5699</v>
      </c>
      <c r="W478" t="s">
        <v>4964</v>
      </c>
      <c r="X478" t="s">
        <v>4973</v>
      </c>
      <c r="Y478" t="s">
        <v>4960</v>
      </c>
      <c r="Z478" t="s">
        <v>5067</v>
      </c>
      <c r="AA478" t="s">
        <v>4962</v>
      </c>
      <c r="AB478">
        <f>YEAR(Sales_Trans_2[[#This Row],[Transaction_Date]])</f>
        <v>2025</v>
      </c>
      <c r="AC478" t="str">
        <f>TEXT(Sales_Trans_2[[#This Row],[Transaction_Date]],"mmm")</f>
        <v>Oct</v>
      </c>
      <c r="AD478">
        <f>MONTH(Sales_Trans_2[[#This Row],[Transaction_Date]])</f>
        <v>10</v>
      </c>
      <c r="AE478" s="19">
        <f>IFERROR(Sales_Trans_2[[#This Row],[Profit]]/Sales_Trans_2[[#This Row],[Sales_Amount]],0)</f>
        <v>0.25562951423311148</v>
      </c>
      <c r="AF478" s="20" t="str">
        <f>IF(Sales_Trans_2[[#This Row],[Discount_Pct]]=0,"0%",
IF(Sales_Trans_2[[#This Row],[Discount_Pct]]&lt;=5,"1-5%",
IF(Sales_Trans_2[[#This Row],[Discount_Pct]]&lt;=10,"6-10%",
IF(Sales_Trans_2[[#This Row],[Discount_Pct]]&lt;=15,"11-15%","&gt;15%"))))</f>
        <v>0%</v>
      </c>
    </row>
    <row r="479" spans="1:32" x14ac:dyDescent="0.25">
      <c r="A479" t="s">
        <v>1852</v>
      </c>
      <c r="B479" s="10">
        <v>45961</v>
      </c>
      <c r="C479" t="s">
        <v>1853</v>
      </c>
      <c r="D479" t="s">
        <v>1010</v>
      </c>
      <c r="E479" t="s">
        <v>78</v>
      </c>
      <c r="F479" t="s">
        <v>79</v>
      </c>
      <c r="G479">
        <v>1</v>
      </c>
      <c r="H479">
        <v>261.55</v>
      </c>
      <c r="I479">
        <v>0</v>
      </c>
      <c r="J479">
        <v>0</v>
      </c>
      <c r="K479">
        <v>261.55</v>
      </c>
      <c r="L479">
        <v>215.03</v>
      </c>
      <c r="M479">
        <v>46.52</v>
      </c>
      <c r="N479" t="s">
        <v>40</v>
      </c>
      <c r="O479" t="s">
        <v>345</v>
      </c>
      <c r="P479" t="s">
        <v>25</v>
      </c>
      <c r="Q479">
        <v>0.68333333333333335</v>
      </c>
      <c r="R479" t="s">
        <v>49</v>
      </c>
      <c r="S479" t="s">
        <v>4821</v>
      </c>
      <c r="T479" t="s">
        <v>4805</v>
      </c>
      <c r="U479">
        <v>261.55</v>
      </c>
      <c r="V479" t="s">
        <v>5880</v>
      </c>
      <c r="W479" t="s">
        <v>4964</v>
      </c>
      <c r="X479" t="s">
        <v>5359</v>
      </c>
      <c r="Y479" t="s">
        <v>4960</v>
      </c>
      <c r="Z479" t="s">
        <v>5360</v>
      </c>
      <c r="AA479" t="s">
        <v>4962</v>
      </c>
      <c r="AB479">
        <f>YEAR(Sales_Trans_2[[#This Row],[Transaction_Date]])</f>
        <v>2025</v>
      </c>
      <c r="AC479" t="str">
        <f>TEXT(Sales_Trans_2[[#This Row],[Transaction_Date]],"mmm")</f>
        <v>Oct</v>
      </c>
      <c r="AD479">
        <f>MONTH(Sales_Trans_2[[#This Row],[Transaction_Date]])</f>
        <v>10</v>
      </c>
      <c r="AE479" s="19">
        <f>IFERROR(Sales_Trans_2[[#This Row],[Profit]]/Sales_Trans_2[[#This Row],[Sales_Amount]],0)</f>
        <v>0.17786274134964633</v>
      </c>
      <c r="AF479" s="20" t="str">
        <f>IF(Sales_Trans_2[[#This Row],[Discount_Pct]]=0,"0%",
IF(Sales_Trans_2[[#This Row],[Discount_Pct]]&lt;=5,"1-5%",
IF(Sales_Trans_2[[#This Row],[Discount_Pct]]&lt;=10,"6-10%",
IF(Sales_Trans_2[[#This Row],[Discount_Pct]]&lt;=15,"11-15%","&gt;15%"))))</f>
        <v>0%</v>
      </c>
    </row>
    <row r="480" spans="1:32" x14ac:dyDescent="0.25">
      <c r="A480" t="s">
        <v>4187</v>
      </c>
      <c r="B480" s="10">
        <v>45879</v>
      </c>
      <c r="C480" t="s">
        <v>319</v>
      </c>
      <c r="D480" t="s">
        <v>530</v>
      </c>
      <c r="E480" t="s">
        <v>1413</v>
      </c>
      <c r="F480" t="s">
        <v>2803</v>
      </c>
      <c r="G480">
        <v>6</v>
      </c>
      <c r="H480">
        <v>135.41</v>
      </c>
      <c r="I480">
        <v>0</v>
      </c>
      <c r="J480">
        <v>0</v>
      </c>
      <c r="K480">
        <v>812.46</v>
      </c>
      <c r="L480">
        <v>574.20000000000005</v>
      </c>
      <c r="M480">
        <v>238.26</v>
      </c>
      <c r="N480" t="s">
        <v>4971</v>
      </c>
      <c r="O480" t="s">
        <v>345</v>
      </c>
      <c r="P480" t="s">
        <v>25</v>
      </c>
      <c r="Q480">
        <v>0.81736111111111109</v>
      </c>
      <c r="R480" t="s">
        <v>49</v>
      </c>
      <c r="S480" t="s">
        <v>4772</v>
      </c>
      <c r="T480" t="s">
        <v>4752</v>
      </c>
      <c r="U480">
        <v>125.15</v>
      </c>
      <c r="V480" t="s">
        <v>5858</v>
      </c>
      <c r="W480" t="s">
        <v>4958</v>
      </c>
      <c r="X480" t="s">
        <v>5309</v>
      </c>
      <c r="Y480" t="s">
        <v>5018</v>
      </c>
      <c r="Z480" t="s">
        <v>5310</v>
      </c>
      <c r="AA480" t="s">
        <v>4962</v>
      </c>
      <c r="AB480">
        <f>YEAR(Sales_Trans_2[[#This Row],[Transaction_Date]])</f>
        <v>2025</v>
      </c>
      <c r="AC480" t="str">
        <f>TEXT(Sales_Trans_2[[#This Row],[Transaction_Date]],"mmm")</f>
        <v>Aug</v>
      </c>
      <c r="AD480">
        <f>MONTH(Sales_Trans_2[[#This Row],[Transaction_Date]])</f>
        <v>8</v>
      </c>
      <c r="AE480" s="19">
        <f>IFERROR(Sales_Trans_2[[#This Row],[Profit]]/Sales_Trans_2[[#This Row],[Sales_Amount]],0)</f>
        <v>0.29325751421608448</v>
      </c>
      <c r="AF480" s="20" t="str">
        <f>IF(Sales_Trans_2[[#This Row],[Discount_Pct]]=0,"0%",
IF(Sales_Trans_2[[#This Row],[Discount_Pct]]&lt;=5,"1-5%",
IF(Sales_Trans_2[[#This Row],[Discount_Pct]]&lt;=10,"6-10%",
IF(Sales_Trans_2[[#This Row],[Discount_Pct]]&lt;=15,"11-15%","&gt;15%"))))</f>
        <v>0%</v>
      </c>
    </row>
    <row r="481" spans="1:32" x14ac:dyDescent="0.25">
      <c r="A481" t="s">
        <v>1331</v>
      </c>
      <c r="B481" s="10">
        <v>45757</v>
      </c>
      <c r="C481" t="s">
        <v>1332</v>
      </c>
      <c r="D481" t="s">
        <v>65</v>
      </c>
      <c r="E481" t="s">
        <v>148</v>
      </c>
      <c r="F481" t="s">
        <v>149</v>
      </c>
      <c r="G481">
        <v>2</v>
      </c>
      <c r="H481">
        <v>172.63</v>
      </c>
      <c r="I481">
        <v>0</v>
      </c>
      <c r="J481">
        <v>0</v>
      </c>
      <c r="K481">
        <v>397.05</v>
      </c>
      <c r="L481">
        <v>284</v>
      </c>
      <c r="M481">
        <v>113.05</v>
      </c>
      <c r="N481" t="s">
        <v>40</v>
      </c>
      <c r="O481" t="s">
        <v>345</v>
      </c>
      <c r="P481" t="s">
        <v>25</v>
      </c>
      <c r="Q481">
        <v>0.49444444444444446</v>
      </c>
      <c r="R481" t="s">
        <v>27</v>
      </c>
      <c r="S481" t="s">
        <v>4719</v>
      </c>
      <c r="T481" t="s">
        <v>4703</v>
      </c>
      <c r="U481">
        <v>172.63</v>
      </c>
      <c r="V481" t="s">
        <v>5519</v>
      </c>
      <c r="W481" t="s">
        <v>4968</v>
      </c>
      <c r="X481" t="s">
        <v>5666</v>
      </c>
      <c r="Y481" t="s">
        <v>4970</v>
      </c>
      <c r="Z481" t="s">
        <v>5135</v>
      </c>
      <c r="AA481" t="s">
        <v>4962</v>
      </c>
      <c r="AB481">
        <f>YEAR(Sales_Trans_2[[#This Row],[Transaction_Date]])</f>
        <v>2025</v>
      </c>
      <c r="AC481" t="str">
        <f>TEXT(Sales_Trans_2[[#This Row],[Transaction_Date]],"mmm")</f>
        <v>Apr</v>
      </c>
      <c r="AD481">
        <f>MONTH(Sales_Trans_2[[#This Row],[Transaction_Date]])</f>
        <v>4</v>
      </c>
      <c r="AE481" s="19">
        <f>IFERROR(Sales_Trans_2[[#This Row],[Profit]]/Sales_Trans_2[[#This Row],[Sales_Amount]],0)</f>
        <v>0.28472484573731266</v>
      </c>
      <c r="AF481" s="20" t="str">
        <f>IF(Sales_Trans_2[[#This Row],[Discount_Pct]]=0,"0%",
IF(Sales_Trans_2[[#This Row],[Discount_Pct]]&lt;=5,"1-5%",
IF(Sales_Trans_2[[#This Row],[Discount_Pct]]&lt;=10,"6-10%",
IF(Sales_Trans_2[[#This Row],[Discount_Pct]]&lt;=15,"11-15%","&gt;15%"))))</f>
        <v>0%</v>
      </c>
    </row>
    <row r="482" spans="1:32" x14ac:dyDescent="0.25">
      <c r="A482" t="s">
        <v>3689</v>
      </c>
      <c r="B482" s="10">
        <v>45923</v>
      </c>
      <c r="C482" t="s">
        <v>786</v>
      </c>
      <c r="D482" t="s">
        <v>137</v>
      </c>
      <c r="E482" t="s">
        <v>1066</v>
      </c>
      <c r="F482" t="s">
        <v>1067</v>
      </c>
      <c r="G482">
        <v>2</v>
      </c>
      <c r="H482">
        <v>93.47</v>
      </c>
      <c r="I482">
        <v>0</v>
      </c>
      <c r="J482">
        <v>0</v>
      </c>
      <c r="K482">
        <v>186.94</v>
      </c>
      <c r="L482">
        <v>144.58000000000001</v>
      </c>
      <c r="M482">
        <v>42.36</v>
      </c>
      <c r="N482" t="s">
        <v>40</v>
      </c>
      <c r="O482" t="s">
        <v>345</v>
      </c>
      <c r="P482" t="s">
        <v>25</v>
      </c>
      <c r="Q482">
        <v>0.7895833333333333</v>
      </c>
      <c r="R482" t="s">
        <v>49</v>
      </c>
      <c r="S482" t="s">
        <v>4917</v>
      </c>
      <c r="T482" t="s">
        <v>4908</v>
      </c>
      <c r="U482">
        <v>93.47</v>
      </c>
      <c r="V482" t="s">
        <v>5068</v>
      </c>
      <c r="W482" t="s">
        <v>4964</v>
      </c>
      <c r="X482" t="s">
        <v>5119</v>
      </c>
      <c r="Y482" t="s">
        <v>4966</v>
      </c>
      <c r="Z482" t="s">
        <v>5120</v>
      </c>
      <c r="AA482" t="s">
        <v>4962</v>
      </c>
      <c r="AB482">
        <f>YEAR(Sales_Trans_2[[#This Row],[Transaction_Date]])</f>
        <v>2025</v>
      </c>
      <c r="AC482" t="str">
        <f>TEXT(Sales_Trans_2[[#This Row],[Transaction_Date]],"mmm")</f>
        <v>Sep</v>
      </c>
      <c r="AD482">
        <f>MONTH(Sales_Trans_2[[#This Row],[Transaction_Date]])</f>
        <v>9</v>
      </c>
      <c r="AE482" s="19">
        <f>IFERROR(Sales_Trans_2[[#This Row],[Profit]]/Sales_Trans_2[[#This Row],[Sales_Amount]],0)</f>
        <v>0.22659676901679685</v>
      </c>
      <c r="AF482" s="20" t="str">
        <f>IF(Sales_Trans_2[[#This Row],[Discount_Pct]]=0,"0%",
IF(Sales_Trans_2[[#This Row],[Discount_Pct]]&lt;=5,"1-5%",
IF(Sales_Trans_2[[#This Row],[Discount_Pct]]&lt;=10,"6-10%",
IF(Sales_Trans_2[[#This Row],[Discount_Pct]]&lt;=15,"11-15%","&gt;15%"))))</f>
        <v>0%</v>
      </c>
    </row>
    <row r="483" spans="1:32" x14ac:dyDescent="0.25">
      <c r="A483" t="s">
        <v>806</v>
      </c>
      <c r="B483" s="10">
        <v>45847</v>
      </c>
      <c r="C483" t="s">
        <v>807</v>
      </c>
      <c r="D483" t="s">
        <v>147</v>
      </c>
      <c r="E483" t="s">
        <v>808</v>
      </c>
      <c r="F483" t="s">
        <v>239</v>
      </c>
      <c r="G483">
        <v>3</v>
      </c>
      <c r="H483">
        <v>332.73</v>
      </c>
      <c r="I483">
        <v>0</v>
      </c>
      <c r="J483">
        <v>0</v>
      </c>
      <c r="K483">
        <v>1147.92</v>
      </c>
      <c r="L483">
        <v>783.66</v>
      </c>
      <c r="M483">
        <v>364.26</v>
      </c>
      <c r="N483" t="s">
        <v>133</v>
      </c>
      <c r="O483" t="s">
        <v>345</v>
      </c>
      <c r="P483" t="s">
        <v>25</v>
      </c>
      <c r="Q483">
        <v>0.63888888888888884</v>
      </c>
      <c r="R483" t="s">
        <v>27</v>
      </c>
      <c r="S483" t="s">
        <v>4717</v>
      </c>
      <c r="T483" t="s">
        <v>4703</v>
      </c>
      <c r="U483">
        <v>332.73</v>
      </c>
      <c r="V483" t="s">
        <v>5819</v>
      </c>
      <c r="W483" t="s">
        <v>4968</v>
      </c>
      <c r="X483" t="s">
        <v>5015</v>
      </c>
      <c r="Y483" t="s">
        <v>4966</v>
      </c>
      <c r="Z483" t="s">
        <v>5703</v>
      </c>
      <c r="AA483" t="s">
        <v>4962</v>
      </c>
      <c r="AB483">
        <f>YEAR(Sales_Trans_2[[#This Row],[Transaction_Date]])</f>
        <v>2025</v>
      </c>
      <c r="AC483" t="str">
        <f>TEXT(Sales_Trans_2[[#This Row],[Transaction_Date]],"mmm")</f>
        <v>Jul</v>
      </c>
      <c r="AD483">
        <f>MONTH(Sales_Trans_2[[#This Row],[Transaction_Date]])</f>
        <v>7</v>
      </c>
      <c r="AE483" s="19">
        <f>IFERROR(Sales_Trans_2[[#This Row],[Profit]]/Sales_Trans_2[[#This Row],[Sales_Amount]],0)</f>
        <v>0.31732176458289774</v>
      </c>
      <c r="AF483" s="20" t="str">
        <f>IF(Sales_Trans_2[[#This Row],[Discount_Pct]]=0,"0%",
IF(Sales_Trans_2[[#This Row],[Discount_Pct]]&lt;=5,"1-5%",
IF(Sales_Trans_2[[#This Row],[Discount_Pct]]&lt;=10,"6-10%",
IF(Sales_Trans_2[[#This Row],[Discount_Pct]]&lt;=15,"11-15%","&gt;15%"))))</f>
        <v>0%</v>
      </c>
    </row>
    <row r="484" spans="1:32" x14ac:dyDescent="0.25">
      <c r="A484" t="s">
        <v>3920</v>
      </c>
      <c r="B484" s="10">
        <v>45900</v>
      </c>
      <c r="C484" t="s">
        <v>2918</v>
      </c>
      <c r="D484" t="s">
        <v>509</v>
      </c>
      <c r="E484" t="s">
        <v>221</v>
      </c>
      <c r="F484" t="s">
        <v>249</v>
      </c>
      <c r="G484">
        <v>3</v>
      </c>
      <c r="H484">
        <v>291.93</v>
      </c>
      <c r="I484">
        <v>0</v>
      </c>
      <c r="J484">
        <v>0</v>
      </c>
      <c r="K484">
        <v>1007.16</v>
      </c>
      <c r="L484">
        <v>761.1</v>
      </c>
      <c r="M484">
        <v>246.06</v>
      </c>
      <c r="N484" t="s">
        <v>40</v>
      </c>
      <c r="O484" t="s">
        <v>345</v>
      </c>
      <c r="P484" t="s">
        <v>25</v>
      </c>
      <c r="Q484">
        <v>0.52013888888888893</v>
      </c>
      <c r="R484" t="s">
        <v>27</v>
      </c>
      <c r="S484" t="s">
        <v>4875</v>
      </c>
      <c r="T484" t="s">
        <v>4864</v>
      </c>
      <c r="U484">
        <v>291.93</v>
      </c>
      <c r="V484" t="s">
        <v>5778</v>
      </c>
      <c r="W484" t="s">
        <v>4964</v>
      </c>
      <c r="X484" t="s">
        <v>5316</v>
      </c>
      <c r="Y484" t="s">
        <v>5011</v>
      </c>
      <c r="Z484" t="s">
        <v>5019</v>
      </c>
      <c r="AA484" t="s">
        <v>4962</v>
      </c>
      <c r="AB484">
        <f>YEAR(Sales_Trans_2[[#This Row],[Transaction_Date]])</f>
        <v>2025</v>
      </c>
      <c r="AC484" t="str">
        <f>TEXT(Sales_Trans_2[[#This Row],[Transaction_Date]],"mmm")</f>
        <v>Aug</v>
      </c>
      <c r="AD484">
        <f>MONTH(Sales_Trans_2[[#This Row],[Transaction_Date]])</f>
        <v>8</v>
      </c>
      <c r="AE484" s="19">
        <f>IFERROR(Sales_Trans_2[[#This Row],[Profit]]/Sales_Trans_2[[#This Row],[Sales_Amount]],0)</f>
        <v>0.24431073513642321</v>
      </c>
      <c r="AF484" s="20" t="str">
        <f>IF(Sales_Trans_2[[#This Row],[Discount_Pct]]=0,"0%",
IF(Sales_Trans_2[[#This Row],[Discount_Pct]]&lt;=5,"1-5%",
IF(Sales_Trans_2[[#This Row],[Discount_Pct]]&lt;=10,"6-10%",
IF(Sales_Trans_2[[#This Row],[Discount_Pct]]&lt;=15,"11-15%","&gt;15%"))))</f>
        <v>0%</v>
      </c>
    </row>
    <row r="485" spans="1:32" x14ac:dyDescent="0.25">
      <c r="A485" t="s">
        <v>2473</v>
      </c>
      <c r="B485" s="10">
        <v>45890</v>
      </c>
      <c r="C485" t="s">
        <v>76</v>
      </c>
      <c r="D485" t="s">
        <v>2158</v>
      </c>
      <c r="E485" t="s">
        <v>488</v>
      </c>
      <c r="F485" t="s">
        <v>489</v>
      </c>
      <c r="G485">
        <v>4</v>
      </c>
      <c r="H485">
        <v>91.61</v>
      </c>
      <c r="I485">
        <v>0</v>
      </c>
      <c r="J485">
        <v>0</v>
      </c>
      <c r="K485">
        <v>366.44</v>
      </c>
      <c r="L485">
        <v>282.8</v>
      </c>
      <c r="M485">
        <v>83.64</v>
      </c>
      <c r="N485" t="s">
        <v>4971</v>
      </c>
      <c r="O485" t="s">
        <v>345</v>
      </c>
      <c r="P485" t="s">
        <v>25</v>
      </c>
      <c r="Q485">
        <v>0.7729166666666667</v>
      </c>
      <c r="R485" t="s">
        <v>49</v>
      </c>
      <c r="S485" t="s">
        <v>4929</v>
      </c>
      <c r="T485" t="s">
        <v>4930</v>
      </c>
      <c r="U485">
        <v>91.61</v>
      </c>
      <c r="V485" t="s">
        <v>5929</v>
      </c>
      <c r="W485" t="s">
        <v>4968</v>
      </c>
      <c r="X485" t="s">
        <v>5338</v>
      </c>
      <c r="Y485" t="s">
        <v>5011</v>
      </c>
      <c r="Z485" t="s">
        <v>5339</v>
      </c>
      <c r="AA485" t="s">
        <v>4962</v>
      </c>
      <c r="AB485">
        <f>YEAR(Sales_Trans_2[[#This Row],[Transaction_Date]])</f>
        <v>2025</v>
      </c>
      <c r="AC485" t="str">
        <f>TEXT(Sales_Trans_2[[#This Row],[Transaction_Date]],"mmm")</f>
        <v>Aug</v>
      </c>
      <c r="AD485">
        <f>MONTH(Sales_Trans_2[[#This Row],[Transaction_Date]])</f>
        <v>8</v>
      </c>
      <c r="AE485" s="19">
        <f>IFERROR(Sales_Trans_2[[#This Row],[Profit]]/Sales_Trans_2[[#This Row],[Sales_Amount]],0)</f>
        <v>0.22825019102718044</v>
      </c>
      <c r="AF485" s="20" t="str">
        <f>IF(Sales_Trans_2[[#This Row],[Discount_Pct]]=0,"0%",
IF(Sales_Trans_2[[#This Row],[Discount_Pct]]&lt;=5,"1-5%",
IF(Sales_Trans_2[[#This Row],[Discount_Pct]]&lt;=10,"6-10%",
IF(Sales_Trans_2[[#This Row],[Discount_Pct]]&lt;=15,"11-15%","&gt;15%"))))</f>
        <v>0%</v>
      </c>
    </row>
    <row r="486" spans="1:32" x14ac:dyDescent="0.25">
      <c r="A486" t="s">
        <v>2379</v>
      </c>
      <c r="B486" s="10">
        <v>45861</v>
      </c>
      <c r="C486" t="s">
        <v>1409</v>
      </c>
      <c r="D486" t="s">
        <v>247</v>
      </c>
      <c r="E486" t="s">
        <v>90</v>
      </c>
      <c r="F486" t="s">
        <v>91</v>
      </c>
      <c r="G486">
        <v>4</v>
      </c>
      <c r="H486">
        <v>326.25</v>
      </c>
      <c r="I486">
        <v>0</v>
      </c>
      <c r="J486">
        <v>0</v>
      </c>
      <c r="K486">
        <v>1305</v>
      </c>
      <c r="L486">
        <v>1086.1199999999999</v>
      </c>
      <c r="M486">
        <v>218.88</v>
      </c>
      <c r="N486" t="s">
        <v>47</v>
      </c>
      <c r="O486" t="s">
        <v>345</v>
      </c>
      <c r="P486" t="s">
        <v>25</v>
      </c>
      <c r="Q486">
        <v>0.38750000000000001</v>
      </c>
      <c r="R486" t="s">
        <v>49</v>
      </c>
      <c r="S486" t="s">
        <v>4897</v>
      </c>
      <c r="T486" t="s">
        <v>4887</v>
      </c>
      <c r="U486">
        <v>223.15</v>
      </c>
      <c r="V486" t="s">
        <v>5492</v>
      </c>
      <c r="W486" t="s">
        <v>4958</v>
      </c>
      <c r="X486" t="s">
        <v>5467</v>
      </c>
      <c r="Y486" t="s">
        <v>4966</v>
      </c>
      <c r="Z486" t="s">
        <v>5468</v>
      </c>
      <c r="AA486" t="s">
        <v>4962</v>
      </c>
      <c r="AB486">
        <f>YEAR(Sales_Trans_2[[#This Row],[Transaction_Date]])</f>
        <v>2025</v>
      </c>
      <c r="AC486" t="str">
        <f>TEXT(Sales_Trans_2[[#This Row],[Transaction_Date]],"mmm")</f>
        <v>Jul</v>
      </c>
      <c r="AD486">
        <f>MONTH(Sales_Trans_2[[#This Row],[Transaction_Date]])</f>
        <v>7</v>
      </c>
      <c r="AE486" s="19">
        <f>IFERROR(Sales_Trans_2[[#This Row],[Profit]]/Sales_Trans_2[[#This Row],[Sales_Amount]],0)</f>
        <v>0.16772413793103447</v>
      </c>
      <c r="AF486" s="20" t="str">
        <f>IF(Sales_Trans_2[[#This Row],[Discount_Pct]]=0,"0%",
IF(Sales_Trans_2[[#This Row],[Discount_Pct]]&lt;=5,"1-5%",
IF(Sales_Trans_2[[#This Row],[Discount_Pct]]&lt;=10,"6-10%",
IF(Sales_Trans_2[[#This Row],[Discount_Pct]]&lt;=15,"11-15%","&gt;15%"))))</f>
        <v>0%</v>
      </c>
    </row>
    <row r="487" spans="1:32" x14ac:dyDescent="0.25">
      <c r="A487" t="s">
        <v>3031</v>
      </c>
      <c r="B487" s="10">
        <v>45815</v>
      </c>
      <c r="C487" t="s">
        <v>860</v>
      </c>
      <c r="D487" t="s">
        <v>1382</v>
      </c>
      <c r="E487" t="s">
        <v>321</v>
      </c>
      <c r="F487" t="s">
        <v>322</v>
      </c>
      <c r="G487">
        <v>5</v>
      </c>
      <c r="H487">
        <v>317.99</v>
      </c>
      <c r="I487">
        <v>0</v>
      </c>
      <c r="J487">
        <v>0</v>
      </c>
      <c r="K487">
        <v>1828.44</v>
      </c>
      <c r="L487">
        <v>1175.25</v>
      </c>
      <c r="M487">
        <v>653.19000000000005</v>
      </c>
      <c r="N487" t="s">
        <v>133</v>
      </c>
      <c r="O487" t="s">
        <v>345</v>
      </c>
      <c r="P487" t="s">
        <v>25</v>
      </c>
      <c r="Q487">
        <v>0.62152777777777779</v>
      </c>
      <c r="R487" t="s">
        <v>27</v>
      </c>
      <c r="S487" t="s">
        <v>4774</v>
      </c>
      <c r="T487" t="s">
        <v>4752</v>
      </c>
      <c r="U487">
        <v>317.99</v>
      </c>
      <c r="V487" t="s">
        <v>5712</v>
      </c>
      <c r="W487" t="s">
        <v>4968</v>
      </c>
      <c r="X487" t="s">
        <v>5910</v>
      </c>
      <c r="Y487" t="s">
        <v>4966</v>
      </c>
      <c r="Z487" t="s">
        <v>5507</v>
      </c>
      <c r="AA487" t="s">
        <v>4962</v>
      </c>
      <c r="AB487">
        <f>YEAR(Sales_Trans_2[[#This Row],[Transaction_Date]])</f>
        <v>2025</v>
      </c>
      <c r="AC487" t="str">
        <f>TEXT(Sales_Trans_2[[#This Row],[Transaction_Date]],"mmm")</f>
        <v>Jun</v>
      </c>
      <c r="AD487">
        <f>MONTH(Sales_Trans_2[[#This Row],[Transaction_Date]])</f>
        <v>6</v>
      </c>
      <c r="AE487" s="19">
        <f>IFERROR(Sales_Trans_2[[#This Row],[Profit]]/Sales_Trans_2[[#This Row],[Sales_Amount]],0)</f>
        <v>0.35723895780009191</v>
      </c>
      <c r="AF487" s="20" t="str">
        <f>IF(Sales_Trans_2[[#This Row],[Discount_Pct]]=0,"0%",
IF(Sales_Trans_2[[#This Row],[Discount_Pct]]&lt;=5,"1-5%",
IF(Sales_Trans_2[[#This Row],[Discount_Pct]]&lt;=10,"6-10%",
IF(Sales_Trans_2[[#This Row],[Discount_Pct]]&lt;=15,"11-15%","&gt;15%"))))</f>
        <v>0%</v>
      </c>
    </row>
    <row r="488" spans="1:32" x14ac:dyDescent="0.25">
      <c r="A488" t="s">
        <v>3565</v>
      </c>
      <c r="B488" s="10">
        <v>45831</v>
      </c>
      <c r="C488" t="s">
        <v>940</v>
      </c>
      <c r="D488" t="s">
        <v>605</v>
      </c>
      <c r="E488" t="s">
        <v>612</v>
      </c>
      <c r="F488" t="s">
        <v>1266</v>
      </c>
      <c r="G488">
        <v>4</v>
      </c>
      <c r="H488">
        <v>75.680000000000007</v>
      </c>
      <c r="I488">
        <v>0</v>
      </c>
      <c r="J488">
        <v>0</v>
      </c>
      <c r="K488">
        <v>302.72000000000003</v>
      </c>
      <c r="L488">
        <v>248.56</v>
      </c>
      <c r="M488">
        <v>54.16</v>
      </c>
      <c r="N488" t="s">
        <v>40</v>
      </c>
      <c r="O488" t="s">
        <v>345</v>
      </c>
      <c r="P488" t="s">
        <v>25</v>
      </c>
      <c r="Q488">
        <v>0.50694444444444442</v>
      </c>
      <c r="R488" t="s">
        <v>49</v>
      </c>
      <c r="S488" t="s">
        <v>4851</v>
      </c>
      <c r="T488" t="s">
        <v>4847</v>
      </c>
      <c r="U488">
        <v>75.680000000000007</v>
      </c>
      <c r="V488" t="s">
        <v>5905</v>
      </c>
      <c r="W488" t="s">
        <v>4968</v>
      </c>
      <c r="X488" t="s">
        <v>5006</v>
      </c>
      <c r="Y488" t="s">
        <v>5007</v>
      </c>
      <c r="Z488" t="s">
        <v>5008</v>
      </c>
      <c r="AA488" t="s">
        <v>4962</v>
      </c>
      <c r="AB488">
        <f>YEAR(Sales_Trans_2[[#This Row],[Transaction_Date]])</f>
        <v>2025</v>
      </c>
      <c r="AC488" t="str">
        <f>TEXT(Sales_Trans_2[[#This Row],[Transaction_Date]],"mmm")</f>
        <v>Jun</v>
      </c>
      <c r="AD488">
        <f>MONTH(Sales_Trans_2[[#This Row],[Transaction_Date]])</f>
        <v>6</v>
      </c>
      <c r="AE488" s="19">
        <f>IFERROR(Sales_Trans_2[[#This Row],[Profit]]/Sales_Trans_2[[#This Row],[Sales_Amount]],0)</f>
        <v>0.17891120507399574</v>
      </c>
      <c r="AF488" s="20" t="str">
        <f>IF(Sales_Trans_2[[#This Row],[Discount_Pct]]=0,"0%",
IF(Sales_Trans_2[[#This Row],[Discount_Pct]]&lt;=5,"1-5%",
IF(Sales_Trans_2[[#This Row],[Discount_Pct]]&lt;=10,"6-10%",
IF(Sales_Trans_2[[#This Row],[Discount_Pct]]&lt;=15,"11-15%","&gt;15%"))))</f>
        <v>0%</v>
      </c>
    </row>
    <row r="489" spans="1:32" x14ac:dyDescent="0.25">
      <c r="A489" t="s">
        <v>2876</v>
      </c>
      <c r="B489" s="10">
        <v>45967</v>
      </c>
      <c r="C489" t="s">
        <v>1228</v>
      </c>
      <c r="D489" t="s">
        <v>414</v>
      </c>
      <c r="E489" t="s">
        <v>159</v>
      </c>
      <c r="F489" t="s">
        <v>2877</v>
      </c>
      <c r="G489">
        <v>7</v>
      </c>
      <c r="H489">
        <v>110.25</v>
      </c>
      <c r="I489">
        <v>0</v>
      </c>
      <c r="J489">
        <v>0</v>
      </c>
      <c r="K489">
        <v>771.75</v>
      </c>
      <c r="L489">
        <v>558.74</v>
      </c>
      <c r="M489">
        <v>213.01</v>
      </c>
      <c r="N489" t="s">
        <v>133</v>
      </c>
      <c r="O489" t="s">
        <v>345</v>
      </c>
      <c r="P489" t="s">
        <v>25</v>
      </c>
      <c r="Q489">
        <v>0.48819444444444443</v>
      </c>
      <c r="R489" t="s">
        <v>49</v>
      </c>
      <c r="S489" t="s">
        <v>4846</v>
      </c>
      <c r="T489" t="s">
        <v>4847</v>
      </c>
      <c r="U489">
        <v>96.72</v>
      </c>
      <c r="V489" t="s">
        <v>5062</v>
      </c>
      <c r="W489" t="s">
        <v>4958</v>
      </c>
      <c r="X489" t="s">
        <v>5489</v>
      </c>
      <c r="Y489" t="s">
        <v>4966</v>
      </c>
      <c r="Z489" t="s">
        <v>5034</v>
      </c>
      <c r="AA489" t="s">
        <v>4962</v>
      </c>
      <c r="AB489">
        <f>YEAR(Sales_Trans_2[[#This Row],[Transaction_Date]])</f>
        <v>2025</v>
      </c>
      <c r="AC489" t="str">
        <f>TEXT(Sales_Trans_2[[#This Row],[Transaction_Date]],"mmm")</f>
        <v>Nov</v>
      </c>
      <c r="AD489">
        <f>MONTH(Sales_Trans_2[[#This Row],[Transaction_Date]])</f>
        <v>11</v>
      </c>
      <c r="AE489" s="19">
        <f>IFERROR(Sales_Trans_2[[#This Row],[Profit]]/Sales_Trans_2[[#This Row],[Sales_Amount]],0)</f>
        <v>0.27600907029478455</v>
      </c>
      <c r="AF489" s="20" t="str">
        <f>IF(Sales_Trans_2[[#This Row],[Discount_Pct]]=0,"0%",
IF(Sales_Trans_2[[#This Row],[Discount_Pct]]&lt;=5,"1-5%",
IF(Sales_Trans_2[[#This Row],[Discount_Pct]]&lt;=10,"6-10%",
IF(Sales_Trans_2[[#This Row],[Discount_Pct]]&lt;=15,"11-15%","&gt;15%"))))</f>
        <v>0%</v>
      </c>
    </row>
    <row r="490" spans="1:32" x14ac:dyDescent="0.25">
      <c r="A490" t="s">
        <v>3392</v>
      </c>
      <c r="B490" s="10">
        <v>45967</v>
      </c>
      <c r="C490" t="s">
        <v>1034</v>
      </c>
      <c r="D490" t="s">
        <v>308</v>
      </c>
      <c r="E490" t="s">
        <v>148</v>
      </c>
      <c r="F490" t="s">
        <v>361</v>
      </c>
      <c r="G490">
        <v>2</v>
      </c>
      <c r="H490">
        <v>455.79</v>
      </c>
      <c r="I490">
        <v>0</v>
      </c>
      <c r="J490">
        <v>0</v>
      </c>
      <c r="K490">
        <v>911.58</v>
      </c>
      <c r="L490">
        <v>565.76</v>
      </c>
      <c r="M490">
        <v>345.82</v>
      </c>
      <c r="N490" t="s">
        <v>23</v>
      </c>
      <c r="O490" t="s">
        <v>345</v>
      </c>
      <c r="P490" t="s">
        <v>25</v>
      </c>
      <c r="Q490">
        <v>0.90208333333333335</v>
      </c>
      <c r="R490" t="s">
        <v>49</v>
      </c>
      <c r="S490" t="s">
        <v>4660</v>
      </c>
      <c r="T490" t="s">
        <v>4636</v>
      </c>
      <c r="U490">
        <v>455.79</v>
      </c>
      <c r="V490" t="s">
        <v>5914</v>
      </c>
      <c r="W490" t="s">
        <v>4964</v>
      </c>
      <c r="X490" t="s">
        <v>5017</v>
      </c>
      <c r="Y490" t="s">
        <v>5018</v>
      </c>
      <c r="Z490" t="s">
        <v>5135</v>
      </c>
      <c r="AA490" t="s">
        <v>4962</v>
      </c>
      <c r="AB490">
        <f>YEAR(Sales_Trans_2[[#This Row],[Transaction_Date]])</f>
        <v>2025</v>
      </c>
      <c r="AC490" t="str">
        <f>TEXT(Sales_Trans_2[[#This Row],[Transaction_Date]],"mmm")</f>
        <v>Nov</v>
      </c>
      <c r="AD490">
        <f>MONTH(Sales_Trans_2[[#This Row],[Transaction_Date]])</f>
        <v>11</v>
      </c>
      <c r="AE490" s="19">
        <f>IFERROR(Sales_Trans_2[[#This Row],[Profit]]/Sales_Trans_2[[#This Row],[Sales_Amount]],0)</f>
        <v>0.37936330327563128</v>
      </c>
      <c r="AF490" s="20" t="str">
        <f>IF(Sales_Trans_2[[#This Row],[Discount_Pct]]=0,"0%",
IF(Sales_Trans_2[[#This Row],[Discount_Pct]]&lt;=5,"1-5%",
IF(Sales_Trans_2[[#This Row],[Discount_Pct]]&lt;=10,"6-10%",
IF(Sales_Trans_2[[#This Row],[Discount_Pct]]&lt;=15,"11-15%","&gt;15%"))))</f>
        <v>0%</v>
      </c>
    </row>
    <row r="491" spans="1:32" x14ac:dyDescent="0.25">
      <c r="A491" t="s">
        <v>3428</v>
      </c>
      <c r="B491" s="10">
        <v>45814</v>
      </c>
      <c r="C491" t="s">
        <v>1349</v>
      </c>
      <c r="D491" t="s">
        <v>158</v>
      </c>
      <c r="E491" t="s">
        <v>60</v>
      </c>
      <c r="F491" t="s">
        <v>1262</v>
      </c>
      <c r="G491">
        <v>5</v>
      </c>
      <c r="H491">
        <v>306.62</v>
      </c>
      <c r="I491">
        <v>0</v>
      </c>
      <c r="J491">
        <v>0</v>
      </c>
      <c r="K491">
        <v>1533.1</v>
      </c>
      <c r="L491">
        <v>1299.6500000000001</v>
      </c>
      <c r="M491">
        <v>233.45</v>
      </c>
      <c r="N491" t="s">
        <v>4971</v>
      </c>
      <c r="O491" t="s">
        <v>345</v>
      </c>
      <c r="P491" t="s">
        <v>25</v>
      </c>
      <c r="Q491">
        <v>0.7055555555555556</v>
      </c>
      <c r="R491" t="s">
        <v>49</v>
      </c>
      <c r="S491" t="s">
        <v>4871</v>
      </c>
      <c r="T491" t="s">
        <v>4864</v>
      </c>
      <c r="U491">
        <v>306.62</v>
      </c>
      <c r="V491" t="s">
        <v>5505</v>
      </c>
      <c r="W491" t="s">
        <v>4968</v>
      </c>
      <c r="X491" t="s">
        <v>5044</v>
      </c>
      <c r="Y491" t="s">
        <v>4970</v>
      </c>
      <c r="Z491" t="s">
        <v>5051</v>
      </c>
      <c r="AA491" t="s">
        <v>4962</v>
      </c>
      <c r="AB491">
        <f>YEAR(Sales_Trans_2[[#This Row],[Transaction_Date]])</f>
        <v>2025</v>
      </c>
      <c r="AC491" t="str">
        <f>TEXT(Sales_Trans_2[[#This Row],[Transaction_Date]],"mmm")</f>
        <v>Jun</v>
      </c>
      <c r="AD491">
        <f>MONTH(Sales_Trans_2[[#This Row],[Transaction_Date]])</f>
        <v>6</v>
      </c>
      <c r="AE491" s="19">
        <f>IFERROR(Sales_Trans_2[[#This Row],[Profit]]/Sales_Trans_2[[#This Row],[Sales_Amount]],0)</f>
        <v>0.15227317200443546</v>
      </c>
      <c r="AF491" s="20" t="str">
        <f>IF(Sales_Trans_2[[#This Row],[Discount_Pct]]=0,"0%",
IF(Sales_Trans_2[[#This Row],[Discount_Pct]]&lt;=5,"1-5%",
IF(Sales_Trans_2[[#This Row],[Discount_Pct]]&lt;=10,"6-10%",
IF(Sales_Trans_2[[#This Row],[Discount_Pct]]&lt;=15,"11-15%","&gt;15%"))))</f>
        <v>0%</v>
      </c>
    </row>
    <row r="492" spans="1:32" x14ac:dyDescent="0.25">
      <c r="A492" t="s">
        <v>1961</v>
      </c>
      <c r="B492" s="10">
        <v>45803</v>
      </c>
      <c r="C492" t="s">
        <v>1300</v>
      </c>
      <c r="D492" t="s">
        <v>414</v>
      </c>
      <c r="E492" t="s">
        <v>38</v>
      </c>
      <c r="F492" t="s">
        <v>1889</v>
      </c>
      <c r="G492">
        <v>1</v>
      </c>
      <c r="H492">
        <v>96.72</v>
      </c>
      <c r="I492">
        <v>0</v>
      </c>
      <c r="J492">
        <v>0</v>
      </c>
      <c r="K492">
        <v>96.72</v>
      </c>
      <c r="L492">
        <v>79.819999999999993</v>
      </c>
      <c r="M492">
        <v>16.899999999999999</v>
      </c>
      <c r="N492" t="s">
        <v>40</v>
      </c>
      <c r="O492" t="s">
        <v>345</v>
      </c>
      <c r="P492" t="s">
        <v>25</v>
      </c>
      <c r="Q492">
        <v>0.76041666666666663</v>
      </c>
      <c r="R492" t="s">
        <v>49</v>
      </c>
      <c r="S492" t="s">
        <v>4846</v>
      </c>
      <c r="T492" t="s">
        <v>4847</v>
      </c>
      <c r="U492">
        <v>96.72</v>
      </c>
      <c r="V492" t="s">
        <v>5672</v>
      </c>
      <c r="W492" t="s">
        <v>4968</v>
      </c>
      <c r="X492" t="s">
        <v>5945</v>
      </c>
      <c r="Y492" t="s">
        <v>4960</v>
      </c>
      <c r="Z492" t="s">
        <v>4989</v>
      </c>
      <c r="AA492" t="s">
        <v>4962</v>
      </c>
      <c r="AB492">
        <f>YEAR(Sales_Trans_2[[#This Row],[Transaction_Date]])</f>
        <v>2025</v>
      </c>
      <c r="AC492" t="str">
        <f>TEXT(Sales_Trans_2[[#This Row],[Transaction_Date]],"mmm")</f>
        <v>May</v>
      </c>
      <c r="AD492">
        <f>MONTH(Sales_Trans_2[[#This Row],[Transaction_Date]])</f>
        <v>5</v>
      </c>
      <c r="AE492" s="19">
        <f>IFERROR(Sales_Trans_2[[#This Row],[Profit]]/Sales_Trans_2[[#This Row],[Sales_Amount]],0)</f>
        <v>0.17473118279569891</v>
      </c>
      <c r="AF492" s="20" t="str">
        <f>IF(Sales_Trans_2[[#This Row],[Discount_Pct]]=0,"0%",
IF(Sales_Trans_2[[#This Row],[Discount_Pct]]&lt;=5,"1-5%",
IF(Sales_Trans_2[[#This Row],[Discount_Pct]]&lt;=10,"6-10%",
IF(Sales_Trans_2[[#This Row],[Discount_Pct]]&lt;=15,"11-15%","&gt;15%"))))</f>
        <v>0%</v>
      </c>
    </row>
    <row r="493" spans="1:32" x14ac:dyDescent="0.25">
      <c r="A493" t="s">
        <v>3005</v>
      </c>
      <c r="B493" s="10">
        <v>45905</v>
      </c>
      <c r="C493" t="s">
        <v>2686</v>
      </c>
      <c r="D493" t="s">
        <v>290</v>
      </c>
      <c r="E493" t="s">
        <v>159</v>
      </c>
      <c r="F493" t="s">
        <v>545</v>
      </c>
      <c r="G493">
        <v>1</v>
      </c>
      <c r="H493">
        <v>210.36</v>
      </c>
      <c r="I493">
        <v>0</v>
      </c>
      <c r="J493">
        <v>0</v>
      </c>
      <c r="K493">
        <v>210.36</v>
      </c>
      <c r="L493">
        <v>155.65</v>
      </c>
      <c r="M493">
        <v>54.71</v>
      </c>
      <c r="N493" t="s">
        <v>4971</v>
      </c>
      <c r="O493" t="s">
        <v>345</v>
      </c>
      <c r="P493" t="s">
        <v>25</v>
      </c>
      <c r="Q493">
        <v>0.82291666666666663</v>
      </c>
      <c r="R493" t="s">
        <v>49</v>
      </c>
      <c r="S493" t="s">
        <v>4939</v>
      </c>
      <c r="T493" t="s">
        <v>4930</v>
      </c>
      <c r="U493">
        <v>210.36</v>
      </c>
      <c r="V493" t="s">
        <v>6036</v>
      </c>
      <c r="W493" t="s">
        <v>4968</v>
      </c>
      <c r="X493" t="s">
        <v>5406</v>
      </c>
      <c r="Y493" t="s">
        <v>4960</v>
      </c>
      <c r="Z493" t="s">
        <v>5034</v>
      </c>
      <c r="AA493" t="s">
        <v>4962</v>
      </c>
      <c r="AB493">
        <f>YEAR(Sales_Trans_2[[#This Row],[Transaction_Date]])</f>
        <v>2025</v>
      </c>
      <c r="AC493" t="str">
        <f>TEXT(Sales_Trans_2[[#This Row],[Transaction_Date]],"mmm")</f>
        <v>Sep</v>
      </c>
      <c r="AD493">
        <f>MONTH(Sales_Trans_2[[#This Row],[Transaction_Date]])</f>
        <v>9</v>
      </c>
      <c r="AE493" s="19">
        <f>IFERROR(Sales_Trans_2[[#This Row],[Profit]]/Sales_Trans_2[[#This Row],[Sales_Amount]],0)</f>
        <v>0.26007796158965579</v>
      </c>
      <c r="AF493" s="20" t="str">
        <f>IF(Sales_Trans_2[[#This Row],[Discount_Pct]]=0,"0%",
IF(Sales_Trans_2[[#This Row],[Discount_Pct]]&lt;=5,"1-5%",
IF(Sales_Trans_2[[#This Row],[Discount_Pct]]&lt;=10,"6-10%",
IF(Sales_Trans_2[[#This Row],[Discount_Pct]]&lt;=15,"11-15%","&gt;15%"))))</f>
        <v>0%</v>
      </c>
    </row>
    <row r="494" spans="1:32" x14ac:dyDescent="0.25">
      <c r="A494" t="s">
        <v>1646</v>
      </c>
      <c r="B494" s="10">
        <v>46205</v>
      </c>
      <c r="C494" t="s">
        <v>1179</v>
      </c>
      <c r="D494" t="s">
        <v>220</v>
      </c>
      <c r="E494" t="s">
        <v>45</v>
      </c>
      <c r="F494" t="s">
        <v>1093</v>
      </c>
      <c r="G494">
        <v>4</v>
      </c>
      <c r="H494">
        <v>351.25</v>
      </c>
      <c r="I494">
        <v>0</v>
      </c>
      <c r="J494">
        <v>0</v>
      </c>
      <c r="K494">
        <v>1615.75</v>
      </c>
      <c r="L494">
        <v>821.08</v>
      </c>
      <c r="M494">
        <v>794.67</v>
      </c>
      <c r="N494" t="s">
        <v>133</v>
      </c>
      <c r="O494" t="s">
        <v>345</v>
      </c>
      <c r="P494" t="s">
        <v>25</v>
      </c>
      <c r="Q494">
        <v>0.4284722222222222</v>
      </c>
      <c r="R494" t="s">
        <v>27</v>
      </c>
      <c r="S494" t="s">
        <v>4653</v>
      </c>
      <c r="T494" t="s">
        <v>4636</v>
      </c>
      <c r="U494">
        <v>332.74</v>
      </c>
      <c r="V494" t="s">
        <v>5682</v>
      </c>
      <c r="W494" t="s">
        <v>4958</v>
      </c>
      <c r="X494" t="s">
        <v>5152</v>
      </c>
      <c r="Y494" t="s">
        <v>5011</v>
      </c>
      <c r="Z494" t="s">
        <v>5423</v>
      </c>
      <c r="AA494" t="s">
        <v>5060</v>
      </c>
      <c r="AB494">
        <f>YEAR(Sales_Trans_2[[#This Row],[Transaction_Date]])</f>
        <v>2026</v>
      </c>
      <c r="AC494" t="str">
        <f>TEXT(Sales_Trans_2[[#This Row],[Transaction_Date]],"mmm")</f>
        <v>Jul</v>
      </c>
      <c r="AD494">
        <f>MONTH(Sales_Trans_2[[#This Row],[Transaction_Date]])</f>
        <v>7</v>
      </c>
      <c r="AE494" s="19">
        <f>IFERROR(Sales_Trans_2[[#This Row],[Profit]]/Sales_Trans_2[[#This Row],[Sales_Amount]],0)</f>
        <v>0.49182732477177776</v>
      </c>
      <c r="AF494" s="20" t="str">
        <f>IF(Sales_Trans_2[[#This Row],[Discount_Pct]]=0,"0%",
IF(Sales_Trans_2[[#This Row],[Discount_Pct]]&lt;=5,"1-5%",
IF(Sales_Trans_2[[#This Row],[Discount_Pct]]&lt;=10,"6-10%",
IF(Sales_Trans_2[[#This Row],[Discount_Pct]]&lt;=15,"11-15%","&gt;15%"))))</f>
        <v>0%</v>
      </c>
    </row>
    <row r="495" spans="1:32" x14ac:dyDescent="0.25">
      <c r="A495" t="s">
        <v>4331</v>
      </c>
      <c r="B495" s="10">
        <v>45922</v>
      </c>
      <c r="C495" t="s">
        <v>4332</v>
      </c>
      <c r="D495" t="s">
        <v>1091</v>
      </c>
      <c r="E495" t="s">
        <v>2009</v>
      </c>
      <c r="F495" t="s">
        <v>1170</v>
      </c>
      <c r="G495">
        <v>3</v>
      </c>
      <c r="H495">
        <v>297.32</v>
      </c>
      <c r="I495">
        <v>0</v>
      </c>
      <c r="J495">
        <v>0</v>
      </c>
      <c r="K495">
        <v>891.96</v>
      </c>
      <c r="L495">
        <v>675.84</v>
      </c>
      <c r="M495">
        <v>216.12</v>
      </c>
      <c r="N495" t="s">
        <v>4971</v>
      </c>
      <c r="O495" t="s">
        <v>345</v>
      </c>
      <c r="P495" t="s">
        <v>25</v>
      </c>
      <c r="Q495">
        <v>0.87847222222222221</v>
      </c>
      <c r="R495" t="s">
        <v>49</v>
      </c>
      <c r="S495" t="s">
        <v>4816</v>
      </c>
      <c r="T495" t="s">
        <v>4805</v>
      </c>
      <c r="U495">
        <v>297.32</v>
      </c>
      <c r="V495" t="s">
        <v>5964</v>
      </c>
      <c r="W495" t="s">
        <v>4968</v>
      </c>
      <c r="X495" t="s">
        <v>5176</v>
      </c>
      <c r="Y495" t="s">
        <v>5011</v>
      </c>
      <c r="Z495" t="s">
        <v>5177</v>
      </c>
      <c r="AA495" t="s">
        <v>5060</v>
      </c>
      <c r="AB495">
        <f>YEAR(Sales_Trans_2[[#This Row],[Transaction_Date]])</f>
        <v>2025</v>
      </c>
      <c r="AC495" t="str">
        <f>TEXT(Sales_Trans_2[[#This Row],[Transaction_Date]],"mmm")</f>
        <v>Sep</v>
      </c>
      <c r="AD495">
        <f>MONTH(Sales_Trans_2[[#This Row],[Transaction_Date]])</f>
        <v>9</v>
      </c>
      <c r="AE495" s="19">
        <f>IFERROR(Sales_Trans_2[[#This Row],[Profit]]/Sales_Trans_2[[#This Row],[Sales_Amount]],0)</f>
        <v>0.24229786089062288</v>
      </c>
      <c r="AF495" s="20" t="str">
        <f>IF(Sales_Trans_2[[#This Row],[Discount_Pct]]=0,"0%",
IF(Sales_Trans_2[[#This Row],[Discount_Pct]]&lt;=5,"1-5%",
IF(Sales_Trans_2[[#This Row],[Discount_Pct]]&lt;=10,"6-10%",
IF(Sales_Trans_2[[#This Row],[Discount_Pct]]&lt;=15,"11-15%","&gt;15%"))))</f>
        <v>0%</v>
      </c>
    </row>
    <row r="496" spans="1:32" x14ac:dyDescent="0.25">
      <c r="A496" t="s">
        <v>2658</v>
      </c>
      <c r="B496" s="10">
        <v>45915</v>
      </c>
      <c r="C496" t="s">
        <v>2659</v>
      </c>
      <c r="D496" t="s">
        <v>101</v>
      </c>
      <c r="E496" t="s">
        <v>177</v>
      </c>
      <c r="F496" t="s">
        <v>178</v>
      </c>
      <c r="G496">
        <v>1</v>
      </c>
      <c r="H496">
        <v>434.65</v>
      </c>
      <c r="I496">
        <v>0</v>
      </c>
      <c r="J496">
        <v>0</v>
      </c>
      <c r="K496">
        <v>434.65</v>
      </c>
      <c r="L496">
        <v>351.63</v>
      </c>
      <c r="M496">
        <v>83.02</v>
      </c>
      <c r="N496" t="s">
        <v>23</v>
      </c>
      <c r="O496" t="s">
        <v>345</v>
      </c>
      <c r="P496" t="s">
        <v>25</v>
      </c>
      <c r="Q496">
        <v>0.7583333333333333</v>
      </c>
      <c r="R496" t="s">
        <v>49</v>
      </c>
      <c r="S496" t="s">
        <v>4676</v>
      </c>
      <c r="T496" t="s">
        <v>4672</v>
      </c>
      <c r="U496">
        <v>434.65</v>
      </c>
      <c r="V496" t="s">
        <v>5566</v>
      </c>
      <c r="W496" t="s">
        <v>4964</v>
      </c>
      <c r="X496" t="s">
        <v>5130</v>
      </c>
      <c r="Y496" t="s">
        <v>4966</v>
      </c>
      <c r="Z496" t="s">
        <v>5227</v>
      </c>
      <c r="AA496" t="s">
        <v>5060</v>
      </c>
      <c r="AB496">
        <f>YEAR(Sales_Trans_2[[#This Row],[Transaction_Date]])</f>
        <v>2025</v>
      </c>
      <c r="AC496" t="str">
        <f>TEXT(Sales_Trans_2[[#This Row],[Transaction_Date]],"mmm")</f>
        <v>Sep</v>
      </c>
      <c r="AD496">
        <f>MONTH(Sales_Trans_2[[#This Row],[Transaction_Date]])</f>
        <v>9</v>
      </c>
      <c r="AE496" s="19">
        <f>IFERROR(Sales_Trans_2[[#This Row],[Profit]]/Sales_Trans_2[[#This Row],[Sales_Amount]],0)</f>
        <v>0.19100425629817094</v>
      </c>
      <c r="AF496" s="20" t="str">
        <f>IF(Sales_Trans_2[[#This Row],[Discount_Pct]]=0,"0%",
IF(Sales_Trans_2[[#This Row],[Discount_Pct]]&lt;=5,"1-5%",
IF(Sales_Trans_2[[#This Row],[Discount_Pct]]&lt;=10,"6-10%",
IF(Sales_Trans_2[[#This Row],[Discount_Pct]]&lt;=15,"11-15%","&gt;15%"))))</f>
        <v>0%</v>
      </c>
    </row>
    <row r="497" spans="1:32" x14ac:dyDescent="0.25">
      <c r="A497" t="s">
        <v>4574</v>
      </c>
      <c r="B497" s="10">
        <v>45829</v>
      </c>
      <c r="C497" t="s">
        <v>1892</v>
      </c>
      <c r="D497" t="s">
        <v>1678</v>
      </c>
      <c r="E497" t="s">
        <v>584</v>
      </c>
      <c r="F497" t="s">
        <v>988</v>
      </c>
      <c r="G497">
        <v>1</v>
      </c>
      <c r="H497">
        <v>342.27</v>
      </c>
      <c r="I497">
        <v>0</v>
      </c>
      <c r="J497">
        <v>0</v>
      </c>
      <c r="K497">
        <v>393.61</v>
      </c>
      <c r="L497">
        <v>266.10000000000002</v>
      </c>
      <c r="M497">
        <v>127.51</v>
      </c>
      <c r="N497" t="s">
        <v>68</v>
      </c>
      <c r="O497" t="s">
        <v>345</v>
      </c>
      <c r="P497" t="s">
        <v>25</v>
      </c>
      <c r="Q497">
        <v>0.81597222222222221</v>
      </c>
      <c r="R497" t="s">
        <v>27</v>
      </c>
      <c r="S497" t="s">
        <v>4699</v>
      </c>
      <c r="T497" t="s">
        <v>4672</v>
      </c>
      <c r="U497">
        <v>342.27</v>
      </c>
      <c r="V497" t="s">
        <v>4999</v>
      </c>
      <c r="W497" t="s">
        <v>4964</v>
      </c>
      <c r="X497" t="s">
        <v>5606</v>
      </c>
      <c r="Y497" t="s">
        <v>5011</v>
      </c>
      <c r="Z497" t="s">
        <v>5226</v>
      </c>
      <c r="AA497" t="s">
        <v>5060</v>
      </c>
      <c r="AB497">
        <f>YEAR(Sales_Trans_2[[#This Row],[Transaction_Date]])</f>
        <v>2025</v>
      </c>
      <c r="AC497" t="str">
        <f>TEXT(Sales_Trans_2[[#This Row],[Transaction_Date]],"mmm")</f>
        <v>Jun</v>
      </c>
      <c r="AD497">
        <f>MONTH(Sales_Trans_2[[#This Row],[Transaction_Date]])</f>
        <v>6</v>
      </c>
      <c r="AE497" s="19">
        <f>IFERROR(Sales_Trans_2[[#This Row],[Profit]]/Sales_Trans_2[[#This Row],[Sales_Amount]],0)</f>
        <v>0.32395010289372728</v>
      </c>
      <c r="AF497" s="20" t="str">
        <f>IF(Sales_Trans_2[[#This Row],[Discount_Pct]]=0,"0%",
IF(Sales_Trans_2[[#This Row],[Discount_Pct]]&lt;=5,"1-5%",
IF(Sales_Trans_2[[#This Row],[Discount_Pct]]&lt;=10,"6-10%",
IF(Sales_Trans_2[[#This Row],[Discount_Pct]]&lt;=15,"11-15%","&gt;15%"))))</f>
        <v>0%</v>
      </c>
    </row>
    <row r="498" spans="1:32" x14ac:dyDescent="0.25">
      <c r="A498" t="s">
        <v>3868</v>
      </c>
      <c r="B498" s="10">
        <v>45913</v>
      </c>
      <c r="C498" t="s">
        <v>3310</v>
      </c>
      <c r="D498" t="s">
        <v>1150</v>
      </c>
      <c r="E498" t="s">
        <v>1059</v>
      </c>
      <c r="F498" t="s">
        <v>304</v>
      </c>
      <c r="G498">
        <v>3</v>
      </c>
      <c r="H498">
        <v>468.94</v>
      </c>
      <c r="I498">
        <v>0</v>
      </c>
      <c r="J498">
        <v>0</v>
      </c>
      <c r="K498">
        <v>1617.84</v>
      </c>
      <c r="L498">
        <v>1010.4</v>
      </c>
      <c r="M498">
        <v>607.44000000000005</v>
      </c>
      <c r="N498" t="s">
        <v>4971</v>
      </c>
      <c r="O498" t="s">
        <v>24</v>
      </c>
      <c r="P498" t="s">
        <v>25</v>
      </c>
      <c r="Q498">
        <v>0.46319444444444446</v>
      </c>
      <c r="R498" t="s">
        <v>27</v>
      </c>
      <c r="S498" t="s">
        <v>4802</v>
      </c>
      <c r="T498" t="s">
        <v>4776</v>
      </c>
      <c r="U498">
        <v>468.94</v>
      </c>
      <c r="V498" t="s">
        <v>5100</v>
      </c>
      <c r="W498" t="s">
        <v>4964</v>
      </c>
      <c r="X498" t="s">
        <v>5101</v>
      </c>
      <c r="Y498" t="s">
        <v>4970</v>
      </c>
      <c r="Z498" t="s">
        <v>5099</v>
      </c>
      <c r="AA498" t="s">
        <v>5060</v>
      </c>
      <c r="AB498">
        <f>YEAR(Sales_Trans_2[[#This Row],[Transaction_Date]])</f>
        <v>2025</v>
      </c>
      <c r="AC498" t="str">
        <f>TEXT(Sales_Trans_2[[#This Row],[Transaction_Date]],"mmm")</f>
        <v>Sep</v>
      </c>
      <c r="AD498">
        <f>MONTH(Sales_Trans_2[[#This Row],[Transaction_Date]])</f>
        <v>9</v>
      </c>
      <c r="AE498" s="19">
        <f>IFERROR(Sales_Trans_2[[#This Row],[Profit]]/Sales_Trans_2[[#This Row],[Sales_Amount]],0)</f>
        <v>0.37546358107105776</v>
      </c>
      <c r="AF498" s="20" t="str">
        <f>IF(Sales_Trans_2[[#This Row],[Discount_Pct]]=0,"0%",
IF(Sales_Trans_2[[#This Row],[Discount_Pct]]&lt;=5,"1-5%",
IF(Sales_Trans_2[[#This Row],[Discount_Pct]]&lt;=10,"6-10%",
IF(Sales_Trans_2[[#This Row],[Discount_Pct]]&lt;=15,"11-15%","&gt;15%"))))</f>
        <v>0%</v>
      </c>
    </row>
    <row r="499" spans="1:32" x14ac:dyDescent="0.25">
      <c r="A499" t="s">
        <v>1516</v>
      </c>
      <c r="B499" s="10">
        <v>46038</v>
      </c>
      <c r="C499" t="s">
        <v>1517</v>
      </c>
      <c r="D499" t="s">
        <v>605</v>
      </c>
      <c r="E499" t="s">
        <v>847</v>
      </c>
      <c r="F499" t="s">
        <v>848</v>
      </c>
      <c r="G499">
        <v>2</v>
      </c>
      <c r="H499">
        <v>75.680000000000007</v>
      </c>
      <c r="I499">
        <v>0</v>
      </c>
      <c r="J499">
        <v>0</v>
      </c>
      <c r="K499">
        <v>151.36000000000001</v>
      </c>
      <c r="L499">
        <v>124.28</v>
      </c>
      <c r="M499">
        <v>27.08</v>
      </c>
      <c r="N499" t="s">
        <v>40</v>
      </c>
      <c r="O499" t="s">
        <v>24</v>
      </c>
      <c r="P499" t="s">
        <v>25</v>
      </c>
      <c r="Q499">
        <v>0.57847222222222228</v>
      </c>
      <c r="R499" t="s">
        <v>49</v>
      </c>
      <c r="S499" t="s">
        <v>4851</v>
      </c>
      <c r="T499" t="s">
        <v>4847</v>
      </c>
      <c r="U499">
        <v>75.680000000000007</v>
      </c>
      <c r="V499" t="s">
        <v>5106</v>
      </c>
      <c r="W499" t="s">
        <v>4964</v>
      </c>
      <c r="X499" t="s">
        <v>5107</v>
      </c>
      <c r="Y499" t="s">
        <v>4970</v>
      </c>
      <c r="Z499" t="s">
        <v>5108</v>
      </c>
      <c r="AA499" t="s">
        <v>5060</v>
      </c>
      <c r="AB499">
        <f>YEAR(Sales_Trans_2[[#This Row],[Transaction_Date]])</f>
        <v>2026</v>
      </c>
      <c r="AC499" t="str">
        <f>TEXT(Sales_Trans_2[[#This Row],[Transaction_Date]],"mmm")</f>
        <v>Jan</v>
      </c>
      <c r="AD499">
        <f>MONTH(Sales_Trans_2[[#This Row],[Transaction_Date]])</f>
        <v>1</v>
      </c>
      <c r="AE499" s="19">
        <f>IFERROR(Sales_Trans_2[[#This Row],[Profit]]/Sales_Trans_2[[#This Row],[Sales_Amount]],0)</f>
        <v>0.17891120507399574</v>
      </c>
      <c r="AF499" s="20" t="str">
        <f>IF(Sales_Trans_2[[#This Row],[Discount_Pct]]=0,"0%",
IF(Sales_Trans_2[[#This Row],[Discount_Pct]]&lt;=5,"1-5%",
IF(Sales_Trans_2[[#This Row],[Discount_Pct]]&lt;=10,"6-10%",
IF(Sales_Trans_2[[#This Row],[Discount_Pct]]&lt;=15,"11-15%","&gt;15%"))))</f>
        <v>0%</v>
      </c>
    </row>
    <row r="500" spans="1:32" x14ac:dyDescent="0.25">
      <c r="A500" t="s">
        <v>4165</v>
      </c>
      <c r="B500" s="10">
        <v>46038</v>
      </c>
      <c r="C500" t="s">
        <v>2385</v>
      </c>
      <c r="D500" t="s">
        <v>566</v>
      </c>
      <c r="E500" t="s">
        <v>2594</v>
      </c>
      <c r="F500" t="s">
        <v>1039</v>
      </c>
      <c r="G500">
        <v>3</v>
      </c>
      <c r="H500">
        <v>328.59</v>
      </c>
      <c r="I500">
        <v>0</v>
      </c>
      <c r="J500">
        <v>0</v>
      </c>
      <c r="K500">
        <v>985.77</v>
      </c>
      <c r="L500">
        <v>766.47</v>
      </c>
      <c r="M500">
        <v>219.3</v>
      </c>
      <c r="N500" t="s">
        <v>47</v>
      </c>
      <c r="O500" t="s">
        <v>24</v>
      </c>
      <c r="P500" t="s">
        <v>25</v>
      </c>
      <c r="Q500">
        <v>0.55069444444444449</v>
      </c>
      <c r="R500" t="s">
        <v>49</v>
      </c>
      <c r="S500" t="s">
        <v>4767</v>
      </c>
      <c r="T500" t="s">
        <v>4752</v>
      </c>
      <c r="U500">
        <v>328.59</v>
      </c>
      <c r="V500" t="s">
        <v>5086</v>
      </c>
      <c r="W500" t="s">
        <v>4968</v>
      </c>
      <c r="X500" t="s">
        <v>5222</v>
      </c>
      <c r="Y500" t="s">
        <v>4966</v>
      </c>
      <c r="Z500" t="s">
        <v>5223</v>
      </c>
      <c r="AA500" t="s">
        <v>5060</v>
      </c>
      <c r="AB500">
        <f>YEAR(Sales_Trans_2[[#This Row],[Transaction_Date]])</f>
        <v>2026</v>
      </c>
      <c r="AC500" t="str">
        <f>TEXT(Sales_Trans_2[[#This Row],[Transaction_Date]],"mmm")</f>
        <v>Jan</v>
      </c>
      <c r="AD500">
        <f>MONTH(Sales_Trans_2[[#This Row],[Transaction_Date]])</f>
        <v>1</v>
      </c>
      <c r="AE500" s="19">
        <f>IFERROR(Sales_Trans_2[[#This Row],[Profit]]/Sales_Trans_2[[#This Row],[Sales_Amount]],0)</f>
        <v>0.22246568672205486</v>
      </c>
      <c r="AF500" s="20" t="str">
        <f>IF(Sales_Trans_2[[#This Row],[Discount_Pct]]=0,"0%",
IF(Sales_Trans_2[[#This Row],[Discount_Pct]]&lt;=5,"1-5%",
IF(Sales_Trans_2[[#This Row],[Discount_Pct]]&lt;=10,"6-10%",
IF(Sales_Trans_2[[#This Row],[Discount_Pct]]&lt;=15,"11-15%","&gt;15%"))))</f>
        <v>0%</v>
      </c>
    </row>
    <row r="501" spans="1:32" x14ac:dyDescent="0.25">
      <c r="A501" t="s">
        <v>174</v>
      </c>
      <c r="B501" s="10">
        <v>46074</v>
      </c>
      <c r="C501" t="s">
        <v>175</v>
      </c>
      <c r="D501" t="s">
        <v>176</v>
      </c>
      <c r="E501" t="s">
        <v>177</v>
      </c>
      <c r="F501" t="s">
        <v>178</v>
      </c>
      <c r="G501">
        <v>2</v>
      </c>
      <c r="H501">
        <v>355.64</v>
      </c>
      <c r="I501">
        <v>0</v>
      </c>
      <c r="J501">
        <v>0</v>
      </c>
      <c r="K501">
        <v>817.97</v>
      </c>
      <c r="L501">
        <v>606.82000000000005</v>
      </c>
      <c r="M501">
        <v>211.15</v>
      </c>
      <c r="N501" t="s">
        <v>47</v>
      </c>
      <c r="O501" t="s">
        <v>24</v>
      </c>
      <c r="P501" t="s">
        <v>25</v>
      </c>
      <c r="Q501">
        <v>0.44583333333333336</v>
      </c>
      <c r="R501" t="s">
        <v>27</v>
      </c>
      <c r="S501" t="s">
        <v>4860</v>
      </c>
      <c r="T501" t="s">
        <v>4847</v>
      </c>
      <c r="U501">
        <v>355.64</v>
      </c>
      <c r="V501" t="s">
        <v>5132</v>
      </c>
      <c r="W501" t="s">
        <v>4968</v>
      </c>
      <c r="X501" t="s">
        <v>5130</v>
      </c>
      <c r="Y501" t="s">
        <v>4966</v>
      </c>
      <c r="Z501" t="s">
        <v>5227</v>
      </c>
      <c r="AA501" t="s">
        <v>5060</v>
      </c>
      <c r="AB501">
        <f>YEAR(Sales_Trans_2[[#This Row],[Transaction_Date]])</f>
        <v>2026</v>
      </c>
      <c r="AC501" t="str">
        <f>TEXT(Sales_Trans_2[[#This Row],[Transaction_Date]],"mmm")</f>
        <v>Feb</v>
      </c>
      <c r="AD501">
        <f>MONTH(Sales_Trans_2[[#This Row],[Transaction_Date]])</f>
        <v>2</v>
      </c>
      <c r="AE501" s="19">
        <f>IFERROR(Sales_Trans_2[[#This Row],[Profit]]/Sales_Trans_2[[#This Row],[Sales_Amount]],0)</f>
        <v>0.25813905155445799</v>
      </c>
      <c r="AF501" s="20" t="str">
        <f>IF(Sales_Trans_2[[#This Row],[Discount_Pct]]=0,"0%",
IF(Sales_Trans_2[[#This Row],[Discount_Pct]]&lt;=5,"1-5%",
IF(Sales_Trans_2[[#This Row],[Discount_Pct]]&lt;=10,"6-10%",
IF(Sales_Trans_2[[#This Row],[Discount_Pct]]&lt;=15,"11-15%","&gt;15%"))))</f>
        <v>0%</v>
      </c>
    </row>
    <row r="502" spans="1:32" x14ac:dyDescent="0.25">
      <c r="A502" t="s">
        <v>4159</v>
      </c>
      <c r="B502" s="10">
        <v>46100</v>
      </c>
      <c r="C502" t="s">
        <v>3151</v>
      </c>
      <c r="D502" t="s">
        <v>203</v>
      </c>
      <c r="E502" t="s">
        <v>1289</v>
      </c>
      <c r="F502" t="s">
        <v>316</v>
      </c>
      <c r="G502">
        <v>7</v>
      </c>
      <c r="H502">
        <v>218.72</v>
      </c>
      <c r="I502">
        <v>0</v>
      </c>
      <c r="J502">
        <v>0</v>
      </c>
      <c r="K502">
        <v>1531.04</v>
      </c>
      <c r="L502">
        <v>1191.4000000000001</v>
      </c>
      <c r="M502">
        <v>339.64</v>
      </c>
      <c r="N502" t="s">
        <v>133</v>
      </c>
      <c r="O502" t="s">
        <v>24</v>
      </c>
      <c r="P502" t="s">
        <v>25</v>
      </c>
      <c r="Q502">
        <v>0.86597222222222225</v>
      </c>
      <c r="R502" t="s">
        <v>49</v>
      </c>
      <c r="S502" t="s">
        <v>4852</v>
      </c>
      <c r="T502" t="s">
        <v>4847</v>
      </c>
      <c r="U502">
        <v>205.93</v>
      </c>
      <c r="V502" t="s">
        <v>5232</v>
      </c>
      <c r="W502" t="s">
        <v>4958</v>
      </c>
      <c r="X502" t="s">
        <v>5233</v>
      </c>
      <c r="Y502" t="s">
        <v>5007</v>
      </c>
      <c r="Z502" t="s">
        <v>5234</v>
      </c>
      <c r="AA502" t="s">
        <v>5060</v>
      </c>
      <c r="AB502">
        <f>YEAR(Sales_Trans_2[[#This Row],[Transaction_Date]])</f>
        <v>2026</v>
      </c>
      <c r="AC502" t="str">
        <f>TEXT(Sales_Trans_2[[#This Row],[Transaction_Date]],"mmm")</f>
        <v>Mar</v>
      </c>
      <c r="AD502">
        <f>MONTH(Sales_Trans_2[[#This Row],[Transaction_Date]])</f>
        <v>3</v>
      </c>
      <c r="AE502" s="19">
        <f>IFERROR(Sales_Trans_2[[#This Row],[Profit]]/Sales_Trans_2[[#This Row],[Sales_Amount]],0)</f>
        <v>0.22183613752743234</v>
      </c>
      <c r="AF502" s="20" t="str">
        <f>IF(Sales_Trans_2[[#This Row],[Discount_Pct]]=0,"0%",
IF(Sales_Trans_2[[#This Row],[Discount_Pct]]&lt;=5,"1-5%",
IF(Sales_Trans_2[[#This Row],[Discount_Pct]]&lt;=10,"6-10%",
IF(Sales_Trans_2[[#This Row],[Discount_Pct]]&lt;=15,"11-15%","&gt;15%"))))</f>
        <v>0%</v>
      </c>
    </row>
    <row r="503" spans="1:32" x14ac:dyDescent="0.25">
      <c r="A503" t="s">
        <v>3510</v>
      </c>
      <c r="B503" s="10">
        <v>46095</v>
      </c>
      <c r="C503" t="s">
        <v>359</v>
      </c>
      <c r="D503" t="s">
        <v>37</v>
      </c>
      <c r="E503" t="s">
        <v>519</v>
      </c>
      <c r="F503" t="s">
        <v>520</v>
      </c>
      <c r="G503">
        <v>4</v>
      </c>
      <c r="H503">
        <v>234.86</v>
      </c>
      <c r="I503">
        <v>0</v>
      </c>
      <c r="J503">
        <v>0</v>
      </c>
      <c r="K503">
        <v>1080.3599999999999</v>
      </c>
      <c r="L503">
        <v>852.92</v>
      </c>
      <c r="M503">
        <v>227.44</v>
      </c>
      <c r="N503" t="s">
        <v>133</v>
      </c>
      <c r="O503" t="s">
        <v>24</v>
      </c>
      <c r="P503" t="s">
        <v>25</v>
      </c>
      <c r="Q503">
        <v>0.5131944444444444</v>
      </c>
      <c r="R503" t="s">
        <v>27</v>
      </c>
      <c r="S503" t="s">
        <v>4893</v>
      </c>
      <c r="T503" t="s">
        <v>4887</v>
      </c>
      <c r="U503">
        <v>234.86</v>
      </c>
      <c r="V503" t="s">
        <v>5241</v>
      </c>
      <c r="W503" t="s">
        <v>4968</v>
      </c>
      <c r="X503" t="s">
        <v>5214</v>
      </c>
      <c r="Y503" t="s">
        <v>4966</v>
      </c>
      <c r="Z503" t="s">
        <v>5242</v>
      </c>
      <c r="AA503" t="s">
        <v>5060</v>
      </c>
      <c r="AB503">
        <f>YEAR(Sales_Trans_2[[#This Row],[Transaction_Date]])</f>
        <v>2026</v>
      </c>
      <c r="AC503" t="str">
        <f>TEXT(Sales_Trans_2[[#This Row],[Transaction_Date]],"mmm")</f>
        <v>Mar</v>
      </c>
      <c r="AD503">
        <f>MONTH(Sales_Trans_2[[#This Row],[Transaction_Date]])</f>
        <v>3</v>
      </c>
      <c r="AE503" s="19">
        <f>IFERROR(Sales_Trans_2[[#This Row],[Profit]]/Sales_Trans_2[[#This Row],[Sales_Amount]],0)</f>
        <v>0.21052241845310823</v>
      </c>
      <c r="AF503" s="20" t="str">
        <f>IF(Sales_Trans_2[[#This Row],[Discount_Pct]]=0,"0%",
IF(Sales_Trans_2[[#This Row],[Discount_Pct]]&lt;=5,"1-5%",
IF(Sales_Trans_2[[#This Row],[Discount_Pct]]&lt;=10,"6-10%",
IF(Sales_Trans_2[[#This Row],[Discount_Pct]]&lt;=15,"11-15%","&gt;15%"))))</f>
        <v>0%</v>
      </c>
    </row>
    <row r="504" spans="1:32" x14ac:dyDescent="0.25">
      <c r="A504" t="s">
        <v>2630</v>
      </c>
      <c r="B504" s="10">
        <v>46016</v>
      </c>
      <c r="C504" t="s">
        <v>444</v>
      </c>
      <c r="D504" t="s">
        <v>1539</v>
      </c>
      <c r="E504" t="s">
        <v>1905</v>
      </c>
      <c r="F504" t="s">
        <v>1313</v>
      </c>
      <c r="G504">
        <v>5</v>
      </c>
      <c r="H504">
        <v>67.040000000000006</v>
      </c>
      <c r="I504">
        <v>0</v>
      </c>
      <c r="J504">
        <v>0</v>
      </c>
      <c r="K504">
        <v>335.2</v>
      </c>
      <c r="L504">
        <v>249.95</v>
      </c>
      <c r="M504">
        <v>85.25</v>
      </c>
      <c r="N504" t="s">
        <v>40</v>
      </c>
      <c r="O504" t="s">
        <v>24</v>
      </c>
      <c r="P504" t="s">
        <v>25</v>
      </c>
      <c r="Q504">
        <v>0.72847222222222219</v>
      </c>
      <c r="R504" t="s">
        <v>49</v>
      </c>
      <c r="S504" t="s">
        <v>4943</v>
      </c>
      <c r="T504" t="s">
        <v>4930</v>
      </c>
      <c r="U504">
        <v>66.400000000000006</v>
      </c>
      <c r="V504" t="s">
        <v>5047</v>
      </c>
      <c r="W504" t="s">
        <v>4958</v>
      </c>
      <c r="X504" t="s">
        <v>4976</v>
      </c>
      <c r="Y504" t="s">
        <v>4977</v>
      </c>
      <c r="Z504" t="s">
        <v>5249</v>
      </c>
      <c r="AA504" t="s">
        <v>5060</v>
      </c>
      <c r="AB504">
        <f>YEAR(Sales_Trans_2[[#This Row],[Transaction_Date]])</f>
        <v>2025</v>
      </c>
      <c r="AC504" t="str">
        <f>TEXT(Sales_Trans_2[[#This Row],[Transaction_Date]],"mmm")</f>
        <v>Dec</v>
      </c>
      <c r="AD504">
        <f>MONTH(Sales_Trans_2[[#This Row],[Transaction_Date]])</f>
        <v>12</v>
      </c>
      <c r="AE504" s="19">
        <f>IFERROR(Sales_Trans_2[[#This Row],[Profit]]/Sales_Trans_2[[#This Row],[Sales_Amount]],0)</f>
        <v>0.25432577565632458</v>
      </c>
      <c r="AF504" s="20" t="str">
        <f>IF(Sales_Trans_2[[#This Row],[Discount_Pct]]=0,"0%",
IF(Sales_Trans_2[[#This Row],[Discount_Pct]]&lt;=5,"1-5%",
IF(Sales_Trans_2[[#This Row],[Discount_Pct]]&lt;=10,"6-10%",
IF(Sales_Trans_2[[#This Row],[Discount_Pct]]&lt;=15,"11-15%","&gt;15%"))))</f>
        <v>0%</v>
      </c>
    </row>
    <row r="505" spans="1:32" x14ac:dyDescent="0.25">
      <c r="A505" t="s">
        <v>2699</v>
      </c>
      <c r="B505" s="10">
        <v>46053</v>
      </c>
      <c r="C505" t="s">
        <v>679</v>
      </c>
      <c r="D505" t="s">
        <v>1650</v>
      </c>
      <c r="E505" t="s">
        <v>372</v>
      </c>
      <c r="F505" t="s">
        <v>373</v>
      </c>
      <c r="G505">
        <v>1</v>
      </c>
      <c r="H505">
        <v>232.2</v>
      </c>
      <c r="I505">
        <v>0</v>
      </c>
      <c r="J505">
        <v>0</v>
      </c>
      <c r="K505">
        <v>267.02999999999997</v>
      </c>
      <c r="L505">
        <v>160.97999999999999</v>
      </c>
      <c r="M505">
        <v>106.05</v>
      </c>
      <c r="N505" t="s">
        <v>133</v>
      </c>
      <c r="O505" t="s">
        <v>24</v>
      </c>
      <c r="P505" t="s">
        <v>25</v>
      </c>
      <c r="Q505">
        <v>0.56041666666666667</v>
      </c>
      <c r="R505" t="s">
        <v>27</v>
      </c>
      <c r="S505" t="s">
        <v>4800</v>
      </c>
      <c r="T505" t="s">
        <v>4776</v>
      </c>
      <c r="U505">
        <v>232.2</v>
      </c>
      <c r="V505" t="s">
        <v>5260</v>
      </c>
      <c r="W505" t="s">
        <v>4964</v>
      </c>
      <c r="X505" t="s">
        <v>5258</v>
      </c>
      <c r="Y505" t="s">
        <v>4966</v>
      </c>
      <c r="Z505" t="s">
        <v>5259</v>
      </c>
      <c r="AA505" t="s">
        <v>5060</v>
      </c>
      <c r="AB505">
        <f>YEAR(Sales_Trans_2[[#This Row],[Transaction_Date]])</f>
        <v>2026</v>
      </c>
      <c r="AC505" t="str">
        <f>TEXT(Sales_Trans_2[[#This Row],[Transaction_Date]],"mmm")</f>
        <v>Jan</v>
      </c>
      <c r="AD505">
        <f>MONTH(Sales_Trans_2[[#This Row],[Transaction_Date]])</f>
        <v>1</v>
      </c>
      <c r="AE505" s="19">
        <f>IFERROR(Sales_Trans_2[[#This Row],[Profit]]/Sales_Trans_2[[#This Row],[Sales_Amount]],0)</f>
        <v>0.39714638804628699</v>
      </c>
      <c r="AF505" s="20" t="str">
        <f>IF(Sales_Trans_2[[#This Row],[Discount_Pct]]=0,"0%",
IF(Sales_Trans_2[[#This Row],[Discount_Pct]]&lt;=5,"1-5%",
IF(Sales_Trans_2[[#This Row],[Discount_Pct]]&lt;=10,"6-10%",
IF(Sales_Trans_2[[#This Row],[Discount_Pct]]&lt;=15,"11-15%","&gt;15%"))))</f>
        <v>0%</v>
      </c>
    </row>
    <row r="506" spans="1:32" x14ac:dyDescent="0.25">
      <c r="A506" t="s">
        <v>2063</v>
      </c>
      <c r="B506" s="10">
        <v>46012</v>
      </c>
      <c r="C506" t="s">
        <v>1013</v>
      </c>
      <c r="D506" t="s">
        <v>459</v>
      </c>
      <c r="E506" t="s">
        <v>395</v>
      </c>
      <c r="F506" t="s">
        <v>951</v>
      </c>
      <c r="G506">
        <v>8</v>
      </c>
      <c r="H506">
        <v>78.55</v>
      </c>
      <c r="I506">
        <v>0</v>
      </c>
      <c r="J506">
        <v>0</v>
      </c>
      <c r="K506">
        <v>722.66</v>
      </c>
      <c r="L506">
        <v>474.96</v>
      </c>
      <c r="M506">
        <v>247.7</v>
      </c>
      <c r="N506" t="s">
        <v>4971</v>
      </c>
      <c r="O506" t="s">
        <v>24</v>
      </c>
      <c r="P506" t="s">
        <v>25</v>
      </c>
      <c r="Q506">
        <v>0.7319444444444444</v>
      </c>
      <c r="R506" t="s">
        <v>27</v>
      </c>
      <c r="S506" t="s">
        <v>4838</v>
      </c>
      <c r="T506" t="s">
        <v>4828</v>
      </c>
      <c r="U506">
        <v>71.290000000000006</v>
      </c>
      <c r="V506" t="s">
        <v>5210</v>
      </c>
      <c r="W506" t="s">
        <v>4958</v>
      </c>
      <c r="X506" t="s">
        <v>5261</v>
      </c>
      <c r="Y506" t="s">
        <v>4970</v>
      </c>
      <c r="Z506" t="s">
        <v>5262</v>
      </c>
      <c r="AA506" t="s">
        <v>5060</v>
      </c>
      <c r="AB506">
        <f>YEAR(Sales_Trans_2[[#This Row],[Transaction_Date]])</f>
        <v>2025</v>
      </c>
      <c r="AC506" t="str">
        <f>TEXT(Sales_Trans_2[[#This Row],[Transaction_Date]],"mmm")</f>
        <v>Dec</v>
      </c>
      <c r="AD506">
        <f>MONTH(Sales_Trans_2[[#This Row],[Transaction_Date]])</f>
        <v>12</v>
      </c>
      <c r="AE506" s="19">
        <f>IFERROR(Sales_Trans_2[[#This Row],[Profit]]/Sales_Trans_2[[#This Row],[Sales_Amount]],0)</f>
        <v>0.34276146458915674</v>
      </c>
      <c r="AF506" s="20" t="str">
        <f>IF(Sales_Trans_2[[#This Row],[Discount_Pct]]=0,"0%",
IF(Sales_Trans_2[[#This Row],[Discount_Pct]]&lt;=5,"1-5%",
IF(Sales_Trans_2[[#This Row],[Discount_Pct]]&lt;=10,"6-10%",
IF(Sales_Trans_2[[#This Row],[Discount_Pct]]&lt;=15,"11-15%","&gt;15%"))))</f>
        <v>0%</v>
      </c>
    </row>
    <row r="507" spans="1:32" x14ac:dyDescent="0.25">
      <c r="A507" t="s">
        <v>2225</v>
      </c>
      <c r="B507" s="10">
        <v>46094</v>
      </c>
      <c r="C507" t="s">
        <v>258</v>
      </c>
      <c r="D507" t="s">
        <v>1096</v>
      </c>
      <c r="E507" t="s">
        <v>576</v>
      </c>
      <c r="F507" t="s">
        <v>841</v>
      </c>
      <c r="G507">
        <v>3</v>
      </c>
      <c r="H507">
        <v>431.28</v>
      </c>
      <c r="I507">
        <v>0</v>
      </c>
      <c r="J507">
        <v>0</v>
      </c>
      <c r="K507">
        <v>1293.8399999999999</v>
      </c>
      <c r="L507">
        <v>1045.23</v>
      </c>
      <c r="M507">
        <v>248.61</v>
      </c>
      <c r="N507" t="s">
        <v>47</v>
      </c>
      <c r="O507" t="s">
        <v>24</v>
      </c>
      <c r="P507" t="s">
        <v>25</v>
      </c>
      <c r="Q507">
        <v>0.58402777777777781</v>
      </c>
      <c r="R507" t="s">
        <v>49</v>
      </c>
      <c r="S507" t="s">
        <v>4869</v>
      </c>
      <c r="T507" t="s">
        <v>4864</v>
      </c>
      <c r="U507">
        <v>405.1</v>
      </c>
      <c r="V507" t="s">
        <v>5298</v>
      </c>
      <c r="W507" t="s">
        <v>4958</v>
      </c>
      <c r="X507" t="s">
        <v>5299</v>
      </c>
      <c r="Y507" t="s">
        <v>4977</v>
      </c>
      <c r="Z507" t="s">
        <v>5220</v>
      </c>
      <c r="AA507" t="s">
        <v>5060</v>
      </c>
      <c r="AB507">
        <f>YEAR(Sales_Trans_2[[#This Row],[Transaction_Date]])</f>
        <v>2026</v>
      </c>
      <c r="AC507" t="str">
        <f>TEXT(Sales_Trans_2[[#This Row],[Transaction_Date]],"mmm")</f>
        <v>Mar</v>
      </c>
      <c r="AD507">
        <f>MONTH(Sales_Trans_2[[#This Row],[Transaction_Date]])</f>
        <v>3</v>
      </c>
      <c r="AE507" s="19">
        <f>IFERROR(Sales_Trans_2[[#This Row],[Profit]]/Sales_Trans_2[[#This Row],[Sales_Amount]],0)</f>
        <v>0.19214895195696532</v>
      </c>
      <c r="AF507" s="20" t="str">
        <f>IF(Sales_Trans_2[[#This Row],[Discount_Pct]]=0,"0%",
IF(Sales_Trans_2[[#This Row],[Discount_Pct]]&lt;=5,"1-5%",
IF(Sales_Trans_2[[#This Row],[Discount_Pct]]&lt;=10,"6-10%",
IF(Sales_Trans_2[[#This Row],[Discount_Pct]]&lt;=15,"11-15%","&gt;15%"))))</f>
        <v>0%</v>
      </c>
    </row>
    <row r="508" spans="1:32" x14ac:dyDescent="0.25">
      <c r="A508" t="s">
        <v>2216</v>
      </c>
      <c r="B508" s="10">
        <v>46112</v>
      </c>
      <c r="C508" t="s">
        <v>1232</v>
      </c>
      <c r="D508" t="s">
        <v>1804</v>
      </c>
      <c r="E508" t="s">
        <v>840</v>
      </c>
      <c r="F508" t="s">
        <v>841</v>
      </c>
      <c r="G508">
        <v>5</v>
      </c>
      <c r="H508">
        <v>42.97</v>
      </c>
      <c r="I508">
        <v>0</v>
      </c>
      <c r="J508">
        <v>0</v>
      </c>
      <c r="K508">
        <v>214.85</v>
      </c>
      <c r="L508">
        <v>182.95</v>
      </c>
      <c r="M508">
        <v>31.9</v>
      </c>
      <c r="N508" t="s">
        <v>23</v>
      </c>
      <c r="O508" t="s">
        <v>24</v>
      </c>
      <c r="P508" t="s">
        <v>25</v>
      </c>
      <c r="Q508">
        <v>0.80208333333333337</v>
      </c>
      <c r="R508" t="s">
        <v>49</v>
      </c>
      <c r="S508" t="s">
        <v>4744</v>
      </c>
      <c r="T508" t="s">
        <v>4729</v>
      </c>
      <c r="U508">
        <v>42.97</v>
      </c>
      <c r="V508" t="s">
        <v>5020</v>
      </c>
      <c r="W508" t="s">
        <v>4968</v>
      </c>
      <c r="X508" t="s">
        <v>5299</v>
      </c>
      <c r="Y508" t="s">
        <v>4977</v>
      </c>
      <c r="Z508" t="s">
        <v>5300</v>
      </c>
      <c r="AA508" t="s">
        <v>5060</v>
      </c>
      <c r="AB508">
        <f>YEAR(Sales_Trans_2[[#This Row],[Transaction_Date]])</f>
        <v>2026</v>
      </c>
      <c r="AC508" t="str">
        <f>TEXT(Sales_Trans_2[[#This Row],[Transaction_Date]],"mmm")</f>
        <v>Mar</v>
      </c>
      <c r="AD508">
        <f>MONTH(Sales_Trans_2[[#This Row],[Transaction_Date]])</f>
        <v>3</v>
      </c>
      <c r="AE508" s="19">
        <f>IFERROR(Sales_Trans_2[[#This Row],[Profit]]/Sales_Trans_2[[#This Row],[Sales_Amount]],0)</f>
        <v>0.14847568070747033</v>
      </c>
      <c r="AF508" s="20" t="str">
        <f>IF(Sales_Trans_2[[#This Row],[Discount_Pct]]=0,"0%",
IF(Sales_Trans_2[[#This Row],[Discount_Pct]]&lt;=5,"1-5%",
IF(Sales_Trans_2[[#This Row],[Discount_Pct]]&lt;=10,"6-10%",
IF(Sales_Trans_2[[#This Row],[Discount_Pct]]&lt;=15,"11-15%","&gt;15%"))))</f>
        <v>0%</v>
      </c>
    </row>
    <row r="509" spans="1:32" x14ac:dyDescent="0.25">
      <c r="A509" t="s">
        <v>3170</v>
      </c>
      <c r="B509" s="10">
        <v>46055</v>
      </c>
      <c r="C509" t="s">
        <v>1551</v>
      </c>
      <c r="D509" t="s">
        <v>432</v>
      </c>
      <c r="E509" t="s">
        <v>2611</v>
      </c>
      <c r="F509" t="s">
        <v>2612</v>
      </c>
      <c r="G509">
        <v>8</v>
      </c>
      <c r="H509">
        <v>306.43</v>
      </c>
      <c r="I509">
        <v>0</v>
      </c>
      <c r="J509">
        <v>0</v>
      </c>
      <c r="K509">
        <v>2451.44</v>
      </c>
      <c r="L509">
        <v>2011.36</v>
      </c>
      <c r="M509">
        <v>440.08</v>
      </c>
      <c r="N509" t="s">
        <v>68</v>
      </c>
      <c r="O509" t="s">
        <v>24</v>
      </c>
      <c r="P509" t="s">
        <v>25</v>
      </c>
      <c r="Q509">
        <v>0.87222222222222223</v>
      </c>
      <c r="R509" t="s">
        <v>49</v>
      </c>
      <c r="S509" t="s">
        <v>4841</v>
      </c>
      <c r="T509" t="s">
        <v>4828</v>
      </c>
      <c r="U509">
        <v>305.67</v>
      </c>
      <c r="V509" t="s">
        <v>5291</v>
      </c>
      <c r="W509" t="s">
        <v>4958</v>
      </c>
      <c r="X509" t="s">
        <v>5304</v>
      </c>
      <c r="Y509" t="s">
        <v>4966</v>
      </c>
      <c r="Z509" t="s">
        <v>5305</v>
      </c>
      <c r="AA509" t="s">
        <v>5060</v>
      </c>
      <c r="AB509">
        <f>YEAR(Sales_Trans_2[[#This Row],[Transaction_Date]])</f>
        <v>2026</v>
      </c>
      <c r="AC509" t="str">
        <f>TEXT(Sales_Trans_2[[#This Row],[Transaction_Date]],"mmm")</f>
        <v>Feb</v>
      </c>
      <c r="AD509">
        <f>MONTH(Sales_Trans_2[[#This Row],[Transaction_Date]])</f>
        <v>2</v>
      </c>
      <c r="AE509" s="19">
        <f>IFERROR(Sales_Trans_2[[#This Row],[Profit]]/Sales_Trans_2[[#This Row],[Sales_Amount]],0)</f>
        <v>0.17951897660150767</v>
      </c>
      <c r="AF509" s="20" t="str">
        <f>IF(Sales_Trans_2[[#This Row],[Discount_Pct]]=0,"0%",
IF(Sales_Trans_2[[#This Row],[Discount_Pct]]&lt;=5,"1-5%",
IF(Sales_Trans_2[[#This Row],[Discount_Pct]]&lt;=10,"6-10%",
IF(Sales_Trans_2[[#This Row],[Discount_Pct]]&lt;=15,"11-15%","&gt;15%"))))</f>
        <v>0%</v>
      </c>
    </row>
    <row r="510" spans="1:32" x14ac:dyDescent="0.25">
      <c r="A510" t="s">
        <v>3263</v>
      </c>
      <c r="B510" s="10">
        <v>45963</v>
      </c>
      <c r="C510" t="s">
        <v>1788</v>
      </c>
      <c r="D510" t="s">
        <v>2391</v>
      </c>
      <c r="E510" t="s">
        <v>2611</v>
      </c>
      <c r="F510" t="s">
        <v>2612</v>
      </c>
      <c r="G510">
        <v>2</v>
      </c>
      <c r="H510">
        <v>150.04</v>
      </c>
      <c r="I510">
        <v>0</v>
      </c>
      <c r="J510">
        <v>0</v>
      </c>
      <c r="K510">
        <v>345.09</v>
      </c>
      <c r="L510">
        <v>255.96</v>
      </c>
      <c r="M510">
        <v>89.13</v>
      </c>
      <c r="N510" t="s">
        <v>4971</v>
      </c>
      <c r="O510" t="s">
        <v>24</v>
      </c>
      <c r="P510" t="s">
        <v>25</v>
      </c>
      <c r="Q510">
        <v>0.84791666666666665</v>
      </c>
      <c r="R510" t="s">
        <v>27</v>
      </c>
      <c r="S510" t="s">
        <v>4885</v>
      </c>
      <c r="T510" t="s">
        <v>4864</v>
      </c>
      <c r="U510">
        <v>150.04</v>
      </c>
      <c r="V510" t="s">
        <v>5306</v>
      </c>
      <c r="W510" t="s">
        <v>4964</v>
      </c>
      <c r="X510" t="s">
        <v>5304</v>
      </c>
      <c r="Y510" t="s">
        <v>4966</v>
      </c>
      <c r="Z510" t="s">
        <v>5305</v>
      </c>
      <c r="AA510" t="s">
        <v>5060</v>
      </c>
      <c r="AB510">
        <f>YEAR(Sales_Trans_2[[#This Row],[Transaction_Date]])</f>
        <v>2025</v>
      </c>
      <c r="AC510" t="str">
        <f>TEXT(Sales_Trans_2[[#This Row],[Transaction_Date]],"mmm")</f>
        <v>Nov</v>
      </c>
      <c r="AD510">
        <f>MONTH(Sales_Trans_2[[#This Row],[Transaction_Date]])</f>
        <v>11</v>
      </c>
      <c r="AE510" s="19">
        <f>IFERROR(Sales_Trans_2[[#This Row],[Profit]]/Sales_Trans_2[[#This Row],[Sales_Amount]],0)</f>
        <v>0.25828044857863169</v>
      </c>
      <c r="AF510" s="20" t="str">
        <f>IF(Sales_Trans_2[[#This Row],[Discount_Pct]]=0,"0%",
IF(Sales_Trans_2[[#This Row],[Discount_Pct]]&lt;=5,"1-5%",
IF(Sales_Trans_2[[#This Row],[Discount_Pct]]&lt;=10,"6-10%",
IF(Sales_Trans_2[[#This Row],[Discount_Pct]]&lt;=15,"11-15%","&gt;15%"))))</f>
        <v>0%</v>
      </c>
    </row>
    <row r="511" spans="1:32" x14ac:dyDescent="0.25">
      <c r="A511" t="s">
        <v>3903</v>
      </c>
      <c r="B511" s="10">
        <v>46021</v>
      </c>
      <c r="C511" t="s">
        <v>3904</v>
      </c>
      <c r="D511" t="s">
        <v>326</v>
      </c>
      <c r="E511" t="s">
        <v>270</v>
      </c>
      <c r="F511" t="s">
        <v>3905</v>
      </c>
      <c r="G511">
        <v>4</v>
      </c>
      <c r="H511">
        <v>400.33</v>
      </c>
      <c r="I511">
        <v>0</v>
      </c>
      <c r="J511">
        <v>0</v>
      </c>
      <c r="K511">
        <v>1601.32</v>
      </c>
      <c r="L511">
        <v>1363.6</v>
      </c>
      <c r="M511">
        <v>237.72</v>
      </c>
      <c r="N511" t="s">
        <v>133</v>
      </c>
      <c r="O511" t="s">
        <v>24</v>
      </c>
      <c r="P511" t="s">
        <v>25</v>
      </c>
      <c r="Q511">
        <v>0.78472222222222221</v>
      </c>
      <c r="R511" t="s">
        <v>49</v>
      </c>
      <c r="S511" t="s">
        <v>4859</v>
      </c>
      <c r="T511" t="s">
        <v>4847</v>
      </c>
      <c r="U511">
        <v>400.33</v>
      </c>
      <c r="V511" t="s">
        <v>5320</v>
      </c>
      <c r="W511" t="s">
        <v>4964</v>
      </c>
      <c r="X511" t="s">
        <v>5321</v>
      </c>
      <c r="Y511" t="s">
        <v>4970</v>
      </c>
      <c r="Z511" t="s">
        <v>5280</v>
      </c>
      <c r="AA511" t="s">
        <v>5060</v>
      </c>
      <c r="AB511">
        <f>YEAR(Sales_Trans_2[[#This Row],[Transaction_Date]])</f>
        <v>2025</v>
      </c>
      <c r="AC511" t="str">
        <f>TEXT(Sales_Trans_2[[#This Row],[Transaction_Date]],"mmm")</f>
        <v>Dec</v>
      </c>
      <c r="AD511">
        <f>MONTH(Sales_Trans_2[[#This Row],[Transaction_Date]])</f>
        <v>12</v>
      </c>
      <c r="AE511" s="19">
        <f>IFERROR(Sales_Trans_2[[#This Row],[Profit]]/Sales_Trans_2[[#This Row],[Sales_Amount]],0)</f>
        <v>0.14845252666550096</v>
      </c>
      <c r="AF511" s="20" t="str">
        <f>IF(Sales_Trans_2[[#This Row],[Discount_Pct]]=0,"0%",
IF(Sales_Trans_2[[#This Row],[Discount_Pct]]&lt;=5,"1-5%",
IF(Sales_Trans_2[[#This Row],[Discount_Pct]]&lt;=10,"6-10%",
IF(Sales_Trans_2[[#This Row],[Discount_Pct]]&lt;=15,"11-15%","&gt;15%"))))</f>
        <v>0%</v>
      </c>
    </row>
    <row r="512" spans="1:32" x14ac:dyDescent="0.25">
      <c r="A512" t="s">
        <v>4202</v>
      </c>
      <c r="B512" s="10">
        <v>46004</v>
      </c>
      <c r="C512" t="s">
        <v>2005</v>
      </c>
      <c r="D512" t="s">
        <v>186</v>
      </c>
      <c r="E512" t="s">
        <v>395</v>
      </c>
      <c r="F512" t="s">
        <v>4203</v>
      </c>
      <c r="G512">
        <v>1</v>
      </c>
      <c r="H512">
        <v>217.42</v>
      </c>
      <c r="I512">
        <v>0</v>
      </c>
      <c r="J512">
        <v>0</v>
      </c>
      <c r="K512">
        <v>250.03</v>
      </c>
      <c r="L512">
        <v>177.03</v>
      </c>
      <c r="M512">
        <v>73</v>
      </c>
      <c r="N512" t="s">
        <v>133</v>
      </c>
      <c r="O512" t="s">
        <v>24</v>
      </c>
      <c r="P512" t="s">
        <v>25</v>
      </c>
      <c r="Q512">
        <v>0.52500000000000002</v>
      </c>
      <c r="R512" t="s">
        <v>27</v>
      </c>
      <c r="S512" t="s">
        <v>4724</v>
      </c>
      <c r="T512" t="s">
        <v>4703</v>
      </c>
      <c r="U512">
        <v>217.42</v>
      </c>
      <c r="V512" t="s">
        <v>5266</v>
      </c>
      <c r="W512" t="s">
        <v>4968</v>
      </c>
      <c r="X512" t="s">
        <v>5372</v>
      </c>
      <c r="Y512" t="s">
        <v>5007</v>
      </c>
      <c r="Z512" t="s">
        <v>5262</v>
      </c>
      <c r="AA512" t="s">
        <v>5060</v>
      </c>
      <c r="AB512">
        <f>YEAR(Sales_Trans_2[[#This Row],[Transaction_Date]])</f>
        <v>2025</v>
      </c>
      <c r="AC512" t="str">
        <f>TEXT(Sales_Trans_2[[#This Row],[Transaction_Date]],"mmm")</f>
        <v>Dec</v>
      </c>
      <c r="AD512">
        <f>MONTH(Sales_Trans_2[[#This Row],[Transaction_Date]])</f>
        <v>12</v>
      </c>
      <c r="AE512" s="19">
        <f>IFERROR(Sales_Trans_2[[#This Row],[Profit]]/Sales_Trans_2[[#This Row],[Sales_Amount]],0)</f>
        <v>0.29196496420429546</v>
      </c>
      <c r="AF512" s="20" t="str">
        <f>IF(Sales_Trans_2[[#This Row],[Discount_Pct]]=0,"0%",
IF(Sales_Trans_2[[#This Row],[Discount_Pct]]&lt;=5,"1-5%",
IF(Sales_Trans_2[[#This Row],[Discount_Pct]]&lt;=10,"6-10%",
IF(Sales_Trans_2[[#This Row],[Discount_Pct]]&lt;=15,"11-15%","&gt;15%"))))</f>
        <v>0%</v>
      </c>
    </row>
    <row r="513" spans="1:32" x14ac:dyDescent="0.25">
      <c r="A513" t="s">
        <v>1927</v>
      </c>
      <c r="B513" s="10">
        <v>46237</v>
      </c>
      <c r="C513" t="s">
        <v>1928</v>
      </c>
      <c r="D513" t="s">
        <v>59</v>
      </c>
      <c r="E513" t="s">
        <v>728</v>
      </c>
      <c r="F513" t="s">
        <v>729</v>
      </c>
      <c r="G513">
        <v>6</v>
      </c>
      <c r="H513">
        <v>348.55</v>
      </c>
      <c r="I513">
        <v>0</v>
      </c>
      <c r="J513">
        <v>0</v>
      </c>
      <c r="K513">
        <v>2404.9899999999998</v>
      </c>
      <c r="L513">
        <v>1630.68</v>
      </c>
      <c r="M513">
        <v>774.31</v>
      </c>
      <c r="N513" t="s">
        <v>47</v>
      </c>
      <c r="O513" t="s">
        <v>24</v>
      </c>
      <c r="P513" t="s">
        <v>25</v>
      </c>
      <c r="Q513">
        <v>0.6069444444444444</v>
      </c>
      <c r="R513" t="s">
        <v>27</v>
      </c>
      <c r="S513" t="s">
        <v>4721</v>
      </c>
      <c r="T513" t="s">
        <v>4703</v>
      </c>
      <c r="U513">
        <v>342.46</v>
      </c>
      <c r="V513" t="s">
        <v>5164</v>
      </c>
      <c r="W513" t="s">
        <v>4958</v>
      </c>
      <c r="X513" t="s">
        <v>5381</v>
      </c>
      <c r="Y513" t="s">
        <v>5018</v>
      </c>
      <c r="Z513" t="s">
        <v>5236</v>
      </c>
      <c r="AA513" t="s">
        <v>5060</v>
      </c>
      <c r="AB513">
        <f>YEAR(Sales_Trans_2[[#This Row],[Transaction_Date]])</f>
        <v>2026</v>
      </c>
      <c r="AC513" t="str">
        <f>TEXT(Sales_Trans_2[[#This Row],[Transaction_Date]],"mmm")</f>
        <v>Aug</v>
      </c>
      <c r="AD513">
        <f>MONTH(Sales_Trans_2[[#This Row],[Transaction_Date]])</f>
        <v>8</v>
      </c>
      <c r="AE513" s="19">
        <f>IFERROR(Sales_Trans_2[[#This Row],[Profit]]/Sales_Trans_2[[#This Row],[Sales_Amount]],0)</f>
        <v>0.32195975866843524</v>
      </c>
      <c r="AF513" s="20" t="str">
        <f>IF(Sales_Trans_2[[#This Row],[Discount_Pct]]=0,"0%",
IF(Sales_Trans_2[[#This Row],[Discount_Pct]]&lt;=5,"1-5%",
IF(Sales_Trans_2[[#This Row],[Discount_Pct]]&lt;=10,"6-10%",
IF(Sales_Trans_2[[#This Row],[Discount_Pct]]&lt;=15,"11-15%","&gt;15%"))))</f>
        <v>0%</v>
      </c>
    </row>
    <row r="514" spans="1:32" x14ac:dyDescent="0.25">
      <c r="A514" t="s">
        <v>4040</v>
      </c>
      <c r="B514" s="10">
        <v>46109</v>
      </c>
      <c r="C514" t="s">
        <v>246</v>
      </c>
      <c r="D514" t="s">
        <v>1678</v>
      </c>
      <c r="E514" t="s">
        <v>728</v>
      </c>
      <c r="F514" t="s">
        <v>729</v>
      </c>
      <c r="G514">
        <v>6</v>
      </c>
      <c r="H514">
        <v>386.68</v>
      </c>
      <c r="I514">
        <v>0</v>
      </c>
      <c r="J514">
        <v>0</v>
      </c>
      <c r="K514">
        <v>2668.09</v>
      </c>
      <c r="L514">
        <v>1596.6</v>
      </c>
      <c r="M514">
        <v>1071.49</v>
      </c>
      <c r="N514" t="s">
        <v>68</v>
      </c>
      <c r="O514" t="s">
        <v>24</v>
      </c>
      <c r="P514" t="s">
        <v>25</v>
      </c>
      <c r="Q514">
        <v>0.39583333333333331</v>
      </c>
      <c r="R514" t="s">
        <v>27</v>
      </c>
      <c r="S514" t="s">
        <v>4699</v>
      </c>
      <c r="T514" t="s">
        <v>4672</v>
      </c>
      <c r="U514">
        <v>342.27</v>
      </c>
      <c r="V514" t="s">
        <v>5183</v>
      </c>
      <c r="W514" t="s">
        <v>4958</v>
      </c>
      <c r="X514" t="s">
        <v>5381</v>
      </c>
      <c r="Y514" t="s">
        <v>5018</v>
      </c>
      <c r="Z514" t="s">
        <v>5236</v>
      </c>
      <c r="AA514" t="s">
        <v>5060</v>
      </c>
      <c r="AB514">
        <f>YEAR(Sales_Trans_2[[#This Row],[Transaction_Date]])</f>
        <v>2026</v>
      </c>
      <c r="AC514" t="str">
        <f>TEXT(Sales_Trans_2[[#This Row],[Transaction_Date]],"mmm")</f>
        <v>Mar</v>
      </c>
      <c r="AD514">
        <f>MONTH(Sales_Trans_2[[#This Row],[Transaction_Date]])</f>
        <v>3</v>
      </c>
      <c r="AE514" s="19">
        <f>IFERROR(Sales_Trans_2[[#This Row],[Profit]]/Sales_Trans_2[[#This Row],[Sales_Amount]],0)</f>
        <v>0.4015943989895393</v>
      </c>
      <c r="AF514" s="20" t="str">
        <f>IF(Sales_Trans_2[[#This Row],[Discount_Pct]]=0,"0%",
IF(Sales_Trans_2[[#This Row],[Discount_Pct]]&lt;=5,"1-5%",
IF(Sales_Trans_2[[#This Row],[Discount_Pct]]&lt;=10,"6-10%",
IF(Sales_Trans_2[[#This Row],[Discount_Pct]]&lt;=15,"11-15%","&gt;15%"))))</f>
        <v>0%</v>
      </c>
    </row>
    <row r="515" spans="1:32" x14ac:dyDescent="0.25">
      <c r="A515" t="s">
        <v>1415</v>
      </c>
      <c r="B515" s="10">
        <v>46095</v>
      </c>
      <c r="C515" t="s">
        <v>1416</v>
      </c>
      <c r="D515" t="s">
        <v>119</v>
      </c>
      <c r="E515" t="s">
        <v>728</v>
      </c>
      <c r="F515" t="s">
        <v>729</v>
      </c>
      <c r="G515">
        <v>4</v>
      </c>
      <c r="H515">
        <v>141.11000000000001</v>
      </c>
      <c r="I515">
        <v>0</v>
      </c>
      <c r="J515">
        <v>0</v>
      </c>
      <c r="K515">
        <v>649.11</v>
      </c>
      <c r="L515">
        <v>463.64</v>
      </c>
      <c r="M515">
        <v>185.47</v>
      </c>
      <c r="N515" t="s">
        <v>40</v>
      </c>
      <c r="O515" t="s">
        <v>24</v>
      </c>
      <c r="P515" t="s">
        <v>25</v>
      </c>
      <c r="Q515">
        <v>0.91041666666666665</v>
      </c>
      <c r="R515" t="s">
        <v>27</v>
      </c>
      <c r="S515" t="s">
        <v>4722</v>
      </c>
      <c r="T515" t="s">
        <v>4703</v>
      </c>
      <c r="U515">
        <v>141.11000000000001</v>
      </c>
      <c r="V515" t="s">
        <v>5382</v>
      </c>
      <c r="W515" t="s">
        <v>4968</v>
      </c>
      <c r="X515" t="s">
        <v>5381</v>
      </c>
      <c r="Y515" t="s">
        <v>5018</v>
      </c>
      <c r="Z515" t="s">
        <v>5236</v>
      </c>
      <c r="AA515" t="s">
        <v>5060</v>
      </c>
      <c r="AB515">
        <f>YEAR(Sales_Trans_2[[#This Row],[Transaction_Date]])</f>
        <v>2026</v>
      </c>
      <c r="AC515" t="str">
        <f>TEXT(Sales_Trans_2[[#This Row],[Transaction_Date]],"mmm")</f>
        <v>Mar</v>
      </c>
      <c r="AD515">
        <f>MONTH(Sales_Trans_2[[#This Row],[Transaction_Date]])</f>
        <v>3</v>
      </c>
      <c r="AE515" s="19">
        <f>IFERROR(Sales_Trans_2[[#This Row],[Profit]]/Sales_Trans_2[[#This Row],[Sales_Amount]],0)</f>
        <v>0.28572969142364157</v>
      </c>
      <c r="AF515" s="20" t="str">
        <f>IF(Sales_Trans_2[[#This Row],[Discount_Pct]]=0,"0%",
IF(Sales_Trans_2[[#This Row],[Discount_Pct]]&lt;=5,"1-5%",
IF(Sales_Trans_2[[#This Row],[Discount_Pct]]&lt;=10,"6-10%",
IF(Sales_Trans_2[[#This Row],[Discount_Pct]]&lt;=15,"11-15%","&gt;15%"))))</f>
        <v>0%</v>
      </c>
    </row>
    <row r="516" spans="1:32" x14ac:dyDescent="0.25">
      <c r="A516" t="s">
        <v>3134</v>
      </c>
      <c r="B516" s="10">
        <v>46004</v>
      </c>
      <c r="C516" t="s">
        <v>2332</v>
      </c>
      <c r="D516" t="s">
        <v>158</v>
      </c>
      <c r="E516" t="s">
        <v>840</v>
      </c>
      <c r="F516" t="s">
        <v>1463</v>
      </c>
      <c r="G516">
        <v>6</v>
      </c>
      <c r="H516">
        <v>325.33</v>
      </c>
      <c r="I516">
        <v>0</v>
      </c>
      <c r="J516">
        <v>0</v>
      </c>
      <c r="K516">
        <v>2244.7800000000002</v>
      </c>
      <c r="L516">
        <v>1559.58</v>
      </c>
      <c r="M516">
        <v>685.2</v>
      </c>
      <c r="N516" t="s">
        <v>68</v>
      </c>
      <c r="O516" t="s">
        <v>24</v>
      </c>
      <c r="P516" t="s">
        <v>25</v>
      </c>
      <c r="Q516">
        <v>0.74583333333333335</v>
      </c>
      <c r="R516" t="s">
        <v>27</v>
      </c>
      <c r="S516" t="s">
        <v>4871</v>
      </c>
      <c r="T516" t="s">
        <v>4864</v>
      </c>
      <c r="U516">
        <v>306.62</v>
      </c>
      <c r="V516" t="s">
        <v>5208</v>
      </c>
      <c r="W516" t="s">
        <v>4958</v>
      </c>
      <c r="X516" t="s">
        <v>5442</v>
      </c>
      <c r="Y516" t="s">
        <v>5011</v>
      </c>
      <c r="Z516" t="s">
        <v>5300</v>
      </c>
      <c r="AA516" t="s">
        <v>5060</v>
      </c>
      <c r="AB516">
        <f>YEAR(Sales_Trans_2[[#This Row],[Transaction_Date]])</f>
        <v>2025</v>
      </c>
      <c r="AC516" t="str">
        <f>TEXT(Sales_Trans_2[[#This Row],[Transaction_Date]],"mmm")</f>
        <v>Dec</v>
      </c>
      <c r="AD516">
        <f>MONTH(Sales_Trans_2[[#This Row],[Transaction_Date]])</f>
        <v>12</v>
      </c>
      <c r="AE516" s="19">
        <f>IFERROR(Sales_Trans_2[[#This Row],[Profit]]/Sales_Trans_2[[#This Row],[Sales_Amount]],0)</f>
        <v>0.30524149359848179</v>
      </c>
      <c r="AF516" s="20" t="str">
        <f>IF(Sales_Trans_2[[#This Row],[Discount_Pct]]=0,"0%",
IF(Sales_Trans_2[[#This Row],[Discount_Pct]]&lt;=5,"1-5%",
IF(Sales_Trans_2[[#This Row],[Discount_Pct]]&lt;=10,"6-10%",
IF(Sales_Trans_2[[#This Row],[Discount_Pct]]&lt;=15,"11-15%","&gt;15%"))))</f>
        <v>0%</v>
      </c>
    </row>
    <row r="517" spans="1:32" x14ac:dyDescent="0.25">
      <c r="A517" t="s">
        <v>3444</v>
      </c>
      <c r="B517" s="10">
        <v>46114</v>
      </c>
      <c r="C517" t="s">
        <v>1332</v>
      </c>
      <c r="D517" t="s">
        <v>44</v>
      </c>
      <c r="E517" t="s">
        <v>1092</v>
      </c>
      <c r="F517" t="s">
        <v>1093</v>
      </c>
      <c r="G517">
        <v>4</v>
      </c>
      <c r="H517">
        <v>398.25</v>
      </c>
      <c r="I517">
        <v>0</v>
      </c>
      <c r="J517">
        <v>0</v>
      </c>
      <c r="K517">
        <v>1593</v>
      </c>
      <c r="L517">
        <v>946.16</v>
      </c>
      <c r="M517">
        <v>646.84</v>
      </c>
      <c r="N517" t="s">
        <v>4971</v>
      </c>
      <c r="O517" t="s">
        <v>24</v>
      </c>
      <c r="P517" t="s">
        <v>25</v>
      </c>
      <c r="Q517">
        <v>0.60138888888888886</v>
      </c>
      <c r="R517" t="s">
        <v>49</v>
      </c>
      <c r="S517" t="s">
        <v>4650</v>
      </c>
      <c r="T517" t="s">
        <v>4636</v>
      </c>
      <c r="U517">
        <v>398.25</v>
      </c>
      <c r="V517" t="s">
        <v>5519</v>
      </c>
      <c r="W517" t="s">
        <v>4968</v>
      </c>
      <c r="X517" t="s">
        <v>5152</v>
      </c>
      <c r="Y517" t="s">
        <v>5011</v>
      </c>
      <c r="Z517" t="s">
        <v>5150</v>
      </c>
      <c r="AA517" t="s">
        <v>5060</v>
      </c>
      <c r="AB517">
        <f>YEAR(Sales_Trans_2[[#This Row],[Transaction_Date]])</f>
        <v>2026</v>
      </c>
      <c r="AC517" t="str">
        <f>TEXT(Sales_Trans_2[[#This Row],[Transaction_Date]],"mmm")</f>
        <v>Apr</v>
      </c>
      <c r="AD517">
        <f>MONTH(Sales_Trans_2[[#This Row],[Transaction_Date]])</f>
        <v>4</v>
      </c>
      <c r="AE517" s="19">
        <f>IFERROR(Sales_Trans_2[[#This Row],[Profit]]/Sales_Trans_2[[#This Row],[Sales_Amount]],0)</f>
        <v>0.40605147520401758</v>
      </c>
      <c r="AF517" s="20" t="str">
        <f>IF(Sales_Trans_2[[#This Row],[Discount_Pct]]=0,"0%",
IF(Sales_Trans_2[[#This Row],[Discount_Pct]]&lt;=5,"1-5%",
IF(Sales_Trans_2[[#This Row],[Discount_Pct]]&lt;=10,"6-10%",
IF(Sales_Trans_2[[#This Row],[Discount_Pct]]&lt;=15,"11-15%","&gt;15%"))))</f>
        <v>0%</v>
      </c>
    </row>
    <row r="518" spans="1:32" x14ac:dyDescent="0.25">
      <c r="A518" t="s">
        <v>3842</v>
      </c>
      <c r="B518" s="10">
        <v>46206</v>
      </c>
      <c r="C518" t="s">
        <v>3843</v>
      </c>
      <c r="D518" t="s">
        <v>264</v>
      </c>
      <c r="E518" t="s">
        <v>504</v>
      </c>
      <c r="F518" t="s">
        <v>1390</v>
      </c>
      <c r="G518">
        <v>1</v>
      </c>
      <c r="H518">
        <v>383.51</v>
      </c>
      <c r="I518">
        <v>0</v>
      </c>
      <c r="J518">
        <v>0</v>
      </c>
      <c r="K518">
        <v>441.04</v>
      </c>
      <c r="L518">
        <v>285.89999999999998</v>
      </c>
      <c r="M518">
        <v>155.13999999999999</v>
      </c>
      <c r="N518" t="s">
        <v>47</v>
      </c>
      <c r="O518" t="s">
        <v>24</v>
      </c>
      <c r="P518" t="s">
        <v>25</v>
      </c>
      <c r="Q518">
        <v>0.79791666666666672</v>
      </c>
      <c r="R518" t="s">
        <v>27</v>
      </c>
      <c r="S518" t="s">
        <v>4702</v>
      </c>
      <c r="T518" t="s">
        <v>4703</v>
      </c>
      <c r="U518">
        <v>383.51</v>
      </c>
      <c r="V518" t="s">
        <v>5525</v>
      </c>
      <c r="W518" t="s">
        <v>4964</v>
      </c>
      <c r="X518" t="s">
        <v>5526</v>
      </c>
      <c r="Y518" t="s">
        <v>4977</v>
      </c>
      <c r="Z518" t="s">
        <v>5349</v>
      </c>
      <c r="AA518" t="s">
        <v>5060</v>
      </c>
      <c r="AB518">
        <f>YEAR(Sales_Trans_2[[#This Row],[Transaction_Date]])</f>
        <v>2026</v>
      </c>
      <c r="AC518" t="str">
        <f>TEXT(Sales_Trans_2[[#This Row],[Transaction_Date]],"mmm")</f>
        <v>Jul</v>
      </c>
      <c r="AD518">
        <f>MONTH(Sales_Trans_2[[#This Row],[Transaction_Date]])</f>
        <v>7</v>
      </c>
      <c r="AE518" s="19">
        <f>IFERROR(Sales_Trans_2[[#This Row],[Profit]]/Sales_Trans_2[[#This Row],[Sales_Amount]],0)</f>
        <v>0.3517594775984037</v>
      </c>
      <c r="AF518" s="20" t="str">
        <f>IF(Sales_Trans_2[[#This Row],[Discount_Pct]]=0,"0%",
IF(Sales_Trans_2[[#This Row],[Discount_Pct]]&lt;=5,"1-5%",
IF(Sales_Trans_2[[#This Row],[Discount_Pct]]&lt;=10,"6-10%",
IF(Sales_Trans_2[[#This Row],[Discount_Pct]]&lt;=15,"11-15%","&gt;15%"))))</f>
        <v>0%</v>
      </c>
    </row>
    <row r="519" spans="1:32" x14ac:dyDescent="0.25">
      <c r="A519" t="s">
        <v>2104</v>
      </c>
      <c r="B519" s="10">
        <v>46017</v>
      </c>
      <c r="C519" t="s">
        <v>1594</v>
      </c>
      <c r="D519" t="s">
        <v>871</v>
      </c>
      <c r="E519" t="s">
        <v>372</v>
      </c>
      <c r="F519" t="s">
        <v>373</v>
      </c>
      <c r="G519">
        <v>2</v>
      </c>
      <c r="H519">
        <v>214.04</v>
      </c>
      <c r="I519">
        <v>0</v>
      </c>
      <c r="J519">
        <v>0</v>
      </c>
      <c r="K519">
        <v>428.08</v>
      </c>
      <c r="L519">
        <v>316.12</v>
      </c>
      <c r="M519">
        <v>111.96</v>
      </c>
      <c r="N519" t="s">
        <v>4971</v>
      </c>
      <c r="O519" t="s">
        <v>24</v>
      </c>
      <c r="P519" t="s">
        <v>25</v>
      </c>
      <c r="Q519">
        <v>0.62569444444444444</v>
      </c>
      <c r="R519" t="s">
        <v>49</v>
      </c>
      <c r="S519" t="s">
        <v>4947</v>
      </c>
      <c r="T519" t="s">
        <v>4930</v>
      </c>
      <c r="U519">
        <v>214.04</v>
      </c>
      <c r="V519" t="s">
        <v>5483</v>
      </c>
      <c r="W519" t="s">
        <v>4968</v>
      </c>
      <c r="X519" t="s">
        <v>5258</v>
      </c>
      <c r="Y519" t="s">
        <v>4966</v>
      </c>
      <c r="Z519" t="s">
        <v>5259</v>
      </c>
      <c r="AA519" t="s">
        <v>5060</v>
      </c>
      <c r="AB519">
        <f>YEAR(Sales_Trans_2[[#This Row],[Transaction_Date]])</f>
        <v>2025</v>
      </c>
      <c r="AC519" t="str">
        <f>TEXT(Sales_Trans_2[[#This Row],[Transaction_Date]],"mmm")</f>
        <v>Dec</v>
      </c>
      <c r="AD519">
        <f>MONTH(Sales_Trans_2[[#This Row],[Transaction_Date]])</f>
        <v>12</v>
      </c>
      <c r="AE519" s="19">
        <f>IFERROR(Sales_Trans_2[[#This Row],[Profit]]/Sales_Trans_2[[#This Row],[Sales_Amount]],0)</f>
        <v>0.26153989908428332</v>
      </c>
      <c r="AF519" s="20" t="str">
        <f>IF(Sales_Trans_2[[#This Row],[Discount_Pct]]=0,"0%",
IF(Sales_Trans_2[[#This Row],[Discount_Pct]]&lt;=5,"1-5%",
IF(Sales_Trans_2[[#This Row],[Discount_Pct]]&lt;=10,"6-10%",
IF(Sales_Trans_2[[#This Row],[Discount_Pct]]&lt;=15,"11-15%","&gt;15%"))))</f>
        <v>0%</v>
      </c>
    </row>
    <row r="520" spans="1:32" x14ac:dyDescent="0.25">
      <c r="A520" t="s">
        <v>1139</v>
      </c>
      <c r="B520" s="10">
        <v>46020</v>
      </c>
      <c r="C520" t="s">
        <v>922</v>
      </c>
      <c r="D520" t="s">
        <v>905</v>
      </c>
      <c r="E520" t="s">
        <v>433</v>
      </c>
      <c r="F520" t="s">
        <v>1140</v>
      </c>
      <c r="G520">
        <v>4</v>
      </c>
      <c r="H520">
        <v>464.41</v>
      </c>
      <c r="I520">
        <v>0</v>
      </c>
      <c r="J520">
        <v>0</v>
      </c>
      <c r="K520">
        <v>1857.64</v>
      </c>
      <c r="L520">
        <v>1590.76</v>
      </c>
      <c r="M520">
        <v>266.88</v>
      </c>
      <c r="N520" t="s">
        <v>23</v>
      </c>
      <c r="O520" t="s">
        <v>24</v>
      </c>
      <c r="P520" t="s">
        <v>25</v>
      </c>
      <c r="Q520">
        <v>0.67083333333333328</v>
      </c>
      <c r="R520" t="s">
        <v>49</v>
      </c>
      <c r="S520" t="s">
        <v>4686</v>
      </c>
      <c r="T520" t="s">
        <v>4672</v>
      </c>
      <c r="U520">
        <v>464.41</v>
      </c>
      <c r="V520" t="s">
        <v>5542</v>
      </c>
      <c r="W520" t="s">
        <v>4968</v>
      </c>
      <c r="X520" t="s">
        <v>5543</v>
      </c>
      <c r="Y520" t="s">
        <v>4977</v>
      </c>
      <c r="Z520" t="s">
        <v>5544</v>
      </c>
      <c r="AA520" t="s">
        <v>5060</v>
      </c>
      <c r="AB520">
        <f>YEAR(Sales_Trans_2[[#This Row],[Transaction_Date]])</f>
        <v>2025</v>
      </c>
      <c r="AC520" t="str">
        <f>TEXT(Sales_Trans_2[[#This Row],[Transaction_Date]],"mmm")</f>
        <v>Dec</v>
      </c>
      <c r="AD520">
        <f>MONTH(Sales_Trans_2[[#This Row],[Transaction_Date]])</f>
        <v>12</v>
      </c>
      <c r="AE520" s="19">
        <f>IFERROR(Sales_Trans_2[[#This Row],[Profit]]/Sales_Trans_2[[#This Row],[Sales_Amount]],0)</f>
        <v>0.14366615705949484</v>
      </c>
      <c r="AF520" s="20" t="str">
        <f>IF(Sales_Trans_2[[#This Row],[Discount_Pct]]=0,"0%",
IF(Sales_Trans_2[[#This Row],[Discount_Pct]]&lt;=5,"1-5%",
IF(Sales_Trans_2[[#This Row],[Discount_Pct]]&lt;=10,"6-10%",
IF(Sales_Trans_2[[#This Row],[Discount_Pct]]&lt;=15,"11-15%","&gt;15%"))))</f>
        <v>0%</v>
      </c>
    </row>
    <row r="521" spans="1:32" x14ac:dyDescent="0.25">
      <c r="A521" t="s">
        <v>2701</v>
      </c>
      <c r="B521" s="10">
        <v>46145</v>
      </c>
      <c r="C521" t="s">
        <v>2702</v>
      </c>
      <c r="D521" t="s">
        <v>409</v>
      </c>
      <c r="E521" t="s">
        <v>1431</v>
      </c>
      <c r="F521" t="s">
        <v>1087</v>
      </c>
      <c r="G521">
        <v>2</v>
      </c>
      <c r="H521">
        <v>299.73</v>
      </c>
      <c r="I521">
        <v>0</v>
      </c>
      <c r="J521">
        <v>0</v>
      </c>
      <c r="K521">
        <v>599.46</v>
      </c>
      <c r="L521">
        <v>369.48</v>
      </c>
      <c r="M521">
        <v>229.98</v>
      </c>
      <c r="N521" t="s">
        <v>23</v>
      </c>
      <c r="O521" t="s">
        <v>24</v>
      </c>
      <c r="P521" t="s">
        <v>25</v>
      </c>
      <c r="Q521">
        <v>0.48749999999999999</v>
      </c>
      <c r="R521" t="s">
        <v>49</v>
      </c>
      <c r="S521" t="s">
        <v>4635</v>
      </c>
      <c r="T521" t="s">
        <v>4636</v>
      </c>
      <c r="U521">
        <v>299.73</v>
      </c>
      <c r="V521" t="s">
        <v>5557</v>
      </c>
      <c r="W521" t="s">
        <v>4964</v>
      </c>
      <c r="X521" t="s">
        <v>5342</v>
      </c>
      <c r="Y521" t="s">
        <v>4966</v>
      </c>
      <c r="Z521" t="s">
        <v>5386</v>
      </c>
      <c r="AA521" t="s">
        <v>5060</v>
      </c>
      <c r="AB521">
        <f>YEAR(Sales_Trans_2[[#This Row],[Transaction_Date]])</f>
        <v>2026</v>
      </c>
      <c r="AC521" t="str">
        <f>TEXT(Sales_Trans_2[[#This Row],[Transaction_Date]],"mmm")</f>
        <v>May</v>
      </c>
      <c r="AD521">
        <f>MONTH(Sales_Trans_2[[#This Row],[Transaction_Date]])</f>
        <v>5</v>
      </c>
      <c r="AE521" s="19">
        <f>IFERROR(Sales_Trans_2[[#This Row],[Profit]]/Sales_Trans_2[[#This Row],[Sales_Amount]],0)</f>
        <v>0.38364528075267734</v>
      </c>
      <c r="AF521" s="20" t="str">
        <f>IF(Sales_Trans_2[[#This Row],[Discount_Pct]]=0,"0%",
IF(Sales_Trans_2[[#This Row],[Discount_Pct]]&lt;=5,"1-5%",
IF(Sales_Trans_2[[#This Row],[Discount_Pct]]&lt;=10,"6-10%",
IF(Sales_Trans_2[[#This Row],[Discount_Pct]]&lt;=15,"11-15%","&gt;15%"))))</f>
        <v>0%</v>
      </c>
    </row>
    <row r="522" spans="1:32" x14ac:dyDescent="0.25">
      <c r="A522" t="s">
        <v>833</v>
      </c>
      <c r="B522" s="10">
        <v>46237</v>
      </c>
      <c r="C522" t="s">
        <v>834</v>
      </c>
      <c r="D522" t="s">
        <v>399</v>
      </c>
      <c r="E522" t="s">
        <v>835</v>
      </c>
      <c r="F522" t="s">
        <v>836</v>
      </c>
      <c r="G522">
        <v>6</v>
      </c>
      <c r="H522">
        <v>105.36</v>
      </c>
      <c r="I522">
        <v>0</v>
      </c>
      <c r="J522">
        <v>0</v>
      </c>
      <c r="K522">
        <v>726.98</v>
      </c>
      <c r="L522">
        <v>516.29999999999995</v>
      </c>
      <c r="M522">
        <v>210.68</v>
      </c>
      <c r="N522" t="s">
        <v>23</v>
      </c>
      <c r="O522" t="s">
        <v>24</v>
      </c>
      <c r="P522" t="s">
        <v>25</v>
      </c>
      <c r="Q522">
        <v>0.78263888888888888</v>
      </c>
      <c r="R522" t="s">
        <v>27</v>
      </c>
      <c r="S522" t="s">
        <v>4693</v>
      </c>
      <c r="T522" t="s">
        <v>4672</v>
      </c>
      <c r="U522">
        <v>99.93</v>
      </c>
      <c r="V522" t="s">
        <v>5617</v>
      </c>
      <c r="W522" t="s">
        <v>4958</v>
      </c>
      <c r="X522" t="s">
        <v>5170</v>
      </c>
      <c r="Y522" t="s">
        <v>5007</v>
      </c>
      <c r="Z522" t="s">
        <v>5567</v>
      </c>
      <c r="AA522" t="s">
        <v>5060</v>
      </c>
      <c r="AB522">
        <f>YEAR(Sales_Trans_2[[#This Row],[Transaction_Date]])</f>
        <v>2026</v>
      </c>
      <c r="AC522" t="str">
        <f>TEXT(Sales_Trans_2[[#This Row],[Transaction_Date]],"mmm")</f>
        <v>Aug</v>
      </c>
      <c r="AD522">
        <f>MONTH(Sales_Trans_2[[#This Row],[Transaction_Date]])</f>
        <v>8</v>
      </c>
      <c r="AE522" s="19">
        <f>IFERROR(Sales_Trans_2[[#This Row],[Profit]]/Sales_Trans_2[[#This Row],[Sales_Amount]],0)</f>
        <v>0.28980164516217777</v>
      </c>
      <c r="AF522" s="20" t="str">
        <f>IF(Sales_Trans_2[[#This Row],[Discount_Pct]]=0,"0%",
IF(Sales_Trans_2[[#This Row],[Discount_Pct]]&lt;=5,"1-5%",
IF(Sales_Trans_2[[#This Row],[Discount_Pct]]&lt;=10,"6-10%",
IF(Sales_Trans_2[[#This Row],[Discount_Pct]]&lt;=15,"11-15%","&gt;15%"))))</f>
        <v>0%</v>
      </c>
    </row>
    <row r="523" spans="1:32" x14ac:dyDescent="0.25">
      <c r="A523" t="s">
        <v>3728</v>
      </c>
      <c r="B523" s="10">
        <v>46237</v>
      </c>
      <c r="C523" t="s">
        <v>1168</v>
      </c>
      <c r="D523" t="s">
        <v>214</v>
      </c>
      <c r="E523" t="s">
        <v>877</v>
      </c>
      <c r="F523" t="s">
        <v>3640</v>
      </c>
      <c r="G523">
        <v>5</v>
      </c>
      <c r="H523">
        <v>167.74</v>
      </c>
      <c r="I523">
        <v>0</v>
      </c>
      <c r="J523">
        <v>0</v>
      </c>
      <c r="K523">
        <v>964.5</v>
      </c>
      <c r="L523">
        <v>564</v>
      </c>
      <c r="M523">
        <v>400.5</v>
      </c>
      <c r="N523" t="s">
        <v>47</v>
      </c>
      <c r="O523" t="s">
        <v>24</v>
      </c>
      <c r="P523" t="s">
        <v>25</v>
      </c>
      <c r="Q523">
        <v>0.91249999999999998</v>
      </c>
      <c r="R523" t="s">
        <v>27</v>
      </c>
      <c r="S523" t="s">
        <v>4764</v>
      </c>
      <c r="T523" t="s">
        <v>4752</v>
      </c>
      <c r="U523">
        <v>147.97</v>
      </c>
      <c r="V523" t="s">
        <v>5625</v>
      </c>
      <c r="W523" t="s">
        <v>4958</v>
      </c>
      <c r="X523" t="s">
        <v>5626</v>
      </c>
      <c r="Y523" t="s">
        <v>5007</v>
      </c>
      <c r="Z523" t="s">
        <v>5392</v>
      </c>
      <c r="AA523" t="s">
        <v>5060</v>
      </c>
      <c r="AB523">
        <f>YEAR(Sales_Trans_2[[#This Row],[Transaction_Date]])</f>
        <v>2026</v>
      </c>
      <c r="AC523" t="str">
        <f>TEXT(Sales_Trans_2[[#This Row],[Transaction_Date]],"mmm")</f>
        <v>Aug</v>
      </c>
      <c r="AD523">
        <f>MONTH(Sales_Trans_2[[#This Row],[Transaction_Date]])</f>
        <v>8</v>
      </c>
      <c r="AE523" s="19">
        <f>IFERROR(Sales_Trans_2[[#This Row],[Profit]]/Sales_Trans_2[[#This Row],[Sales_Amount]],0)</f>
        <v>0.4152410575427683</v>
      </c>
      <c r="AF523" s="20" t="str">
        <f>IF(Sales_Trans_2[[#This Row],[Discount_Pct]]=0,"0%",
IF(Sales_Trans_2[[#This Row],[Discount_Pct]]&lt;=5,"1-5%",
IF(Sales_Trans_2[[#This Row],[Discount_Pct]]&lt;=10,"6-10%",
IF(Sales_Trans_2[[#This Row],[Discount_Pct]]&lt;=15,"11-15%","&gt;15%"))))</f>
        <v>0%</v>
      </c>
    </row>
    <row r="524" spans="1:32" x14ac:dyDescent="0.25">
      <c r="A524" t="s">
        <v>375</v>
      </c>
      <c r="B524" s="10">
        <v>46012</v>
      </c>
      <c r="C524" t="s">
        <v>376</v>
      </c>
      <c r="D524" t="s">
        <v>377</v>
      </c>
      <c r="E524" t="s">
        <v>270</v>
      </c>
      <c r="F524" t="s">
        <v>109</v>
      </c>
      <c r="G524">
        <v>5</v>
      </c>
      <c r="H524">
        <v>53.39</v>
      </c>
      <c r="I524">
        <v>0</v>
      </c>
      <c r="J524">
        <v>0</v>
      </c>
      <c r="K524">
        <v>306.99</v>
      </c>
      <c r="L524">
        <v>215.05</v>
      </c>
      <c r="M524">
        <v>91.94</v>
      </c>
      <c r="N524" t="s">
        <v>23</v>
      </c>
      <c r="O524" t="s">
        <v>24</v>
      </c>
      <c r="P524" t="s">
        <v>25</v>
      </c>
      <c r="Q524">
        <v>0.49722222222222223</v>
      </c>
      <c r="R524" t="s">
        <v>27</v>
      </c>
      <c r="S524" t="s">
        <v>4808</v>
      </c>
      <c r="T524" t="s">
        <v>4805</v>
      </c>
      <c r="U524">
        <v>53.39</v>
      </c>
      <c r="V524" t="s">
        <v>5629</v>
      </c>
      <c r="W524" t="s">
        <v>4968</v>
      </c>
      <c r="X524" t="s">
        <v>5427</v>
      </c>
      <c r="Y524" t="s">
        <v>5007</v>
      </c>
      <c r="Z524" t="s">
        <v>5280</v>
      </c>
      <c r="AA524" t="s">
        <v>5060</v>
      </c>
      <c r="AB524">
        <f>YEAR(Sales_Trans_2[[#This Row],[Transaction_Date]])</f>
        <v>2025</v>
      </c>
      <c r="AC524" t="str">
        <f>TEXT(Sales_Trans_2[[#This Row],[Transaction_Date]],"mmm")</f>
        <v>Dec</v>
      </c>
      <c r="AD524">
        <f>MONTH(Sales_Trans_2[[#This Row],[Transaction_Date]])</f>
        <v>12</v>
      </c>
      <c r="AE524" s="19">
        <f>IFERROR(Sales_Trans_2[[#This Row],[Profit]]/Sales_Trans_2[[#This Row],[Sales_Amount]],0)</f>
        <v>0.2994885826899899</v>
      </c>
      <c r="AF524" s="20" t="str">
        <f>IF(Sales_Trans_2[[#This Row],[Discount_Pct]]=0,"0%",
IF(Sales_Trans_2[[#This Row],[Discount_Pct]]&lt;=5,"1-5%",
IF(Sales_Trans_2[[#This Row],[Discount_Pct]]&lt;=10,"6-10%",
IF(Sales_Trans_2[[#This Row],[Discount_Pct]]&lt;=15,"11-15%","&gt;15%"))))</f>
        <v>0%</v>
      </c>
    </row>
    <row r="525" spans="1:32" x14ac:dyDescent="0.25">
      <c r="A525" t="s">
        <v>3853</v>
      </c>
      <c r="B525" s="10">
        <v>46237</v>
      </c>
      <c r="C525" t="s">
        <v>1681</v>
      </c>
      <c r="D525" t="s">
        <v>882</v>
      </c>
      <c r="E525" t="s">
        <v>1059</v>
      </c>
      <c r="F525" t="s">
        <v>304</v>
      </c>
      <c r="G525">
        <v>4</v>
      </c>
      <c r="H525">
        <v>262.77</v>
      </c>
      <c r="I525">
        <v>0</v>
      </c>
      <c r="J525">
        <v>0</v>
      </c>
      <c r="K525">
        <v>1208.74</v>
      </c>
      <c r="L525">
        <v>778.56</v>
      </c>
      <c r="M525">
        <v>430.18</v>
      </c>
      <c r="N525" t="s">
        <v>47</v>
      </c>
      <c r="O525" t="s">
        <v>24</v>
      </c>
      <c r="P525" t="s">
        <v>25</v>
      </c>
      <c r="Q525">
        <v>0.78611111111111109</v>
      </c>
      <c r="R525" t="s">
        <v>27</v>
      </c>
      <c r="S525" t="s">
        <v>4768</v>
      </c>
      <c r="T525" t="s">
        <v>4752</v>
      </c>
      <c r="U525">
        <v>262.77</v>
      </c>
      <c r="V525" t="s">
        <v>5631</v>
      </c>
      <c r="W525" t="s">
        <v>4964</v>
      </c>
      <c r="X525" t="s">
        <v>5101</v>
      </c>
      <c r="Y525" t="s">
        <v>4970</v>
      </c>
      <c r="Z525" t="s">
        <v>5099</v>
      </c>
      <c r="AA525" t="s">
        <v>5060</v>
      </c>
      <c r="AB525">
        <f>YEAR(Sales_Trans_2[[#This Row],[Transaction_Date]])</f>
        <v>2026</v>
      </c>
      <c r="AC525" t="str">
        <f>TEXT(Sales_Trans_2[[#This Row],[Transaction_Date]],"mmm")</f>
        <v>Aug</v>
      </c>
      <c r="AD525">
        <f>MONTH(Sales_Trans_2[[#This Row],[Transaction_Date]])</f>
        <v>8</v>
      </c>
      <c r="AE525" s="19">
        <f>IFERROR(Sales_Trans_2[[#This Row],[Profit]]/Sales_Trans_2[[#This Row],[Sales_Amount]],0)</f>
        <v>0.35589125866604893</v>
      </c>
      <c r="AF525" s="20" t="str">
        <f>IF(Sales_Trans_2[[#This Row],[Discount_Pct]]=0,"0%",
IF(Sales_Trans_2[[#This Row],[Discount_Pct]]&lt;=5,"1-5%",
IF(Sales_Trans_2[[#This Row],[Discount_Pct]]&lt;=10,"6-10%",
IF(Sales_Trans_2[[#This Row],[Discount_Pct]]&lt;=15,"11-15%","&gt;15%"))))</f>
        <v>0%</v>
      </c>
    </row>
    <row r="526" spans="1:32" x14ac:dyDescent="0.25">
      <c r="A526" t="s">
        <v>4523</v>
      </c>
      <c r="B526" s="10">
        <v>46067</v>
      </c>
      <c r="C526" t="s">
        <v>1016</v>
      </c>
      <c r="D526" t="s">
        <v>886</v>
      </c>
      <c r="E526" t="s">
        <v>700</v>
      </c>
      <c r="F526" t="s">
        <v>701</v>
      </c>
      <c r="G526">
        <v>8</v>
      </c>
      <c r="H526">
        <v>238.62</v>
      </c>
      <c r="I526">
        <v>0</v>
      </c>
      <c r="J526">
        <v>0</v>
      </c>
      <c r="K526">
        <v>2195.3000000000002</v>
      </c>
      <c r="L526">
        <v>1539.28</v>
      </c>
      <c r="M526">
        <v>656.02</v>
      </c>
      <c r="N526" t="s">
        <v>4971</v>
      </c>
      <c r="O526" t="s">
        <v>24</v>
      </c>
      <c r="P526" t="s">
        <v>25</v>
      </c>
      <c r="Q526">
        <v>0.47916666666666669</v>
      </c>
      <c r="R526" t="s">
        <v>27</v>
      </c>
      <c r="S526" t="s">
        <v>4827</v>
      </c>
      <c r="T526" t="s">
        <v>4828</v>
      </c>
      <c r="U526">
        <v>232.92</v>
      </c>
      <c r="V526" t="s">
        <v>5653</v>
      </c>
      <c r="W526" t="s">
        <v>4958</v>
      </c>
      <c r="X526" t="s">
        <v>5371</v>
      </c>
      <c r="Y526" t="s">
        <v>4970</v>
      </c>
      <c r="Z526" t="s">
        <v>5231</v>
      </c>
      <c r="AA526" t="s">
        <v>5060</v>
      </c>
      <c r="AB526">
        <f>YEAR(Sales_Trans_2[[#This Row],[Transaction_Date]])</f>
        <v>2026</v>
      </c>
      <c r="AC526" t="str">
        <f>TEXT(Sales_Trans_2[[#This Row],[Transaction_Date]],"mmm")</f>
        <v>Feb</v>
      </c>
      <c r="AD526">
        <f>MONTH(Sales_Trans_2[[#This Row],[Transaction_Date]])</f>
        <v>2</v>
      </c>
      <c r="AE526" s="19">
        <f>IFERROR(Sales_Trans_2[[#This Row],[Profit]]/Sales_Trans_2[[#This Row],[Sales_Amount]],0)</f>
        <v>0.29882931717760669</v>
      </c>
      <c r="AF526" s="20" t="str">
        <f>IF(Sales_Trans_2[[#This Row],[Discount_Pct]]=0,"0%",
IF(Sales_Trans_2[[#This Row],[Discount_Pct]]&lt;=5,"1-5%",
IF(Sales_Trans_2[[#This Row],[Discount_Pct]]&lt;=10,"6-10%",
IF(Sales_Trans_2[[#This Row],[Discount_Pct]]&lt;=15,"11-15%","&gt;15%"))))</f>
        <v>0%</v>
      </c>
    </row>
    <row r="527" spans="1:32" x14ac:dyDescent="0.25">
      <c r="A527" t="s">
        <v>3515</v>
      </c>
      <c r="B527" s="10">
        <v>46236</v>
      </c>
      <c r="C527" t="s">
        <v>342</v>
      </c>
      <c r="D527" t="s">
        <v>426</v>
      </c>
      <c r="E527" t="s">
        <v>504</v>
      </c>
      <c r="F527" t="s">
        <v>1635</v>
      </c>
      <c r="G527">
        <v>5</v>
      </c>
      <c r="H527">
        <v>292.39999999999998</v>
      </c>
      <c r="I527">
        <v>0</v>
      </c>
      <c r="J527">
        <v>0</v>
      </c>
      <c r="K527">
        <v>1681.3</v>
      </c>
      <c r="L527">
        <v>1189.45</v>
      </c>
      <c r="M527">
        <v>491.85</v>
      </c>
      <c r="N527" t="s">
        <v>4971</v>
      </c>
      <c r="O527" t="s">
        <v>24</v>
      </c>
      <c r="P527" t="s">
        <v>25</v>
      </c>
      <c r="Q527">
        <v>0.47222222222222221</v>
      </c>
      <c r="R527" t="s">
        <v>27</v>
      </c>
      <c r="S527" t="s">
        <v>4856</v>
      </c>
      <c r="T527" t="s">
        <v>4847</v>
      </c>
      <c r="U527">
        <v>290.45</v>
      </c>
      <c r="V527" t="s">
        <v>5174</v>
      </c>
      <c r="W527" t="s">
        <v>4958</v>
      </c>
      <c r="X527" t="s">
        <v>5390</v>
      </c>
      <c r="Y527" t="s">
        <v>4966</v>
      </c>
      <c r="Z527" t="s">
        <v>5349</v>
      </c>
      <c r="AA527" t="s">
        <v>5060</v>
      </c>
      <c r="AB527">
        <f>YEAR(Sales_Trans_2[[#This Row],[Transaction_Date]])</f>
        <v>2026</v>
      </c>
      <c r="AC527" t="str">
        <f>TEXT(Sales_Trans_2[[#This Row],[Transaction_Date]],"mmm")</f>
        <v>Aug</v>
      </c>
      <c r="AD527">
        <f>MONTH(Sales_Trans_2[[#This Row],[Transaction_Date]])</f>
        <v>8</v>
      </c>
      <c r="AE527" s="19">
        <f>IFERROR(Sales_Trans_2[[#This Row],[Profit]]/Sales_Trans_2[[#This Row],[Sales_Amount]],0)</f>
        <v>0.2925414857550705</v>
      </c>
      <c r="AF527" s="20" t="str">
        <f>IF(Sales_Trans_2[[#This Row],[Discount_Pct]]=0,"0%",
IF(Sales_Trans_2[[#This Row],[Discount_Pct]]&lt;=5,"1-5%",
IF(Sales_Trans_2[[#This Row],[Discount_Pct]]&lt;=10,"6-10%",
IF(Sales_Trans_2[[#This Row],[Discount_Pct]]&lt;=15,"11-15%","&gt;15%"))))</f>
        <v>0%</v>
      </c>
    </row>
    <row r="528" spans="1:32" x14ac:dyDescent="0.25">
      <c r="A528" t="s">
        <v>1511</v>
      </c>
      <c r="B528" s="10">
        <v>46005</v>
      </c>
      <c r="C528" t="s">
        <v>342</v>
      </c>
      <c r="D528" t="s">
        <v>280</v>
      </c>
      <c r="E528" t="s">
        <v>840</v>
      </c>
      <c r="F528" t="s">
        <v>1463</v>
      </c>
      <c r="G528">
        <v>7</v>
      </c>
      <c r="H528">
        <v>131.04</v>
      </c>
      <c r="I528">
        <v>0</v>
      </c>
      <c r="J528">
        <v>0</v>
      </c>
      <c r="K528">
        <v>1054.8699999999999</v>
      </c>
      <c r="L528">
        <v>681.45</v>
      </c>
      <c r="M528">
        <v>373.42</v>
      </c>
      <c r="N528" t="s">
        <v>47</v>
      </c>
      <c r="O528" t="s">
        <v>24</v>
      </c>
      <c r="P528" t="s">
        <v>25</v>
      </c>
      <c r="Q528">
        <v>0.7944444444444444</v>
      </c>
      <c r="R528" t="s">
        <v>27</v>
      </c>
      <c r="S528" t="s">
        <v>4726</v>
      </c>
      <c r="T528" t="s">
        <v>4703</v>
      </c>
      <c r="U528">
        <v>124.84</v>
      </c>
      <c r="V528" t="s">
        <v>5174</v>
      </c>
      <c r="W528" t="s">
        <v>4958</v>
      </c>
      <c r="X528" t="s">
        <v>5442</v>
      </c>
      <c r="Y528" t="s">
        <v>5011</v>
      </c>
      <c r="Z528" t="s">
        <v>5300</v>
      </c>
      <c r="AA528" t="s">
        <v>5060</v>
      </c>
      <c r="AB528">
        <f>YEAR(Sales_Trans_2[[#This Row],[Transaction_Date]])</f>
        <v>2025</v>
      </c>
      <c r="AC528" t="str">
        <f>TEXT(Sales_Trans_2[[#This Row],[Transaction_Date]],"mmm")</f>
        <v>Dec</v>
      </c>
      <c r="AD528">
        <f>MONTH(Sales_Trans_2[[#This Row],[Transaction_Date]])</f>
        <v>12</v>
      </c>
      <c r="AE528" s="19">
        <f>IFERROR(Sales_Trans_2[[#This Row],[Profit]]/Sales_Trans_2[[#This Row],[Sales_Amount]],0)</f>
        <v>0.35399622702323513</v>
      </c>
      <c r="AF528" s="20" t="str">
        <f>IF(Sales_Trans_2[[#This Row],[Discount_Pct]]=0,"0%",
IF(Sales_Trans_2[[#This Row],[Discount_Pct]]&lt;=5,"1-5%",
IF(Sales_Trans_2[[#This Row],[Discount_Pct]]&lt;=10,"6-10%",
IF(Sales_Trans_2[[#This Row],[Discount_Pct]]&lt;=15,"11-15%","&gt;15%"))))</f>
        <v>0%</v>
      </c>
    </row>
    <row r="529" spans="1:32" x14ac:dyDescent="0.25">
      <c r="A529" t="s">
        <v>3483</v>
      </c>
      <c r="B529" s="10">
        <v>46008</v>
      </c>
      <c r="C529" t="s">
        <v>3484</v>
      </c>
      <c r="D529" t="s">
        <v>296</v>
      </c>
      <c r="E529" t="s">
        <v>606</v>
      </c>
      <c r="F529" t="s">
        <v>630</v>
      </c>
      <c r="G529">
        <v>2</v>
      </c>
      <c r="H529">
        <v>507.5</v>
      </c>
      <c r="I529">
        <v>0</v>
      </c>
      <c r="J529">
        <v>0</v>
      </c>
      <c r="K529">
        <v>1015</v>
      </c>
      <c r="L529">
        <v>726.58</v>
      </c>
      <c r="M529">
        <v>288.42</v>
      </c>
      <c r="N529" t="s">
        <v>23</v>
      </c>
      <c r="O529" t="s">
        <v>24</v>
      </c>
      <c r="P529" t="s">
        <v>25</v>
      </c>
      <c r="Q529">
        <v>0.8618055555555556</v>
      </c>
      <c r="R529" t="s">
        <v>49</v>
      </c>
      <c r="S529" t="s">
        <v>4780</v>
      </c>
      <c r="T529" t="s">
        <v>4776</v>
      </c>
      <c r="U529">
        <v>507.5</v>
      </c>
      <c r="V529" t="s">
        <v>5694</v>
      </c>
      <c r="W529" t="s">
        <v>4964</v>
      </c>
      <c r="X529" t="s">
        <v>5695</v>
      </c>
      <c r="Y529" t="s">
        <v>4966</v>
      </c>
      <c r="Z529" t="s">
        <v>5696</v>
      </c>
      <c r="AA529" t="s">
        <v>5060</v>
      </c>
      <c r="AB529">
        <f>YEAR(Sales_Trans_2[[#This Row],[Transaction_Date]])</f>
        <v>2025</v>
      </c>
      <c r="AC529" t="str">
        <f>TEXT(Sales_Trans_2[[#This Row],[Transaction_Date]],"mmm")</f>
        <v>Dec</v>
      </c>
      <c r="AD529">
        <f>MONTH(Sales_Trans_2[[#This Row],[Transaction_Date]])</f>
        <v>12</v>
      </c>
      <c r="AE529" s="19">
        <f>IFERROR(Sales_Trans_2[[#This Row],[Profit]]/Sales_Trans_2[[#This Row],[Sales_Amount]],0)</f>
        <v>0.28415763546798029</v>
      </c>
      <c r="AF529" s="20" t="str">
        <f>IF(Sales_Trans_2[[#This Row],[Discount_Pct]]=0,"0%",
IF(Sales_Trans_2[[#This Row],[Discount_Pct]]&lt;=5,"1-5%",
IF(Sales_Trans_2[[#This Row],[Discount_Pct]]&lt;=10,"6-10%",
IF(Sales_Trans_2[[#This Row],[Discount_Pct]]&lt;=15,"11-15%","&gt;15%"))))</f>
        <v>0%</v>
      </c>
    </row>
    <row r="530" spans="1:32" x14ac:dyDescent="0.25">
      <c r="A530" t="s">
        <v>3848</v>
      </c>
      <c r="B530" s="10">
        <v>46078</v>
      </c>
      <c r="C530" t="s">
        <v>1731</v>
      </c>
      <c r="D530" t="s">
        <v>269</v>
      </c>
      <c r="E530" t="s">
        <v>131</v>
      </c>
      <c r="F530" t="s">
        <v>132</v>
      </c>
      <c r="G530">
        <v>7</v>
      </c>
      <c r="H530">
        <v>170.2</v>
      </c>
      <c r="I530">
        <v>0</v>
      </c>
      <c r="J530">
        <v>0</v>
      </c>
      <c r="K530">
        <v>1191.4000000000001</v>
      </c>
      <c r="L530">
        <v>963.48</v>
      </c>
      <c r="M530">
        <v>227.92</v>
      </c>
      <c r="N530" t="s">
        <v>23</v>
      </c>
      <c r="O530" t="s">
        <v>24</v>
      </c>
      <c r="P530" t="s">
        <v>25</v>
      </c>
      <c r="Q530">
        <v>0.61111111111111116</v>
      </c>
      <c r="R530" t="s">
        <v>49</v>
      </c>
      <c r="S530" t="s">
        <v>4835</v>
      </c>
      <c r="T530" t="s">
        <v>4887</v>
      </c>
      <c r="U530">
        <v>155.55000000000001</v>
      </c>
      <c r="V530" t="s">
        <v>5701</v>
      </c>
      <c r="W530" t="s">
        <v>4958</v>
      </c>
      <c r="X530" t="s">
        <v>5593</v>
      </c>
      <c r="Y530" t="s">
        <v>5007</v>
      </c>
      <c r="Z530" t="s">
        <v>5076</v>
      </c>
      <c r="AA530" t="s">
        <v>5060</v>
      </c>
      <c r="AB530">
        <f>YEAR(Sales_Trans_2[[#This Row],[Transaction_Date]])</f>
        <v>2026</v>
      </c>
      <c r="AC530" t="str">
        <f>TEXT(Sales_Trans_2[[#This Row],[Transaction_Date]],"mmm")</f>
        <v>Feb</v>
      </c>
      <c r="AD530">
        <f>MONTH(Sales_Trans_2[[#This Row],[Transaction_Date]])</f>
        <v>2</v>
      </c>
      <c r="AE530" s="19">
        <f>IFERROR(Sales_Trans_2[[#This Row],[Profit]]/Sales_Trans_2[[#This Row],[Sales_Amount]],0)</f>
        <v>0.19130434782608693</v>
      </c>
      <c r="AF530" s="20" t="str">
        <f>IF(Sales_Trans_2[[#This Row],[Discount_Pct]]=0,"0%",
IF(Sales_Trans_2[[#This Row],[Discount_Pct]]&lt;=5,"1-5%",
IF(Sales_Trans_2[[#This Row],[Discount_Pct]]&lt;=10,"6-10%",
IF(Sales_Trans_2[[#This Row],[Discount_Pct]]&lt;=15,"11-15%","&gt;15%"))))</f>
        <v>0%</v>
      </c>
    </row>
    <row r="531" spans="1:32" x14ac:dyDescent="0.25">
      <c r="A531" t="s">
        <v>3314</v>
      </c>
      <c r="B531" s="10">
        <v>45881</v>
      </c>
      <c r="C531" t="s">
        <v>191</v>
      </c>
      <c r="D531" t="s">
        <v>296</v>
      </c>
      <c r="E531" t="s">
        <v>1169</v>
      </c>
      <c r="F531" t="s">
        <v>892</v>
      </c>
      <c r="G531">
        <v>2</v>
      </c>
      <c r="H531">
        <v>507.5</v>
      </c>
      <c r="I531">
        <v>0</v>
      </c>
      <c r="J531">
        <v>0</v>
      </c>
      <c r="K531">
        <v>1015</v>
      </c>
      <c r="L531">
        <v>726.58</v>
      </c>
      <c r="M531">
        <v>288.42</v>
      </c>
      <c r="N531" t="s">
        <v>23</v>
      </c>
      <c r="O531" t="s">
        <v>24</v>
      </c>
      <c r="P531" t="s">
        <v>25</v>
      </c>
      <c r="Q531">
        <v>0.40277777777777779</v>
      </c>
      <c r="R531" t="s">
        <v>49</v>
      </c>
      <c r="S531" t="s">
        <v>4780</v>
      </c>
      <c r="T531" t="s">
        <v>4776</v>
      </c>
      <c r="U531">
        <v>507.5</v>
      </c>
      <c r="V531" t="s">
        <v>5304</v>
      </c>
      <c r="W531" t="s">
        <v>4968</v>
      </c>
      <c r="X531" t="s">
        <v>5669</v>
      </c>
      <c r="Y531" t="s">
        <v>4970</v>
      </c>
      <c r="Z531" t="s">
        <v>5628</v>
      </c>
      <c r="AA531" t="s">
        <v>5060</v>
      </c>
      <c r="AB531">
        <f>YEAR(Sales_Trans_2[[#This Row],[Transaction_Date]])</f>
        <v>2025</v>
      </c>
      <c r="AC531" t="str">
        <f>TEXT(Sales_Trans_2[[#This Row],[Transaction_Date]],"mmm")</f>
        <v>Aug</v>
      </c>
      <c r="AD531">
        <f>MONTH(Sales_Trans_2[[#This Row],[Transaction_Date]])</f>
        <v>8</v>
      </c>
      <c r="AE531" s="19">
        <f>IFERROR(Sales_Trans_2[[#This Row],[Profit]]/Sales_Trans_2[[#This Row],[Sales_Amount]],0)</f>
        <v>0.28415763546798029</v>
      </c>
      <c r="AF531" s="20" t="str">
        <f>IF(Sales_Trans_2[[#This Row],[Discount_Pct]]=0,"0%",
IF(Sales_Trans_2[[#This Row],[Discount_Pct]]&lt;=5,"1-5%",
IF(Sales_Trans_2[[#This Row],[Discount_Pct]]&lt;=10,"6-10%",
IF(Sales_Trans_2[[#This Row],[Discount_Pct]]&lt;=15,"11-15%","&gt;15%"))))</f>
        <v>0%</v>
      </c>
    </row>
    <row r="532" spans="1:32" x14ac:dyDescent="0.25">
      <c r="A532" t="s">
        <v>2294</v>
      </c>
      <c r="B532" s="10">
        <v>45912</v>
      </c>
      <c r="C532" t="s">
        <v>2295</v>
      </c>
      <c r="D532" t="s">
        <v>59</v>
      </c>
      <c r="E532" t="s">
        <v>177</v>
      </c>
      <c r="F532" t="s">
        <v>333</v>
      </c>
      <c r="G532">
        <v>5</v>
      </c>
      <c r="H532">
        <v>342.46</v>
      </c>
      <c r="I532">
        <v>0</v>
      </c>
      <c r="J532">
        <v>0</v>
      </c>
      <c r="K532">
        <v>1712.3</v>
      </c>
      <c r="L532">
        <v>1358.9</v>
      </c>
      <c r="M532">
        <v>353.4</v>
      </c>
      <c r="N532" t="s">
        <v>4971</v>
      </c>
      <c r="O532" t="s">
        <v>24</v>
      </c>
      <c r="P532" t="s">
        <v>25</v>
      </c>
      <c r="Q532">
        <v>0.81666666666666665</v>
      </c>
      <c r="R532" t="s">
        <v>49</v>
      </c>
      <c r="S532" t="s">
        <v>4721</v>
      </c>
      <c r="T532" t="s">
        <v>4703</v>
      </c>
      <c r="U532">
        <v>342.46</v>
      </c>
      <c r="V532" t="s">
        <v>5738</v>
      </c>
      <c r="W532" t="s">
        <v>4968</v>
      </c>
      <c r="X532" t="s">
        <v>5319</v>
      </c>
      <c r="Y532" t="s">
        <v>4970</v>
      </c>
      <c r="Z532" t="s">
        <v>5227</v>
      </c>
      <c r="AA532" t="s">
        <v>5060</v>
      </c>
      <c r="AB532">
        <f>YEAR(Sales_Trans_2[[#This Row],[Transaction_Date]])</f>
        <v>2025</v>
      </c>
      <c r="AC532" t="str">
        <f>TEXT(Sales_Trans_2[[#This Row],[Transaction_Date]],"mmm")</f>
        <v>Sep</v>
      </c>
      <c r="AD532">
        <f>MONTH(Sales_Trans_2[[#This Row],[Transaction_Date]])</f>
        <v>9</v>
      </c>
      <c r="AE532" s="19">
        <f>IFERROR(Sales_Trans_2[[#This Row],[Profit]]/Sales_Trans_2[[#This Row],[Sales_Amount]],0)</f>
        <v>0.20638906733633125</v>
      </c>
      <c r="AF532" s="20" t="str">
        <f>IF(Sales_Trans_2[[#This Row],[Discount_Pct]]=0,"0%",
IF(Sales_Trans_2[[#This Row],[Discount_Pct]]&lt;=5,"1-5%",
IF(Sales_Trans_2[[#This Row],[Discount_Pct]]&lt;=10,"6-10%",
IF(Sales_Trans_2[[#This Row],[Discount_Pct]]&lt;=15,"11-15%","&gt;15%"))))</f>
        <v>0%</v>
      </c>
    </row>
    <row r="533" spans="1:32" x14ac:dyDescent="0.25">
      <c r="A533" t="s">
        <v>4359</v>
      </c>
      <c r="B533" s="10">
        <v>46007</v>
      </c>
      <c r="C533" t="s">
        <v>4360</v>
      </c>
      <c r="D533" t="s">
        <v>1156</v>
      </c>
      <c r="E533" t="s">
        <v>2611</v>
      </c>
      <c r="F533" t="s">
        <v>2612</v>
      </c>
      <c r="G533">
        <v>5</v>
      </c>
      <c r="H533">
        <v>147.72</v>
      </c>
      <c r="I533">
        <v>0</v>
      </c>
      <c r="J533">
        <v>0</v>
      </c>
      <c r="K533">
        <v>738.6</v>
      </c>
      <c r="L533">
        <v>546.04999999999995</v>
      </c>
      <c r="M533">
        <v>192.55</v>
      </c>
      <c r="N533" t="s">
        <v>40</v>
      </c>
      <c r="O533" t="s">
        <v>24</v>
      </c>
      <c r="P533" t="s">
        <v>25</v>
      </c>
      <c r="Q533">
        <v>0.66527777777777775</v>
      </c>
      <c r="R533" t="s">
        <v>49</v>
      </c>
      <c r="S533" t="s">
        <v>4755</v>
      </c>
      <c r="T533" t="s">
        <v>4752</v>
      </c>
      <c r="U533">
        <v>147.72</v>
      </c>
      <c r="V533" t="s">
        <v>5764</v>
      </c>
      <c r="W533" t="s">
        <v>4968</v>
      </c>
      <c r="X533" t="s">
        <v>5304</v>
      </c>
      <c r="Y533" t="s">
        <v>4966</v>
      </c>
      <c r="Z533" t="s">
        <v>5305</v>
      </c>
      <c r="AA533" t="s">
        <v>5060</v>
      </c>
      <c r="AB533">
        <f>YEAR(Sales_Trans_2[[#This Row],[Transaction_Date]])</f>
        <v>2025</v>
      </c>
      <c r="AC533" t="str">
        <f>TEXT(Sales_Trans_2[[#This Row],[Transaction_Date]],"mmm")</f>
        <v>Dec</v>
      </c>
      <c r="AD533">
        <f>MONTH(Sales_Trans_2[[#This Row],[Transaction_Date]])</f>
        <v>12</v>
      </c>
      <c r="AE533" s="19">
        <f>IFERROR(Sales_Trans_2[[#This Row],[Profit]]/Sales_Trans_2[[#This Row],[Sales_Amount]],0)</f>
        <v>0.26069591118331981</v>
      </c>
      <c r="AF533" s="20" t="str">
        <f>IF(Sales_Trans_2[[#This Row],[Discount_Pct]]=0,"0%",
IF(Sales_Trans_2[[#This Row],[Discount_Pct]]&lt;=5,"1-5%",
IF(Sales_Trans_2[[#This Row],[Discount_Pct]]&lt;=10,"6-10%",
IF(Sales_Trans_2[[#This Row],[Discount_Pct]]&lt;=15,"11-15%","&gt;15%"))))</f>
        <v>0%</v>
      </c>
    </row>
    <row r="534" spans="1:32" x14ac:dyDescent="0.25">
      <c r="A534" t="s">
        <v>4402</v>
      </c>
      <c r="B534" s="10">
        <v>45850</v>
      </c>
      <c r="C534" t="s">
        <v>885</v>
      </c>
      <c r="D534" t="s">
        <v>905</v>
      </c>
      <c r="E534" t="s">
        <v>1289</v>
      </c>
      <c r="F534" t="s">
        <v>1220</v>
      </c>
      <c r="G534">
        <v>1</v>
      </c>
      <c r="H534">
        <v>464.41</v>
      </c>
      <c r="I534">
        <v>0</v>
      </c>
      <c r="J534">
        <v>0</v>
      </c>
      <c r="K534">
        <v>534.07000000000005</v>
      </c>
      <c r="L534">
        <v>397.69</v>
      </c>
      <c r="M534">
        <v>136.38</v>
      </c>
      <c r="N534" t="s">
        <v>133</v>
      </c>
      <c r="O534" t="s">
        <v>24</v>
      </c>
      <c r="P534" t="s">
        <v>25</v>
      </c>
      <c r="Q534">
        <v>0.80277777777777781</v>
      </c>
      <c r="R534" t="s">
        <v>27</v>
      </c>
      <c r="S534" t="s">
        <v>4686</v>
      </c>
      <c r="T534" t="s">
        <v>4672</v>
      </c>
      <c r="U534">
        <v>464.41</v>
      </c>
      <c r="V534" t="s">
        <v>5240</v>
      </c>
      <c r="W534" t="s">
        <v>4968</v>
      </c>
      <c r="X534" t="s">
        <v>5450</v>
      </c>
      <c r="Y534" t="s">
        <v>5007</v>
      </c>
      <c r="Z534" t="s">
        <v>5234</v>
      </c>
      <c r="AA534" t="s">
        <v>5060</v>
      </c>
      <c r="AB534">
        <f>YEAR(Sales_Trans_2[[#This Row],[Transaction_Date]])</f>
        <v>2025</v>
      </c>
      <c r="AC534" t="str">
        <f>TEXT(Sales_Trans_2[[#This Row],[Transaction_Date]],"mmm")</f>
        <v>Jul</v>
      </c>
      <c r="AD534">
        <f>MONTH(Sales_Trans_2[[#This Row],[Transaction_Date]])</f>
        <v>7</v>
      </c>
      <c r="AE534" s="19">
        <f>IFERROR(Sales_Trans_2[[#This Row],[Profit]]/Sales_Trans_2[[#This Row],[Sales_Amount]],0)</f>
        <v>0.25535978429793843</v>
      </c>
      <c r="AF534" s="20" t="str">
        <f>IF(Sales_Trans_2[[#This Row],[Discount_Pct]]=0,"0%",
IF(Sales_Trans_2[[#This Row],[Discount_Pct]]&lt;=5,"1-5%",
IF(Sales_Trans_2[[#This Row],[Discount_Pct]]&lt;=10,"6-10%",
IF(Sales_Trans_2[[#This Row],[Discount_Pct]]&lt;=15,"11-15%","&gt;15%"))))</f>
        <v>0%</v>
      </c>
    </row>
    <row r="535" spans="1:32" x14ac:dyDescent="0.25">
      <c r="A535" t="s">
        <v>2894</v>
      </c>
      <c r="B535" s="10">
        <v>45700</v>
      </c>
      <c r="C535" t="s">
        <v>1371</v>
      </c>
      <c r="D535" t="s">
        <v>708</v>
      </c>
      <c r="E535" t="s">
        <v>372</v>
      </c>
      <c r="F535" t="s">
        <v>373</v>
      </c>
      <c r="G535">
        <v>2</v>
      </c>
      <c r="H535">
        <v>474.19</v>
      </c>
      <c r="I535">
        <v>0</v>
      </c>
      <c r="J535">
        <v>0</v>
      </c>
      <c r="K535">
        <v>948.38</v>
      </c>
      <c r="L535">
        <v>687.78</v>
      </c>
      <c r="M535">
        <v>260.60000000000002</v>
      </c>
      <c r="N535" t="s">
        <v>68</v>
      </c>
      <c r="O535" t="s">
        <v>24</v>
      </c>
      <c r="P535" t="s">
        <v>25</v>
      </c>
      <c r="Q535">
        <v>0.42569444444444443</v>
      </c>
      <c r="R535" t="s">
        <v>49</v>
      </c>
      <c r="S535" t="s">
        <v>4751</v>
      </c>
      <c r="T535" t="s">
        <v>4752</v>
      </c>
      <c r="U535">
        <v>474.19</v>
      </c>
      <c r="V535" t="s">
        <v>5777</v>
      </c>
      <c r="W535" t="s">
        <v>4964</v>
      </c>
      <c r="X535" t="s">
        <v>5258</v>
      </c>
      <c r="Y535" t="s">
        <v>4966</v>
      </c>
      <c r="Z535" t="s">
        <v>5259</v>
      </c>
      <c r="AA535" t="s">
        <v>5060</v>
      </c>
      <c r="AB535">
        <f>YEAR(Sales_Trans_2[[#This Row],[Transaction_Date]])</f>
        <v>2025</v>
      </c>
      <c r="AC535" t="str">
        <f>TEXT(Sales_Trans_2[[#This Row],[Transaction_Date]],"mmm")</f>
        <v>Feb</v>
      </c>
      <c r="AD535">
        <f>MONTH(Sales_Trans_2[[#This Row],[Transaction_Date]])</f>
        <v>2</v>
      </c>
      <c r="AE535" s="19">
        <f>IFERROR(Sales_Trans_2[[#This Row],[Profit]]/Sales_Trans_2[[#This Row],[Sales_Amount]],0)</f>
        <v>0.27478436913473503</v>
      </c>
      <c r="AF535" s="20" t="str">
        <f>IF(Sales_Trans_2[[#This Row],[Discount_Pct]]=0,"0%",
IF(Sales_Trans_2[[#This Row],[Discount_Pct]]&lt;=5,"1-5%",
IF(Sales_Trans_2[[#This Row],[Discount_Pct]]&lt;=10,"6-10%",
IF(Sales_Trans_2[[#This Row],[Discount_Pct]]&lt;=15,"11-15%","&gt;15%"))))</f>
        <v>0%</v>
      </c>
    </row>
    <row r="536" spans="1:32" x14ac:dyDescent="0.25">
      <c r="A536" t="s">
        <v>3558</v>
      </c>
      <c r="B536" s="10">
        <v>45991</v>
      </c>
      <c r="C536" t="s">
        <v>181</v>
      </c>
      <c r="D536" t="s">
        <v>226</v>
      </c>
      <c r="E536" t="s">
        <v>2611</v>
      </c>
      <c r="F536" t="s">
        <v>2612</v>
      </c>
      <c r="G536">
        <v>3</v>
      </c>
      <c r="H536">
        <v>351.95</v>
      </c>
      <c r="I536">
        <v>0</v>
      </c>
      <c r="J536">
        <v>0</v>
      </c>
      <c r="K536">
        <v>1214.23</v>
      </c>
      <c r="L536">
        <v>665.16</v>
      </c>
      <c r="M536">
        <v>549.07000000000005</v>
      </c>
      <c r="N536" t="s">
        <v>47</v>
      </c>
      <c r="O536" t="s">
        <v>24</v>
      </c>
      <c r="P536" t="s">
        <v>25</v>
      </c>
      <c r="Q536">
        <v>0.77916666666666667</v>
      </c>
      <c r="R536" t="s">
        <v>27</v>
      </c>
      <c r="S536" t="s">
        <v>4786</v>
      </c>
      <c r="T536" t="s">
        <v>4776</v>
      </c>
      <c r="U536">
        <v>318.62</v>
      </c>
      <c r="V536" t="s">
        <v>5746</v>
      </c>
      <c r="W536" t="s">
        <v>4958</v>
      </c>
      <c r="X536" t="s">
        <v>5304</v>
      </c>
      <c r="Y536" t="s">
        <v>4966</v>
      </c>
      <c r="Z536" t="s">
        <v>5305</v>
      </c>
      <c r="AA536" t="s">
        <v>5060</v>
      </c>
      <c r="AB536">
        <f>YEAR(Sales_Trans_2[[#This Row],[Transaction_Date]])</f>
        <v>2025</v>
      </c>
      <c r="AC536" t="str">
        <f>TEXT(Sales_Trans_2[[#This Row],[Transaction_Date]],"mmm")</f>
        <v>Nov</v>
      </c>
      <c r="AD536">
        <f>MONTH(Sales_Trans_2[[#This Row],[Transaction_Date]])</f>
        <v>11</v>
      </c>
      <c r="AE536" s="19">
        <f>IFERROR(Sales_Trans_2[[#This Row],[Profit]]/Sales_Trans_2[[#This Row],[Sales_Amount]],0)</f>
        <v>0.45219604193604179</v>
      </c>
      <c r="AF536" s="20" t="str">
        <f>IF(Sales_Trans_2[[#This Row],[Discount_Pct]]=0,"0%",
IF(Sales_Trans_2[[#This Row],[Discount_Pct]]&lt;=5,"1-5%",
IF(Sales_Trans_2[[#This Row],[Discount_Pct]]&lt;=10,"6-10%",
IF(Sales_Trans_2[[#This Row],[Discount_Pct]]&lt;=15,"11-15%","&gt;15%"))))</f>
        <v>0%</v>
      </c>
    </row>
    <row r="537" spans="1:32" x14ac:dyDescent="0.25">
      <c r="A537" t="s">
        <v>2731</v>
      </c>
      <c r="B537" s="10">
        <v>45990</v>
      </c>
      <c r="C537" t="s">
        <v>1681</v>
      </c>
      <c r="D537" t="s">
        <v>802</v>
      </c>
      <c r="E537" t="s">
        <v>606</v>
      </c>
      <c r="F537" t="s">
        <v>1270</v>
      </c>
      <c r="G537">
        <v>4</v>
      </c>
      <c r="H537">
        <v>298.68</v>
      </c>
      <c r="I537">
        <v>0</v>
      </c>
      <c r="J537">
        <v>0</v>
      </c>
      <c r="K537">
        <v>1373.93</v>
      </c>
      <c r="L537">
        <v>1002.76</v>
      </c>
      <c r="M537">
        <v>371.17</v>
      </c>
      <c r="N537" t="s">
        <v>4971</v>
      </c>
      <c r="O537" t="s">
        <v>24</v>
      </c>
      <c r="P537" t="s">
        <v>25</v>
      </c>
      <c r="Q537">
        <v>0.65833333333333333</v>
      </c>
      <c r="R537" t="s">
        <v>27</v>
      </c>
      <c r="S537" t="s">
        <v>4850</v>
      </c>
      <c r="T537" t="s">
        <v>4847</v>
      </c>
      <c r="U537">
        <v>298.68</v>
      </c>
      <c r="V537" t="s">
        <v>5631</v>
      </c>
      <c r="W537" t="s">
        <v>4964</v>
      </c>
      <c r="X537" t="s">
        <v>5413</v>
      </c>
      <c r="Y537" t="s">
        <v>4970</v>
      </c>
      <c r="Z537" t="s">
        <v>5696</v>
      </c>
      <c r="AA537" t="s">
        <v>5060</v>
      </c>
      <c r="AB537">
        <f>YEAR(Sales_Trans_2[[#This Row],[Transaction_Date]])</f>
        <v>2025</v>
      </c>
      <c r="AC537" t="str">
        <f>TEXT(Sales_Trans_2[[#This Row],[Transaction_Date]],"mmm")</f>
        <v>Nov</v>
      </c>
      <c r="AD537">
        <f>MONTH(Sales_Trans_2[[#This Row],[Transaction_Date]])</f>
        <v>11</v>
      </c>
      <c r="AE537" s="19">
        <f>IFERROR(Sales_Trans_2[[#This Row],[Profit]]/Sales_Trans_2[[#This Row],[Sales_Amount]],0)</f>
        <v>0.27015204559184236</v>
      </c>
      <c r="AF537" s="20" t="str">
        <f>IF(Sales_Trans_2[[#This Row],[Discount_Pct]]=0,"0%",
IF(Sales_Trans_2[[#This Row],[Discount_Pct]]&lt;=5,"1-5%",
IF(Sales_Trans_2[[#This Row],[Discount_Pct]]&lt;=10,"6-10%",
IF(Sales_Trans_2[[#This Row],[Discount_Pct]]&lt;=15,"11-15%","&gt;15%"))))</f>
        <v>0%</v>
      </c>
    </row>
    <row r="538" spans="1:32" x14ac:dyDescent="0.25">
      <c r="A538" t="s">
        <v>2891</v>
      </c>
      <c r="B538" s="10">
        <v>45990</v>
      </c>
      <c r="C538" t="s">
        <v>1457</v>
      </c>
      <c r="D538" t="s">
        <v>1475</v>
      </c>
      <c r="E538" t="s">
        <v>478</v>
      </c>
      <c r="F538" t="s">
        <v>1834</v>
      </c>
      <c r="G538">
        <v>5</v>
      </c>
      <c r="H538">
        <v>207.09</v>
      </c>
      <c r="I538">
        <v>0</v>
      </c>
      <c r="J538">
        <v>0</v>
      </c>
      <c r="K538">
        <v>1190.77</v>
      </c>
      <c r="L538">
        <v>792.15</v>
      </c>
      <c r="M538">
        <v>398.62</v>
      </c>
      <c r="N538" t="s">
        <v>40</v>
      </c>
      <c r="O538" t="s">
        <v>24</v>
      </c>
      <c r="P538" t="s">
        <v>25</v>
      </c>
      <c r="Q538">
        <v>0.70763888888888893</v>
      </c>
      <c r="R538" t="s">
        <v>27</v>
      </c>
      <c r="S538" t="s">
        <v>4900</v>
      </c>
      <c r="T538" t="s">
        <v>4887</v>
      </c>
      <c r="U538">
        <v>183.39</v>
      </c>
      <c r="V538" t="s">
        <v>5588</v>
      </c>
      <c r="W538" t="s">
        <v>4958</v>
      </c>
      <c r="X538" t="s">
        <v>5136</v>
      </c>
      <c r="Y538" t="s">
        <v>4977</v>
      </c>
      <c r="Z538" t="s">
        <v>5252</v>
      </c>
      <c r="AA538" t="s">
        <v>5060</v>
      </c>
      <c r="AB538">
        <f>YEAR(Sales_Trans_2[[#This Row],[Transaction_Date]])</f>
        <v>2025</v>
      </c>
      <c r="AC538" t="str">
        <f>TEXT(Sales_Trans_2[[#This Row],[Transaction_Date]],"mmm")</f>
        <v>Nov</v>
      </c>
      <c r="AD538">
        <f>MONTH(Sales_Trans_2[[#This Row],[Transaction_Date]])</f>
        <v>11</v>
      </c>
      <c r="AE538" s="19">
        <f>IFERROR(Sales_Trans_2[[#This Row],[Profit]]/Sales_Trans_2[[#This Row],[Sales_Amount]],0)</f>
        <v>0.33475818168076121</v>
      </c>
      <c r="AF538" s="20" t="str">
        <f>IF(Sales_Trans_2[[#This Row],[Discount_Pct]]=0,"0%",
IF(Sales_Trans_2[[#This Row],[Discount_Pct]]&lt;=5,"1-5%",
IF(Sales_Trans_2[[#This Row],[Discount_Pct]]&lt;=10,"6-10%",
IF(Sales_Trans_2[[#This Row],[Discount_Pct]]&lt;=15,"11-15%","&gt;15%"))))</f>
        <v>0%</v>
      </c>
    </row>
    <row r="539" spans="1:32" x14ac:dyDescent="0.25">
      <c r="A539" t="s">
        <v>2492</v>
      </c>
      <c r="B539" s="10">
        <v>45989</v>
      </c>
      <c r="C539" t="s">
        <v>2255</v>
      </c>
      <c r="D539" t="s">
        <v>499</v>
      </c>
      <c r="E539" t="s">
        <v>53</v>
      </c>
      <c r="F539" t="s">
        <v>1032</v>
      </c>
      <c r="G539">
        <v>4</v>
      </c>
      <c r="H539">
        <v>401.06</v>
      </c>
      <c r="I539">
        <v>0</v>
      </c>
      <c r="J539">
        <v>0</v>
      </c>
      <c r="K539">
        <v>1604.24</v>
      </c>
      <c r="L539">
        <v>1389.88</v>
      </c>
      <c r="M539">
        <v>214.36</v>
      </c>
      <c r="N539" t="s">
        <v>68</v>
      </c>
      <c r="O539" t="s">
        <v>24</v>
      </c>
      <c r="P539" t="s">
        <v>25</v>
      </c>
      <c r="Q539">
        <v>0.61805555555555558</v>
      </c>
      <c r="R539" t="s">
        <v>49</v>
      </c>
      <c r="S539" t="s">
        <v>4816</v>
      </c>
      <c r="T539" t="s">
        <v>4847</v>
      </c>
      <c r="U539">
        <v>401.06</v>
      </c>
      <c r="V539" t="s">
        <v>5782</v>
      </c>
      <c r="W539" t="s">
        <v>4968</v>
      </c>
      <c r="X539" t="s">
        <v>5350</v>
      </c>
      <c r="Y539" t="s">
        <v>4970</v>
      </c>
      <c r="Z539" t="s">
        <v>5059</v>
      </c>
      <c r="AA539" t="s">
        <v>5060</v>
      </c>
      <c r="AB539">
        <f>YEAR(Sales_Trans_2[[#This Row],[Transaction_Date]])</f>
        <v>2025</v>
      </c>
      <c r="AC539" t="str">
        <f>TEXT(Sales_Trans_2[[#This Row],[Transaction_Date]],"mmm")</f>
        <v>Nov</v>
      </c>
      <c r="AD539">
        <f>MONTH(Sales_Trans_2[[#This Row],[Transaction_Date]])</f>
        <v>11</v>
      </c>
      <c r="AE539" s="19">
        <f>IFERROR(Sales_Trans_2[[#This Row],[Profit]]/Sales_Trans_2[[#This Row],[Sales_Amount]],0)</f>
        <v>0.13362090460280257</v>
      </c>
      <c r="AF539" s="20" t="str">
        <f>IF(Sales_Trans_2[[#This Row],[Discount_Pct]]=0,"0%",
IF(Sales_Trans_2[[#This Row],[Discount_Pct]]&lt;=5,"1-5%",
IF(Sales_Trans_2[[#This Row],[Discount_Pct]]&lt;=10,"6-10%",
IF(Sales_Trans_2[[#This Row],[Discount_Pct]]&lt;=15,"11-15%","&gt;15%"))))</f>
        <v>0%</v>
      </c>
    </row>
    <row r="540" spans="1:32" x14ac:dyDescent="0.25">
      <c r="A540" t="s">
        <v>3495</v>
      </c>
      <c r="B540" s="10">
        <v>45989</v>
      </c>
      <c r="C540" t="s">
        <v>2506</v>
      </c>
      <c r="D540" t="s">
        <v>314</v>
      </c>
      <c r="E540" t="s">
        <v>778</v>
      </c>
      <c r="F540" t="s">
        <v>979</v>
      </c>
      <c r="G540">
        <v>6</v>
      </c>
      <c r="H540">
        <v>355.35</v>
      </c>
      <c r="I540">
        <v>0</v>
      </c>
      <c r="J540">
        <v>0</v>
      </c>
      <c r="K540">
        <v>2132.1</v>
      </c>
      <c r="L540">
        <v>1483.5</v>
      </c>
      <c r="M540">
        <v>648.6</v>
      </c>
      <c r="N540" t="s">
        <v>68</v>
      </c>
      <c r="O540" t="s">
        <v>24</v>
      </c>
      <c r="P540" t="s">
        <v>25</v>
      </c>
      <c r="Q540">
        <v>0.67152777777777772</v>
      </c>
      <c r="R540" t="s">
        <v>49</v>
      </c>
      <c r="S540" t="s">
        <v>4707</v>
      </c>
      <c r="T540" t="s">
        <v>4703</v>
      </c>
      <c r="U540">
        <v>329.69</v>
      </c>
      <c r="V540" t="s">
        <v>5550</v>
      </c>
      <c r="W540" t="s">
        <v>4958</v>
      </c>
      <c r="X540" t="s">
        <v>5431</v>
      </c>
      <c r="Y540" t="s">
        <v>4966</v>
      </c>
      <c r="Z540" t="s">
        <v>5432</v>
      </c>
      <c r="AA540" t="s">
        <v>5060</v>
      </c>
      <c r="AB540">
        <f>YEAR(Sales_Trans_2[[#This Row],[Transaction_Date]])</f>
        <v>2025</v>
      </c>
      <c r="AC540" t="str">
        <f>TEXT(Sales_Trans_2[[#This Row],[Transaction_Date]],"mmm")</f>
        <v>Nov</v>
      </c>
      <c r="AD540">
        <f>MONTH(Sales_Trans_2[[#This Row],[Transaction_Date]])</f>
        <v>11</v>
      </c>
      <c r="AE540" s="19">
        <f>IFERROR(Sales_Trans_2[[#This Row],[Profit]]/Sales_Trans_2[[#This Row],[Sales_Amount]],0)</f>
        <v>0.30420711974110037</v>
      </c>
      <c r="AF540" s="20" t="str">
        <f>IF(Sales_Trans_2[[#This Row],[Discount_Pct]]=0,"0%",
IF(Sales_Trans_2[[#This Row],[Discount_Pct]]&lt;=5,"1-5%",
IF(Sales_Trans_2[[#This Row],[Discount_Pct]]&lt;=10,"6-10%",
IF(Sales_Trans_2[[#This Row],[Discount_Pct]]&lt;=15,"11-15%","&gt;15%"))))</f>
        <v>0%</v>
      </c>
    </row>
    <row r="541" spans="1:32" x14ac:dyDescent="0.25">
      <c r="A541" t="s">
        <v>3717</v>
      </c>
      <c r="B541" s="10">
        <v>45984</v>
      </c>
      <c r="C541" t="s">
        <v>398</v>
      </c>
      <c r="D541" t="s">
        <v>459</v>
      </c>
      <c r="E541" t="s">
        <v>2478</v>
      </c>
      <c r="F541" t="s">
        <v>1881</v>
      </c>
      <c r="G541">
        <v>3</v>
      </c>
      <c r="H541">
        <v>71.290000000000006</v>
      </c>
      <c r="I541">
        <v>0</v>
      </c>
      <c r="J541">
        <v>0</v>
      </c>
      <c r="K541">
        <v>245.95</v>
      </c>
      <c r="L541">
        <v>178.11</v>
      </c>
      <c r="M541">
        <v>67.84</v>
      </c>
      <c r="N541" t="s">
        <v>68</v>
      </c>
      <c r="O541" t="s">
        <v>24</v>
      </c>
      <c r="P541" t="s">
        <v>25</v>
      </c>
      <c r="Q541">
        <v>0.73819444444444449</v>
      </c>
      <c r="R541" t="s">
        <v>27</v>
      </c>
      <c r="S541" t="s">
        <v>4838</v>
      </c>
      <c r="T541" t="s">
        <v>4828</v>
      </c>
      <c r="U541">
        <v>71.290000000000006</v>
      </c>
      <c r="V541" t="s">
        <v>5757</v>
      </c>
      <c r="W541" t="s">
        <v>4964</v>
      </c>
      <c r="X541" t="s">
        <v>5247</v>
      </c>
      <c r="Y541" t="s">
        <v>4966</v>
      </c>
      <c r="Z541" t="s">
        <v>5245</v>
      </c>
      <c r="AA541" t="s">
        <v>5060</v>
      </c>
      <c r="AB541">
        <f>YEAR(Sales_Trans_2[[#This Row],[Transaction_Date]])</f>
        <v>2025</v>
      </c>
      <c r="AC541" t="str">
        <f>TEXT(Sales_Trans_2[[#This Row],[Transaction_Date]],"mmm")</f>
        <v>Nov</v>
      </c>
      <c r="AD541">
        <f>MONTH(Sales_Trans_2[[#This Row],[Transaction_Date]])</f>
        <v>11</v>
      </c>
      <c r="AE541" s="19">
        <f>IFERROR(Sales_Trans_2[[#This Row],[Profit]]/Sales_Trans_2[[#This Row],[Sales_Amount]],0)</f>
        <v>0.27582842041065259</v>
      </c>
      <c r="AF541" s="20" t="str">
        <f>IF(Sales_Trans_2[[#This Row],[Discount_Pct]]=0,"0%",
IF(Sales_Trans_2[[#This Row],[Discount_Pct]]&lt;=5,"1-5%",
IF(Sales_Trans_2[[#This Row],[Discount_Pct]]&lt;=10,"6-10%",
IF(Sales_Trans_2[[#This Row],[Discount_Pct]]&lt;=15,"11-15%","&gt;15%"))))</f>
        <v>0%</v>
      </c>
    </row>
    <row r="542" spans="1:32" x14ac:dyDescent="0.25">
      <c r="A542" t="s">
        <v>3995</v>
      </c>
      <c r="B542" s="10">
        <v>45982</v>
      </c>
      <c r="C542" t="s">
        <v>1948</v>
      </c>
      <c r="D542" t="s">
        <v>119</v>
      </c>
      <c r="E542" t="s">
        <v>681</v>
      </c>
      <c r="F542" t="s">
        <v>2194</v>
      </c>
      <c r="G542">
        <v>3</v>
      </c>
      <c r="H542">
        <v>141.82</v>
      </c>
      <c r="I542">
        <v>0</v>
      </c>
      <c r="J542">
        <v>0</v>
      </c>
      <c r="K542">
        <v>425.46</v>
      </c>
      <c r="L542">
        <v>347.73</v>
      </c>
      <c r="M542">
        <v>77.73</v>
      </c>
      <c r="N542" t="s">
        <v>68</v>
      </c>
      <c r="O542" t="s">
        <v>24</v>
      </c>
      <c r="P542" t="s">
        <v>25</v>
      </c>
      <c r="Q542">
        <v>0.43263888888888891</v>
      </c>
      <c r="R542" t="s">
        <v>49</v>
      </c>
      <c r="S542" t="s">
        <v>4722</v>
      </c>
      <c r="T542" t="s">
        <v>4703</v>
      </c>
      <c r="U542">
        <v>141.11000000000001</v>
      </c>
      <c r="V542" t="s">
        <v>5340</v>
      </c>
      <c r="W542" t="s">
        <v>4958</v>
      </c>
      <c r="X542" t="s">
        <v>5455</v>
      </c>
      <c r="Y542" t="s">
        <v>4970</v>
      </c>
      <c r="Z542" t="s">
        <v>5380</v>
      </c>
      <c r="AA542" t="s">
        <v>5060</v>
      </c>
      <c r="AB542">
        <f>YEAR(Sales_Trans_2[[#This Row],[Transaction_Date]])</f>
        <v>2025</v>
      </c>
      <c r="AC542" t="str">
        <f>TEXT(Sales_Trans_2[[#This Row],[Transaction_Date]],"mmm")</f>
        <v>Nov</v>
      </c>
      <c r="AD542">
        <f>MONTH(Sales_Trans_2[[#This Row],[Transaction_Date]])</f>
        <v>11</v>
      </c>
      <c r="AE542" s="19">
        <f>IFERROR(Sales_Trans_2[[#This Row],[Profit]]/Sales_Trans_2[[#This Row],[Sales_Amount]],0)</f>
        <v>0.1826963756874912</v>
      </c>
      <c r="AF542" s="20" t="str">
        <f>IF(Sales_Trans_2[[#This Row],[Discount_Pct]]=0,"0%",
IF(Sales_Trans_2[[#This Row],[Discount_Pct]]&lt;=5,"1-5%",
IF(Sales_Trans_2[[#This Row],[Discount_Pct]]&lt;=10,"6-10%",
IF(Sales_Trans_2[[#This Row],[Discount_Pct]]&lt;=15,"11-15%","&gt;15%"))))</f>
        <v>0%</v>
      </c>
    </row>
    <row r="543" spans="1:32" x14ac:dyDescent="0.25">
      <c r="A543" t="s">
        <v>2291</v>
      </c>
      <c r="B543" s="10">
        <v>45979</v>
      </c>
      <c r="C543" t="s">
        <v>722</v>
      </c>
      <c r="D543" t="s">
        <v>113</v>
      </c>
      <c r="E543" t="s">
        <v>1059</v>
      </c>
      <c r="F543" t="s">
        <v>304</v>
      </c>
      <c r="G543">
        <v>6</v>
      </c>
      <c r="H543">
        <v>271.95999999999998</v>
      </c>
      <c r="I543">
        <v>0</v>
      </c>
      <c r="J543">
        <v>0</v>
      </c>
      <c r="K543">
        <v>1631.76</v>
      </c>
      <c r="L543">
        <v>1144.44</v>
      </c>
      <c r="M543">
        <v>487.32</v>
      </c>
      <c r="N543" t="s">
        <v>68</v>
      </c>
      <c r="O543" t="s">
        <v>24</v>
      </c>
      <c r="P543" t="s">
        <v>25</v>
      </c>
      <c r="Q543">
        <v>0.5805555555555556</v>
      </c>
      <c r="R543" t="s">
        <v>49</v>
      </c>
      <c r="S543" t="s">
        <v>4907</v>
      </c>
      <c r="T543" t="s">
        <v>4908</v>
      </c>
      <c r="U543">
        <v>253.11</v>
      </c>
      <c r="V543" t="s">
        <v>5822</v>
      </c>
      <c r="W543" t="s">
        <v>4958</v>
      </c>
      <c r="X543" t="s">
        <v>5101</v>
      </c>
      <c r="Y543" t="s">
        <v>4970</v>
      </c>
      <c r="Z543" t="s">
        <v>5099</v>
      </c>
      <c r="AA543" t="s">
        <v>5060</v>
      </c>
      <c r="AB543">
        <f>YEAR(Sales_Trans_2[[#This Row],[Transaction_Date]])</f>
        <v>2025</v>
      </c>
      <c r="AC543" t="str">
        <f>TEXT(Sales_Trans_2[[#This Row],[Transaction_Date]],"mmm")</f>
        <v>Nov</v>
      </c>
      <c r="AD543">
        <f>MONTH(Sales_Trans_2[[#This Row],[Transaction_Date]])</f>
        <v>11</v>
      </c>
      <c r="AE543" s="19">
        <f>IFERROR(Sales_Trans_2[[#This Row],[Profit]]/Sales_Trans_2[[#This Row],[Sales_Amount]],0)</f>
        <v>0.2986468598323283</v>
      </c>
      <c r="AF543" s="20" t="str">
        <f>IF(Sales_Trans_2[[#This Row],[Discount_Pct]]=0,"0%",
IF(Sales_Trans_2[[#This Row],[Discount_Pct]]&lt;=5,"1-5%",
IF(Sales_Trans_2[[#This Row],[Discount_Pct]]&lt;=10,"6-10%",
IF(Sales_Trans_2[[#This Row],[Discount_Pct]]&lt;=15,"11-15%","&gt;15%"))))</f>
        <v>0%</v>
      </c>
    </row>
    <row r="544" spans="1:32" x14ac:dyDescent="0.25">
      <c r="A544" t="s">
        <v>1723</v>
      </c>
      <c r="B544" s="10">
        <v>45974</v>
      </c>
      <c r="C544" t="s">
        <v>1724</v>
      </c>
      <c r="D544" t="s">
        <v>214</v>
      </c>
      <c r="E544" t="s">
        <v>1403</v>
      </c>
      <c r="F544" t="s">
        <v>1404</v>
      </c>
      <c r="G544">
        <v>5</v>
      </c>
      <c r="H544">
        <v>147.97</v>
      </c>
      <c r="I544">
        <v>0</v>
      </c>
      <c r="J544">
        <v>0</v>
      </c>
      <c r="K544">
        <v>739.85</v>
      </c>
      <c r="L544">
        <v>564</v>
      </c>
      <c r="M544">
        <v>175.85</v>
      </c>
      <c r="N544" t="s">
        <v>40</v>
      </c>
      <c r="O544" t="s">
        <v>24</v>
      </c>
      <c r="P544" t="s">
        <v>25</v>
      </c>
      <c r="Q544">
        <v>0.41041666666666665</v>
      </c>
      <c r="R544" t="s">
        <v>49</v>
      </c>
      <c r="S544" t="s">
        <v>4764</v>
      </c>
      <c r="T544" t="s">
        <v>4752</v>
      </c>
      <c r="U544">
        <v>147.97</v>
      </c>
      <c r="V544" t="s">
        <v>5848</v>
      </c>
      <c r="W544" t="s">
        <v>4968</v>
      </c>
      <c r="X544" t="s">
        <v>5559</v>
      </c>
      <c r="Y544" t="s">
        <v>5007</v>
      </c>
      <c r="Z544" t="s">
        <v>5560</v>
      </c>
      <c r="AA544" t="s">
        <v>5060</v>
      </c>
      <c r="AB544">
        <f>YEAR(Sales_Trans_2[[#This Row],[Transaction_Date]])</f>
        <v>2025</v>
      </c>
      <c r="AC544" t="str">
        <f>TEXT(Sales_Trans_2[[#This Row],[Transaction_Date]],"mmm")</f>
        <v>Nov</v>
      </c>
      <c r="AD544">
        <f>MONTH(Sales_Trans_2[[#This Row],[Transaction_Date]])</f>
        <v>11</v>
      </c>
      <c r="AE544" s="19">
        <f>IFERROR(Sales_Trans_2[[#This Row],[Profit]]/Sales_Trans_2[[#This Row],[Sales_Amount]],0)</f>
        <v>0.23768331418530783</v>
      </c>
      <c r="AF544" s="20" t="str">
        <f>IF(Sales_Trans_2[[#This Row],[Discount_Pct]]=0,"0%",
IF(Sales_Trans_2[[#This Row],[Discount_Pct]]&lt;=5,"1-5%",
IF(Sales_Trans_2[[#This Row],[Discount_Pct]]&lt;=10,"6-10%",
IF(Sales_Trans_2[[#This Row],[Discount_Pct]]&lt;=15,"11-15%","&gt;15%"))))</f>
        <v>0%</v>
      </c>
    </row>
    <row r="545" spans="1:32" x14ac:dyDescent="0.25">
      <c r="A545" t="s">
        <v>1989</v>
      </c>
      <c r="B545" s="10">
        <v>45880</v>
      </c>
      <c r="C545" t="s">
        <v>1990</v>
      </c>
      <c r="D545" t="s">
        <v>1991</v>
      </c>
      <c r="E545" t="s">
        <v>519</v>
      </c>
      <c r="F545" t="s">
        <v>520</v>
      </c>
      <c r="G545">
        <v>1</v>
      </c>
      <c r="H545">
        <v>352.51</v>
      </c>
      <c r="I545">
        <v>0</v>
      </c>
      <c r="J545">
        <v>0</v>
      </c>
      <c r="K545">
        <v>405.39</v>
      </c>
      <c r="L545">
        <v>260.06</v>
      </c>
      <c r="M545">
        <v>145.33000000000001</v>
      </c>
      <c r="N545" t="s">
        <v>40</v>
      </c>
      <c r="O545" t="s">
        <v>24</v>
      </c>
      <c r="P545" t="s">
        <v>25</v>
      </c>
      <c r="Q545">
        <v>0.6020833333333333</v>
      </c>
      <c r="R545" t="s">
        <v>27</v>
      </c>
      <c r="S545" t="s">
        <v>4933</v>
      </c>
      <c r="T545" t="s">
        <v>4930</v>
      </c>
      <c r="U545">
        <v>352.51</v>
      </c>
      <c r="V545" t="s">
        <v>5434</v>
      </c>
      <c r="W545" t="s">
        <v>4964</v>
      </c>
      <c r="X545" t="s">
        <v>5214</v>
      </c>
      <c r="Y545" t="s">
        <v>4966</v>
      </c>
      <c r="Z545" t="s">
        <v>5242</v>
      </c>
      <c r="AA545" t="s">
        <v>5060</v>
      </c>
      <c r="AB545">
        <f>YEAR(Sales_Trans_2[[#This Row],[Transaction_Date]])</f>
        <v>2025</v>
      </c>
      <c r="AC545" t="str">
        <f>TEXT(Sales_Trans_2[[#This Row],[Transaction_Date]],"mmm")</f>
        <v>Aug</v>
      </c>
      <c r="AD545">
        <f>MONTH(Sales_Trans_2[[#This Row],[Transaction_Date]])</f>
        <v>8</v>
      </c>
      <c r="AE545" s="19">
        <f>IFERROR(Sales_Trans_2[[#This Row],[Profit]]/Sales_Trans_2[[#This Row],[Sales_Amount]],0)</f>
        <v>0.35849428944966577</v>
      </c>
      <c r="AF545" s="20" t="str">
        <f>IF(Sales_Trans_2[[#This Row],[Discount_Pct]]=0,"0%",
IF(Sales_Trans_2[[#This Row],[Discount_Pct]]&lt;=5,"1-5%",
IF(Sales_Trans_2[[#This Row],[Discount_Pct]]&lt;=10,"6-10%",
IF(Sales_Trans_2[[#This Row],[Discount_Pct]]&lt;=15,"11-15%","&gt;15%"))))</f>
        <v>0%</v>
      </c>
    </row>
    <row r="546" spans="1:32" x14ac:dyDescent="0.25">
      <c r="A546" t="s">
        <v>2714</v>
      </c>
      <c r="B546" s="10">
        <v>45880</v>
      </c>
      <c r="C546" t="s">
        <v>2715</v>
      </c>
      <c r="D546" t="s">
        <v>708</v>
      </c>
      <c r="E546" t="s">
        <v>700</v>
      </c>
      <c r="F546" t="s">
        <v>239</v>
      </c>
      <c r="G546">
        <v>4</v>
      </c>
      <c r="H546">
        <v>474.19</v>
      </c>
      <c r="I546">
        <v>0</v>
      </c>
      <c r="J546">
        <v>0</v>
      </c>
      <c r="K546">
        <v>2181.27</v>
      </c>
      <c r="L546">
        <v>1375.56</v>
      </c>
      <c r="M546">
        <v>805.71</v>
      </c>
      <c r="N546" t="s">
        <v>47</v>
      </c>
      <c r="O546" t="s">
        <v>24</v>
      </c>
      <c r="P546" t="s">
        <v>25</v>
      </c>
      <c r="Q546">
        <v>0.65416666666666667</v>
      </c>
      <c r="R546" t="s">
        <v>27</v>
      </c>
      <c r="S546" t="s">
        <v>4751</v>
      </c>
      <c r="T546" t="s">
        <v>4752</v>
      </c>
      <c r="U546">
        <v>474.19</v>
      </c>
      <c r="V546" t="s">
        <v>5859</v>
      </c>
      <c r="W546" t="s">
        <v>4968</v>
      </c>
      <c r="X546" t="s">
        <v>5015</v>
      </c>
      <c r="Y546" t="s">
        <v>4966</v>
      </c>
      <c r="Z546" t="s">
        <v>5231</v>
      </c>
      <c r="AA546" t="s">
        <v>5060</v>
      </c>
      <c r="AB546">
        <f>YEAR(Sales_Trans_2[[#This Row],[Transaction_Date]])</f>
        <v>2025</v>
      </c>
      <c r="AC546" t="str">
        <f>TEXT(Sales_Trans_2[[#This Row],[Transaction_Date]],"mmm")</f>
        <v>Aug</v>
      </c>
      <c r="AD546">
        <f>MONTH(Sales_Trans_2[[#This Row],[Transaction_Date]])</f>
        <v>8</v>
      </c>
      <c r="AE546" s="19">
        <f>IFERROR(Sales_Trans_2[[#This Row],[Profit]]/Sales_Trans_2[[#This Row],[Sales_Amount]],0)</f>
        <v>0.36937655585965978</v>
      </c>
      <c r="AF546" s="20" t="str">
        <f>IF(Sales_Trans_2[[#This Row],[Discount_Pct]]=0,"0%",
IF(Sales_Trans_2[[#This Row],[Discount_Pct]]&lt;=5,"1-5%",
IF(Sales_Trans_2[[#This Row],[Discount_Pct]]&lt;=10,"6-10%",
IF(Sales_Trans_2[[#This Row],[Discount_Pct]]&lt;=15,"11-15%","&gt;15%"))))</f>
        <v>0%</v>
      </c>
    </row>
    <row r="547" spans="1:32" x14ac:dyDescent="0.25">
      <c r="A547" t="s">
        <v>3966</v>
      </c>
      <c r="B547" s="10">
        <v>45788</v>
      </c>
      <c r="C547" t="s">
        <v>413</v>
      </c>
      <c r="D547" t="s">
        <v>314</v>
      </c>
      <c r="E547" t="s">
        <v>840</v>
      </c>
      <c r="F547" t="s">
        <v>1463</v>
      </c>
      <c r="G547">
        <v>7</v>
      </c>
      <c r="H547">
        <v>368.32</v>
      </c>
      <c r="I547">
        <v>0</v>
      </c>
      <c r="J547">
        <v>0</v>
      </c>
      <c r="K547">
        <v>2578.2399999999998</v>
      </c>
      <c r="L547">
        <v>1730.75</v>
      </c>
      <c r="M547">
        <v>847.49</v>
      </c>
      <c r="N547" t="s">
        <v>23</v>
      </c>
      <c r="O547" t="s">
        <v>24</v>
      </c>
      <c r="P547" t="s">
        <v>25</v>
      </c>
      <c r="Q547">
        <v>0.79305555555555551</v>
      </c>
      <c r="R547" t="s">
        <v>49</v>
      </c>
      <c r="S547" t="s">
        <v>4707</v>
      </c>
      <c r="T547" t="s">
        <v>4703</v>
      </c>
      <c r="U547">
        <v>329.69</v>
      </c>
      <c r="V547" t="s">
        <v>5812</v>
      </c>
      <c r="W547" t="s">
        <v>4958</v>
      </c>
      <c r="X547" t="s">
        <v>5442</v>
      </c>
      <c r="Y547" t="s">
        <v>5011</v>
      </c>
      <c r="Z547" t="s">
        <v>5300</v>
      </c>
      <c r="AA547" t="s">
        <v>5060</v>
      </c>
      <c r="AB547">
        <f>YEAR(Sales_Trans_2[[#This Row],[Transaction_Date]])</f>
        <v>2025</v>
      </c>
      <c r="AC547" t="str">
        <f>TEXT(Sales_Trans_2[[#This Row],[Transaction_Date]],"mmm")</f>
        <v>May</v>
      </c>
      <c r="AD547">
        <f>MONTH(Sales_Trans_2[[#This Row],[Transaction_Date]])</f>
        <v>5</v>
      </c>
      <c r="AE547" s="19">
        <f>IFERROR(Sales_Trans_2[[#This Row],[Profit]]/Sales_Trans_2[[#This Row],[Sales_Amount]],0)</f>
        <v>0.32870873153779323</v>
      </c>
      <c r="AF547" s="20" t="str">
        <f>IF(Sales_Trans_2[[#This Row],[Discount_Pct]]=0,"0%",
IF(Sales_Trans_2[[#This Row],[Discount_Pct]]&lt;=5,"1-5%",
IF(Sales_Trans_2[[#This Row],[Discount_Pct]]&lt;=10,"6-10%",
IF(Sales_Trans_2[[#This Row],[Discount_Pct]]&lt;=15,"11-15%","&gt;15%"))))</f>
        <v>0%</v>
      </c>
    </row>
    <row r="548" spans="1:32" x14ac:dyDescent="0.25">
      <c r="A548" t="s">
        <v>339</v>
      </c>
      <c r="B548" s="10">
        <v>45758</v>
      </c>
      <c r="C548" t="s">
        <v>340</v>
      </c>
      <c r="D548" t="s">
        <v>119</v>
      </c>
      <c r="E548" t="s">
        <v>53</v>
      </c>
      <c r="F548" t="s">
        <v>143</v>
      </c>
      <c r="G548">
        <v>2</v>
      </c>
      <c r="H548">
        <v>141.11000000000001</v>
      </c>
      <c r="I548">
        <v>0</v>
      </c>
      <c r="J548">
        <v>0</v>
      </c>
      <c r="K548">
        <v>282.22000000000003</v>
      </c>
      <c r="L548">
        <v>231.82</v>
      </c>
      <c r="M548">
        <v>50.4</v>
      </c>
      <c r="N548" t="s">
        <v>133</v>
      </c>
      <c r="O548" t="s">
        <v>24</v>
      </c>
      <c r="P548" t="s">
        <v>25</v>
      </c>
      <c r="Q548">
        <v>0.47083333333333333</v>
      </c>
      <c r="R548" t="s">
        <v>49</v>
      </c>
      <c r="S548" t="s">
        <v>4722</v>
      </c>
      <c r="T548" t="s">
        <v>4703</v>
      </c>
      <c r="U548">
        <v>141.11000000000001</v>
      </c>
      <c r="V548" t="s">
        <v>5014</v>
      </c>
      <c r="W548" t="s">
        <v>4964</v>
      </c>
      <c r="X548" t="s">
        <v>5308</v>
      </c>
      <c r="Y548" t="s">
        <v>4966</v>
      </c>
      <c r="Z548" t="s">
        <v>5059</v>
      </c>
      <c r="AA548" t="s">
        <v>5060</v>
      </c>
      <c r="AB548">
        <f>YEAR(Sales_Trans_2[[#This Row],[Transaction_Date]])</f>
        <v>2025</v>
      </c>
      <c r="AC548" t="str">
        <f>TEXT(Sales_Trans_2[[#This Row],[Transaction_Date]],"mmm")</f>
        <v>Apr</v>
      </c>
      <c r="AD548">
        <f>MONTH(Sales_Trans_2[[#This Row],[Transaction_Date]])</f>
        <v>4</v>
      </c>
      <c r="AE548" s="19">
        <f>IFERROR(Sales_Trans_2[[#This Row],[Profit]]/Sales_Trans_2[[#This Row],[Sales_Amount]],0)</f>
        <v>0.17858408333923886</v>
      </c>
      <c r="AF548" s="20" t="str">
        <f>IF(Sales_Trans_2[[#This Row],[Discount_Pct]]=0,"0%",
IF(Sales_Trans_2[[#This Row],[Discount_Pct]]&lt;=5,"1-5%",
IF(Sales_Trans_2[[#This Row],[Discount_Pct]]&lt;=10,"6-10%",
IF(Sales_Trans_2[[#This Row],[Discount_Pct]]&lt;=15,"11-15%","&gt;15%"))))</f>
        <v>0%</v>
      </c>
    </row>
    <row r="549" spans="1:32" x14ac:dyDescent="0.25">
      <c r="A549" t="s">
        <v>128</v>
      </c>
      <c r="B549" s="10">
        <v>45668</v>
      </c>
      <c r="C549" t="s">
        <v>129</v>
      </c>
      <c r="D549" t="s">
        <v>130</v>
      </c>
      <c r="E549" t="s">
        <v>131</v>
      </c>
      <c r="F549" t="s">
        <v>132</v>
      </c>
      <c r="G549">
        <v>4</v>
      </c>
      <c r="H549">
        <v>425.83</v>
      </c>
      <c r="I549">
        <v>0</v>
      </c>
      <c r="J549">
        <v>0</v>
      </c>
      <c r="K549">
        <v>1958.82</v>
      </c>
      <c r="L549">
        <v>1172.2</v>
      </c>
      <c r="M549">
        <v>786.62</v>
      </c>
      <c r="N549" t="s">
        <v>133</v>
      </c>
      <c r="O549" t="s">
        <v>24</v>
      </c>
      <c r="P549" t="s">
        <v>25</v>
      </c>
      <c r="Q549">
        <v>0.47083333333333333</v>
      </c>
      <c r="R549" t="s">
        <v>27</v>
      </c>
      <c r="S549" t="s">
        <v>4923</v>
      </c>
      <c r="T549" t="s">
        <v>4908</v>
      </c>
      <c r="U549">
        <v>379.12</v>
      </c>
      <c r="V549" t="s">
        <v>5649</v>
      </c>
      <c r="W549" t="s">
        <v>4958</v>
      </c>
      <c r="X549" t="s">
        <v>5593</v>
      </c>
      <c r="Y549" t="s">
        <v>5007</v>
      </c>
      <c r="Z549" t="s">
        <v>5076</v>
      </c>
      <c r="AA549" t="s">
        <v>5060</v>
      </c>
      <c r="AB549">
        <f>YEAR(Sales_Trans_2[[#This Row],[Transaction_Date]])</f>
        <v>2025</v>
      </c>
      <c r="AC549" t="str">
        <f>TEXT(Sales_Trans_2[[#This Row],[Transaction_Date]],"mmm")</f>
        <v>Jan</v>
      </c>
      <c r="AD549">
        <f>MONTH(Sales_Trans_2[[#This Row],[Transaction_Date]])</f>
        <v>1</v>
      </c>
      <c r="AE549" s="19">
        <f>IFERROR(Sales_Trans_2[[#This Row],[Profit]]/Sales_Trans_2[[#This Row],[Sales_Amount]],0)</f>
        <v>0.40157850134264506</v>
      </c>
      <c r="AF549" s="20" t="str">
        <f>IF(Sales_Trans_2[[#This Row],[Discount_Pct]]=0,"0%",
IF(Sales_Trans_2[[#This Row],[Discount_Pct]]&lt;=5,"1-5%",
IF(Sales_Trans_2[[#This Row],[Discount_Pct]]&lt;=10,"6-10%",
IF(Sales_Trans_2[[#This Row],[Discount_Pct]]&lt;=15,"11-15%","&gt;15%"))))</f>
        <v>0%</v>
      </c>
    </row>
    <row r="550" spans="1:32" x14ac:dyDescent="0.25">
      <c r="A550" t="s">
        <v>4353</v>
      </c>
      <c r="B550" s="10">
        <v>45668</v>
      </c>
      <c r="C550" t="s">
        <v>4047</v>
      </c>
      <c r="D550" t="s">
        <v>308</v>
      </c>
      <c r="E550" t="s">
        <v>131</v>
      </c>
      <c r="F550" t="s">
        <v>787</v>
      </c>
      <c r="G550">
        <v>1</v>
      </c>
      <c r="H550">
        <v>455.79</v>
      </c>
      <c r="I550">
        <v>0</v>
      </c>
      <c r="J550">
        <v>0</v>
      </c>
      <c r="K550">
        <v>524.16</v>
      </c>
      <c r="L550">
        <v>282.88</v>
      </c>
      <c r="M550">
        <v>241.28</v>
      </c>
      <c r="N550" t="s">
        <v>40</v>
      </c>
      <c r="O550" t="s">
        <v>24</v>
      </c>
      <c r="P550" t="s">
        <v>25</v>
      </c>
      <c r="Q550">
        <v>0.49722222222222223</v>
      </c>
      <c r="R550" t="s">
        <v>27</v>
      </c>
      <c r="S550" t="s">
        <v>4660</v>
      </c>
      <c r="T550" t="s">
        <v>4636</v>
      </c>
      <c r="U550">
        <v>455.79</v>
      </c>
      <c r="V550" t="s">
        <v>5879</v>
      </c>
      <c r="W550" t="s">
        <v>4964</v>
      </c>
      <c r="X550" t="s">
        <v>5045</v>
      </c>
      <c r="Y550" t="s">
        <v>4966</v>
      </c>
      <c r="Z550" t="s">
        <v>5076</v>
      </c>
      <c r="AA550" t="s">
        <v>5060</v>
      </c>
      <c r="AB550">
        <f>YEAR(Sales_Trans_2[[#This Row],[Transaction_Date]])</f>
        <v>2025</v>
      </c>
      <c r="AC550" t="str">
        <f>TEXT(Sales_Trans_2[[#This Row],[Transaction_Date]],"mmm")</f>
        <v>Jan</v>
      </c>
      <c r="AD550">
        <f>MONTH(Sales_Trans_2[[#This Row],[Transaction_Date]])</f>
        <v>1</v>
      </c>
      <c r="AE550" s="19">
        <f>IFERROR(Sales_Trans_2[[#This Row],[Profit]]/Sales_Trans_2[[#This Row],[Sales_Amount]],0)</f>
        <v>0.46031746031746035</v>
      </c>
      <c r="AF550" s="20" t="str">
        <f>IF(Sales_Trans_2[[#This Row],[Discount_Pct]]=0,"0%",
IF(Sales_Trans_2[[#This Row],[Discount_Pct]]&lt;=5,"1-5%",
IF(Sales_Trans_2[[#This Row],[Discount_Pct]]&lt;=10,"6-10%",
IF(Sales_Trans_2[[#This Row],[Discount_Pct]]&lt;=15,"11-15%","&gt;15%"))))</f>
        <v>0%</v>
      </c>
    </row>
    <row r="551" spans="1:32" x14ac:dyDescent="0.25">
      <c r="A551" t="s">
        <v>4152</v>
      </c>
      <c r="B551" s="10">
        <v>45960</v>
      </c>
      <c r="C551" t="s">
        <v>559</v>
      </c>
      <c r="D551" t="s">
        <v>30</v>
      </c>
      <c r="E551" t="s">
        <v>478</v>
      </c>
      <c r="F551" t="s">
        <v>1834</v>
      </c>
      <c r="G551">
        <v>6</v>
      </c>
      <c r="H551">
        <v>481.85</v>
      </c>
      <c r="I551">
        <v>0</v>
      </c>
      <c r="J551">
        <v>0</v>
      </c>
      <c r="K551">
        <v>2891.1</v>
      </c>
      <c r="L551">
        <v>2280.48</v>
      </c>
      <c r="M551">
        <v>610.62</v>
      </c>
      <c r="N551" t="s">
        <v>133</v>
      </c>
      <c r="O551" t="s">
        <v>24</v>
      </c>
      <c r="P551" t="s">
        <v>25</v>
      </c>
      <c r="Q551">
        <v>0.63611111111111107</v>
      </c>
      <c r="R551" t="s">
        <v>49</v>
      </c>
      <c r="S551" t="s">
        <v>4691</v>
      </c>
      <c r="T551" t="s">
        <v>4672</v>
      </c>
      <c r="U551">
        <v>448.94</v>
      </c>
      <c r="V551" t="s">
        <v>5016</v>
      </c>
      <c r="W551" t="s">
        <v>4958</v>
      </c>
      <c r="X551" t="s">
        <v>5136</v>
      </c>
      <c r="Y551" t="s">
        <v>4977</v>
      </c>
      <c r="Z551" t="s">
        <v>5252</v>
      </c>
      <c r="AA551" t="s">
        <v>5060</v>
      </c>
      <c r="AB551">
        <f>YEAR(Sales_Trans_2[[#This Row],[Transaction_Date]])</f>
        <v>2025</v>
      </c>
      <c r="AC551" t="str">
        <f>TEXT(Sales_Trans_2[[#This Row],[Transaction_Date]],"mmm")</f>
        <v>Oct</v>
      </c>
      <c r="AD551">
        <f>MONTH(Sales_Trans_2[[#This Row],[Transaction_Date]])</f>
        <v>10</v>
      </c>
      <c r="AE551" s="19">
        <f>IFERROR(Sales_Trans_2[[#This Row],[Profit]]/Sales_Trans_2[[#This Row],[Sales_Amount]],0)</f>
        <v>0.2112068070976445</v>
      </c>
      <c r="AF551" s="20" t="str">
        <f>IF(Sales_Trans_2[[#This Row],[Discount_Pct]]=0,"0%",
IF(Sales_Trans_2[[#This Row],[Discount_Pct]]&lt;=5,"1-5%",
IF(Sales_Trans_2[[#This Row],[Discount_Pct]]&lt;=10,"6-10%",
IF(Sales_Trans_2[[#This Row],[Discount_Pct]]&lt;=15,"11-15%","&gt;15%"))))</f>
        <v>0%</v>
      </c>
    </row>
    <row r="552" spans="1:32" x14ac:dyDescent="0.25">
      <c r="A552" t="s">
        <v>583</v>
      </c>
      <c r="B552" s="10">
        <v>45959</v>
      </c>
      <c r="C552" t="s">
        <v>453</v>
      </c>
      <c r="D552" t="s">
        <v>432</v>
      </c>
      <c r="E552" t="s">
        <v>584</v>
      </c>
      <c r="F552" t="s">
        <v>585</v>
      </c>
      <c r="G552">
        <v>8</v>
      </c>
      <c r="H552">
        <v>348.9</v>
      </c>
      <c r="I552">
        <v>0</v>
      </c>
      <c r="J552">
        <v>0</v>
      </c>
      <c r="K552">
        <v>2791.2</v>
      </c>
      <c r="L552">
        <v>2011.36</v>
      </c>
      <c r="M552">
        <v>779.84</v>
      </c>
      <c r="N552" t="s">
        <v>68</v>
      </c>
      <c r="O552" t="s">
        <v>24</v>
      </c>
      <c r="P552" t="s">
        <v>25</v>
      </c>
      <c r="Q552">
        <v>0.61805555555555558</v>
      </c>
      <c r="R552" t="s">
        <v>49</v>
      </c>
      <c r="S552" t="s">
        <v>4841</v>
      </c>
      <c r="T552" t="s">
        <v>4828</v>
      </c>
      <c r="U552">
        <v>305.67</v>
      </c>
      <c r="V552" t="s">
        <v>5055</v>
      </c>
      <c r="W552" t="s">
        <v>4958</v>
      </c>
      <c r="X552" t="s">
        <v>5752</v>
      </c>
      <c r="Y552" t="s">
        <v>5007</v>
      </c>
      <c r="Z552" t="s">
        <v>5226</v>
      </c>
      <c r="AA552" t="s">
        <v>5060</v>
      </c>
      <c r="AB552">
        <f>YEAR(Sales_Trans_2[[#This Row],[Transaction_Date]])</f>
        <v>2025</v>
      </c>
      <c r="AC552" t="str">
        <f>TEXT(Sales_Trans_2[[#This Row],[Transaction_Date]],"mmm")</f>
        <v>Oct</v>
      </c>
      <c r="AD552">
        <f>MONTH(Sales_Trans_2[[#This Row],[Transaction_Date]])</f>
        <v>10</v>
      </c>
      <c r="AE552" s="19">
        <f>IFERROR(Sales_Trans_2[[#This Row],[Profit]]/Sales_Trans_2[[#This Row],[Sales_Amount]],0)</f>
        <v>0.27939237603897971</v>
      </c>
      <c r="AF552" s="20" t="str">
        <f>IF(Sales_Trans_2[[#This Row],[Discount_Pct]]=0,"0%",
IF(Sales_Trans_2[[#This Row],[Discount_Pct]]&lt;=5,"1-5%",
IF(Sales_Trans_2[[#This Row],[Discount_Pct]]&lt;=10,"6-10%",
IF(Sales_Trans_2[[#This Row],[Discount_Pct]]&lt;=15,"11-15%","&gt;15%"))))</f>
        <v>0%</v>
      </c>
    </row>
    <row r="553" spans="1:32" x14ac:dyDescent="0.25">
      <c r="A553" t="s">
        <v>2468</v>
      </c>
      <c r="B553" s="10">
        <v>45959</v>
      </c>
      <c r="C553" t="s">
        <v>2405</v>
      </c>
      <c r="D553" t="s">
        <v>1010</v>
      </c>
      <c r="E553" t="s">
        <v>1398</v>
      </c>
      <c r="F553" t="s">
        <v>2418</v>
      </c>
      <c r="G553">
        <v>4</v>
      </c>
      <c r="H553">
        <v>261.55</v>
      </c>
      <c r="I553">
        <v>0</v>
      </c>
      <c r="J553">
        <v>0</v>
      </c>
      <c r="K553">
        <v>1046.2</v>
      </c>
      <c r="L553">
        <v>860.12</v>
      </c>
      <c r="M553">
        <v>186.08</v>
      </c>
      <c r="N553" t="s">
        <v>133</v>
      </c>
      <c r="O553" t="s">
        <v>24</v>
      </c>
      <c r="P553" t="s">
        <v>25</v>
      </c>
      <c r="Q553">
        <v>0.78472222222222221</v>
      </c>
      <c r="R553" t="s">
        <v>49</v>
      </c>
      <c r="S553" t="s">
        <v>4821</v>
      </c>
      <c r="T553" t="s">
        <v>4805</v>
      </c>
      <c r="U553">
        <v>261.55</v>
      </c>
      <c r="V553" t="s">
        <v>5887</v>
      </c>
      <c r="W553" t="s">
        <v>4964</v>
      </c>
      <c r="X553" t="s">
        <v>5401</v>
      </c>
      <c r="Y553" t="s">
        <v>4966</v>
      </c>
      <c r="Z553" t="s">
        <v>5256</v>
      </c>
      <c r="AA553" t="s">
        <v>5060</v>
      </c>
      <c r="AB553">
        <f>YEAR(Sales_Trans_2[[#This Row],[Transaction_Date]])</f>
        <v>2025</v>
      </c>
      <c r="AC553" t="str">
        <f>TEXT(Sales_Trans_2[[#This Row],[Transaction_Date]],"mmm")</f>
        <v>Oct</v>
      </c>
      <c r="AD553">
        <f>MONTH(Sales_Trans_2[[#This Row],[Transaction_Date]])</f>
        <v>10</v>
      </c>
      <c r="AE553" s="19">
        <f>IFERROR(Sales_Trans_2[[#This Row],[Profit]]/Sales_Trans_2[[#This Row],[Sales_Amount]],0)</f>
        <v>0.17786274134964633</v>
      </c>
      <c r="AF553" s="20" t="str">
        <f>IF(Sales_Trans_2[[#This Row],[Discount_Pct]]=0,"0%",
IF(Sales_Trans_2[[#This Row],[Discount_Pct]]&lt;=5,"1-5%",
IF(Sales_Trans_2[[#This Row],[Discount_Pct]]&lt;=10,"6-10%",
IF(Sales_Trans_2[[#This Row],[Discount_Pct]]&lt;=15,"11-15%","&gt;15%"))))</f>
        <v>0%</v>
      </c>
    </row>
    <row r="554" spans="1:32" x14ac:dyDescent="0.25">
      <c r="A554" t="s">
        <v>3309</v>
      </c>
      <c r="B554" s="10">
        <v>45958</v>
      </c>
      <c r="C554" t="s">
        <v>3310</v>
      </c>
      <c r="D554" t="s">
        <v>119</v>
      </c>
      <c r="E554" t="s">
        <v>835</v>
      </c>
      <c r="F554" t="s">
        <v>705</v>
      </c>
      <c r="G554">
        <v>3</v>
      </c>
      <c r="H554">
        <v>141.11000000000001</v>
      </c>
      <c r="I554">
        <v>0</v>
      </c>
      <c r="J554">
        <v>0</v>
      </c>
      <c r="K554">
        <v>423.33</v>
      </c>
      <c r="L554">
        <v>347.73</v>
      </c>
      <c r="M554">
        <v>75.599999999999994</v>
      </c>
      <c r="N554" t="s">
        <v>133</v>
      </c>
      <c r="O554" t="s">
        <v>24</v>
      </c>
      <c r="P554" t="s">
        <v>25</v>
      </c>
      <c r="Q554">
        <v>0.54513888888888884</v>
      </c>
      <c r="R554" t="s">
        <v>49</v>
      </c>
      <c r="S554" t="s">
        <v>4722</v>
      </c>
      <c r="T554" t="s">
        <v>4703</v>
      </c>
      <c r="U554">
        <v>141.11000000000001</v>
      </c>
      <c r="V554" t="s">
        <v>5100</v>
      </c>
      <c r="W554" t="s">
        <v>4964</v>
      </c>
      <c r="X554" t="s">
        <v>5388</v>
      </c>
      <c r="Y554" t="s">
        <v>4966</v>
      </c>
      <c r="Z554" t="s">
        <v>5567</v>
      </c>
      <c r="AA554" t="s">
        <v>5060</v>
      </c>
      <c r="AB554">
        <f>YEAR(Sales_Trans_2[[#This Row],[Transaction_Date]])</f>
        <v>2025</v>
      </c>
      <c r="AC554" t="str">
        <f>TEXT(Sales_Trans_2[[#This Row],[Transaction_Date]],"mmm")</f>
        <v>Oct</v>
      </c>
      <c r="AD554">
        <f>MONTH(Sales_Trans_2[[#This Row],[Transaction_Date]])</f>
        <v>10</v>
      </c>
      <c r="AE554" s="19">
        <f>IFERROR(Sales_Trans_2[[#This Row],[Profit]]/Sales_Trans_2[[#This Row],[Sales_Amount]],0)</f>
        <v>0.17858408333923889</v>
      </c>
      <c r="AF554" s="20" t="str">
        <f>IF(Sales_Trans_2[[#This Row],[Discount_Pct]]=0,"0%",
IF(Sales_Trans_2[[#This Row],[Discount_Pct]]&lt;=5,"1-5%",
IF(Sales_Trans_2[[#This Row],[Discount_Pct]]&lt;=10,"6-10%",
IF(Sales_Trans_2[[#This Row],[Discount_Pct]]&lt;=15,"11-15%","&gt;15%"))))</f>
        <v>0%</v>
      </c>
    </row>
    <row r="555" spans="1:32" x14ac:dyDescent="0.25">
      <c r="A555" t="s">
        <v>1717</v>
      </c>
      <c r="B555" s="10">
        <v>45955</v>
      </c>
      <c r="C555" t="s">
        <v>43</v>
      </c>
      <c r="D555" t="s">
        <v>905</v>
      </c>
      <c r="E555" t="s">
        <v>131</v>
      </c>
      <c r="F555" t="s">
        <v>1718</v>
      </c>
      <c r="G555">
        <v>3</v>
      </c>
      <c r="H555">
        <v>464.41</v>
      </c>
      <c r="I555">
        <v>0</v>
      </c>
      <c r="J555">
        <v>0</v>
      </c>
      <c r="K555">
        <v>1602.21</v>
      </c>
      <c r="L555">
        <v>1193.07</v>
      </c>
      <c r="M555">
        <v>409.14</v>
      </c>
      <c r="N555" t="s">
        <v>68</v>
      </c>
      <c r="O555" t="s">
        <v>24</v>
      </c>
      <c r="P555" t="s">
        <v>25</v>
      </c>
      <c r="Q555">
        <v>0.83819444444444446</v>
      </c>
      <c r="R555" t="s">
        <v>27</v>
      </c>
      <c r="S555" t="s">
        <v>4686</v>
      </c>
      <c r="T555" t="s">
        <v>4672</v>
      </c>
      <c r="U555">
        <v>464.41</v>
      </c>
      <c r="V555" t="s">
        <v>5898</v>
      </c>
      <c r="W555" t="s">
        <v>4968</v>
      </c>
      <c r="X555" t="s">
        <v>5899</v>
      </c>
      <c r="Y555" t="s">
        <v>4966</v>
      </c>
      <c r="Z555" t="s">
        <v>5076</v>
      </c>
      <c r="AA555" t="s">
        <v>5060</v>
      </c>
      <c r="AB555">
        <f>YEAR(Sales_Trans_2[[#This Row],[Transaction_Date]])</f>
        <v>2025</v>
      </c>
      <c r="AC555" t="str">
        <f>TEXT(Sales_Trans_2[[#This Row],[Transaction_Date]],"mmm")</f>
        <v>Oct</v>
      </c>
      <c r="AD555">
        <f>MONTH(Sales_Trans_2[[#This Row],[Transaction_Date]])</f>
        <v>10</v>
      </c>
      <c r="AE555" s="19">
        <f>IFERROR(Sales_Trans_2[[#This Row],[Profit]]/Sales_Trans_2[[#This Row],[Sales_Amount]],0)</f>
        <v>0.25535978429793849</v>
      </c>
      <c r="AF555" s="20" t="str">
        <f>IF(Sales_Trans_2[[#This Row],[Discount_Pct]]=0,"0%",
IF(Sales_Trans_2[[#This Row],[Discount_Pct]]&lt;=5,"1-5%",
IF(Sales_Trans_2[[#This Row],[Discount_Pct]]&lt;=10,"6-10%",
IF(Sales_Trans_2[[#This Row],[Discount_Pct]]&lt;=15,"11-15%","&gt;15%"))))</f>
        <v>0%</v>
      </c>
    </row>
    <row r="556" spans="1:32" x14ac:dyDescent="0.25">
      <c r="A556" t="s">
        <v>3085</v>
      </c>
      <c r="B556" s="10">
        <v>45952</v>
      </c>
      <c r="C556" t="s">
        <v>469</v>
      </c>
      <c r="D556" t="s">
        <v>2958</v>
      </c>
      <c r="E556" t="s">
        <v>1448</v>
      </c>
      <c r="F556" t="s">
        <v>3086</v>
      </c>
      <c r="G556">
        <v>6</v>
      </c>
      <c r="H556">
        <v>464.24</v>
      </c>
      <c r="I556">
        <v>0</v>
      </c>
      <c r="J556">
        <v>0</v>
      </c>
      <c r="K556">
        <v>2785.44</v>
      </c>
      <c r="L556">
        <v>1885.56</v>
      </c>
      <c r="M556">
        <v>899.88</v>
      </c>
      <c r="N556" t="s">
        <v>23</v>
      </c>
      <c r="O556" t="s">
        <v>24</v>
      </c>
      <c r="P556" t="s">
        <v>25</v>
      </c>
      <c r="Q556">
        <v>0.64444444444444449</v>
      </c>
      <c r="R556" t="s">
        <v>49</v>
      </c>
      <c r="S556" t="s">
        <v>4813</v>
      </c>
      <c r="T556" t="s">
        <v>4805</v>
      </c>
      <c r="U556">
        <v>414.29</v>
      </c>
      <c r="V556" t="s">
        <v>5409</v>
      </c>
      <c r="W556" t="s">
        <v>4958</v>
      </c>
      <c r="X556" t="s">
        <v>5768</v>
      </c>
      <c r="Y556" t="s">
        <v>5007</v>
      </c>
      <c r="Z556" t="s">
        <v>5603</v>
      </c>
      <c r="AA556" t="s">
        <v>5060</v>
      </c>
      <c r="AB556">
        <f>YEAR(Sales_Trans_2[[#This Row],[Transaction_Date]])</f>
        <v>2025</v>
      </c>
      <c r="AC556" t="str">
        <f>TEXT(Sales_Trans_2[[#This Row],[Transaction_Date]],"mmm")</f>
        <v>Oct</v>
      </c>
      <c r="AD556">
        <f>MONTH(Sales_Trans_2[[#This Row],[Transaction_Date]])</f>
        <v>10</v>
      </c>
      <c r="AE556" s="19">
        <f>IFERROR(Sales_Trans_2[[#This Row],[Profit]]/Sales_Trans_2[[#This Row],[Sales_Amount]],0)</f>
        <v>0.32306565569532997</v>
      </c>
      <c r="AF556" s="20" t="str">
        <f>IF(Sales_Trans_2[[#This Row],[Discount_Pct]]=0,"0%",
IF(Sales_Trans_2[[#This Row],[Discount_Pct]]&lt;=5,"1-5%",
IF(Sales_Trans_2[[#This Row],[Discount_Pct]]&lt;=10,"6-10%",
IF(Sales_Trans_2[[#This Row],[Discount_Pct]]&lt;=15,"11-15%","&gt;15%"))))</f>
        <v>0%</v>
      </c>
    </row>
    <row r="557" spans="1:32" x14ac:dyDescent="0.25">
      <c r="A557" t="s">
        <v>2697</v>
      </c>
      <c r="B557" s="10">
        <v>45948</v>
      </c>
      <c r="C557" t="s">
        <v>1577</v>
      </c>
      <c r="D557" t="s">
        <v>186</v>
      </c>
      <c r="E557" t="s">
        <v>53</v>
      </c>
      <c r="F557" t="s">
        <v>1310</v>
      </c>
      <c r="G557">
        <v>4</v>
      </c>
      <c r="H557">
        <v>240.52</v>
      </c>
      <c r="I557">
        <v>0</v>
      </c>
      <c r="J557">
        <v>0</v>
      </c>
      <c r="K557">
        <v>1106.3900000000001</v>
      </c>
      <c r="L557">
        <v>708.12</v>
      </c>
      <c r="M557">
        <v>398.27</v>
      </c>
      <c r="N557" t="s">
        <v>23</v>
      </c>
      <c r="O557" t="s">
        <v>24</v>
      </c>
      <c r="P557" t="s">
        <v>25</v>
      </c>
      <c r="Q557">
        <v>0.74305555555555558</v>
      </c>
      <c r="R557" t="s">
        <v>27</v>
      </c>
      <c r="S557" t="s">
        <v>4724</v>
      </c>
      <c r="T557" t="s">
        <v>4703</v>
      </c>
      <c r="U557">
        <v>217.42</v>
      </c>
      <c r="V557" t="s">
        <v>5662</v>
      </c>
      <c r="W557" t="s">
        <v>4958</v>
      </c>
      <c r="X557" t="s">
        <v>5377</v>
      </c>
      <c r="Y557" t="s">
        <v>4970</v>
      </c>
      <c r="Z557" t="s">
        <v>5059</v>
      </c>
      <c r="AA557" t="s">
        <v>5060</v>
      </c>
      <c r="AB557">
        <f>YEAR(Sales_Trans_2[[#This Row],[Transaction_Date]])</f>
        <v>2025</v>
      </c>
      <c r="AC557" t="str">
        <f>TEXT(Sales_Trans_2[[#This Row],[Transaction_Date]],"mmm")</f>
        <v>Oct</v>
      </c>
      <c r="AD557">
        <f>MONTH(Sales_Trans_2[[#This Row],[Transaction_Date]])</f>
        <v>10</v>
      </c>
      <c r="AE557" s="19">
        <f>IFERROR(Sales_Trans_2[[#This Row],[Profit]]/Sales_Trans_2[[#This Row],[Sales_Amount]],0)</f>
        <v>0.3599725232512947</v>
      </c>
      <c r="AF557" s="20" t="str">
        <f>IF(Sales_Trans_2[[#This Row],[Discount_Pct]]=0,"0%",
IF(Sales_Trans_2[[#This Row],[Discount_Pct]]&lt;=5,"1-5%",
IF(Sales_Trans_2[[#This Row],[Discount_Pct]]&lt;=10,"6-10%",
IF(Sales_Trans_2[[#This Row],[Discount_Pct]]&lt;=15,"11-15%","&gt;15%"))))</f>
        <v>0%</v>
      </c>
    </row>
    <row r="558" spans="1:32" x14ac:dyDescent="0.25">
      <c r="A558" t="s">
        <v>2072</v>
      </c>
      <c r="B558" s="10">
        <v>45947</v>
      </c>
      <c r="C558" t="s">
        <v>458</v>
      </c>
      <c r="D558" t="s">
        <v>518</v>
      </c>
      <c r="E558" t="s">
        <v>131</v>
      </c>
      <c r="F558" t="s">
        <v>132</v>
      </c>
      <c r="G558">
        <v>0</v>
      </c>
      <c r="H558">
        <v>404.97</v>
      </c>
      <c r="I558">
        <v>0</v>
      </c>
      <c r="J558">
        <v>0</v>
      </c>
      <c r="K558">
        <v>1619.88</v>
      </c>
      <c r="L558">
        <v>1364.96</v>
      </c>
      <c r="M558">
        <v>254.92</v>
      </c>
      <c r="N558" t="s">
        <v>47</v>
      </c>
      <c r="O558" t="s">
        <v>24</v>
      </c>
      <c r="P558" t="s">
        <v>25</v>
      </c>
      <c r="Q558">
        <v>0.80763888888888891</v>
      </c>
      <c r="R558" t="s">
        <v>49</v>
      </c>
      <c r="S558" t="s">
        <v>4840</v>
      </c>
      <c r="T558" t="s">
        <v>4828</v>
      </c>
      <c r="U558">
        <v>404.97</v>
      </c>
      <c r="V558" t="s">
        <v>5368</v>
      </c>
      <c r="W558" t="s">
        <v>4968</v>
      </c>
      <c r="X558" t="s">
        <v>5593</v>
      </c>
      <c r="Y558" t="s">
        <v>5007</v>
      </c>
      <c r="Z558" t="s">
        <v>5076</v>
      </c>
      <c r="AA558" t="s">
        <v>5060</v>
      </c>
      <c r="AB558">
        <f>YEAR(Sales_Trans_2[[#This Row],[Transaction_Date]])</f>
        <v>2025</v>
      </c>
      <c r="AC558" t="str">
        <f>TEXT(Sales_Trans_2[[#This Row],[Transaction_Date]],"mmm")</f>
        <v>Oct</v>
      </c>
      <c r="AD558">
        <f>MONTH(Sales_Trans_2[[#This Row],[Transaction_Date]])</f>
        <v>10</v>
      </c>
      <c r="AE558" s="19">
        <f>IFERROR(Sales_Trans_2[[#This Row],[Profit]]/Sales_Trans_2[[#This Row],[Sales_Amount]],0)</f>
        <v>0.15736968170481763</v>
      </c>
      <c r="AF558" s="20" t="str">
        <f>IF(Sales_Trans_2[[#This Row],[Discount_Pct]]=0,"0%",
IF(Sales_Trans_2[[#This Row],[Discount_Pct]]&lt;=5,"1-5%",
IF(Sales_Trans_2[[#This Row],[Discount_Pct]]&lt;=10,"6-10%",
IF(Sales_Trans_2[[#This Row],[Discount_Pct]]&lt;=15,"11-15%","&gt;15%"))))</f>
        <v>0%</v>
      </c>
    </row>
    <row r="559" spans="1:32" x14ac:dyDescent="0.25">
      <c r="A559" t="s">
        <v>4534</v>
      </c>
      <c r="B559" s="10">
        <v>45947</v>
      </c>
      <c r="C559" t="s">
        <v>3817</v>
      </c>
      <c r="D559" t="s">
        <v>220</v>
      </c>
      <c r="E559" t="s">
        <v>728</v>
      </c>
      <c r="F559" t="s">
        <v>729</v>
      </c>
      <c r="G559">
        <v>1</v>
      </c>
      <c r="H559">
        <v>332.74</v>
      </c>
      <c r="I559">
        <v>0</v>
      </c>
      <c r="J559">
        <v>0</v>
      </c>
      <c r="K559">
        <v>332.74</v>
      </c>
      <c r="L559">
        <v>205.27</v>
      </c>
      <c r="M559">
        <v>127.47</v>
      </c>
      <c r="N559" t="s">
        <v>23</v>
      </c>
      <c r="O559" t="s">
        <v>24</v>
      </c>
      <c r="P559" t="s">
        <v>25</v>
      </c>
      <c r="Q559">
        <v>0.78611111111111109</v>
      </c>
      <c r="R559" t="s">
        <v>49</v>
      </c>
      <c r="S559" t="s">
        <v>4653</v>
      </c>
      <c r="T559" t="s">
        <v>4636</v>
      </c>
      <c r="U559">
        <v>332.74</v>
      </c>
      <c r="V559" t="s">
        <v>5919</v>
      </c>
      <c r="W559" t="s">
        <v>4964</v>
      </c>
      <c r="X559" t="s">
        <v>5381</v>
      </c>
      <c r="Y559" t="s">
        <v>5018</v>
      </c>
      <c r="Z559" t="s">
        <v>5236</v>
      </c>
      <c r="AA559" t="s">
        <v>5060</v>
      </c>
      <c r="AB559">
        <f>YEAR(Sales_Trans_2[[#This Row],[Transaction_Date]])</f>
        <v>2025</v>
      </c>
      <c r="AC559" t="str">
        <f>TEXT(Sales_Trans_2[[#This Row],[Transaction_Date]],"mmm")</f>
        <v>Oct</v>
      </c>
      <c r="AD559">
        <f>MONTH(Sales_Trans_2[[#This Row],[Transaction_Date]])</f>
        <v>10</v>
      </c>
      <c r="AE559" s="19">
        <f>IFERROR(Sales_Trans_2[[#This Row],[Profit]]/Sales_Trans_2[[#This Row],[Sales_Amount]],0)</f>
        <v>0.38309190358838729</v>
      </c>
      <c r="AF559" s="20" t="str">
        <f>IF(Sales_Trans_2[[#This Row],[Discount_Pct]]=0,"0%",
IF(Sales_Trans_2[[#This Row],[Discount_Pct]]&lt;=5,"1-5%",
IF(Sales_Trans_2[[#This Row],[Discount_Pct]]&lt;=10,"6-10%",
IF(Sales_Trans_2[[#This Row],[Discount_Pct]]&lt;=15,"11-15%","&gt;15%"))))</f>
        <v>0%</v>
      </c>
    </row>
    <row r="560" spans="1:32" x14ac:dyDescent="0.25">
      <c r="A560" t="s">
        <v>2593</v>
      </c>
      <c r="B560" s="10">
        <v>45946</v>
      </c>
      <c r="C560" t="s">
        <v>643</v>
      </c>
      <c r="D560" t="s">
        <v>77</v>
      </c>
      <c r="E560" t="s">
        <v>2594</v>
      </c>
      <c r="F560" t="s">
        <v>239</v>
      </c>
      <c r="G560">
        <v>4</v>
      </c>
      <c r="H560">
        <v>131.03</v>
      </c>
      <c r="I560">
        <v>0</v>
      </c>
      <c r="J560">
        <v>0</v>
      </c>
      <c r="K560">
        <v>524.12</v>
      </c>
      <c r="L560">
        <v>469.08</v>
      </c>
      <c r="M560">
        <v>55.04</v>
      </c>
      <c r="N560" t="s">
        <v>40</v>
      </c>
      <c r="O560" t="s">
        <v>24</v>
      </c>
      <c r="P560" t="s">
        <v>25</v>
      </c>
      <c r="Q560">
        <v>0.84166666666666667</v>
      </c>
      <c r="R560" t="s">
        <v>49</v>
      </c>
      <c r="S560" t="s">
        <v>4863</v>
      </c>
      <c r="T560" t="s">
        <v>4864</v>
      </c>
      <c r="U560">
        <v>131.03</v>
      </c>
      <c r="V560" t="s">
        <v>5828</v>
      </c>
      <c r="W560" t="s">
        <v>4968</v>
      </c>
      <c r="X560" t="s">
        <v>5015</v>
      </c>
      <c r="Y560" t="s">
        <v>4966</v>
      </c>
      <c r="Z560" t="s">
        <v>5223</v>
      </c>
      <c r="AA560" t="s">
        <v>5060</v>
      </c>
      <c r="AB560">
        <f>YEAR(Sales_Trans_2[[#This Row],[Transaction_Date]])</f>
        <v>2025</v>
      </c>
      <c r="AC560" t="str">
        <f>TEXT(Sales_Trans_2[[#This Row],[Transaction_Date]],"mmm")</f>
        <v>Oct</v>
      </c>
      <c r="AD560">
        <f>MONTH(Sales_Trans_2[[#This Row],[Transaction_Date]])</f>
        <v>10</v>
      </c>
      <c r="AE560" s="19">
        <f>IFERROR(Sales_Trans_2[[#This Row],[Profit]]/Sales_Trans_2[[#This Row],[Sales_Amount]],0)</f>
        <v>0.10501411890406777</v>
      </c>
      <c r="AF560" s="20" t="str">
        <f>IF(Sales_Trans_2[[#This Row],[Discount_Pct]]=0,"0%",
IF(Sales_Trans_2[[#This Row],[Discount_Pct]]&lt;=5,"1-5%",
IF(Sales_Trans_2[[#This Row],[Discount_Pct]]&lt;=10,"6-10%",
IF(Sales_Trans_2[[#This Row],[Discount_Pct]]&lt;=15,"11-15%","&gt;15%"))))</f>
        <v>0%</v>
      </c>
    </row>
    <row r="561" spans="1:32" x14ac:dyDescent="0.25">
      <c r="A561" t="s">
        <v>3205</v>
      </c>
      <c r="B561" s="10">
        <v>45944</v>
      </c>
      <c r="C561" t="s">
        <v>1943</v>
      </c>
      <c r="D561" t="s">
        <v>1668</v>
      </c>
      <c r="E561" t="s">
        <v>53</v>
      </c>
      <c r="F561" t="s">
        <v>1622</v>
      </c>
      <c r="G561">
        <v>3</v>
      </c>
      <c r="H561">
        <v>242.22</v>
      </c>
      <c r="I561">
        <v>0</v>
      </c>
      <c r="J561">
        <v>0</v>
      </c>
      <c r="K561">
        <v>726.66</v>
      </c>
      <c r="L561">
        <v>558.12</v>
      </c>
      <c r="M561">
        <v>168.54</v>
      </c>
      <c r="N561" t="s">
        <v>40</v>
      </c>
      <c r="O561" t="s">
        <v>24</v>
      </c>
      <c r="P561" t="s">
        <v>25</v>
      </c>
      <c r="Q561">
        <v>0.48749999999999999</v>
      </c>
      <c r="R561" t="s">
        <v>49</v>
      </c>
      <c r="S561" t="s">
        <v>4941</v>
      </c>
      <c r="T561" t="s">
        <v>4930</v>
      </c>
      <c r="U561">
        <v>242.22</v>
      </c>
      <c r="V561" t="s">
        <v>4993</v>
      </c>
      <c r="W561" t="s">
        <v>4968</v>
      </c>
      <c r="X561" t="s">
        <v>5048</v>
      </c>
      <c r="Y561" t="s">
        <v>5011</v>
      </c>
      <c r="Z561" t="s">
        <v>5059</v>
      </c>
      <c r="AA561" t="s">
        <v>5060</v>
      </c>
      <c r="AB561">
        <f>YEAR(Sales_Trans_2[[#This Row],[Transaction_Date]])</f>
        <v>2025</v>
      </c>
      <c r="AC561" t="str">
        <f>TEXT(Sales_Trans_2[[#This Row],[Transaction_Date]],"mmm")</f>
        <v>Oct</v>
      </c>
      <c r="AD561">
        <f>MONTH(Sales_Trans_2[[#This Row],[Transaction_Date]])</f>
        <v>10</v>
      </c>
      <c r="AE561" s="19">
        <f>IFERROR(Sales_Trans_2[[#This Row],[Profit]]/Sales_Trans_2[[#This Row],[Sales_Amount]],0)</f>
        <v>0.2319379076872265</v>
      </c>
      <c r="AF561" s="20" t="str">
        <f>IF(Sales_Trans_2[[#This Row],[Discount_Pct]]=0,"0%",
IF(Sales_Trans_2[[#This Row],[Discount_Pct]]&lt;=5,"1-5%",
IF(Sales_Trans_2[[#This Row],[Discount_Pct]]&lt;=10,"6-10%",
IF(Sales_Trans_2[[#This Row],[Discount_Pct]]&lt;=15,"11-15%","&gt;15%"))))</f>
        <v>0%</v>
      </c>
    </row>
    <row r="562" spans="1:32" x14ac:dyDescent="0.25">
      <c r="A562" t="s">
        <v>3183</v>
      </c>
      <c r="B562" s="10">
        <v>45971</v>
      </c>
      <c r="C562" t="s">
        <v>1731</v>
      </c>
      <c r="D562" t="s">
        <v>1650</v>
      </c>
      <c r="E562" t="s">
        <v>53</v>
      </c>
      <c r="F562" t="s">
        <v>936</v>
      </c>
      <c r="G562">
        <v>7</v>
      </c>
      <c r="H562">
        <v>233.3</v>
      </c>
      <c r="I562">
        <v>0</v>
      </c>
      <c r="J562">
        <v>0</v>
      </c>
      <c r="K562">
        <v>1878.07</v>
      </c>
      <c r="L562">
        <v>1126.8599999999999</v>
      </c>
      <c r="M562">
        <v>751.21</v>
      </c>
      <c r="N562" t="s">
        <v>23</v>
      </c>
      <c r="O562" t="s">
        <v>24</v>
      </c>
      <c r="P562" t="s">
        <v>25</v>
      </c>
      <c r="Q562">
        <v>0.39097222222222222</v>
      </c>
      <c r="R562" t="s">
        <v>27</v>
      </c>
      <c r="S562" t="s">
        <v>4800</v>
      </c>
      <c r="T562" t="s">
        <v>4776</v>
      </c>
      <c r="U562">
        <v>232.2</v>
      </c>
      <c r="V562" t="s">
        <v>5701</v>
      </c>
      <c r="W562" t="s">
        <v>4958</v>
      </c>
      <c r="X562" t="s">
        <v>5366</v>
      </c>
      <c r="Y562" t="s">
        <v>5018</v>
      </c>
      <c r="Z562" t="s">
        <v>5059</v>
      </c>
      <c r="AA562" t="s">
        <v>5060</v>
      </c>
      <c r="AB562">
        <f>YEAR(Sales_Trans_2[[#This Row],[Transaction_Date]])</f>
        <v>2025</v>
      </c>
      <c r="AC562" t="str">
        <f>TEXT(Sales_Trans_2[[#This Row],[Transaction_Date]],"mmm")</f>
        <v>Nov</v>
      </c>
      <c r="AD562">
        <f>MONTH(Sales_Trans_2[[#This Row],[Transaction_Date]])</f>
        <v>11</v>
      </c>
      <c r="AE562" s="19">
        <f>IFERROR(Sales_Trans_2[[#This Row],[Profit]]/Sales_Trans_2[[#This Row],[Sales_Amount]],0)</f>
        <v>0.39999041569270583</v>
      </c>
      <c r="AF562" s="20" t="str">
        <f>IF(Sales_Trans_2[[#This Row],[Discount_Pct]]=0,"0%",
IF(Sales_Trans_2[[#This Row],[Discount_Pct]]&lt;=5,"1-5%",
IF(Sales_Trans_2[[#This Row],[Discount_Pct]]&lt;=10,"6-10%",
IF(Sales_Trans_2[[#This Row],[Discount_Pct]]&lt;=15,"11-15%","&gt;15%"))))</f>
        <v>0%</v>
      </c>
    </row>
    <row r="563" spans="1:32" x14ac:dyDescent="0.25">
      <c r="A563" t="s">
        <v>3749</v>
      </c>
      <c r="B563" s="10">
        <v>45971</v>
      </c>
      <c r="C563" t="s">
        <v>1470</v>
      </c>
      <c r="D563" t="s">
        <v>314</v>
      </c>
      <c r="E563" t="s">
        <v>1092</v>
      </c>
      <c r="F563" t="s">
        <v>1093</v>
      </c>
      <c r="G563">
        <v>4</v>
      </c>
      <c r="H563">
        <v>332.66</v>
      </c>
      <c r="I563">
        <v>0</v>
      </c>
      <c r="J563">
        <v>0</v>
      </c>
      <c r="K563">
        <v>1530.24</v>
      </c>
      <c r="L563">
        <v>989</v>
      </c>
      <c r="M563">
        <v>541.24</v>
      </c>
      <c r="N563" t="s">
        <v>40</v>
      </c>
      <c r="O563" t="s">
        <v>24</v>
      </c>
      <c r="P563" t="s">
        <v>25</v>
      </c>
      <c r="Q563">
        <v>0.69444444444444442</v>
      </c>
      <c r="R563" t="s">
        <v>27</v>
      </c>
      <c r="S563" t="s">
        <v>4707</v>
      </c>
      <c r="T563" t="s">
        <v>4703</v>
      </c>
      <c r="U563">
        <v>329.69</v>
      </c>
      <c r="V563" t="s">
        <v>5293</v>
      </c>
      <c r="W563" t="s">
        <v>4958</v>
      </c>
      <c r="X563" t="s">
        <v>5152</v>
      </c>
      <c r="Y563" t="s">
        <v>5011</v>
      </c>
      <c r="Z563" t="s">
        <v>5150</v>
      </c>
      <c r="AA563" t="s">
        <v>5060</v>
      </c>
      <c r="AB563">
        <f>YEAR(Sales_Trans_2[[#This Row],[Transaction_Date]])</f>
        <v>2025</v>
      </c>
      <c r="AC563" t="str">
        <f>TEXT(Sales_Trans_2[[#This Row],[Transaction_Date]],"mmm")</f>
        <v>Nov</v>
      </c>
      <c r="AD563">
        <f>MONTH(Sales_Trans_2[[#This Row],[Transaction_Date]])</f>
        <v>11</v>
      </c>
      <c r="AE563" s="19">
        <f>IFERROR(Sales_Trans_2[[#This Row],[Profit]]/Sales_Trans_2[[#This Row],[Sales_Amount]],0)</f>
        <v>0.35369615223755752</v>
      </c>
      <c r="AF563" s="20" t="str">
        <f>IF(Sales_Trans_2[[#This Row],[Discount_Pct]]=0,"0%",
IF(Sales_Trans_2[[#This Row],[Discount_Pct]]&lt;=5,"1-5%",
IF(Sales_Trans_2[[#This Row],[Discount_Pct]]&lt;=10,"6-10%",
IF(Sales_Trans_2[[#This Row],[Discount_Pct]]&lt;=15,"11-15%","&gt;15%"))))</f>
        <v>0%</v>
      </c>
    </row>
    <row r="564" spans="1:32" x14ac:dyDescent="0.25">
      <c r="A564" t="s">
        <v>4284</v>
      </c>
      <c r="B564" s="10">
        <v>45971</v>
      </c>
      <c r="C564" t="s">
        <v>685</v>
      </c>
      <c r="D564" t="s">
        <v>89</v>
      </c>
      <c r="E564" t="s">
        <v>270</v>
      </c>
      <c r="F564" t="s">
        <v>2877</v>
      </c>
      <c r="G564">
        <v>7</v>
      </c>
      <c r="H564">
        <v>40.01</v>
      </c>
      <c r="I564">
        <v>0</v>
      </c>
      <c r="J564">
        <v>0</v>
      </c>
      <c r="K564">
        <v>322.08</v>
      </c>
      <c r="L564">
        <v>226.8</v>
      </c>
      <c r="M564">
        <v>95.28</v>
      </c>
      <c r="N564" t="s">
        <v>23</v>
      </c>
      <c r="O564" t="s">
        <v>24</v>
      </c>
      <c r="P564" t="s">
        <v>25</v>
      </c>
      <c r="Q564">
        <v>0.4777777777777778</v>
      </c>
      <c r="R564" t="s">
        <v>27</v>
      </c>
      <c r="S564" t="s">
        <v>4695</v>
      </c>
      <c r="T564" t="s">
        <v>4672</v>
      </c>
      <c r="U564">
        <v>38.659999999999997</v>
      </c>
      <c r="V564" t="s">
        <v>5633</v>
      </c>
      <c r="W564" t="s">
        <v>4964</v>
      </c>
      <c r="X564" t="s">
        <v>5489</v>
      </c>
      <c r="Y564" t="s">
        <v>4966</v>
      </c>
      <c r="Z564" t="s">
        <v>5280</v>
      </c>
      <c r="AA564" t="s">
        <v>5060</v>
      </c>
      <c r="AB564">
        <f>YEAR(Sales_Trans_2[[#This Row],[Transaction_Date]])</f>
        <v>2025</v>
      </c>
      <c r="AC564" t="str">
        <f>TEXT(Sales_Trans_2[[#This Row],[Transaction_Date]],"mmm")</f>
        <v>Nov</v>
      </c>
      <c r="AD564">
        <f>MONTH(Sales_Trans_2[[#This Row],[Transaction_Date]])</f>
        <v>11</v>
      </c>
      <c r="AE564" s="19">
        <f>IFERROR(Sales_Trans_2[[#This Row],[Profit]]/Sales_Trans_2[[#This Row],[Sales_Amount]],0)</f>
        <v>0.29582712369597619</v>
      </c>
      <c r="AF564" s="20" t="str">
        <f>IF(Sales_Trans_2[[#This Row],[Discount_Pct]]=0,"0%",
IF(Sales_Trans_2[[#This Row],[Discount_Pct]]&lt;=5,"1-5%",
IF(Sales_Trans_2[[#This Row],[Discount_Pct]]&lt;=10,"6-10%",
IF(Sales_Trans_2[[#This Row],[Discount_Pct]]&lt;=15,"11-15%","&gt;15%"))))</f>
        <v>0%</v>
      </c>
    </row>
    <row r="565" spans="1:32" x14ac:dyDescent="0.25">
      <c r="A565" t="s">
        <v>3933</v>
      </c>
      <c r="B565" s="10">
        <v>45879</v>
      </c>
      <c r="C565" t="s">
        <v>990</v>
      </c>
      <c r="D565" t="s">
        <v>59</v>
      </c>
      <c r="E565" t="s">
        <v>700</v>
      </c>
      <c r="F565" t="s">
        <v>701</v>
      </c>
      <c r="G565">
        <v>1</v>
      </c>
      <c r="H565">
        <v>342.46</v>
      </c>
      <c r="I565">
        <v>0</v>
      </c>
      <c r="J565">
        <v>0</v>
      </c>
      <c r="K565">
        <v>342.46</v>
      </c>
      <c r="L565">
        <v>271.77999999999997</v>
      </c>
      <c r="M565">
        <v>70.680000000000007</v>
      </c>
      <c r="N565" t="s">
        <v>68</v>
      </c>
      <c r="O565" t="s">
        <v>24</v>
      </c>
      <c r="P565" t="s">
        <v>25</v>
      </c>
      <c r="Q565">
        <v>0.67361111111111116</v>
      </c>
      <c r="R565" t="s">
        <v>49</v>
      </c>
      <c r="S565" t="s">
        <v>4721</v>
      </c>
      <c r="T565" t="s">
        <v>4703</v>
      </c>
      <c r="U565">
        <v>342.46</v>
      </c>
      <c r="V565" t="s">
        <v>5214</v>
      </c>
      <c r="W565" t="s">
        <v>4964</v>
      </c>
      <c r="X565" t="s">
        <v>5371</v>
      </c>
      <c r="Y565" t="s">
        <v>4970</v>
      </c>
      <c r="Z565" t="s">
        <v>5231</v>
      </c>
      <c r="AA565" t="s">
        <v>5060</v>
      </c>
      <c r="AB565">
        <f>YEAR(Sales_Trans_2[[#This Row],[Transaction_Date]])</f>
        <v>2025</v>
      </c>
      <c r="AC565" t="str">
        <f>TEXT(Sales_Trans_2[[#This Row],[Transaction_Date]],"mmm")</f>
        <v>Aug</v>
      </c>
      <c r="AD565">
        <f>MONTH(Sales_Trans_2[[#This Row],[Transaction_Date]])</f>
        <v>8</v>
      </c>
      <c r="AE565" s="19">
        <f>IFERROR(Sales_Trans_2[[#This Row],[Profit]]/Sales_Trans_2[[#This Row],[Sales_Amount]],0)</f>
        <v>0.20638906733633128</v>
      </c>
      <c r="AF565" s="20" t="str">
        <f>IF(Sales_Trans_2[[#This Row],[Discount_Pct]]=0,"0%",
IF(Sales_Trans_2[[#This Row],[Discount_Pct]]&lt;=5,"1-5%",
IF(Sales_Trans_2[[#This Row],[Discount_Pct]]&lt;=10,"6-10%",
IF(Sales_Trans_2[[#This Row],[Discount_Pct]]&lt;=15,"11-15%","&gt;15%"))))</f>
        <v>0%</v>
      </c>
    </row>
    <row r="566" spans="1:32" x14ac:dyDescent="0.25">
      <c r="A566" t="s">
        <v>2592</v>
      </c>
      <c r="B566" s="10">
        <v>45726</v>
      </c>
      <c r="C566" t="s">
        <v>398</v>
      </c>
      <c r="D566" t="s">
        <v>44</v>
      </c>
      <c r="E566" t="s">
        <v>433</v>
      </c>
      <c r="F566" t="s">
        <v>434</v>
      </c>
      <c r="G566">
        <v>2</v>
      </c>
      <c r="H566">
        <v>398.25</v>
      </c>
      <c r="I566">
        <v>0</v>
      </c>
      <c r="J566">
        <v>0</v>
      </c>
      <c r="K566">
        <v>796.5</v>
      </c>
      <c r="L566">
        <v>473.08</v>
      </c>
      <c r="M566">
        <v>323.42</v>
      </c>
      <c r="N566" t="s">
        <v>40</v>
      </c>
      <c r="O566" t="s">
        <v>24</v>
      </c>
      <c r="P566" t="s">
        <v>25</v>
      </c>
      <c r="Q566">
        <v>0.56874999999999998</v>
      </c>
      <c r="R566" t="s">
        <v>49</v>
      </c>
      <c r="S566" t="s">
        <v>4650</v>
      </c>
      <c r="T566" t="s">
        <v>4636</v>
      </c>
      <c r="U566">
        <v>398.25</v>
      </c>
      <c r="V566" t="s">
        <v>5757</v>
      </c>
      <c r="W566" t="s">
        <v>4964</v>
      </c>
      <c r="X566" t="s">
        <v>5832</v>
      </c>
      <c r="Y566" t="s">
        <v>4966</v>
      </c>
      <c r="Z566" t="s">
        <v>5544</v>
      </c>
      <c r="AA566" t="s">
        <v>5060</v>
      </c>
      <c r="AB566">
        <f>YEAR(Sales_Trans_2[[#This Row],[Transaction_Date]])</f>
        <v>2025</v>
      </c>
      <c r="AC566" t="str">
        <f>TEXT(Sales_Trans_2[[#This Row],[Transaction_Date]],"mmm")</f>
        <v>Mar</v>
      </c>
      <c r="AD566">
        <f>MONTH(Sales_Trans_2[[#This Row],[Transaction_Date]])</f>
        <v>3</v>
      </c>
      <c r="AE566" s="19">
        <f>IFERROR(Sales_Trans_2[[#This Row],[Profit]]/Sales_Trans_2[[#This Row],[Sales_Amount]],0)</f>
        <v>0.40605147520401758</v>
      </c>
      <c r="AF566" s="20" t="str">
        <f>IF(Sales_Trans_2[[#This Row],[Discount_Pct]]=0,"0%",
IF(Sales_Trans_2[[#This Row],[Discount_Pct]]&lt;=5,"1-5%",
IF(Sales_Trans_2[[#This Row],[Discount_Pct]]&lt;=10,"6-10%",
IF(Sales_Trans_2[[#This Row],[Discount_Pct]]&lt;=15,"11-15%","&gt;15%"))))</f>
        <v>0%</v>
      </c>
    </row>
    <row r="567" spans="1:32" x14ac:dyDescent="0.25">
      <c r="A567" t="s">
        <v>4567</v>
      </c>
      <c r="B567" s="10">
        <v>45726</v>
      </c>
      <c r="C567" t="s">
        <v>1085</v>
      </c>
      <c r="D567" t="s">
        <v>581</v>
      </c>
      <c r="E567" t="s">
        <v>835</v>
      </c>
      <c r="F567" t="s">
        <v>836</v>
      </c>
      <c r="G567">
        <v>6</v>
      </c>
      <c r="H567">
        <v>140.96</v>
      </c>
      <c r="I567">
        <v>0</v>
      </c>
      <c r="J567">
        <v>0</v>
      </c>
      <c r="K567">
        <v>845.76</v>
      </c>
      <c r="L567">
        <v>641.94000000000005</v>
      </c>
      <c r="M567">
        <v>203.82</v>
      </c>
      <c r="N567" t="s">
        <v>23</v>
      </c>
      <c r="O567" t="s">
        <v>24</v>
      </c>
      <c r="P567" t="s">
        <v>25</v>
      </c>
      <c r="Q567">
        <v>0.5493055555555556</v>
      </c>
      <c r="R567" t="s">
        <v>49</v>
      </c>
      <c r="S567" t="s">
        <v>4710</v>
      </c>
      <c r="T567" t="s">
        <v>4703</v>
      </c>
      <c r="U567">
        <v>139.21</v>
      </c>
      <c r="V567" t="s">
        <v>5341</v>
      </c>
      <c r="W567" t="s">
        <v>4958</v>
      </c>
      <c r="X567" t="s">
        <v>5170</v>
      </c>
      <c r="Y567" t="s">
        <v>5007</v>
      </c>
      <c r="Z567" t="s">
        <v>5567</v>
      </c>
      <c r="AA567" t="s">
        <v>5060</v>
      </c>
      <c r="AB567">
        <f>YEAR(Sales_Trans_2[[#This Row],[Transaction_Date]])</f>
        <v>2025</v>
      </c>
      <c r="AC567" t="str">
        <f>TEXT(Sales_Trans_2[[#This Row],[Transaction_Date]],"mmm")</f>
        <v>Mar</v>
      </c>
      <c r="AD567">
        <f>MONTH(Sales_Trans_2[[#This Row],[Transaction_Date]])</f>
        <v>3</v>
      </c>
      <c r="AE567" s="19">
        <f>IFERROR(Sales_Trans_2[[#This Row],[Profit]]/Sales_Trans_2[[#This Row],[Sales_Amount]],0)</f>
        <v>0.24099035187287174</v>
      </c>
      <c r="AF567" s="20" t="str">
        <f>IF(Sales_Trans_2[[#This Row],[Discount_Pct]]=0,"0%",
IF(Sales_Trans_2[[#This Row],[Discount_Pct]]&lt;=5,"1-5%",
IF(Sales_Trans_2[[#This Row],[Discount_Pct]]&lt;=10,"6-10%",
IF(Sales_Trans_2[[#This Row],[Discount_Pct]]&lt;=15,"11-15%","&gt;15%"))))</f>
        <v>0%</v>
      </c>
    </row>
    <row r="568" spans="1:32" x14ac:dyDescent="0.25">
      <c r="A568" t="s">
        <v>1642</v>
      </c>
      <c r="B568" s="10">
        <v>45928</v>
      </c>
      <c r="C568" t="s">
        <v>76</v>
      </c>
      <c r="D568" t="s">
        <v>158</v>
      </c>
      <c r="E568" t="s">
        <v>962</v>
      </c>
      <c r="F568" t="s">
        <v>963</v>
      </c>
      <c r="G568">
        <v>3</v>
      </c>
      <c r="H568">
        <v>306.62</v>
      </c>
      <c r="I568">
        <v>0</v>
      </c>
      <c r="J568">
        <v>0</v>
      </c>
      <c r="K568">
        <v>1057.8399999999999</v>
      </c>
      <c r="L568">
        <v>779.79</v>
      </c>
      <c r="M568">
        <v>278.05</v>
      </c>
      <c r="N568" t="s">
        <v>4971</v>
      </c>
      <c r="O568" t="s">
        <v>24</v>
      </c>
      <c r="P568" t="s">
        <v>25</v>
      </c>
      <c r="Q568">
        <v>0.67638888888888893</v>
      </c>
      <c r="R568" t="s">
        <v>27</v>
      </c>
      <c r="S568" t="s">
        <v>4871</v>
      </c>
      <c r="T568" t="s">
        <v>4864</v>
      </c>
      <c r="U568">
        <v>306.62</v>
      </c>
      <c r="V568" t="s">
        <v>5929</v>
      </c>
      <c r="W568" t="s">
        <v>4968</v>
      </c>
      <c r="X568" t="s">
        <v>5479</v>
      </c>
      <c r="Y568" t="s">
        <v>5011</v>
      </c>
      <c r="Z568" t="s">
        <v>5480</v>
      </c>
      <c r="AA568" t="s">
        <v>5060</v>
      </c>
      <c r="AB568">
        <f>YEAR(Sales_Trans_2[[#This Row],[Transaction_Date]])</f>
        <v>2025</v>
      </c>
      <c r="AC568" t="str">
        <f>TEXT(Sales_Trans_2[[#This Row],[Transaction_Date]],"mmm")</f>
        <v>Sep</v>
      </c>
      <c r="AD568">
        <f>MONTH(Sales_Trans_2[[#This Row],[Transaction_Date]])</f>
        <v>9</v>
      </c>
      <c r="AE568" s="19">
        <f>IFERROR(Sales_Trans_2[[#This Row],[Profit]]/Sales_Trans_2[[#This Row],[Sales_Amount]],0)</f>
        <v>0.2628469333736671</v>
      </c>
      <c r="AF568" s="20" t="str">
        <f>IF(Sales_Trans_2[[#This Row],[Discount_Pct]]=0,"0%",
IF(Sales_Trans_2[[#This Row],[Discount_Pct]]&lt;=5,"1-5%",
IF(Sales_Trans_2[[#This Row],[Discount_Pct]]&lt;=10,"6-10%",
IF(Sales_Trans_2[[#This Row],[Discount_Pct]]&lt;=15,"11-15%","&gt;15%"))))</f>
        <v>0%</v>
      </c>
    </row>
    <row r="569" spans="1:32" x14ac:dyDescent="0.25">
      <c r="A569" t="s">
        <v>2122</v>
      </c>
      <c r="B569" s="10">
        <v>45927</v>
      </c>
      <c r="C569" t="s">
        <v>1235</v>
      </c>
      <c r="D569" t="s">
        <v>284</v>
      </c>
      <c r="E569" t="s">
        <v>728</v>
      </c>
      <c r="F569" t="s">
        <v>729</v>
      </c>
      <c r="G569">
        <v>4</v>
      </c>
      <c r="H569">
        <v>73.83</v>
      </c>
      <c r="I569">
        <v>0</v>
      </c>
      <c r="J569">
        <v>0</v>
      </c>
      <c r="K569">
        <v>339.62</v>
      </c>
      <c r="L569">
        <v>217.28</v>
      </c>
      <c r="M569">
        <v>122.34</v>
      </c>
      <c r="N569" t="s">
        <v>68</v>
      </c>
      <c r="O569" t="s">
        <v>24</v>
      </c>
      <c r="P569" t="s">
        <v>25</v>
      </c>
      <c r="Q569">
        <v>0.6694444444444444</v>
      </c>
      <c r="R569" t="s">
        <v>27</v>
      </c>
      <c r="S569" t="s">
        <v>4791</v>
      </c>
      <c r="T569" t="s">
        <v>4776</v>
      </c>
      <c r="U569">
        <v>42.16</v>
      </c>
      <c r="V569" t="s">
        <v>5576</v>
      </c>
      <c r="W569" t="s">
        <v>4968</v>
      </c>
      <c r="X569" t="s">
        <v>5381</v>
      </c>
      <c r="Y569" t="s">
        <v>5018</v>
      </c>
      <c r="Z569" t="s">
        <v>5236</v>
      </c>
      <c r="AA569" t="s">
        <v>5060</v>
      </c>
      <c r="AB569">
        <f>YEAR(Sales_Trans_2[[#This Row],[Transaction_Date]])</f>
        <v>2025</v>
      </c>
      <c r="AC569" t="str">
        <f>TEXT(Sales_Trans_2[[#This Row],[Transaction_Date]],"mmm")</f>
        <v>Sep</v>
      </c>
      <c r="AD569">
        <f>MONTH(Sales_Trans_2[[#This Row],[Transaction_Date]])</f>
        <v>9</v>
      </c>
      <c r="AE569" s="19">
        <f>IFERROR(Sales_Trans_2[[#This Row],[Profit]]/Sales_Trans_2[[#This Row],[Sales_Amount]],0)</f>
        <v>0.36022613509216184</v>
      </c>
      <c r="AF569" s="20" t="str">
        <f>IF(Sales_Trans_2[[#This Row],[Discount_Pct]]=0,"0%",
IF(Sales_Trans_2[[#This Row],[Discount_Pct]]&lt;=5,"1-5%",
IF(Sales_Trans_2[[#This Row],[Discount_Pct]]&lt;=10,"6-10%",
IF(Sales_Trans_2[[#This Row],[Discount_Pct]]&lt;=15,"11-15%","&gt;15%"))))</f>
        <v>0%</v>
      </c>
    </row>
    <row r="570" spans="1:32" x14ac:dyDescent="0.25">
      <c r="A570" t="s">
        <v>2718</v>
      </c>
      <c r="B570" s="10">
        <v>45927</v>
      </c>
      <c r="C570" t="s">
        <v>1955</v>
      </c>
      <c r="D570" t="s">
        <v>399</v>
      </c>
      <c r="E570" t="s">
        <v>45</v>
      </c>
      <c r="F570" t="s">
        <v>46</v>
      </c>
      <c r="G570">
        <v>3</v>
      </c>
      <c r="H570">
        <v>99.93</v>
      </c>
      <c r="I570">
        <v>0</v>
      </c>
      <c r="J570">
        <v>0</v>
      </c>
      <c r="K570">
        <v>344.76</v>
      </c>
      <c r="L570">
        <v>258.14999999999998</v>
      </c>
      <c r="M570">
        <v>86.61</v>
      </c>
      <c r="N570" t="s">
        <v>23</v>
      </c>
      <c r="O570" t="s">
        <v>24</v>
      </c>
      <c r="P570" t="s">
        <v>25</v>
      </c>
      <c r="Q570">
        <v>0.6958333333333333</v>
      </c>
      <c r="R570" t="s">
        <v>27</v>
      </c>
      <c r="S570" t="s">
        <v>4693</v>
      </c>
      <c r="T570" t="s">
        <v>4672</v>
      </c>
      <c r="U570">
        <v>99.93</v>
      </c>
      <c r="V570" t="s">
        <v>5725</v>
      </c>
      <c r="W570" t="s">
        <v>4964</v>
      </c>
      <c r="X570" t="s">
        <v>5422</v>
      </c>
      <c r="Y570" t="s">
        <v>5011</v>
      </c>
      <c r="Z570" t="s">
        <v>5423</v>
      </c>
      <c r="AA570" t="s">
        <v>5060</v>
      </c>
      <c r="AB570">
        <f>YEAR(Sales_Trans_2[[#This Row],[Transaction_Date]])</f>
        <v>2025</v>
      </c>
      <c r="AC570" t="str">
        <f>TEXT(Sales_Trans_2[[#This Row],[Transaction_Date]],"mmm")</f>
        <v>Sep</v>
      </c>
      <c r="AD570">
        <f>MONTH(Sales_Trans_2[[#This Row],[Transaction_Date]])</f>
        <v>9</v>
      </c>
      <c r="AE570" s="19">
        <f>IFERROR(Sales_Trans_2[[#This Row],[Profit]]/Sales_Trans_2[[#This Row],[Sales_Amount]],0)</f>
        <v>0.25121823877479987</v>
      </c>
      <c r="AF570" s="20" t="str">
        <f>IF(Sales_Trans_2[[#This Row],[Discount_Pct]]=0,"0%",
IF(Sales_Trans_2[[#This Row],[Discount_Pct]]&lt;=5,"1-5%",
IF(Sales_Trans_2[[#This Row],[Discount_Pct]]&lt;=10,"6-10%",
IF(Sales_Trans_2[[#This Row],[Discount_Pct]]&lt;=15,"11-15%","&gt;15%"))))</f>
        <v>0%</v>
      </c>
    </row>
    <row r="571" spans="1:32" x14ac:dyDescent="0.25">
      <c r="A571" t="s">
        <v>4401</v>
      </c>
      <c r="B571" s="10">
        <v>45927</v>
      </c>
      <c r="C571" t="s">
        <v>1168</v>
      </c>
      <c r="D571" t="s">
        <v>141</v>
      </c>
      <c r="E571" t="s">
        <v>2611</v>
      </c>
      <c r="F571" t="s">
        <v>2612</v>
      </c>
      <c r="G571">
        <v>7</v>
      </c>
      <c r="H571">
        <v>479.24</v>
      </c>
      <c r="I571">
        <v>0</v>
      </c>
      <c r="J571">
        <v>0</v>
      </c>
      <c r="K571">
        <v>3857.88</v>
      </c>
      <c r="L571">
        <v>1858.08</v>
      </c>
      <c r="M571">
        <v>1999.8</v>
      </c>
      <c r="N571" t="s">
        <v>68</v>
      </c>
      <c r="O571" t="s">
        <v>24</v>
      </c>
      <c r="P571" t="s">
        <v>25</v>
      </c>
      <c r="Q571">
        <v>0.44166666666666665</v>
      </c>
      <c r="R571" t="s">
        <v>27</v>
      </c>
      <c r="S571" t="s">
        <v>4658</v>
      </c>
      <c r="T571" t="s">
        <v>4636</v>
      </c>
      <c r="U571">
        <v>437.49</v>
      </c>
      <c r="V571" t="s">
        <v>5625</v>
      </c>
      <c r="W571" t="s">
        <v>4958</v>
      </c>
      <c r="X571" t="s">
        <v>5304</v>
      </c>
      <c r="Y571" t="s">
        <v>4966</v>
      </c>
      <c r="Z571" t="s">
        <v>5305</v>
      </c>
      <c r="AA571" t="s">
        <v>5060</v>
      </c>
      <c r="AB571">
        <f>YEAR(Sales_Trans_2[[#This Row],[Transaction_Date]])</f>
        <v>2025</v>
      </c>
      <c r="AC571" t="str">
        <f>TEXT(Sales_Trans_2[[#This Row],[Transaction_Date]],"mmm")</f>
        <v>Sep</v>
      </c>
      <c r="AD571">
        <f>MONTH(Sales_Trans_2[[#This Row],[Transaction_Date]])</f>
        <v>9</v>
      </c>
      <c r="AE571" s="19">
        <f>IFERROR(Sales_Trans_2[[#This Row],[Profit]]/Sales_Trans_2[[#This Row],[Sales_Amount]],0)</f>
        <v>0.51836760085850253</v>
      </c>
      <c r="AF571" s="20" t="str">
        <f>IF(Sales_Trans_2[[#This Row],[Discount_Pct]]=0,"0%",
IF(Sales_Trans_2[[#This Row],[Discount_Pct]]&lt;=5,"1-5%",
IF(Sales_Trans_2[[#This Row],[Discount_Pct]]&lt;=10,"6-10%",
IF(Sales_Trans_2[[#This Row],[Discount_Pct]]&lt;=15,"11-15%","&gt;15%"))))</f>
        <v>0%</v>
      </c>
    </row>
    <row r="572" spans="1:32" x14ac:dyDescent="0.25">
      <c r="A572" t="s">
        <v>3543</v>
      </c>
      <c r="B572" s="10">
        <v>45925</v>
      </c>
      <c r="C572" t="s">
        <v>3544</v>
      </c>
      <c r="D572" t="s">
        <v>349</v>
      </c>
      <c r="E572" t="s">
        <v>760</v>
      </c>
      <c r="F572" t="s">
        <v>761</v>
      </c>
      <c r="G572">
        <v>1</v>
      </c>
      <c r="H572">
        <v>446.17</v>
      </c>
      <c r="I572">
        <v>0</v>
      </c>
      <c r="J572">
        <v>0</v>
      </c>
      <c r="K572">
        <v>446.17</v>
      </c>
      <c r="L572">
        <v>325.61</v>
      </c>
      <c r="M572">
        <v>120.56</v>
      </c>
      <c r="N572" t="s">
        <v>68</v>
      </c>
      <c r="O572" t="s">
        <v>24</v>
      </c>
      <c r="P572" t="s">
        <v>25</v>
      </c>
      <c r="Q572">
        <v>0.48541666666666666</v>
      </c>
      <c r="R572" t="s">
        <v>49</v>
      </c>
      <c r="S572" t="s">
        <v>4789</v>
      </c>
      <c r="T572" t="s">
        <v>4776</v>
      </c>
      <c r="U572">
        <v>298.81</v>
      </c>
      <c r="V572" t="s">
        <v>5027</v>
      </c>
      <c r="W572" t="s">
        <v>4964</v>
      </c>
      <c r="X572" t="s">
        <v>5363</v>
      </c>
      <c r="Y572" t="s">
        <v>4970</v>
      </c>
      <c r="Z572" t="s">
        <v>5364</v>
      </c>
      <c r="AA572" t="s">
        <v>5060</v>
      </c>
      <c r="AB572">
        <f>YEAR(Sales_Trans_2[[#This Row],[Transaction_Date]])</f>
        <v>2025</v>
      </c>
      <c r="AC572" t="str">
        <f>TEXT(Sales_Trans_2[[#This Row],[Transaction_Date]],"mmm")</f>
        <v>Sep</v>
      </c>
      <c r="AD572">
        <f>MONTH(Sales_Trans_2[[#This Row],[Transaction_Date]])</f>
        <v>9</v>
      </c>
      <c r="AE572" s="19">
        <f>IFERROR(Sales_Trans_2[[#This Row],[Profit]]/Sales_Trans_2[[#This Row],[Sales_Amount]],0)</f>
        <v>0.27021090615684606</v>
      </c>
      <c r="AF572" s="20" t="str">
        <f>IF(Sales_Trans_2[[#This Row],[Discount_Pct]]=0,"0%",
IF(Sales_Trans_2[[#This Row],[Discount_Pct]]&lt;=5,"1-5%",
IF(Sales_Trans_2[[#This Row],[Discount_Pct]]&lt;=10,"6-10%",
IF(Sales_Trans_2[[#This Row],[Discount_Pct]]&lt;=15,"11-15%","&gt;15%"))))</f>
        <v>0%</v>
      </c>
    </row>
    <row r="573" spans="1:32" x14ac:dyDescent="0.25">
      <c r="A573" t="s">
        <v>1633</v>
      </c>
      <c r="B573" s="10">
        <v>45918</v>
      </c>
      <c r="C573" t="s">
        <v>1634</v>
      </c>
      <c r="D573" t="s">
        <v>765</v>
      </c>
      <c r="E573" t="s">
        <v>504</v>
      </c>
      <c r="F573" t="s">
        <v>1635</v>
      </c>
      <c r="G573">
        <v>2</v>
      </c>
      <c r="H573">
        <v>340.25</v>
      </c>
      <c r="I573">
        <v>0</v>
      </c>
      <c r="J573">
        <v>0</v>
      </c>
      <c r="K573">
        <v>680.5</v>
      </c>
      <c r="L573">
        <v>527.70000000000005</v>
      </c>
      <c r="M573">
        <v>152.80000000000001</v>
      </c>
      <c r="N573" t="s">
        <v>133</v>
      </c>
      <c r="O573" t="s">
        <v>24</v>
      </c>
      <c r="P573" t="s">
        <v>25</v>
      </c>
      <c r="Q573">
        <v>0.83750000000000002</v>
      </c>
      <c r="R573" t="s">
        <v>49</v>
      </c>
      <c r="S573" t="s">
        <v>4811</v>
      </c>
      <c r="T573" t="s">
        <v>4805</v>
      </c>
      <c r="U573">
        <v>340.25</v>
      </c>
      <c r="V573" t="s">
        <v>5045</v>
      </c>
      <c r="W573" t="s">
        <v>4968</v>
      </c>
      <c r="X573" t="s">
        <v>5390</v>
      </c>
      <c r="Y573" t="s">
        <v>4966</v>
      </c>
      <c r="Z573" t="s">
        <v>5349</v>
      </c>
      <c r="AA573" t="s">
        <v>5060</v>
      </c>
      <c r="AB573">
        <f>YEAR(Sales_Trans_2[[#This Row],[Transaction_Date]])</f>
        <v>2025</v>
      </c>
      <c r="AC573" t="str">
        <f>TEXT(Sales_Trans_2[[#This Row],[Transaction_Date]],"mmm")</f>
        <v>Sep</v>
      </c>
      <c r="AD573">
        <f>MONTH(Sales_Trans_2[[#This Row],[Transaction_Date]])</f>
        <v>9</v>
      </c>
      <c r="AE573" s="19">
        <f>IFERROR(Sales_Trans_2[[#This Row],[Profit]]/Sales_Trans_2[[#This Row],[Sales_Amount]],0)</f>
        <v>0.22454077883908893</v>
      </c>
      <c r="AF573" s="20" t="str">
        <f>IF(Sales_Trans_2[[#This Row],[Discount_Pct]]=0,"0%",
IF(Sales_Trans_2[[#This Row],[Discount_Pct]]&lt;=5,"1-5%",
IF(Sales_Trans_2[[#This Row],[Discount_Pct]]&lt;=10,"6-10%",
IF(Sales_Trans_2[[#This Row],[Discount_Pct]]&lt;=15,"11-15%","&gt;15%"))))</f>
        <v>0%</v>
      </c>
    </row>
    <row r="574" spans="1:32" x14ac:dyDescent="0.25">
      <c r="A574" t="s">
        <v>3827</v>
      </c>
      <c r="B574" s="10">
        <v>45916</v>
      </c>
      <c r="C574" t="s">
        <v>2628</v>
      </c>
      <c r="D574" t="s">
        <v>308</v>
      </c>
      <c r="E574" t="s">
        <v>681</v>
      </c>
      <c r="F574" t="s">
        <v>1586</v>
      </c>
      <c r="G574">
        <v>2</v>
      </c>
      <c r="H574">
        <v>455.79</v>
      </c>
      <c r="I574">
        <v>0</v>
      </c>
      <c r="J574">
        <v>0</v>
      </c>
      <c r="K574">
        <v>911.58</v>
      </c>
      <c r="L574">
        <v>565.76</v>
      </c>
      <c r="M574">
        <v>345.82</v>
      </c>
      <c r="N574" t="s">
        <v>68</v>
      </c>
      <c r="O574" t="s">
        <v>24</v>
      </c>
      <c r="P574" t="s">
        <v>25</v>
      </c>
      <c r="Q574">
        <v>0.88472222222222219</v>
      </c>
      <c r="R574" t="s">
        <v>49</v>
      </c>
      <c r="S574" t="s">
        <v>4660</v>
      </c>
      <c r="T574" t="s">
        <v>4636</v>
      </c>
      <c r="U574">
        <v>455.79</v>
      </c>
      <c r="V574" t="s">
        <v>5354</v>
      </c>
      <c r="W574" t="s">
        <v>4964</v>
      </c>
      <c r="X574" t="s">
        <v>5148</v>
      </c>
      <c r="Y574" t="s">
        <v>4966</v>
      </c>
      <c r="Z574" t="s">
        <v>5380</v>
      </c>
      <c r="AA574" t="s">
        <v>5060</v>
      </c>
      <c r="AB574">
        <f>YEAR(Sales_Trans_2[[#This Row],[Transaction_Date]])</f>
        <v>2025</v>
      </c>
      <c r="AC574" t="str">
        <f>TEXT(Sales_Trans_2[[#This Row],[Transaction_Date]],"mmm")</f>
        <v>Sep</v>
      </c>
      <c r="AD574">
        <f>MONTH(Sales_Trans_2[[#This Row],[Transaction_Date]])</f>
        <v>9</v>
      </c>
      <c r="AE574" s="19">
        <f>IFERROR(Sales_Trans_2[[#This Row],[Profit]]/Sales_Trans_2[[#This Row],[Sales_Amount]],0)</f>
        <v>0.37936330327563128</v>
      </c>
      <c r="AF574" s="20" t="str">
        <f>IF(Sales_Trans_2[[#This Row],[Discount_Pct]]=0,"0%",
IF(Sales_Trans_2[[#This Row],[Discount_Pct]]&lt;=5,"1-5%",
IF(Sales_Trans_2[[#This Row],[Discount_Pct]]&lt;=10,"6-10%",
IF(Sales_Trans_2[[#This Row],[Discount_Pct]]&lt;=15,"11-15%","&gt;15%"))))</f>
        <v>0%</v>
      </c>
    </row>
    <row r="575" spans="1:32" x14ac:dyDescent="0.25">
      <c r="A575" t="s">
        <v>4230</v>
      </c>
      <c r="B575" s="10">
        <v>45916</v>
      </c>
      <c r="C575" t="s">
        <v>2143</v>
      </c>
      <c r="D575" t="s">
        <v>928</v>
      </c>
      <c r="E575" t="s">
        <v>584</v>
      </c>
      <c r="F575" t="s">
        <v>2318</v>
      </c>
      <c r="G575">
        <v>3</v>
      </c>
      <c r="H575">
        <v>351.78</v>
      </c>
      <c r="I575">
        <v>0</v>
      </c>
      <c r="J575">
        <v>0</v>
      </c>
      <c r="K575">
        <v>1055.3399999999999</v>
      </c>
      <c r="L575">
        <v>761.49</v>
      </c>
      <c r="M575">
        <v>293.85000000000002</v>
      </c>
      <c r="N575" t="s">
        <v>4971</v>
      </c>
      <c r="O575" t="s">
        <v>24</v>
      </c>
      <c r="P575" t="s">
        <v>25</v>
      </c>
      <c r="Q575">
        <v>0.68194444444444446</v>
      </c>
      <c r="R575" t="s">
        <v>49</v>
      </c>
      <c r="S575" t="s">
        <v>4919</v>
      </c>
      <c r="T575" t="s">
        <v>4908</v>
      </c>
      <c r="U575">
        <v>351.78</v>
      </c>
      <c r="V575" t="s">
        <v>5776</v>
      </c>
      <c r="W575" t="s">
        <v>4968</v>
      </c>
      <c r="X575" t="s">
        <v>5225</v>
      </c>
      <c r="Y575" t="s">
        <v>5011</v>
      </c>
      <c r="Z575" t="s">
        <v>5226</v>
      </c>
      <c r="AA575" t="s">
        <v>5060</v>
      </c>
      <c r="AB575">
        <f>YEAR(Sales_Trans_2[[#This Row],[Transaction_Date]])</f>
        <v>2025</v>
      </c>
      <c r="AC575" t="str">
        <f>TEXT(Sales_Trans_2[[#This Row],[Transaction_Date]],"mmm")</f>
        <v>Sep</v>
      </c>
      <c r="AD575">
        <f>MONTH(Sales_Trans_2[[#This Row],[Transaction_Date]])</f>
        <v>9</v>
      </c>
      <c r="AE575" s="19">
        <f>IFERROR(Sales_Trans_2[[#This Row],[Profit]]/Sales_Trans_2[[#This Row],[Sales_Amount]],0)</f>
        <v>0.27844107112399802</v>
      </c>
      <c r="AF575" s="20" t="str">
        <f>IF(Sales_Trans_2[[#This Row],[Discount_Pct]]=0,"0%",
IF(Sales_Trans_2[[#This Row],[Discount_Pct]]&lt;=5,"1-5%",
IF(Sales_Trans_2[[#This Row],[Discount_Pct]]&lt;=10,"6-10%",
IF(Sales_Trans_2[[#This Row],[Discount_Pct]]&lt;=15,"11-15%","&gt;15%"))))</f>
        <v>0%</v>
      </c>
    </row>
    <row r="576" spans="1:32" x14ac:dyDescent="0.25">
      <c r="A576" t="s">
        <v>2299</v>
      </c>
      <c r="B576" s="10">
        <v>45914</v>
      </c>
      <c r="C576" t="s">
        <v>1895</v>
      </c>
      <c r="D576" t="s">
        <v>1650</v>
      </c>
      <c r="E576" t="s">
        <v>504</v>
      </c>
      <c r="F576" t="s">
        <v>1390</v>
      </c>
      <c r="G576">
        <v>3</v>
      </c>
      <c r="H576">
        <v>232.2</v>
      </c>
      <c r="I576">
        <v>0</v>
      </c>
      <c r="J576">
        <v>0</v>
      </c>
      <c r="K576">
        <v>801.09</v>
      </c>
      <c r="L576">
        <v>482.94</v>
      </c>
      <c r="M576">
        <v>318.14999999999998</v>
      </c>
      <c r="N576" t="s">
        <v>40</v>
      </c>
      <c r="O576" t="s">
        <v>24</v>
      </c>
      <c r="P576" t="s">
        <v>25</v>
      </c>
      <c r="Q576">
        <v>0.73541666666666672</v>
      </c>
      <c r="R576" t="s">
        <v>27</v>
      </c>
      <c r="S576" t="s">
        <v>4800</v>
      </c>
      <c r="T576" t="s">
        <v>4776</v>
      </c>
      <c r="U576">
        <v>232.2</v>
      </c>
      <c r="V576" t="s">
        <v>4967</v>
      </c>
      <c r="W576" t="s">
        <v>4968</v>
      </c>
      <c r="X576" t="s">
        <v>5526</v>
      </c>
      <c r="Y576" t="s">
        <v>4977</v>
      </c>
      <c r="Z576" t="s">
        <v>5349</v>
      </c>
      <c r="AA576" t="s">
        <v>5060</v>
      </c>
      <c r="AB576">
        <f>YEAR(Sales_Trans_2[[#This Row],[Transaction_Date]])</f>
        <v>2025</v>
      </c>
      <c r="AC576" t="str">
        <f>TEXT(Sales_Trans_2[[#This Row],[Transaction_Date]],"mmm")</f>
        <v>Sep</v>
      </c>
      <c r="AD576">
        <f>MONTH(Sales_Trans_2[[#This Row],[Transaction_Date]])</f>
        <v>9</v>
      </c>
      <c r="AE576" s="19">
        <f>IFERROR(Sales_Trans_2[[#This Row],[Profit]]/Sales_Trans_2[[#This Row],[Sales_Amount]],0)</f>
        <v>0.39714638804628688</v>
      </c>
      <c r="AF576" s="20" t="str">
        <f>IF(Sales_Trans_2[[#This Row],[Discount_Pct]]=0,"0%",
IF(Sales_Trans_2[[#This Row],[Discount_Pct]]&lt;=5,"1-5%",
IF(Sales_Trans_2[[#This Row],[Discount_Pct]]&lt;=10,"6-10%",
IF(Sales_Trans_2[[#This Row],[Discount_Pct]]&lt;=15,"11-15%","&gt;15%"))))</f>
        <v>0%</v>
      </c>
    </row>
    <row r="577" spans="1:32" x14ac:dyDescent="0.25">
      <c r="A577" t="s">
        <v>3424</v>
      </c>
      <c r="B577" s="10">
        <v>45913</v>
      </c>
      <c r="C577" t="s">
        <v>319</v>
      </c>
      <c r="D577" t="s">
        <v>794</v>
      </c>
      <c r="E577" t="s">
        <v>1471</v>
      </c>
      <c r="F577" t="s">
        <v>2194</v>
      </c>
      <c r="G577">
        <v>6</v>
      </c>
      <c r="H577">
        <v>176.07</v>
      </c>
      <c r="I577">
        <v>0</v>
      </c>
      <c r="J577">
        <v>0</v>
      </c>
      <c r="K577">
        <v>1214.8800000000001</v>
      </c>
      <c r="L577">
        <v>745.98</v>
      </c>
      <c r="M577">
        <v>468.9</v>
      </c>
      <c r="N577" t="s">
        <v>23</v>
      </c>
      <c r="O577" t="s">
        <v>24</v>
      </c>
      <c r="P577" t="s">
        <v>25</v>
      </c>
      <c r="Q577">
        <v>0.74444444444444446</v>
      </c>
      <c r="R577" t="s">
        <v>27</v>
      </c>
      <c r="S577" t="s">
        <v>4946</v>
      </c>
      <c r="T577" t="s">
        <v>4930</v>
      </c>
      <c r="U577">
        <v>171.25</v>
      </c>
      <c r="V577" t="s">
        <v>5858</v>
      </c>
      <c r="W577" t="s">
        <v>4958</v>
      </c>
      <c r="X577" t="s">
        <v>5455</v>
      </c>
      <c r="Y577" t="s">
        <v>4970</v>
      </c>
      <c r="Z577" t="s">
        <v>5295</v>
      </c>
      <c r="AA577" t="s">
        <v>5060</v>
      </c>
      <c r="AB577">
        <f>YEAR(Sales_Trans_2[[#This Row],[Transaction_Date]])</f>
        <v>2025</v>
      </c>
      <c r="AC577" t="str">
        <f>TEXT(Sales_Trans_2[[#This Row],[Transaction_Date]],"mmm")</f>
        <v>Sep</v>
      </c>
      <c r="AD577">
        <f>MONTH(Sales_Trans_2[[#This Row],[Transaction_Date]])</f>
        <v>9</v>
      </c>
      <c r="AE577" s="19">
        <f>IFERROR(Sales_Trans_2[[#This Row],[Profit]]/Sales_Trans_2[[#This Row],[Sales_Amount]],0)</f>
        <v>0.38596404583168703</v>
      </c>
      <c r="AF577" s="20" t="str">
        <f>IF(Sales_Trans_2[[#This Row],[Discount_Pct]]=0,"0%",
IF(Sales_Trans_2[[#This Row],[Discount_Pct]]&lt;=5,"1-5%",
IF(Sales_Trans_2[[#This Row],[Discount_Pct]]&lt;=10,"6-10%",
IF(Sales_Trans_2[[#This Row],[Discount_Pct]]&lt;=15,"11-15%","&gt;15%"))))</f>
        <v>0%</v>
      </c>
    </row>
    <row r="578" spans="1:32" x14ac:dyDescent="0.25">
      <c r="A578" t="s">
        <v>2321</v>
      </c>
      <c r="B578" s="10">
        <v>45939</v>
      </c>
      <c r="C578" t="s">
        <v>1016</v>
      </c>
      <c r="D578" t="s">
        <v>1490</v>
      </c>
      <c r="E578" t="s">
        <v>1403</v>
      </c>
      <c r="F578" t="s">
        <v>1404</v>
      </c>
      <c r="G578">
        <v>4</v>
      </c>
      <c r="H578">
        <v>115.25</v>
      </c>
      <c r="I578">
        <v>0</v>
      </c>
      <c r="J578">
        <v>0</v>
      </c>
      <c r="K578">
        <v>461</v>
      </c>
      <c r="L578">
        <v>354.88</v>
      </c>
      <c r="M578">
        <v>106.12</v>
      </c>
      <c r="N578" t="s">
        <v>23</v>
      </c>
      <c r="O578" t="s">
        <v>24</v>
      </c>
      <c r="P578" t="s">
        <v>25</v>
      </c>
      <c r="Q578">
        <v>0.5083333333333333</v>
      </c>
      <c r="R578" t="s">
        <v>49</v>
      </c>
      <c r="S578" t="s">
        <v>4899</v>
      </c>
      <c r="T578" t="s">
        <v>4887</v>
      </c>
      <c r="U578">
        <v>102.51</v>
      </c>
      <c r="V578" t="s">
        <v>5653</v>
      </c>
      <c r="W578" t="s">
        <v>4958</v>
      </c>
      <c r="X578" t="s">
        <v>5559</v>
      </c>
      <c r="Y578" t="s">
        <v>5007</v>
      </c>
      <c r="Z578" t="s">
        <v>5560</v>
      </c>
      <c r="AA578" t="s">
        <v>5060</v>
      </c>
      <c r="AB578">
        <f>YEAR(Sales_Trans_2[[#This Row],[Transaction_Date]])</f>
        <v>2025</v>
      </c>
      <c r="AC578" t="str">
        <f>TEXT(Sales_Trans_2[[#This Row],[Transaction_Date]],"mmm")</f>
        <v>Oct</v>
      </c>
      <c r="AD578">
        <f>MONTH(Sales_Trans_2[[#This Row],[Transaction_Date]])</f>
        <v>10</v>
      </c>
      <c r="AE578" s="19">
        <f>IFERROR(Sales_Trans_2[[#This Row],[Profit]]/Sales_Trans_2[[#This Row],[Sales_Amount]],0)</f>
        <v>0.23019522776572668</v>
      </c>
      <c r="AF578" s="20" t="str">
        <f>IF(Sales_Trans_2[[#This Row],[Discount_Pct]]=0,"0%",
IF(Sales_Trans_2[[#This Row],[Discount_Pct]]&lt;=5,"1-5%",
IF(Sales_Trans_2[[#This Row],[Discount_Pct]]&lt;=10,"6-10%",
IF(Sales_Trans_2[[#This Row],[Discount_Pct]]&lt;=15,"11-15%","&gt;15%"))))</f>
        <v>0%</v>
      </c>
    </row>
    <row r="579" spans="1:32" x14ac:dyDescent="0.25">
      <c r="A579" t="s">
        <v>3846</v>
      </c>
      <c r="B579" s="10">
        <v>45939</v>
      </c>
      <c r="C579" t="s">
        <v>1551</v>
      </c>
      <c r="D579" t="s">
        <v>314</v>
      </c>
      <c r="E579" t="s">
        <v>519</v>
      </c>
      <c r="F579" t="s">
        <v>520</v>
      </c>
      <c r="G579">
        <v>6</v>
      </c>
      <c r="H579">
        <v>342.94</v>
      </c>
      <c r="I579">
        <v>0</v>
      </c>
      <c r="J579">
        <v>0</v>
      </c>
      <c r="K579">
        <v>2057.64</v>
      </c>
      <c r="L579">
        <v>1483.5</v>
      </c>
      <c r="M579">
        <v>574.14</v>
      </c>
      <c r="N579" t="s">
        <v>68</v>
      </c>
      <c r="O579" t="s">
        <v>24</v>
      </c>
      <c r="P579" t="s">
        <v>25</v>
      </c>
      <c r="Q579">
        <v>0.625</v>
      </c>
      <c r="R579" t="s">
        <v>49</v>
      </c>
      <c r="S579" t="s">
        <v>4707</v>
      </c>
      <c r="T579" t="s">
        <v>4703</v>
      </c>
      <c r="U579">
        <v>329.69</v>
      </c>
      <c r="V579" t="s">
        <v>5291</v>
      </c>
      <c r="W579" t="s">
        <v>4958</v>
      </c>
      <c r="X579" t="s">
        <v>5214</v>
      </c>
      <c r="Y579" t="s">
        <v>4966</v>
      </c>
      <c r="Z579" t="s">
        <v>5242</v>
      </c>
      <c r="AA579" t="s">
        <v>5060</v>
      </c>
      <c r="AB579">
        <f>YEAR(Sales_Trans_2[[#This Row],[Transaction_Date]])</f>
        <v>2025</v>
      </c>
      <c r="AC579" t="str">
        <f>TEXT(Sales_Trans_2[[#This Row],[Transaction_Date]],"mmm")</f>
        <v>Oct</v>
      </c>
      <c r="AD579">
        <f>MONTH(Sales_Trans_2[[#This Row],[Transaction_Date]])</f>
        <v>10</v>
      </c>
      <c r="AE579" s="19">
        <f>IFERROR(Sales_Trans_2[[#This Row],[Profit]]/Sales_Trans_2[[#This Row],[Sales_Amount]],0)</f>
        <v>0.27902840146964486</v>
      </c>
      <c r="AF579" s="20" t="str">
        <f>IF(Sales_Trans_2[[#This Row],[Discount_Pct]]=0,"0%",
IF(Sales_Trans_2[[#This Row],[Discount_Pct]]&lt;=5,"1-5%",
IF(Sales_Trans_2[[#This Row],[Discount_Pct]]&lt;=10,"6-10%",
IF(Sales_Trans_2[[#This Row],[Discount_Pct]]&lt;=15,"11-15%","&gt;15%"))))</f>
        <v>0%</v>
      </c>
    </row>
    <row r="580" spans="1:32" x14ac:dyDescent="0.25">
      <c r="A580" t="s">
        <v>1456</v>
      </c>
      <c r="B580" s="10">
        <v>45900</v>
      </c>
      <c r="C580" t="s">
        <v>1457</v>
      </c>
      <c r="D580" t="s">
        <v>647</v>
      </c>
      <c r="E580" t="s">
        <v>372</v>
      </c>
      <c r="F580" t="s">
        <v>373</v>
      </c>
      <c r="G580">
        <v>4</v>
      </c>
      <c r="H580">
        <v>134.24</v>
      </c>
      <c r="I580">
        <v>0</v>
      </c>
      <c r="J580">
        <v>0</v>
      </c>
      <c r="K580">
        <v>617.5</v>
      </c>
      <c r="L580">
        <v>364.72</v>
      </c>
      <c r="M580">
        <v>252.78</v>
      </c>
      <c r="N580" t="s">
        <v>40</v>
      </c>
      <c r="O580" t="s">
        <v>24</v>
      </c>
      <c r="P580" t="s">
        <v>25</v>
      </c>
      <c r="Q580">
        <v>0.88263888888888886</v>
      </c>
      <c r="R580" t="s">
        <v>27</v>
      </c>
      <c r="S580" t="s">
        <v>4925</v>
      </c>
      <c r="T580" t="s">
        <v>4908</v>
      </c>
      <c r="U580">
        <v>123.11</v>
      </c>
      <c r="V580" t="s">
        <v>5588</v>
      </c>
      <c r="W580" t="s">
        <v>4958</v>
      </c>
      <c r="X580" t="s">
        <v>5258</v>
      </c>
      <c r="Y580" t="s">
        <v>4966</v>
      </c>
      <c r="Z580" t="s">
        <v>5259</v>
      </c>
      <c r="AA580" t="s">
        <v>5060</v>
      </c>
      <c r="AB580">
        <f>YEAR(Sales_Trans_2[[#This Row],[Transaction_Date]])</f>
        <v>2025</v>
      </c>
      <c r="AC580" t="str">
        <f>TEXT(Sales_Trans_2[[#This Row],[Transaction_Date]],"mmm")</f>
        <v>Aug</v>
      </c>
      <c r="AD580">
        <f>MONTH(Sales_Trans_2[[#This Row],[Transaction_Date]])</f>
        <v>8</v>
      </c>
      <c r="AE580" s="19">
        <f>IFERROR(Sales_Trans_2[[#This Row],[Profit]]/Sales_Trans_2[[#This Row],[Sales_Amount]],0)</f>
        <v>0.40936032388663968</v>
      </c>
      <c r="AF580" s="20" t="str">
        <f>IF(Sales_Trans_2[[#This Row],[Discount_Pct]]=0,"0%",
IF(Sales_Trans_2[[#This Row],[Discount_Pct]]&lt;=5,"1-5%",
IF(Sales_Trans_2[[#This Row],[Discount_Pct]]&lt;=10,"6-10%",
IF(Sales_Trans_2[[#This Row],[Discount_Pct]]&lt;=15,"11-15%","&gt;15%"))))</f>
        <v>0%</v>
      </c>
    </row>
    <row r="581" spans="1:32" x14ac:dyDescent="0.25">
      <c r="A581" t="s">
        <v>1280</v>
      </c>
      <c r="B581" s="10">
        <v>45899</v>
      </c>
      <c r="C581" t="s">
        <v>1281</v>
      </c>
      <c r="D581" t="s">
        <v>280</v>
      </c>
      <c r="E581" t="s">
        <v>270</v>
      </c>
      <c r="F581" t="s">
        <v>271</v>
      </c>
      <c r="G581">
        <v>3</v>
      </c>
      <c r="H581">
        <v>124.84</v>
      </c>
      <c r="I581">
        <v>0</v>
      </c>
      <c r="J581">
        <v>0</v>
      </c>
      <c r="K581">
        <v>430.7</v>
      </c>
      <c r="L581">
        <v>292.05</v>
      </c>
      <c r="M581">
        <v>138.65</v>
      </c>
      <c r="N581" t="s">
        <v>68</v>
      </c>
      <c r="O581" t="s">
        <v>24</v>
      </c>
      <c r="P581" t="s">
        <v>25</v>
      </c>
      <c r="Q581">
        <v>0.53333333333333333</v>
      </c>
      <c r="R581" t="s">
        <v>27</v>
      </c>
      <c r="S581" t="s">
        <v>4726</v>
      </c>
      <c r="T581" t="s">
        <v>4703</v>
      </c>
      <c r="U581">
        <v>124.84</v>
      </c>
      <c r="V581" t="s">
        <v>5156</v>
      </c>
      <c r="W581" t="s">
        <v>4964</v>
      </c>
      <c r="X581" t="s">
        <v>5600</v>
      </c>
      <c r="Y581" t="s">
        <v>4970</v>
      </c>
      <c r="Z581" t="s">
        <v>5280</v>
      </c>
      <c r="AA581" t="s">
        <v>5060</v>
      </c>
      <c r="AB581">
        <f>YEAR(Sales_Trans_2[[#This Row],[Transaction_Date]])</f>
        <v>2025</v>
      </c>
      <c r="AC581" t="str">
        <f>TEXT(Sales_Trans_2[[#This Row],[Transaction_Date]],"mmm")</f>
        <v>Aug</v>
      </c>
      <c r="AD581">
        <f>MONTH(Sales_Trans_2[[#This Row],[Transaction_Date]])</f>
        <v>8</v>
      </c>
      <c r="AE581" s="19">
        <f>IFERROR(Sales_Trans_2[[#This Row],[Profit]]/Sales_Trans_2[[#This Row],[Sales_Amount]],0)</f>
        <v>0.32191780821917809</v>
      </c>
      <c r="AF581" s="20" t="str">
        <f>IF(Sales_Trans_2[[#This Row],[Discount_Pct]]=0,"0%",
IF(Sales_Trans_2[[#This Row],[Discount_Pct]]&lt;=5,"1-5%",
IF(Sales_Trans_2[[#This Row],[Discount_Pct]]&lt;=10,"6-10%",
IF(Sales_Trans_2[[#This Row],[Discount_Pct]]&lt;=15,"11-15%","&gt;15%"))))</f>
        <v>0%</v>
      </c>
    </row>
    <row r="582" spans="1:32" x14ac:dyDescent="0.25">
      <c r="A582" t="s">
        <v>2018</v>
      </c>
      <c r="B582" s="10">
        <v>45899</v>
      </c>
      <c r="C582" t="s">
        <v>1003</v>
      </c>
      <c r="D582" t="s">
        <v>349</v>
      </c>
      <c r="E582" t="s">
        <v>681</v>
      </c>
      <c r="F582" t="s">
        <v>1014</v>
      </c>
      <c r="G582">
        <v>6</v>
      </c>
      <c r="H582">
        <v>488.1</v>
      </c>
      <c r="I582">
        <v>0</v>
      </c>
      <c r="J582">
        <v>0</v>
      </c>
      <c r="K582">
        <v>3367.89</v>
      </c>
      <c r="L582">
        <v>1953.66</v>
      </c>
      <c r="M582">
        <v>1414.23</v>
      </c>
      <c r="N582" t="s">
        <v>68</v>
      </c>
      <c r="O582" t="s">
        <v>24</v>
      </c>
      <c r="P582" t="s">
        <v>25</v>
      </c>
      <c r="Q582">
        <v>0.78541666666666665</v>
      </c>
      <c r="R582" t="s">
        <v>27</v>
      </c>
      <c r="S582" t="s">
        <v>4789</v>
      </c>
      <c r="T582" t="s">
        <v>4776</v>
      </c>
      <c r="U582">
        <v>298.81</v>
      </c>
      <c r="V582" t="s">
        <v>5697</v>
      </c>
      <c r="W582" t="s">
        <v>4958</v>
      </c>
      <c r="X582" t="s">
        <v>5958</v>
      </c>
      <c r="Y582" t="s">
        <v>5011</v>
      </c>
      <c r="Z582" t="s">
        <v>5380</v>
      </c>
      <c r="AA582" t="s">
        <v>5060</v>
      </c>
      <c r="AB582">
        <f>YEAR(Sales_Trans_2[[#This Row],[Transaction_Date]])</f>
        <v>2025</v>
      </c>
      <c r="AC582" t="str">
        <f>TEXT(Sales_Trans_2[[#This Row],[Transaction_Date]],"mmm")</f>
        <v>Aug</v>
      </c>
      <c r="AD582">
        <f>MONTH(Sales_Trans_2[[#This Row],[Transaction_Date]])</f>
        <v>8</v>
      </c>
      <c r="AE582" s="19">
        <f>IFERROR(Sales_Trans_2[[#This Row],[Profit]]/Sales_Trans_2[[#This Row],[Sales_Amount]],0)</f>
        <v>0.41991573358987377</v>
      </c>
      <c r="AF582" s="20" t="str">
        <f>IF(Sales_Trans_2[[#This Row],[Discount_Pct]]=0,"0%",
IF(Sales_Trans_2[[#This Row],[Discount_Pct]]&lt;=5,"1-5%",
IF(Sales_Trans_2[[#This Row],[Discount_Pct]]&lt;=10,"6-10%",
IF(Sales_Trans_2[[#This Row],[Discount_Pct]]&lt;=15,"11-15%","&gt;15%"))))</f>
        <v>0%</v>
      </c>
    </row>
    <row r="583" spans="1:32" x14ac:dyDescent="0.25">
      <c r="A583" t="s">
        <v>2006</v>
      </c>
      <c r="B583" s="10">
        <v>45896</v>
      </c>
      <c r="C583" t="s">
        <v>985</v>
      </c>
      <c r="D583" t="s">
        <v>566</v>
      </c>
      <c r="E583" t="s">
        <v>962</v>
      </c>
      <c r="F583" t="s">
        <v>963</v>
      </c>
      <c r="G583">
        <v>8</v>
      </c>
      <c r="H583">
        <v>348.67</v>
      </c>
      <c r="I583">
        <v>0</v>
      </c>
      <c r="J583">
        <v>0</v>
      </c>
      <c r="K583">
        <v>2789.36</v>
      </c>
      <c r="L583">
        <v>2043.92</v>
      </c>
      <c r="M583">
        <v>745.44</v>
      </c>
      <c r="N583" t="s">
        <v>47</v>
      </c>
      <c r="O583" t="s">
        <v>24</v>
      </c>
      <c r="P583" t="s">
        <v>25</v>
      </c>
      <c r="Q583">
        <v>0.38958333333333334</v>
      </c>
      <c r="R583" t="s">
        <v>49</v>
      </c>
      <c r="S583" t="s">
        <v>4767</v>
      </c>
      <c r="T583" t="s">
        <v>4752</v>
      </c>
      <c r="U583">
        <v>328.59</v>
      </c>
      <c r="V583" t="s">
        <v>4982</v>
      </c>
      <c r="W583" t="s">
        <v>4958</v>
      </c>
      <c r="X583" t="s">
        <v>5479</v>
      </c>
      <c r="Y583" t="s">
        <v>5011</v>
      </c>
      <c r="Z583" t="s">
        <v>5480</v>
      </c>
      <c r="AA583" t="s">
        <v>5060</v>
      </c>
      <c r="AB583">
        <f>YEAR(Sales_Trans_2[[#This Row],[Transaction_Date]])</f>
        <v>2025</v>
      </c>
      <c r="AC583" t="str">
        <f>TEXT(Sales_Trans_2[[#This Row],[Transaction_Date]],"mmm")</f>
        <v>Aug</v>
      </c>
      <c r="AD583">
        <f>MONTH(Sales_Trans_2[[#This Row],[Transaction_Date]])</f>
        <v>8</v>
      </c>
      <c r="AE583" s="19">
        <f>IFERROR(Sales_Trans_2[[#This Row],[Profit]]/Sales_Trans_2[[#This Row],[Sales_Amount]],0)</f>
        <v>0.26724409900478963</v>
      </c>
      <c r="AF583" s="20" t="str">
        <f>IF(Sales_Trans_2[[#This Row],[Discount_Pct]]=0,"0%",
IF(Sales_Trans_2[[#This Row],[Discount_Pct]]&lt;=5,"1-5%",
IF(Sales_Trans_2[[#This Row],[Discount_Pct]]&lt;=10,"6-10%",
IF(Sales_Trans_2[[#This Row],[Discount_Pct]]&lt;=15,"11-15%","&gt;15%"))))</f>
        <v>0%</v>
      </c>
    </row>
    <row r="584" spans="1:32" x14ac:dyDescent="0.25">
      <c r="A584" t="s">
        <v>2460</v>
      </c>
      <c r="B584" s="10">
        <v>45895</v>
      </c>
      <c r="C584" t="s">
        <v>2461</v>
      </c>
      <c r="D584" t="s">
        <v>905</v>
      </c>
      <c r="E584" t="s">
        <v>1169</v>
      </c>
      <c r="F584" t="s">
        <v>2462</v>
      </c>
      <c r="G584">
        <v>1</v>
      </c>
      <c r="H584">
        <v>464.41</v>
      </c>
      <c r="I584">
        <v>0</v>
      </c>
      <c r="J584">
        <v>0</v>
      </c>
      <c r="K584">
        <v>464.41</v>
      </c>
      <c r="L584">
        <v>397.69</v>
      </c>
      <c r="M584">
        <v>66.72</v>
      </c>
      <c r="N584" t="s">
        <v>47</v>
      </c>
      <c r="O584" t="s">
        <v>24</v>
      </c>
      <c r="P584" t="s">
        <v>25</v>
      </c>
      <c r="Q584">
        <v>0.38750000000000001</v>
      </c>
      <c r="R584" t="s">
        <v>49</v>
      </c>
      <c r="S584" t="s">
        <v>4686</v>
      </c>
      <c r="T584" t="s">
        <v>4672</v>
      </c>
      <c r="U584">
        <v>464.41</v>
      </c>
      <c r="V584" t="s">
        <v>5979</v>
      </c>
      <c r="W584" t="s">
        <v>4968</v>
      </c>
      <c r="X584" t="s">
        <v>5426</v>
      </c>
      <c r="Y584" t="s">
        <v>5011</v>
      </c>
      <c r="Z584" t="s">
        <v>5628</v>
      </c>
      <c r="AA584" t="s">
        <v>5060</v>
      </c>
      <c r="AB584">
        <f>YEAR(Sales_Trans_2[[#This Row],[Transaction_Date]])</f>
        <v>2025</v>
      </c>
      <c r="AC584" t="str">
        <f>TEXT(Sales_Trans_2[[#This Row],[Transaction_Date]],"mmm")</f>
        <v>Aug</v>
      </c>
      <c r="AD584">
        <f>MONTH(Sales_Trans_2[[#This Row],[Transaction_Date]])</f>
        <v>8</v>
      </c>
      <c r="AE584" s="19">
        <f>IFERROR(Sales_Trans_2[[#This Row],[Profit]]/Sales_Trans_2[[#This Row],[Sales_Amount]],0)</f>
        <v>0.14366615705949484</v>
      </c>
      <c r="AF584" s="20" t="str">
        <f>IF(Sales_Trans_2[[#This Row],[Discount_Pct]]=0,"0%",
IF(Sales_Trans_2[[#This Row],[Discount_Pct]]&lt;=5,"1-5%",
IF(Sales_Trans_2[[#This Row],[Discount_Pct]]&lt;=10,"6-10%",
IF(Sales_Trans_2[[#This Row],[Discount_Pct]]&lt;=15,"11-15%","&gt;15%"))))</f>
        <v>0%</v>
      </c>
    </row>
    <row r="585" spans="1:32" x14ac:dyDescent="0.25">
      <c r="A585" t="s">
        <v>3367</v>
      </c>
      <c r="B585" s="10">
        <v>45886</v>
      </c>
      <c r="C585" t="s">
        <v>307</v>
      </c>
      <c r="D585" t="s">
        <v>77</v>
      </c>
      <c r="E585" t="s">
        <v>1403</v>
      </c>
      <c r="F585" t="s">
        <v>1404</v>
      </c>
      <c r="G585">
        <v>4</v>
      </c>
      <c r="H585">
        <v>145.12</v>
      </c>
      <c r="I585">
        <v>0</v>
      </c>
      <c r="J585">
        <v>0</v>
      </c>
      <c r="K585">
        <v>667.55</v>
      </c>
      <c r="L585">
        <v>469.08</v>
      </c>
      <c r="M585">
        <v>198.47</v>
      </c>
      <c r="N585" t="s">
        <v>40</v>
      </c>
      <c r="O585" t="s">
        <v>24</v>
      </c>
      <c r="P585" t="s">
        <v>25</v>
      </c>
      <c r="Q585">
        <v>0.59236111111111112</v>
      </c>
      <c r="R585" t="s">
        <v>27</v>
      </c>
      <c r="S585" t="s">
        <v>4863</v>
      </c>
      <c r="T585" t="s">
        <v>4864</v>
      </c>
      <c r="U585">
        <v>131.03</v>
      </c>
      <c r="V585" t="s">
        <v>5035</v>
      </c>
      <c r="W585" t="s">
        <v>4958</v>
      </c>
      <c r="X585" t="s">
        <v>5559</v>
      </c>
      <c r="Y585" t="s">
        <v>5007</v>
      </c>
      <c r="Z585" t="s">
        <v>5560</v>
      </c>
      <c r="AA585" t="s">
        <v>5060</v>
      </c>
      <c r="AB585">
        <f>YEAR(Sales_Trans_2[[#This Row],[Transaction_Date]])</f>
        <v>2025</v>
      </c>
      <c r="AC585" t="str">
        <f>TEXT(Sales_Trans_2[[#This Row],[Transaction_Date]],"mmm")</f>
        <v>Aug</v>
      </c>
      <c r="AD585">
        <f>MONTH(Sales_Trans_2[[#This Row],[Transaction_Date]])</f>
        <v>8</v>
      </c>
      <c r="AE585" s="19">
        <f>IFERROR(Sales_Trans_2[[#This Row],[Profit]]/Sales_Trans_2[[#This Row],[Sales_Amount]],0)</f>
        <v>0.2973110628417347</v>
      </c>
      <c r="AF585" s="20" t="str">
        <f>IF(Sales_Trans_2[[#This Row],[Discount_Pct]]=0,"0%",
IF(Sales_Trans_2[[#This Row],[Discount_Pct]]&lt;=5,"1-5%",
IF(Sales_Trans_2[[#This Row],[Discount_Pct]]&lt;=10,"6-10%",
IF(Sales_Trans_2[[#This Row],[Discount_Pct]]&lt;=15,"11-15%","&gt;15%"))))</f>
        <v>0%</v>
      </c>
    </row>
    <row r="586" spans="1:32" x14ac:dyDescent="0.25">
      <c r="A586" t="s">
        <v>2279</v>
      </c>
      <c r="B586" s="10">
        <v>45883</v>
      </c>
      <c r="C586" t="s">
        <v>2280</v>
      </c>
      <c r="D586" t="s">
        <v>727</v>
      </c>
      <c r="E586" t="s">
        <v>1431</v>
      </c>
      <c r="F586" t="s">
        <v>239</v>
      </c>
      <c r="G586">
        <v>1</v>
      </c>
      <c r="H586">
        <v>227</v>
      </c>
      <c r="I586">
        <v>0</v>
      </c>
      <c r="J586">
        <v>0</v>
      </c>
      <c r="K586">
        <v>227</v>
      </c>
      <c r="L586">
        <v>196.3</v>
      </c>
      <c r="M586">
        <v>30.7</v>
      </c>
      <c r="N586" t="s">
        <v>68</v>
      </c>
      <c r="O586" t="s">
        <v>24</v>
      </c>
      <c r="P586" t="s">
        <v>25</v>
      </c>
      <c r="Q586">
        <v>0.49027777777777776</v>
      </c>
      <c r="R586" t="s">
        <v>49</v>
      </c>
      <c r="S586" t="s">
        <v>4867</v>
      </c>
      <c r="T586" t="s">
        <v>4864</v>
      </c>
      <c r="U586">
        <v>227</v>
      </c>
      <c r="V586" t="s">
        <v>5991</v>
      </c>
      <c r="W586" t="s">
        <v>4964</v>
      </c>
      <c r="X586" t="s">
        <v>5015</v>
      </c>
      <c r="Y586" t="s">
        <v>4966</v>
      </c>
      <c r="Z586" t="s">
        <v>5386</v>
      </c>
      <c r="AA586" t="s">
        <v>5060</v>
      </c>
      <c r="AB586">
        <f>YEAR(Sales_Trans_2[[#This Row],[Transaction_Date]])</f>
        <v>2025</v>
      </c>
      <c r="AC586" t="str">
        <f>TEXT(Sales_Trans_2[[#This Row],[Transaction_Date]],"mmm")</f>
        <v>Aug</v>
      </c>
      <c r="AD586">
        <f>MONTH(Sales_Trans_2[[#This Row],[Transaction_Date]])</f>
        <v>8</v>
      </c>
      <c r="AE586" s="19">
        <f>IFERROR(Sales_Trans_2[[#This Row],[Profit]]/Sales_Trans_2[[#This Row],[Sales_Amount]],0)</f>
        <v>0.13524229074889868</v>
      </c>
      <c r="AF586" s="20" t="str">
        <f>IF(Sales_Trans_2[[#This Row],[Discount_Pct]]=0,"0%",
IF(Sales_Trans_2[[#This Row],[Discount_Pct]]&lt;=5,"1-5%",
IF(Sales_Trans_2[[#This Row],[Discount_Pct]]&lt;=10,"6-10%",
IF(Sales_Trans_2[[#This Row],[Discount_Pct]]&lt;=15,"11-15%","&gt;15%"))))</f>
        <v>0%</v>
      </c>
    </row>
    <row r="587" spans="1:32" x14ac:dyDescent="0.25">
      <c r="A587" t="s">
        <v>2783</v>
      </c>
      <c r="B587" s="10">
        <v>45999</v>
      </c>
      <c r="C587" t="s">
        <v>301</v>
      </c>
      <c r="D587" t="s">
        <v>605</v>
      </c>
      <c r="E587" t="s">
        <v>2611</v>
      </c>
      <c r="F587" t="s">
        <v>2612</v>
      </c>
      <c r="G587">
        <v>4</v>
      </c>
      <c r="H587">
        <v>75.680000000000007</v>
      </c>
      <c r="I587">
        <v>0</v>
      </c>
      <c r="J587">
        <v>0</v>
      </c>
      <c r="K587">
        <v>302.72000000000003</v>
      </c>
      <c r="L587">
        <v>248.56</v>
      </c>
      <c r="M587">
        <v>54.16</v>
      </c>
      <c r="N587" t="s">
        <v>133</v>
      </c>
      <c r="O587" t="s">
        <v>24</v>
      </c>
      <c r="P587" t="s">
        <v>25</v>
      </c>
      <c r="Q587">
        <v>0.46041666666666664</v>
      </c>
      <c r="R587" t="s">
        <v>49</v>
      </c>
      <c r="S587" t="s">
        <v>4851</v>
      </c>
      <c r="T587" t="s">
        <v>4847</v>
      </c>
      <c r="U587">
        <v>75.680000000000007</v>
      </c>
      <c r="V587" t="s">
        <v>5286</v>
      </c>
      <c r="W587" t="s">
        <v>4968</v>
      </c>
      <c r="X587" t="s">
        <v>5304</v>
      </c>
      <c r="Y587" t="s">
        <v>4966</v>
      </c>
      <c r="Z587" t="s">
        <v>5305</v>
      </c>
      <c r="AA587" t="s">
        <v>5060</v>
      </c>
      <c r="AB587">
        <f>YEAR(Sales_Trans_2[[#This Row],[Transaction_Date]])</f>
        <v>2025</v>
      </c>
      <c r="AC587" t="str">
        <f>TEXT(Sales_Trans_2[[#This Row],[Transaction_Date]],"mmm")</f>
        <v>Dec</v>
      </c>
      <c r="AD587">
        <f>MONTH(Sales_Trans_2[[#This Row],[Transaction_Date]])</f>
        <v>12</v>
      </c>
      <c r="AE587" s="19">
        <f>IFERROR(Sales_Trans_2[[#This Row],[Profit]]/Sales_Trans_2[[#This Row],[Sales_Amount]],0)</f>
        <v>0.17891120507399574</v>
      </c>
      <c r="AF587" s="20" t="str">
        <f>IF(Sales_Trans_2[[#This Row],[Discount_Pct]]=0,"0%",
IF(Sales_Trans_2[[#This Row],[Discount_Pct]]&lt;=5,"1-5%",
IF(Sales_Trans_2[[#This Row],[Discount_Pct]]&lt;=10,"6-10%",
IF(Sales_Trans_2[[#This Row],[Discount_Pct]]&lt;=15,"11-15%","&gt;15%"))))</f>
        <v>0%</v>
      </c>
    </row>
    <row r="588" spans="1:32" x14ac:dyDescent="0.25">
      <c r="A588" t="s">
        <v>4307</v>
      </c>
      <c r="B588" s="10">
        <v>45908</v>
      </c>
      <c r="C588" t="s">
        <v>342</v>
      </c>
      <c r="D588" t="s">
        <v>264</v>
      </c>
      <c r="E588" t="s">
        <v>728</v>
      </c>
      <c r="F588" t="s">
        <v>729</v>
      </c>
      <c r="G588">
        <v>5</v>
      </c>
      <c r="H588">
        <v>426.09</v>
      </c>
      <c r="I588">
        <v>0</v>
      </c>
      <c r="J588">
        <v>0</v>
      </c>
      <c r="K588">
        <v>2450.02</v>
      </c>
      <c r="L588">
        <v>1429.5</v>
      </c>
      <c r="M588">
        <v>1020.52</v>
      </c>
      <c r="N588" t="s">
        <v>40</v>
      </c>
      <c r="O588" t="s">
        <v>24</v>
      </c>
      <c r="P588" t="s">
        <v>25</v>
      </c>
      <c r="Q588">
        <v>0.55902777777777779</v>
      </c>
      <c r="R588" t="s">
        <v>27</v>
      </c>
      <c r="S588" t="s">
        <v>4702</v>
      </c>
      <c r="T588" t="s">
        <v>4703</v>
      </c>
      <c r="U588">
        <v>383.51</v>
      </c>
      <c r="V588" t="s">
        <v>5174</v>
      </c>
      <c r="W588" t="s">
        <v>4958</v>
      </c>
      <c r="X588" t="s">
        <v>5381</v>
      </c>
      <c r="Y588" t="s">
        <v>5018</v>
      </c>
      <c r="Z588" t="s">
        <v>5236</v>
      </c>
      <c r="AA588" t="s">
        <v>5060</v>
      </c>
      <c r="AB588">
        <f>YEAR(Sales_Trans_2[[#This Row],[Transaction_Date]])</f>
        <v>2025</v>
      </c>
      <c r="AC588" t="str">
        <f>TEXT(Sales_Trans_2[[#This Row],[Transaction_Date]],"mmm")</f>
        <v>Sep</v>
      </c>
      <c r="AD588">
        <f>MONTH(Sales_Trans_2[[#This Row],[Transaction_Date]])</f>
        <v>9</v>
      </c>
      <c r="AE588" s="19">
        <f>IFERROR(Sales_Trans_2[[#This Row],[Profit]]/Sales_Trans_2[[#This Row],[Sales_Amount]],0)</f>
        <v>0.41653537522142675</v>
      </c>
      <c r="AF588" s="20" t="str">
        <f>IF(Sales_Trans_2[[#This Row],[Discount_Pct]]=0,"0%",
IF(Sales_Trans_2[[#This Row],[Discount_Pct]]&lt;=5,"1-5%",
IF(Sales_Trans_2[[#This Row],[Discount_Pct]]&lt;=10,"6-10%",
IF(Sales_Trans_2[[#This Row],[Discount_Pct]]&lt;=15,"11-15%","&gt;15%"))))</f>
        <v>0%</v>
      </c>
    </row>
    <row r="589" spans="1:32" x14ac:dyDescent="0.25">
      <c r="A589" t="s">
        <v>2979</v>
      </c>
      <c r="B589" s="10">
        <v>45877</v>
      </c>
      <c r="C589" t="s">
        <v>2481</v>
      </c>
      <c r="D589" t="s">
        <v>399</v>
      </c>
      <c r="E589" t="s">
        <v>2009</v>
      </c>
      <c r="F589" t="s">
        <v>1170</v>
      </c>
      <c r="G589">
        <v>3</v>
      </c>
      <c r="H589">
        <v>99.93</v>
      </c>
      <c r="I589">
        <v>0</v>
      </c>
      <c r="J589">
        <v>0</v>
      </c>
      <c r="K589">
        <v>299.79000000000002</v>
      </c>
      <c r="L589">
        <v>258.14999999999998</v>
      </c>
      <c r="M589">
        <v>41.64</v>
      </c>
      <c r="N589" t="s">
        <v>4971</v>
      </c>
      <c r="O589" t="s">
        <v>24</v>
      </c>
      <c r="P589" t="s">
        <v>25</v>
      </c>
      <c r="Q589">
        <v>0.5131944444444444</v>
      </c>
      <c r="R589" t="s">
        <v>49</v>
      </c>
      <c r="S589" t="s">
        <v>4693</v>
      </c>
      <c r="T589" t="s">
        <v>4672</v>
      </c>
      <c r="U589">
        <v>99.93</v>
      </c>
      <c r="V589" t="s">
        <v>5201</v>
      </c>
      <c r="W589" t="s">
        <v>4968</v>
      </c>
      <c r="X589" t="s">
        <v>5176</v>
      </c>
      <c r="Y589" t="s">
        <v>5011</v>
      </c>
      <c r="Z589" t="s">
        <v>5177</v>
      </c>
      <c r="AA589" t="s">
        <v>5060</v>
      </c>
      <c r="AB589">
        <f>YEAR(Sales_Trans_2[[#This Row],[Transaction_Date]])</f>
        <v>2025</v>
      </c>
      <c r="AC589" t="str">
        <f>TEXT(Sales_Trans_2[[#This Row],[Transaction_Date]],"mmm")</f>
        <v>Aug</v>
      </c>
      <c r="AD589">
        <f>MONTH(Sales_Trans_2[[#This Row],[Transaction_Date]])</f>
        <v>8</v>
      </c>
      <c r="AE589" s="19">
        <f>IFERROR(Sales_Trans_2[[#This Row],[Profit]]/Sales_Trans_2[[#This Row],[Sales_Amount]],0)</f>
        <v>0.13889722805964175</v>
      </c>
      <c r="AF589" s="20" t="str">
        <f>IF(Sales_Trans_2[[#This Row],[Discount_Pct]]=0,"0%",
IF(Sales_Trans_2[[#This Row],[Discount_Pct]]&lt;=5,"1-5%",
IF(Sales_Trans_2[[#This Row],[Discount_Pct]]&lt;=10,"6-10%",
IF(Sales_Trans_2[[#This Row],[Discount_Pct]]&lt;=15,"11-15%","&gt;15%"))))</f>
        <v>0%</v>
      </c>
    </row>
    <row r="590" spans="1:32" x14ac:dyDescent="0.25">
      <c r="A590" t="s">
        <v>4199</v>
      </c>
      <c r="B590" s="10">
        <v>45755</v>
      </c>
      <c r="C590" t="s">
        <v>4200</v>
      </c>
      <c r="D590" t="s">
        <v>661</v>
      </c>
      <c r="E590" t="s">
        <v>606</v>
      </c>
      <c r="F590" t="s">
        <v>1270</v>
      </c>
      <c r="G590">
        <v>1</v>
      </c>
      <c r="H590">
        <v>224.28</v>
      </c>
      <c r="I590">
        <v>0</v>
      </c>
      <c r="J590">
        <v>0</v>
      </c>
      <c r="K590">
        <v>224.28</v>
      </c>
      <c r="L590">
        <v>192.39</v>
      </c>
      <c r="M590">
        <v>31.89</v>
      </c>
      <c r="N590" t="s">
        <v>4971</v>
      </c>
      <c r="O590" t="s">
        <v>24</v>
      </c>
      <c r="P590" t="s">
        <v>25</v>
      </c>
      <c r="Q590">
        <v>0.48749999999999999</v>
      </c>
      <c r="R590" t="s">
        <v>49</v>
      </c>
      <c r="S590" t="s">
        <v>4845</v>
      </c>
      <c r="T590" t="s">
        <v>4828</v>
      </c>
      <c r="U590">
        <v>224.28</v>
      </c>
      <c r="V590" t="s">
        <v>6001</v>
      </c>
      <c r="W590" t="s">
        <v>4964</v>
      </c>
      <c r="X590" t="s">
        <v>5413</v>
      </c>
      <c r="Y590" t="s">
        <v>4970</v>
      </c>
      <c r="Z590" t="s">
        <v>5696</v>
      </c>
      <c r="AA590" t="s">
        <v>5060</v>
      </c>
      <c r="AB590">
        <f>YEAR(Sales_Trans_2[[#This Row],[Transaction_Date]])</f>
        <v>2025</v>
      </c>
      <c r="AC590" t="str">
        <f>TEXT(Sales_Trans_2[[#This Row],[Transaction_Date]],"mmm")</f>
        <v>Apr</v>
      </c>
      <c r="AD590">
        <f>MONTH(Sales_Trans_2[[#This Row],[Transaction_Date]])</f>
        <v>4</v>
      </c>
      <c r="AE590" s="19">
        <f>IFERROR(Sales_Trans_2[[#This Row],[Profit]]/Sales_Trans_2[[#This Row],[Sales_Amount]],0)</f>
        <v>0.14218833600856073</v>
      </c>
      <c r="AF590" s="20" t="str">
        <f>IF(Sales_Trans_2[[#This Row],[Discount_Pct]]=0,"0%",
IF(Sales_Trans_2[[#This Row],[Discount_Pct]]&lt;=5,"1-5%",
IF(Sales_Trans_2[[#This Row],[Discount_Pct]]&lt;=10,"6-10%",
IF(Sales_Trans_2[[#This Row],[Discount_Pct]]&lt;=15,"11-15%","&gt;15%"))))</f>
        <v>0%</v>
      </c>
    </row>
    <row r="591" spans="1:32" x14ac:dyDescent="0.25">
      <c r="A591" t="s">
        <v>2722</v>
      </c>
      <c r="B591" s="10">
        <v>45696</v>
      </c>
      <c r="C591" t="s">
        <v>1548</v>
      </c>
      <c r="D591" t="s">
        <v>326</v>
      </c>
      <c r="E591" t="s">
        <v>584</v>
      </c>
      <c r="F591" t="s">
        <v>585</v>
      </c>
      <c r="G591">
        <v>2</v>
      </c>
      <c r="H591">
        <v>400.33</v>
      </c>
      <c r="I591">
        <v>0</v>
      </c>
      <c r="J591">
        <v>0</v>
      </c>
      <c r="K591">
        <v>920.76</v>
      </c>
      <c r="L591">
        <v>681.8</v>
      </c>
      <c r="M591">
        <v>238.96</v>
      </c>
      <c r="N591" t="s">
        <v>68</v>
      </c>
      <c r="O591" t="s">
        <v>24</v>
      </c>
      <c r="P591" t="s">
        <v>25</v>
      </c>
      <c r="Q591">
        <v>0.88680555555555551</v>
      </c>
      <c r="R591" t="s">
        <v>27</v>
      </c>
      <c r="S591" t="s">
        <v>4859</v>
      </c>
      <c r="T591" t="s">
        <v>4847</v>
      </c>
      <c r="U591">
        <v>400.33</v>
      </c>
      <c r="V591" t="s">
        <v>6002</v>
      </c>
      <c r="W591" t="s">
        <v>4964</v>
      </c>
      <c r="X591" t="s">
        <v>5752</v>
      </c>
      <c r="Y591" t="s">
        <v>5007</v>
      </c>
      <c r="Z591" t="s">
        <v>5226</v>
      </c>
      <c r="AA591" t="s">
        <v>5060</v>
      </c>
      <c r="AB591">
        <f>YEAR(Sales_Trans_2[[#This Row],[Transaction_Date]])</f>
        <v>2025</v>
      </c>
      <c r="AC591" t="str">
        <f>TEXT(Sales_Trans_2[[#This Row],[Transaction_Date]],"mmm")</f>
        <v>Feb</v>
      </c>
      <c r="AD591">
        <f>MONTH(Sales_Trans_2[[#This Row],[Transaction_Date]])</f>
        <v>2</v>
      </c>
      <c r="AE591" s="19">
        <f>IFERROR(Sales_Trans_2[[#This Row],[Profit]]/Sales_Trans_2[[#This Row],[Sales_Amount]],0)</f>
        <v>0.25952474043181722</v>
      </c>
      <c r="AF591" s="20" t="str">
        <f>IF(Sales_Trans_2[[#This Row],[Discount_Pct]]=0,"0%",
IF(Sales_Trans_2[[#This Row],[Discount_Pct]]&lt;=5,"1-5%",
IF(Sales_Trans_2[[#This Row],[Discount_Pct]]&lt;=10,"6-10%",
IF(Sales_Trans_2[[#This Row],[Discount_Pct]]&lt;=15,"11-15%","&gt;15%"))))</f>
        <v>0%</v>
      </c>
    </row>
    <row r="592" spans="1:32" x14ac:dyDescent="0.25">
      <c r="A592" t="s">
        <v>3897</v>
      </c>
      <c r="B592" s="10">
        <v>45696</v>
      </c>
      <c r="C592" t="s">
        <v>3898</v>
      </c>
      <c r="D592" t="s">
        <v>882</v>
      </c>
      <c r="E592" t="s">
        <v>445</v>
      </c>
      <c r="F592" t="s">
        <v>2276</v>
      </c>
      <c r="G592">
        <v>2</v>
      </c>
      <c r="H592">
        <v>262.77</v>
      </c>
      <c r="I592">
        <v>0</v>
      </c>
      <c r="J592">
        <v>0</v>
      </c>
      <c r="K592">
        <v>604.37</v>
      </c>
      <c r="L592">
        <v>389.28</v>
      </c>
      <c r="M592">
        <v>215.09</v>
      </c>
      <c r="N592" t="s">
        <v>133</v>
      </c>
      <c r="O592" t="s">
        <v>24</v>
      </c>
      <c r="P592" t="s">
        <v>25</v>
      </c>
      <c r="Q592">
        <v>0.71597222222222223</v>
      </c>
      <c r="R592" t="s">
        <v>27</v>
      </c>
      <c r="S592" t="s">
        <v>4768</v>
      </c>
      <c r="T592" t="s">
        <v>4752</v>
      </c>
      <c r="U592">
        <v>262.77</v>
      </c>
      <c r="V592" t="s">
        <v>5584</v>
      </c>
      <c r="W592" t="s">
        <v>4968</v>
      </c>
      <c r="X592" t="s">
        <v>5065</v>
      </c>
      <c r="Y592" t="s">
        <v>5018</v>
      </c>
      <c r="Z592" t="s">
        <v>5925</v>
      </c>
      <c r="AA592" t="s">
        <v>5060</v>
      </c>
      <c r="AB592">
        <f>YEAR(Sales_Trans_2[[#This Row],[Transaction_Date]])</f>
        <v>2025</v>
      </c>
      <c r="AC592" t="str">
        <f>TEXT(Sales_Trans_2[[#This Row],[Transaction_Date]],"mmm")</f>
        <v>Feb</v>
      </c>
      <c r="AD592">
        <f>MONTH(Sales_Trans_2[[#This Row],[Transaction_Date]])</f>
        <v>2</v>
      </c>
      <c r="AE592" s="19">
        <f>IFERROR(Sales_Trans_2[[#This Row],[Profit]]/Sales_Trans_2[[#This Row],[Sales_Amount]],0)</f>
        <v>0.35589125866604893</v>
      </c>
      <c r="AF592" s="20" t="str">
        <f>IF(Sales_Trans_2[[#This Row],[Discount_Pct]]=0,"0%",
IF(Sales_Trans_2[[#This Row],[Discount_Pct]]&lt;=5,"1-5%",
IF(Sales_Trans_2[[#This Row],[Discount_Pct]]&lt;=10,"6-10%",
IF(Sales_Trans_2[[#This Row],[Discount_Pct]]&lt;=15,"11-15%","&gt;15%"))))</f>
        <v>0%</v>
      </c>
    </row>
    <row r="593" spans="1:32" x14ac:dyDescent="0.25">
      <c r="A593" t="s">
        <v>2428</v>
      </c>
      <c r="B593" s="10">
        <v>45826</v>
      </c>
      <c r="C593" t="s">
        <v>2429</v>
      </c>
      <c r="D593" t="s">
        <v>1112</v>
      </c>
      <c r="E593" t="s">
        <v>1059</v>
      </c>
      <c r="F593" t="s">
        <v>304</v>
      </c>
      <c r="G593">
        <v>2</v>
      </c>
      <c r="H593">
        <v>360.52</v>
      </c>
      <c r="I593">
        <v>0</v>
      </c>
      <c r="J593">
        <v>0</v>
      </c>
      <c r="K593">
        <v>721.04</v>
      </c>
      <c r="L593">
        <v>648.96</v>
      </c>
      <c r="M593">
        <v>72.08</v>
      </c>
      <c r="N593" t="s">
        <v>47</v>
      </c>
      <c r="O593" t="s">
        <v>24</v>
      </c>
      <c r="P593" t="s">
        <v>25</v>
      </c>
      <c r="Q593">
        <v>0.62361111111111112</v>
      </c>
      <c r="R593" t="s">
        <v>49</v>
      </c>
      <c r="S593" t="s">
        <v>4904</v>
      </c>
      <c r="T593" t="s">
        <v>4887</v>
      </c>
      <c r="U593">
        <v>360.52</v>
      </c>
      <c r="V593" t="s">
        <v>5969</v>
      </c>
      <c r="W593" t="s">
        <v>4964</v>
      </c>
      <c r="X593" t="s">
        <v>5101</v>
      </c>
      <c r="Y593" t="s">
        <v>4970</v>
      </c>
      <c r="Z593" t="s">
        <v>5099</v>
      </c>
      <c r="AA593" t="s">
        <v>5060</v>
      </c>
      <c r="AB593">
        <f>YEAR(Sales_Trans_2[[#This Row],[Transaction_Date]])</f>
        <v>2025</v>
      </c>
      <c r="AC593" t="str">
        <f>TEXT(Sales_Trans_2[[#This Row],[Transaction_Date]],"mmm")</f>
        <v>Jun</v>
      </c>
      <c r="AD593">
        <f>MONTH(Sales_Trans_2[[#This Row],[Transaction_Date]])</f>
        <v>6</v>
      </c>
      <c r="AE593" s="19">
        <f>IFERROR(Sales_Trans_2[[#This Row],[Profit]]/Sales_Trans_2[[#This Row],[Sales_Amount]],0)</f>
        <v>9.9966714745367807E-2</v>
      </c>
      <c r="AF593" s="20" t="str">
        <f>IF(Sales_Trans_2[[#This Row],[Discount_Pct]]=0,"0%",
IF(Sales_Trans_2[[#This Row],[Discount_Pct]]&lt;=5,"1-5%",
IF(Sales_Trans_2[[#This Row],[Discount_Pct]]&lt;=10,"6-10%",
IF(Sales_Trans_2[[#This Row],[Discount_Pct]]&lt;=15,"11-15%","&gt;15%"))))</f>
        <v>0%</v>
      </c>
    </row>
    <row r="594" spans="1:32" x14ac:dyDescent="0.25">
      <c r="A594" t="s">
        <v>369</v>
      </c>
      <c r="B594" s="10">
        <v>45825</v>
      </c>
      <c r="C594" t="s">
        <v>370</v>
      </c>
      <c r="D594" t="s">
        <v>371</v>
      </c>
      <c r="E594" t="s">
        <v>372</v>
      </c>
      <c r="F594" t="s">
        <v>373</v>
      </c>
      <c r="G594">
        <v>2</v>
      </c>
      <c r="H594">
        <v>380.12</v>
      </c>
      <c r="I594">
        <v>0</v>
      </c>
      <c r="J594">
        <v>0</v>
      </c>
      <c r="K594">
        <v>760.24</v>
      </c>
      <c r="L594">
        <v>619.96</v>
      </c>
      <c r="M594">
        <v>140.28</v>
      </c>
      <c r="N594" t="s">
        <v>4971</v>
      </c>
      <c r="O594" t="s">
        <v>24</v>
      </c>
      <c r="P594" t="s">
        <v>25</v>
      </c>
      <c r="Q594">
        <v>0.53125</v>
      </c>
      <c r="R594" t="s">
        <v>49</v>
      </c>
      <c r="S594" t="s">
        <v>4714</v>
      </c>
      <c r="T594" t="s">
        <v>4703</v>
      </c>
      <c r="U594">
        <v>380.12</v>
      </c>
      <c r="V594" t="s">
        <v>5690</v>
      </c>
      <c r="W594" t="s">
        <v>4964</v>
      </c>
      <c r="X594" t="s">
        <v>5258</v>
      </c>
      <c r="Y594" t="s">
        <v>4966</v>
      </c>
      <c r="Z594" t="s">
        <v>5259</v>
      </c>
      <c r="AA594" t="s">
        <v>5060</v>
      </c>
      <c r="AB594">
        <f>YEAR(Sales_Trans_2[[#This Row],[Transaction_Date]])</f>
        <v>2025</v>
      </c>
      <c r="AC594" t="str">
        <f>TEXT(Sales_Trans_2[[#This Row],[Transaction_Date]],"mmm")</f>
        <v>Jun</v>
      </c>
      <c r="AD594">
        <f>MONTH(Sales_Trans_2[[#This Row],[Transaction_Date]])</f>
        <v>6</v>
      </c>
      <c r="AE594" s="19">
        <f>IFERROR(Sales_Trans_2[[#This Row],[Profit]]/Sales_Trans_2[[#This Row],[Sales_Amount]],0)</f>
        <v>0.18452067768073241</v>
      </c>
      <c r="AF594" s="20" t="str">
        <f>IF(Sales_Trans_2[[#This Row],[Discount_Pct]]=0,"0%",
IF(Sales_Trans_2[[#This Row],[Discount_Pct]]&lt;=5,"1-5%",
IF(Sales_Trans_2[[#This Row],[Discount_Pct]]&lt;=10,"6-10%",
IF(Sales_Trans_2[[#This Row],[Discount_Pct]]&lt;=15,"11-15%","&gt;15%"))))</f>
        <v>0%</v>
      </c>
    </row>
    <row r="595" spans="1:32" x14ac:dyDescent="0.25">
      <c r="A595" t="s">
        <v>1447</v>
      </c>
      <c r="B595" s="10">
        <v>45825</v>
      </c>
      <c r="C595" t="s">
        <v>807</v>
      </c>
      <c r="D595" t="s">
        <v>264</v>
      </c>
      <c r="E595" t="s">
        <v>1448</v>
      </c>
      <c r="F595" t="s">
        <v>1449</v>
      </c>
      <c r="G595">
        <v>4</v>
      </c>
      <c r="H595">
        <v>383.51</v>
      </c>
      <c r="I595">
        <v>0</v>
      </c>
      <c r="J595">
        <v>0</v>
      </c>
      <c r="K595">
        <v>1534.04</v>
      </c>
      <c r="L595">
        <v>1143.5999999999999</v>
      </c>
      <c r="M595">
        <v>390.44</v>
      </c>
      <c r="N595" t="s">
        <v>133</v>
      </c>
      <c r="O595" t="s">
        <v>24</v>
      </c>
      <c r="P595" t="s">
        <v>25</v>
      </c>
      <c r="Q595">
        <v>0.46805555555555556</v>
      </c>
      <c r="R595" t="s">
        <v>49</v>
      </c>
      <c r="S595" t="s">
        <v>4702</v>
      </c>
      <c r="T595" t="s">
        <v>4703</v>
      </c>
      <c r="U595">
        <v>383.51</v>
      </c>
      <c r="V595" t="s">
        <v>5819</v>
      </c>
      <c r="W595" t="s">
        <v>4968</v>
      </c>
      <c r="X595" t="s">
        <v>5602</v>
      </c>
      <c r="Y595" t="s">
        <v>4966</v>
      </c>
      <c r="Z595" t="s">
        <v>5603</v>
      </c>
      <c r="AA595" t="s">
        <v>5060</v>
      </c>
      <c r="AB595">
        <f>YEAR(Sales_Trans_2[[#This Row],[Transaction_Date]])</f>
        <v>2025</v>
      </c>
      <c r="AC595" t="str">
        <f>TEXT(Sales_Trans_2[[#This Row],[Transaction_Date]],"mmm")</f>
        <v>Jun</v>
      </c>
      <c r="AD595">
        <f>MONTH(Sales_Trans_2[[#This Row],[Transaction_Date]])</f>
        <v>6</v>
      </c>
      <c r="AE595" s="19">
        <f>IFERROR(Sales_Trans_2[[#This Row],[Profit]]/Sales_Trans_2[[#This Row],[Sales_Amount]],0)</f>
        <v>0.25451748324685147</v>
      </c>
      <c r="AF595" s="20" t="str">
        <f>IF(Sales_Trans_2[[#This Row],[Discount_Pct]]=0,"0%",
IF(Sales_Trans_2[[#This Row],[Discount_Pct]]&lt;=5,"1-5%",
IF(Sales_Trans_2[[#This Row],[Discount_Pct]]&lt;=10,"6-10%",
IF(Sales_Trans_2[[#This Row],[Discount_Pct]]&lt;=15,"11-15%","&gt;15%"))))</f>
        <v>0%</v>
      </c>
    </row>
    <row r="596" spans="1:32" x14ac:dyDescent="0.25">
      <c r="A596" t="s">
        <v>1524</v>
      </c>
      <c r="B596" s="10">
        <v>45824</v>
      </c>
      <c r="C596" t="s">
        <v>1525</v>
      </c>
      <c r="D596" t="s">
        <v>220</v>
      </c>
      <c r="E596" t="s">
        <v>1169</v>
      </c>
      <c r="F596" t="s">
        <v>1526</v>
      </c>
      <c r="G596">
        <v>3</v>
      </c>
      <c r="H596">
        <v>332.74</v>
      </c>
      <c r="I596">
        <v>0</v>
      </c>
      <c r="J596">
        <v>0</v>
      </c>
      <c r="K596">
        <v>998.22</v>
      </c>
      <c r="L596">
        <v>615.80999999999995</v>
      </c>
      <c r="M596">
        <v>382.41</v>
      </c>
      <c r="N596" t="s">
        <v>4971</v>
      </c>
      <c r="O596" t="s">
        <v>24</v>
      </c>
      <c r="P596" t="s">
        <v>25</v>
      </c>
      <c r="Q596">
        <v>0.85416666666666663</v>
      </c>
      <c r="R596" t="s">
        <v>49</v>
      </c>
      <c r="S596" t="s">
        <v>4653</v>
      </c>
      <c r="T596" t="s">
        <v>4636</v>
      </c>
      <c r="U596">
        <v>332.74</v>
      </c>
      <c r="V596" t="s">
        <v>5804</v>
      </c>
      <c r="W596" t="s">
        <v>4964</v>
      </c>
      <c r="X596" t="s">
        <v>6030</v>
      </c>
      <c r="Y596" t="s">
        <v>4970</v>
      </c>
      <c r="Z596" t="s">
        <v>5628</v>
      </c>
      <c r="AA596" t="s">
        <v>5060</v>
      </c>
      <c r="AB596">
        <f>YEAR(Sales_Trans_2[[#This Row],[Transaction_Date]])</f>
        <v>2025</v>
      </c>
      <c r="AC596" t="str">
        <f>TEXT(Sales_Trans_2[[#This Row],[Transaction_Date]],"mmm")</f>
        <v>Jun</v>
      </c>
      <c r="AD596">
        <f>MONTH(Sales_Trans_2[[#This Row],[Transaction_Date]])</f>
        <v>6</v>
      </c>
      <c r="AE596" s="19">
        <f>IFERROR(Sales_Trans_2[[#This Row],[Profit]]/Sales_Trans_2[[#This Row],[Sales_Amount]],0)</f>
        <v>0.38309190358838735</v>
      </c>
      <c r="AF596" s="20" t="str">
        <f>IF(Sales_Trans_2[[#This Row],[Discount_Pct]]=0,"0%",
IF(Sales_Trans_2[[#This Row],[Discount_Pct]]&lt;=5,"1-5%",
IF(Sales_Trans_2[[#This Row],[Discount_Pct]]&lt;=10,"6-10%",
IF(Sales_Trans_2[[#This Row],[Discount_Pct]]&lt;=15,"11-15%","&gt;15%"))))</f>
        <v>0%</v>
      </c>
    </row>
    <row r="597" spans="1:32" x14ac:dyDescent="0.25">
      <c r="A597" t="s">
        <v>3688</v>
      </c>
      <c r="B597" s="10">
        <v>45824</v>
      </c>
      <c r="C597" t="s">
        <v>604</v>
      </c>
      <c r="D597" t="s">
        <v>302</v>
      </c>
      <c r="E597" t="s">
        <v>681</v>
      </c>
      <c r="F597" t="s">
        <v>1449</v>
      </c>
      <c r="G597">
        <v>5</v>
      </c>
      <c r="H597">
        <v>345.01</v>
      </c>
      <c r="I597">
        <v>0</v>
      </c>
      <c r="J597">
        <v>0</v>
      </c>
      <c r="K597">
        <v>1725.05</v>
      </c>
      <c r="L597">
        <v>1081.5999999999999</v>
      </c>
      <c r="M597">
        <v>643.45000000000005</v>
      </c>
      <c r="N597" t="s">
        <v>40</v>
      </c>
      <c r="O597" t="s">
        <v>24</v>
      </c>
      <c r="P597" t="s">
        <v>25</v>
      </c>
      <c r="Q597">
        <v>0.8041666666666667</v>
      </c>
      <c r="R597" t="s">
        <v>49</v>
      </c>
      <c r="S597" t="s">
        <v>4655</v>
      </c>
      <c r="T597" t="s">
        <v>4636</v>
      </c>
      <c r="U597">
        <v>343.56</v>
      </c>
      <c r="V597" t="s">
        <v>5362</v>
      </c>
      <c r="W597" t="s">
        <v>4958</v>
      </c>
      <c r="X597" t="s">
        <v>5602</v>
      </c>
      <c r="Y597" t="s">
        <v>4966</v>
      </c>
      <c r="Z597" t="s">
        <v>5380</v>
      </c>
      <c r="AA597" t="s">
        <v>5060</v>
      </c>
      <c r="AB597">
        <f>YEAR(Sales_Trans_2[[#This Row],[Transaction_Date]])</f>
        <v>2025</v>
      </c>
      <c r="AC597" t="str">
        <f>TEXT(Sales_Trans_2[[#This Row],[Transaction_Date]],"mmm")</f>
        <v>Jun</v>
      </c>
      <c r="AD597">
        <f>MONTH(Sales_Trans_2[[#This Row],[Transaction_Date]])</f>
        <v>6</v>
      </c>
      <c r="AE597" s="19">
        <f>IFERROR(Sales_Trans_2[[#This Row],[Profit]]/Sales_Trans_2[[#This Row],[Sales_Amount]],0)</f>
        <v>0.37300368105272314</v>
      </c>
      <c r="AF597" s="20" t="str">
        <f>IF(Sales_Trans_2[[#This Row],[Discount_Pct]]=0,"0%",
IF(Sales_Trans_2[[#This Row],[Discount_Pct]]&lt;=5,"1-5%",
IF(Sales_Trans_2[[#This Row],[Discount_Pct]]&lt;=10,"6-10%",
IF(Sales_Trans_2[[#This Row],[Discount_Pct]]&lt;=15,"11-15%","&gt;15%"))))</f>
        <v>0%</v>
      </c>
    </row>
    <row r="598" spans="1:32" x14ac:dyDescent="0.25">
      <c r="A598" t="s">
        <v>4478</v>
      </c>
      <c r="B598" s="10">
        <v>45906</v>
      </c>
      <c r="C598" t="s">
        <v>982</v>
      </c>
      <c r="D598" t="s">
        <v>284</v>
      </c>
      <c r="E598" t="s">
        <v>840</v>
      </c>
      <c r="F598" t="s">
        <v>1463</v>
      </c>
      <c r="G598">
        <v>1</v>
      </c>
      <c r="H598">
        <v>73.83</v>
      </c>
      <c r="I598">
        <v>0</v>
      </c>
      <c r="J598">
        <v>0</v>
      </c>
      <c r="K598">
        <v>73.83</v>
      </c>
      <c r="L598">
        <v>54.32</v>
      </c>
      <c r="M598">
        <v>19.510000000000002</v>
      </c>
      <c r="N598" t="s">
        <v>40</v>
      </c>
      <c r="O598" t="s">
        <v>24</v>
      </c>
      <c r="P598" t="s">
        <v>25</v>
      </c>
      <c r="Q598">
        <v>0.89444444444444449</v>
      </c>
      <c r="R598" t="s">
        <v>49</v>
      </c>
      <c r="S598" t="s">
        <v>4791</v>
      </c>
      <c r="T598" t="s">
        <v>4776</v>
      </c>
      <c r="U598">
        <v>42.16</v>
      </c>
      <c r="V598" t="s">
        <v>5928</v>
      </c>
      <c r="W598" t="s">
        <v>4968</v>
      </c>
      <c r="X598" t="s">
        <v>5442</v>
      </c>
      <c r="Y598" t="s">
        <v>5011</v>
      </c>
      <c r="Z598" t="s">
        <v>5300</v>
      </c>
      <c r="AA598" t="s">
        <v>5060</v>
      </c>
      <c r="AB598">
        <f>YEAR(Sales_Trans_2[[#This Row],[Transaction_Date]])</f>
        <v>2025</v>
      </c>
      <c r="AC598" t="str">
        <f>TEXT(Sales_Trans_2[[#This Row],[Transaction_Date]],"mmm")</f>
        <v>Sep</v>
      </c>
      <c r="AD598">
        <f>MONTH(Sales_Trans_2[[#This Row],[Transaction_Date]])</f>
        <v>9</v>
      </c>
      <c r="AE598" s="19">
        <f>IFERROR(Sales_Trans_2[[#This Row],[Profit]]/Sales_Trans_2[[#This Row],[Sales_Amount]],0)</f>
        <v>0.26425572260598673</v>
      </c>
      <c r="AF598" s="20" t="str">
        <f>IF(Sales_Trans_2[[#This Row],[Discount_Pct]]=0,"0%",
IF(Sales_Trans_2[[#This Row],[Discount_Pct]]&lt;=5,"1-5%",
IF(Sales_Trans_2[[#This Row],[Discount_Pct]]&lt;=10,"6-10%",
IF(Sales_Trans_2[[#This Row],[Discount_Pct]]&lt;=15,"11-15%","&gt;15%"))))</f>
        <v>0%</v>
      </c>
    </row>
    <row r="599" spans="1:32" x14ac:dyDescent="0.25">
      <c r="A599" t="s">
        <v>2315</v>
      </c>
      <c r="B599" s="10">
        <v>45844</v>
      </c>
      <c r="C599" t="s">
        <v>185</v>
      </c>
      <c r="D599" t="s">
        <v>543</v>
      </c>
      <c r="E599" t="s">
        <v>606</v>
      </c>
      <c r="F599" t="s">
        <v>607</v>
      </c>
      <c r="G599">
        <v>8</v>
      </c>
      <c r="H599">
        <v>436.2</v>
      </c>
      <c r="I599">
        <v>0</v>
      </c>
      <c r="J599">
        <v>0</v>
      </c>
      <c r="K599">
        <v>4013.04</v>
      </c>
      <c r="L599">
        <v>2205.36</v>
      </c>
      <c r="M599">
        <v>1807.68</v>
      </c>
      <c r="N599" t="s">
        <v>4971</v>
      </c>
      <c r="O599" t="s">
        <v>24</v>
      </c>
      <c r="P599" t="s">
        <v>25</v>
      </c>
      <c r="Q599">
        <v>0.76736111111111116</v>
      </c>
      <c r="R599" t="s">
        <v>27</v>
      </c>
      <c r="S599" t="s">
        <v>4793</v>
      </c>
      <c r="T599" t="s">
        <v>4776</v>
      </c>
      <c r="U599">
        <v>386.17</v>
      </c>
      <c r="V599" t="s">
        <v>5110</v>
      </c>
      <c r="W599" t="s">
        <v>4958</v>
      </c>
      <c r="X599" t="s">
        <v>5841</v>
      </c>
      <c r="Y599" t="s">
        <v>4970</v>
      </c>
      <c r="Z599" t="s">
        <v>5696</v>
      </c>
      <c r="AA599" t="s">
        <v>5060</v>
      </c>
      <c r="AB599">
        <f>YEAR(Sales_Trans_2[[#This Row],[Transaction_Date]])</f>
        <v>2025</v>
      </c>
      <c r="AC599" t="str">
        <f>TEXT(Sales_Trans_2[[#This Row],[Transaction_Date]],"mmm")</f>
        <v>Jul</v>
      </c>
      <c r="AD599">
        <f>MONTH(Sales_Trans_2[[#This Row],[Transaction_Date]])</f>
        <v>7</v>
      </c>
      <c r="AE599" s="19">
        <f>IFERROR(Sales_Trans_2[[#This Row],[Profit]]/Sales_Trans_2[[#This Row],[Sales_Amount]],0)</f>
        <v>0.45045152801865918</v>
      </c>
      <c r="AF599" s="20" t="str">
        <f>IF(Sales_Trans_2[[#This Row],[Discount_Pct]]=0,"0%",
IF(Sales_Trans_2[[#This Row],[Discount_Pct]]&lt;=5,"1-5%",
IF(Sales_Trans_2[[#This Row],[Discount_Pct]]&lt;=10,"6-10%",
IF(Sales_Trans_2[[#This Row],[Discount_Pct]]&lt;=15,"11-15%","&gt;15%"))))</f>
        <v>0%</v>
      </c>
    </row>
    <row r="600" spans="1:32" x14ac:dyDescent="0.25">
      <c r="A600" t="s">
        <v>2978</v>
      </c>
      <c r="B600" s="10">
        <v>45844</v>
      </c>
      <c r="C600" t="s">
        <v>943</v>
      </c>
      <c r="D600" t="s">
        <v>812</v>
      </c>
      <c r="E600" t="s">
        <v>504</v>
      </c>
      <c r="F600" t="s">
        <v>1390</v>
      </c>
      <c r="G600">
        <v>4</v>
      </c>
      <c r="H600">
        <v>575.96</v>
      </c>
      <c r="I600">
        <v>0</v>
      </c>
      <c r="J600">
        <v>0</v>
      </c>
      <c r="K600">
        <v>2649.42</v>
      </c>
      <c r="L600">
        <v>1516.76</v>
      </c>
      <c r="M600">
        <v>1132.6600000000001</v>
      </c>
      <c r="N600" t="s">
        <v>47</v>
      </c>
      <c r="O600" t="s">
        <v>24</v>
      </c>
      <c r="P600" t="s">
        <v>25</v>
      </c>
      <c r="Q600">
        <v>0.72499999999999998</v>
      </c>
      <c r="R600" t="s">
        <v>27</v>
      </c>
      <c r="S600" t="s">
        <v>4770</v>
      </c>
      <c r="T600" t="s">
        <v>4752</v>
      </c>
      <c r="U600">
        <v>530.16</v>
      </c>
      <c r="V600" t="s">
        <v>5691</v>
      </c>
      <c r="W600" t="s">
        <v>4958</v>
      </c>
      <c r="X600" t="s">
        <v>5526</v>
      </c>
      <c r="Y600" t="s">
        <v>4977</v>
      </c>
      <c r="Z600" t="s">
        <v>5349</v>
      </c>
      <c r="AA600" t="s">
        <v>5060</v>
      </c>
      <c r="AB600">
        <f>YEAR(Sales_Trans_2[[#This Row],[Transaction_Date]])</f>
        <v>2025</v>
      </c>
      <c r="AC600" t="str">
        <f>TEXT(Sales_Trans_2[[#This Row],[Transaction_Date]],"mmm")</f>
        <v>Jul</v>
      </c>
      <c r="AD600">
        <f>MONTH(Sales_Trans_2[[#This Row],[Transaction_Date]])</f>
        <v>7</v>
      </c>
      <c r="AE600" s="19">
        <f>IFERROR(Sales_Trans_2[[#This Row],[Profit]]/Sales_Trans_2[[#This Row],[Sales_Amount]],0)</f>
        <v>0.42751243668425543</v>
      </c>
      <c r="AF600" s="20" t="str">
        <f>IF(Sales_Trans_2[[#This Row],[Discount_Pct]]=0,"0%",
IF(Sales_Trans_2[[#This Row],[Discount_Pct]]&lt;=5,"1-5%",
IF(Sales_Trans_2[[#This Row],[Discount_Pct]]&lt;=10,"6-10%",
IF(Sales_Trans_2[[#This Row],[Discount_Pct]]&lt;=15,"11-15%","&gt;15%"))))</f>
        <v>0%</v>
      </c>
    </row>
    <row r="601" spans="1:32" x14ac:dyDescent="0.25">
      <c r="A601" t="s">
        <v>3461</v>
      </c>
      <c r="B601" s="10">
        <v>45694</v>
      </c>
      <c r="C601" t="s">
        <v>696</v>
      </c>
      <c r="D601" t="s">
        <v>214</v>
      </c>
      <c r="E601" t="s">
        <v>259</v>
      </c>
      <c r="F601" t="s">
        <v>260</v>
      </c>
      <c r="G601">
        <v>4</v>
      </c>
      <c r="H601">
        <v>169.91</v>
      </c>
      <c r="I601">
        <v>0</v>
      </c>
      <c r="J601">
        <v>0</v>
      </c>
      <c r="K601">
        <v>679.64</v>
      </c>
      <c r="L601">
        <v>451.2</v>
      </c>
      <c r="M601">
        <v>228.44</v>
      </c>
      <c r="N601" t="s">
        <v>47</v>
      </c>
      <c r="O601" t="s">
        <v>24</v>
      </c>
      <c r="P601" t="s">
        <v>25</v>
      </c>
      <c r="Q601">
        <v>0.48749999999999999</v>
      </c>
      <c r="R601" t="s">
        <v>49</v>
      </c>
      <c r="S601" t="s">
        <v>4764</v>
      </c>
      <c r="T601" t="s">
        <v>4752</v>
      </c>
      <c r="U601">
        <v>147.97</v>
      </c>
      <c r="V601" t="s">
        <v>5307</v>
      </c>
      <c r="W601" t="s">
        <v>4958</v>
      </c>
      <c r="X601" t="s">
        <v>5583</v>
      </c>
      <c r="Y601" t="s">
        <v>4966</v>
      </c>
      <c r="Z601" t="s">
        <v>5190</v>
      </c>
      <c r="AA601" t="s">
        <v>5060</v>
      </c>
      <c r="AB601">
        <f>YEAR(Sales_Trans_2[[#This Row],[Transaction_Date]])</f>
        <v>2025</v>
      </c>
      <c r="AC601" t="str">
        <f>TEXT(Sales_Trans_2[[#This Row],[Transaction_Date]],"mmm")</f>
        <v>Feb</v>
      </c>
      <c r="AD601">
        <f>MONTH(Sales_Trans_2[[#This Row],[Transaction_Date]])</f>
        <v>2</v>
      </c>
      <c r="AE601" s="19">
        <f>IFERROR(Sales_Trans_2[[#This Row],[Profit]]/Sales_Trans_2[[#This Row],[Sales_Amount]],0)</f>
        <v>0.33611912188805837</v>
      </c>
      <c r="AF601" s="20" t="str">
        <f>IF(Sales_Trans_2[[#This Row],[Discount_Pct]]=0,"0%",
IF(Sales_Trans_2[[#This Row],[Discount_Pct]]&lt;=5,"1-5%",
IF(Sales_Trans_2[[#This Row],[Discount_Pct]]&lt;=10,"6-10%",
IF(Sales_Trans_2[[#This Row],[Discount_Pct]]&lt;=15,"11-15%","&gt;15%"))))</f>
        <v>0%</v>
      </c>
    </row>
    <row r="602" spans="1:32" x14ac:dyDescent="0.25">
      <c r="A602" t="s">
        <v>3145</v>
      </c>
      <c r="B602" s="10">
        <v>45801</v>
      </c>
      <c r="C602" t="s">
        <v>348</v>
      </c>
      <c r="D602" t="s">
        <v>812</v>
      </c>
      <c r="E602" t="s">
        <v>576</v>
      </c>
      <c r="F602" t="s">
        <v>577</v>
      </c>
      <c r="G602">
        <v>8</v>
      </c>
      <c r="H602">
        <v>582.47</v>
      </c>
      <c r="I602">
        <v>0</v>
      </c>
      <c r="J602">
        <v>0</v>
      </c>
      <c r="K602">
        <v>5358.72</v>
      </c>
      <c r="L602">
        <v>3033.52</v>
      </c>
      <c r="M602">
        <v>2325.1999999999998</v>
      </c>
      <c r="N602" t="s">
        <v>68</v>
      </c>
      <c r="O602" t="s">
        <v>24</v>
      </c>
      <c r="P602" t="s">
        <v>25</v>
      </c>
      <c r="Q602">
        <v>0.5708333333333333</v>
      </c>
      <c r="R602" t="s">
        <v>27</v>
      </c>
      <c r="S602" t="s">
        <v>4770</v>
      </c>
      <c r="T602" t="s">
        <v>4752</v>
      </c>
      <c r="U602">
        <v>530.16</v>
      </c>
      <c r="V602" t="s">
        <v>5491</v>
      </c>
      <c r="W602" t="s">
        <v>4958</v>
      </c>
      <c r="X602" t="s">
        <v>5219</v>
      </c>
      <c r="Y602" t="s">
        <v>5011</v>
      </c>
      <c r="Z602" t="s">
        <v>5220</v>
      </c>
      <c r="AA602" t="s">
        <v>5060</v>
      </c>
      <c r="AB602">
        <f>YEAR(Sales_Trans_2[[#This Row],[Transaction_Date]])</f>
        <v>2025</v>
      </c>
      <c r="AC602" t="str">
        <f>TEXT(Sales_Trans_2[[#This Row],[Transaction_Date]],"mmm")</f>
        <v>May</v>
      </c>
      <c r="AD602">
        <f>MONTH(Sales_Trans_2[[#This Row],[Transaction_Date]])</f>
        <v>5</v>
      </c>
      <c r="AE602" s="19">
        <f>IFERROR(Sales_Trans_2[[#This Row],[Profit]]/Sales_Trans_2[[#This Row],[Sales_Amount]],0)</f>
        <v>0.43390959034993426</v>
      </c>
      <c r="AF602" s="20" t="str">
        <f>IF(Sales_Trans_2[[#This Row],[Discount_Pct]]=0,"0%",
IF(Sales_Trans_2[[#This Row],[Discount_Pct]]&lt;=5,"1-5%",
IF(Sales_Trans_2[[#This Row],[Discount_Pct]]&lt;=10,"6-10%",
IF(Sales_Trans_2[[#This Row],[Discount_Pct]]&lt;=15,"11-15%","&gt;15%"))))</f>
        <v>0%</v>
      </c>
    </row>
    <row r="603" spans="1:32" x14ac:dyDescent="0.25">
      <c r="A603" t="s">
        <v>2104</v>
      </c>
      <c r="B603" s="10">
        <v>45801</v>
      </c>
      <c r="C603" t="s">
        <v>3578</v>
      </c>
      <c r="D603" t="s">
        <v>264</v>
      </c>
      <c r="E603" t="s">
        <v>131</v>
      </c>
      <c r="F603" t="s">
        <v>1718</v>
      </c>
      <c r="G603">
        <v>4</v>
      </c>
      <c r="H603">
        <v>383.51</v>
      </c>
      <c r="I603">
        <v>0</v>
      </c>
      <c r="J603">
        <v>0</v>
      </c>
      <c r="K603">
        <v>1764.15</v>
      </c>
      <c r="L603">
        <v>1143.5999999999999</v>
      </c>
      <c r="M603">
        <v>620.54999999999995</v>
      </c>
      <c r="N603" t="s">
        <v>40</v>
      </c>
      <c r="O603" t="s">
        <v>24</v>
      </c>
      <c r="P603" t="s">
        <v>25</v>
      </c>
      <c r="Q603">
        <v>0.43958333333333333</v>
      </c>
      <c r="R603" t="s">
        <v>27</v>
      </c>
      <c r="S603" t="s">
        <v>4702</v>
      </c>
      <c r="T603" t="s">
        <v>4703</v>
      </c>
      <c r="U603">
        <v>383.51</v>
      </c>
      <c r="V603" t="s">
        <v>5103</v>
      </c>
      <c r="W603" t="s">
        <v>4968</v>
      </c>
      <c r="X603" t="s">
        <v>5899</v>
      </c>
      <c r="Y603" t="s">
        <v>4966</v>
      </c>
      <c r="Z603" t="s">
        <v>5076</v>
      </c>
      <c r="AA603" t="s">
        <v>5060</v>
      </c>
      <c r="AB603">
        <f>YEAR(Sales_Trans_2[[#This Row],[Transaction_Date]])</f>
        <v>2025</v>
      </c>
      <c r="AC603" t="str">
        <f>TEXT(Sales_Trans_2[[#This Row],[Transaction_Date]],"mmm")</f>
        <v>May</v>
      </c>
      <c r="AD603">
        <f>MONTH(Sales_Trans_2[[#This Row],[Transaction_Date]])</f>
        <v>5</v>
      </c>
      <c r="AE603" s="19">
        <f>IFERROR(Sales_Trans_2[[#This Row],[Profit]]/Sales_Trans_2[[#This Row],[Sales_Amount]],0)</f>
        <v>0.3517558030779695</v>
      </c>
      <c r="AF603" s="20" t="str">
        <f>IF(Sales_Trans_2[[#This Row],[Discount_Pct]]=0,"0%",
IF(Sales_Trans_2[[#This Row],[Discount_Pct]]&lt;=5,"1-5%",
IF(Sales_Trans_2[[#This Row],[Discount_Pct]]&lt;=10,"6-10%",
IF(Sales_Trans_2[[#This Row],[Discount_Pct]]&lt;=15,"11-15%","&gt;15%"))))</f>
        <v>0%</v>
      </c>
    </row>
    <row r="604" spans="1:32" x14ac:dyDescent="0.25">
      <c r="A604" t="s">
        <v>4444</v>
      </c>
      <c r="B604" s="10">
        <v>45798</v>
      </c>
      <c r="C604" t="s">
        <v>1564</v>
      </c>
      <c r="D604" t="s">
        <v>164</v>
      </c>
      <c r="E604" t="s">
        <v>2611</v>
      </c>
      <c r="F604" t="s">
        <v>2612</v>
      </c>
      <c r="G604">
        <v>8</v>
      </c>
      <c r="H604">
        <v>204.43</v>
      </c>
      <c r="I604">
        <v>0</v>
      </c>
      <c r="J604">
        <v>0</v>
      </c>
      <c r="K604">
        <v>1635.44</v>
      </c>
      <c r="L604">
        <v>1227.3599999999999</v>
      </c>
      <c r="M604">
        <v>408.08</v>
      </c>
      <c r="N604" t="s">
        <v>68</v>
      </c>
      <c r="O604" t="s">
        <v>24</v>
      </c>
      <c r="P604" t="s">
        <v>25</v>
      </c>
      <c r="Q604">
        <v>0.52916666666666667</v>
      </c>
      <c r="R604" t="s">
        <v>49</v>
      </c>
      <c r="S604" t="s">
        <v>4861</v>
      </c>
      <c r="T604" t="s">
        <v>4847</v>
      </c>
      <c r="U604">
        <v>191.13</v>
      </c>
      <c r="V604" t="s">
        <v>5237</v>
      </c>
      <c r="W604" t="s">
        <v>4958</v>
      </c>
      <c r="X604" t="s">
        <v>5304</v>
      </c>
      <c r="Y604" t="s">
        <v>4966</v>
      </c>
      <c r="Z604" t="s">
        <v>5305</v>
      </c>
      <c r="AA604" t="s">
        <v>5060</v>
      </c>
      <c r="AB604">
        <f>YEAR(Sales_Trans_2[[#This Row],[Transaction_Date]])</f>
        <v>2025</v>
      </c>
      <c r="AC604" t="str">
        <f>TEXT(Sales_Trans_2[[#This Row],[Transaction_Date]],"mmm")</f>
        <v>May</v>
      </c>
      <c r="AD604">
        <f>MONTH(Sales_Trans_2[[#This Row],[Transaction_Date]])</f>
        <v>5</v>
      </c>
      <c r="AE604" s="19">
        <f>IFERROR(Sales_Trans_2[[#This Row],[Profit]]/Sales_Trans_2[[#This Row],[Sales_Amount]],0)</f>
        <v>0.24952306412953087</v>
      </c>
      <c r="AF604" s="20" t="str">
        <f>IF(Sales_Trans_2[[#This Row],[Discount_Pct]]=0,"0%",
IF(Sales_Trans_2[[#This Row],[Discount_Pct]]&lt;=5,"1-5%",
IF(Sales_Trans_2[[#This Row],[Discount_Pct]]&lt;=10,"6-10%",
IF(Sales_Trans_2[[#This Row],[Discount_Pct]]&lt;=15,"11-15%","&gt;15%"))))</f>
        <v>0%</v>
      </c>
    </row>
    <row r="605" spans="1:32" x14ac:dyDescent="0.25">
      <c r="A605" t="s">
        <v>3123</v>
      </c>
      <c r="B605" s="10">
        <v>45796</v>
      </c>
      <c r="C605" t="s">
        <v>2677</v>
      </c>
      <c r="D605" t="s">
        <v>147</v>
      </c>
      <c r="E605" t="s">
        <v>962</v>
      </c>
      <c r="F605" t="s">
        <v>963</v>
      </c>
      <c r="G605">
        <v>5</v>
      </c>
      <c r="H605">
        <v>354.68</v>
      </c>
      <c r="I605">
        <v>0</v>
      </c>
      <c r="J605">
        <v>0</v>
      </c>
      <c r="K605">
        <v>1773.4</v>
      </c>
      <c r="L605">
        <v>1306.0999999999999</v>
      </c>
      <c r="M605">
        <v>467.3</v>
      </c>
      <c r="N605" t="s">
        <v>68</v>
      </c>
      <c r="O605" t="s">
        <v>24</v>
      </c>
      <c r="P605" t="s">
        <v>25</v>
      </c>
      <c r="Q605">
        <v>0.51041666666666663</v>
      </c>
      <c r="R605" t="s">
        <v>49</v>
      </c>
      <c r="S605" t="s">
        <v>4717</v>
      </c>
      <c r="T605" t="s">
        <v>4703</v>
      </c>
      <c r="U605">
        <v>332.73</v>
      </c>
      <c r="V605" t="s">
        <v>5807</v>
      </c>
      <c r="W605" t="s">
        <v>4958</v>
      </c>
      <c r="X605" t="s">
        <v>5479</v>
      </c>
      <c r="Y605" t="s">
        <v>5011</v>
      </c>
      <c r="Z605" t="s">
        <v>5480</v>
      </c>
      <c r="AA605" t="s">
        <v>5060</v>
      </c>
      <c r="AB605">
        <f>YEAR(Sales_Trans_2[[#This Row],[Transaction_Date]])</f>
        <v>2025</v>
      </c>
      <c r="AC605" t="str">
        <f>TEXT(Sales_Trans_2[[#This Row],[Transaction_Date]],"mmm")</f>
        <v>May</v>
      </c>
      <c r="AD605">
        <f>MONTH(Sales_Trans_2[[#This Row],[Transaction_Date]])</f>
        <v>5</v>
      </c>
      <c r="AE605" s="19">
        <f>IFERROR(Sales_Trans_2[[#This Row],[Profit]]/Sales_Trans_2[[#This Row],[Sales_Amount]],0)</f>
        <v>0.26350513138603809</v>
      </c>
      <c r="AF605" s="20" t="str">
        <f>IF(Sales_Trans_2[[#This Row],[Discount_Pct]]=0,"0%",
IF(Sales_Trans_2[[#This Row],[Discount_Pct]]&lt;=5,"1-5%",
IF(Sales_Trans_2[[#This Row],[Discount_Pct]]&lt;=10,"6-10%",
IF(Sales_Trans_2[[#This Row],[Discount_Pct]]&lt;=15,"11-15%","&gt;15%"))))</f>
        <v>0%</v>
      </c>
    </row>
    <row r="606" spans="1:32" x14ac:dyDescent="0.25">
      <c r="A606" t="s">
        <v>3077</v>
      </c>
      <c r="B606" s="10">
        <v>45791</v>
      </c>
      <c r="C606" t="s">
        <v>213</v>
      </c>
      <c r="D606" t="s">
        <v>399</v>
      </c>
      <c r="E606" t="s">
        <v>2009</v>
      </c>
      <c r="F606" t="s">
        <v>1856</v>
      </c>
      <c r="G606">
        <v>5</v>
      </c>
      <c r="H606">
        <v>99.93</v>
      </c>
      <c r="I606">
        <v>0</v>
      </c>
      <c r="J606">
        <v>0</v>
      </c>
      <c r="K606">
        <v>499.65</v>
      </c>
      <c r="L606">
        <v>430.25</v>
      </c>
      <c r="M606">
        <v>69.400000000000006</v>
      </c>
      <c r="N606" t="s">
        <v>47</v>
      </c>
      <c r="O606" t="s">
        <v>24</v>
      </c>
      <c r="P606" t="s">
        <v>25</v>
      </c>
      <c r="Q606">
        <v>0.43402777777777779</v>
      </c>
      <c r="R606" t="s">
        <v>49</v>
      </c>
      <c r="S606" t="s">
        <v>4693</v>
      </c>
      <c r="T606" t="s">
        <v>4672</v>
      </c>
      <c r="U606">
        <v>99.93</v>
      </c>
      <c r="V606" t="s">
        <v>5088</v>
      </c>
      <c r="W606" t="s">
        <v>4968</v>
      </c>
      <c r="X606" t="s">
        <v>5923</v>
      </c>
      <c r="Y606" t="s">
        <v>4970</v>
      </c>
      <c r="Z606" t="s">
        <v>5177</v>
      </c>
      <c r="AA606" t="s">
        <v>5060</v>
      </c>
      <c r="AB606">
        <f>YEAR(Sales_Trans_2[[#This Row],[Transaction_Date]])</f>
        <v>2025</v>
      </c>
      <c r="AC606" t="str">
        <f>TEXT(Sales_Trans_2[[#This Row],[Transaction_Date]],"mmm")</f>
        <v>May</v>
      </c>
      <c r="AD606">
        <f>MONTH(Sales_Trans_2[[#This Row],[Transaction_Date]])</f>
        <v>5</v>
      </c>
      <c r="AE606" s="19">
        <f>IFERROR(Sales_Trans_2[[#This Row],[Profit]]/Sales_Trans_2[[#This Row],[Sales_Amount]],0)</f>
        <v>0.13889722805964178</v>
      </c>
      <c r="AF606" s="20" t="str">
        <f>IF(Sales_Trans_2[[#This Row],[Discount_Pct]]=0,"0%",
IF(Sales_Trans_2[[#This Row],[Discount_Pct]]&lt;=5,"1-5%",
IF(Sales_Trans_2[[#This Row],[Discount_Pct]]&lt;=10,"6-10%",
IF(Sales_Trans_2[[#This Row],[Discount_Pct]]&lt;=15,"11-15%","&gt;15%"))))</f>
        <v>0%</v>
      </c>
    </row>
    <row r="607" spans="1:32" x14ac:dyDescent="0.25">
      <c r="A607" t="s">
        <v>960</v>
      </c>
      <c r="B607" s="10">
        <v>45790</v>
      </c>
      <c r="C607" t="s">
        <v>961</v>
      </c>
      <c r="D607" t="s">
        <v>302</v>
      </c>
      <c r="E607" t="s">
        <v>962</v>
      </c>
      <c r="F607" t="s">
        <v>963</v>
      </c>
      <c r="G607">
        <v>3</v>
      </c>
      <c r="H607">
        <v>343.56</v>
      </c>
      <c r="I607">
        <v>0</v>
      </c>
      <c r="J607">
        <v>0</v>
      </c>
      <c r="K607">
        <v>1030.68</v>
      </c>
      <c r="L607">
        <v>648.96</v>
      </c>
      <c r="M607">
        <v>381.72</v>
      </c>
      <c r="N607" t="s">
        <v>23</v>
      </c>
      <c r="O607" t="s">
        <v>24</v>
      </c>
      <c r="P607" t="s">
        <v>25</v>
      </c>
      <c r="Q607">
        <v>0.86388888888888893</v>
      </c>
      <c r="R607" t="s">
        <v>49</v>
      </c>
      <c r="S607" t="s">
        <v>4655</v>
      </c>
      <c r="T607" t="s">
        <v>4636</v>
      </c>
      <c r="U607">
        <v>343.56</v>
      </c>
      <c r="V607" t="s">
        <v>6044</v>
      </c>
      <c r="W607" t="s">
        <v>4968</v>
      </c>
      <c r="X607" t="s">
        <v>5479</v>
      </c>
      <c r="Y607" t="s">
        <v>5011</v>
      </c>
      <c r="Z607" t="s">
        <v>5480</v>
      </c>
      <c r="AA607" t="s">
        <v>5060</v>
      </c>
      <c r="AB607">
        <f>YEAR(Sales_Trans_2[[#This Row],[Transaction_Date]])</f>
        <v>2025</v>
      </c>
      <c r="AC607" t="str">
        <f>TEXT(Sales_Trans_2[[#This Row],[Transaction_Date]],"mmm")</f>
        <v>May</v>
      </c>
      <c r="AD607">
        <f>MONTH(Sales_Trans_2[[#This Row],[Transaction_Date]])</f>
        <v>5</v>
      </c>
      <c r="AE607" s="19">
        <f>IFERROR(Sales_Trans_2[[#This Row],[Profit]]/Sales_Trans_2[[#This Row],[Sales_Amount]],0)</f>
        <v>0.37035743392711606</v>
      </c>
      <c r="AF607" s="20" t="str">
        <f>IF(Sales_Trans_2[[#This Row],[Discount_Pct]]=0,"0%",
IF(Sales_Trans_2[[#This Row],[Discount_Pct]]&lt;=5,"1-5%",
IF(Sales_Trans_2[[#This Row],[Discount_Pct]]&lt;=10,"6-10%",
IF(Sales_Trans_2[[#This Row],[Discount_Pct]]&lt;=15,"11-15%","&gt;15%"))))</f>
        <v>0%</v>
      </c>
    </row>
    <row r="608" spans="1:32" x14ac:dyDescent="0.25">
      <c r="A608" t="s">
        <v>4059</v>
      </c>
      <c r="B608" s="10">
        <v>45935</v>
      </c>
      <c r="C608" t="s">
        <v>3202</v>
      </c>
      <c r="D608" t="s">
        <v>269</v>
      </c>
      <c r="E608" t="s">
        <v>478</v>
      </c>
      <c r="F608" t="s">
        <v>1834</v>
      </c>
      <c r="G608">
        <v>4</v>
      </c>
      <c r="H608">
        <v>162.59</v>
      </c>
      <c r="I608">
        <v>0</v>
      </c>
      <c r="J608">
        <v>0</v>
      </c>
      <c r="K608">
        <v>747.91</v>
      </c>
      <c r="L608">
        <v>550.55999999999995</v>
      </c>
      <c r="M608">
        <v>197.35</v>
      </c>
      <c r="N608" t="s">
        <v>47</v>
      </c>
      <c r="O608" t="s">
        <v>24</v>
      </c>
      <c r="P608" t="s">
        <v>25</v>
      </c>
      <c r="Q608">
        <v>0.83611111111111114</v>
      </c>
      <c r="R608" t="s">
        <v>27</v>
      </c>
      <c r="S608" t="s">
        <v>4835</v>
      </c>
      <c r="T608" t="s">
        <v>4887</v>
      </c>
      <c r="U608">
        <v>155.55000000000001</v>
      </c>
      <c r="V608" t="s">
        <v>5528</v>
      </c>
      <c r="W608" t="s">
        <v>4958</v>
      </c>
      <c r="X608" t="s">
        <v>5136</v>
      </c>
      <c r="Y608" t="s">
        <v>4977</v>
      </c>
      <c r="Z608" t="s">
        <v>5252</v>
      </c>
      <c r="AA608" t="s">
        <v>5060</v>
      </c>
      <c r="AB608">
        <f>YEAR(Sales_Trans_2[[#This Row],[Transaction_Date]])</f>
        <v>2025</v>
      </c>
      <c r="AC608" t="str">
        <f>TEXT(Sales_Trans_2[[#This Row],[Transaction_Date]],"mmm")</f>
        <v>Oct</v>
      </c>
      <c r="AD608">
        <f>MONTH(Sales_Trans_2[[#This Row],[Transaction_Date]])</f>
        <v>10</v>
      </c>
      <c r="AE608" s="19">
        <f>IFERROR(Sales_Trans_2[[#This Row],[Profit]]/Sales_Trans_2[[#This Row],[Sales_Amount]],0)</f>
        <v>0.26386864729713466</v>
      </c>
      <c r="AF608" s="20" t="str">
        <f>IF(Sales_Trans_2[[#This Row],[Discount_Pct]]=0,"0%",
IF(Sales_Trans_2[[#This Row],[Discount_Pct]]&lt;=5,"1-5%",
IF(Sales_Trans_2[[#This Row],[Discount_Pct]]&lt;=10,"6-10%",
IF(Sales_Trans_2[[#This Row],[Discount_Pct]]&lt;=15,"11-15%","&gt;15%"))))</f>
        <v>0%</v>
      </c>
    </row>
    <row r="609" spans="1:32" x14ac:dyDescent="0.25">
      <c r="A609" t="s">
        <v>257</v>
      </c>
      <c r="B609" s="10">
        <v>45752</v>
      </c>
      <c r="C609" t="s">
        <v>258</v>
      </c>
      <c r="D609" t="s">
        <v>253</v>
      </c>
      <c r="E609" t="s">
        <v>259</v>
      </c>
      <c r="F609" t="s">
        <v>260</v>
      </c>
      <c r="G609">
        <v>3</v>
      </c>
      <c r="H609">
        <v>236.07</v>
      </c>
      <c r="I609">
        <v>0</v>
      </c>
      <c r="J609">
        <v>0</v>
      </c>
      <c r="K609">
        <v>814.44</v>
      </c>
      <c r="L609">
        <v>586.32000000000005</v>
      </c>
      <c r="M609">
        <v>228.12</v>
      </c>
      <c r="N609" t="s">
        <v>68</v>
      </c>
      <c r="O609" t="s">
        <v>24</v>
      </c>
      <c r="P609" t="s">
        <v>25</v>
      </c>
      <c r="Q609">
        <v>0.76597222222222228</v>
      </c>
      <c r="R609" t="s">
        <v>27</v>
      </c>
      <c r="S609" t="s">
        <v>4903</v>
      </c>
      <c r="T609" t="s">
        <v>4887</v>
      </c>
      <c r="U609">
        <v>219.39</v>
      </c>
      <c r="V609" t="s">
        <v>5298</v>
      </c>
      <c r="W609" t="s">
        <v>4958</v>
      </c>
      <c r="X609" t="s">
        <v>5583</v>
      </c>
      <c r="Y609" t="s">
        <v>4966</v>
      </c>
      <c r="Z609" t="s">
        <v>5190</v>
      </c>
      <c r="AA609" t="s">
        <v>5060</v>
      </c>
      <c r="AB609">
        <f>YEAR(Sales_Trans_2[[#This Row],[Transaction_Date]])</f>
        <v>2025</v>
      </c>
      <c r="AC609" t="str">
        <f>TEXT(Sales_Trans_2[[#This Row],[Transaction_Date]],"mmm")</f>
        <v>Apr</v>
      </c>
      <c r="AD609">
        <f>MONTH(Sales_Trans_2[[#This Row],[Transaction_Date]])</f>
        <v>4</v>
      </c>
      <c r="AE609" s="19">
        <f>IFERROR(Sales_Trans_2[[#This Row],[Profit]]/Sales_Trans_2[[#This Row],[Sales_Amount]],0)</f>
        <v>0.2800942979224989</v>
      </c>
      <c r="AF609" s="20" t="str">
        <f>IF(Sales_Trans_2[[#This Row],[Discount_Pct]]=0,"0%",
IF(Sales_Trans_2[[#This Row],[Discount_Pct]]&lt;=5,"1-5%",
IF(Sales_Trans_2[[#This Row],[Discount_Pct]]&lt;=10,"6-10%",
IF(Sales_Trans_2[[#This Row],[Discount_Pct]]&lt;=15,"11-15%","&gt;15%"))))</f>
        <v>0%</v>
      </c>
    </row>
    <row r="610" spans="1:32" x14ac:dyDescent="0.25">
      <c r="A610" t="s">
        <v>2464</v>
      </c>
      <c r="B610" s="10">
        <v>45752</v>
      </c>
      <c r="C610" t="s">
        <v>2465</v>
      </c>
      <c r="D610" t="s">
        <v>647</v>
      </c>
      <c r="E610" t="s">
        <v>372</v>
      </c>
      <c r="F610" t="s">
        <v>373</v>
      </c>
      <c r="G610">
        <v>7</v>
      </c>
      <c r="H610">
        <v>133.53</v>
      </c>
      <c r="I610">
        <v>0</v>
      </c>
      <c r="J610">
        <v>0</v>
      </c>
      <c r="K610">
        <v>1074.92</v>
      </c>
      <c r="L610">
        <v>638.26</v>
      </c>
      <c r="M610">
        <v>436.66</v>
      </c>
      <c r="N610" t="s">
        <v>133</v>
      </c>
      <c r="O610" t="s">
        <v>24</v>
      </c>
      <c r="P610" t="s">
        <v>25</v>
      </c>
      <c r="Q610">
        <v>0.55347222222222225</v>
      </c>
      <c r="R610" t="s">
        <v>27</v>
      </c>
      <c r="S610" t="s">
        <v>4925</v>
      </c>
      <c r="T610" t="s">
        <v>4908</v>
      </c>
      <c r="U610">
        <v>123.11</v>
      </c>
      <c r="V610" t="s">
        <v>5352</v>
      </c>
      <c r="W610" t="s">
        <v>4958</v>
      </c>
      <c r="X610" t="s">
        <v>5258</v>
      </c>
      <c r="Y610" t="s">
        <v>4966</v>
      </c>
      <c r="Z610" t="s">
        <v>5259</v>
      </c>
      <c r="AA610" t="s">
        <v>5060</v>
      </c>
      <c r="AB610">
        <f>YEAR(Sales_Trans_2[[#This Row],[Transaction_Date]])</f>
        <v>2025</v>
      </c>
      <c r="AC610" t="str">
        <f>TEXT(Sales_Trans_2[[#This Row],[Transaction_Date]],"mmm")</f>
        <v>Apr</v>
      </c>
      <c r="AD610">
        <f>MONTH(Sales_Trans_2[[#This Row],[Transaction_Date]])</f>
        <v>4</v>
      </c>
      <c r="AE610" s="19">
        <f>IFERROR(Sales_Trans_2[[#This Row],[Profit]]/Sales_Trans_2[[#This Row],[Sales_Amount]],0)</f>
        <v>0.40622557957801508</v>
      </c>
      <c r="AF610" s="20" t="str">
        <f>IF(Sales_Trans_2[[#This Row],[Discount_Pct]]=0,"0%",
IF(Sales_Trans_2[[#This Row],[Discount_Pct]]&lt;=5,"1-5%",
IF(Sales_Trans_2[[#This Row],[Discount_Pct]]&lt;=10,"6-10%",
IF(Sales_Trans_2[[#This Row],[Discount_Pct]]&lt;=15,"11-15%","&gt;15%"))))</f>
        <v>0%</v>
      </c>
    </row>
    <row r="611" spans="1:32" x14ac:dyDescent="0.25">
      <c r="A611" t="s">
        <v>1208</v>
      </c>
      <c r="B611" s="10">
        <v>45721</v>
      </c>
      <c r="C611" t="s">
        <v>348</v>
      </c>
      <c r="D611" t="s">
        <v>882</v>
      </c>
      <c r="E611" t="s">
        <v>681</v>
      </c>
      <c r="F611" t="s">
        <v>676</v>
      </c>
      <c r="G611">
        <v>4</v>
      </c>
      <c r="H611">
        <v>301.17</v>
      </c>
      <c r="I611">
        <v>0</v>
      </c>
      <c r="J611">
        <v>0</v>
      </c>
      <c r="K611">
        <v>1385.38</v>
      </c>
      <c r="L611">
        <v>778.56</v>
      </c>
      <c r="M611">
        <v>606.82000000000005</v>
      </c>
      <c r="N611" t="s">
        <v>47</v>
      </c>
      <c r="O611" t="s">
        <v>24</v>
      </c>
      <c r="P611" t="s">
        <v>25</v>
      </c>
      <c r="Q611">
        <v>0.53055555555555556</v>
      </c>
      <c r="R611" t="s">
        <v>27</v>
      </c>
      <c r="S611" t="s">
        <v>4768</v>
      </c>
      <c r="T611" t="s">
        <v>4752</v>
      </c>
      <c r="U611">
        <v>262.77</v>
      </c>
      <c r="V611" t="s">
        <v>5491</v>
      </c>
      <c r="W611" t="s">
        <v>4958</v>
      </c>
      <c r="X611" t="s">
        <v>5085</v>
      </c>
      <c r="Y611" t="s">
        <v>4966</v>
      </c>
      <c r="Z611" t="s">
        <v>5380</v>
      </c>
      <c r="AA611" t="s">
        <v>5060</v>
      </c>
      <c r="AB611">
        <f>YEAR(Sales_Trans_2[[#This Row],[Transaction_Date]])</f>
        <v>2025</v>
      </c>
      <c r="AC611" t="str">
        <f>TEXT(Sales_Trans_2[[#This Row],[Transaction_Date]],"mmm")</f>
        <v>Mar</v>
      </c>
      <c r="AD611">
        <f>MONTH(Sales_Trans_2[[#This Row],[Transaction_Date]])</f>
        <v>3</v>
      </c>
      <c r="AE611" s="19">
        <f>IFERROR(Sales_Trans_2[[#This Row],[Profit]]/Sales_Trans_2[[#This Row],[Sales_Amount]],0)</f>
        <v>0.43801700616437367</v>
      </c>
      <c r="AF611" s="20" t="str">
        <f>IF(Sales_Trans_2[[#This Row],[Discount_Pct]]=0,"0%",
IF(Sales_Trans_2[[#This Row],[Discount_Pct]]&lt;=5,"1-5%",
IF(Sales_Trans_2[[#This Row],[Discount_Pct]]&lt;=10,"6-10%",
IF(Sales_Trans_2[[#This Row],[Discount_Pct]]&lt;=15,"11-15%","&gt;15%"))))</f>
        <v>0%</v>
      </c>
    </row>
    <row r="612" spans="1:32" x14ac:dyDescent="0.25">
      <c r="A612" t="s">
        <v>4076</v>
      </c>
      <c r="B612" s="10">
        <v>45693</v>
      </c>
      <c r="C612" t="s">
        <v>196</v>
      </c>
      <c r="D612" t="s">
        <v>611</v>
      </c>
      <c r="E612" t="s">
        <v>433</v>
      </c>
      <c r="F612" t="s">
        <v>1140</v>
      </c>
      <c r="G612">
        <v>3</v>
      </c>
      <c r="H612">
        <v>339.13</v>
      </c>
      <c r="I612">
        <v>0</v>
      </c>
      <c r="J612">
        <v>0</v>
      </c>
      <c r="K612">
        <v>1017.39</v>
      </c>
      <c r="L612">
        <v>752.04</v>
      </c>
      <c r="M612">
        <v>265.35000000000002</v>
      </c>
      <c r="N612" t="s">
        <v>4971</v>
      </c>
      <c r="O612" t="s">
        <v>24</v>
      </c>
      <c r="P612" t="s">
        <v>25</v>
      </c>
      <c r="Q612">
        <v>0.56944444444444442</v>
      </c>
      <c r="R612" t="s">
        <v>49</v>
      </c>
      <c r="S612" t="s">
        <v>4775</v>
      </c>
      <c r="T612" t="s">
        <v>4776</v>
      </c>
      <c r="U612">
        <v>339.13</v>
      </c>
      <c r="V612" t="s">
        <v>5874</v>
      </c>
      <c r="W612" t="s">
        <v>4964</v>
      </c>
      <c r="X612" t="s">
        <v>5543</v>
      </c>
      <c r="Y612" t="s">
        <v>4977</v>
      </c>
      <c r="Z612" t="s">
        <v>5544</v>
      </c>
      <c r="AA612" t="s">
        <v>5060</v>
      </c>
      <c r="AB612">
        <f>YEAR(Sales_Trans_2[[#This Row],[Transaction_Date]])</f>
        <v>2025</v>
      </c>
      <c r="AC612" t="str">
        <f>TEXT(Sales_Trans_2[[#This Row],[Transaction_Date]],"mmm")</f>
        <v>Feb</v>
      </c>
      <c r="AD612">
        <f>MONTH(Sales_Trans_2[[#This Row],[Transaction_Date]])</f>
        <v>2</v>
      </c>
      <c r="AE612" s="19">
        <f>IFERROR(Sales_Trans_2[[#This Row],[Profit]]/Sales_Trans_2[[#This Row],[Sales_Amount]],0)</f>
        <v>0.26081443694158585</v>
      </c>
      <c r="AF612" s="20" t="str">
        <f>IF(Sales_Trans_2[[#This Row],[Discount_Pct]]=0,"0%",
IF(Sales_Trans_2[[#This Row],[Discount_Pct]]&lt;=5,"1-5%",
IF(Sales_Trans_2[[#This Row],[Discount_Pct]]&lt;=10,"6-10%",
IF(Sales_Trans_2[[#This Row],[Discount_Pct]]&lt;=15,"11-15%","&gt;15%"))))</f>
        <v>0%</v>
      </c>
    </row>
    <row r="613" spans="1:32" x14ac:dyDescent="0.25">
      <c r="A613" t="s">
        <v>3955</v>
      </c>
      <c r="B613" s="10">
        <v>45771</v>
      </c>
      <c r="C613" t="s">
        <v>1955</v>
      </c>
      <c r="D613" t="s">
        <v>365</v>
      </c>
      <c r="E613" t="s">
        <v>519</v>
      </c>
      <c r="F613" t="s">
        <v>520</v>
      </c>
      <c r="G613">
        <v>4</v>
      </c>
      <c r="H613">
        <v>459.58</v>
      </c>
      <c r="I613">
        <v>0</v>
      </c>
      <c r="J613">
        <v>0</v>
      </c>
      <c r="K613">
        <v>1838.32</v>
      </c>
      <c r="L613">
        <v>1547.56</v>
      </c>
      <c r="M613">
        <v>290.76</v>
      </c>
      <c r="N613" t="s">
        <v>4971</v>
      </c>
      <c r="O613" t="s">
        <v>24</v>
      </c>
      <c r="P613" t="s">
        <v>25</v>
      </c>
      <c r="Q613">
        <v>0.44444444444444442</v>
      </c>
      <c r="R613" t="s">
        <v>49</v>
      </c>
      <c r="S613" t="s">
        <v>4680</v>
      </c>
      <c r="T613" t="s">
        <v>4672</v>
      </c>
      <c r="U613">
        <v>459.58</v>
      </c>
      <c r="V613" t="s">
        <v>5725</v>
      </c>
      <c r="W613" t="s">
        <v>4964</v>
      </c>
      <c r="X613" t="s">
        <v>5214</v>
      </c>
      <c r="Y613" t="s">
        <v>4966</v>
      </c>
      <c r="Z613" t="s">
        <v>5242</v>
      </c>
      <c r="AA613" t="s">
        <v>5060</v>
      </c>
      <c r="AB613">
        <f>YEAR(Sales_Trans_2[[#This Row],[Transaction_Date]])</f>
        <v>2025</v>
      </c>
      <c r="AC613" t="str">
        <f>TEXT(Sales_Trans_2[[#This Row],[Transaction_Date]],"mmm")</f>
        <v>Apr</v>
      </c>
      <c r="AD613">
        <f>MONTH(Sales_Trans_2[[#This Row],[Transaction_Date]])</f>
        <v>4</v>
      </c>
      <c r="AE613" s="19">
        <f>IFERROR(Sales_Trans_2[[#This Row],[Profit]]/Sales_Trans_2[[#This Row],[Sales_Amount]],0)</f>
        <v>0.1581661517037295</v>
      </c>
      <c r="AF613" s="20" t="str">
        <f>IF(Sales_Trans_2[[#This Row],[Discount_Pct]]=0,"0%",
IF(Sales_Trans_2[[#This Row],[Discount_Pct]]&lt;=5,"1-5%",
IF(Sales_Trans_2[[#This Row],[Discount_Pct]]&lt;=10,"6-10%",
IF(Sales_Trans_2[[#This Row],[Discount_Pct]]&lt;=15,"11-15%","&gt;15%"))))</f>
        <v>0%</v>
      </c>
    </row>
    <row r="614" spans="1:32" x14ac:dyDescent="0.25">
      <c r="A614" t="s">
        <v>3739</v>
      </c>
      <c r="B614" s="10">
        <v>45770</v>
      </c>
      <c r="C614" t="s">
        <v>2609</v>
      </c>
      <c r="D614" t="s">
        <v>1225</v>
      </c>
      <c r="E614" t="s">
        <v>681</v>
      </c>
      <c r="F614" t="s">
        <v>2601</v>
      </c>
      <c r="G614">
        <v>4</v>
      </c>
      <c r="H614">
        <v>182.3</v>
      </c>
      <c r="I614">
        <v>0</v>
      </c>
      <c r="J614">
        <v>0</v>
      </c>
      <c r="K614">
        <v>729.2</v>
      </c>
      <c r="L614">
        <v>430.4</v>
      </c>
      <c r="M614">
        <v>298.8</v>
      </c>
      <c r="N614" t="s">
        <v>68</v>
      </c>
      <c r="O614" t="s">
        <v>24</v>
      </c>
      <c r="P614" t="s">
        <v>25</v>
      </c>
      <c r="Q614">
        <v>0.73541666666666672</v>
      </c>
      <c r="R614" t="s">
        <v>49</v>
      </c>
      <c r="S614" t="s">
        <v>4664</v>
      </c>
      <c r="T614" t="s">
        <v>4636</v>
      </c>
      <c r="U614">
        <v>182.3</v>
      </c>
      <c r="V614" t="s">
        <v>5854</v>
      </c>
      <c r="W614" t="s">
        <v>4968</v>
      </c>
      <c r="X614" t="s">
        <v>5286</v>
      </c>
      <c r="Y614" t="s">
        <v>4966</v>
      </c>
      <c r="Z614" t="s">
        <v>5380</v>
      </c>
      <c r="AA614" t="s">
        <v>5060</v>
      </c>
      <c r="AB614">
        <f>YEAR(Sales_Trans_2[[#This Row],[Transaction_Date]])</f>
        <v>2025</v>
      </c>
      <c r="AC614" t="str">
        <f>TEXT(Sales_Trans_2[[#This Row],[Transaction_Date]],"mmm")</f>
        <v>Apr</v>
      </c>
      <c r="AD614">
        <f>MONTH(Sales_Trans_2[[#This Row],[Transaction_Date]])</f>
        <v>4</v>
      </c>
      <c r="AE614" s="19">
        <f>IFERROR(Sales_Trans_2[[#This Row],[Profit]]/Sales_Trans_2[[#This Row],[Sales_Amount]],0)</f>
        <v>0.4097641250685683</v>
      </c>
      <c r="AF614" s="20" t="str">
        <f>IF(Sales_Trans_2[[#This Row],[Discount_Pct]]=0,"0%",
IF(Sales_Trans_2[[#This Row],[Discount_Pct]]&lt;=5,"1-5%",
IF(Sales_Trans_2[[#This Row],[Discount_Pct]]&lt;=10,"6-10%",
IF(Sales_Trans_2[[#This Row],[Discount_Pct]]&lt;=15,"11-15%","&gt;15%"))))</f>
        <v>0%</v>
      </c>
    </row>
    <row r="615" spans="1:32" x14ac:dyDescent="0.25">
      <c r="A615" t="s">
        <v>4281</v>
      </c>
      <c r="B615" s="10">
        <v>45934</v>
      </c>
      <c r="C615" t="s">
        <v>750</v>
      </c>
      <c r="D615" t="s">
        <v>1678</v>
      </c>
      <c r="E615" t="s">
        <v>177</v>
      </c>
      <c r="F615" t="s">
        <v>333</v>
      </c>
      <c r="G615">
        <v>3</v>
      </c>
      <c r="H615">
        <v>360.8</v>
      </c>
      <c r="I615">
        <v>0</v>
      </c>
      <c r="J615">
        <v>0</v>
      </c>
      <c r="K615">
        <v>1082.4000000000001</v>
      </c>
      <c r="L615">
        <v>798.3</v>
      </c>
      <c r="M615">
        <v>284.10000000000002</v>
      </c>
      <c r="N615" t="s">
        <v>40</v>
      </c>
      <c r="O615" t="s">
        <v>24</v>
      </c>
      <c r="P615" t="s">
        <v>25</v>
      </c>
      <c r="Q615">
        <v>0.41875000000000001</v>
      </c>
      <c r="R615" t="s">
        <v>49</v>
      </c>
      <c r="S615" t="s">
        <v>4699</v>
      </c>
      <c r="T615" t="s">
        <v>4672</v>
      </c>
      <c r="U615">
        <v>342.27</v>
      </c>
      <c r="V615" t="s">
        <v>5527</v>
      </c>
      <c r="W615" t="s">
        <v>4958</v>
      </c>
      <c r="X615" t="s">
        <v>5319</v>
      </c>
      <c r="Y615" t="s">
        <v>4970</v>
      </c>
      <c r="Z615" t="s">
        <v>5227</v>
      </c>
      <c r="AA615" t="s">
        <v>5060</v>
      </c>
      <c r="AB615">
        <f>YEAR(Sales_Trans_2[[#This Row],[Transaction_Date]])</f>
        <v>2025</v>
      </c>
      <c r="AC615" t="str">
        <f>TEXT(Sales_Trans_2[[#This Row],[Transaction_Date]],"mmm")</f>
        <v>Oct</v>
      </c>
      <c r="AD615">
        <f>MONTH(Sales_Trans_2[[#This Row],[Transaction_Date]])</f>
        <v>10</v>
      </c>
      <c r="AE615" s="19">
        <f>IFERROR(Sales_Trans_2[[#This Row],[Profit]]/Sales_Trans_2[[#This Row],[Sales_Amount]],0)</f>
        <v>0.26247228381374721</v>
      </c>
      <c r="AF615" s="20" t="str">
        <f>IF(Sales_Trans_2[[#This Row],[Discount_Pct]]=0,"0%",
IF(Sales_Trans_2[[#This Row],[Discount_Pct]]&lt;=5,"1-5%",
IF(Sales_Trans_2[[#This Row],[Discount_Pct]]&lt;=10,"6-10%",
IF(Sales_Trans_2[[#This Row],[Discount_Pct]]&lt;=15,"11-15%","&gt;15%"))))</f>
        <v>0%</v>
      </c>
    </row>
    <row r="616" spans="1:32" x14ac:dyDescent="0.25">
      <c r="A616" t="s">
        <v>4115</v>
      </c>
      <c r="B616" s="10">
        <v>46296</v>
      </c>
      <c r="C616" t="s">
        <v>1943</v>
      </c>
      <c r="D616" t="s">
        <v>454</v>
      </c>
      <c r="E616" t="s">
        <v>1092</v>
      </c>
      <c r="F616" t="s">
        <v>1685</v>
      </c>
      <c r="G616">
        <v>5</v>
      </c>
      <c r="H616">
        <v>365.92</v>
      </c>
      <c r="I616">
        <v>0</v>
      </c>
      <c r="J616">
        <v>0</v>
      </c>
      <c r="K616">
        <v>2104.04</v>
      </c>
      <c r="L616">
        <v>1551.9</v>
      </c>
      <c r="M616">
        <v>552.14</v>
      </c>
      <c r="N616" t="s">
        <v>23</v>
      </c>
      <c r="O616" t="s">
        <v>24</v>
      </c>
      <c r="P616" t="s">
        <v>25</v>
      </c>
      <c r="Q616">
        <v>0.38055555555555554</v>
      </c>
      <c r="R616" t="s">
        <v>27</v>
      </c>
      <c r="S616" t="s">
        <v>4853</v>
      </c>
      <c r="T616" t="s">
        <v>4847</v>
      </c>
      <c r="U616">
        <v>365.92</v>
      </c>
      <c r="V616" t="s">
        <v>4993</v>
      </c>
      <c r="W616" t="s">
        <v>4968</v>
      </c>
      <c r="X616" t="s">
        <v>5149</v>
      </c>
      <c r="Y616" t="s">
        <v>4960</v>
      </c>
      <c r="Z616" t="s">
        <v>5150</v>
      </c>
      <c r="AA616" t="s">
        <v>5060</v>
      </c>
      <c r="AB616">
        <f>YEAR(Sales_Trans_2[[#This Row],[Transaction_Date]])</f>
        <v>2026</v>
      </c>
      <c r="AC616" t="str">
        <f>TEXT(Sales_Trans_2[[#This Row],[Transaction_Date]],"mmm")</f>
        <v>Oct</v>
      </c>
      <c r="AD616">
        <f>MONTH(Sales_Trans_2[[#This Row],[Transaction_Date]])</f>
        <v>10</v>
      </c>
      <c r="AE616" s="19">
        <f>IFERROR(Sales_Trans_2[[#This Row],[Profit]]/Sales_Trans_2[[#This Row],[Sales_Amount]],0)</f>
        <v>0.26241896541890836</v>
      </c>
      <c r="AF616" s="20" t="str">
        <f>IF(Sales_Trans_2[[#This Row],[Discount_Pct]]=0,"0%",
IF(Sales_Trans_2[[#This Row],[Discount_Pct]]&lt;=5,"1-5%",
IF(Sales_Trans_2[[#This Row],[Discount_Pct]]&lt;=10,"6-10%",
IF(Sales_Trans_2[[#This Row],[Discount_Pct]]&lt;=15,"11-15%","&gt;15%"))))</f>
        <v>0%</v>
      </c>
    </row>
    <row r="617" spans="1:32" x14ac:dyDescent="0.25">
      <c r="A617" t="s">
        <v>4565</v>
      </c>
      <c r="B617" s="10">
        <v>46011</v>
      </c>
      <c r="C617" t="s">
        <v>307</v>
      </c>
      <c r="D617" t="s">
        <v>337</v>
      </c>
      <c r="E617" t="s">
        <v>259</v>
      </c>
      <c r="F617" t="s">
        <v>510</v>
      </c>
      <c r="G617">
        <v>7</v>
      </c>
      <c r="H617">
        <v>212.39</v>
      </c>
      <c r="I617">
        <v>0</v>
      </c>
      <c r="J617">
        <v>0</v>
      </c>
      <c r="K617">
        <v>1709.74</v>
      </c>
      <c r="L617">
        <v>949.62</v>
      </c>
      <c r="M617">
        <v>760.12</v>
      </c>
      <c r="N617" t="s">
        <v>133</v>
      </c>
      <c r="O617" t="s">
        <v>24</v>
      </c>
      <c r="P617" t="s">
        <v>25</v>
      </c>
      <c r="Q617">
        <v>0.66666666666666663</v>
      </c>
      <c r="R617" t="s">
        <v>27</v>
      </c>
      <c r="S617" t="s">
        <v>4799</v>
      </c>
      <c r="T617" t="s">
        <v>4776</v>
      </c>
      <c r="U617">
        <v>186.38</v>
      </c>
      <c r="V617" t="s">
        <v>5035</v>
      </c>
      <c r="W617" t="s">
        <v>4958</v>
      </c>
      <c r="X617" t="s">
        <v>5189</v>
      </c>
      <c r="Y617" t="s">
        <v>4960</v>
      </c>
      <c r="Z617" t="s">
        <v>5190</v>
      </c>
      <c r="AA617" t="s">
        <v>5060</v>
      </c>
      <c r="AB617">
        <f>YEAR(Sales_Trans_2[[#This Row],[Transaction_Date]])</f>
        <v>2025</v>
      </c>
      <c r="AC617" t="str">
        <f>TEXT(Sales_Trans_2[[#This Row],[Transaction_Date]],"mmm")</f>
        <v>Dec</v>
      </c>
      <c r="AD617">
        <f>MONTH(Sales_Trans_2[[#This Row],[Transaction_Date]])</f>
        <v>12</v>
      </c>
      <c r="AE617" s="19">
        <f>IFERROR(Sales_Trans_2[[#This Row],[Profit]]/Sales_Trans_2[[#This Row],[Sales_Amount]],0)</f>
        <v>0.44458221717922025</v>
      </c>
      <c r="AF617" s="20" t="str">
        <f>IF(Sales_Trans_2[[#This Row],[Discount_Pct]]=0,"0%",
IF(Sales_Trans_2[[#This Row],[Discount_Pct]]&lt;=5,"1-5%",
IF(Sales_Trans_2[[#This Row],[Discount_Pct]]&lt;=10,"6-10%",
IF(Sales_Trans_2[[#This Row],[Discount_Pct]]&lt;=15,"11-15%","&gt;15%"))))</f>
        <v>0%</v>
      </c>
    </row>
    <row r="618" spans="1:32" x14ac:dyDescent="0.25">
      <c r="A618" t="s">
        <v>3801</v>
      </c>
      <c r="B618" s="10">
        <v>46071</v>
      </c>
      <c r="C618" t="s">
        <v>336</v>
      </c>
      <c r="D618" t="s">
        <v>755</v>
      </c>
      <c r="E618" t="s">
        <v>259</v>
      </c>
      <c r="F618" t="s">
        <v>510</v>
      </c>
      <c r="G618">
        <v>1</v>
      </c>
      <c r="H618">
        <v>442.14</v>
      </c>
      <c r="I618">
        <v>0</v>
      </c>
      <c r="J618">
        <v>0</v>
      </c>
      <c r="K618">
        <v>442.14</v>
      </c>
      <c r="L618">
        <v>351.87</v>
      </c>
      <c r="M618">
        <v>90.27</v>
      </c>
      <c r="N618" t="s">
        <v>23</v>
      </c>
      <c r="O618" t="s">
        <v>24</v>
      </c>
      <c r="P618" t="s">
        <v>25</v>
      </c>
      <c r="Q618">
        <v>0.80625000000000002</v>
      </c>
      <c r="R618" t="s">
        <v>49</v>
      </c>
      <c r="S618" t="s">
        <v>4927</v>
      </c>
      <c r="T618" t="s">
        <v>4908</v>
      </c>
      <c r="U618">
        <v>442.14</v>
      </c>
      <c r="V618" t="s">
        <v>5016</v>
      </c>
      <c r="W618" t="s">
        <v>4968</v>
      </c>
      <c r="X618" t="s">
        <v>5189</v>
      </c>
      <c r="Y618" t="s">
        <v>4960</v>
      </c>
      <c r="Z618" t="s">
        <v>5190</v>
      </c>
      <c r="AA618" t="s">
        <v>5060</v>
      </c>
      <c r="AB618">
        <f>YEAR(Sales_Trans_2[[#This Row],[Transaction_Date]])</f>
        <v>2026</v>
      </c>
      <c r="AC618" t="str">
        <f>TEXT(Sales_Trans_2[[#This Row],[Transaction_Date]],"mmm")</f>
        <v>Feb</v>
      </c>
      <c r="AD618">
        <f>MONTH(Sales_Trans_2[[#This Row],[Transaction_Date]])</f>
        <v>2</v>
      </c>
      <c r="AE618" s="19">
        <f>IFERROR(Sales_Trans_2[[#This Row],[Profit]]/Sales_Trans_2[[#This Row],[Sales_Amount]],0)</f>
        <v>0.20416610123490297</v>
      </c>
      <c r="AF618" s="20" t="str">
        <f>IF(Sales_Trans_2[[#This Row],[Discount_Pct]]=0,"0%",
IF(Sales_Trans_2[[#This Row],[Discount_Pct]]&lt;=5,"1-5%",
IF(Sales_Trans_2[[#This Row],[Discount_Pct]]&lt;=10,"6-10%",
IF(Sales_Trans_2[[#This Row],[Discount_Pct]]&lt;=15,"11-15%","&gt;15%"))))</f>
        <v>0%</v>
      </c>
    </row>
    <row r="619" spans="1:32" x14ac:dyDescent="0.25">
      <c r="A619" t="s">
        <v>2735</v>
      </c>
      <c r="B619" s="10">
        <v>46054</v>
      </c>
      <c r="C619" t="s">
        <v>213</v>
      </c>
      <c r="D619" t="s">
        <v>2135</v>
      </c>
      <c r="E619" t="s">
        <v>1343</v>
      </c>
      <c r="F619" t="s">
        <v>1344</v>
      </c>
      <c r="G619">
        <v>1</v>
      </c>
      <c r="H619">
        <v>68.95</v>
      </c>
      <c r="I619">
        <v>0</v>
      </c>
      <c r="J619">
        <v>0</v>
      </c>
      <c r="K619">
        <v>68.95</v>
      </c>
      <c r="L619">
        <v>57.89</v>
      </c>
      <c r="M619">
        <v>11.06</v>
      </c>
      <c r="N619" t="s">
        <v>23</v>
      </c>
      <c r="O619" t="s">
        <v>24</v>
      </c>
      <c r="P619" t="s">
        <v>25</v>
      </c>
      <c r="Q619">
        <v>0.65069444444444446</v>
      </c>
      <c r="R619" t="s">
        <v>49</v>
      </c>
      <c r="S619" t="s">
        <v>4748</v>
      </c>
      <c r="T619" t="s">
        <v>4729</v>
      </c>
      <c r="U619">
        <v>68.95</v>
      </c>
      <c r="V619" t="s">
        <v>5088</v>
      </c>
      <c r="W619" t="s">
        <v>4968</v>
      </c>
      <c r="X619" t="s">
        <v>5228</v>
      </c>
      <c r="Y619" t="s">
        <v>4960</v>
      </c>
      <c r="Z619" t="s">
        <v>5229</v>
      </c>
      <c r="AA619" t="s">
        <v>5060</v>
      </c>
      <c r="AB619">
        <f>YEAR(Sales_Trans_2[[#This Row],[Transaction_Date]])</f>
        <v>2026</v>
      </c>
      <c r="AC619" t="str">
        <f>TEXT(Sales_Trans_2[[#This Row],[Transaction_Date]],"mmm")</f>
        <v>Feb</v>
      </c>
      <c r="AD619">
        <f>MONTH(Sales_Trans_2[[#This Row],[Transaction_Date]])</f>
        <v>2</v>
      </c>
      <c r="AE619" s="19">
        <f>IFERROR(Sales_Trans_2[[#This Row],[Profit]]/Sales_Trans_2[[#This Row],[Sales_Amount]],0)</f>
        <v>0.16040609137055836</v>
      </c>
      <c r="AF619" s="20" t="str">
        <f>IF(Sales_Trans_2[[#This Row],[Discount_Pct]]=0,"0%",
IF(Sales_Trans_2[[#This Row],[Discount_Pct]]&lt;=5,"1-5%",
IF(Sales_Trans_2[[#This Row],[Discount_Pct]]&lt;=10,"6-10%",
IF(Sales_Trans_2[[#This Row],[Discount_Pct]]&lt;=15,"11-15%","&gt;15%"))))</f>
        <v>0%</v>
      </c>
    </row>
    <row r="620" spans="1:32" x14ac:dyDescent="0.25">
      <c r="A620" t="s">
        <v>2965</v>
      </c>
      <c r="B620" s="10">
        <v>45912</v>
      </c>
      <c r="C620" t="s">
        <v>169</v>
      </c>
      <c r="D620" t="s">
        <v>566</v>
      </c>
      <c r="E620" t="s">
        <v>700</v>
      </c>
      <c r="F620" t="s">
        <v>1481</v>
      </c>
      <c r="G620">
        <v>1</v>
      </c>
      <c r="H620">
        <v>328.59</v>
      </c>
      <c r="I620">
        <v>0</v>
      </c>
      <c r="J620">
        <v>0</v>
      </c>
      <c r="K620">
        <v>328.59</v>
      </c>
      <c r="L620">
        <v>255.49</v>
      </c>
      <c r="M620">
        <v>73.099999999999994</v>
      </c>
      <c r="N620" t="s">
        <v>23</v>
      </c>
      <c r="O620" t="s">
        <v>24</v>
      </c>
      <c r="P620" t="s">
        <v>25</v>
      </c>
      <c r="Q620">
        <v>0.50624999999999998</v>
      </c>
      <c r="R620" t="s">
        <v>49</v>
      </c>
      <c r="S620" t="s">
        <v>4767</v>
      </c>
      <c r="T620" t="s">
        <v>4752</v>
      </c>
      <c r="U620">
        <v>328.59</v>
      </c>
      <c r="V620" t="s">
        <v>5040</v>
      </c>
      <c r="W620" t="s">
        <v>4968</v>
      </c>
      <c r="X620" t="s">
        <v>5230</v>
      </c>
      <c r="Y620" t="s">
        <v>4960</v>
      </c>
      <c r="Z620" t="s">
        <v>5231</v>
      </c>
      <c r="AA620" t="s">
        <v>5060</v>
      </c>
      <c r="AB620">
        <f>YEAR(Sales_Trans_2[[#This Row],[Transaction_Date]])</f>
        <v>2025</v>
      </c>
      <c r="AC620" t="str">
        <f>TEXT(Sales_Trans_2[[#This Row],[Transaction_Date]],"mmm")</f>
        <v>Sep</v>
      </c>
      <c r="AD620">
        <f>MONTH(Sales_Trans_2[[#This Row],[Transaction_Date]])</f>
        <v>9</v>
      </c>
      <c r="AE620" s="19">
        <f>IFERROR(Sales_Trans_2[[#This Row],[Profit]]/Sales_Trans_2[[#This Row],[Sales_Amount]],0)</f>
        <v>0.22246568672205483</v>
      </c>
      <c r="AF620" s="20" t="str">
        <f>IF(Sales_Trans_2[[#This Row],[Discount_Pct]]=0,"0%",
IF(Sales_Trans_2[[#This Row],[Discount_Pct]]&lt;=5,"1-5%",
IF(Sales_Trans_2[[#This Row],[Discount_Pct]]&lt;=10,"6-10%",
IF(Sales_Trans_2[[#This Row],[Discount_Pct]]&lt;=15,"11-15%","&gt;15%"))))</f>
        <v>0%</v>
      </c>
    </row>
    <row r="621" spans="1:32" x14ac:dyDescent="0.25">
      <c r="A621" t="s">
        <v>1142</v>
      </c>
      <c r="B621" s="10">
        <v>46327</v>
      </c>
      <c r="C621" t="s">
        <v>885</v>
      </c>
      <c r="D621" t="s">
        <v>30</v>
      </c>
      <c r="E621" t="s">
        <v>523</v>
      </c>
      <c r="F621" t="s">
        <v>524</v>
      </c>
      <c r="G621">
        <v>5</v>
      </c>
      <c r="H621">
        <v>448.94</v>
      </c>
      <c r="I621">
        <v>0</v>
      </c>
      <c r="J621">
        <v>0</v>
      </c>
      <c r="K621">
        <v>2581.4</v>
      </c>
      <c r="L621">
        <v>1900.4</v>
      </c>
      <c r="M621">
        <v>681</v>
      </c>
      <c r="N621" t="s">
        <v>23</v>
      </c>
      <c r="O621" t="s">
        <v>24</v>
      </c>
      <c r="P621" t="s">
        <v>25</v>
      </c>
      <c r="Q621">
        <v>0.4777777777777778</v>
      </c>
      <c r="R621" t="s">
        <v>27</v>
      </c>
      <c r="S621" t="s">
        <v>4691</v>
      </c>
      <c r="T621" t="s">
        <v>4672</v>
      </c>
      <c r="U621">
        <v>448.94</v>
      </c>
      <c r="V621" t="s">
        <v>5240</v>
      </c>
      <c r="W621" t="s">
        <v>4968</v>
      </c>
      <c r="X621" t="s">
        <v>5238</v>
      </c>
      <c r="Y621" t="s">
        <v>4960</v>
      </c>
      <c r="Z621" t="s">
        <v>5239</v>
      </c>
      <c r="AA621" t="s">
        <v>5060</v>
      </c>
      <c r="AB621">
        <f>YEAR(Sales_Trans_2[[#This Row],[Transaction_Date]])</f>
        <v>2026</v>
      </c>
      <c r="AC621" t="str">
        <f>TEXT(Sales_Trans_2[[#This Row],[Transaction_Date]],"mmm")</f>
        <v>Nov</v>
      </c>
      <c r="AD621">
        <f>MONTH(Sales_Trans_2[[#This Row],[Transaction_Date]])</f>
        <v>11</v>
      </c>
      <c r="AE621" s="19">
        <f>IFERROR(Sales_Trans_2[[#This Row],[Profit]]/Sales_Trans_2[[#This Row],[Sales_Amount]],0)</f>
        <v>0.26381033547687299</v>
      </c>
      <c r="AF621" s="20" t="str">
        <f>IF(Sales_Trans_2[[#This Row],[Discount_Pct]]=0,"0%",
IF(Sales_Trans_2[[#This Row],[Discount_Pct]]&lt;=5,"1-5%",
IF(Sales_Trans_2[[#This Row],[Discount_Pct]]&lt;=10,"6-10%",
IF(Sales_Trans_2[[#This Row],[Discount_Pct]]&lt;=15,"11-15%","&gt;15%"))))</f>
        <v>0%</v>
      </c>
    </row>
    <row r="622" spans="1:32" x14ac:dyDescent="0.25">
      <c r="A622" t="s">
        <v>3924</v>
      </c>
      <c r="B622" s="10">
        <v>46100</v>
      </c>
      <c r="C622" t="s">
        <v>1144</v>
      </c>
      <c r="D622" t="s">
        <v>65</v>
      </c>
      <c r="E622" t="s">
        <v>478</v>
      </c>
      <c r="F622" t="s">
        <v>479</v>
      </c>
      <c r="G622">
        <v>1</v>
      </c>
      <c r="H622">
        <v>172.63</v>
      </c>
      <c r="I622">
        <v>0</v>
      </c>
      <c r="J622">
        <v>0</v>
      </c>
      <c r="K622">
        <v>172.63</v>
      </c>
      <c r="L622">
        <v>142</v>
      </c>
      <c r="M622">
        <v>30.63</v>
      </c>
      <c r="N622" t="s">
        <v>4971</v>
      </c>
      <c r="O622" t="s">
        <v>24</v>
      </c>
      <c r="P622" t="s">
        <v>25</v>
      </c>
      <c r="Q622">
        <v>0.60833333333333328</v>
      </c>
      <c r="R622" t="s">
        <v>49</v>
      </c>
      <c r="S622" t="s">
        <v>4719</v>
      </c>
      <c r="T622" t="s">
        <v>4703</v>
      </c>
      <c r="U622">
        <v>172.63</v>
      </c>
      <c r="V622" t="s">
        <v>5250</v>
      </c>
      <c r="W622" t="s">
        <v>4968</v>
      </c>
      <c r="X622" t="s">
        <v>5251</v>
      </c>
      <c r="Y622" t="s">
        <v>4960</v>
      </c>
      <c r="Z622" t="s">
        <v>5252</v>
      </c>
      <c r="AA622" t="s">
        <v>5060</v>
      </c>
      <c r="AB622">
        <f>YEAR(Sales_Trans_2[[#This Row],[Transaction_Date]])</f>
        <v>2026</v>
      </c>
      <c r="AC622" t="str">
        <f>TEXT(Sales_Trans_2[[#This Row],[Transaction_Date]],"mmm")</f>
        <v>Mar</v>
      </c>
      <c r="AD622">
        <f>MONTH(Sales_Trans_2[[#This Row],[Transaction_Date]])</f>
        <v>3</v>
      </c>
      <c r="AE622" s="19">
        <f>IFERROR(Sales_Trans_2[[#This Row],[Profit]]/Sales_Trans_2[[#This Row],[Sales_Amount]],0)</f>
        <v>0.17743150089787407</v>
      </c>
      <c r="AF622" s="20" t="str">
        <f>IF(Sales_Trans_2[[#This Row],[Discount_Pct]]=0,"0%",
IF(Sales_Trans_2[[#This Row],[Discount_Pct]]&lt;=5,"1-5%",
IF(Sales_Trans_2[[#This Row],[Discount_Pct]]&lt;=10,"6-10%",
IF(Sales_Trans_2[[#This Row],[Discount_Pct]]&lt;=15,"11-15%","&gt;15%"))))</f>
        <v>0%</v>
      </c>
    </row>
    <row r="623" spans="1:32" x14ac:dyDescent="0.25">
      <c r="A623" t="s">
        <v>3982</v>
      </c>
      <c r="B623" s="10">
        <v>46109</v>
      </c>
      <c r="C623" t="s">
        <v>1649</v>
      </c>
      <c r="D623" t="s">
        <v>882</v>
      </c>
      <c r="E623" t="s">
        <v>1905</v>
      </c>
      <c r="F623" t="s">
        <v>1937</v>
      </c>
      <c r="G623">
        <v>3</v>
      </c>
      <c r="H623">
        <v>262.77</v>
      </c>
      <c r="I623">
        <v>0</v>
      </c>
      <c r="J623">
        <v>0</v>
      </c>
      <c r="K623">
        <v>906.56</v>
      </c>
      <c r="L623">
        <v>583.91999999999996</v>
      </c>
      <c r="M623">
        <v>322.64</v>
      </c>
      <c r="N623" t="s">
        <v>68</v>
      </c>
      <c r="O623" t="s">
        <v>24</v>
      </c>
      <c r="P623" t="s">
        <v>25</v>
      </c>
      <c r="Q623">
        <v>0.56666666666666665</v>
      </c>
      <c r="R623" t="s">
        <v>27</v>
      </c>
      <c r="S623" t="s">
        <v>4768</v>
      </c>
      <c r="T623" t="s">
        <v>4752</v>
      </c>
      <c r="U623">
        <v>262.77</v>
      </c>
      <c r="V623" t="s">
        <v>5287</v>
      </c>
      <c r="W623" t="s">
        <v>4968</v>
      </c>
      <c r="X623" t="s">
        <v>5288</v>
      </c>
      <c r="Y623" t="s">
        <v>4960</v>
      </c>
      <c r="Z623" t="s">
        <v>5249</v>
      </c>
      <c r="AA623" t="s">
        <v>5060</v>
      </c>
      <c r="AB623">
        <f>YEAR(Sales_Trans_2[[#This Row],[Transaction_Date]])</f>
        <v>2026</v>
      </c>
      <c r="AC623" t="str">
        <f>TEXT(Sales_Trans_2[[#This Row],[Transaction_Date]],"mmm")</f>
        <v>Mar</v>
      </c>
      <c r="AD623">
        <f>MONTH(Sales_Trans_2[[#This Row],[Transaction_Date]])</f>
        <v>3</v>
      </c>
      <c r="AE623" s="19">
        <f>IFERROR(Sales_Trans_2[[#This Row],[Profit]]/Sales_Trans_2[[#This Row],[Sales_Amount]],0)</f>
        <v>0.35589481115425342</v>
      </c>
      <c r="AF623" s="20" t="str">
        <f>IF(Sales_Trans_2[[#This Row],[Discount_Pct]]=0,"0%",
IF(Sales_Trans_2[[#This Row],[Discount_Pct]]&lt;=5,"1-5%",
IF(Sales_Trans_2[[#This Row],[Discount_Pct]]&lt;=10,"6-10%",
IF(Sales_Trans_2[[#This Row],[Discount_Pct]]&lt;=15,"11-15%","&gt;15%"))))</f>
        <v>0%</v>
      </c>
    </row>
    <row r="624" spans="1:32" x14ac:dyDescent="0.25">
      <c r="A624" t="s">
        <v>1437</v>
      </c>
      <c r="B624" s="10">
        <v>45850</v>
      </c>
      <c r="C624" t="s">
        <v>1136</v>
      </c>
      <c r="D624" t="s">
        <v>314</v>
      </c>
      <c r="E624" t="s">
        <v>681</v>
      </c>
      <c r="F624" t="s">
        <v>1438</v>
      </c>
      <c r="G624">
        <v>2</v>
      </c>
      <c r="H624">
        <v>329.69</v>
      </c>
      <c r="I624">
        <v>0</v>
      </c>
      <c r="J624">
        <v>0</v>
      </c>
      <c r="K624">
        <v>758.29</v>
      </c>
      <c r="L624">
        <v>494.5</v>
      </c>
      <c r="M624">
        <v>263.79000000000002</v>
      </c>
      <c r="N624" t="s">
        <v>133</v>
      </c>
      <c r="O624" t="s">
        <v>24</v>
      </c>
      <c r="P624" t="s">
        <v>25</v>
      </c>
      <c r="Q624">
        <v>0.58125000000000004</v>
      </c>
      <c r="R624" t="s">
        <v>27</v>
      </c>
      <c r="S624" t="s">
        <v>4707</v>
      </c>
      <c r="T624" t="s">
        <v>4703</v>
      </c>
      <c r="U624">
        <v>329.69</v>
      </c>
      <c r="V624" t="s">
        <v>5378</v>
      </c>
      <c r="W624" t="s">
        <v>4964</v>
      </c>
      <c r="X624" t="s">
        <v>5379</v>
      </c>
      <c r="Y624" t="s">
        <v>4960</v>
      </c>
      <c r="Z624" t="s">
        <v>5380</v>
      </c>
      <c r="AA624" t="s">
        <v>5060</v>
      </c>
      <c r="AB624">
        <f>YEAR(Sales_Trans_2[[#This Row],[Transaction_Date]])</f>
        <v>2025</v>
      </c>
      <c r="AC624" t="str">
        <f>TEXT(Sales_Trans_2[[#This Row],[Transaction_Date]],"mmm")</f>
        <v>Jul</v>
      </c>
      <c r="AD624">
        <f>MONTH(Sales_Trans_2[[#This Row],[Transaction_Date]])</f>
        <v>7</v>
      </c>
      <c r="AE624" s="19">
        <f>IFERROR(Sales_Trans_2[[#This Row],[Profit]]/Sales_Trans_2[[#This Row],[Sales_Amount]],0)</f>
        <v>0.34787482361629463</v>
      </c>
      <c r="AF624" s="20" t="str">
        <f>IF(Sales_Trans_2[[#This Row],[Discount_Pct]]=0,"0%",
IF(Sales_Trans_2[[#This Row],[Discount_Pct]]&lt;=5,"1-5%",
IF(Sales_Trans_2[[#This Row],[Discount_Pct]]&lt;=10,"6-10%",
IF(Sales_Trans_2[[#This Row],[Discount_Pct]]&lt;=15,"11-15%","&gt;15%"))))</f>
        <v>0%</v>
      </c>
    </row>
    <row r="625" spans="1:32" x14ac:dyDescent="0.25">
      <c r="A625" t="s">
        <v>2293</v>
      </c>
      <c r="B625" s="10">
        <v>46020</v>
      </c>
      <c r="C625" t="s">
        <v>289</v>
      </c>
      <c r="D625" t="s">
        <v>470</v>
      </c>
      <c r="E625" t="s">
        <v>973</v>
      </c>
      <c r="F625" t="s">
        <v>974</v>
      </c>
      <c r="G625">
        <v>8</v>
      </c>
      <c r="H625">
        <v>677.38</v>
      </c>
      <c r="I625">
        <v>0</v>
      </c>
      <c r="J625">
        <v>0</v>
      </c>
      <c r="K625">
        <v>5419.04</v>
      </c>
      <c r="L625">
        <v>2749.2</v>
      </c>
      <c r="M625">
        <v>2669.84</v>
      </c>
      <c r="N625" t="s">
        <v>133</v>
      </c>
      <c r="O625" t="s">
        <v>345</v>
      </c>
      <c r="P625" t="s">
        <v>25</v>
      </c>
      <c r="Q625">
        <v>0.59722222222222221</v>
      </c>
      <c r="R625" t="s">
        <v>49</v>
      </c>
      <c r="S625" t="s">
        <v>4646</v>
      </c>
      <c r="T625" t="s">
        <v>4636</v>
      </c>
      <c r="U625">
        <v>589.75</v>
      </c>
      <c r="V625" t="s">
        <v>5118</v>
      </c>
      <c r="W625" t="s">
        <v>4958</v>
      </c>
      <c r="X625" t="s">
        <v>5473</v>
      </c>
      <c r="Y625" t="s">
        <v>4960</v>
      </c>
      <c r="Z625" t="s">
        <v>5474</v>
      </c>
      <c r="AA625" t="s">
        <v>5060</v>
      </c>
      <c r="AB625">
        <f>YEAR(Sales_Trans_2[[#This Row],[Transaction_Date]])</f>
        <v>2025</v>
      </c>
      <c r="AC625" t="str">
        <f>TEXT(Sales_Trans_2[[#This Row],[Transaction_Date]],"mmm")</f>
        <v>Dec</v>
      </c>
      <c r="AD625">
        <f>MONTH(Sales_Trans_2[[#This Row],[Transaction_Date]])</f>
        <v>12</v>
      </c>
      <c r="AE625" s="19">
        <f>IFERROR(Sales_Trans_2[[#This Row],[Profit]]/Sales_Trans_2[[#This Row],[Sales_Amount]],0)</f>
        <v>0.49267766984558153</v>
      </c>
      <c r="AF625" s="20" t="str">
        <f>IF(Sales_Trans_2[[#This Row],[Discount_Pct]]=0,"0%",
IF(Sales_Trans_2[[#This Row],[Discount_Pct]]&lt;=5,"1-5%",
IF(Sales_Trans_2[[#This Row],[Discount_Pct]]&lt;=10,"6-10%",
IF(Sales_Trans_2[[#This Row],[Discount_Pct]]&lt;=15,"11-15%","&gt;15%"))))</f>
        <v>0%</v>
      </c>
    </row>
    <row r="626" spans="1:32" x14ac:dyDescent="0.25">
      <c r="A626" t="s">
        <v>971</v>
      </c>
      <c r="B626" s="10">
        <v>46237</v>
      </c>
      <c r="C626" t="s">
        <v>972</v>
      </c>
      <c r="D626" t="s">
        <v>426</v>
      </c>
      <c r="E626" t="s">
        <v>973</v>
      </c>
      <c r="F626" t="s">
        <v>974</v>
      </c>
      <c r="G626">
        <v>4</v>
      </c>
      <c r="H626">
        <v>290.45</v>
      </c>
      <c r="I626">
        <v>0</v>
      </c>
      <c r="J626">
        <v>0</v>
      </c>
      <c r="K626">
        <v>1336.07</v>
      </c>
      <c r="L626">
        <v>951.56</v>
      </c>
      <c r="M626">
        <v>384.51</v>
      </c>
      <c r="N626" t="s">
        <v>68</v>
      </c>
      <c r="O626" t="s">
        <v>24</v>
      </c>
      <c r="P626" t="s">
        <v>25</v>
      </c>
      <c r="Q626">
        <v>0.91111111111111109</v>
      </c>
      <c r="R626" t="s">
        <v>27</v>
      </c>
      <c r="S626" t="s">
        <v>4856</v>
      </c>
      <c r="T626" t="s">
        <v>4847</v>
      </c>
      <c r="U626">
        <v>290.45</v>
      </c>
      <c r="V626" t="s">
        <v>5475</v>
      </c>
      <c r="W626" t="s">
        <v>4964</v>
      </c>
      <c r="X626" t="s">
        <v>5473</v>
      </c>
      <c r="Y626" t="s">
        <v>4960</v>
      </c>
      <c r="Z626" t="s">
        <v>5474</v>
      </c>
      <c r="AA626" t="s">
        <v>5060</v>
      </c>
      <c r="AB626">
        <f>YEAR(Sales_Trans_2[[#This Row],[Transaction_Date]])</f>
        <v>2026</v>
      </c>
      <c r="AC626" t="str">
        <f>TEXT(Sales_Trans_2[[#This Row],[Transaction_Date]],"mmm")</f>
        <v>Aug</v>
      </c>
      <c r="AD626">
        <f>MONTH(Sales_Trans_2[[#This Row],[Transaction_Date]])</f>
        <v>8</v>
      </c>
      <c r="AE626" s="19">
        <f>IFERROR(Sales_Trans_2[[#This Row],[Profit]]/Sales_Trans_2[[#This Row],[Sales_Amount]],0)</f>
        <v>0.28779180731548498</v>
      </c>
      <c r="AF626" s="20" t="str">
        <f>IF(Sales_Trans_2[[#This Row],[Discount_Pct]]=0,"0%",
IF(Sales_Trans_2[[#This Row],[Discount_Pct]]&lt;=5,"1-5%",
IF(Sales_Trans_2[[#This Row],[Discount_Pct]]&lt;=10,"6-10%",
IF(Sales_Trans_2[[#This Row],[Discount_Pct]]&lt;=15,"11-15%","&gt;15%"))))</f>
        <v>0%</v>
      </c>
    </row>
    <row r="627" spans="1:32" x14ac:dyDescent="0.25">
      <c r="A627" t="s">
        <v>1408</v>
      </c>
      <c r="B627" s="10">
        <v>46359</v>
      </c>
      <c r="C627" t="s">
        <v>1409</v>
      </c>
      <c r="D627" t="s">
        <v>280</v>
      </c>
      <c r="E627" t="s">
        <v>576</v>
      </c>
      <c r="F627" t="s">
        <v>1151</v>
      </c>
      <c r="G627">
        <v>6</v>
      </c>
      <c r="H627">
        <v>134.9</v>
      </c>
      <c r="I627">
        <v>0</v>
      </c>
      <c r="J627">
        <v>0</v>
      </c>
      <c r="K627">
        <v>809.4</v>
      </c>
      <c r="L627">
        <v>584.1</v>
      </c>
      <c r="M627">
        <v>225.3</v>
      </c>
      <c r="N627" t="s">
        <v>133</v>
      </c>
      <c r="O627" t="s">
        <v>24</v>
      </c>
      <c r="P627" t="s">
        <v>25</v>
      </c>
      <c r="Q627">
        <v>0.66111111111111109</v>
      </c>
      <c r="R627" t="s">
        <v>49</v>
      </c>
      <c r="S627" t="s">
        <v>4726</v>
      </c>
      <c r="T627" t="s">
        <v>4703</v>
      </c>
      <c r="U627">
        <v>124.84</v>
      </c>
      <c r="V627" t="s">
        <v>5492</v>
      </c>
      <c r="W627" t="s">
        <v>4958</v>
      </c>
      <c r="X627" t="s">
        <v>5490</v>
      </c>
      <c r="Y627" t="s">
        <v>4960</v>
      </c>
      <c r="Z627" t="s">
        <v>5220</v>
      </c>
      <c r="AA627" t="s">
        <v>5060</v>
      </c>
      <c r="AB627">
        <f>YEAR(Sales_Trans_2[[#This Row],[Transaction_Date]])</f>
        <v>2026</v>
      </c>
      <c r="AC627" t="str">
        <f>TEXT(Sales_Trans_2[[#This Row],[Transaction_Date]],"mmm")</f>
        <v>Dec</v>
      </c>
      <c r="AD627">
        <f>MONTH(Sales_Trans_2[[#This Row],[Transaction_Date]])</f>
        <v>12</v>
      </c>
      <c r="AE627" s="19">
        <f>IFERROR(Sales_Trans_2[[#This Row],[Profit]]/Sales_Trans_2[[#This Row],[Sales_Amount]],0)</f>
        <v>0.27835433654558933</v>
      </c>
      <c r="AF627" s="20" t="str">
        <f>IF(Sales_Trans_2[[#This Row],[Discount_Pct]]=0,"0%",
IF(Sales_Trans_2[[#This Row],[Discount_Pct]]&lt;=5,"1-5%",
IF(Sales_Trans_2[[#This Row],[Discount_Pct]]&lt;=10,"6-10%",
IF(Sales_Trans_2[[#This Row],[Discount_Pct]]&lt;=15,"11-15%","&gt;15%"))))</f>
        <v>0%</v>
      </c>
    </row>
    <row r="628" spans="1:32" x14ac:dyDescent="0.25">
      <c r="A628" t="s">
        <v>3952</v>
      </c>
      <c r="B628" s="10">
        <v>46206</v>
      </c>
      <c r="C628" t="s">
        <v>931</v>
      </c>
      <c r="D628" t="s">
        <v>723</v>
      </c>
      <c r="E628" t="s">
        <v>576</v>
      </c>
      <c r="F628" t="s">
        <v>1151</v>
      </c>
      <c r="G628">
        <v>7</v>
      </c>
      <c r="H628">
        <v>387.19</v>
      </c>
      <c r="I628">
        <v>0</v>
      </c>
      <c r="J628">
        <v>0</v>
      </c>
      <c r="K628">
        <v>3116.88</v>
      </c>
      <c r="L628">
        <v>2110.9899999999998</v>
      </c>
      <c r="M628">
        <v>1005.89</v>
      </c>
      <c r="N628" t="s">
        <v>40</v>
      </c>
      <c r="O628" t="s">
        <v>24</v>
      </c>
      <c r="P628" t="s">
        <v>25</v>
      </c>
      <c r="Q628">
        <v>0.53888888888888886</v>
      </c>
      <c r="R628" t="s">
        <v>27</v>
      </c>
      <c r="S628" t="s">
        <v>4844</v>
      </c>
      <c r="T628" t="s">
        <v>4828</v>
      </c>
      <c r="U628">
        <v>376.11</v>
      </c>
      <c r="V628" t="s">
        <v>5005</v>
      </c>
      <c r="W628" t="s">
        <v>4958</v>
      </c>
      <c r="X628" t="s">
        <v>5490</v>
      </c>
      <c r="Y628" t="s">
        <v>4960</v>
      </c>
      <c r="Z628" t="s">
        <v>5220</v>
      </c>
      <c r="AA628" t="s">
        <v>5060</v>
      </c>
      <c r="AB628">
        <f>YEAR(Sales_Trans_2[[#This Row],[Transaction_Date]])</f>
        <v>2026</v>
      </c>
      <c r="AC628" t="str">
        <f>TEXT(Sales_Trans_2[[#This Row],[Transaction_Date]],"mmm")</f>
        <v>Jul</v>
      </c>
      <c r="AD628">
        <f>MONTH(Sales_Trans_2[[#This Row],[Transaction_Date]])</f>
        <v>7</v>
      </c>
      <c r="AE628" s="19">
        <f>IFERROR(Sales_Trans_2[[#This Row],[Profit]]/Sales_Trans_2[[#This Row],[Sales_Amount]],0)</f>
        <v>0.32272336439003102</v>
      </c>
      <c r="AF628" s="20" t="str">
        <f>IF(Sales_Trans_2[[#This Row],[Discount_Pct]]=0,"0%",
IF(Sales_Trans_2[[#This Row],[Discount_Pct]]&lt;=5,"1-5%",
IF(Sales_Trans_2[[#This Row],[Discount_Pct]]&lt;=10,"6-10%",
IF(Sales_Trans_2[[#This Row],[Discount_Pct]]&lt;=15,"11-15%","&gt;15%"))))</f>
        <v>0%</v>
      </c>
    </row>
    <row r="629" spans="1:32" x14ac:dyDescent="0.25">
      <c r="A629" t="s">
        <v>1938</v>
      </c>
      <c r="B629" s="10">
        <v>46006</v>
      </c>
      <c r="C629" t="s">
        <v>513</v>
      </c>
      <c r="D629" t="s">
        <v>89</v>
      </c>
      <c r="E629" t="s">
        <v>1431</v>
      </c>
      <c r="F629" t="s">
        <v>1436</v>
      </c>
      <c r="G629">
        <v>3</v>
      </c>
      <c r="H629">
        <v>38.659999999999997</v>
      </c>
      <c r="I629">
        <v>0</v>
      </c>
      <c r="J629">
        <v>0</v>
      </c>
      <c r="K629">
        <v>115.98</v>
      </c>
      <c r="L629">
        <v>97.2</v>
      </c>
      <c r="M629">
        <v>18.78</v>
      </c>
      <c r="N629" t="s">
        <v>133</v>
      </c>
      <c r="O629" t="s">
        <v>24</v>
      </c>
      <c r="P629" t="s">
        <v>25</v>
      </c>
      <c r="Q629">
        <v>0.51111111111111107</v>
      </c>
      <c r="R629" t="s">
        <v>49</v>
      </c>
      <c r="S629" t="s">
        <v>4695</v>
      </c>
      <c r="T629" t="s">
        <v>4672</v>
      </c>
      <c r="U629">
        <v>38.659999999999997</v>
      </c>
      <c r="V629" t="s">
        <v>5500</v>
      </c>
      <c r="W629" t="s">
        <v>4968</v>
      </c>
      <c r="X629" t="s">
        <v>5385</v>
      </c>
      <c r="Y629" t="s">
        <v>4960</v>
      </c>
      <c r="Z629" t="s">
        <v>5386</v>
      </c>
      <c r="AA629" t="s">
        <v>5060</v>
      </c>
      <c r="AB629">
        <f>YEAR(Sales_Trans_2[[#This Row],[Transaction_Date]])</f>
        <v>2025</v>
      </c>
      <c r="AC629" t="str">
        <f>TEXT(Sales_Trans_2[[#This Row],[Transaction_Date]],"mmm")</f>
        <v>Dec</v>
      </c>
      <c r="AD629">
        <f>MONTH(Sales_Trans_2[[#This Row],[Transaction_Date]])</f>
        <v>12</v>
      </c>
      <c r="AE629" s="19">
        <f>IFERROR(Sales_Trans_2[[#This Row],[Profit]]/Sales_Trans_2[[#This Row],[Sales_Amount]],0)</f>
        <v>0.16192446973616142</v>
      </c>
      <c r="AF629" s="20" t="str">
        <f>IF(Sales_Trans_2[[#This Row],[Discount_Pct]]=0,"0%",
IF(Sales_Trans_2[[#This Row],[Discount_Pct]]&lt;=5,"1-5%",
IF(Sales_Trans_2[[#This Row],[Discount_Pct]]&lt;=10,"6-10%",
IF(Sales_Trans_2[[#This Row],[Discount_Pct]]&lt;=15,"11-15%","&gt;15%"))))</f>
        <v>0%</v>
      </c>
    </row>
    <row r="630" spans="1:32" x14ac:dyDescent="0.25">
      <c r="A630" t="s">
        <v>3454</v>
      </c>
      <c r="B630" s="10">
        <v>46018</v>
      </c>
      <c r="C630" t="s">
        <v>2050</v>
      </c>
      <c r="D630" t="s">
        <v>44</v>
      </c>
      <c r="E630" t="s">
        <v>1343</v>
      </c>
      <c r="F630" t="s">
        <v>1344</v>
      </c>
      <c r="G630">
        <v>7</v>
      </c>
      <c r="H630">
        <v>441.15</v>
      </c>
      <c r="I630">
        <v>0</v>
      </c>
      <c r="J630">
        <v>0</v>
      </c>
      <c r="K630">
        <v>3551.26</v>
      </c>
      <c r="L630">
        <v>1655.78</v>
      </c>
      <c r="M630">
        <v>1895.48</v>
      </c>
      <c r="N630" t="s">
        <v>4971</v>
      </c>
      <c r="O630" t="s">
        <v>24</v>
      </c>
      <c r="P630" t="s">
        <v>25</v>
      </c>
      <c r="Q630">
        <v>0.41875000000000001</v>
      </c>
      <c r="R630" t="s">
        <v>27</v>
      </c>
      <c r="S630" t="s">
        <v>4650</v>
      </c>
      <c r="T630" t="s">
        <v>4636</v>
      </c>
      <c r="U630">
        <v>398.25</v>
      </c>
      <c r="V630" t="s">
        <v>5538</v>
      </c>
      <c r="W630" t="s">
        <v>4958</v>
      </c>
      <c r="X630" t="s">
        <v>5228</v>
      </c>
      <c r="Y630" t="s">
        <v>4960</v>
      </c>
      <c r="Z630" t="s">
        <v>5229</v>
      </c>
      <c r="AA630" t="s">
        <v>5060</v>
      </c>
      <c r="AB630">
        <f>YEAR(Sales_Trans_2[[#This Row],[Transaction_Date]])</f>
        <v>2025</v>
      </c>
      <c r="AC630" t="str">
        <f>TEXT(Sales_Trans_2[[#This Row],[Transaction_Date]],"mmm")</f>
        <v>Dec</v>
      </c>
      <c r="AD630">
        <f>MONTH(Sales_Trans_2[[#This Row],[Transaction_Date]])</f>
        <v>12</v>
      </c>
      <c r="AE630" s="19">
        <f>IFERROR(Sales_Trans_2[[#This Row],[Profit]]/Sales_Trans_2[[#This Row],[Sales_Amount]],0)</f>
        <v>0.53374858500926425</v>
      </c>
      <c r="AF630" s="20" t="str">
        <f>IF(Sales_Trans_2[[#This Row],[Discount_Pct]]=0,"0%",
IF(Sales_Trans_2[[#This Row],[Discount_Pct]]&lt;=5,"1-5%",
IF(Sales_Trans_2[[#This Row],[Discount_Pct]]&lt;=10,"6-10%",
IF(Sales_Trans_2[[#This Row],[Discount_Pct]]&lt;=15,"11-15%","&gt;15%"))))</f>
        <v>0%</v>
      </c>
    </row>
    <row r="631" spans="1:32" x14ac:dyDescent="0.25">
      <c r="A631" t="s">
        <v>2064</v>
      </c>
      <c r="B631" s="10">
        <v>46359</v>
      </c>
      <c r="C631" t="s">
        <v>2065</v>
      </c>
      <c r="D631" t="s">
        <v>37</v>
      </c>
      <c r="E631" t="s">
        <v>671</v>
      </c>
      <c r="F631" t="s">
        <v>662</v>
      </c>
      <c r="G631">
        <v>5</v>
      </c>
      <c r="H631">
        <v>234.86</v>
      </c>
      <c r="I631">
        <v>0</v>
      </c>
      <c r="J631">
        <v>0</v>
      </c>
      <c r="K631">
        <v>1174.3</v>
      </c>
      <c r="L631">
        <v>1066.1500000000001</v>
      </c>
      <c r="M631">
        <v>108.15</v>
      </c>
      <c r="N631" t="s">
        <v>40</v>
      </c>
      <c r="O631" t="s">
        <v>24</v>
      </c>
      <c r="P631" t="s">
        <v>25</v>
      </c>
      <c r="Q631">
        <v>0.53611111111111109</v>
      </c>
      <c r="R631" t="s">
        <v>49</v>
      </c>
      <c r="S631" t="s">
        <v>4893</v>
      </c>
      <c r="T631" t="s">
        <v>4887</v>
      </c>
      <c r="U631">
        <v>234.86</v>
      </c>
      <c r="V631" t="s">
        <v>5594</v>
      </c>
      <c r="W631" t="s">
        <v>4968</v>
      </c>
      <c r="X631" t="s">
        <v>5528</v>
      </c>
      <c r="Y631" t="s">
        <v>4960</v>
      </c>
      <c r="Z631" t="s">
        <v>5529</v>
      </c>
      <c r="AA631" t="s">
        <v>5060</v>
      </c>
      <c r="AB631">
        <f>YEAR(Sales_Trans_2[[#This Row],[Transaction_Date]])</f>
        <v>2026</v>
      </c>
      <c r="AC631" t="str">
        <f>TEXT(Sales_Trans_2[[#This Row],[Transaction_Date]],"mmm")</f>
        <v>Dec</v>
      </c>
      <c r="AD631">
        <f>MONTH(Sales_Trans_2[[#This Row],[Transaction_Date]])</f>
        <v>12</v>
      </c>
      <c r="AE631" s="19">
        <f>IFERROR(Sales_Trans_2[[#This Row],[Profit]]/Sales_Trans_2[[#This Row],[Sales_Amount]],0)</f>
        <v>9.2097419739419234E-2</v>
      </c>
      <c r="AF631" s="20" t="str">
        <f>IF(Sales_Trans_2[[#This Row],[Discount_Pct]]=0,"0%",
IF(Sales_Trans_2[[#This Row],[Discount_Pct]]&lt;=5,"1-5%",
IF(Sales_Trans_2[[#This Row],[Discount_Pct]]&lt;=10,"6-10%",
IF(Sales_Trans_2[[#This Row],[Discount_Pct]]&lt;=15,"11-15%","&gt;15%"))))</f>
        <v>0%</v>
      </c>
    </row>
    <row r="632" spans="1:32" x14ac:dyDescent="0.25">
      <c r="A632" t="s">
        <v>2952</v>
      </c>
      <c r="B632" s="10">
        <v>46014</v>
      </c>
      <c r="C632" t="s">
        <v>1967</v>
      </c>
      <c r="D632" t="s">
        <v>269</v>
      </c>
      <c r="E632" t="s">
        <v>973</v>
      </c>
      <c r="F632" t="s">
        <v>974</v>
      </c>
      <c r="G632">
        <v>3</v>
      </c>
      <c r="H632">
        <v>168.57</v>
      </c>
      <c r="I632">
        <v>0</v>
      </c>
      <c r="J632">
        <v>0</v>
      </c>
      <c r="K632">
        <v>505.71</v>
      </c>
      <c r="L632">
        <v>412.92</v>
      </c>
      <c r="M632">
        <v>92.79</v>
      </c>
      <c r="N632" t="s">
        <v>4971</v>
      </c>
      <c r="O632" t="s">
        <v>24</v>
      </c>
      <c r="P632" t="s">
        <v>25</v>
      </c>
      <c r="Q632">
        <v>0.78263888888888888</v>
      </c>
      <c r="R632" t="s">
        <v>49</v>
      </c>
      <c r="S632" t="s">
        <v>4835</v>
      </c>
      <c r="T632" t="s">
        <v>4887</v>
      </c>
      <c r="U632">
        <v>155.55000000000001</v>
      </c>
      <c r="V632" t="s">
        <v>5601</v>
      </c>
      <c r="W632" t="s">
        <v>4958</v>
      </c>
      <c r="X632" t="s">
        <v>5473</v>
      </c>
      <c r="Y632" t="s">
        <v>4960</v>
      </c>
      <c r="Z632" t="s">
        <v>5474</v>
      </c>
      <c r="AA632" t="s">
        <v>5060</v>
      </c>
      <c r="AB632">
        <f>YEAR(Sales_Trans_2[[#This Row],[Transaction_Date]])</f>
        <v>2025</v>
      </c>
      <c r="AC632" t="str">
        <f>TEXT(Sales_Trans_2[[#This Row],[Transaction_Date]],"mmm")</f>
        <v>Dec</v>
      </c>
      <c r="AD632">
        <f>MONTH(Sales_Trans_2[[#This Row],[Transaction_Date]])</f>
        <v>12</v>
      </c>
      <c r="AE632" s="19">
        <f>IFERROR(Sales_Trans_2[[#This Row],[Profit]]/Sales_Trans_2[[#This Row],[Sales_Amount]],0)</f>
        <v>0.18348460580174411</v>
      </c>
      <c r="AF632" s="20" t="str">
        <f>IF(Sales_Trans_2[[#This Row],[Discount_Pct]]=0,"0%",
IF(Sales_Trans_2[[#This Row],[Discount_Pct]]&lt;=5,"1-5%",
IF(Sales_Trans_2[[#This Row],[Discount_Pct]]&lt;=10,"6-10%",
IF(Sales_Trans_2[[#This Row],[Discount_Pct]]&lt;=15,"11-15%","&gt;15%"))))</f>
        <v>0%</v>
      </c>
    </row>
    <row r="633" spans="1:32" x14ac:dyDescent="0.25">
      <c r="A633" t="s">
        <v>2909</v>
      </c>
      <c r="B633" s="10">
        <v>46049</v>
      </c>
      <c r="C633" t="s">
        <v>2910</v>
      </c>
      <c r="D633" t="s">
        <v>164</v>
      </c>
      <c r="E633" t="s">
        <v>973</v>
      </c>
      <c r="F633" t="s">
        <v>974</v>
      </c>
      <c r="G633">
        <v>5</v>
      </c>
      <c r="H633">
        <v>191.13</v>
      </c>
      <c r="I633">
        <v>0</v>
      </c>
      <c r="J633">
        <v>0</v>
      </c>
      <c r="K633">
        <v>955.65</v>
      </c>
      <c r="L633">
        <v>767.1</v>
      </c>
      <c r="M633">
        <v>188.55</v>
      </c>
      <c r="N633" t="s">
        <v>40</v>
      </c>
      <c r="O633" t="s">
        <v>24</v>
      </c>
      <c r="P633" t="s">
        <v>25</v>
      </c>
      <c r="Q633">
        <v>0.83333333333333337</v>
      </c>
      <c r="R633" t="s">
        <v>49</v>
      </c>
      <c r="S633" t="s">
        <v>4861</v>
      </c>
      <c r="T633" t="s">
        <v>4847</v>
      </c>
      <c r="U633">
        <v>191.13</v>
      </c>
      <c r="V633" t="s">
        <v>5640</v>
      </c>
      <c r="W633" t="s">
        <v>4968</v>
      </c>
      <c r="X633" t="s">
        <v>5473</v>
      </c>
      <c r="Y633" t="s">
        <v>4960</v>
      </c>
      <c r="Z633" t="s">
        <v>5474</v>
      </c>
      <c r="AA633" t="s">
        <v>5060</v>
      </c>
      <c r="AB633">
        <f>YEAR(Sales_Trans_2[[#This Row],[Transaction_Date]])</f>
        <v>2026</v>
      </c>
      <c r="AC633" t="str">
        <f>TEXT(Sales_Trans_2[[#This Row],[Transaction_Date]],"mmm")</f>
        <v>Jan</v>
      </c>
      <c r="AD633">
        <f>MONTH(Sales_Trans_2[[#This Row],[Transaction_Date]])</f>
        <v>1</v>
      </c>
      <c r="AE633" s="19">
        <f>IFERROR(Sales_Trans_2[[#This Row],[Profit]]/Sales_Trans_2[[#This Row],[Sales_Amount]],0)</f>
        <v>0.19730026683409199</v>
      </c>
      <c r="AF633" s="20" t="str">
        <f>IF(Sales_Trans_2[[#This Row],[Discount_Pct]]=0,"0%",
IF(Sales_Trans_2[[#This Row],[Discount_Pct]]&lt;=5,"1-5%",
IF(Sales_Trans_2[[#This Row],[Discount_Pct]]&lt;=10,"6-10%",
IF(Sales_Trans_2[[#This Row],[Discount_Pct]]&lt;=15,"11-15%","&gt;15%"))))</f>
        <v>0%</v>
      </c>
    </row>
    <row r="634" spans="1:32" x14ac:dyDescent="0.25">
      <c r="A634" t="s">
        <v>3852</v>
      </c>
      <c r="B634" s="10">
        <v>46005</v>
      </c>
      <c r="C634" t="s">
        <v>1069</v>
      </c>
      <c r="D634" t="s">
        <v>59</v>
      </c>
      <c r="E634" t="s">
        <v>1431</v>
      </c>
      <c r="F634" t="s">
        <v>1432</v>
      </c>
      <c r="G634">
        <v>5</v>
      </c>
      <c r="H634">
        <v>389.64</v>
      </c>
      <c r="I634">
        <v>0</v>
      </c>
      <c r="J634">
        <v>0</v>
      </c>
      <c r="K634">
        <v>2240.4299999999998</v>
      </c>
      <c r="L634">
        <v>1358.9</v>
      </c>
      <c r="M634">
        <v>881.53</v>
      </c>
      <c r="N634" t="s">
        <v>68</v>
      </c>
      <c r="O634" t="s">
        <v>24</v>
      </c>
      <c r="P634" t="s">
        <v>25</v>
      </c>
      <c r="Q634">
        <v>0.57430555555555551</v>
      </c>
      <c r="R634" t="s">
        <v>27</v>
      </c>
      <c r="S634" t="s">
        <v>4721</v>
      </c>
      <c r="T634" t="s">
        <v>4703</v>
      </c>
      <c r="U634">
        <v>342.46</v>
      </c>
      <c r="V634" t="s">
        <v>5641</v>
      </c>
      <c r="W634" t="s">
        <v>4958</v>
      </c>
      <c r="X634" t="s">
        <v>5642</v>
      </c>
      <c r="Y634" t="s">
        <v>4960</v>
      </c>
      <c r="Z634" t="s">
        <v>5386</v>
      </c>
      <c r="AA634" t="s">
        <v>5060</v>
      </c>
      <c r="AB634">
        <f>YEAR(Sales_Trans_2[[#This Row],[Transaction_Date]])</f>
        <v>2025</v>
      </c>
      <c r="AC634" t="str">
        <f>TEXT(Sales_Trans_2[[#This Row],[Transaction_Date]],"mmm")</f>
        <v>Dec</v>
      </c>
      <c r="AD634">
        <f>MONTH(Sales_Trans_2[[#This Row],[Transaction_Date]])</f>
        <v>12</v>
      </c>
      <c r="AE634" s="19">
        <f>IFERROR(Sales_Trans_2[[#This Row],[Profit]]/Sales_Trans_2[[#This Row],[Sales_Amount]],0)</f>
        <v>0.39346464741143444</v>
      </c>
      <c r="AF634" s="20" t="str">
        <f>IF(Sales_Trans_2[[#This Row],[Discount_Pct]]=0,"0%",
IF(Sales_Trans_2[[#This Row],[Discount_Pct]]&lt;=5,"1-5%",
IF(Sales_Trans_2[[#This Row],[Discount_Pct]]&lt;=10,"6-10%",
IF(Sales_Trans_2[[#This Row],[Discount_Pct]]&lt;=15,"11-15%","&gt;15%"))))</f>
        <v>0%</v>
      </c>
    </row>
    <row r="635" spans="1:32" x14ac:dyDescent="0.25">
      <c r="A635" t="s">
        <v>3883</v>
      </c>
      <c r="B635" s="10">
        <v>46005</v>
      </c>
      <c r="C635" t="s">
        <v>559</v>
      </c>
      <c r="D635" t="s">
        <v>1668</v>
      </c>
      <c r="E635" t="s">
        <v>2009</v>
      </c>
      <c r="F635" t="s">
        <v>2136</v>
      </c>
      <c r="G635">
        <v>3</v>
      </c>
      <c r="H635">
        <v>270.12</v>
      </c>
      <c r="I635">
        <v>0</v>
      </c>
      <c r="J635">
        <v>0</v>
      </c>
      <c r="K635">
        <v>931.91</v>
      </c>
      <c r="L635">
        <v>558.12</v>
      </c>
      <c r="M635">
        <v>373.79</v>
      </c>
      <c r="N635" t="s">
        <v>68</v>
      </c>
      <c r="O635" t="s">
        <v>24</v>
      </c>
      <c r="P635" t="s">
        <v>25</v>
      </c>
      <c r="Q635">
        <v>0.66388888888888886</v>
      </c>
      <c r="R635" t="s">
        <v>27</v>
      </c>
      <c r="S635" t="s">
        <v>4941</v>
      </c>
      <c r="T635" t="s">
        <v>4930</v>
      </c>
      <c r="U635">
        <v>242.22</v>
      </c>
      <c r="V635" t="s">
        <v>5016</v>
      </c>
      <c r="W635" t="s">
        <v>4958</v>
      </c>
      <c r="X635" t="s">
        <v>5440</v>
      </c>
      <c r="Y635" t="s">
        <v>4960</v>
      </c>
      <c r="Z635" t="s">
        <v>5177</v>
      </c>
      <c r="AA635" t="s">
        <v>5060</v>
      </c>
      <c r="AB635">
        <f>YEAR(Sales_Trans_2[[#This Row],[Transaction_Date]])</f>
        <v>2025</v>
      </c>
      <c r="AC635" t="str">
        <f>TEXT(Sales_Trans_2[[#This Row],[Transaction_Date]],"mmm")</f>
        <v>Dec</v>
      </c>
      <c r="AD635">
        <f>MONTH(Sales_Trans_2[[#This Row],[Transaction_Date]])</f>
        <v>12</v>
      </c>
      <c r="AE635" s="19">
        <f>IFERROR(Sales_Trans_2[[#This Row],[Profit]]/Sales_Trans_2[[#This Row],[Sales_Amount]],0)</f>
        <v>0.40110096468543105</v>
      </c>
      <c r="AF635" s="20" t="str">
        <f>IF(Sales_Trans_2[[#This Row],[Discount_Pct]]=0,"0%",
IF(Sales_Trans_2[[#This Row],[Discount_Pct]]&lt;=5,"1-5%",
IF(Sales_Trans_2[[#This Row],[Discount_Pct]]&lt;=10,"6-10%",
IF(Sales_Trans_2[[#This Row],[Discount_Pct]]&lt;=15,"11-15%","&gt;15%"))))</f>
        <v>0%</v>
      </c>
    </row>
    <row r="636" spans="1:32" x14ac:dyDescent="0.25">
      <c r="A636" t="s">
        <v>3568</v>
      </c>
      <c r="B636" s="10">
        <v>46012</v>
      </c>
      <c r="C636" t="s">
        <v>3569</v>
      </c>
      <c r="D636" t="s">
        <v>280</v>
      </c>
      <c r="E636" t="s">
        <v>270</v>
      </c>
      <c r="F636" t="s">
        <v>3117</v>
      </c>
      <c r="G636">
        <v>3</v>
      </c>
      <c r="H636">
        <v>124.84</v>
      </c>
      <c r="I636">
        <v>0</v>
      </c>
      <c r="J636">
        <v>0</v>
      </c>
      <c r="K636">
        <v>430.7</v>
      </c>
      <c r="L636">
        <v>292.05</v>
      </c>
      <c r="M636">
        <v>138.65</v>
      </c>
      <c r="N636" t="s">
        <v>4971</v>
      </c>
      <c r="O636" t="s">
        <v>24</v>
      </c>
      <c r="P636" t="s">
        <v>25</v>
      </c>
      <c r="Q636">
        <v>0.51736111111111116</v>
      </c>
      <c r="R636" t="s">
        <v>27</v>
      </c>
      <c r="S636" t="s">
        <v>4726</v>
      </c>
      <c r="T636" t="s">
        <v>4703</v>
      </c>
      <c r="U636">
        <v>124.84</v>
      </c>
      <c r="V636" t="s">
        <v>5736</v>
      </c>
      <c r="W636" t="s">
        <v>4964</v>
      </c>
      <c r="X636" t="s">
        <v>5297</v>
      </c>
      <c r="Y636" t="s">
        <v>4960</v>
      </c>
      <c r="Z636" t="s">
        <v>5280</v>
      </c>
      <c r="AA636" t="s">
        <v>5060</v>
      </c>
      <c r="AB636">
        <f>YEAR(Sales_Trans_2[[#This Row],[Transaction_Date]])</f>
        <v>2025</v>
      </c>
      <c r="AC636" t="str">
        <f>TEXT(Sales_Trans_2[[#This Row],[Transaction_Date]],"mmm")</f>
        <v>Dec</v>
      </c>
      <c r="AD636">
        <f>MONTH(Sales_Trans_2[[#This Row],[Transaction_Date]])</f>
        <v>12</v>
      </c>
      <c r="AE636" s="19">
        <f>IFERROR(Sales_Trans_2[[#This Row],[Profit]]/Sales_Trans_2[[#This Row],[Sales_Amount]],0)</f>
        <v>0.32191780821917809</v>
      </c>
      <c r="AF636" s="20" t="str">
        <f>IF(Sales_Trans_2[[#This Row],[Discount_Pct]]=0,"0%",
IF(Sales_Trans_2[[#This Row],[Discount_Pct]]&lt;=5,"1-5%",
IF(Sales_Trans_2[[#This Row],[Discount_Pct]]&lt;=10,"6-10%",
IF(Sales_Trans_2[[#This Row],[Discount_Pct]]&lt;=15,"11-15%","&gt;15%"))))</f>
        <v>0%</v>
      </c>
    </row>
    <row r="637" spans="1:32" x14ac:dyDescent="0.25">
      <c r="A637" t="s">
        <v>753</v>
      </c>
      <c r="B637" s="10">
        <v>45669</v>
      </c>
      <c r="C637" t="s">
        <v>754</v>
      </c>
      <c r="D637" t="s">
        <v>755</v>
      </c>
      <c r="E637" t="s">
        <v>671</v>
      </c>
      <c r="F637" t="s">
        <v>756</v>
      </c>
      <c r="G637">
        <v>1</v>
      </c>
      <c r="H637">
        <v>442.14</v>
      </c>
      <c r="I637">
        <v>0</v>
      </c>
      <c r="J637">
        <v>0</v>
      </c>
      <c r="K637">
        <v>442.14</v>
      </c>
      <c r="L637">
        <v>351.87</v>
      </c>
      <c r="M637">
        <v>90.27</v>
      </c>
      <c r="N637" t="s">
        <v>47</v>
      </c>
      <c r="O637" t="s">
        <v>24</v>
      </c>
      <c r="P637" t="s">
        <v>25</v>
      </c>
      <c r="Q637">
        <v>0.56805555555555554</v>
      </c>
      <c r="R637" t="s">
        <v>49</v>
      </c>
      <c r="S637" t="s">
        <v>4927</v>
      </c>
      <c r="T637" t="s">
        <v>4908</v>
      </c>
      <c r="U637">
        <v>442.14</v>
      </c>
      <c r="V637" t="s">
        <v>5793</v>
      </c>
      <c r="W637" t="s">
        <v>4964</v>
      </c>
      <c r="X637" t="s">
        <v>5794</v>
      </c>
      <c r="Y637" t="s">
        <v>4960</v>
      </c>
      <c r="Z637" t="s">
        <v>5529</v>
      </c>
      <c r="AA637" t="s">
        <v>5060</v>
      </c>
      <c r="AB637">
        <f>YEAR(Sales_Trans_2[[#This Row],[Transaction_Date]])</f>
        <v>2025</v>
      </c>
      <c r="AC637" t="str">
        <f>TEXT(Sales_Trans_2[[#This Row],[Transaction_Date]],"mmm")</f>
        <v>Jan</v>
      </c>
      <c r="AD637">
        <f>MONTH(Sales_Trans_2[[#This Row],[Transaction_Date]])</f>
        <v>1</v>
      </c>
      <c r="AE637" s="19">
        <f>IFERROR(Sales_Trans_2[[#This Row],[Profit]]/Sales_Trans_2[[#This Row],[Sales_Amount]],0)</f>
        <v>0.20416610123490297</v>
      </c>
      <c r="AF637" s="20" t="str">
        <f>IF(Sales_Trans_2[[#This Row],[Discount_Pct]]=0,"0%",
IF(Sales_Trans_2[[#This Row],[Discount_Pct]]&lt;=5,"1-5%",
IF(Sales_Trans_2[[#This Row],[Discount_Pct]]&lt;=10,"6-10%",
IF(Sales_Trans_2[[#This Row],[Discount_Pct]]&lt;=15,"11-15%","&gt;15%"))))</f>
        <v>0%</v>
      </c>
    </row>
    <row r="638" spans="1:32" x14ac:dyDescent="0.25">
      <c r="A638" t="s">
        <v>2483</v>
      </c>
      <c r="B638" s="10">
        <v>45669</v>
      </c>
      <c r="C638" t="s">
        <v>295</v>
      </c>
      <c r="D638" t="s">
        <v>905</v>
      </c>
      <c r="E638" t="s">
        <v>576</v>
      </c>
      <c r="F638" t="s">
        <v>1151</v>
      </c>
      <c r="G638">
        <v>3</v>
      </c>
      <c r="H638">
        <v>472.9</v>
      </c>
      <c r="I638">
        <v>0</v>
      </c>
      <c r="J638">
        <v>0</v>
      </c>
      <c r="K638">
        <v>1418.7</v>
      </c>
      <c r="L638">
        <v>1193.07</v>
      </c>
      <c r="M638">
        <v>225.63</v>
      </c>
      <c r="N638" t="s">
        <v>68</v>
      </c>
      <c r="O638" t="s">
        <v>24</v>
      </c>
      <c r="P638" t="s">
        <v>25</v>
      </c>
      <c r="Q638">
        <v>0.71388888888888891</v>
      </c>
      <c r="R638" t="s">
        <v>49</v>
      </c>
      <c r="S638" t="s">
        <v>4686</v>
      </c>
      <c r="T638" t="s">
        <v>4672</v>
      </c>
      <c r="U638">
        <v>464.41</v>
      </c>
      <c r="V638" t="s">
        <v>5795</v>
      </c>
      <c r="W638" t="s">
        <v>4958</v>
      </c>
      <c r="X638" t="s">
        <v>5490</v>
      </c>
      <c r="Y638" t="s">
        <v>4960</v>
      </c>
      <c r="Z638" t="s">
        <v>5220</v>
      </c>
      <c r="AA638" t="s">
        <v>5060</v>
      </c>
      <c r="AB638">
        <f>YEAR(Sales_Trans_2[[#This Row],[Transaction_Date]])</f>
        <v>2025</v>
      </c>
      <c r="AC638" t="str">
        <f>TEXT(Sales_Trans_2[[#This Row],[Transaction_Date]],"mmm")</f>
        <v>Jan</v>
      </c>
      <c r="AD638">
        <f>MONTH(Sales_Trans_2[[#This Row],[Transaction_Date]])</f>
        <v>1</v>
      </c>
      <c r="AE638" s="19">
        <f>IFERROR(Sales_Trans_2[[#This Row],[Profit]]/Sales_Trans_2[[#This Row],[Sales_Amount]],0)</f>
        <v>0.1590399661662085</v>
      </c>
      <c r="AF638" s="20" t="str">
        <f>IF(Sales_Trans_2[[#This Row],[Discount_Pct]]=0,"0%",
IF(Sales_Trans_2[[#This Row],[Discount_Pct]]&lt;=5,"1-5%",
IF(Sales_Trans_2[[#This Row],[Discount_Pct]]&lt;=10,"6-10%",
IF(Sales_Trans_2[[#This Row],[Discount_Pct]]&lt;=15,"11-15%","&gt;15%"))))</f>
        <v>0%</v>
      </c>
    </row>
    <row r="639" spans="1:32" x14ac:dyDescent="0.25">
      <c r="A639" t="s">
        <v>3969</v>
      </c>
      <c r="B639" s="10">
        <v>45991</v>
      </c>
      <c r="C639" t="s">
        <v>3668</v>
      </c>
      <c r="D639" t="s">
        <v>871</v>
      </c>
      <c r="E639" t="s">
        <v>270</v>
      </c>
      <c r="F639" t="s">
        <v>3117</v>
      </c>
      <c r="G639">
        <v>3</v>
      </c>
      <c r="H639">
        <v>214.04</v>
      </c>
      <c r="I639">
        <v>0</v>
      </c>
      <c r="J639">
        <v>0</v>
      </c>
      <c r="K639">
        <v>738.44</v>
      </c>
      <c r="L639">
        <v>474.18</v>
      </c>
      <c r="M639">
        <v>264.26</v>
      </c>
      <c r="N639" t="s">
        <v>40</v>
      </c>
      <c r="O639" t="s">
        <v>24</v>
      </c>
      <c r="P639" t="s">
        <v>25</v>
      </c>
      <c r="Q639">
        <v>0.81527777777777777</v>
      </c>
      <c r="R639" t="s">
        <v>27</v>
      </c>
      <c r="S639" t="s">
        <v>4947</v>
      </c>
      <c r="T639" t="s">
        <v>4930</v>
      </c>
      <c r="U639">
        <v>214.04</v>
      </c>
      <c r="V639" t="s">
        <v>5425</v>
      </c>
      <c r="W639" t="s">
        <v>4968</v>
      </c>
      <c r="X639" t="s">
        <v>5297</v>
      </c>
      <c r="Y639" t="s">
        <v>4960</v>
      </c>
      <c r="Z639" t="s">
        <v>5280</v>
      </c>
      <c r="AA639" t="s">
        <v>5060</v>
      </c>
      <c r="AB639">
        <f>YEAR(Sales_Trans_2[[#This Row],[Transaction_Date]])</f>
        <v>2025</v>
      </c>
      <c r="AC639" t="str">
        <f>TEXT(Sales_Trans_2[[#This Row],[Transaction_Date]],"mmm")</f>
        <v>Nov</v>
      </c>
      <c r="AD639">
        <f>MONTH(Sales_Trans_2[[#This Row],[Transaction_Date]])</f>
        <v>11</v>
      </c>
      <c r="AE639" s="19">
        <f>IFERROR(Sales_Trans_2[[#This Row],[Profit]]/Sales_Trans_2[[#This Row],[Sales_Amount]],0)</f>
        <v>0.3578625209901955</v>
      </c>
      <c r="AF639" s="20" t="str">
        <f>IF(Sales_Trans_2[[#This Row],[Discount_Pct]]=0,"0%",
IF(Sales_Trans_2[[#This Row],[Discount_Pct]]&lt;=5,"1-5%",
IF(Sales_Trans_2[[#This Row],[Discount_Pct]]&lt;=10,"6-10%",
IF(Sales_Trans_2[[#This Row],[Discount_Pct]]&lt;=15,"11-15%","&gt;15%"))))</f>
        <v>0%</v>
      </c>
    </row>
    <row r="640" spans="1:32" x14ac:dyDescent="0.25">
      <c r="A640" t="s">
        <v>2117</v>
      </c>
      <c r="B640" s="10">
        <v>45990</v>
      </c>
      <c r="C640" t="s">
        <v>1525</v>
      </c>
      <c r="D640" t="s">
        <v>147</v>
      </c>
      <c r="E640" t="s">
        <v>973</v>
      </c>
      <c r="F640" t="s">
        <v>974</v>
      </c>
      <c r="G640">
        <v>3</v>
      </c>
      <c r="H640">
        <v>332.73</v>
      </c>
      <c r="I640">
        <v>0</v>
      </c>
      <c r="J640">
        <v>0</v>
      </c>
      <c r="K640">
        <v>1147.92</v>
      </c>
      <c r="L640">
        <v>783.66</v>
      </c>
      <c r="M640">
        <v>364.26</v>
      </c>
      <c r="N640" t="s">
        <v>40</v>
      </c>
      <c r="O640" t="s">
        <v>24</v>
      </c>
      <c r="P640" t="s">
        <v>25</v>
      </c>
      <c r="Q640">
        <v>0.71597222222222223</v>
      </c>
      <c r="R640" t="s">
        <v>27</v>
      </c>
      <c r="S640" t="s">
        <v>4717</v>
      </c>
      <c r="T640" t="s">
        <v>4703</v>
      </c>
      <c r="U640">
        <v>332.73</v>
      </c>
      <c r="V640" t="s">
        <v>5804</v>
      </c>
      <c r="W640" t="s">
        <v>4964</v>
      </c>
      <c r="X640" t="s">
        <v>5473</v>
      </c>
      <c r="Y640" t="s">
        <v>4960</v>
      </c>
      <c r="Z640" t="s">
        <v>5474</v>
      </c>
      <c r="AA640" t="s">
        <v>5060</v>
      </c>
      <c r="AB640">
        <f>YEAR(Sales_Trans_2[[#This Row],[Transaction_Date]])</f>
        <v>2025</v>
      </c>
      <c r="AC640" t="str">
        <f>TEXT(Sales_Trans_2[[#This Row],[Transaction_Date]],"mmm")</f>
        <v>Nov</v>
      </c>
      <c r="AD640">
        <f>MONTH(Sales_Trans_2[[#This Row],[Transaction_Date]])</f>
        <v>11</v>
      </c>
      <c r="AE640" s="19">
        <f>IFERROR(Sales_Trans_2[[#This Row],[Profit]]/Sales_Trans_2[[#This Row],[Sales_Amount]],0)</f>
        <v>0.31732176458289774</v>
      </c>
      <c r="AF640" s="20" t="str">
        <f>IF(Sales_Trans_2[[#This Row],[Discount_Pct]]=0,"0%",
IF(Sales_Trans_2[[#This Row],[Discount_Pct]]&lt;=5,"1-5%",
IF(Sales_Trans_2[[#This Row],[Discount_Pct]]&lt;=10,"6-10%",
IF(Sales_Trans_2[[#This Row],[Discount_Pct]]&lt;=15,"11-15%","&gt;15%"))))</f>
        <v>0%</v>
      </c>
    </row>
    <row r="641" spans="1:32" x14ac:dyDescent="0.25">
      <c r="A641" t="s">
        <v>4498</v>
      </c>
      <c r="B641" s="10">
        <v>45988</v>
      </c>
      <c r="C641" t="s">
        <v>3071</v>
      </c>
      <c r="D641" t="s">
        <v>812</v>
      </c>
      <c r="E641" t="s">
        <v>523</v>
      </c>
      <c r="F641" t="s">
        <v>524</v>
      </c>
      <c r="G641">
        <v>4</v>
      </c>
      <c r="H641">
        <v>530.16</v>
      </c>
      <c r="I641">
        <v>0</v>
      </c>
      <c r="J641">
        <v>0</v>
      </c>
      <c r="K641">
        <v>2120.64</v>
      </c>
      <c r="L641">
        <v>1516.76</v>
      </c>
      <c r="M641">
        <v>603.88</v>
      </c>
      <c r="N641" t="s">
        <v>133</v>
      </c>
      <c r="O641" t="s">
        <v>24</v>
      </c>
      <c r="P641" t="s">
        <v>25</v>
      </c>
      <c r="Q641">
        <v>0.84861111111111109</v>
      </c>
      <c r="R641" t="s">
        <v>49</v>
      </c>
      <c r="S641" t="s">
        <v>4770</v>
      </c>
      <c r="T641" t="s">
        <v>4752</v>
      </c>
      <c r="U641">
        <v>530.16</v>
      </c>
      <c r="V641" t="s">
        <v>5145</v>
      </c>
      <c r="W641" t="s">
        <v>4964</v>
      </c>
      <c r="X641" t="s">
        <v>5238</v>
      </c>
      <c r="Y641" t="s">
        <v>4960</v>
      </c>
      <c r="Z641" t="s">
        <v>5239</v>
      </c>
      <c r="AA641" t="s">
        <v>5060</v>
      </c>
      <c r="AB641">
        <f>YEAR(Sales_Trans_2[[#This Row],[Transaction_Date]])</f>
        <v>2025</v>
      </c>
      <c r="AC641" t="str">
        <f>TEXT(Sales_Trans_2[[#This Row],[Transaction_Date]],"mmm")</f>
        <v>Nov</v>
      </c>
      <c r="AD641">
        <f>MONTH(Sales_Trans_2[[#This Row],[Transaction_Date]])</f>
        <v>11</v>
      </c>
      <c r="AE641" s="19">
        <f>IFERROR(Sales_Trans_2[[#This Row],[Profit]]/Sales_Trans_2[[#This Row],[Sales_Amount]],0)</f>
        <v>0.28476309038780745</v>
      </c>
      <c r="AF641" s="20" t="str">
        <f>IF(Sales_Trans_2[[#This Row],[Discount_Pct]]=0,"0%",
IF(Sales_Trans_2[[#This Row],[Discount_Pct]]&lt;=5,"1-5%",
IF(Sales_Trans_2[[#This Row],[Discount_Pct]]&lt;=10,"6-10%",
IF(Sales_Trans_2[[#This Row],[Discount_Pct]]&lt;=15,"11-15%","&gt;15%"))))</f>
        <v>0%</v>
      </c>
    </row>
    <row r="642" spans="1:32" x14ac:dyDescent="0.25">
      <c r="A642" t="s">
        <v>3656</v>
      </c>
      <c r="B642" s="10">
        <v>45984</v>
      </c>
      <c r="C642" t="s">
        <v>1021</v>
      </c>
      <c r="D642" t="s">
        <v>1658</v>
      </c>
      <c r="E642" t="s">
        <v>2009</v>
      </c>
      <c r="F642" t="s">
        <v>2136</v>
      </c>
      <c r="G642">
        <v>4</v>
      </c>
      <c r="H642">
        <v>233.47</v>
      </c>
      <c r="I642">
        <v>0</v>
      </c>
      <c r="J642">
        <v>0</v>
      </c>
      <c r="K642">
        <v>1073.96</v>
      </c>
      <c r="L642">
        <v>755.92</v>
      </c>
      <c r="M642">
        <v>318.04000000000002</v>
      </c>
      <c r="N642" t="s">
        <v>47</v>
      </c>
      <c r="O642" t="s">
        <v>345</v>
      </c>
      <c r="P642" t="s">
        <v>25</v>
      </c>
      <c r="Q642">
        <v>0.67777777777777781</v>
      </c>
      <c r="R642" t="s">
        <v>27</v>
      </c>
      <c r="S642" t="s">
        <v>4804</v>
      </c>
      <c r="T642" t="s">
        <v>4805</v>
      </c>
      <c r="U642">
        <v>233.47</v>
      </c>
      <c r="V642" t="s">
        <v>5365</v>
      </c>
      <c r="W642" t="s">
        <v>4964</v>
      </c>
      <c r="X642" t="s">
        <v>5440</v>
      </c>
      <c r="Y642" t="s">
        <v>4960</v>
      </c>
      <c r="Z642" t="s">
        <v>5177</v>
      </c>
      <c r="AA642" t="s">
        <v>5060</v>
      </c>
      <c r="AB642">
        <f>YEAR(Sales_Trans_2[[#This Row],[Transaction_Date]])</f>
        <v>2025</v>
      </c>
      <c r="AC642" t="str">
        <f>TEXT(Sales_Trans_2[[#This Row],[Transaction_Date]],"mmm")</f>
        <v>Nov</v>
      </c>
      <c r="AD642">
        <f>MONTH(Sales_Trans_2[[#This Row],[Transaction_Date]])</f>
        <v>11</v>
      </c>
      <c r="AE642" s="19">
        <f>IFERROR(Sales_Trans_2[[#This Row],[Profit]]/Sales_Trans_2[[#This Row],[Sales_Amount]],0)</f>
        <v>0.29613765875824055</v>
      </c>
      <c r="AF642" s="20" t="str">
        <f>IF(Sales_Trans_2[[#This Row],[Discount_Pct]]=0,"0%",
IF(Sales_Trans_2[[#This Row],[Discount_Pct]]&lt;=5,"1-5%",
IF(Sales_Trans_2[[#This Row],[Discount_Pct]]&lt;=10,"6-10%",
IF(Sales_Trans_2[[#This Row],[Discount_Pct]]&lt;=15,"11-15%","&gt;15%"))))</f>
        <v>0%</v>
      </c>
    </row>
    <row r="643" spans="1:32" x14ac:dyDescent="0.25">
      <c r="A643" t="s">
        <v>1341</v>
      </c>
      <c r="B643" s="10">
        <v>45983</v>
      </c>
      <c r="C643" t="s">
        <v>1342</v>
      </c>
      <c r="D643" t="s">
        <v>264</v>
      </c>
      <c r="E643" t="s">
        <v>1343</v>
      </c>
      <c r="F643" t="s">
        <v>1344</v>
      </c>
      <c r="G643">
        <v>4</v>
      </c>
      <c r="H643">
        <v>383.51</v>
      </c>
      <c r="I643">
        <v>0</v>
      </c>
      <c r="J643">
        <v>0</v>
      </c>
      <c r="K643">
        <v>1764.15</v>
      </c>
      <c r="L643">
        <v>1143.5999999999999</v>
      </c>
      <c r="M643">
        <v>620.54999999999995</v>
      </c>
      <c r="N643" t="s">
        <v>4971</v>
      </c>
      <c r="O643" t="s">
        <v>345</v>
      </c>
      <c r="P643" t="s">
        <v>25</v>
      </c>
      <c r="Q643">
        <v>0.4375</v>
      </c>
      <c r="R643" t="s">
        <v>27</v>
      </c>
      <c r="S643" t="s">
        <v>4702</v>
      </c>
      <c r="T643" t="s">
        <v>4703</v>
      </c>
      <c r="U643">
        <v>383.51</v>
      </c>
      <c r="V643" t="s">
        <v>5784</v>
      </c>
      <c r="W643" t="s">
        <v>4968</v>
      </c>
      <c r="X643" t="s">
        <v>5228</v>
      </c>
      <c r="Y643" t="s">
        <v>4960</v>
      </c>
      <c r="Z643" t="s">
        <v>5229</v>
      </c>
      <c r="AA643" t="s">
        <v>5060</v>
      </c>
      <c r="AB643">
        <f>YEAR(Sales_Trans_2[[#This Row],[Transaction_Date]])</f>
        <v>2025</v>
      </c>
      <c r="AC643" t="str">
        <f>TEXT(Sales_Trans_2[[#This Row],[Transaction_Date]],"mmm")</f>
        <v>Nov</v>
      </c>
      <c r="AD643">
        <f>MONTH(Sales_Trans_2[[#This Row],[Transaction_Date]])</f>
        <v>11</v>
      </c>
      <c r="AE643" s="19">
        <f>IFERROR(Sales_Trans_2[[#This Row],[Profit]]/Sales_Trans_2[[#This Row],[Sales_Amount]],0)</f>
        <v>0.3517558030779695</v>
      </c>
      <c r="AF643" s="20" t="str">
        <f>IF(Sales_Trans_2[[#This Row],[Discount_Pct]]=0,"0%",
IF(Sales_Trans_2[[#This Row],[Discount_Pct]]&lt;=5,"1-5%",
IF(Sales_Trans_2[[#This Row],[Discount_Pct]]&lt;=10,"6-10%",
IF(Sales_Trans_2[[#This Row],[Discount_Pct]]&lt;=15,"11-15%","&gt;15%"))))</f>
        <v>0%</v>
      </c>
    </row>
    <row r="644" spans="1:32" x14ac:dyDescent="0.25">
      <c r="A644" t="s">
        <v>2727</v>
      </c>
      <c r="B644" s="10">
        <v>45977</v>
      </c>
      <c r="C644" t="s">
        <v>181</v>
      </c>
      <c r="D644" t="s">
        <v>389</v>
      </c>
      <c r="E644" t="s">
        <v>576</v>
      </c>
      <c r="F644" t="s">
        <v>1151</v>
      </c>
      <c r="G644">
        <v>8</v>
      </c>
      <c r="H644">
        <v>94.9</v>
      </c>
      <c r="I644">
        <v>0</v>
      </c>
      <c r="J644">
        <v>0</v>
      </c>
      <c r="K644">
        <v>873.08</v>
      </c>
      <c r="L644">
        <v>552.72</v>
      </c>
      <c r="M644">
        <v>320.36</v>
      </c>
      <c r="N644" t="s">
        <v>40</v>
      </c>
      <c r="O644" t="s">
        <v>24</v>
      </c>
      <c r="P644" t="s">
        <v>25</v>
      </c>
      <c r="Q644">
        <v>0.61736111111111114</v>
      </c>
      <c r="R644" t="s">
        <v>27</v>
      </c>
      <c r="S644" t="s">
        <v>4854</v>
      </c>
      <c r="T644" t="s">
        <v>4847</v>
      </c>
      <c r="U644">
        <v>83.13</v>
      </c>
      <c r="V644" t="s">
        <v>5746</v>
      </c>
      <c r="W644" t="s">
        <v>4958</v>
      </c>
      <c r="X644" t="s">
        <v>5490</v>
      </c>
      <c r="Y644" t="s">
        <v>4960</v>
      </c>
      <c r="Z644" t="s">
        <v>5220</v>
      </c>
      <c r="AA644" t="s">
        <v>5060</v>
      </c>
      <c r="AB644">
        <f>YEAR(Sales_Trans_2[[#This Row],[Transaction_Date]])</f>
        <v>2025</v>
      </c>
      <c r="AC644" t="str">
        <f>TEXT(Sales_Trans_2[[#This Row],[Transaction_Date]],"mmm")</f>
        <v>Nov</v>
      </c>
      <c r="AD644">
        <f>MONTH(Sales_Trans_2[[#This Row],[Transaction_Date]])</f>
        <v>11</v>
      </c>
      <c r="AE644" s="19">
        <f>IFERROR(Sales_Trans_2[[#This Row],[Profit]]/Sales_Trans_2[[#This Row],[Sales_Amount]],0)</f>
        <v>0.36693086544188391</v>
      </c>
      <c r="AF644" s="20" t="str">
        <f>IF(Sales_Trans_2[[#This Row],[Discount_Pct]]=0,"0%",
IF(Sales_Trans_2[[#This Row],[Discount_Pct]]&lt;=5,"1-5%",
IF(Sales_Trans_2[[#This Row],[Discount_Pct]]&lt;=10,"6-10%",
IF(Sales_Trans_2[[#This Row],[Discount_Pct]]&lt;=15,"11-15%","&gt;15%"))))</f>
        <v>0%</v>
      </c>
    </row>
    <row r="645" spans="1:32" x14ac:dyDescent="0.25">
      <c r="A645" t="s">
        <v>1434</v>
      </c>
      <c r="B645" s="10">
        <v>45976</v>
      </c>
      <c r="C645" t="s">
        <v>1435</v>
      </c>
      <c r="D645" t="s">
        <v>275</v>
      </c>
      <c r="E645" t="s">
        <v>1431</v>
      </c>
      <c r="F645" t="s">
        <v>1436</v>
      </c>
      <c r="G645">
        <v>2</v>
      </c>
      <c r="H645">
        <v>51.33</v>
      </c>
      <c r="I645">
        <v>0</v>
      </c>
      <c r="J645">
        <v>0</v>
      </c>
      <c r="K645">
        <v>118.06</v>
      </c>
      <c r="L645">
        <v>74.959999999999994</v>
      </c>
      <c r="M645">
        <v>43.1</v>
      </c>
      <c r="N645" t="s">
        <v>47</v>
      </c>
      <c r="O645" t="s">
        <v>24</v>
      </c>
      <c r="P645" t="s">
        <v>25</v>
      </c>
      <c r="Q645">
        <v>0.86319444444444449</v>
      </c>
      <c r="R645" t="s">
        <v>27</v>
      </c>
      <c r="S645" t="s">
        <v>4760</v>
      </c>
      <c r="T645" t="s">
        <v>4752</v>
      </c>
      <c r="U645">
        <v>51.33</v>
      </c>
      <c r="V645" t="s">
        <v>5285</v>
      </c>
      <c r="W645" t="s">
        <v>4964</v>
      </c>
      <c r="X645" t="s">
        <v>5385</v>
      </c>
      <c r="Y645" t="s">
        <v>4960</v>
      </c>
      <c r="Z645" t="s">
        <v>5386</v>
      </c>
      <c r="AA645" t="s">
        <v>5060</v>
      </c>
      <c r="AB645">
        <f>YEAR(Sales_Trans_2[[#This Row],[Transaction_Date]])</f>
        <v>2025</v>
      </c>
      <c r="AC645" t="str">
        <f>TEXT(Sales_Trans_2[[#This Row],[Transaction_Date]],"mmm")</f>
        <v>Nov</v>
      </c>
      <c r="AD645">
        <f>MONTH(Sales_Trans_2[[#This Row],[Transaction_Date]])</f>
        <v>11</v>
      </c>
      <c r="AE645" s="19">
        <f>IFERROR(Sales_Trans_2[[#This Row],[Profit]]/Sales_Trans_2[[#This Row],[Sales_Amount]],0)</f>
        <v>0.36506860918177197</v>
      </c>
      <c r="AF645" s="20" t="str">
        <f>IF(Sales_Trans_2[[#This Row],[Discount_Pct]]=0,"0%",
IF(Sales_Trans_2[[#This Row],[Discount_Pct]]&lt;=5,"1-5%",
IF(Sales_Trans_2[[#This Row],[Discount_Pct]]&lt;=10,"6-10%",
IF(Sales_Trans_2[[#This Row],[Discount_Pct]]&lt;=15,"11-15%","&gt;15%"))))</f>
        <v>0%</v>
      </c>
    </row>
    <row r="646" spans="1:32" x14ac:dyDescent="0.25">
      <c r="A646" t="s">
        <v>1602</v>
      </c>
      <c r="B646" s="10">
        <v>45960</v>
      </c>
      <c r="C646" t="s">
        <v>739</v>
      </c>
      <c r="D646" t="s">
        <v>666</v>
      </c>
      <c r="E646" t="s">
        <v>877</v>
      </c>
      <c r="F646" t="s">
        <v>878</v>
      </c>
      <c r="G646">
        <v>3</v>
      </c>
      <c r="H646">
        <v>372.61</v>
      </c>
      <c r="I646">
        <v>0</v>
      </c>
      <c r="J646">
        <v>0</v>
      </c>
      <c r="K646">
        <v>1117.83</v>
      </c>
      <c r="L646">
        <v>959.73</v>
      </c>
      <c r="M646">
        <v>158.1</v>
      </c>
      <c r="N646" t="s">
        <v>4971</v>
      </c>
      <c r="O646" t="s">
        <v>24</v>
      </c>
      <c r="P646" t="s">
        <v>25</v>
      </c>
      <c r="Q646">
        <v>0.62847222222222221</v>
      </c>
      <c r="R646" t="s">
        <v>49</v>
      </c>
      <c r="S646" t="s">
        <v>4883</v>
      </c>
      <c r="T646" t="s">
        <v>4864</v>
      </c>
      <c r="U646">
        <v>372.61</v>
      </c>
      <c r="V646" t="s">
        <v>5637</v>
      </c>
      <c r="W646" t="s">
        <v>4968</v>
      </c>
      <c r="X646" t="s">
        <v>5391</v>
      </c>
      <c r="Y646" t="s">
        <v>4960</v>
      </c>
      <c r="Z646" t="s">
        <v>5392</v>
      </c>
      <c r="AA646" t="s">
        <v>5060</v>
      </c>
      <c r="AB646">
        <f>YEAR(Sales_Trans_2[[#This Row],[Transaction_Date]])</f>
        <v>2025</v>
      </c>
      <c r="AC646" t="str">
        <f>TEXT(Sales_Trans_2[[#This Row],[Transaction_Date]],"mmm")</f>
        <v>Oct</v>
      </c>
      <c r="AD646">
        <f>MONTH(Sales_Trans_2[[#This Row],[Transaction_Date]])</f>
        <v>10</v>
      </c>
      <c r="AE646" s="19">
        <f>IFERROR(Sales_Trans_2[[#This Row],[Profit]]/Sales_Trans_2[[#This Row],[Sales_Amount]],0)</f>
        <v>0.14143474410241272</v>
      </c>
      <c r="AF646" s="20" t="str">
        <f>IF(Sales_Trans_2[[#This Row],[Discount_Pct]]=0,"0%",
IF(Sales_Trans_2[[#This Row],[Discount_Pct]]&lt;=5,"1-5%",
IF(Sales_Trans_2[[#This Row],[Discount_Pct]]&lt;=10,"6-10%",
IF(Sales_Trans_2[[#This Row],[Discount_Pct]]&lt;=15,"11-15%","&gt;15%"))))</f>
        <v>0%</v>
      </c>
    </row>
    <row r="647" spans="1:32" x14ac:dyDescent="0.25">
      <c r="A647" t="s">
        <v>3984</v>
      </c>
      <c r="B647" s="10">
        <v>45960</v>
      </c>
      <c r="C647" t="s">
        <v>2138</v>
      </c>
      <c r="D647" t="s">
        <v>89</v>
      </c>
      <c r="E647" t="s">
        <v>1343</v>
      </c>
      <c r="F647" t="s">
        <v>1344</v>
      </c>
      <c r="G647">
        <v>3</v>
      </c>
      <c r="H647">
        <v>41.19</v>
      </c>
      <c r="I647">
        <v>0</v>
      </c>
      <c r="J647">
        <v>0</v>
      </c>
      <c r="K647">
        <v>123.57</v>
      </c>
      <c r="L647">
        <v>97.2</v>
      </c>
      <c r="M647">
        <v>26.37</v>
      </c>
      <c r="N647" t="s">
        <v>47</v>
      </c>
      <c r="O647" t="s">
        <v>24</v>
      </c>
      <c r="P647" t="s">
        <v>25</v>
      </c>
      <c r="Q647">
        <v>0.65416666666666667</v>
      </c>
      <c r="R647" t="s">
        <v>49</v>
      </c>
      <c r="S647" t="s">
        <v>4695</v>
      </c>
      <c r="T647" t="s">
        <v>4672</v>
      </c>
      <c r="U647">
        <v>38.659999999999997</v>
      </c>
      <c r="V647" t="s">
        <v>5302</v>
      </c>
      <c r="W647" t="s">
        <v>4958</v>
      </c>
      <c r="X647" t="s">
        <v>5228</v>
      </c>
      <c r="Y647" t="s">
        <v>4960</v>
      </c>
      <c r="Z647" t="s">
        <v>5229</v>
      </c>
      <c r="AA647" t="s">
        <v>5060</v>
      </c>
      <c r="AB647">
        <f>YEAR(Sales_Trans_2[[#This Row],[Transaction_Date]])</f>
        <v>2025</v>
      </c>
      <c r="AC647" t="str">
        <f>TEXT(Sales_Trans_2[[#This Row],[Transaction_Date]],"mmm")</f>
        <v>Oct</v>
      </c>
      <c r="AD647">
        <f>MONTH(Sales_Trans_2[[#This Row],[Transaction_Date]])</f>
        <v>10</v>
      </c>
      <c r="AE647" s="19">
        <f>IFERROR(Sales_Trans_2[[#This Row],[Profit]]/Sales_Trans_2[[#This Row],[Sales_Amount]],0)</f>
        <v>0.21340131099781504</v>
      </c>
      <c r="AF647" s="20" t="str">
        <f>IF(Sales_Trans_2[[#This Row],[Discount_Pct]]=0,"0%",
IF(Sales_Trans_2[[#This Row],[Discount_Pct]]&lt;=5,"1-5%",
IF(Sales_Trans_2[[#This Row],[Discount_Pct]]&lt;=10,"6-10%",
IF(Sales_Trans_2[[#This Row],[Discount_Pct]]&lt;=15,"11-15%","&gt;15%"))))</f>
        <v>0%</v>
      </c>
    </row>
    <row r="648" spans="1:32" x14ac:dyDescent="0.25">
      <c r="A648" t="s">
        <v>4321</v>
      </c>
      <c r="B648" s="10">
        <v>45957</v>
      </c>
      <c r="C648" t="s">
        <v>1483</v>
      </c>
      <c r="D648" t="s">
        <v>812</v>
      </c>
      <c r="E648" t="s">
        <v>973</v>
      </c>
      <c r="F648" t="s">
        <v>974</v>
      </c>
      <c r="G648">
        <v>1</v>
      </c>
      <c r="H648">
        <v>530.16</v>
      </c>
      <c r="I648">
        <v>0</v>
      </c>
      <c r="J648">
        <v>0</v>
      </c>
      <c r="K648">
        <v>530.16</v>
      </c>
      <c r="L648">
        <v>379.19</v>
      </c>
      <c r="M648">
        <v>150.97</v>
      </c>
      <c r="N648" t="s">
        <v>133</v>
      </c>
      <c r="O648" t="s">
        <v>24</v>
      </c>
      <c r="P648" t="s">
        <v>25</v>
      </c>
      <c r="Q648">
        <v>0.41319444444444442</v>
      </c>
      <c r="R648" t="s">
        <v>49</v>
      </c>
      <c r="S648" t="s">
        <v>4770</v>
      </c>
      <c r="T648" t="s">
        <v>4752</v>
      </c>
      <c r="U648">
        <v>530.16</v>
      </c>
      <c r="V648" t="s">
        <v>5424</v>
      </c>
      <c r="W648" t="s">
        <v>4964</v>
      </c>
      <c r="X648" t="s">
        <v>5473</v>
      </c>
      <c r="Y648" t="s">
        <v>4960</v>
      </c>
      <c r="Z648" t="s">
        <v>5474</v>
      </c>
      <c r="AA648" t="s">
        <v>5060</v>
      </c>
      <c r="AB648">
        <f>YEAR(Sales_Trans_2[[#This Row],[Transaction_Date]])</f>
        <v>2025</v>
      </c>
      <c r="AC648" t="str">
        <f>TEXT(Sales_Trans_2[[#This Row],[Transaction_Date]],"mmm")</f>
        <v>Oct</v>
      </c>
      <c r="AD648">
        <f>MONTH(Sales_Trans_2[[#This Row],[Transaction_Date]])</f>
        <v>10</v>
      </c>
      <c r="AE648" s="19">
        <f>IFERROR(Sales_Trans_2[[#This Row],[Profit]]/Sales_Trans_2[[#This Row],[Sales_Amount]],0)</f>
        <v>0.28476309038780745</v>
      </c>
      <c r="AF648" s="20" t="str">
        <f>IF(Sales_Trans_2[[#This Row],[Discount_Pct]]=0,"0%",
IF(Sales_Trans_2[[#This Row],[Discount_Pct]]&lt;=5,"1-5%",
IF(Sales_Trans_2[[#This Row],[Discount_Pct]]&lt;=10,"6-10%",
IF(Sales_Trans_2[[#This Row],[Discount_Pct]]&lt;=15,"11-15%","&gt;15%"))))</f>
        <v>0%</v>
      </c>
    </row>
    <row r="649" spans="1:32" x14ac:dyDescent="0.25">
      <c r="A649" t="s">
        <v>4462</v>
      </c>
      <c r="B649" s="10">
        <v>45957</v>
      </c>
      <c r="C649" t="s">
        <v>354</v>
      </c>
      <c r="D649" t="s">
        <v>1225</v>
      </c>
      <c r="E649" t="s">
        <v>973</v>
      </c>
      <c r="F649" t="s">
        <v>974</v>
      </c>
      <c r="G649">
        <v>3</v>
      </c>
      <c r="H649">
        <v>189.1</v>
      </c>
      <c r="I649">
        <v>0</v>
      </c>
      <c r="J649">
        <v>0</v>
      </c>
      <c r="K649">
        <v>567.29999999999995</v>
      </c>
      <c r="L649">
        <v>322.8</v>
      </c>
      <c r="M649">
        <v>244.5</v>
      </c>
      <c r="N649" t="s">
        <v>4971</v>
      </c>
      <c r="O649" t="s">
        <v>24</v>
      </c>
      <c r="P649" t="s">
        <v>25</v>
      </c>
      <c r="Q649">
        <v>0.78680555555555554</v>
      </c>
      <c r="R649" t="s">
        <v>49</v>
      </c>
      <c r="S649" t="s">
        <v>4664</v>
      </c>
      <c r="T649" t="s">
        <v>4636</v>
      </c>
      <c r="U649">
        <v>182.3</v>
      </c>
      <c r="V649" t="s">
        <v>5675</v>
      </c>
      <c r="W649" t="s">
        <v>4958</v>
      </c>
      <c r="X649" t="s">
        <v>5473</v>
      </c>
      <c r="Y649" t="s">
        <v>4960</v>
      </c>
      <c r="Z649" t="s">
        <v>5474</v>
      </c>
      <c r="AA649" t="s">
        <v>5060</v>
      </c>
      <c r="AB649">
        <f>YEAR(Sales_Trans_2[[#This Row],[Transaction_Date]])</f>
        <v>2025</v>
      </c>
      <c r="AC649" t="str">
        <f>TEXT(Sales_Trans_2[[#This Row],[Transaction_Date]],"mmm")</f>
        <v>Oct</v>
      </c>
      <c r="AD649">
        <f>MONTH(Sales_Trans_2[[#This Row],[Transaction_Date]])</f>
        <v>10</v>
      </c>
      <c r="AE649" s="19">
        <f>IFERROR(Sales_Trans_2[[#This Row],[Profit]]/Sales_Trans_2[[#This Row],[Sales_Amount]],0)</f>
        <v>0.43098889476467483</v>
      </c>
      <c r="AF649" s="20" t="str">
        <f>IF(Sales_Trans_2[[#This Row],[Discount_Pct]]=0,"0%",
IF(Sales_Trans_2[[#This Row],[Discount_Pct]]&lt;=5,"1-5%",
IF(Sales_Trans_2[[#This Row],[Discount_Pct]]&lt;=10,"6-10%",
IF(Sales_Trans_2[[#This Row],[Discount_Pct]]&lt;=15,"11-15%","&gt;15%"))))</f>
        <v>0%</v>
      </c>
    </row>
    <row r="650" spans="1:32" x14ac:dyDescent="0.25">
      <c r="A650" t="s">
        <v>1923</v>
      </c>
      <c r="B650" s="10">
        <v>45955</v>
      </c>
      <c r="C650" t="s">
        <v>693</v>
      </c>
      <c r="D650" t="s">
        <v>52</v>
      </c>
      <c r="E650" t="s">
        <v>478</v>
      </c>
      <c r="F650" t="s">
        <v>479</v>
      </c>
      <c r="G650">
        <v>5</v>
      </c>
      <c r="H650">
        <v>313.47000000000003</v>
      </c>
      <c r="I650">
        <v>0</v>
      </c>
      <c r="J650">
        <v>0</v>
      </c>
      <c r="K650">
        <v>1802.45</v>
      </c>
      <c r="L650">
        <v>1230.5999999999999</v>
      </c>
      <c r="M650">
        <v>571.85</v>
      </c>
      <c r="N650" t="s">
        <v>47</v>
      </c>
      <c r="O650" t="s">
        <v>24</v>
      </c>
      <c r="P650" t="s">
        <v>25</v>
      </c>
      <c r="Q650">
        <v>0.4201388888888889</v>
      </c>
      <c r="R650" t="s">
        <v>27</v>
      </c>
      <c r="S650" t="s">
        <v>4701</v>
      </c>
      <c r="T650" t="s">
        <v>4672</v>
      </c>
      <c r="U650">
        <v>313.47000000000003</v>
      </c>
      <c r="V650" t="s">
        <v>5843</v>
      </c>
      <c r="W650" t="s">
        <v>4968</v>
      </c>
      <c r="X650" t="s">
        <v>5251</v>
      </c>
      <c r="Y650" t="s">
        <v>4960</v>
      </c>
      <c r="Z650" t="s">
        <v>5252</v>
      </c>
      <c r="AA650" t="s">
        <v>5060</v>
      </c>
      <c r="AB650">
        <f>YEAR(Sales_Trans_2[[#This Row],[Transaction_Date]])</f>
        <v>2025</v>
      </c>
      <c r="AC650" t="str">
        <f>TEXT(Sales_Trans_2[[#This Row],[Transaction_Date]],"mmm")</f>
        <v>Oct</v>
      </c>
      <c r="AD650">
        <f>MONTH(Sales_Trans_2[[#This Row],[Transaction_Date]])</f>
        <v>10</v>
      </c>
      <c r="AE650" s="19">
        <f>IFERROR(Sales_Trans_2[[#This Row],[Profit]]/Sales_Trans_2[[#This Row],[Sales_Amount]],0)</f>
        <v>0.31726261477433493</v>
      </c>
      <c r="AF650" s="20" t="str">
        <f>IF(Sales_Trans_2[[#This Row],[Discount_Pct]]=0,"0%",
IF(Sales_Trans_2[[#This Row],[Discount_Pct]]&lt;=5,"1-5%",
IF(Sales_Trans_2[[#This Row],[Discount_Pct]]&lt;=10,"6-10%",
IF(Sales_Trans_2[[#This Row],[Discount_Pct]]&lt;=15,"11-15%","&gt;15%"))))</f>
        <v>0%</v>
      </c>
    </row>
    <row r="651" spans="1:32" x14ac:dyDescent="0.25">
      <c r="A651" t="s">
        <v>2532</v>
      </c>
      <c r="B651" s="10">
        <v>45955</v>
      </c>
      <c r="C651" t="s">
        <v>593</v>
      </c>
      <c r="D651" t="s">
        <v>409</v>
      </c>
      <c r="E651" t="s">
        <v>2009</v>
      </c>
      <c r="F651" t="s">
        <v>2136</v>
      </c>
      <c r="G651">
        <v>1</v>
      </c>
      <c r="H651">
        <v>299.73</v>
      </c>
      <c r="I651">
        <v>0</v>
      </c>
      <c r="J651">
        <v>0</v>
      </c>
      <c r="K651">
        <v>344.69</v>
      </c>
      <c r="L651">
        <v>184.74</v>
      </c>
      <c r="M651">
        <v>159.94999999999999</v>
      </c>
      <c r="N651" t="s">
        <v>23</v>
      </c>
      <c r="O651" t="s">
        <v>24</v>
      </c>
      <c r="P651" t="s">
        <v>25</v>
      </c>
      <c r="Q651">
        <v>0.40069444444444446</v>
      </c>
      <c r="R651" t="s">
        <v>27</v>
      </c>
      <c r="S651" t="s">
        <v>4635</v>
      </c>
      <c r="T651" t="s">
        <v>4636</v>
      </c>
      <c r="U651">
        <v>299.73</v>
      </c>
      <c r="V651" t="s">
        <v>5900</v>
      </c>
      <c r="W651" t="s">
        <v>4968</v>
      </c>
      <c r="X651" t="s">
        <v>5440</v>
      </c>
      <c r="Y651" t="s">
        <v>4960</v>
      </c>
      <c r="Z651" t="s">
        <v>5177</v>
      </c>
      <c r="AA651" t="s">
        <v>5060</v>
      </c>
      <c r="AB651">
        <f>YEAR(Sales_Trans_2[[#This Row],[Transaction_Date]])</f>
        <v>2025</v>
      </c>
      <c r="AC651" t="str">
        <f>TEXT(Sales_Trans_2[[#This Row],[Transaction_Date]],"mmm")</f>
        <v>Oct</v>
      </c>
      <c r="AD651">
        <f>MONTH(Sales_Trans_2[[#This Row],[Transaction_Date]])</f>
        <v>10</v>
      </c>
      <c r="AE651" s="19">
        <f>IFERROR(Sales_Trans_2[[#This Row],[Profit]]/Sales_Trans_2[[#This Row],[Sales_Amount]],0)</f>
        <v>0.46404015202065624</v>
      </c>
      <c r="AF651" s="20" t="str">
        <f>IF(Sales_Trans_2[[#This Row],[Discount_Pct]]=0,"0%",
IF(Sales_Trans_2[[#This Row],[Discount_Pct]]&lt;=5,"1-5%",
IF(Sales_Trans_2[[#This Row],[Discount_Pct]]&lt;=10,"6-10%",
IF(Sales_Trans_2[[#This Row],[Discount_Pct]]&lt;=15,"11-15%","&gt;15%"))))</f>
        <v>0%</v>
      </c>
    </row>
    <row r="652" spans="1:32" x14ac:dyDescent="0.25">
      <c r="A652" t="s">
        <v>3389</v>
      </c>
      <c r="B652" s="10">
        <v>45955</v>
      </c>
      <c r="C652" t="s">
        <v>2271</v>
      </c>
      <c r="D652" t="s">
        <v>543</v>
      </c>
      <c r="E652" t="s">
        <v>1431</v>
      </c>
      <c r="F652" t="s">
        <v>1436</v>
      </c>
      <c r="G652">
        <v>2</v>
      </c>
      <c r="H652">
        <v>386.17</v>
      </c>
      <c r="I652">
        <v>0</v>
      </c>
      <c r="J652">
        <v>0</v>
      </c>
      <c r="K652">
        <v>888.19</v>
      </c>
      <c r="L652">
        <v>551.34</v>
      </c>
      <c r="M652">
        <v>336.85</v>
      </c>
      <c r="N652" t="s">
        <v>47</v>
      </c>
      <c r="O652" t="s">
        <v>24</v>
      </c>
      <c r="P652" t="s">
        <v>25</v>
      </c>
      <c r="Q652">
        <v>0.56874999999999998</v>
      </c>
      <c r="R652" t="s">
        <v>27</v>
      </c>
      <c r="S652" t="s">
        <v>4793</v>
      </c>
      <c r="T652" t="s">
        <v>4776</v>
      </c>
      <c r="U652">
        <v>386.17</v>
      </c>
      <c r="V652" t="s">
        <v>5901</v>
      </c>
      <c r="W652" t="s">
        <v>4964</v>
      </c>
      <c r="X652" t="s">
        <v>5385</v>
      </c>
      <c r="Y652" t="s">
        <v>4960</v>
      </c>
      <c r="Z652" t="s">
        <v>5386</v>
      </c>
      <c r="AA652" t="s">
        <v>5060</v>
      </c>
      <c r="AB652">
        <f>YEAR(Sales_Trans_2[[#This Row],[Transaction_Date]])</f>
        <v>2025</v>
      </c>
      <c r="AC652" t="str">
        <f>TEXT(Sales_Trans_2[[#This Row],[Transaction_Date]],"mmm")</f>
        <v>Oct</v>
      </c>
      <c r="AD652">
        <f>MONTH(Sales_Trans_2[[#This Row],[Transaction_Date]])</f>
        <v>10</v>
      </c>
      <c r="AE652" s="19">
        <f>IFERROR(Sales_Trans_2[[#This Row],[Profit]]/Sales_Trans_2[[#This Row],[Sales_Amount]],0)</f>
        <v>0.37925443880250848</v>
      </c>
      <c r="AF652" s="20" t="str">
        <f>IF(Sales_Trans_2[[#This Row],[Discount_Pct]]=0,"0%",
IF(Sales_Trans_2[[#This Row],[Discount_Pct]]&lt;=5,"1-5%",
IF(Sales_Trans_2[[#This Row],[Discount_Pct]]&lt;=10,"6-10%",
IF(Sales_Trans_2[[#This Row],[Discount_Pct]]&lt;=15,"11-15%","&gt;15%"))))</f>
        <v>0%</v>
      </c>
    </row>
    <row r="653" spans="1:32" x14ac:dyDescent="0.25">
      <c r="A653" t="s">
        <v>3593</v>
      </c>
      <c r="B653" s="10">
        <v>45951</v>
      </c>
      <c r="C653" t="s">
        <v>3494</v>
      </c>
      <c r="D653" t="s">
        <v>499</v>
      </c>
      <c r="E653" t="s">
        <v>523</v>
      </c>
      <c r="F653" t="s">
        <v>524</v>
      </c>
      <c r="G653">
        <v>3</v>
      </c>
      <c r="H653">
        <v>401.06</v>
      </c>
      <c r="I653">
        <v>0</v>
      </c>
      <c r="J653">
        <v>0</v>
      </c>
      <c r="K653">
        <v>1203.18</v>
      </c>
      <c r="L653">
        <v>1042.4100000000001</v>
      </c>
      <c r="M653">
        <v>160.77000000000001</v>
      </c>
      <c r="N653" t="s">
        <v>23</v>
      </c>
      <c r="O653" t="s">
        <v>24</v>
      </c>
      <c r="P653" t="s">
        <v>25</v>
      </c>
      <c r="Q653">
        <v>0.46111111111111114</v>
      </c>
      <c r="R653" t="s">
        <v>49</v>
      </c>
      <c r="S653" t="s">
        <v>4816</v>
      </c>
      <c r="T653" t="s">
        <v>4847</v>
      </c>
      <c r="U653">
        <v>401.06</v>
      </c>
      <c r="V653" t="s">
        <v>5429</v>
      </c>
      <c r="W653" t="s">
        <v>4968</v>
      </c>
      <c r="X653" t="s">
        <v>5238</v>
      </c>
      <c r="Y653" t="s">
        <v>4960</v>
      </c>
      <c r="Z653" t="s">
        <v>5239</v>
      </c>
      <c r="AA653" t="s">
        <v>5060</v>
      </c>
      <c r="AB653">
        <f>YEAR(Sales_Trans_2[[#This Row],[Transaction_Date]])</f>
        <v>2025</v>
      </c>
      <c r="AC653" t="str">
        <f>TEXT(Sales_Trans_2[[#This Row],[Transaction_Date]],"mmm")</f>
        <v>Oct</v>
      </c>
      <c r="AD653">
        <f>MONTH(Sales_Trans_2[[#This Row],[Transaction_Date]])</f>
        <v>10</v>
      </c>
      <c r="AE653" s="19">
        <f>IFERROR(Sales_Trans_2[[#This Row],[Profit]]/Sales_Trans_2[[#This Row],[Sales_Amount]],0)</f>
        <v>0.13362090460280257</v>
      </c>
      <c r="AF653" s="20" t="str">
        <f>IF(Sales_Trans_2[[#This Row],[Discount_Pct]]=0,"0%",
IF(Sales_Trans_2[[#This Row],[Discount_Pct]]&lt;=5,"1-5%",
IF(Sales_Trans_2[[#This Row],[Discount_Pct]]&lt;=10,"6-10%",
IF(Sales_Trans_2[[#This Row],[Discount_Pct]]&lt;=15,"11-15%","&gt;15%"))))</f>
        <v>0%</v>
      </c>
    </row>
    <row r="654" spans="1:32" x14ac:dyDescent="0.25">
      <c r="A654" t="s">
        <v>692</v>
      </c>
      <c r="B654" s="10">
        <v>45948</v>
      </c>
      <c r="C654" t="s">
        <v>693</v>
      </c>
      <c r="D654" t="s">
        <v>280</v>
      </c>
      <c r="E654" t="s">
        <v>131</v>
      </c>
      <c r="F654" t="s">
        <v>694</v>
      </c>
      <c r="G654">
        <v>4</v>
      </c>
      <c r="H654">
        <v>124.84</v>
      </c>
      <c r="I654">
        <v>0</v>
      </c>
      <c r="J654">
        <v>0</v>
      </c>
      <c r="K654">
        <v>574.26</v>
      </c>
      <c r="L654">
        <v>389.4</v>
      </c>
      <c r="M654">
        <v>184.86</v>
      </c>
      <c r="N654" t="s">
        <v>4971</v>
      </c>
      <c r="O654" t="s">
        <v>24</v>
      </c>
      <c r="P654" t="s">
        <v>25</v>
      </c>
      <c r="Q654">
        <v>0.78749999999999998</v>
      </c>
      <c r="R654" t="s">
        <v>27</v>
      </c>
      <c r="S654" t="s">
        <v>4726</v>
      </c>
      <c r="T654" t="s">
        <v>4703</v>
      </c>
      <c r="U654">
        <v>124.84</v>
      </c>
      <c r="V654" t="s">
        <v>5843</v>
      </c>
      <c r="W654" t="s">
        <v>4968</v>
      </c>
      <c r="X654" t="s">
        <v>5096</v>
      </c>
      <c r="Y654" t="s">
        <v>4960</v>
      </c>
      <c r="Z654" t="s">
        <v>5076</v>
      </c>
      <c r="AA654" t="s">
        <v>5060</v>
      </c>
      <c r="AB654">
        <f>YEAR(Sales_Trans_2[[#This Row],[Transaction_Date]])</f>
        <v>2025</v>
      </c>
      <c r="AC654" t="str">
        <f>TEXT(Sales_Trans_2[[#This Row],[Transaction_Date]],"mmm")</f>
        <v>Oct</v>
      </c>
      <c r="AD654">
        <f>MONTH(Sales_Trans_2[[#This Row],[Transaction_Date]])</f>
        <v>10</v>
      </c>
      <c r="AE654" s="19">
        <f>IFERROR(Sales_Trans_2[[#This Row],[Profit]]/Sales_Trans_2[[#This Row],[Sales_Amount]],0)</f>
        <v>0.321909936265803</v>
      </c>
      <c r="AF654" s="20" t="str">
        <f>IF(Sales_Trans_2[[#This Row],[Discount_Pct]]=0,"0%",
IF(Sales_Trans_2[[#This Row],[Discount_Pct]]&lt;=5,"1-5%",
IF(Sales_Trans_2[[#This Row],[Discount_Pct]]&lt;=10,"6-10%",
IF(Sales_Trans_2[[#This Row],[Discount_Pct]]&lt;=15,"11-15%","&gt;15%"))))</f>
        <v>0%</v>
      </c>
    </row>
    <row r="655" spans="1:32" x14ac:dyDescent="0.25">
      <c r="A655" t="s">
        <v>4050</v>
      </c>
      <c r="B655" s="10">
        <v>45946</v>
      </c>
      <c r="C655" t="s">
        <v>3230</v>
      </c>
      <c r="D655" t="s">
        <v>1382</v>
      </c>
      <c r="E655" t="s">
        <v>1431</v>
      </c>
      <c r="F655" t="s">
        <v>1436</v>
      </c>
      <c r="G655">
        <v>2</v>
      </c>
      <c r="H655">
        <v>317.99</v>
      </c>
      <c r="I655">
        <v>0</v>
      </c>
      <c r="J655">
        <v>0</v>
      </c>
      <c r="K655">
        <v>635.98</v>
      </c>
      <c r="L655">
        <v>470.1</v>
      </c>
      <c r="M655">
        <v>165.88</v>
      </c>
      <c r="N655" t="s">
        <v>68</v>
      </c>
      <c r="O655" t="s">
        <v>24</v>
      </c>
      <c r="P655" t="s">
        <v>25</v>
      </c>
      <c r="Q655">
        <v>0.6118055555555556</v>
      </c>
      <c r="R655" t="s">
        <v>49</v>
      </c>
      <c r="S655" t="s">
        <v>4774</v>
      </c>
      <c r="T655" t="s">
        <v>4752</v>
      </c>
      <c r="U655">
        <v>317.99</v>
      </c>
      <c r="V655" t="s">
        <v>5917</v>
      </c>
      <c r="W655" t="s">
        <v>4964</v>
      </c>
      <c r="X655" t="s">
        <v>5385</v>
      </c>
      <c r="Y655" t="s">
        <v>4960</v>
      </c>
      <c r="Z655" t="s">
        <v>5386</v>
      </c>
      <c r="AA655" t="s">
        <v>5060</v>
      </c>
      <c r="AB655">
        <f>YEAR(Sales_Trans_2[[#This Row],[Transaction_Date]])</f>
        <v>2025</v>
      </c>
      <c r="AC655" t="str">
        <f>TEXT(Sales_Trans_2[[#This Row],[Transaction_Date]],"mmm")</f>
        <v>Oct</v>
      </c>
      <c r="AD655">
        <f>MONTH(Sales_Trans_2[[#This Row],[Transaction_Date]])</f>
        <v>10</v>
      </c>
      <c r="AE655" s="19">
        <f>IFERROR(Sales_Trans_2[[#This Row],[Profit]]/Sales_Trans_2[[#This Row],[Sales_Amount]],0)</f>
        <v>0.26082581213245698</v>
      </c>
      <c r="AF655" s="20" t="str">
        <f>IF(Sales_Trans_2[[#This Row],[Discount_Pct]]=0,"0%",
IF(Sales_Trans_2[[#This Row],[Discount_Pct]]&lt;=5,"1-5%",
IF(Sales_Trans_2[[#This Row],[Discount_Pct]]&lt;=10,"6-10%",
IF(Sales_Trans_2[[#This Row],[Discount_Pct]]&lt;=15,"11-15%","&gt;15%"))))</f>
        <v>0%</v>
      </c>
    </row>
    <row r="656" spans="1:32" x14ac:dyDescent="0.25">
      <c r="A656" t="s">
        <v>2326</v>
      </c>
      <c r="B656" s="10">
        <v>45943</v>
      </c>
      <c r="C656" t="s">
        <v>1176</v>
      </c>
      <c r="D656" t="s">
        <v>566</v>
      </c>
      <c r="E656" t="s">
        <v>445</v>
      </c>
      <c r="F656" t="s">
        <v>2327</v>
      </c>
      <c r="G656">
        <v>1</v>
      </c>
      <c r="H656">
        <v>328.59</v>
      </c>
      <c r="I656">
        <v>0</v>
      </c>
      <c r="J656">
        <v>0</v>
      </c>
      <c r="K656">
        <v>328.59</v>
      </c>
      <c r="L656">
        <v>255.49</v>
      </c>
      <c r="M656">
        <v>73.099999999999994</v>
      </c>
      <c r="N656" t="s">
        <v>23</v>
      </c>
      <c r="O656" t="s">
        <v>24</v>
      </c>
      <c r="P656" t="s">
        <v>25</v>
      </c>
      <c r="Q656">
        <v>0.68611111111111112</v>
      </c>
      <c r="R656" t="s">
        <v>49</v>
      </c>
      <c r="S656" t="s">
        <v>4767</v>
      </c>
      <c r="T656" t="s">
        <v>4752</v>
      </c>
      <c r="U656">
        <v>328.59</v>
      </c>
      <c r="V656" t="s">
        <v>5867</v>
      </c>
      <c r="W656" t="s">
        <v>4964</v>
      </c>
      <c r="X656" t="s">
        <v>5924</v>
      </c>
      <c r="Y656" t="s">
        <v>4960</v>
      </c>
      <c r="Z656" t="s">
        <v>5925</v>
      </c>
      <c r="AA656" t="s">
        <v>5060</v>
      </c>
      <c r="AB656">
        <f>YEAR(Sales_Trans_2[[#This Row],[Transaction_Date]])</f>
        <v>2025</v>
      </c>
      <c r="AC656" t="str">
        <f>TEXT(Sales_Trans_2[[#This Row],[Transaction_Date]],"mmm")</f>
        <v>Oct</v>
      </c>
      <c r="AD656">
        <f>MONTH(Sales_Trans_2[[#This Row],[Transaction_Date]])</f>
        <v>10</v>
      </c>
      <c r="AE656" s="19">
        <f>IFERROR(Sales_Trans_2[[#This Row],[Profit]]/Sales_Trans_2[[#This Row],[Sales_Amount]],0)</f>
        <v>0.22246568672205483</v>
      </c>
      <c r="AF656" s="20" t="str">
        <f>IF(Sales_Trans_2[[#This Row],[Discount_Pct]]=0,"0%",
IF(Sales_Trans_2[[#This Row],[Discount_Pct]]&lt;=5,"1-5%",
IF(Sales_Trans_2[[#This Row],[Discount_Pct]]&lt;=10,"6-10%",
IF(Sales_Trans_2[[#This Row],[Discount_Pct]]&lt;=15,"11-15%","&gt;15%"))))</f>
        <v>0%</v>
      </c>
    </row>
    <row r="657" spans="1:32" x14ac:dyDescent="0.25">
      <c r="A657" t="s">
        <v>1482</v>
      </c>
      <c r="B657" s="10">
        <v>46001</v>
      </c>
      <c r="C657" t="s">
        <v>1483</v>
      </c>
      <c r="D657" t="s">
        <v>264</v>
      </c>
      <c r="E657" t="s">
        <v>671</v>
      </c>
      <c r="F657" t="s">
        <v>756</v>
      </c>
      <c r="G657">
        <v>4</v>
      </c>
      <c r="H657">
        <v>383.51</v>
      </c>
      <c r="I657">
        <v>0</v>
      </c>
      <c r="J657">
        <v>0</v>
      </c>
      <c r="K657">
        <v>1764.15</v>
      </c>
      <c r="L657">
        <v>1143.5999999999999</v>
      </c>
      <c r="M657">
        <v>620.54999999999995</v>
      </c>
      <c r="N657" t="s">
        <v>4971</v>
      </c>
      <c r="O657" t="s">
        <v>24</v>
      </c>
      <c r="P657" t="s">
        <v>25</v>
      </c>
      <c r="Q657">
        <v>0.58263888888888893</v>
      </c>
      <c r="R657" t="s">
        <v>27</v>
      </c>
      <c r="S657" t="s">
        <v>4702</v>
      </c>
      <c r="T657" t="s">
        <v>4703</v>
      </c>
      <c r="U657">
        <v>383.51</v>
      </c>
      <c r="V657" t="s">
        <v>5424</v>
      </c>
      <c r="W657" t="s">
        <v>4964</v>
      </c>
      <c r="X657" t="s">
        <v>5794</v>
      </c>
      <c r="Y657" t="s">
        <v>4960</v>
      </c>
      <c r="Z657" t="s">
        <v>5529</v>
      </c>
      <c r="AA657" t="s">
        <v>5060</v>
      </c>
      <c r="AB657">
        <f>YEAR(Sales_Trans_2[[#This Row],[Transaction_Date]])</f>
        <v>2025</v>
      </c>
      <c r="AC657" t="str">
        <f>TEXT(Sales_Trans_2[[#This Row],[Transaction_Date]],"mmm")</f>
        <v>Dec</v>
      </c>
      <c r="AD657">
        <f>MONTH(Sales_Trans_2[[#This Row],[Transaction_Date]])</f>
        <v>12</v>
      </c>
      <c r="AE657" s="19">
        <f>IFERROR(Sales_Trans_2[[#This Row],[Profit]]/Sales_Trans_2[[#This Row],[Sales_Amount]],0)</f>
        <v>0.3517558030779695</v>
      </c>
      <c r="AF657" s="20" t="str">
        <f>IF(Sales_Trans_2[[#This Row],[Discount_Pct]]=0,"0%",
IF(Sales_Trans_2[[#This Row],[Discount_Pct]]&lt;=5,"1-5%",
IF(Sales_Trans_2[[#This Row],[Discount_Pct]]&lt;=10,"6-10%",
IF(Sales_Trans_2[[#This Row],[Discount_Pct]]&lt;=15,"11-15%","&gt;15%"))))</f>
        <v>0%</v>
      </c>
    </row>
    <row r="658" spans="1:32" x14ac:dyDescent="0.25">
      <c r="A658" t="s">
        <v>4358</v>
      </c>
      <c r="B658" s="10">
        <v>46001</v>
      </c>
      <c r="C658" t="s">
        <v>1592</v>
      </c>
      <c r="D658" t="s">
        <v>1678</v>
      </c>
      <c r="E658" t="s">
        <v>259</v>
      </c>
      <c r="F658" t="s">
        <v>510</v>
      </c>
      <c r="G658">
        <v>4</v>
      </c>
      <c r="H658">
        <v>342.27</v>
      </c>
      <c r="I658">
        <v>0</v>
      </c>
      <c r="J658">
        <v>0</v>
      </c>
      <c r="K658">
        <v>1574.44</v>
      </c>
      <c r="L658">
        <v>1064.4000000000001</v>
      </c>
      <c r="M658">
        <v>510.04</v>
      </c>
      <c r="N658" t="s">
        <v>47</v>
      </c>
      <c r="O658" t="s">
        <v>24</v>
      </c>
      <c r="P658" t="s">
        <v>25</v>
      </c>
      <c r="Q658">
        <v>0.48958333333333331</v>
      </c>
      <c r="R658" t="s">
        <v>27</v>
      </c>
      <c r="S658" t="s">
        <v>4699</v>
      </c>
      <c r="T658" t="s">
        <v>4672</v>
      </c>
      <c r="U658">
        <v>342.27</v>
      </c>
      <c r="V658" t="s">
        <v>5318</v>
      </c>
      <c r="W658" t="s">
        <v>4968</v>
      </c>
      <c r="X658" t="s">
        <v>5189</v>
      </c>
      <c r="Y658" t="s">
        <v>4960</v>
      </c>
      <c r="Z658" t="s">
        <v>5190</v>
      </c>
      <c r="AA658" t="s">
        <v>5060</v>
      </c>
      <c r="AB658">
        <f>YEAR(Sales_Trans_2[[#This Row],[Transaction_Date]])</f>
        <v>2025</v>
      </c>
      <c r="AC658" t="str">
        <f>TEXT(Sales_Trans_2[[#This Row],[Transaction_Date]],"mmm")</f>
        <v>Dec</v>
      </c>
      <c r="AD658">
        <f>MONTH(Sales_Trans_2[[#This Row],[Transaction_Date]])</f>
        <v>12</v>
      </c>
      <c r="AE658" s="19">
        <f>IFERROR(Sales_Trans_2[[#This Row],[Profit]]/Sales_Trans_2[[#This Row],[Sales_Amount]],0)</f>
        <v>0.32395010289372728</v>
      </c>
      <c r="AF658" s="20" t="str">
        <f>IF(Sales_Trans_2[[#This Row],[Discount_Pct]]=0,"0%",
IF(Sales_Trans_2[[#This Row],[Discount_Pct]]&lt;=5,"1-5%",
IF(Sales_Trans_2[[#This Row],[Discount_Pct]]&lt;=10,"6-10%",
IF(Sales_Trans_2[[#This Row],[Discount_Pct]]&lt;=15,"11-15%","&gt;15%"))))</f>
        <v>0%</v>
      </c>
    </row>
    <row r="659" spans="1:32" x14ac:dyDescent="0.25">
      <c r="A659" t="s">
        <v>4002</v>
      </c>
      <c r="B659" s="10">
        <v>45910</v>
      </c>
      <c r="C659" t="s">
        <v>1696</v>
      </c>
      <c r="D659" t="s">
        <v>1010</v>
      </c>
      <c r="E659" t="s">
        <v>671</v>
      </c>
      <c r="F659" t="s">
        <v>756</v>
      </c>
      <c r="G659">
        <v>2</v>
      </c>
      <c r="H659">
        <v>261.55</v>
      </c>
      <c r="I659">
        <v>0</v>
      </c>
      <c r="J659">
        <v>0</v>
      </c>
      <c r="K659">
        <v>523.1</v>
      </c>
      <c r="L659">
        <v>430.06</v>
      </c>
      <c r="M659">
        <v>93.04</v>
      </c>
      <c r="N659" t="s">
        <v>4971</v>
      </c>
      <c r="O659" t="s">
        <v>24</v>
      </c>
      <c r="P659" t="s">
        <v>25</v>
      </c>
      <c r="Q659">
        <v>0.58263888888888893</v>
      </c>
      <c r="R659" t="s">
        <v>49</v>
      </c>
      <c r="S659" t="s">
        <v>4821</v>
      </c>
      <c r="T659" t="s">
        <v>4805</v>
      </c>
      <c r="U659">
        <v>261.55</v>
      </c>
      <c r="V659" t="s">
        <v>5873</v>
      </c>
      <c r="W659" t="s">
        <v>4964</v>
      </c>
      <c r="X659" t="s">
        <v>5794</v>
      </c>
      <c r="Y659" t="s">
        <v>4960</v>
      </c>
      <c r="Z659" t="s">
        <v>5529</v>
      </c>
      <c r="AA659" t="s">
        <v>5060</v>
      </c>
      <c r="AB659">
        <f>YEAR(Sales_Trans_2[[#This Row],[Transaction_Date]])</f>
        <v>2025</v>
      </c>
      <c r="AC659" t="str">
        <f>TEXT(Sales_Trans_2[[#This Row],[Transaction_Date]],"mmm")</f>
        <v>Sep</v>
      </c>
      <c r="AD659">
        <f>MONTH(Sales_Trans_2[[#This Row],[Transaction_Date]])</f>
        <v>9</v>
      </c>
      <c r="AE659" s="19">
        <f>IFERROR(Sales_Trans_2[[#This Row],[Profit]]/Sales_Trans_2[[#This Row],[Sales_Amount]],0)</f>
        <v>0.17786274134964633</v>
      </c>
      <c r="AF659" s="20" t="str">
        <f>IF(Sales_Trans_2[[#This Row],[Discount_Pct]]=0,"0%",
IF(Sales_Trans_2[[#This Row],[Discount_Pct]]&lt;=5,"1-5%",
IF(Sales_Trans_2[[#This Row],[Discount_Pct]]&lt;=10,"6-10%",
IF(Sales_Trans_2[[#This Row],[Discount_Pct]]&lt;=15,"11-15%","&gt;15%"))))</f>
        <v>0%</v>
      </c>
    </row>
    <row r="660" spans="1:32" x14ac:dyDescent="0.25">
      <c r="A660" t="s">
        <v>3866</v>
      </c>
      <c r="B660" s="10">
        <v>45847</v>
      </c>
      <c r="C660" t="s">
        <v>2514</v>
      </c>
      <c r="D660" t="s">
        <v>449</v>
      </c>
      <c r="E660" t="s">
        <v>53</v>
      </c>
      <c r="F660" t="s">
        <v>495</v>
      </c>
      <c r="G660">
        <v>4</v>
      </c>
      <c r="H660">
        <v>400.07</v>
      </c>
      <c r="I660">
        <v>0</v>
      </c>
      <c r="J660">
        <v>0</v>
      </c>
      <c r="K660">
        <v>1840.32</v>
      </c>
      <c r="L660">
        <v>1280.76</v>
      </c>
      <c r="M660">
        <v>559.55999999999995</v>
      </c>
      <c r="N660" t="s">
        <v>133</v>
      </c>
      <c r="O660" t="s">
        <v>24</v>
      </c>
      <c r="P660" t="s">
        <v>25</v>
      </c>
      <c r="Q660">
        <v>0.4597222222222222</v>
      </c>
      <c r="R660" t="s">
        <v>27</v>
      </c>
      <c r="S660" t="s">
        <v>4817</v>
      </c>
      <c r="T660" t="s">
        <v>4805</v>
      </c>
      <c r="U660">
        <v>395.66</v>
      </c>
      <c r="V660" t="s">
        <v>5023</v>
      </c>
      <c r="W660" t="s">
        <v>4958</v>
      </c>
      <c r="X660" t="s">
        <v>5253</v>
      </c>
      <c r="Y660" t="s">
        <v>4960</v>
      </c>
      <c r="Z660" t="s">
        <v>5059</v>
      </c>
      <c r="AA660" t="s">
        <v>5060</v>
      </c>
      <c r="AB660">
        <f>YEAR(Sales_Trans_2[[#This Row],[Transaction_Date]])</f>
        <v>2025</v>
      </c>
      <c r="AC660" t="str">
        <f>TEXT(Sales_Trans_2[[#This Row],[Transaction_Date]],"mmm")</f>
        <v>Jul</v>
      </c>
      <c r="AD660">
        <f>MONTH(Sales_Trans_2[[#This Row],[Transaction_Date]])</f>
        <v>7</v>
      </c>
      <c r="AE660" s="19">
        <f>IFERROR(Sales_Trans_2[[#This Row],[Profit]]/Sales_Trans_2[[#This Row],[Sales_Amount]],0)</f>
        <v>0.30405581637976004</v>
      </c>
      <c r="AF660" s="20" t="str">
        <f>IF(Sales_Trans_2[[#This Row],[Discount_Pct]]=0,"0%",
IF(Sales_Trans_2[[#This Row],[Discount_Pct]]&lt;=5,"1-5%",
IF(Sales_Trans_2[[#This Row],[Discount_Pct]]&lt;=10,"6-10%",
IF(Sales_Trans_2[[#This Row],[Discount_Pct]]&lt;=15,"11-15%","&gt;15%"))))</f>
        <v>0%</v>
      </c>
    </row>
    <row r="661" spans="1:32" x14ac:dyDescent="0.25">
      <c r="A661" t="s">
        <v>507</v>
      </c>
      <c r="B661" s="10">
        <v>45899</v>
      </c>
      <c r="C661" t="s">
        <v>508</v>
      </c>
      <c r="D661" t="s">
        <v>509</v>
      </c>
      <c r="E661" t="s">
        <v>259</v>
      </c>
      <c r="F661" t="s">
        <v>510</v>
      </c>
      <c r="G661">
        <v>0</v>
      </c>
      <c r="H661">
        <v>335.52</v>
      </c>
      <c r="I661">
        <v>0</v>
      </c>
      <c r="J661">
        <v>0</v>
      </c>
      <c r="K661">
        <v>3086.78</v>
      </c>
      <c r="L661">
        <v>2029.6</v>
      </c>
      <c r="M661">
        <v>1057.18</v>
      </c>
      <c r="N661" t="s">
        <v>4971</v>
      </c>
      <c r="O661" t="s">
        <v>24</v>
      </c>
      <c r="P661" t="s">
        <v>25</v>
      </c>
      <c r="Q661">
        <v>0.7631944444444444</v>
      </c>
      <c r="R661" t="s">
        <v>27</v>
      </c>
      <c r="S661" t="s">
        <v>4875</v>
      </c>
      <c r="T661" t="s">
        <v>4864</v>
      </c>
      <c r="U661">
        <v>291.93</v>
      </c>
      <c r="V661" t="s">
        <v>5748</v>
      </c>
      <c r="W661" t="s">
        <v>4958</v>
      </c>
      <c r="X661" t="s">
        <v>5189</v>
      </c>
      <c r="Y661" t="s">
        <v>4960</v>
      </c>
      <c r="Z661" t="s">
        <v>5190</v>
      </c>
      <c r="AA661" t="s">
        <v>5060</v>
      </c>
      <c r="AB661">
        <f>YEAR(Sales_Trans_2[[#This Row],[Transaction_Date]])</f>
        <v>2025</v>
      </c>
      <c r="AC661" t="str">
        <f>TEXT(Sales_Trans_2[[#This Row],[Transaction_Date]],"mmm")</f>
        <v>Aug</v>
      </c>
      <c r="AD661">
        <f>MONTH(Sales_Trans_2[[#This Row],[Transaction_Date]])</f>
        <v>8</v>
      </c>
      <c r="AE661" s="19">
        <f>IFERROR(Sales_Trans_2[[#This Row],[Profit]]/Sales_Trans_2[[#This Row],[Sales_Amount]],0)</f>
        <v>0.34248634499381231</v>
      </c>
      <c r="AF661" s="20" t="str">
        <f>IF(Sales_Trans_2[[#This Row],[Discount_Pct]]=0,"0%",
IF(Sales_Trans_2[[#This Row],[Discount_Pct]]&lt;=5,"1-5%",
IF(Sales_Trans_2[[#This Row],[Discount_Pct]]&lt;=10,"6-10%",
IF(Sales_Trans_2[[#This Row],[Discount_Pct]]&lt;=15,"11-15%","&gt;15%"))))</f>
        <v>0%</v>
      </c>
    </row>
    <row r="662" spans="1:32" x14ac:dyDescent="0.25">
      <c r="A662" t="s">
        <v>2860</v>
      </c>
      <c r="B662" s="10">
        <v>45886</v>
      </c>
      <c r="C662" t="s">
        <v>629</v>
      </c>
      <c r="D662" t="s">
        <v>284</v>
      </c>
      <c r="E662" t="s">
        <v>1343</v>
      </c>
      <c r="F662" t="s">
        <v>1344</v>
      </c>
      <c r="G662">
        <v>5</v>
      </c>
      <c r="H662">
        <v>77.08</v>
      </c>
      <c r="I662">
        <v>0</v>
      </c>
      <c r="J662">
        <v>0</v>
      </c>
      <c r="K662">
        <v>443.21</v>
      </c>
      <c r="L662">
        <v>271.60000000000002</v>
      </c>
      <c r="M662">
        <v>171.61</v>
      </c>
      <c r="N662" t="s">
        <v>133</v>
      </c>
      <c r="O662" t="s">
        <v>24</v>
      </c>
      <c r="P662" t="s">
        <v>25</v>
      </c>
      <c r="Q662">
        <v>0.7729166666666667</v>
      </c>
      <c r="R662" t="s">
        <v>27</v>
      </c>
      <c r="S662" t="s">
        <v>4791</v>
      </c>
      <c r="T662" t="s">
        <v>4776</v>
      </c>
      <c r="U662">
        <v>42.16</v>
      </c>
      <c r="V662" t="s">
        <v>5061</v>
      </c>
      <c r="W662" t="s">
        <v>4958</v>
      </c>
      <c r="X662" t="s">
        <v>5228</v>
      </c>
      <c r="Y662" t="s">
        <v>4960</v>
      </c>
      <c r="Z662" t="s">
        <v>5229</v>
      </c>
      <c r="AA662" t="s">
        <v>5060</v>
      </c>
      <c r="AB662">
        <f>YEAR(Sales_Trans_2[[#This Row],[Transaction_Date]])</f>
        <v>2025</v>
      </c>
      <c r="AC662" t="str">
        <f>TEXT(Sales_Trans_2[[#This Row],[Transaction_Date]],"mmm")</f>
        <v>Aug</v>
      </c>
      <c r="AD662">
        <f>MONTH(Sales_Trans_2[[#This Row],[Transaction_Date]])</f>
        <v>8</v>
      </c>
      <c r="AE662" s="19">
        <f>IFERROR(Sales_Trans_2[[#This Row],[Profit]]/Sales_Trans_2[[#This Row],[Sales_Amount]],0)</f>
        <v>0.38719794228469578</v>
      </c>
      <c r="AF662" s="20" t="str">
        <f>IF(Sales_Trans_2[[#This Row],[Discount_Pct]]=0,"0%",
IF(Sales_Trans_2[[#This Row],[Discount_Pct]]&lt;=5,"1-5%",
IF(Sales_Trans_2[[#This Row],[Discount_Pct]]&lt;=10,"6-10%",
IF(Sales_Trans_2[[#This Row],[Discount_Pct]]&lt;=15,"11-15%","&gt;15%"))))</f>
        <v>0%</v>
      </c>
    </row>
    <row r="663" spans="1:32" x14ac:dyDescent="0.25">
      <c r="A663" t="s">
        <v>4503</v>
      </c>
      <c r="B663" s="10">
        <v>45884</v>
      </c>
      <c r="C663" t="s">
        <v>1624</v>
      </c>
      <c r="D663" t="s">
        <v>290</v>
      </c>
      <c r="E663" t="s">
        <v>709</v>
      </c>
      <c r="F663" t="s">
        <v>710</v>
      </c>
      <c r="G663">
        <v>5</v>
      </c>
      <c r="H663">
        <v>234.51</v>
      </c>
      <c r="I663">
        <v>0</v>
      </c>
      <c r="J663">
        <v>0</v>
      </c>
      <c r="K663">
        <v>1172.55</v>
      </c>
      <c r="L663">
        <v>778.25</v>
      </c>
      <c r="M663">
        <v>394.3</v>
      </c>
      <c r="N663" t="s">
        <v>133</v>
      </c>
      <c r="O663" t="s">
        <v>24</v>
      </c>
      <c r="P663" t="s">
        <v>25</v>
      </c>
      <c r="Q663">
        <v>0.44374999999999998</v>
      </c>
      <c r="R663" t="s">
        <v>49</v>
      </c>
      <c r="S663" t="s">
        <v>4939</v>
      </c>
      <c r="T663" t="s">
        <v>4930</v>
      </c>
      <c r="U663">
        <v>210.36</v>
      </c>
      <c r="V663" t="s">
        <v>5902</v>
      </c>
      <c r="W663" t="s">
        <v>4958</v>
      </c>
      <c r="X663" t="s">
        <v>5313</v>
      </c>
      <c r="Y663" t="s">
        <v>4960</v>
      </c>
      <c r="Z663" t="s">
        <v>5314</v>
      </c>
      <c r="AA663" t="s">
        <v>5060</v>
      </c>
      <c r="AB663">
        <f>YEAR(Sales_Trans_2[[#This Row],[Transaction_Date]])</f>
        <v>2025</v>
      </c>
      <c r="AC663" t="str">
        <f>TEXT(Sales_Trans_2[[#This Row],[Transaction_Date]],"mmm")</f>
        <v>Aug</v>
      </c>
      <c r="AD663">
        <f>MONTH(Sales_Trans_2[[#This Row],[Transaction_Date]])</f>
        <v>8</v>
      </c>
      <c r="AE663" s="19">
        <f>IFERROR(Sales_Trans_2[[#This Row],[Profit]]/Sales_Trans_2[[#This Row],[Sales_Amount]],0)</f>
        <v>0.33627563856551962</v>
      </c>
      <c r="AF663" s="20" t="str">
        <f>IF(Sales_Trans_2[[#This Row],[Discount_Pct]]=0,"0%",
IF(Sales_Trans_2[[#This Row],[Discount_Pct]]&lt;=5,"1-5%",
IF(Sales_Trans_2[[#This Row],[Discount_Pct]]&lt;=10,"6-10%",
IF(Sales_Trans_2[[#This Row],[Discount_Pct]]&lt;=15,"11-15%","&gt;15%"))))</f>
        <v>0%</v>
      </c>
    </row>
    <row r="664" spans="1:32" x14ac:dyDescent="0.25">
      <c r="A664" t="s">
        <v>4413</v>
      </c>
      <c r="B664" s="10">
        <v>45882</v>
      </c>
      <c r="C664" t="s">
        <v>2441</v>
      </c>
      <c r="D664" t="s">
        <v>302</v>
      </c>
      <c r="E664" t="s">
        <v>877</v>
      </c>
      <c r="F664" t="s">
        <v>878</v>
      </c>
      <c r="G664">
        <v>4</v>
      </c>
      <c r="H664">
        <v>343.56</v>
      </c>
      <c r="I664">
        <v>0</v>
      </c>
      <c r="J664">
        <v>0</v>
      </c>
      <c r="K664">
        <v>1374.24</v>
      </c>
      <c r="L664">
        <v>865.28</v>
      </c>
      <c r="M664">
        <v>508.96</v>
      </c>
      <c r="N664" t="s">
        <v>47</v>
      </c>
      <c r="O664" t="s">
        <v>24</v>
      </c>
      <c r="P664" t="s">
        <v>25</v>
      </c>
      <c r="Q664">
        <v>0.64583333333333337</v>
      </c>
      <c r="R664" t="s">
        <v>49</v>
      </c>
      <c r="S664" t="s">
        <v>4655</v>
      </c>
      <c r="T664" t="s">
        <v>4636</v>
      </c>
      <c r="U664">
        <v>343.56</v>
      </c>
      <c r="V664" t="s">
        <v>5389</v>
      </c>
      <c r="W664" t="s">
        <v>4968</v>
      </c>
      <c r="X664" t="s">
        <v>5391</v>
      </c>
      <c r="Y664" t="s">
        <v>4960</v>
      </c>
      <c r="Z664" t="s">
        <v>5392</v>
      </c>
      <c r="AA664" t="s">
        <v>5060</v>
      </c>
      <c r="AB664">
        <f>YEAR(Sales_Trans_2[[#This Row],[Transaction_Date]])</f>
        <v>2025</v>
      </c>
      <c r="AC664" t="str">
        <f>TEXT(Sales_Trans_2[[#This Row],[Transaction_Date]],"mmm")</f>
        <v>Aug</v>
      </c>
      <c r="AD664">
        <f>MONTH(Sales_Trans_2[[#This Row],[Transaction_Date]])</f>
        <v>8</v>
      </c>
      <c r="AE664" s="19">
        <f>IFERROR(Sales_Trans_2[[#This Row],[Profit]]/Sales_Trans_2[[#This Row],[Sales_Amount]],0)</f>
        <v>0.37035743392711606</v>
      </c>
      <c r="AF664" s="20" t="str">
        <f>IF(Sales_Trans_2[[#This Row],[Discount_Pct]]=0,"0%",
IF(Sales_Trans_2[[#This Row],[Discount_Pct]]&lt;=5,"1-5%",
IF(Sales_Trans_2[[#This Row],[Discount_Pct]]&lt;=10,"6-10%",
IF(Sales_Trans_2[[#This Row],[Discount_Pct]]&lt;=15,"11-15%","&gt;15%"))))</f>
        <v>0%</v>
      </c>
    </row>
    <row r="665" spans="1:32" x14ac:dyDescent="0.25">
      <c r="A665" t="s">
        <v>4073</v>
      </c>
      <c r="B665" s="10">
        <v>45785</v>
      </c>
      <c r="C665" t="s">
        <v>4074</v>
      </c>
      <c r="D665" t="s">
        <v>360</v>
      </c>
      <c r="E665" t="s">
        <v>671</v>
      </c>
      <c r="F665" t="s">
        <v>756</v>
      </c>
      <c r="G665">
        <v>3</v>
      </c>
      <c r="H665">
        <v>353.05</v>
      </c>
      <c r="I665">
        <v>0</v>
      </c>
      <c r="J665">
        <v>0</v>
      </c>
      <c r="K665">
        <v>1059.1500000000001</v>
      </c>
      <c r="L665">
        <v>788.4</v>
      </c>
      <c r="M665">
        <v>270.75</v>
      </c>
      <c r="N665" t="s">
        <v>4971</v>
      </c>
      <c r="O665" t="s">
        <v>24</v>
      </c>
      <c r="P665" t="s">
        <v>25</v>
      </c>
      <c r="Q665">
        <v>0.67708333333333337</v>
      </c>
      <c r="R665" t="s">
        <v>49</v>
      </c>
      <c r="S665" t="s">
        <v>4922</v>
      </c>
      <c r="T665" t="s">
        <v>4908</v>
      </c>
      <c r="U665">
        <v>353.05</v>
      </c>
      <c r="V665" t="s">
        <v>5998</v>
      </c>
      <c r="W665" t="s">
        <v>4964</v>
      </c>
      <c r="X665" t="s">
        <v>5794</v>
      </c>
      <c r="Y665" t="s">
        <v>4960</v>
      </c>
      <c r="Z665" t="s">
        <v>5529</v>
      </c>
      <c r="AA665" t="s">
        <v>5060</v>
      </c>
      <c r="AB665">
        <f>YEAR(Sales_Trans_2[[#This Row],[Transaction_Date]])</f>
        <v>2025</v>
      </c>
      <c r="AC665" t="str">
        <f>TEXT(Sales_Trans_2[[#This Row],[Transaction_Date]],"mmm")</f>
        <v>May</v>
      </c>
      <c r="AD665">
        <f>MONTH(Sales_Trans_2[[#This Row],[Transaction_Date]])</f>
        <v>5</v>
      </c>
      <c r="AE665" s="19">
        <f>IFERROR(Sales_Trans_2[[#This Row],[Profit]]/Sales_Trans_2[[#This Row],[Sales_Amount]],0)</f>
        <v>0.25562951423311142</v>
      </c>
      <c r="AF665" s="20" t="str">
        <f>IF(Sales_Trans_2[[#This Row],[Discount_Pct]]=0,"0%",
IF(Sales_Trans_2[[#This Row],[Discount_Pct]]&lt;=5,"1-5%",
IF(Sales_Trans_2[[#This Row],[Discount_Pct]]&lt;=10,"6-10%",
IF(Sales_Trans_2[[#This Row],[Discount_Pct]]&lt;=15,"11-15%","&gt;15%"))))</f>
        <v>0%</v>
      </c>
    </row>
    <row r="666" spans="1:32" x14ac:dyDescent="0.25">
      <c r="A666" t="s">
        <v>481</v>
      </c>
      <c r="B666" s="10">
        <v>45755</v>
      </c>
      <c r="C666" t="s">
        <v>482</v>
      </c>
      <c r="D666" t="s">
        <v>119</v>
      </c>
      <c r="E666" t="s">
        <v>478</v>
      </c>
      <c r="F666" t="s">
        <v>479</v>
      </c>
      <c r="G666">
        <v>3</v>
      </c>
      <c r="H666">
        <v>141.11000000000001</v>
      </c>
      <c r="I666">
        <v>0</v>
      </c>
      <c r="J666">
        <v>0</v>
      </c>
      <c r="K666">
        <v>423.33</v>
      </c>
      <c r="L666">
        <v>347.73</v>
      </c>
      <c r="M666">
        <v>75.599999999999994</v>
      </c>
      <c r="N666" t="s">
        <v>133</v>
      </c>
      <c r="O666" t="s">
        <v>24</v>
      </c>
      <c r="P666" t="s">
        <v>25</v>
      </c>
      <c r="Q666">
        <v>0.73402777777777772</v>
      </c>
      <c r="R666" t="s">
        <v>49</v>
      </c>
      <c r="S666" t="s">
        <v>4722</v>
      </c>
      <c r="T666" t="s">
        <v>4703</v>
      </c>
      <c r="U666">
        <v>141.11000000000001</v>
      </c>
      <c r="V666" t="s">
        <v>5999</v>
      </c>
      <c r="W666" t="s">
        <v>4964</v>
      </c>
      <c r="X666" t="s">
        <v>5251</v>
      </c>
      <c r="Y666" t="s">
        <v>4960</v>
      </c>
      <c r="Z666" t="s">
        <v>5252</v>
      </c>
      <c r="AA666" t="s">
        <v>5060</v>
      </c>
      <c r="AB666">
        <f>YEAR(Sales_Trans_2[[#This Row],[Transaction_Date]])</f>
        <v>2025</v>
      </c>
      <c r="AC666" t="str">
        <f>TEXT(Sales_Trans_2[[#This Row],[Transaction_Date]],"mmm")</f>
        <v>Apr</v>
      </c>
      <c r="AD666">
        <f>MONTH(Sales_Trans_2[[#This Row],[Transaction_Date]])</f>
        <v>4</v>
      </c>
      <c r="AE666" s="19">
        <f>IFERROR(Sales_Trans_2[[#This Row],[Profit]]/Sales_Trans_2[[#This Row],[Sales_Amount]],0)</f>
        <v>0.17858408333923889</v>
      </c>
      <c r="AF666" s="20" t="str">
        <f>IF(Sales_Trans_2[[#This Row],[Discount_Pct]]=0,"0%",
IF(Sales_Trans_2[[#This Row],[Discount_Pct]]&lt;=5,"1-5%",
IF(Sales_Trans_2[[#This Row],[Discount_Pct]]&lt;=10,"6-10%",
IF(Sales_Trans_2[[#This Row],[Discount_Pct]]&lt;=15,"11-15%","&gt;15%"))))</f>
        <v>0%</v>
      </c>
    </row>
    <row r="667" spans="1:32" x14ac:dyDescent="0.25">
      <c r="A667" t="s">
        <v>1480</v>
      </c>
      <c r="B667" s="10">
        <v>45867</v>
      </c>
      <c r="C667" t="s">
        <v>1058</v>
      </c>
      <c r="D667" t="s">
        <v>802</v>
      </c>
      <c r="E667" t="s">
        <v>700</v>
      </c>
      <c r="F667" t="s">
        <v>1481</v>
      </c>
      <c r="G667">
        <v>1</v>
      </c>
      <c r="H667">
        <v>298.68</v>
      </c>
      <c r="I667">
        <v>0</v>
      </c>
      <c r="J667">
        <v>0</v>
      </c>
      <c r="K667">
        <v>298.68</v>
      </c>
      <c r="L667">
        <v>250.69</v>
      </c>
      <c r="M667">
        <v>47.99</v>
      </c>
      <c r="N667" t="s">
        <v>133</v>
      </c>
      <c r="O667" t="s">
        <v>24</v>
      </c>
      <c r="P667" t="s">
        <v>25</v>
      </c>
      <c r="Q667">
        <v>0.66388888888888886</v>
      </c>
      <c r="R667" t="s">
        <v>49</v>
      </c>
      <c r="S667" t="s">
        <v>4850</v>
      </c>
      <c r="T667" t="s">
        <v>4847</v>
      </c>
      <c r="U667">
        <v>298.68</v>
      </c>
      <c r="V667" t="s">
        <v>5102</v>
      </c>
      <c r="W667" t="s">
        <v>4968</v>
      </c>
      <c r="X667" t="s">
        <v>5230</v>
      </c>
      <c r="Y667" t="s">
        <v>4960</v>
      </c>
      <c r="Z667" t="s">
        <v>5231</v>
      </c>
      <c r="AA667" t="s">
        <v>5060</v>
      </c>
      <c r="AB667">
        <f>YEAR(Sales_Trans_2[[#This Row],[Transaction_Date]])</f>
        <v>2025</v>
      </c>
      <c r="AC667" t="str">
        <f>TEXT(Sales_Trans_2[[#This Row],[Transaction_Date]],"mmm")</f>
        <v>Jul</v>
      </c>
      <c r="AD667">
        <f>MONTH(Sales_Trans_2[[#This Row],[Transaction_Date]])</f>
        <v>7</v>
      </c>
      <c r="AE667" s="19">
        <f>IFERROR(Sales_Trans_2[[#This Row],[Profit]]/Sales_Trans_2[[#This Row],[Sales_Amount]],0)</f>
        <v>0.16067363064148923</v>
      </c>
      <c r="AF667" s="20" t="str">
        <f>IF(Sales_Trans_2[[#This Row],[Discount_Pct]]=0,"0%",
IF(Sales_Trans_2[[#This Row],[Discount_Pct]]&lt;=5,"1-5%",
IF(Sales_Trans_2[[#This Row],[Discount_Pct]]&lt;=10,"6-10%",
IF(Sales_Trans_2[[#This Row],[Discount_Pct]]&lt;=15,"11-15%","&gt;15%"))))</f>
        <v>0%</v>
      </c>
    </row>
    <row r="668" spans="1:32" x14ac:dyDescent="0.25">
      <c r="A668" t="s">
        <v>2667</v>
      </c>
      <c r="B668" s="10">
        <v>45865</v>
      </c>
      <c r="C668" t="s">
        <v>916</v>
      </c>
      <c r="D668" t="s">
        <v>2058</v>
      </c>
      <c r="E668" t="s">
        <v>1289</v>
      </c>
      <c r="F668" t="s">
        <v>2327</v>
      </c>
      <c r="G668">
        <v>4</v>
      </c>
      <c r="H668">
        <v>392.79</v>
      </c>
      <c r="I668">
        <v>0</v>
      </c>
      <c r="J668">
        <v>0</v>
      </c>
      <c r="K668">
        <v>1806.83</v>
      </c>
      <c r="L668">
        <v>1393.32</v>
      </c>
      <c r="M668">
        <v>413.51</v>
      </c>
      <c r="N668" t="s">
        <v>133</v>
      </c>
      <c r="O668" t="s">
        <v>24</v>
      </c>
      <c r="P668" t="s">
        <v>25</v>
      </c>
      <c r="Q668">
        <v>0.9</v>
      </c>
      <c r="R668" t="s">
        <v>27</v>
      </c>
      <c r="S668" t="s">
        <v>4738</v>
      </c>
      <c r="T668" t="s">
        <v>4729</v>
      </c>
      <c r="U668">
        <v>392.79</v>
      </c>
      <c r="V668" t="s">
        <v>5539</v>
      </c>
      <c r="W668" t="s">
        <v>4968</v>
      </c>
      <c r="X668" t="s">
        <v>5924</v>
      </c>
      <c r="Y668" t="s">
        <v>4960</v>
      </c>
      <c r="Z668" t="s">
        <v>5234</v>
      </c>
      <c r="AA668" t="s">
        <v>5060</v>
      </c>
      <c r="AB668">
        <f>YEAR(Sales_Trans_2[[#This Row],[Transaction_Date]])</f>
        <v>2025</v>
      </c>
      <c r="AC668" t="str">
        <f>TEXT(Sales_Trans_2[[#This Row],[Transaction_Date]],"mmm")</f>
        <v>Jul</v>
      </c>
      <c r="AD668">
        <f>MONTH(Sales_Trans_2[[#This Row],[Transaction_Date]])</f>
        <v>7</v>
      </c>
      <c r="AE668" s="19">
        <f>IFERROR(Sales_Trans_2[[#This Row],[Profit]]/Sales_Trans_2[[#This Row],[Sales_Amount]],0)</f>
        <v>0.22885938356126476</v>
      </c>
      <c r="AF668" s="20" t="str">
        <f>IF(Sales_Trans_2[[#This Row],[Discount_Pct]]=0,"0%",
IF(Sales_Trans_2[[#This Row],[Discount_Pct]]&lt;=5,"1-5%",
IF(Sales_Trans_2[[#This Row],[Discount_Pct]]&lt;=10,"6-10%",
IF(Sales_Trans_2[[#This Row],[Discount_Pct]]&lt;=15,"11-15%","&gt;15%"))))</f>
        <v>0%</v>
      </c>
    </row>
    <row r="669" spans="1:32" x14ac:dyDescent="0.25">
      <c r="A669" t="s">
        <v>1352</v>
      </c>
      <c r="B669" s="10">
        <v>45861</v>
      </c>
      <c r="C669" t="s">
        <v>157</v>
      </c>
      <c r="D669" t="s">
        <v>365</v>
      </c>
      <c r="E669" t="s">
        <v>877</v>
      </c>
      <c r="F669" t="s">
        <v>878</v>
      </c>
      <c r="G669">
        <v>4</v>
      </c>
      <c r="H669">
        <v>521.78</v>
      </c>
      <c r="I669">
        <v>0</v>
      </c>
      <c r="J669">
        <v>0</v>
      </c>
      <c r="K669">
        <v>2087.12</v>
      </c>
      <c r="L669">
        <v>1547.56</v>
      </c>
      <c r="M669">
        <v>539.55999999999995</v>
      </c>
      <c r="N669" t="s">
        <v>47</v>
      </c>
      <c r="O669" t="s">
        <v>345</v>
      </c>
      <c r="P669" t="s">
        <v>25</v>
      </c>
      <c r="Q669">
        <v>0.62986111111111109</v>
      </c>
      <c r="R669" t="s">
        <v>49</v>
      </c>
      <c r="S669" t="s">
        <v>4680</v>
      </c>
      <c r="T669" t="s">
        <v>4672</v>
      </c>
      <c r="U669">
        <v>459.58</v>
      </c>
      <c r="V669" t="s">
        <v>5863</v>
      </c>
      <c r="W669" t="s">
        <v>4958</v>
      </c>
      <c r="X669" t="s">
        <v>5391</v>
      </c>
      <c r="Y669" t="s">
        <v>4960</v>
      </c>
      <c r="Z669" t="s">
        <v>5392</v>
      </c>
      <c r="AA669" t="s">
        <v>5060</v>
      </c>
      <c r="AB669">
        <f>YEAR(Sales_Trans_2[[#This Row],[Transaction_Date]])</f>
        <v>2025</v>
      </c>
      <c r="AC669" t="str">
        <f>TEXT(Sales_Trans_2[[#This Row],[Transaction_Date]],"mmm")</f>
        <v>Jul</v>
      </c>
      <c r="AD669">
        <f>MONTH(Sales_Trans_2[[#This Row],[Transaction_Date]])</f>
        <v>7</v>
      </c>
      <c r="AE669" s="19">
        <f>IFERROR(Sales_Trans_2[[#This Row],[Profit]]/Sales_Trans_2[[#This Row],[Sales_Amount]],0)</f>
        <v>0.25851891601824523</v>
      </c>
      <c r="AF669" s="20" t="str">
        <f>IF(Sales_Trans_2[[#This Row],[Discount_Pct]]=0,"0%",
IF(Sales_Trans_2[[#This Row],[Discount_Pct]]&lt;=5,"1-5%",
IF(Sales_Trans_2[[#This Row],[Discount_Pct]]&lt;=10,"6-10%",
IF(Sales_Trans_2[[#This Row],[Discount_Pct]]&lt;=15,"11-15%","&gt;15%"))))</f>
        <v>0%</v>
      </c>
    </row>
    <row r="670" spans="1:32" x14ac:dyDescent="0.25">
      <c r="A670" t="s">
        <v>4285</v>
      </c>
      <c r="B670" s="10">
        <v>45856</v>
      </c>
      <c r="C670" t="s">
        <v>2982</v>
      </c>
      <c r="D670" t="s">
        <v>377</v>
      </c>
      <c r="E670" t="s">
        <v>576</v>
      </c>
      <c r="F670" t="s">
        <v>1151</v>
      </c>
      <c r="G670">
        <v>4</v>
      </c>
      <c r="H670">
        <v>54.43</v>
      </c>
      <c r="I670">
        <v>0</v>
      </c>
      <c r="J670">
        <v>0</v>
      </c>
      <c r="K670">
        <v>217.72</v>
      </c>
      <c r="L670">
        <v>172.04</v>
      </c>
      <c r="M670">
        <v>45.68</v>
      </c>
      <c r="N670" t="s">
        <v>40</v>
      </c>
      <c r="O670" t="s">
        <v>24</v>
      </c>
      <c r="P670" t="s">
        <v>25</v>
      </c>
      <c r="Q670">
        <v>0.51111111111111107</v>
      </c>
      <c r="R670" t="s">
        <v>49</v>
      </c>
      <c r="S670" t="s">
        <v>4808</v>
      </c>
      <c r="T670" t="s">
        <v>4805</v>
      </c>
      <c r="U670">
        <v>53.39</v>
      </c>
      <c r="V670" t="s">
        <v>5547</v>
      </c>
      <c r="W670" t="s">
        <v>4958</v>
      </c>
      <c r="X670" t="s">
        <v>5490</v>
      </c>
      <c r="Y670" t="s">
        <v>4960</v>
      </c>
      <c r="Z670" t="s">
        <v>5220</v>
      </c>
      <c r="AA670" t="s">
        <v>5060</v>
      </c>
      <c r="AB670">
        <f>YEAR(Sales_Trans_2[[#This Row],[Transaction_Date]])</f>
        <v>2025</v>
      </c>
      <c r="AC670" t="str">
        <f>TEXT(Sales_Trans_2[[#This Row],[Transaction_Date]],"mmm")</f>
        <v>Jul</v>
      </c>
      <c r="AD670">
        <f>MONTH(Sales_Trans_2[[#This Row],[Transaction_Date]])</f>
        <v>7</v>
      </c>
      <c r="AE670" s="19">
        <f>IFERROR(Sales_Trans_2[[#This Row],[Profit]]/Sales_Trans_2[[#This Row],[Sales_Amount]],0)</f>
        <v>0.20981076612162411</v>
      </c>
      <c r="AF670" s="20" t="str">
        <f>IF(Sales_Trans_2[[#This Row],[Discount_Pct]]=0,"0%",
IF(Sales_Trans_2[[#This Row],[Discount_Pct]]&lt;=5,"1-5%",
IF(Sales_Trans_2[[#This Row],[Discount_Pct]]&lt;=10,"6-10%",
IF(Sales_Trans_2[[#This Row],[Discount_Pct]]&lt;=15,"11-15%","&gt;15%"))))</f>
        <v>0%</v>
      </c>
    </row>
    <row r="671" spans="1:32" x14ac:dyDescent="0.25">
      <c r="A671" t="s">
        <v>3471</v>
      </c>
      <c r="B671" s="10">
        <v>45815</v>
      </c>
      <c r="C671" t="s">
        <v>425</v>
      </c>
      <c r="D671" t="s">
        <v>470</v>
      </c>
      <c r="E671" t="s">
        <v>259</v>
      </c>
      <c r="F671" t="s">
        <v>510</v>
      </c>
      <c r="G671">
        <v>1</v>
      </c>
      <c r="H671">
        <v>589.75</v>
      </c>
      <c r="I671">
        <v>0</v>
      </c>
      <c r="J671">
        <v>0</v>
      </c>
      <c r="K671">
        <v>678.21</v>
      </c>
      <c r="L671">
        <v>343.65</v>
      </c>
      <c r="M671">
        <v>334.56</v>
      </c>
      <c r="N671" t="s">
        <v>40</v>
      </c>
      <c r="O671" t="s">
        <v>24</v>
      </c>
      <c r="P671" t="s">
        <v>25</v>
      </c>
      <c r="Q671">
        <v>0.44374999999999998</v>
      </c>
      <c r="R671" t="s">
        <v>27</v>
      </c>
      <c r="S671" t="s">
        <v>4646</v>
      </c>
      <c r="T671" t="s">
        <v>4636</v>
      </c>
      <c r="U671">
        <v>589.75</v>
      </c>
      <c r="V671" t="s">
        <v>5688</v>
      </c>
      <c r="W671" t="s">
        <v>4964</v>
      </c>
      <c r="X671" t="s">
        <v>5189</v>
      </c>
      <c r="Y671" t="s">
        <v>4960</v>
      </c>
      <c r="Z671" t="s">
        <v>5190</v>
      </c>
      <c r="AA671" t="s">
        <v>5060</v>
      </c>
      <c r="AB671">
        <f>YEAR(Sales_Trans_2[[#This Row],[Transaction_Date]])</f>
        <v>2025</v>
      </c>
      <c r="AC671" t="str">
        <f>TEXT(Sales_Trans_2[[#This Row],[Transaction_Date]],"mmm")</f>
        <v>Jun</v>
      </c>
      <c r="AD671">
        <f>MONTH(Sales_Trans_2[[#This Row],[Transaction_Date]])</f>
        <v>6</v>
      </c>
      <c r="AE671" s="19">
        <f>IFERROR(Sales_Trans_2[[#This Row],[Profit]]/Sales_Trans_2[[#This Row],[Sales_Amount]],0)</f>
        <v>0.49329853585172734</v>
      </c>
      <c r="AF671" s="20" t="str">
        <f>IF(Sales_Trans_2[[#This Row],[Discount_Pct]]=0,"0%",
IF(Sales_Trans_2[[#This Row],[Discount_Pct]]&lt;=5,"1-5%",
IF(Sales_Trans_2[[#This Row],[Discount_Pct]]&lt;=10,"6-10%",
IF(Sales_Trans_2[[#This Row],[Discount_Pct]]&lt;=15,"11-15%","&gt;15%"))))</f>
        <v>0%</v>
      </c>
    </row>
    <row r="672" spans="1:32" x14ac:dyDescent="0.25">
      <c r="A672" t="s">
        <v>4093</v>
      </c>
      <c r="B672" s="10">
        <v>45815</v>
      </c>
      <c r="C672" t="s">
        <v>1409</v>
      </c>
      <c r="D672" t="s">
        <v>503</v>
      </c>
      <c r="E672" t="s">
        <v>1169</v>
      </c>
      <c r="F672" t="s">
        <v>510</v>
      </c>
      <c r="G672">
        <v>5</v>
      </c>
      <c r="H672">
        <v>567</v>
      </c>
      <c r="I672">
        <v>0</v>
      </c>
      <c r="J672">
        <v>0</v>
      </c>
      <c r="K672">
        <v>3260.25</v>
      </c>
      <c r="L672">
        <v>1949</v>
      </c>
      <c r="M672">
        <v>1311.25</v>
      </c>
      <c r="N672" t="s">
        <v>40</v>
      </c>
      <c r="O672" t="s">
        <v>24</v>
      </c>
      <c r="P672" t="s">
        <v>25</v>
      </c>
      <c r="Q672">
        <v>0.41388888888888886</v>
      </c>
      <c r="R672" t="s">
        <v>27</v>
      </c>
      <c r="S672" t="s">
        <v>4727</v>
      </c>
      <c r="T672" t="s">
        <v>4703</v>
      </c>
      <c r="U672">
        <v>503.36</v>
      </c>
      <c r="V672" t="s">
        <v>5492</v>
      </c>
      <c r="W672" t="s">
        <v>4958</v>
      </c>
      <c r="X672" t="s">
        <v>5189</v>
      </c>
      <c r="Y672" t="s">
        <v>4960</v>
      </c>
      <c r="Z672" t="s">
        <v>5628</v>
      </c>
      <c r="AA672" t="s">
        <v>5060</v>
      </c>
      <c r="AB672">
        <f>YEAR(Sales_Trans_2[[#This Row],[Transaction_Date]])</f>
        <v>2025</v>
      </c>
      <c r="AC672" t="str">
        <f>TEXT(Sales_Trans_2[[#This Row],[Transaction_Date]],"mmm")</f>
        <v>Jun</v>
      </c>
      <c r="AD672">
        <f>MONTH(Sales_Trans_2[[#This Row],[Transaction_Date]])</f>
        <v>6</v>
      </c>
      <c r="AE672" s="19">
        <f>IFERROR(Sales_Trans_2[[#This Row],[Profit]]/Sales_Trans_2[[#This Row],[Sales_Amount]],0)</f>
        <v>0.40219308335250364</v>
      </c>
      <c r="AF672" s="20" t="str">
        <f>IF(Sales_Trans_2[[#This Row],[Discount_Pct]]=0,"0%",
IF(Sales_Trans_2[[#This Row],[Discount_Pct]]&lt;=5,"1-5%",
IF(Sales_Trans_2[[#This Row],[Discount_Pct]]&lt;=10,"6-10%",
IF(Sales_Trans_2[[#This Row],[Discount_Pct]]&lt;=15,"11-15%","&gt;15%"))))</f>
        <v>0%</v>
      </c>
    </row>
    <row r="673" spans="1:32" x14ac:dyDescent="0.25">
      <c r="A673" t="s">
        <v>3807</v>
      </c>
      <c r="B673" s="10">
        <v>45723</v>
      </c>
      <c r="C673" t="s">
        <v>2777</v>
      </c>
      <c r="D673" t="s">
        <v>296</v>
      </c>
      <c r="E673" t="s">
        <v>478</v>
      </c>
      <c r="F673" t="s">
        <v>479</v>
      </c>
      <c r="G673">
        <v>4</v>
      </c>
      <c r="H673">
        <v>507.5</v>
      </c>
      <c r="I673">
        <v>0</v>
      </c>
      <c r="J673">
        <v>0</v>
      </c>
      <c r="K673">
        <v>2030</v>
      </c>
      <c r="L673">
        <v>1453.16</v>
      </c>
      <c r="M673">
        <v>576.84</v>
      </c>
      <c r="N673" t="s">
        <v>133</v>
      </c>
      <c r="O673" t="s">
        <v>24</v>
      </c>
      <c r="P673" t="s">
        <v>25</v>
      </c>
      <c r="Q673">
        <v>0.44236111111111109</v>
      </c>
      <c r="R673" t="s">
        <v>49</v>
      </c>
      <c r="S673" t="s">
        <v>4780</v>
      </c>
      <c r="T673" t="s">
        <v>4776</v>
      </c>
      <c r="U673">
        <v>507.5</v>
      </c>
      <c r="V673" t="s">
        <v>5671</v>
      </c>
      <c r="W673" t="s">
        <v>4964</v>
      </c>
      <c r="X673" t="s">
        <v>5251</v>
      </c>
      <c r="Y673" t="s">
        <v>4960</v>
      </c>
      <c r="Z673" t="s">
        <v>5252</v>
      </c>
      <c r="AA673" t="s">
        <v>5060</v>
      </c>
      <c r="AB673">
        <f>YEAR(Sales_Trans_2[[#This Row],[Transaction_Date]])</f>
        <v>2025</v>
      </c>
      <c r="AC673" t="str">
        <f>TEXT(Sales_Trans_2[[#This Row],[Transaction_Date]],"mmm")</f>
        <v>Mar</v>
      </c>
      <c r="AD673">
        <f>MONTH(Sales_Trans_2[[#This Row],[Transaction_Date]])</f>
        <v>3</v>
      </c>
      <c r="AE673" s="19">
        <f>IFERROR(Sales_Trans_2[[#This Row],[Profit]]/Sales_Trans_2[[#This Row],[Sales_Amount]],0)</f>
        <v>0.28415763546798029</v>
      </c>
      <c r="AF673" s="20" t="str">
        <f>IF(Sales_Trans_2[[#This Row],[Discount_Pct]]=0,"0%",
IF(Sales_Trans_2[[#This Row],[Discount_Pct]]&lt;=5,"1-5%",
IF(Sales_Trans_2[[#This Row],[Discount_Pct]]&lt;=10,"6-10%",
IF(Sales_Trans_2[[#This Row],[Discount_Pct]]&lt;=15,"11-15%","&gt;15%"))))</f>
        <v>0%</v>
      </c>
    </row>
    <row r="674" spans="1:32" x14ac:dyDescent="0.25">
      <c r="A674" t="s">
        <v>1274</v>
      </c>
      <c r="B674" s="10">
        <v>45836</v>
      </c>
      <c r="C674" t="s">
        <v>548</v>
      </c>
      <c r="D674" t="s">
        <v>405</v>
      </c>
      <c r="E674" t="s">
        <v>709</v>
      </c>
      <c r="F674" t="s">
        <v>710</v>
      </c>
      <c r="G674">
        <v>5</v>
      </c>
      <c r="H674">
        <v>455.53</v>
      </c>
      <c r="I674">
        <v>0</v>
      </c>
      <c r="J674">
        <v>0</v>
      </c>
      <c r="K674">
        <v>2619.3000000000002</v>
      </c>
      <c r="L674">
        <v>1270.25</v>
      </c>
      <c r="M674">
        <v>1349.05</v>
      </c>
      <c r="N674" t="s">
        <v>23</v>
      </c>
      <c r="O674" t="s">
        <v>24</v>
      </c>
      <c r="P674" t="s">
        <v>25</v>
      </c>
      <c r="Q674">
        <v>0.82847222222222228</v>
      </c>
      <c r="R674" t="s">
        <v>27</v>
      </c>
      <c r="S674" t="s">
        <v>4642</v>
      </c>
      <c r="T674" t="s">
        <v>4636</v>
      </c>
      <c r="U674">
        <v>440.5</v>
      </c>
      <c r="V674" t="s">
        <v>4979</v>
      </c>
      <c r="W674" t="s">
        <v>4958</v>
      </c>
      <c r="X674" t="s">
        <v>5313</v>
      </c>
      <c r="Y674" t="s">
        <v>4960</v>
      </c>
      <c r="Z674" t="s">
        <v>5314</v>
      </c>
      <c r="AA674" t="s">
        <v>5060</v>
      </c>
      <c r="AB674">
        <f>YEAR(Sales_Trans_2[[#This Row],[Transaction_Date]])</f>
        <v>2025</v>
      </c>
      <c r="AC674" t="str">
        <f>TEXT(Sales_Trans_2[[#This Row],[Transaction_Date]],"mmm")</f>
        <v>Jun</v>
      </c>
      <c r="AD674">
        <f>MONTH(Sales_Trans_2[[#This Row],[Transaction_Date]])</f>
        <v>6</v>
      </c>
      <c r="AE674" s="19">
        <f>IFERROR(Sales_Trans_2[[#This Row],[Profit]]/Sales_Trans_2[[#This Row],[Sales_Amount]],0)</f>
        <v>0.5150421868438132</v>
      </c>
      <c r="AF674" s="20" t="str">
        <f>IF(Sales_Trans_2[[#This Row],[Discount_Pct]]=0,"0%",
IF(Sales_Trans_2[[#This Row],[Discount_Pct]]&lt;=5,"1-5%",
IF(Sales_Trans_2[[#This Row],[Discount_Pct]]&lt;=10,"6-10%",
IF(Sales_Trans_2[[#This Row],[Discount_Pct]]&lt;=15,"11-15%","&gt;15%"))))</f>
        <v>0%</v>
      </c>
    </row>
    <row r="675" spans="1:32" x14ac:dyDescent="0.25">
      <c r="A675" t="s">
        <v>3911</v>
      </c>
      <c r="B675" s="10">
        <v>45808</v>
      </c>
      <c r="C675" t="s">
        <v>3904</v>
      </c>
      <c r="D675" t="s">
        <v>470</v>
      </c>
      <c r="E675" t="s">
        <v>2009</v>
      </c>
      <c r="F675" t="s">
        <v>2136</v>
      </c>
      <c r="G675">
        <v>2</v>
      </c>
      <c r="H675">
        <v>589.75</v>
      </c>
      <c r="I675">
        <v>0</v>
      </c>
      <c r="J675">
        <v>0</v>
      </c>
      <c r="K675">
        <v>1356.42</v>
      </c>
      <c r="L675">
        <v>687.3</v>
      </c>
      <c r="M675">
        <v>669.12</v>
      </c>
      <c r="N675" t="s">
        <v>40</v>
      </c>
      <c r="O675" t="s">
        <v>24</v>
      </c>
      <c r="P675" t="s">
        <v>25</v>
      </c>
      <c r="Q675">
        <v>0.76388888888888884</v>
      </c>
      <c r="R675" t="s">
        <v>27</v>
      </c>
      <c r="S675" t="s">
        <v>4646</v>
      </c>
      <c r="T675" t="s">
        <v>4636</v>
      </c>
      <c r="U675">
        <v>589.75</v>
      </c>
      <c r="V675" t="s">
        <v>5320</v>
      </c>
      <c r="W675" t="s">
        <v>4964</v>
      </c>
      <c r="X675" t="s">
        <v>5440</v>
      </c>
      <c r="Y675" t="s">
        <v>4960</v>
      </c>
      <c r="Z675" t="s">
        <v>5177</v>
      </c>
      <c r="AA675" t="s">
        <v>5060</v>
      </c>
      <c r="AB675">
        <f>YEAR(Sales_Trans_2[[#This Row],[Transaction_Date]])</f>
        <v>2025</v>
      </c>
      <c r="AC675" t="str">
        <f>TEXT(Sales_Trans_2[[#This Row],[Transaction_Date]],"mmm")</f>
        <v>May</v>
      </c>
      <c r="AD675">
        <f>MONTH(Sales_Trans_2[[#This Row],[Transaction_Date]])</f>
        <v>5</v>
      </c>
      <c r="AE675" s="19">
        <f>IFERROR(Sales_Trans_2[[#This Row],[Profit]]/Sales_Trans_2[[#This Row],[Sales_Amount]],0)</f>
        <v>0.49329853585172734</v>
      </c>
      <c r="AF675" s="20" t="str">
        <f>IF(Sales_Trans_2[[#This Row],[Discount_Pct]]=0,"0%",
IF(Sales_Trans_2[[#This Row],[Discount_Pct]]&lt;=5,"1-5%",
IF(Sales_Trans_2[[#This Row],[Discount_Pct]]&lt;=10,"6-10%",
IF(Sales_Trans_2[[#This Row],[Discount_Pct]]&lt;=15,"11-15%","&gt;15%"))))</f>
        <v>0%</v>
      </c>
    </row>
    <row r="676" spans="1:32" x14ac:dyDescent="0.25">
      <c r="A676" t="s">
        <v>3339</v>
      </c>
      <c r="B676" s="10">
        <v>45804</v>
      </c>
      <c r="C676" t="s">
        <v>1074</v>
      </c>
      <c r="D676" t="s">
        <v>812</v>
      </c>
      <c r="E676" t="s">
        <v>700</v>
      </c>
      <c r="F676" t="s">
        <v>1481</v>
      </c>
      <c r="G676">
        <v>1</v>
      </c>
      <c r="H676">
        <v>530.16</v>
      </c>
      <c r="I676">
        <v>0</v>
      </c>
      <c r="J676">
        <v>0</v>
      </c>
      <c r="K676">
        <v>530.16</v>
      </c>
      <c r="L676">
        <v>379.19</v>
      </c>
      <c r="M676">
        <v>150.97</v>
      </c>
      <c r="N676" t="s">
        <v>40</v>
      </c>
      <c r="O676" t="s">
        <v>24</v>
      </c>
      <c r="P676" t="s">
        <v>25</v>
      </c>
      <c r="Q676">
        <v>0.51249999999999996</v>
      </c>
      <c r="R676" t="s">
        <v>49</v>
      </c>
      <c r="S676" t="s">
        <v>4770</v>
      </c>
      <c r="T676" t="s">
        <v>4752</v>
      </c>
      <c r="U676">
        <v>530.16</v>
      </c>
      <c r="V676" t="s">
        <v>5996</v>
      </c>
      <c r="W676" t="s">
        <v>4968</v>
      </c>
      <c r="X676" t="s">
        <v>5230</v>
      </c>
      <c r="Y676" t="s">
        <v>4960</v>
      </c>
      <c r="Z676" t="s">
        <v>5231</v>
      </c>
      <c r="AA676" t="s">
        <v>5060</v>
      </c>
      <c r="AB676">
        <f>YEAR(Sales_Trans_2[[#This Row],[Transaction_Date]])</f>
        <v>2025</v>
      </c>
      <c r="AC676" t="str">
        <f>TEXT(Sales_Trans_2[[#This Row],[Transaction_Date]],"mmm")</f>
        <v>May</v>
      </c>
      <c r="AD676">
        <f>MONTH(Sales_Trans_2[[#This Row],[Transaction_Date]])</f>
        <v>5</v>
      </c>
      <c r="AE676" s="19">
        <f>IFERROR(Sales_Trans_2[[#This Row],[Profit]]/Sales_Trans_2[[#This Row],[Sales_Amount]],0)</f>
        <v>0.28476309038780745</v>
      </c>
      <c r="AF676" s="20" t="str">
        <f>IF(Sales_Trans_2[[#This Row],[Discount_Pct]]=0,"0%",
IF(Sales_Trans_2[[#This Row],[Discount_Pct]]&lt;=5,"1-5%",
IF(Sales_Trans_2[[#This Row],[Discount_Pct]]&lt;=10,"6-10%",
IF(Sales_Trans_2[[#This Row],[Discount_Pct]]&lt;=15,"11-15%","&gt;15%"))))</f>
        <v>0%</v>
      </c>
    </row>
    <row r="677" spans="1:32" x14ac:dyDescent="0.25">
      <c r="A677" t="s">
        <v>2871</v>
      </c>
      <c r="B677" s="10">
        <v>45935</v>
      </c>
      <c r="C677" t="s">
        <v>2872</v>
      </c>
      <c r="D677" t="s">
        <v>802</v>
      </c>
      <c r="E677" t="s">
        <v>576</v>
      </c>
      <c r="F677" t="s">
        <v>1151</v>
      </c>
      <c r="G677">
        <v>4</v>
      </c>
      <c r="H677">
        <v>298.68</v>
      </c>
      <c r="I677">
        <v>0</v>
      </c>
      <c r="J677">
        <v>0</v>
      </c>
      <c r="K677">
        <v>1373.93</v>
      </c>
      <c r="L677">
        <v>1002.76</v>
      </c>
      <c r="M677">
        <v>371.17</v>
      </c>
      <c r="N677" t="s">
        <v>133</v>
      </c>
      <c r="O677" t="s">
        <v>24</v>
      </c>
      <c r="P677" t="s">
        <v>25</v>
      </c>
      <c r="Q677">
        <v>0.50416666666666665</v>
      </c>
      <c r="R677" t="s">
        <v>27</v>
      </c>
      <c r="S677" t="s">
        <v>4850</v>
      </c>
      <c r="T677" t="s">
        <v>4847</v>
      </c>
      <c r="U677">
        <v>298.68</v>
      </c>
      <c r="V677" t="s">
        <v>6047</v>
      </c>
      <c r="W677" t="s">
        <v>4964</v>
      </c>
      <c r="X677" t="s">
        <v>5490</v>
      </c>
      <c r="Y677" t="s">
        <v>4960</v>
      </c>
      <c r="Z677" t="s">
        <v>5220</v>
      </c>
      <c r="AA677" t="s">
        <v>5060</v>
      </c>
      <c r="AB677">
        <f>YEAR(Sales_Trans_2[[#This Row],[Transaction_Date]])</f>
        <v>2025</v>
      </c>
      <c r="AC677" t="str">
        <f>TEXT(Sales_Trans_2[[#This Row],[Transaction_Date]],"mmm")</f>
        <v>Oct</v>
      </c>
      <c r="AD677">
        <f>MONTH(Sales_Trans_2[[#This Row],[Transaction_Date]])</f>
        <v>10</v>
      </c>
      <c r="AE677" s="19">
        <f>IFERROR(Sales_Trans_2[[#This Row],[Profit]]/Sales_Trans_2[[#This Row],[Sales_Amount]],0)</f>
        <v>0.27015204559184236</v>
      </c>
      <c r="AF677" s="20" t="str">
        <f>IF(Sales_Trans_2[[#This Row],[Discount_Pct]]=0,"0%",
IF(Sales_Trans_2[[#This Row],[Discount_Pct]]&lt;=5,"1-5%",
IF(Sales_Trans_2[[#This Row],[Discount_Pct]]&lt;=10,"6-10%",
IF(Sales_Trans_2[[#This Row],[Discount_Pct]]&lt;=15,"11-15%","&gt;15%"))))</f>
        <v>0%</v>
      </c>
    </row>
    <row r="678" spans="1:32" x14ac:dyDescent="0.25">
      <c r="A678" t="s">
        <v>4440</v>
      </c>
      <c r="B678" s="10">
        <v>45813</v>
      </c>
      <c r="C678" t="s">
        <v>693</v>
      </c>
      <c r="D678" t="s">
        <v>1030</v>
      </c>
      <c r="E678" t="s">
        <v>372</v>
      </c>
      <c r="F678" t="s">
        <v>386</v>
      </c>
      <c r="G678">
        <v>1</v>
      </c>
      <c r="H678">
        <v>277.42</v>
      </c>
      <c r="I678">
        <v>0</v>
      </c>
      <c r="J678">
        <v>0</v>
      </c>
      <c r="K678">
        <v>277.42</v>
      </c>
      <c r="L678">
        <v>199.16</v>
      </c>
      <c r="M678">
        <v>78.260000000000005</v>
      </c>
      <c r="N678" t="s">
        <v>4971</v>
      </c>
      <c r="O678" t="s">
        <v>24</v>
      </c>
      <c r="P678" t="s">
        <v>25</v>
      </c>
      <c r="Q678">
        <v>0.67777777777777781</v>
      </c>
      <c r="R678" t="s">
        <v>49</v>
      </c>
      <c r="S678" t="s">
        <v>4794</v>
      </c>
      <c r="T678" t="s">
        <v>4776</v>
      </c>
      <c r="U678">
        <v>159.5</v>
      </c>
      <c r="V678" t="s">
        <v>5843</v>
      </c>
      <c r="W678" t="s">
        <v>4968</v>
      </c>
      <c r="X678" t="s">
        <v>5513</v>
      </c>
      <c r="Y678" t="s">
        <v>4960</v>
      </c>
      <c r="Z678" t="s">
        <v>5259</v>
      </c>
      <c r="AA678" t="s">
        <v>5060</v>
      </c>
      <c r="AB678">
        <f>YEAR(Sales_Trans_2[[#This Row],[Transaction_Date]])</f>
        <v>2025</v>
      </c>
      <c r="AC678" t="str">
        <f>TEXT(Sales_Trans_2[[#This Row],[Transaction_Date]],"mmm")</f>
        <v>Jun</v>
      </c>
      <c r="AD678">
        <f>MONTH(Sales_Trans_2[[#This Row],[Transaction_Date]])</f>
        <v>6</v>
      </c>
      <c r="AE678" s="19">
        <f>IFERROR(Sales_Trans_2[[#This Row],[Profit]]/Sales_Trans_2[[#This Row],[Sales_Amount]],0)</f>
        <v>0.28209934395501407</v>
      </c>
      <c r="AF678" s="20" t="str">
        <f>IF(Sales_Trans_2[[#This Row],[Discount_Pct]]=0,"0%",
IF(Sales_Trans_2[[#This Row],[Discount_Pct]]&lt;=5,"1-5%",
IF(Sales_Trans_2[[#This Row],[Discount_Pct]]&lt;=10,"6-10%",
IF(Sales_Trans_2[[#This Row],[Discount_Pct]]&lt;=15,"11-15%","&gt;15%"))))</f>
        <v>0%</v>
      </c>
    </row>
    <row r="679" spans="1:32" x14ac:dyDescent="0.25">
      <c r="A679" t="s">
        <v>3181</v>
      </c>
      <c r="B679" s="10">
        <v>45777</v>
      </c>
      <c r="C679" t="s">
        <v>3182</v>
      </c>
      <c r="D679" t="s">
        <v>539</v>
      </c>
      <c r="E679" t="s">
        <v>1343</v>
      </c>
      <c r="F679" t="s">
        <v>1344</v>
      </c>
      <c r="G679">
        <v>3</v>
      </c>
      <c r="H679">
        <v>251.73</v>
      </c>
      <c r="I679">
        <v>0</v>
      </c>
      <c r="J679">
        <v>0</v>
      </c>
      <c r="K679">
        <v>755.19</v>
      </c>
      <c r="L679">
        <v>631.55999999999995</v>
      </c>
      <c r="M679">
        <v>123.63</v>
      </c>
      <c r="N679" t="s">
        <v>47</v>
      </c>
      <c r="O679" t="s">
        <v>24</v>
      </c>
      <c r="P679" t="s">
        <v>25</v>
      </c>
      <c r="Q679">
        <v>0.91041666666666665</v>
      </c>
      <c r="R679" t="s">
        <v>49</v>
      </c>
      <c r="S679" t="s">
        <v>4878</v>
      </c>
      <c r="T679" t="s">
        <v>4864</v>
      </c>
      <c r="U679">
        <v>251.73</v>
      </c>
      <c r="V679" t="s">
        <v>5203</v>
      </c>
      <c r="W679" t="s">
        <v>4964</v>
      </c>
      <c r="X679" t="s">
        <v>5228</v>
      </c>
      <c r="Y679" t="s">
        <v>4960</v>
      </c>
      <c r="Z679" t="s">
        <v>5229</v>
      </c>
      <c r="AA679" t="s">
        <v>5060</v>
      </c>
      <c r="AB679">
        <f>YEAR(Sales_Trans_2[[#This Row],[Transaction_Date]])</f>
        <v>2025</v>
      </c>
      <c r="AC679" t="str">
        <f>TEXT(Sales_Trans_2[[#This Row],[Transaction_Date]],"mmm")</f>
        <v>Apr</v>
      </c>
      <c r="AD679">
        <f>MONTH(Sales_Trans_2[[#This Row],[Transaction_Date]])</f>
        <v>4</v>
      </c>
      <c r="AE679" s="19">
        <f>IFERROR(Sales_Trans_2[[#This Row],[Profit]]/Sales_Trans_2[[#This Row],[Sales_Amount]],0)</f>
        <v>0.16370714654590235</v>
      </c>
      <c r="AF679" s="20" t="str">
        <f>IF(Sales_Trans_2[[#This Row],[Discount_Pct]]=0,"0%",
IF(Sales_Trans_2[[#This Row],[Discount_Pct]]&lt;=5,"1-5%",
IF(Sales_Trans_2[[#This Row],[Discount_Pct]]&lt;=10,"6-10%",
IF(Sales_Trans_2[[#This Row],[Discount_Pct]]&lt;=15,"11-15%","&gt;15%"))))</f>
        <v>0%</v>
      </c>
    </row>
    <row r="680" spans="1:32" x14ac:dyDescent="0.25">
      <c r="A680" t="s">
        <v>476</v>
      </c>
      <c r="B680" s="10">
        <v>45774</v>
      </c>
      <c r="C680" t="s">
        <v>477</v>
      </c>
      <c r="D680" t="s">
        <v>65</v>
      </c>
      <c r="E680" t="s">
        <v>478</v>
      </c>
      <c r="F680" t="s">
        <v>479</v>
      </c>
      <c r="G680">
        <v>6</v>
      </c>
      <c r="H680">
        <v>187.76</v>
      </c>
      <c r="I680">
        <v>0</v>
      </c>
      <c r="J680">
        <v>0</v>
      </c>
      <c r="K680">
        <v>1295.54</v>
      </c>
      <c r="L680">
        <v>852</v>
      </c>
      <c r="M680">
        <v>443.54</v>
      </c>
      <c r="N680" t="s">
        <v>133</v>
      </c>
      <c r="O680" t="s">
        <v>24</v>
      </c>
      <c r="P680" t="s">
        <v>25</v>
      </c>
      <c r="Q680">
        <v>0.56597222222222221</v>
      </c>
      <c r="R680" t="s">
        <v>27</v>
      </c>
      <c r="S680" t="s">
        <v>4719</v>
      </c>
      <c r="T680" t="s">
        <v>4703</v>
      </c>
      <c r="U680">
        <v>172.63</v>
      </c>
      <c r="V680" t="s">
        <v>5537</v>
      </c>
      <c r="W680" t="s">
        <v>4958</v>
      </c>
      <c r="X680" t="s">
        <v>5251</v>
      </c>
      <c r="Y680" t="s">
        <v>4960</v>
      </c>
      <c r="Z680" t="s">
        <v>5252</v>
      </c>
      <c r="AA680" t="s">
        <v>5060</v>
      </c>
      <c r="AB680">
        <f>YEAR(Sales_Trans_2[[#This Row],[Transaction_Date]])</f>
        <v>2025</v>
      </c>
      <c r="AC680" t="str">
        <f>TEXT(Sales_Trans_2[[#This Row],[Transaction_Date]],"mmm")</f>
        <v>Apr</v>
      </c>
      <c r="AD680">
        <f>MONTH(Sales_Trans_2[[#This Row],[Transaction_Date]])</f>
        <v>4</v>
      </c>
      <c r="AE680" s="19">
        <f>IFERROR(Sales_Trans_2[[#This Row],[Profit]]/Sales_Trans_2[[#This Row],[Sales_Amount]],0)</f>
        <v>0.34235917069330168</v>
      </c>
      <c r="AF680" s="20" t="str">
        <f>IF(Sales_Trans_2[[#This Row],[Discount_Pct]]=0,"0%",
IF(Sales_Trans_2[[#This Row],[Discount_Pct]]&lt;=5,"1-5%",
IF(Sales_Trans_2[[#This Row],[Discount_Pct]]&lt;=10,"6-10%",
IF(Sales_Trans_2[[#This Row],[Discount_Pct]]&lt;=15,"11-15%","&gt;15%"))))</f>
        <v>0%</v>
      </c>
    </row>
    <row r="681" spans="1:32" x14ac:dyDescent="0.25">
      <c r="A681" t="s">
        <v>1411</v>
      </c>
      <c r="B681" s="10">
        <v>45763</v>
      </c>
      <c r="C681" t="s">
        <v>185</v>
      </c>
      <c r="D681" t="s">
        <v>605</v>
      </c>
      <c r="E681" t="s">
        <v>445</v>
      </c>
      <c r="F681" t="s">
        <v>2327</v>
      </c>
      <c r="G681">
        <v>4</v>
      </c>
      <c r="H681">
        <v>77.92</v>
      </c>
      <c r="I681">
        <v>0</v>
      </c>
      <c r="J681">
        <v>0</v>
      </c>
      <c r="K681">
        <v>311.68</v>
      </c>
      <c r="L681">
        <v>248.56</v>
      </c>
      <c r="M681">
        <v>63.12</v>
      </c>
      <c r="N681" t="s">
        <v>23</v>
      </c>
      <c r="O681" t="s">
        <v>24</v>
      </c>
      <c r="P681" t="s">
        <v>25</v>
      </c>
      <c r="Q681">
        <v>0.88194444444444442</v>
      </c>
      <c r="R681" t="s">
        <v>49</v>
      </c>
      <c r="S681" t="s">
        <v>4851</v>
      </c>
      <c r="T681" t="s">
        <v>4847</v>
      </c>
      <c r="U681">
        <v>75.680000000000007</v>
      </c>
      <c r="V681" t="s">
        <v>5110</v>
      </c>
      <c r="W681" t="s">
        <v>4958</v>
      </c>
      <c r="X681" t="s">
        <v>5924</v>
      </c>
      <c r="Y681" t="s">
        <v>4960</v>
      </c>
      <c r="Z681" t="s">
        <v>5925</v>
      </c>
      <c r="AA681" t="s">
        <v>5060</v>
      </c>
      <c r="AB681">
        <f>YEAR(Sales_Trans_2[[#This Row],[Transaction_Date]])</f>
        <v>2025</v>
      </c>
      <c r="AC681" t="str">
        <f>TEXT(Sales_Trans_2[[#This Row],[Transaction_Date]],"mmm")</f>
        <v>Apr</v>
      </c>
      <c r="AD681">
        <f>MONTH(Sales_Trans_2[[#This Row],[Transaction_Date]])</f>
        <v>4</v>
      </c>
      <c r="AE681" s="19">
        <f>IFERROR(Sales_Trans_2[[#This Row],[Profit]]/Sales_Trans_2[[#This Row],[Sales_Amount]],0)</f>
        <v>0.20251540041067762</v>
      </c>
      <c r="AF681" s="20" t="str">
        <f>IF(Sales_Trans_2[[#This Row],[Discount_Pct]]=0,"0%",
IF(Sales_Trans_2[[#This Row],[Discount_Pct]]&lt;=5,"1-5%",
IF(Sales_Trans_2[[#This Row],[Discount_Pct]]&lt;=10,"6-10%",
IF(Sales_Trans_2[[#This Row],[Discount_Pct]]&lt;=15,"11-15%","&gt;15%"))))</f>
        <v>0%</v>
      </c>
    </row>
    <row r="682" spans="1:32" x14ac:dyDescent="0.25">
      <c r="A682" t="s">
        <v>1374</v>
      </c>
      <c r="B682" s="10">
        <v>45751</v>
      </c>
      <c r="C682" t="s">
        <v>685</v>
      </c>
      <c r="D682" t="s">
        <v>389</v>
      </c>
      <c r="E682" t="s">
        <v>1169</v>
      </c>
      <c r="F682" t="s">
        <v>1375</v>
      </c>
      <c r="G682">
        <v>5</v>
      </c>
      <c r="H682">
        <v>90.43</v>
      </c>
      <c r="I682">
        <v>0</v>
      </c>
      <c r="J682">
        <v>0</v>
      </c>
      <c r="K682">
        <v>452.15</v>
      </c>
      <c r="L682">
        <v>345.45</v>
      </c>
      <c r="M682">
        <v>106.7</v>
      </c>
      <c r="N682" t="s">
        <v>133</v>
      </c>
      <c r="O682" t="s">
        <v>24</v>
      </c>
      <c r="P682" t="s">
        <v>25</v>
      </c>
      <c r="Q682">
        <v>0.53819444444444442</v>
      </c>
      <c r="R682" t="s">
        <v>49</v>
      </c>
      <c r="S682" t="s">
        <v>4854</v>
      </c>
      <c r="T682" t="s">
        <v>4847</v>
      </c>
      <c r="U682">
        <v>83.13</v>
      </c>
      <c r="V682" t="s">
        <v>5633</v>
      </c>
      <c r="W682" t="s">
        <v>4964</v>
      </c>
      <c r="X682" t="s">
        <v>5024</v>
      </c>
      <c r="Y682" t="s">
        <v>4960</v>
      </c>
      <c r="Z682" t="s">
        <v>5628</v>
      </c>
      <c r="AA682" t="s">
        <v>5060</v>
      </c>
      <c r="AB682">
        <f>YEAR(Sales_Trans_2[[#This Row],[Transaction_Date]])</f>
        <v>2025</v>
      </c>
      <c r="AC682" t="str">
        <f>TEXT(Sales_Trans_2[[#This Row],[Transaction_Date]],"mmm")</f>
        <v>Apr</v>
      </c>
      <c r="AD682">
        <f>MONTH(Sales_Trans_2[[#This Row],[Transaction_Date]])</f>
        <v>4</v>
      </c>
      <c r="AE682" s="19">
        <f>IFERROR(Sales_Trans_2[[#This Row],[Profit]]/Sales_Trans_2[[#This Row],[Sales_Amount]],0)</f>
        <v>0.23598363374986178</v>
      </c>
      <c r="AF682" s="20" t="str">
        <f>IF(Sales_Trans_2[[#This Row],[Discount_Pct]]=0,"0%",
IF(Sales_Trans_2[[#This Row],[Discount_Pct]]&lt;=5,"1-5%",
IF(Sales_Trans_2[[#This Row],[Discount_Pct]]&lt;=10,"6-10%",
IF(Sales_Trans_2[[#This Row],[Discount_Pct]]&lt;=15,"11-15%","&gt;15%"))))</f>
        <v>0%</v>
      </c>
    </row>
    <row r="683" spans="1:32" x14ac:dyDescent="0.25">
      <c r="A683" t="s">
        <v>2896</v>
      </c>
      <c r="B683" s="10">
        <v>46043</v>
      </c>
      <c r="C683" t="s">
        <v>2514</v>
      </c>
      <c r="D683" t="s">
        <v>1225</v>
      </c>
      <c r="E683" t="s">
        <v>1476</v>
      </c>
      <c r="F683" t="s">
        <v>1375</v>
      </c>
      <c r="G683">
        <v>7</v>
      </c>
      <c r="H683">
        <v>206.3</v>
      </c>
      <c r="I683">
        <v>0</v>
      </c>
      <c r="J683">
        <v>0</v>
      </c>
      <c r="K683">
        <v>1444.1</v>
      </c>
      <c r="L683">
        <v>753.2</v>
      </c>
      <c r="M683">
        <v>690.9</v>
      </c>
      <c r="N683" t="s">
        <v>133</v>
      </c>
      <c r="O683" t="s">
        <v>24</v>
      </c>
      <c r="P683" t="s">
        <v>25</v>
      </c>
      <c r="Q683">
        <v>0.54652777777777772</v>
      </c>
      <c r="R683" t="s">
        <v>49</v>
      </c>
      <c r="S683" t="s">
        <v>4664</v>
      </c>
      <c r="T683" t="s">
        <v>4636</v>
      </c>
      <c r="U683">
        <v>182.3</v>
      </c>
      <c r="V683" t="s">
        <v>5023</v>
      </c>
      <c r="W683" t="s">
        <v>4958</v>
      </c>
      <c r="X683" t="s">
        <v>5024</v>
      </c>
      <c r="Y683" t="s">
        <v>4960</v>
      </c>
      <c r="Z683" t="s">
        <v>5025</v>
      </c>
      <c r="AA683" t="s">
        <v>4992</v>
      </c>
      <c r="AB683">
        <f>YEAR(Sales_Trans_2[[#This Row],[Transaction_Date]])</f>
        <v>2026</v>
      </c>
      <c r="AC683" t="str">
        <f>TEXT(Sales_Trans_2[[#This Row],[Transaction_Date]],"mmm")</f>
        <v>Jan</v>
      </c>
      <c r="AD683">
        <f>MONTH(Sales_Trans_2[[#This Row],[Transaction_Date]])</f>
        <v>1</v>
      </c>
      <c r="AE683" s="19">
        <f>IFERROR(Sales_Trans_2[[#This Row],[Profit]]/Sales_Trans_2[[#This Row],[Sales_Amount]],0)</f>
        <v>0.47842947164323801</v>
      </c>
      <c r="AF683" s="20" t="str">
        <f>IF(Sales_Trans_2[[#This Row],[Discount_Pct]]=0,"0%",
IF(Sales_Trans_2[[#This Row],[Discount_Pct]]&lt;=5,"1-5%",
IF(Sales_Trans_2[[#This Row],[Discount_Pct]]&lt;=10,"6-10%",
IF(Sales_Trans_2[[#This Row],[Discount_Pct]]&lt;=15,"11-15%","&gt;15%"))))</f>
        <v>0%</v>
      </c>
    </row>
    <row r="684" spans="1:32" x14ac:dyDescent="0.25">
      <c r="A684" t="s">
        <v>4142</v>
      </c>
      <c r="B684" s="10">
        <v>46237</v>
      </c>
      <c r="C684" t="s">
        <v>2030</v>
      </c>
      <c r="D684" t="s">
        <v>377</v>
      </c>
      <c r="E684" t="s">
        <v>514</v>
      </c>
      <c r="F684" t="s">
        <v>2950</v>
      </c>
      <c r="G684">
        <v>4</v>
      </c>
      <c r="H684">
        <v>53.39</v>
      </c>
      <c r="I684">
        <v>0</v>
      </c>
      <c r="J684">
        <v>0</v>
      </c>
      <c r="K684">
        <v>245.59</v>
      </c>
      <c r="L684">
        <v>172.04</v>
      </c>
      <c r="M684">
        <v>73.55</v>
      </c>
      <c r="N684" t="s">
        <v>47</v>
      </c>
      <c r="O684" t="s">
        <v>24</v>
      </c>
      <c r="P684" t="s">
        <v>25</v>
      </c>
      <c r="Q684">
        <v>0.66041666666666665</v>
      </c>
      <c r="R684" t="s">
        <v>27</v>
      </c>
      <c r="S684" t="s">
        <v>4808</v>
      </c>
      <c r="T684" t="s">
        <v>4805</v>
      </c>
      <c r="U684">
        <v>53.39</v>
      </c>
      <c r="V684" t="s">
        <v>5263</v>
      </c>
      <c r="W684" t="s">
        <v>4964</v>
      </c>
      <c r="X684" t="s">
        <v>5264</v>
      </c>
      <c r="Y684" t="s">
        <v>4970</v>
      </c>
      <c r="Z684" t="s">
        <v>5265</v>
      </c>
      <c r="AA684" t="s">
        <v>4992</v>
      </c>
      <c r="AB684">
        <f>YEAR(Sales_Trans_2[[#This Row],[Transaction_Date]])</f>
        <v>2026</v>
      </c>
      <c r="AC684" t="str">
        <f>TEXT(Sales_Trans_2[[#This Row],[Transaction_Date]],"mmm")</f>
        <v>Aug</v>
      </c>
      <c r="AD684">
        <f>MONTH(Sales_Trans_2[[#This Row],[Transaction_Date]])</f>
        <v>8</v>
      </c>
      <c r="AE684" s="19">
        <f>IFERROR(Sales_Trans_2[[#This Row],[Profit]]/Sales_Trans_2[[#This Row],[Sales_Amount]],0)</f>
        <v>0.29948287796734391</v>
      </c>
      <c r="AF684" s="20" t="str">
        <f>IF(Sales_Trans_2[[#This Row],[Discount_Pct]]=0,"0%",
IF(Sales_Trans_2[[#This Row],[Discount_Pct]]&lt;=5,"1-5%",
IF(Sales_Trans_2[[#This Row],[Discount_Pct]]&lt;=10,"6-10%",
IF(Sales_Trans_2[[#This Row],[Discount_Pct]]&lt;=15,"11-15%","&gt;15%"))))</f>
        <v>0%</v>
      </c>
    </row>
    <row r="685" spans="1:32" x14ac:dyDescent="0.25">
      <c r="A685" t="s">
        <v>1891</v>
      </c>
      <c r="B685" s="10">
        <v>46014</v>
      </c>
      <c r="C685" t="s">
        <v>1892</v>
      </c>
      <c r="D685" t="s">
        <v>89</v>
      </c>
      <c r="E685" t="s">
        <v>1893</v>
      </c>
      <c r="F685" t="s">
        <v>528</v>
      </c>
      <c r="G685">
        <v>2</v>
      </c>
      <c r="H685">
        <v>38.659999999999997</v>
      </c>
      <c r="I685">
        <v>0</v>
      </c>
      <c r="J685">
        <v>0</v>
      </c>
      <c r="K685">
        <v>77.319999999999993</v>
      </c>
      <c r="L685">
        <v>64.8</v>
      </c>
      <c r="M685">
        <v>12.52</v>
      </c>
      <c r="N685" t="s">
        <v>68</v>
      </c>
      <c r="O685" t="s">
        <v>24</v>
      </c>
      <c r="P685" t="s">
        <v>25</v>
      </c>
      <c r="Q685">
        <v>0.43819444444444444</v>
      </c>
      <c r="R685" t="s">
        <v>49</v>
      </c>
      <c r="S685" t="s">
        <v>4695</v>
      </c>
      <c r="T685" t="s">
        <v>4672</v>
      </c>
      <c r="U685">
        <v>38.659999999999997</v>
      </c>
      <c r="V685" t="s">
        <v>4999</v>
      </c>
      <c r="W685" t="s">
        <v>4964</v>
      </c>
      <c r="X685" t="s">
        <v>5268</v>
      </c>
      <c r="Y685" t="s">
        <v>4977</v>
      </c>
      <c r="Z685" t="s">
        <v>5269</v>
      </c>
      <c r="AA685" t="s">
        <v>4992</v>
      </c>
      <c r="AB685">
        <f>YEAR(Sales_Trans_2[[#This Row],[Transaction_Date]])</f>
        <v>2025</v>
      </c>
      <c r="AC685" t="str">
        <f>TEXT(Sales_Trans_2[[#This Row],[Transaction_Date]],"mmm")</f>
        <v>Dec</v>
      </c>
      <c r="AD685">
        <f>MONTH(Sales_Trans_2[[#This Row],[Transaction_Date]])</f>
        <v>12</v>
      </c>
      <c r="AE685" s="19">
        <f>IFERROR(Sales_Trans_2[[#This Row],[Profit]]/Sales_Trans_2[[#This Row],[Sales_Amount]],0)</f>
        <v>0.16192446973616142</v>
      </c>
      <c r="AF685" s="20" t="str">
        <f>IF(Sales_Trans_2[[#This Row],[Discount_Pct]]=0,"0%",
IF(Sales_Trans_2[[#This Row],[Discount_Pct]]&lt;=5,"1-5%",
IF(Sales_Trans_2[[#This Row],[Discount_Pct]]&lt;=10,"6-10%",
IF(Sales_Trans_2[[#This Row],[Discount_Pct]]&lt;=15,"11-15%","&gt;15%"))))</f>
        <v>0%</v>
      </c>
    </row>
    <row r="686" spans="1:32" x14ac:dyDescent="0.25">
      <c r="A686" t="s">
        <v>2602</v>
      </c>
      <c r="B686" s="10">
        <v>46101</v>
      </c>
      <c r="C686" t="s">
        <v>289</v>
      </c>
      <c r="D686" t="s">
        <v>1150</v>
      </c>
      <c r="E686" t="s">
        <v>1903</v>
      </c>
      <c r="F686" t="s">
        <v>2603</v>
      </c>
      <c r="G686">
        <v>8</v>
      </c>
      <c r="H686">
        <v>484.89</v>
      </c>
      <c r="I686">
        <v>0</v>
      </c>
      <c r="J686">
        <v>0</v>
      </c>
      <c r="K686">
        <v>3879.12</v>
      </c>
      <c r="L686">
        <v>2694.4</v>
      </c>
      <c r="M686">
        <v>1184.72</v>
      </c>
      <c r="N686" t="s">
        <v>4971</v>
      </c>
      <c r="O686" t="s">
        <v>24</v>
      </c>
      <c r="P686" t="s">
        <v>25</v>
      </c>
      <c r="Q686">
        <v>0.85555555555555551</v>
      </c>
      <c r="R686" t="s">
        <v>49</v>
      </c>
      <c r="S686" t="s">
        <v>4802</v>
      </c>
      <c r="T686" t="s">
        <v>4776</v>
      </c>
      <c r="U686">
        <v>468.94</v>
      </c>
      <c r="V686" t="s">
        <v>5118</v>
      </c>
      <c r="W686" t="s">
        <v>4958</v>
      </c>
      <c r="X686" t="s">
        <v>5275</v>
      </c>
      <c r="Y686" t="s">
        <v>5007</v>
      </c>
      <c r="Z686" t="s">
        <v>5276</v>
      </c>
      <c r="AA686" t="s">
        <v>5163</v>
      </c>
      <c r="AB686">
        <f>YEAR(Sales_Trans_2[[#This Row],[Transaction_Date]])</f>
        <v>2026</v>
      </c>
      <c r="AC686" t="str">
        <f>TEXT(Sales_Trans_2[[#This Row],[Transaction_Date]],"mmm")</f>
        <v>Mar</v>
      </c>
      <c r="AD686">
        <f>MONTH(Sales_Trans_2[[#This Row],[Transaction_Date]])</f>
        <v>3</v>
      </c>
      <c r="AE686" s="19">
        <f>IFERROR(Sales_Trans_2[[#This Row],[Profit]]/Sales_Trans_2[[#This Row],[Sales_Amount]],0)</f>
        <v>0.30540947431376192</v>
      </c>
      <c r="AF686" s="20" t="str">
        <f>IF(Sales_Trans_2[[#This Row],[Discount_Pct]]=0,"0%",
IF(Sales_Trans_2[[#This Row],[Discount_Pct]]&lt;=5,"1-5%",
IF(Sales_Trans_2[[#This Row],[Discount_Pct]]&lt;=10,"6-10%",
IF(Sales_Trans_2[[#This Row],[Discount_Pct]]&lt;=15,"11-15%","&gt;15%"))))</f>
        <v>0%</v>
      </c>
    </row>
    <row r="687" spans="1:32" x14ac:dyDescent="0.25">
      <c r="A687" t="s">
        <v>4044</v>
      </c>
      <c r="B687" s="10">
        <v>46109</v>
      </c>
      <c r="C687" t="s">
        <v>313</v>
      </c>
      <c r="D687" t="s">
        <v>141</v>
      </c>
      <c r="E687" t="s">
        <v>1893</v>
      </c>
      <c r="F687" t="s">
        <v>2601</v>
      </c>
      <c r="G687">
        <v>6</v>
      </c>
      <c r="H687">
        <v>489</v>
      </c>
      <c r="I687">
        <v>0</v>
      </c>
      <c r="J687">
        <v>0</v>
      </c>
      <c r="K687">
        <v>3374.1</v>
      </c>
      <c r="L687">
        <v>1592.64</v>
      </c>
      <c r="M687">
        <v>1781.46</v>
      </c>
      <c r="N687" t="s">
        <v>133</v>
      </c>
      <c r="O687" t="s">
        <v>24</v>
      </c>
      <c r="P687" t="s">
        <v>25</v>
      </c>
      <c r="Q687">
        <v>0.85</v>
      </c>
      <c r="R687" t="s">
        <v>27</v>
      </c>
      <c r="S687" t="s">
        <v>4658</v>
      </c>
      <c r="T687" t="s">
        <v>4636</v>
      </c>
      <c r="U687">
        <v>437.49</v>
      </c>
      <c r="V687" t="s">
        <v>5066</v>
      </c>
      <c r="W687" t="s">
        <v>4958</v>
      </c>
      <c r="X687" t="s">
        <v>5286</v>
      </c>
      <c r="Y687" t="s">
        <v>4966</v>
      </c>
      <c r="Z687" t="s">
        <v>5269</v>
      </c>
      <c r="AA687" t="s">
        <v>4992</v>
      </c>
      <c r="AB687">
        <f>YEAR(Sales_Trans_2[[#This Row],[Transaction_Date]])</f>
        <v>2026</v>
      </c>
      <c r="AC687" t="str">
        <f>TEXT(Sales_Trans_2[[#This Row],[Transaction_Date]],"mmm")</f>
        <v>Mar</v>
      </c>
      <c r="AD687">
        <f>MONTH(Sales_Trans_2[[#This Row],[Transaction_Date]])</f>
        <v>3</v>
      </c>
      <c r="AE687" s="19">
        <f>IFERROR(Sales_Trans_2[[#This Row],[Profit]]/Sales_Trans_2[[#This Row],[Sales_Amount]],0)</f>
        <v>0.52798079487863436</v>
      </c>
      <c r="AF687" s="20" t="str">
        <f>IF(Sales_Trans_2[[#This Row],[Discount_Pct]]=0,"0%",
IF(Sales_Trans_2[[#This Row],[Discount_Pct]]&lt;=5,"1-5%",
IF(Sales_Trans_2[[#This Row],[Discount_Pct]]&lt;=10,"6-10%",
IF(Sales_Trans_2[[#This Row],[Discount_Pct]]&lt;=15,"11-15%","&gt;15%"))))</f>
        <v>0%</v>
      </c>
    </row>
    <row r="688" spans="1:32" x14ac:dyDescent="0.25">
      <c r="A688" t="s">
        <v>2644</v>
      </c>
      <c r="B688" s="10">
        <v>46011</v>
      </c>
      <c r="C688" t="s">
        <v>629</v>
      </c>
      <c r="D688" t="s">
        <v>326</v>
      </c>
      <c r="E688" t="s">
        <v>2645</v>
      </c>
      <c r="F688" t="s">
        <v>783</v>
      </c>
      <c r="G688">
        <v>6</v>
      </c>
      <c r="H688">
        <v>430.34</v>
      </c>
      <c r="I688">
        <v>0</v>
      </c>
      <c r="J688">
        <v>0</v>
      </c>
      <c r="K688">
        <v>2969.35</v>
      </c>
      <c r="L688">
        <v>2045.4</v>
      </c>
      <c r="M688">
        <v>923.95</v>
      </c>
      <c r="N688" t="s">
        <v>133</v>
      </c>
      <c r="O688" t="s">
        <v>24</v>
      </c>
      <c r="P688" t="s">
        <v>25</v>
      </c>
      <c r="Q688">
        <v>0.44236111111111109</v>
      </c>
      <c r="R688" t="s">
        <v>27</v>
      </c>
      <c r="S688" t="s">
        <v>4859</v>
      </c>
      <c r="T688" t="s">
        <v>4847</v>
      </c>
      <c r="U688">
        <v>400.33</v>
      </c>
      <c r="V688" t="s">
        <v>5061</v>
      </c>
      <c r="W688" t="s">
        <v>4958</v>
      </c>
      <c r="X688" t="s">
        <v>5399</v>
      </c>
      <c r="Y688" t="s">
        <v>5007</v>
      </c>
      <c r="Z688" t="s">
        <v>5400</v>
      </c>
      <c r="AA688" t="s">
        <v>5163</v>
      </c>
      <c r="AB688">
        <f>YEAR(Sales_Trans_2[[#This Row],[Transaction_Date]])</f>
        <v>2025</v>
      </c>
      <c r="AC688" t="str">
        <f>TEXT(Sales_Trans_2[[#This Row],[Transaction_Date]],"mmm")</f>
        <v>Dec</v>
      </c>
      <c r="AD688">
        <f>MONTH(Sales_Trans_2[[#This Row],[Transaction_Date]])</f>
        <v>12</v>
      </c>
      <c r="AE688" s="19">
        <f>IFERROR(Sales_Trans_2[[#This Row],[Profit]]/Sales_Trans_2[[#This Row],[Sales_Amount]],0)</f>
        <v>0.31116237560408844</v>
      </c>
      <c r="AF688" s="20" t="str">
        <f>IF(Sales_Trans_2[[#This Row],[Discount_Pct]]=0,"0%",
IF(Sales_Trans_2[[#This Row],[Discount_Pct]]&lt;=5,"1-5%",
IF(Sales_Trans_2[[#This Row],[Discount_Pct]]&lt;=10,"6-10%",
IF(Sales_Trans_2[[#This Row],[Discount_Pct]]&lt;=15,"11-15%","&gt;15%"))))</f>
        <v>0%</v>
      </c>
    </row>
    <row r="689" spans="1:32" x14ac:dyDescent="0.25">
      <c r="A689" t="s">
        <v>105</v>
      </c>
      <c r="B689" s="10">
        <v>45909</v>
      </c>
      <c r="C689" t="s">
        <v>106</v>
      </c>
      <c r="D689" t="s">
        <v>107</v>
      </c>
      <c r="E689" t="s">
        <v>108</v>
      </c>
      <c r="F689" t="s">
        <v>109</v>
      </c>
      <c r="G689">
        <v>3</v>
      </c>
      <c r="H689">
        <v>59.92</v>
      </c>
      <c r="I689">
        <v>0</v>
      </c>
      <c r="J689">
        <v>0</v>
      </c>
      <c r="K689">
        <v>179.76</v>
      </c>
      <c r="L689">
        <v>144.44999999999999</v>
      </c>
      <c r="M689">
        <v>35.31</v>
      </c>
      <c r="N689" t="s">
        <v>47</v>
      </c>
      <c r="O689" t="s">
        <v>24</v>
      </c>
      <c r="P689" t="s">
        <v>25</v>
      </c>
      <c r="Q689">
        <v>0.74375000000000002</v>
      </c>
      <c r="R689" t="s">
        <v>49</v>
      </c>
      <c r="S689" t="s">
        <v>4683</v>
      </c>
      <c r="T689" t="s">
        <v>4672</v>
      </c>
      <c r="U689">
        <v>59.92</v>
      </c>
      <c r="V689" t="s">
        <v>5426</v>
      </c>
      <c r="W689" t="s">
        <v>4968</v>
      </c>
      <c r="X689" t="s">
        <v>5427</v>
      </c>
      <c r="Y689" t="s">
        <v>5007</v>
      </c>
      <c r="Z689" t="s">
        <v>5303</v>
      </c>
      <c r="AA689" t="s">
        <v>4992</v>
      </c>
      <c r="AB689">
        <f>YEAR(Sales_Trans_2[[#This Row],[Transaction_Date]])</f>
        <v>2025</v>
      </c>
      <c r="AC689" t="str">
        <f>TEXT(Sales_Trans_2[[#This Row],[Transaction_Date]],"mmm")</f>
        <v>Sep</v>
      </c>
      <c r="AD689">
        <f>MONTH(Sales_Trans_2[[#This Row],[Transaction_Date]])</f>
        <v>9</v>
      </c>
      <c r="AE689" s="19">
        <f>IFERROR(Sales_Trans_2[[#This Row],[Profit]]/Sales_Trans_2[[#This Row],[Sales_Amount]],0)</f>
        <v>0.19642857142857145</v>
      </c>
      <c r="AF689" s="20" t="str">
        <f>IF(Sales_Trans_2[[#This Row],[Discount_Pct]]=0,"0%",
IF(Sales_Trans_2[[#This Row],[Discount_Pct]]&lt;=5,"1-5%",
IF(Sales_Trans_2[[#This Row],[Discount_Pct]]&lt;=10,"6-10%",
IF(Sales_Trans_2[[#This Row],[Discount_Pct]]&lt;=15,"11-15%","&gt;15%"))))</f>
        <v>0%</v>
      </c>
    </row>
    <row r="690" spans="1:32" x14ac:dyDescent="0.25">
      <c r="A690" t="s">
        <v>712</v>
      </c>
      <c r="B690" s="10">
        <v>46084</v>
      </c>
      <c r="C690" t="s">
        <v>713</v>
      </c>
      <c r="D690" t="s">
        <v>714</v>
      </c>
      <c r="E690" t="s">
        <v>715</v>
      </c>
      <c r="F690" t="s">
        <v>716</v>
      </c>
      <c r="G690">
        <v>4</v>
      </c>
      <c r="H690">
        <v>161.03</v>
      </c>
      <c r="I690">
        <v>0</v>
      </c>
      <c r="J690">
        <v>0</v>
      </c>
      <c r="K690">
        <v>644.12</v>
      </c>
      <c r="L690">
        <v>496.96</v>
      </c>
      <c r="M690">
        <v>147.16</v>
      </c>
      <c r="N690" t="s">
        <v>133</v>
      </c>
      <c r="O690" t="s">
        <v>24</v>
      </c>
      <c r="P690" t="s">
        <v>25</v>
      </c>
      <c r="Q690">
        <v>0.8125</v>
      </c>
      <c r="R690" t="s">
        <v>49</v>
      </c>
      <c r="S690" t="s">
        <v>4653</v>
      </c>
      <c r="T690" t="s">
        <v>4672</v>
      </c>
      <c r="U690">
        <v>161.03</v>
      </c>
      <c r="V690" t="s">
        <v>5384</v>
      </c>
      <c r="W690" t="s">
        <v>4964</v>
      </c>
      <c r="X690" t="s">
        <v>5437</v>
      </c>
      <c r="Y690" t="s">
        <v>4960</v>
      </c>
      <c r="Z690" t="s">
        <v>5438</v>
      </c>
      <c r="AA690" t="s">
        <v>4992</v>
      </c>
      <c r="AB690">
        <f>YEAR(Sales_Trans_2[[#This Row],[Transaction_Date]])</f>
        <v>2026</v>
      </c>
      <c r="AC690" t="str">
        <f>TEXT(Sales_Trans_2[[#This Row],[Transaction_Date]],"mmm")</f>
        <v>Mar</v>
      </c>
      <c r="AD690">
        <f>MONTH(Sales_Trans_2[[#This Row],[Transaction_Date]])</f>
        <v>3</v>
      </c>
      <c r="AE690" s="19">
        <f>IFERROR(Sales_Trans_2[[#This Row],[Profit]]/Sales_Trans_2[[#This Row],[Sales_Amount]],0)</f>
        <v>0.22846674532695771</v>
      </c>
      <c r="AF690" s="20" t="str">
        <f>IF(Sales_Trans_2[[#This Row],[Discount_Pct]]=0,"0%",
IF(Sales_Trans_2[[#This Row],[Discount_Pct]]&lt;=5,"1-5%",
IF(Sales_Trans_2[[#This Row],[Discount_Pct]]&lt;=10,"6-10%",
IF(Sales_Trans_2[[#This Row],[Discount_Pct]]&lt;=15,"11-15%","&gt;15%"))))</f>
        <v>0%</v>
      </c>
    </row>
    <row r="691" spans="1:32" x14ac:dyDescent="0.25">
      <c r="A691" t="s">
        <v>3776</v>
      </c>
      <c r="B691" s="10">
        <v>46009</v>
      </c>
      <c r="C691" t="s">
        <v>2746</v>
      </c>
      <c r="D691" t="s">
        <v>1382</v>
      </c>
      <c r="E691" t="s">
        <v>1385</v>
      </c>
      <c r="F691" t="s">
        <v>1865</v>
      </c>
      <c r="G691">
        <v>3</v>
      </c>
      <c r="H691">
        <v>317.99</v>
      </c>
      <c r="I691">
        <v>0</v>
      </c>
      <c r="J691">
        <v>0</v>
      </c>
      <c r="K691">
        <v>953.97</v>
      </c>
      <c r="L691">
        <v>705.15</v>
      </c>
      <c r="M691">
        <v>248.82</v>
      </c>
      <c r="N691" t="s">
        <v>133</v>
      </c>
      <c r="O691" t="s">
        <v>24</v>
      </c>
      <c r="P691" t="s">
        <v>25</v>
      </c>
      <c r="Q691">
        <v>0.78402777777777777</v>
      </c>
      <c r="R691" t="s">
        <v>49</v>
      </c>
      <c r="S691" t="s">
        <v>4774</v>
      </c>
      <c r="T691" t="s">
        <v>4752</v>
      </c>
      <c r="U691">
        <v>317.99</v>
      </c>
      <c r="V691" t="s">
        <v>5447</v>
      </c>
      <c r="W691" t="s">
        <v>4964</v>
      </c>
      <c r="X691" t="s">
        <v>5448</v>
      </c>
      <c r="Y691" t="s">
        <v>4970</v>
      </c>
      <c r="Z691" t="s">
        <v>5358</v>
      </c>
      <c r="AA691" t="s">
        <v>5163</v>
      </c>
      <c r="AB691">
        <f>YEAR(Sales_Trans_2[[#This Row],[Transaction_Date]])</f>
        <v>2025</v>
      </c>
      <c r="AC691" t="str">
        <f>TEXT(Sales_Trans_2[[#This Row],[Transaction_Date]],"mmm")</f>
        <v>Dec</v>
      </c>
      <c r="AD691">
        <f>MONTH(Sales_Trans_2[[#This Row],[Transaction_Date]])</f>
        <v>12</v>
      </c>
      <c r="AE691" s="19">
        <f>IFERROR(Sales_Trans_2[[#This Row],[Profit]]/Sales_Trans_2[[#This Row],[Sales_Amount]],0)</f>
        <v>0.26082581213245698</v>
      </c>
      <c r="AF691" s="20" t="str">
        <f>IF(Sales_Trans_2[[#This Row],[Discount_Pct]]=0,"0%",
IF(Sales_Trans_2[[#This Row],[Discount_Pct]]&lt;=5,"1-5%",
IF(Sales_Trans_2[[#This Row],[Discount_Pct]]&lt;=10,"6-10%",
IF(Sales_Trans_2[[#This Row],[Discount_Pct]]&lt;=15,"11-15%","&gt;15%"))))</f>
        <v>0%</v>
      </c>
    </row>
    <row r="692" spans="1:32" x14ac:dyDescent="0.25">
      <c r="A692" t="s">
        <v>1218</v>
      </c>
      <c r="B692" s="10">
        <v>46329</v>
      </c>
      <c r="C692" t="s">
        <v>1219</v>
      </c>
      <c r="D692" t="s">
        <v>30</v>
      </c>
      <c r="E692" t="s">
        <v>653</v>
      </c>
      <c r="F692" t="s">
        <v>1220</v>
      </c>
      <c r="G692">
        <v>2</v>
      </c>
      <c r="H692">
        <v>448.94</v>
      </c>
      <c r="I692">
        <v>0</v>
      </c>
      <c r="J692">
        <v>0</v>
      </c>
      <c r="K692">
        <v>897.88</v>
      </c>
      <c r="L692">
        <v>760.16</v>
      </c>
      <c r="M692">
        <v>137.72</v>
      </c>
      <c r="N692" t="s">
        <v>68</v>
      </c>
      <c r="O692" t="s">
        <v>24</v>
      </c>
      <c r="P692" t="s">
        <v>25</v>
      </c>
      <c r="Q692">
        <v>0.64513888888888893</v>
      </c>
      <c r="R692" t="s">
        <v>49</v>
      </c>
      <c r="S692" t="s">
        <v>4691</v>
      </c>
      <c r="T692" t="s">
        <v>4672</v>
      </c>
      <c r="U692">
        <v>448.94</v>
      </c>
      <c r="V692" t="s">
        <v>5449</v>
      </c>
      <c r="W692" t="s">
        <v>4964</v>
      </c>
      <c r="X692" t="s">
        <v>5450</v>
      </c>
      <c r="Y692" t="s">
        <v>5007</v>
      </c>
      <c r="Z692" t="s">
        <v>5451</v>
      </c>
      <c r="AA692" t="s">
        <v>4992</v>
      </c>
      <c r="AB692">
        <f>YEAR(Sales_Trans_2[[#This Row],[Transaction_Date]])</f>
        <v>2026</v>
      </c>
      <c r="AC692" t="str">
        <f>TEXT(Sales_Trans_2[[#This Row],[Transaction_Date]],"mmm")</f>
        <v>Nov</v>
      </c>
      <c r="AD692">
        <f>MONTH(Sales_Trans_2[[#This Row],[Transaction_Date]])</f>
        <v>11</v>
      </c>
      <c r="AE692" s="19">
        <f>IFERROR(Sales_Trans_2[[#This Row],[Profit]]/Sales_Trans_2[[#This Row],[Sales_Amount]],0)</f>
        <v>0.1533835256381699</v>
      </c>
      <c r="AF692" s="20" t="str">
        <f>IF(Sales_Trans_2[[#This Row],[Discount_Pct]]=0,"0%",
IF(Sales_Trans_2[[#This Row],[Discount_Pct]]&lt;=5,"1-5%",
IF(Sales_Trans_2[[#This Row],[Discount_Pct]]&lt;=10,"6-10%",
IF(Sales_Trans_2[[#This Row],[Discount_Pct]]&lt;=15,"11-15%","&gt;15%"))))</f>
        <v>0%</v>
      </c>
    </row>
    <row r="693" spans="1:32" x14ac:dyDescent="0.25">
      <c r="A693" t="s">
        <v>4008</v>
      </c>
      <c r="B693" s="10">
        <v>46111</v>
      </c>
      <c r="C693" t="s">
        <v>2385</v>
      </c>
      <c r="D693" t="s">
        <v>944</v>
      </c>
      <c r="E693" t="s">
        <v>1479</v>
      </c>
      <c r="F693" t="s">
        <v>1113</v>
      </c>
      <c r="G693">
        <v>5</v>
      </c>
      <c r="H693">
        <v>333.54</v>
      </c>
      <c r="I693">
        <v>0</v>
      </c>
      <c r="J693">
        <v>0</v>
      </c>
      <c r="K693">
        <v>1667.7</v>
      </c>
      <c r="L693">
        <v>1192.1500000000001</v>
      </c>
      <c r="M693">
        <v>475.55</v>
      </c>
      <c r="N693" t="s">
        <v>4971</v>
      </c>
      <c r="O693" t="s">
        <v>24</v>
      </c>
      <c r="P693" t="s">
        <v>25</v>
      </c>
      <c r="Q693">
        <v>0.57638888888888884</v>
      </c>
      <c r="R693" t="s">
        <v>49</v>
      </c>
      <c r="S693" t="s">
        <v>4773</v>
      </c>
      <c r="T693" t="s">
        <v>4752</v>
      </c>
      <c r="U693">
        <v>333.54</v>
      </c>
      <c r="V693" t="s">
        <v>5086</v>
      </c>
      <c r="W693" t="s">
        <v>4968</v>
      </c>
      <c r="X693" t="s">
        <v>5481</v>
      </c>
      <c r="Y693" t="s">
        <v>4960</v>
      </c>
      <c r="Z693" t="s">
        <v>5482</v>
      </c>
      <c r="AA693" t="s">
        <v>5163</v>
      </c>
      <c r="AB693">
        <f>YEAR(Sales_Trans_2[[#This Row],[Transaction_Date]])</f>
        <v>2026</v>
      </c>
      <c r="AC693" t="str">
        <f>TEXT(Sales_Trans_2[[#This Row],[Transaction_Date]],"mmm")</f>
        <v>Mar</v>
      </c>
      <c r="AD693">
        <f>MONTH(Sales_Trans_2[[#This Row],[Transaction_Date]])</f>
        <v>3</v>
      </c>
      <c r="AE693" s="19">
        <f>IFERROR(Sales_Trans_2[[#This Row],[Profit]]/Sales_Trans_2[[#This Row],[Sales_Amount]],0)</f>
        <v>0.28515320501289199</v>
      </c>
      <c r="AF693" s="20" t="str">
        <f>IF(Sales_Trans_2[[#This Row],[Discount_Pct]]=0,"0%",
IF(Sales_Trans_2[[#This Row],[Discount_Pct]]&lt;=5,"1-5%",
IF(Sales_Trans_2[[#This Row],[Discount_Pct]]&lt;=10,"6-10%",
IF(Sales_Trans_2[[#This Row],[Discount_Pct]]&lt;=15,"11-15%","&gt;15%"))))</f>
        <v>0%</v>
      </c>
    </row>
    <row r="694" spans="1:32" x14ac:dyDescent="0.25">
      <c r="A694" t="s">
        <v>1172</v>
      </c>
      <c r="B694" s="10">
        <v>46112</v>
      </c>
      <c r="C694" t="s">
        <v>169</v>
      </c>
      <c r="D694" t="s">
        <v>137</v>
      </c>
      <c r="E694" t="s">
        <v>675</v>
      </c>
      <c r="F694" t="s">
        <v>1173</v>
      </c>
      <c r="G694">
        <v>3</v>
      </c>
      <c r="H694">
        <v>93.47</v>
      </c>
      <c r="I694">
        <v>0</v>
      </c>
      <c r="J694">
        <v>0</v>
      </c>
      <c r="K694">
        <v>280.41000000000003</v>
      </c>
      <c r="L694">
        <v>216.87</v>
      </c>
      <c r="M694">
        <v>63.54</v>
      </c>
      <c r="N694" t="s">
        <v>40</v>
      </c>
      <c r="O694" t="s">
        <v>24</v>
      </c>
      <c r="P694" t="s">
        <v>25</v>
      </c>
      <c r="Q694">
        <v>0.48541666666666666</v>
      </c>
      <c r="R694" t="s">
        <v>49</v>
      </c>
      <c r="S694" t="s">
        <v>4917</v>
      </c>
      <c r="T694" t="s">
        <v>4908</v>
      </c>
      <c r="U694">
        <v>93.47</v>
      </c>
      <c r="V694" t="s">
        <v>5040</v>
      </c>
      <c r="W694" t="s">
        <v>4968</v>
      </c>
      <c r="X694" t="s">
        <v>5485</v>
      </c>
      <c r="Y694" t="s">
        <v>4966</v>
      </c>
      <c r="Z694" t="s">
        <v>5486</v>
      </c>
      <c r="AA694" t="s">
        <v>4992</v>
      </c>
      <c r="AB694">
        <f>YEAR(Sales_Trans_2[[#This Row],[Transaction_Date]])</f>
        <v>2026</v>
      </c>
      <c r="AC694" t="str">
        <f>TEXT(Sales_Trans_2[[#This Row],[Transaction_Date]],"mmm")</f>
        <v>Mar</v>
      </c>
      <c r="AD694">
        <f>MONTH(Sales_Trans_2[[#This Row],[Transaction_Date]])</f>
        <v>3</v>
      </c>
      <c r="AE694" s="19">
        <f>IFERROR(Sales_Trans_2[[#This Row],[Profit]]/Sales_Trans_2[[#This Row],[Sales_Amount]],0)</f>
        <v>0.22659676901679682</v>
      </c>
      <c r="AF694" s="20" t="str">
        <f>IF(Sales_Trans_2[[#This Row],[Discount_Pct]]=0,"0%",
IF(Sales_Trans_2[[#This Row],[Discount_Pct]]&lt;=5,"1-5%",
IF(Sales_Trans_2[[#This Row],[Discount_Pct]]&lt;=10,"6-10%",
IF(Sales_Trans_2[[#This Row],[Discount_Pct]]&lt;=15,"11-15%","&gt;15%"))))</f>
        <v>0%</v>
      </c>
    </row>
    <row r="695" spans="1:32" x14ac:dyDescent="0.25">
      <c r="A695" t="s">
        <v>382</v>
      </c>
      <c r="B695" s="10">
        <v>46113</v>
      </c>
      <c r="C695" t="s">
        <v>383</v>
      </c>
      <c r="D695" t="s">
        <v>384</v>
      </c>
      <c r="E695" t="s">
        <v>385</v>
      </c>
      <c r="F695" t="s">
        <v>386</v>
      </c>
      <c r="G695">
        <v>4</v>
      </c>
      <c r="H695">
        <v>416.77</v>
      </c>
      <c r="I695">
        <v>0</v>
      </c>
      <c r="J695">
        <v>0</v>
      </c>
      <c r="K695">
        <v>1917.14</v>
      </c>
      <c r="L695">
        <v>1344.28</v>
      </c>
      <c r="M695">
        <v>572.86</v>
      </c>
      <c r="N695" t="s">
        <v>23</v>
      </c>
      <c r="O695" t="s">
        <v>24</v>
      </c>
      <c r="P695" t="s">
        <v>25</v>
      </c>
      <c r="Q695">
        <v>0.83888888888888891</v>
      </c>
      <c r="R695" t="s">
        <v>27</v>
      </c>
      <c r="S695" t="s">
        <v>4835</v>
      </c>
      <c r="T695" t="s">
        <v>4828</v>
      </c>
      <c r="U695">
        <v>389.61</v>
      </c>
      <c r="V695" t="s">
        <v>5512</v>
      </c>
      <c r="W695" t="s">
        <v>4958</v>
      </c>
      <c r="X695" t="s">
        <v>5513</v>
      </c>
      <c r="Y695" t="s">
        <v>4960</v>
      </c>
      <c r="Z695" t="s">
        <v>5514</v>
      </c>
      <c r="AA695" t="s">
        <v>4992</v>
      </c>
      <c r="AB695">
        <f>YEAR(Sales_Trans_2[[#This Row],[Transaction_Date]])</f>
        <v>2026</v>
      </c>
      <c r="AC695" t="str">
        <f>TEXT(Sales_Trans_2[[#This Row],[Transaction_Date]],"mmm")</f>
        <v>Apr</v>
      </c>
      <c r="AD695">
        <f>MONTH(Sales_Trans_2[[#This Row],[Transaction_Date]])</f>
        <v>4</v>
      </c>
      <c r="AE695" s="19">
        <f>IFERROR(Sales_Trans_2[[#This Row],[Profit]]/Sales_Trans_2[[#This Row],[Sales_Amount]],0)</f>
        <v>0.29880968526033569</v>
      </c>
      <c r="AF695" s="20" t="str">
        <f>IF(Sales_Trans_2[[#This Row],[Discount_Pct]]=0,"0%",
IF(Sales_Trans_2[[#This Row],[Discount_Pct]]&lt;=5,"1-5%",
IF(Sales_Trans_2[[#This Row],[Discount_Pct]]&lt;=10,"6-10%",
IF(Sales_Trans_2[[#This Row],[Discount_Pct]]&lt;=15,"11-15%","&gt;15%"))))</f>
        <v>0%</v>
      </c>
    </row>
    <row r="696" spans="1:32" x14ac:dyDescent="0.25">
      <c r="A696" t="s">
        <v>4244</v>
      </c>
      <c r="B696" s="10">
        <v>46111</v>
      </c>
      <c r="C696" t="s">
        <v>3158</v>
      </c>
      <c r="D696" t="s">
        <v>1706</v>
      </c>
      <c r="E696" t="s">
        <v>2224</v>
      </c>
      <c r="F696" t="s">
        <v>1100</v>
      </c>
      <c r="G696">
        <v>5</v>
      </c>
      <c r="H696">
        <v>279.74</v>
      </c>
      <c r="I696">
        <v>0</v>
      </c>
      <c r="J696">
        <v>0</v>
      </c>
      <c r="K696">
        <v>1398.7</v>
      </c>
      <c r="L696">
        <v>1207.2</v>
      </c>
      <c r="M696">
        <v>191.5</v>
      </c>
      <c r="N696" t="s">
        <v>68</v>
      </c>
      <c r="O696" t="s">
        <v>24</v>
      </c>
      <c r="P696" t="s">
        <v>25</v>
      </c>
      <c r="Q696">
        <v>0.73750000000000004</v>
      </c>
      <c r="R696" t="s">
        <v>49</v>
      </c>
      <c r="S696" t="s">
        <v>4886</v>
      </c>
      <c r="T696" t="s">
        <v>4887</v>
      </c>
      <c r="U696">
        <v>268.32</v>
      </c>
      <c r="V696" t="s">
        <v>5520</v>
      </c>
      <c r="W696" t="s">
        <v>4958</v>
      </c>
      <c r="X696" t="s">
        <v>5469</v>
      </c>
      <c r="Y696" t="s">
        <v>5011</v>
      </c>
      <c r="Z696" t="s">
        <v>5470</v>
      </c>
      <c r="AA696" t="s">
        <v>4992</v>
      </c>
      <c r="AB696">
        <f>YEAR(Sales_Trans_2[[#This Row],[Transaction_Date]])</f>
        <v>2026</v>
      </c>
      <c r="AC696" t="str">
        <f>TEXT(Sales_Trans_2[[#This Row],[Transaction_Date]],"mmm")</f>
        <v>Mar</v>
      </c>
      <c r="AD696">
        <f>MONTH(Sales_Trans_2[[#This Row],[Transaction_Date]])</f>
        <v>3</v>
      </c>
      <c r="AE696" s="19">
        <f>IFERROR(Sales_Trans_2[[#This Row],[Profit]]/Sales_Trans_2[[#This Row],[Sales_Amount]],0)</f>
        <v>0.13691284764424108</v>
      </c>
      <c r="AF696" s="20" t="str">
        <f>IF(Sales_Trans_2[[#This Row],[Discount_Pct]]=0,"0%",
IF(Sales_Trans_2[[#This Row],[Discount_Pct]]&lt;=5,"1-5%",
IF(Sales_Trans_2[[#This Row],[Discount_Pct]]&lt;=10,"6-10%",
IF(Sales_Trans_2[[#This Row],[Discount_Pct]]&lt;=15,"11-15%","&gt;15%"))))</f>
        <v>0%</v>
      </c>
    </row>
    <row r="697" spans="1:32" x14ac:dyDescent="0.25">
      <c r="A697" t="s">
        <v>2613</v>
      </c>
      <c r="B697" s="10">
        <v>46014</v>
      </c>
      <c r="C697" t="s">
        <v>2614</v>
      </c>
      <c r="D697" t="s">
        <v>65</v>
      </c>
      <c r="E697" t="s">
        <v>1368</v>
      </c>
      <c r="F697" t="s">
        <v>1369</v>
      </c>
      <c r="G697">
        <v>2</v>
      </c>
      <c r="H697">
        <v>172.63</v>
      </c>
      <c r="I697">
        <v>0</v>
      </c>
      <c r="J697">
        <v>0</v>
      </c>
      <c r="K697">
        <v>345.26</v>
      </c>
      <c r="L697">
        <v>284</v>
      </c>
      <c r="M697">
        <v>61.26</v>
      </c>
      <c r="N697" t="s">
        <v>133</v>
      </c>
      <c r="O697" t="s">
        <v>24</v>
      </c>
      <c r="P697" t="s">
        <v>25</v>
      </c>
      <c r="Q697">
        <v>0.6645833333333333</v>
      </c>
      <c r="R697" t="s">
        <v>49</v>
      </c>
      <c r="S697" t="s">
        <v>4719</v>
      </c>
      <c r="T697" t="s">
        <v>4703</v>
      </c>
      <c r="U697">
        <v>172.63</v>
      </c>
      <c r="V697" t="s">
        <v>5589</v>
      </c>
      <c r="W697" t="s">
        <v>4964</v>
      </c>
      <c r="X697" t="s">
        <v>5590</v>
      </c>
      <c r="Y697" t="s">
        <v>4966</v>
      </c>
      <c r="Z697" t="s">
        <v>5591</v>
      </c>
      <c r="AA697" t="s">
        <v>4992</v>
      </c>
      <c r="AB697">
        <f>YEAR(Sales_Trans_2[[#This Row],[Transaction_Date]])</f>
        <v>2025</v>
      </c>
      <c r="AC697" t="str">
        <f>TEXT(Sales_Trans_2[[#This Row],[Transaction_Date]],"mmm")</f>
        <v>Dec</v>
      </c>
      <c r="AD697">
        <f>MONTH(Sales_Trans_2[[#This Row],[Transaction_Date]])</f>
        <v>12</v>
      </c>
      <c r="AE697" s="19">
        <f>IFERROR(Sales_Trans_2[[#This Row],[Profit]]/Sales_Trans_2[[#This Row],[Sales_Amount]],0)</f>
        <v>0.17743150089787407</v>
      </c>
      <c r="AF697" s="20" t="str">
        <f>IF(Sales_Trans_2[[#This Row],[Discount_Pct]]=0,"0%",
IF(Sales_Trans_2[[#This Row],[Discount_Pct]]&lt;=5,"1-5%",
IF(Sales_Trans_2[[#This Row],[Discount_Pct]]&lt;=10,"6-10%",
IF(Sales_Trans_2[[#This Row],[Discount_Pct]]&lt;=15,"11-15%","&gt;15%"))))</f>
        <v>0%</v>
      </c>
    </row>
    <row r="698" spans="1:32" x14ac:dyDescent="0.25">
      <c r="A698" t="s">
        <v>3177</v>
      </c>
      <c r="B698" s="10">
        <v>46020</v>
      </c>
      <c r="C698" t="s">
        <v>2106</v>
      </c>
      <c r="D698" t="s">
        <v>264</v>
      </c>
      <c r="E698" t="s">
        <v>1893</v>
      </c>
      <c r="F698" t="s">
        <v>2601</v>
      </c>
      <c r="G698">
        <v>4</v>
      </c>
      <c r="H698">
        <v>383.51</v>
      </c>
      <c r="I698">
        <v>0</v>
      </c>
      <c r="J698">
        <v>0</v>
      </c>
      <c r="K698">
        <v>1534.04</v>
      </c>
      <c r="L698">
        <v>1143.5999999999999</v>
      </c>
      <c r="M698">
        <v>390.44</v>
      </c>
      <c r="N698" t="s">
        <v>40</v>
      </c>
      <c r="O698" t="s">
        <v>24</v>
      </c>
      <c r="P698" t="s">
        <v>25</v>
      </c>
      <c r="Q698">
        <v>0.70138888888888884</v>
      </c>
      <c r="R698" t="s">
        <v>49</v>
      </c>
      <c r="S698" t="s">
        <v>4702</v>
      </c>
      <c r="T698" t="s">
        <v>4703</v>
      </c>
      <c r="U698">
        <v>383.51</v>
      </c>
      <c r="V698" t="s">
        <v>5592</v>
      </c>
      <c r="W698" t="s">
        <v>4968</v>
      </c>
      <c r="X698" t="s">
        <v>5286</v>
      </c>
      <c r="Y698" t="s">
        <v>4966</v>
      </c>
      <c r="Z698" t="s">
        <v>5269</v>
      </c>
      <c r="AA698" t="s">
        <v>4992</v>
      </c>
      <c r="AB698">
        <f>YEAR(Sales_Trans_2[[#This Row],[Transaction_Date]])</f>
        <v>2025</v>
      </c>
      <c r="AC698" t="str">
        <f>TEXT(Sales_Trans_2[[#This Row],[Transaction_Date]],"mmm")</f>
        <v>Dec</v>
      </c>
      <c r="AD698">
        <f>MONTH(Sales_Trans_2[[#This Row],[Transaction_Date]])</f>
        <v>12</v>
      </c>
      <c r="AE698" s="19">
        <f>IFERROR(Sales_Trans_2[[#This Row],[Profit]]/Sales_Trans_2[[#This Row],[Sales_Amount]],0)</f>
        <v>0.25451748324685147</v>
      </c>
      <c r="AF698" s="20" t="str">
        <f>IF(Sales_Trans_2[[#This Row],[Discount_Pct]]=0,"0%",
IF(Sales_Trans_2[[#This Row],[Discount_Pct]]&lt;=5,"1-5%",
IF(Sales_Trans_2[[#This Row],[Discount_Pct]]&lt;=10,"6-10%",
IF(Sales_Trans_2[[#This Row],[Discount_Pct]]&lt;=15,"11-15%","&gt;15%"))))</f>
        <v>0%</v>
      </c>
    </row>
    <row r="699" spans="1:32" x14ac:dyDescent="0.25">
      <c r="A699" t="s">
        <v>93</v>
      </c>
      <c r="B699" s="10">
        <v>46329</v>
      </c>
      <c r="C699" t="s">
        <v>94</v>
      </c>
      <c r="D699" t="s">
        <v>95</v>
      </c>
      <c r="E699" t="s">
        <v>96</v>
      </c>
      <c r="F699" t="s">
        <v>97</v>
      </c>
      <c r="G699">
        <v>2</v>
      </c>
      <c r="H699">
        <v>522.78</v>
      </c>
      <c r="I699">
        <v>0</v>
      </c>
      <c r="J699">
        <v>0</v>
      </c>
      <c r="K699">
        <v>1045.56</v>
      </c>
      <c r="L699">
        <v>791.74</v>
      </c>
      <c r="M699">
        <v>253.82</v>
      </c>
      <c r="N699" t="s">
        <v>47</v>
      </c>
      <c r="O699" t="s">
        <v>24</v>
      </c>
      <c r="P699" t="s">
        <v>25</v>
      </c>
      <c r="Q699">
        <v>0.66597222222222219</v>
      </c>
      <c r="R699" t="s">
        <v>49</v>
      </c>
      <c r="S699" t="s">
        <v>4937</v>
      </c>
      <c r="T699" t="s">
        <v>4930</v>
      </c>
      <c r="U699">
        <v>522.78</v>
      </c>
      <c r="V699" t="s">
        <v>5607</v>
      </c>
      <c r="W699" t="s">
        <v>4964</v>
      </c>
      <c r="X699" t="s">
        <v>5533</v>
      </c>
      <c r="Y699" t="s">
        <v>4966</v>
      </c>
      <c r="Z699" t="s">
        <v>5534</v>
      </c>
      <c r="AA699" t="s">
        <v>4992</v>
      </c>
      <c r="AB699">
        <f>YEAR(Sales_Trans_2[[#This Row],[Transaction_Date]])</f>
        <v>2026</v>
      </c>
      <c r="AC699" t="str">
        <f>TEXT(Sales_Trans_2[[#This Row],[Transaction_Date]],"mmm")</f>
        <v>Nov</v>
      </c>
      <c r="AD699">
        <f>MONTH(Sales_Trans_2[[#This Row],[Transaction_Date]])</f>
        <v>11</v>
      </c>
      <c r="AE699" s="19">
        <f>IFERROR(Sales_Trans_2[[#This Row],[Profit]]/Sales_Trans_2[[#This Row],[Sales_Amount]],0)</f>
        <v>0.24275986074448144</v>
      </c>
      <c r="AF699" s="20" t="str">
        <f>IF(Sales_Trans_2[[#This Row],[Discount_Pct]]=0,"0%",
IF(Sales_Trans_2[[#This Row],[Discount_Pct]]&lt;=5,"1-5%",
IF(Sales_Trans_2[[#This Row],[Discount_Pct]]&lt;=10,"6-10%",
IF(Sales_Trans_2[[#This Row],[Discount_Pct]]&lt;=15,"11-15%","&gt;15%"))))</f>
        <v>0%</v>
      </c>
    </row>
    <row r="700" spans="1:32" x14ac:dyDescent="0.25">
      <c r="A700" t="s">
        <v>2218</v>
      </c>
      <c r="B700" s="10">
        <v>45912</v>
      </c>
      <c r="C700" t="s">
        <v>58</v>
      </c>
      <c r="D700" t="s">
        <v>52</v>
      </c>
      <c r="E700" t="s">
        <v>1081</v>
      </c>
      <c r="F700" t="s">
        <v>1082</v>
      </c>
      <c r="G700">
        <v>4</v>
      </c>
      <c r="H700">
        <v>347.33</v>
      </c>
      <c r="I700">
        <v>0</v>
      </c>
      <c r="J700">
        <v>0</v>
      </c>
      <c r="K700">
        <v>1389.32</v>
      </c>
      <c r="L700">
        <v>984.48</v>
      </c>
      <c r="M700">
        <v>404.84</v>
      </c>
      <c r="N700" t="s">
        <v>4971</v>
      </c>
      <c r="O700" t="s">
        <v>24</v>
      </c>
      <c r="P700" t="s">
        <v>25</v>
      </c>
      <c r="Q700">
        <v>0.61250000000000004</v>
      </c>
      <c r="R700" t="s">
        <v>49</v>
      </c>
      <c r="S700" t="s">
        <v>4701</v>
      </c>
      <c r="T700" t="s">
        <v>4672</v>
      </c>
      <c r="U700">
        <v>313.47000000000003</v>
      </c>
      <c r="V700" t="s">
        <v>5624</v>
      </c>
      <c r="W700" t="s">
        <v>4958</v>
      </c>
      <c r="X700" t="s">
        <v>5597</v>
      </c>
      <c r="Y700" t="s">
        <v>5011</v>
      </c>
      <c r="Z700" t="s">
        <v>5598</v>
      </c>
      <c r="AA700" t="s">
        <v>4992</v>
      </c>
      <c r="AB700">
        <f>YEAR(Sales_Trans_2[[#This Row],[Transaction_Date]])</f>
        <v>2025</v>
      </c>
      <c r="AC700" t="str">
        <f>TEXT(Sales_Trans_2[[#This Row],[Transaction_Date]],"mmm")</f>
        <v>Sep</v>
      </c>
      <c r="AD700">
        <f>MONTH(Sales_Trans_2[[#This Row],[Transaction_Date]])</f>
        <v>9</v>
      </c>
      <c r="AE700" s="19">
        <f>IFERROR(Sales_Trans_2[[#This Row],[Profit]]/Sales_Trans_2[[#This Row],[Sales_Amount]],0)</f>
        <v>0.29139435119338958</v>
      </c>
      <c r="AF700" s="20" t="str">
        <f>IF(Sales_Trans_2[[#This Row],[Discount_Pct]]=0,"0%",
IF(Sales_Trans_2[[#This Row],[Discount_Pct]]&lt;=5,"1-5%",
IF(Sales_Trans_2[[#This Row],[Discount_Pct]]&lt;=10,"6-10%",
IF(Sales_Trans_2[[#This Row],[Discount_Pct]]&lt;=15,"11-15%","&gt;15%"))))</f>
        <v>0%</v>
      </c>
    </row>
    <row r="701" spans="1:32" x14ac:dyDescent="0.25">
      <c r="A701" t="s">
        <v>3961</v>
      </c>
      <c r="B701" s="10">
        <v>46176</v>
      </c>
      <c r="C701" t="s">
        <v>1265</v>
      </c>
      <c r="D701" t="s">
        <v>384</v>
      </c>
      <c r="E701" t="s">
        <v>514</v>
      </c>
      <c r="F701" t="s">
        <v>515</v>
      </c>
      <c r="G701">
        <v>5</v>
      </c>
      <c r="H701">
        <v>389.61</v>
      </c>
      <c r="I701">
        <v>0</v>
      </c>
      <c r="J701">
        <v>0</v>
      </c>
      <c r="K701">
        <v>1948.05</v>
      </c>
      <c r="L701">
        <v>1680.35</v>
      </c>
      <c r="M701">
        <v>267.7</v>
      </c>
      <c r="N701" t="s">
        <v>47</v>
      </c>
      <c r="O701" t="s">
        <v>24</v>
      </c>
      <c r="P701" t="s">
        <v>25</v>
      </c>
      <c r="Q701">
        <v>0.71875</v>
      </c>
      <c r="R701" t="s">
        <v>49</v>
      </c>
      <c r="S701" t="s">
        <v>4835</v>
      </c>
      <c r="T701" t="s">
        <v>4828</v>
      </c>
      <c r="U701">
        <v>389.61</v>
      </c>
      <c r="V701" t="s">
        <v>5657</v>
      </c>
      <c r="W701" t="s">
        <v>4968</v>
      </c>
      <c r="X701" t="s">
        <v>5501</v>
      </c>
      <c r="Y701" t="s">
        <v>5011</v>
      </c>
      <c r="Z701" t="s">
        <v>5265</v>
      </c>
      <c r="AA701" t="s">
        <v>4992</v>
      </c>
      <c r="AB701">
        <f>YEAR(Sales_Trans_2[[#This Row],[Transaction_Date]])</f>
        <v>2026</v>
      </c>
      <c r="AC701" t="str">
        <f>TEXT(Sales_Trans_2[[#This Row],[Transaction_Date]],"mmm")</f>
        <v>Jun</v>
      </c>
      <c r="AD701">
        <f>MONTH(Sales_Trans_2[[#This Row],[Transaction_Date]])</f>
        <v>6</v>
      </c>
      <c r="AE701" s="19">
        <f>IFERROR(Sales_Trans_2[[#This Row],[Profit]]/Sales_Trans_2[[#This Row],[Sales_Amount]],0)</f>
        <v>0.13741947075280408</v>
      </c>
      <c r="AF701" s="20" t="str">
        <f>IF(Sales_Trans_2[[#This Row],[Discount_Pct]]=0,"0%",
IF(Sales_Trans_2[[#This Row],[Discount_Pct]]&lt;=5,"1-5%",
IF(Sales_Trans_2[[#This Row],[Discount_Pct]]&lt;=10,"6-10%",
IF(Sales_Trans_2[[#This Row],[Discount_Pct]]&lt;=15,"11-15%","&gt;15%"))))</f>
        <v>0%</v>
      </c>
    </row>
    <row r="702" spans="1:32" x14ac:dyDescent="0.25">
      <c r="A702" t="s">
        <v>1864</v>
      </c>
      <c r="B702" s="10">
        <v>46145</v>
      </c>
      <c r="C702" t="s">
        <v>1577</v>
      </c>
      <c r="D702" t="s">
        <v>905</v>
      </c>
      <c r="E702" t="s">
        <v>1385</v>
      </c>
      <c r="F702" t="s">
        <v>1865</v>
      </c>
      <c r="G702">
        <v>7</v>
      </c>
      <c r="H702">
        <v>527.84</v>
      </c>
      <c r="I702">
        <v>0</v>
      </c>
      <c r="J702">
        <v>0</v>
      </c>
      <c r="K702">
        <v>3694.88</v>
      </c>
      <c r="L702">
        <v>2783.83</v>
      </c>
      <c r="M702">
        <v>911.05</v>
      </c>
      <c r="N702" t="s">
        <v>23</v>
      </c>
      <c r="O702" t="s">
        <v>24</v>
      </c>
      <c r="P702" t="s">
        <v>25</v>
      </c>
      <c r="Q702">
        <v>0.49930555555555556</v>
      </c>
      <c r="R702" t="s">
        <v>49</v>
      </c>
      <c r="S702" t="s">
        <v>4686</v>
      </c>
      <c r="T702" t="s">
        <v>4672</v>
      </c>
      <c r="U702">
        <v>464.41</v>
      </c>
      <c r="V702" t="s">
        <v>5662</v>
      </c>
      <c r="W702" t="s">
        <v>4958</v>
      </c>
      <c r="X702" t="s">
        <v>5448</v>
      </c>
      <c r="Y702" t="s">
        <v>4970</v>
      </c>
      <c r="Z702" t="s">
        <v>5358</v>
      </c>
      <c r="AA702" t="s">
        <v>5163</v>
      </c>
      <c r="AB702">
        <f>YEAR(Sales_Trans_2[[#This Row],[Transaction_Date]])</f>
        <v>2026</v>
      </c>
      <c r="AC702" t="str">
        <f>TEXT(Sales_Trans_2[[#This Row],[Transaction_Date]],"mmm")</f>
        <v>May</v>
      </c>
      <c r="AD702">
        <f>MONTH(Sales_Trans_2[[#This Row],[Transaction_Date]])</f>
        <v>5</v>
      </c>
      <c r="AE702" s="19">
        <f>IFERROR(Sales_Trans_2[[#This Row],[Profit]]/Sales_Trans_2[[#This Row],[Sales_Amount]],0)</f>
        <v>0.24657093058502574</v>
      </c>
      <c r="AF702" s="20" t="str">
        <f>IF(Sales_Trans_2[[#This Row],[Discount_Pct]]=0,"0%",
IF(Sales_Trans_2[[#This Row],[Discount_Pct]]&lt;=5,"1-5%",
IF(Sales_Trans_2[[#This Row],[Discount_Pct]]&lt;=10,"6-10%",
IF(Sales_Trans_2[[#This Row],[Discount_Pct]]&lt;=15,"11-15%","&gt;15%"))))</f>
        <v>0%</v>
      </c>
    </row>
    <row r="703" spans="1:32" x14ac:dyDescent="0.25">
      <c r="A703" t="s">
        <v>2579</v>
      </c>
      <c r="B703" s="10">
        <v>46021</v>
      </c>
      <c r="C703" t="s">
        <v>342</v>
      </c>
      <c r="D703" t="s">
        <v>543</v>
      </c>
      <c r="E703" t="s">
        <v>1081</v>
      </c>
      <c r="F703" t="s">
        <v>1082</v>
      </c>
      <c r="G703">
        <v>8</v>
      </c>
      <c r="H703">
        <v>431.54</v>
      </c>
      <c r="I703">
        <v>0</v>
      </c>
      <c r="J703">
        <v>0</v>
      </c>
      <c r="K703">
        <v>3452.32</v>
      </c>
      <c r="L703">
        <v>2205.36</v>
      </c>
      <c r="M703">
        <v>1246.96</v>
      </c>
      <c r="N703" t="s">
        <v>47</v>
      </c>
      <c r="O703" t="s">
        <v>24</v>
      </c>
      <c r="P703" t="s">
        <v>25</v>
      </c>
      <c r="Q703">
        <v>0.78888888888888886</v>
      </c>
      <c r="R703" t="s">
        <v>49</v>
      </c>
      <c r="S703" t="s">
        <v>4793</v>
      </c>
      <c r="T703" t="s">
        <v>4776</v>
      </c>
      <c r="U703">
        <v>386.17</v>
      </c>
      <c r="V703" t="s">
        <v>5174</v>
      </c>
      <c r="W703" t="s">
        <v>4958</v>
      </c>
      <c r="X703" t="s">
        <v>5597</v>
      </c>
      <c r="Y703" t="s">
        <v>5011</v>
      </c>
      <c r="Z703" t="s">
        <v>5598</v>
      </c>
      <c r="AA703" t="s">
        <v>4992</v>
      </c>
      <c r="AB703">
        <f>YEAR(Sales_Trans_2[[#This Row],[Transaction_Date]])</f>
        <v>2025</v>
      </c>
      <c r="AC703" t="str">
        <f>TEXT(Sales_Trans_2[[#This Row],[Transaction_Date]],"mmm")</f>
        <v>Dec</v>
      </c>
      <c r="AD703">
        <f>MONTH(Sales_Trans_2[[#This Row],[Transaction_Date]])</f>
        <v>12</v>
      </c>
      <c r="AE703" s="19">
        <f>IFERROR(Sales_Trans_2[[#This Row],[Profit]]/Sales_Trans_2[[#This Row],[Sales_Amount]],0)</f>
        <v>0.36119479074940908</v>
      </c>
      <c r="AF703" s="20" t="str">
        <f>IF(Sales_Trans_2[[#This Row],[Discount_Pct]]=0,"0%",
IF(Sales_Trans_2[[#This Row],[Discount_Pct]]&lt;=5,"1-5%",
IF(Sales_Trans_2[[#This Row],[Discount_Pct]]&lt;=10,"6-10%",
IF(Sales_Trans_2[[#This Row],[Discount_Pct]]&lt;=15,"11-15%","&gt;15%"))))</f>
        <v>0%</v>
      </c>
    </row>
    <row r="704" spans="1:32" x14ac:dyDescent="0.25">
      <c r="A704" t="s">
        <v>3287</v>
      </c>
      <c r="B704" s="10">
        <v>46048</v>
      </c>
      <c r="C704" t="s">
        <v>3288</v>
      </c>
      <c r="D704" t="s">
        <v>1112</v>
      </c>
      <c r="E704" t="s">
        <v>675</v>
      </c>
      <c r="F704" t="s">
        <v>601</v>
      </c>
      <c r="G704">
        <v>4</v>
      </c>
      <c r="H704">
        <v>360.52</v>
      </c>
      <c r="I704">
        <v>0</v>
      </c>
      <c r="J704">
        <v>0</v>
      </c>
      <c r="K704">
        <v>1442.08</v>
      </c>
      <c r="L704">
        <v>1297.92</v>
      </c>
      <c r="M704">
        <v>144.16</v>
      </c>
      <c r="N704" t="s">
        <v>133</v>
      </c>
      <c r="O704" t="s">
        <v>24</v>
      </c>
      <c r="P704" t="s">
        <v>25</v>
      </c>
      <c r="Q704">
        <v>0.68402777777777779</v>
      </c>
      <c r="R704" t="s">
        <v>49</v>
      </c>
      <c r="S704" t="s">
        <v>4904</v>
      </c>
      <c r="T704" t="s">
        <v>4887</v>
      </c>
      <c r="U704">
        <v>360.52</v>
      </c>
      <c r="V704" t="s">
        <v>5727</v>
      </c>
      <c r="W704" t="s">
        <v>4964</v>
      </c>
      <c r="X704" t="s">
        <v>5209</v>
      </c>
      <c r="Y704" t="s">
        <v>4966</v>
      </c>
      <c r="Z704" t="s">
        <v>5486</v>
      </c>
      <c r="AA704" t="s">
        <v>4992</v>
      </c>
      <c r="AB704">
        <f>YEAR(Sales_Trans_2[[#This Row],[Transaction_Date]])</f>
        <v>2026</v>
      </c>
      <c r="AC704" t="str">
        <f>TEXT(Sales_Trans_2[[#This Row],[Transaction_Date]],"mmm")</f>
        <v>Jan</v>
      </c>
      <c r="AD704">
        <f>MONTH(Sales_Trans_2[[#This Row],[Transaction_Date]])</f>
        <v>1</v>
      </c>
      <c r="AE704" s="19">
        <f>IFERROR(Sales_Trans_2[[#This Row],[Profit]]/Sales_Trans_2[[#This Row],[Sales_Amount]],0)</f>
        <v>9.9966714745367807E-2</v>
      </c>
      <c r="AF704" s="20" t="str">
        <f>IF(Sales_Trans_2[[#This Row],[Discount_Pct]]=0,"0%",
IF(Sales_Trans_2[[#This Row],[Discount_Pct]]&lt;=5,"1-5%",
IF(Sales_Trans_2[[#This Row],[Discount_Pct]]&lt;=10,"6-10%",
IF(Sales_Trans_2[[#This Row],[Discount_Pct]]&lt;=15,"11-15%","&gt;15%"))))</f>
        <v>0%</v>
      </c>
    </row>
    <row r="705" spans="1:32" x14ac:dyDescent="0.25">
      <c r="A705" t="s">
        <v>3351</v>
      </c>
      <c r="B705" s="10">
        <v>46055</v>
      </c>
      <c r="C705" t="s">
        <v>2501</v>
      </c>
      <c r="D705" t="s">
        <v>459</v>
      </c>
      <c r="E705" t="s">
        <v>465</v>
      </c>
      <c r="F705" t="s">
        <v>160</v>
      </c>
      <c r="G705">
        <v>2</v>
      </c>
      <c r="H705">
        <v>71.290000000000006</v>
      </c>
      <c r="I705">
        <v>0</v>
      </c>
      <c r="J705">
        <v>0</v>
      </c>
      <c r="K705">
        <v>142.58000000000001</v>
      </c>
      <c r="L705">
        <v>118.74</v>
      </c>
      <c r="M705">
        <v>23.84</v>
      </c>
      <c r="N705" t="s">
        <v>40</v>
      </c>
      <c r="O705" t="s">
        <v>24</v>
      </c>
      <c r="P705" t="s">
        <v>25</v>
      </c>
      <c r="Q705">
        <v>0.70694444444444449</v>
      </c>
      <c r="R705" t="s">
        <v>49</v>
      </c>
      <c r="S705" t="s">
        <v>4838</v>
      </c>
      <c r="T705" t="s">
        <v>4828</v>
      </c>
      <c r="U705">
        <v>71.290000000000006</v>
      </c>
      <c r="V705" t="s">
        <v>5743</v>
      </c>
      <c r="W705" t="s">
        <v>4968</v>
      </c>
      <c r="X705" t="s">
        <v>5744</v>
      </c>
      <c r="Y705" t="s">
        <v>4960</v>
      </c>
      <c r="Z705" t="s">
        <v>4991</v>
      </c>
      <c r="AA705" t="s">
        <v>4992</v>
      </c>
      <c r="AB705">
        <f>YEAR(Sales_Trans_2[[#This Row],[Transaction_Date]])</f>
        <v>2026</v>
      </c>
      <c r="AC705" t="str">
        <f>TEXT(Sales_Trans_2[[#This Row],[Transaction_Date]],"mmm")</f>
        <v>Feb</v>
      </c>
      <c r="AD705">
        <f>MONTH(Sales_Trans_2[[#This Row],[Transaction_Date]])</f>
        <v>2</v>
      </c>
      <c r="AE705" s="19">
        <f>IFERROR(Sales_Trans_2[[#This Row],[Profit]]/Sales_Trans_2[[#This Row],[Sales_Amount]],0)</f>
        <v>0.16720437649039135</v>
      </c>
      <c r="AF705" s="20" t="str">
        <f>IF(Sales_Trans_2[[#This Row],[Discount_Pct]]=0,"0%",
IF(Sales_Trans_2[[#This Row],[Discount_Pct]]&lt;=5,"1-5%",
IF(Sales_Trans_2[[#This Row],[Discount_Pct]]&lt;=10,"6-10%",
IF(Sales_Trans_2[[#This Row],[Discount_Pct]]&lt;=15,"11-15%","&gt;15%"))))</f>
        <v>0%</v>
      </c>
    </row>
    <row r="706" spans="1:32" x14ac:dyDescent="0.25">
      <c r="A706" t="s">
        <v>3161</v>
      </c>
      <c r="B706" s="10">
        <v>45820</v>
      </c>
      <c r="C706" t="s">
        <v>2362</v>
      </c>
      <c r="D706" t="s">
        <v>2085</v>
      </c>
      <c r="E706" t="s">
        <v>791</v>
      </c>
      <c r="F706" t="s">
        <v>1968</v>
      </c>
      <c r="G706">
        <v>5</v>
      </c>
      <c r="H706">
        <v>392.68</v>
      </c>
      <c r="I706">
        <v>0</v>
      </c>
      <c r="J706">
        <v>0</v>
      </c>
      <c r="K706">
        <v>2257.91</v>
      </c>
      <c r="L706">
        <v>1595.25</v>
      </c>
      <c r="M706">
        <v>662.66</v>
      </c>
      <c r="N706" t="s">
        <v>47</v>
      </c>
      <c r="O706" t="s">
        <v>24</v>
      </c>
      <c r="P706" t="s">
        <v>25</v>
      </c>
      <c r="Q706">
        <v>0.74513888888888891</v>
      </c>
      <c r="R706" t="s">
        <v>27</v>
      </c>
      <c r="S706" t="s">
        <v>4670</v>
      </c>
      <c r="T706" t="s">
        <v>4805</v>
      </c>
      <c r="U706">
        <v>392.68</v>
      </c>
      <c r="V706" t="s">
        <v>5779</v>
      </c>
      <c r="W706" t="s">
        <v>4968</v>
      </c>
      <c r="X706" t="s">
        <v>5647</v>
      </c>
      <c r="Y706" t="s">
        <v>4966</v>
      </c>
      <c r="Z706" t="s">
        <v>5587</v>
      </c>
      <c r="AA706" t="s">
        <v>4992</v>
      </c>
      <c r="AB706">
        <f>YEAR(Sales_Trans_2[[#This Row],[Transaction_Date]])</f>
        <v>2025</v>
      </c>
      <c r="AC706" t="str">
        <f>TEXT(Sales_Trans_2[[#This Row],[Transaction_Date]],"mmm")</f>
        <v>Jun</v>
      </c>
      <c r="AD706">
        <f>MONTH(Sales_Trans_2[[#This Row],[Transaction_Date]])</f>
        <v>6</v>
      </c>
      <c r="AE706" s="19">
        <f>IFERROR(Sales_Trans_2[[#This Row],[Profit]]/Sales_Trans_2[[#This Row],[Sales_Amount]],0)</f>
        <v>0.2934837969626779</v>
      </c>
      <c r="AF706" s="20" t="str">
        <f>IF(Sales_Trans_2[[#This Row],[Discount_Pct]]=0,"0%",
IF(Sales_Trans_2[[#This Row],[Discount_Pct]]&lt;=5,"1-5%",
IF(Sales_Trans_2[[#This Row],[Discount_Pct]]&lt;=10,"6-10%",
IF(Sales_Trans_2[[#This Row],[Discount_Pct]]&lt;=15,"11-15%","&gt;15%"))))</f>
        <v>0%</v>
      </c>
    </row>
    <row r="707" spans="1:32" x14ac:dyDescent="0.25">
      <c r="A707" t="s">
        <v>3534</v>
      </c>
      <c r="B707" s="10">
        <v>45759</v>
      </c>
      <c r="C707" t="s">
        <v>2249</v>
      </c>
      <c r="D707" t="s">
        <v>978</v>
      </c>
      <c r="E707" t="s">
        <v>825</v>
      </c>
      <c r="F707" t="s">
        <v>826</v>
      </c>
      <c r="G707">
        <v>3</v>
      </c>
      <c r="H707">
        <v>130.09</v>
      </c>
      <c r="I707">
        <v>0</v>
      </c>
      <c r="J707">
        <v>0</v>
      </c>
      <c r="K707">
        <v>390.27</v>
      </c>
      <c r="L707">
        <v>337.86</v>
      </c>
      <c r="M707">
        <v>52.41</v>
      </c>
      <c r="N707" t="s">
        <v>68</v>
      </c>
      <c r="O707" t="s">
        <v>24</v>
      </c>
      <c r="P707" t="s">
        <v>25</v>
      </c>
      <c r="Q707">
        <v>0.42777777777777776</v>
      </c>
      <c r="R707" t="s">
        <v>49</v>
      </c>
      <c r="S707" t="s">
        <v>4736</v>
      </c>
      <c r="T707" t="s">
        <v>4729</v>
      </c>
      <c r="U707">
        <v>130.09</v>
      </c>
      <c r="V707" t="s">
        <v>5787</v>
      </c>
      <c r="W707" t="s">
        <v>4968</v>
      </c>
      <c r="X707" t="s">
        <v>4969</v>
      </c>
      <c r="Y707" t="s">
        <v>4970</v>
      </c>
      <c r="Z707" t="s">
        <v>5271</v>
      </c>
      <c r="AA707" t="s">
        <v>5163</v>
      </c>
      <c r="AB707">
        <f>YEAR(Sales_Trans_2[[#This Row],[Transaction_Date]])</f>
        <v>2025</v>
      </c>
      <c r="AC707" t="str">
        <f>TEXT(Sales_Trans_2[[#This Row],[Transaction_Date]],"mmm")</f>
        <v>Apr</v>
      </c>
      <c r="AD707">
        <f>MONTH(Sales_Trans_2[[#This Row],[Transaction_Date]])</f>
        <v>4</v>
      </c>
      <c r="AE707" s="19">
        <f>IFERROR(Sales_Trans_2[[#This Row],[Profit]]/Sales_Trans_2[[#This Row],[Sales_Amount]],0)</f>
        <v>0.13429164424629103</v>
      </c>
      <c r="AF707" s="20" t="str">
        <f>IF(Sales_Trans_2[[#This Row],[Discount_Pct]]=0,"0%",
IF(Sales_Trans_2[[#This Row],[Discount_Pct]]&lt;=5,"1-5%",
IF(Sales_Trans_2[[#This Row],[Discount_Pct]]&lt;=10,"6-10%",
IF(Sales_Trans_2[[#This Row],[Discount_Pct]]&lt;=15,"11-15%","&gt;15%"))))</f>
        <v>0%</v>
      </c>
    </row>
    <row r="708" spans="1:32" x14ac:dyDescent="0.25">
      <c r="A708" t="s">
        <v>2423</v>
      </c>
      <c r="B708" s="10">
        <v>45990</v>
      </c>
      <c r="C708" t="s">
        <v>1384</v>
      </c>
      <c r="D708" t="s">
        <v>2135</v>
      </c>
      <c r="E708" t="s">
        <v>1081</v>
      </c>
      <c r="F708" t="s">
        <v>1082</v>
      </c>
      <c r="G708">
        <v>3</v>
      </c>
      <c r="H708">
        <v>70.650000000000006</v>
      </c>
      <c r="I708">
        <v>0</v>
      </c>
      <c r="J708">
        <v>0</v>
      </c>
      <c r="K708">
        <v>243.74</v>
      </c>
      <c r="L708">
        <v>173.67</v>
      </c>
      <c r="M708">
        <v>70.069999999999993</v>
      </c>
      <c r="N708" t="s">
        <v>4971</v>
      </c>
      <c r="O708" t="s">
        <v>345</v>
      </c>
      <c r="P708" t="s">
        <v>25</v>
      </c>
      <c r="Q708">
        <v>0.73472222222222228</v>
      </c>
      <c r="R708" t="s">
        <v>27</v>
      </c>
      <c r="S708" t="s">
        <v>4748</v>
      </c>
      <c r="T708" t="s">
        <v>4729</v>
      </c>
      <c r="U708">
        <v>68.95</v>
      </c>
      <c r="V708" t="s">
        <v>5044</v>
      </c>
      <c r="W708" t="s">
        <v>4958</v>
      </c>
      <c r="X708" t="s">
        <v>5597</v>
      </c>
      <c r="Y708" t="s">
        <v>5011</v>
      </c>
      <c r="Z708" t="s">
        <v>5598</v>
      </c>
      <c r="AA708" t="s">
        <v>4992</v>
      </c>
      <c r="AB708">
        <f>YEAR(Sales_Trans_2[[#This Row],[Transaction_Date]])</f>
        <v>2025</v>
      </c>
      <c r="AC708" t="str">
        <f>TEXT(Sales_Trans_2[[#This Row],[Transaction_Date]],"mmm")</f>
        <v>Nov</v>
      </c>
      <c r="AD708">
        <f>MONTH(Sales_Trans_2[[#This Row],[Transaction_Date]])</f>
        <v>11</v>
      </c>
      <c r="AE708" s="19">
        <f>IFERROR(Sales_Trans_2[[#This Row],[Profit]]/Sales_Trans_2[[#This Row],[Sales_Amount]],0)</f>
        <v>0.28747846065479604</v>
      </c>
      <c r="AF708" s="20" t="str">
        <f>IF(Sales_Trans_2[[#This Row],[Discount_Pct]]=0,"0%",
IF(Sales_Trans_2[[#This Row],[Discount_Pct]]&lt;=5,"1-5%",
IF(Sales_Trans_2[[#This Row],[Discount_Pct]]&lt;=10,"6-10%",
IF(Sales_Trans_2[[#This Row],[Discount_Pct]]&lt;=15,"11-15%","&gt;15%"))))</f>
        <v>0%</v>
      </c>
    </row>
    <row r="709" spans="1:32" x14ac:dyDescent="0.25">
      <c r="A709" t="s">
        <v>3455</v>
      </c>
      <c r="B709" s="10">
        <v>45990</v>
      </c>
      <c r="C709" t="s">
        <v>2246</v>
      </c>
      <c r="D709" t="s">
        <v>89</v>
      </c>
      <c r="E709" t="s">
        <v>465</v>
      </c>
      <c r="F709" t="s">
        <v>466</v>
      </c>
      <c r="G709">
        <v>4</v>
      </c>
      <c r="H709">
        <v>38.659999999999997</v>
      </c>
      <c r="I709">
        <v>0</v>
      </c>
      <c r="J709">
        <v>0</v>
      </c>
      <c r="K709">
        <v>177.84</v>
      </c>
      <c r="L709">
        <v>129.6</v>
      </c>
      <c r="M709">
        <v>48.24</v>
      </c>
      <c r="N709" t="s">
        <v>133</v>
      </c>
      <c r="O709" t="s">
        <v>24</v>
      </c>
      <c r="P709" t="s">
        <v>25</v>
      </c>
      <c r="Q709">
        <v>0.60347222222222219</v>
      </c>
      <c r="R709" t="s">
        <v>27</v>
      </c>
      <c r="S709" t="s">
        <v>4695</v>
      </c>
      <c r="T709" t="s">
        <v>4672</v>
      </c>
      <c r="U709">
        <v>38.659999999999997</v>
      </c>
      <c r="V709" t="s">
        <v>5809</v>
      </c>
      <c r="W709" t="s">
        <v>4968</v>
      </c>
      <c r="X709" t="s">
        <v>4988</v>
      </c>
      <c r="Y709" t="s">
        <v>4966</v>
      </c>
      <c r="Z709" t="s">
        <v>4991</v>
      </c>
      <c r="AA709" t="s">
        <v>4992</v>
      </c>
      <c r="AB709">
        <f>YEAR(Sales_Trans_2[[#This Row],[Transaction_Date]])</f>
        <v>2025</v>
      </c>
      <c r="AC709" t="str">
        <f>TEXT(Sales_Trans_2[[#This Row],[Transaction_Date]],"mmm")</f>
        <v>Nov</v>
      </c>
      <c r="AD709">
        <f>MONTH(Sales_Trans_2[[#This Row],[Transaction_Date]])</f>
        <v>11</v>
      </c>
      <c r="AE709" s="19">
        <f>IFERROR(Sales_Trans_2[[#This Row],[Profit]]/Sales_Trans_2[[#This Row],[Sales_Amount]],0)</f>
        <v>0.27125506072874495</v>
      </c>
      <c r="AF709" s="20" t="str">
        <f>IF(Sales_Trans_2[[#This Row],[Discount_Pct]]=0,"0%",
IF(Sales_Trans_2[[#This Row],[Discount_Pct]]&lt;=5,"1-5%",
IF(Sales_Trans_2[[#This Row],[Discount_Pct]]&lt;=10,"6-10%",
IF(Sales_Trans_2[[#This Row],[Discount_Pct]]&lt;=15,"11-15%","&gt;15%"))))</f>
        <v>0%</v>
      </c>
    </row>
    <row r="710" spans="1:32" x14ac:dyDescent="0.25">
      <c r="A710" t="s">
        <v>463</v>
      </c>
      <c r="B710" s="10">
        <v>45981</v>
      </c>
      <c r="C710" t="s">
        <v>464</v>
      </c>
      <c r="D710" t="s">
        <v>20</v>
      </c>
      <c r="E710" t="s">
        <v>465</v>
      </c>
      <c r="F710" t="s">
        <v>466</v>
      </c>
      <c r="G710">
        <v>7</v>
      </c>
      <c r="H710">
        <v>456.66</v>
      </c>
      <c r="I710">
        <v>0</v>
      </c>
      <c r="J710">
        <v>0</v>
      </c>
      <c r="K710">
        <v>3196.62</v>
      </c>
      <c r="L710">
        <v>2237.48</v>
      </c>
      <c r="M710">
        <v>959.14</v>
      </c>
      <c r="N710" t="s">
        <v>133</v>
      </c>
      <c r="O710" t="s">
        <v>24</v>
      </c>
      <c r="P710" t="s">
        <v>25</v>
      </c>
      <c r="Q710">
        <v>0.78125</v>
      </c>
      <c r="R710" t="s">
        <v>49</v>
      </c>
      <c r="S710" t="s">
        <v>4928</v>
      </c>
      <c r="T710" t="s">
        <v>4908</v>
      </c>
      <c r="U710">
        <v>416.08</v>
      </c>
      <c r="V710" t="s">
        <v>5762</v>
      </c>
      <c r="W710" t="s">
        <v>4958</v>
      </c>
      <c r="X710" t="s">
        <v>4988</v>
      </c>
      <c r="Y710" t="s">
        <v>4966</v>
      </c>
      <c r="Z710" t="s">
        <v>4991</v>
      </c>
      <c r="AA710" t="s">
        <v>4992</v>
      </c>
      <c r="AB710">
        <f>YEAR(Sales_Trans_2[[#This Row],[Transaction_Date]])</f>
        <v>2025</v>
      </c>
      <c r="AC710" t="str">
        <f>TEXT(Sales_Trans_2[[#This Row],[Transaction_Date]],"mmm")</f>
        <v>Nov</v>
      </c>
      <c r="AD710">
        <f>MONTH(Sales_Trans_2[[#This Row],[Transaction_Date]])</f>
        <v>11</v>
      </c>
      <c r="AE710" s="19">
        <f>IFERROR(Sales_Trans_2[[#This Row],[Profit]]/Sales_Trans_2[[#This Row],[Sales_Amount]],0)</f>
        <v>0.30004817588577937</v>
      </c>
      <c r="AF710" s="20" t="str">
        <f>IF(Sales_Trans_2[[#This Row],[Discount_Pct]]=0,"0%",
IF(Sales_Trans_2[[#This Row],[Discount_Pct]]&lt;=5,"1-5%",
IF(Sales_Trans_2[[#This Row],[Discount_Pct]]&lt;=10,"6-10%",
IF(Sales_Trans_2[[#This Row],[Discount_Pct]]&lt;=15,"11-15%","&gt;15%"))))</f>
        <v>0%</v>
      </c>
    </row>
    <row r="711" spans="1:32" x14ac:dyDescent="0.25">
      <c r="A711" t="s">
        <v>4371</v>
      </c>
      <c r="B711" s="10">
        <v>45977</v>
      </c>
      <c r="C711" t="s">
        <v>1618</v>
      </c>
      <c r="D711" t="s">
        <v>622</v>
      </c>
      <c r="E711" t="s">
        <v>315</v>
      </c>
      <c r="F711" t="s">
        <v>316</v>
      </c>
      <c r="G711">
        <v>4</v>
      </c>
      <c r="H711">
        <v>327.08</v>
      </c>
      <c r="I711">
        <v>0</v>
      </c>
      <c r="J711">
        <v>0</v>
      </c>
      <c r="K711">
        <v>1504.57</v>
      </c>
      <c r="L711">
        <v>1098.44</v>
      </c>
      <c r="M711">
        <v>406.13</v>
      </c>
      <c r="N711" t="s">
        <v>4971</v>
      </c>
      <c r="O711" t="s">
        <v>24</v>
      </c>
      <c r="P711" t="s">
        <v>25</v>
      </c>
      <c r="Q711">
        <v>0.90138888888888891</v>
      </c>
      <c r="R711" t="s">
        <v>27</v>
      </c>
      <c r="S711" t="s">
        <v>4836</v>
      </c>
      <c r="T711" t="s">
        <v>4828</v>
      </c>
      <c r="U711">
        <v>327.08</v>
      </c>
      <c r="V711" t="s">
        <v>5029</v>
      </c>
      <c r="W711" t="s">
        <v>4968</v>
      </c>
      <c r="X711" t="s">
        <v>5233</v>
      </c>
      <c r="Y711" t="s">
        <v>5007</v>
      </c>
      <c r="Z711" t="s">
        <v>5257</v>
      </c>
      <c r="AA711" t="s">
        <v>4992</v>
      </c>
      <c r="AB711">
        <f>YEAR(Sales_Trans_2[[#This Row],[Transaction_Date]])</f>
        <v>2025</v>
      </c>
      <c r="AC711" t="str">
        <f>TEXT(Sales_Trans_2[[#This Row],[Transaction_Date]],"mmm")</f>
        <v>Nov</v>
      </c>
      <c r="AD711">
        <f>MONTH(Sales_Trans_2[[#This Row],[Transaction_Date]])</f>
        <v>11</v>
      </c>
      <c r="AE711" s="19">
        <f>IFERROR(Sales_Trans_2[[#This Row],[Profit]]/Sales_Trans_2[[#This Row],[Sales_Amount]],0)</f>
        <v>0.26993094372478516</v>
      </c>
      <c r="AF711" s="20" t="str">
        <f>IF(Sales_Trans_2[[#This Row],[Discount_Pct]]=0,"0%",
IF(Sales_Trans_2[[#This Row],[Discount_Pct]]&lt;=5,"1-5%",
IF(Sales_Trans_2[[#This Row],[Discount_Pct]]&lt;=10,"6-10%",
IF(Sales_Trans_2[[#This Row],[Discount_Pct]]&lt;=15,"11-15%","&gt;15%"))))</f>
        <v>0%</v>
      </c>
    </row>
    <row r="712" spans="1:32" x14ac:dyDescent="0.25">
      <c r="A712" t="s">
        <v>2846</v>
      </c>
      <c r="B712" s="10">
        <v>45941</v>
      </c>
      <c r="C712" t="s">
        <v>1332</v>
      </c>
      <c r="D712" t="s">
        <v>186</v>
      </c>
      <c r="E712" t="s">
        <v>887</v>
      </c>
      <c r="F712" t="s">
        <v>2847</v>
      </c>
      <c r="G712">
        <v>3</v>
      </c>
      <c r="H712">
        <v>217.42</v>
      </c>
      <c r="I712">
        <v>0</v>
      </c>
      <c r="J712">
        <v>0</v>
      </c>
      <c r="K712">
        <v>652.26</v>
      </c>
      <c r="L712">
        <v>531.09</v>
      </c>
      <c r="M712">
        <v>121.17</v>
      </c>
      <c r="N712" t="s">
        <v>23</v>
      </c>
      <c r="O712" t="s">
        <v>24</v>
      </c>
      <c r="P712" t="s">
        <v>25</v>
      </c>
      <c r="Q712">
        <v>0.84930555555555554</v>
      </c>
      <c r="R712" t="s">
        <v>49</v>
      </c>
      <c r="S712" t="s">
        <v>4724</v>
      </c>
      <c r="T712" t="s">
        <v>4703</v>
      </c>
      <c r="U712">
        <v>217.42</v>
      </c>
      <c r="V712" t="s">
        <v>5519</v>
      </c>
      <c r="W712" t="s">
        <v>4968</v>
      </c>
      <c r="X712" t="s">
        <v>5852</v>
      </c>
      <c r="Y712" t="s">
        <v>4977</v>
      </c>
      <c r="Z712" t="s">
        <v>5844</v>
      </c>
      <c r="AA712" t="s">
        <v>4992</v>
      </c>
      <c r="AB712">
        <f>YEAR(Sales_Trans_2[[#This Row],[Transaction_Date]])</f>
        <v>2025</v>
      </c>
      <c r="AC712" t="str">
        <f>TEXT(Sales_Trans_2[[#This Row],[Transaction_Date]],"mmm")</f>
        <v>Oct</v>
      </c>
      <c r="AD712">
        <f>MONTH(Sales_Trans_2[[#This Row],[Transaction_Date]])</f>
        <v>10</v>
      </c>
      <c r="AE712" s="19">
        <f>IFERROR(Sales_Trans_2[[#This Row],[Profit]]/Sales_Trans_2[[#This Row],[Sales_Amount]],0)</f>
        <v>0.18576947842884739</v>
      </c>
      <c r="AF712" s="20" t="str">
        <f>IF(Sales_Trans_2[[#This Row],[Discount_Pct]]=0,"0%",
IF(Sales_Trans_2[[#This Row],[Discount_Pct]]&lt;=5,"1-5%",
IF(Sales_Trans_2[[#This Row],[Discount_Pct]]&lt;=10,"6-10%",
IF(Sales_Trans_2[[#This Row],[Discount_Pct]]&lt;=15,"11-15%","&gt;15%"))))</f>
        <v>0%</v>
      </c>
    </row>
    <row r="713" spans="1:32" x14ac:dyDescent="0.25">
      <c r="A713" t="s">
        <v>4336</v>
      </c>
      <c r="B713" s="10">
        <v>45880</v>
      </c>
      <c r="C713" t="s">
        <v>1861</v>
      </c>
      <c r="D713" t="s">
        <v>1668</v>
      </c>
      <c r="E713" t="s">
        <v>715</v>
      </c>
      <c r="F713" t="s">
        <v>1908</v>
      </c>
      <c r="G713">
        <v>2</v>
      </c>
      <c r="H713">
        <v>242.22</v>
      </c>
      <c r="I713">
        <v>0</v>
      </c>
      <c r="J713">
        <v>0</v>
      </c>
      <c r="K713">
        <v>557.11</v>
      </c>
      <c r="L713">
        <v>372.08</v>
      </c>
      <c r="M713">
        <v>185.03</v>
      </c>
      <c r="N713" t="s">
        <v>4971</v>
      </c>
      <c r="O713" t="s">
        <v>24</v>
      </c>
      <c r="P713" t="s">
        <v>25</v>
      </c>
      <c r="Q713">
        <v>0.68958333333333333</v>
      </c>
      <c r="R713" t="s">
        <v>27</v>
      </c>
      <c r="S713" t="s">
        <v>4941</v>
      </c>
      <c r="T713" t="s">
        <v>4930</v>
      </c>
      <c r="U713">
        <v>242.22</v>
      </c>
      <c r="V713" t="s">
        <v>5813</v>
      </c>
      <c r="W713" t="s">
        <v>4968</v>
      </c>
      <c r="X713" t="s">
        <v>5206</v>
      </c>
      <c r="Y713" t="s">
        <v>4966</v>
      </c>
      <c r="Z713" t="s">
        <v>5438</v>
      </c>
      <c r="AA713" t="s">
        <v>4992</v>
      </c>
      <c r="AB713">
        <f>YEAR(Sales_Trans_2[[#This Row],[Transaction_Date]])</f>
        <v>2025</v>
      </c>
      <c r="AC713" t="str">
        <f>TEXT(Sales_Trans_2[[#This Row],[Transaction_Date]],"mmm")</f>
        <v>Aug</v>
      </c>
      <c r="AD713">
        <f>MONTH(Sales_Trans_2[[#This Row],[Transaction_Date]])</f>
        <v>8</v>
      </c>
      <c r="AE713" s="19">
        <f>IFERROR(Sales_Trans_2[[#This Row],[Profit]]/Sales_Trans_2[[#This Row],[Sales_Amount]],0)</f>
        <v>0.33212471504729768</v>
      </c>
      <c r="AF713" s="20" t="str">
        <f>IF(Sales_Trans_2[[#This Row],[Discount_Pct]]=0,"0%",
IF(Sales_Trans_2[[#This Row],[Discount_Pct]]&lt;=5,"1-5%",
IF(Sales_Trans_2[[#This Row],[Discount_Pct]]&lt;=10,"6-10%",
IF(Sales_Trans_2[[#This Row],[Discount_Pct]]&lt;=15,"11-15%","&gt;15%"))))</f>
        <v>0%</v>
      </c>
    </row>
    <row r="714" spans="1:32" x14ac:dyDescent="0.25">
      <c r="A714" t="s">
        <v>2509</v>
      </c>
      <c r="B714" s="10">
        <v>45849</v>
      </c>
      <c r="C714" t="s">
        <v>2510</v>
      </c>
      <c r="D714" t="s">
        <v>119</v>
      </c>
      <c r="E714" t="s">
        <v>715</v>
      </c>
      <c r="F714" t="s">
        <v>2511</v>
      </c>
      <c r="G714">
        <v>4</v>
      </c>
      <c r="H714">
        <v>141.11000000000001</v>
      </c>
      <c r="I714">
        <v>0</v>
      </c>
      <c r="J714">
        <v>0</v>
      </c>
      <c r="K714">
        <v>564.44000000000005</v>
      </c>
      <c r="L714">
        <v>463.64</v>
      </c>
      <c r="M714">
        <v>100.8</v>
      </c>
      <c r="N714" t="s">
        <v>47</v>
      </c>
      <c r="O714" t="s">
        <v>24</v>
      </c>
      <c r="P714" t="s">
        <v>25</v>
      </c>
      <c r="Q714">
        <v>0.59444444444444444</v>
      </c>
      <c r="R714" t="s">
        <v>49</v>
      </c>
      <c r="S714" t="s">
        <v>4722</v>
      </c>
      <c r="T714" t="s">
        <v>4703</v>
      </c>
      <c r="U714">
        <v>141.11000000000001</v>
      </c>
      <c r="V714" t="s">
        <v>5595</v>
      </c>
      <c r="W714" t="s">
        <v>4964</v>
      </c>
      <c r="X714" t="s">
        <v>5782</v>
      </c>
      <c r="Y714" t="s">
        <v>4966</v>
      </c>
      <c r="Z714" t="s">
        <v>5438</v>
      </c>
      <c r="AA714" t="s">
        <v>4992</v>
      </c>
      <c r="AB714">
        <f>YEAR(Sales_Trans_2[[#This Row],[Transaction_Date]])</f>
        <v>2025</v>
      </c>
      <c r="AC714" t="str">
        <f>TEXT(Sales_Trans_2[[#This Row],[Transaction_Date]],"mmm")</f>
        <v>Jul</v>
      </c>
      <c r="AD714">
        <f>MONTH(Sales_Trans_2[[#This Row],[Transaction_Date]])</f>
        <v>7</v>
      </c>
      <c r="AE714" s="19">
        <f>IFERROR(Sales_Trans_2[[#This Row],[Profit]]/Sales_Trans_2[[#This Row],[Sales_Amount]],0)</f>
        <v>0.17858408333923886</v>
      </c>
      <c r="AF714" s="20" t="str">
        <f>IF(Sales_Trans_2[[#This Row],[Discount_Pct]]=0,"0%",
IF(Sales_Trans_2[[#This Row],[Discount_Pct]]&lt;=5,"1-5%",
IF(Sales_Trans_2[[#This Row],[Discount_Pct]]&lt;=10,"6-10%",
IF(Sales_Trans_2[[#This Row],[Discount_Pct]]&lt;=15,"11-15%","&gt;15%"))))</f>
        <v>0%</v>
      </c>
    </row>
    <row r="715" spans="1:32" x14ac:dyDescent="0.25">
      <c r="A715" t="s">
        <v>2222</v>
      </c>
      <c r="B715" s="10">
        <v>45954</v>
      </c>
      <c r="C715" t="s">
        <v>2223</v>
      </c>
      <c r="D715" t="s">
        <v>337</v>
      </c>
      <c r="E715" t="s">
        <v>2224</v>
      </c>
      <c r="F715" t="s">
        <v>1100</v>
      </c>
      <c r="G715">
        <v>3</v>
      </c>
      <c r="H715">
        <v>186.38</v>
      </c>
      <c r="I715">
        <v>0</v>
      </c>
      <c r="J715">
        <v>0</v>
      </c>
      <c r="K715">
        <v>559.14</v>
      </c>
      <c r="L715">
        <v>406.98</v>
      </c>
      <c r="M715">
        <v>152.16</v>
      </c>
      <c r="N715" t="s">
        <v>133</v>
      </c>
      <c r="O715" t="s">
        <v>24</v>
      </c>
      <c r="P715" t="s">
        <v>25</v>
      </c>
      <c r="Q715">
        <v>0.77083333333333337</v>
      </c>
      <c r="R715" t="s">
        <v>49</v>
      </c>
      <c r="S715" t="s">
        <v>4799</v>
      </c>
      <c r="T715" t="s">
        <v>4776</v>
      </c>
      <c r="U715">
        <v>186.38</v>
      </c>
      <c r="V715" t="s">
        <v>5090</v>
      </c>
      <c r="W715" t="s">
        <v>4968</v>
      </c>
      <c r="X715" t="s">
        <v>5469</v>
      </c>
      <c r="Y715" t="s">
        <v>5011</v>
      </c>
      <c r="Z715" t="s">
        <v>5470</v>
      </c>
      <c r="AA715" t="s">
        <v>4992</v>
      </c>
      <c r="AB715">
        <f>YEAR(Sales_Trans_2[[#This Row],[Transaction_Date]])</f>
        <v>2025</v>
      </c>
      <c r="AC715" t="str">
        <f>TEXT(Sales_Trans_2[[#This Row],[Transaction_Date]],"mmm")</f>
        <v>Oct</v>
      </c>
      <c r="AD715">
        <f>MONTH(Sales_Trans_2[[#This Row],[Transaction_Date]])</f>
        <v>10</v>
      </c>
      <c r="AE715" s="19">
        <f>IFERROR(Sales_Trans_2[[#This Row],[Profit]]/Sales_Trans_2[[#This Row],[Sales_Amount]],0)</f>
        <v>0.27213220302607577</v>
      </c>
      <c r="AF715" s="20" t="str">
        <f>IF(Sales_Trans_2[[#This Row],[Discount_Pct]]=0,"0%",
IF(Sales_Trans_2[[#This Row],[Discount_Pct]]&lt;=5,"1-5%",
IF(Sales_Trans_2[[#This Row],[Discount_Pct]]&lt;=10,"6-10%",
IF(Sales_Trans_2[[#This Row],[Discount_Pct]]&lt;=15,"11-15%","&gt;15%"))))</f>
        <v>0%</v>
      </c>
    </row>
    <row r="716" spans="1:32" x14ac:dyDescent="0.25">
      <c r="A716" t="s">
        <v>3284</v>
      </c>
      <c r="B716" s="10">
        <v>45954</v>
      </c>
      <c r="C716" t="s">
        <v>313</v>
      </c>
      <c r="D716" t="s">
        <v>231</v>
      </c>
      <c r="E716" t="s">
        <v>1368</v>
      </c>
      <c r="F716" t="s">
        <v>2067</v>
      </c>
      <c r="G716">
        <v>6</v>
      </c>
      <c r="H716">
        <v>478.08</v>
      </c>
      <c r="I716">
        <v>0</v>
      </c>
      <c r="J716">
        <v>0</v>
      </c>
      <c r="K716">
        <v>2868.48</v>
      </c>
      <c r="L716">
        <v>1853.64</v>
      </c>
      <c r="M716">
        <v>1014.84</v>
      </c>
      <c r="N716" t="s">
        <v>68</v>
      </c>
      <c r="O716" t="s">
        <v>24</v>
      </c>
      <c r="P716" t="s">
        <v>25</v>
      </c>
      <c r="Q716">
        <v>0.55069444444444449</v>
      </c>
      <c r="R716" t="s">
        <v>49</v>
      </c>
      <c r="S716" t="s">
        <v>4756</v>
      </c>
      <c r="T716" t="s">
        <v>4752</v>
      </c>
      <c r="U716">
        <v>418.79</v>
      </c>
      <c r="V716" t="s">
        <v>5066</v>
      </c>
      <c r="W716" t="s">
        <v>4958</v>
      </c>
      <c r="X716" t="s">
        <v>5903</v>
      </c>
      <c r="Y716" t="s">
        <v>5007</v>
      </c>
      <c r="Z716" t="s">
        <v>5591</v>
      </c>
      <c r="AA716" t="s">
        <v>4992</v>
      </c>
      <c r="AB716">
        <f>YEAR(Sales_Trans_2[[#This Row],[Transaction_Date]])</f>
        <v>2025</v>
      </c>
      <c r="AC716" t="str">
        <f>TEXT(Sales_Trans_2[[#This Row],[Transaction_Date]],"mmm")</f>
        <v>Oct</v>
      </c>
      <c r="AD716">
        <f>MONTH(Sales_Trans_2[[#This Row],[Transaction_Date]])</f>
        <v>10</v>
      </c>
      <c r="AE716" s="19">
        <f>IFERROR(Sales_Trans_2[[#This Row],[Profit]]/Sales_Trans_2[[#This Row],[Sales_Amount]],0)</f>
        <v>0.35379016064257029</v>
      </c>
      <c r="AF716" s="20" t="str">
        <f>IF(Sales_Trans_2[[#This Row],[Discount_Pct]]=0,"0%",
IF(Sales_Trans_2[[#This Row],[Discount_Pct]]&lt;=5,"1-5%",
IF(Sales_Trans_2[[#This Row],[Discount_Pct]]&lt;=10,"6-10%",
IF(Sales_Trans_2[[#This Row],[Discount_Pct]]&lt;=15,"11-15%","&gt;15%"))))</f>
        <v>0%</v>
      </c>
    </row>
    <row r="717" spans="1:32" x14ac:dyDescent="0.25">
      <c r="A717" t="s">
        <v>2023</v>
      </c>
      <c r="B717" s="10">
        <v>45953</v>
      </c>
      <c r="C717" t="s">
        <v>2024</v>
      </c>
      <c r="D717" t="s">
        <v>499</v>
      </c>
      <c r="E717" t="s">
        <v>589</v>
      </c>
      <c r="F717" t="s">
        <v>590</v>
      </c>
      <c r="G717">
        <v>1</v>
      </c>
      <c r="H717">
        <v>401.06</v>
      </c>
      <c r="I717">
        <v>0</v>
      </c>
      <c r="J717">
        <v>0</v>
      </c>
      <c r="K717">
        <v>401.06</v>
      </c>
      <c r="L717">
        <v>347.47</v>
      </c>
      <c r="M717">
        <v>53.59</v>
      </c>
      <c r="N717" t="s">
        <v>40</v>
      </c>
      <c r="O717" t="s">
        <v>24</v>
      </c>
      <c r="P717" t="s">
        <v>25</v>
      </c>
      <c r="Q717">
        <v>0.82361111111111107</v>
      </c>
      <c r="R717" t="s">
        <v>49</v>
      </c>
      <c r="S717" t="s">
        <v>4816</v>
      </c>
      <c r="T717" t="s">
        <v>4847</v>
      </c>
      <c r="U717">
        <v>401.06</v>
      </c>
      <c r="V717" t="s">
        <v>5439</v>
      </c>
      <c r="W717" t="s">
        <v>4968</v>
      </c>
      <c r="X717" t="s">
        <v>5638</v>
      </c>
      <c r="Y717" t="s">
        <v>4966</v>
      </c>
      <c r="Z717" t="s">
        <v>5821</v>
      </c>
      <c r="AA717" t="s">
        <v>4992</v>
      </c>
      <c r="AB717">
        <f>YEAR(Sales_Trans_2[[#This Row],[Transaction_Date]])</f>
        <v>2025</v>
      </c>
      <c r="AC717" t="str">
        <f>TEXT(Sales_Trans_2[[#This Row],[Transaction_Date]],"mmm")</f>
        <v>Oct</v>
      </c>
      <c r="AD717">
        <f>MONTH(Sales_Trans_2[[#This Row],[Transaction_Date]])</f>
        <v>10</v>
      </c>
      <c r="AE717" s="19">
        <f>IFERROR(Sales_Trans_2[[#This Row],[Profit]]/Sales_Trans_2[[#This Row],[Sales_Amount]],0)</f>
        <v>0.13362090460280257</v>
      </c>
      <c r="AF717" s="20" t="str">
        <f>IF(Sales_Trans_2[[#This Row],[Discount_Pct]]=0,"0%",
IF(Sales_Trans_2[[#This Row],[Discount_Pct]]&lt;=5,"1-5%",
IF(Sales_Trans_2[[#This Row],[Discount_Pct]]&lt;=10,"6-10%",
IF(Sales_Trans_2[[#This Row],[Discount_Pct]]&lt;=15,"11-15%","&gt;15%"))))</f>
        <v>0%</v>
      </c>
    </row>
    <row r="718" spans="1:32" x14ac:dyDescent="0.25">
      <c r="A718" t="s">
        <v>1774</v>
      </c>
      <c r="B718" s="10">
        <v>45951</v>
      </c>
      <c r="C718" t="s">
        <v>1775</v>
      </c>
      <c r="D718" t="s">
        <v>308</v>
      </c>
      <c r="E718" t="s">
        <v>872</v>
      </c>
      <c r="F718" t="s">
        <v>1776</v>
      </c>
      <c r="G718">
        <v>3</v>
      </c>
      <c r="H718">
        <v>512.71</v>
      </c>
      <c r="I718">
        <v>0</v>
      </c>
      <c r="J718">
        <v>0</v>
      </c>
      <c r="K718">
        <v>1538.13</v>
      </c>
      <c r="L718">
        <v>848.64</v>
      </c>
      <c r="M718">
        <v>689.49</v>
      </c>
      <c r="N718" t="s">
        <v>4971</v>
      </c>
      <c r="O718" t="s">
        <v>24</v>
      </c>
      <c r="P718" t="s">
        <v>25</v>
      </c>
      <c r="Q718">
        <v>0.82916666666666672</v>
      </c>
      <c r="R718" t="s">
        <v>49</v>
      </c>
      <c r="S718" t="s">
        <v>4660</v>
      </c>
      <c r="T718" t="s">
        <v>4636</v>
      </c>
      <c r="U718">
        <v>455.79</v>
      </c>
      <c r="V718" t="s">
        <v>5144</v>
      </c>
      <c r="W718" t="s">
        <v>4958</v>
      </c>
      <c r="X718" t="s">
        <v>5552</v>
      </c>
      <c r="Y718" t="s">
        <v>4966</v>
      </c>
      <c r="Z718" t="s">
        <v>5278</v>
      </c>
      <c r="AA718" t="s">
        <v>5163</v>
      </c>
      <c r="AB718">
        <f>YEAR(Sales_Trans_2[[#This Row],[Transaction_Date]])</f>
        <v>2025</v>
      </c>
      <c r="AC718" t="str">
        <f>TEXT(Sales_Trans_2[[#This Row],[Transaction_Date]],"mmm")</f>
        <v>Oct</v>
      </c>
      <c r="AD718">
        <f>MONTH(Sales_Trans_2[[#This Row],[Transaction_Date]])</f>
        <v>10</v>
      </c>
      <c r="AE718" s="19">
        <f>IFERROR(Sales_Trans_2[[#This Row],[Profit]]/Sales_Trans_2[[#This Row],[Sales_Amount]],0)</f>
        <v>0.44826510112929335</v>
      </c>
      <c r="AF718" s="20" t="str">
        <f>IF(Sales_Trans_2[[#This Row],[Discount_Pct]]=0,"0%",
IF(Sales_Trans_2[[#This Row],[Discount_Pct]]&lt;=5,"1-5%",
IF(Sales_Trans_2[[#This Row],[Discount_Pct]]&lt;=10,"6-10%",
IF(Sales_Trans_2[[#This Row],[Discount_Pct]]&lt;=15,"11-15%","&gt;15%"))))</f>
        <v>0%</v>
      </c>
    </row>
    <row r="719" spans="1:32" x14ac:dyDescent="0.25">
      <c r="A719" t="s">
        <v>1033</v>
      </c>
      <c r="B719" s="10">
        <v>45949</v>
      </c>
      <c r="C719" t="s">
        <v>1034</v>
      </c>
      <c r="D719" t="s">
        <v>365</v>
      </c>
      <c r="E719" t="s">
        <v>1035</v>
      </c>
      <c r="F719" t="s">
        <v>861</v>
      </c>
      <c r="G719">
        <v>4</v>
      </c>
      <c r="H719">
        <v>459.58</v>
      </c>
      <c r="I719">
        <v>0</v>
      </c>
      <c r="J719">
        <v>0</v>
      </c>
      <c r="K719">
        <v>2114.0700000000002</v>
      </c>
      <c r="L719">
        <v>1547.56</v>
      </c>
      <c r="M719">
        <v>566.51</v>
      </c>
      <c r="N719" t="s">
        <v>68</v>
      </c>
      <c r="O719" t="s">
        <v>24</v>
      </c>
      <c r="P719" t="s">
        <v>25</v>
      </c>
      <c r="Q719">
        <v>0.40208333333333335</v>
      </c>
      <c r="R719" t="s">
        <v>27</v>
      </c>
      <c r="S719" t="s">
        <v>4680</v>
      </c>
      <c r="T719" t="s">
        <v>4672</v>
      </c>
      <c r="U719">
        <v>459.58</v>
      </c>
      <c r="V719" t="s">
        <v>5914</v>
      </c>
      <c r="W719" t="s">
        <v>4964</v>
      </c>
      <c r="X719" t="s">
        <v>5484</v>
      </c>
      <c r="Y719" t="s">
        <v>4966</v>
      </c>
      <c r="Z719" t="s">
        <v>5915</v>
      </c>
      <c r="AA719" t="s">
        <v>5163</v>
      </c>
      <c r="AB719">
        <f>YEAR(Sales_Trans_2[[#This Row],[Transaction_Date]])</f>
        <v>2025</v>
      </c>
      <c r="AC719" t="str">
        <f>TEXT(Sales_Trans_2[[#This Row],[Transaction_Date]],"mmm")</f>
        <v>Oct</v>
      </c>
      <c r="AD719">
        <f>MONTH(Sales_Trans_2[[#This Row],[Transaction_Date]])</f>
        <v>10</v>
      </c>
      <c r="AE719" s="19">
        <f>IFERROR(Sales_Trans_2[[#This Row],[Profit]]/Sales_Trans_2[[#This Row],[Sales_Amount]],0)</f>
        <v>0.26797125922982679</v>
      </c>
      <c r="AF719" s="20" t="str">
        <f>IF(Sales_Trans_2[[#This Row],[Discount_Pct]]=0,"0%",
IF(Sales_Trans_2[[#This Row],[Discount_Pct]]&lt;=5,"1-5%",
IF(Sales_Trans_2[[#This Row],[Discount_Pct]]&lt;=10,"6-10%",
IF(Sales_Trans_2[[#This Row],[Discount_Pct]]&lt;=15,"11-15%","&gt;15%"))))</f>
        <v>0%</v>
      </c>
    </row>
    <row r="720" spans="1:32" x14ac:dyDescent="0.25">
      <c r="A720" t="s">
        <v>2289</v>
      </c>
      <c r="B720" s="10">
        <v>45949</v>
      </c>
      <c r="C720" t="s">
        <v>1624</v>
      </c>
      <c r="D720" t="s">
        <v>147</v>
      </c>
      <c r="E720" t="s">
        <v>1368</v>
      </c>
      <c r="F720" t="s">
        <v>2067</v>
      </c>
      <c r="G720">
        <v>8</v>
      </c>
      <c r="H720">
        <v>355.49</v>
      </c>
      <c r="I720">
        <v>0</v>
      </c>
      <c r="J720">
        <v>0</v>
      </c>
      <c r="K720">
        <v>3270.51</v>
      </c>
      <c r="L720">
        <v>2089.7600000000002</v>
      </c>
      <c r="M720">
        <v>1180.75</v>
      </c>
      <c r="N720" t="s">
        <v>4971</v>
      </c>
      <c r="O720" t="s">
        <v>345</v>
      </c>
      <c r="P720" t="s">
        <v>25</v>
      </c>
      <c r="Q720">
        <v>0.47638888888888886</v>
      </c>
      <c r="R720" t="s">
        <v>27</v>
      </c>
      <c r="S720" t="s">
        <v>4717</v>
      </c>
      <c r="T720" t="s">
        <v>4703</v>
      </c>
      <c r="U720">
        <v>332.73</v>
      </c>
      <c r="V720" t="s">
        <v>5902</v>
      </c>
      <c r="W720" t="s">
        <v>4958</v>
      </c>
      <c r="X720" t="s">
        <v>5903</v>
      </c>
      <c r="Y720" t="s">
        <v>5007</v>
      </c>
      <c r="Z720" t="s">
        <v>5591</v>
      </c>
      <c r="AA720" t="s">
        <v>4992</v>
      </c>
      <c r="AB720">
        <f>YEAR(Sales_Trans_2[[#This Row],[Transaction_Date]])</f>
        <v>2025</v>
      </c>
      <c r="AC720" t="str">
        <f>TEXT(Sales_Trans_2[[#This Row],[Transaction_Date]],"mmm")</f>
        <v>Oct</v>
      </c>
      <c r="AD720">
        <f>MONTH(Sales_Trans_2[[#This Row],[Transaction_Date]])</f>
        <v>10</v>
      </c>
      <c r="AE720" s="19">
        <f>IFERROR(Sales_Trans_2[[#This Row],[Profit]]/Sales_Trans_2[[#This Row],[Sales_Amount]],0)</f>
        <v>0.3610293195862419</v>
      </c>
      <c r="AF720" s="20" t="str">
        <f>IF(Sales_Trans_2[[#This Row],[Discount_Pct]]=0,"0%",
IF(Sales_Trans_2[[#This Row],[Discount_Pct]]&lt;=5,"1-5%",
IF(Sales_Trans_2[[#This Row],[Discount_Pct]]&lt;=10,"6-10%",
IF(Sales_Trans_2[[#This Row],[Discount_Pct]]&lt;=15,"11-15%","&gt;15%"))))</f>
        <v>0%</v>
      </c>
    </row>
    <row r="721" spans="1:32" x14ac:dyDescent="0.25">
      <c r="A721" t="s">
        <v>3195</v>
      </c>
      <c r="B721" s="10">
        <v>46001</v>
      </c>
      <c r="C721" t="s">
        <v>2777</v>
      </c>
      <c r="D721" t="s">
        <v>44</v>
      </c>
      <c r="E721" t="s">
        <v>494</v>
      </c>
      <c r="F721" t="s">
        <v>495</v>
      </c>
      <c r="G721">
        <v>3</v>
      </c>
      <c r="H721">
        <v>398.25</v>
      </c>
      <c r="I721">
        <v>0</v>
      </c>
      <c r="J721">
        <v>0</v>
      </c>
      <c r="K721">
        <v>1373.96</v>
      </c>
      <c r="L721">
        <v>709.62</v>
      </c>
      <c r="M721">
        <v>664.34</v>
      </c>
      <c r="N721" t="s">
        <v>23</v>
      </c>
      <c r="O721" t="s">
        <v>24</v>
      </c>
      <c r="P721" t="s">
        <v>25</v>
      </c>
      <c r="Q721">
        <v>0.41597222222222224</v>
      </c>
      <c r="R721" t="s">
        <v>27</v>
      </c>
      <c r="S721" t="s">
        <v>4650</v>
      </c>
      <c r="T721" t="s">
        <v>4636</v>
      </c>
      <c r="U721">
        <v>398.25</v>
      </c>
      <c r="V721" t="s">
        <v>5671</v>
      </c>
      <c r="W721" t="s">
        <v>4964</v>
      </c>
      <c r="X721" t="s">
        <v>5253</v>
      </c>
      <c r="Y721" t="s">
        <v>4960</v>
      </c>
      <c r="Z721" t="s">
        <v>5254</v>
      </c>
      <c r="AA721" t="s">
        <v>5163</v>
      </c>
      <c r="AB721">
        <f>YEAR(Sales_Trans_2[[#This Row],[Transaction_Date]])</f>
        <v>2025</v>
      </c>
      <c r="AC721" t="str">
        <f>TEXT(Sales_Trans_2[[#This Row],[Transaction_Date]],"mmm")</f>
        <v>Dec</v>
      </c>
      <c r="AD721">
        <f>MONTH(Sales_Trans_2[[#This Row],[Transaction_Date]])</f>
        <v>12</v>
      </c>
      <c r="AE721" s="19">
        <f>IFERROR(Sales_Trans_2[[#This Row],[Profit]]/Sales_Trans_2[[#This Row],[Sales_Amount]],0)</f>
        <v>0.4835220821566858</v>
      </c>
      <c r="AF721" s="20" t="str">
        <f>IF(Sales_Trans_2[[#This Row],[Discount_Pct]]=0,"0%",
IF(Sales_Trans_2[[#This Row],[Discount_Pct]]&lt;=5,"1-5%",
IF(Sales_Trans_2[[#This Row],[Discount_Pct]]&lt;=10,"6-10%",
IF(Sales_Trans_2[[#This Row],[Discount_Pct]]&lt;=15,"11-15%","&gt;15%"))))</f>
        <v>0%</v>
      </c>
    </row>
    <row r="722" spans="1:32" x14ac:dyDescent="0.25">
      <c r="A722" t="s">
        <v>3623</v>
      </c>
      <c r="B722" s="10">
        <v>46001</v>
      </c>
      <c r="C722" t="s">
        <v>977</v>
      </c>
      <c r="D722" t="s">
        <v>409</v>
      </c>
      <c r="E722" t="s">
        <v>514</v>
      </c>
      <c r="F722" t="s">
        <v>2950</v>
      </c>
      <c r="G722">
        <v>5</v>
      </c>
      <c r="H722">
        <v>340.64</v>
      </c>
      <c r="I722">
        <v>0</v>
      </c>
      <c r="J722">
        <v>0</v>
      </c>
      <c r="K722">
        <v>1958.68</v>
      </c>
      <c r="L722">
        <v>923.7</v>
      </c>
      <c r="M722">
        <v>1034.98</v>
      </c>
      <c r="N722" t="s">
        <v>40</v>
      </c>
      <c r="O722" t="s">
        <v>24</v>
      </c>
      <c r="P722" t="s">
        <v>25</v>
      </c>
      <c r="Q722">
        <v>0.56736111111111109</v>
      </c>
      <c r="R722" t="s">
        <v>27</v>
      </c>
      <c r="S722" t="s">
        <v>4635</v>
      </c>
      <c r="T722" t="s">
        <v>4636</v>
      </c>
      <c r="U722">
        <v>299.73</v>
      </c>
      <c r="V722" t="s">
        <v>5070</v>
      </c>
      <c r="W722" t="s">
        <v>4958</v>
      </c>
      <c r="X722" t="s">
        <v>5264</v>
      </c>
      <c r="Y722" t="s">
        <v>4970</v>
      </c>
      <c r="Z722" t="s">
        <v>5265</v>
      </c>
      <c r="AA722" t="s">
        <v>4992</v>
      </c>
      <c r="AB722">
        <f>YEAR(Sales_Trans_2[[#This Row],[Transaction_Date]])</f>
        <v>2025</v>
      </c>
      <c r="AC722" t="str">
        <f>TEXT(Sales_Trans_2[[#This Row],[Transaction_Date]],"mmm")</f>
        <v>Dec</v>
      </c>
      <c r="AD722">
        <f>MONTH(Sales_Trans_2[[#This Row],[Transaction_Date]])</f>
        <v>12</v>
      </c>
      <c r="AE722" s="19">
        <f>IFERROR(Sales_Trans_2[[#This Row],[Profit]]/Sales_Trans_2[[#This Row],[Sales_Amount]],0)</f>
        <v>0.52840688627034538</v>
      </c>
      <c r="AF722" s="20" t="str">
        <f>IF(Sales_Trans_2[[#This Row],[Discount_Pct]]=0,"0%",
IF(Sales_Trans_2[[#This Row],[Discount_Pct]]&lt;=5,"1-5%",
IF(Sales_Trans_2[[#This Row],[Discount_Pct]]&lt;=10,"6-10%",
IF(Sales_Trans_2[[#This Row],[Discount_Pct]]&lt;=15,"11-15%","&gt;15%"))))</f>
        <v>0%</v>
      </c>
    </row>
    <row r="723" spans="1:32" x14ac:dyDescent="0.25">
      <c r="A723" t="s">
        <v>4533</v>
      </c>
      <c r="B723" s="10">
        <v>46001</v>
      </c>
      <c r="C723" t="s">
        <v>1441</v>
      </c>
      <c r="D723" t="s">
        <v>1269</v>
      </c>
      <c r="E723" t="s">
        <v>2224</v>
      </c>
      <c r="F723" t="s">
        <v>1983</v>
      </c>
      <c r="G723">
        <v>6</v>
      </c>
      <c r="H723">
        <v>260.49</v>
      </c>
      <c r="I723">
        <v>0</v>
      </c>
      <c r="J723">
        <v>0</v>
      </c>
      <c r="K723">
        <v>1797.38</v>
      </c>
      <c r="L723">
        <v>1270.3800000000001</v>
      </c>
      <c r="M723">
        <v>527</v>
      </c>
      <c r="N723" t="s">
        <v>47</v>
      </c>
      <c r="O723" t="s">
        <v>24</v>
      </c>
      <c r="P723" t="s">
        <v>25</v>
      </c>
      <c r="Q723">
        <v>0.73124999999999996</v>
      </c>
      <c r="R723" t="s">
        <v>27</v>
      </c>
      <c r="S723" t="s">
        <v>4880</v>
      </c>
      <c r="T723" t="s">
        <v>4864</v>
      </c>
      <c r="U723">
        <v>236.56</v>
      </c>
      <c r="V723" t="s">
        <v>5092</v>
      </c>
      <c r="W723" t="s">
        <v>4958</v>
      </c>
      <c r="X723" t="s">
        <v>5931</v>
      </c>
      <c r="Y723" t="s">
        <v>4970</v>
      </c>
      <c r="Z723" t="s">
        <v>5470</v>
      </c>
      <c r="AA723" t="s">
        <v>4992</v>
      </c>
      <c r="AB723">
        <f>YEAR(Sales_Trans_2[[#This Row],[Transaction_Date]])</f>
        <v>2025</v>
      </c>
      <c r="AC723" t="str">
        <f>TEXT(Sales_Trans_2[[#This Row],[Transaction_Date]],"mmm")</f>
        <v>Dec</v>
      </c>
      <c r="AD723">
        <f>MONTH(Sales_Trans_2[[#This Row],[Transaction_Date]])</f>
        <v>12</v>
      </c>
      <c r="AE723" s="19">
        <f>IFERROR(Sales_Trans_2[[#This Row],[Profit]]/Sales_Trans_2[[#This Row],[Sales_Amount]],0)</f>
        <v>0.29320455329423939</v>
      </c>
      <c r="AF723" s="20" t="str">
        <f>IF(Sales_Trans_2[[#This Row],[Discount_Pct]]=0,"0%",
IF(Sales_Trans_2[[#This Row],[Discount_Pct]]&lt;=5,"1-5%",
IF(Sales_Trans_2[[#This Row],[Discount_Pct]]&lt;=10,"6-10%",
IF(Sales_Trans_2[[#This Row],[Discount_Pct]]&lt;=15,"11-15%","&gt;15%"))))</f>
        <v>0%</v>
      </c>
    </row>
    <row r="724" spans="1:32" x14ac:dyDescent="0.25">
      <c r="A724" t="s">
        <v>3636</v>
      </c>
      <c r="B724" s="10">
        <v>45971</v>
      </c>
      <c r="C724" t="s">
        <v>3412</v>
      </c>
      <c r="D724" t="s">
        <v>882</v>
      </c>
      <c r="E724" t="s">
        <v>653</v>
      </c>
      <c r="F724" t="s">
        <v>654</v>
      </c>
      <c r="G724">
        <v>1</v>
      </c>
      <c r="H724">
        <v>262.77</v>
      </c>
      <c r="I724">
        <v>0</v>
      </c>
      <c r="J724">
        <v>0</v>
      </c>
      <c r="K724">
        <v>302.19</v>
      </c>
      <c r="L724">
        <v>194.64</v>
      </c>
      <c r="M724">
        <v>107.55</v>
      </c>
      <c r="N724" t="s">
        <v>4971</v>
      </c>
      <c r="O724" t="s">
        <v>345</v>
      </c>
      <c r="P724" t="s">
        <v>25</v>
      </c>
      <c r="Q724">
        <v>0.60624999999999996</v>
      </c>
      <c r="R724" t="s">
        <v>27</v>
      </c>
      <c r="S724" t="s">
        <v>4768</v>
      </c>
      <c r="T724" t="s">
        <v>4752</v>
      </c>
      <c r="U724">
        <v>262.77</v>
      </c>
      <c r="V724" t="s">
        <v>5600</v>
      </c>
      <c r="W724" t="s">
        <v>4968</v>
      </c>
      <c r="X724" t="s">
        <v>5028</v>
      </c>
      <c r="Y724" t="s">
        <v>4960</v>
      </c>
      <c r="Z724" t="s">
        <v>5451</v>
      </c>
      <c r="AA724" t="s">
        <v>4992</v>
      </c>
      <c r="AB724">
        <f>YEAR(Sales_Trans_2[[#This Row],[Transaction_Date]])</f>
        <v>2025</v>
      </c>
      <c r="AC724" t="str">
        <f>TEXT(Sales_Trans_2[[#This Row],[Transaction_Date]],"mmm")</f>
        <v>Nov</v>
      </c>
      <c r="AD724">
        <f>MONTH(Sales_Trans_2[[#This Row],[Transaction_Date]])</f>
        <v>11</v>
      </c>
      <c r="AE724" s="19">
        <f>IFERROR(Sales_Trans_2[[#This Row],[Profit]]/Sales_Trans_2[[#This Row],[Sales_Amount]],0)</f>
        <v>0.35590191601310434</v>
      </c>
      <c r="AF724" s="20" t="str">
        <f>IF(Sales_Trans_2[[#This Row],[Discount_Pct]]=0,"0%",
IF(Sales_Trans_2[[#This Row],[Discount_Pct]]&lt;=5,"1-5%",
IF(Sales_Trans_2[[#This Row],[Discount_Pct]]&lt;=10,"6-10%",
IF(Sales_Trans_2[[#This Row],[Discount_Pct]]&lt;=15,"11-15%","&gt;15%"))))</f>
        <v>0%</v>
      </c>
    </row>
    <row r="725" spans="1:32" x14ac:dyDescent="0.25">
      <c r="A725" t="s">
        <v>3654</v>
      </c>
      <c r="B725" s="10">
        <v>45910</v>
      </c>
      <c r="C725" t="s">
        <v>2837</v>
      </c>
      <c r="D725" t="s">
        <v>581</v>
      </c>
      <c r="E725" t="s">
        <v>2645</v>
      </c>
      <c r="F725" t="s">
        <v>3655</v>
      </c>
      <c r="G725">
        <v>1</v>
      </c>
      <c r="H725">
        <v>139.21</v>
      </c>
      <c r="I725">
        <v>0</v>
      </c>
      <c r="J725">
        <v>0</v>
      </c>
      <c r="K725">
        <v>139.21</v>
      </c>
      <c r="L725">
        <v>106.99</v>
      </c>
      <c r="M725">
        <v>32.22</v>
      </c>
      <c r="N725" t="s">
        <v>4971</v>
      </c>
      <c r="O725" t="s">
        <v>24</v>
      </c>
      <c r="P725" t="s">
        <v>25</v>
      </c>
      <c r="Q725">
        <v>0.40069444444444446</v>
      </c>
      <c r="R725" t="s">
        <v>49</v>
      </c>
      <c r="S725" t="s">
        <v>4710</v>
      </c>
      <c r="T725" t="s">
        <v>4703</v>
      </c>
      <c r="U725">
        <v>139.21</v>
      </c>
      <c r="V725" t="s">
        <v>5935</v>
      </c>
      <c r="W725" t="s">
        <v>4968</v>
      </c>
      <c r="X725" t="s">
        <v>5569</v>
      </c>
      <c r="Y725" t="s">
        <v>4966</v>
      </c>
      <c r="Z725" t="s">
        <v>5400</v>
      </c>
      <c r="AA725" t="s">
        <v>5163</v>
      </c>
      <c r="AB725">
        <f>YEAR(Sales_Trans_2[[#This Row],[Transaction_Date]])</f>
        <v>2025</v>
      </c>
      <c r="AC725" t="str">
        <f>TEXT(Sales_Trans_2[[#This Row],[Transaction_Date]],"mmm")</f>
        <v>Sep</v>
      </c>
      <c r="AD725">
        <f>MONTH(Sales_Trans_2[[#This Row],[Transaction_Date]])</f>
        <v>9</v>
      </c>
      <c r="AE725" s="19">
        <f>IFERROR(Sales_Trans_2[[#This Row],[Profit]]/Sales_Trans_2[[#This Row],[Sales_Amount]],0)</f>
        <v>0.23144889016593634</v>
      </c>
      <c r="AF725" s="20" t="str">
        <f>IF(Sales_Trans_2[[#This Row],[Discount_Pct]]=0,"0%",
IF(Sales_Trans_2[[#This Row],[Discount_Pct]]&lt;=5,"1-5%",
IF(Sales_Trans_2[[#This Row],[Discount_Pct]]&lt;=10,"6-10%",
IF(Sales_Trans_2[[#This Row],[Discount_Pct]]&lt;=15,"11-15%","&gt;15%"))))</f>
        <v>0%</v>
      </c>
    </row>
    <row r="726" spans="1:32" x14ac:dyDescent="0.25">
      <c r="A726" t="s">
        <v>4485</v>
      </c>
      <c r="B726" s="10">
        <v>45698</v>
      </c>
      <c r="C726" t="s">
        <v>1696</v>
      </c>
      <c r="D726" t="s">
        <v>176</v>
      </c>
      <c r="E726" t="s">
        <v>1903</v>
      </c>
      <c r="F726" t="s">
        <v>3260</v>
      </c>
      <c r="G726">
        <v>2</v>
      </c>
      <c r="H726">
        <v>355.64</v>
      </c>
      <c r="I726">
        <v>0</v>
      </c>
      <c r="J726">
        <v>0</v>
      </c>
      <c r="K726">
        <v>711.28</v>
      </c>
      <c r="L726">
        <v>606.82000000000005</v>
      </c>
      <c r="M726">
        <v>104.46</v>
      </c>
      <c r="N726" t="s">
        <v>4971</v>
      </c>
      <c r="O726" t="s">
        <v>24</v>
      </c>
      <c r="P726" t="s">
        <v>25</v>
      </c>
      <c r="Q726">
        <v>0.54652777777777772</v>
      </c>
      <c r="R726" t="s">
        <v>49</v>
      </c>
      <c r="S726" t="s">
        <v>4860</v>
      </c>
      <c r="T726" t="s">
        <v>4847</v>
      </c>
      <c r="U726">
        <v>355.64</v>
      </c>
      <c r="V726" t="s">
        <v>5873</v>
      </c>
      <c r="W726" t="s">
        <v>4964</v>
      </c>
      <c r="X726" t="s">
        <v>5909</v>
      </c>
      <c r="Y726" t="s">
        <v>5007</v>
      </c>
      <c r="Z726" t="s">
        <v>5276</v>
      </c>
      <c r="AA726" t="s">
        <v>5163</v>
      </c>
      <c r="AB726">
        <f>YEAR(Sales_Trans_2[[#This Row],[Transaction_Date]])</f>
        <v>2025</v>
      </c>
      <c r="AC726" t="str">
        <f>TEXT(Sales_Trans_2[[#This Row],[Transaction_Date]],"mmm")</f>
        <v>Feb</v>
      </c>
      <c r="AD726">
        <f>MONTH(Sales_Trans_2[[#This Row],[Transaction_Date]])</f>
        <v>2</v>
      </c>
      <c r="AE726" s="19">
        <f>IFERROR(Sales_Trans_2[[#This Row],[Profit]]/Sales_Trans_2[[#This Row],[Sales_Amount]],0)</f>
        <v>0.14686199527612193</v>
      </c>
      <c r="AF726" s="20" t="str">
        <f>IF(Sales_Trans_2[[#This Row],[Discount_Pct]]=0,"0%",
IF(Sales_Trans_2[[#This Row],[Discount_Pct]]&lt;=5,"1-5%",
IF(Sales_Trans_2[[#This Row],[Discount_Pct]]&lt;=10,"6-10%",
IF(Sales_Trans_2[[#This Row],[Discount_Pct]]&lt;=15,"11-15%","&gt;15%"))))</f>
        <v>0%</v>
      </c>
    </row>
    <row r="727" spans="1:32" x14ac:dyDescent="0.25">
      <c r="A727" t="s">
        <v>1921</v>
      </c>
      <c r="B727" s="10">
        <v>45930</v>
      </c>
      <c r="C727" t="s">
        <v>1922</v>
      </c>
      <c r="D727" t="s">
        <v>296</v>
      </c>
      <c r="E727" t="s">
        <v>968</v>
      </c>
      <c r="F727" t="s">
        <v>1738</v>
      </c>
      <c r="G727">
        <v>2</v>
      </c>
      <c r="H727">
        <v>507.5</v>
      </c>
      <c r="I727">
        <v>0</v>
      </c>
      <c r="J727">
        <v>0</v>
      </c>
      <c r="K727">
        <v>1015</v>
      </c>
      <c r="L727">
        <v>726.58</v>
      </c>
      <c r="M727">
        <v>288.42</v>
      </c>
      <c r="N727" t="s">
        <v>133</v>
      </c>
      <c r="O727" t="s">
        <v>24</v>
      </c>
      <c r="P727" t="s">
        <v>25</v>
      </c>
      <c r="Q727">
        <v>0.59236111111111112</v>
      </c>
      <c r="R727" t="s">
        <v>49</v>
      </c>
      <c r="S727" t="s">
        <v>4780</v>
      </c>
      <c r="T727" t="s">
        <v>4776</v>
      </c>
      <c r="U727">
        <v>507.5</v>
      </c>
      <c r="V727" t="s">
        <v>5766</v>
      </c>
      <c r="W727" t="s">
        <v>4968</v>
      </c>
      <c r="X727" t="s">
        <v>5825</v>
      </c>
      <c r="Y727" t="s">
        <v>5018</v>
      </c>
      <c r="Z727" t="s">
        <v>5411</v>
      </c>
      <c r="AA727" t="s">
        <v>4992</v>
      </c>
      <c r="AB727">
        <f>YEAR(Sales_Trans_2[[#This Row],[Transaction_Date]])</f>
        <v>2025</v>
      </c>
      <c r="AC727" t="str">
        <f>TEXT(Sales_Trans_2[[#This Row],[Transaction_Date]],"mmm")</f>
        <v>Sep</v>
      </c>
      <c r="AD727">
        <f>MONTH(Sales_Trans_2[[#This Row],[Transaction_Date]])</f>
        <v>9</v>
      </c>
      <c r="AE727" s="19">
        <f>IFERROR(Sales_Trans_2[[#This Row],[Profit]]/Sales_Trans_2[[#This Row],[Sales_Amount]],0)</f>
        <v>0.28415763546798029</v>
      </c>
      <c r="AF727" s="20" t="str">
        <f>IF(Sales_Trans_2[[#This Row],[Discount_Pct]]=0,"0%",
IF(Sales_Trans_2[[#This Row],[Discount_Pct]]&lt;=5,"1-5%",
IF(Sales_Trans_2[[#This Row],[Discount_Pct]]&lt;=10,"6-10%",
IF(Sales_Trans_2[[#This Row],[Discount_Pct]]&lt;=15,"11-15%","&gt;15%"))))</f>
        <v>0%</v>
      </c>
    </row>
    <row r="728" spans="1:32" x14ac:dyDescent="0.25">
      <c r="A728" t="s">
        <v>1445</v>
      </c>
      <c r="B728" s="10">
        <v>45928</v>
      </c>
      <c r="C728" t="s">
        <v>477</v>
      </c>
      <c r="D728" t="s">
        <v>214</v>
      </c>
      <c r="E728" t="s">
        <v>1385</v>
      </c>
      <c r="F728" t="s">
        <v>1386</v>
      </c>
      <c r="G728">
        <v>3</v>
      </c>
      <c r="H728">
        <v>169.7</v>
      </c>
      <c r="I728">
        <v>0</v>
      </c>
      <c r="J728">
        <v>0</v>
      </c>
      <c r="K728">
        <v>585.46</v>
      </c>
      <c r="L728">
        <v>338.4</v>
      </c>
      <c r="M728">
        <v>247.06</v>
      </c>
      <c r="N728" t="s">
        <v>40</v>
      </c>
      <c r="O728" t="s">
        <v>24</v>
      </c>
      <c r="P728" t="s">
        <v>25</v>
      </c>
      <c r="Q728">
        <v>0.46180555555555558</v>
      </c>
      <c r="R728" t="s">
        <v>27</v>
      </c>
      <c r="S728" t="s">
        <v>4764</v>
      </c>
      <c r="T728" t="s">
        <v>4752</v>
      </c>
      <c r="U728">
        <v>147.97</v>
      </c>
      <c r="V728" t="s">
        <v>5537</v>
      </c>
      <c r="W728" t="s">
        <v>4958</v>
      </c>
      <c r="X728" t="s">
        <v>5663</v>
      </c>
      <c r="Y728" t="s">
        <v>5018</v>
      </c>
      <c r="Z728" t="s">
        <v>5358</v>
      </c>
      <c r="AA728" t="s">
        <v>5163</v>
      </c>
      <c r="AB728">
        <f>YEAR(Sales_Trans_2[[#This Row],[Transaction_Date]])</f>
        <v>2025</v>
      </c>
      <c r="AC728" t="str">
        <f>TEXT(Sales_Trans_2[[#This Row],[Transaction_Date]],"mmm")</f>
        <v>Sep</v>
      </c>
      <c r="AD728">
        <f>MONTH(Sales_Trans_2[[#This Row],[Transaction_Date]])</f>
        <v>9</v>
      </c>
      <c r="AE728" s="19">
        <f>IFERROR(Sales_Trans_2[[#This Row],[Profit]]/Sales_Trans_2[[#This Row],[Sales_Amount]],0)</f>
        <v>0.4219929627984832</v>
      </c>
      <c r="AF728" s="20" t="str">
        <f>IF(Sales_Trans_2[[#This Row],[Discount_Pct]]=0,"0%",
IF(Sales_Trans_2[[#This Row],[Discount_Pct]]&lt;=5,"1-5%",
IF(Sales_Trans_2[[#This Row],[Discount_Pct]]&lt;=10,"6-10%",
IF(Sales_Trans_2[[#This Row],[Discount_Pct]]&lt;=15,"11-15%","&gt;15%"))))</f>
        <v>0%</v>
      </c>
    </row>
    <row r="729" spans="1:32" x14ac:dyDescent="0.25">
      <c r="A729" t="s">
        <v>2037</v>
      </c>
      <c r="B729" s="10">
        <v>45926</v>
      </c>
      <c r="C729" t="s">
        <v>542</v>
      </c>
      <c r="D729" t="s">
        <v>65</v>
      </c>
      <c r="E729" t="s">
        <v>1476</v>
      </c>
      <c r="F729" t="s">
        <v>2038</v>
      </c>
      <c r="G729">
        <v>7</v>
      </c>
      <c r="H729">
        <v>173.38</v>
      </c>
      <c r="I729">
        <v>0</v>
      </c>
      <c r="J729">
        <v>0</v>
      </c>
      <c r="K729">
        <v>1213.6600000000001</v>
      </c>
      <c r="L729">
        <v>994</v>
      </c>
      <c r="M729">
        <v>219.66</v>
      </c>
      <c r="N729" t="s">
        <v>47</v>
      </c>
      <c r="O729" t="s">
        <v>24</v>
      </c>
      <c r="P729" t="s">
        <v>25</v>
      </c>
      <c r="Q729">
        <v>0.89236111111111116</v>
      </c>
      <c r="R729" t="s">
        <v>49</v>
      </c>
      <c r="S729" t="s">
        <v>4719</v>
      </c>
      <c r="T729" t="s">
        <v>4703</v>
      </c>
      <c r="U729">
        <v>172.63</v>
      </c>
      <c r="V729" t="s">
        <v>5723</v>
      </c>
      <c r="W729" t="s">
        <v>4958</v>
      </c>
      <c r="X729" t="s">
        <v>5962</v>
      </c>
      <c r="Y729" t="s">
        <v>4966</v>
      </c>
      <c r="Z729" t="s">
        <v>5025</v>
      </c>
      <c r="AA729" t="s">
        <v>4992</v>
      </c>
      <c r="AB729">
        <f>YEAR(Sales_Trans_2[[#This Row],[Transaction_Date]])</f>
        <v>2025</v>
      </c>
      <c r="AC729" t="str">
        <f>TEXT(Sales_Trans_2[[#This Row],[Transaction_Date]],"mmm")</f>
        <v>Sep</v>
      </c>
      <c r="AD729">
        <f>MONTH(Sales_Trans_2[[#This Row],[Transaction_Date]])</f>
        <v>9</v>
      </c>
      <c r="AE729" s="19">
        <f>IFERROR(Sales_Trans_2[[#This Row],[Profit]]/Sales_Trans_2[[#This Row],[Sales_Amount]],0)</f>
        <v>0.18098973353327949</v>
      </c>
      <c r="AF729" s="20" t="str">
        <f>IF(Sales_Trans_2[[#This Row],[Discount_Pct]]=0,"0%",
IF(Sales_Trans_2[[#This Row],[Discount_Pct]]&lt;=5,"1-5%",
IF(Sales_Trans_2[[#This Row],[Discount_Pct]]&lt;=10,"6-10%",
IF(Sales_Trans_2[[#This Row],[Discount_Pct]]&lt;=15,"11-15%","&gt;15%"))))</f>
        <v>0%</v>
      </c>
    </row>
    <row r="730" spans="1:32" x14ac:dyDescent="0.25">
      <c r="A730" t="s">
        <v>2916</v>
      </c>
      <c r="B730" s="10">
        <v>45915</v>
      </c>
      <c r="C730" t="s">
        <v>2128</v>
      </c>
      <c r="D730" t="s">
        <v>326</v>
      </c>
      <c r="E730" t="s">
        <v>315</v>
      </c>
      <c r="F730" t="s">
        <v>316</v>
      </c>
      <c r="G730">
        <v>5</v>
      </c>
      <c r="H730">
        <v>435.35</v>
      </c>
      <c r="I730">
        <v>0</v>
      </c>
      <c r="J730">
        <v>0</v>
      </c>
      <c r="K730">
        <v>2176.75</v>
      </c>
      <c r="L730">
        <v>1704.5</v>
      </c>
      <c r="M730">
        <v>472.25</v>
      </c>
      <c r="N730" t="s">
        <v>4971</v>
      </c>
      <c r="O730" t="s">
        <v>24</v>
      </c>
      <c r="P730" t="s">
        <v>25</v>
      </c>
      <c r="Q730">
        <v>0.55763888888888891</v>
      </c>
      <c r="R730" t="s">
        <v>49</v>
      </c>
      <c r="S730" t="s">
        <v>4859</v>
      </c>
      <c r="T730" t="s">
        <v>4847</v>
      </c>
      <c r="U730">
        <v>400.33</v>
      </c>
      <c r="V730" t="s">
        <v>5665</v>
      </c>
      <c r="W730" t="s">
        <v>4958</v>
      </c>
      <c r="X730" t="s">
        <v>5233</v>
      </c>
      <c r="Y730" t="s">
        <v>5007</v>
      </c>
      <c r="Z730" t="s">
        <v>5257</v>
      </c>
      <c r="AA730" t="s">
        <v>4992</v>
      </c>
      <c r="AB730">
        <f>YEAR(Sales_Trans_2[[#This Row],[Transaction_Date]])</f>
        <v>2025</v>
      </c>
      <c r="AC730" t="str">
        <f>TEXT(Sales_Trans_2[[#This Row],[Transaction_Date]],"mmm")</f>
        <v>Sep</v>
      </c>
      <c r="AD730">
        <f>MONTH(Sales_Trans_2[[#This Row],[Transaction_Date]])</f>
        <v>9</v>
      </c>
      <c r="AE730" s="19">
        <f>IFERROR(Sales_Trans_2[[#This Row],[Profit]]/Sales_Trans_2[[#This Row],[Sales_Amount]],0)</f>
        <v>0.2169518777994717</v>
      </c>
      <c r="AF730" s="20" t="str">
        <f>IF(Sales_Trans_2[[#This Row],[Discount_Pct]]=0,"0%",
IF(Sales_Trans_2[[#This Row],[Discount_Pct]]&lt;=5,"1-5%",
IF(Sales_Trans_2[[#This Row],[Discount_Pct]]&lt;=10,"6-10%",
IF(Sales_Trans_2[[#This Row],[Discount_Pct]]&lt;=15,"11-15%","&gt;15%"))))</f>
        <v>0%</v>
      </c>
    </row>
    <row r="731" spans="1:32" x14ac:dyDescent="0.25">
      <c r="A731" t="s">
        <v>3779</v>
      </c>
      <c r="B731" s="10">
        <v>45786</v>
      </c>
      <c r="C731" t="s">
        <v>1895</v>
      </c>
      <c r="D731" t="s">
        <v>308</v>
      </c>
      <c r="E731" t="s">
        <v>1190</v>
      </c>
      <c r="F731" t="s">
        <v>3780</v>
      </c>
      <c r="G731">
        <v>5</v>
      </c>
      <c r="H731">
        <v>455.79</v>
      </c>
      <c r="I731">
        <v>0</v>
      </c>
      <c r="J731">
        <v>0</v>
      </c>
      <c r="K731">
        <v>2278.9499999999998</v>
      </c>
      <c r="L731">
        <v>1414.4</v>
      </c>
      <c r="M731">
        <v>864.55</v>
      </c>
      <c r="N731" t="s">
        <v>40</v>
      </c>
      <c r="O731" t="s">
        <v>24</v>
      </c>
      <c r="P731" t="s">
        <v>25</v>
      </c>
      <c r="Q731">
        <v>0.56111111111111112</v>
      </c>
      <c r="R731" t="s">
        <v>49</v>
      </c>
      <c r="S731" t="s">
        <v>4660</v>
      </c>
      <c r="T731" t="s">
        <v>4636</v>
      </c>
      <c r="U731">
        <v>455.79</v>
      </c>
      <c r="V731" t="s">
        <v>4967</v>
      </c>
      <c r="W731" t="s">
        <v>4968</v>
      </c>
      <c r="X731" t="s">
        <v>5273</v>
      </c>
      <c r="Y731" t="s">
        <v>4966</v>
      </c>
      <c r="Z731" t="s">
        <v>5274</v>
      </c>
      <c r="AA731" t="s">
        <v>5163</v>
      </c>
      <c r="AB731">
        <f>YEAR(Sales_Trans_2[[#This Row],[Transaction_Date]])</f>
        <v>2025</v>
      </c>
      <c r="AC731" t="str">
        <f>TEXT(Sales_Trans_2[[#This Row],[Transaction_Date]],"mmm")</f>
        <v>May</v>
      </c>
      <c r="AD731">
        <f>MONTH(Sales_Trans_2[[#This Row],[Transaction_Date]])</f>
        <v>5</v>
      </c>
      <c r="AE731" s="19">
        <f>IFERROR(Sales_Trans_2[[#This Row],[Profit]]/Sales_Trans_2[[#This Row],[Sales_Amount]],0)</f>
        <v>0.37936330327563134</v>
      </c>
      <c r="AF731" s="20" t="str">
        <f>IF(Sales_Trans_2[[#This Row],[Discount_Pct]]=0,"0%",
IF(Sales_Trans_2[[#This Row],[Discount_Pct]]&lt;=5,"1-5%",
IF(Sales_Trans_2[[#This Row],[Discount_Pct]]&lt;=10,"6-10%",
IF(Sales_Trans_2[[#This Row],[Discount_Pct]]&lt;=15,"11-15%","&gt;15%"))))</f>
        <v>0%</v>
      </c>
    </row>
    <row r="732" spans="1:32" x14ac:dyDescent="0.25">
      <c r="A732" t="s">
        <v>4145</v>
      </c>
      <c r="B732" s="10">
        <v>45697</v>
      </c>
      <c r="C732" t="s">
        <v>152</v>
      </c>
      <c r="D732" t="s">
        <v>101</v>
      </c>
      <c r="E732" t="s">
        <v>968</v>
      </c>
      <c r="F732" t="s">
        <v>1738</v>
      </c>
      <c r="G732">
        <v>5</v>
      </c>
      <c r="H732">
        <v>491.45</v>
      </c>
      <c r="I732">
        <v>0</v>
      </c>
      <c r="J732">
        <v>0</v>
      </c>
      <c r="K732">
        <v>2457.25</v>
      </c>
      <c r="L732">
        <v>1758.15</v>
      </c>
      <c r="M732">
        <v>699.1</v>
      </c>
      <c r="N732" t="s">
        <v>40</v>
      </c>
      <c r="O732" t="s">
        <v>24</v>
      </c>
      <c r="P732" t="s">
        <v>25</v>
      </c>
      <c r="Q732">
        <v>0.48680555555555555</v>
      </c>
      <c r="R732" t="s">
        <v>49</v>
      </c>
      <c r="S732" t="s">
        <v>4676</v>
      </c>
      <c r="T732" t="s">
        <v>4672</v>
      </c>
      <c r="U732">
        <v>434.65</v>
      </c>
      <c r="V732" t="s">
        <v>5127</v>
      </c>
      <c r="W732" t="s">
        <v>4958</v>
      </c>
      <c r="X732" t="s">
        <v>5825</v>
      </c>
      <c r="Y732" t="s">
        <v>5018</v>
      </c>
      <c r="Z732" t="s">
        <v>5411</v>
      </c>
      <c r="AA732" t="s">
        <v>4992</v>
      </c>
      <c r="AB732">
        <f>YEAR(Sales_Trans_2[[#This Row],[Transaction_Date]])</f>
        <v>2025</v>
      </c>
      <c r="AC732" t="str">
        <f>TEXT(Sales_Trans_2[[#This Row],[Transaction_Date]],"mmm")</f>
        <v>Feb</v>
      </c>
      <c r="AD732">
        <f>MONTH(Sales_Trans_2[[#This Row],[Transaction_Date]])</f>
        <v>2</v>
      </c>
      <c r="AE732" s="19">
        <f>IFERROR(Sales_Trans_2[[#This Row],[Profit]]/Sales_Trans_2[[#This Row],[Sales_Amount]],0)</f>
        <v>0.28450503611761119</v>
      </c>
      <c r="AF732" s="20" t="str">
        <f>IF(Sales_Trans_2[[#This Row],[Discount_Pct]]=0,"0%",
IF(Sales_Trans_2[[#This Row],[Discount_Pct]]&lt;=5,"1-5%",
IF(Sales_Trans_2[[#This Row],[Discount_Pct]]&lt;=10,"6-10%",
IF(Sales_Trans_2[[#This Row],[Discount_Pct]]&lt;=15,"11-15%","&gt;15%"))))</f>
        <v>0%</v>
      </c>
    </row>
    <row r="733" spans="1:32" x14ac:dyDescent="0.25">
      <c r="A733" t="s">
        <v>3500</v>
      </c>
      <c r="B733" s="10">
        <v>45899</v>
      </c>
      <c r="C733" t="s">
        <v>3101</v>
      </c>
      <c r="D733" t="s">
        <v>759</v>
      </c>
      <c r="E733" t="s">
        <v>589</v>
      </c>
      <c r="F733" t="s">
        <v>590</v>
      </c>
      <c r="G733">
        <v>1</v>
      </c>
      <c r="H733">
        <v>217.85</v>
      </c>
      <c r="I733">
        <v>0</v>
      </c>
      <c r="J733">
        <v>0</v>
      </c>
      <c r="K733">
        <v>250.53</v>
      </c>
      <c r="L733">
        <v>189.69</v>
      </c>
      <c r="M733">
        <v>60.84</v>
      </c>
      <c r="N733" t="s">
        <v>4971</v>
      </c>
      <c r="O733" t="s">
        <v>24</v>
      </c>
      <c r="P733" t="s">
        <v>25</v>
      </c>
      <c r="Q733">
        <v>0.78333333333333333</v>
      </c>
      <c r="R733" t="s">
        <v>27</v>
      </c>
      <c r="S733" t="s">
        <v>4741</v>
      </c>
      <c r="T733" t="s">
        <v>4729</v>
      </c>
      <c r="U733">
        <v>217.85</v>
      </c>
      <c r="V733" t="s">
        <v>5972</v>
      </c>
      <c r="W733" t="s">
        <v>4964</v>
      </c>
      <c r="X733" t="s">
        <v>5638</v>
      </c>
      <c r="Y733" t="s">
        <v>4966</v>
      </c>
      <c r="Z733" t="s">
        <v>5821</v>
      </c>
      <c r="AA733" t="s">
        <v>4992</v>
      </c>
      <c r="AB733">
        <f>YEAR(Sales_Trans_2[[#This Row],[Transaction_Date]])</f>
        <v>2025</v>
      </c>
      <c r="AC733" t="str">
        <f>TEXT(Sales_Trans_2[[#This Row],[Transaction_Date]],"mmm")</f>
        <v>Aug</v>
      </c>
      <c r="AD733">
        <f>MONTH(Sales_Trans_2[[#This Row],[Transaction_Date]])</f>
        <v>8</v>
      </c>
      <c r="AE733" s="19">
        <f>IFERROR(Sales_Trans_2[[#This Row],[Profit]]/Sales_Trans_2[[#This Row],[Sales_Amount]],0)</f>
        <v>0.24284516824332417</v>
      </c>
      <c r="AF733" s="20" t="str">
        <f>IF(Sales_Trans_2[[#This Row],[Discount_Pct]]=0,"0%",
IF(Sales_Trans_2[[#This Row],[Discount_Pct]]&lt;=5,"1-5%",
IF(Sales_Trans_2[[#This Row],[Discount_Pct]]&lt;=10,"6-10%",
IF(Sales_Trans_2[[#This Row],[Discount_Pct]]&lt;=15,"11-15%","&gt;15%"))))</f>
        <v>0%</v>
      </c>
    </row>
    <row r="734" spans="1:32" x14ac:dyDescent="0.25">
      <c r="A734" t="s">
        <v>2706</v>
      </c>
      <c r="B734" s="10">
        <v>45892</v>
      </c>
      <c r="C734" t="s">
        <v>2662</v>
      </c>
      <c r="D734" t="s">
        <v>264</v>
      </c>
      <c r="E734" t="s">
        <v>1476</v>
      </c>
      <c r="F734" t="s">
        <v>2038</v>
      </c>
      <c r="G734">
        <v>8</v>
      </c>
      <c r="H734">
        <v>407.53</v>
      </c>
      <c r="I734">
        <v>0</v>
      </c>
      <c r="J734">
        <v>0</v>
      </c>
      <c r="K734">
        <v>3749.28</v>
      </c>
      <c r="L734">
        <v>2287.1999999999998</v>
      </c>
      <c r="M734">
        <v>1462.08</v>
      </c>
      <c r="N734" t="s">
        <v>23</v>
      </c>
      <c r="O734" t="s">
        <v>24</v>
      </c>
      <c r="P734" t="s">
        <v>25</v>
      </c>
      <c r="Q734">
        <v>0.625</v>
      </c>
      <c r="R734" t="s">
        <v>27</v>
      </c>
      <c r="S734" t="s">
        <v>4702</v>
      </c>
      <c r="T734" t="s">
        <v>4703</v>
      </c>
      <c r="U734">
        <v>383.51</v>
      </c>
      <c r="V734" t="s">
        <v>5876</v>
      </c>
      <c r="W734" t="s">
        <v>4958</v>
      </c>
      <c r="X734" t="s">
        <v>5962</v>
      </c>
      <c r="Y734" t="s">
        <v>4966</v>
      </c>
      <c r="Z734" t="s">
        <v>5025</v>
      </c>
      <c r="AA734" t="s">
        <v>4992</v>
      </c>
      <c r="AB734">
        <f>YEAR(Sales_Trans_2[[#This Row],[Transaction_Date]])</f>
        <v>2025</v>
      </c>
      <c r="AC734" t="str">
        <f>TEXT(Sales_Trans_2[[#This Row],[Transaction_Date]],"mmm")</f>
        <v>Aug</v>
      </c>
      <c r="AD734">
        <f>MONTH(Sales_Trans_2[[#This Row],[Transaction_Date]])</f>
        <v>8</v>
      </c>
      <c r="AE734" s="19">
        <f>IFERROR(Sales_Trans_2[[#This Row],[Profit]]/Sales_Trans_2[[#This Row],[Sales_Amount]],0)</f>
        <v>0.38996287287159132</v>
      </c>
      <c r="AF734" s="20" t="str">
        <f>IF(Sales_Trans_2[[#This Row],[Discount_Pct]]=0,"0%",
IF(Sales_Trans_2[[#This Row],[Discount_Pct]]&lt;=5,"1-5%",
IF(Sales_Trans_2[[#This Row],[Discount_Pct]]&lt;=10,"6-10%",
IF(Sales_Trans_2[[#This Row],[Discount_Pct]]&lt;=15,"11-15%","&gt;15%"))))</f>
        <v>0%</v>
      </c>
    </row>
    <row r="735" spans="1:32" x14ac:dyDescent="0.25">
      <c r="A735" t="s">
        <v>2679</v>
      </c>
      <c r="B735" s="10">
        <v>45999</v>
      </c>
      <c r="C735" t="s">
        <v>1948</v>
      </c>
      <c r="D735" t="s">
        <v>101</v>
      </c>
      <c r="E735" t="s">
        <v>1368</v>
      </c>
      <c r="F735" t="s">
        <v>1369</v>
      </c>
      <c r="G735">
        <v>4</v>
      </c>
      <c r="H735">
        <v>448.1</v>
      </c>
      <c r="I735">
        <v>0</v>
      </c>
      <c r="J735">
        <v>0</v>
      </c>
      <c r="K735">
        <v>1792.4</v>
      </c>
      <c r="L735">
        <v>1406.52</v>
      </c>
      <c r="M735">
        <v>385.88</v>
      </c>
      <c r="N735" t="s">
        <v>47</v>
      </c>
      <c r="O735" t="s">
        <v>24</v>
      </c>
      <c r="P735" t="s">
        <v>25</v>
      </c>
      <c r="Q735">
        <v>0.49375000000000002</v>
      </c>
      <c r="R735" t="s">
        <v>49</v>
      </c>
      <c r="S735" t="s">
        <v>4676</v>
      </c>
      <c r="T735" t="s">
        <v>4672</v>
      </c>
      <c r="U735">
        <v>434.65</v>
      </c>
      <c r="V735" t="s">
        <v>5340</v>
      </c>
      <c r="W735" t="s">
        <v>4958</v>
      </c>
      <c r="X735" t="s">
        <v>5590</v>
      </c>
      <c r="Y735" t="s">
        <v>4966</v>
      </c>
      <c r="Z735" t="s">
        <v>5591</v>
      </c>
      <c r="AA735" t="s">
        <v>4992</v>
      </c>
      <c r="AB735">
        <f>YEAR(Sales_Trans_2[[#This Row],[Transaction_Date]])</f>
        <v>2025</v>
      </c>
      <c r="AC735" t="str">
        <f>TEXT(Sales_Trans_2[[#This Row],[Transaction_Date]],"mmm")</f>
        <v>Dec</v>
      </c>
      <c r="AD735">
        <f>MONTH(Sales_Trans_2[[#This Row],[Transaction_Date]])</f>
        <v>12</v>
      </c>
      <c r="AE735" s="19">
        <f>IFERROR(Sales_Trans_2[[#This Row],[Profit]]/Sales_Trans_2[[#This Row],[Sales_Amount]],0)</f>
        <v>0.21528676634679758</v>
      </c>
      <c r="AF735" s="20" t="str">
        <f>IF(Sales_Trans_2[[#This Row],[Discount_Pct]]=0,"0%",
IF(Sales_Trans_2[[#This Row],[Discount_Pct]]&lt;=5,"1-5%",
IF(Sales_Trans_2[[#This Row],[Discount_Pct]]&lt;=10,"6-10%",
IF(Sales_Trans_2[[#This Row],[Discount_Pct]]&lt;=15,"11-15%","&gt;15%"))))</f>
        <v>0%</v>
      </c>
    </row>
    <row r="736" spans="1:32" x14ac:dyDescent="0.25">
      <c r="A736" t="s">
        <v>3375</v>
      </c>
      <c r="B736" s="10">
        <v>45816</v>
      </c>
      <c r="C736" t="s">
        <v>855</v>
      </c>
      <c r="D736" t="s">
        <v>459</v>
      </c>
      <c r="E736" t="s">
        <v>108</v>
      </c>
      <c r="F736" t="s">
        <v>682</v>
      </c>
      <c r="G736">
        <v>4</v>
      </c>
      <c r="H736">
        <v>72.64</v>
      </c>
      <c r="I736">
        <v>0</v>
      </c>
      <c r="J736">
        <v>0</v>
      </c>
      <c r="K736">
        <v>290.56</v>
      </c>
      <c r="L736">
        <v>237.48</v>
      </c>
      <c r="M736">
        <v>53.08</v>
      </c>
      <c r="N736" t="s">
        <v>68</v>
      </c>
      <c r="O736" t="s">
        <v>24</v>
      </c>
      <c r="P736" t="s">
        <v>25</v>
      </c>
      <c r="Q736">
        <v>0.90416666666666667</v>
      </c>
      <c r="R736" t="s">
        <v>49</v>
      </c>
      <c r="S736" t="s">
        <v>4838</v>
      </c>
      <c r="T736" t="s">
        <v>4828</v>
      </c>
      <c r="U736">
        <v>71.290000000000006</v>
      </c>
      <c r="V736" t="s">
        <v>5535</v>
      </c>
      <c r="W736" t="s">
        <v>4958</v>
      </c>
      <c r="X736" t="s">
        <v>5483</v>
      </c>
      <c r="Y736" t="s">
        <v>4960</v>
      </c>
      <c r="Z736" t="s">
        <v>5303</v>
      </c>
      <c r="AA736" t="s">
        <v>4992</v>
      </c>
      <c r="AB736">
        <f>YEAR(Sales_Trans_2[[#This Row],[Transaction_Date]])</f>
        <v>2025</v>
      </c>
      <c r="AC736" t="str">
        <f>TEXT(Sales_Trans_2[[#This Row],[Transaction_Date]],"mmm")</f>
        <v>Jun</v>
      </c>
      <c r="AD736">
        <f>MONTH(Sales_Trans_2[[#This Row],[Transaction_Date]])</f>
        <v>6</v>
      </c>
      <c r="AE736" s="19">
        <f>IFERROR(Sales_Trans_2[[#This Row],[Profit]]/Sales_Trans_2[[#This Row],[Sales_Amount]],0)</f>
        <v>0.18268171806167399</v>
      </c>
      <c r="AF736" s="20" t="str">
        <f>IF(Sales_Trans_2[[#This Row],[Discount_Pct]]=0,"0%",
IF(Sales_Trans_2[[#This Row],[Discount_Pct]]&lt;=5,"1-5%",
IF(Sales_Trans_2[[#This Row],[Discount_Pct]]&lt;=10,"6-10%",
IF(Sales_Trans_2[[#This Row],[Discount_Pct]]&lt;=15,"11-15%","&gt;15%"))))</f>
        <v>0%</v>
      </c>
    </row>
    <row r="737" spans="1:32" x14ac:dyDescent="0.25">
      <c r="A737" t="s">
        <v>1949</v>
      </c>
      <c r="B737" s="10">
        <v>45755</v>
      </c>
      <c r="C737" t="s">
        <v>1144</v>
      </c>
      <c r="D737" t="s">
        <v>365</v>
      </c>
      <c r="E737" t="s">
        <v>108</v>
      </c>
      <c r="F737" t="s">
        <v>1950</v>
      </c>
      <c r="G737">
        <v>1</v>
      </c>
      <c r="H737">
        <v>459.58</v>
      </c>
      <c r="I737">
        <v>0</v>
      </c>
      <c r="J737">
        <v>0</v>
      </c>
      <c r="K737">
        <v>459.58</v>
      </c>
      <c r="L737">
        <v>386.89</v>
      </c>
      <c r="M737">
        <v>72.69</v>
      </c>
      <c r="N737" t="s">
        <v>68</v>
      </c>
      <c r="O737" t="s">
        <v>24</v>
      </c>
      <c r="P737" t="s">
        <v>25</v>
      </c>
      <c r="Q737">
        <v>0.73819444444444449</v>
      </c>
      <c r="R737" t="s">
        <v>49</v>
      </c>
      <c r="S737" t="s">
        <v>4680</v>
      </c>
      <c r="T737" t="s">
        <v>4672</v>
      </c>
      <c r="U737">
        <v>459.58</v>
      </c>
      <c r="V737" t="s">
        <v>5250</v>
      </c>
      <c r="W737" t="s">
        <v>4968</v>
      </c>
      <c r="X737" t="s">
        <v>5302</v>
      </c>
      <c r="Y737" t="s">
        <v>4966</v>
      </c>
      <c r="Z737" t="s">
        <v>5303</v>
      </c>
      <c r="AA737" t="s">
        <v>4992</v>
      </c>
      <c r="AB737">
        <f>YEAR(Sales_Trans_2[[#This Row],[Transaction_Date]])</f>
        <v>2025</v>
      </c>
      <c r="AC737" t="str">
        <f>TEXT(Sales_Trans_2[[#This Row],[Transaction_Date]],"mmm")</f>
        <v>Apr</v>
      </c>
      <c r="AD737">
        <f>MONTH(Sales_Trans_2[[#This Row],[Transaction_Date]])</f>
        <v>4</v>
      </c>
      <c r="AE737" s="19">
        <f>IFERROR(Sales_Trans_2[[#This Row],[Profit]]/Sales_Trans_2[[#This Row],[Sales_Amount]],0)</f>
        <v>0.1581661517037295</v>
      </c>
      <c r="AF737" s="20" t="str">
        <f>IF(Sales_Trans_2[[#This Row],[Discount_Pct]]=0,"0%",
IF(Sales_Trans_2[[#This Row],[Discount_Pct]]&lt;=5,"1-5%",
IF(Sales_Trans_2[[#This Row],[Discount_Pct]]&lt;=10,"6-10%",
IF(Sales_Trans_2[[#This Row],[Discount_Pct]]&lt;=15,"11-15%","&gt;15%"))))</f>
        <v>0%</v>
      </c>
    </row>
    <row r="738" spans="1:32" x14ac:dyDescent="0.25">
      <c r="A738" t="s">
        <v>3254</v>
      </c>
      <c r="B738" s="10">
        <v>45755</v>
      </c>
      <c r="C738" t="s">
        <v>2364</v>
      </c>
      <c r="D738" t="s">
        <v>414</v>
      </c>
      <c r="E738" t="s">
        <v>1820</v>
      </c>
      <c r="F738" t="s">
        <v>1394</v>
      </c>
      <c r="G738">
        <v>8</v>
      </c>
      <c r="H738">
        <v>99.54</v>
      </c>
      <c r="I738">
        <v>0</v>
      </c>
      <c r="J738">
        <v>0</v>
      </c>
      <c r="K738">
        <v>796.32</v>
      </c>
      <c r="L738">
        <v>638.55999999999995</v>
      </c>
      <c r="M738">
        <v>157.76</v>
      </c>
      <c r="N738" t="s">
        <v>47</v>
      </c>
      <c r="O738" t="s">
        <v>24</v>
      </c>
      <c r="P738" t="s">
        <v>25</v>
      </c>
      <c r="Q738">
        <v>0.72291666666666665</v>
      </c>
      <c r="R738" t="s">
        <v>49</v>
      </c>
      <c r="S738" t="s">
        <v>4846</v>
      </c>
      <c r="T738" t="s">
        <v>4847</v>
      </c>
      <c r="U738">
        <v>96.72</v>
      </c>
      <c r="V738" t="s">
        <v>5718</v>
      </c>
      <c r="W738" t="s">
        <v>4958</v>
      </c>
      <c r="X738" t="s">
        <v>5799</v>
      </c>
      <c r="Y738" t="s">
        <v>4966</v>
      </c>
      <c r="Z738" t="s">
        <v>5347</v>
      </c>
      <c r="AA738" t="s">
        <v>4992</v>
      </c>
      <c r="AB738">
        <f>YEAR(Sales_Trans_2[[#This Row],[Transaction_Date]])</f>
        <v>2025</v>
      </c>
      <c r="AC738" t="str">
        <f>TEXT(Sales_Trans_2[[#This Row],[Transaction_Date]],"mmm")</f>
        <v>Apr</v>
      </c>
      <c r="AD738">
        <f>MONTH(Sales_Trans_2[[#This Row],[Transaction_Date]])</f>
        <v>4</v>
      </c>
      <c r="AE738" s="19">
        <f>IFERROR(Sales_Trans_2[[#This Row],[Profit]]/Sales_Trans_2[[#This Row],[Sales_Amount]],0)</f>
        <v>0.19811131203536264</v>
      </c>
      <c r="AF738" s="20" t="str">
        <f>IF(Sales_Trans_2[[#This Row],[Discount_Pct]]=0,"0%",
IF(Sales_Trans_2[[#This Row],[Discount_Pct]]&lt;=5,"1-5%",
IF(Sales_Trans_2[[#This Row],[Discount_Pct]]&lt;=10,"6-10%",
IF(Sales_Trans_2[[#This Row],[Discount_Pct]]&lt;=15,"11-15%","&gt;15%"))))</f>
        <v>0%</v>
      </c>
    </row>
    <row r="739" spans="1:32" x14ac:dyDescent="0.25">
      <c r="A739" t="s">
        <v>1183</v>
      </c>
      <c r="B739" s="10">
        <v>45696</v>
      </c>
      <c r="C739" t="s">
        <v>1184</v>
      </c>
      <c r="D739" t="s">
        <v>882</v>
      </c>
      <c r="E739" t="s">
        <v>1185</v>
      </c>
      <c r="F739" t="s">
        <v>848</v>
      </c>
      <c r="G739">
        <v>8</v>
      </c>
      <c r="H739">
        <v>272.18</v>
      </c>
      <c r="I739">
        <v>0</v>
      </c>
      <c r="J739">
        <v>0</v>
      </c>
      <c r="K739">
        <v>2504.06</v>
      </c>
      <c r="L739">
        <v>1557.12</v>
      </c>
      <c r="M739">
        <v>946.94</v>
      </c>
      <c r="N739" t="s">
        <v>133</v>
      </c>
      <c r="O739" t="s">
        <v>24</v>
      </c>
      <c r="P739" t="s">
        <v>25</v>
      </c>
      <c r="Q739">
        <v>0.38680555555555557</v>
      </c>
      <c r="R739" t="s">
        <v>27</v>
      </c>
      <c r="S739" t="s">
        <v>4768</v>
      </c>
      <c r="T739" t="s">
        <v>4752</v>
      </c>
      <c r="U739">
        <v>262.77</v>
      </c>
      <c r="V739" t="s">
        <v>5443</v>
      </c>
      <c r="W739" t="s">
        <v>4958</v>
      </c>
      <c r="X739" t="s">
        <v>5107</v>
      </c>
      <c r="Y739" t="s">
        <v>4970</v>
      </c>
      <c r="Z739" t="s">
        <v>5983</v>
      </c>
      <c r="AA739" t="s">
        <v>4992</v>
      </c>
      <c r="AB739">
        <f>YEAR(Sales_Trans_2[[#This Row],[Transaction_Date]])</f>
        <v>2025</v>
      </c>
      <c r="AC739" t="str">
        <f>TEXT(Sales_Trans_2[[#This Row],[Transaction_Date]],"mmm")</f>
        <v>Feb</v>
      </c>
      <c r="AD739">
        <f>MONTH(Sales_Trans_2[[#This Row],[Transaction_Date]])</f>
        <v>2</v>
      </c>
      <c r="AE739" s="19">
        <f>IFERROR(Sales_Trans_2[[#This Row],[Profit]]/Sales_Trans_2[[#This Row],[Sales_Amount]],0)</f>
        <v>0.37816186513102723</v>
      </c>
      <c r="AF739" s="20" t="str">
        <f>IF(Sales_Trans_2[[#This Row],[Discount_Pct]]=0,"0%",
IF(Sales_Trans_2[[#This Row],[Discount_Pct]]&lt;=5,"1-5%",
IF(Sales_Trans_2[[#This Row],[Discount_Pct]]&lt;=10,"6-10%",
IF(Sales_Trans_2[[#This Row],[Discount_Pct]]&lt;=15,"11-15%","&gt;15%"))))</f>
        <v>0%</v>
      </c>
    </row>
    <row r="740" spans="1:32" x14ac:dyDescent="0.25">
      <c r="A740" t="s">
        <v>3562</v>
      </c>
      <c r="B740" s="10">
        <v>45869</v>
      </c>
      <c r="C740" t="s">
        <v>1724</v>
      </c>
      <c r="D740" t="s">
        <v>686</v>
      </c>
      <c r="E740" t="s">
        <v>165</v>
      </c>
      <c r="F740" t="s">
        <v>166</v>
      </c>
      <c r="G740">
        <v>4</v>
      </c>
      <c r="H740">
        <v>451.89</v>
      </c>
      <c r="I740">
        <v>0</v>
      </c>
      <c r="J740">
        <v>0</v>
      </c>
      <c r="K740">
        <v>1807.56</v>
      </c>
      <c r="L740">
        <v>1548.64</v>
      </c>
      <c r="M740">
        <v>258.92</v>
      </c>
      <c r="N740" t="s">
        <v>23</v>
      </c>
      <c r="O740" t="s">
        <v>24</v>
      </c>
      <c r="P740" t="s">
        <v>25</v>
      </c>
      <c r="Q740">
        <v>0.87708333333333333</v>
      </c>
      <c r="R740" t="s">
        <v>49</v>
      </c>
      <c r="S740" t="s">
        <v>4857</v>
      </c>
      <c r="T740" t="s">
        <v>4847</v>
      </c>
      <c r="U740">
        <v>451.89</v>
      </c>
      <c r="V740" t="s">
        <v>5848</v>
      </c>
      <c r="W740" t="s">
        <v>4968</v>
      </c>
      <c r="Y740" t="s">
        <v>4966</v>
      </c>
      <c r="Z740" t="s">
        <v>5162</v>
      </c>
      <c r="AA740" t="s">
        <v>5163</v>
      </c>
      <c r="AB740">
        <f>YEAR(Sales_Trans_2[[#This Row],[Transaction_Date]])</f>
        <v>2025</v>
      </c>
      <c r="AC740" t="str">
        <f>TEXT(Sales_Trans_2[[#This Row],[Transaction_Date]],"mmm")</f>
        <v>Jul</v>
      </c>
      <c r="AD740">
        <f>MONTH(Sales_Trans_2[[#This Row],[Transaction_Date]])</f>
        <v>7</v>
      </c>
      <c r="AE740" s="19">
        <f>IFERROR(Sales_Trans_2[[#This Row],[Profit]]/Sales_Trans_2[[#This Row],[Sales_Amount]],0)</f>
        <v>0.14324282458120341</v>
      </c>
      <c r="AF740" s="20" t="str">
        <f>IF(Sales_Trans_2[[#This Row],[Discount_Pct]]=0,"0%",
IF(Sales_Trans_2[[#This Row],[Discount_Pct]]&lt;=5,"1-5%",
IF(Sales_Trans_2[[#This Row],[Discount_Pct]]&lt;=10,"6-10%",
IF(Sales_Trans_2[[#This Row],[Discount_Pct]]&lt;=15,"11-15%","&gt;15%"))))</f>
        <v>0%</v>
      </c>
    </row>
    <row r="741" spans="1:32" x14ac:dyDescent="0.25">
      <c r="A741" t="s">
        <v>4501</v>
      </c>
      <c r="B741" s="10">
        <v>45866</v>
      </c>
      <c r="C741" t="s">
        <v>1240</v>
      </c>
      <c r="D741" t="s">
        <v>1305</v>
      </c>
      <c r="E741" t="s">
        <v>1086</v>
      </c>
      <c r="F741" t="s">
        <v>1552</v>
      </c>
      <c r="G741">
        <v>5</v>
      </c>
      <c r="H741">
        <v>521.9</v>
      </c>
      <c r="I741">
        <v>0</v>
      </c>
      <c r="J741">
        <v>0</v>
      </c>
      <c r="K741">
        <v>2609.5</v>
      </c>
      <c r="L741">
        <v>1867.9</v>
      </c>
      <c r="M741">
        <v>741.6</v>
      </c>
      <c r="N741" t="s">
        <v>4971</v>
      </c>
      <c r="O741" t="s">
        <v>24</v>
      </c>
      <c r="P741" t="s">
        <v>25</v>
      </c>
      <c r="Q741">
        <v>0.58611111111111114</v>
      </c>
      <c r="R741" t="s">
        <v>49</v>
      </c>
      <c r="S741" t="s">
        <v>4911</v>
      </c>
      <c r="T741" t="s">
        <v>4908</v>
      </c>
      <c r="U741">
        <v>490.22</v>
      </c>
      <c r="V741" t="s">
        <v>5810</v>
      </c>
      <c r="W741" t="s">
        <v>4958</v>
      </c>
      <c r="X741" t="s">
        <v>5971</v>
      </c>
      <c r="Y741" t="s">
        <v>4966</v>
      </c>
      <c r="Z741" t="s">
        <v>5343</v>
      </c>
      <c r="AA741" t="s">
        <v>4992</v>
      </c>
      <c r="AB741">
        <f>YEAR(Sales_Trans_2[[#This Row],[Transaction_Date]])</f>
        <v>2025</v>
      </c>
      <c r="AC741" t="str">
        <f>TEXT(Sales_Trans_2[[#This Row],[Transaction_Date]],"mmm")</f>
        <v>Jul</v>
      </c>
      <c r="AD741">
        <f>MONTH(Sales_Trans_2[[#This Row],[Transaction_Date]])</f>
        <v>7</v>
      </c>
      <c r="AE741" s="19">
        <f>IFERROR(Sales_Trans_2[[#This Row],[Profit]]/Sales_Trans_2[[#This Row],[Sales_Amount]],0)</f>
        <v>0.28419237401801112</v>
      </c>
      <c r="AF741" s="20" t="str">
        <f>IF(Sales_Trans_2[[#This Row],[Discount_Pct]]=0,"0%",
IF(Sales_Trans_2[[#This Row],[Discount_Pct]]&lt;=5,"1-5%",
IF(Sales_Trans_2[[#This Row],[Discount_Pct]]&lt;=10,"6-10%",
IF(Sales_Trans_2[[#This Row],[Discount_Pct]]&lt;=15,"11-15%","&gt;15%"))))</f>
        <v>0%</v>
      </c>
    </row>
    <row r="742" spans="1:32" x14ac:dyDescent="0.25">
      <c r="A742" t="s">
        <v>3247</v>
      </c>
      <c r="B742" s="10">
        <v>45864</v>
      </c>
      <c r="C742" t="s">
        <v>444</v>
      </c>
      <c r="D742" t="s">
        <v>2768</v>
      </c>
      <c r="E742" t="s">
        <v>1385</v>
      </c>
      <c r="F742" t="s">
        <v>1386</v>
      </c>
      <c r="G742">
        <v>5</v>
      </c>
      <c r="H742">
        <v>421.67</v>
      </c>
      <c r="I742">
        <v>0</v>
      </c>
      <c r="J742">
        <v>0</v>
      </c>
      <c r="K742">
        <v>2424.6</v>
      </c>
      <c r="L742">
        <v>1414.95</v>
      </c>
      <c r="M742">
        <v>1009.65</v>
      </c>
      <c r="N742" t="s">
        <v>68</v>
      </c>
      <c r="O742" t="s">
        <v>24</v>
      </c>
      <c r="P742" t="s">
        <v>25</v>
      </c>
      <c r="Q742">
        <v>0.73750000000000004</v>
      </c>
      <c r="R742" t="s">
        <v>27</v>
      </c>
      <c r="S742" t="s">
        <v>4942</v>
      </c>
      <c r="T742" t="s">
        <v>4930</v>
      </c>
      <c r="U742">
        <v>367.25</v>
      </c>
      <c r="V742" t="s">
        <v>5047</v>
      </c>
      <c r="W742" t="s">
        <v>4958</v>
      </c>
      <c r="X742" t="s">
        <v>5663</v>
      </c>
      <c r="Y742" t="s">
        <v>5018</v>
      </c>
      <c r="Z742" t="s">
        <v>5358</v>
      </c>
      <c r="AA742" t="s">
        <v>5163</v>
      </c>
      <c r="AB742">
        <f>YEAR(Sales_Trans_2[[#This Row],[Transaction_Date]])</f>
        <v>2025</v>
      </c>
      <c r="AC742" t="str">
        <f>TEXT(Sales_Trans_2[[#This Row],[Transaction_Date]],"mmm")</f>
        <v>Jul</v>
      </c>
      <c r="AD742">
        <f>MONTH(Sales_Trans_2[[#This Row],[Transaction_Date]])</f>
        <v>7</v>
      </c>
      <c r="AE742" s="19">
        <f>IFERROR(Sales_Trans_2[[#This Row],[Profit]]/Sales_Trans_2[[#This Row],[Sales_Amount]],0)</f>
        <v>0.41641920316753278</v>
      </c>
      <c r="AF742" s="20" t="str">
        <f>IF(Sales_Trans_2[[#This Row],[Discount_Pct]]=0,"0%",
IF(Sales_Trans_2[[#This Row],[Discount_Pct]]&lt;=5,"1-5%",
IF(Sales_Trans_2[[#This Row],[Discount_Pct]]&lt;=10,"6-10%",
IF(Sales_Trans_2[[#This Row],[Discount_Pct]]&lt;=15,"11-15%","&gt;15%"))))</f>
        <v>0%</v>
      </c>
    </row>
    <row r="743" spans="1:32" x14ac:dyDescent="0.25">
      <c r="A743" t="s">
        <v>650</v>
      </c>
      <c r="B743" s="10">
        <v>45859</v>
      </c>
      <c r="C743" t="s">
        <v>651</v>
      </c>
      <c r="D743" t="s">
        <v>652</v>
      </c>
      <c r="E743" t="s">
        <v>653</v>
      </c>
      <c r="F743" t="s">
        <v>654</v>
      </c>
      <c r="G743">
        <v>3</v>
      </c>
      <c r="H743">
        <v>331.35</v>
      </c>
      <c r="I743">
        <v>0</v>
      </c>
      <c r="J743">
        <v>0</v>
      </c>
      <c r="K743">
        <v>994.05</v>
      </c>
      <c r="L743">
        <v>870.99</v>
      </c>
      <c r="M743">
        <v>123.06</v>
      </c>
      <c r="N743" t="s">
        <v>4971</v>
      </c>
      <c r="O743" t="s">
        <v>24</v>
      </c>
      <c r="P743" t="s">
        <v>25</v>
      </c>
      <c r="Q743">
        <v>0.86944444444444446</v>
      </c>
      <c r="R743" t="s">
        <v>49</v>
      </c>
      <c r="S743" t="s">
        <v>4906</v>
      </c>
      <c r="T743" t="s">
        <v>4887</v>
      </c>
      <c r="U743">
        <v>331.35</v>
      </c>
      <c r="V743" t="s">
        <v>5441</v>
      </c>
      <c r="W743" t="s">
        <v>4968</v>
      </c>
      <c r="X743" t="s">
        <v>5028</v>
      </c>
      <c r="Y743" t="s">
        <v>4960</v>
      </c>
      <c r="Z743" t="s">
        <v>5451</v>
      </c>
      <c r="AA743" t="s">
        <v>4992</v>
      </c>
      <c r="AB743">
        <f>YEAR(Sales_Trans_2[[#This Row],[Transaction_Date]])</f>
        <v>2025</v>
      </c>
      <c r="AC743" t="str">
        <f>TEXT(Sales_Trans_2[[#This Row],[Transaction_Date]],"mmm")</f>
        <v>Jul</v>
      </c>
      <c r="AD743">
        <f>MONTH(Sales_Trans_2[[#This Row],[Transaction_Date]])</f>
        <v>7</v>
      </c>
      <c r="AE743" s="19">
        <f>IFERROR(Sales_Trans_2[[#This Row],[Profit]]/Sales_Trans_2[[#This Row],[Sales_Amount]],0)</f>
        <v>0.12379658970876717</v>
      </c>
      <c r="AF743" s="20" t="str">
        <f>IF(Sales_Trans_2[[#This Row],[Discount_Pct]]=0,"0%",
IF(Sales_Trans_2[[#This Row],[Discount_Pct]]&lt;=5,"1-5%",
IF(Sales_Trans_2[[#This Row],[Discount_Pct]]&lt;=10,"6-10%",
IF(Sales_Trans_2[[#This Row],[Discount_Pct]]&lt;=15,"11-15%","&gt;15%"))))</f>
        <v>0%</v>
      </c>
    </row>
    <row r="744" spans="1:32" x14ac:dyDescent="0.25">
      <c r="A744" t="s">
        <v>4193</v>
      </c>
      <c r="B744" s="10">
        <v>45857</v>
      </c>
      <c r="C744" t="s">
        <v>1316</v>
      </c>
      <c r="D744" t="s">
        <v>197</v>
      </c>
      <c r="E744" t="s">
        <v>1476</v>
      </c>
      <c r="F744" t="s">
        <v>2038</v>
      </c>
      <c r="G744">
        <v>5</v>
      </c>
      <c r="H744">
        <v>121.9</v>
      </c>
      <c r="I744">
        <v>0</v>
      </c>
      <c r="J744">
        <v>0</v>
      </c>
      <c r="K744">
        <v>700.92</v>
      </c>
      <c r="L744">
        <v>544.6</v>
      </c>
      <c r="M744">
        <v>156.32</v>
      </c>
      <c r="N744" t="s">
        <v>4971</v>
      </c>
      <c r="O744" t="s">
        <v>24</v>
      </c>
      <c r="P744" t="s">
        <v>25</v>
      </c>
      <c r="Q744">
        <v>0.78888888888888886</v>
      </c>
      <c r="R744" t="s">
        <v>27</v>
      </c>
      <c r="S744" t="s">
        <v>4902</v>
      </c>
      <c r="T744" t="s">
        <v>4887</v>
      </c>
      <c r="U744">
        <v>121.9</v>
      </c>
      <c r="V744" t="s">
        <v>5667</v>
      </c>
      <c r="W744" t="s">
        <v>4968</v>
      </c>
      <c r="X744" t="s">
        <v>5962</v>
      </c>
      <c r="Y744" t="s">
        <v>4966</v>
      </c>
      <c r="Z744" t="s">
        <v>5025</v>
      </c>
      <c r="AA744" t="s">
        <v>4992</v>
      </c>
      <c r="AB744">
        <f>YEAR(Sales_Trans_2[[#This Row],[Transaction_Date]])</f>
        <v>2025</v>
      </c>
      <c r="AC744" t="str">
        <f>TEXT(Sales_Trans_2[[#This Row],[Transaction_Date]],"mmm")</f>
        <v>Jul</v>
      </c>
      <c r="AD744">
        <f>MONTH(Sales_Trans_2[[#This Row],[Transaction_Date]])</f>
        <v>7</v>
      </c>
      <c r="AE744" s="19">
        <f>IFERROR(Sales_Trans_2[[#This Row],[Profit]]/Sales_Trans_2[[#This Row],[Sales_Amount]],0)</f>
        <v>0.22302117217371456</v>
      </c>
      <c r="AF744" s="20" t="str">
        <f>IF(Sales_Trans_2[[#This Row],[Discount_Pct]]=0,"0%",
IF(Sales_Trans_2[[#This Row],[Discount_Pct]]&lt;=5,"1-5%",
IF(Sales_Trans_2[[#This Row],[Discount_Pct]]&lt;=10,"6-10%",
IF(Sales_Trans_2[[#This Row],[Discount_Pct]]&lt;=15,"11-15%","&gt;15%"))))</f>
        <v>0%</v>
      </c>
    </row>
    <row r="745" spans="1:32" x14ac:dyDescent="0.25">
      <c r="A745" t="s">
        <v>2951</v>
      </c>
      <c r="B745" s="10">
        <v>45856</v>
      </c>
      <c r="C745" t="s">
        <v>2802</v>
      </c>
      <c r="D745" t="s">
        <v>186</v>
      </c>
      <c r="E745" t="s">
        <v>872</v>
      </c>
      <c r="F745" t="s">
        <v>873</v>
      </c>
      <c r="G745">
        <v>2</v>
      </c>
      <c r="H745">
        <v>217.42</v>
      </c>
      <c r="I745">
        <v>0</v>
      </c>
      <c r="J745">
        <v>0</v>
      </c>
      <c r="K745">
        <v>434.84</v>
      </c>
      <c r="L745">
        <v>354.06</v>
      </c>
      <c r="M745">
        <v>80.78</v>
      </c>
      <c r="N745" t="s">
        <v>40</v>
      </c>
      <c r="O745" t="s">
        <v>24</v>
      </c>
      <c r="P745" t="s">
        <v>25</v>
      </c>
      <c r="Q745">
        <v>0.80694444444444446</v>
      </c>
      <c r="R745" t="s">
        <v>49</v>
      </c>
      <c r="S745" t="s">
        <v>4724</v>
      </c>
      <c r="T745" t="s">
        <v>4703</v>
      </c>
      <c r="U745">
        <v>217.42</v>
      </c>
      <c r="V745" t="s">
        <v>5370</v>
      </c>
      <c r="W745" t="s">
        <v>4964</v>
      </c>
      <c r="X745" t="s">
        <v>5277</v>
      </c>
      <c r="Y745" t="s">
        <v>4960</v>
      </c>
      <c r="Z745" t="s">
        <v>5278</v>
      </c>
      <c r="AA745" t="s">
        <v>5163</v>
      </c>
      <c r="AB745">
        <f>YEAR(Sales_Trans_2[[#This Row],[Transaction_Date]])</f>
        <v>2025</v>
      </c>
      <c r="AC745" t="str">
        <f>TEXT(Sales_Trans_2[[#This Row],[Transaction_Date]],"mmm")</f>
        <v>Jul</v>
      </c>
      <c r="AD745">
        <f>MONTH(Sales_Trans_2[[#This Row],[Transaction_Date]])</f>
        <v>7</v>
      </c>
      <c r="AE745" s="19">
        <f>IFERROR(Sales_Trans_2[[#This Row],[Profit]]/Sales_Trans_2[[#This Row],[Sales_Amount]],0)</f>
        <v>0.18576947842884742</v>
      </c>
      <c r="AF745" s="20" t="str">
        <f>IF(Sales_Trans_2[[#This Row],[Discount_Pct]]=0,"0%",
IF(Sales_Trans_2[[#This Row],[Discount_Pct]]&lt;=5,"1-5%",
IF(Sales_Trans_2[[#This Row],[Discount_Pct]]&lt;=10,"6-10%",
IF(Sales_Trans_2[[#This Row],[Discount_Pct]]&lt;=15,"11-15%","&gt;15%"))))</f>
        <v>0%</v>
      </c>
    </row>
    <row r="746" spans="1:32" x14ac:dyDescent="0.25">
      <c r="A746" t="s">
        <v>4570</v>
      </c>
      <c r="B746" s="10">
        <v>45856</v>
      </c>
      <c r="C746" t="s">
        <v>2128</v>
      </c>
      <c r="D746" t="s">
        <v>89</v>
      </c>
      <c r="E746" t="s">
        <v>791</v>
      </c>
      <c r="F746" t="s">
        <v>3475</v>
      </c>
      <c r="G746">
        <v>8</v>
      </c>
      <c r="H746">
        <v>39.69</v>
      </c>
      <c r="I746">
        <v>0</v>
      </c>
      <c r="J746">
        <v>0</v>
      </c>
      <c r="K746">
        <v>317.52</v>
      </c>
      <c r="L746">
        <v>259.2</v>
      </c>
      <c r="M746">
        <v>58.32</v>
      </c>
      <c r="N746" t="s">
        <v>47</v>
      </c>
      <c r="O746" t="s">
        <v>24</v>
      </c>
      <c r="P746" t="s">
        <v>25</v>
      </c>
      <c r="Q746">
        <v>0.68958333333333333</v>
      </c>
      <c r="R746" t="s">
        <v>49</v>
      </c>
      <c r="S746" t="s">
        <v>4695</v>
      </c>
      <c r="T746" t="s">
        <v>4672</v>
      </c>
      <c r="U746">
        <v>38.659999999999997</v>
      </c>
      <c r="V746" t="s">
        <v>5665</v>
      </c>
      <c r="W746" t="s">
        <v>4958</v>
      </c>
      <c r="X746" t="s">
        <v>5877</v>
      </c>
      <c r="Y746" t="s">
        <v>5011</v>
      </c>
      <c r="Z746" t="s">
        <v>5587</v>
      </c>
      <c r="AA746" t="s">
        <v>4992</v>
      </c>
      <c r="AB746">
        <f>YEAR(Sales_Trans_2[[#This Row],[Transaction_Date]])</f>
        <v>2025</v>
      </c>
      <c r="AC746" t="str">
        <f>TEXT(Sales_Trans_2[[#This Row],[Transaction_Date]],"mmm")</f>
        <v>Jul</v>
      </c>
      <c r="AD746">
        <f>MONTH(Sales_Trans_2[[#This Row],[Transaction_Date]])</f>
        <v>7</v>
      </c>
      <c r="AE746" s="19">
        <f>IFERROR(Sales_Trans_2[[#This Row],[Profit]]/Sales_Trans_2[[#This Row],[Sales_Amount]],0)</f>
        <v>0.18367346938775511</v>
      </c>
      <c r="AF746" s="20" t="str">
        <f>IF(Sales_Trans_2[[#This Row],[Discount_Pct]]=0,"0%",
IF(Sales_Trans_2[[#This Row],[Discount_Pct]]&lt;=5,"1-5%",
IF(Sales_Trans_2[[#This Row],[Discount_Pct]]&lt;=10,"6-10%",
IF(Sales_Trans_2[[#This Row],[Discount_Pct]]&lt;=15,"11-15%","&gt;15%"))))</f>
        <v>0%</v>
      </c>
    </row>
    <row r="747" spans="1:32" x14ac:dyDescent="0.25">
      <c r="A747" t="s">
        <v>1395</v>
      </c>
      <c r="B747" s="10">
        <v>45854</v>
      </c>
      <c r="C747" t="s">
        <v>604</v>
      </c>
      <c r="D747" t="s">
        <v>647</v>
      </c>
      <c r="E747" t="s">
        <v>791</v>
      </c>
      <c r="F747" t="s">
        <v>667</v>
      </c>
      <c r="G747">
        <v>8</v>
      </c>
      <c r="H747">
        <v>132.15</v>
      </c>
      <c r="I747">
        <v>0</v>
      </c>
      <c r="J747">
        <v>0</v>
      </c>
      <c r="K747">
        <v>1057.2</v>
      </c>
      <c r="L747">
        <v>729.44</v>
      </c>
      <c r="M747">
        <v>327.76</v>
      </c>
      <c r="N747" t="s">
        <v>68</v>
      </c>
      <c r="O747" t="s">
        <v>24</v>
      </c>
      <c r="P747" t="s">
        <v>25</v>
      </c>
      <c r="Q747">
        <v>0.56944444444444442</v>
      </c>
      <c r="R747" t="s">
        <v>49</v>
      </c>
      <c r="S747" t="s">
        <v>4925</v>
      </c>
      <c r="T747" t="s">
        <v>4908</v>
      </c>
      <c r="U747">
        <v>123.11</v>
      </c>
      <c r="V747" t="s">
        <v>5362</v>
      </c>
      <c r="W747" t="s">
        <v>4958</v>
      </c>
      <c r="X747" t="s">
        <v>5466</v>
      </c>
      <c r="Y747" t="s">
        <v>5007</v>
      </c>
      <c r="Z747" t="s">
        <v>5587</v>
      </c>
      <c r="AA747" t="s">
        <v>4992</v>
      </c>
      <c r="AB747">
        <f>YEAR(Sales_Trans_2[[#This Row],[Transaction_Date]])</f>
        <v>2025</v>
      </c>
      <c r="AC747" t="str">
        <f>TEXT(Sales_Trans_2[[#This Row],[Transaction_Date]],"mmm")</f>
        <v>Jul</v>
      </c>
      <c r="AD747">
        <f>MONTH(Sales_Trans_2[[#This Row],[Transaction_Date]])</f>
        <v>7</v>
      </c>
      <c r="AE747" s="19">
        <f>IFERROR(Sales_Trans_2[[#This Row],[Profit]]/Sales_Trans_2[[#This Row],[Sales_Amount]],0)</f>
        <v>0.31002648505486186</v>
      </c>
      <c r="AF747" s="20" t="str">
        <f>IF(Sales_Trans_2[[#This Row],[Discount_Pct]]=0,"0%",
IF(Sales_Trans_2[[#This Row],[Discount_Pct]]&lt;=5,"1-5%",
IF(Sales_Trans_2[[#This Row],[Discount_Pct]]&lt;=10,"6-10%",
IF(Sales_Trans_2[[#This Row],[Discount_Pct]]&lt;=15,"11-15%","&gt;15%"))))</f>
        <v>0%</v>
      </c>
    </row>
    <row r="748" spans="1:32" x14ac:dyDescent="0.25">
      <c r="A748" t="s">
        <v>3487</v>
      </c>
      <c r="B748" s="10">
        <v>45998</v>
      </c>
      <c r="C748" t="s">
        <v>1179</v>
      </c>
      <c r="D748" t="s">
        <v>459</v>
      </c>
      <c r="E748" t="s">
        <v>2645</v>
      </c>
      <c r="F748" t="s">
        <v>1100</v>
      </c>
      <c r="G748">
        <v>3</v>
      </c>
      <c r="H748">
        <v>77.400000000000006</v>
      </c>
      <c r="I748">
        <v>0</v>
      </c>
      <c r="J748">
        <v>0</v>
      </c>
      <c r="K748">
        <v>267.02999999999997</v>
      </c>
      <c r="L748">
        <v>178.11</v>
      </c>
      <c r="M748">
        <v>88.92</v>
      </c>
      <c r="N748" t="s">
        <v>40</v>
      </c>
      <c r="O748" t="s">
        <v>24</v>
      </c>
      <c r="P748" t="s">
        <v>25</v>
      </c>
      <c r="Q748">
        <v>0.86527777777777781</v>
      </c>
      <c r="R748" t="s">
        <v>27</v>
      </c>
      <c r="S748" t="s">
        <v>4838</v>
      </c>
      <c r="T748" t="s">
        <v>4828</v>
      </c>
      <c r="U748">
        <v>71.290000000000006</v>
      </c>
      <c r="V748" t="s">
        <v>5682</v>
      </c>
      <c r="W748" t="s">
        <v>4958</v>
      </c>
      <c r="X748" t="s">
        <v>5469</v>
      </c>
      <c r="Y748" t="s">
        <v>5011</v>
      </c>
      <c r="Z748" t="s">
        <v>5400</v>
      </c>
      <c r="AA748" t="s">
        <v>5163</v>
      </c>
      <c r="AB748">
        <f>YEAR(Sales_Trans_2[[#This Row],[Transaction_Date]])</f>
        <v>2025</v>
      </c>
      <c r="AC748" t="str">
        <f>TEXT(Sales_Trans_2[[#This Row],[Transaction_Date]],"mmm")</f>
        <v>Dec</v>
      </c>
      <c r="AD748">
        <f>MONTH(Sales_Trans_2[[#This Row],[Transaction_Date]])</f>
        <v>12</v>
      </c>
      <c r="AE748" s="19">
        <f>IFERROR(Sales_Trans_2[[#This Row],[Profit]]/Sales_Trans_2[[#This Row],[Sales_Amount]],0)</f>
        <v>0.33299629255139879</v>
      </c>
      <c r="AF748" s="20" t="str">
        <f>IF(Sales_Trans_2[[#This Row],[Discount_Pct]]=0,"0%",
IF(Sales_Trans_2[[#This Row],[Discount_Pct]]&lt;=5,"1-5%",
IF(Sales_Trans_2[[#This Row],[Discount_Pct]]&lt;=10,"6-10%",
IF(Sales_Trans_2[[#This Row],[Discount_Pct]]&lt;=15,"11-15%","&gt;15%"))))</f>
        <v>0%</v>
      </c>
    </row>
    <row r="749" spans="1:32" x14ac:dyDescent="0.25">
      <c r="A749" t="s">
        <v>3863</v>
      </c>
      <c r="B749" s="10">
        <v>45845</v>
      </c>
      <c r="C749" t="s">
        <v>169</v>
      </c>
      <c r="D749" t="s">
        <v>1194</v>
      </c>
      <c r="E749" t="s">
        <v>1185</v>
      </c>
      <c r="F749" t="s">
        <v>2654</v>
      </c>
      <c r="G749">
        <v>3</v>
      </c>
      <c r="H749">
        <v>109.69</v>
      </c>
      <c r="I749">
        <v>0</v>
      </c>
      <c r="J749">
        <v>0</v>
      </c>
      <c r="K749">
        <v>329.07</v>
      </c>
      <c r="L749">
        <v>278.88</v>
      </c>
      <c r="M749">
        <v>50.19</v>
      </c>
      <c r="N749" t="s">
        <v>133</v>
      </c>
      <c r="O749" t="s">
        <v>24</v>
      </c>
      <c r="P749" t="s">
        <v>25</v>
      </c>
      <c r="Q749">
        <v>0.82777777777777772</v>
      </c>
      <c r="R749" t="s">
        <v>49</v>
      </c>
      <c r="S749" t="s">
        <v>4896</v>
      </c>
      <c r="T749" t="s">
        <v>4887</v>
      </c>
      <c r="U749">
        <v>109.69</v>
      </c>
      <c r="V749" t="s">
        <v>5040</v>
      </c>
      <c r="W749" t="s">
        <v>4968</v>
      </c>
      <c r="X749" t="s">
        <v>5982</v>
      </c>
      <c r="Y749" t="s">
        <v>4960</v>
      </c>
      <c r="Z749" t="s">
        <v>5983</v>
      </c>
      <c r="AA749" t="s">
        <v>4992</v>
      </c>
      <c r="AB749">
        <f>YEAR(Sales_Trans_2[[#This Row],[Transaction_Date]])</f>
        <v>2025</v>
      </c>
      <c r="AC749" t="str">
        <f>TEXT(Sales_Trans_2[[#This Row],[Transaction_Date]],"mmm")</f>
        <v>Jul</v>
      </c>
      <c r="AD749">
        <f>MONTH(Sales_Trans_2[[#This Row],[Transaction_Date]])</f>
        <v>7</v>
      </c>
      <c r="AE749" s="19">
        <f>IFERROR(Sales_Trans_2[[#This Row],[Profit]]/Sales_Trans_2[[#This Row],[Sales_Amount]],0)</f>
        <v>0.15252074026802809</v>
      </c>
      <c r="AF749" s="20" t="str">
        <f>IF(Sales_Trans_2[[#This Row],[Discount_Pct]]=0,"0%",
IF(Sales_Trans_2[[#This Row],[Discount_Pct]]&lt;=5,"1-5%",
IF(Sales_Trans_2[[#This Row],[Discount_Pct]]&lt;=10,"6-10%",
IF(Sales_Trans_2[[#This Row],[Discount_Pct]]&lt;=15,"11-15%","&gt;15%"))))</f>
        <v>0%</v>
      </c>
    </row>
    <row r="750" spans="1:32" x14ac:dyDescent="0.25">
      <c r="A750" t="s">
        <v>4258</v>
      </c>
      <c r="B750" s="10">
        <v>45845</v>
      </c>
      <c r="C750" t="s">
        <v>2641</v>
      </c>
      <c r="D750" t="s">
        <v>186</v>
      </c>
      <c r="E750" t="s">
        <v>108</v>
      </c>
      <c r="F750" t="s">
        <v>1950</v>
      </c>
      <c r="G750">
        <v>2</v>
      </c>
      <c r="H750">
        <v>217.42</v>
      </c>
      <c r="I750">
        <v>0</v>
      </c>
      <c r="J750">
        <v>0</v>
      </c>
      <c r="K750">
        <v>434.84</v>
      </c>
      <c r="L750">
        <v>354.06</v>
      </c>
      <c r="M750">
        <v>80.78</v>
      </c>
      <c r="N750" t="s">
        <v>4971</v>
      </c>
      <c r="O750" t="s">
        <v>24</v>
      </c>
      <c r="P750" t="s">
        <v>25</v>
      </c>
      <c r="Q750">
        <v>0.52777777777777779</v>
      </c>
      <c r="R750" t="s">
        <v>49</v>
      </c>
      <c r="S750" t="s">
        <v>4724</v>
      </c>
      <c r="T750" t="s">
        <v>4703</v>
      </c>
      <c r="U750">
        <v>217.42</v>
      </c>
      <c r="V750" t="s">
        <v>6016</v>
      </c>
      <c r="W750" t="s">
        <v>4968</v>
      </c>
      <c r="X750" t="s">
        <v>5302</v>
      </c>
      <c r="Y750" t="s">
        <v>4966</v>
      </c>
      <c r="Z750" t="s">
        <v>5303</v>
      </c>
      <c r="AA750" t="s">
        <v>4992</v>
      </c>
      <c r="AB750">
        <f>YEAR(Sales_Trans_2[[#This Row],[Transaction_Date]])</f>
        <v>2025</v>
      </c>
      <c r="AC750" t="str">
        <f>TEXT(Sales_Trans_2[[#This Row],[Transaction_Date]],"mmm")</f>
        <v>Jul</v>
      </c>
      <c r="AD750">
        <f>MONTH(Sales_Trans_2[[#This Row],[Transaction_Date]])</f>
        <v>7</v>
      </c>
      <c r="AE750" s="19">
        <f>IFERROR(Sales_Trans_2[[#This Row],[Profit]]/Sales_Trans_2[[#This Row],[Sales_Amount]],0)</f>
        <v>0.18576947842884742</v>
      </c>
      <c r="AF750" s="20" t="str">
        <f>IF(Sales_Trans_2[[#This Row],[Discount_Pct]]=0,"0%",
IF(Sales_Trans_2[[#This Row],[Discount_Pct]]&lt;=5,"1-5%",
IF(Sales_Trans_2[[#This Row],[Discount_Pct]]&lt;=10,"6-10%",
IF(Sales_Trans_2[[#This Row],[Discount_Pct]]&lt;=15,"11-15%","&gt;15%"))))</f>
        <v>0%</v>
      </c>
    </row>
    <row r="751" spans="1:32" x14ac:dyDescent="0.25">
      <c r="A751" t="s">
        <v>2599</v>
      </c>
      <c r="B751" s="10">
        <v>45723</v>
      </c>
      <c r="C751" t="s">
        <v>2600</v>
      </c>
      <c r="D751" t="s">
        <v>647</v>
      </c>
      <c r="E751" t="s">
        <v>1893</v>
      </c>
      <c r="F751" t="s">
        <v>2601</v>
      </c>
      <c r="G751">
        <v>4</v>
      </c>
      <c r="H751">
        <v>136.15</v>
      </c>
      <c r="I751">
        <v>0</v>
      </c>
      <c r="J751">
        <v>0</v>
      </c>
      <c r="K751">
        <v>544.6</v>
      </c>
      <c r="L751">
        <v>364.72</v>
      </c>
      <c r="M751">
        <v>179.88</v>
      </c>
      <c r="N751" t="s">
        <v>4971</v>
      </c>
      <c r="O751" t="s">
        <v>24</v>
      </c>
      <c r="P751" t="s">
        <v>25</v>
      </c>
      <c r="Q751">
        <v>0.82986111111111116</v>
      </c>
      <c r="R751" t="s">
        <v>49</v>
      </c>
      <c r="S751" t="s">
        <v>4925</v>
      </c>
      <c r="T751" t="s">
        <v>4908</v>
      </c>
      <c r="U751">
        <v>123.11</v>
      </c>
      <c r="V751" t="s">
        <v>5561</v>
      </c>
      <c r="W751" t="s">
        <v>4958</v>
      </c>
      <c r="X751" t="s">
        <v>5286</v>
      </c>
      <c r="Y751" t="s">
        <v>4966</v>
      </c>
      <c r="Z751" t="s">
        <v>5269</v>
      </c>
      <c r="AA751" t="s">
        <v>4992</v>
      </c>
      <c r="AB751">
        <f>YEAR(Sales_Trans_2[[#This Row],[Transaction_Date]])</f>
        <v>2025</v>
      </c>
      <c r="AC751" t="str">
        <f>TEXT(Sales_Trans_2[[#This Row],[Transaction_Date]],"mmm")</f>
        <v>Mar</v>
      </c>
      <c r="AD751">
        <f>MONTH(Sales_Trans_2[[#This Row],[Transaction_Date]])</f>
        <v>3</v>
      </c>
      <c r="AE751" s="19">
        <f>IFERROR(Sales_Trans_2[[#This Row],[Profit]]/Sales_Trans_2[[#This Row],[Sales_Amount]],0)</f>
        <v>0.33029746603011384</v>
      </c>
      <c r="AF751" s="20" t="str">
        <f>IF(Sales_Trans_2[[#This Row],[Discount_Pct]]=0,"0%",
IF(Sales_Trans_2[[#This Row],[Discount_Pct]]&lt;=5,"1-5%",
IF(Sales_Trans_2[[#This Row],[Discount_Pct]]&lt;=10,"6-10%",
IF(Sales_Trans_2[[#This Row],[Discount_Pct]]&lt;=15,"11-15%","&gt;15%"))))</f>
        <v>0%</v>
      </c>
    </row>
    <row r="752" spans="1:32" x14ac:dyDescent="0.25">
      <c r="A752" t="s">
        <v>3028</v>
      </c>
      <c r="B752" s="10">
        <v>45837</v>
      </c>
      <c r="C752" t="s">
        <v>690</v>
      </c>
      <c r="D752" t="s">
        <v>197</v>
      </c>
      <c r="E752" t="s">
        <v>494</v>
      </c>
      <c r="F752" t="s">
        <v>495</v>
      </c>
      <c r="G752">
        <v>1</v>
      </c>
      <c r="H752">
        <v>121.9</v>
      </c>
      <c r="I752">
        <v>0</v>
      </c>
      <c r="J752">
        <v>0</v>
      </c>
      <c r="K752">
        <v>140.19</v>
      </c>
      <c r="L752">
        <v>108.92</v>
      </c>
      <c r="M752">
        <v>31.27</v>
      </c>
      <c r="N752" t="s">
        <v>23</v>
      </c>
      <c r="O752" t="s">
        <v>24</v>
      </c>
      <c r="P752" t="s">
        <v>25</v>
      </c>
      <c r="Q752">
        <v>0.73472222222222228</v>
      </c>
      <c r="R752" t="s">
        <v>27</v>
      </c>
      <c r="S752" t="s">
        <v>4902</v>
      </c>
      <c r="T752" t="s">
        <v>4887</v>
      </c>
      <c r="U752">
        <v>121.9</v>
      </c>
      <c r="V752" t="s">
        <v>5218</v>
      </c>
      <c r="W752" t="s">
        <v>4968</v>
      </c>
      <c r="X752" t="s">
        <v>5253</v>
      </c>
      <c r="Y752" t="s">
        <v>4960</v>
      </c>
      <c r="Z752" t="s">
        <v>5254</v>
      </c>
      <c r="AA752" t="s">
        <v>5163</v>
      </c>
      <c r="AB752">
        <f>YEAR(Sales_Trans_2[[#This Row],[Transaction_Date]])</f>
        <v>2025</v>
      </c>
      <c r="AC752" t="str">
        <f>TEXT(Sales_Trans_2[[#This Row],[Transaction_Date]],"mmm")</f>
        <v>Jun</v>
      </c>
      <c r="AD752">
        <f>MONTH(Sales_Trans_2[[#This Row],[Transaction_Date]])</f>
        <v>6</v>
      </c>
      <c r="AE752" s="19">
        <f>IFERROR(Sales_Trans_2[[#This Row],[Profit]]/Sales_Trans_2[[#This Row],[Sales_Amount]],0)</f>
        <v>0.22305442613595836</v>
      </c>
      <c r="AF752" s="20" t="str">
        <f>IF(Sales_Trans_2[[#This Row],[Discount_Pct]]=0,"0%",
IF(Sales_Trans_2[[#This Row],[Discount_Pct]]&lt;=5,"1-5%",
IF(Sales_Trans_2[[#This Row],[Discount_Pct]]&lt;=10,"6-10%",
IF(Sales_Trans_2[[#This Row],[Discount_Pct]]&lt;=15,"11-15%","&gt;15%"))))</f>
        <v>0%</v>
      </c>
    </row>
    <row r="753" spans="1:32" x14ac:dyDescent="0.25">
      <c r="A753" t="s">
        <v>3062</v>
      </c>
      <c r="B753" s="10">
        <v>45824</v>
      </c>
      <c r="C753" t="s">
        <v>3063</v>
      </c>
      <c r="D753" t="s">
        <v>302</v>
      </c>
      <c r="E753" t="s">
        <v>968</v>
      </c>
      <c r="F753" t="s">
        <v>969</v>
      </c>
      <c r="G753">
        <v>1</v>
      </c>
      <c r="H753">
        <v>343.56</v>
      </c>
      <c r="I753">
        <v>0</v>
      </c>
      <c r="J753">
        <v>0</v>
      </c>
      <c r="K753">
        <v>343.56</v>
      </c>
      <c r="L753">
        <v>216.32</v>
      </c>
      <c r="M753">
        <v>127.24</v>
      </c>
      <c r="N753" t="s">
        <v>40</v>
      </c>
      <c r="O753" t="s">
        <v>24</v>
      </c>
      <c r="P753" t="s">
        <v>25</v>
      </c>
      <c r="Q753">
        <v>0.88263888888888886</v>
      </c>
      <c r="R753" t="s">
        <v>49</v>
      </c>
      <c r="S753" t="s">
        <v>4655</v>
      </c>
      <c r="T753" t="s">
        <v>4636</v>
      </c>
      <c r="U753">
        <v>343.56</v>
      </c>
      <c r="V753" t="s">
        <v>5953</v>
      </c>
      <c r="W753" t="s">
        <v>4964</v>
      </c>
      <c r="X753" t="s">
        <v>5820</v>
      </c>
      <c r="Y753" t="s">
        <v>4960</v>
      </c>
      <c r="Z753" t="s">
        <v>5411</v>
      </c>
      <c r="AA753" t="s">
        <v>4992</v>
      </c>
      <c r="AB753">
        <f>YEAR(Sales_Trans_2[[#This Row],[Transaction_Date]])</f>
        <v>2025</v>
      </c>
      <c r="AC753" t="str">
        <f>TEXT(Sales_Trans_2[[#This Row],[Transaction_Date]],"mmm")</f>
        <v>Jun</v>
      </c>
      <c r="AD753">
        <f>MONTH(Sales_Trans_2[[#This Row],[Transaction_Date]])</f>
        <v>6</v>
      </c>
      <c r="AE753" s="19">
        <f>IFERROR(Sales_Trans_2[[#This Row],[Profit]]/Sales_Trans_2[[#This Row],[Sales_Amount]],0)</f>
        <v>0.37035743392711606</v>
      </c>
      <c r="AF753" s="20" t="str">
        <f>IF(Sales_Trans_2[[#This Row],[Discount_Pct]]=0,"0%",
IF(Sales_Trans_2[[#This Row],[Discount_Pct]]&lt;=5,"1-5%",
IF(Sales_Trans_2[[#This Row],[Discount_Pct]]&lt;=10,"6-10%",
IF(Sales_Trans_2[[#This Row],[Discount_Pct]]&lt;=15,"11-15%","&gt;15%"))))</f>
        <v>0%</v>
      </c>
    </row>
    <row r="754" spans="1:32" x14ac:dyDescent="0.25">
      <c r="A754" t="s">
        <v>3407</v>
      </c>
      <c r="B754" s="10">
        <v>45821</v>
      </c>
      <c r="C754" t="s">
        <v>1286</v>
      </c>
      <c r="D754" t="s">
        <v>661</v>
      </c>
      <c r="E754" t="s">
        <v>494</v>
      </c>
      <c r="F754" t="s">
        <v>495</v>
      </c>
      <c r="G754">
        <v>2</v>
      </c>
      <c r="H754">
        <v>224.28</v>
      </c>
      <c r="I754">
        <v>0</v>
      </c>
      <c r="J754">
        <v>0</v>
      </c>
      <c r="K754">
        <v>448.56</v>
      </c>
      <c r="L754">
        <v>384.78</v>
      </c>
      <c r="M754">
        <v>63.78</v>
      </c>
      <c r="N754" t="s">
        <v>23</v>
      </c>
      <c r="O754" t="s">
        <v>24</v>
      </c>
      <c r="P754" t="s">
        <v>25</v>
      </c>
      <c r="Q754">
        <v>0.88541666666666663</v>
      </c>
      <c r="R754" t="s">
        <v>49</v>
      </c>
      <c r="S754" t="s">
        <v>4845</v>
      </c>
      <c r="T754" t="s">
        <v>4828</v>
      </c>
      <c r="U754">
        <v>224.28</v>
      </c>
      <c r="V754" t="s">
        <v>5862</v>
      </c>
      <c r="W754" t="s">
        <v>4964</v>
      </c>
      <c r="X754" t="s">
        <v>5253</v>
      </c>
      <c r="Y754" t="s">
        <v>4960</v>
      </c>
      <c r="Z754" t="s">
        <v>5254</v>
      </c>
      <c r="AA754" t="s">
        <v>5163</v>
      </c>
      <c r="AB754">
        <f>YEAR(Sales_Trans_2[[#This Row],[Transaction_Date]])</f>
        <v>2025</v>
      </c>
      <c r="AC754" t="str">
        <f>TEXT(Sales_Trans_2[[#This Row],[Transaction_Date]],"mmm")</f>
        <v>Jun</v>
      </c>
      <c r="AD754">
        <f>MONTH(Sales_Trans_2[[#This Row],[Transaction_Date]])</f>
        <v>6</v>
      </c>
      <c r="AE754" s="19">
        <f>IFERROR(Sales_Trans_2[[#This Row],[Profit]]/Sales_Trans_2[[#This Row],[Sales_Amount]],0)</f>
        <v>0.14218833600856073</v>
      </c>
      <c r="AF754" s="20" t="str">
        <f>IF(Sales_Trans_2[[#This Row],[Discount_Pct]]=0,"0%",
IF(Sales_Trans_2[[#This Row],[Discount_Pct]]&lt;=5,"1-5%",
IF(Sales_Trans_2[[#This Row],[Discount_Pct]]&lt;=10,"6-10%",
IF(Sales_Trans_2[[#This Row],[Discount_Pct]]&lt;=15,"11-15%","&gt;15%"))))</f>
        <v>0%</v>
      </c>
    </row>
    <row r="755" spans="1:32" x14ac:dyDescent="0.25">
      <c r="A755" t="s">
        <v>3677</v>
      </c>
      <c r="B755" s="10">
        <v>45783</v>
      </c>
      <c r="C755" t="s">
        <v>3420</v>
      </c>
      <c r="D755" t="s">
        <v>389</v>
      </c>
      <c r="E755" t="s">
        <v>791</v>
      </c>
      <c r="F755" t="s">
        <v>1039</v>
      </c>
      <c r="G755">
        <v>4</v>
      </c>
      <c r="H755">
        <v>83.13</v>
      </c>
      <c r="I755">
        <v>0</v>
      </c>
      <c r="J755">
        <v>0</v>
      </c>
      <c r="K755">
        <v>332.52</v>
      </c>
      <c r="L755">
        <v>276.36</v>
      </c>
      <c r="M755">
        <v>56.16</v>
      </c>
      <c r="N755" t="s">
        <v>68</v>
      </c>
      <c r="O755" t="s">
        <v>24</v>
      </c>
      <c r="P755" t="s">
        <v>25</v>
      </c>
      <c r="Q755">
        <v>0.40972222222222221</v>
      </c>
      <c r="R755" t="s">
        <v>49</v>
      </c>
      <c r="S755" t="s">
        <v>4854</v>
      </c>
      <c r="T755" t="s">
        <v>4847</v>
      </c>
      <c r="U755">
        <v>83.13</v>
      </c>
      <c r="V755" t="s">
        <v>5926</v>
      </c>
      <c r="W755" t="s">
        <v>4964</v>
      </c>
      <c r="X755" t="s">
        <v>5222</v>
      </c>
      <c r="Y755" t="s">
        <v>4966</v>
      </c>
      <c r="Z755" t="s">
        <v>5587</v>
      </c>
      <c r="AA755" t="s">
        <v>4992</v>
      </c>
      <c r="AB755">
        <f>YEAR(Sales_Trans_2[[#This Row],[Transaction_Date]])</f>
        <v>2025</v>
      </c>
      <c r="AC755" t="str">
        <f>TEXT(Sales_Trans_2[[#This Row],[Transaction_Date]],"mmm")</f>
        <v>May</v>
      </c>
      <c r="AD755">
        <f>MONTH(Sales_Trans_2[[#This Row],[Transaction_Date]])</f>
        <v>5</v>
      </c>
      <c r="AE755" s="19">
        <f>IFERROR(Sales_Trans_2[[#This Row],[Profit]]/Sales_Trans_2[[#This Row],[Sales_Amount]],0)</f>
        <v>0.16889209671598701</v>
      </c>
      <c r="AF755" s="20" t="str">
        <f>IF(Sales_Trans_2[[#This Row],[Discount_Pct]]=0,"0%",
IF(Sales_Trans_2[[#This Row],[Discount_Pct]]&lt;=5,"1-5%",
IF(Sales_Trans_2[[#This Row],[Discount_Pct]]&lt;=10,"6-10%",
IF(Sales_Trans_2[[#This Row],[Discount_Pct]]&lt;=15,"11-15%","&gt;15%"))))</f>
        <v>0%</v>
      </c>
    </row>
    <row r="756" spans="1:32" x14ac:dyDescent="0.25">
      <c r="A756" t="s">
        <v>4228</v>
      </c>
      <c r="B756" s="10">
        <v>45805</v>
      </c>
      <c r="C756" t="s">
        <v>1771</v>
      </c>
      <c r="D756" t="s">
        <v>176</v>
      </c>
      <c r="E756" t="s">
        <v>1820</v>
      </c>
      <c r="F756" t="s">
        <v>1290</v>
      </c>
      <c r="G756">
        <v>4</v>
      </c>
      <c r="H756">
        <v>355.64</v>
      </c>
      <c r="I756">
        <v>0</v>
      </c>
      <c r="J756">
        <v>0</v>
      </c>
      <c r="K756">
        <v>1422.56</v>
      </c>
      <c r="L756">
        <v>1213.6400000000001</v>
      </c>
      <c r="M756">
        <v>208.92</v>
      </c>
      <c r="N756" t="s">
        <v>47</v>
      </c>
      <c r="O756" t="s">
        <v>24</v>
      </c>
      <c r="P756" t="s">
        <v>25</v>
      </c>
      <c r="Q756">
        <v>0.8833333333333333</v>
      </c>
      <c r="R756" t="s">
        <v>49</v>
      </c>
      <c r="S756" t="s">
        <v>4860</v>
      </c>
      <c r="T756" t="s">
        <v>4847</v>
      </c>
      <c r="U756">
        <v>355.64</v>
      </c>
      <c r="V756" t="s">
        <v>5838</v>
      </c>
      <c r="W756" t="s">
        <v>4964</v>
      </c>
      <c r="X756" t="s">
        <v>5346</v>
      </c>
      <c r="Y756" t="s">
        <v>4960</v>
      </c>
      <c r="Z756" t="s">
        <v>5347</v>
      </c>
      <c r="AA756" t="s">
        <v>4992</v>
      </c>
      <c r="AB756">
        <f>YEAR(Sales_Trans_2[[#This Row],[Transaction_Date]])</f>
        <v>2025</v>
      </c>
      <c r="AC756" t="str">
        <f>TEXT(Sales_Trans_2[[#This Row],[Transaction_Date]],"mmm")</f>
        <v>May</v>
      </c>
      <c r="AD756">
        <f>MONTH(Sales_Trans_2[[#This Row],[Transaction_Date]])</f>
        <v>5</v>
      </c>
      <c r="AE756" s="19">
        <f>IFERROR(Sales_Trans_2[[#This Row],[Profit]]/Sales_Trans_2[[#This Row],[Sales_Amount]],0)</f>
        <v>0.14686199527612193</v>
      </c>
      <c r="AF756" s="20" t="str">
        <f>IF(Sales_Trans_2[[#This Row],[Discount_Pct]]=0,"0%",
IF(Sales_Trans_2[[#This Row],[Discount_Pct]]&lt;=5,"1-5%",
IF(Sales_Trans_2[[#This Row],[Discount_Pct]]&lt;=10,"6-10%",
IF(Sales_Trans_2[[#This Row],[Discount_Pct]]&lt;=15,"11-15%","&gt;15%"))))</f>
        <v>0%</v>
      </c>
    </row>
    <row r="757" spans="1:32" x14ac:dyDescent="0.25">
      <c r="A757" t="s">
        <v>3714</v>
      </c>
      <c r="B757" s="10">
        <v>45803</v>
      </c>
      <c r="C757" t="s">
        <v>1188</v>
      </c>
      <c r="D757" t="s">
        <v>449</v>
      </c>
      <c r="E757" t="s">
        <v>1744</v>
      </c>
      <c r="F757" t="s">
        <v>1745</v>
      </c>
      <c r="G757">
        <v>4</v>
      </c>
      <c r="H757">
        <v>432.79</v>
      </c>
      <c r="I757">
        <v>0</v>
      </c>
      <c r="J757">
        <v>0</v>
      </c>
      <c r="K757">
        <v>1731.16</v>
      </c>
      <c r="L757">
        <v>1280.76</v>
      </c>
      <c r="M757">
        <v>450.4</v>
      </c>
      <c r="N757" t="s">
        <v>68</v>
      </c>
      <c r="O757" t="s">
        <v>24</v>
      </c>
      <c r="P757" t="s">
        <v>25</v>
      </c>
      <c r="Q757">
        <v>0.4826388888888889</v>
      </c>
      <c r="R757" t="s">
        <v>49</v>
      </c>
      <c r="S757" t="s">
        <v>4817</v>
      </c>
      <c r="T757" t="s">
        <v>4805</v>
      </c>
      <c r="U757">
        <v>395.66</v>
      </c>
      <c r="V757" t="s">
        <v>5202</v>
      </c>
      <c r="W757" t="s">
        <v>4958</v>
      </c>
      <c r="X757" t="s">
        <v>5471</v>
      </c>
      <c r="Y757" t="s">
        <v>5018</v>
      </c>
      <c r="Z757" t="s">
        <v>5472</v>
      </c>
      <c r="AA757" t="s">
        <v>4992</v>
      </c>
      <c r="AB757">
        <f>YEAR(Sales_Trans_2[[#This Row],[Transaction_Date]])</f>
        <v>2025</v>
      </c>
      <c r="AC757" t="str">
        <f>TEXT(Sales_Trans_2[[#This Row],[Transaction_Date]],"mmm")</f>
        <v>May</v>
      </c>
      <c r="AD757">
        <f>MONTH(Sales_Trans_2[[#This Row],[Transaction_Date]])</f>
        <v>5</v>
      </c>
      <c r="AE757" s="19">
        <f>IFERROR(Sales_Trans_2[[#This Row],[Profit]]/Sales_Trans_2[[#This Row],[Sales_Amount]],0)</f>
        <v>0.26017236997157972</v>
      </c>
      <c r="AF757" s="20" t="str">
        <f>IF(Sales_Trans_2[[#This Row],[Discount_Pct]]=0,"0%",
IF(Sales_Trans_2[[#This Row],[Discount_Pct]]&lt;=5,"1-5%",
IF(Sales_Trans_2[[#This Row],[Discount_Pct]]&lt;=10,"6-10%",
IF(Sales_Trans_2[[#This Row],[Discount_Pct]]&lt;=15,"11-15%","&gt;15%"))))</f>
        <v>0%</v>
      </c>
    </row>
    <row r="758" spans="1:32" x14ac:dyDescent="0.25">
      <c r="A758" t="s">
        <v>4020</v>
      </c>
      <c r="B758" s="10">
        <v>45802</v>
      </c>
      <c r="C758" t="s">
        <v>1013</v>
      </c>
      <c r="D758" t="s">
        <v>895</v>
      </c>
      <c r="E758" t="s">
        <v>1190</v>
      </c>
      <c r="F758" t="s">
        <v>1191</v>
      </c>
      <c r="G758">
        <v>4</v>
      </c>
      <c r="H758">
        <v>497.74</v>
      </c>
      <c r="I758">
        <v>0</v>
      </c>
      <c r="J758">
        <v>0</v>
      </c>
      <c r="K758">
        <v>2289.6</v>
      </c>
      <c r="L758">
        <v>1480.72</v>
      </c>
      <c r="M758">
        <v>808.88</v>
      </c>
      <c r="N758" t="s">
        <v>40</v>
      </c>
      <c r="O758" t="s">
        <v>24</v>
      </c>
      <c r="P758" t="s">
        <v>25</v>
      </c>
      <c r="Q758">
        <v>0.55625000000000002</v>
      </c>
      <c r="R758" t="s">
        <v>27</v>
      </c>
      <c r="S758" t="s">
        <v>4843</v>
      </c>
      <c r="T758" t="s">
        <v>4828</v>
      </c>
      <c r="U758">
        <v>438.7</v>
      </c>
      <c r="V758" t="s">
        <v>5210</v>
      </c>
      <c r="W758" t="s">
        <v>4958</v>
      </c>
      <c r="X758" t="s">
        <v>5649</v>
      </c>
      <c r="Y758" t="s">
        <v>5007</v>
      </c>
      <c r="Z758" t="s">
        <v>5274</v>
      </c>
      <c r="AA758" t="s">
        <v>5163</v>
      </c>
      <c r="AB758">
        <f>YEAR(Sales_Trans_2[[#This Row],[Transaction_Date]])</f>
        <v>2025</v>
      </c>
      <c r="AC758" t="str">
        <f>TEXT(Sales_Trans_2[[#This Row],[Transaction_Date]],"mmm")</f>
        <v>May</v>
      </c>
      <c r="AD758">
        <f>MONTH(Sales_Trans_2[[#This Row],[Transaction_Date]])</f>
        <v>5</v>
      </c>
      <c r="AE758" s="19">
        <f>IFERROR(Sales_Trans_2[[#This Row],[Profit]]/Sales_Trans_2[[#This Row],[Sales_Amount]],0)</f>
        <v>0.35328441649196368</v>
      </c>
      <c r="AF758" s="20" t="str">
        <f>IF(Sales_Trans_2[[#This Row],[Discount_Pct]]=0,"0%",
IF(Sales_Trans_2[[#This Row],[Discount_Pct]]&lt;=5,"1-5%",
IF(Sales_Trans_2[[#This Row],[Discount_Pct]]&lt;=10,"6-10%",
IF(Sales_Trans_2[[#This Row],[Discount_Pct]]&lt;=15,"11-15%","&gt;15%"))))</f>
        <v>0%</v>
      </c>
    </row>
    <row r="759" spans="1:32" x14ac:dyDescent="0.25">
      <c r="A759" t="s">
        <v>4268</v>
      </c>
      <c r="B759" s="10">
        <v>45802</v>
      </c>
      <c r="C759" t="s">
        <v>750</v>
      </c>
      <c r="D759" t="s">
        <v>147</v>
      </c>
      <c r="E759" t="s">
        <v>968</v>
      </c>
      <c r="F759" t="s">
        <v>1195</v>
      </c>
      <c r="G759">
        <v>8</v>
      </c>
      <c r="H759">
        <v>343.55</v>
      </c>
      <c r="I759">
        <v>0</v>
      </c>
      <c r="J759">
        <v>0</v>
      </c>
      <c r="K759">
        <v>3160.66</v>
      </c>
      <c r="L759">
        <v>2089.7600000000002</v>
      </c>
      <c r="M759">
        <v>1070.9000000000001</v>
      </c>
      <c r="N759" t="s">
        <v>133</v>
      </c>
      <c r="O759" t="s">
        <v>24</v>
      </c>
      <c r="P759" t="s">
        <v>25</v>
      </c>
      <c r="Q759">
        <v>0.46180555555555558</v>
      </c>
      <c r="R759" t="s">
        <v>27</v>
      </c>
      <c r="S759" t="s">
        <v>4717</v>
      </c>
      <c r="T759" t="s">
        <v>4703</v>
      </c>
      <c r="U759">
        <v>332.73</v>
      </c>
      <c r="V759" t="s">
        <v>5527</v>
      </c>
      <c r="W759" t="s">
        <v>4958</v>
      </c>
      <c r="X759" t="s">
        <v>5415</v>
      </c>
      <c r="Y759" t="s">
        <v>4977</v>
      </c>
      <c r="Z759" t="s">
        <v>5411</v>
      </c>
      <c r="AA759" t="s">
        <v>4992</v>
      </c>
      <c r="AB759">
        <f>YEAR(Sales_Trans_2[[#This Row],[Transaction_Date]])</f>
        <v>2025</v>
      </c>
      <c r="AC759" t="str">
        <f>TEXT(Sales_Trans_2[[#This Row],[Transaction_Date]],"mmm")</f>
        <v>May</v>
      </c>
      <c r="AD759">
        <f>MONTH(Sales_Trans_2[[#This Row],[Transaction_Date]])</f>
        <v>5</v>
      </c>
      <c r="AE759" s="19">
        <f>IFERROR(Sales_Trans_2[[#This Row],[Profit]]/Sales_Trans_2[[#This Row],[Sales_Amount]],0)</f>
        <v>0.3388216385185373</v>
      </c>
      <c r="AF759" s="20" t="str">
        <f>IF(Sales_Trans_2[[#This Row],[Discount_Pct]]=0,"0%",
IF(Sales_Trans_2[[#This Row],[Discount_Pct]]&lt;=5,"1-5%",
IF(Sales_Trans_2[[#This Row],[Discount_Pct]]&lt;=10,"6-10%",
IF(Sales_Trans_2[[#This Row],[Discount_Pct]]&lt;=15,"11-15%","&gt;15%"))))</f>
        <v>0%</v>
      </c>
    </row>
    <row r="760" spans="1:32" x14ac:dyDescent="0.25">
      <c r="A760" t="s">
        <v>3437</v>
      </c>
      <c r="B760" s="10">
        <v>45801</v>
      </c>
      <c r="C760" t="s">
        <v>3151</v>
      </c>
      <c r="D760" t="s">
        <v>1869</v>
      </c>
      <c r="E760" t="s">
        <v>715</v>
      </c>
      <c r="F760" t="s">
        <v>1908</v>
      </c>
      <c r="G760">
        <v>4</v>
      </c>
      <c r="H760">
        <v>121.74</v>
      </c>
      <c r="I760">
        <v>0</v>
      </c>
      <c r="J760">
        <v>0</v>
      </c>
      <c r="K760">
        <v>560</v>
      </c>
      <c r="L760">
        <v>333.32</v>
      </c>
      <c r="M760">
        <v>226.68</v>
      </c>
      <c r="N760" t="s">
        <v>47</v>
      </c>
      <c r="O760" t="s">
        <v>24</v>
      </c>
      <c r="P760" t="s">
        <v>25</v>
      </c>
      <c r="Q760">
        <v>0.46319444444444446</v>
      </c>
      <c r="R760" t="s">
        <v>27</v>
      </c>
      <c r="S760" t="s">
        <v>4945</v>
      </c>
      <c r="T760" t="s">
        <v>4930</v>
      </c>
      <c r="U760">
        <v>108.97</v>
      </c>
      <c r="V760" t="s">
        <v>5232</v>
      </c>
      <c r="W760" t="s">
        <v>4958</v>
      </c>
      <c r="X760" t="s">
        <v>5206</v>
      </c>
      <c r="Y760" t="s">
        <v>4966</v>
      </c>
      <c r="Z760" t="s">
        <v>5438</v>
      </c>
      <c r="AA760" t="s">
        <v>4992</v>
      </c>
      <c r="AB760">
        <f>YEAR(Sales_Trans_2[[#This Row],[Transaction_Date]])</f>
        <v>2025</v>
      </c>
      <c r="AC760" t="str">
        <f>TEXT(Sales_Trans_2[[#This Row],[Transaction_Date]],"mmm")</f>
        <v>May</v>
      </c>
      <c r="AD760">
        <f>MONTH(Sales_Trans_2[[#This Row],[Transaction_Date]])</f>
        <v>5</v>
      </c>
      <c r="AE760" s="19">
        <f>IFERROR(Sales_Trans_2[[#This Row],[Profit]]/Sales_Trans_2[[#This Row],[Sales_Amount]],0)</f>
        <v>0.4047857142857143</v>
      </c>
      <c r="AF760" s="20" t="str">
        <f>IF(Sales_Trans_2[[#This Row],[Discount_Pct]]=0,"0%",
IF(Sales_Trans_2[[#This Row],[Discount_Pct]]&lt;=5,"1-5%",
IF(Sales_Trans_2[[#This Row],[Discount_Pct]]&lt;=10,"6-10%",
IF(Sales_Trans_2[[#This Row],[Discount_Pct]]&lt;=15,"11-15%","&gt;15%"))))</f>
        <v>0%</v>
      </c>
    </row>
    <row r="761" spans="1:32" x14ac:dyDescent="0.25">
      <c r="A761" t="s">
        <v>3687</v>
      </c>
      <c r="B761" s="10">
        <v>45966</v>
      </c>
      <c r="C761" t="s">
        <v>3629</v>
      </c>
      <c r="D761" t="s">
        <v>2552</v>
      </c>
      <c r="E761" t="s">
        <v>1936</v>
      </c>
      <c r="F761" t="s">
        <v>1379</v>
      </c>
      <c r="G761">
        <v>1</v>
      </c>
      <c r="H761">
        <v>72.930000000000007</v>
      </c>
      <c r="I761">
        <v>0</v>
      </c>
      <c r="J761">
        <v>0</v>
      </c>
      <c r="K761">
        <v>83.87</v>
      </c>
      <c r="L761">
        <v>54.25</v>
      </c>
      <c r="M761">
        <v>29.62</v>
      </c>
      <c r="N761" t="s">
        <v>40</v>
      </c>
      <c r="O761" t="s">
        <v>24</v>
      </c>
      <c r="P761" t="s">
        <v>25</v>
      </c>
      <c r="Q761">
        <v>0.37708333333333333</v>
      </c>
      <c r="R761" t="s">
        <v>27</v>
      </c>
      <c r="S761" t="s">
        <v>4784</v>
      </c>
      <c r="T761" t="s">
        <v>4776</v>
      </c>
      <c r="U761">
        <v>72.930000000000007</v>
      </c>
      <c r="V761" t="s">
        <v>5904</v>
      </c>
      <c r="W761" t="s">
        <v>4968</v>
      </c>
      <c r="X761" t="s">
        <v>5949</v>
      </c>
      <c r="Y761" t="s">
        <v>4966</v>
      </c>
      <c r="Z761" t="s">
        <v>5950</v>
      </c>
      <c r="AA761" t="s">
        <v>4992</v>
      </c>
      <c r="AB761">
        <f>YEAR(Sales_Trans_2[[#This Row],[Transaction_Date]])</f>
        <v>2025</v>
      </c>
      <c r="AC761" t="str">
        <f>TEXT(Sales_Trans_2[[#This Row],[Transaction_Date]],"mmm")</f>
        <v>Nov</v>
      </c>
      <c r="AD761">
        <f>MONTH(Sales_Trans_2[[#This Row],[Transaction_Date]])</f>
        <v>11</v>
      </c>
      <c r="AE761" s="19">
        <f>IFERROR(Sales_Trans_2[[#This Row],[Profit]]/Sales_Trans_2[[#This Row],[Sales_Amount]],0)</f>
        <v>0.35316561344938596</v>
      </c>
      <c r="AF761" s="20" t="str">
        <f>IF(Sales_Trans_2[[#This Row],[Discount_Pct]]=0,"0%",
IF(Sales_Trans_2[[#This Row],[Discount_Pct]]&lt;=5,"1-5%",
IF(Sales_Trans_2[[#This Row],[Discount_Pct]]&lt;=10,"6-10%",
IF(Sales_Trans_2[[#This Row],[Discount_Pct]]&lt;=15,"11-15%","&gt;15%"))))</f>
        <v>0%</v>
      </c>
    </row>
    <row r="762" spans="1:32" x14ac:dyDescent="0.25">
      <c r="A762" t="s">
        <v>4252</v>
      </c>
      <c r="B762" s="10">
        <v>45874</v>
      </c>
      <c r="C762" t="s">
        <v>1634</v>
      </c>
      <c r="D762" t="s">
        <v>928</v>
      </c>
      <c r="E762" t="s">
        <v>2307</v>
      </c>
      <c r="F762" t="s">
        <v>3216</v>
      </c>
      <c r="G762">
        <v>2</v>
      </c>
      <c r="H762">
        <v>351.78</v>
      </c>
      <c r="I762">
        <v>0</v>
      </c>
      <c r="J762">
        <v>0</v>
      </c>
      <c r="K762">
        <v>703.56</v>
      </c>
      <c r="L762">
        <v>507.66</v>
      </c>
      <c r="M762">
        <v>195.9</v>
      </c>
      <c r="N762" t="s">
        <v>68</v>
      </c>
      <c r="O762" t="s">
        <v>24</v>
      </c>
      <c r="P762" t="s">
        <v>25</v>
      </c>
      <c r="Q762">
        <v>0.78402777777777777</v>
      </c>
      <c r="R762" t="s">
        <v>49</v>
      </c>
      <c r="S762" t="s">
        <v>4919</v>
      </c>
      <c r="T762" t="s">
        <v>4908</v>
      </c>
      <c r="U762">
        <v>351.78</v>
      </c>
      <c r="V762" t="s">
        <v>5045</v>
      </c>
      <c r="W762" t="s">
        <v>4968</v>
      </c>
      <c r="X762" t="s">
        <v>6034</v>
      </c>
      <c r="Y762" t="s">
        <v>4977</v>
      </c>
      <c r="Z762" t="s">
        <v>5185</v>
      </c>
      <c r="AA762" t="s">
        <v>4992</v>
      </c>
      <c r="AB762">
        <f>YEAR(Sales_Trans_2[[#This Row],[Transaction_Date]])</f>
        <v>2025</v>
      </c>
      <c r="AC762" t="str">
        <f>TEXT(Sales_Trans_2[[#This Row],[Transaction_Date]],"mmm")</f>
        <v>Aug</v>
      </c>
      <c r="AD762">
        <f>MONTH(Sales_Trans_2[[#This Row],[Transaction_Date]])</f>
        <v>8</v>
      </c>
      <c r="AE762" s="19">
        <f>IFERROR(Sales_Trans_2[[#This Row],[Profit]]/Sales_Trans_2[[#This Row],[Sales_Amount]],0)</f>
        <v>0.27844107112399796</v>
      </c>
      <c r="AF762" s="20" t="str">
        <f>IF(Sales_Trans_2[[#This Row],[Discount_Pct]]=0,"0%",
IF(Sales_Trans_2[[#This Row],[Discount_Pct]]&lt;=5,"1-5%",
IF(Sales_Trans_2[[#This Row],[Discount_Pct]]&lt;=10,"6-10%",
IF(Sales_Trans_2[[#This Row],[Discount_Pct]]&lt;=15,"11-15%","&gt;15%"))))</f>
        <v>0%</v>
      </c>
    </row>
    <row r="763" spans="1:32" x14ac:dyDescent="0.25">
      <c r="A763" t="s">
        <v>1814</v>
      </c>
      <c r="B763" s="10">
        <v>45760</v>
      </c>
      <c r="C763" t="s">
        <v>651</v>
      </c>
      <c r="D763" t="s">
        <v>470</v>
      </c>
      <c r="E763" t="s">
        <v>589</v>
      </c>
      <c r="F763" t="s">
        <v>590</v>
      </c>
      <c r="G763">
        <v>5</v>
      </c>
      <c r="H763">
        <v>589.75</v>
      </c>
      <c r="I763">
        <v>0</v>
      </c>
      <c r="J763">
        <v>0</v>
      </c>
      <c r="K763">
        <v>3391.06</v>
      </c>
      <c r="L763">
        <v>1718.25</v>
      </c>
      <c r="M763">
        <v>1672.81</v>
      </c>
      <c r="N763" t="s">
        <v>40</v>
      </c>
      <c r="O763" t="s">
        <v>24</v>
      </c>
      <c r="P763" t="s">
        <v>25</v>
      </c>
      <c r="Q763">
        <v>0.52777777777777779</v>
      </c>
      <c r="R763" t="s">
        <v>27</v>
      </c>
      <c r="S763" t="s">
        <v>4646</v>
      </c>
      <c r="T763" t="s">
        <v>4636</v>
      </c>
      <c r="U763">
        <v>589.75</v>
      </c>
      <c r="V763" t="s">
        <v>5441</v>
      </c>
      <c r="W763" t="s">
        <v>4968</v>
      </c>
      <c r="X763" t="s">
        <v>5638</v>
      </c>
      <c r="Y763" t="s">
        <v>4966</v>
      </c>
      <c r="Z763" t="s">
        <v>5821</v>
      </c>
      <c r="AA763" t="s">
        <v>4992</v>
      </c>
      <c r="AB763">
        <f>YEAR(Sales_Trans_2[[#This Row],[Transaction_Date]])</f>
        <v>2025</v>
      </c>
      <c r="AC763" t="str">
        <f>TEXT(Sales_Trans_2[[#This Row],[Transaction_Date]],"mmm")</f>
        <v>Apr</v>
      </c>
      <c r="AD763">
        <f>MONTH(Sales_Trans_2[[#This Row],[Transaction_Date]])</f>
        <v>4</v>
      </c>
      <c r="AE763" s="19">
        <f>IFERROR(Sales_Trans_2[[#This Row],[Profit]]/Sales_Trans_2[[#This Row],[Sales_Amount]],0)</f>
        <v>0.49330003007909029</v>
      </c>
      <c r="AF763" s="20" t="str">
        <f>IF(Sales_Trans_2[[#This Row],[Discount_Pct]]=0,"0%",
IF(Sales_Trans_2[[#This Row],[Discount_Pct]]&lt;=5,"1-5%",
IF(Sales_Trans_2[[#This Row],[Discount_Pct]]&lt;=10,"6-10%",
IF(Sales_Trans_2[[#This Row],[Discount_Pct]]&lt;=15,"11-15%","&gt;15%"))))</f>
        <v>0%</v>
      </c>
    </row>
    <row r="764" spans="1:32" x14ac:dyDescent="0.25">
      <c r="A764" t="s">
        <v>2791</v>
      </c>
      <c r="B764" s="10">
        <v>45965</v>
      </c>
      <c r="C764" t="s">
        <v>2792</v>
      </c>
      <c r="D764" t="s">
        <v>661</v>
      </c>
      <c r="E764" t="s">
        <v>675</v>
      </c>
      <c r="F764" t="s">
        <v>676</v>
      </c>
      <c r="G764">
        <v>2</v>
      </c>
      <c r="H764">
        <v>224.28</v>
      </c>
      <c r="I764">
        <v>0</v>
      </c>
      <c r="J764">
        <v>0</v>
      </c>
      <c r="K764">
        <v>448.56</v>
      </c>
      <c r="L764">
        <v>384.78</v>
      </c>
      <c r="M764">
        <v>63.78</v>
      </c>
      <c r="N764" t="s">
        <v>68</v>
      </c>
      <c r="O764" t="s">
        <v>24</v>
      </c>
      <c r="P764" t="s">
        <v>25</v>
      </c>
      <c r="Q764">
        <v>0.50069444444444444</v>
      </c>
      <c r="R764" t="s">
        <v>49</v>
      </c>
      <c r="S764" t="s">
        <v>4845</v>
      </c>
      <c r="T764" t="s">
        <v>4828</v>
      </c>
      <c r="U764">
        <v>224.28</v>
      </c>
      <c r="V764" t="s">
        <v>5922</v>
      </c>
      <c r="W764" t="s">
        <v>4968</v>
      </c>
      <c r="X764" t="s">
        <v>5085</v>
      </c>
      <c r="Y764" t="s">
        <v>4966</v>
      </c>
      <c r="Z764" t="s">
        <v>5486</v>
      </c>
      <c r="AA764" t="s">
        <v>4992</v>
      </c>
      <c r="AB764">
        <f>YEAR(Sales_Trans_2[[#This Row],[Transaction_Date]])</f>
        <v>2025</v>
      </c>
      <c r="AC764" t="str">
        <f>TEXT(Sales_Trans_2[[#This Row],[Transaction_Date]],"mmm")</f>
        <v>Nov</v>
      </c>
      <c r="AD764">
        <f>MONTH(Sales_Trans_2[[#This Row],[Transaction_Date]])</f>
        <v>11</v>
      </c>
      <c r="AE764" s="19">
        <f>IFERROR(Sales_Trans_2[[#This Row],[Profit]]/Sales_Trans_2[[#This Row],[Sales_Amount]],0)</f>
        <v>0.14218833600856073</v>
      </c>
      <c r="AF764" s="20" t="str">
        <f>IF(Sales_Trans_2[[#This Row],[Discount_Pct]]=0,"0%",
IF(Sales_Trans_2[[#This Row],[Discount_Pct]]&lt;=5,"1-5%",
IF(Sales_Trans_2[[#This Row],[Discount_Pct]]&lt;=10,"6-10%",
IF(Sales_Trans_2[[#This Row],[Discount_Pct]]&lt;=15,"11-15%","&gt;15%"))))</f>
        <v>0%</v>
      </c>
    </row>
    <row r="765" spans="1:32" x14ac:dyDescent="0.25">
      <c r="A765" t="s">
        <v>2798</v>
      </c>
      <c r="B765" s="10">
        <v>45934</v>
      </c>
      <c r="C765" t="s">
        <v>2799</v>
      </c>
      <c r="D765" t="s">
        <v>101</v>
      </c>
      <c r="E765" t="s">
        <v>2645</v>
      </c>
      <c r="F765" t="s">
        <v>2800</v>
      </c>
      <c r="G765">
        <v>2</v>
      </c>
      <c r="H765">
        <v>434.65</v>
      </c>
      <c r="I765">
        <v>0</v>
      </c>
      <c r="J765">
        <v>0</v>
      </c>
      <c r="K765">
        <v>869.3</v>
      </c>
      <c r="L765">
        <v>703.26</v>
      </c>
      <c r="M765">
        <v>166.04</v>
      </c>
      <c r="N765" t="s">
        <v>47</v>
      </c>
      <c r="O765" t="s">
        <v>24</v>
      </c>
      <c r="P765" t="s">
        <v>25</v>
      </c>
      <c r="Q765">
        <v>0.6958333333333333</v>
      </c>
      <c r="R765" t="s">
        <v>49</v>
      </c>
      <c r="S765" t="s">
        <v>4676</v>
      </c>
      <c r="T765" t="s">
        <v>4672</v>
      </c>
      <c r="U765">
        <v>434.65</v>
      </c>
      <c r="V765" t="s">
        <v>6058</v>
      </c>
      <c r="W765" t="s">
        <v>4968</v>
      </c>
      <c r="X765" t="s">
        <v>5394</v>
      </c>
      <c r="Y765" t="s">
        <v>4977</v>
      </c>
      <c r="Z765" t="s">
        <v>5400</v>
      </c>
      <c r="AA765" t="s">
        <v>5163</v>
      </c>
      <c r="AB765">
        <f>YEAR(Sales_Trans_2[[#This Row],[Transaction_Date]])</f>
        <v>2025</v>
      </c>
      <c r="AC765" t="str">
        <f>TEXT(Sales_Trans_2[[#This Row],[Transaction_Date]],"mmm")</f>
        <v>Oct</v>
      </c>
      <c r="AD765">
        <f>MONTH(Sales_Trans_2[[#This Row],[Transaction_Date]])</f>
        <v>10</v>
      </c>
      <c r="AE765" s="19">
        <f>IFERROR(Sales_Trans_2[[#This Row],[Profit]]/Sales_Trans_2[[#This Row],[Sales_Amount]],0)</f>
        <v>0.19100425629817094</v>
      </c>
      <c r="AF765" s="20" t="str">
        <f>IF(Sales_Trans_2[[#This Row],[Discount_Pct]]=0,"0%",
IF(Sales_Trans_2[[#This Row],[Discount_Pct]]&lt;=5,"1-5%",
IF(Sales_Trans_2[[#This Row],[Discount_Pct]]&lt;=10,"6-10%",
IF(Sales_Trans_2[[#This Row],[Discount_Pct]]&lt;=15,"11-15%","&gt;15%"))))</f>
        <v>0%</v>
      </c>
    </row>
    <row r="766" spans="1:32" x14ac:dyDescent="0.25">
      <c r="A766" t="s">
        <v>2457</v>
      </c>
      <c r="B766" s="10">
        <v>45873</v>
      </c>
      <c r="C766" t="s">
        <v>2458</v>
      </c>
      <c r="D766" t="s">
        <v>454</v>
      </c>
      <c r="E766" t="s">
        <v>315</v>
      </c>
      <c r="F766" t="s">
        <v>316</v>
      </c>
      <c r="G766">
        <v>3</v>
      </c>
      <c r="H766">
        <v>403.7</v>
      </c>
      <c r="I766">
        <v>0</v>
      </c>
      <c r="J766">
        <v>0</v>
      </c>
      <c r="K766">
        <v>1211.0999999999999</v>
      </c>
      <c r="L766">
        <v>931.14</v>
      </c>
      <c r="M766">
        <v>279.95999999999998</v>
      </c>
      <c r="N766" t="s">
        <v>23</v>
      </c>
      <c r="O766" t="s">
        <v>24</v>
      </c>
      <c r="P766" t="s">
        <v>25</v>
      </c>
      <c r="Q766">
        <v>0.47708333333333336</v>
      </c>
      <c r="R766" t="s">
        <v>49</v>
      </c>
      <c r="S766" t="s">
        <v>4853</v>
      </c>
      <c r="T766" t="s">
        <v>4847</v>
      </c>
      <c r="U766">
        <v>365.92</v>
      </c>
      <c r="V766" t="s">
        <v>5632</v>
      </c>
      <c r="W766" t="s">
        <v>4958</v>
      </c>
      <c r="X766" t="s">
        <v>5233</v>
      </c>
      <c r="Y766" t="s">
        <v>5007</v>
      </c>
      <c r="Z766" t="s">
        <v>5257</v>
      </c>
      <c r="AA766" t="s">
        <v>4992</v>
      </c>
      <c r="AB766">
        <f>YEAR(Sales_Trans_2[[#This Row],[Transaction_Date]])</f>
        <v>2025</v>
      </c>
      <c r="AC766" t="str">
        <f>TEXT(Sales_Trans_2[[#This Row],[Transaction_Date]],"mmm")</f>
        <v>Aug</v>
      </c>
      <c r="AD766">
        <f>MONTH(Sales_Trans_2[[#This Row],[Transaction_Date]])</f>
        <v>8</v>
      </c>
      <c r="AE766" s="19">
        <f>IFERROR(Sales_Trans_2[[#This Row],[Profit]]/Sales_Trans_2[[#This Row],[Sales_Amount]],0)</f>
        <v>0.2311617537775576</v>
      </c>
      <c r="AF766" s="20" t="str">
        <f>IF(Sales_Trans_2[[#This Row],[Discount_Pct]]=0,"0%",
IF(Sales_Trans_2[[#This Row],[Discount_Pct]]&lt;=5,"1-5%",
IF(Sales_Trans_2[[#This Row],[Discount_Pct]]&lt;=10,"6-10%",
IF(Sales_Trans_2[[#This Row],[Discount_Pct]]&lt;=15,"11-15%","&gt;15%"))))</f>
        <v>0%</v>
      </c>
    </row>
    <row r="767" spans="1:32" x14ac:dyDescent="0.25">
      <c r="A767" t="s">
        <v>3953</v>
      </c>
      <c r="B767" s="10">
        <v>46098</v>
      </c>
      <c r="C767" t="s">
        <v>2944</v>
      </c>
      <c r="D767" t="s">
        <v>661</v>
      </c>
      <c r="E767" t="s">
        <v>165</v>
      </c>
      <c r="F767" t="s">
        <v>166</v>
      </c>
      <c r="G767">
        <v>3</v>
      </c>
      <c r="H767">
        <v>224.28</v>
      </c>
      <c r="I767">
        <v>0</v>
      </c>
      <c r="J767">
        <v>0</v>
      </c>
      <c r="K767">
        <v>672.84</v>
      </c>
      <c r="L767">
        <v>577.16999999999996</v>
      </c>
      <c r="M767">
        <v>95.67</v>
      </c>
      <c r="N767" t="s">
        <v>133</v>
      </c>
      <c r="O767" t="s">
        <v>24</v>
      </c>
      <c r="P767" t="s">
        <v>55</v>
      </c>
      <c r="Q767">
        <v>0.7993055555555556</v>
      </c>
      <c r="R767" t="s">
        <v>49</v>
      </c>
      <c r="S767" t="s">
        <v>4845</v>
      </c>
      <c r="T767" t="s">
        <v>4828</v>
      </c>
      <c r="U767">
        <v>224.28</v>
      </c>
      <c r="V767" t="s">
        <v>5161</v>
      </c>
      <c r="W767" t="s">
        <v>4968</v>
      </c>
      <c r="Y767" t="s">
        <v>4966</v>
      </c>
      <c r="Z767" t="s">
        <v>5162</v>
      </c>
      <c r="AA767" t="s">
        <v>5163</v>
      </c>
      <c r="AB767">
        <f>YEAR(Sales_Trans_2[[#This Row],[Transaction_Date]])</f>
        <v>2026</v>
      </c>
      <c r="AC767" t="str">
        <f>TEXT(Sales_Trans_2[[#This Row],[Transaction_Date]],"mmm")</f>
        <v>Mar</v>
      </c>
      <c r="AD767">
        <f>MONTH(Sales_Trans_2[[#This Row],[Transaction_Date]])</f>
        <v>3</v>
      </c>
      <c r="AE767" s="19">
        <f>IFERROR(Sales_Trans_2[[#This Row],[Profit]]/Sales_Trans_2[[#This Row],[Sales_Amount]],0)</f>
        <v>0.14218833600856073</v>
      </c>
      <c r="AF767" s="20" t="str">
        <f>IF(Sales_Trans_2[[#This Row],[Discount_Pct]]=0,"0%",
IF(Sales_Trans_2[[#This Row],[Discount_Pct]]&lt;=5,"1-5%",
IF(Sales_Trans_2[[#This Row],[Discount_Pct]]&lt;=10,"6-10%",
IF(Sales_Trans_2[[#This Row],[Discount_Pct]]&lt;=15,"11-15%","&gt;15%"))))</f>
        <v>0%</v>
      </c>
    </row>
    <row r="768" spans="1:32" x14ac:dyDescent="0.25">
      <c r="A768" t="s">
        <v>2737</v>
      </c>
      <c r="B768" s="10">
        <v>46102</v>
      </c>
      <c r="D768" t="s">
        <v>405</v>
      </c>
      <c r="E768" t="s">
        <v>2009</v>
      </c>
      <c r="F768" t="s">
        <v>1170</v>
      </c>
      <c r="G768">
        <v>6</v>
      </c>
      <c r="H768">
        <v>484.5</v>
      </c>
      <c r="I768">
        <v>0</v>
      </c>
      <c r="J768">
        <v>0</v>
      </c>
      <c r="K768">
        <v>3343.05</v>
      </c>
      <c r="L768">
        <v>1524.3</v>
      </c>
      <c r="M768">
        <v>1818.75</v>
      </c>
      <c r="N768" t="s">
        <v>4971</v>
      </c>
      <c r="O768" t="s">
        <v>24</v>
      </c>
      <c r="P768" t="s">
        <v>55</v>
      </c>
      <c r="Q768">
        <v>0.44097222222222221</v>
      </c>
      <c r="R768" t="s">
        <v>27</v>
      </c>
      <c r="S768" t="s">
        <v>4642</v>
      </c>
      <c r="T768" t="s">
        <v>4636</v>
      </c>
      <c r="U768">
        <v>440.5</v>
      </c>
      <c r="X768" t="s">
        <v>5176</v>
      </c>
      <c r="Y768" t="s">
        <v>5011</v>
      </c>
      <c r="Z768" t="s">
        <v>5177</v>
      </c>
      <c r="AA768" t="s">
        <v>5060</v>
      </c>
      <c r="AB768">
        <f>YEAR(Sales_Trans_2[[#This Row],[Transaction_Date]])</f>
        <v>2026</v>
      </c>
      <c r="AC768" t="str">
        <f>TEXT(Sales_Trans_2[[#This Row],[Transaction_Date]],"mmm")</f>
        <v>Mar</v>
      </c>
      <c r="AD768">
        <f>MONTH(Sales_Trans_2[[#This Row],[Transaction_Date]])</f>
        <v>3</v>
      </c>
      <c r="AE768" s="19">
        <f>IFERROR(Sales_Trans_2[[#This Row],[Profit]]/Sales_Trans_2[[#This Row],[Sales_Amount]],0)</f>
        <v>0.54403912594786197</v>
      </c>
      <c r="AF768" s="20" t="str">
        <f>IF(Sales_Trans_2[[#This Row],[Discount_Pct]]=0,"0%",
IF(Sales_Trans_2[[#This Row],[Discount_Pct]]&lt;=5,"1-5%",
IF(Sales_Trans_2[[#This Row],[Discount_Pct]]&lt;=10,"6-10%",
IF(Sales_Trans_2[[#This Row],[Discount_Pct]]&lt;=15,"11-15%","&gt;15%"))))</f>
        <v>0%</v>
      </c>
    </row>
    <row r="769" spans="1:32" x14ac:dyDescent="0.25">
      <c r="A769" t="s">
        <v>2971</v>
      </c>
      <c r="B769" s="10">
        <v>46012</v>
      </c>
      <c r="C769" t="s">
        <v>1197</v>
      </c>
      <c r="D769" t="s">
        <v>84</v>
      </c>
      <c r="E769" t="s">
        <v>584</v>
      </c>
      <c r="F769" t="s">
        <v>2318</v>
      </c>
      <c r="G769">
        <v>7</v>
      </c>
      <c r="H769">
        <v>286.44</v>
      </c>
      <c r="I769">
        <v>0</v>
      </c>
      <c r="J769">
        <v>0</v>
      </c>
      <c r="K769">
        <v>2305.84</v>
      </c>
      <c r="L769">
        <v>1358.42</v>
      </c>
      <c r="M769">
        <v>947.42</v>
      </c>
      <c r="N769" t="s">
        <v>47</v>
      </c>
      <c r="O769" t="s">
        <v>24</v>
      </c>
      <c r="P769" t="s">
        <v>55</v>
      </c>
      <c r="Q769">
        <v>0.8</v>
      </c>
      <c r="R769" t="s">
        <v>27</v>
      </c>
      <c r="S769" t="s">
        <v>4823</v>
      </c>
      <c r="T769" t="s">
        <v>4805</v>
      </c>
      <c r="U769">
        <v>260.93</v>
      </c>
      <c r="V769" t="s">
        <v>5224</v>
      </c>
      <c r="W769" t="s">
        <v>4958</v>
      </c>
      <c r="X769" t="s">
        <v>5225</v>
      </c>
      <c r="Y769" t="s">
        <v>5011</v>
      </c>
      <c r="Z769" t="s">
        <v>5226</v>
      </c>
      <c r="AA769" t="s">
        <v>5060</v>
      </c>
      <c r="AB769">
        <f>YEAR(Sales_Trans_2[[#This Row],[Transaction_Date]])</f>
        <v>2025</v>
      </c>
      <c r="AC769" t="str">
        <f>TEXT(Sales_Trans_2[[#This Row],[Transaction_Date]],"mmm")</f>
        <v>Dec</v>
      </c>
      <c r="AD769">
        <f>MONTH(Sales_Trans_2[[#This Row],[Transaction_Date]])</f>
        <v>12</v>
      </c>
      <c r="AE769" s="19">
        <f>IFERROR(Sales_Trans_2[[#This Row],[Profit]]/Sales_Trans_2[[#This Row],[Sales_Amount]],0)</f>
        <v>0.4108784651146653</v>
      </c>
      <c r="AF769" s="20" t="str">
        <f>IF(Sales_Trans_2[[#This Row],[Discount_Pct]]=0,"0%",
IF(Sales_Trans_2[[#This Row],[Discount_Pct]]&lt;=5,"1-5%",
IF(Sales_Trans_2[[#This Row],[Discount_Pct]]&lt;=10,"6-10%",
IF(Sales_Trans_2[[#This Row],[Discount_Pct]]&lt;=15,"11-15%","&gt;15%"))))</f>
        <v>0%</v>
      </c>
    </row>
    <row r="770" spans="1:32" x14ac:dyDescent="0.25">
      <c r="A770" t="s">
        <v>2477</v>
      </c>
      <c r="B770" s="10">
        <v>46108</v>
      </c>
      <c r="C770" t="s">
        <v>987</v>
      </c>
      <c r="D770" t="s">
        <v>882</v>
      </c>
      <c r="E770" t="s">
        <v>2478</v>
      </c>
      <c r="F770" t="s">
        <v>1881</v>
      </c>
      <c r="G770">
        <v>5</v>
      </c>
      <c r="H770">
        <v>300.02999999999997</v>
      </c>
      <c r="I770">
        <v>0</v>
      </c>
      <c r="J770">
        <v>0</v>
      </c>
      <c r="K770">
        <v>1500.15</v>
      </c>
      <c r="L770">
        <v>973.2</v>
      </c>
      <c r="M770">
        <v>526.95000000000005</v>
      </c>
      <c r="N770" t="s">
        <v>68</v>
      </c>
      <c r="O770" t="s">
        <v>345</v>
      </c>
      <c r="P770" t="s">
        <v>55</v>
      </c>
      <c r="Q770">
        <v>0.86805555555555558</v>
      </c>
      <c r="R770" t="s">
        <v>49</v>
      </c>
      <c r="S770" t="s">
        <v>4768</v>
      </c>
      <c r="T770" t="s">
        <v>4752</v>
      </c>
      <c r="U770">
        <v>262.77</v>
      </c>
      <c r="V770" t="s">
        <v>5248</v>
      </c>
      <c r="W770" t="s">
        <v>4964</v>
      </c>
      <c r="X770" t="s">
        <v>5247</v>
      </c>
      <c r="Y770" t="s">
        <v>4966</v>
      </c>
      <c r="Z770" t="s">
        <v>5245</v>
      </c>
      <c r="AA770" t="s">
        <v>5060</v>
      </c>
      <c r="AB770">
        <f>YEAR(Sales_Trans_2[[#This Row],[Transaction_Date]])</f>
        <v>2026</v>
      </c>
      <c r="AC770" t="str">
        <f>TEXT(Sales_Trans_2[[#This Row],[Transaction_Date]],"mmm")</f>
        <v>Mar</v>
      </c>
      <c r="AD770">
        <f>MONTH(Sales_Trans_2[[#This Row],[Transaction_Date]])</f>
        <v>3</v>
      </c>
      <c r="AE770" s="19">
        <f>IFERROR(Sales_Trans_2[[#This Row],[Profit]]/Sales_Trans_2[[#This Row],[Sales_Amount]],0)</f>
        <v>0.35126487351264873</v>
      </c>
      <c r="AF770" s="20" t="str">
        <f>IF(Sales_Trans_2[[#This Row],[Discount_Pct]]=0,"0%",
IF(Sales_Trans_2[[#This Row],[Discount_Pct]]&lt;=5,"1-5%",
IF(Sales_Trans_2[[#This Row],[Discount_Pct]]&lt;=10,"6-10%",
IF(Sales_Trans_2[[#This Row],[Discount_Pct]]&lt;=15,"11-15%","&gt;15%"))))</f>
        <v>0%</v>
      </c>
    </row>
    <row r="771" spans="1:32" x14ac:dyDescent="0.25">
      <c r="A771" t="s">
        <v>4600</v>
      </c>
      <c r="B771" s="10">
        <v>45973</v>
      </c>
      <c r="C771" t="s">
        <v>1618</v>
      </c>
      <c r="D771" t="s">
        <v>237</v>
      </c>
      <c r="E771" t="s">
        <v>1398</v>
      </c>
      <c r="F771" t="s">
        <v>1598</v>
      </c>
      <c r="G771">
        <v>4</v>
      </c>
      <c r="H771">
        <v>541.35</v>
      </c>
      <c r="I771">
        <v>0</v>
      </c>
      <c r="J771">
        <v>0</v>
      </c>
      <c r="K771">
        <v>2165.4</v>
      </c>
      <c r="L771">
        <v>1345.6</v>
      </c>
      <c r="M771">
        <v>819.8</v>
      </c>
      <c r="N771" t="s">
        <v>4971</v>
      </c>
      <c r="O771" t="s">
        <v>24</v>
      </c>
      <c r="P771" t="s">
        <v>55</v>
      </c>
      <c r="Q771">
        <v>0.58472222222222225</v>
      </c>
      <c r="R771" t="s">
        <v>49</v>
      </c>
      <c r="S771" t="s">
        <v>4670</v>
      </c>
      <c r="T771" t="s">
        <v>4636</v>
      </c>
      <c r="U771">
        <v>541.35</v>
      </c>
      <c r="V771" t="s">
        <v>5029</v>
      </c>
      <c r="W771" t="s">
        <v>4968</v>
      </c>
      <c r="X771" t="s">
        <v>5255</v>
      </c>
      <c r="Y771" t="s">
        <v>5011</v>
      </c>
      <c r="Z771" t="s">
        <v>5256</v>
      </c>
      <c r="AA771" t="s">
        <v>5060</v>
      </c>
      <c r="AB771">
        <f>YEAR(Sales_Trans_2[[#This Row],[Transaction_Date]])</f>
        <v>2025</v>
      </c>
      <c r="AC771" t="str">
        <f>TEXT(Sales_Trans_2[[#This Row],[Transaction_Date]],"mmm")</f>
        <v>Nov</v>
      </c>
      <c r="AD771">
        <f>MONTH(Sales_Trans_2[[#This Row],[Transaction_Date]])</f>
        <v>11</v>
      </c>
      <c r="AE771" s="19">
        <f>IFERROR(Sales_Trans_2[[#This Row],[Profit]]/Sales_Trans_2[[#This Row],[Sales_Amount]],0)</f>
        <v>0.37859056063544838</v>
      </c>
      <c r="AF771" s="20" t="str">
        <f>IF(Sales_Trans_2[[#This Row],[Discount_Pct]]=0,"0%",
IF(Sales_Trans_2[[#This Row],[Discount_Pct]]&lt;=5,"1-5%",
IF(Sales_Trans_2[[#This Row],[Discount_Pct]]&lt;=10,"6-10%",
IF(Sales_Trans_2[[#This Row],[Discount_Pct]]&lt;=15,"11-15%","&gt;15%"))))</f>
        <v>0%</v>
      </c>
    </row>
    <row r="772" spans="1:32" x14ac:dyDescent="0.25">
      <c r="A772" t="s">
        <v>4357</v>
      </c>
      <c r="B772" s="10">
        <v>46054</v>
      </c>
      <c r="C772" t="s">
        <v>1985</v>
      </c>
      <c r="D772" t="s">
        <v>95</v>
      </c>
      <c r="E772" t="s">
        <v>825</v>
      </c>
      <c r="F772" t="s">
        <v>1959</v>
      </c>
      <c r="G772">
        <v>3</v>
      </c>
      <c r="H772">
        <v>555.21</v>
      </c>
      <c r="I772">
        <v>0</v>
      </c>
      <c r="J772">
        <v>0</v>
      </c>
      <c r="K772">
        <v>1665.63</v>
      </c>
      <c r="L772">
        <v>1187.6099999999999</v>
      </c>
      <c r="M772">
        <v>478.02</v>
      </c>
      <c r="N772" t="s">
        <v>23</v>
      </c>
      <c r="O772" t="s">
        <v>24</v>
      </c>
      <c r="P772" t="s">
        <v>55</v>
      </c>
      <c r="Q772">
        <v>0.77708333333333335</v>
      </c>
      <c r="R772" t="s">
        <v>49</v>
      </c>
      <c r="S772" t="s">
        <v>4937</v>
      </c>
      <c r="T772" t="s">
        <v>4930</v>
      </c>
      <c r="U772">
        <v>522.78</v>
      </c>
      <c r="V772" t="s">
        <v>5032</v>
      </c>
      <c r="W772" t="s">
        <v>4958</v>
      </c>
      <c r="X772" t="s">
        <v>5270</v>
      </c>
      <c r="Y772" t="s">
        <v>5011</v>
      </c>
      <c r="Z772" t="s">
        <v>5271</v>
      </c>
      <c r="AA772" t="s">
        <v>5163</v>
      </c>
      <c r="AB772">
        <f>YEAR(Sales_Trans_2[[#This Row],[Transaction_Date]])</f>
        <v>2026</v>
      </c>
      <c r="AC772" t="str">
        <f>TEXT(Sales_Trans_2[[#This Row],[Transaction_Date]],"mmm")</f>
        <v>Feb</v>
      </c>
      <c r="AD772">
        <f>MONTH(Sales_Trans_2[[#This Row],[Transaction_Date]])</f>
        <v>2</v>
      </c>
      <c r="AE772" s="19">
        <f>IFERROR(Sales_Trans_2[[#This Row],[Profit]]/Sales_Trans_2[[#This Row],[Sales_Amount]],0)</f>
        <v>0.28699050809603571</v>
      </c>
      <c r="AF772" s="20" t="str">
        <f>IF(Sales_Trans_2[[#This Row],[Discount_Pct]]=0,"0%",
IF(Sales_Trans_2[[#This Row],[Discount_Pct]]&lt;=5,"1-5%",
IF(Sales_Trans_2[[#This Row],[Discount_Pct]]&lt;=10,"6-10%",
IF(Sales_Trans_2[[#This Row],[Discount_Pct]]&lt;=15,"11-15%","&gt;15%"))))</f>
        <v>0%</v>
      </c>
    </row>
    <row r="773" spans="1:32" x14ac:dyDescent="0.25">
      <c r="A773" t="s">
        <v>3499</v>
      </c>
      <c r="B773" s="10">
        <v>46095</v>
      </c>
      <c r="C773" t="s">
        <v>51</v>
      </c>
      <c r="D773" t="s">
        <v>2391</v>
      </c>
      <c r="E773" t="s">
        <v>709</v>
      </c>
      <c r="F773" t="s">
        <v>710</v>
      </c>
      <c r="G773">
        <v>4</v>
      </c>
      <c r="H773">
        <v>156.52000000000001</v>
      </c>
      <c r="I773">
        <v>0</v>
      </c>
      <c r="J773">
        <v>0</v>
      </c>
      <c r="K773">
        <v>719.99</v>
      </c>
      <c r="L773">
        <v>511.92</v>
      </c>
      <c r="M773">
        <v>208.07</v>
      </c>
      <c r="N773" t="s">
        <v>4971</v>
      </c>
      <c r="O773" t="s">
        <v>24</v>
      </c>
      <c r="P773" t="s">
        <v>55</v>
      </c>
      <c r="Q773">
        <v>0.87013888888888891</v>
      </c>
      <c r="R773" t="s">
        <v>27</v>
      </c>
      <c r="S773" t="s">
        <v>4885</v>
      </c>
      <c r="T773" t="s">
        <v>4864</v>
      </c>
      <c r="U773">
        <v>150.04</v>
      </c>
      <c r="V773" t="s">
        <v>5235</v>
      </c>
      <c r="W773" t="s">
        <v>4958</v>
      </c>
      <c r="X773" t="s">
        <v>5313</v>
      </c>
      <c r="Y773" t="s">
        <v>4960</v>
      </c>
      <c r="Z773" t="s">
        <v>5314</v>
      </c>
      <c r="AA773" t="s">
        <v>5060</v>
      </c>
      <c r="AB773">
        <f>YEAR(Sales_Trans_2[[#This Row],[Transaction_Date]])</f>
        <v>2026</v>
      </c>
      <c r="AC773" t="str">
        <f>TEXT(Sales_Trans_2[[#This Row],[Transaction_Date]],"mmm")</f>
        <v>Mar</v>
      </c>
      <c r="AD773">
        <f>MONTH(Sales_Trans_2[[#This Row],[Transaction_Date]])</f>
        <v>3</v>
      </c>
      <c r="AE773" s="19">
        <f>IFERROR(Sales_Trans_2[[#This Row],[Profit]]/Sales_Trans_2[[#This Row],[Sales_Amount]],0)</f>
        <v>0.28899012486284531</v>
      </c>
      <c r="AF773" s="20" t="str">
        <f>IF(Sales_Trans_2[[#This Row],[Discount_Pct]]=0,"0%",
IF(Sales_Trans_2[[#This Row],[Discount_Pct]]&lt;=5,"1-5%",
IF(Sales_Trans_2[[#This Row],[Discount_Pct]]&lt;=10,"6-10%",
IF(Sales_Trans_2[[#This Row],[Discount_Pct]]&lt;=15,"11-15%","&gt;15%"))))</f>
        <v>0%</v>
      </c>
    </row>
    <row r="774" spans="1:32" x14ac:dyDescent="0.25">
      <c r="A774" t="s">
        <v>4484</v>
      </c>
      <c r="B774" s="10">
        <v>46096</v>
      </c>
      <c r="C774" t="s">
        <v>604</v>
      </c>
      <c r="D774" t="s">
        <v>101</v>
      </c>
      <c r="E774" t="s">
        <v>760</v>
      </c>
      <c r="F774" t="s">
        <v>761</v>
      </c>
      <c r="G774">
        <v>3</v>
      </c>
      <c r="H774">
        <v>471.05</v>
      </c>
      <c r="I774">
        <v>0</v>
      </c>
      <c r="J774">
        <v>0</v>
      </c>
      <c r="K774">
        <v>1625.12</v>
      </c>
      <c r="L774">
        <v>1054.8900000000001</v>
      </c>
      <c r="M774">
        <v>570.23</v>
      </c>
      <c r="N774" t="s">
        <v>23</v>
      </c>
      <c r="O774" t="s">
        <v>24</v>
      </c>
      <c r="P774" t="s">
        <v>55</v>
      </c>
      <c r="Q774">
        <v>0.4375</v>
      </c>
      <c r="R774" t="s">
        <v>27</v>
      </c>
      <c r="S774" t="s">
        <v>4676</v>
      </c>
      <c r="T774" t="s">
        <v>4672</v>
      </c>
      <c r="U774">
        <v>434.65</v>
      </c>
      <c r="V774" t="s">
        <v>5362</v>
      </c>
      <c r="W774" t="s">
        <v>4958</v>
      </c>
      <c r="X774" t="s">
        <v>5363</v>
      </c>
      <c r="Y774" t="s">
        <v>4970</v>
      </c>
      <c r="Z774" t="s">
        <v>5364</v>
      </c>
      <c r="AA774" t="s">
        <v>5060</v>
      </c>
      <c r="AB774">
        <f>YEAR(Sales_Trans_2[[#This Row],[Transaction_Date]])</f>
        <v>2026</v>
      </c>
      <c r="AC774" t="str">
        <f>TEXT(Sales_Trans_2[[#This Row],[Transaction_Date]],"mmm")</f>
        <v>Mar</v>
      </c>
      <c r="AD774">
        <f>MONTH(Sales_Trans_2[[#This Row],[Transaction_Date]])</f>
        <v>3</v>
      </c>
      <c r="AE774" s="19">
        <f>IFERROR(Sales_Trans_2[[#This Row],[Profit]]/Sales_Trans_2[[#This Row],[Sales_Amount]],0)</f>
        <v>0.3508848577335828</v>
      </c>
      <c r="AF774" s="20" t="str">
        <f>IF(Sales_Trans_2[[#This Row],[Discount_Pct]]=0,"0%",
IF(Sales_Trans_2[[#This Row],[Discount_Pct]]&lt;=5,"1-5%",
IF(Sales_Trans_2[[#This Row],[Discount_Pct]]&lt;=10,"6-10%",
IF(Sales_Trans_2[[#This Row],[Discount_Pct]]&lt;=15,"11-15%","&gt;15%"))))</f>
        <v>0%</v>
      </c>
    </row>
    <row r="775" spans="1:32" x14ac:dyDescent="0.25">
      <c r="A775" t="s">
        <v>726</v>
      </c>
      <c r="B775" s="10">
        <v>46109</v>
      </c>
      <c r="C775" t="s">
        <v>336</v>
      </c>
      <c r="D775" t="s">
        <v>727</v>
      </c>
      <c r="E775" t="s">
        <v>728</v>
      </c>
      <c r="F775" t="s">
        <v>729</v>
      </c>
      <c r="G775">
        <v>4</v>
      </c>
      <c r="H775">
        <v>227</v>
      </c>
      <c r="I775">
        <v>0</v>
      </c>
      <c r="J775">
        <v>0</v>
      </c>
      <c r="K775">
        <v>1044.2</v>
      </c>
      <c r="L775">
        <v>785.2</v>
      </c>
      <c r="M775">
        <v>259</v>
      </c>
      <c r="N775" t="s">
        <v>4971</v>
      </c>
      <c r="O775" t="s">
        <v>24</v>
      </c>
      <c r="P775" t="s">
        <v>55</v>
      </c>
      <c r="Q775">
        <v>0.71319444444444446</v>
      </c>
      <c r="R775" t="s">
        <v>27</v>
      </c>
      <c r="S775" t="s">
        <v>4867</v>
      </c>
      <c r="T775" t="s">
        <v>4864</v>
      </c>
      <c r="U775">
        <v>227</v>
      </c>
      <c r="V775" t="s">
        <v>5016</v>
      </c>
      <c r="W775" t="s">
        <v>4968</v>
      </c>
      <c r="X775" t="s">
        <v>5381</v>
      </c>
      <c r="Y775" t="s">
        <v>5018</v>
      </c>
      <c r="Z775" t="s">
        <v>5236</v>
      </c>
      <c r="AA775" t="s">
        <v>5060</v>
      </c>
      <c r="AB775">
        <f>YEAR(Sales_Trans_2[[#This Row],[Transaction_Date]])</f>
        <v>2026</v>
      </c>
      <c r="AC775" t="str">
        <f>TEXT(Sales_Trans_2[[#This Row],[Transaction_Date]],"mmm")</f>
        <v>Mar</v>
      </c>
      <c r="AD775">
        <f>MONTH(Sales_Trans_2[[#This Row],[Transaction_Date]])</f>
        <v>3</v>
      </c>
      <c r="AE775" s="19">
        <f>IFERROR(Sales_Trans_2[[#This Row],[Profit]]/Sales_Trans_2[[#This Row],[Sales_Amount]],0)</f>
        <v>0.24803677456425971</v>
      </c>
      <c r="AF775" s="20" t="str">
        <f>IF(Sales_Trans_2[[#This Row],[Discount_Pct]]=0,"0%",
IF(Sales_Trans_2[[#This Row],[Discount_Pct]]&lt;=5,"1-5%",
IF(Sales_Trans_2[[#This Row],[Discount_Pct]]&lt;=10,"6-10%",
IF(Sales_Trans_2[[#This Row],[Discount_Pct]]&lt;=15,"11-15%","&gt;15%"))))</f>
        <v>0%</v>
      </c>
    </row>
    <row r="776" spans="1:32" x14ac:dyDescent="0.25">
      <c r="A776" t="s">
        <v>4572</v>
      </c>
      <c r="B776" s="10">
        <v>46268</v>
      </c>
      <c r="C776" t="s">
        <v>152</v>
      </c>
      <c r="D776" t="s">
        <v>1382</v>
      </c>
      <c r="E776" t="s">
        <v>840</v>
      </c>
      <c r="F776" t="s">
        <v>1463</v>
      </c>
      <c r="G776">
        <v>8</v>
      </c>
      <c r="H776">
        <v>335.16</v>
      </c>
      <c r="I776">
        <v>0</v>
      </c>
      <c r="J776">
        <v>0</v>
      </c>
      <c r="K776">
        <v>2681.28</v>
      </c>
      <c r="L776">
        <v>1880.4</v>
      </c>
      <c r="M776">
        <v>800.88</v>
      </c>
      <c r="N776" t="s">
        <v>4971</v>
      </c>
      <c r="O776" t="s">
        <v>24</v>
      </c>
      <c r="P776" t="s">
        <v>55</v>
      </c>
      <c r="Q776">
        <v>0.50416666666666665</v>
      </c>
      <c r="R776" t="s">
        <v>49</v>
      </c>
      <c r="S776" t="s">
        <v>4774</v>
      </c>
      <c r="T776" t="s">
        <v>4752</v>
      </c>
      <c r="U776">
        <v>317.99</v>
      </c>
      <c r="V776" t="s">
        <v>5127</v>
      </c>
      <c r="W776" t="s">
        <v>4958</v>
      </c>
      <c r="X776" t="s">
        <v>5442</v>
      </c>
      <c r="Y776" t="s">
        <v>5011</v>
      </c>
      <c r="Z776" t="s">
        <v>5300</v>
      </c>
      <c r="AA776" t="s">
        <v>5060</v>
      </c>
      <c r="AB776">
        <f>YEAR(Sales_Trans_2[[#This Row],[Transaction_Date]])</f>
        <v>2026</v>
      </c>
      <c r="AC776" t="str">
        <f>TEXT(Sales_Trans_2[[#This Row],[Transaction_Date]],"mmm")</f>
        <v>Sep</v>
      </c>
      <c r="AD776">
        <f>MONTH(Sales_Trans_2[[#This Row],[Transaction_Date]])</f>
        <v>9</v>
      </c>
      <c r="AE776" s="19">
        <f>IFERROR(Sales_Trans_2[[#This Row],[Profit]]/Sales_Trans_2[[#This Row],[Sales_Amount]],0)</f>
        <v>0.29869316147511632</v>
      </c>
      <c r="AF776" s="20" t="str">
        <f>IF(Sales_Trans_2[[#This Row],[Discount_Pct]]=0,"0%",
IF(Sales_Trans_2[[#This Row],[Discount_Pct]]&lt;=5,"1-5%",
IF(Sales_Trans_2[[#This Row],[Discount_Pct]]&lt;=10,"6-10%",
IF(Sales_Trans_2[[#This Row],[Discount_Pct]]&lt;=15,"11-15%","&gt;15%"))))</f>
        <v>0%</v>
      </c>
    </row>
    <row r="777" spans="1:32" x14ac:dyDescent="0.25">
      <c r="A777" t="s">
        <v>3854</v>
      </c>
      <c r="B777" s="10">
        <v>46056</v>
      </c>
      <c r="C777" t="s">
        <v>348</v>
      </c>
      <c r="D777" t="s">
        <v>320</v>
      </c>
      <c r="E777" t="s">
        <v>576</v>
      </c>
      <c r="F777" t="s">
        <v>1151</v>
      </c>
      <c r="G777">
        <v>8</v>
      </c>
      <c r="H777">
        <v>70.64</v>
      </c>
      <c r="I777">
        <v>0</v>
      </c>
      <c r="J777">
        <v>0</v>
      </c>
      <c r="K777">
        <v>565.12</v>
      </c>
      <c r="L777">
        <v>403.44</v>
      </c>
      <c r="M777">
        <v>161.68</v>
      </c>
      <c r="N777" t="s">
        <v>47</v>
      </c>
      <c r="O777" t="s">
        <v>24</v>
      </c>
      <c r="P777" t="s">
        <v>55</v>
      </c>
      <c r="Q777">
        <v>0.81736111111111109</v>
      </c>
      <c r="R777" t="s">
        <v>49</v>
      </c>
      <c r="S777" t="s">
        <v>4944</v>
      </c>
      <c r="T777" t="s">
        <v>4930</v>
      </c>
      <c r="U777">
        <v>67.37</v>
      </c>
      <c r="V777" t="s">
        <v>5491</v>
      </c>
      <c r="W777" t="s">
        <v>4958</v>
      </c>
      <c r="X777" t="s">
        <v>5490</v>
      </c>
      <c r="Y777" t="s">
        <v>4960</v>
      </c>
      <c r="Z777" t="s">
        <v>5220</v>
      </c>
      <c r="AA777" t="s">
        <v>5060</v>
      </c>
      <c r="AB777">
        <f>YEAR(Sales_Trans_2[[#This Row],[Transaction_Date]])</f>
        <v>2026</v>
      </c>
      <c r="AC777" t="str">
        <f>TEXT(Sales_Trans_2[[#This Row],[Transaction_Date]],"mmm")</f>
        <v>Feb</v>
      </c>
      <c r="AD777">
        <f>MONTH(Sales_Trans_2[[#This Row],[Transaction_Date]])</f>
        <v>2</v>
      </c>
      <c r="AE777" s="19">
        <f>IFERROR(Sales_Trans_2[[#This Row],[Profit]]/Sales_Trans_2[[#This Row],[Sales_Amount]],0)</f>
        <v>0.28609852774631939</v>
      </c>
      <c r="AF777" s="20" t="str">
        <f>IF(Sales_Trans_2[[#This Row],[Discount_Pct]]=0,"0%",
IF(Sales_Trans_2[[#This Row],[Discount_Pct]]&lt;=5,"1-5%",
IF(Sales_Trans_2[[#This Row],[Discount_Pct]]&lt;=10,"6-10%",
IF(Sales_Trans_2[[#This Row],[Discount_Pct]]&lt;=15,"11-15%","&gt;15%"))))</f>
        <v>0%</v>
      </c>
    </row>
    <row r="778" spans="1:32" x14ac:dyDescent="0.25">
      <c r="A778" t="s">
        <v>2439</v>
      </c>
      <c r="B778" s="10">
        <v>46081</v>
      </c>
      <c r="C778" t="s">
        <v>1235</v>
      </c>
      <c r="D778" t="s">
        <v>1189</v>
      </c>
      <c r="E778" t="s">
        <v>1289</v>
      </c>
      <c r="F778" t="s">
        <v>836</v>
      </c>
      <c r="G778">
        <v>4</v>
      </c>
      <c r="H778">
        <v>188.64</v>
      </c>
      <c r="I778">
        <v>0</v>
      </c>
      <c r="J778">
        <v>0</v>
      </c>
      <c r="K778">
        <v>867.74</v>
      </c>
      <c r="L778">
        <v>633.12</v>
      </c>
      <c r="M778">
        <v>234.62</v>
      </c>
      <c r="N778" t="s">
        <v>133</v>
      </c>
      <c r="O778" t="s">
        <v>24</v>
      </c>
      <c r="P778" t="s">
        <v>55</v>
      </c>
      <c r="Q778">
        <v>0.49583333333333335</v>
      </c>
      <c r="R778" t="s">
        <v>27</v>
      </c>
      <c r="S778" t="s">
        <v>4882</v>
      </c>
      <c r="T778" t="s">
        <v>4864</v>
      </c>
      <c r="U778">
        <v>188.64</v>
      </c>
      <c r="V778" t="s">
        <v>5576</v>
      </c>
      <c r="W778" t="s">
        <v>4968</v>
      </c>
      <c r="X778" t="s">
        <v>5170</v>
      </c>
      <c r="Y778" t="s">
        <v>5007</v>
      </c>
      <c r="Z778" t="s">
        <v>5234</v>
      </c>
      <c r="AA778" t="s">
        <v>5060</v>
      </c>
      <c r="AB778">
        <f>YEAR(Sales_Trans_2[[#This Row],[Transaction_Date]])</f>
        <v>2026</v>
      </c>
      <c r="AC778" t="str">
        <f>TEXT(Sales_Trans_2[[#This Row],[Transaction_Date]],"mmm")</f>
        <v>Feb</v>
      </c>
      <c r="AD778">
        <f>MONTH(Sales_Trans_2[[#This Row],[Transaction_Date]])</f>
        <v>2</v>
      </c>
      <c r="AE778" s="19">
        <f>IFERROR(Sales_Trans_2[[#This Row],[Profit]]/Sales_Trans_2[[#This Row],[Sales_Amount]],0)</f>
        <v>0.27038052872980384</v>
      </c>
      <c r="AF778" s="20" t="str">
        <f>IF(Sales_Trans_2[[#This Row],[Discount_Pct]]=0,"0%",
IF(Sales_Trans_2[[#This Row],[Discount_Pct]]&lt;=5,"1-5%",
IF(Sales_Trans_2[[#This Row],[Discount_Pct]]&lt;=10,"6-10%",
IF(Sales_Trans_2[[#This Row],[Discount_Pct]]&lt;=15,"11-15%","&gt;15%"))))</f>
        <v>0%</v>
      </c>
    </row>
    <row r="779" spans="1:32" x14ac:dyDescent="0.25">
      <c r="A779" t="s">
        <v>3477</v>
      </c>
      <c r="B779" s="10">
        <v>46298</v>
      </c>
      <c r="C779" t="s">
        <v>1967</v>
      </c>
      <c r="D779" t="s">
        <v>242</v>
      </c>
      <c r="E779" t="s">
        <v>1448</v>
      </c>
      <c r="F779" t="s">
        <v>1449</v>
      </c>
      <c r="G779">
        <v>3</v>
      </c>
      <c r="H779">
        <v>82.31</v>
      </c>
      <c r="I779">
        <v>0</v>
      </c>
      <c r="J779">
        <v>0</v>
      </c>
      <c r="K779">
        <v>246.93</v>
      </c>
      <c r="L779">
        <v>186.75</v>
      </c>
      <c r="M779">
        <v>60.18</v>
      </c>
      <c r="N779" t="s">
        <v>47</v>
      </c>
      <c r="O779" t="s">
        <v>24</v>
      </c>
      <c r="P779" t="s">
        <v>55</v>
      </c>
      <c r="Q779">
        <v>0.82499999999999996</v>
      </c>
      <c r="R779" t="s">
        <v>49</v>
      </c>
      <c r="S779" t="s">
        <v>4921</v>
      </c>
      <c r="T779" t="s">
        <v>4908</v>
      </c>
      <c r="U779">
        <v>80.5</v>
      </c>
      <c r="V779" t="s">
        <v>5601</v>
      </c>
      <c r="W779" t="s">
        <v>4958</v>
      </c>
      <c r="X779" t="s">
        <v>5602</v>
      </c>
      <c r="Y779" t="s">
        <v>4966</v>
      </c>
      <c r="Z779" t="s">
        <v>5603</v>
      </c>
      <c r="AA779" t="s">
        <v>5060</v>
      </c>
      <c r="AB779">
        <f>YEAR(Sales_Trans_2[[#This Row],[Transaction_Date]])</f>
        <v>2026</v>
      </c>
      <c r="AC779" t="str">
        <f>TEXT(Sales_Trans_2[[#This Row],[Transaction_Date]],"mmm")</f>
        <v>Oct</v>
      </c>
      <c r="AD779">
        <f>MONTH(Sales_Trans_2[[#This Row],[Transaction_Date]])</f>
        <v>10</v>
      </c>
      <c r="AE779" s="19">
        <f>IFERROR(Sales_Trans_2[[#This Row],[Profit]]/Sales_Trans_2[[#This Row],[Sales_Amount]],0)</f>
        <v>0.24371279309925889</v>
      </c>
      <c r="AF779" s="20" t="str">
        <f>IF(Sales_Trans_2[[#This Row],[Discount_Pct]]=0,"0%",
IF(Sales_Trans_2[[#This Row],[Discount_Pct]]&lt;=5,"1-5%",
IF(Sales_Trans_2[[#This Row],[Discount_Pct]]&lt;=10,"6-10%",
IF(Sales_Trans_2[[#This Row],[Discount_Pct]]&lt;=15,"11-15%","&gt;15%"))))</f>
        <v>0%</v>
      </c>
    </row>
    <row r="780" spans="1:32" x14ac:dyDescent="0.25">
      <c r="A780" t="s">
        <v>4429</v>
      </c>
      <c r="B780" s="10">
        <v>46072</v>
      </c>
      <c r="C780" t="s">
        <v>208</v>
      </c>
      <c r="D780" t="s">
        <v>886</v>
      </c>
      <c r="E780" t="s">
        <v>728</v>
      </c>
      <c r="F780" t="s">
        <v>729</v>
      </c>
      <c r="G780">
        <v>7</v>
      </c>
      <c r="H780">
        <v>266.14999999999998</v>
      </c>
      <c r="I780">
        <v>0</v>
      </c>
      <c r="J780">
        <v>0</v>
      </c>
      <c r="K780">
        <v>1863.05</v>
      </c>
      <c r="L780">
        <v>1346.87</v>
      </c>
      <c r="M780">
        <v>516.17999999999995</v>
      </c>
      <c r="N780" t="s">
        <v>4971</v>
      </c>
      <c r="O780" t="s">
        <v>24</v>
      </c>
      <c r="P780" t="s">
        <v>55</v>
      </c>
      <c r="Q780">
        <v>0.73402777777777772</v>
      </c>
      <c r="R780" t="s">
        <v>49</v>
      </c>
      <c r="S780" t="s">
        <v>4827</v>
      </c>
      <c r="T780" t="s">
        <v>4828</v>
      </c>
      <c r="U780">
        <v>232.92</v>
      </c>
      <c r="V780" t="s">
        <v>5605</v>
      </c>
      <c r="W780" t="s">
        <v>4958</v>
      </c>
      <c r="X780" t="s">
        <v>5381</v>
      </c>
      <c r="Y780" t="s">
        <v>5018</v>
      </c>
      <c r="Z780" t="s">
        <v>5236</v>
      </c>
      <c r="AA780" t="s">
        <v>5060</v>
      </c>
      <c r="AB780">
        <f>YEAR(Sales_Trans_2[[#This Row],[Transaction_Date]])</f>
        <v>2026</v>
      </c>
      <c r="AC780" t="str">
        <f>TEXT(Sales_Trans_2[[#This Row],[Transaction_Date]],"mmm")</f>
        <v>Feb</v>
      </c>
      <c r="AD780">
        <f>MONTH(Sales_Trans_2[[#This Row],[Transaction_Date]])</f>
        <v>2</v>
      </c>
      <c r="AE780" s="19">
        <f>IFERROR(Sales_Trans_2[[#This Row],[Profit]]/Sales_Trans_2[[#This Row],[Sales_Amount]],0)</f>
        <v>0.27706180725154989</v>
      </c>
      <c r="AF780" s="20" t="str">
        <f>IF(Sales_Trans_2[[#This Row],[Discount_Pct]]=0,"0%",
IF(Sales_Trans_2[[#This Row],[Discount_Pct]]&lt;=5,"1-5%",
IF(Sales_Trans_2[[#This Row],[Discount_Pct]]&lt;=10,"6-10%",
IF(Sales_Trans_2[[#This Row],[Discount_Pct]]&lt;=15,"11-15%","&gt;15%"))))</f>
        <v>0%</v>
      </c>
    </row>
    <row r="781" spans="1:32" x14ac:dyDescent="0.25">
      <c r="A781" t="s">
        <v>1043</v>
      </c>
      <c r="B781" s="10">
        <v>46145</v>
      </c>
      <c r="C781" t="s">
        <v>1016</v>
      </c>
      <c r="D781" t="s">
        <v>765</v>
      </c>
      <c r="E781" t="s">
        <v>1044</v>
      </c>
      <c r="F781" t="s">
        <v>1045</v>
      </c>
      <c r="G781">
        <v>4</v>
      </c>
      <c r="H781">
        <v>345.14</v>
      </c>
      <c r="I781">
        <v>0</v>
      </c>
      <c r="J781">
        <v>0</v>
      </c>
      <c r="K781">
        <v>1380.56</v>
      </c>
      <c r="L781">
        <v>1055.4000000000001</v>
      </c>
      <c r="M781">
        <v>325.16000000000003</v>
      </c>
      <c r="N781" t="s">
        <v>47</v>
      </c>
      <c r="O781" t="s">
        <v>24</v>
      </c>
      <c r="P781" t="s">
        <v>55</v>
      </c>
      <c r="Q781">
        <v>0.67013888888888884</v>
      </c>
      <c r="R781" t="s">
        <v>49</v>
      </c>
      <c r="S781" t="s">
        <v>4811</v>
      </c>
      <c r="T781" t="s">
        <v>4805</v>
      </c>
      <c r="U781">
        <v>340.25</v>
      </c>
      <c r="V781" t="s">
        <v>5653</v>
      </c>
      <c r="W781" t="s">
        <v>4958</v>
      </c>
      <c r="X781" t="s">
        <v>5516</v>
      </c>
      <c r="Y781" t="s">
        <v>4960</v>
      </c>
      <c r="Z781" t="s">
        <v>5517</v>
      </c>
      <c r="AA781" t="s">
        <v>4992</v>
      </c>
      <c r="AB781">
        <f>YEAR(Sales_Trans_2[[#This Row],[Transaction_Date]])</f>
        <v>2026</v>
      </c>
      <c r="AC781" t="str">
        <f>TEXT(Sales_Trans_2[[#This Row],[Transaction_Date]],"mmm")</f>
        <v>May</v>
      </c>
      <c r="AD781">
        <f>MONTH(Sales_Trans_2[[#This Row],[Transaction_Date]])</f>
        <v>5</v>
      </c>
      <c r="AE781" s="19">
        <f>IFERROR(Sales_Trans_2[[#This Row],[Profit]]/Sales_Trans_2[[#This Row],[Sales_Amount]],0)</f>
        <v>0.23552761198354294</v>
      </c>
      <c r="AF781" s="20" t="str">
        <f>IF(Sales_Trans_2[[#This Row],[Discount_Pct]]=0,"0%",
IF(Sales_Trans_2[[#This Row],[Discount_Pct]]&lt;=5,"1-5%",
IF(Sales_Trans_2[[#This Row],[Discount_Pct]]&lt;=10,"6-10%",
IF(Sales_Trans_2[[#This Row],[Discount_Pct]]&lt;=15,"11-15%","&gt;15%"))))</f>
        <v>0%</v>
      </c>
    </row>
    <row r="782" spans="1:32" x14ac:dyDescent="0.25">
      <c r="A782" t="s">
        <v>3369</v>
      </c>
      <c r="B782" s="10">
        <v>45912</v>
      </c>
      <c r="C782" t="s">
        <v>1265</v>
      </c>
      <c r="D782" t="s">
        <v>89</v>
      </c>
      <c r="E782" t="s">
        <v>791</v>
      </c>
      <c r="F782" t="s">
        <v>1244</v>
      </c>
      <c r="G782">
        <v>5</v>
      </c>
      <c r="H782">
        <v>38.659999999999997</v>
      </c>
      <c r="I782">
        <v>0</v>
      </c>
      <c r="J782">
        <v>0</v>
      </c>
      <c r="K782">
        <v>193.3</v>
      </c>
      <c r="L782">
        <v>162</v>
      </c>
      <c r="M782">
        <v>31.3</v>
      </c>
      <c r="N782" t="s">
        <v>4971</v>
      </c>
      <c r="O782" t="s">
        <v>24</v>
      </c>
      <c r="P782" t="s">
        <v>55</v>
      </c>
      <c r="Q782">
        <v>0.76388888888888884</v>
      </c>
      <c r="R782" t="s">
        <v>49</v>
      </c>
      <c r="S782" t="s">
        <v>4695</v>
      </c>
      <c r="T782" t="s">
        <v>4672</v>
      </c>
      <c r="U782">
        <v>38.659999999999997</v>
      </c>
      <c r="V782" t="s">
        <v>5657</v>
      </c>
      <c r="W782" t="s">
        <v>4968</v>
      </c>
      <c r="X782" t="s">
        <v>5658</v>
      </c>
      <c r="Y782" t="s">
        <v>4970</v>
      </c>
      <c r="Z782" t="s">
        <v>5587</v>
      </c>
      <c r="AA782" t="s">
        <v>4992</v>
      </c>
      <c r="AB782">
        <f>YEAR(Sales_Trans_2[[#This Row],[Transaction_Date]])</f>
        <v>2025</v>
      </c>
      <c r="AC782" t="str">
        <f>TEXT(Sales_Trans_2[[#This Row],[Transaction_Date]],"mmm")</f>
        <v>Sep</v>
      </c>
      <c r="AD782">
        <f>MONTH(Sales_Trans_2[[#This Row],[Transaction_Date]])</f>
        <v>9</v>
      </c>
      <c r="AE782" s="19">
        <f>IFERROR(Sales_Trans_2[[#This Row],[Profit]]/Sales_Trans_2[[#This Row],[Sales_Amount]],0)</f>
        <v>0.1619244697361614</v>
      </c>
      <c r="AF782" s="20" t="str">
        <f>IF(Sales_Trans_2[[#This Row],[Discount_Pct]]=0,"0%",
IF(Sales_Trans_2[[#This Row],[Discount_Pct]]&lt;=5,"1-5%",
IF(Sales_Trans_2[[#This Row],[Discount_Pct]]&lt;=10,"6-10%",
IF(Sales_Trans_2[[#This Row],[Discount_Pct]]&lt;=15,"11-15%","&gt;15%"))))</f>
        <v>0%</v>
      </c>
    </row>
    <row r="783" spans="1:32" x14ac:dyDescent="0.25">
      <c r="A783" t="s">
        <v>1315</v>
      </c>
      <c r="B783" s="10">
        <v>46078</v>
      </c>
      <c r="C783" t="s">
        <v>1316</v>
      </c>
      <c r="D783" t="s">
        <v>856</v>
      </c>
      <c r="E783" t="s">
        <v>1169</v>
      </c>
      <c r="F783" t="s">
        <v>1216</v>
      </c>
      <c r="G783">
        <v>2</v>
      </c>
      <c r="H783">
        <v>275.70999999999998</v>
      </c>
      <c r="I783">
        <v>0</v>
      </c>
      <c r="J783">
        <v>0</v>
      </c>
      <c r="K783">
        <v>551.41999999999996</v>
      </c>
      <c r="L783">
        <v>412.6</v>
      </c>
      <c r="M783">
        <v>138.82</v>
      </c>
      <c r="N783" t="s">
        <v>133</v>
      </c>
      <c r="O783" t="s">
        <v>24</v>
      </c>
      <c r="P783" t="s">
        <v>55</v>
      </c>
      <c r="Q783">
        <v>0.79791666666666672</v>
      </c>
      <c r="R783" t="s">
        <v>49</v>
      </c>
      <c r="S783" t="s">
        <v>4825</v>
      </c>
      <c r="T783" t="s">
        <v>4805</v>
      </c>
      <c r="U783">
        <v>275.70999999999998</v>
      </c>
      <c r="V783" t="s">
        <v>5667</v>
      </c>
      <c r="W783" t="s">
        <v>4968</v>
      </c>
      <c r="X783" t="s">
        <v>5369</v>
      </c>
      <c r="Y783" t="s">
        <v>4966</v>
      </c>
      <c r="Z783" t="s">
        <v>5628</v>
      </c>
      <c r="AA783" t="s">
        <v>5060</v>
      </c>
      <c r="AB783">
        <f>YEAR(Sales_Trans_2[[#This Row],[Transaction_Date]])</f>
        <v>2026</v>
      </c>
      <c r="AC783" t="str">
        <f>TEXT(Sales_Trans_2[[#This Row],[Transaction_Date]],"mmm")</f>
        <v>Feb</v>
      </c>
      <c r="AD783">
        <f>MONTH(Sales_Trans_2[[#This Row],[Transaction_Date]])</f>
        <v>2</v>
      </c>
      <c r="AE783" s="19">
        <f>IFERROR(Sales_Trans_2[[#This Row],[Profit]]/Sales_Trans_2[[#This Row],[Sales_Amount]],0)</f>
        <v>0.2517500272024954</v>
      </c>
      <c r="AF783" s="20" t="str">
        <f>IF(Sales_Trans_2[[#This Row],[Discount_Pct]]=0,"0%",
IF(Sales_Trans_2[[#This Row],[Discount_Pct]]&lt;=5,"1-5%",
IF(Sales_Trans_2[[#This Row],[Discount_Pct]]&lt;=10,"6-10%",
IF(Sales_Trans_2[[#This Row],[Discount_Pct]]&lt;=15,"11-15%","&gt;15%"))))</f>
        <v>0%</v>
      </c>
    </row>
    <row r="784" spans="1:32" x14ac:dyDescent="0.25">
      <c r="A784" t="s">
        <v>2855</v>
      </c>
      <c r="B784" s="10">
        <v>46005</v>
      </c>
      <c r="C784" t="s">
        <v>1055</v>
      </c>
      <c r="D784" t="s">
        <v>566</v>
      </c>
      <c r="E784" t="s">
        <v>778</v>
      </c>
      <c r="F784" t="s">
        <v>779</v>
      </c>
      <c r="G784">
        <v>4</v>
      </c>
      <c r="H784">
        <v>328.59</v>
      </c>
      <c r="I784">
        <v>0</v>
      </c>
      <c r="J784">
        <v>0</v>
      </c>
      <c r="K784">
        <v>1511.51</v>
      </c>
      <c r="L784">
        <v>1021.96</v>
      </c>
      <c r="M784">
        <v>489.55</v>
      </c>
      <c r="N784" t="s">
        <v>47</v>
      </c>
      <c r="O784" t="s">
        <v>24</v>
      </c>
      <c r="P784" t="s">
        <v>55</v>
      </c>
      <c r="Q784">
        <v>0.86458333333333337</v>
      </c>
      <c r="R784" t="s">
        <v>27</v>
      </c>
      <c r="S784" t="s">
        <v>4767</v>
      </c>
      <c r="T784" t="s">
        <v>4752</v>
      </c>
      <c r="U784">
        <v>328.59</v>
      </c>
      <c r="V784" t="s">
        <v>5673</v>
      </c>
      <c r="W784" t="s">
        <v>4968</v>
      </c>
      <c r="X784" t="s">
        <v>4996</v>
      </c>
      <c r="Y784" t="s">
        <v>4960</v>
      </c>
      <c r="Z784" t="s">
        <v>5432</v>
      </c>
      <c r="AA784" t="s">
        <v>5060</v>
      </c>
      <c r="AB784">
        <f>YEAR(Sales_Trans_2[[#This Row],[Transaction_Date]])</f>
        <v>2025</v>
      </c>
      <c r="AC784" t="str">
        <f>TEXT(Sales_Trans_2[[#This Row],[Transaction_Date]],"mmm")</f>
        <v>Dec</v>
      </c>
      <c r="AD784">
        <f>MONTH(Sales_Trans_2[[#This Row],[Transaction_Date]])</f>
        <v>12</v>
      </c>
      <c r="AE784" s="19">
        <f>IFERROR(Sales_Trans_2[[#This Row],[Profit]]/Sales_Trans_2[[#This Row],[Sales_Amount]],0)</f>
        <v>0.32388141659664837</v>
      </c>
      <c r="AF784" s="20" t="str">
        <f>IF(Sales_Trans_2[[#This Row],[Discount_Pct]]=0,"0%",
IF(Sales_Trans_2[[#This Row],[Discount_Pct]]&lt;=5,"1-5%",
IF(Sales_Trans_2[[#This Row],[Discount_Pct]]&lt;=10,"6-10%",
IF(Sales_Trans_2[[#This Row],[Discount_Pct]]&lt;=15,"11-15%","&gt;15%"))))</f>
        <v>0%</v>
      </c>
    </row>
    <row r="785" spans="1:32" x14ac:dyDescent="0.25">
      <c r="A785" t="s">
        <v>1763</v>
      </c>
      <c r="B785" s="10">
        <v>46046</v>
      </c>
      <c r="C785" t="s">
        <v>1520</v>
      </c>
      <c r="D785" t="s">
        <v>296</v>
      </c>
      <c r="E785" t="s">
        <v>835</v>
      </c>
      <c r="F785" t="s">
        <v>836</v>
      </c>
      <c r="G785">
        <v>2</v>
      </c>
      <c r="H785">
        <v>507.5</v>
      </c>
      <c r="I785">
        <v>0</v>
      </c>
      <c r="J785">
        <v>0</v>
      </c>
      <c r="K785">
        <v>1167.25</v>
      </c>
      <c r="L785">
        <v>726.58</v>
      </c>
      <c r="M785">
        <v>440.67</v>
      </c>
      <c r="N785" t="s">
        <v>68</v>
      </c>
      <c r="O785" t="s">
        <v>24</v>
      </c>
      <c r="P785" t="s">
        <v>55</v>
      </c>
      <c r="Q785">
        <v>0.73472222222222228</v>
      </c>
      <c r="R785" t="s">
        <v>27</v>
      </c>
      <c r="S785" t="s">
        <v>4780</v>
      </c>
      <c r="T785" t="s">
        <v>4776</v>
      </c>
      <c r="U785">
        <v>507.5</v>
      </c>
      <c r="V785" t="s">
        <v>5677</v>
      </c>
      <c r="W785" t="s">
        <v>4968</v>
      </c>
      <c r="X785" t="s">
        <v>5170</v>
      </c>
      <c r="Y785" t="s">
        <v>5007</v>
      </c>
      <c r="Z785" t="s">
        <v>5567</v>
      </c>
      <c r="AA785" t="s">
        <v>5060</v>
      </c>
      <c r="AB785">
        <f>YEAR(Sales_Trans_2[[#This Row],[Transaction_Date]])</f>
        <v>2026</v>
      </c>
      <c r="AC785" t="str">
        <f>TEXT(Sales_Trans_2[[#This Row],[Transaction_Date]],"mmm")</f>
        <v>Jan</v>
      </c>
      <c r="AD785">
        <f>MONTH(Sales_Trans_2[[#This Row],[Transaction_Date]])</f>
        <v>1</v>
      </c>
      <c r="AE785" s="19">
        <f>IFERROR(Sales_Trans_2[[#This Row],[Profit]]/Sales_Trans_2[[#This Row],[Sales_Amount]],0)</f>
        <v>0.37752837866780897</v>
      </c>
      <c r="AF785" s="20" t="str">
        <f>IF(Sales_Trans_2[[#This Row],[Discount_Pct]]=0,"0%",
IF(Sales_Trans_2[[#This Row],[Discount_Pct]]&lt;=5,"1-5%",
IF(Sales_Trans_2[[#This Row],[Discount_Pct]]&lt;=10,"6-10%",
IF(Sales_Trans_2[[#This Row],[Discount_Pct]]&lt;=15,"11-15%","&gt;15%"))))</f>
        <v>0%</v>
      </c>
    </row>
    <row r="786" spans="1:32" x14ac:dyDescent="0.25">
      <c r="A786" t="s">
        <v>2561</v>
      </c>
      <c r="B786" s="10">
        <v>46113</v>
      </c>
      <c r="C786" t="s">
        <v>342</v>
      </c>
      <c r="D786" t="s">
        <v>264</v>
      </c>
      <c r="E786" t="s">
        <v>2478</v>
      </c>
      <c r="F786" t="s">
        <v>1878</v>
      </c>
      <c r="G786">
        <v>3</v>
      </c>
      <c r="H786">
        <v>415.18</v>
      </c>
      <c r="I786">
        <v>0</v>
      </c>
      <c r="J786">
        <v>0</v>
      </c>
      <c r="K786">
        <v>1432.37</v>
      </c>
      <c r="L786">
        <v>857.7</v>
      </c>
      <c r="M786">
        <v>574.66999999999996</v>
      </c>
      <c r="N786" t="s">
        <v>23</v>
      </c>
      <c r="O786" t="s">
        <v>24</v>
      </c>
      <c r="P786" t="s">
        <v>55</v>
      </c>
      <c r="Q786">
        <v>0.86736111111111114</v>
      </c>
      <c r="R786" t="s">
        <v>27</v>
      </c>
      <c r="S786" t="s">
        <v>4702</v>
      </c>
      <c r="T786" t="s">
        <v>4703</v>
      </c>
      <c r="U786">
        <v>383.51</v>
      </c>
      <c r="V786" t="s">
        <v>5174</v>
      </c>
      <c r="W786" t="s">
        <v>4958</v>
      </c>
      <c r="X786" t="s">
        <v>5689</v>
      </c>
      <c r="Y786" t="s">
        <v>4966</v>
      </c>
      <c r="Z786" t="s">
        <v>5245</v>
      </c>
      <c r="AA786" t="s">
        <v>5060</v>
      </c>
      <c r="AB786">
        <f>YEAR(Sales_Trans_2[[#This Row],[Transaction_Date]])</f>
        <v>2026</v>
      </c>
      <c r="AC786" t="str">
        <f>TEXT(Sales_Trans_2[[#This Row],[Transaction_Date]],"mmm")</f>
        <v>Apr</v>
      </c>
      <c r="AD786">
        <f>MONTH(Sales_Trans_2[[#This Row],[Transaction_Date]])</f>
        <v>4</v>
      </c>
      <c r="AE786" s="19">
        <f>IFERROR(Sales_Trans_2[[#This Row],[Profit]]/Sales_Trans_2[[#This Row],[Sales_Amount]],0)</f>
        <v>0.40120220334131546</v>
      </c>
      <c r="AF786" s="20" t="str">
        <f>IF(Sales_Trans_2[[#This Row],[Discount_Pct]]=0,"0%",
IF(Sales_Trans_2[[#This Row],[Discount_Pct]]&lt;=5,"1-5%",
IF(Sales_Trans_2[[#This Row],[Discount_Pct]]&lt;=10,"6-10%",
IF(Sales_Trans_2[[#This Row],[Discount_Pct]]&lt;=15,"11-15%","&gt;15%"))))</f>
        <v>0%</v>
      </c>
    </row>
    <row r="787" spans="1:32" x14ac:dyDescent="0.25">
      <c r="A787" t="s">
        <v>4514</v>
      </c>
      <c r="B787" s="10">
        <v>46080</v>
      </c>
      <c r="C787" t="s">
        <v>3115</v>
      </c>
      <c r="D787" t="s">
        <v>371</v>
      </c>
      <c r="E787" t="s">
        <v>2224</v>
      </c>
      <c r="F787" t="s">
        <v>1100</v>
      </c>
      <c r="G787">
        <v>5</v>
      </c>
      <c r="H787">
        <v>388.34</v>
      </c>
      <c r="I787">
        <v>0</v>
      </c>
      <c r="J787">
        <v>0</v>
      </c>
      <c r="K787">
        <v>1941.7</v>
      </c>
      <c r="L787">
        <v>1549.9</v>
      </c>
      <c r="M787">
        <v>391.8</v>
      </c>
      <c r="N787" t="s">
        <v>47</v>
      </c>
      <c r="O787" t="s">
        <v>24</v>
      </c>
      <c r="P787" t="s">
        <v>55</v>
      </c>
      <c r="Q787">
        <v>0.60833333333333328</v>
      </c>
      <c r="R787" t="s">
        <v>49</v>
      </c>
      <c r="S787" t="s">
        <v>4714</v>
      </c>
      <c r="T787" t="s">
        <v>4703</v>
      </c>
      <c r="U787">
        <v>380.12</v>
      </c>
      <c r="V787" t="s">
        <v>5698</v>
      </c>
      <c r="W787" t="s">
        <v>4958</v>
      </c>
      <c r="X787" t="s">
        <v>5469</v>
      </c>
      <c r="Y787" t="s">
        <v>5011</v>
      </c>
      <c r="Z787" t="s">
        <v>5470</v>
      </c>
      <c r="AA787" t="s">
        <v>4992</v>
      </c>
      <c r="AB787">
        <f>YEAR(Sales_Trans_2[[#This Row],[Transaction_Date]])</f>
        <v>2026</v>
      </c>
      <c r="AC787" t="str">
        <f>TEXT(Sales_Trans_2[[#This Row],[Transaction_Date]],"mmm")</f>
        <v>Feb</v>
      </c>
      <c r="AD787">
        <f>MONTH(Sales_Trans_2[[#This Row],[Transaction_Date]])</f>
        <v>2</v>
      </c>
      <c r="AE787" s="19">
        <f>IFERROR(Sales_Trans_2[[#This Row],[Profit]]/Sales_Trans_2[[#This Row],[Sales_Amount]],0)</f>
        <v>0.20178194365761962</v>
      </c>
      <c r="AF787" s="20" t="str">
        <f>IF(Sales_Trans_2[[#This Row],[Discount_Pct]]=0,"0%",
IF(Sales_Trans_2[[#This Row],[Discount_Pct]]&lt;=5,"1-5%",
IF(Sales_Trans_2[[#This Row],[Discount_Pct]]&lt;=10,"6-10%",
IF(Sales_Trans_2[[#This Row],[Discount_Pct]]&lt;=15,"11-15%","&gt;15%"))))</f>
        <v>0%</v>
      </c>
    </row>
    <row r="788" spans="1:32" x14ac:dyDescent="0.25">
      <c r="A788" t="s">
        <v>673</v>
      </c>
      <c r="B788" s="10">
        <v>46073</v>
      </c>
      <c r="C788" t="s">
        <v>674</v>
      </c>
      <c r="D788" t="s">
        <v>384</v>
      </c>
      <c r="E788" t="s">
        <v>675</v>
      </c>
      <c r="F788" t="s">
        <v>676</v>
      </c>
      <c r="G788">
        <v>3</v>
      </c>
      <c r="H788">
        <v>389.61</v>
      </c>
      <c r="I788">
        <v>0</v>
      </c>
      <c r="J788">
        <v>0</v>
      </c>
      <c r="K788">
        <v>1168.83</v>
      </c>
      <c r="L788">
        <v>1008.21</v>
      </c>
      <c r="M788">
        <v>160.62</v>
      </c>
      <c r="N788" t="s">
        <v>47</v>
      </c>
      <c r="O788" t="s">
        <v>24</v>
      </c>
      <c r="P788" t="s">
        <v>55</v>
      </c>
      <c r="Q788">
        <v>0.50277777777777777</v>
      </c>
      <c r="R788" t="s">
        <v>49</v>
      </c>
      <c r="S788" t="s">
        <v>4835</v>
      </c>
      <c r="T788" t="s">
        <v>4828</v>
      </c>
      <c r="U788">
        <v>389.61</v>
      </c>
      <c r="V788" t="s">
        <v>5713</v>
      </c>
      <c r="W788" t="s">
        <v>4968</v>
      </c>
      <c r="X788" t="s">
        <v>5085</v>
      </c>
      <c r="Y788" t="s">
        <v>4966</v>
      </c>
      <c r="Z788" t="s">
        <v>5486</v>
      </c>
      <c r="AA788" t="s">
        <v>4992</v>
      </c>
      <c r="AB788">
        <f>YEAR(Sales_Trans_2[[#This Row],[Transaction_Date]])</f>
        <v>2026</v>
      </c>
      <c r="AC788" t="str">
        <f>TEXT(Sales_Trans_2[[#This Row],[Transaction_Date]],"mmm")</f>
        <v>Feb</v>
      </c>
      <c r="AD788">
        <f>MONTH(Sales_Trans_2[[#This Row],[Transaction_Date]])</f>
        <v>2</v>
      </c>
      <c r="AE788" s="19">
        <f>IFERROR(Sales_Trans_2[[#This Row],[Profit]]/Sales_Trans_2[[#This Row],[Sales_Amount]],0)</f>
        <v>0.13741947075280408</v>
      </c>
      <c r="AF788" s="20" t="str">
        <f>IF(Sales_Trans_2[[#This Row],[Discount_Pct]]=0,"0%",
IF(Sales_Trans_2[[#This Row],[Discount_Pct]]&lt;=5,"1-5%",
IF(Sales_Trans_2[[#This Row],[Discount_Pct]]&lt;=10,"6-10%",
IF(Sales_Trans_2[[#This Row],[Discount_Pct]]&lt;=15,"11-15%","&gt;15%"))))</f>
        <v>0%</v>
      </c>
    </row>
    <row r="789" spans="1:32" x14ac:dyDescent="0.25">
      <c r="A789" t="s">
        <v>3125</v>
      </c>
      <c r="B789" s="10">
        <v>46040</v>
      </c>
      <c r="C789" t="s">
        <v>3126</v>
      </c>
      <c r="D789" t="s">
        <v>107</v>
      </c>
      <c r="E789" t="s">
        <v>1403</v>
      </c>
      <c r="F789" t="s">
        <v>1404</v>
      </c>
      <c r="G789">
        <v>6</v>
      </c>
      <c r="H789">
        <v>65.36</v>
      </c>
      <c r="I789">
        <v>0</v>
      </c>
      <c r="J789">
        <v>0</v>
      </c>
      <c r="K789">
        <v>450.98</v>
      </c>
      <c r="L789">
        <v>288.89999999999998</v>
      </c>
      <c r="M789">
        <v>162.08000000000001</v>
      </c>
      <c r="N789" t="s">
        <v>40</v>
      </c>
      <c r="O789" t="s">
        <v>24</v>
      </c>
      <c r="P789" t="s">
        <v>55</v>
      </c>
      <c r="Q789">
        <v>0.38124999999999998</v>
      </c>
      <c r="R789" t="s">
        <v>27</v>
      </c>
      <c r="S789" t="s">
        <v>4683</v>
      </c>
      <c r="T789" t="s">
        <v>4672</v>
      </c>
      <c r="U789">
        <v>59.92</v>
      </c>
      <c r="V789" t="s">
        <v>5714</v>
      </c>
      <c r="W789" t="s">
        <v>4958</v>
      </c>
      <c r="X789" t="s">
        <v>5559</v>
      </c>
      <c r="Y789" t="s">
        <v>5007</v>
      </c>
      <c r="Z789" t="s">
        <v>5560</v>
      </c>
      <c r="AA789" t="s">
        <v>5060</v>
      </c>
      <c r="AB789">
        <f>YEAR(Sales_Trans_2[[#This Row],[Transaction_Date]])</f>
        <v>2026</v>
      </c>
      <c r="AC789" t="str">
        <f>TEXT(Sales_Trans_2[[#This Row],[Transaction_Date]],"mmm")</f>
        <v>Jan</v>
      </c>
      <c r="AD789">
        <f>MONTH(Sales_Trans_2[[#This Row],[Transaction_Date]])</f>
        <v>1</v>
      </c>
      <c r="AE789" s="19">
        <f>IFERROR(Sales_Trans_2[[#This Row],[Profit]]/Sales_Trans_2[[#This Row],[Sales_Amount]],0)</f>
        <v>0.35939509512616968</v>
      </c>
      <c r="AF789" s="20" t="str">
        <f>IF(Sales_Trans_2[[#This Row],[Discount_Pct]]=0,"0%",
IF(Sales_Trans_2[[#This Row],[Discount_Pct]]&lt;=5,"1-5%",
IF(Sales_Trans_2[[#This Row],[Discount_Pct]]&lt;=10,"6-10%",
IF(Sales_Trans_2[[#This Row],[Discount_Pct]]&lt;=15,"11-15%","&gt;15%"))))</f>
        <v>0%</v>
      </c>
    </row>
    <row r="790" spans="1:32" x14ac:dyDescent="0.25">
      <c r="A790" t="s">
        <v>3626</v>
      </c>
      <c r="B790" s="10">
        <v>46113</v>
      </c>
      <c r="C790" t="s">
        <v>1841</v>
      </c>
      <c r="D790" t="s">
        <v>1150</v>
      </c>
      <c r="E790" t="s">
        <v>1092</v>
      </c>
      <c r="F790" t="s">
        <v>1093</v>
      </c>
      <c r="G790">
        <v>2</v>
      </c>
      <c r="H790">
        <v>468.94</v>
      </c>
      <c r="I790">
        <v>0</v>
      </c>
      <c r="J790">
        <v>0</v>
      </c>
      <c r="K790">
        <v>1078.56</v>
      </c>
      <c r="L790">
        <v>673.6</v>
      </c>
      <c r="M790">
        <v>404.96</v>
      </c>
      <c r="N790" t="s">
        <v>133</v>
      </c>
      <c r="O790" t="s">
        <v>24</v>
      </c>
      <c r="P790" t="s">
        <v>55</v>
      </c>
      <c r="Q790">
        <v>0.59027777777777779</v>
      </c>
      <c r="R790" t="s">
        <v>27</v>
      </c>
      <c r="S790" t="s">
        <v>4802</v>
      </c>
      <c r="T790" t="s">
        <v>4776</v>
      </c>
      <c r="U790">
        <v>468.94</v>
      </c>
      <c r="V790" t="s">
        <v>5753</v>
      </c>
      <c r="W790" t="s">
        <v>4968</v>
      </c>
      <c r="X790" t="s">
        <v>5152</v>
      </c>
      <c r="Y790" t="s">
        <v>5011</v>
      </c>
      <c r="Z790" t="s">
        <v>5150</v>
      </c>
      <c r="AA790" t="s">
        <v>5060</v>
      </c>
      <c r="AB790">
        <f>YEAR(Sales_Trans_2[[#This Row],[Transaction_Date]])</f>
        <v>2026</v>
      </c>
      <c r="AC790" t="str">
        <f>TEXT(Sales_Trans_2[[#This Row],[Transaction_Date]],"mmm")</f>
        <v>Apr</v>
      </c>
      <c r="AD790">
        <f>MONTH(Sales_Trans_2[[#This Row],[Transaction_Date]])</f>
        <v>4</v>
      </c>
      <c r="AE790" s="19">
        <f>IFERROR(Sales_Trans_2[[#This Row],[Profit]]/Sales_Trans_2[[#This Row],[Sales_Amount]],0)</f>
        <v>0.37546358107105771</v>
      </c>
      <c r="AF790" s="20" t="str">
        <f>IF(Sales_Trans_2[[#This Row],[Discount_Pct]]=0,"0%",
IF(Sales_Trans_2[[#This Row],[Discount_Pct]]&lt;=5,"1-5%",
IF(Sales_Trans_2[[#This Row],[Discount_Pct]]&lt;=10,"6-10%",
IF(Sales_Trans_2[[#This Row],[Discount_Pct]]&lt;=15,"11-15%","&gt;15%"))))</f>
        <v>0%</v>
      </c>
    </row>
    <row r="791" spans="1:32" x14ac:dyDescent="0.25">
      <c r="A791" t="s">
        <v>3939</v>
      </c>
      <c r="B791" s="10">
        <v>45820</v>
      </c>
      <c r="C791" t="s">
        <v>1597</v>
      </c>
      <c r="D791" t="s">
        <v>399</v>
      </c>
      <c r="E791" t="s">
        <v>715</v>
      </c>
      <c r="F791" t="s">
        <v>2511</v>
      </c>
      <c r="G791">
        <v>4</v>
      </c>
      <c r="H791">
        <v>99.93</v>
      </c>
      <c r="I791">
        <v>0</v>
      </c>
      <c r="J791">
        <v>0</v>
      </c>
      <c r="K791">
        <v>459.68</v>
      </c>
      <c r="L791">
        <v>344.2</v>
      </c>
      <c r="M791">
        <v>115.48</v>
      </c>
      <c r="N791" t="s">
        <v>47</v>
      </c>
      <c r="O791" t="s">
        <v>24</v>
      </c>
      <c r="P791" t="s">
        <v>55</v>
      </c>
      <c r="Q791">
        <v>0.81041666666666667</v>
      </c>
      <c r="R791" t="s">
        <v>27</v>
      </c>
      <c r="S791" t="s">
        <v>4693</v>
      </c>
      <c r="T791" t="s">
        <v>4672</v>
      </c>
      <c r="U791">
        <v>99.93</v>
      </c>
      <c r="V791" t="s">
        <v>5765</v>
      </c>
      <c r="W791" t="s">
        <v>4968</v>
      </c>
      <c r="X791" t="s">
        <v>5782</v>
      </c>
      <c r="Y791" t="s">
        <v>4966</v>
      </c>
      <c r="Z791" t="s">
        <v>5438</v>
      </c>
      <c r="AA791" t="s">
        <v>4992</v>
      </c>
      <c r="AB791">
        <f>YEAR(Sales_Trans_2[[#This Row],[Transaction_Date]])</f>
        <v>2025</v>
      </c>
      <c r="AC791" t="str">
        <f>TEXT(Sales_Trans_2[[#This Row],[Transaction_Date]],"mmm")</f>
        <v>Jun</v>
      </c>
      <c r="AD791">
        <f>MONTH(Sales_Trans_2[[#This Row],[Transaction_Date]])</f>
        <v>6</v>
      </c>
      <c r="AE791" s="19">
        <f>IFERROR(Sales_Trans_2[[#This Row],[Profit]]/Sales_Trans_2[[#This Row],[Sales_Amount]],0)</f>
        <v>0.25121823877479987</v>
      </c>
      <c r="AF791" s="20" t="str">
        <f>IF(Sales_Trans_2[[#This Row],[Discount_Pct]]=0,"0%",
IF(Sales_Trans_2[[#This Row],[Discount_Pct]]&lt;=5,"1-5%",
IF(Sales_Trans_2[[#This Row],[Discount_Pct]]&lt;=10,"6-10%",
IF(Sales_Trans_2[[#This Row],[Discount_Pct]]&lt;=15,"11-15%","&gt;15%"))))</f>
        <v>0%</v>
      </c>
    </row>
    <row r="792" spans="1:32" x14ac:dyDescent="0.25">
      <c r="A792" t="s">
        <v>3547</v>
      </c>
      <c r="B792" s="10">
        <v>45789</v>
      </c>
      <c r="C792" t="s">
        <v>1197</v>
      </c>
      <c r="D792" t="s">
        <v>280</v>
      </c>
      <c r="E792" t="s">
        <v>968</v>
      </c>
      <c r="F792" t="s">
        <v>1195</v>
      </c>
      <c r="G792">
        <v>6</v>
      </c>
      <c r="H792">
        <v>137.82</v>
      </c>
      <c r="I792">
        <v>0</v>
      </c>
      <c r="J792">
        <v>0</v>
      </c>
      <c r="K792">
        <v>826.92</v>
      </c>
      <c r="L792">
        <v>584.1</v>
      </c>
      <c r="M792">
        <v>242.82</v>
      </c>
      <c r="N792" t="s">
        <v>40</v>
      </c>
      <c r="O792" t="s">
        <v>24</v>
      </c>
      <c r="P792" t="s">
        <v>55</v>
      </c>
      <c r="Q792">
        <v>0.46458333333333335</v>
      </c>
      <c r="R792" t="s">
        <v>49</v>
      </c>
      <c r="S792" t="s">
        <v>4726</v>
      </c>
      <c r="T792" t="s">
        <v>4703</v>
      </c>
      <c r="U792">
        <v>124.84</v>
      </c>
      <c r="V792" t="s">
        <v>5224</v>
      </c>
      <c r="W792" t="s">
        <v>4958</v>
      </c>
      <c r="X792" t="s">
        <v>5415</v>
      </c>
      <c r="Y792" t="s">
        <v>4977</v>
      </c>
      <c r="Z792" t="s">
        <v>5411</v>
      </c>
      <c r="AA792" t="s">
        <v>4992</v>
      </c>
      <c r="AB792">
        <f>YEAR(Sales_Trans_2[[#This Row],[Transaction_Date]])</f>
        <v>2025</v>
      </c>
      <c r="AC792" t="str">
        <f>TEXT(Sales_Trans_2[[#This Row],[Transaction_Date]],"mmm")</f>
        <v>May</v>
      </c>
      <c r="AD792">
        <f>MONTH(Sales_Trans_2[[#This Row],[Transaction_Date]])</f>
        <v>5</v>
      </c>
      <c r="AE792" s="19">
        <f>IFERROR(Sales_Trans_2[[#This Row],[Profit]]/Sales_Trans_2[[#This Row],[Sales_Amount]],0)</f>
        <v>0.29364388332607749</v>
      </c>
      <c r="AF792" s="20" t="str">
        <f>IF(Sales_Trans_2[[#This Row],[Discount_Pct]]=0,"0%",
IF(Sales_Trans_2[[#This Row],[Discount_Pct]]&lt;=5,"1-5%",
IF(Sales_Trans_2[[#This Row],[Discount_Pct]]&lt;=10,"6-10%",
IF(Sales_Trans_2[[#This Row],[Discount_Pct]]&lt;=15,"11-15%","&gt;15%"))))</f>
        <v>0%</v>
      </c>
    </row>
    <row r="793" spans="1:32" x14ac:dyDescent="0.25">
      <c r="A793" t="s">
        <v>3730</v>
      </c>
      <c r="B793" s="10">
        <v>45988</v>
      </c>
      <c r="C793" t="s">
        <v>548</v>
      </c>
      <c r="D793" t="s">
        <v>1475</v>
      </c>
      <c r="E793" t="s">
        <v>671</v>
      </c>
      <c r="F793" t="s">
        <v>662</v>
      </c>
      <c r="G793">
        <v>6</v>
      </c>
      <c r="H793">
        <v>208.77</v>
      </c>
      <c r="I793">
        <v>0</v>
      </c>
      <c r="J793">
        <v>0</v>
      </c>
      <c r="K793">
        <v>1252.6199999999999</v>
      </c>
      <c r="L793">
        <v>950.58</v>
      </c>
      <c r="M793">
        <v>302.04000000000002</v>
      </c>
      <c r="N793" t="s">
        <v>133</v>
      </c>
      <c r="O793" t="s">
        <v>24</v>
      </c>
      <c r="P793" t="s">
        <v>55</v>
      </c>
      <c r="Q793">
        <v>0.40833333333333333</v>
      </c>
      <c r="R793" t="s">
        <v>49</v>
      </c>
      <c r="S793" t="s">
        <v>4900</v>
      </c>
      <c r="T793" t="s">
        <v>4887</v>
      </c>
      <c r="U793">
        <v>183.39</v>
      </c>
      <c r="V793" t="s">
        <v>4979</v>
      </c>
      <c r="W793" t="s">
        <v>4958</v>
      </c>
      <c r="X793" t="s">
        <v>5528</v>
      </c>
      <c r="Y793" t="s">
        <v>4960</v>
      </c>
      <c r="Z793" t="s">
        <v>5529</v>
      </c>
      <c r="AA793" t="s">
        <v>5060</v>
      </c>
      <c r="AB793">
        <f>YEAR(Sales_Trans_2[[#This Row],[Transaction_Date]])</f>
        <v>2025</v>
      </c>
      <c r="AC793" t="str">
        <f>TEXT(Sales_Trans_2[[#This Row],[Transaction_Date]],"mmm")</f>
        <v>Nov</v>
      </c>
      <c r="AD793">
        <f>MONTH(Sales_Trans_2[[#This Row],[Transaction_Date]])</f>
        <v>11</v>
      </c>
      <c r="AE793" s="19">
        <f>IFERROR(Sales_Trans_2[[#This Row],[Profit]]/Sales_Trans_2[[#This Row],[Sales_Amount]],0)</f>
        <v>0.24112659864923125</v>
      </c>
      <c r="AF793" s="20" t="str">
        <f>IF(Sales_Trans_2[[#This Row],[Discount_Pct]]=0,"0%",
IF(Sales_Trans_2[[#This Row],[Discount_Pct]]&lt;=5,"1-5%",
IF(Sales_Trans_2[[#This Row],[Discount_Pct]]&lt;=10,"6-10%",
IF(Sales_Trans_2[[#This Row],[Discount_Pct]]&lt;=15,"11-15%","&gt;15%"))))</f>
        <v>0%</v>
      </c>
    </row>
    <row r="794" spans="1:32" x14ac:dyDescent="0.25">
      <c r="A794" t="s">
        <v>2430</v>
      </c>
      <c r="B794" s="10">
        <v>45985</v>
      </c>
      <c r="C794" t="s">
        <v>2431</v>
      </c>
      <c r="D794" t="s">
        <v>119</v>
      </c>
      <c r="E794" t="s">
        <v>589</v>
      </c>
      <c r="F794" t="s">
        <v>590</v>
      </c>
      <c r="G794">
        <v>4</v>
      </c>
      <c r="H794">
        <v>141.11000000000001</v>
      </c>
      <c r="I794">
        <v>0</v>
      </c>
      <c r="J794">
        <v>0</v>
      </c>
      <c r="K794">
        <v>564.44000000000005</v>
      </c>
      <c r="L794">
        <v>463.64</v>
      </c>
      <c r="M794">
        <v>100.8</v>
      </c>
      <c r="N794" t="s">
        <v>68</v>
      </c>
      <c r="O794" t="s">
        <v>24</v>
      </c>
      <c r="P794" t="s">
        <v>55</v>
      </c>
      <c r="Q794">
        <v>0.6118055555555556</v>
      </c>
      <c r="R794" t="s">
        <v>49</v>
      </c>
      <c r="S794" t="s">
        <v>4722</v>
      </c>
      <c r="T794" t="s">
        <v>4703</v>
      </c>
      <c r="U794">
        <v>141.11000000000001</v>
      </c>
      <c r="V794" t="s">
        <v>5731</v>
      </c>
      <c r="W794" t="s">
        <v>4968</v>
      </c>
      <c r="X794" t="s">
        <v>5638</v>
      </c>
      <c r="Y794" t="s">
        <v>4966</v>
      </c>
      <c r="Z794" t="s">
        <v>5821</v>
      </c>
      <c r="AA794" t="s">
        <v>4992</v>
      </c>
      <c r="AB794">
        <f>YEAR(Sales_Trans_2[[#This Row],[Transaction_Date]])</f>
        <v>2025</v>
      </c>
      <c r="AC794" t="str">
        <f>TEXT(Sales_Trans_2[[#This Row],[Transaction_Date]],"mmm")</f>
        <v>Nov</v>
      </c>
      <c r="AD794">
        <f>MONTH(Sales_Trans_2[[#This Row],[Transaction_Date]])</f>
        <v>11</v>
      </c>
      <c r="AE794" s="19">
        <f>IFERROR(Sales_Trans_2[[#This Row],[Profit]]/Sales_Trans_2[[#This Row],[Sales_Amount]],0)</f>
        <v>0.17858408333923886</v>
      </c>
      <c r="AF794" s="20" t="str">
        <f>IF(Sales_Trans_2[[#This Row],[Discount_Pct]]=0,"0%",
IF(Sales_Trans_2[[#This Row],[Discount_Pct]]&lt;=5,"1-5%",
IF(Sales_Trans_2[[#This Row],[Discount_Pct]]&lt;=10,"6-10%",
IF(Sales_Trans_2[[#This Row],[Discount_Pct]]&lt;=15,"11-15%","&gt;15%"))))</f>
        <v>0%</v>
      </c>
    </row>
    <row r="795" spans="1:32" x14ac:dyDescent="0.25">
      <c r="A795" t="s">
        <v>2607</v>
      </c>
      <c r="B795" s="10">
        <v>45976</v>
      </c>
      <c r="C795" t="s">
        <v>2465</v>
      </c>
      <c r="D795" t="s">
        <v>449</v>
      </c>
      <c r="E795" t="s">
        <v>1471</v>
      </c>
      <c r="F795" t="s">
        <v>2194</v>
      </c>
      <c r="G795">
        <v>7</v>
      </c>
      <c r="H795">
        <v>397.53</v>
      </c>
      <c r="I795">
        <v>0</v>
      </c>
      <c r="J795">
        <v>0</v>
      </c>
      <c r="K795">
        <v>3200.12</v>
      </c>
      <c r="L795">
        <v>2241.33</v>
      </c>
      <c r="M795">
        <v>958.79</v>
      </c>
      <c r="N795" t="s">
        <v>23</v>
      </c>
      <c r="O795" t="s">
        <v>24</v>
      </c>
      <c r="P795" t="s">
        <v>55</v>
      </c>
      <c r="Q795">
        <v>0.53541666666666665</v>
      </c>
      <c r="R795" t="s">
        <v>27</v>
      </c>
      <c r="S795" t="s">
        <v>4817</v>
      </c>
      <c r="T795" t="s">
        <v>4805</v>
      </c>
      <c r="U795">
        <v>395.66</v>
      </c>
      <c r="V795" t="s">
        <v>5352</v>
      </c>
      <c r="W795" t="s">
        <v>4958</v>
      </c>
      <c r="X795" t="s">
        <v>5455</v>
      </c>
      <c r="Y795" t="s">
        <v>4970</v>
      </c>
      <c r="Z795" t="s">
        <v>5295</v>
      </c>
      <c r="AA795" t="s">
        <v>5060</v>
      </c>
      <c r="AB795">
        <f>YEAR(Sales_Trans_2[[#This Row],[Transaction_Date]])</f>
        <v>2025</v>
      </c>
      <c r="AC795" t="str">
        <f>TEXT(Sales_Trans_2[[#This Row],[Transaction_Date]],"mmm")</f>
        <v>Nov</v>
      </c>
      <c r="AD795">
        <f>MONTH(Sales_Trans_2[[#This Row],[Transaction_Date]])</f>
        <v>11</v>
      </c>
      <c r="AE795" s="19">
        <f>IFERROR(Sales_Trans_2[[#This Row],[Profit]]/Sales_Trans_2[[#This Row],[Sales_Amount]],0)</f>
        <v>0.29961063960101497</v>
      </c>
      <c r="AF795" s="20" t="str">
        <f>IF(Sales_Trans_2[[#This Row],[Discount_Pct]]=0,"0%",
IF(Sales_Trans_2[[#This Row],[Discount_Pct]]&lt;=5,"1-5%",
IF(Sales_Trans_2[[#This Row],[Discount_Pct]]&lt;=10,"6-10%",
IF(Sales_Trans_2[[#This Row],[Discount_Pct]]&lt;=15,"11-15%","&gt;15%"))))</f>
        <v>0%</v>
      </c>
    </row>
    <row r="796" spans="1:32" x14ac:dyDescent="0.25">
      <c r="A796" t="s">
        <v>4246</v>
      </c>
      <c r="B796" s="10">
        <v>45961</v>
      </c>
      <c r="C796" t="s">
        <v>1419</v>
      </c>
      <c r="D796" t="s">
        <v>226</v>
      </c>
      <c r="E796" t="s">
        <v>519</v>
      </c>
      <c r="F796" t="s">
        <v>520</v>
      </c>
      <c r="G796">
        <v>1</v>
      </c>
      <c r="H796">
        <v>318.62</v>
      </c>
      <c r="I796">
        <v>0</v>
      </c>
      <c r="J796">
        <v>0</v>
      </c>
      <c r="K796">
        <v>318.62</v>
      </c>
      <c r="L796">
        <v>221.72</v>
      </c>
      <c r="M796">
        <v>96.9</v>
      </c>
      <c r="N796" t="s">
        <v>133</v>
      </c>
      <c r="O796" t="s">
        <v>24</v>
      </c>
      <c r="P796" t="s">
        <v>55</v>
      </c>
      <c r="Q796">
        <v>0.58819444444444446</v>
      </c>
      <c r="R796" t="s">
        <v>49</v>
      </c>
      <c r="S796" t="s">
        <v>4786</v>
      </c>
      <c r="T796" t="s">
        <v>4776</v>
      </c>
      <c r="U796">
        <v>318.62</v>
      </c>
      <c r="V796" t="s">
        <v>5301</v>
      </c>
      <c r="W796" t="s">
        <v>4968</v>
      </c>
      <c r="X796" t="s">
        <v>5214</v>
      </c>
      <c r="Y796" t="s">
        <v>4966</v>
      </c>
      <c r="Z796" t="s">
        <v>5242</v>
      </c>
      <c r="AA796" t="s">
        <v>5060</v>
      </c>
      <c r="AB796">
        <f>YEAR(Sales_Trans_2[[#This Row],[Transaction_Date]])</f>
        <v>2025</v>
      </c>
      <c r="AC796" t="str">
        <f>TEXT(Sales_Trans_2[[#This Row],[Transaction_Date]],"mmm")</f>
        <v>Oct</v>
      </c>
      <c r="AD796">
        <f>MONTH(Sales_Trans_2[[#This Row],[Transaction_Date]])</f>
        <v>10</v>
      </c>
      <c r="AE796" s="19">
        <f>IFERROR(Sales_Trans_2[[#This Row],[Profit]]/Sales_Trans_2[[#This Row],[Sales_Amount]],0)</f>
        <v>0.30412403490050843</v>
      </c>
      <c r="AF796" s="20" t="str">
        <f>IF(Sales_Trans_2[[#This Row],[Discount_Pct]]=0,"0%",
IF(Sales_Trans_2[[#This Row],[Discount_Pct]]&lt;=5,"1-5%",
IF(Sales_Trans_2[[#This Row],[Discount_Pct]]&lt;=10,"6-10%",
IF(Sales_Trans_2[[#This Row],[Discount_Pct]]&lt;=15,"11-15%","&gt;15%"))))</f>
        <v>0%</v>
      </c>
    </row>
    <row r="797" spans="1:32" x14ac:dyDescent="0.25">
      <c r="A797" t="s">
        <v>2274</v>
      </c>
      <c r="B797" s="10">
        <v>45956</v>
      </c>
      <c r="C797" t="s">
        <v>2103</v>
      </c>
      <c r="D797" t="s">
        <v>349</v>
      </c>
      <c r="E797" t="s">
        <v>576</v>
      </c>
      <c r="F797" t="s">
        <v>1151</v>
      </c>
      <c r="G797">
        <v>6</v>
      </c>
      <c r="H797">
        <v>449.18</v>
      </c>
      <c r="I797">
        <v>0</v>
      </c>
      <c r="J797">
        <v>0</v>
      </c>
      <c r="K797">
        <v>3099.34</v>
      </c>
      <c r="L797">
        <v>1953.66</v>
      </c>
      <c r="M797">
        <v>1145.68</v>
      </c>
      <c r="N797" t="s">
        <v>133</v>
      </c>
      <c r="O797" t="s">
        <v>24</v>
      </c>
      <c r="P797" t="s">
        <v>55</v>
      </c>
      <c r="Q797">
        <v>0.8208333333333333</v>
      </c>
      <c r="R797" t="s">
        <v>27</v>
      </c>
      <c r="S797" t="s">
        <v>4789</v>
      </c>
      <c r="T797" t="s">
        <v>4776</v>
      </c>
      <c r="U797">
        <v>298.81</v>
      </c>
      <c r="V797" t="s">
        <v>5064</v>
      </c>
      <c r="W797" t="s">
        <v>4958</v>
      </c>
      <c r="X797" t="s">
        <v>5490</v>
      </c>
      <c r="Y797" t="s">
        <v>4960</v>
      </c>
      <c r="Z797" t="s">
        <v>5220</v>
      </c>
      <c r="AA797" t="s">
        <v>5060</v>
      </c>
      <c r="AB797">
        <f>YEAR(Sales_Trans_2[[#This Row],[Transaction_Date]])</f>
        <v>2025</v>
      </c>
      <c r="AC797" t="str">
        <f>TEXT(Sales_Trans_2[[#This Row],[Transaction_Date]],"mmm")</f>
        <v>Oct</v>
      </c>
      <c r="AD797">
        <f>MONTH(Sales_Trans_2[[#This Row],[Transaction_Date]])</f>
        <v>10</v>
      </c>
      <c r="AE797" s="19">
        <f>IFERROR(Sales_Trans_2[[#This Row],[Profit]]/Sales_Trans_2[[#This Row],[Sales_Amount]],0)</f>
        <v>0.36965289384191474</v>
      </c>
      <c r="AF797" s="20" t="str">
        <f>IF(Sales_Trans_2[[#This Row],[Discount_Pct]]=0,"0%",
IF(Sales_Trans_2[[#This Row],[Discount_Pct]]&lt;=5,"1-5%",
IF(Sales_Trans_2[[#This Row],[Discount_Pct]]&lt;=10,"6-10%",
IF(Sales_Trans_2[[#This Row],[Discount_Pct]]&lt;=15,"11-15%","&gt;15%"))))</f>
        <v>0%</v>
      </c>
    </row>
    <row r="798" spans="1:32" x14ac:dyDescent="0.25">
      <c r="A798" t="s">
        <v>1571</v>
      </c>
      <c r="B798" s="10">
        <v>45955</v>
      </c>
      <c r="C798" t="s">
        <v>1572</v>
      </c>
      <c r="D798" t="s">
        <v>214</v>
      </c>
      <c r="E798" t="s">
        <v>1573</v>
      </c>
      <c r="F798" t="s">
        <v>1574</v>
      </c>
      <c r="G798">
        <v>4</v>
      </c>
      <c r="H798">
        <v>147.97</v>
      </c>
      <c r="I798">
        <v>0</v>
      </c>
      <c r="J798">
        <v>0</v>
      </c>
      <c r="K798">
        <v>680.66</v>
      </c>
      <c r="L798">
        <v>451.2</v>
      </c>
      <c r="M798">
        <v>229.46</v>
      </c>
      <c r="N798" t="s">
        <v>40</v>
      </c>
      <c r="O798" t="s">
        <v>24</v>
      </c>
      <c r="P798" t="s">
        <v>55</v>
      </c>
      <c r="Q798">
        <v>0.72847222222222219</v>
      </c>
      <c r="R798" t="s">
        <v>27</v>
      </c>
      <c r="S798" t="s">
        <v>4764</v>
      </c>
      <c r="T798" t="s">
        <v>4752</v>
      </c>
      <c r="U798">
        <v>147.97</v>
      </c>
      <c r="V798" t="s">
        <v>5896</v>
      </c>
      <c r="W798" t="s">
        <v>4968</v>
      </c>
      <c r="Y798" t="s">
        <v>4970</v>
      </c>
      <c r="Z798" t="s">
        <v>5897</v>
      </c>
      <c r="AA798" t="s">
        <v>5163</v>
      </c>
      <c r="AB798">
        <f>YEAR(Sales_Trans_2[[#This Row],[Transaction_Date]])</f>
        <v>2025</v>
      </c>
      <c r="AC798" t="str">
        <f>TEXT(Sales_Trans_2[[#This Row],[Transaction_Date]],"mmm")</f>
        <v>Oct</v>
      </c>
      <c r="AD798">
        <f>MONTH(Sales_Trans_2[[#This Row],[Transaction_Date]])</f>
        <v>10</v>
      </c>
      <c r="AE798" s="19">
        <f>IFERROR(Sales_Trans_2[[#This Row],[Profit]]/Sales_Trans_2[[#This Row],[Sales_Amount]],0)</f>
        <v>0.33711397760996681</v>
      </c>
      <c r="AF798" s="20" t="str">
        <f>IF(Sales_Trans_2[[#This Row],[Discount_Pct]]=0,"0%",
IF(Sales_Trans_2[[#This Row],[Discount_Pct]]&lt;=5,"1-5%",
IF(Sales_Trans_2[[#This Row],[Discount_Pct]]&lt;=10,"6-10%",
IF(Sales_Trans_2[[#This Row],[Discount_Pct]]&lt;=15,"11-15%","&gt;15%"))))</f>
        <v>0%</v>
      </c>
    </row>
    <row r="799" spans="1:32" x14ac:dyDescent="0.25">
      <c r="A799" t="s">
        <v>3579</v>
      </c>
      <c r="B799" s="10">
        <v>45955</v>
      </c>
      <c r="C799" t="s">
        <v>2235</v>
      </c>
      <c r="D799" t="s">
        <v>107</v>
      </c>
      <c r="E799" t="s">
        <v>2594</v>
      </c>
      <c r="F799" t="s">
        <v>1191</v>
      </c>
      <c r="G799">
        <v>6</v>
      </c>
      <c r="H799">
        <v>66.16</v>
      </c>
      <c r="I799">
        <v>0</v>
      </c>
      <c r="J799">
        <v>0</v>
      </c>
      <c r="K799">
        <v>456.5</v>
      </c>
      <c r="L799">
        <v>288.89999999999998</v>
      </c>
      <c r="M799">
        <v>167.6</v>
      </c>
      <c r="N799" t="s">
        <v>133</v>
      </c>
      <c r="O799" t="s">
        <v>24</v>
      </c>
      <c r="P799" t="s">
        <v>55</v>
      </c>
      <c r="Q799">
        <v>0.49930555555555556</v>
      </c>
      <c r="R799" t="s">
        <v>27</v>
      </c>
      <c r="S799" t="s">
        <v>4683</v>
      </c>
      <c r="T799" t="s">
        <v>4672</v>
      </c>
      <c r="U799">
        <v>59.92</v>
      </c>
      <c r="V799" t="s">
        <v>5648</v>
      </c>
      <c r="W799" t="s">
        <v>4958</v>
      </c>
      <c r="X799" t="s">
        <v>5649</v>
      </c>
      <c r="Y799" t="s">
        <v>5007</v>
      </c>
      <c r="Z799" t="s">
        <v>5223</v>
      </c>
      <c r="AA799" t="s">
        <v>5060</v>
      </c>
      <c r="AB799">
        <f>YEAR(Sales_Trans_2[[#This Row],[Transaction_Date]])</f>
        <v>2025</v>
      </c>
      <c r="AC799" t="str">
        <f>TEXT(Sales_Trans_2[[#This Row],[Transaction_Date]],"mmm")</f>
        <v>Oct</v>
      </c>
      <c r="AD799">
        <f>MONTH(Sales_Trans_2[[#This Row],[Transaction_Date]])</f>
        <v>10</v>
      </c>
      <c r="AE799" s="19">
        <f>IFERROR(Sales_Trans_2[[#This Row],[Profit]]/Sales_Trans_2[[#This Row],[Sales_Amount]],0)</f>
        <v>0.36714129244249727</v>
      </c>
      <c r="AF799" s="20" t="str">
        <f>IF(Sales_Trans_2[[#This Row],[Discount_Pct]]=0,"0%",
IF(Sales_Trans_2[[#This Row],[Discount_Pct]]&lt;=5,"1-5%",
IF(Sales_Trans_2[[#This Row],[Discount_Pct]]&lt;=10,"6-10%",
IF(Sales_Trans_2[[#This Row],[Discount_Pct]]&lt;=15,"11-15%","&gt;15%"))))</f>
        <v>0%</v>
      </c>
    </row>
    <row r="800" spans="1:32" x14ac:dyDescent="0.25">
      <c r="A800" t="s">
        <v>2854</v>
      </c>
      <c r="B800" s="10">
        <v>45954</v>
      </c>
      <c r="C800" t="s">
        <v>1624</v>
      </c>
      <c r="D800" t="s">
        <v>1189</v>
      </c>
      <c r="E800" t="s">
        <v>2611</v>
      </c>
      <c r="F800" t="s">
        <v>2612</v>
      </c>
      <c r="G800">
        <v>6</v>
      </c>
      <c r="H800">
        <v>211.31</v>
      </c>
      <c r="I800">
        <v>0</v>
      </c>
      <c r="J800">
        <v>0</v>
      </c>
      <c r="K800">
        <v>1267.8599999999999</v>
      </c>
      <c r="L800">
        <v>949.68</v>
      </c>
      <c r="M800">
        <v>318.18</v>
      </c>
      <c r="N800" t="s">
        <v>68</v>
      </c>
      <c r="O800" t="s">
        <v>24</v>
      </c>
      <c r="P800" t="s">
        <v>55</v>
      </c>
      <c r="Q800">
        <v>0.90347222222222223</v>
      </c>
      <c r="R800" t="s">
        <v>49</v>
      </c>
      <c r="S800" t="s">
        <v>4882</v>
      </c>
      <c r="T800" t="s">
        <v>4864</v>
      </c>
      <c r="U800">
        <v>188.64</v>
      </c>
      <c r="V800" t="s">
        <v>5902</v>
      </c>
      <c r="W800" t="s">
        <v>4958</v>
      </c>
      <c r="X800" t="s">
        <v>5304</v>
      </c>
      <c r="Y800" t="s">
        <v>4966</v>
      </c>
      <c r="Z800" t="s">
        <v>5305</v>
      </c>
      <c r="AA800" t="s">
        <v>5060</v>
      </c>
      <c r="AB800">
        <f>YEAR(Sales_Trans_2[[#This Row],[Transaction_Date]])</f>
        <v>2025</v>
      </c>
      <c r="AC800" t="str">
        <f>TEXT(Sales_Trans_2[[#This Row],[Transaction_Date]],"mmm")</f>
        <v>Oct</v>
      </c>
      <c r="AD800">
        <f>MONTH(Sales_Trans_2[[#This Row],[Transaction_Date]])</f>
        <v>10</v>
      </c>
      <c r="AE800" s="19">
        <f>IFERROR(Sales_Trans_2[[#This Row],[Profit]]/Sales_Trans_2[[#This Row],[Sales_Amount]],0)</f>
        <v>0.25095830769958832</v>
      </c>
      <c r="AF800" s="20" t="str">
        <f>IF(Sales_Trans_2[[#This Row],[Discount_Pct]]=0,"0%",
IF(Sales_Trans_2[[#This Row],[Discount_Pct]]&lt;=5,"1-5%",
IF(Sales_Trans_2[[#This Row],[Discount_Pct]]&lt;=10,"6-10%",
IF(Sales_Trans_2[[#This Row],[Discount_Pct]]&lt;=15,"11-15%","&gt;15%"))))</f>
        <v>0%</v>
      </c>
    </row>
    <row r="801" spans="1:32" x14ac:dyDescent="0.25">
      <c r="A801" t="s">
        <v>4086</v>
      </c>
      <c r="B801" s="10">
        <v>45953</v>
      </c>
      <c r="C801" t="s">
        <v>1297</v>
      </c>
      <c r="D801" t="s">
        <v>2571</v>
      </c>
      <c r="E801" t="s">
        <v>1081</v>
      </c>
      <c r="F801" t="s">
        <v>1082</v>
      </c>
      <c r="G801">
        <v>1</v>
      </c>
      <c r="H801">
        <v>444.49</v>
      </c>
      <c r="I801">
        <v>0</v>
      </c>
      <c r="J801">
        <v>0</v>
      </c>
      <c r="K801">
        <v>444.49</v>
      </c>
      <c r="L801">
        <v>374.48</v>
      </c>
      <c r="M801">
        <v>70.010000000000005</v>
      </c>
      <c r="N801" t="s">
        <v>47</v>
      </c>
      <c r="O801" t="s">
        <v>24</v>
      </c>
      <c r="P801" t="s">
        <v>55</v>
      </c>
      <c r="Q801">
        <v>0.7368055555555556</v>
      </c>
      <c r="R801" t="s">
        <v>49</v>
      </c>
      <c r="S801" t="s">
        <v>4743</v>
      </c>
      <c r="T801" t="s">
        <v>4729</v>
      </c>
      <c r="U801">
        <v>444.49</v>
      </c>
      <c r="V801" t="s">
        <v>5095</v>
      </c>
      <c r="W801" t="s">
        <v>4964</v>
      </c>
      <c r="X801" t="s">
        <v>5597</v>
      </c>
      <c r="Y801" t="s">
        <v>5011</v>
      </c>
      <c r="Z801" t="s">
        <v>5598</v>
      </c>
      <c r="AA801" t="s">
        <v>4992</v>
      </c>
      <c r="AB801">
        <f>YEAR(Sales_Trans_2[[#This Row],[Transaction_Date]])</f>
        <v>2025</v>
      </c>
      <c r="AC801" t="str">
        <f>TEXT(Sales_Trans_2[[#This Row],[Transaction_Date]],"mmm")</f>
        <v>Oct</v>
      </c>
      <c r="AD801">
        <f>MONTH(Sales_Trans_2[[#This Row],[Transaction_Date]])</f>
        <v>10</v>
      </c>
      <c r="AE801" s="19">
        <f>IFERROR(Sales_Trans_2[[#This Row],[Profit]]/Sales_Trans_2[[#This Row],[Sales_Amount]],0)</f>
        <v>0.15750635559855117</v>
      </c>
      <c r="AF801" s="20" t="str">
        <f>IF(Sales_Trans_2[[#This Row],[Discount_Pct]]=0,"0%",
IF(Sales_Trans_2[[#This Row],[Discount_Pct]]&lt;=5,"1-5%",
IF(Sales_Trans_2[[#This Row],[Discount_Pct]]&lt;=10,"6-10%",
IF(Sales_Trans_2[[#This Row],[Discount_Pct]]&lt;=15,"11-15%","&gt;15%"))))</f>
        <v>0%</v>
      </c>
    </row>
    <row r="802" spans="1:32" x14ac:dyDescent="0.25">
      <c r="A802" t="s">
        <v>2624</v>
      </c>
      <c r="B802" s="10">
        <v>45948</v>
      </c>
      <c r="C802" t="s">
        <v>2285</v>
      </c>
      <c r="D802" t="s">
        <v>812</v>
      </c>
      <c r="E802" t="s">
        <v>973</v>
      </c>
      <c r="F802" t="s">
        <v>974</v>
      </c>
      <c r="G802">
        <v>3</v>
      </c>
      <c r="H802">
        <v>530.16</v>
      </c>
      <c r="I802">
        <v>0</v>
      </c>
      <c r="J802">
        <v>0</v>
      </c>
      <c r="K802">
        <v>1829.05</v>
      </c>
      <c r="L802">
        <v>1137.57</v>
      </c>
      <c r="M802">
        <v>691.48</v>
      </c>
      <c r="N802" t="s">
        <v>23</v>
      </c>
      <c r="O802" t="s">
        <v>24</v>
      </c>
      <c r="P802" t="s">
        <v>55</v>
      </c>
      <c r="Q802">
        <v>0.48194444444444445</v>
      </c>
      <c r="R802" t="s">
        <v>27</v>
      </c>
      <c r="S802" t="s">
        <v>4770</v>
      </c>
      <c r="T802" t="s">
        <v>4752</v>
      </c>
      <c r="U802">
        <v>530.16</v>
      </c>
      <c r="V802" t="s">
        <v>5427</v>
      </c>
      <c r="W802" t="s">
        <v>4964</v>
      </c>
      <c r="X802" t="s">
        <v>5473</v>
      </c>
      <c r="Y802" t="s">
        <v>4960</v>
      </c>
      <c r="Z802" t="s">
        <v>5474</v>
      </c>
      <c r="AA802" t="s">
        <v>5060</v>
      </c>
      <c r="AB802">
        <f>YEAR(Sales_Trans_2[[#This Row],[Transaction_Date]])</f>
        <v>2025</v>
      </c>
      <c r="AC802" t="str">
        <f>TEXT(Sales_Trans_2[[#This Row],[Transaction_Date]],"mmm")</f>
        <v>Oct</v>
      </c>
      <c r="AD802">
        <f>MONTH(Sales_Trans_2[[#This Row],[Transaction_Date]])</f>
        <v>10</v>
      </c>
      <c r="AE802" s="19">
        <f>IFERROR(Sales_Trans_2[[#This Row],[Profit]]/Sales_Trans_2[[#This Row],[Sales_Amount]],0)</f>
        <v>0.37805418113228179</v>
      </c>
      <c r="AF802" s="20" t="str">
        <f>IF(Sales_Trans_2[[#This Row],[Discount_Pct]]=0,"0%",
IF(Sales_Trans_2[[#This Row],[Discount_Pct]]&lt;=5,"1-5%",
IF(Sales_Trans_2[[#This Row],[Discount_Pct]]&lt;=10,"6-10%",
IF(Sales_Trans_2[[#This Row],[Discount_Pct]]&lt;=15,"11-15%","&gt;15%"))))</f>
        <v>0%</v>
      </c>
    </row>
    <row r="803" spans="1:32" x14ac:dyDescent="0.25">
      <c r="A803" t="s">
        <v>4070</v>
      </c>
      <c r="B803" s="10">
        <v>46001</v>
      </c>
      <c r="C803" t="s">
        <v>4069</v>
      </c>
      <c r="D803" t="s">
        <v>84</v>
      </c>
      <c r="E803" t="s">
        <v>847</v>
      </c>
      <c r="F803" t="s">
        <v>848</v>
      </c>
      <c r="G803">
        <v>4</v>
      </c>
      <c r="H803">
        <v>260.93</v>
      </c>
      <c r="I803">
        <v>0</v>
      </c>
      <c r="J803">
        <v>0</v>
      </c>
      <c r="K803">
        <v>1200.28</v>
      </c>
      <c r="L803">
        <v>776.24</v>
      </c>
      <c r="M803">
        <v>424.04</v>
      </c>
      <c r="N803" t="s">
        <v>47</v>
      </c>
      <c r="O803" t="s">
        <v>24</v>
      </c>
      <c r="P803" t="s">
        <v>55</v>
      </c>
      <c r="Q803">
        <v>0.7944444444444444</v>
      </c>
      <c r="R803" t="s">
        <v>27</v>
      </c>
      <c r="S803" t="s">
        <v>4823</v>
      </c>
      <c r="T803" t="s">
        <v>4805</v>
      </c>
      <c r="U803">
        <v>260.93</v>
      </c>
      <c r="V803" t="s">
        <v>5111</v>
      </c>
      <c r="W803" t="s">
        <v>4968</v>
      </c>
      <c r="X803" t="s">
        <v>5107</v>
      </c>
      <c r="Y803" t="s">
        <v>4970</v>
      </c>
      <c r="Z803" t="s">
        <v>5108</v>
      </c>
      <c r="AA803" t="s">
        <v>5060</v>
      </c>
      <c r="AB803">
        <f>YEAR(Sales_Trans_2[[#This Row],[Transaction_Date]])</f>
        <v>2025</v>
      </c>
      <c r="AC803" t="str">
        <f>TEXT(Sales_Trans_2[[#This Row],[Transaction_Date]],"mmm")</f>
        <v>Dec</v>
      </c>
      <c r="AD803">
        <f>MONTH(Sales_Trans_2[[#This Row],[Transaction_Date]])</f>
        <v>12</v>
      </c>
      <c r="AE803" s="19">
        <f>IFERROR(Sales_Trans_2[[#This Row],[Profit]]/Sales_Trans_2[[#This Row],[Sales_Amount]],0)</f>
        <v>0.35328423367880829</v>
      </c>
      <c r="AF803" s="20" t="str">
        <f>IF(Sales_Trans_2[[#This Row],[Discount_Pct]]=0,"0%",
IF(Sales_Trans_2[[#This Row],[Discount_Pct]]&lt;=5,"1-5%",
IF(Sales_Trans_2[[#This Row],[Discount_Pct]]&lt;=10,"6-10%",
IF(Sales_Trans_2[[#This Row],[Discount_Pct]]&lt;=15,"11-15%","&gt;15%"))))</f>
        <v>0%</v>
      </c>
    </row>
    <row r="804" spans="1:32" x14ac:dyDescent="0.25">
      <c r="A804" t="s">
        <v>1205</v>
      </c>
      <c r="B804" s="10">
        <v>45971</v>
      </c>
      <c r="C804" t="s">
        <v>1206</v>
      </c>
      <c r="D804" t="s">
        <v>280</v>
      </c>
      <c r="E804" t="s">
        <v>968</v>
      </c>
      <c r="F804" t="s">
        <v>239</v>
      </c>
      <c r="G804">
        <v>5</v>
      </c>
      <c r="H804">
        <v>124.84</v>
      </c>
      <c r="I804">
        <v>0</v>
      </c>
      <c r="J804">
        <v>0</v>
      </c>
      <c r="K804">
        <v>717.83</v>
      </c>
      <c r="L804">
        <v>486.75</v>
      </c>
      <c r="M804">
        <v>231.08</v>
      </c>
      <c r="N804" t="s">
        <v>4971</v>
      </c>
      <c r="O804" t="s">
        <v>24</v>
      </c>
      <c r="P804" t="s">
        <v>55</v>
      </c>
      <c r="Q804">
        <v>0.69305555555555554</v>
      </c>
      <c r="R804" t="s">
        <v>27</v>
      </c>
      <c r="S804" t="s">
        <v>4726</v>
      </c>
      <c r="T804" t="s">
        <v>4703</v>
      </c>
      <c r="U804">
        <v>124.84</v>
      </c>
      <c r="V804" t="s">
        <v>5422</v>
      </c>
      <c r="W804" t="s">
        <v>4968</v>
      </c>
      <c r="X804" t="s">
        <v>5015</v>
      </c>
      <c r="Y804" t="s">
        <v>4966</v>
      </c>
      <c r="Z804" t="s">
        <v>5411</v>
      </c>
      <c r="AA804" t="s">
        <v>4992</v>
      </c>
      <c r="AB804">
        <f>YEAR(Sales_Trans_2[[#This Row],[Transaction_Date]])</f>
        <v>2025</v>
      </c>
      <c r="AC804" t="str">
        <f>TEXT(Sales_Trans_2[[#This Row],[Transaction_Date]],"mmm")</f>
        <v>Nov</v>
      </c>
      <c r="AD804">
        <f>MONTH(Sales_Trans_2[[#This Row],[Transaction_Date]])</f>
        <v>11</v>
      </c>
      <c r="AE804" s="19">
        <f>IFERROR(Sales_Trans_2[[#This Row],[Profit]]/Sales_Trans_2[[#This Row],[Sales_Amount]],0)</f>
        <v>0.32191465945976067</v>
      </c>
      <c r="AF804" s="20" t="str">
        <f>IF(Sales_Trans_2[[#This Row],[Discount_Pct]]=0,"0%",
IF(Sales_Trans_2[[#This Row],[Discount_Pct]]&lt;=5,"1-5%",
IF(Sales_Trans_2[[#This Row],[Discount_Pct]]&lt;=10,"6-10%",
IF(Sales_Trans_2[[#This Row],[Discount_Pct]]&lt;=15,"11-15%","&gt;15%"))))</f>
        <v>0%</v>
      </c>
    </row>
    <row r="805" spans="1:32" x14ac:dyDescent="0.25">
      <c r="A805" t="s">
        <v>1694</v>
      </c>
      <c r="B805" s="10">
        <v>45971</v>
      </c>
      <c r="C805" t="s">
        <v>307</v>
      </c>
      <c r="D805" t="s">
        <v>275</v>
      </c>
      <c r="E805" t="s">
        <v>385</v>
      </c>
      <c r="F805" t="s">
        <v>386</v>
      </c>
      <c r="G805">
        <v>5</v>
      </c>
      <c r="H805">
        <v>56.42</v>
      </c>
      <c r="I805">
        <v>0</v>
      </c>
      <c r="J805">
        <v>0</v>
      </c>
      <c r="K805">
        <v>324.42</v>
      </c>
      <c r="L805">
        <v>187.4</v>
      </c>
      <c r="M805">
        <v>137.02000000000001</v>
      </c>
      <c r="N805" t="s">
        <v>133</v>
      </c>
      <c r="O805" t="s">
        <v>24</v>
      </c>
      <c r="P805" t="s">
        <v>55</v>
      </c>
      <c r="Q805">
        <v>0.65694444444444444</v>
      </c>
      <c r="R805" t="s">
        <v>27</v>
      </c>
      <c r="S805" t="s">
        <v>4760</v>
      </c>
      <c r="T805" t="s">
        <v>4752</v>
      </c>
      <c r="U805">
        <v>51.33</v>
      </c>
      <c r="V805" t="s">
        <v>5035</v>
      </c>
      <c r="W805" t="s">
        <v>4958</v>
      </c>
      <c r="X805" t="s">
        <v>5513</v>
      </c>
      <c r="Y805" t="s">
        <v>4960</v>
      </c>
      <c r="Z805" t="s">
        <v>5514</v>
      </c>
      <c r="AA805" t="s">
        <v>4992</v>
      </c>
      <c r="AB805">
        <f>YEAR(Sales_Trans_2[[#This Row],[Transaction_Date]])</f>
        <v>2025</v>
      </c>
      <c r="AC805" t="str">
        <f>TEXT(Sales_Trans_2[[#This Row],[Transaction_Date]],"mmm")</f>
        <v>Nov</v>
      </c>
      <c r="AD805">
        <f>MONTH(Sales_Trans_2[[#This Row],[Transaction_Date]])</f>
        <v>11</v>
      </c>
      <c r="AE805" s="19">
        <f>IFERROR(Sales_Trans_2[[#This Row],[Profit]]/Sales_Trans_2[[#This Row],[Sales_Amount]],0)</f>
        <v>0.42235373898033413</v>
      </c>
      <c r="AF805" s="20" t="str">
        <f>IF(Sales_Trans_2[[#This Row],[Discount_Pct]]=0,"0%",
IF(Sales_Trans_2[[#This Row],[Discount_Pct]]&lt;=5,"1-5%",
IF(Sales_Trans_2[[#This Row],[Discount_Pct]]&lt;=10,"6-10%",
IF(Sales_Trans_2[[#This Row],[Discount_Pct]]&lt;=15,"11-15%","&gt;15%"))))</f>
        <v>0%</v>
      </c>
    </row>
    <row r="806" spans="1:32" x14ac:dyDescent="0.25">
      <c r="A806" t="s">
        <v>3259</v>
      </c>
      <c r="B806" s="10">
        <v>45787</v>
      </c>
      <c r="C806" t="s">
        <v>1696</v>
      </c>
      <c r="D806" t="s">
        <v>65</v>
      </c>
      <c r="E806" t="s">
        <v>1903</v>
      </c>
      <c r="F806" t="s">
        <v>3260</v>
      </c>
      <c r="G806">
        <v>2</v>
      </c>
      <c r="H806">
        <v>172.63</v>
      </c>
      <c r="I806">
        <v>0</v>
      </c>
      <c r="J806">
        <v>0</v>
      </c>
      <c r="K806">
        <v>397.05</v>
      </c>
      <c r="L806">
        <v>284</v>
      </c>
      <c r="M806">
        <v>113.05</v>
      </c>
      <c r="N806" t="s">
        <v>133</v>
      </c>
      <c r="O806" t="s">
        <v>24</v>
      </c>
      <c r="P806" t="s">
        <v>55</v>
      </c>
      <c r="Q806">
        <v>0.45347222222222222</v>
      </c>
      <c r="R806" t="s">
        <v>27</v>
      </c>
      <c r="S806" t="s">
        <v>4719</v>
      </c>
      <c r="T806" t="s">
        <v>4703</v>
      </c>
      <c r="U806">
        <v>172.63</v>
      </c>
      <c r="V806" t="s">
        <v>5873</v>
      </c>
      <c r="W806" t="s">
        <v>4964</v>
      </c>
      <c r="X806" t="s">
        <v>5909</v>
      </c>
      <c r="Y806" t="s">
        <v>5007</v>
      </c>
      <c r="Z806" t="s">
        <v>5276</v>
      </c>
      <c r="AA806" t="s">
        <v>5163</v>
      </c>
      <c r="AB806">
        <f>YEAR(Sales_Trans_2[[#This Row],[Transaction_Date]])</f>
        <v>2025</v>
      </c>
      <c r="AC806" t="str">
        <f>TEXT(Sales_Trans_2[[#This Row],[Transaction_Date]],"mmm")</f>
        <v>May</v>
      </c>
      <c r="AD806">
        <f>MONTH(Sales_Trans_2[[#This Row],[Transaction_Date]])</f>
        <v>5</v>
      </c>
      <c r="AE806" s="19">
        <f>IFERROR(Sales_Trans_2[[#This Row],[Profit]]/Sales_Trans_2[[#This Row],[Sales_Amount]],0)</f>
        <v>0.28472484573731266</v>
      </c>
      <c r="AF806" s="20" t="str">
        <f>IF(Sales_Trans_2[[#This Row],[Discount_Pct]]=0,"0%",
IF(Sales_Trans_2[[#This Row],[Discount_Pct]]&lt;=5,"1-5%",
IF(Sales_Trans_2[[#This Row],[Discount_Pct]]&lt;=10,"6-10%",
IF(Sales_Trans_2[[#This Row],[Discount_Pct]]&lt;=15,"11-15%","&gt;15%"))))</f>
        <v>0%</v>
      </c>
    </row>
    <row r="807" spans="1:32" x14ac:dyDescent="0.25">
      <c r="A807" t="s">
        <v>2883</v>
      </c>
      <c r="B807" s="10">
        <v>45726</v>
      </c>
      <c r="C807" t="s">
        <v>604</v>
      </c>
      <c r="D807" t="s">
        <v>745</v>
      </c>
      <c r="E807" t="s">
        <v>728</v>
      </c>
      <c r="F807" t="s">
        <v>729</v>
      </c>
      <c r="G807">
        <v>3</v>
      </c>
      <c r="H807">
        <v>178.07</v>
      </c>
      <c r="I807">
        <v>0</v>
      </c>
      <c r="J807">
        <v>0</v>
      </c>
      <c r="K807">
        <v>534.21</v>
      </c>
      <c r="L807">
        <v>306.69</v>
      </c>
      <c r="M807">
        <v>227.52</v>
      </c>
      <c r="N807" t="s">
        <v>23</v>
      </c>
      <c r="O807" t="s">
        <v>24</v>
      </c>
      <c r="P807" t="s">
        <v>55</v>
      </c>
      <c r="Q807">
        <v>0.77847222222222223</v>
      </c>
      <c r="R807" t="s">
        <v>49</v>
      </c>
      <c r="S807" t="s">
        <v>4666</v>
      </c>
      <c r="T807" t="s">
        <v>4636</v>
      </c>
      <c r="U807">
        <v>168.36</v>
      </c>
      <c r="V807" t="s">
        <v>5362</v>
      </c>
      <c r="W807" t="s">
        <v>4958</v>
      </c>
      <c r="X807" t="s">
        <v>5381</v>
      </c>
      <c r="Y807" t="s">
        <v>5018</v>
      </c>
      <c r="Z807" t="s">
        <v>5236</v>
      </c>
      <c r="AA807" t="s">
        <v>5060</v>
      </c>
      <c r="AB807">
        <f>YEAR(Sales_Trans_2[[#This Row],[Transaction_Date]])</f>
        <v>2025</v>
      </c>
      <c r="AC807" t="str">
        <f>TEXT(Sales_Trans_2[[#This Row],[Transaction_Date]],"mmm")</f>
        <v>Mar</v>
      </c>
      <c r="AD807">
        <f>MONTH(Sales_Trans_2[[#This Row],[Transaction_Date]])</f>
        <v>3</v>
      </c>
      <c r="AE807" s="19">
        <f>IFERROR(Sales_Trans_2[[#This Row],[Profit]]/Sales_Trans_2[[#This Row],[Sales_Amount]],0)</f>
        <v>0.42589992699500195</v>
      </c>
      <c r="AF807" s="20" t="str">
        <f>IF(Sales_Trans_2[[#This Row],[Discount_Pct]]=0,"0%",
IF(Sales_Trans_2[[#This Row],[Discount_Pct]]&lt;=5,"1-5%",
IF(Sales_Trans_2[[#This Row],[Discount_Pct]]&lt;=10,"6-10%",
IF(Sales_Trans_2[[#This Row],[Discount_Pct]]&lt;=15,"11-15%","&gt;15%"))))</f>
        <v>0%</v>
      </c>
    </row>
    <row r="808" spans="1:32" x14ac:dyDescent="0.25">
      <c r="A808" t="s">
        <v>3445</v>
      </c>
      <c r="B808" s="10">
        <v>45726</v>
      </c>
      <c r="C808" t="s">
        <v>2161</v>
      </c>
      <c r="D808" t="s">
        <v>2085</v>
      </c>
      <c r="E808" t="s">
        <v>1471</v>
      </c>
      <c r="F808" t="s">
        <v>1628</v>
      </c>
      <c r="G808">
        <v>3</v>
      </c>
      <c r="H808">
        <v>392.68</v>
      </c>
      <c r="I808">
        <v>0</v>
      </c>
      <c r="J808">
        <v>0</v>
      </c>
      <c r="K808">
        <v>1178.04</v>
      </c>
      <c r="L808">
        <v>957.15</v>
      </c>
      <c r="M808">
        <v>220.89</v>
      </c>
      <c r="N808" t="s">
        <v>4971</v>
      </c>
      <c r="O808" t="s">
        <v>24</v>
      </c>
      <c r="P808" t="s">
        <v>55</v>
      </c>
      <c r="Q808">
        <v>0.90277777777777779</v>
      </c>
      <c r="R808" t="s">
        <v>49</v>
      </c>
      <c r="S808" t="s">
        <v>4670</v>
      </c>
      <c r="T808" t="s">
        <v>4805</v>
      </c>
      <c r="U808">
        <v>392.68</v>
      </c>
      <c r="V808" t="s">
        <v>5948</v>
      </c>
      <c r="W808" t="s">
        <v>4968</v>
      </c>
      <c r="X808" t="s">
        <v>5918</v>
      </c>
      <c r="Y808" t="s">
        <v>4966</v>
      </c>
      <c r="Z808" t="s">
        <v>5295</v>
      </c>
      <c r="AA808" t="s">
        <v>5060</v>
      </c>
      <c r="AB808">
        <f>YEAR(Sales_Trans_2[[#This Row],[Transaction_Date]])</f>
        <v>2025</v>
      </c>
      <c r="AC808" t="str">
        <f>TEXT(Sales_Trans_2[[#This Row],[Transaction_Date]],"mmm")</f>
        <v>Mar</v>
      </c>
      <c r="AD808">
        <f>MONTH(Sales_Trans_2[[#This Row],[Transaction_Date]])</f>
        <v>3</v>
      </c>
      <c r="AE808" s="19">
        <f>IFERROR(Sales_Trans_2[[#This Row],[Profit]]/Sales_Trans_2[[#This Row],[Sales_Amount]],0)</f>
        <v>0.18750636650707955</v>
      </c>
      <c r="AF808" s="20" t="str">
        <f>IF(Sales_Trans_2[[#This Row],[Discount_Pct]]=0,"0%",
IF(Sales_Trans_2[[#This Row],[Discount_Pct]]&lt;=5,"1-5%",
IF(Sales_Trans_2[[#This Row],[Discount_Pct]]&lt;=10,"6-10%",
IF(Sales_Trans_2[[#This Row],[Discount_Pct]]&lt;=15,"11-15%","&gt;15%"))))</f>
        <v>0%</v>
      </c>
    </row>
    <row r="809" spans="1:32" x14ac:dyDescent="0.25">
      <c r="A809" t="s">
        <v>3947</v>
      </c>
      <c r="B809" s="10">
        <v>45726</v>
      </c>
      <c r="C809" t="s">
        <v>1496</v>
      </c>
      <c r="D809" t="s">
        <v>503</v>
      </c>
      <c r="E809" t="s">
        <v>270</v>
      </c>
      <c r="F809" t="s">
        <v>3905</v>
      </c>
      <c r="G809">
        <v>8</v>
      </c>
      <c r="H809">
        <v>569.79999999999995</v>
      </c>
      <c r="I809">
        <v>0</v>
      </c>
      <c r="J809">
        <v>0</v>
      </c>
      <c r="K809">
        <v>4558.3999999999996</v>
      </c>
      <c r="L809">
        <v>3118.4</v>
      </c>
      <c r="M809">
        <v>1440</v>
      </c>
      <c r="N809" t="s">
        <v>47</v>
      </c>
      <c r="O809" t="s">
        <v>24</v>
      </c>
      <c r="P809" t="s">
        <v>55</v>
      </c>
      <c r="Q809">
        <v>0.3888888888888889</v>
      </c>
      <c r="R809" t="s">
        <v>49</v>
      </c>
      <c r="S809" t="s">
        <v>4727</v>
      </c>
      <c r="T809" t="s">
        <v>4703</v>
      </c>
      <c r="U809">
        <v>503.36</v>
      </c>
      <c r="V809" t="s">
        <v>5123</v>
      </c>
      <c r="W809" t="s">
        <v>4958</v>
      </c>
      <c r="X809" t="s">
        <v>5321</v>
      </c>
      <c r="Y809" t="s">
        <v>4970</v>
      </c>
      <c r="Z809" t="s">
        <v>5280</v>
      </c>
      <c r="AA809" t="s">
        <v>5060</v>
      </c>
      <c r="AB809">
        <f>YEAR(Sales_Trans_2[[#This Row],[Transaction_Date]])</f>
        <v>2025</v>
      </c>
      <c r="AC809" t="str">
        <f>TEXT(Sales_Trans_2[[#This Row],[Transaction_Date]],"mmm")</f>
        <v>Mar</v>
      </c>
      <c r="AD809">
        <f>MONTH(Sales_Trans_2[[#This Row],[Transaction_Date]])</f>
        <v>3</v>
      </c>
      <c r="AE809" s="19">
        <f>IFERROR(Sales_Trans_2[[#This Row],[Profit]]/Sales_Trans_2[[#This Row],[Sales_Amount]],0)</f>
        <v>0.31590031590031592</v>
      </c>
      <c r="AF809" s="20" t="str">
        <f>IF(Sales_Trans_2[[#This Row],[Discount_Pct]]=0,"0%",
IF(Sales_Trans_2[[#This Row],[Discount_Pct]]&lt;=5,"1-5%",
IF(Sales_Trans_2[[#This Row],[Discount_Pct]]&lt;=10,"6-10%",
IF(Sales_Trans_2[[#This Row],[Discount_Pct]]&lt;=15,"11-15%","&gt;15%"))))</f>
        <v>0%</v>
      </c>
    </row>
    <row r="810" spans="1:32" x14ac:dyDescent="0.25">
      <c r="A810" t="s">
        <v>2153</v>
      </c>
      <c r="B810" s="10">
        <v>45698</v>
      </c>
      <c r="C810" t="s">
        <v>2154</v>
      </c>
      <c r="D810" t="s">
        <v>176</v>
      </c>
      <c r="E810" t="s">
        <v>177</v>
      </c>
      <c r="F810" t="s">
        <v>333</v>
      </c>
      <c r="G810">
        <v>4</v>
      </c>
      <c r="H810">
        <v>355.64</v>
      </c>
      <c r="I810">
        <v>0</v>
      </c>
      <c r="J810">
        <v>0</v>
      </c>
      <c r="K810">
        <v>1422.56</v>
      </c>
      <c r="L810">
        <v>1213.6400000000001</v>
      </c>
      <c r="M810">
        <v>208.92</v>
      </c>
      <c r="N810" t="s">
        <v>4971</v>
      </c>
      <c r="O810" t="s">
        <v>24</v>
      </c>
      <c r="P810" t="s">
        <v>55</v>
      </c>
      <c r="Q810">
        <v>0.69305555555555554</v>
      </c>
      <c r="R810" t="s">
        <v>49</v>
      </c>
      <c r="S810" t="s">
        <v>4860</v>
      </c>
      <c r="T810" t="s">
        <v>4847</v>
      </c>
      <c r="U810">
        <v>355.64</v>
      </c>
      <c r="V810" t="s">
        <v>5956</v>
      </c>
      <c r="W810" t="s">
        <v>4964</v>
      </c>
      <c r="X810" t="s">
        <v>5319</v>
      </c>
      <c r="Y810" t="s">
        <v>4970</v>
      </c>
      <c r="Z810" t="s">
        <v>5227</v>
      </c>
      <c r="AA810" t="s">
        <v>5060</v>
      </c>
      <c r="AB810">
        <f>YEAR(Sales_Trans_2[[#This Row],[Transaction_Date]])</f>
        <v>2025</v>
      </c>
      <c r="AC810" t="str">
        <f>TEXT(Sales_Trans_2[[#This Row],[Transaction_Date]],"mmm")</f>
        <v>Feb</v>
      </c>
      <c r="AD810">
        <f>MONTH(Sales_Trans_2[[#This Row],[Transaction_Date]])</f>
        <v>2</v>
      </c>
      <c r="AE810" s="19">
        <f>IFERROR(Sales_Trans_2[[#This Row],[Profit]]/Sales_Trans_2[[#This Row],[Sales_Amount]],0)</f>
        <v>0.14686199527612193</v>
      </c>
      <c r="AF810" s="20" t="str">
        <f>IF(Sales_Trans_2[[#This Row],[Discount_Pct]]=0,"0%",
IF(Sales_Trans_2[[#This Row],[Discount_Pct]]&lt;=5,"1-5%",
IF(Sales_Trans_2[[#This Row],[Discount_Pct]]&lt;=10,"6-10%",
IF(Sales_Trans_2[[#This Row],[Discount_Pct]]&lt;=15,"11-15%","&gt;15%"))))</f>
        <v>0%</v>
      </c>
    </row>
    <row r="811" spans="1:32" x14ac:dyDescent="0.25">
      <c r="A811" t="s">
        <v>2228</v>
      </c>
      <c r="B811" s="10">
        <v>45667</v>
      </c>
      <c r="C811" t="s">
        <v>1095</v>
      </c>
      <c r="D811" t="s">
        <v>493</v>
      </c>
      <c r="E811" t="s">
        <v>1190</v>
      </c>
      <c r="F811" t="s">
        <v>1191</v>
      </c>
      <c r="G811">
        <v>3</v>
      </c>
      <c r="H811">
        <v>232.58</v>
      </c>
      <c r="I811">
        <v>0</v>
      </c>
      <c r="J811">
        <v>0</v>
      </c>
      <c r="K811">
        <v>697.74</v>
      </c>
      <c r="L811">
        <v>573.6</v>
      </c>
      <c r="M811">
        <v>124.14</v>
      </c>
      <c r="N811" t="s">
        <v>47</v>
      </c>
      <c r="O811" t="s">
        <v>24</v>
      </c>
      <c r="P811" t="s">
        <v>55</v>
      </c>
      <c r="Q811">
        <v>0.4284722222222222</v>
      </c>
      <c r="R811" t="s">
        <v>49</v>
      </c>
      <c r="S811" t="s">
        <v>4688</v>
      </c>
      <c r="T811" t="s">
        <v>4672</v>
      </c>
      <c r="U811">
        <v>232.58</v>
      </c>
      <c r="V811" t="s">
        <v>5459</v>
      </c>
      <c r="W811" t="s">
        <v>4968</v>
      </c>
      <c r="X811" t="s">
        <v>5649</v>
      </c>
      <c r="Y811" t="s">
        <v>5007</v>
      </c>
      <c r="Z811" t="s">
        <v>5274</v>
      </c>
      <c r="AA811" t="s">
        <v>5163</v>
      </c>
      <c r="AB811">
        <f>YEAR(Sales_Trans_2[[#This Row],[Transaction_Date]])</f>
        <v>2025</v>
      </c>
      <c r="AC811" t="str">
        <f>TEXT(Sales_Trans_2[[#This Row],[Transaction_Date]],"mmm")</f>
        <v>Jan</v>
      </c>
      <c r="AD811">
        <f>MONTH(Sales_Trans_2[[#This Row],[Transaction_Date]])</f>
        <v>1</v>
      </c>
      <c r="AE811" s="19">
        <f>IFERROR(Sales_Trans_2[[#This Row],[Profit]]/Sales_Trans_2[[#This Row],[Sales_Amount]],0)</f>
        <v>0.17791727577607705</v>
      </c>
      <c r="AF811" s="20" t="str">
        <f>IF(Sales_Trans_2[[#This Row],[Discount_Pct]]=0,"0%",
IF(Sales_Trans_2[[#This Row],[Discount_Pct]]&lt;=5,"1-5%",
IF(Sales_Trans_2[[#This Row],[Discount_Pct]]&lt;=10,"6-10%",
IF(Sales_Trans_2[[#This Row],[Discount_Pct]]&lt;=15,"11-15%","&gt;15%"))))</f>
        <v>0%</v>
      </c>
    </row>
    <row r="812" spans="1:32" x14ac:dyDescent="0.25">
      <c r="A812" t="s">
        <v>2359</v>
      </c>
      <c r="B812" s="10">
        <v>45927</v>
      </c>
      <c r="C812" t="s">
        <v>1564</v>
      </c>
      <c r="D812" t="s">
        <v>794</v>
      </c>
      <c r="E812" t="s">
        <v>504</v>
      </c>
      <c r="F812" t="s">
        <v>1635</v>
      </c>
      <c r="G812">
        <v>4</v>
      </c>
      <c r="H812">
        <v>176.45</v>
      </c>
      <c r="I812">
        <v>0</v>
      </c>
      <c r="J812">
        <v>0</v>
      </c>
      <c r="K812">
        <v>811.67</v>
      </c>
      <c r="L812">
        <v>497.32</v>
      </c>
      <c r="M812">
        <v>314.35000000000002</v>
      </c>
      <c r="N812" t="s">
        <v>133</v>
      </c>
      <c r="O812" t="s">
        <v>24</v>
      </c>
      <c r="P812" t="s">
        <v>55</v>
      </c>
      <c r="Q812">
        <v>0.38819444444444445</v>
      </c>
      <c r="R812" t="s">
        <v>27</v>
      </c>
      <c r="S812" t="s">
        <v>4946</v>
      </c>
      <c r="T812" t="s">
        <v>4930</v>
      </c>
      <c r="U812">
        <v>171.25</v>
      </c>
      <c r="V812" t="s">
        <v>5237</v>
      </c>
      <c r="W812" t="s">
        <v>4958</v>
      </c>
      <c r="X812" t="s">
        <v>5390</v>
      </c>
      <c r="Y812" t="s">
        <v>4966</v>
      </c>
      <c r="Z812" t="s">
        <v>5349</v>
      </c>
      <c r="AA812" t="s">
        <v>5060</v>
      </c>
      <c r="AB812">
        <f>YEAR(Sales_Trans_2[[#This Row],[Transaction_Date]])</f>
        <v>2025</v>
      </c>
      <c r="AC812" t="str">
        <f>TEXT(Sales_Trans_2[[#This Row],[Transaction_Date]],"mmm")</f>
        <v>Sep</v>
      </c>
      <c r="AD812">
        <f>MONTH(Sales_Trans_2[[#This Row],[Transaction_Date]])</f>
        <v>9</v>
      </c>
      <c r="AE812" s="19">
        <f>IFERROR(Sales_Trans_2[[#This Row],[Profit]]/Sales_Trans_2[[#This Row],[Sales_Amount]],0)</f>
        <v>0.38728793721586363</v>
      </c>
      <c r="AF812" s="20" t="str">
        <f>IF(Sales_Trans_2[[#This Row],[Discount_Pct]]=0,"0%",
IF(Sales_Trans_2[[#This Row],[Discount_Pct]]&lt;=5,"1-5%",
IF(Sales_Trans_2[[#This Row],[Discount_Pct]]&lt;=10,"6-10%",
IF(Sales_Trans_2[[#This Row],[Discount_Pct]]&lt;=15,"11-15%","&gt;15%"))))</f>
        <v>0%</v>
      </c>
    </row>
    <row r="813" spans="1:32" x14ac:dyDescent="0.25">
      <c r="A813" t="s">
        <v>3865</v>
      </c>
      <c r="B813" s="10">
        <v>45927</v>
      </c>
      <c r="C813" t="s">
        <v>1243</v>
      </c>
      <c r="D813" t="s">
        <v>365</v>
      </c>
      <c r="E813" t="s">
        <v>1431</v>
      </c>
      <c r="F813" t="s">
        <v>1432</v>
      </c>
      <c r="G813">
        <v>3</v>
      </c>
      <c r="H813">
        <v>459.58</v>
      </c>
      <c r="I813">
        <v>0</v>
      </c>
      <c r="J813">
        <v>0</v>
      </c>
      <c r="K813">
        <v>1585.55</v>
      </c>
      <c r="L813">
        <v>1160.67</v>
      </c>
      <c r="M813">
        <v>424.88</v>
      </c>
      <c r="N813" t="s">
        <v>4971</v>
      </c>
      <c r="O813" t="s">
        <v>24</v>
      </c>
      <c r="P813" t="s">
        <v>55</v>
      </c>
      <c r="Q813">
        <v>0.76875000000000004</v>
      </c>
      <c r="R813" t="s">
        <v>27</v>
      </c>
      <c r="S813" t="s">
        <v>4680</v>
      </c>
      <c r="T813" t="s">
        <v>4672</v>
      </c>
      <c r="U813">
        <v>459.58</v>
      </c>
      <c r="V813" t="s">
        <v>5864</v>
      </c>
      <c r="W813" t="s">
        <v>4964</v>
      </c>
      <c r="X813" t="s">
        <v>5642</v>
      </c>
      <c r="Y813" t="s">
        <v>4960</v>
      </c>
      <c r="Z813" t="s">
        <v>5386</v>
      </c>
      <c r="AA813" t="s">
        <v>5060</v>
      </c>
      <c r="AB813">
        <f>YEAR(Sales_Trans_2[[#This Row],[Transaction_Date]])</f>
        <v>2025</v>
      </c>
      <c r="AC813" t="str">
        <f>TEXT(Sales_Trans_2[[#This Row],[Transaction_Date]],"mmm")</f>
        <v>Sep</v>
      </c>
      <c r="AD813">
        <f>MONTH(Sales_Trans_2[[#This Row],[Transaction_Date]])</f>
        <v>9</v>
      </c>
      <c r="AE813" s="19">
        <f>IFERROR(Sales_Trans_2[[#This Row],[Profit]]/Sales_Trans_2[[#This Row],[Sales_Amount]],0)</f>
        <v>0.26797010501087953</v>
      </c>
      <c r="AF813" s="20" t="str">
        <f>IF(Sales_Trans_2[[#This Row],[Discount_Pct]]=0,"0%",
IF(Sales_Trans_2[[#This Row],[Discount_Pct]]&lt;=5,"1-5%",
IF(Sales_Trans_2[[#This Row],[Discount_Pct]]&lt;=10,"6-10%",
IF(Sales_Trans_2[[#This Row],[Discount_Pct]]&lt;=15,"11-15%","&gt;15%"))))</f>
        <v>0%</v>
      </c>
    </row>
    <row r="814" spans="1:32" x14ac:dyDescent="0.25">
      <c r="A814" t="s">
        <v>4343</v>
      </c>
      <c r="B814" s="10">
        <v>45919</v>
      </c>
      <c r="C814" t="s">
        <v>876</v>
      </c>
      <c r="D814" t="s">
        <v>680</v>
      </c>
      <c r="E814" t="s">
        <v>1086</v>
      </c>
      <c r="F814" t="s">
        <v>1087</v>
      </c>
      <c r="G814">
        <v>4</v>
      </c>
      <c r="H814">
        <v>163.55000000000001</v>
      </c>
      <c r="I814">
        <v>0</v>
      </c>
      <c r="J814">
        <v>0</v>
      </c>
      <c r="K814">
        <v>654.20000000000005</v>
      </c>
      <c r="L814">
        <v>551.79999999999995</v>
      </c>
      <c r="M814">
        <v>102.4</v>
      </c>
      <c r="N814" t="s">
        <v>68</v>
      </c>
      <c r="O814" t="s">
        <v>24</v>
      </c>
      <c r="P814" t="s">
        <v>55</v>
      </c>
      <c r="Q814">
        <v>0.53055555555555556</v>
      </c>
      <c r="R814" t="s">
        <v>49</v>
      </c>
      <c r="S814" t="s">
        <v>4873</v>
      </c>
      <c r="T814" t="s">
        <v>4864</v>
      </c>
      <c r="U814">
        <v>157.97999999999999</v>
      </c>
      <c r="V814" t="s">
        <v>5745</v>
      </c>
      <c r="W814" t="s">
        <v>4958</v>
      </c>
      <c r="X814" t="s">
        <v>5342</v>
      </c>
      <c r="Y814" t="s">
        <v>4966</v>
      </c>
      <c r="Z814" t="s">
        <v>5343</v>
      </c>
      <c r="AA814" t="s">
        <v>4992</v>
      </c>
      <c r="AB814">
        <f>YEAR(Sales_Trans_2[[#This Row],[Transaction_Date]])</f>
        <v>2025</v>
      </c>
      <c r="AC814" t="str">
        <f>TEXT(Sales_Trans_2[[#This Row],[Transaction_Date]],"mmm")</f>
        <v>Sep</v>
      </c>
      <c r="AD814">
        <f>MONTH(Sales_Trans_2[[#This Row],[Transaction_Date]])</f>
        <v>9</v>
      </c>
      <c r="AE814" s="19">
        <f>IFERROR(Sales_Trans_2[[#This Row],[Profit]]/Sales_Trans_2[[#This Row],[Sales_Amount]],0)</f>
        <v>0.15652705594619382</v>
      </c>
      <c r="AF814" s="20" t="str">
        <f>IF(Sales_Trans_2[[#This Row],[Discount_Pct]]=0,"0%",
IF(Sales_Trans_2[[#This Row],[Discount_Pct]]&lt;=5,"1-5%",
IF(Sales_Trans_2[[#This Row],[Discount_Pct]]&lt;=10,"6-10%",
IF(Sales_Trans_2[[#This Row],[Discount_Pct]]&lt;=15,"11-15%","&gt;15%"))))</f>
        <v>0%</v>
      </c>
    </row>
    <row r="815" spans="1:32" x14ac:dyDescent="0.25">
      <c r="A815" t="s">
        <v>3651</v>
      </c>
      <c r="B815" s="10">
        <v>45913</v>
      </c>
      <c r="C815" t="s">
        <v>169</v>
      </c>
      <c r="D815" t="s">
        <v>1030</v>
      </c>
      <c r="E815" t="s">
        <v>709</v>
      </c>
      <c r="F815" t="s">
        <v>710</v>
      </c>
      <c r="G815">
        <v>5</v>
      </c>
      <c r="H815">
        <v>277.42</v>
      </c>
      <c r="I815">
        <v>0</v>
      </c>
      <c r="J815">
        <v>0</v>
      </c>
      <c r="K815">
        <v>1595.16</v>
      </c>
      <c r="L815">
        <v>995.8</v>
      </c>
      <c r="M815">
        <v>599.36</v>
      </c>
      <c r="N815" t="s">
        <v>47</v>
      </c>
      <c r="O815" t="s">
        <v>24</v>
      </c>
      <c r="P815" t="s">
        <v>55</v>
      </c>
      <c r="Q815">
        <v>0.72222222222222221</v>
      </c>
      <c r="R815" t="s">
        <v>27</v>
      </c>
      <c r="S815" t="s">
        <v>4794</v>
      </c>
      <c r="T815" t="s">
        <v>4776</v>
      </c>
      <c r="U815">
        <v>159.5</v>
      </c>
      <c r="V815" t="s">
        <v>5040</v>
      </c>
      <c r="W815" t="s">
        <v>4968</v>
      </c>
      <c r="X815" t="s">
        <v>5313</v>
      </c>
      <c r="Y815" t="s">
        <v>4960</v>
      </c>
      <c r="Z815" t="s">
        <v>5314</v>
      </c>
      <c r="AA815" t="s">
        <v>5060</v>
      </c>
      <c r="AB815">
        <f>YEAR(Sales_Trans_2[[#This Row],[Transaction_Date]])</f>
        <v>2025</v>
      </c>
      <c r="AC815" t="str">
        <f>TEXT(Sales_Trans_2[[#This Row],[Transaction_Date]],"mmm")</f>
        <v>Sep</v>
      </c>
      <c r="AD815">
        <f>MONTH(Sales_Trans_2[[#This Row],[Transaction_Date]])</f>
        <v>9</v>
      </c>
      <c r="AE815" s="19">
        <f>IFERROR(Sales_Trans_2[[#This Row],[Profit]]/Sales_Trans_2[[#This Row],[Sales_Amount]],0)</f>
        <v>0.37573660322475488</v>
      </c>
      <c r="AF815" s="20" t="str">
        <f>IF(Sales_Trans_2[[#This Row],[Discount_Pct]]=0,"0%",
IF(Sales_Trans_2[[#This Row],[Discount_Pct]]&lt;=5,"1-5%",
IF(Sales_Trans_2[[#This Row],[Discount_Pct]]&lt;=10,"6-10%",
IF(Sales_Trans_2[[#This Row],[Discount_Pct]]&lt;=15,"11-15%","&gt;15%"))))</f>
        <v>0%</v>
      </c>
    </row>
    <row r="816" spans="1:32" x14ac:dyDescent="0.25">
      <c r="A816" t="s">
        <v>3374</v>
      </c>
      <c r="B816" s="10">
        <v>46000</v>
      </c>
      <c r="C816" t="s">
        <v>1564</v>
      </c>
      <c r="D816" t="s">
        <v>147</v>
      </c>
      <c r="E816" t="s">
        <v>671</v>
      </c>
      <c r="F816" t="s">
        <v>662</v>
      </c>
      <c r="G816">
        <v>4</v>
      </c>
      <c r="H816">
        <v>335.78</v>
      </c>
      <c r="I816">
        <v>0</v>
      </c>
      <c r="J816">
        <v>0</v>
      </c>
      <c r="K816">
        <v>1343.12</v>
      </c>
      <c r="L816">
        <v>1044.8800000000001</v>
      </c>
      <c r="M816">
        <v>298.24</v>
      </c>
      <c r="N816" t="s">
        <v>4971</v>
      </c>
      <c r="O816" t="s">
        <v>24</v>
      </c>
      <c r="P816" t="s">
        <v>55</v>
      </c>
      <c r="Q816">
        <v>0.45</v>
      </c>
      <c r="R816" t="s">
        <v>49</v>
      </c>
      <c r="S816" t="s">
        <v>4717</v>
      </c>
      <c r="T816" t="s">
        <v>4703</v>
      </c>
      <c r="U816">
        <v>332.73</v>
      </c>
      <c r="V816" t="s">
        <v>5237</v>
      </c>
      <c r="W816" t="s">
        <v>4958</v>
      </c>
      <c r="X816" t="s">
        <v>5528</v>
      </c>
      <c r="Y816" t="s">
        <v>4960</v>
      </c>
      <c r="Z816" t="s">
        <v>5529</v>
      </c>
      <c r="AA816" t="s">
        <v>5060</v>
      </c>
      <c r="AB816">
        <f>YEAR(Sales_Trans_2[[#This Row],[Transaction_Date]])</f>
        <v>2025</v>
      </c>
      <c r="AC816" t="str">
        <f>TEXT(Sales_Trans_2[[#This Row],[Transaction_Date]],"mmm")</f>
        <v>Dec</v>
      </c>
      <c r="AD816">
        <f>MONTH(Sales_Trans_2[[#This Row],[Transaction_Date]])</f>
        <v>12</v>
      </c>
      <c r="AE816" s="19">
        <f>IFERROR(Sales_Trans_2[[#This Row],[Profit]]/Sales_Trans_2[[#This Row],[Sales_Amount]],0)</f>
        <v>0.22205015188516292</v>
      </c>
      <c r="AF816" s="20" t="str">
        <f>IF(Sales_Trans_2[[#This Row],[Discount_Pct]]=0,"0%",
IF(Sales_Trans_2[[#This Row],[Discount_Pct]]&lt;=5,"1-5%",
IF(Sales_Trans_2[[#This Row],[Discount_Pct]]&lt;=10,"6-10%",
IF(Sales_Trans_2[[#This Row],[Discount_Pct]]&lt;=15,"11-15%","&gt;15%"))))</f>
        <v>0%</v>
      </c>
    </row>
    <row r="817" spans="1:32" x14ac:dyDescent="0.25">
      <c r="A817" t="s">
        <v>2066</v>
      </c>
      <c r="B817" s="10">
        <v>45697</v>
      </c>
      <c r="C817" t="s">
        <v>230</v>
      </c>
      <c r="D817" t="s">
        <v>581</v>
      </c>
      <c r="E817" t="s">
        <v>1368</v>
      </c>
      <c r="F817" t="s">
        <v>2067</v>
      </c>
      <c r="G817">
        <v>2</v>
      </c>
      <c r="H817">
        <v>139.21</v>
      </c>
      <c r="I817">
        <v>0</v>
      </c>
      <c r="J817">
        <v>0</v>
      </c>
      <c r="K817">
        <v>278.42</v>
      </c>
      <c r="L817">
        <v>213.98</v>
      </c>
      <c r="M817">
        <v>64.44</v>
      </c>
      <c r="N817" t="s">
        <v>23</v>
      </c>
      <c r="O817" t="s">
        <v>24</v>
      </c>
      <c r="P817" t="s">
        <v>55</v>
      </c>
      <c r="Q817">
        <v>0.56874999999999998</v>
      </c>
      <c r="R817" t="s">
        <v>49</v>
      </c>
      <c r="S817" t="s">
        <v>4710</v>
      </c>
      <c r="T817" t="s">
        <v>4703</v>
      </c>
      <c r="U817">
        <v>139.21</v>
      </c>
      <c r="V817" t="s">
        <v>5976</v>
      </c>
      <c r="W817" t="s">
        <v>4964</v>
      </c>
      <c r="X817" t="s">
        <v>5903</v>
      </c>
      <c r="Y817" t="s">
        <v>5007</v>
      </c>
      <c r="Z817" t="s">
        <v>5591</v>
      </c>
      <c r="AA817" t="s">
        <v>4992</v>
      </c>
      <c r="AB817">
        <f>YEAR(Sales_Trans_2[[#This Row],[Transaction_Date]])</f>
        <v>2025</v>
      </c>
      <c r="AC817" t="str">
        <f>TEXT(Sales_Trans_2[[#This Row],[Transaction_Date]],"mmm")</f>
        <v>Feb</v>
      </c>
      <c r="AD817">
        <f>MONTH(Sales_Trans_2[[#This Row],[Transaction_Date]])</f>
        <v>2</v>
      </c>
      <c r="AE817" s="19">
        <f>IFERROR(Sales_Trans_2[[#This Row],[Profit]]/Sales_Trans_2[[#This Row],[Sales_Amount]],0)</f>
        <v>0.23144889016593634</v>
      </c>
      <c r="AF817" s="20" t="str">
        <f>IF(Sales_Trans_2[[#This Row],[Discount_Pct]]=0,"0%",
IF(Sales_Trans_2[[#This Row],[Discount_Pct]]&lt;=5,"1-5%",
IF(Sales_Trans_2[[#This Row],[Discount_Pct]]&lt;=10,"6-10%",
IF(Sales_Trans_2[[#This Row],[Discount_Pct]]&lt;=15,"11-15%","&gt;15%"))))</f>
        <v>0%</v>
      </c>
    </row>
    <row r="818" spans="1:32" x14ac:dyDescent="0.25">
      <c r="A818" t="s">
        <v>2248</v>
      </c>
      <c r="B818" s="10">
        <v>45898</v>
      </c>
      <c r="C818" t="s">
        <v>2249</v>
      </c>
      <c r="D818" t="s">
        <v>812</v>
      </c>
      <c r="E818" t="s">
        <v>270</v>
      </c>
      <c r="F818" t="s">
        <v>109</v>
      </c>
      <c r="G818">
        <v>5</v>
      </c>
      <c r="H818">
        <v>530.16</v>
      </c>
      <c r="I818">
        <v>0</v>
      </c>
      <c r="J818">
        <v>0</v>
      </c>
      <c r="K818">
        <v>2650.8</v>
      </c>
      <c r="L818">
        <v>1895.95</v>
      </c>
      <c r="M818">
        <v>754.85</v>
      </c>
      <c r="N818" t="s">
        <v>40</v>
      </c>
      <c r="O818" t="s">
        <v>24</v>
      </c>
      <c r="P818" t="s">
        <v>55</v>
      </c>
      <c r="Q818">
        <v>0.86388888888888893</v>
      </c>
      <c r="R818" t="s">
        <v>49</v>
      </c>
      <c r="S818" t="s">
        <v>4770</v>
      </c>
      <c r="T818" t="s">
        <v>4752</v>
      </c>
      <c r="U818">
        <v>530.16</v>
      </c>
      <c r="V818" t="s">
        <v>5787</v>
      </c>
      <c r="W818" t="s">
        <v>4968</v>
      </c>
      <c r="X818" t="s">
        <v>5427</v>
      </c>
      <c r="Y818" t="s">
        <v>5007</v>
      </c>
      <c r="Z818" t="s">
        <v>5280</v>
      </c>
      <c r="AA818" t="s">
        <v>5060</v>
      </c>
      <c r="AB818">
        <f>YEAR(Sales_Trans_2[[#This Row],[Transaction_Date]])</f>
        <v>2025</v>
      </c>
      <c r="AC818" t="str">
        <f>TEXT(Sales_Trans_2[[#This Row],[Transaction_Date]],"mmm")</f>
        <v>Aug</v>
      </c>
      <c r="AD818">
        <f>MONTH(Sales_Trans_2[[#This Row],[Transaction_Date]])</f>
        <v>8</v>
      </c>
      <c r="AE818" s="19">
        <f>IFERROR(Sales_Trans_2[[#This Row],[Profit]]/Sales_Trans_2[[#This Row],[Sales_Amount]],0)</f>
        <v>0.28476309038780745</v>
      </c>
      <c r="AF818" s="20" t="str">
        <f>IF(Sales_Trans_2[[#This Row],[Discount_Pct]]=0,"0%",
IF(Sales_Trans_2[[#This Row],[Discount_Pct]]&lt;=5,"1-5%",
IF(Sales_Trans_2[[#This Row],[Discount_Pct]]&lt;=10,"6-10%",
IF(Sales_Trans_2[[#This Row],[Discount_Pct]]&lt;=15,"11-15%","&gt;15%"))))</f>
        <v>0%</v>
      </c>
    </row>
    <row r="819" spans="1:32" x14ac:dyDescent="0.25">
      <c r="A819" t="s">
        <v>1002</v>
      </c>
      <c r="B819" s="10">
        <v>45882</v>
      </c>
      <c r="C819" t="s">
        <v>1003</v>
      </c>
      <c r="D819" t="s">
        <v>84</v>
      </c>
      <c r="E819" t="s">
        <v>445</v>
      </c>
      <c r="F819" t="s">
        <v>1004</v>
      </c>
      <c r="G819">
        <v>3</v>
      </c>
      <c r="H819">
        <v>268.7</v>
      </c>
      <c r="I819">
        <v>0</v>
      </c>
      <c r="J819">
        <v>0</v>
      </c>
      <c r="K819">
        <v>806.1</v>
      </c>
      <c r="L819">
        <v>582.17999999999995</v>
      </c>
      <c r="M819">
        <v>223.92</v>
      </c>
      <c r="N819" t="s">
        <v>23</v>
      </c>
      <c r="O819" t="s">
        <v>24</v>
      </c>
      <c r="P819" t="s">
        <v>55</v>
      </c>
      <c r="Q819">
        <v>0.66249999999999998</v>
      </c>
      <c r="R819" t="s">
        <v>49</v>
      </c>
      <c r="S819" t="s">
        <v>4823</v>
      </c>
      <c r="T819" t="s">
        <v>4805</v>
      </c>
      <c r="U819">
        <v>260.93</v>
      </c>
      <c r="V819" t="s">
        <v>5697</v>
      </c>
      <c r="W819" t="s">
        <v>4958</v>
      </c>
      <c r="X819" t="s">
        <v>5881</v>
      </c>
      <c r="Y819" t="s">
        <v>5011</v>
      </c>
      <c r="Z819" t="s">
        <v>5925</v>
      </c>
      <c r="AA819" t="s">
        <v>5060</v>
      </c>
      <c r="AB819">
        <f>YEAR(Sales_Trans_2[[#This Row],[Transaction_Date]])</f>
        <v>2025</v>
      </c>
      <c r="AC819" t="str">
        <f>TEXT(Sales_Trans_2[[#This Row],[Transaction_Date]],"mmm")</f>
        <v>Aug</v>
      </c>
      <c r="AD819">
        <f>MONTH(Sales_Trans_2[[#This Row],[Transaction_Date]])</f>
        <v>8</v>
      </c>
      <c r="AE819" s="19">
        <f>IFERROR(Sales_Trans_2[[#This Row],[Profit]]/Sales_Trans_2[[#This Row],[Sales_Amount]],0)</f>
        <v>0.27778191291403048</v>
      </c>
      <c r="AF819" s="20" t="str">
        <f>IF(Sales_Trans_2[[#This Row],[Discount_Pct]]=0,"0%",
IF(Sales_Trans_2[[#This Row],[Discount_Pct]]&lt;=5,"1-5%",
IF(Sales_Trans_2[[#This Row],[Discount_Pct]]&lt;=10,"6-10%",
IF(Sales_Trans_2[[#This Row],[Discount_Pct]]&lt;=15,"11-15%","&gt;15%"))))</f>
        <v>0%</v>
      </c>
    </row>
    <row r="820" spans="1:32" x14ac:dyDescent="0.25">
      <c r="A820" t="s">
        <v>2690</v>
      </c>
      <c r="B820" s="10">
        <v>45882</v>
      </c>
      <c r="C820" t="s">
        <v>2691</v>
      </c>
      <c r="D820" t="s">
        <v>944</v>
      </c>
      <c r="E820" t="s">
        <v>1471</v>
      </c>
      <c r="F820" t="s">
        <v>2256</v>
      </c>
      <c r="G820">
        <v>2</v>
      </c>
      <c r="H820">
        <v>333.54</v>
      </c>
      <c r="I820">
        <v>0</v>
      </c>
      <c r="J820">
        <v>0</v>
      </c>
      <c r="K820">
        <v>667.08</v>
      </c>
      <c r="L820">
        <v>476.86</v>
      </c>
      <c r="M820">
        <v>190.22</v>
      </c>
      <c r="N820" t="s">
        <v>4971</v>
      </c>
      <c r="O820" t="s">
        <v>24</v>
      </c>
      <c r="P820" t="s">
        <v>55</v>
      </c>
      <c r="Q820">
        <v>0.47708333333333336</v>
      </c>
      <c r="R820" t="s">
        <v>49</v>
      </c>
      <c r="S820" t="s">
        <v>4773</v>
      </c>
      <c r="T820" t="s">
        <v>4752</v>
      </c>
      <c r="U820">
        <v>333.54</v>
      </c>
      <c r="V820" t="s">
        <v>5788</v>
      </c>
      <c r="W820" t="s">
        <v>4964</v>
      </c>
      <c r="X820" t="s">
        <v>5742</v>
      </c>
      <c r="Y820" t="s">
        <v>4970</v>
      </c>
      <c r="Z820" t="s">
        <v>5295</v>
      </c>
      <c r="AA820" t="s">
        <v>5060</v>
      </c>
      <c r="AB820">
        <f>YEAR(Sales_Trans_2[[#This Row],[Transaction_Date]])</f>
        <v>2025</v>
      </c>
      <c r="AC820" t="str">
        <f>TEXT(Sales_Trans_2[[#This Row],[Transaction_Date]],"mmm")</f>
        <v>Aug</v>
      </c>
      <c r="AD820">
        <f>MONTH(Sales_Trans_2[[#This Row],[Transaction_Date]])</f>
        <v>8</v>
      </c>
      <c r="AE820" s="19">
        <f>IFERROR(Sales_Trans_2[[#This Row],[Profit]]/Sales_Trans_2[[#This Row],[Sales_Amount]],0)</f>
        <v>0.28515320501289199</v>
      </c>
      <c r="AF820" s="20" t="str">
        <f>IF(Sales_Trans_2[[#This Row],[Discount_Pct]]=0,"0%",
IF(Sales_Trans_2[[#This Row],[Discount_Pct]]&lt;=5,"1-5%",
IF(Sales_Trans_2[[#This Row],[Discount_Pct]]&lt;=10,"6-10%",
IF(Sales_Trans_2[[#This Row],[Discount_Pct]]&lt;=15,"11-15%","&gt;15%"))))</f>
        <v>0%</v>
      </c>
    </row>
    <row r="821" spans="1:32" x14ac:dyDescent="0.25">
      <c r="A821" t="s">
        <v>3589</v>
      </c>
      <c r="B821" s="10">
        <v>45882</v>
      </c>
      <c r="C821" t="s">
        <v>1013</v>
      </c>
      <c r="D821" t="s">
        <v>1678</v>
      </c>
      <c r="E821" t="s">
        <v>395</v>
      </c>
      <c r="F821" t="s">
        <v>951</v>
      </c>
      <c r="G821">
        <v>3</v>
      </c>
      <c r="H821">
        <v>344.73</v>
      </c>
      <c r="I821">
        <v>0</v>
      </c>
      <c r="J821">
        <v>0</v>
      </c>
      <c r="K821">
        <v>1034.19</v>
      </c>
      <c r="L821">
        <v>798.3</v>
      </c>
      <c r="M821">
        <v>235.89</v>
      </c>
      <c r="N821" t="s">
        <v>40</v>
      </c>
      <c r="O821" t="s">
        <v>24</v>
      </c>
      <c r="P821" t="s">
        <v>55</v>
      </c>
      <c r="Q821">
        <v>0.45277777777777778</v>
      </c>
      <c r="R821" t="s">
        <v>49</v>
      </c>
      <c r="S821" t="s">
        <v>4699</v>
      </c>
      <c r="T821" t="s">
        <v>4672</v>
      </c>
      <c r="U821">
        <v>342.27</v>
      </c>
      <c r="V821" t="s">
        <v>5210</v>
      </c>
      <c r="W821" t="s">
        <v>4958</v>
      </c>
      <c r="X821" t="s">
        <v>5261</v>
      </c>
      <c r="Y821" t="s">
        <v>4970</v>
      </c>
      <c r="Z821" t="s">
        <v>5262</v>
      </c>
      <c r="AA821" t="s">
        <v>5060</v>
      </c>
      <c r="AB821">
        <f>YEAR(Sales_Trans_2[[#This Row],[Transaction_Date]])</f>
        <v>2025</v>
      </c>
      <c r="AC821" t="str">
        <f>TEXT(Sales_Trans_2[[#This Row],[Transaction_Date]],"mmm")</f>
        <v>Aug</v>
      </c>
      <c r="AD821">
        <f>MONTH(Sales_Trans_2[[#This Row],[Transaction_Date]])</f>
        <v>8</v>
      </c>
      <c r="AE821" s="19">
        <f>IFERROR(Sales_Trans_2[[#This Row],[Profit]]/Sales_Trans_2[[#This Row],[Sales_Amount]],0)</f>
        <v>0.22809154990862412</v>
      </c>
      <c r="AF821" s="20" t="str">
        <f>IF(Sales_Trans_2[[#This Row],[Discount_Pct]]=0,"0%",
IF(Sales_Trans_2[[#This Row],[Discount_Pct]]&lt;=5,"1-5%",
IF(Sales_Trans_2[[#This Row],[Discount_Pct]]&lt;=10,"6-10%",
IF(Sales_Trans_2[[#This Row],[Discount_Pct]]&lt;=15,"11-15%","&gt;15%"))))</f>
        <v>0%</v>
      </c>
    </row>
    <row r="822" spans="1:32" x14ac:dyDescent="0.25">
      <c r="A822" t="s">
        <v>749</v>
      </c>
      <c r="B822" s="10">
        <v>45999</v>
      </c>
      <c r="C822" t="s">
        <v>750</v>
      </c>
      <c r="D822" t="s">
        <v>751</v>
      </c>
      <c r="E822" t="s">
        <v>165</v>
      </c>
      <c r="F822" t="s">
        <v>166</v>
      </c>
      <c r="G822">
        <v>7</v>
      </c>
      <c r="H822">
        <v>162.44999999999999</v>
      </c>
      <c r="I822">
        <v>0</v>
      </c>
      <c r="J822">
        <v>0</v>
      </c>
      <c r="K822">
        <v>1137.1500000000001</v>
      </c>
      <c r="L822">
        <v>892.36</v>
      </c>
      <c r="M822">
        <v>244.79</v>
      </c>
      <c r="N822" t="s">
        <v>68</v>
      </c>
      <c r="O822" t="s">
        <v>24</v>
      </c>
      <c r="P822" t="s">
        <v>55</v>
      </c>
      <c r="Q822">
        <v>0.69513888888888886</v>
      </c>
      <c r="R822" t="s">
        <v>49</v>
      </c>
      <c r="S822" t="s">
        <v>4740</v>
      </c>
      <c r="T822" t="s">
        <v>4729</v>
      </c>
      <c r="U822">
        <v>144.03</v>
      </c>
      <c r="V822" t="s">
        <v>5527</v>
      </c>
      <c r="W822" t="s">
        <v>4958</v>
      </c>
      <c r="Y822" t="s">
        <v>4966</v>
      </c>
      <c r="Z822" t="s">
        <v>5162</v>
      </c>
      <c r="AA822" t="s">
        <v>5163</v>
      </c>
      <c r="AB822">
        <f>YEAR(Sales_Trans_2[[#This Row],[Transaction_Date]])</f>
        <v>2025</v>
      </c>
      <c r="AC822" t="str">
        <f>TEXT(Sales_Trans_2[[#This Row],[Transaction_Date]],"mmm")</f>
        <v>Dec</v>
      </c>
      <c r="AD822">
        <f>MONTH(Sales_Trans_2[[#This Row],[Transaction_Date]])</f>
        <v>12</v>
      </c>
      <c r="AE822" s="19">
        <f>IFERROR(Sales_Trans_2[[#This Row],[Profit]]/Sales_Trans_2[[#This Row],[Sales_Amount]],0)</f>
        <v>0.21526623576485071</v>
      </c>
      <c r="AF822" s="20" t="str">
        <f>IF(Sales_Trans_2[[#This Row],[Discount_Pct]]=0,"0%",
IF(Sales_Trans_2[[#This Row],[Discount_Pct]]&lt;=5,"1-5%",
IF(Sales_Trans_2[[#This Row],[Discount_Pct]]&lt;=10,"6-10%",
IF(Sales_Trans_2[[#This Row],[Discount_Pct]]&lt;=15,"11-15%","&gt;15%"))))</f>
        <v>0%</v>
      </c>
    </row>
    <row r="823" spans="1:32" x14ac:dyDescent="0.25">
      <c r="A823" t="s">
        <v>2398</v>
      </c>
      <c r="B823" s="10">
        <v>45846</v>
      </c>
      <c r="C823" t="s">
        <v>2399</v>
      </c>
      <c r="D823" t="s">
        <v>539</v>
      </c>
      <c r="E823" t="s">
        <v>519</v>
      </c>
      <c r="F823" t="s">
        <v>2318</v>
      </c>
      <c r="G823">
        <v>5</v>
      </c>
      <c r="H823">
        <v>251.73</v>
      </c>
      <c r="I823">
        <v>0</v>
      </c>
      <c r="J823">
        <v>0</v>
      </c>
      <c r="K823">
        <v>1258.6500000000001</v>
      </c>
      <c r="L823">
        <v>1052.5999999999999</v>
      </c>
      <c r="M823">
        <v>206.05</v>
      </c>
      <c r="N823" t="s">
        <v>40</v>
      </c>
      <c r="O823" t="s">
        <v>24</v>
      </c>
      <c r="P823" t="s">
        <v>55</v>
      </c>
      <c r="Q823">
        <v>0.84305555555555556</v>
      </c>
      <c r="R823" t="s">
        <v>49</v>
      </c>
      <c r="S823" t="s">
        <v>4878</v>
      </c>
      <c r="T823" t="s">
        <v>4864</v>
      </c>
      <c r="U823">
        <v>251.73</v>
      </c>
      <c r="V823" t="s">
        <v>5959</v>
      </c>
      <c r="W823" t="s">
        <v>4968</v>
      </c>
      <c r="X823" t="s">
        <v>5225</v>
      </c>
      <c r="Y823" t="s">
        <v>5011</v>
      </c>
      <c r="Z823" t="s">
        <v>5242</v>
      </c>
      <c r="AA823" t="s">
        <v>5060</v>
      </c>
      <c r="AB823">
        <f>YEAR(Sales_Trans_2[[#This Row],[Transaction_Date]])</f>
        <v>2025</v>
      </c>
      <c r="AC823" t="str">
        <f>TEXT(Sales_Trans_2[[#This Row],[Transaction_Date]],"mmm")</f>
        <v>Jul</v>
      </c>
      <c r="AD823">
        <f>MONTH(Sales_Trans_2[[#This Row],[Transaction_Date]])</f>
        <v>7</v>
      </c>
      <c r="AE823" s="19">
        <f>IFERROR(Sales_Trans_2[[#This Row],[Profit]]/Sales_Trans_2[[#This Row],[Sales_Amount]],0)</f>
        <v>0.16370714654590235</v>
      </c>
      <c r="AF823" s="20" t="str">
        <f>IF(Sales_Trans_2[[#This Row],[Discount_Pct]]=0,"0%",
IF(Sales_Trans_2[[#This Row],[Discount_Pct]]&lt;=5,"1-5%",
IF(Sales_Trans_2[[#This Row],[Discount_Pct]]&lt;=10,"6-10%",
IF(Sales_Trans_2[[#This Row],[Discount_Pct]]&lt;=15,"11-15%","&gt;15%"))))</f>
        <v>0%</v>
      </c>
    </row>
    <row r="824" spans="1:32" x14ac:dyDescent="0.25">
      <c r="A824" t="s">
        <v>1542</v>
      </c>
      <c r="B824" s="10">
        <v>45665</v>
      </c>
      <c r="C824" t="s">
        <v>739</v>
      </c>
      <c r="D824" t="s">
        <v>365</v>
      </c>
      <c r="E824" t="s">
        <v>1471</v>
      </c>
      <c r="F824" t="s">
        <v>1472</v>
      </c>
      <c r="G824">
        <v>2</v>
      </c>
      <c r="H824">
        <v>459.58</v>
      </c>
      <c r="I824">
        <v>0</v>
      </c>
      <c r="J824">
        <v>0</v>
      </c>
      <c r="K824">
        <v>919.16</v>
      </c>
      <c r="L824">
        <v>773.78</v>
      </c>
      <c r="M824">
        <v>145.38</v>
      </c>
      <c r="N824" t="s">
        <v>4971</v>
      </c>
      <c r="O824" t="s">
        <v>24</v>
      </c>
      <c r="P824" t="s">
        <v>55</v>
      </c>
      <c r="Q824">
        <v>0.58958333333333335</v>
      </c>
      <c r="R824" t="s">
        <v>49</v>
      </c>
      <c r="S824" t="s">
        <v>4680</v>
      </c>
      <c r="T824" t="s">
        <v>4672</v>
      </c>
      <c r="U824">
        <v>459.58</v>
      </c>
      <c r="V824" t="s">
        <v>5637</v>
      </c>
      <c r="W824" t="s">
        <v>4968</v>
      </c>
      <c r="X824" t="s">
        <v>5294</v>
      </c>
      <c r="Y824" t="s">
        <v>4966</v>
      </c>
      <c r="Z824" t="s">
        <v>5295</v>
      </c>
      <c r="AA824" t="s">
        <v>5060</v>
      </c>
      <c r="AB824">
        <f>YEAR(Sales_Trans_2[[#This Row],[Transaction_Date]])</f>
        <v>2025</v>
      </c>
      <c r="AC824" t="str">
        <f>TEXT(Sales_Trans_2[[#This Row],[Transaction_Date]],"mmm")</f>
        <v>Jan</v>
      </c>
      <c r="AD824">
        <f>MONTH(Sales_Trans_2[[#This Row],[Transaction_Date]])</f>
        <v>1</v>
      </c>
      <c r="AE824" s="19">
        <f>IFERROR(Sales_Trans_2[[#This Row],[Profit]]/Sales_Trans_2[[#This Row],[Sales_Amount]],0)</f>
        <v>0.1581661517037295</v>
      </c>
      <c r="AF824" s="20" t="str">
        <f>IF(Sales_Trans_2[[#This Row],[Discount_Pct]]=0,"0%",
IF(Sales_Trans_2[[#This Row],[Discount_Pct]]&lt;=5,"1-5%",
IF(Sales_Trans_2[[#This Row],[Discount_Pct]]&lt;=10,"6-10%",
IF(Sales_Trans_2[[#This Row],[Discount_Pct]]&lt;=15,"11-15%","&gt;15%"))))</f>
        <v>0%</v>
      </c>
    </row>
    <row r="825" spans="1:32" x14ac:dyDescent="0.25">
      <c r="A825" t="s">
        <v>2443</v>
      </c>
      <c r="B825" s="10">
        <v>45937</v>
      </c>
      <c r="C825" t="s">
        <v>1206</v>
      </c>
      <c r="D825" t="s">
        <v>765</v>
      </c>
      <c r="E825" t="s">
        <v>1081</v>
      </c>
      <c r="F825" t="s">
        <v>1082</v>
      </c>
      <c r="G825">
        <v>3</v>
      </c>
      <c r="H825">
        <v>340.25</v>
      </c>
      <c r="I825">
        <v>0</v>
      </c>
      <c r="J825">
        <v>0</v>
      </c>
      <c r="K825">
        <v>1020.75</v>
      </c>
      <c r="L825">
        <v>791.55</v>
      </c>
      <c r="M825">
        <v>229.2</v>
      </c>
      <c r="N825" t="s">
        <v>40</v>
      </c>
      <c r="O825" t="s">
        <v>24</v>
      </c>
      <c r="P825" t="s">
        <v>55</v>
      </c>
      <c r="Q825">
        <v>0.75208333333333333</v>
      </c>
      <c r="R825" t="s">
        <v>49</v>
      </c>
      <c r="S825" t="s">
        <v>4811</v>
      </c>
      <c r="T825" t="s">
        <v>4805</v>
      </c>
      <c r="U825">
        <v>340.25</v>
      </c>
      <c r="V825" t="s">
        <v>5422</v>
      </c>
      <c r="W825" t="s">
        <v>4968</v>
      </c>
      <c r="X825" t="s">
        <v>5597</v>
      </c>
      <c r="Y825" t="s">
        <v>5011</v>
      </c>
      <c r="Z825" t="s">
        <v>5598</v>
      </c>
      <c r="AA825" t="s">
        <v>4992</v>
      </c>
      <c r="AB825">
        <f>YEAR(Sales_Trans_2[[#This Row],[Transaction_Date]])</f>
        <v>2025</v>
      </c>
      <c r="AC825" t="str">
        <f>TEXT(Sales_Trans_2[[#This Row],[Transaction_Date]],"mmm")</f>
        <v>Oct</v>
      </c>
      <c r="AD825">
        <f>MONTH(Sales_Trans_2[[#This Row],[Transaction_Date]])</f>
        <v>10</v>
      </c>
      <c r="AE825" s="19">
        <f>IFERROR(Sales_Trans_2[[#This Row],[Profit]]/Sales_Trans_2[[#This Row],[Sales_Amount]],0)</f>
        <v>0.22454077883908891</v>
      </c>
      <c r="AF825" s="20" t="str">
        <f>IF(Sales_Trans_2[[#This Row],[Discount_Pct]]=0,"0%",
IF(Sales_Trans_2[[#This Row],[Discount_Pct]]&lt;=5,"1-5%",
IF(Sales_Trans_2[[#This Row],[Discount_Pct]]&lt;=10,"6-10%",
IF(Sales_Trans_2[[#This Row],[Discount_Pct]]&lt;=15,"11-15%","&gt;15%"))))</f>
        <v>0%</v>
      </c>
    </row>
    <row r="826" spans="1:32" x14ac:dyDescent="0.25">
      <c r="A826" t="s">
        <v>3762</v>
      </c>
      <c r="B826" s="10">
        <v>45876</v>
      </c>
      <c r="C826" t="s">
        <v>604</v>
      </c>
      <c r="D826" t="s">
        <v>812</v>
      </c>
      <c r="E826" t="s">
        <v>1398</v>
      </c>
      <c r="G826">
        <v>8</v>
      </c>
      <c r="H826">
        <v>561.87</v>
      </c>
      <c r="I826">
        <v>0</v>
      </c>
      <c r="J826">
        <v>0</v>
      </c>
      <c r="K826">
        <v>4494.96</v>
      </c>
      <c r="L826">
        <v>3033.52</v>
      </c>
      <c r="M826">
        <v>1461.44</v>
      </c>
      <c r="N826" t="s">
        <v>133</v>
      </c>
      <c r="O826" t="s">
        <v>24</v>
      </c>
      <c r="P826" t="s">
        <v>55</v>
      </c>
      <c r="Q826">
        <v>0.83611111111111114</v>
      </c>
      <c r="R826" t="s">
        <v>49</v>
      </c>
      <c r="S826" t="s">
        <v>4770</v>
      </c>
      <c r="T826" t="s">
        <v>4752</v>
      </c>
      <c r="U826">
        <v>530.16</v>
      </c>
      <c r="V826" t="s">
        <v>5362</v>
      </c>
      <c r="W826" t="s">
        <v>4958</v>
      </c>
      <c r="Z826" t="s">
        <v>5256</v>
      </c>
      <c r="AA826" t="s">
        <v>5060</v>
      </c>
      <c r="AB826">
        <f>YEAR(Sales_Trans_2[[#This Row],[Transaction_Date]])</f>
        <v>2025</v>
      </c>
      <c r="AC826" t="str">
        <f>TEXT(Sales_Trans_2[[#This Row],[Transaction_Date]],"mmm")</f>
        <v>Aug</v>
      </c>
      <c r="AD826">
        <f>MONTH(Sales_Trans_2[[#This Row],[Transaction_Date]])</f>
        <v>8</v>
      </c>
      <c r="AE826" s="19">
        <f>IFERROR(Sales_Trans_2[[#This Row],[Profit]]/Sales_Trans_2[[#This Row],[Sales_Amount]],0)</f>
        <v>0.3251285884635236</v>
      </c>
      <c r="AF826" s="20" t="str">
        <f>IF(Sales_Trans_2[[#This Row],[Discount_Pct]]=0,"0%",
IF(Sales_Trans_2[[#This Row],[Discount_Pct]]&lt;=5,"1-5%",
IF(Sales_Trans_2[[#This Row],[Discount_Pct]]&lt;=10,"6-10%",
IF(Sales_Trans_2[[#This Row],[Discount_Pct]]&lt;=15,"11-15%","&gt;15%"))))</f>
        <v>0%</v>
      </c>
    </row>
    <row r="827" spans="1:32" x14ac:dyDescent="0.25">
      <c r="A827" t="s">
        <v>3906</v>
      </c>
      <c r="B827" s="10">
        <v>45836</v>
      </c>
      <c r="C827" t="s">
        <v>1545</v>
      </c>
      <c r="D827" t="s">
        <v>566</v>
      </c>
      <c r="E827" t="s">
        <v>1905</v>
      </c>
      <c r="F827" t="s">
        <v>682</v>
      </c>
      <c r="G827">
        <v>3</v>
      </c>
      <c r="H827">
        <v>328.59</v>
      </c>
      <c r="I827">
        <v>0</v>
      </c>
      <c r="J827">
        <v>0</v>
      </c>
      <c r="K827">
        <v>1133.6400000000001</v>
      </c>
      <c r="L827">
        <v>766.47</v>
      </c>
      <c r="M827">
        <v>367.17</v>
      </c>
      <c r="N827" t="s">
        <v>47</v>
      </c>
      <c r="O827" t="s">
        <v>24</v>
      </c>
      <c r="P827" t="s">
        <v>55</v>
      </c>
      <c r="Q827">
        <v>0.90069444444444446</v>
      </c>
      <c r="R827" t="s">
        <v>27</v>
      </c>
      <c r="S827" t="s">
        <v>4767</v>
      </c>
      <c r="T827" t="s">
        <v>4752</v>
      </c>
      <c r="U827">
        <v>328.59</v>
      </c>
      <c r="V827" t="s">
        <v>5515</v>
      </c>
      <c r="W827" t="s">
        <v>4964</v>
      </c>
      <c r="X827" t="s">
        <v>5483</v>
      </c>
      <c r="Y827" t="s">
        <v>4960</v>
      </c>
      <c r="Z827" t="s">
        <v>5249</v>
      </c>
      <c r="AA827" t="s">
        <v>5060</v>
      </c>
      <c r="AB827">
        <f>YEAR(Sales_Trans_2[[#This Row],[Transaction_Date]])</f>
        <v>2025</v>
      </c>
      <c r="AC827" t="str">
        <f>TEXT(Sales_Trans_2[[#This Row],[Transaction_Date]],"mmm")</f>
        <v>Jun</v>
      </c>
      <c r="AD827">
        <f>MONTH(Sales_Trans_2[[#This Row],[Transaction_Date]])</f>
        <v>6</v>
      </c>
      <c r="AE827" s="19">
        <f>IFERROR(Sales_Trans_2[[#This Row],[Profit]]/Sales_Trans_2[[#This Row],[Sales_Amount]],0)</f>
        <v>0.32388588970043397</v>
      </c>
      <c r="AF827" s="20" t="str">
        <f>IF(Sales_Trans_2[[#This Row],[Discount_Pct]]=0,"0%",
IF(Sales_Trans_2[[#This Row],[Discount_Pct]]&lt;=5,"1-5%",
IF(Sales_Trans_2[[#This Row],[Discount_Pct]]&lt;=10,"6-10%",
IF(Sales_Trans_2[[#This Row],[Discount_Pct]]&lt;=15,"11-15%","&gt;15%"))))</f>
        <v>0%</v>
      </c>
    </row>
    <row r="828" spans="1:32" x14ac:dyDescent="0.25">
      <c r="A828" t="s">
        <v>1944</v>
      </c>
      <c r="B828" s="10">
        <v>45834</v>
      </c>
      <c r="C828" t="s">
        <v>1945</v>
      </c>
      <c r="D828" t="s">
        <v>1658</v>
      </c>
      <c r="E828" t="s">
        <v>653</v>
      </c>
      <c r="F828" t="s">
        <v>654</v>
      </c>
      <c r="G828">
        <v>5</v>
      </c>
      <c r="H828">
        <v>249.15</v>
      </c>
      <c r="I828">
        <v>0</v>
      </c>
      <c r="J828">
        <v>0</v>
      </c>
      <c r="K828">
        <v>1245.75</v>
      </c>
      <c r="L828">
        <v>944.9</v>
      </c>
      <c r="M828">
        <v>300.85000000000002</v>
      </c>
      <c r="N828" t="s">
        <v>68</v>
      </c>
      <c r="O828" t="s">
        <v>345</v>
      </c>
      <c r="P828" t="s">
        <v>55</v>
      </c>
      <c r="Q828">
        <v>0.61458333333333337</v>
      </c>
      <c r="R828" t="s">
        <v>49</v>
      </c>
      <c r="S828" t="s">
        <v>4804</v>
      </c>
      <c r="T828" t="s">
        <v>4805</v>
      </c>
      <c r="U828">
        <v>233.47</v>
      </c>
      <c r="V828" t="s">
        <v>5734</v>
      </c>
      <c r="W828" t="s">
        <v>4958</v>
      </c>
      <c r="X828" t="s">
        <v>5028</v>
      </c>
      <c r="Y828" t="s">
        <v>4960</v>
      </c>
      <c r="Z828" t="s">
        <v>5451</v>
      </c>
      <c r="AA828" t="s">
        <v>4992</v>
      </c>
      <c r="AB828">
        <f>YEAR(Sales_Trans_2[[#This Row],[Transaction_Date]])</f>
        <v>2025</v>
      </c>
      <c r="AC828" t="str">
        <f>TEXT(Sales_Trans_2[[#This Row],[Transaction_Date]],"mmm")</f>
        <v>Jun</v>
      </c>
      <c r="AD828">
        <f>MONTH(Sales_Trans_2[[#This Row],[Transaction_Date]])</f>
        <v>6</v>
      </c>
      <c r="AE828" s="19">
        <f>IFERROR(Sales_Trans_2[[#This Row],[Profit]]/Sales_Trans_2[[#This Row],[Sales_Amount]],0)</f>
        <v>0.24150110375275941</v>
      </c>
      <c r="AF828" s="20" t="str">
        <f>IF(Sales_Trans_2[[#This Row],[Discount_Pct]]=0,"0%",
IF(Sales_Trans_2[[#This Row],[Discount_Pct]]&lt;=5,"1-5%",
IF(Sales_Trans_2[[#This Row],[Discount_Pct]]&lt;=10,"6-10%",
IF(Sales_Trans_2[[#This Row],[Discount_Pct]]&lt;=15,"11-15%","&gt;15%"))))</f>
        <v>0%</v>
      </c>
    </row>
    <row r="829" spans="1:32" x14ac:dyDescent="0.25">
      <c r="A829" t="s">
        <v>3300</v>
      </c>
      <c r="B829" s="10">
        <v>45834</v>
      </c>
      <c r="C829" t="s">
        <v>1920</v>
      </c>
      <c r="D829" t="s">
        <v>2085</v>
      </c>
      <c r="E829" t="s">
        <v>1893</v>
      </c>
      <c r="F829" t="s">
        <v>2601</v>
      </c>
      <c r="G829">
        <v>4</v>
      </c>
      <c r="H829">
        <v>392.77</v>
      </c>
      <c r="I829">
        <v>0</v>
      </c>
      <c r="J829">
        <v>0</v>
      </c>
      <c r="K829">
        <v>1571.08</v>
      </c>
      <c r="L829">
        <v>1276.2</v>
      </c>
      <c r="M829">
        <v>294.88</v>
      </c>
      <c r="N829" t="s">
        <v>23</v>
      </c>
      <c r="O829" t="s">
        <v>24</v>
      </c>
      <c r="P829" t="s">
        <v>55</v>
      </c>
      <c r="Q829">
        <v>0.49861111111111112</v>
      </c>
      <c r="R829" t="s">
        <v>49</v>
      </c>
      <c r="S829" t="s">
        <v>4670</v>
      </c>
      <c r="T829" t="s">
        <v>4805</v>
      </c>
      <c r="U829">
        <v>392.68</v>
      </c>
      <c r="V829" t="s">
        <v>5619</v>
      </c>
      <c r="W829" t="s">
        <v>4958</v>
      </c>
      <c r="X829" t="s">
        <v>5286</v>
      </c>
      <c r="Y829" t="s">
        <v>4966</v>
      </c>
      <c r="Z829" t="s">
        <v>5269</v>
      </c>
      <c r="AA829" t="s">
        <v>4992</v>
      </c>
      <c r="AB829">
        <f>YEAR(Sales_Trans_2[[#This Row],[Transaction_Date]])</f>
        <v>2025</v>
      </c>
      <c r="AC829" t="str">
        <f>TEXT(Sales_Trans_2[[#This Row],[Transaction_Date]],"mmm")</f>
        <v>Jun</v>
      </c>
      <c r="AD829">
        <f>MONTH(Sales_Trans_2[[#This Row],[Transaction_Date]])</f>
        <v>6</v>
      </c>
      <c r="AE829" s="19">
        <f>IFERROR(Sales_Trans_2[[#This Row],[Profit]]/Sales_Trans_2[[#This Row],[Sales_Amount]],0)</f>
        <v>0.18769254270947375</v>
      </c>
      <c r="AF829" s="20" t="str">
        <f>IF(Sales_Trans_2[[#This Row],[Discount_Pct]]=0,"0%",
IF(Sales_Trans_2[[#This Row],[Discount_Pct]]&lt;=5,"1-5%",
IF(Sales_Trans_2[[#This Row],[Discount_Pct]]&lt;=10,"6-10%",
IF(Sales_Trans_2[[#This Row],[Discount_Pct]]&lt;=15,"11-15%","&gt;15%"))))</f>
        <v>0%</v>
      </c>
    </row>
    <row r="830" spans="1:32" x14ac:dyDescent="0.25">
      <c r="A830" t="s">
        <v>3361</v>
      </c>
      <c r="B830" s="10">
        <v>45833</v>
      </c>
      <c r="C830" t="s">
        <v>1441</v>
      </c>
      <c r="D830" t="s">
        <v>708</v>
      </c>
      <c r="E830" t="s">
        <v>315</v>
      </c>
      <c r="F830" t="s">
        <v>172</v>
      </c>
      <c r="G830">
        <v>3</v>
      </c>
      <c r="H830">
        <v>489.43</v>
      </c>
      <c r="I830">
        <v>0</v>
      </c>
      <c r="J830">
        <v>0</v>
      </c>
      <c r="K830">
        <v>1468.29</v>
      </c>
      <c r="L830">
        <v>1031.67</v>
      </c>
      <c r="M830">
        <v>436.62</v>
      </c>
      <c r="N830" t="s">
        <v>47</v>
      </c>
      <c r="O830" t="s">
        <v>24</v>
      </c>
      <c r="P830" t="s">
        <v>55</v>
      </c>
      <c r="Q830">
        <v>0.84444444444444444</v>
      </c>
      <c r="R830" t="s">
        <v>49</v>
      </c>
      <c r="S830" t="s">
        <v>4751</v>
      </c>
      <c r="T830" t="s">
        <v>4752</v>
      </c>
      <c r="U830">
        <v>474.19</v>
      </c>
      <c r="V830" t="s">
        <v>5092</v>
      </c>
      <c r="W830" t="s">
        <v>4958</v>
      </c>
      <c r="X830" t="s">
        <v>5737</v>
      </c>
      <c r="Y830" t="s">
        <v>4960</v>
      </c>
      <c r="Z830" t="s">
        <v>5257</v>
      </c>
      <c r="AA830" t="s">
        <v>4992</v>
      </c>
      <c r="AB830">
        <f>YEAR(Sales_Trans_2[[#This Row],[Transaction_Date]])</f>
        <v>2025</v>
      </c>
      <c r="AC830" t="str">
        <f>TEXT(Sales_Trans_2[[#This Row],[Transaction_Date]],"mmm")</f>
        <v>Jun</v>
      </c>
      <c r="AD830">
        <f>MONTH(Sales_Trans_2[[#This Row],[Transaction_Date]])</f>
        <v>6</v>
      </c>
      <c r="AE830" s="19">
        <f>IFERROR(Sales_Trans_2[[#This Row],[Profit]]/Sales_Trans_2[[#This Row],[Sales_Amount]],0)</f>
        <v>0.29736632409128988</v>
      </c>
      <c r="AF830" s="20" t="str">
        <f>IF(Sales_Trans_2[[#This Row],[Discount_Pct]]=0,"0%",
IF(Sales_Trans_2[[#This Row],[Discount_Pct]]&lt;=5,"1-5%",
IF(Sales_Trans_2[[#This Row],[Discount_Pct]]&lt;=10,"6-10%",
IF(Sales_Trans_2[[#This Row],[Discount_Pct]]&lt;=15,"11-15%","&gt;15%"))))</f>
        <v>0%</v>
      </c>
    </row>
    <row r="831" spans="1:32" x14ac:dyDescent="0.25">
      <c r="A831" t="s">
        <v>4229</v>
      </c>
      <c r="B831" s="10">
        <v>45830</v>
      </c>
      <c r="C831" t="s">
        <v>43</v>
      </c>
      <c r="D831" t="s">
        <v>459</v>
      </c>
      <c r="E831" t="s">
        <v>840</v>
      </c>
      <c r="F831" t="s">
        <v>841</v>
      </c>
      <c r="G831">
        <v>5</v>
      </c>
      <c r="H831">
        <v>71.290000000000006</v>
      </c>
      <c r="I831">
        <v>0</v>
      </c>
      <c r="J831">
        <v>0</v>
      </c>
      <c r="K831">
        <v>409.92</v>
      </c>
      <c r="L831">
        <v>296.85000000000002</v>
      </c>
      <c r="M831">
        <v>113.07</v>
      </c>
      <c r="N831" t="s">
        <v>47</v>
      </c>
      <c r="O831" t="s">
        <v>24</v>
      </c>
      <c r="P831" t="s">
        <v>55</v>
      </c>
      <c r="Q831">
        <v>0.54097222222222219</v>
      </c>
      <c r="R831" t="s">
        <v>27</v>
      </c>
      <c r="S831" t="s">
        <v>4838</v>
      </c>
      <c r="T831" t="s">
        <v>4828</v>
      </c>
      <c r="U831">
        <v>71.290000000000006</v>
      </c>
      <c r="V831" t="s">
        <v>5898</v>
      </c>
      <c r="W831" t="s">
        <v>4968</v>
      </c>
      <c r="X831" t="s">
        <v>5299</v>
      </c>
      <c r="Y831" t="s">
        <v>4977</v>
      </c>
      <c r="Z831" t="s">
        <v>5300</v>
      </c>
      <c r="AA831" t="s">
        <v>5060</v>
      </c>
      <c r="AB831">
        <f>YEAR(Sales_Trans_2[[#This Row],[Transaction_Date]])</f>
        <v>2025</v>
      </c>
      <c r="AC831" t="str">
        <f>TEXT(Sales_Trans_2[[#This Row],[Transaction_Date]],"mmm")</f>
        <v>Jun</v>
      </c>
      <c r="AD831">
        <f>MONTH(Sales_Trans_2[[#This Row],[Transaction_Date]])</f>
        <v>6</v>
      </c>
      <c r="AE831" s="19">
        <f>IFERROR(Sales_Trans_2[[#This Row],[Profit]]/Sales_Trans_2[[#This Row],[Sales_Amount]],0)</f>
        <v>0.27583430913348944</v>
      </c>
      <c r="AF831" s="20" t="str">
        <f>IF(Sales_Trans_2[[#This Row],[Discount_Pct]]=0,"0%",
IF(Sales_Trans_2[[#This Row],[Discount_Pct]]&lt;=5,"1-5%",
IF(Sales_Trans_2[[#This Row],[Discount_Pct]]&lt;=10,"6-10%",
IF(Sales_Trans_2[[#This Row],[Discount_Pct]]&lt;=15,"11-15%","&gt;15%"))))</f>
        <v>0%</v>
      </c>
    </row>
    <row r="832" spans="1:32" x14ac:dyDescent="0.25">
      <c r="A832" t="s">
        <v>3327</v>
      </c>
      <c r="B832" s="10">
        <v>45826</v>
      </c>
      <c r="C832" t="s">
        <v>2691</v>
      </c>
      <c r="D832" t="s">
        <v>141</v>
      </c>
      <c r="E832" t="s">
        <v>270</v>
      </c>
      <c r="F832" t="s">
        <v>271</v>
      </c>
      <c r="G832">
        <v>1</v>
      </c>
      <c r="H832">
        <v>437.49</v>
      </c>
      <c r="I832">
        <v>0</v>
      </c>
      <c r="J832">
        <v>0</v>
      </c>
      <c r="K832">
        <v>437.49</v>
      </c>
      <c r="L832">
        <v>265.44</v>
      </c>
      <c r="M832">
        <v>172.05</v>
      </c>
      <c r="N832" t="s">
        <v>4971</v>
      </c>
      <c r="O832" t="s">
        <v>24</v>
      </c>
      <c r="P832" t="s">
        <v>55</v>
      </c>
      <c r="Q832">
        <v>0.52430555555555558</v>
      </c>
      <c r="R832" t="s">
        <v>49</v>
      </c>
      <c r="S832" t="s">
        <v>4658</v>
      </c>
      <c r="T832" t="s">
        <v>4636</v>
      </c>
      <c r="U832">
        <v>437.49</v>
      </c>
      <c r="V832" t="s">
        <v>5788</v>
      </c>
      <c r="W832" t="s">
        <v>4964</v>
      </c>
      <c r="X832" t="s">
        <v>5600</v>
      </c>
      <c r="Y832" t="s">
        <v>4970</v>
      </c>
      <c r="Z832" t="s">
        <v>5280</v>
      </c>
      <c r="AA832" t="s">
        <v>5060</v>
      </c>
      <c r="AB832">
        <f>YEAR(Sales_Trans_2[[#This Row],[Transaction_Date]])</f>
        <v>2025</v>
      </c>
      <c r="AC832" t="str">
        <f>TEXT(Sales_Trans_2[[#This Row],[Transaction_Date]],"mmm")</f>
        <v>Jun</v>
      </c>
      <c r="AD832">
        <f>MONTH(Sales_Trans_2[[#This Row],[Transaction_Date]])</f>
        <v>6</v>
      </c>
      <c r="AE832" s="19">
        <f>IFERROR(Sales_Trans_2[[#This Row],[Profit]]/Sales_Trans_2[[#This Row],[Sales_Amount]],0)</f>
        <v>0.39326613179729825</v>
      </c>
      <c r="AF832" s="20" t="str">
        <f>IF(Sales_Trans_2[[#This Row],[Discount_Pct]]=0,"0%",
IF(Sales_Trans_2[[#This Row],[Discount_Pct]]&lt;=5,"1-5%",
IF(Sales_Trans_2[[#This Row],[Discount_Pct]]&lt;=10,"6-10%",
IF(Sales_Trans_2[[#This Row],[Discount_Pct]]&lt;=15,"11-15%","&gt;15%"))))</f>
        <v>0%</v>
      </c>
    </row>
    <row r="833" spans="1:32" x14ac:dyDescent="0.25">
      <c r="A833" t="s">
        <v>4211</v>
      </c>
      <c r="B833" s="10">
        <v>45826</v>
      </c>
      <c r="C833" t="s">
        <v>993</v>
      </c>
      <c r="D833" t="s">
        <v>176</v>
      </c>
      <c r="E833" t="s">
        <v>1162</v>
      </c>
      <c r="F833" t="s">
        <v>115</v>
      </c>
      <c r="G833">
        <v>7</v>
      </c>
      <c r="H833">
        <v>399.42</v>
      </c>
      <c r="I833">
        <v>0</v>
      </c>
      <c r="J833">
        <v>0</v>
      </c>
      <c r="K833">
        <v>2795.94</v>
      </c>
      <c r="L833">
        <v>2123.87</v>
      </c>
      <c r="M833">
        <v>672.07</v>
      </c>
      <c r="N833" t="s">
        <v>47</v>
      </c>
      <c r="O833" t="s">
        <v>24</v>
      </c>
      <c r="P833" t="s">
        <v>55</v>
      </c>
      <c r="Q833">
        <v>0.45694444444444443</v>
      </c>
      <c r="R833" t="s">
        <v>49</v>
      </c>
      <c r="S833" t="s">
        <v>4860</v>
      </c>
      <c r="T833" t="s">
        <v>4847</v>
      </c>
      <c r="U833">
        <v>355.64</v>
      </c>
      <c r="V833" t="s">
        <v>5281</v>
      </c>
      <c r="W833" t="s">
        <v>4958</v>
      </c>
      <c r="X833" t="s">
        <v>5523</v>
      </c>
      <c r="Y833" t="s">
        <v>4966</v>
      </c>
      <c r="Z833" t="s">
        <v>5267</v>
      </c>
      <c r="AA833" t="s">
        <v>4992</v>
      </c>
      <c r="AB833">
        <f>YEAR(Sales_Trans_2[[#This Row],[Transaction_Date]])</f>
        <v>2025</v>
      </c>
      <c r="AC833" t="str">
        <f>TEXT(Sales_Trans_2[[#This Row],[Transaction_Date]],"mmm")</f>
        <v>Jun</v>
      </c>
      <c r="AD833">
        <f>MONTH(Sales_Trans_2[[#This Row],[Transaction_Date]])</f>
        <v>6</v>
      </c>
      <c r="AE833" s="19">
        <f>IFERROR(Sales_Trans_2[[#This Row],[Profit]]/Sales_Trans_2[[#This Row],[Sales_Amount]],0)</f>
        <v>0.24037354163537131</v>
      </c>
      <c r="AF833" s="20" t="str">
        <f>IF(Sales_Trans_2[[#This Row],[Discount_Pct]]=0,"0%",
IF(Sales_Trans_2[[#This Row],[Discount_Pct]]&lt;=5,"1-5%",
IF(Sales_Trans_2[[#This Row],[Discount_Pct]]&lt;=10,"6-10%",
IF(Sales_Trans_2[[#This Row],[Discount_Pct]]&lt;=15,"11-15%","&gt;15%"))))</f>
        <v>0%</v>
      </c>
    </row>
    <row r="834" spans="1:32" x14ac:dyDescent="0.25">
      <c r="A834" t="s">
        <v>3490</v>
      </c>
      <c r="B834" s="10">
        <v>45967</v>
      </c>
      <c r="D834" t="s">
        <v>95</v>
      </c>
      <c r="E834" t="s">
        <v>962</v>
      </c>
      <c r="F834" t="s">
        <v>963</v>
      </c>
      <c r="G834">
        <v>3</v>
      </c>
      <c r="H834">
        <v>522.78</v>
      </c>
      <c r="I834">
        <v>0</v>
      </c>
      <c r="J834">
        <v>0</v>
      </c>
      <c r="K834">
        <v>1568.34</v>
      </c>
      <c r="L834">
        <v>1187.6099999999999</v>
      </c>
      <c r="M834">
        <v>380.73</v>
      </c>
      <c r="N834" t="s">
        <v>40</v>
      </c>
      <c r="O834" t="s">
        <v>24</v>
      </c>
      <c r="P834" t="s">
        <v>55</v>
      </c>
      <c r="Q834">
        <v>0.90138888888888891</v>
      </c>
      <c r="R834" t="s">
        <v>49</v>
      </c>
      <c r="S834" t="s">
        <v>4937</v>
      </c>
      <c r="T834" t="s">
        <v>4930</v>
      </c>
      <c r="U834">
        <v>522.78</v>
      </c>
      <c r="X834" t="s">
        <v>5479</v>
      </c>
      <c r="Y834" t="s">
        <v>5011</v>
      </c>
      <c r="Z834" t="s">
        <v>5480</v>
      </c>
      <c r="AA834" t="s">
        <v>5060</v>
      </c>
      <c r="AB834">
        <f>YEAR(Sales_Trans_2[[#This Row],[Transaction_Date]])</f>
        <v>2025</v>
      </c>
      <c r="AC834" t="str">
        <f>TEXT(Sales_Trans_2[[#This Row],[Transaction_Date]],"mmm")</f>
        <v>Nov</v>
      </c>
      <c r="AD834">
        <f>MONTH(Sales_Trans_2[[#This Row],[Transaction_Date]])</f>
        <v>11</v>
      </c>
      <c r="AE834" s="19">
        <f>IFERROR(Sales_Trans_2[[#This Row],[Profit]]/Sales_Trans_2[[#This Row],[Sales_Amount]],0)</f>
        <v>0.24275986074448144</v>
      </c>
      <c r="AF834" s="20" t="str">
        <f>IF(Sales_Trans_2[[#This Row],[Discount_Pct]]=0,"0%",
IF(Sales_Trans_2[[#This Row],[Discount_Pct]]&lt;=5,"1-5%",
IF(Sales_Trans_2[[#This Row],[Discount_Pct]]&lt;=10,"6-10%",
IF(Sales_Trans_2[[#This Row],[Discount_Pct]]&lt;=15,"11-15%","&gt;15%"))))</f>
        <v>0%</v>
      </c>
    </row>
    <row r="835" spans="1:32" x14ac:dyDescent="0.25">
      <c r="A835" t="s">
        <v>2365</v>
      </c>
      <c r="B835" s="10">
        <v>45783</v>
      </c>
      <c r="C835" t="s">
        <v>2366</v>
      </c>
      <c r="D835" t="s">
        <v>170</v>
      </c>
      <c r="E835" t="s">
        <v>589</v>
      </c>
      <c r="F835" t="s">
        <v>590</v>
      </c>
      <c r="G835">
        <v>2</v>
      </c>
      <c r="H835">
        <v>225.45</v>
      </c>
      <c r="I835">
        <v>0</v>
      </c>
      <c r="J835">
        <v>0</v>
      </c>
      <c r="K835">
        <v>450.9</v>
      </c>
      <c r="L835">
        <v>381.8</v>
      </c>
      <c r="M835">
        <v>69.099999999999994</v>
      </c>
      <c r="N835" t="s">
        <v>23</v>
      </c>
      <c r="O835" t="s">
        <v>24</v>
      </c>
      <c r="P835" t="s">
        <v>55</v>
      </c>
      <c r="Q835">
        <v>0.46458333333333335</v>
      </c>
      <c r="R835" t="s">
        <v>49</v>
      </c>
      <c r="S835" t="s">
        <v>4876</v>
      </c>
      <c r="T835" t="s">
        <v>4864</v>
      </c>
      <c r="U835">
        <v>225.45</v>
      </c>
      <c r="V835" t="s">
        <v>5973</v>
      </c>
      <c r="W835" t="s">
        <v>4968</v>
      </c>
      <c r="X835" t="s">
        <v>5638</v>
      </c>
      <c r="Y835" t="s">
        <v>4966</v>
      </c>
      <c r="Z835" t="s">
        <v>5821</v>
      </c>
      <c r="AA835" t="s">
        <v>4992</v>
      </c>
      <c r="AB835">
        <f>YEAR(Sales_Trans_2[[#This Row],[Transaction_Date]])</f>
        <v>2025</v>
      </c>
      <c r="AC835" t="str">
        <f>TEXT(Sales_Trans_2[[#This Row],[Transaction_Date]],"mmm")</f>
        <v>May</v>
      </c>
      <c r="AD835">
        <f>MONTH(Sales_Trans_2[[#This Row],[Transaction_Date]])</f>
        <v>5</v>
      </c>
      <c r="AE835" s="19">
        <f>IFERROR(Sales_Trans_2[[#This Row],[Profit]]/Sales_Trans_2[[#This Row],[Sales_Amount]],0)</f>
        <v>0.15324905744067421</v>
      </c>
      <c r="AF835" s="20" t="str">
        <f>IF(Sales_Trans_2[[#This Row],[Discount_Pct]]=0,"0%",
IF(Sales_Trans_2[[#This Row],[Discount_Pct]]&lt;=5,"1-5%",
IF(Sales_Trans_2[[#This Row],[Discount_Pct]]&lt;=10,"6-10%",
IF(Sales_Trans_2[[#This Row],[Discount_Pct]]&lt;=15,"11-15%","&gt;15%"))))</f>
        <v>0%</v>
      </c>
    </row>
    <row r="836" spans="1:32" x14ac:dyDescent="0.25">
      <c r="A836" t="s">
        <v>2708</v>
      </c>
      <c r="B836" s="10">
        <v>45808</v>
      </c>
      <c r="C836" t="s">
        <v>764</v>
      </c>
      <c r="D836" t="s">
        <v>2391</v>
      </c>
      <c r="E836" t="s">
        <v>1092</v>
      </c>
      <c r="F836" t="s">
        <v>1093</v>
      </c>
      <c r="G836">
        <v>7</v>
      </c>
      <c r="H836">
        <v>158.16999999999999</v>
      </c>
      <c r="I836">
        <v>0</v>
      </c>
      <c r="J836">
        <v>0</v>
      </c>
      <c r="K836">
        <v>1273.27</v>
      </c>
      <c r="L836">
        <v>895.86</v>
      </c>
      <c r="M836">
        <v>377.41</v>
      </c>
      <c r="N836" t="s">
        <v>47</v>
      </c>
      <c r="O836" t="s">
        <v>24</v>
      </c>
      <c r="P836" t="s">
        <v>55</v>
      </c>
      <c r="Q836">
        <v>0.79305555555555551</v>
      </c>
      <c r="R836" t="s">
        <v>27</v>
      </c>
      <c r="S836" t="s">
        <v>4885</v>
      </c>
      <c r="T836" t="s">
        <v>4864</v>
      </c>
      <c r="U836">
        <v>150.04</v>
      </c>
      <c r="V836" t="s">
        <v>5562</v>
      </c>
      <c r="W836" t="s">
        <v>4958</v>
      </c>
      <c r="X836" t="s">
        <v>5152</v>
      </c>
      <c r="Y836" t="s">
        <v>5011</v>
      </c>
      <c r="Z836" t="s">
        <v>5150</v>
      </c>
      <c r="AA836" t="s">
        <v>5060</v>
      </c>
      <c r="AB836">
        <f>YEAR(Sales_Trans_2[[#This Row],[Transaction_Date]])</f>
        <v>2025</v>
      </c>
      <c r="AC836" t="str">
        <f>TEXT(Sales_Trans_2[[#This Row],[Transaction_Date]],"mmm")</f>
        <v>May</v>
      </c>
      <c r="AD836">
        <f>MONTH(Sales_Trans_2[[#This Row],[Transaction_Date]])</f>
        <v>5</v>
      </c>
      <c r="AE836" s="19">
        <f>IFERROR(Sales_Trans_2[[#This Row],[Profit]]/Sales_Trans_2[[#This Row],[Sales_Amount]],0)</f>
        <v>0.29641003086540957</v>
      </c>
      <c r="AF836" s="20" t="str">
        <f>IF(Sales_Trans_2[[#This Row],[Discount_Pct]]=0,"0%",
IF(Sales_Trans_2[[#This Row],[Discount_Pct]]&lt;=5,"1-5%",
IF(Sales_Trans_2[[#This Row],[Discount_Pct]]&lt;=10,"6-10%",
IF(Sales_Trans_2[[#This Row],[Discount_Pct]]&lt;=15,"11-15%","&gt;15%"))))</f>
        <v>0%</v>
      </c>
    </row>
    <row r="837" spans="1:32" x14ac:dyDescent="0.25">
      <c r="A837" t="s">
        <v>3007</v>
      </c>
      <c r="B837" s="10">
        <v>45805</v>
      </c>
      <c r="C837" t="s">
        <v>307</v>
      </c>
      <c r="D837" t="s">
        <v>566</v>
      </c>
      <c r="E837" t="s">
        <v>1476</v>
      </c>
      <c r="F837" t="s">
        <v>1375</v>
      </c>
      <c r="G837">
        <v>4</v>
      </c>
      <c r="H837">
        <v>372.64</v>
      </c>
      <c r="I837">
        <v>0</v>
      </c>
      <c r="J837">
        <v>0</v>
      </c>
      <c r="K837">
        <v>1490.56</v>
      </c>
      <c r="L837">
        <v>1021.96</v>
      </c>
      <c r="M837">
        <v>468.6</v>
      </c>
      <c r="N837" t="s">
        <v>47</v>
      </c>
      <c r="O837" t="s">
        <v>24</v>
      </c>
      <c r="P837" t="s">
        <v>55</v>
      </c>
      <c r="Q837">
        <v>0.66249999999999998</v>
      </c>
      <c r="R837" t="s">
        <v>49</v>
      </c>
      <c r="S837" t="s">
        <v>4767</v>
      </c>
      <c r="T837" t="s">
        <v>4752</v>
      </c>
      <c r="U837">
        <v>328.59</v>
      </c>
      <c r="V837" t="s">
        <v>5035</v>
      </c>
      <c r="W837" t="s">
        <v>4958</v>
      </c>
      <c r="X837" t="s">
        <v>5024</v>
      </c>
      <c r="Y837" t="s">
        <v>4960</v>
      </c>
      <c r="Z837" t="s">
        <v>5025</v>
      </c>
      <c r="AA837" t="s">
        <v>4992</v>
      </c>
      <c r="AB837">
        <f>YEAR(Sales_Trans_2[[#This Row],[Transaction_Date]])</f>
        <v>2025</v>
      </c>
      <c r="AC837" t="str">
        <f>TEXT(Sales_Trans_2[[#This Row],[Transaction_Date]],"mmm")</f>
        <v>May</v>
      </c>
      <c r="AD837">
        <f>MONTH(Sales_Trans_2[[#This Row],[Transaction_Date]])</f>
        <v>5</v>
      </c>
      <c r="AE837" s="19">
        <f>IFERROR(Sales_Trans_2[[#This Row],[Profit]]/Sales_Trans_2[[#This Row],[Sales_Amount]],0)</f>
        <v>0.31437848862172607</v>
      </c>
      <c r="AF837" s="20" t="str">
        <f>IF(Sales_Trans_2[[#This Row],[Discount_Pct]]=0,"0%",
IF(Sales_Trans_2[[#This Row],[Discount_Pct]]&lt;=5,"1-5%",
IF(Sales_Trans_2[[#This Row],[Discount_Pct]]&lt;=10,"6-10%",
IF(Sales_Trans_2[[#This Row],[Discount_Pct]]&lt;=15,"11-15%","&gt;15%"))))</f>
        <v>0%</v>
      </c>
    </row>
    <row r="838" spans="1:32" x14ac:dyDescent="0.25">
      <c r="A838" t="s">
        <v>3527</v>
      </c>
      <c r="B838" s="10">
        <v>45801</v>
      </c>
      <c r="C838" t="s">
        <v>1184</v>
      </c>
      <c r="D838" t="s">
        <v>454</v>
      </c>
      <c r="E838" t="s">
        <v>372</v>
      </c>
      <c r="F838" t="s">
        <v>373</v>
      </c>
      <c r="G838">
        <v>7</v>
      </c>
      <c r="H838">
        <v>368</v>
      </c>
      <c r="I838">
        <v>0</v>
      </c>
      <c r="J838">
        <v>0</v>
      </c>
      <c r="K838">
        <v>2962.4</v>
      </c>
      <c r="L838">
        <v>2172.66</v>
      </c>
      <c r="M838">
        <v>789.74</v>
      </c>
      <c r="N838" t="s">
        <v>40</v>
      </c>
      <c r="O838" t="s">
        <v>24</v>
      </c>
      <c r="P838" t="s">
        <v>55</v>
      </c>
      <c r="Q838">
        <v>0.65694444444444444</v>
      </c>
      <c r="R838" t="s">
        <v>27</v>
      </c>
      <c r="S838" t="s">
        <v>4853</v>
      </c>
      <c r="T838" t="s">
        <v>4847</v>
      </c>
      <c r="U838">
        <v>365.92</v>
      </c>
      <c r="V838" t="s">
        <v>5443</v>
      </c>
      <c r="W838" t="s">
        <v>4958</v>
      </c>
      <c r="X838" t="s">
        <v>5258</v>
      </c>
      <c r="Y838" t="s">
        <v>4966</v>
      </c>
      <c r="Z838" t="s">
        <v>5259</v>
      </c>
      <c r="AA838" t="s">
        <v>5060</v>
      </c>
      <c r="AB838">
        <f>YEAR(Sales_Trans_2[[#This Row],[Transaction_Date]])</f>
        <v>2025</v>
      </c>
      <c r="AC838" t="str">
        <f>TEXT(Sales_Trans_2[[#This Row],[Transaction_Date]],"mmm")</f>
        <v>May</v>
      </c>
      <c r="AD838">
        <f>MONTH(Sales_Trans_2[[#This Row],[Transaction_Date]])</f>
        <v>5</v>
      </c>
      <c r="AE838" s="19">
        <f>IFERROR(Sales_Trans_2[[#This Row],[Profit]]/Sales_Trans_2[[#This Row],[Sales_Amount]],0)</f>
        <v>0.26658790170132324</v>
      </c>
      <c r="AF838" s="20" t="str">
        <f>IF(Sales_Trans_2[[#This Row],[Discount_Pct]]=0,"0%",
IF(Sales_Trans_2[[#This Row],[Discount_Pct]]&lt;=5,"1-5%",
IF(Sales_Trans_2[[#This Row],[Discount_Pct]]&lt;=10,"6-10%",
IF(Sales_Trans_2[[#This Row],[Discount_Pct]]&lt;=15,"11-15%","&gt;15%"))))</f>
        <v>0%</v>
      </c>
    </row>
    <row r="839" spans="1:32" x14ac:dyDescent="0.25">
      <c r="A839" t="s">
        <v>2087</v>
      </c>
      <c r="B839" s="10">
        <v>45800</v>
      </c>
      <c r="C839" t="s">
        <v>739</v>
      </c>
      <c r="D839" t="s">
        <v>622</v>
      </c>
      <c r="E839" t="s">
        <v>1169</v>
      </c>
      <c r="F839" t="s">
        <v>1344</v>
      </c>
      <c r="G839">
        <v>2</v>
      </c>
      <c r="H839">
        <v>327.08</v>
      </c>
      <c r="I839">
        <v>0</v>
      </c>
      <c r="J839">
        <v>0</v>
      </c>
      <c r="K839">
        <v>654.16</v>
      </c>
      <c r="L839">
        <v>549.22</v>
      </c>
      <c r="M839">
        <v>104.94</v>
      </c>
      <c r="N839" t="s">
        <v>47</v>
      </c>
      <c r="O839" t="s">
        <v>24</v>
      </c>
      <c r="P839" t="s">
        <v>55</v>
      </c>
      <c r="Q839">
        <v>0.38263888888888886</v>
      </c>
      <c r="R839" t="s">
        <v>49</v>
      </c>
      <c r="S839" t="s">
        <v>4836</v>
      </c>
      <c r="T839" t="s">
        <v>4828</v>
      </c>
      <c r="U839">
        <v>327.08</v>
      </c>
      <c r="V839" t="s">
        <v>5637</v>
      </c>
      <c r="W839" t="s">
        <v>4968</v>
      </c>
      <c r="X839" t="s">
        <v>5228</v>
      </c>
      <c r="Y839" t="s">
        <v>4960</v>
      </c>
      <c r="Z839" t="s">
        <v>5628</v>
      </c>
      <c r="AA839" t="s">
        <v>5060</v>
      </c>
      <c r="AB839">
        <f>YEAR(Sales_Trans_2[[#This Row],[Transaction_Date]])</f>
        <v>2025</v>
      </c>
      <c r="AC839" t="str">
        <f>TEXT(Sales_Trans_2[[#This Row],[Transaction_Date]],"mmm")</f>
        <v>May</v>
      </c>
      <c r="AD839">
        <f>MONTH(Sales_Trans_2[[#This Row],[Transaction_Date]])</f>
        <v>5</v>
      </c>
      <c r="AE839" s="19">
        <f>IFERROR(Sales_Trans_2[[#This Row],[Profit]]/Sales_Trans_2[[#This Row],[Sales_Amount]],0)</f>
        <v>0.16041946924299866</v>
      </c>
      <c r="AF839" s="20" t="str">
        <f>IF(Sales_Trans_2[[#This Row],[Discount_Pct]]=0,"0%",
IF(Sales_Trans_2[[#This Row],[Discount_Pct]]&lt;=5,"1-5%",
IF(Sales_Trans_2[[#This Row],[Discount_Pct]]&lt;=10,"6-10%",
IF(Sales_Trans_2[[#This Row],[Discount_Pct]]&lt;=15,"11-15%","&gt;15%"))))</f>
        <v>0%</v>
      </c>
    </row>
    <row r="840" spans="1:32" x14ac:dyDescent="0.25">
      <c r="A840" t="s">
        <v>4317</v>
      </c>
      <c r="B840" s="10">
        <v>45800</v>
      </c>
      <c r="C840" t="s">
        <v>3063</v>
      </c>
      <c r="D840" t="s">
        <v>314</v>
      </c>
      <c r="E840" t="s">
        <v>108</v>
      </c>
      <c r="F840" t="s">
        <v>682</v>
      </c>
      <c r="G840">
        <v>3</v>
      </c>
      <c r="H840">
        <v>329.69</v>
      </c>
      <c r="I840">
        <v>0</v>
      </c>
      <c r="J840">
        <v>0</v>
      </c>
      <c r="K840">
        <v>989.07</v>
      </c>
      <c r="L840">
        <v>741.75</v>
      </c>
      <c r="M840">
        <v>247.32</v>
      </c>
      <c r="N840" t="s">
        <v>68</v>
      </c>
      <c r="O840" t="s">
        <v>24</v>
      </c>
      <c r="P840" t="s">
        <v>55</v>
      </c>
      <c r="Q840">
        <v>0.85972222222222228</v>
      </c>
      <c r="R840" t="s">
        <v>49</v>
      </c>
      <c r="S840" t="s">
        <v>4707</v>
      </c>
      <c r="T840" t="s">
        <v>4703</v>
      </c>
      <c r="U840">
        <v>329.69</v>
      </c>
      <c r="V840" t="s">
        <v>5953</v>
      </c>
      <c r="W840" t="s">
        <v>4964</v>
      </c>
      <c r="X840" t="s">
        <v>5483</v>
      </c>
      <c r="Y840" t="s">
        <v>4960</v>
      </c>
      <c r="Z840" t="s">
        <v>5303</v>
      </c>
      <c r="AA840" t="s">
        <v>4992</v>
      </c>
      <c r="AB840">
        <f>YEAR(Sales_Trans_2[[#This Row],[Transaction_Date]])</f>
        <v>2025</v>
      </c>
      <c r="AC840" t="str">
        <f>TEXT(Sales_Trans_2[[#This Row],[Transaction_Date]],"mmm")</f>
        <v>May</v>
      </c>
      <c r="AD840">
        <f>MONTH(Sales_Trans_2[[#This Row],[Transaction_Date]])</f>
        <v>5</v>
      </c>
      <c r="AE840" s="19">
        <f>IFERROR(Sales_Trans_2[[#This Row],[Profit]]/Sales_Trans_2[[#This Row],[Sales_Amount]],0)</f>
        <v>0.25005308016621675</v>
      </c>
      <c r="AF840" s="20" t="str">
        <f>IF(Sales_Trans_2[[#This Row],[Discount_Pct]]=0,"0%",
IF(Sales_Trans_2[[#This Row],[Discount_Pct]]&lt;=5,"1-5%",
IF(Sales_Trans_2[[#This Row],[Discount_Pct]]&lt;=10,"6-10%",
IF(Sales_Trans_2[[#This Row],[Discount_Pct]]&lt;=15,"11-15%","&gt;15%"))))</f>
        <v>0%</v>
      </c>
    </row>
    <row r="841" spans="1:32" x14ac:dyDescent="0.25">
      <c r="A841" t="s">
        <v>3298</v>
      </c>
      <c r="B841" s="10">
        <v>45798</v>
      </c>
      <c r="C841" t="s">
        <v>985</v>
      </c>
      <c r="D841" t="s">
        <v>503</v>
      </c>
      <c r="E841" t="s">
        <v>584</v>
      </c>
      <c r="F841" t="s">
        <v>2318</v>
      </c>
      <c r="G841">
        <v>4</v>
      </c>
      <c r="H841">
        <v>542.41999999999996</v>
      </c>
      <c r="I841">
        <v>0</v>
      </c>
      <c r="J841">
        <v>0</v>
      </c>
      <c r="K841">
        <v>2169.6799999999998</v>
      </c>
      <c r="L841">
        <v>1559.2</v>
      </c>
      <c r="M841">
        <v>610.48</v>
      </c>
      <c r="N841" t="s">
        <v>68</v>
      </c>
      <c r="O841" t="s">
        <v>24</v>
      </c>
      <c r="P841" t="s">
        <v>55</v>
      </c>
      <c r="Q841">
        <v>0.74652777777777779</v>
      </c>
      <c r="R841" t="s">
        <v>49</v>
      </c>
      <c r="S841" t="s">
        <v>4727</v>
      </c>
      <c r="T841" t="s">
        <v>4703</v>
      </c>
      <c r="U841">
        <v>503.36</v>
      </c>
      <c r="V841" t="s">
        <v>4982</v>
      </c>
      <c r="W841" t="s">
        <v>4958</v>
      </c>
      <c r="X841" t="s">
        <v>5225</v>
      </c>
      <c r="Y841" t="s">
        <v>5011</v>
      </c>
      <c r="Z841" t="s">
        <v>5226</v>
      </c>
      <c r="AA841" t="s">
        <v>5060</v>
      </c>
      <c r="AB841">
        <f>YEAR(Sales_Trans_2[[#This Row],[Transaction_Date]])</f>
        <v>2025</v>
      </c>
      <c r="AC841" t="str">
        <f>TEXT(Sales_Trans_2[[#This Row],[Transaction_Date]],"mmm")</f>
        <v>May</v>
      </c>
      <c r="AD841">
        <f>MONTH(Sales_Trans_2[[#This Row],[Transaction_Date]])</f>
        <v>5</v>
      </c>
      <c r="AE841" s="19">
        <f>IFERROR(Sales_Trans_2[[#This Row],[Profit]]/Sales_Trans_2[[#This Row],[Sales_Amount]],0)</f>
        <v>0.28136868109582985</v>
      </c>
      <c r="AF841" s="20" t="str">
        <f>IF(Sales_Trans_2[[#This Row],[Discount_Pct]]=0,"0%",
IF(Sales_Trans_2[[#This Row],[Discount_Pct]]&lt;=5,"1-5%",
IF(Sales_Trans_2[[#This Row],[Discount_Pct]]&lt;=10,"6-10%",
IF(Sales_Trans_2[[#This Row],[Discount_Pct]]&lt;=15,"11-15%","&gt;15%"))))</f>
        <v>0%</v>
      </c>
    </row>
    <row r="842" spans="1:32" x14ac:dyDescent="0.25">
      <c r="A842" t="s">
        <v>1873</v>
      </c>
      <c r="B842" s="10">
        <v>45794</v>
      </c>
      <c r="C842" t="s">
        <v>996</v>
      </c>
      <c r="D842" t="s">
        <v>124</v>
      </c>
      <c r="E842" t="s">
        <v>709</v>
      </c>
      <c r="F842" t="s">
        <v>710</v>
      </c>
      <c r="G842">
        <v>4</v>
      </c>
      <c r="H842">
        <v>445.21</v>
      </c>
      <c r="I842">
        <v>0</v>
      </c>
      <c r="J842">
        <v>0</v>
      </c>
      <c r="K842">
        <v>2047.97</v>
      </c>
      <c r="L842">
        <v>1277.48</v>
      </c>
      <c r="M842">
        <v>770.49</v>
      </c>
      <c r="N842" t="s">
        <v>23</v>
      </c>
      <c r="O842" t="s">
        <v>24</v>
      </c>
      <c r="P842" t="s">
        <v>55</v>
      </c>
      <c r="Q842">
        <v>0.83888888888888891</v>
      </c>
      <c r="R842" t="s">
        <v>27</v>
      </c>
      <c r="S842" t="s">
        <v>4697</v>
      </c>
      <c r="T842" t="s">
        <v>4672</v>
      </c>
      <c r="U842">
        <v>397.22</v>
      </c>
      <c r="V842" t="s">
        <v>5797</v>
      </c>
      <c r="W842" t="s">
        <v>4958</v>
      </c>
      <c r="X842" t="s">
        <v>5313</v>
      </c>
      <c r="Y842" t="s">
        <v>4960</v>
      </c>
      <c r="Z842" t="s">
        <v>5314</v>
      </c>
      <c r="AA842" t="s">
        <v>5060</v>
      </c>
      <c r="AB842">
        <f>YEAR(Sales_Trans_2[[#This Row],[Transaction_Date]])</f>
        <v>2025</v>
      </c>
      <c r="AC842" t="str">
        <f>TEXT(Sales_Trans_2[[#This Row],[Transaction_Date]],"mmm")</f>
        <v>May</v>
      </c>
      <c r="AD842">
        <f>MONTH(Sales_Trans_2[[#This Row],[Transaction_Date]])</f>
        <v>5</v>
      </c>
      <c r="AE842" s="19">
        <f>IFERROR(Sales_Trans_2[[#This Row],[Profit]]/Sales_Trans_2[[#This Row],[Sales_Amount]],0)</f>
        <v>0.37622133136715868</v>
      </c>
      <c r="AF842" s="20" t="str">
        <f>IF(Sales_Trans_2[[#This Row],[Discount_Pct]]=0,"0%",
IF(Sales_Trans_2[[#This Row],[Discount_Pct]]&lt;=5,"1-5%",
IF(Sales_Trans_2[[#This Row],[Discount_Pct]]&lt;=10,"6-10%",
IF(Sales_Trans_2[[#This Row],[Discount_Pct]]&lt;=15,"11-15%","&gt;15%"))))</f>
        <v>0%</v>
      </c>
    </row>
    <row r="843" spans="1:32" x14ac:dyDescent="0.25">
      <c r="A843" t="s">
        <v>2401</v>
      </c>
      <c r="B843" s="10">
        <v>45794</v>
      </c>
      <c r="C843" t="s">
        <v>713</v>
      </c>
      <c r="D843" t="s">
        <v>214</v>
      </c>
      <c r="E843" t="s">
        <v>1368</v>
      </c>
      <c r="F843" t="s">
        <v>1369</v>
      </c>
      <c r="G843">
        <v>4</v>
      </c>
      <c r="H843">
        <v>147.97</v>
      </c>
      <c r="I843">
        <v>0</v>
      </c>
      <c r="J843">
        <v>0</v>
      </c>
      <c r="K843">
        <v>680.66</v>
      </c>
      <c r="L843">
        <v>451.2</v>
      </c>
      <c r="M843">
        <v>229.46</v>
      </c>
      <c r="N843" t="s">
        <v>23</v>
      </c>
      <c r="O843" t="s">
        <v>24</v>
      </c>
      <c r="P843" t="s">
        <v>55</v>
      </c>
      <c r="Q843">
        <v>0.83402777777777781</v>
      </c>
      <c r="R843" t="s">
        <v>27</v>
      </c>
      <c r="S843" t="s">
        <v>4764</v>
      </c>
      <c r="T843" t="s">
        <v>4752</v>
      </c>
      <c r="U843">
        <v>147.97</v>
      </c>
      <c r="V843" t="s">
        <v>5384</v>
      </c>
      <c r="W843" t="s">
        <v>4964</v>
      </c>
      <c r="X843" t="s">
        <v>5590</v>
      </c>
      <c r="Y843" t="s">
        <v>4966</v>
      </c>
      <c r="Z843" t="s">
        <v>5591</v>
      </c>
      <c r="AA843" t="s">
        <v>4992</v>
      </c>
      <c r="AB843">
        <f>YEAR(Sales_Trans_2[[#This Row],[Transaction_Date]])</f>
        <v>2025</v>
      </c>
      <c r="AC843" t="str">
        <f>TEXT(Sales_Trans_2[[#This Row],[Transaction_Date]],"mmm")</f>
        <v>May</v>
      </c>
      <c r="AD843">
        <f>MONTH(Sales_Trans_2[[#This Row],[Transaction_Date]])</f>
        <v>5</v>
      </c>
      <c r="AE843" s="19">
        <f>IFERROR(Sales_Trans_2[[#This Row],[Profit]]/Sales_Trans_2[[#This Row],[Sales_Amount]],0)</f>
        <v>0.33711397760996681</v>
      </c>
      <c r="AF843" s="20" t="str">
        <f>IF(Sales_Trans_2[[#This Row],[Discount_Pct]]=0,"0%",
IF(Sales_Trans_2[[#This Row],[Discount_Pct]]&lt;=5,"1-5%",
IF(Sales_Trans_2[[#This Row],[Discount_Pct]]&lt;=10,"6-10%",
IF(Sales_Trans_2[[#This Row],[Discount_Pct]]&lt;=15,"11-15%","&gt;15%"))))</f>
        <v>0%</v>
      </c>
    </row>
    <row r="844" spans="1:32" x14ac:dyDescent="0.25">
      <c r="A844" t="s">
        <v>2862</v>
      </c>
      <c r="B844" s="10">
        <v>45843</v>
      </c>
      <c r="C844" t="s">
        <v>2024</v>
      </c>
      <c r="D844" t="s">
        <v>314</v>
      </c>
      <c r="E844" t="s">
        <v>445</v>
      </c>
      <c r="F844" t="s">
        <v>2863</v>
      </c>
      <c r="G844">
        <v>2</v>
      </c>
      <c r="H844">
        <v>329.69</v>
      </c>
      <c r="I844">
        <v>0</v>
      </c>
      <c r="J844">
        <v>0</v>
      </c>
      <c r="K844">
        <v>659.38</v>
      </c>
      <c r="L844">
        <v>494.5</v>
      </c>
      <c r="M844">
        <v>164.88</v>
      </c>
      <c r="N844" t="s">
        <v>40</v>
      </c>
      <c r="O844" t="s">
        <v>345</v>
      </c>
      <c r="P844" t="s">
        <v>55</v>
      </c>
      <c r="Q844">
        <v>0.88749999999999996</v>
      </c>
      <c r="R844" t="s">
        <v>49</v>
      </c>
      <c r="S844" t="s">
        <v>4707</v>
      </c>
      <c r="T844" t="s">
        <v>4703</v>
      </c>
      <c r="U844">
        <v>329.69</v>
      </c>
      <c r="V844" t="s">
        <v>5439</v>
      </c>
      <c r="W844" t="s">
        <v>4968</v>
      </c>
      <c r="X844" t="s">
        <v>5629</v>
      </c>
      <c r="Y844" t="s">
        <v>5011</v>
      </c>
      <c r="Z844" t="s">
        <v>5925</v>
      </c>
      <c r="AA844" t="s">
        <v>5060</v>
      </c>
      <c r="AB844">
        <f>YEAR(Sales_Trans_2[[#This Row],[Transaction_Date]])</f>
        <v>2025</v>
      </c>
      <c r="AC844" t="str">
        <f>TEXT(Sales_Trans_2[[#This Row],[Transaction_Date]],"mmm")</f>
        <v>Jul</v>
      </c>
      <c r="AD844">
        <f>MONTH(Sales_Trans_2[[#This Row],[Transaction_Date]])</f>
        <v>7</v>
      </c>
      <c r="AE844" s="19">
        <f>IFERROR(Sales_Trans_2[[#This Row],[Profit]]/Sales_Trans_2[[#This Row],[Sales_Amount]],0)</f>
        <v>0.25005308016621675</v>
      </c>
      <c r="AF844" s="20" t="str">
        <f>IF(Sales_Trans_2[[#This Row],[Discount_Pct]]=0,"0%",
IF(Sales_Trans_2[[#This Row],[Discount_Pct]]&lt;=5,"1-5%",
IF(Sales_Trans_2[[#This Row],[Discount_Pct]]&lt;=10,"6-10%",
IF(Sales_Trans_2[[#This Row],[Discount_Pct]]&lt;=15,"11-15%","&gt;15%"))))</f>
        <v>0%</v>
      </c>
    </row>
    <row r="845" spans="1:32" x14ac:dyDescent="0.25">
      <c r="A845" t="s">
        <v>2004</v>
      </c>
      <c r="B845" s="10">
        <v>45721</v>
      </c>
      <c r="C845" t="s">
        <v>2005</v>
      </c>
      <c r="D845" t="s">
        <v>727</v>
      </c>
      <c r="E845" t="s">
        <v>589</v>
      </c>
      <c r="F845" t="s">
        <v>590</v>
      </c>
      <c r="G845">
        <v>1</v>
      </c>
      <c r="H845">
        <v>227</v>
      </c>
      <c r="I845">
        <v>0</v>
      </c>
      <c r="J845">
        <v>0</v>
      </c>
      <c r="K845">
        <v>261.05</v>
      </c>
      <c r="L845">
        <v>196.3</v>
      </c>
      <c r="M845">
        <v>64.75</v>
      </c>
      <c r="N845" t="s">
        <v>40</v>
      </c>
      <c r="O845" t="s">
        <v>24</v>
      </c>
      <c r="P845" t="s">
        <v>55</v>
      </c>
      <c r="Q845">
        <v>0.7895833333333333</v>
      </c>
      <c r="R845" t="s">
        <v>27</v>
      </c>
      <c r="S845" t="s">
        <v>4867</v>
      </c>
      <c r="T845" t="s">
        <v>4864</v>
      </c>
      <c r="U845">
        <v>227</v>
      </c>
      <c r="V845" t="s">
        <v>5266</v>
      </c>
      <c r="W845" t="s">
        <v>4968</v>
      </c>
      <c r="X845" t="s">
        <v>5638</v>
      </c>
      <c r="Y845" t="s">
        <v>4966</v>
      </c>
      <c r="Z845" t="s">
        <v>5821</v>
      </c>
      <c r="AA845" t="s">
        <v>4992</v>
      </c>
      <c r="AB845">
        <f>YEAR(Sales_Trans_2[[#This Row],[Transaction_Date]])</f>
        <v>2025</v>
      </c>
      <c r="AC845" t="str">
        <f>TEXT(Sales_Trans_2[[#This Row],[Transaction_Date]],"mmm")</f>
        <v>Mar</v>
      </c>
      <c r="AD845">
        <f>MONTH(Sales_Trans_2[[#This Row],[Transaction_Date]])</f>
        <v>3</v>
      </c>
      <c r="AE845" s="19">
        <f>IFERROR(Sales_Trans_2[[#This Row],[Profit]]/Sales_Trans_2[[#This Row],[Sales_Amount]],0)</f>
        <v>0.24803677456425971</v>
      </c>
      <c r="AF845" s="20" t="str">
        <f>IF(Sales_Trans_2[[#This Row],[Discount_Pct]]=0,"0%",
IF(Sales_Trans_2[[#This Row],[Discount_Pct]]&lt;=5,"1-5%",
IF(Sales_Trans_2[[#This Row],[Discount_Pct]]&lt;=10,"6-10%",
IF(Sales_Trans_2[[#This Row],[Discount_Pct]]&lt;=15,"11-15%","&gt;15%"))))</f>
        <v>0%</v>
      </c>
    </row>
    <row r="846" spans="1:32" x14ac:dyDescent="0.25">
      <c r="A846" t="s">
        <v>3837</v>
      </c>
      <c r="B846" s="10">
        <v>45781</v>
      </c>
      <c r="C846" t="s">
        <v>1855</v>
      </c>
      <c r="D846" t="s">
        <v>812</v>
      </c>
      <c r="E846" t="s">
        <v>1905</v>
      </c>
      <c r="F846" t="s">
        <v>1198</v>
      </c>
      <c r="G846">
        <v>3</v>
      </c>
      <c r="H846">
        <v>530.16</v>
      </c>
      <c r="I846">
        <v>0</v>
      </c>
      <c r="J846">
        <v>0</v>
      </c>
      <c r="K846">
        <v>1829.05</v>
      </c>
      <c r="L846">
        <v>1137.57</v>
      </c>
      <c r="M846">
        <v>691.48</v>
      </c>
      <c r="N846" t="s">
        <v>4971</v>
      </c>
      <c r="O846" t="s">
        <v>24</v>
      </c>
      <c r="P846" t="s">
        <v>55</v>
      </c>
      <c r="Q846">
        <v>0.8618055555555556</v>
      </c>
      <c r="R846" t="s">
        <v>27</v>
      </c>
      <c r="S846" t="s">
        <v>4770</v>
      </c>
      <c r="T846" t="s">
        <v>4752</v>
      </c>
      <c r="U846">
        <v>530.16</v>
      </c>
      <c r="V846" t="s">
        <v>6011</v>
      </c>
      <c r="W846" t="s">
        <v>4968</v>
      </c>
      <c r="X846" t="s">
        <v>5370</v>
      </c>
      <c r="Y846" t="s">
        <v>4970</v>
      </c>
      <c r="Z846" t="s">
        <v>5249</v>
      </c>
      <c r="AA846" t="s">
        <v>5060</v>
      </c>
      <c r="AB846">
        <f>YEAR(Sales_Trans_2[[#This Row],[Transaction_Date]])</f>
        <v>2025</v>
      </c>
      <c r="AC846" t="str">
        <f>TEXT(Sales_Trans_2[[#This Row],[Transaction_Date]],"mmm")</f>
        <v>May</v>
      </c>
      <c r="AD846">
        <f>MONTH(Sales_Trans_2[[#This Row],[Transaction_Date]])</f>
        <v>5</v>
      </c>
      <c r="AE846" s="19">
        <f>IFERROR(Sales_Trans_2[[#This Row],[Profit]]/Sales_Trans_2[[#This Row],[Sales_Amount]],0)</f>
        <v>0.37805418113228179</v>
      </c>
      <c r="AF846" s="20" t="str">
        <f>IF(Sales_Trans_2[[#This Row],[Discount_Pct]]=0,"0%",
IF(Sales_Trans_2[[#This Row],[Discount_Pct]]&lt;=5,"1-5%",
IF(Sales_Trans_2[[#This Row],[Discount_Pct]]&lt;=10,"6-10%",
IF(Sales_Trans_2[[#This Row],[Discount_Pct]]&lt;=15,"11-15%","&gt;15%"))))</f>
        <v>0%</v>
      </c>
    </row>
    <row r="847" spans="1:32" x14ac:dyDescent="0.25">
      <c r="A847" t="s">
        <v>4369</v>
      </c>
      <c r="B847" s="10">
        <v>45751</v>
      </c>
      <c r="C847" t="s">
        <v>2481</v>
      </c>
      <c r="D847" t="s">
        <v>77</v>
      </c>
      <c r="E847" t="s">
        <v>315</v>
      </c>
      <c r="F847" t="s">
        <v>172</v>
      </c>
      <c r="G847">
        <v>2</v>
      </c>
      <c r="H847">
        <v>131.03</v>
      </c>
      <c r="I847">
        <v>0</v>
      </c>
      <c r="J847">
        <v>0</v>
      </c>
      <c r="K847">
        <v>262.06</v>
      </c>
      <c r="L847">
        <v>234.54</v>
      </c>
      <c r="M847">
        <v>27.52</v>
      </c>
      <c r="N847" t="s">
        <v>68</v>
      </c>
      <c r="O847" t="s">
        <v>24</v>
      </c>
      <c r="P847" t="s">
        <v>55</v>
      </c>
      <c r="Q847">
        <v>0.63541666666666663</v>
      </c>
      <c r="R847" t="s">
        <v>49</v>
      </c>
      <c r="S847" t="s">
        <v>4863</v>
      </c>
      <c r="T847" t="s">
        <v>4864</v>
      </c>
      <c r="U847">
        <v>131.03</v>
      </c>
      <c r="V847" t="s">
        <v>5201</v>
      </c>
      <c r="W847" t="s">
        <v>4968</v>
      </c>
      <c r="X847" t="s">
        <v>5737</v>
      </c>
      <c r="Y847" t="s">
        <v>4960</v>
      </c>
      <c r="Z847" t="s">
        <v>5257</v>
      </c>
      <c r="AA847" t="s">
        <v>4992</v>
      </c>
      <c r="AB847">
        <f>YEAR(Sales_Trans_2[[#This Row],[Transaction_Date]])</f>
        <v>2025</v>
      </c>
      <c r="AC847" t="str">
        <f>TEXT(Sales_Trans_2[[#This Row],[Transaction_Date]],"mmm")</f>
        <v>Apr</v>
      </c>
      <c r="AD847">
        <f>MONTH(Sales_Trans_2[[#This Row],[Transaction_Date]])</f>
        <v>4</v>
      </c>
      <c r="AE847" s="19">
        <f>IFERROR(Sales_Trans_2[[#This Row],[Profit]]/Sales_Trans_2[[#This Row],[Sales_Amount]],0)</f>
        <v>0.10501411890406777</v>
      </c>
      <c r="AF847" s="20" t="str">
        <f>IF(Sales_Trans_2[[#This Row],[Discount_Pct]]=0,"0%",
IF(Sales_Trans_2[[#This Row],[Discount_Pct]]&lt;=5,"1-5%",
IF(Sales_Trans_2[[#This Row],[Discount_Pct]]&lt;=10,"6-10%",
IF(Sales_Trans_2[[#This Row],[Discount_Pct]]&lt;=15,"11-15%","&gt;15%"))))</f>
        <v>0%</v>
      </c>
    </row>
    <row r="848" spans="1:32" x14ac:dyDescent="0.25">
      <c r="A848" t="s">
        <v>2770</v>
      </c>
      <c r="B848" s="10">
        <v>46110</v>
      </c>
      <c r="C848" t="s">
        <v>2771</v>
      </c>
      <c r="D848" t="s">
        <v>89</v>
      </c>
      <c r="E848" t="s">
        <v>215</v>
      </c>
      <c r="F848" t="s">
        <v>216</v>
      </c>
      <c r="G848">
        <v>1</v>
      </c>
      <c r="H848">
        <v>38.659999999999997</v>
      </c>
      <c r="I848">
        <v>0</v>
      </c>
      <c r="J848">
        <v>0</v>
      </c>
      <c r="K848">
        <v>44.46</v>
      </c>
      <c r="L848">
        <v>32.4</v>
      </c>
      <c r="M848">
        <v>12.06</v>
      </c>
      <c r="N848" t="s">
        <v>47</v>
      </c>
      <c r="O848" t="s">
        <v>345</v>
      </c>
      <c r="P848" t="s">
        <v>55</v>
      </c>
      <c r="Q848">
        <v>0.90416666666666667</v>
      </c>
      <c r="R848" t="s">
        <v>27</v>
      </c>
      <c r="S848" t="s">
        <v>4695</v>
      </c>
      <c r="T848" t="s">
        <v>4672</v>
      </c>
      <c r="U848">
        <v>38.659999999999997</v>
      </c>
      <c r="V848" t="s">
        <v>5170</v>
      </c>
      <c r="W848" t="s">
        <v>4964</v>
      </c>
      <c r="X848" t="s">
        <v>5168</v>
      </c>
      <c r="Y848" t="s">
        <v>4966</v>
      </c>
      <c r="Z848" t="s">
        <v>5169</v>
      </c>
      <c r="AA848" t="s">
        <v>4962</v>
      </c>
      <c r="AB848">
        <f>YEAR(Sales_Trans_2[[#This Row],[Transaction_Date]])</f>
        <v>2026</v>
      </c>
      <c r="AC848" t="str">
        <f>TEXT(Sales_Trans_2[[#This Row],[Transaction_Date]],"mmm")</f>
        <v>Mar</v>
      </c>
      <c r="AD848">
        <f>MONTH(Sales_Trans_2[[#This Row],[Transaction_Date]])</f>
        <v>3</v>
      </c>
      <c r="AE848" s="19">
        <f>IFERROR(Sales_Trans_2[[#This Row],[Profit]]/Sales_Trans_2[[#This Row],[Sales_Amount]],0)</f>
        <v>0.27125506072874495</v>
      </c>
      <c r="AF848" s="20" t="str">
        <f>IF(Sales_Trans_2[[#This Row],[Discount_Pct]]=0,"0%",
IF(Sales_Trans_2[[#This Row],[Discount_Pct]]&lt;=5,"1-5%",
IF(Sales_Trans_2[[#This Row],[Discount_Pct]]&lt;=10,"6-10%",
IF(Sales_Trans_2[[#This Row],[Discount_Pct]]&lt;=15,"11-15%","&gt;15%"))))</f>
        <v>0%</v>
      </c>
    </row>
    <row r="849" spans="1:32" x14ac:dyDescent="0.25">
      <c r="A849" t="s">
        <v>3648</v>
      </c>
      <c r="B849" s="10">
        <v>46098</v>
      </c>
      <c r="C849" t="s">
        <v>3649</v>
      </c>
      <c r="D849" t="s">
        <v>95</v>
      </c>
      <c r="E849" t="s">
        <v>550</v>
      </c>
      <c r="F849" t="s">
        <v>1165</v>
      </c>
      <c r="G849">
        <v>2</v>
      </c>
      <c r="H849">
        <v>522.78</v>
      </c>
      <c r="I849">
        <v>0</v>
      </c>
      <c r="J849">
        <v>0</v>
      </c>
      <c r="K849">
        <v>1045.56</v>
      </c>
      <c r="L849">
        <v>791.74</v>
      </c>
      <c r="M849">
        <v>253.82</v>
      </c>
      <c r="N849" t="s">
        <v>23</v>
      </c>
      <c r="O849" t="s">
        <v>345</v>
      </c>
      <c r="P849" t="s">
        <v>55</v>
      </c>
      <c r="Q849">
        <v>0.84236111111111112</v>
      </c>
      <c r="R849" t="s">
        <v>49</v>
      </c>
      <c r="S849" t="s">
        <v>4937</v>
      </c>
      <c r="T849" t="s">
        <v>4930</v>
      </c>
      <c r="U849">
        <v>522.78</v>
      </c>
      <c r="V849" t="s">
        <v>5604</v>
      </c>
      <c r="W849" t="s">
        <v>4964</v>
      </c>
      <c r="X849" t="s">
        <v>5464</v>
      </c>
      <c r="Y849" t="s">
        <v>4966</v>
      </c>
      <c r="Z849" t="s">
        <v>4983</v>
      </c>
      <c r="AA849" t="s">
        <v>4962</v>
      </c>
      <c r="AB849">
        <f>YEAR(Sales_Trans_2[[#This Row],[Transaction_Date]])</f>
        <v>2026</v>
      </c>
      <c r="AC849" t="str">
        <f>TEXT(Sales_Trans_2[[#This Row],[Transaction_Date]],"mmm")</f>
        <v>Mar</v>
      </c>
      <c r="AD849">
        <f>MONTH(Sales_Trans_2[[#This Row],[Transaction_Date]])</f>
        <v>3</v>
      </c>
      <c r="AE849" s="19">
        <f>IFERROR(Sales_Trans_2[[#This Row],[Profit]]/Sales_Trans_2[[#This Row],[Sales_Amount]],0)</f>
        <v>0.24275986074448144</v>
      </c>
      <c r="AF849" s="20" t="str">
        <f>IF(Sales_Trans_2[[#This Row],[Discount_Pct]]=0,"0%",
IF(Sales_Trans_2[[#This Row],[Discount_Pct]]&lt;=5,"1-5%",
IF(Sales_Trans_2[[#This Row],[Discount_Pct]]&lt;=10,"6-10%",
IF(Sales_Trans_2[[#This Row],[Discount_Pct]]&lt;=15,"11-15%","&gt;15%"))))</f>
        <v>0%</v>
      </c>
    </row>
    <row r="850" spans="1:32" x14ac:dyDescent="0.25">
      <c r="A850" t="s">
        <v>1199</v>
      </c>
      <c r="B850" s="10">
        <v>45724</v>
      </c>
      <c r="C850" t="s">
        <v>1200</v>
      </c>
      <c r="D850" t="s">
        <v>158</v>
      </c>
      <c r="E850" t="s">
        <v>1066</v>
      </c>
      <c r="F850" t="s">
        <v>1201</v>
      </c>
      <c r="G850">
        <v>1</v>
      </c>
      <c r="H850">
        <v>306.62</v>
      </c>
      <c r="I850">
        <v>0</v>
      </c>
      <c r="J850">
        <v>0</v>
      </c>
      <c r="K850">
        <v>352.61</v>
      </c>
      <c r="L850">
        <v>259.93</v>
      </c>
      <c r="M850">
        <v>92.68</v>
      </c>
      <c r="N850" t="s">
        <v>23</v>
      </c>
      <c r="O850" t="s">
        <v>345</v>
      </c>
      <c r="P850" t="s">
        <v>55</v>
      </c>
      <c r="Q850">
        <v>0.75277777777777777</v>
      </c>
      <c r="R850" t="s">
        <v>27</v>
      </c>
      <c r="S850" t="s">
        <v>4871</v>
      </c>
      <c r="T850" t="s">
        <v>4864</v>
      </c>
      <c r="U850">
        <v>306.62</v>
      </c>
      <c r="V850" t="s">
        <v>5052</v>
      </c>
      <c r="W850" t="s">
        <v>4968</v>
      </c>
      <c r="X850" t="s">
        <v>5551</v>
      </c>
      <c r="Y850" t="s">
        <v>4977</v>
      </c>
      <c r="Z850" t="s">
        <v>5120</v>
      </c>
      <c r="AA850" t="s">
        <v>4962</v>
      </c>
      <c r="AB850">
        <f>YEAR(Sales_Trans_2[[#This Row],[Transaction_Date]])</f>
        <v>2025</v>
      </c>
      <c r="AC850" t="str">
        <f>TEXT(Sales_Trans_2[[#This Row],[Transaction_Date]],"mmm")</f>
        <v>Mar</v>
      </c>
      <c r="AD850">
        <f>MONTH(Sales_Trans_2[[#This Row],[Transaction_Date]])</f>
        <v>3</v>
      </c>
      <c r="AE850" s="19">
        <f>IFERROR(Sales_Trans_2[[#This Row],[Profit]]/Sales_Trans_2[[#This Row],[Sales_Amount]],0)</f>
        <v>0.26283996483366895</v>
      </c>
      <c r="AF850" s="20" t="str">
        <f>IF(Sales_Trans_2[[#This Row],[Discount_Pct]]=0,"0%",
IF(Sales_Trans_2[[#This Row],[Discount_Pct]]&lt;=5,"1-5%",
IF(Sales_Trans_2[[#This Row],[Discount_Pct]]&lt;=10,"6-10%",
IF(Sales_Trans_2[[#This Row],[Discount_Pct]]&lt;=15,"11-15%","&gt;15%"))))</f>
        <v>0%</v>
      </c>
    </row>
    <row r="851" spans="1:32" x14ac:dyDescent="0.25">
      <c r="A851" t="s">
        <v>2856</v>
      </c>
      <c r="B851" s="10">
        <v>45845</v>
      </c>
      <c r="C851" t="s">
        <v>2746</v>
      </c>
      <c r="D851" t="s">
        <v>723</v>
      </c>
      <c r="E851" t="s">
        <v>243</v>
      </c>
      <c r="F851" t="s">
        <v>222</v>
      </c>
      <c r="G851">
        <v>4</v>
      </c>
      <c r="H851">
        <v>376.11</v>
      </c>
      <c r="I851">
        <v>0</v>
      </c>
      <c r="J851">
        <v>0</v>
      </c>
      <c r="K851">
        <v>1504.44</v>
      </c>
      <c r="L851">
        <v>1206.28</v>
      </c>
      <c r="M851">
        <v>298.16000000000003</v>
      </c>
      <c r="N851" t="s">
        <v>133</v>
      </c>
      <c r="O851" t="s">
        <v>345</v>
      </c>
      <c r="P851" t="s">
        <v>55</v>
      </c>
      <c r="Q851">
        <v>0.47222222222222221</v>
      </c>
      <c r="R851" t="s">
        <v>49</v>
      </c>
      <c r="S851" t="s">
        <v>4844</v>
      </c>
      <c r="T851" t="s">
        <v>4828</v>
      </c>
      <c r="U851">
        <v>376.11</v>
      </c>
      <c r="V851" t="s">
        <v>5447</v>
      </c>
      <c r="W851" t="s">
        <v>4964</v>
      </c>
      <c r="X851" t="s">
        <v>5424</v>
      </c>
      <c r="Y851" t="s">
        <v>4966</v>
      </c>
      <c r="Z851" t="s">
        <v>5046</v>
      </c>
      <c r="AA851" t="s">
        <v>4962</v>
      </c>
      <c r="AB851">
        <f>YEAR(Sales_Trans_2[[#This Row],[Transaction_Date]])</f>
        <v>2025</v>
      </c>
      <c r="AC851" t="str">
        <f>TEXT(Sales_Trans_2[[#This Row],[Transaction_Date]],"mmm")</f>
        <v>Jul</v>
      </c>
      <c r="AD851">
        <f>MONTH(Sales_Trans_2[[#This Row],[Transaction_Date]])</f>
        <v>7</v>
      </c>
      <c r="AE851" s="19">
        <f>IFERROR(Sales_Trans_2[[#This Row],[Profit]]/Sales_Trans_2[[#This Row],[Sales_Amount]],0)</f>
        <v>0.19818670069926353</v>
      </c>
      <c r="AF851" s="20" t="str">
        <f>IF(Sales_Trans_2[[#This Row],[Discount_Pct]]=0,"0%",
IF(Sales_Trans_2[[#This Row],[Discount_Pct]]&lt;=5,"1-5%",
IF(Sales_Trans_2[[#This Row],[Discount_Pct]]&lt;=10,"6-10%",
IF(Sales_Trans_2[[#This Row],[Discount_Pct]]&lt;=15,"11-15%","&gt;15%"))))</f>
        <v>0%</v>
      </c>
    </row>
    <row r="852" spans="1:32" x14ac:dyDescent="0.25">
      <c r="A852" t="s">
        <v>645</v>
      </c>
      <c r="B852" s="10">
        <v>45767</v>
      </c>
      <c r="C852" t="s">
        <v>646</v>
      </c>
      <c r="D852" t="s">
        <v>647</v>
      </c>
      <c r="E852" t="s">
        <v>125</v>
      </c>
      <c r="F852" t="s">
        <v>648</v>
      </c>
      <c r="G852">
        <v>1</v>
      </c>
      <c r="H852">
        <v>123.11</v>
      </c>
      <c r="I852">
        <v>0</v>
      </c>
      <c r="J852">
        <v>0</v>
      </c>
      <c r="K852">
        <v>141.58000000000001</v>
      </c>
      <c r="L852">
        <v>91.18</v>
      </c>
      <c r="M852">
        <v>50.4</v>
      </c>
      <c r="N852" t="s">
        <v>23</v>
      </c>
      <c r="O852" t="s">
        <v>345</v>
      </c>
      <c r="P852" t="s">
        <v>55</v>
      </c>
      <c r="Q852">
        <v>0.50763888888888886</v>
      </c>
      <c r="R852" t="s">
        <v>27</v>
      </c>
      <c r="S852" t="s">
        <v>4925</v>
      </c>
      <c r="T852" t="s">
        <v>4908</v>
      </c>
      <c r="U852">
        <v>123.11</v>
      </c>
      <c r="V852" t="s">
        <v>6057</v>
      </c>
      <c r="W852" t="s">
        <v>4968</v>
      </c>
      <c r="X852" t="s">
        <v>5856</v>
      </c>
      <c r="Y852" t="s">
        <v>4966</v>
      </c>
      <c r="Z852" t="s">
        <v>5173</v>
      </c>
      <c r="AA852" t="s">
        <v>4962</v>
      </c>
      <c r="AB852">
        <f>YEAR(Sales_Trans_2[[#This Row],[Transaction_Date]])</f>
        <v>2025</v>
      </c>
      <c r="AC852" t="str">
        <f>TEXT(Sales_Trans_2[[#This Row],[Transaction_Date]],"mmm")</f>
        <v>Apr</v>
      </c>
      <c r="AD852">
        <f>MONTH(Sales_Trans_2[[#This Row],[Transaction_Date]])</f>
        <v>4</v>
      </c>
      <c r="AE852" s="19">
        <f>IFERROR(Sales_Trans_2[[#This Row],[Profit]]/Sales_Trans_2[[#This Row],[Sales_Amount]],0)</f>
        <v>0.35598248340161037</v>
      </c>
      <c r="AF852" s="20" t="str">
        <f>IF(Sales_Trans_2[[#This Row],[Discount_Pct]]=0,"0%",
IF(Sales_Trans_2[[#This Row],[Discount_Pct]]&lt;=5,"1-5%",
IF(Sales_Trans_2[[#This Row],[Discount_Pct]]&lt;=10,"6-10%",
IF(Sales_Trans_2[[#This Row],[Discount_Pct]]&lt;=15,"11-15%","&gt;15%"))))</f>
        <v>0%</v>
      </c>
    </row>
    <row r="853" spans="1:32" x14ac:dyDescent="0.25">
      <c r="A853" t="s">
        <v>1942</v>
      </c>
      <c r="B853" s="10">
        <v>46040</v>
      </c>
      <c r="C853" t="s">
        <v>1943</v>
      </c>
      <c r="D853" t="s">
        <v>44</v>
      </c>
      <c r="E853" t="s">
        <v>634</v>
      </c>
      <c r="F853" t="s">
        <v>1859</v>
      </c>
      <c r="G853">
        <v>2</v>
      </c>
      <c r="H853">
        <v>398.25</v>
      </c>
      <c r="I853">
        <v>0</v>
      </c>
      <c r="J853">
        <v>0</v>
      </c>
      <c r="K853">
        <v>915.97</v>
      </c>
      <c r="L853">
        <v>473.08</v>
      </c>
      <c r="M853">
        <v>442.89</v>
      </c>
      <c r="N853" t="s">
        <v>4971</v>
      </c>
      <c r="O853" t="s">
        <v>24</v>
      </c>
      <c r="P853" t="s">
        <v>55</v>
      </c>
      <c r="Q853">
        <v>0.43819444444444444</v>
      </c>
      <c r="R853" t="s">
        <v>27</v>
      </c>
      <c r="S853" t="s">
        <v>4650</v>
      </c>
      <c r="T853" t="s">
        <v>4636</v>
      </c>
      <c r="U853">
        <v>398.25</v>
      </c>
      <c r="V853" t="s">
        <v>4993</v>
      </c>
      <c r="W853" t="s">
        <v>4968</v>
      </c>
      <c r="X853" t="s">
        <v>4994</v>
      </c>
      <c r="Y853" t="s">
        <v>4966</v>
      </c>
      <c r="Z853" t="s">
        <v>4995</v>
      </c>
      <c r="AA853" t="s">
        <v>4962</v>
      </c>
      <c r="AB853">
        <f>YEAR(Sales_Trans_2[[#This Row],[Transaction_Date]])</f>
        <v>2026</v>
      </c>
      <c r="AC853" t="str">
        <f>TEXT(Sales_Trans_2[[#This Row],[Transaction_Date]],"mmm")</f>
        <v>Jan</v>
      </c>
      <c r="AD853">
        <f>MONTH(Sales_Trans_2[[#This Row],[Transaction_Date]])</f>
        <v>1</v>
      </c>
      <c r="AE853" s="19">
        <f>IFERROR(Sales_Trans_2[[#This Row],[Profit]]/Sales_Trans_2[[#This Row],[Sales_Amount]],0)</f>
        <v>0.48352020262672357</v>
      </c>
      <c r="AF853" s="20" t="str">
        <f>IF(Sales_Trans_2[[#This Row],[Discount_Pct]]=0,"0%",
IF(Sales_Trans_2[[#This Row],[Discount_Pct]]&lt;=5,"1-5%",
IF(Sales_Trans_2[[#This Row],[Discount_Pct]]&lt;=10,"6-10%",
IF(Sales_Trans_2[[#This Row],[Discount_Pct]]&lt;=15,"11-15%","&gt;15%"))))</f>
        <v>0%</v>
      </c>
    </row>
    <row r="854" spans="1:32" x14ac:dyDescent="0.25">
      <c r="A854" t="s">
        <v>3015</v>
      </c>
      <c r="B854" s="10">
        <v>46109</v>
      </c>
      <c r="C854" t="s">
        <v>3016</v>
      </c>
      <c r="D854" t="s">
        <v>1382</v>
      </c>
      <c r="E854" t="s">
        <v>400</v>
      </c>
      <c r="F854" t="s">
        <v>401</v>
      </c>
      <c r="G854">
        <v>5</v>
      </c>
      <c r="H854">
        <v>317.99</v>
      </c>
      <c r="I854">
        <v>0</v>
      </c>
      <c r="J854">
        <v>0</v>
      </c>
      <c r="K854">
        <v>1828.44</v>
      </c>
      <c r="L854">
        <v>1175.25</v>
      </c>
      <c r="M854">
        <v>653.19000000000005</v>
      </c>
      <c r="N854" t="s">
        <v>4971</v>
      </c>
      <c r="O854" t="s">
        <v>24</v>
      </c>
      <c r="P854" t="s">
        <v>55</v>
      </c>
      <c r="Q854">
        <v>0.52638888888888891</v>
      </c>
      <c r="R854" t="s">
        <v>27</v>
      </c>
      <c r="S854" t="s">
        <v>4774</v>
      </c>
      <c r="T854" t="s">
        <v>4752</v>
      </c>
      <c r="U854">
        <v>317.99</v>
      </c>
      <c r="V854" t="s">
        <v>5004</v>
      </c>
      <c r="W854" t="s">
        <v>4968</v>
      </c>
      <c r="X854" t="s">
        <v>5002</v>
      </c>
      <c r="Y854" t="s">
        <v>4970</v>
      </c>
      <c r="Z854" t="s">
        <v>5003</v>
      </c>
      <c r="AA854" t="s">
        <v>4962</v>
      </c>
      <c r="AB854">
        <f>YEAR(Sales_Trans_2[[#This Row],[Transaction_Date]])</f>
        <v>2026</v>
      </c>
      <c r="AC854" t="str">
        <f>TEXT(Sales_Trans_2[[#This Row],[Transaction_Date]],"mmm")</f>
        <v>Mar</v>
      </c>
      <c r="AD854">
        <f>MONTH(Sales_Trans_2[[#This Row],[Transaction_Date]])</f>
        <v>3</v>
      </c>
      <c r="AE854" s="19">
        <f>IFERROR(Sales_Trans_2[[#This Row],[Profit]]/Sales_Trans_2[[#This Row],[Sales_Amount]],0)</f>
        <v>0.35723895780009191</v>
      </c>
      <c r="AF854" s="20" t="str">
        <f>IF(Sales_Trans_2[[#This Row],[Discount_Pct]]=0,"0%",
IF(Sales_Trans_2[[#This Row],[Discount_Pct]]&lt;=5,"1-5%",
IF(Sales_Trans_2[[#This Row],[Discount_Pct]]&lt;=10,"6-10%",
IF(Sales_Trans_2[[#This Row],[Discount_Pct]]&lt;=15,"11-15%","&gt;15%"))))</f>
        <v>0%</v>
      </c>
    </row>
    <row r="855" spans="1:32" x14ac:dyDescent="0.25">
      <c r="A855" t="s">
        <v>3262</v>
      </c>
      <c r="B855" s="10">
        <v>46004</v>
      </c>
      <c r="C855" t="s">
        <v>931</v>
      </c>
      <c r="D855" t="s">
        <v>107</v>
      </c>
      <c r="E855" t="s">
        <v>612</v>
      </c>
      <c r="F855" t="s">
        <v>1266</v>
      </c>
      <c r="G855">
        <v>4</v>
      </c>
      <c r="H855">
        <v>65.06</v>
      </c>
      <c r="I855">
        <v>0</v>
      </c>
      <c r="J855">
        <v>0</v>
      </c>
      <c r="K855">
        <v>299.27999999999997</v>
      </c>
      <c r="L855">
        <v>192.6</v>
      </c>
      <c r="M855">
        <v>-261.85000000000002</v>
      </c>
      <c r="N855" t="s">
        <v>133</v>
      </c>
      <c r="O855" t="s">
        <v>24</v>
      </c>
      <c r="P855" t="s">
        <v>55</v>
      </c>
      <c r="Q855">
        <v>0.86736111111111114</v>
      </c>
      <c r="R855" t="s">
        <v>27</v>
      </c>
      <c r="S855" t="s">
        <v>4683</v>
      </c>
      <c r="T855" t="s">
        <v>4672</v>
      </c>
      <c r="U855">
        <v>59.92</v>
      </c>
      <c r="V855" t="s">
        <v>5005</v>
      </c>
      <c r="W855" t="s">
        <v>4958</v>
      </c>
      <c r="X855" t="s">
        <v>5006</v>
      </c>
      <c r="Y855" t="s">
        <v>5007</v>
      </c>
      <c r="Z855" t="s">
        <v>5008</v>
      </c>
      <c r="AA855" t="s">
        <v>4962</v>
      </c>
      <c r="AB855">
        <f>YEAR(Sales_Trans_2[[#This Row],[Transaction_Date]])</f>
        <v>2025</v>
      </c>
      <c r="AC855" t="str">
        <f>TEXT(Sales_Trans_2[[#This Row],[Transaction_Date]],"mmm")</f>
        <v>Dec</v>
      </c>
      <c r="AD855">
        <f>MONTH(Sales_Trans_2[[#This Row],[Transaction_Date]])</f>
        <v>12</v>
      </c>
      <c r="AE855" s="19">
        <f>IFERROR(Sales_Trans_2[[#This Row],[Profit]]/Sales_Trans_2[[#This Row],[Sales_Amount]],0)</f>
        <v>-0.87493317294840967</v>
      </c>
      <c r="AF855" s="20" t="str">
        <f>IF(Sales_Trans_2[[#This Row],[Discount_Pct]]=0,"0%",
IF(Sales_Trans_2[[#This Row],[Discount_Pct]]&lt;=5,"1-5%",
IF(Sales_Trans_2[[#This Row],[Discount_Pct]]&lt;=10,"6-10%",
IF(Sales_Trans_2[[#This Row],[Discount_Pct]]&lt;=15,"11-15%","&gt;15%"))))</f>
        <v>0%</v>
      </c>
    </row>
    <row r="856" spans="1:32" x14ac:dyDescent="0.25">
      <c r="A856" t="s">
        <v>1227</v>
      </c>
      <c r="B856" s="10">
        <v>46206</v>
      </c>
      <c r="C856" t="s">
        <v>1228</v>
      </c>
      <c r="D856" t="s">
        <v>1112</v>
      </c>
      <c r="E856" t="s">
        <v>913</v>
      </c>
      <c r="F856" t="s">
        <v>239</v>
      </c>
      <c r="G856">
        <v>3</v>
      </c>
      <c r="H856">
        <v>387.41</v>
      </c>
      <c r="I856">
        <v>0</v>
      </c>
      <c r="J856">
        <v>0</v>
      </c>
      <c r="K856">
        <v>1336.56</v>
      </c>
      <c r="L856">
        <v>973.44</v>
      </c>
      <c r="M856">
        <v>363.12</v>
      </c>
      <c r="N856" t="s">
        <v>133</v>
      </c>
      <c r="O856" t="s">
        <v>24</v>
      </c>
      <c r="P856" t="s">
        <v>55</v>
      </c>
      <c r="Q856">
        <v>0.55138888888888893</v>
      </c>
      <c r="R856" t="s">
        <v>27</v>
      </c>
      <c r="S856" t="s">
        <v>4904</v>
      </c>
      <c r="T856" t="s">
        <v>4887</v>
      </c>
      <c r="U856">
        <v>360.52</v>
      </c>
      <c r="V856" t="s">
        <v>5062</v>
      </c>
      <c r="W856" t="s">
        <v>4958</v>
      </c>
      <c r="X856" t="s">
        <v>5015</v>
      </c>
      <c r="Y856" t="s">
        <v>4966</v>
      </c>
      <c r="Z856" t="s">
        <v>5063</v>
      </c>
      <c r="AA856" t="s">
        <v>4962</v>
      </c>
      <c r="AB856">
        <f>YEAR(Sales_Trans_2[[#This Row],[Transaction_Date]])</f>
        <v>2026</v>
      </c>
      <c r="AC856" t="str">
        <f>TEXT(Sales_Trans_2[[#This Row],[Transaction_Date]],"mmm")</f>
        <v>Jul</v>
      </c>
      <c r="AD856">
        <f>MONTH(Sales_Trans_2[[#This Row],[Transaction_Date]])</f>
        <v>7</v>
      </c>
      <c r="AE856" s="19">
        <f>IFERROR(Sales_Trans_2[[#This Row],[Profit]]/Sales_Trans_2[[#This Row],[Sales_Amount]],0)</f>
        <v>0.27168252828155864</v>
      </c>
      <c r="AF856" s="20" t="str">
        <f>IF(Sales_Trans_2[[#This Row],[Discount_Pct]]=0,"0%",
IF(Sales_Trans_2[[#This Row],[Discount_Pct]]&lt;=5,"1-5%",
IF(Sales_Trans_2[[#This Row],[Discount_Pct]]&lt;=10,"6-10%",
IF(Sales_Trans_2[[#This Row],[Discount_Pct]]&lt;=15,"11-15%","&gt;15%"))))</f>
        <v>0%</v>
      </c>
    </row>
    <row r="857" spans="1:32" x14ac:dyDescent="0.25">
      <c r="A857" t="s">
        <v>4257</v>
      </c>
      <c r="B857" s="10">
        <v>46008</v>
      </c>
      <c r="C857" t="s">
        <v>313</v>
      </c>
      <c r="D857" t="s">
        <v>2552</v>
      </c>
      <c r="E857" t="s">
        <v>209</v>
      </c>
      <c r="F857" t="s">
        <v>210</v>
      </c>
      <c r="G857">
        <v>3</v>
      </c>
      <c r="H857">
        <v>78.72</v>
      </c>
      <c r="I857">
        <v>0</v>
      </c>
      <c r="J857">
        <v>0</v>
      </c>
      <c r="K857">
        <v>236.16</v>
      </c>
      <c r="L857">
        <v>162.75</v>
      </c>
      <c r="M857">
        <v>73.41</v>
      </c>
      <c r="N857" t="s">
        <v>68</v>
      </c>
      <c r="O857" t="s">
        <v>24</v>
      </c>
      <c r="P857" t="s">
        <v>55</v>
      </c>
      <c r="Q857">
        <v>0.63194444444444442</v>
      </c>
      <c r="R857" t="s">
        <v>49</v>
      </c>
      <c r="S857" t="s">
        <v>4784</v>
      </c>
      <c r="T857" t="s">
        <v>4776</v>
      </c>
      <c r="U857">
        <v>72.930000000000007</v>
      </c>
      <c r="V857" t="s">
        <v>5066</v>
      </c>
      <c r="W857" t="s">
        <v>4958</v>
      </c>
      <c r="X857" t="s">
        <v>4973</v>
      </c>
      <c r="Y857" t="s">
        <v>4960</v>
      </c>
      <c r="Z857" t="s">
        <v>5067</v>
      </c>
      <c r="AA857" t="s">
        <v>4962</v>
      </c>
      <c r="AB857">
        <f>YEAR(Sales_Trans_2[[#This Row],[Transaction_Date]])</f>
        <v>2025</v>
      </c>
      <c r="AC857" t="str">
        <f>TEXT(Sales_Trans_2[[#This Row],[Transaction_Date]],"mmm")</f>
        <v>Dec</v>
      </c>
      <c r="AD857">
        <f>MONTH(Sales_Trans_2[[#This Row],[Transaction_Date]])</f>
        <v>12</v>
      </c>
      <c r="AE857" s="19">
        <f>IFERROR(Sales_Trans_2[[#This Row],[Profit]]/Sales_Trans_2[[#This Row],[Sales_Amount]],0)</f>
        <v>0.31084857723577236</v>
      </c>
      <c r="AF857" s="20" t="str">
        <f>IF(Sales_Trans_2[[#This Row],[Discount_Pct]]=0,"0%",
IF(Sales_Trans_2[[#This Row],[Discount_Pct]]&lt;=5,"1-5%",
IF(Sales_Trans_2[[#This Row],[Discount_Pct]]&lt;=10,"6-10%",
IF(Sales_Trans_2[[#This Row],[Discount_Pct]]&lt;=15,"11-15%","&gt;15%"))))</f>
        <v>0%</v>
      </c>
    </row>
    <row r="858" spans="1:32" x14ac:dyDescent="0.25">
      <c r="A858" t="s">
        <v>880</v>
      </c>
      <c r="B858" s="10">
        <v>46015</v>
      </c>
      <c r="C858" t="s">
        <v>881</v>
      </c>
      <c r="D858" t="s">
        <v>882</v>
      </c>
      <c r="E858" t="s">
        <v>232</v>
      </c>
      <c r="F858" t="s">
        <v>233</v>
      </c>
      <c r="G858">
        <v>4</v>
      </c>
      <c r="H858">
        <v>262.77</v>
      </c>
      <c r="I858">
        <v>0</v>
      </c>
      <c r="J858">
        <v>0</v>
      </c>
      <c r="K858">
        <v>1051.08</v>
      </c>
      <c r="L858">
        <v>778.56</v>
      </c>
      <c r="M858">
        <v>272.52</v>
      </c>
      <c r="N858" t="s">
        <v>47</v>
      </c>
      <c r="O858" t="s">
        <v>24</v>
      </c>
      <c r="P858" t="s">
        <v>55</v>
      </c>
      <c r="Q858">
        <v>0.60416666666666663</v>
      </c>
      <c r="R858" t="s">
        <v>49</v>
      </c>
      <c r="S858" t="s">
        <v>4768</v>
      </c>
      <c r="T858" t="s">
        <v>4752</v>
      </c>
      <c r="U858">
        <v>262.77</v>
      </c>
      <c r="V858" t="s">
        <v>5080</v>
      </c>
      <c r="W858" t="s">
        <v>4964</v>
      </c>
      <c r="X858" t="s">
        <v>5081</v>
      </c>
      <c r="Y858" t="s">
        <v>4970</v>
      </c>
      <c r="Z858" t="s">
        <v>5079</v>
      </c>
      <c r="AA858" t="s">
        <v>4962</v>
      </c>
      <c r="AB858">
        <f>YEAR(Sales_Trans_2[[#This Row],[Transaction_Date]])</f>
        <v>2025</v>
      </c>
      <c r="AC858" t="str">
        <f>TEXT(Sales_Trans_2[[#This Row],[Transaction_Date]],"mmm")</f>
        <v>Dec</v>
      </c>
      <c r="AD858">
        <f>MONTH(Sales_Trans_2[[#This Row],[Transaction_Date]])</f>
        <v>12</v>
      </c>
      <c r="AE858" s="19">
        <f>IFERROR(Sales_Trans_2[[#This Row],[Profit]]/Sales_Trans_2[[#This Row],[Sales_Amount]],0)</f>
        <v>0.2592761730791186</v>
      </c>
      <c r="AF858" s="20" t="str">
        <f>IF(Sales_Trans_2[[#This Row],[Discount_Pct]]=0,"0%",
IF(Sales_Trans_2[[#This Row],[Discount_Pct]]&lt;=5,"1-5%",
IF(Sales_Trans_2[[#This Row],[Discount_Pct]]&lt;=10,"6-10%",
IF(Sales_Trans_2[[#This Row],[Discount_Pct]]&lt;=15,"11-15%","&gt;15%"))))</f>
        <v>0%</v>
      </c>
    </row>
    <row r="859" spans="1:32" x14ac:dyDescent="0.25">
      <c r="A859" t="s">
        <v>2835</v>
      </c>
      <c r="B859" s="10">
        <v>46358</v>
      </c>
      <c r="C859" t="s">
        <v>408</v>
      </c>
      <c r="D859" t="s">
        <v>399</v>
      </c>
      <c r="E859" t="s">
        <v>1347</v>
      </c>
      <c r="F859" t="s">
        <v>1313</v>
      </c>
      <c r="G859">
        <v>4</v>
      </c>
      <c r="H859">
        <v>99.93</v>
      </c>
      <c r="I859">
        <v>0</v>
      </c>
      <c r="J859">
        <v>0</v>
      </c>
      <c r="K859">
        <v>399.72</v>
      </c>
      <c r="L859">
        <v>344.2</v>
      </c>
      <c r="M859">
        <v>55.52</v>
      </c>
      <c r="N859" t="s">
        <v>23</v>
      </c>
      <c r="O859" t="s">
        <v>24</v>
      </c>
      <c r="P859" t="s">
        <v>55</v>
      </c>
      <c r="Q859">
        <v>0.81736111111111109</v>
      </c>
      <c r="R859" t="s">
        <v>49</v>
      </c>
      <c r="S859" t="s">
        <v>4693</v>
      </c>
      <c r="T859" t="s">
        <v>4672</v>
      </c>
      <c r="U859">
        <v>99.93</v>
      </c>
      <c r="V859" t="s">
        <v>5091</v>
      </c>
      <c r="W859" t="s">
        <v>4968</v>
      </c>
      <c r="X859" t="s">
        <v>4976</v>
      </c>
      <c r="Y859" t="s">
        <v>4977</v>
      </c>
      <c r="Z859" t="s">
        <v>5089</v>
      </c>
      <c r="AA859" t="s">
        <v>4962</v>
      </c>
      <c r="AB859">
        <f>YEAR(Sales_Trans_2[[#This Row],[Transaction_Date]])</f>
        <v>2026</v>
      </c>
      <c r="AC859" t="str">
        <f>TEXT(Sales_Trans_2[[#This Row],[Transaction_Date]],"mmm")</f>
        <v>Dec</v>
      </c>
      <c r="AD859">
        <f>MONTH(Sales_Trans_2[[#This Row],[Transaction_Date]])</f>
        <v>12</v>
      </c>
      <c r="AE859" s="19">
        <f>IFERROR(Sales_Trans_2[[#This Row],[Profit]]/Sales_Trans_2[[#This Row],[Sales_Amount]],0)</f>
        <v>0.13889722805964175</v>
      </c>
      <c r="AF859" s="20" t="str">
        <f>IF(Sales_Trans_2[[#This Row],[Discount_Pct]]=0,"0%",
IF(Sales_Trans_2[[#This Row],[Discount_Pct]]&lt;=5,"1-5%",
IF(Sales_Trans_2[[#This Row],[Discount_Pct]]&lt;=10,"6-10%",
IF(Sales_Trans_2[[#This Row],[Discount_Pct]]&lt;=15,"11-15%","&gt;15%"))))</f>
        <v>0%</v>
      </c>
    </row>
    <row r="860" spans="1:32" x14ac:dyDescent="0.25">
      <c r="A860" t="s">
        <v>2367</v>
      </c>
      <c r="B860" s="10">
        <v>45850</v>
      </c>
      <c r="C860" t="s">
        <v>1297</v>
      </c>
      <c r="D860" t="s">
        <v>308</v>
      </c>
      <c r="E860" t="s">
        <v>198</v>
      </c>
      <c r="F860" t="s">
        <v>694</v>
      </c>
      <c r="G860">
        <v>1</v>
      </c>
      <c r="H860">
        <v>455.79</v>
      </c>
      <c r="I860">
        <v>0</v>
      </c>
      <c r="J860">
        <v>0</v>
      </c>
      <c r="K860">
        <v>524.16</v>
      </c>
      <c r="L860">
        <v>282.88</v>
      </c>
      <c r="M860">
        <v>241.28</v>
      </c>
      <c r="N860" t="s">
        <v>68</v>
      </c>
      <c r="O860" t="s">
        <v>24</v>
      </c>
      <c r="P860" t="s">
        <v>55</v>
      </c>
      <c r="Q860">
        <v>0.85902777777777772</v>
      </c>
      <c r="R860" t="s">
        <v>27</v>
      </c>
      <c r="S860" t="s">
        <v>4660</v>
      </c>
      <c r="T860" t="s">
        <v>4636</v>
      </c>
      <c r="U860">
        <v>455.79</v>
      </c>
      <c r="V860" t="s">
        <v>5095</v>
      </c>
      <c r="W860" t="s">
        <v>4964</v>
      </c>
      <c r="X860" t="s">
        <v>5096</v>
      </c>
      <c r="Y860" t="s">
        <v>4960</v>
      </c>
      <c r="Z860" t="s">
        <v>5097</v>
      </c>
      <c r="AA860" t="s">
        <v>4962</v>
      </c>
      <c r="AB860">
        <f>YEAR(Sales_Trans_2[[#This Row],[Transaction_Date]])</f>
        <v>2025</v>
      </c>
      <c r="AC860" t="str">
        <f>TEXT(Sales_Trans_2[[#This Row],[Transaction_Date]],"mmm")</f>
        <v>Jul</v>
      </c>
      <c r="AD860">
        <f>MONTH(Sales_Trans_2[[#This Row],[Transaction_Date]])</f>
        <v>7</v>
      </c>
      <c r="AE860" s="19">
        <f>IFERROR(Sales_Trans_2[[#This Row],[Profit]]/Sales_Trans_2[[#This Row],[Sales_Amount]],0)</f>
        <v>0.46031746031746035</v>
      </c>
      <c r="AF860" s="20" t="str">
        <f>IF(Sales_Trans_2[[#This Row],[Discount_Pct]]=0,"0%",
IF(Sales_Trans_2[[#This Row],[Discount_Pct]]&lt;=5,"1-5%",
IF(Sales_Trans_2[[#This Row],[Discount_Pct]]&lt;=10,"6-10%",
IF(Sales_Trans_2[[#This Row],[Discount_Pct]]&lt;=15,"11-15%","&gt;15%"))))</f>
        <v>0%</v>
      </c>
    </row>
    <row r="861" spans="1:32" x14ac:dyDescent="0.25">
      <c r="A861" t="s">
        <v>151</v>
      </c>
      <c r="B861" s="10">
        <v>46112</v>
      </c>
      <c r="C861" t="s">
        <v>152</v>
      </c>
      <c r="D861" t="s">
        <v>147</v>
      </c>
      <c r="E861" t="s">
        <v>153</v>
      </c>
      <c r="F861" t="s">
        <v>154</v>
      </c>
      <c r="G861">
        <v>7</v>
      </c>
      <c r="H861">
        <v>343.97</v>
      </c>
      <c r="I861">
        <v>0</v>
      </c>
      <c r="J861">
        <v>0</v>
      </c>
      <c r="K861">
        <v>2407.79</v>
      </c>
      <c r="L861">
        <v>1828.54</v>
      </c>
      <c r="M861">
        <v>579.25</v>
      </c>
      <c r="N861" t="s">
        <v>4971</v>
      </c>
      <c r="O861" t="s">
        <v>24</v>
      </c>
      <c r="P861" t="s">
        <v>55</v>
      </c>
      <c r="Q861">
        <v>0.50069444444444444</v>
      </c>
      <c r="R861" t="s">
        <v>49</v>
      </c>
      <c r="S861" t="s">
        <v>4717</v>
      </c>
      <c r="T861" t="s">
        <v>4703</v>
      </c>
      <c r="U861">
        <v>332.73</v>
      </c>
      <c r="V861" t="s">
        <v>5127</v>
      </c>
      <c r="W861" t="s">
        <v>4958</v>
      </c>
      <c r="X861" t="s">
        <v>4965</v>
      </c>
      <c r="Y861" t="s">
        <v>4966</v>
      </c>
      <c r="Z861" t="s">
        <v>5126</v>
      </c>
      <c r="AA861" t="s">
        <v>4962</v>
      </c>
      <c r="AB861">
        <f>YEAR(Sales_Trans_2[[#This Row],[Transaction_Date]])</f>
        <v>2026</v>
      </c>
      <c r="AC861" t="str">
        <f>TEXT(Sales_Trans_2[[#This Row],[Transaction_Date]],"mmm")</f>
        <v>Mar</v>
      </c>
      <c r="AD861">
        <f>MONTH(Sales_Trans_2[[#This Row],[Transaction_Date]])</f>
        <v>3</v>
      </c>
      <c r="AE861" s="19">
        <f>IFERROR(Sales_Trans_2[[#This Row],[Profit]]/Sales_Trans_2[[#This Row],[Sales_Amount]],0)</f>
        <v>0.24057330581155334</v>
      </c>
      <c r="AF861" s="20" t="str">
        <f>IF(Sales_Trans_2[[#This Row],[Discount_Pct]]=0,"0%",
IF(Sales_Trans_2[[#This Row],[Discount_Pct]]&lt;=5,"1-5%",
IF(Sales_Trans_2[[#This Row],[Discount_Pct]]&lt;=10,"6-10%",
IF(Sales_Trans_2[[#This Row],[Discount_Pct]]&lt;=15,"11-15%","&gt;15%"))))</f>
        <v>0%</v>
      </c>
    </row>
    <row r="862" spans="1:32" x14ac:dyDescent="0.25">
      <c r="A862" t="s">
        <v>2767</v>
      </c>
      <c r="B862" s="10">
        <v>46204</v>
      </c>
      <c r="C862" t="s">
        <v>1555</v>
      </c>
      <c r="D862" t="s">
        <v>2768</v>
      </c>
      <c r="E862" t="s">
        <v>66</v>
      </c>
      <c r="F862" t="s">
        <v>2112</v>
      </c>
      <c r="G862">
        <v>3</v>
      </c>
      <c r="H862">
        <v>367.25</v>
      </c>
      <c r="I862">
        <v>0</v>
      </c>
      <c r="J862">
        <v>0</v>
      </c>
      <c r="K862">
        <v>1101.75</v>
      </c>
      <c r="L862">
        <v>848.97</v>
      </c>
      <c r="M862">
        <v>252.78</v>
      </c>
      <c r="N862" t="s">
        <v>133</v>
      </c>
      <c r="O862" t="s">
        <v>24</v>
      </c>
      <c r="P862" t="s">
        <v>55</v>
      </c>
      <c r="Q862">
        <v>0.65277777777777779</v>
      </c>
      <c r="R862" t="s">
        <v>49</v>
      </c>
      <c r="S862" t="s">
        <v>4942</v>
      </c>
      <c r="T862" t="s">
        <v>4930</v>
      </c>
      <c r="U862">
        <v>367.25</v>
      </c>
      <c r="V862" t="s">
        <v>5157</v>
      </c>
      <c r="W862" t="s">
        <v>4964</v>
      </c>
      <c r="X862" t="s">
        <v>5158</v>
      </c>
      <c r="Y862" t="s">
        <v>4970</v>
      </c>
      <c r="Z862" t="s">
        <v>5155</v>
      </c>
      <c r="AA862" t="s">
        <v>4962</v>
      </c>
      <c r="AB862">
        <f>YEAR(Sales_Trans_2[[#This Row],[Transaction_Date]])</f>
        <v>2026</v>
      </c>
      <c r="AC862" t="str">
        <f>TEXT(Sales_Trans_2[[#This Row],[Transaction_Date]],"mmm")</f>
        <v>Jul</v>
      </c>
      <c r="AD862">
        <f>MONTH(Sales_Trans_2[[#This Row],[Transaction_Date]])</f>
        <v>7</v>
      </c>
      <c r="AE862" s="19">
        <f>IFERROR(Sales_Trans_2[[#This Row],[Profit]]/Sales_Trans_2[[#This Row],[Sales_Amount]],0)</f>
        <v>0.22943498978897209</v>
      </c>
      <c r="AF862" s="20" t="str">
        <f>IF(Sales_Trans_2[[#This Row],[Discount_Pct]]=0,"0%",
IF(Sales_Trans_2[[#This Row],[Discount_Pct]]&lt;=5,"1-5%",
IF(Sales_Trans_2[[#This Row],[Discount_Pct]]&lt;=10,"6-10%",
IF(Sales_Trans_2[[#This Row],[Discount_Pct]]&lt;=15,"11-15%","&gt;15%"))))</f>
        <v>0%</v>
      </c>
    </row>
    <row r="863" spans="1:32" x14ac:dyDescent="0.25">
      <c r="A863" t="s">
        <v>3561</v>
      </c>
      <c r="B863" s="10">
        <v>46096</v>
      </c>
      <c r="C863" t="s">
        <v>977</v>
      </c>
      <c r="D863" t="s">
        <v>1869</v>
      </c>
      <c r="E863" t="s">
        <v>1682</v>
      </c>
      <c r="F863" t="s">
        <v>888</v>
      </c>
      <c r="G863">
        <v>7</v>
      </c>
      <c r="H863">
        <v>112.45</v>
      </c>
      <c r="I863">
        <v>0</v>
      </c>
      <c r="J863">
        <v>0</v>
      </c>
      <c r="K863">
        <v>905.22</v>
      </c>
      <c r="L863">
        <v>583.30999999999995</v>
      </c>
      <c r="M863">
        <v>321.91000000000003</v>
      </c>
      <c r="N863" t="s">
        <v>47</v>
      </c>
      <c r="O863" t="s">
        <v>24</v>
      </c>
      <c r="P863" t="s">
        <v>55</v>
      </c>
      <c r="Q863">
        <v>0.6166666666666667</v>
      </c>
      <c r="R863" t="s">
        <v>27</v>
      </c>
      <c r="S863" t="s">
        <v>4945</v>
      </c>
      <c r="T863" t="s">
        <v>4930</v>
      </c>
      <c r="U863">
        <v>108.97</v>
      </c>
      <c r="V863" t="s">
        <v>5070</v>
      </c>
      <c r="W863" t="s">
        <v>4958</v>
      </c>
      <c r="X863" t="s">
        <v>5159</v>
      </c>
      <c r="Y863" t="s">
        <v>4966</v>
      </c>
      <c r="Z863" t="s">
        <v>5160</v>
      </c>
      <c r="AA863" t="s">
        <v>4962</v>
      </c>
      <c r="AB863">
        <f>YEAR(Sales_Trans_2[[#This Row],[Transaction_Date]])</f>
        <v>2026</v>
      </c>
      <c r="AC863" t="str">
        <f>TEXT(Sales_Trans_2[[#This Row],[Transaction_Date]],"mmm")</f>
        <v>Mar</v>
      </c>
      <c r="AD863">
        <f>MONTH(Sales_Trans_2[[#This Row],[Transaction_Date]])</f>
        <v>3</v>
      </c>
      <c r="AE863" s="19">
        <f>IFERROR(Sales_Trans_2[[#This Row],[Profit]]/Sales_Trans_2[[#This Row],[Sales_Amount]],0)</f>
        <v>0.35561520956231635</v>
      </c>
      <c r="AF863" s="20" t="str">
        <f>IF(Sales_Trans_2[[#This Row],[Discount_Pct]]=0,"0%",
IF(Sales_Trans_2[[#This Row],[Discount_Pct]]&lt;=5,"1-5%",
IF(Sales_Trans_2[[#This Row],[Discount_Pct]]&lt;=10,"6-10%",
IF(Sales_Trans_2[[#This Row],[Discount_Pct]]&lt;=15,"11-15%","&gt;15%"))))</f>
        <v>0%</v>
      </c>
    </row>
    <row r="864" spans="1:32" x14ac:dyDescent="0.25">
      <c r="A864" t="s">
        <v>2471</v>
      </c>
      <c r="B864" s="10">
        <v>46072</v>
      </c>
      <c r="C864" t="s">
        <v>931</v>
      </c>
      <c r="D864" t="s">
        <v>37</v>
      </c>
      <c r="E864" t="s">
        <v>1157</v>
      </c>
      <c r="F864" t="s">
        <v>1158</v>
      </c>
      <c r="G864">
        <v>4</v>
      </c>
      <c r="H864">
        <v>254.62</v>
      </c>
      <c r="I864">
        <v>0</v>
      </c>
      <c r="J864">
        <v>0</v>
      </c>
      <c r="K864">
        <v>1018.48</v>
      </c>
      <c r="L864">
        <v>852.92</v>
      </c>
      <c r="M864">
        <v>165.56</v>
      </c>
      <c r="N864" t="s">
        <v>4971</v>
      </c>
      <c r="O864" t="s">
        <v>24</v>
      </c>
      <c r="P864" t="s">
        <v>55</v>
      </c>
      <c r="Q864">
        <v>0.6166666666666667</v>
      </c>
      <c r="R864" t="s">
        <v>49</v>
      </c>
      <c r="S864" t="s">
        <v>4893</v>
      </c>
      <c r="T864" t="s">
        <v>4887</v>
      </c>
      <c r="U864">
        <v>234.86</v>
      </c>
      <c r="V864" t="s">
        <v>5005</v>
      </c>
      <c r="W864" t="s">
        <v>4958</v>
      </c>
      <c r="X864" t="s">
        <v>5179</v>
      </c>
      <c r="Y864" t="s">
        <v>5007</v>
      </c>
      <c r="Z864" t="s">
        <v>5180</v>
      </c>
      <c r="AA864" t="s">
        <v>4962</v>
      </c>
      <c r="AB864">
        <f>YEAR(Sales_Trans_2[[#This Row],[Transaction_Date]])</f>
        <v>2026</v>
      </c>
      <c r="AC864" t="str">
        <f>TEXT(Sales_Trans_2[[#This Row],[Transaction_Date]],"mmm")</f>
        <v>Feb</v>
      </c>
      <c r="AD864">
        <f>MONTH(Sales_Trans_2[[#This Row],[Transaction_Date]])</f>
        <v>2</v>
      </c>
      <c r="AE864" s="19">
        <f>IFERROR(Sales_Trans_2[[#This Row],[Profit]]/Sales_Trans_2[[#This Row],[Sales_Amount]],0)</f>
        <v>0.16255596575288667</v>
      </c>
      <c r="AF864" s="20" t="str">
        <f>IF(Sales_Trans_2[[#This Row],[Discount_Pct]]=0,"0%",
IF(Sales_Trans_2[[#This Row],[Discount_Pct]]&lt;=5,"1-5%",
IF(Sales_Trans_2[[#This Row],[Discount_Pct]]&lt;=10,"6-10%",
IF(Sales_Trans_2[[#This Row],[Discount_Pct]]&lt;=15,"11-15%","&gt;15%"))))</f>
        <v>0%</v>
      </c>
    </row>
    <row r="865" spans="1:32" x14ac:dyDescent="0.25">
      <c r="A865" t="s">
        <v>1734</v>
      </c>
      <c r="B865" s="10">
        <v>46267</v>
      </c>
      <c r="C865" t="s">
        <v>993</v>
      </c>
      <c r="D865" t="s">
        <v>365</v>
      </c>
      <c r="E865" t="s">
        <v>957</v>
      </c>
      <c r="F865" t="s">
        <v>1735</v>
      </c>
      <c r="G865">
        <v>6</v>
      </c>
      <c r="H865">
        <v>464.87</v>
      </c>
      <c r="I865">
        <v>0</v>
      </c>
      <c r="J865">
        <v>0</v>
      </c>
      <c r="K865">
        <v>2789.22</v>
      </c>
      <c r="L865">
        <v>2321.34</v>
      </c>
      <c r="M865">
        <v>467.88</v>
      </c>
      <c r="N865" t="s">
        <v>40</v>
      </c>
      <c r="O865" t="s">
        <v>24</v>
      </c>
      <c r="P865" t="s">
        <v>55</v>
      </c>
      <c r="Q865">
        <v>0.54722222222222228</v>
      </c>
      <c r="R865" t="s">
        <v>49</v>
      </c>
      <c r="S865" t="s">
        <v>4680</v>
      </c>
      <c r="T865" t="s">
        <v>4672</v>
      </c>
      <c r="U865">
        <v>459.58</v>
      </c>
      <c r="V865" t="s">
        <v>5281</v>
      </c>
      <c r="W865" t="s">
        <v>4958</v>
      </c>
      <c r="X865" t="s">
        <v>5279</v>
      </c>
      <c r="Y865" t="s">
        <v>4960</v>
      </c>
      <c r="Z865" t="s">
        <v>5280</v>
      </c>
      <c r="AA865" t="s">
        <v>4962</v>
      </c>
      <c r="AB865">
        <f>YEAR(Sales_Trans_2[[#This Row],[Transaction_Date]])</f>
        <v>2026</v>
      </c>
      <c r="AC865" t="str">
        <f>TEXT(Sales_Trans_2[[#This Row],[Transaction_Date]],"mmm")</f>
        <v>Sep</v>
      </c>
      <c r="AD865">
        <f>MONTH(Sales_Trans_2[[#This Row],[Transaction_Date]])</f>
        <v>9</v>
      </c>
      <c r="AE865" s="19">
        <f>IFERROR(Sales_Trans_2[[#This Row],[Profit]]/Sales_Trans_2[[#This Row],[Sales_Amount]],0)</f>
        <v>0.16774582141243791</v>
      </c>
      <c r="AF865" s="20" t="str">
        <f>IF(Sales_Trans_2[[#This Row],[Discount_Pct]]=0,"0%",
IF(Sales_Trans_2[[#This Row],[Discount_Pct]]&lt;=5,"1-5%",
IF(Sales_Trans_2[[#This Row],[Discount_Pct]]&lt;=10,"6-10%",
IF(Sales_Trans_2[[#This Row],[Discount_Pct]]&lt;=15,"11-15%","&gt;15%"))))</f>
        <v>0%</v>
      </c>
    </row>
    <row r="866" spans="1:32" x14ac:dyDescent="0.25">
      <c r="A866" t="s">
        <v>3798</v>
      </c>
      <c r="B866" s="10">
        <v>46025</v>
      </c>
      <c r="C866" t="s">
        <v>3016</v>
      </c>
      <c r="D866" t="s">
        <v>714</v>
      </c>
      <c r="E866" t="s">
        <v>192</v>
      </c>
      <c r="F866" t="s">
        <v>227</v>
      </c>
      <c r="G866">
        <v>1</v>
      </c>
      <c r="H866">
        <v>161.03</v>
      </c>
      <c r="I866">
        <v>0</v>
      </c>
      <c r="J866">
        <v>0</v>
      </c>
      <c r="K866">
        <v>185.18</v>
      </c>
      <c r="L866">
        <v>124.24</v>
      </c>
      <c r="M866">
        <v>60.94</v>
      </c>
      <c r="N866" t="s">
        <v>4971</v>
      </c>
      <c r="O866" t="s">
        <v>24</v>
      </c>
      <c r="P866" t="s">
        <v>55</v>
      </c>
      <c r="Q866">
        <v>0.87152777777777779</v>
      </c>
      <c r="R866" t="s">
        <v>27</v>
      </c>
      <c r="S866" t="s">
        <v>4653</v>
      </c>
      <c r="T866" t="s">
        <v>4672</v>
      </c>
      <c r="U866">
        <v>161.03</v>
      </c>
      <c r="V866" t="s">
        <v>5004</v>
      </c>
      <c r="W866" t="s">
        <v>4968</v>
      </c>
      <c r="X866" t="s">
        <v>5283</v>
      </c>
      <c r="Y866" t="s">
        <v>5011</v>
      </c>
      <c r="Z866" t="s">
        <v>5284</v>
      </c>
      <c r="AA866" t="s">
        <v>4962</v>
      </c>
      <c r="AB866">
        <f>YEAR(Sales_Trans_2[[#This Row],[Transaction_Date]])</f>
        <v>2026</v>
      </c>
      <c r="AC866" t="str">
        <f>TEXT(Sales_Trans_2[[#This Row],[Transaction_Date]],"mmm")</f>
        <v>Jan</v>
      </c>
      <c r="AD866">
        <f>MONTH(Sales_Trans_2[[#This Row],[Transaction_Date]])</f>
        <v>1</v>
      </c>
      <c r="AE866" s="19">
        <f>IFERROR(Sales_Trans_2[[#This Row],[Profit]]/Sales_Trans_2[[#This Row],[Sales_Amount]],0)</f>
        <v>0.3290852143860028</v>
      </c>
      <c r="AF866" s="20" t="str">
        <f>IF(Sales_Trans_2[[#This Row],[Discount_Pct]]=0,"0%",
IF(Sales_Trans_2[[#This Row],[Discount_Pct]]&lt;=5,"1-5%",
IF(Sales_Trans_2[[#This Row],[Discount_Pct]]&lt;=10,"6-10%",
IF(Sales_Trans_2[[#This Row],[Discount_Pct]]&lt;=15,"11-15%","&gt;15%"))))</f>
        <v>0%</v>
      </c>
    </row>
    <row r="867" spans="1:32" x14ac:dyDescent="0.25">
      <c r="A867" t="s">
        <v>335</v>
      </c>
      <c r="B867" s="10">
        <v>45973</v>
      </c>
      <c r="C867" t="s">
        <v>336</v>
      </c>
      <c r="D867" t="s">
        <v>337</v>
      </c>
      <c r="E867" t="s">
        <v>248</v>
      </c>
      <c r="F867" t="s">
        <v>249</v>
      </c>
      <c r="G867">
        <v>2</v>
      </c>
      <c r="H867">
        <v>186.38</v>
      </c>
      <c r="I867">
        <v>0</v>
      </c>
      <c r="J867">
        <v>0</v>
      </c>
      <c r="K867">
        <v>372.76</v>
      </c>
      <c r="L867">
        <v>271.32</v>
      </c>
      <c r="M867">
        <v>101.44</v>
      </c>
      <c r="N867" t="s">
        <v>23</v>
      </c>
      <c r="O867" t="s">
        <v>24</v>
      </c>
      <c r="P867" t="s">
        <v>55</v>
      </c>
      <c r="Q867">
        <v>0.6479166666666667</v>
      </c>
      <c r="R867" t="s">
        <v>49</v>
      </c>
      <c r="S867" t="s">
        <v>4799</v>
      </c>
      <c r="T867" t="s">
        <v>4776</v>
      </c>
      <c r="U867">
        <v>186.38</v>
      </c>
      <c r="V867" t="s">
        <v>5016</v>
      </c>
      <c r="W867" t="s">
        <v>4968</v>
      </c>
      <c r="X867" t="s">
        <v>5316</v>
      </c>
      <c r="Y867" t="s">
        <v>5011</v>
      </c>
      <c r="Z867" t="s">
        <v>5317</v>
      </c>
      <c r="AA867" t="s">
        <v>4962</v>
      </c>
      <c r="AB867">
        <f>YEAR(Sales_Trans_2[[#This Row],[Transaction_Date]])</f>
        <v>2025</v>
      </c>
      <c r="AC867" t="str">
        <f>TEXT(Sales_Trans_2[[#This Row],[Transaction_Date]],"mmm")</f>
        <v>Nov</v>
      </c>
      <c r="AD867">
        <f>MONTH(Sales_Trans_2[[#This Row],[Transaction_Date]])</f>
        <v>11</v>
      </c>
      <c r="AE867" s="19">
        <f>IFERROR(Sales_Trans_2[[#This Row],[Profit]]/Sales_Trans_2[[#This Row],[Sales_Amount]],0)</f>
        <v>0.27213220302607577</v>
      </c>
      <c r="AF867" s="20" t="str">
        <f>IF(Sales_Trans_2[[#This Row],[Discount_Pct]]=0,"0%",
IF(Sales_Trans_2[[#This Row],[Discount_Pct]]&lt;=5,"1-5%",
IF(Sales_Trans_2[[#This Row],[Discount_Pct]]&lt;=10,"6-10%",
IF(Sales_Trans_2[[#This Row],[Discount_Pct]]&lt;=15,"11-15%","&gt;15%"))))</f>
        <v>0%</v>
      </c>
    </row>
    <row r="868" spans="1:32" x14ac:dyDescent="0.25">
      <c r="A868" t="s">
        <v>3706</v>
      </c>
      <c r="B868" s="10">
        <v>46329</v>
      </c>
      <c r="C868" t="s">
        <v>2342</v>
      </c>
      <c r="D868" t="s">
        <v>812</v>
      </c>
      <c r="E868" t="s">
        <v>248</v>
      </c>
      <c r="F868" t="s">
        <v>249</v>
      </c>
      <c r="G868">
        <v>3</v>
      </c>
      <c r="H868">
        <v>530.16</v>
      </c>
      <c r="I868">
        <v>0</v>
      </c>
      <c r="J868">
        <v>0</v>
      </c>
      <c r="K868">
        <v>1590.48</v>
      </c>
      <c r="L868">
        <v>1137.57</v>
      </c>
      <c r="M868">
        <v>452.91</v>
      </c>
      <c r="N868" t="s">
        <v>47</v>
      </c>
      <c r="O868" t="s">
        <v>24</v>
      </c>
      <c r="P868" t="s">
        <v>55</v>
      </c>
      <c r="Q868">
        <v>0.64444444444444449</v>
      </c>
      <c r="R868" t="s">
        <v>49</v>
      </c>
      <c r="S868" t="s">
        <v>4770</v>
      </c>
      <c r="T868" t="s">
        <v>4752</v>
      </c>
      <c r="U868">
        <v>530.16</v>
      </c>
      <c r="V868" t="s">
        <v>4969</v>
      </c>
      <c r="W868" t="s">
        <v>4964</v>
      </c>
      <c r="X868" t="s">
        <v>5316</v>
      </c>
      <c r="Y868" t="s">
        <v>5011</v>
      </c>
      <c r="Z868" t="s">
        <v>5317</v>
      </c>
      <c r="AA868" t="s">
        <v>4962</v>
      </c>
      <c r="AB868">
        <f>YEAR(Sales_Trans_2[[#This Row],[Transaction_Date]])</f>
        <v>2026</v>
      </c>
      <c r="AC868" t="str">
        <f>TEXT(Sales_Trans_2[[#This Row],[Transaction_Date]],"mmm")</f>
        <v>Nov</v>
      </c>
      <c r="AD868">
        <f>MONTH(Sales_Trans_2[[#This Row],[Transaction_Date]])</f>
        <v>11</v>
      </c>
      <c r="AE868" s="19">
        <f>IFERROR(Sales_Trans_2[[#This Row],[Profit]]/Sales_Trans_2[[#This Row],[Sales_Amount]],0)</f>
        <v>0.28476309038780745</v>
      </c>
      <c r="AF868" s="20" t="str">
        <f>IF(Sales_Trans_2[[#This Row],[Discount_Pct]]=0,"0%",
IF(Sales_Trans_2[[#This Row],[Discount_Pct]]&lt;=5,"1-5%",
IF(Sales_Trans_2[[#This Row],[Discount_Pct]]&lt;=10,"6-10%",
IF(Sales_Trans_2[[#This Row],[Discount_Pct]]&lt;=15,"11-15%","&gt;15%"))))</f>
        <v>0%</v>
      </c>
    </row>
    <row r="869" spans="1:32" x14ac:dyDescent="0.25">
      <c r="A869" t="s">
        <v>3652</v>
      </c>
      <c r="B869" s="10">
        <v>46010</v>
      </c>
      <c r="C869" t="s">
        <v>2387</v>
      </c>
      <c r="D869" t="s">
        <v>882</v>
      </c>
      <c r="E869" t="s">
        <v>297</v>
      </c>
      <c r="F869" t="s">
        <v>298</v>
      </c>
      <c r="G869">
        <v>3</v>
      </c>
      <c r="H869">
        <v>262.77</v>
      </c>
      <c r="I869">
        <v>0</v>
      </c>
      <c r="J869">
        <v>0</v>
      </c>
      <c r="K869">
        <v>788.31</v>
      </c>
      <c r="L869">
        <v>583.91999999999996</v>
      </c>
      <c r="M869">
        <v>204.39</v>
      </c>
      <c r="N869" t="s">
        <v>68</v>
      </c>
      <c r="O869" t="s">
        <v>24</v>
      </c>
      <c r="P869" t="s">
        <v>55</v>
      </c>
      <c r="Q869">
        <v>0.84097222222222223</v>
      </c>
      <c r="R869" t="s">
        <v>49</v>
      </c>
      <c r="S869" t="s">
        <v>4768</v>
      </c>
      <c r="T869" t="s">
        <v>4752</v>
      </c>
      <c r="U869">
        <v>262.77</v>
      </c>
      <c r="V869" t="s">
        <v>5182</v>
      </c>
      <c r="W869" t="s">
        <v>4964</v>
      </c>
      <c r="X869" t="s">
        <v>5327</v>
      </c>
      <c r="Y869" t="s">
        <v>4966</v>
      </c>
      <c r="Z869" t="s">
        <v>5084</v>
      </c>
      <c r="AA869" t="s">
        <v>4962</v>
      </c>
      <c r="AB869">
        <f>YEAR(Sales_Trans_2[[#This Row],[Transaction_Date]])</f>
        <v>2025</v>
      </c>
      <c r="AC869" t="str">
        <f>TEXT(Sales_Trans_2[[#This Row],[Transaction_Date]],"mmm")</f>
        <v>Dec</v>
      </c>
      <c r="AD869">
        <f>MONTH(Sales_Trans_2[[#This Row],[Transaction_Date]])</f>
        <v>12</v>
      </c>
      <c r="AE869" s="19">
        <f>IFERROR(Sales_Trans_2[[#This Row],[Profit]]/Sales_Trans_2[[#This Row],[Sales_Amount]],0)</f>
        <v>0.2592761730791186</v>
      </c>
      <c r="AF869" s="20" t="str">
        <f>IF(Sales_Trans_2[[#This Row],[Discount_Pct]]=0,"0%",
IF(Sales_Trans_2[[#This Row],[Discount_Pct]]&lt;=5,"1-5%",
IF(Sales_Trans_2[[#This Row],[Discount_Pct]]&lt;=10,"6-10%",
IF(Sales_Trans_2[[#This Row],[Discount_Pct]]&lt;=15,"11-15%","&gt;15%"))))</f>
        <v>0%</v>
      </c>
    </row>
    <row r="870" spans="1:32" x14ac:dyDescent="0.25">
      <c r="A870" t="s">
        <v>4292</v>
      </c>
      <c r="B870" s="10">
        <v>46015</v>
      </c>
      <c r="C870" t="s">
        <v>379</v>
      </c>
      <c r="D870" t="s">
        <v>1112</v>
      </c>
      <c r="E870" t="s">
        <v>1247</v>
      </c>
      <c r="F870" t="s">
        <v>474</v>
      </c>
      <c r="G870">
        <v>3</v>
      </c>
      <c r="H870">
        <v>384.85</v>
      </c>
      <c r="I870">
        <v>0</v>
      </c>
      <c r="J870">
        <v>0</v>
      </c>
      <c r="K870">
        <v>1154.55</v>
      </c>
      <c r="L870">
        <v>973.44</v>
      </c>
      <c r="M870">
        <v>181.11</v>
      </c>
      <c r="N870" t="s">
        <v>133</v>
      </c>
      <c r="O870" t="s">
        <v>24</v>
      </c>
      <c r="P870" t="s">
        <v>55</v>
      </c>
      <c r="Q870">
        <v>0.7</v>
      </c>
      <c r="R870" t="s">
        <v>49</v>
      </c>
      <c r="S870" t="s">
        <v>4904</v>
      </c>
      <c r="T870" t="s">
        <v>4887</v>
      </c>
      <c r="U870">
        <v>360.52</v>
      </c>
      <c r="V870" t="s">
        <v>5074</v>
      </c>
      <c r="W870" t="s">
        <v>4958</v>
      </c>
      <c r="X870" t="s">
        <v>5335</v>
      </c>
      <c r="Y870" t="s">
        <v>4960</v>
      </c>
      <c r="Z870" t="s">
        <v>5336</v>
      </c>
      <c r="AA870" t="s">
        <v>4962</v>
      </c>
      <c r="AB870">
        <f>YEAR(Sales_Trans_2[[#This Row],[Transaction_Date]])</f>
        <v>2025</v>
      </c>
      <c r="AC870" t="str">
        <f>TEXT(Sales_Trans_2[[#This Row],[Transaction_Date]],"mmm")</f>
        <v>Dec</v>
      </c>
      <c r="AD870">
        <f>MONTH(Sales_Trans_2[[#This Row],[Transaction_Date]])</f>
        <v>12</v>
      </c>
      <c r="AE870" s="19">
        <f>IFERROR(Sales_Trans_2[[#This Row],[Profit]]/Sales_Trans_2[[#This Row],[Sales_Amount]],0)</f>
        <v>0.15686631154995453</v>
      </c>
      <c r="AF870" s="20" t="str">
        <f>IF(Sales_Trans_2[[#This Row],[Discount_Pct]]=0,"0%",
IF(Sales_Trans_2[[#This Row],[Discount_Pct]]&lt;=5,"1-5%",
IF(Sales_Trans_2[[#This Row],[Discount_Pct]]&lt;=10,"6-10%",
IF(Sales_Trans_2[[#This Row],[Discount_Pct]]&lt;=15,"11-15%","&gt;15%"))))</f>
        <v>0%</v>
      </c>
    </row>
    <row r="871" spans="1:32" x14ac:dyDescent="0.25">
      <c r="A871" t="s">
        <v>4295</v>
      </c>
      <c r="B871" s="10">
        <v>46175</v>
      </c>
      <c r="C871" t="s">
        <v>2187</v>
      </c>
      <c r="D871" t="s">
        <v>275</v>
      </c>
      <c r="E871" t="s">
        <v>380</v>
      </c>
      <c r="F871" t="s">
        <v>936</v>
      </c>
      <c r="G871">
        <v>2</v>
      </c>
      <c r="H871">
        <v>51.33</v>
      </c>
      <c r="I871">
        <v>0</v>
      </c>
      <c r="J871">
        <v>0</v>
      </c>
      <c r="K871">
        <v>102.66</v>
      </c>
      <c r="L871">
        <v>74.959999999999994</v>
      </c>
      <c r="M871">
        <v>27.7</v>
      </c>
      <c r="N871" t="s">
        <v>23</v>
      </c>
      <c r="O871" t="s">
        <v>24</v>
      </c>
      <c r="P871" t="s">
        <v>55</v>
      </c>
      <c r="Q871">
        <v>0.81944444444444442</v>
      </c>
      <c r="R871" t="s">
        <v>49</v>
      </c>
      <c r="S871" t="s">
        <v>4760</v>
      </c>
      <c r="T871" t="s">
        <v>4752</v>
      </c>
      <c r="U871">
        <v>51.33</v>
      </c>
      <c r="V871" t="s">
        <v>5039</v>
      </c>
      <c r="W871" t="s">
        <v>4964</v>
      </c>
      <c r="X871" t="s">
        <v>5366</v>
      </c>
      <c r="Y871" t="s">
        <v>5018</v>
      </c>
      <c r="Z871" t="s">
        <v>5076</v>
      </c>
      <c r="AA871" t="s">
        <v>4962</v>
      </c>
      <c r="AB871">
        <f>YEAR(Sales_Trans_2[[#This Row],[Transaction_Date]])</f>
        <v>2026</v>
      </c>
      <c r="AC871" t="str">
        <f>TEXT(Sales_Trans_2[[#This Row],[Transaction_Date]],"mmm")</f>
        <v>Jun</v>
      </c>
      <c r="AD871">
        <f>MONTH(Sales_Trans_2[[#This Row],[Transaction_Date]])</f>
        <v>6</v>
      </c>
      <c r="AE871" s="19">
        <f>IFERROR(Sales_Trans_2[[#This Row],[Profit]]/Sales_Trans_2[[#This Row],[Sales_Amount]],0)</f>
        <v>0.26982271576076367</v>
      </c>
      <c r="AF871" s="20" t="str">
        <f>IF(Sales_Trans_2[[#This Row],[Discount_Pct]]=0,"0%",
IF(Sales_Trans_2[[#This Row],[Discount_Pct]]&lt;=5,"1-5%",
IF(Sales_Trans_2[[#This Row],[Discount_Pct]]&lt;=10,"6-10%",
IF(Sales_Trans_2[[#This Row],[Discount_Pct]]&lt;=15,"11-15%","&gt;15%"))))</f>
        <v>0%</v>
      </c>
    </row>
    <row r="872" spans="1:32" x14ac:dyDescent="0.25">
      <c r="A872" t="s">
        <v>388</v>
      </c>
      <c r="B872" s="10">
        <v>46101</v>
      </c>
      <c r="C872" t="s">
        <v>379</v>
      </c>
      <c r="D872" t="s">
        <v>389</v>
      </c>
      <c r="E872" t="s">
        <v>390</v>
      </c>
      <c r="F872" t="s">
        <v>391</v>
      </c>
      <c r="G872">
        <v>4</v>
      </c>
      <c r="H872">
        <v>83.49</v>
      </c>
      <c r="I872">
        <v>0</v>
      </c>
      <c r="J872">
        <v>0</v>
      </c>
      <c r="K872">
        <v>333.96</v>
      </c>
      <c r="L872">
        <v>276.36</v>
      </c>
      <c r="M872">
        <v>57.6</v>
      </c>
      <c r="N872" t="s">
        <v>68</v>
      </c>
      <c r="O872" t="s">
        <v>24</v>
      </c>
      <c r="P872" t="s">
        <v>55</v>
      </c>
      <c r="Q872">
        <v>0.62708333333333333</v>
      </c>
      <c r="R872" t="s">
        <v>49</v>
      </c>
      <c r="S872" t="s">
        <v>4854</v>
      </c>
      <c r="T872" t="s">
        <v>4847</v>
      </c>
      <c r="U872">
        <v>83.13</v>
      </c>
      <c r="V872" t="s">
        <v>5074</v>
      </c>
      <c r="W872" t="s">
        <v>4958</v>
      </c>
      <c r="X872" t="s">
        <v>5373</v>
      </c>
      <c r="Y872" t="s">
        <v>4966</v>
      </c>
      <c r="Z872" t="s">
        <v>5323</v>
      </c>
      <c r="AA872" t="s">
        <v>4962</v>
      </c>
      <c r="AB872">
        <f>YEAR(Sales_Trans_2[[#This Row],[Transaction_Date]])</f>
        <v>2026</v>
      </c>
      <c r="AC872" t="str">
        <f>TEXT(Sales_Trans_2[[#This Row],[Transaction_Date]],"mmm")</f>
        <v>Mar</v>
      </c>
      <c r="AD872">
        <f>MONTH(Sales_Trans_2[[#This Row],[Transaction_Date]])</f>
        <v>3</v>
      </c>
      <c r="AE872" s="19">
        <f>IFERROR(Sales_Trans_2[[#This Row],[Profit]]/Sales_Trans_2[[#This Row],[Sales_Amount]],0)</f>
        <v>0.17247574559827525</v>
      </c>
      <c r="AF872" s="20" t="str">
        <f>IF(Sales_Trans_2[[#This Row],[Discount_Pct]]=0,"0%",
IF(Sales_Trans_2[[#This Row],[Discount_Pct]]&lt;=5,"1-5%",
IF(Sales_Trans_2[[#This Row],[Discount_Pct]]&lt;=10,"6-10%",
IF(Sales_Trans_2[[#This Row],[Discount_Pct]]&lt;=15,"11-15%","&gt;15%"))))</f>
        <v>0%</v>
      </c>
    </row>
    <row r="873" spans="1:32" x14ac:dyDescent="0.25">
      <c r="A873" t="s">
        <v>2323</v>
      </c>
      <c r="B873" s="10">
        <v>45850</v>
      </c>
      <c r="C873" t="s">
        <v>258</v>
      </c>
      <c r="D873" t="s">
        <v>214</v>
      </c>
      <c r="E873" t="s">
        <v>85</v>
      </c>
      <c r="F873" t="s">
        <v>86</v>
      </c>
      <c r="G873">
        <v>8</v>
      </c>
      <c r="H873">
        <v>150.36000000000001</v>
      </c>
      <c r="I873">
        <v>0</v>
      </c>
      <c r="J873">
        <v>0</v>
      </c>
      <c r="K873">
        <v>1383.31</v>
      </c>
      <c r="L873">
        <v>902.4</v>
      </c>
      <c r="M873">
        <v>480.91</v>
      </c>
      <c r="N873" t="s">
        <v>47</v>
      </c>
      <c r="O873" t="s">
        <v>24</v>
      </c>
      <c r="P873" t="s">
        <v>55</v>
      </c>
      <c r="Q873">
        <v>0.64722222222222225</v>
      </c>
      <c r="R873" t="s">
        <v>27</v>
      </c>
      <c r="S873" t="s">
        <v>4764</v>
      </c>
      <c r="T873" t="s">
        <v>4752</v>
      </c>
      <c r="U873">
        <v>147.97</v>
      </c>
      <c r="V873" t="s">
        <v>5298</v>
      </c>
      <c r="W873" t="s">
        <v>4958</v>
      </c>
      <c r="X873" t="s">
        <v>5374</v>
      </c>
      <c r="Y873" t="s">
        <v>4970</v>
      </c>
      <c r="Z873" t="s">
        <v>5312</v>
      </c>
      <c r="AA873" t="s">
        <v>4962</v>
      </c>
      <c r="AB873">
        <f>YEAR(Sales_Trans_2[[#This Row],[Transaction_Date]])</f>
        <v>2025</v>
      </c>
      <c r="AC873" t="str">
        <f>TEXT(Sales_Trans_2[[#This Row],[Transaction_Date]],"mmm")</f>
        <v>Jul</v>
      </c>
      <c r="AD873">
        <f>MONTH(Sales_Trans_2[[#This Row],[Transaction_Date]])</f>
        <v>7</v>
      </c>
      <c r="AE873" s="19">
        <f>IFERROR(Sales_Trans_2[[#This Row],[Profit]]/Sales_Trans_2[[#This Row],[Sales_Amount]],0)</f>
        <v>0.34765164713621677</v>
      </c>
      <c r="AF873" s="20" t="str">
        <f>IF(Sales_Trans_2[[#This Row],[Discount_Pct]]=0,"0%",
IF(Sales_Trans_2[[#This Row],[Discount_Pct]]&lt;=5,"1-5%",
IF(Sales_Trans_2[[#This Row],[Discount_Pct]]&lt;=10,"6-10%",
IF(Sales_Trans_2[[#This Row],[Discount_Pct]]&lt;=15,"11-15%","&gt;15%"))))</f>
        <v>0%</v>
      </c>
    </row>
    <row r="874" spans="1:32" x14ac:dyDescent="0.25">
      <c r="A874" t="s">
        <v>1135</v>
      </c>
      <c r="B874" s="10">
        <v>46066</v>
      </c>
      <c r="C874" t="s">
        <v>1136</v>
      </c>
      <c r="D874" t="s">
        <v>539</v>
      </c>
      <c r="E874" t="s">
        <v>366</v>
      </c>
      <c r="F874" t="s">
        <v>1137</v>
      </c>
      <c r="G874">
        <v>3</v>
      </c>
      <c r="H874">
        <v>251.73</v>
      </c>
      <c r="I874">
        <v>0</v>
      </c>
      <c r="J874">
        <v>0</v>
      </c>
      <c r="K874">
        <v>755.19</v>
      </c>
      <c r="L874">
        <v>631.55999999999995</v>
      </c>
      <c r="M874">
        <v>123.63</v>
      </c>
      <c r="N874" t="s">
        <v>23</v>
      </c>
      <c r="O874" t="s">
        <v>24</v>
      </c>
      <c r="P874" t="s">
        <v>55</v>
      </c>
      <c r="Q874">
        <v>0.51041666666666663</v>
      </c>
      <c r="R874" t="s">
        <v>49</v>
      </c>
      <c r="S874" t="s">
        <v>4878</v>
      </c>
      <c r="T874" t="s">
        <v>4864</v>
      </c>
      <c r="U874">
        <v>251.73</v>
      </c>
      <c r="V874" t="s">
        <v>5378</v>
      </c>
      <c r="W874" t="s">
        <v>4964</v>
      </c>
      <c r="X874" t="s">
        <v>5421</v>
      </c>
      <c r="Y874" t="s">
        <v>4970</v>
      </c>
      <c r="Z874" t="s">
        <v>5334</v>
      </c>
      <c r="AA874" t="s">
        <v>4962</v>
      </c>
      <c r="AB874">
        <f>YEAR(Sales_Trans_2[[#This Row],[Transaction_Date]])</f>
        <v>2026</v>
      </c>
      <c r="AC874" t="str">
        <f>TEXT(Sales_Trans_2[[#This Row],[Transaction_Date]],"mmm")</f>
        <v>Feb</v>
      </c>
      <c r="AD874">
        <f>MONTH(Sales_Trans_2[[#This Row],[Transaction_Date]])</f>
        <v>2</v>
      </c>
      <c r="AE874" s="19">
        <f>IFERROR(Sales_Trans_2[[#This Row],[Profit]]/Sales_Trans_2[[#This Row],[Sales_Amount]],0)</f>
        <v>0.16370714654590235</v>
      </c>
      <c r="AF874" s="20" t="str">
        <f>IF(Sales_Trans_2[[#This Row],[Discount_Pct]]=0,"0%",
IF(Sales_Trans_2[[#This Row],[Discount_Pct]]&lt;=5,"1-5%",
IF(Sales_Trans_2[[#This Row],[Discount_Pct]]&lt;=10,"6-10%",
IF(Sales_Trans_2[[#This Row],[Discount_Pct]]&lt;=15,"11-15%","&gt;15%"))))</f>
        <v>0%</v>
      </c>
    </row>
    <row r="875" spans="1:32" x14ac:dyDescent="0.25">
      <c r="A875" t="s">
        <v>2080</v>
      </c>
      <c r="B875" s="10">
        <v>46096</v>
      </c>
      <c r="C875" t="s">
        <v>1699</v>
      </c>
      <c r="D875" t="s">
        <v>666</v>
      </c>
      <c r="E875" t="s">
        <v>704</v>
      </c>
      <c r="F875" t="s">
        <v>1716</v>
      </c>
      <c r="G875">
        <v>2</v>
      </c>
      <c r="H875">
        <v>372.61</v>
      </c>
      <c r="I875">
        <v>0</v>
      </c>
      <c r="J875">
        <v>0</v>
      </c>
      <c r="K875">
        <v>857</v>
      </c>
      <c r="L875">
        <v>639.82000000000005</v>
      </c>
      <c r="M875">
        <v>217.18</v>
      </c>
      <c r="N875" t="s">
        <v>4971</v>
      </c>
      <c r="O875" t="s">
        <v>24</v>
      </c>
      <c r="P875" t="s">
        <v>55</v>
      </c>
      <c r="Q875">
        <v>0.85972222222222228</v>
      </c>
      <c r="R875" t="s">
        <v>27</v>
      </c>
      <c r="S875" t="s">
        <v>4883</v>
      </c>
      <c r="T875" t="s">
        <v>4864</v>
      </c>
      <c r="U875">
        <v>372.61</v>
      </c>
      <c r="V875" t="s">
        <v>5477</v>
      </c>
      <c r="W875" t="s">
        <v>4964</v>
      </c>
      <c r="X875" t="s">
        <v>5476</v>
      </c>
      <c r="Y875" t="s">
        <v>4966</v>
      </c>
      <c r="Z875" t="s">
        <v>4997</v>
      </c>
      <c r="AA875" t="s">
        <v>4962</v>
      </c>
      <c r="AB875">
        <f>YEAR(Sales_Trans_2[[#This Row],[Transaction_Date]])</f>
        <v>2026</v>
      </c>
      <c r="AC875" t="str">
        <f>TEXT(Sales_Trans_2[[#This Row],[Transaction_Date]],"mmm")</f>
        <v>Mar</v>
      </c>
      <c r="AD875">
        <f>MONTH(Sales_Trans_2[[#This Row],[Transaction_Date]])</f>
        <v>3</v>
      </c>
      <c r="AE875" s="19">
        <f>IFERROR(Sales_Trans_2[[#This Row],[Profit]]/Sales_Trans_2[[#This Row],[Sales_Amount]],0)</f>
        <v>0.25341890315052512</v>
      </c>
      <c r="AF875" s="20" t="str">
        <f>IF(Sales_Trans_2[[#This Row],[Discount_Pct]]=0,"0%",
IF(Sales_Trans_2[[#This Row],[Discount_Pct]]&lt;=5,"1-5%",
IF(Sales_Trans_2[[#This Row],[Discount_Pct]]&lt;=10,"6-10%",
IF(Sales_Trans_2[[#This Row],[Discount_Pct]]&lt;=15,"11-15%","&gt;15%"))))</f>
        <v>0%</v>
      </c>
    </row>
    <row r="876" spans="1:32" x14ac:dyDescent="0.25">
      <c r="A876" t="s">
        <v>3810</v>
      </c>
      <c r="B876" s="10">
        <v>46096</v>
      </c>
      <c r="C876" t="s">
        <v>3071</v>
      </c>
      <c r="D876" t="s">
        <v>164</v>
      </c>
      <c r="E876" t="s">
        <v>21</v>
      </c>
      <c r="F876" t="s">
        <v>861</v>
      </c>
      <c r="G876">
        <v>1</v>
      </c>
      <c r="H876">
        <v>191.13</v>
      </c>
      <c r="I876">
        <v>0</v>
      </c>
      <c r="J876">
        <v>0</v>
      </c>
      <c r="K876">
        <v>219.8</v>
      </c>
      <c r="L876">
        <v>153.41999999999999</v>
      </c>
      <c r="M876">
        <v>66.38</v>
      </c>
      <c r="N876" t="s">
        <v>4971</v>
      </c>
      <c r="O876" t="s">
        <v>24</v>
      </c>
      <c r="P876" t="s">
        <v>55</v>
      </c>
      <c r="Q876">
        <v>0.79791666666666672</v>
      </c>
      <c r="R876" t="s">
        <v>27</v>
      </c>
      <c r="S876" t="s">
        <v>4861</v>
      </c>
      <c r="T876" t="s">
        <v>4847</v>
      </c>
      <c r="U876">
        <v>191.13</v>
      </c>
      <c r="V876" t="s">
        <v>5145</v>
      </c>
      <c r="W876" t="s">
        <v>4964</v>
      </c>
      <c r="X876" t="s">
        <v>5484</v>
      </c>
      <c r="Y876" t="s">
        <v>4966</v>
      </c>
      <c r="Z876" t="s">
        <v>5133</v>
      </c>
      <c r="AA876" t="s">
        <v>4962</v>
      </c>
      <c r="AB876">
        <f>YEAR(Sales_Trans_2[[#This Row],[Transaction_Date]])</f>
        <v>2026</v>
      </c>
      <c r="AC876" t="str">
        <f>TEXT(Sales_Trans_2[[#This Row],[Transaction_Date]],"mmm")</f>
        <v>Mar</v>
      </c>
      <c r="AD876">
        <f>MONTH(Sales_Trans_2[[#This Row],[Transaction_Date]])</f>
        <v>3</v>
      </c>
      <c r="AE876" s="19">
        <f>IFERROR(Sales_Trans_2[[#This Row],[Profit]]/Sales_Trans_2[[#This Row],[Sales_Amount]],0)</f>
        <v>0.30200181983621471</v>
      </c>
      <c r="AF876" s="20" t="str">
        <f>IF(Sales_Trans_2[[#This Row],[Discount_Pct]]=0,"0%",
IF(Sales_Trans_2[[#This Row],[Discount_Pct]]&lt;=5,"1-5%",
IF(Sales_Trans_2[[#This Row],[Discount_Pct]]&lt;=10,"6-10%",
IF(Sales_Trans_2[[#This Row],[Discount_Pct]]&lt;=15,"11-15%","&gt;15%"))))</f>
        <v>0%</v>
      </c>
    </row>
    <row r="877" spans="1:32" x14ac:dyDescent="0.25">
      <c r="A877" t="s">
        <v>3522</v>
      </c>
      <c r="B877" s="10">
        <v>46109</v>
      </c>
      <c r="C877" t="s">
        <v>3386</v>
      </c>
      <c r="D877" t="s">
        <v>349</v>
      </c>
      <c r="E877" t="s">
        <v>1252</v>
      </c>
      <c r="F877" t="s">
        <v>2556</v>
      </c>
      <c r="G877">
        <v>3</v>
      </c>
      <c r="H877">
        <v>446.17</v>
      </c>
      <c r="I877">
        <v>0</v>
      </c>
      <c r="J877">
        <v>0</v>
      </c>
      <c r="K877">
        <v>1539.29</v>
      </c>
      <c r="L877">
        <v>976.83</v>
      </c>
      <c r="M877">
        <v>562.46</v>
      </c>
      <c r="N877" t="s">
        <v>4971</v>
      </c>
      <c r="O877" t="s">
        <v>24</v>
      </c>
      <c r="P877" t="s">
        <v>55</v>
      </c>
      <c r="Q877">
        <v>0.64375000000000004</v>
      </c>
      <c r="R877" t="s">
        <v>27</v>
      </c>
      <c r="S877" t="s">
        <v>4789</v>
      </c>
      <c r="T877" t="s">
        <v>4776</v>
      </c>
      <c r="U877">
        <v>298.81</v>
      </c>
      <c r="V877" t="s">
        <v>5496</v>
      </c>
      <c r="W877" t="s">
        <v>4968</v>
      </c>
      <c r="X877" t="s">
        <v>5497</v>
      </c>
      <c r="Y877" t="s">
        <v>4966</v>
      </c>
      <c r="Z877" t="s">
        <v>5498</v>
      </c>
      <c r="AA877" t="s">
        <v>4962</v>
      </c>
      <c r="AB877">
        <f>YEAR(Sales_Trans_2[[#This Row],[Transaction_Date]])</f>
        <v>2026</v>
      </c>
      <c r="AC877" t="str">
        <f>TEXT(Sales_Trans_2[[#This Row],[Transaction_Date]],"mmm")</f>
        <v>Mar</v>
      </c>
      <c r="AD877">
        <f>MONTH(Sales_Trans_2[[#This Row],[Transaction_Date]])</f>
        <v>3</v>
      </c>
      <c r="AE877" s="19">
        <f>IFERROR(Sales_Trans_2[[#This Row],[Profit]]/Sales_Trans_2[[#This Row],[Sales_Amount]],0)</f>
        <v>0.36540223089866108</v>
      </c>
      <c r="AF877" s="20" t="str">
        <f>IF(Sales_Trans_2[[#This Row],[Discount_Pct]]=0,"0%",
IF(Sales_Trans_2[[#This Row],[Discount_Pct]]&lt;=5,"1-5%",
IF(Sales_Trans_2[[#This Row],[Discount_Pct]]&lt;=10,"6-10%",
IF(Sales_Trans_2[[#This Row],[Discount_Pct]]&lt;=15,"11-15%","&gt;15%"))))</f>
        <v>0%</v>
      </c>
    </row>
    <row r="878" spans="1:32" x14ac:dyDescent="0.25">
      <c r="A878" t="s">
        <v>4287</v>
      </c>
      <c r="B878" s="10">
        <v>46096</v>
      </c>
      <c r="C878" t="s">
        <v>383</v>
      </c>
      <c r="D878" t="s">
        <v>622</v>
      </c>
      <c r="E878" t="s">
        <v>215</v>
      </c>
      <c r="F878" t="s">
        <v>216</v>
      </c>
      <c r="G878">
        <v>0</v>
      </c>
      <c r="H878">
        <v>359.87</v>
      </c>
      <c r="I878">
        <v>0</v>
      </c>
      <c r="J878">
        <v>0</v>
      </c>
      <c r="K878">
        <v>1241.55</v>
      </c>
      <c r="L878">
        <v>823.83</v>
      </c>
      <c r="M878">
        <v>417.72</v>
      </c>
      <c r="N878" t="s">
        <v>68</v>
      </c>
      <c r="O878" t="s">
        <v>24</v>
      </c>
      <c r="P878" t="s">
        <v>55</v>
      </c>
      <c r="Q878">
        <v>0.69166666666666665</v>
      </c>
      <c r="R878" t="s">
        <v>27</v>
      </c>
      <c r="S878" t="s">
        <v>4836</v>
      </c>
      <c r="T878" t="s">
        <v>4828</v>
      </c>
      <c r="U878">
        <v>327.08</v>
      </c>
      <c r="V878" t="s">
        <v>5512</v>
      </c>
      <c r="W878" t="s">
        <v>4958</v>
      </c>
      <c r="X878" t="s">
        <v>5168</v>
      </c>
      <c r="Y878" t="s">
        <v>4966</v>
      </c>
      <c r="Z878" t="s">
        <v>5169</v>
      </c>
      <c r="AA878" t="s">
        <v>4962</v>
      </c>
      <c r="AB878">
        <f>YEAR(Sales_Trans_2[[#This Row],[Transaction_Date]])</f>
        <v>2026</v>
      </c>
      <c r="AC878" t="str">
        <f>TEXT(Sales_Trans_2[[#This Row],[Transaction_Date]],"mmm")</f>
        <v>Mar</v>
      </c>
      <c r="AD878">
        <f>MONTH(Sales_Trans_2[[#This Row],[Transaction_Date]])</f>
        <v>3</v>
      </c>
      <c r="AE878" s="19">
        <f>IFERROR(Sales_Trans_2[[#This Row],[Profit]]/Sales_Trans_2[[#This Row],[Sales_Amount]],0)</f>
        <v>0.33645040473601551</v>
      </c>
      <c r="AF878" s="20" t="str">
        <f>IF(Sales_Trans_2[[#This Row],[Discount_Pct]]=0,"0%",
IF(Sales_Trans_2[[#This Row],[Discount_Pct]]&lt;=5,"1-5%",
IF(Sales_Trans_2[[#This Row],[Discount_Pct]]&lt;=10,"6-10%",
IF(Sales_Trans_2[[#This Row],[Discount_Pct]]&lt;=15,"11-15%","&gt;15%"))))</f>
        <v>0%</v>
      </c>
    </row>
    <row r="879" spans="1:32" x14ac:dyDescent="0.25">
      <c r="A879" t="s">
        <v>4090</v>
      </c>
      <c r="B879" s="10">
        <v>46237</v>
      </c>
      <c r="C879" t="s">
        <v>383</v>
      </c>
      <c r="D879" t="s">
        <v>164</v>
      </c>
      <c r="E879" t="s">
        <v>1323</v>
      </c>
      <c r="F879" t="s">
        <v>2870</v>
      </c>
      <c r="G879">
        <v>4</v>
      </c>
      <c r="H879">
        <v>191.42</v>
      </c>
      <c r="I879">
        <v>0</v>
      </c>
      <c r="J879">
        <v>0</v>
      </c>
      <c r="K879">
        <v>880.53</v>
      </c>
      <c r="L879">
        <v>613.67999999999995</v>
      </c>
      <c r="M879">
        <v>266.85000000000002</v>
      </c>
      <c r="N879" t="s">
        <v>133</v>
      </c>
      <c r="O879" t="s">
        <v>24</v>
      </c>
      <c r="P879" t="s">
        <v>55</v>
      </c>
      <c r="Q879">
        <v>0.91388888888888886</v>
      </c>
      <c r="R879" t="s">
        <v>27</v>
      </c>
      <c r="S879" t="s">
        <v>4861</v>
      </c>
      <c r="T879" t="s">
        <v>4847</v>
      </c>
      <c r="U879">
        <v>191.13</v>
      </c>
      <c r="V879" t="s">
        <v>5512</v>
      </c>
      <c r="W879" t="s">
        <v>4958</v>
      </c>
      <c r="X879" t="s">
        <v>5146</v>
      </c>
      <c r="Y879" t="s">
        <v>4960</v>
      </c>
      <c r="Z879" t="s">
        <v>5147</v>
      </c>
      <c r="AA879" t="s">
        <v>4962</v>
      </c>
      <c r="AB879">
        <f>YEAR(Sales_Trans_2[[#This Row],[Transaction_Date]])</f>
        <v>2026</v>
      </c>
      <c r="AC879" t="str">
        <f>TEXT(Sales_Trans_2[[#This Row],[Transaction_Date]],"mmm")</f>
        <v>Aug</v>
      </c>
      <c r="AD879">
        <f>MONTH(Sales_Trans_2[[#This Row],[Transaction_Date]])</f>
        <v>8</v>
      </c>
      <c r="AE879" s="19">
        <f>IFERROR(Sales_Trans_2[[#This Row],[Profit]]/Sales_Trans_2[[#This Row],[Sales_Amount]],0)</f>
        <v>0.30305611393138226</v>
      </c>
      <c r="AF879" s="20" t="str">
        <f>IF(Sales_Trans_2[[#This Row],[Discount_Pct]]=0,"0%",
IF(Sales_Trans_2[[#This Row],[Discount_Pct]]&lt;=5,"1-5%",
IF(Sales_Trans_2[[#This Row],[Discount_Pct]]&lt;=10,"6-10%",
IF(Sales_Trans_2[[#This Row],[Discount_Pct]]&lt;=15,"11-15%","&gt;15%"))))</f>
        <v>0%</v>
      </c>
    </row>
    <row r="880" spans="1:32" x14ac:dyDescent="0.25">
      <c r="A880" t="s">
        <v>1898</v>
      </c>
      <c r="B880" s="10">
        <v>46101</v>
      </c>
      <c r="C880" t="s">
        <v>1206</v>
      </c>
      <c r="D880" t="s">
        <v>686</v>
      </c>
      <c r="E880" t="s">
        <v>78</v>
      </c>
      <c r="F880" t="s">
        <v>79</v>
      </c>
      <c r="G880">
        <v>1</v>
      </c>
      <c r="H880">
        <v>451.89</v>
      </c>
      <c r="I880">
        <v>0</v>
      </c>
      <c r="J880">
        <v>0</v>
      </c>
      <c r="K880">
        <v>451.89</v>
      </c>
      <c r="L880">
        <v>387.16</v>
      </c>
      <c r="M880">
        <v>64.73</v>
      </c>
      <c r="N880" t="s">
        <v>4971</v>
      </c>
      <c r="O880" t="s">
        <v>24</v>
      </c>
      <c r="P880" t="s">
        <v>55</v>
      </c>
      <c r="Q880">
        <v>0.76944444444444449</v>
      </c>
      <c r="R880" t="s">
        <v>49</v>
      </c>
      <c r="S880" t="s">
        <v>4857</v>
      </c>
      <c r="T880" t="s">
        <v>4847</v>
      </c>
      <c r="U880">
        <v>451.89</v>
      </c>
      <c r="V880" t="s">
        <v>5422</v>
      </c>
      <c r="W880" t="s">
        <v>4968</v>
      </c>
      <c r="X880" t="s">
        <v>5359</v>
      </c>
      <c r="Y880" t="s">
        <v>4960</v>
      </c>
      <c r="Z880" t="s">
        <v>5360</v>
      </c>
      <c r="AA880" t="s">
        <v>4962</v>
      </c>
      <c r="AB880">
        <f>YEAR(Sales_Trans_2[[#This Row],[Transaction_Date]])</f>
        <v>2026</v>
      </c>
      <c r="AC880" t="str">
        <f>TEXT(Sales_Trans_2[[#This Row],[Transaction_Date]],"mmm")</f>
        <v>Mar</v>
      </c>
      <c r="AD880">
        <f>MONTH(Sales_Trans_2[[#This Row],[Transaction_Date]])</f>
        <v>3</v>
      </c>
      <c r="AE880" s="19">
        <f>IFERROR(Sales_Trans_2[[#This Row],[Profit]]/Sales_Trans_2[[#This Row],[Sales_Amount]],0)</f>
        <v>0.14324282458120341</v>
      </c>
      <c r="AF880" s="20" t="str">
        <f>IF(Sales_Trans_2[[#This Row],[Discount_Pct]]=0,"0%",
IF(Sales_Trans_2[[#This Row],[Discount_Pct]]&lt;=5,"1-5%",
IF(Sales_Trans_2[[#This Row],[Discount_Pct]]&lt;=10,"6-10%",
IF(Sales_Trans_2[[#This Row],[Discount_Pct]]&lt;=15,"11-15%","&gt;15%"))))</f>
        <v>0%</v>
      </c>
    </row>
    <row r="881" spans="1:32" x14ac:dyDescent="0.25">
      <c r="A881" t="s">
        <v>1975</v>
      </c>
      <c r="B881" s="10">
        <v>46056</v>
      </c>
      <c r="C881" t="s">
        <v>1976</v>
      </c>
      <c r="D881" t="s">
        <v>1475</v>
      </c>
      <c r="E881" t="s">
        <v>544</v>
      </c>
      <c r="F881" t="s">
        <v>545</v>
      </c>
      <c r="G881">
        <v>2</v>
      </c>
      <c r="H881">
        <v>183.39</v>
      </c>
      <c r="I881">
        <v>0</v>
      </c>
      <c r="J881">
        <v>0</v>
      </c>
      <c r="K881">
        <v>366.78</v>
      </c>
      <c r="L881">
        <v>316.86</v>
      </c>
      <c r="M881">
        <v>49.92</v>
      </c>
      <c r="N881" t="s">
        <v>40</v>
      </c>
      <c r="O881" t="s">
        <v>24</v>
      </c>
      <c r="P881" t="s">
        <v>55</v>
      </c>
      <c r="Q881">
        <v>0.8208333333333333</v>
      </c>
      <c r="R881" t="s">
        <v>49</v>
      </c>
      <c r="S881" t="s">
        <v>4900</v>
      </c>
      <c r="T881" t="s">
        <v>4887</v>
      </c>
      <c r="U881">
        <v>183.39</v>
      </c>
      <c r="V881" t="s">
        <v>5580</v>
      </c>
      <c r="W881" t="s">
        <v>4964</v>
      </c>
      <c r="X881" t="s">
        <v>5406</v>
      </c>
      <c r="Y881" t="s">
        <v>4960</v>
      </c>
      <c r="Z881" t="s">
        <v>5407</v>
      </c>
      <c r="AA881" t="s">
        <v>4962</v>
      </c>
      <c r="AB881">
        <f>YEAR(Sales_Trans_2[[#This Row],[Transaction_Date]])</f>
        <v>2026</v>
      </c>
      <c r="AC881" t="str">
        <f>TEXT(Sales_Trans_2[[#This Row],[Transaction_Date]],"mmm")</f>
        <v>Feb</v>
      </c>
      <c r="AD881">
        <f>MONTH(Sales_Trans_2[[#This Row],[Transaction_Date]])</f>
        <v>2</v>
      </c>
      <c r="AE881" s="19">
        <f>IFERROR(Sales_Trans_2[[#This Row],[Profit]]/Sales_Trans_2[[#This Row],[Sales_Amount]],0)</f>
        <v>0.1361033862260756</v>
      </c>
      <c r="AF881" s="20" t="str">
        <f>IF(Sales_Trans_2[[#This Row],[Discount_Pct]]=0,"0%",
IF(Sales_Trans_2[[#This Row],[Discount_Pct]]&lt;=5,"1-5%",
IF(Sales_Trans_2[[#This Row],[Discount_Pct]]&lt;=10,"6-10%",
IF(Sales_Trans_2[[#This Row],[Discount_Pct]]&lt;=15,"11-15%","&gt;15%"))))</f>
        <v>0%</v>
      </c>
    </row>
    <row r="882" spans="1:32" x14ac:dyDescent="0.25">
      <c r="A882" t="s">
        <v>4382</v>
      </c>
      <c r="B882" s="10">
        <v>46081</v>
      </c>
      <c r="C882" t="s">
        <v>3898</v>
      </c>
      <c r="D882" t="s">
        <v>349</v>
      </c>
      <c r="E882" t="s">
        <v>857</v>
      </c>
      <c r="F882" t="s">
        <v>121</v>
      </c>
      <c r="G882">
        <v>4</v>
      </c>
      <c r="H882">
        <v>446.17</v>
      </c>
      <c r="I882">
        <v>0</v>
      </c>
      <c r="J882">
        <v>0</v>
      </c>
      <c r="K882">
        <v>2052.38</v>
      </c>
      <c r="L882">
        <v>1302.44</v>
      </c>
      <c r="M882">
        <v>749.94</v>
      </c>
      <c r="N882" t="s">
        <v>47</v>
      </c>
      <c r="O882" t="s">
        <v>24</v>
      </c>
      <c r="P882" t="s">
        <v>55</v>
      </c>
      <c r="Q882">
        <v>0.57638888888888884</v>
      </c>
      <c r="R882" t="s">
        <v>27</v>
      </c>
      <c r="S882" t="s">
        <v>4789</v>
      </c>
      <c r="T882" t="s">
        <v>4776</v>
      </c>
      <c r="U882">
        <v>298.81</v>
      </c>
      <c r="V882" t="s">
        <v>5584</v>
      </c>
      <c r="W882" t="s">
        <v>4968</v>
      </c>
      <c r="X882" t="s">
        <v>5036</v>
      </c>
      <c r="Y882" t="s">
        <v>5007</v>
      </c>
      <c r="Z882" t="s">
        <v>5037</v>
      </c>
      <c r="AA882" t="s">
        <v>4962</v>
      </c>
      <c r="AB882">
        <f>YEAR(Sales_Trans_2[[#This Row],[Transaction_Date]])</f>
        <v>2026</v>
      </c>
      <c r="AC882" t="str">
        <f>TEXT(Sales_Trans_2[[#This Row],[Transaction_Date]],"mmm")</f>
        <v>Feb</v>
      </c>
      <c r="AD882">
        <f>MONTH(Sales_Trans_2[[#This Row],[Transaction_Date]])</f>
        <v>2</v>
      </c>
      <c r="AE882" s="19">
        <f>IFERROR(Sales_Trans_2[[#This Row],[Profit]]/Sales_Trans_2[[#This Row],[Sales_Amount]],0)</f>
        <v>0.36540016955924343</v>
      </c>
      <c r="AF882" s="20" t="str">
        <f>IF(Sales_Trans_2[[#This Row],[Discount_Pct]]=0,"0%",
IF(Sales_Trans_2[[#This Row],[Discount_Pct]]&lt;=5,"1-5%",
IF(Sales_Trans_2[[#This Row],[Discount_Pct]]&lt;=10,"6-10%",
IF(Sales_Trans_2[[#This Row],[Discount_Pct]]&lt;=15,"11-15%","&gt;15%"))))</f>
        <v>0%</v>
      </c>
    </row>
    <row r="883" spans="1:32" x14ac:dyDescent="0.25">
      <c r="A883" t="s">
        <v>4345</v>
      </c>
      <c r="B883" s="10">
        <v>46023</v>
      </c>
      <c r="C883" t="s">
        <v>1457</v>
      </c>
      <c r="D883" t="s">
        <v>119</v>
      </c>
      <c r="E883" t="s">
        <v>1621</v>
      </c>
      <c r="F883" t="s">
        <v>1622</v>
      </c>
      <c r="G883">
        <v>5</v>
      </c>
      <c r="H883">
        <v>156.29</v>
      </c>
      <c r="I883">
        <v>0</v>
      </c>
      <c r="J883">
        <v>0</v>
      </c>
      <c r="K883">
        <v>781.45</v>
      </c>
      <c r="L883">
        <v>579.54999999999995</v>
      </c>
      <c r="M883">
        <v>201.9</v>
      </c>
      <c r="N883" t="s">
        <v>23</v>
      </c>
      <c r="O883" t="s">
        <v>24</v>
      </c>
      <c r="P883" t="s">
        <v>55</v>
      </c>
      <c r="Q883">
        <v>0.55486111111111114</v>
      </c>
      <c r="R883" t="s">
        <v>49</v>
      </c>
      <c r="S883" t="s">
        <v>4722</v>
      </c>
      <c r="T883" t="s">
        <v>4703</v>
      </c>
      <c r="U883">
        <v>141.11000000000001</v>
      </c>
      <c r="V883" t="s">
        <v>5588</v>
      </c>
      <c r="W883" t="s">
        <v>4958</v>
      </c>
      <c r="X883" t="s">
        <v>5048</v>
      </c>
      <c r="Y883" t="s">
        <v>5011</v>
      </c>
      <c r="Z883" t="s">
        <v>5138</v>
      </c>
      <c r="AA883" t="s">
        <v>4962</v>
      </c>
      <c r="AB883">
        <f>YEAR(Sales_Trans_2[[#This Row],[Transaction_Date]])</f>
        <v>2026</v>
      </c>
      <c r="AC883" t="str">
        <f>TEXT(Sales_Trans_2[[#This Row],[Transaction_Date]],"mmm")</f>
        <v>Jan</v>
      </c>
      <c r="AD883">
        <f>MONTH(Sales_Trans_2[[#This Row],[Transaction_Date]])</f>
        <v>1</v>
      </c>
      <c r="AE883" s="19">
        <f>IFERROR(Sales_Trans_2[[#This Row],[Profit]]/Sales_Trans_2[[#This Row],[Sales_Amount]],0)</f>
        <v>0.25836585834026488</v>
      </c>
      <c r="AF883" s="20" t="str">
        <f>IF(Sales_Trans_2[[#This Row],[Discount_Pct]]=0,"0%",
IF(Sales_Trans_2[[#This Row],[Discount_Pct]]&lt;=5,"1-5%",
IF(Sales_Trans_2[[#This Row],[Discount_Pct]]&lt;=10,"6-10%",
IF(Sales_Trans_2[[#This Row],[Discount_Pct]]&lt;=15,"11-15%","&gt;15%"))))</f>
        <v>0%</v>
      </c>
    </row>
    <row r="884" spans="1:32" x14ac:dyDescent="0.25">
      <c r="A884" t="s">
        <v>1919</v>
      </c>
      <c r="B884" s="10">
        <v>46004</v>
      </c>
      <c r="C884" t="s">
        <v>1920</v>
      </c>
      <c r="D884" t="s">
        <v>1329</v>
      </c>
      <c r="E884" t="s">
        <v>1372</v>
      </c>
      <c r="F884" t="s">
        <v>1373</v>
      </c>
      <c r="G884">
        <v>3</v>
      </c>
      <c r="H884">
        <v>56.89</v>
      </c>
      <c r="I884">
        <v>0</v>
      </c>
      <c r="J884">
        <v>0</v>
      </c>
      <c r="K884">
        <v>196.27</v>
      </c>
      <c r="L884">
        <v>134.88</v>
      </c>
      <c r="M884">
        <v>61.39</v>
      </c>
      <c r="N884" t="s">
        <v>40</v>
      </c>
      <c r="O884" t="s">
        <v>24</v>
      </c>
      <c r="P884" t="s">
        <v>55</v>
      </c>
      <c r="Q884">
        <v>0.67222222222222228</v>
      </c>
      <c r="R884" t="s">
        <v>27</v>
      </c>
      <c r="S884" t="s">
        <v>4826</v>
      </c>
      <c r="T884" t="s">
        <v>4805</v>
      </c>
      <c r="U884">
        <v>55.81</v>
      </c>
      <c r="V884" t="s">
        <v>5619</v>
      </c>
      <c r="W884" t="s">
        <v>4958</v>
      </c>
      <c r="X884" t="s">
        <v>5461</v>
      </c>
      <c r="Y884" t="s">
        <v>4966</v>
      </c>
      <c r="Z884" t="s">
        <v>5356</v>
      </c>
      <c r="AA884" t="s">
        <v>4962</v>
      </c>
      <c r="AB884">
        <f>YEAR(Sales_Trans_2[[#This Row],[Transaction_Date]])</f>
        <v>2025</v>
      </c>
      <c r="AC884" t="str">
        <f>TEXT(Sales_Trans_2[[#This Row],[Transaction_Date]],"mmm")</f>
        <v>Dec</v>
      </c>
      <c r="AD884">
        <f>MONTH(Sales_Trans_2[[#This Row],[Transaction_Date]])</f>
        <v>12</v>
      </c>
      <c r="AE884" s="19">
        <f>IFERROR(Sales_Trans_2[[#This Row],[Profit]]/Sales_Trans_2[[#This Row],[Sales_Amount]],0)</f>
        <v>0.31278341060783615</v>
      </c>
      <c r="AF884" s="20" t="str">
        <f>IF(Sales_Trans_2[[#This Row],[Discount_Pct]]=0,"0%",
IF(Sales_Trans_2[[#This Row],[Discount_Pct]]&lt;=5,"1-5%",
IF(Sales_Trans_2[[#This Row],[Discount_Pct]]&lt;=10,"6-10%",
IF(Sales_Trans_2[[#This Row],[Discount_Pct]]&lt;=15,"11-15%","&gt;15%"))))</f>
        <v>0%</v>
      </c>
    </row>
    <row r="885" spans="1:32" x14ac:dyDescent="0.25">
      <c r="A885" t="s">
        <v>3808</v>
      </c>
      <c r="B885" s="10">
        <v>46358</v>
      </c>
      <c r="C885" t="s">
        <v>1577</v>
      </c>
      <c r="D885" t="s">
        <v>1150</v>
      </c>
      <c r="E885" t="s">
        <v>421</v>
      </c>
      <c r="F885" t="s">
        <v>787</v>
      </c>
      <c r="G885">
        <v>4</v>
      </c>
      <c r="H885">
        <v>520.39</v>
      </c>
      <c r="I885">
        <v>0</v>
      </c>
      <c r="J885">
        <v>0</v>
      </c>
      <c r="K885">
        <v>2081.56</v>
      </c>
      <c r="L885">
        <v>1347.2</v>
      </c>
      <c r="M885">
        <v>734.36</v>
      </c>
      <c r="N885" t="s">
        <v>4971</v>
      </c>
      <c r="O885" t="s">
        <v>24</v>
      </c>
      <c r="P885" t="s">
        <v>55</v>
      </c>
      <c r="Q885">
        <v>0.90416666666666667</v>
      </c>
      <c r="R885" t="s">
        <v>49</v>
      </c>
      <c r="S885" t="s">
        <v>4802</v>
      </c>
      <c r="T885" t="s">
        <v>4776</v>
      </c>
      <c r="U885">
        <v>468.94</v>
      </c>
      <c r="V885" t="s">
        <v>5662</v>
      </c>
      <c r="W885" t="s">
        <v>4958</v>
      </c>
      <c r="X885" t="s">
        <v>5045</v>
      </c>
      <c r="Y885" t="s">
        <v>4966</v>
      </c>
      <c r="Z885" t="s">
        <v>5069</v>
      </c>
      <c r="AA885" t="s">
        <v>4962</v>
      </c>
      <c r="AB885">
        <f>YEAR(Sales_Trans_2[[#This Row],[Transaction_Date]])</f>
        <v>2026</v>
      </c>
      <c r="AC885" t="str">
        <f>TEXT(Sales_Trans_2[[#This Row],[Transaction_Date]],"mmm")</f>
        <v>Dec</v>
      </c>
      <c r="AD885">
        <f>MONTH(Sales_Trans_2[[#This Row],[Transaction_Date]])</f>
        <v>12</v>
      </c>
      <c r="AE885" s="19">
        <f>IFERROR(Sales_Trans_2[[#This Row],[Profit]]/Sales_Trans_2[[#This Row],[Sales_Amount]],0)</f>
        <v>0.35279309748457888</v>
      </c>
      <c r="AF885" s="20" t="str">
        <f>IF(Sales_Trans_2[[#This Row],[Discount_Pct]]=0,"0%",
IF(Sales_Trans_2[[#This Row],[Discount_Pct]]&lt;=5,"1-5%",
IF(Sales_Trans_2[[#This Row],[Discount_Pct]]&lt;=10,"6-10%",
IF(Sales_Trans_2[[#This Row],[Discount_Pct]]&lt;=15,"11-15%","&gt;15%"))))</f>
        <v>0%</v>
      </c>
    </row>
    <row r="886" spans="1:32" x14ac:dyDescent="0.25">
      <c r="A886" t="s">
        <v>2116</v>
      </c>
      <c r="B886" s="10">
        <v>45881</v>
      </c>
      <c r="C886" t="s">
        <v>342</v>
      </c>
      <c r="D886" t="s">
        <v>886</v>
      </c>
      <c r="E886" t="s">
        <v>209</v>
      </c>
      <c r="F886" t="s">
        <v>210</v>
      </c>
      <c r="G886">
        <v>5</v>
      </c>
      <c r="H886">
        <v>247.24</v>
      </c>
      <c r="I886">
        <v>0</v>
      </c>
      <c r="J886">
        <v>0</v>
      </c>
      <c r="K886">
        <v>1236.2</v>
      </c>
      <c r="L886">
        <v>962.05</v>
      </c>
      <c r="M886">
        <v>274.14999999999998</v>
      </c>
      <c r="N886" t="s">
        <v>4971</v>
      </c>
      <c r="O886" t="s">
        <v>24</v>
      </c>
      <c r="P886" t="s">
        <v>55</v>
      </c>
      <c r="Q886">
        <v>0.57916666666666672</v>
      </c>
      <c r="R886" t="s">
        <v>49</v>
      </c>
      <c r="S886" t="s">
        <v>4827</v>
      </c>
      <c r="T886" t="s">
        <v>4828</v>
      </c>
      <c r="U886">
        <v>232.92</v>
      </c>
      <c r="V886" t="s">
        <v>5174</v>
      </c>
      <c r="W886" t="s">
        <v>4958</v>
      </c>
      <c r="X886" t="s">
        <v>4973</v>
      </c>
      <c r="Y886" t="s">
        <v>4960</v>
      </c>
      <c r="Z886" t="s">
        <v>5067</v>
      </c>
      <c r="AA886" t="s">
        <v>4962</v>
      </c>
      <c r="AB886">
        <f>YEAR(Sales_Trans_2[[#This Row],[Transaction_Date]])</f>
        <v>2025</v>
      </c>
      <c r="AC886" t="str">
        <f>TEXT(Sales_Trans_2[[#This Row],[Transaction_Date]],"mmm")</f>
        <v>Aug</v>
      </c>
      <c r="AD886">
        <f>MONTH(Sales_Trans_2[[#This Row],[Transaction_Date]])</f>
        <v>8</v>
      </c>
      <c r="AE886" s="19">
        <f>IFERROR(Sales_Trans_2[[#This Row],[Profit]]/Sales_Trans_2[[#This Row],[Sales_Amount]],0)</f>
        <v>0.22176832227794852</v>
      </c>
      <c r="AF886" s="20" t="str">
        <f>IF(Sales_Trans_2[[#This Row],[Discount_Pct]]=0,"0%",
IF(Sales_Trans_2[[#This Row],[Discount_Pct]]&lt;=5,"1-5%",
IF(Sales_Trans_2[[#This Row],[Discount_Pct]]&lt;=10,"6-10%",
IF(Sales_Trans_2[[#This Row],[Discount_Pct]]&lt;=15,"11-15%","&gt;15%"))))</f>
        <v>0%</v>
      </c>
    </row>
    <row r="887" spans="1:32" x14ac:dyDescent="0.25">
      <c r="A887" t="s">
        <v>2591</v>
      </c>
      <c r="B887" s="10">
        <v>46004</v>
      </c>
      <c r="C887" t="s">
        <v>559</v>
      </c>
      <c r="D887" t="s">
        <v>459</v>
      </c>
      <c r="E887" t="s">
        <v>1109</v>
      </c>
      <c r="F887" t="s">
        <v>2027</v>
      </c>
      <c r="G887">
        <v>5</v>
      </c>
      <c r="H887">
        <v>80.55</v>
      </c>
      <c r="I887">
        <v>0</v>
      </c>
      <c r="J887">
        <v>0</v>
      </c>
      <c r="K887">
        <v>463.16</v>
      </c>
      <c r="L887">
        <v>296.85000000000002</v>
      </c>
      <c r="M887">
        <v>166.31</v>
      </c>
      <c r="N887" t="s">
        <v>133</v>
      </c>
      <c r="O887" t="s">
        <v>24</v>
      </c>
      <c r="P887" t="s">
        <v>55</v>
      </c>
      <c r="Q887">
        <v>0.38263888888888886</v>
      </c>
      <c r="R887" t="s">
        <v>27</v>
      </c>
      <c r="S887" t="s">
        <v>4838</v>
      </c>
      <c r="T887" t="s">
        <v>4828</v>
      </c>
      <c r="U887">
        <v>71.290000000000006</v>
      </c>
      <c r="V887" t="s">
        <v>5016</v>
      </c>
      <c r="W887" t="s">
        <v>4958</v>
      </c>
      <c r="X887" t="s">
        <v>5487</v>
      </c>
      <c r="Y887" t="s">
        <v>4960</v>
      </c>
      <c r="Z887" t="s">
        <v>5105</v>
      </c>
      <c r="AA887" t="s">
        <v>4962</v>
      </c>
      <c r="AB887">
        <f>YEAR(Sales_Trans_2[[#This Row],[Transaction_Date]])</f>
        <v>2025</v>
      </c>
      <c r="AC887" t="str">
        <f>TEXT(Sales_Trans_2[[#This Row],[Transaction_Date]],"mmm")</f>
        <v>Dec</v>
      </c>
      <c r="AD887">
        <f>MONTH(Sales_Trans_2[[#This Row],[Transaction_Date]])</f>
        <v>12</v>
      </c>
      <c r="AE887" s="19">
        <f>IFERROR(Sales_Trans_2[[#This Row],[Profit]]/Sales_Trans_2[[#This Row],[Sales_Amount]],0)</f>
        <v>0.35907677692374124</v>
      </c>
      <c r="AF887" s="20" t="str">
        <f>IF(Sales_Trans_2[[#This Row],[Discount_Pct]]=0,"0%",
IF(Sales_Trans_2[[#This Row],[Discount_Pct]]&lt;=5,"1-5%",
IF(Sales_Trans_2[[#This Row],[Discount_Pct]]&lt;=10,"6-10%",
IF(Sales_Trans_2[[#This Row],[Discount_Pct]]&lt;=15,"11-15%","&gt;15%"))))</f>
        <v>0%</v>
      </c>
    </row>
    <row r="888" spans="1:32" x14ac:dyDescent="0.25">
      <c r="A888" t="s">
        <v>4031</v>
      </c>
      <c r="B888" s="10">
        <v>46005</v>
      </c>
      <c r="C888" t="s">
        <v>1003</v>
      </c>
      <c r="D888" t="s">
        <v>405</v>
      </c>
      <c r="E888" t="s">
        <v>1066</v>
      </c>
      <c r="F888" t="s">
        <v>2141</v>
      </c>
      <c r="G888">
        <v>4</v>
      </c>
      <c r="H888">
        <v>490.98</v>
      </c>
      <c r="I888">
        <v>0</v>
      </c>
      <c r="J888">
        <v>0</v>
      </c>
      <c r="K888">
        <v>2258.5100000000002</v>
      </c>
      <c r="L888">
        <v>1016.2</v>
      </c>
      <c r="M888">
        <v>1242.31</v>
      </c>
      <c r="N888" t="s">
        <v>133</v>
      </c>
      <c r="O888" t="s">
        <v>24</v>
      </c>
      <c r="P888" t="s">
        <v>55</v>
      </c>
      <c r="Q888">
        <v>0.84652777777777777</v>
      </c>
      <c r="R888" t="s">
        <v>27</v>
      </c>
      <c r="S888" t="s">
        <v>4642</v>
      </c>
      <c r="T888" t="s">
        <v>4636</v>
      </c>
      <c r="U888">
        <v>440.5</v>
      </c>
      <c r="V888" t="s">
        <v>5697</v>
      </c>
      <c r="W888" t="s">
        <v>4958</v>
      </c>
      <c r="X888" t="s">
        <v>5630</v>
      </c>
      <c r="Y888" t="s">
        <v>4960</v>
      </c>
      <c r="Z888" t="s">
        <v>5120</v>
      </c>
      <c r="AA888" t="s">
        <v>4962</v>
      </c>
      <c r="AB888">
        <f>YEAR(Sales_Trans_2[[#This Row],[Transaction_Date]])</f>
        <v>2025</v>
      </c>
      <c r="AC888" t="str">
        <f>TEXT(Sales_Trans_2[[#This Row],[Transaction_Date]],"mmm")</f>
        <v>Dec</v>
      </c>
      <c r="AD888">
        <f>MONTH(Sales_Trans_2[[#This Row],[Transaction_Date]])</f>
        <v>12</v>
      </c>
      <c r="AE888" s="19">
        <f>IFERROR(Sales_Trans_2[[#This Row],[Profit]]/Sales_Trans_2[[#This Row],[Sales_Amount]],0)</f>
        <v>0.55005733868789597</v>
      </c>
      <c r="AF888" s="20" t="str">
        <f>IF(Sales_Trans_2[[#This Row],[Discount_Pct]]=0,"0%",
IF(Sales_Trans_2[[#This Row],[Discount_Pct]]&lt;=5,"1-5%",
IF(Sales_Trans_2[[#This Row],[Discount_Pct]]&lt;=10,"6-10%",
IF(Sales_Trans_2[[#This Row],[Discount_Pct]]&lt;=15,"11-15%","&gt;15%"))))</f>
        <v>0%</v>
      </c>
    </row>
    <row r="889" spans="1:32" x14ac:dyDescent="0.25">
      <c r="A889" t="s">
        <v>3574</v>
      </c>
      <c r="B889" s="10">
        <v>46049</v>
      </c>
      <c r="C889" t="s">
        <v>3115</v>
      </c>
      <c r="D889" t="s">
        <v>247</v>
      </c>
      <c r="E889" t="s">
        <v>852</v>
      </c>
      <c r="F889" t="s">
        <v>997</v>
      </c>
      <c r="G889">
        <v>3</v>
      </c>
      <c r="H889">
        <v>330.49</v>
      </c>
      <c r="I889">
        <v>0</v>
      </c>
      <c r="J889">
        <v>0</v>
      </c>
      <c r="K889">
        <v>991.47</v>
      </c>
      <c r="L889">
        <v>814.59</v>
      </c>
      <c r="M889">
        <v>176.88</v>
      </c>
      <c r="N889" t="s">
        <v>40</v>
      </c>
      <c r="O889" t="s">
        <v>24</v>
      </c>
      <c r="P889" t="s">
        <v>55</v>
      </c>
      <c r="Q889">
        <v>0.62083333333333335</v>
      </c>
      <c r="R889" t="s">
        <v>49</v>
      </c>
      <c r="S889" t="s">
        <v>4897</v>
      </c>
      <c r="T889" t="s">
        <v>4887</v>
      </c>
      <c r="U889">
        <v>223.15</v>
      </c>
      <c r="V889" t="s">
        <v>5698</v>
      </c>
      <c r="W889" t="s">
        <v>4958</v>
      </c>
      <c r="X889" t="s">
        <v>5042</v>
      </c>
      <c r="Y889" t="s">
        <v>5007</v>
      </c>
      <c r="Z889" t="s">
        <v>5043</v>
      </c>
      <c r="AA889" t="s">
        <v>4962</v>
      </c>
      <c r="AB889">
        <f>YEAR(Sales_Trans_2[[#This Row],[Transaction_Date]])</f>
        <v>2026</v>
      </c>
      <c r="AC889" t="str">
        <f>TEXT(Sales_Trans_2[[#This Row],[Transaction_Date]],"mmm")</f>
        <v>Jan</v>
      </c>
      <c r="AD889">
        <f>MONTH(Sales_Trans_2[[#This Row],[Transaction_Date]])</f>
        <v>1</v>
      </c>
      <c r="AE889" s="19">
        <f>IFERROR(Sales_Trans_2[[#This Row],[Profit]]/Sales_Trans_2[[#This Row],[Sales_Amount]],0)</f>
        <v>0.17840176707313382</v>
      </c>
      <c r="AF889" s="20" t="str">
        <f>IF(Sales_Trans_2[[#This Row],[Discount_Pct]]=0,"0%",
IF(Sales_Trans_2[[#This Row],[Discount_Pct]]&lt;=5,"1-5%",
IF(Sales_Trans_2[[#This Row],[Discount_Pct]]&lt;=10,"6-10%",
IF(Sales_Trans_2[[#This Row],[Discount_Pct]]&lt;=15,"11-15%","&gt;15%"))))</f>
        <v>0%</v>
      </c>
    </row>
    <row r="890" spans="1:32" x14ac:dyDescent="0.25">
      <c r="A890" t="s">
        <v>2946</v>
      </c>
      <c r="B890" s="10">
        <v>46205</v>
      </c>
      <c r="C890" t="s">
        <v>2431</v>
      </c>
      <c r="D890" t="s">
        <v>1112</v>
      </c>
      <c r="E890" t="s">
        <v>285</v>
      </c>
      <c r="F890" t="s">
        <v>286</v>
      </c>
      <c r="G890">
        <v>3</v>
      </c>
      <c r="H890">
        <v>360.52</v>
      </c>
      <c r="I890">
        <v>0</v>
      </c>
      <c r="J890">
        <v>0</v>
      </c>
      <c r="K890">
        <v>1243.79</v>
      </c>
      <c r="L890">
        <v>973.44</v>
      </c>
      <c r="M890">
        <v>270.35000000000002</v>
      </c>
      <c r="N890" t="s">
        <v>4971</v>
      </c>
      <c r="O890" t="s">
        <v>24</v>
      </c>
      <c r="P890" t="s">
        <v>55</v>
      </c>
      <c r="Q890">
        <v>0.63263888888888886</v>
      </c>
      <c r="R890" t="s">
        <v>27</v>
      </c>
      <c r="S890" t="s">
        <v>4904</v>
      </c>
      <c r="T890" t="s">
        <v>4887</v>
      </c>
      <c r="U890">
        <v>360.52</v>
      </c>
      <c r="V890" t="s">
        <v>5731</v>
      </c>
      <c r="W890" t="s">
        <v>4968</v>
      </c>
      <c r="X890" t="s">
        <v>5732</v>
      </c>
      <c r="Y890" t="s">
        <v>5011</v>
      </c>
      <c r="Z890" t="s">
        <v>5112</v>
      </c>
      <c r="AA890" t="s">
        <v>4962</v>
      </c>
      <c r="AB890">
        <f>YEAR(Sales_Trans_2[[#This Row],[Transaction_Date]])</f>
        <v>2026</v>
      </c>
      <c r="AC890" t="str">
        <f>TEXT(Sales_Trans_2[[#This Row],[Transaction_Date]],"mmm")</f>
        <v>Jul</v>
      </c>
      <c r="AD890">
        <f>MONTH(Sales_Trans_2[[#This Row],[Transaction_Date]])</f>
        <v>7</v>
      </c>
      <c r="AE890" s="19">
        <f>IFERROR(Sales_Trans_2[[#This Row],[Profit]]/Sales_Trans_2[[#This Row],[Sales_Amount]],0)</f>
        <v>0.2173598437035191</v>
      </c>
      <c r="AF890" s="20" t="str">
        <f>IF(Sales_Trans_2[[#This Row],[Discount_Pct]]=0,"0%",
IF(Sales_Trans_2[[#This Row],[Discount_Pct]]&lt;=5,"1-5%",
IF(Sales_Trans_2[[#This Row],[Discount_Pct]]&lt;=10,"6-10%",
IF(Sales_Trans_2[[#This Row],[Discount_Pct]]&lt;=15,"11-15%","&gt;15%"))))</f>
        <v>0%</v>
      </c>
    </row>
    <row r="891" spans="1:32" x14ac:dyDescent="0.25">
      <c r="A891" t="s">
        <v>3844</v>
      </c>
      <c r="B891" s="10">
        <v>46013</v>
      </c>
      <c r="C891" t="s">
        <v>2501</v>
      </c>
      <c r="D891" t="s">
        <v>1668</v>
      </c>
      <c r="E891" t="s">
        <v>148</v>
      </c>
      <c r="F891" t="s">
        <v>361</v>
      </c>
      <c r="G891">
        <v>2</v>
      </c>
      <c r="H891">
        <v>242.22</v>
      </c>
      <c r="I891">
        <v>0</v>
      </c>
      <c r="J891">
        <v>0</v>
      </c>
      <c r="K891">
        <v>484.44</v>
      </c>
      <c r="L891">
        <v>372.08</v>
      </c>
      <c r="M891">
        <v>112.36</v>
      </c>
      <c r="N891" t="s">
        <v>23</v>
      </c>
      <c r="O891" t="s">
        <v>24</v>
      </c>
      <c r="P891" t="s">
        <v>55</v>
      </c>
      <c r="Q891">
        <v>0.53194444444444444</v>
      </c>
      <c r="R891" t="s">
        <v>49</v>
      </c>
      <c r="S891" t="s">
        <v>4941</v>
      </c>
      <c r="T891" t="s">
        <v>4930</v>
      </c>
      <c r="U891">
        <v>242.22</v>
      </c>
      <c r="V891" t="s">
        <v>5743</v>
      </c>
      <c r="W891" t="s">
        <v>4968</v>
      </c>
      <c r="X891" t="s">
        <v>5017</v>
      </c>
      <c r="Y891" t="s">
        <v>5018</v>
      </c>
      <c r="Z891" t="s">
        <v>5135</v>
      </c>
      <c r="AA891" t="s">
        <v>4962</v>
      </c>
      <c r="AB891">
        <f>YEAR(Sales_Trans_2[[#This Row],[Transaction_Date]])</f>
        <v>2025</v>
      </c>
      <c r="AC891" t="str">
        <f>TEXT(Sales_Trans_2[[#This Row],[Transaction_Date]],"mmm")</f>
        <v>Dec</v>
      </c>
      <c r="AD891">
        <f>MONTH(Sales_Trans_2[[#This Row],[Transaction_Date]])</f>
        <v>12</v>
      </c>
      <c r="AE891" s="19">
        <f>IFERROR(Sales_Trans_2[[#This Row],[Profit]]/Sales_Trans_2[[#This Row],[Sales_Amount]],0)</f>
        <v>0.2319379076872265</v>
      </c>
      <c r="AF891" s="20" t="str">
        <f>IF(Sales_Trans_2[[#This Row],[Discount_Pct]]=0,"0%",
IF(Sales_Trans_2[[#This Row],[Discount_Pct]]&lt;=5,"1-5%",
IF(Sales_Trans_2[[#This Row],[Discount_Pct]]&lt;=10,"6-10%",
IF(Sales_Trans_2[[#This Row],[Discount_Pct]]&lt;=15,"11-15%","&gt;15%"))))</f>
        <v>0%</v>
      </c>
    </row>
    <row r="892" spans="1:32" x14ac:dyDescent="0.25">
      <c r="A892" t="s">
        <v>2557</v>
      </c>
      <c r="B892" s="10">
        <v>46014</v>
      </c>
      <c r="C892" t="s">
        <v>876</v>
      </c>
      <c r="D892" t="s">
        <v>539</v>
      </c>
      <c r="E892" t="s">
        <v>1323</v>
      </c>
      <c r="F892" t="s">
        <v>1586</v>
      </c>
      <c r="G892">
        <v>5</v>
      </c>
      <c r="H892">
        <v>257.39999999999998</v>
      </c>
      <c r="I892">
        <v>0</v>
      </c>
      <c r="J892">
        <v>0</v>
      </c>
      <c r="K892">
        <v>1287</v>
      </c>
      <c r="L892">
        <v>1052.5999999999999</v>
      </c>
      <c r="M892">
        <v>234.4</v>
      </c>
      <c r="N892" t="s">
        <v>47</v>
      </c>
      <c r="O892" t="s">
        <v>24</v>
      </c>
      <c r="P892" t="s">
        <v>55</v>
      </c>
      <c r="Q892">
        <v>0.79166666666666663</v>
      </c>
      <c r="R892" t="s">
        <v>49</v>
      </c>
      <c r="S892" t="s">
        <v>4878</v>
      </c>
      <c r="T892" t="s">
        <v>4864</v>
      </c>
      <c r="U892">
        <v>251.73</v>
      </c>
      <c r="V892" t="s">
        <v>5745</v>
      </c>
      <c r="W892" t="s">
        <v>4958</v>
      </c>
      <c r="X892" t="s">
        <v>5148</v>
      </c>
      <c r="Y892" t="s">
        <v>4966</v>
      </c>
      <c r="Z892" t="s">
        <v>5147</v>
      </c>
      <c r="AA892" t="s">
        <v>4962</v>
      </c>
      <c r="AB892">
        <f>YEAR(Sales_Trans_2[[#This Row],[Transaction_Date]])</f>
        <v>2025</v>
      </c>
      <c r="AC892" t="str">
        <f>TEXT(Sales_Trans_2[[#This Row],[Transaction_Date]],"mmm")</f>
        <v>Dec</v>
      </c>
      <c r="AD892">
        <f>MONTH(Sales_Trans_2[[#This Row],[Transaction_Date]])</f>
        <v>12</v>
      </c>
      <c r="AE892" s="19">
        <f>IFERROR(Sales_Trans_2[[#This Row],[Profit]]/Sales_Trans_2[[#This Row],[Sales_Amount]],0)</f>
        <v>0.18212898212898213</v>
      </c>
      <c r="AF892" s="20" t="str">
        <f>IF(Sales_Trans_2[[#This Row],[Discount_Pct]]=0,"0%",
IF(Sales_Trans_2[[#This Row],[Discount_Pct]]&lt;=5,"1-5%",
IF(Sales_Trans_2[[#This Row],[Discount_Pct]]&lt;=10,"6-10%",
IF(Sales_Trans_2[[#This Row],[Discount_Pct]]&lt;=15,"11-15%","&gt;15%"))))</f>
        <v>0%</v>
      </c>
    </row>
    <row r="893" spans="1:32" x14ac:dyDescent="0.25">
      <c r="A893" t="s">
        <v>3945</v>
      </c>
      <c r="B893" s="10">
        <v>45942</v>
      </c>
      <c r="C893" t="s">
        <v>3946</v>
      </c>
      <c r="D893" t="s">
        <v>399</v>
      </c>
      <c r="E893" t="s">
        <v>612</v>
      </c>
      <c r="F893" t="s">
        <v>2256</v>
      </c>
      <c r="G893">
        <v>5</v>
      </c>
      <c r="H893">
        <v>99.93</v>
      </c>
      <c r="I893">
        <v>0</v>
      </c>
      <c r="J893">
        <v>0</v>
      </c>
      <c r="K893">
        <v>499.65</v>
      </c>
      <c r="L893">
        <v>430.25</v>
      </c>
      <c r="M893">
        <v>69.400000000000006</v>
      </c>
      <c r="N893" t="s">
        <v>23</v>
      </c>
      <c r="O893" t="s">
        <v>24</v>
      </c>
      <c r="P893" t="s">
        <v>55</v>
      </c>
      <c r="Q893">
        <v>0.39583333333333331</v>
      </c>
      <c r="R893" t="s">
        <v>49</v>
      </c>
      <c r="S893" t="s">
        <v>4693</v>
      </c>
      <c r="T893" t="s">
        <v>4672</v>
      </c>
      <c r="U893">
        <v>99.93</v>
      </c>
      <c r="V893" t="s">
        <v>5763</v>
      </c>
      <c r="W893" t="s">
        <v>4968</v>
      </c>
      <c r="X893" t="s">
        <v>5742</v>
      </c>
      <c r="Y893" t="s">
        <v>4970</v>
      </c>
      <c r="Z893" t="s">
        <v>5008</v>
      </c>
      <c r="AA893" t="s">
        <v>4962</v>
      </c>
      <c r="AB893">
        <f>YEAR(Sales_Trans_2[[#This Row],[Transaction_Date]])</f>
        <v>2025</v>
      </c>
      <c r="AC893" t="str">
        <f>TEXT(Sales_Trans_2[[#This Row],[Transaction_Date]],"mmm")</f>
        <v>Oct</v>
      </c>
      <c r="AD893">
        <f>MONTH(Sales_Trans_2[[#This Row],[Transaction_Date]])</f>
        <v>10</v>
      </c>
      <c r="AE893" s="19">
        <f>IFERROR(Sales_Trans_2[[#This Row],[Profit]]/Sales_Trans_2[[#This Row],[Sales_Amount]],0)</f>
        <v>0.13889722805964178</v>
      </c>
      <c r="AF893" s="20" t="str">
        <f>IF(Sales_Trans_2[[#This Row],[Discount_Pct]]=0,"0%",
IF(Sales_Trans_2[[#This Row],[Discount_Pct]]&lt;=5,"1-5%",
IF(Sales_Trans_2[[#This Row],[Discount_Pct]]&lt;=10,"6-10%",
IF(Sales_Trans_2[[#This Row],[Discount_Pct]]&lt;=15,"11-15%","&gt;15%"))))</f>
        <v>0%</v>
      </c>
    </row>
    <row r="894" spans="1:32" x14ac:dyDescent="0.25">
      <c r="A894" t="s">
        <v>4373</v>
      </c>
      <c r="B894" s="10">
        <v>45850</v>
      </c>
      <c r="C894" t="s">
        <v>441</v>
      </c>
      <c r="D894" t="s">
        <v>59</v>
      </c>
      <c r="E894" t="s">
        <v>830</v>
      </c>
      <c r="F894" t="s">
        <v>831</v>
      </c>
      <c r="G894">
        <v>3</v>
      </c>
      <c r="H894">
        <v>342.46</v>
      </c>
      <c r="I894">
        <v>0</v>
      </c>
      <c r="J894">
        <v>0</v>
      </c>
      <c r="K894">
        <v>1181.49</v>
      </c>
      <c r="L894">
        <v>815.34</v>
      </c>
      <c r="M894">
        <v>366.15</v>
      </c>
      <c r="N894" t="s">
        <v>23</v>
      </c>
      <c r="O894" t="s">
        <v>24</v>
      </c>
      <c r="P894" t="s">
        <v>55</v>
      </c>
      <c r="Q894">
        <v>0.62847222222222221</v>
      </c>
      <c r="R894" t="s">
        <v>27</v>
      </c>
      <c r="S894" t="s">
        <v>4721</v>
      </c>
      <c r="T894" t="s">
        <v>4703</v>
      </c>
      <c r="U894">
        <v>342.46</v>
      </c>
      <c r="V894" t="s">
        <v>5540</v>
      </c>
      <c r="W894" t="s">
        <v>4964</v>
      </c>
      <c r="X894" t="s">
        <v>5402</v>
      </c>
      <c r="Y894" t="s">
        <v>4977</v>
      </c>
      <c r="Z894" t="s">
        <v>5403</v>
      </c>
      <c r="AA894" t="s">
        <v>4962</v>
      </c>
      <c r="AB894">
        <f>YEAR(Sales_Trans_2[[#This Row],[Transaction_Date]])</f>
        <v>2025</v>
      </c>
      <c r="AC894" t="str">
        <f>TEXT(Sales_Trans_2[[#This Row],[Transaction_Date]],"mmm")</f>
        <v>Jul</v>
      </c>
      <c r="AD894">
        <f>MONTH(Sales_Trans_2[[#This Row],[Transaction_Date]])</f>
        <v>7</v>
      </c>
      <c r="AE894" s="19">
        <f>IFERROR(Sales_Trans_2[[#This Row],[Profit]]/Sales_Trans_2[[#This Row],[Sales_Amount]],0)</f>
        <v>0.30990528908412257</v>
      </c>
      <c r="AF894" s="20" t="str">
        <f>IF(Sales_Trans_2[[#This Row],[Discount_Pct]]=0,"0%",
IF(Sales_Trans_2[[#This Row],[Discount_Pct]]&lt;=5,"1-5%",
IF(Sales_Trans_2[[#This Row],[Discount_Pct]]&lt;=10,"6-10%",
IF(Sales_Trans_2[[#This Row],[Discount_Pct]]&lt;=15,"11-15%","&gt;15%"))))</f>
        <v>0%</v>
      </c>
    </row>
    <row r="895" spans="1:32" x14ac:dyDescent="0.25">
      <c r="A895" t="s">
        <v>2438</v>
      </c>
      <c r="B895" s="10">
        <v>45820</v>
      </c>
      <c r="C895" t="s">
        <v>1371</v>
      </c>
      <c r="D895" t="s">
        <v>377</v>
      </c>
      <c r="E895" t="s">
        <v>857</v>
      </c>
      <c r="F895" t="s">
        <v>121</v>
      </c>
      <c r="G895">
        <v>3</v>
      </c>
      <c r="H895">
        <v>53.39</v>
      </c>
      <c r="I895">
        <v>0</v>
      </c>
      <c r="J895">
        <v>0</v>
      </c>
      <c r="K895">
        <v>184.2</v>
      </c>
      <c r="L895">
        <v>129.03</v>
      </c>
      <c r="M895">
        <v>55.17</v>
      </c>
      <c r="N895" t="s">
        <v>4971</v>
      </c>
      <c r="O895" t="s">
        <v>24</v>
      </c>
      <c r="P895" t="s">
        <v>55</v>
      </c>
      <c r="Q895">
        <v>0.43055555555555558</v>
      </c>
      <c r="R895" t="s">
        <v>27</v>
      </c>
      <c r="S895" t="s">
        <v>4808</v>
      </c>
      <c r="T895" t="s">
        <v>4805</v>
      </c>
      <c r="U895">
        <v>53.39</v>
      </c>
      <c r="V895" t="s">
        <v>5777</v>
      </c>
      <c r="W895" t="s">
        <v>4964</v>
      </c>
      <c r="X895" t="s">
        <v>5036</v>
      </c>
      <c r="Y895" t="s">
        <v>5007</v>
      </c>
      <c r="Z895" t="s">
        <v>5037</v>
      </c>
      <c r="AA895" t="s">
        <v>4962</v>
      </c>
      <c r="AB895">
        <f>YEAR(Sales_Trans_2[[#This Row],[Transaction_Date]])</f>
        <v>2025</v>
      </c>
      <c r="AC895" t="str">
        <f>TEXT(Sales_Trans_2[[#This Row],[Transaction_Date]],"mmm")</f>
        <v>Jun</v>
      </c>
      <c r="AD895">
        <f>MONTH(Sales_Trans_2[[#This Row],[Transaction_Date]])</f>
        <v>6</v>
      </c>
      <c r="AE895" s="19">
        <f>IFERROR(Sales_Trans_2[[#This Row],[Profit]]/Sales_Trans_2[[#This Row],[Sales_Amount]],0)</f>
        <v>0.29951140065146581</v>
      </c>
      <c r="AF895" s="20" t="str">
        <f>IF(Sales_Trans_2[[#This Row],[Discount_Pct]]=0,"0%",
IF(Sales_Trans_2[[#This Row],[Discount_Pct]]&lt;=5,"1-5%",
IF(Sales_Trans_2[[#This Row],[Discount_Pct]]&lt;=10,"6-10%",
IF(Sales_Trans_2[[#This Row],[Discount_Pct]]&lt;=15,"11-15%","&gt;15%"))))</f>
        <v>0%</v>
      </c>
    </row>
    <row r="896" spans="1:32" x14ac:dyDescent="0.25">
      <c r="A896" t="s">
        <v>2488</v>
      </c>
      <c r="B896" s="10">
        <v>45789</v>
      </c>
      <c r="C896" t="s">
        <v>146</v>
      </c>
      <c r="D896" t="s">
        <v>723</v>
      </c>
      <c r="F896" t="s">
        <v>2489</v>
      </c>
      <c r="G896">
        <v>1</v>
      </c>
      <c r="H896">
        <v>376.11</v>
      </c>
      <c r="I896">
        <v>0</v>
      </c>
      <c r="J896">
        <v>0</v>
      </c>
      <c r="K896">
        <v>376.11</v>
      </c>
      <c r="L896">
        <v>301.57</v>
      </c>
      <c r="M896">
        <v>74.540000000000006</v>
      </c>
      <c r="N896" t="s">
        <v>23</v>
      </c>
      <c r="O896" t="s">
        <v>24</v>
      </c>
      <c r="P896" t="s">
        <v>55</v>
      </c>
      <c r="Q896">
        <v>0.65</v>
      </c>
      <c r="R896" t="s">
        <v>49</v>
      </c>
      <c r="S896" t="s">
        <v>4844</v>
      </c>
      <c r="T896" t="s">
        <v>4828</v>
      </c>
      <c r="U896">
        <v>376.11</v>
      </c>
      <c r="V896" t="s">
        <v>5737</v>
      </c>
      <c r="W896" t="s">
        <v>4968</v>
      </c>
      <c r="X896" t="s">
        <v>5783</v>
      </c>
      <c r="Y896" t="s">
        <v>4960</v>
      </c>
      <c r="AA896" t="s">
        <v>4962</v>
      </c>
      <c r="AB896">
        <f>YEAR(Sales_Trans_2[[#This Row],[Transaction_Date]])</f>
        <v>2025</v>
      </c>
      <c r="AC896" t="str">
        <f>TEXT(Sales_Trans_2[[#This Row],[Transaction_Date]],"mmm")</f>
        <v>May</v>
      </c>
      <c r="AD896">
        <f>MONTH(Sales_Trans_2[[#This Row],[Transaction_Date]])</f>
        <v>5</v>
      </c>
      <c r="AE896" s="19">
        <f>IFERROR(Sales_Trans_2[[#This Row],[Profit]]/Sales_Trans_2[[#This Row],[Sales_Amount]],0)</f>
        <v>0.19818670069926353</v>
      </c>
      <c r="AF896" s="20" t="str">
        <f>IF(Sales_Trans_2[[#This Row],[Discount_Pct]]=0,"0%",
IF(Sales_Trans_2[[#This Row],[Discount_Pct]]&lt;=5,"1-5%",
IF(Sales_Trans_2[[#This Row],[Discount_Pct]]&lt;=10,"6-10%",
IF(Sales_Trans_2[[#This Row],[Discount_Pct]]&lt;=15,"11-15%","&gt;15%"))))</f>
        <v>0%</v>
      </c>
    </row>
    <row r="897" spans="1:32" x14ac:dyDescent="0.25">
      <c r="A897" t="s">
        <v>3861</v>
      </c>
      <c r="B897" s="10">
        <v>45669</v>
      </c>
      <c r="C897" t="s">
        <v>996</v>
      </c>
      <c r="D897" t="s">
        <v>2552</v>
      </c>
      <c r="E897" t="s">
        <v>60</v>
      </c>
      <c r="F897" t="s">
        <v>687</v>
      </c>
      <c r="G897">
        <v>3</v>
      </c>
      <c r="H897">
        <v>81.31</v>
      </c>
      <c r="I897">
        <v>0</v>
      </c>
      <c r="J897">
        <v>0</v>
      </c>
      <c r="K897">
        <v>243.93</v>
      </c>
      <c r="L897">
        <v>162.75</v>
      </c>
      <c r="M897">
        <v>81.180000000000007</v>
      </c>
      <c r="N897" t="s">
        <v>47</v>
      </c>
      <c r="O897" t="s">
        <v>24</v>
      </c>
      <c r="P897" t="s">
        <v>55</v>
      </c>
      <c r="Q897">
        <v>0.67500000000000004</v>
      </c>
      <c r="R897" t="s">
        <v>49</v>
      </c>
      <c r="S897" t="s">
        <v>4784</v>
      </c>
      <c r="T897" t="s">
        <v>4776</v>
      </c>
      <c r="U897">
        <v>72.930000000000007</v>
      </c>
      <c r="V897" t="s">
        <v>5797</v>
      </c>
      <c r="W897" t="s">
        <v>4958</v>
      </c>
      <c r="X897" t="s">
        <v>5634</v>
      </c>
      <c r="Y897" t="s">
        <v>4966</v>
      </c>
      <c r="Z897" t="s">
        <v>5051</v>
      </c>
      <c r="AA897" t="s">
        <v>4962</v>
      </c>
      <c r="AB897">
        <f>YEAR(Sales_Trans_2[[#This Row],[Transaction_Date]])</f>
        <v>2025</v>
      </c>
      <c r="AC897" t="str">
        <f>TEXT(Sales_Trans_2[[#This Row],[Transaction_Date]],"mmm")</f>
        <v>Jan</v>
      </c>
      <c r="AD897">
        <f>MONTH(Sales_Trans_2[[#This Row],[Transaction_Date]])</f>
        <v>1</v>
      </c>
      <c r="AE897" s="19">
        <f>IFERROR(Sales_Trans_2[[#This Row],[Profit]]/Sales_Trans_2[[#This Row],[Sales_Amount]],0)</f>
        <v>0.33280039355552826</v>
      </c>
      <c r="AF897" s="20" t="str">
        <f>IF(Sales_Trans_2[[#This Row],[Discount_Pct]]=0,"0%",
IF(Sales_Trans_2[[#This Row],[Discount_Pct]]&lt;=5,"1-5%",
IF(Sales_Trans_2[[#This Row],[Discount_Pct]]&lt;=10,"6-10%",
IF(Sales_Trans_2[[#This Row],[Discount_Pct]]&lt;=15,"11-15%","&gt;15%"))))</f>
        <v>0%</v>
      </c>
    </row>
    <row r="898" spans="1:32" x14ac:dyDescent="0.25">
      <c r="A898" t="s">
        <v>992</v>
      </c>
      <c r="B898" s="10">
        <v>45986</v>
      </c>
      <c r="C898" t="s">
        <v>993</v>
      </c>
      <c r="D898" t="s">
        <v>581</v>
      </c>
      <c r="E898" t="s">
        <v>830</v>
      </c>
      <c r="F898" t="s">
        <v>831</v>
      </c>
      <c r="G898">
        <v>6</v>
      </c>
      <c r="H898">
        <v>157.1</v>
      </c>
      <c r="I898">
        <v>0</v>
      </c>
      <c r="J898">
        <v>0</v>
      </c>
      <c r="K898">
        <v>942.6</v>
      </c>
      <c r="L898">
        <v>641.94000000000005</v>
      </c>
      <c r="M898">
        <v>300.66000000000003</v>
      </c>
      <c r="N898" t="s">
        <v>133</v>
      </c>
      <c r="O898" t="s">
        <v>24</v>
      </c>
      <c r="P898" t="s">
        <v>55</v>
      </c>
      <c r="Q898">
        <v>0.51388888888888884</v>
      </c>
      <c r="R898" t="s">
        <v>49</v>
      </c>
      <c r="S898" t="s">
        <v>4710</v>
      </c>
      <c r="T898" t="s">
        <v>4703</v>
      </c>
      <c r="U898">
        <v>139.21</v>
      </c>
      <c r="V898" t="s">
        <v>5281</v>
      </c>
      <c r="W898" t="s">
        <v>4958</v>
      </c>
      <c r="X898" t="s">
        <v>5402</v>
      </c>
      <c r="Y898" t="s">
        <v>4977</v>
      </c>
      <c r="Z898" t="s">
        <v>5403</v>
      </c>
      <c r="AA898" t="s">
        <v>4962</v>
      </c>
      <c r="AB898">
        <f>YEAR(Sales_Trans_2[[#This Row],[Transaction_Date]])</f>
        <v>2025</v>
      </c>
      <c r="AC898" t="str">
        <f>TEXT(Sales_Trans_2[[#This Row],[Transaction_Date]],"mmm")</f>
        <v>Nov</v>
      </c>
      <c r="AD898">
        <f>MONTH(Sales_Trans_2[[#This Row],[Transaction_Date]])</f>
        <v>11</v>
      </c>
      <c r="AE898" s="19">
        <f>IFERROR(Sales_Trans_2[[#This Row],[Profit]]/Sales_Trans_2[[#This Row],[Sales_Amount]],0)</f>
        <v>0.31896880967536601</v>
      </c>
      <c r="AF898" s="20" t="str">
        <f>IF(Sales_Trans_2[[#This Row],[Discount_Pct]]=0,"0%",
IF(Sales_Trans_2[[#This Row],[Discount_Pct]]&lt;=5,"1-5%",
IF(Sales_Trans_2[[#This Row],[Discount_Pct]]&lt;=10,"6-10%",
IF(Sales_Trans_2[[#This Row],[Discount_Pct]]&lt;=15,"11-15%","&gt;15%"))))</f>
        <v>0%</v>
      </c>
    </row>
    <row r="899" spans="1:32" x14ac:dyDescent="0.25">
      <c r="A899" t="s">
        <v>3362</v>
      </c>
      <c r="B899" s="10">
        <v>45984</v>
      </c>
      <c r="C899" t="s">
        <v>2057</v>
      </c>
      <c r="D899" t="s">
        <v>30</v>
      </c>
      <c r="E899" t="s">
        <v>159</v>
      </c>
      <c r="F899" t="s">
        <v>1738</v>
      </c>
      <c r="G899">
        <v>3</v>
      </c>
      <c r="H899">
        <v>448.94</v>
      </c>
      <c r="I899">
        <v>0</v>
      </c>
      <c r="J899">
        <v>0</v>
      </c>
      <c r="K899">
        <v>1548.84</v>
      </c>
      <c r="L899">
        <v>1140.24</v>
      </c>
      <c r="M899">
        <v>408.6</v>
      </c>
      <c r="N899" t="s">
        <v>40</v>
      </c>
      <c r="O899" t="s">
        <v>24</v>
      </c>
      <c r="P899" t="s">
        <v>55</v>
      </c>
      <c r="Q899">
        <v>0.56180555555555556</v>
      </c>
      <c r="R899" t="s">
        <v>27</v>
      </c>
      <c r="S899" t="s">
        <v>4691</v>
      </c>
      <c r="T899" t="s">
        <v>4672</v>
      </c>
      <c r="U899">
        <v>448.94</v>
      </c>
      <c r="V899" t="s">
        <v>5824</v>
      </c>
      <c r="W899" t="s">
        <v>4964</v>
      </c>
      <c r="X899" t="s">
        <v>5825</v>
      </c>
      <c r="Y899" t="s">
        <v>5018</v>
      </c>
      <c r="Z899" t="s">
        <v>5034</v>
      </c>
      <c r="AA899" t="s">
        <v>4962</v>
      </c>
      <c r="AB899">
        <f>YEAR(Sales_Trans_2[[#This Row],[Transaction_Date]])</f>
        <v>2025</v>
      </c>
      <c r="AC899" t="str">
        <f>TEXT(Sales_Trans_2[[#This Row],[Transaction_Date]],"mmm")</f>
        <v>Nov</v>
      </c>
      <c r="AD899">
        <f>MONTH(Sales_Trans_2[[#This Row],[Transaction_Date]])</f>
        <v>11</v>
      </c>
      <c r="AE899" s="19">
        <f>IFERROR(Sales_Trans_2[[#This Row],[Profit]]/Sales_Trans_2[[#This Row],[Sales_Amount]],0)</f>
        <v>0.26381033547687305</v>
      </c>
      <c r="AF899" s="20" t="str">
        <f>IF(Sales_Trans_2[[#This Row],[Discount_Pct]]=0,"0%",
IF(Sales_Trans_2[[#This Row],[Discount_Pct]]&lt;=5,"1-5%",
IF(Sales_Trans_2[[#This Row],[Discount_Pct]]&lt;=10,"6-10%",
IF(Sales_Trans_2[[#This Row],[Discount_Pct]]&lt;=15,"11-15%","&gt;15%"))))</f>
        <v>0%</v>
      </c>
    </row>
    <row r="900" spans="1:32" x14ac:dyDescent="0.25">
      <c r="A900" t="s">
        <v>4326</v>
      </c>
      <c r="B900" s="10">
        <v>45980</v>
      </c>
      <c r="C900" t="s">
        <v>181</v>
      </c>
      <c r="D900" t="s">
        <v>2958</v>
      </c>
      <c r="E900" t="s">
        <v>600</v>
      </c>
      <c r="F900" t="s">
        <v>178</v>
      </c>
      <c r="G900">
        <v>4</v>
      </c>
      <c r="H900">
        <v>434.28</v>
      </c>
      <c r="I900">
        <v>0</v>
      </c>
      <c r="J900">
        <v>0</v>
      </c>
      <c r="K900">
        <v>1737.12</v>
      </c>
      <c r="L900">
        <v>1257.04</v>
      </c>
      <c r="M900">
        <v>480.08</v>
      </c>
      <c r="N900" t="s">
        <v>47</v>
      </c>
      <c r="O900" t="s">
        <v>24</v>
      </c>
      <c r="P900" t="s">
        <v>55</v>
      </c>
      <c r="Q900">
        <v>0.80208333333333337</v>
      </c>
      <c r="R900" t="s">
        <v>49</v>
      </c>
      <c r="S900" t="s">
        <v>4813</v>
      </c>
      <c r="T900" t="s">
        <v>4805</v>
      </c>
      <c r="U900">
        <v>414.29</v>
      </c>
      <c r="V900" t="s">
        <v>5746</v>
      </c>
      <c r="W900" t="s">
        <v>4958</v>
      </c>
      <c r="X900" t="s">
        <v>5130</v>
      </c>
      <c r="Y900" t="s">
        <v>4966</v>
      </c>
      <c r="Z900" t="s">
        <v>5536</v>
      </c>
      <c r="AA900" t="s">
        <v>4962</v>
      </c>
      <c r="AB900">
        <f>YEAR(Sales_Trans_2[[#This Row],[Transaction_Date]])</f>
        <v>2025</v>
      </c>
      <c r="AC900" t="str">
        <f>TEXT(Sales_Trans_2[[#This Row],[Transaction_Date]],"mmm")</f>
        <v>Nov</v>
      </c>
      <c r="AD900">
        <f>MONTH(Sales_Trans_2[[#This Row],[Transaction_Date]])</f>
        <v>11</v>
      </c>
      <c r="AE900" s="19">
        <f>IFERROR(Sales_Trans_2[[#This Row],[Profit]]/Sales_Trans_2[[#This Row],[Sales_Amount]],0)</f>
        <v>0.27636547849313808</v>
      </c>
      <c r="AF900" s="20" t="str">
        <f>IF(Sales_Trans_2[[#This Row],[Discount_Pct]]=0,"0%",
IF(Sales_Trans_2[[#This Row],[Discount_Pct]]&lt;=5,"1-5%",
IF(Sales_Trans_2[[#This Row],[Discount_Pct]]&lt;=10,"6-10%",
IF(Sales_Trans_2[[#This Row],[Discount_Pct]]&lt;=15,"11-15%","&gt;15%"))))</f>
        <v>0%</v>
      </c>
    </row>
    <row r="901" spans="1:32" x14ac:dyDescent="0.25">
      <c r="A901" t="s">
        <v>1866</v>
      </c>
      <c r="B901" s="10">
        <v>46002</v>
      </c>
      <c r="C901" t="s">
        <v>1813</v>
      </c>
      <c r="D901" t="s">
        <v>214</v>
      </c>
      <c r="E901" t="s">
        <v>906</v>
      </c>
      <c r="F901" t="s">
        <v>907</v>
      </c>
      <c r="G901">
        <v>2</v>
      </c>
      <c r="H901">
        <v>147.97</v>
      </c>
      <c r="I901">
        <v>0</v>
      </c>
      <c r="J901">
        <v>0</v>
      </c>
      <c r="K901">
        <v>295.94</v>
      </c>
      <c r="L901">
        <v>225.6</v>
      </c>
      <c r="M901">
        <v>70.34</v>
      </c>
      <c r="N901" t="s">
        <v>47</v>
      </c>
      <c r="O901" t="s">
        <v>24</v>
      </c>
      <c r="P901" t="s">
        <v>55</v>
      </c>
      <c r="Q901">
        <v>0.45208333333333334</v>
      </c>
      <c r="R901" t="s">
        <v>49</v>
      </c>
      <c r="S901" t="s">
        <v>4764</v>
      </c>
      <c r="T901" t="s">
        <v>4752</v>
      </c>
      <c r="U901">
        <v>147.97</v>
      </c>
      <c r="V901" t="s">
        <v>5706</v>
      </c>
      <c r="W901" t="s">
        <v>4964</v>
      </c>
      <c r="X901" t="s">
        <v>5141</v>
      </c>
      <c r="Y901" t="s">
        <v>4966</v>
      </c>
      <c r="Z901" t="s">
        <v>5142</v>
      </c>
      <c r="AA901" t="s">
        <v>4962</v>
      </c>
      <c r="AB901">
        <f>YEAR(Sales_Trans_2[[#This Row],[Transaction_Date]])</f>
        <v>2025</v>
      </c>
      <c r="AC901" t="str">
        <f>TEXT(Sales_Trans_2[[#This Row],[Transaction_Date]],"mmm")</f>
        <v>Dec</v>
      </c>
      <c r="AD901">
        <f>MONTH(Sales_Trans_2[[#This Row],[Transaction_Date]])</f>
        <v>12</v>
      </c>
      <c r="AE901" s="19">
        <f>IFERROR(Sales_Trans_2[[#This Row],[Profit]]/Sales_Trans_2[[#This Row],[Sales_Amount]],0)</f>
        <v>0.23768331418530786</v>
      </c>
      <c r="AF901" s="20" t="str">
        <f>IF(Sales_Trans_2[[#This Row],[Discount_Pct]]=0,"0%",
IF(Sales_Trans_2[[#This Row],[Discount_Pct]]&lt;=5,"1-5%",
IF(Sales_Trans_2[[#This Row],[Discount_Pct]]&lt;=10,"6-10%",
IF(Sales_Trans_2[[#This Row],[Discount_Pct]]&lt;=15,"11-15%","&gt;15%"))))</f>
        <v>0%</v>
      </c>
    </row>
    <row r="902" spans="1:32" x14ac:dyDescent="0.25">
      <c r="A902" t="s">
        <v>2442</v>
      </c>
      <c r="B902" s="10">
        <v>46002</v>
      </c>
      <c r="C902" t="s">
        <v>993</v>
      </c>
      <c r="D902" t="s">
        <v>280</v>
      </c>
      <c r="E902" t="s">
        <v>38</v>
      </c>
      <c r="F902" t="s">
        <v>227</v>
      </c>
      <c r="G902">
        <v>7</v>
      </c>
      <c r="H902">
        <v>133.02000000000001</v>
      </c>
      <c r="I902">
        <v>0</v>
      </c>
      <c r="J902">
        <v>0</v>
      </c>
      <c r="K902">
        <v>931.14</v>
      </c>
      <c r="L902">
        <v>681.45</v>
      </c>
      <c r="M902">
        <v>249.69</v>
      </c>
      <c r="N902" t="s">
        <v>40</v>
      </c>
      <c r="O902" t="s">
        <v>24</v>
      </c>
      <c r="P902" t="s">
        <v>55</v>
      </c>
      <c r="Q902">
        <v>0.71805555555555556</v>
      </c>
      <c r="R902" t="s">
        <v>49</v>
      </c>
      <c r="S902" t="s">
        <v>4726</v>
      </c>
      <c r="T902" t="s">
        <v>4703</v>
      </c>
      <c r="U902">
        <v>124.84</v>
      </c>
      <c r="V902" t="s">
        <v>5281</v>
      </c>
      <c r="W902" t="s">
        <v>4958</v>
      </c>
      <c r="X902" t="s">
        <v>5283</v>
      </c>
      <c r="Y902" t="s">
        <v>5011</v>
      </c>
      <c r="Z902" t="s">
        <v>4989</v>
      </c>
      <c r="AA902" t="s">
        <v>4962</v>
      </c>
      <c r="AB902">
        <f>YEAR(Sales_Trans_2[[#This Row],[Transaction_Date]])</f>
        <v>2025</v>
      </c>
      <c r="AC902" t="str">
        <f>TEXT(Sales_Trans_2[[#This Row],[Transaction_Date]],"mmm")</f>
        <v>Dec</v>
      </c>
      <c r="AD902">
        <f>MONTH(Sales_Trans_2[[#This Row],[Transaction_Date]])</f>
        <v>12</v>
      </c>
      <c r="AE902" s="19">
        <f>IFERROR(Sales_Trans_2[[#This Row],[Profit]]/Sales_Trans_2[[#This Row],[Sales_Amount]],0)</f>
        <v>0.2681551646368967</v>
      </c>
      <c r="AF902" s="20" t="str">
        <f>IF(Sales_Trans_2[[#This Row],[Discount_Pct]]=0,"0%",
IF(Sales_Trans_2[[#This Row],[Discount_Pct]]&lt;=5,"1-5%",
IF(Sales_Trans_2[[#This Row],[Discount_Pct]]&lt;=10,"6-10%",
IF(Sales_Trans_2[[#This Row],[Discount_Pct]]&lt;=15,"11-15%","&gt;15%"))))</f>
        <v>0%</v>
      </c>
    </row>
    <row r="903" spans="1:32" x14ac:dyDescent="0.25">
      <c r="A903" t="s">
        <v>3422</v>
      </c>
      <c r="B903" s="10">
        <v>45911</v>
      </c>
      <c r="C903" t="s">
        <v>3423</v>
      </c>
      <c r="D903" t="s">
        <v>147</v>
      </c>
      <c r="E903" t="s">
        <v>634</v>
      </c>
      <c r="F903" t="s">
        <v>635</v>
      </c>
      <c r="G903">
        <v>3</v>
      </c>
      <c r="H903">
        <v>332.73</v>
      </c>
      <c r="I903">
        <v>0</v>
      </c>
      <c r="J903">
        <v>0</v>
      </c>
      <c r="K903">
        <v>1147.92</v>
      </c>
      <c r="L903">
        <v>783.66</v>
      </c>
      <c r="M903">
        <v>364.26</v>
      </c>
      <c r="N903" t="s">
        <v>40</v>
      </c>
      <c r="O903" t="s">
        <v>24</v>
      </c>
      <c r="P903" t="s">
        <v>55</v>
      </c>
      <c r="Q903">
        <v>0.8569444444444444</v>
      </c>
      <c r="R903" t="s">
        <v>27</v>
      </c>
      <c r="S903" t="s">
        <v>4717</v>
      </c>
      <c r="T903" t="s">
        <v>4703</v>
      </c>
      <c r="U903">
        <v>332.73</v>
      </c>
      <c r="V903" t="s">
        <v>5518</v>
      </c>
      <c r="W903" t="s">
        <v>4968</v>
      </c>
      <c r="X903" t="s">
        <v>5616</v>
      </c>
      <c r="Y903" t="s">
        <v>5011</v>
      </c>
      <c r="Z903" t="s">
        <v>4995</v>
      </c>
      <c r="AA903" t="s">
        <v>4962</v>
      </c>
      <c r="AB903">
        <f>YEAR(Sales_Trans_2[[#This Row],[Transaction_Date]])</f>
        <v>2025</v>
      </c>
      <c r="AC903" t="str">
        <f>TEXT(Sales_Trans_2[[#This Row],[Transaction_Date]],"mmm")</f>
        <v>Sep</v>
      </c>
      <c r="AD903">
        <f>MONTH(Sales_Trans_2[[#This Row],[Transaction_Date]])</f>
        <v>9</v>
      </c>
      <c r="AE903" s="19">
        <f>IFERROR(Sales_Trans_2[[#This Row],[Profit]]/Sales_Trans_2[[#This Row],[Sales_Amount]],0)</f>
        <v>0.31732176458289774</v>
      </c>
      <c r="AF903" s="20" t="str">
        <f>IF(Sales_Trans_2[[#This Row],[Discount_Pct]]=0,"0%",
IF(Sales_Trans_2[[#This Row],[Discount_Pct]]&lt;=5,"1-5%",
IF(Sales_Trans_2[[#This Row],[Discount_Pct]]&lt;=10,"6-10%",
IF(Sales_Trans_2[[#This Row],[Discount_Pct]]&lt;=15,"11-15%","&gt;15%"))))</f>
        <v>0%</v>
      </c>
    </row>
    <row r="904" spans="1:32" x14ac:dyDescent="0.25">
      <c r="A904" t="s">
        <v>3299</v>
      </c>
      <c r="B904" s="10">
        <v>45880</v>
      </c>
      <c r="C904" t="s">
        <v>876</v>
      </c>
      <c r="D904" t="s">
        <v>1650</v>
      </c>
      <c r="E904" t="s">
        <v>771</v>
      </c>
      <c r="F904" t="s">
        <v>1216</v>
      </c>
      <c r="G904">
        <v>3</v>
      </c>
      <c r="H904">
        <v>257.27999999999997</v>
      </c>
      <c r="I904">
        <v>0</v>
      </c>
      <c r="J904">
        <v>0</v>
      </c>
      <c r="K904">
        <v>887.62</v>
      </c>
      <c r="L904">
        <v>482.94</v>
      </c>
      <c r="M904">
        <v>404.68</v>
      </c>
      <c r="N904" t="s">
        <v>40</v>
      </c>
      <c r="O904" t="s">
        <v>24</v>
      </c>
      <c r="P904" t="s">
        <v>55</v>
      </c>
      <c r="Q904">
        <v>0.4777777777777778</v>
      </c>
      <c r="R904" t="s">
        <v>27</v>
      </c>
      <c r="S904" t="s">
        <v>4800</v>
      </c>
      <c r="T904" t="s">
        <v>4776</v>
      </c>
      <c r="U904">
        <v>232.2</v>
      </c>
      <c r="V904" t="s">
        <v>5745</v>
      </c>
      <c r="W904" t="s">
        <v>4958</v>
      </c>
      <c r="X904" t="s">
        <v>5369</v>
      </c>
      <c r="Y904" t="s">
        <v>4966</v>
      </c>
      <c r="Z904" t="s">
        <v>4978</v>
      </c>
      <c r="AA904" t="s">
        <v>4962</v>
      </c>
      <c r="AB904">
        <f>YEAR(Sales_Trans_2[[#This Row],[Transaction_Date]])</f>
        <v>2025</v>
      </c>
      <c r="AC904" t="str">
        <f>TEXT(Sales_Trans_2[[#This Row],[Transaction_Date]],"mmm")</f>
        <v>Aug</v>
      </c>
      <c r="AD904">
        <f>MONTH(Sales_Trans_2[[#This Row],[Transaction_Date]])</f>
        <v>8</v>
      </c>
      <c r="AE904" s="19">
        <f>IFERROR(Sales_Trans_2[[#This Row],[Profit]]/Sales_Trans_2[[#This Row],[Sales_Amount]],0)</f>
        <v>0.45591581983281132</v>
      </c>
      <c r="AF904" s="20" t="str">
        <f>IF(Sales_Trans_2[[#This Row],[Discount_Pct]]=0,"0%",
IF(Sales_Trans_2[[#This Row],[Discount_Pct]]&lt;=5,"1-5%",
IF(Sales_Trans_2[[#This Row],[Discount_Pct]]&lt;=10,"6-10%",
IF(Sales_Trans_2[[#This Row],[Discount_Pct]]&lt;=15,"11-15%","&gt;15%"))))</f>
        <v>0%</v>
      </c>
    </row>
    <row r="905" spans="1:32" x14ac:dyDescent="0.25">
      <c r="A905" t="s">
        <v>2963</v>
      </c>
      <c r="B905" s="10">
        <v>45668</v>
      </c>
      <c r="C905" t="s">
        <v>1803</v>
      </c>
      <c r="D905" t="s">
        <v>549</v>
      </c>
      <c r="E905" t="s">
        <v>1233</v>
      </c>
      <c r="F905" t="s">
        <v>929</v>
      </c>
      <c r="G905">
        <v>4</v>
      </c>
      <c r="H905">
        <v>246.31</v>
      </c>
      <c r="I905">
        <v>0</v>
      </c>
      <c r="J905">
        <v>0</v>
      </c>
      <c r="K905">
        <v>1133.03</v>
      </c>
      <c r="L905">
        <v>728.68</v>
      </c>
      <c r="M905">
        <v>404.35</v>
      </c>
      <c r="N905" t="s">
        <v>133</v>
      </c>
      <c r="O905" t="s">
        <v>24</v>
      </c>
      <c r="P905" t="s">
        <v>55</v>
      </c>
      <c r="Q905">
        <v>0.53680555555555554</v>
      </c>
      <c r="R905" t="s">
        <v>27</v>
      </c>
      <c r="S905" t="s">
        <v>4832</v>
      </c>
      <c r="T905" t="s">
        <v>4828</v>
      </c>
      <c r="U905">
        <v>221.61</v>
      </c>
      <c r="V905" t="s">
        <v>5875</v>
      </c>
      <c r="W905" t="s">
        <v>4958</v>
      </c>
      <c r="X905" t="s">
        <v>5289</v>
      </c>
      <c r="Y905" t="s">
        <v>4970</v>
      </c>
      <c r="Z905" t="s">
        <v>5290</v>
      </c>
      <c r="AA905" t="s">
        <v>4962</v>
      </c>
      <c r="AB905">
        <f>YEAR(Sales_Trans_2[[#This Row],[Transaction_Date]])</f>
        <v>2025</v>
      </c>
      <c r="AC905" t="str">
        <f>TEXT(Sales_Trans_2[[#This Row],[Transaction_Date]],"mmm")</f>
        <v>Jan</v>
      </c>
      <c r="AD905">
        <f>MONTH(Sales_Trans_2[[#This Row],[Transaction_Date]])</f>
        <v>1</v>
      </c>
      <c r="AE905" s="19">
        <f>IFERROR(Sales_Trans_2[[#This Row],[Profit]]/Sales_Trans_2[[#This Row],[Sales_Amount]],0)</f>
        <v>0.35687492828963047</v>
      </c>
      <c r="AF905" s="20" t="str">
        <f>IF(Sales_Trans_2[[#This Row],[Discount_Pct]]=0,"0%",
IF(Sales_Trans_2[[#This Row],[Discount_Pct]]&lt;=5,"1-5%",
IF(Sales_Trans_2[[#This Row],[Discount_Pct]]&lt;=10,"6-10%",
IF(Sales_Trans_2[[#This Row],[Discount_Pct]]&lt;=15,"11-15%","&gt;15%"))))</f>
        <v>0%</v>
      </c>
    </row>
    <row r="906" spans="1:32" x14ac:dyDescent="0.25">
      <c r="A906" t="s">
        <v>4389</v>
      </c>
      <c r="B906" s="10">
        <v>45668</v>
      </c>
      <c r="C906" t="s">
        <v>876</v>
      </c>
      <c r="D906" t="s">
        <v>158</v>
      </c>
      <c r="E906" t="s">
        <v>238</v>
      </c>
      <c r="F906" t="s">
        <v>1443</v>
      </c>
      <c r="G906">
        <v>8</v>
      </c>
      <c r="H906">
        <v>350.62</v>
      </c>
      <c r="I906">
        <v>0</v>
      </c>
      <c r="J906">
        <v>0</v>
      </c>
      <c r="K906">
        <v>3225.7</v>
      </c>
      <c r="L906">
        <v>2079.44</v>
      </c>
      <c r="M906">
        <v>1146.26</v>
      </c>
      <c r="N906" t="s">
        <v>23</v>
      </c>
      <c r="O906" t="s">
        <v>24</v>
      </c>
      <c r="P906" t="s">
        <v>55</v>
      </c>
      <c r="Q906">
        <v>0.84930555555555554</v>
      </c>
      <c r="R906" t="s">
        <v>27</v>
      </c>
      <c r="S906" t="s">
        <v>4871</v>
      </c>
      <c r="T906" t="s">
        <v>4864</v>
      </c>
      <c r="U906">
        <v>306.62</v>
      </c>
      <c r="V906" t="s">
        <v>5745</v>
      </c>
      <c r="W906" t="s">
        <v>4958</v>
      </c>
      <c r="X906" t="s">
        <v>5072</v>
      </c>
      <c r="Y906" t="s">
        <v>4977</v>
      </c>
      <c r="Z906" t="s">
        <v>5073</v>
      </c>
      <c r="AA906" t="s">
        <v>4962</v>
      </c>
      <c r="AB906">
        <f>YEAR(Sales_Trans_2[[#This Row],[Transaction_Date]])</f>
        <v>2025</v>
      </c>
      <c r="AC906" t="str">
        <f>TEXT(Sales_Trans_2[[#This Row],[Transaction_Date]],"mmm")</f>
        <v>Jan</v>
      </c>
      <c r="AD906">
        <f>MONTH(Sales_Trans_2[[#This Row],[Transaction_Date]])</f>
        <v>1</v>
      </c>
      <c r="AE906" s="19">
        <f>IFERROR(Sales_Trans_2[[#This Row],[Profit]]/Sales_Trans_2[[#This Row],[Sales_Amount]],0)</f>
        <v>0.35535232662677868</v>
      </c>
      <c r="AF906" s="20" t="str">
        <f>IF(Sales_Trans_2[[#This Row],[Discount_Pct]]=0,"0%",
IF(Sales_Trans_2[[#This Row],[Discount_Pct]]&lt;=5,"1-5%",
IF(Sales_Trans_2[[#This Row],[Discount_Pct]]&lt;=10,"6-10%",
IF(Sales_Trans_2[[#This Row],[Discount_Pct]]&lt;=15,"11-15%","&gt;15%"))))</f>
        <v>0%</v>
      </c>
    </row>
    <row r="907" spans="1:32" x14ac:dyDescent="0.25">
      <c r="A907" t="s">
        <v>4496</v>
      </c>
      <c r="B907" s="10">
        <v>45961</v>
      </c>
      <c r="C907" t="s">
        <v>477</v>
      </c>
      <c r="D907" t="s">
        <v>231</v>
      </c>
      <c r="E907" t="s">
        <v>297</v>
      </c>
      <c r="F907" t="s">
        <v>1716</v>
      </c>
      <c r="G907">
        <v>5</v>
      </c>
      <c r="H907">
        <v>447.25</v>
      </c>
      <c r="I907">
        <v>0</v>
      </c>
      <c r="J907">
        <v>0</v>
      </c>
      <c r="K907">
        <v>2236.25</v>
      </c>
      <c r="L907">
        <v>1544.7</v>
      </c>
      <c r="M907">
        <v>691.55</v>
      </c>
      <c r="N907" t="s">
        <v>40</v>
      </c>
      <c r="O907" t="s">
        <v>24</v>
      </c>
      <c r="P907" t="s">
        <v>55</v>
      </c>
      <c r="Q907">
        <v>0.70416666666666672</v>
      </c>
      <c r="R907" t="s">
        <v>49</v>
      </c>
      <c r="S907" t="s">
        <v>4756</v>
      </c>
      <c r="T907" t="s">
        <v>4752</v>
      </c>
      <c r="U907">
        <v>418.79</v>
      </c>
      <c r="V907" t="s">
        <v>5537</v>
      </c>
      <c r="W907" t="s">
        <v>4958</v>
      </c>
      <c r="X907" t="s">
        <v>5476</v>
      </c>
      <c r="Y907" t="s">
        <v>4966</v>
      </c>
      <c r="Z907" t="s">
        <v>5084</v>
      </c>
      <c r="AA907" t="s">
        <v>4962</v>
      </c>
      <c r="AB907">
        <f>YEAR(Sales_Trans_2[[#This Row],[Transaction_Date]])</f>
        <v>2025</v>
      </c>
      <c r="AC907" t="str">
        <f>TEXT(Sales_Trans_2[[#This Row],[Transaction_Date]],"mmm")</f>
        <v>Oct</v>
      </c>
      <c r="AD907">
        <f>MONTH(Sales_Trans_2[[#This Row],[Transaction_Date]])</f>
        <v>10</v>
      </c>
      <c r="AE907" s="19">
        <f>IFERROR(Sales_Trans_2[[#This Row],[Profit]]/Sales_Trans_2[[#This Row],[Sales_Amount]],0)</f>
        <v>0.30924538848518723</v>
      </c>
      <c r="AF907" s="20" t="str">
        <f>IF(Sales_Trans_2[[#This Row],[Discount_Pct]]=0,"0%",
IF(Sales_Trans_2[[#This Row],[Discount_Pct]]&lt;=5,"1-5%",
IF(Sales_Trans_2[[#This Row],[Discount_Pct]]&lt;=10,"6-10%",
IF(Sales_Trans_2[[#This Row],[Discount_Pct]]&lt;=15,"11-15%","&gt;15%"))))</f>
        <v>0%</v>
      </c>
    </row>
    <row r="908" spans="1:32" x14ac:dyDescent="0.25">
      <c r="A908" t="s">
        <v>1576</v>
      </c>
      <c r="B908" s="10">
        <v>45956</v>
      </c>
      <c r="C908" t="s">
        <v>1577</v>
      </c>
      <c r="D908" t="s">
        <v>1096</v>
      </c>
      <c r="E908" t="s">
        <v>950</v>
      </c>
      <c r="F908" t="s">
        <v>260</v>
      </c>
      <c r="G908">
        <v>3</v>
      </c>
      <c r="H908">
        <v>426.75</v>
      </c>
      <c r="I908">
        <v>0</v>
      </c>
      <c r="J908">
        <v>0</v>
      </c>
      <c r="K908">
        <v>1472.29</v>
      </c>
      <c r="L908">
        <v>1045.23</v>
      </c>
      <c r="M908">
        <v>427.06</v>
      </c>
      <c r="N908" t="s">
        <v>133</v>
      </c>
      <c r="O908" t="s">
        <v>24</v>
      </c>
      <c r="P908" t="s">
        <v>55</v>
      </c>
      <c r="Q908">
        <v>0.71944444444444444</v>
      </c>
      <c r="R908" t="s">
        <v>27</v>
      </c>
      <c r="S908" t="s">
        <v>4869</v>
      </c>
      <c r="T908" t="s">
        <v>4864</v>
      </c>
      <c r="U908">
        <v>405.1</v>
      </c>
      <c r="V908" t="s">
        <v>5662</v>
      </c>
      <c r="W908" t="s">
        <v>4958</v>
      </c>
      <c r="X908" t="s">
        <v>5583</v>
      </c>
      <c r="Y908" t="s">
        <v>4966</v>
      </c>
      <c r="Z908" t="s">
        <v>5049</v>
      </c>
      <c r="AA908" t="s">
        <v>4962</v>
      </c>
      <c r="AB908">
        <f>YEAR(Sales_Trans_2[[#This Row],[Transaction_Date]])</f>
        <v>2025</v>
      </c>
      <c r="AC908" t="str">
        <f>TEXT(Sales_Trans_2[[#This Row],[Transaction_Date]],"mmm")</f>
        <v>Oct</v>
      </c>
      <c r="AD908">
        <f>MONTH(Sales_Trans_2[[#This Row],[Transaction_Date]])</f>
        <v>10</v>
      </c>
      <c r="AE908" s="19">
        <f>IFERROR(Sales_Trans_2[[#This Row],[Profit]]/Sales_Trans_2[[#This Row],[Sales_Amount]],0)</f>
        <v>0.29006513662389882</v>
      </c>
      <c r="AF908" s="20" t="str">
        <f>IF(Sales_Trans_2[[#This Row],[Discount_Pct]]=0,"0%",
IF(Sales_Trans_2[[#This Row],[Discount_Pct]]&lt;=5,"1-5%",
IF(Sales_Trans_2[[#This Row],[Discount_Pct]]&lt;=10,"6-10%",
IF(Sales_Trans_2[[#This Row],[Discount_Pct]]&lt;=15,"11-15%","&gt;15%"))))</f>
        <v>0%</v>
      </c>
    </row>
    <row r="909" spans="1:32" x14ac:dyDescent="0.25">
      <c r="A909" t="s">
        <v>1670</v>
      </c>
      <c r="B909" s="10">
        <v>45956</v>
      </c>
      <c r="C909" t="s">
        <v>1671</v>
      </c>
      <c r="D909" t="s">
        <v>727</v>
      </c>
      <c r="E909" t="s">
        <v>60</v>
      </c>
      <c r="F909" t="s">
        <v>687</v>
      </c>
      <c r="G909">
        <v>1</v>
      </c>
      <c r="H909">
        <v>227</v>
      </c>
      <c r="I909">
        <v>0</v>
      </c>
      <c r="J909">
        <v>0</v>
      </c>
      <c r="K909">
        <v>261.05</v>
      </c>
      <c r="L909">
        <v>196.3</v>
      </c>
      <c r="M909">
        <v>64.75</v>
      </c>
      <c r="N909" t="s">
        <v>4971</v>
      </c>
      <c r="O909" t="s">
        <v>24</v>
      </c>
      <c r="P909" t="s">
        <v>55</v>
      </c>
      <c r="Q909">
        <v>0.70763888888888893</v>
      </c>
      <c r="R909" t="s">
        <v>27</v>
      </c>
      <c r="S909" t="s">
        <v>4867</v>
      </c>
      <c r="T909" t="s">
        <v>4864</v>
      </c>
      <c r="U909">
        <v>227</v>
      </c>
      <c r="V909" t="s">
        <v>5556</v>
      </c>
      <c r="W909" t="s">
        <v>4964</v>
      </c>
      <c r="X909" t="s">
        <v>5634</v>
      </c>
      <c r="Y909" t="s">
        <v>4966</v>
      </c>
      <c r="Z909" t="s">
        <v>5051</v>
      </c>
      <c r="AA909" t="s">
        <v>4962</v>
      </c>
      <c r="AB909">
        <f>YEAR(Sales_Trans_2[[#This Row],[Transaction_Date]])</f>
        <v>2025</v>
      </c>
      <c r="AC909" t="str">
        <f>TEXT(Sales_Trans_2[[#This Row],[Transaction_Date]],"mmm")</f>
        <v>Oct</v>
      </c>
      <c r="AD909">
        <f>MONTH(Sales_Trans_2[[#This Row],[Transaction_Date]])</f>
        <v>10</v>
      </c>
      <c r="AE909" s="19">
        <f>IFERROR(Sales_Trans_2[[#This Row],[Profit]]/Sales_Trans_2[[#This Row],[Sales_Amount]],0)</f>
        <v>0.24803677456425971</v>
      </c>
      <c r="AF909" s="20" t="str">
        <f>IF(Sales_Trans_2[[#This Row],[Discount_Pct]]=0,"0%",
IF(Sales_Trans_2[[#This Row],[Discount_Pct]]&lt;=5,"1-5%",
IF(Sales_Trans_2[[#This Row],[Discount_Pct]]&lt;=10,"6-10%",
IF(Sales_Trans_2[[#This Row],[Discount_Pct]]&lt;=15,"11-15%","&gt;15%"))))</f>
        <v>0%</v>
      </c>
    </row>
    <row r="910" spans="1:32" x14ac:dyDescent="0.25">
      <c r="A910" t="s">
        <v>3292</v>
      </c>
      <c r="B910" s="10">
        <v>45956</v>
      </c>
      <c r="C910" t="s">
        <v>2069</v>
      </c>
      <c r="D910" t="s">
        <v>470</v>
      </c>
      <c r="E910" t="s">
        <v>31</v>
      </c>
      <c r="F910" t="s">
        <v>32</v>
      </c>
      <c r="G910">
        <v>4</v>
      </c>
      <c r="H910">
        <v>589.75</v>
      </c>
      <c r="I910">
        <v>0</v>
      </c>
      <c r="J910">
        <v>0</v>
      </c>
      <c r="K910">
        <v>2712.85</v>
      </c>
      <c r="L910">
        <v>1374.6</v>
      </c>
      <c r="M910">
        <v>1338.25</v>
      </c>
      <c r="N910" t="s">
        <v>133</v>
      </c>
      <c r="O910" t="s">
        <v>24</v>
      </c>
      <c r="P910" t="s">
        <v>55</v>
      </c>
      <c r="Q910">
        <v>0.64375000000000004</v>
      </c>
      <c r="R910" t="s">
        <v>27</v>
      </c>
      <c r="S910" t="s">
        <v>4646</v>
      </c>
      <c r="T910" t="s">
        <v>4636</v>
      </c>
      <c r="U910">
        <v>589.75</v>
      </c>
      <c r="V910" t="s">
        <v>5711</v>
      </c>
      <c r="W910" t="s">
        <v>4968</v>
      </c>
      <c r="X910" t="s">
        <v>5187</v>
      </c>
      <c r="Y910" t="s">
        <v>5007</v>
      </c>
      <c r="Z910" t="s">
        <v>5188</v>
      </c>
      <c r="AA910" t="s">
        <v>4962</v>
      </c>
      <c r="AB910">
        <f>YEAR(Sales_Trans_2[[#This Row],[Transaction_Date]])</f>
        <v>2025</v>
      </c>
      <c r="AC910" t="str">
        <f>TEXT(Sales_Trans_2[[#This Row],[Transaction_Date]],"mmm")</f>
        <v>Oct</v>
      </c>
      <c r="AD910">
        <f>MONTH(Sales_Trans_2[[#This Row],[Transaction_Date]])</f>
        <v>10</v>
      </c>
      <c r="AE910" s="19">
        <f>IFERROR(Sales_Trans_2[[#This Row],[Profit]]/Sales_Trans_2[[#This Row],[Sales_Amount]],0)</f>
        <v>0.49330040363455407</v>
      </c>
      <c r="AF910" s="20" t="str">
        <f>IF(Sales_Trans_2[[#This Row],[Discount_Pct]]=0,"0%",
IF(Sales_Trans_2[[#This Row],[Discount_Pct]]&lt;=5,"1-5%",
IF(Sales_Trans_2[[#This Row],[Discount_Pct]]&lt;=10,"6-10%",
IF(Sales_Trans_2[[#This Row],[Discount_Pct]]&lt;=15,"11-15%","&gt;15%"))))</f>
        <v>0%</v>
      </c>
    </row>
    <row r="911" spans="1:32" x14ac:dyDescent="0.25">
      <c r="A911" t="s">
        <v>2422</v>
      </c>
      <c r="B911" s="10">
        <v>45955</v>
      </c>
      <c r="C911" t="s">
        <v>1948</v>
      </c>
      <c r="D911" t="s">
        <v>220</v>
      </c>
      <c r="E911" t="s">
        <v>1063</v>
      </c>
      <c r="F911" t="s">
        <v>1064</v>
      </c>
      <c r="G911">
        <v>7</v>
      </c>
      <c r="H911">
        <v>359.38</v>
      </c>
      <c r="I911">
        <v>0</v>
      </c>
      <c r="J911">
        <v>0</v>
      </c>
      <c r="K911">
        <v>2893.01</v>
      </c>
      <c r="L911">
        <v>1436.89</v>
      </c>
      <c r="M911">
        <v>1456.12</v>
      </c>
      <c r="N911" t="s">
        <v>133</v>
      </c>
      <c r="O911" t="s">
        <v>24</v>
      </c>
      <c r="P911" t="s">
        <v>55</v>
      </c>
      <c r="Q911">
        <v>0.48749999999999999</v>
      </c>
      <c r="R911" t="s">
        <v>27</v>
      </c>
      <c r="S911" t="s">
        <v>4653</v>
      </c>
      <c r="T911" t="s">
        <v>4636</v>
      </c>
      <c r="U911">
        <v>332.74</v>
      </c>
      <c r="V911" t="s">
        <v>5340</v>
      </c>
      <c r="W911" t="s">
        <v>4958</v>
      </c>
      <c r="X911" t="s">
        <v>5329</v>
      </c>
      <c r="Y911" t="s">
        <v>4966</v>
      </c>
      <c r="Z911" t="s">
        <v>5330</v>
      </c>
      <c r="AA911" t="s">
        <v>4962</v>
      </c>
      <c r="AB911">
        <f>YEAR(Sales_Trans_2[[#This Row],[Transaction_Date]])</f>
        <v>2025</v>
      </c>
      <c r="AC911" t="str">
        <f>TEXT(Sales_Trans_2[[#This Row],[Transaction_Date]],"mmm")</f>
        <v>Oct</v>
      </c>
      <c r="AD911">
        <f>MONTH(Sales_Trans_2[[#This Row],[Transaction_Date]])</f>
        <v>10</v>
      </c>
      <c r="AE911" s="19">
        <f>IFERROR(Sales_Trans_2[[#This Row],[Profit]]/Sales_Trans_2[[#This Row],[Sales_Amount]],0)</f>
        <v>0.5033235280901206</v>
      </c>
      <c r="AF911" s="20" t="str">
        <f>IF(Sales_Trans_2[[#This Row],[Discount_Pct]]=0,"0%",
IF(Sales_Trans_2[[#This Row],[Discount_Pct]]&lt;=5,"1-5%",
IF(Sales_Trans_2[[#This Row],[Discount_Pct]]&lt;=10,"6-10%",
IF(Sales_Trans_2[[#This Row],[Discount_Pct]]&lt;=15,"11-15%","&gt;15%"))))</f>
        <v>0%</v>
      </c>
    </row>
    <row r="912" spans="1:32" x14ac:dyDescent="0.25">
      <c r="A912" t="s">
        <v>3633</v>
      </c>
      <c r="B912" s="10">
        <v>45952</v>
      </c>
      <c r="C912" t="s">
        <v>1529</v>
      </c>
      <c r="D912" t="s">
        <v>264</v>
      </c>
      <c r="E912" t="s">
        <v>864</v>
      </c>
      <c r="F912" t="s">
        <v>3634</v>
      </c>
      <c r="G912">
        <v>5</v>
      </c>
      <c r="H912">
        <v>383.51</v>
      </c>
      <c r="I912">
        <v>0</v>
      </c>
      <c r="J912">
        <v>0</v>
      </c>
      <c r="K912">
        <v>1917.55</v>
      </c>
      <c r="L912">
        <v>1429.5</v>
      </c>
      <c r="M912">
        <v>488.05</v>
      </c>
      <c r="N912" t="s">
        <v>40</v>
      </c>
      <c r="O912" t="s">
        <v>24</v>
      </c>
      <c r="P912" t="s">
        <v>55</v>
      </c>
      <c r="Q912">
        <v>0.7680555555555556</v>
      </c>
      <c r="R912" t="s">
        <v>49</v>
      </c>
      <c r="S912" t="s">
        <v>4702</v>
      </c>
      <c r="T912" t="s">
        <v>4703</v>
      </c>
      <c r="U912">
        <v>383.51</v>
      </c>
      <c r="V912" t="s">
        <v>5909</v>
      </c>
      <c r="W912" t="s">
        <v>4968</v>
      </c>
      <c r="X912" t="s">
        <v>5661</v>
      </c>
      <c r="Y912" t="s">
        <v>4966</v>
      </c>
      <c r="Z912" t="s">
        <v>5166</v>
      </c>
      <c r="AA912" t="s">
        <v>4962</v>
      </c>
      <c r="AB912">
        <f>YEAR(Sales_Trans_2[[#This Row],[Transaction_Date]])</f>
        <v>2025</v>
      </c>
      <c r="AC912" t="str">
        <f>TEXT(Sales_Trans_2[[#This Row],[Transaction_Date]],"mmm")</f>
        <v>Oct</v>
      </c>
      <c r="AD912">
        <f>MONTH(Sales_Trans_2[[#This Row],[Transaction_Date]])</f>
        <v>10</v>
      </c>
      <c r="AE912" s="19">
        <f>IFERROR(Sales_Trans_2[[#This Row],[Profit]]/Sales_Trans_2[[#This Row],[Sales_Amount]],0)</f>
        <v>0.25451748324685147</v>
      </c>
      <c r="AF912" s="20" t="str">
        <f>IF(Sales_Trans_2[[#This Row],[Discount_Pct]]=0,"0%",
IF(Sales_Trans_2[[#This Row],[Discount_Pct]]&lt;=5,"1-5%",
IF(Sales_Trans_2[[#This Row],[Discount_Pct]]&lt;=10,"6-10%",
IF(Sales_Trans_2[[#This Row],[Discount_Pct]]&lt;=15,"11-15%","&gt;15%"))))</f>
        <v>0%</v>
      </c>
    </row>
    <row r="913" spans="1:32" x14ac:dyDescent="0.25">
      <c r="A913" t="s">
        <v>1612</v>
      </c>
      <c r="B913" s="10">
        <v>45951</v>
      </c>
      <c r="C913" t="s">
        <v>1613</v>
      </c>
      <c r="D913" t="s">
        <v>1225</v>
      </c>
      <c r="E913" t="s">
        <v>321</v>
      </c>
      <c r="F913" t="s">
        <v>322</v>
      </c>
      <c r="G913">
        <v>1</v>
      </c>
      <c r="H913">
        <v>182.3</v>
      </c>
      <c r="I913">
        <v>0</v>
      </c>
      <c r="J913">
        <v>0</v>
      </c>
      <c r="K913">
        <v>182.3</v>
      </c>
      <c r="L913">
        <v>107.6</v>
      </c>
      <c r="M913">
        <v>74.7</v>
      </c>
      <c r="N913" t="s">
        <v>4971</v>
      </c>
      <c r="O913" t="s">
        <v>24</v>
      </c>
      <c r="P913" t="s">
        <v>55</v>
      </c>
      <c r="Q913">
        <v>0.83888888888888891</v>
      </c>
      <c r="R913" t="s">
        <v>49</v>
      </c>
      <c r="S913" t="s">
        <v>4664</v>
      </c>
      <c r="T913" t="s">
        <v>4636</v>
      </c>
      <c r="U913">
        <v>182.3</v>
      </c>
      <c r="V913" t="s">
        <v>5660</v>
      </c>
      <c r="W913" t="s">
        <v>4964</v>
      </c>
      <c r="X913" t="s">
        <v>5910</v>
      </c>
      <c r="Y913" t="s">
        <v>4966</v>
      </c>
      <c r="Z913" t="s">
        <v>5507</v>
      </c>
      <c r="AA913" t="s">
        <v>4962</v>
      </c>
      <c r="AB913">
        <f>YEAR(Sales_Trans_2[[#This Row],[Transaction_Date]])</f>
        <v>2025</v>
      </c>
      <c r="AC913" t="str">
        <f>TEXT(Sales_Trans_2[[#This Row],[Transaction_Date]],"mmm")</f>
        <v>Oct</v>
      </c>
      <c r="AD913">
        <f>MONTH(Sales_Trans_2[[#This Row],[Transaction_Date]])</f>
        <v>10</v>
      </c>
      <c r="AE913" s="19">
        <f>IFERROR(Sales_Trans_2[[#This Row],[Profit]]/Sales_Trans_2[[#This Row],[Sales_Amount]],0)</f>
        <v>0.4097641250685683</v>
      </c>
      <c r="AF913" s="20" t="str">
        <f>IF(Sales_Trans_2[[#This Row],[Discount_Pct]]=0,"0%",
IF(Sales_Trans_2[[#This Row],[Discount_Pct]]&lt;=5,"1-5%",
IF(Sales_Trans_2[[#This Row],[Discount_Pct]]&lt;=10,"6-10%",
IF(Sales_Trans_2[[#This Row],[Discount_Pct]]&lt;=15,"11-15%","&gt;15%"))))</f>
        <v>0%</v>
      </c>
    </row>
    <row r="914" spans="1:32" x14ac:dyDescent="0.25">
      <c r="A914" t="s">
        <v>1962</v>
      </c>
      <c r="B914" s="10">
        <v>45949</v>
      </c>
      <c r="C914" t="s">
        <v>1963</v>
      </c>
      <c r="D914" t="s">
        <v>493</v>
      </c>
      <c r="E914" t="s">
        <v>380</v>
      </c>
      <c r="F914" t="s">
        <v>936</v>
      </c>
      <c r="G914">
        <v>1</v>
      </c>
      <c r="H914">
        <v>232.58</v>
      </c>
      <c r="I914">
        <v>0</v>
      </c>
      <c r="J914">
        <v>0</v>
      </c>
      <c r="K914">
        <v>267.47000000000003</v>
      </c>
      <c r="L914">
        <v>191.2</v>
      </c>
      <c r="M914">
        <v>76.27</v>
      </c>
      <c r="N914" t="s">
        <v>47</v>
      </c>
      <c r="O914" t="s">
        <v>24</v>
      </c>
      <c r="P914" t="s">
        <v>55</v>
      </c>
      <c r="Q914">
        <v>0.61805555555555558</v>
      </c>
      <c r="R914" t="s">
        <v>27</v>
      </c>
      <c r="S914" t="s">
        <v>4688</v>
      </c>
      <c r="T914" t="s">
        <v>4672</v>
      </c>
      <c r="U914">
        <v>232.58</v>
      </c>
      <c r="V914" t="s">
        <v>5916</v>
      </c>
      <c r="W914" t="s">
        <v>4964</v>
      </c>
      <c r="X914" t="s">
        <v>5366</v>
      </c>
      <c r="Y914" t="s">
        <v>5018</v>
      </c>
      <c r="Z914" t="s">
        <v>5076</v>
      </c>
      <c r="AA914" t="s">
        <v>4962</v>
      </c>
      <c r="AB914">
        <f>YEAR(Sales_Trans_2[[#This Row],[Transaction_Date]])</f>
        <v>2025</v>
      </c>
      <c r="AC914" t="str">
        <f>TEXT(Sales_Trans_2[[#This Row],[Transaction_Date]],"mmm")</f>
        <v>Oct</v>
      </c>
      <c r="AD914">
        <f>MONTH(Sales_Trans_2[[#This Row],[Transaction_Date]])</f>
        <v>10</v>
      </c>
      <c r="AE914" s="19">
        <f>IFERROR(Sales_Trans_2[[#This Row],[Profit]]/Sales_Trans_2[[#This Row],[Sales_Amount]],0)</f>
        <v>0.28515347515609224</v>
      </c>
      <c r="AF914" s="20" t="str">
        <f>IF(Sales_Trans_2[[#This Row],[Discount_Pct]]=0,"0%",
IF(Sales_Trans_2[[#This Row],[Discount_Pct]]&lt;=5,"1-5%",
IF(Sales_Trans_2[[#This Row],[Discount_Pct]]&lt;=10,"6-10%",
IF(Sales_Trans_2[[#This Row],[Discount_Pct]]&lt;=15,"11-15%","&gt;15%"))))</f>
        <v>0%</v>
      </c>
    </row>
    <row r="915" spans="1:32" x14ac:dyDescent="0.25">
      <c r="A915" t="s">
        <v>3223</v>
      </c>
      <c r="B915" s="10">
        <v>45948</v>
      </c>
      <c r="C915" t="s">
        <v>722</v>
      </c>
      <c r="D915" t="s">
        <v>52</v>
      </c>
      <c r="E915" t="s">
        <v>400</v>
      </c>
      <c r="F915" t="s">
        <v>401</v>
      </c>
      <c r="G915">
        <v>5</v>
      </c>
      <c r="H915">
        <v>354.44</v>
      </c>
      <c r="I915">
        <v>0</v>
      </c>
      <c r="J915">
        <v>0</v>
      </c>
      <c r="K915">
        <v>2038.03</v>
      </c>
      <c r="L915">
        <v>1230.5999999999999</v>
      </c>
      <c r="M915">
        <v>807.43</v>
      </c>
      <c r="N915" t="s">
        <v>23</v>
      </c>
      <c r="O915" t="s">
        <v>24</v>
      </c>
      <c r="P915" t="s">
        <v>55</v>
      </c>
      <c r="Q915">
        <v>0.58750000000000002</v>
      </c>
      <c r="R915" t="s">
        <v>27</v>
      </c>
      <c r="S915" t="s">
        <v>4701</v>
      </c>
      <c r="T915" t="s">
        <v>4672</v>
      </c>
      <c r="U915">
        <v>313.47000000000003</v>
      </c>
      <c r="V915" t="s">
        <v>5822</v>
      </c>
      <c r="W915" t="s">
        <v>4958</v>
      </c>
      <c r="X915" t="s">
        <v>5002</v>
      </c>
      <c r="Y915" t="s">
        <v>4970</v>
      </c>
      <c r="Z915" t="s">
        <v>5003</v>
      </c>
      <c r="AA915" t="s">
        <v>4962</v>
      </c>
      <c r="AB915">
        <f>YEAR(Sales_Trans_2[[#This Row],[Transaction_Date]])</f>
        <v>2025</v>
      </c>
      <c r="AC915" t="str">
        <f>TEXT(Sales_Trans_2[[#This Row],[Transaction_Date]],"mmm")</f>
        <v>Oct</v>
      </c>
      <c r="AD915">
        <f>MONTH(Sales_Trans_2[[#This Row],[Transaction_Date]])</f>
        <v>10</v>
      </c>
      <c r="AE915" s="19">
        <f>IFERROR(Sales_Trans_2[[#This Row],[Profit]]/Sales_Trans_2[[#This Row],[Sales_Amount]],0)</f>
        <v>0.39618160674769259</v>
      </c>
      <c r="AF915" s="20" t="str">
        <f>IF(Sales_Trans_2[[#This Row],[Discount_Pct]]=0,"0%",
IF(Sales_Trans_2[[#This Row],[Discount_Pct]]&lt;=5,"1-5%",
IF(Sales_Trans_2[[#This Row],[Discount_Pct]]&lt;=10,"6-10%",
IF(Sales_Trans_2[[#This Row],[Discount_Pct]]&lt;=15,"11-15%","&gt;15%"))))</f>
        <v>0%</v>
      </c>
    </row>
    <row r="916" spans="1:32" x14ac:dyDescent="0.25">
      <c r="A916" t="s">
        <v>3851</v>
      </c>
      <c r="B916" s="10">
        <v>45948</v>
      </c>
      <c r="C916" t="s">
        <v>1577</v>
      </c>
      <c r="D916" t="s">
        <v>186</v>
      </c>
      <c r="E916" t="s">
        <v>1247</v>
      </c>
      <c r="F916" t="s">
        <v>474</v>
      </c>
      <c r="G916">
        <v>6</v>
      </c>
      <c r="H916">
        <v>242.47</v>
      </c>
      <c r="I916">
        <v>0</v>
      </c>
      <c r="J916">
        <v>0</v>
      </c>
      <c r="K916">
        <v>1673.04</v>
      </c>
      <c r="L916">
        <v>1062.18</v>
      </c>
      <c r="M916">
        <v>610.86</v>
      </c>
      <c r="N916" t="s">
        <v>23</v>
      </c>
      <c r="O916" t="s">
        <v>24</v>
      </c>
      <c r="P916" t="s">
        <v>55</v>
      </c>
      <c r="Q916">
        <v>0.84722222222222221</v>
      </c>
      <c r="R916" t="s">
        <v>27</v>
      </c>
      <c r="S916" t="s">
        <v>4724</v>
      </c>
      <c r="T916" t="s">
        <v>4703</v>
      </c>
      <c r="U916">
        <v>217.42</v>
      </c>
      <c r="V916" t="s">
        <v>5662</v>
      </c>
      <c r="W916" t="s">
        <v>4958</v>
      </c>
      <c r="X916" t="s">
        <v>5335</v>
      </c>
      <c r="Y916" t="s">
        <v>4960</v>
      </c>
      <c r="Z916" t="s">
        <v>5336</v>
      </c>
      <c r="AA916" t="s">
        <v>4962</v>
      </c>
      <c r="AB916">
        <f>YEAR(Sales_Trans_2[[#This Row],[Transaction_Date]])</f>
        <v>2025</v>
      </c>
      <c r="AC916" t="str">
        <f>TEXT(Sales_Trans_2[[#This Row],[Transaction_Date]],"mmm")</f>
        <v>Oct</v>
      </c>
      <c r="AD916">
        <f>MONTH(Sales_Trans_2[[#This Row],[Transaction_Date]])</f>
        <v>10</v>
      </c>
      <c r="AE916" s="19">
        <f>IFERROR(Sales_Trans_2[[#This Row],[Profit]]/Sales_Trans_2[[#This Row],[Sales_Amount]],0)</f>
        <v>0.36511978195380868</v>
      </c>
      <c r="AF916" s="20" t="str">
        <f>IF(Sales_Trans_2[[#This Row],[Discount_Pct]]=0,"0%",
IF(Sales_Trans_2[[#This Row],[Discount_Pct]]&lt;=5,"1-5%",
IF(Sales_Trans_2[[#This Row],[Discount_Pct]]&lt;=10,"6-10%",
IF(Sales_Trans_2[[#This Row],[Discount_Pct]]&lt;=15,"11-15%","&gt;15%"))))</f>
        <v>0%</v>
      </c>
    </row>
    <row r="917" spans="1:32" x14ac:dyDescent="0.25">
      <c r="A917" t="s">
        <v>800</v>
      </c>
      <c r="B917" s="10">
        <v>45946</v>
      </c>
      <c r="C917" t="s">
        <v>801</v>
      </c>
      <c r="D917" t="s">
        <v>802</v>
      </c>
      <c r="E917" t="s">
        <v>248</v>
      </c>
      <c r="F917" t="s">
        <v>249</v>
      </c>
      <c r="G917">
        <v>3</v>
      </c>
      <c r="H917">
        <v>298.68</v>
      </c>
      <c r="I917">
        <v>0</v>
      </c>
      <c r="J917">
        <v>0</v>
      </c>
      <c r="K917">
        <v>896.04</v>
      </c>
      <c r="L917">
        <v>752.07</v>
      </c>
      <c r="M917">
        <v>143.97</v>
      </c>
      <c r="N917" t="s">
        <v>47</v>
      </c>
      <c r="O917" t="s">
        <v>24</v>
      </c>
      <c r="P917" t="s">
        <v>55</v>
      </c>
      <c r="Q917">
        <v>0.84722222222222221</v>
      </c>
      <c r="R917" t="s">
        <v>49</v>
      </c>
      <c r="S917" t="s">
        <v>4850</v>
      </c>
      <c r="T917" t="s">
        <v>4847</v>
      </c>
      <c r="U917">
        <v>298.68</v>
      </c>
      <c r="V917" t="s">
        <v>5581</v>
      </c>
      <c r="W917" t="s">
        <v>4968</v>
      </c>
      <c r="X917" t="s">
        <v>5316</v>
      </c>
      <c r="Y917" t="s">
        <v>5011</v>
      </c>
      <c r="Z917" t="s">
        <v>5317</v>
      </c>
      <c r="AA917" t="s">
        <v>4962</v>
      </c>
      <c r="AB917">
        <f>YEAR(Sales_Trans_2[[#This Row],[Transaction_Date]])</f>
        <v>2025</v>
      </c>
      <c r="AC917" t="str">
        <f>TEXT(Sales_Trans_2[[#This Row],[Transaction_Date]],"mmm")</f>
        <v>Oct</v>
      </c>
      <c r="AD917">
        <f>MONTH(Sales_Trans_2[[#This Row],[Transaction_Date]])</f>
        <v>10</v>
      </c>
      <c r="AE917" s="19">
        <f>IFERROR(Sales_Trans_2[[#This Row],[Profit]]/Sales_Trans_2[[#This Row],[Sales_Amount]],0)</f>
        <v>0.16067363064148923</v>
      </c>
      <c r="AF917" s="20" t="str">
        <f>IF(Sales_Trans_2[[#This Row],[Discount_Pct]]=0,"0%",
IF(Sales_Trans_2[[#This Row],[Discount_Pct]]&lt;=5,"1-5%",
IF(Sales_Trans_2[[#This Row],[Discount_Pct]]&lt;=10,"6-10%",
IF(Sales_Trans_2[[#This Row],[Discount_Pct]]&lt;=15,"11-15%","&gt;15%"))))</f>
        <v>0%</v>
      </c>
    </row>
    <row r="918" spans="1:32" x14ac:dyDescent="0.25">
      <c r="A918" t="s">
        <v>3441</v>
      </c>
      <c r="B918" s="10">
        <v>45943</v>
      </c>
      <c r="C918" t="s">
        <v>2246</v>
      </c>
      <c r="D918" t="s">
        <v>399</v>
      </c>
      <c r="E918" t="s">
        <v>488</v>
      </c>
      <c r="F918" t="s">
        <v>489</v>
      </c>
      <c r="G918">
        <v>3</v>
      </c>
      <c r="H918">
        <v>99.93</v>
      </c>
      <c r="I918">
        <v>0</v>
      </c>
      <c r="J918">
        <v>0</v>
      </c>
      <c r="K918">
        <v>299.79000000000002</v>
      </c>
      <c r="L918">
        <v>258.14999999999998</v>
      </c>
      <c r="M918">
        <v>41.64</v>
      </c>
      <c r="N918" t="s">
        <v>40</v>
      </c>
      <c r="O918" t="s">
        <v>24</v>
      </c>
      <c r="P918" t="s">
        <v>55</v>
      </c>
      <c r="Q918">
        <v>0.54374999999999996</v>
      </c>
      <c r="R918" t="s">
        <v>49</v>
      </c>
      <c r="S918" t="s">
        <v>4693</v>
      </c>
      <c r="T918" t="s">
        <v>4672</v>
      </c>
      <c r="U918">
        <v>99.93</v>
      </c>
      <c r="V918" t="s">
        <v>5809</v>
      </c>
      <c r="W918" t="s">
        <v>4968</v>
      </c>
      <c r="X918" t="s">
        <v>5338</v>
      </c>
      <c r="Y918" t="s">
        <v>5011</v>
      </c>
      <c r="Z918" t="s">
        <v>5339</v>
      </c>
      <c r="AA918" t="s">
        <v>4962</v>
      </c>
      <c r="AB918">
        <f>YEAR(Sales_Trans_2[[#This Row],[Transaction_Date]])</f>
        <v>2025</v>
      </c>
      <c r="AC918" t="str">
        <f>TEXT(Sales_Trans_2[[#This Row],[Transaction_Date]],"mmm")</f>
        <v>Oct</v>
      </c>
      <c r="AD918">
        <f>MONTH(Sales_Trans_2[[#This Row],[Transaction_Date]])</f>
        <v>10</v>
      </c>
      <c r="AE918" s="19">
        <f>IFERROR(Sales_Trans_2[[#This Row],[Profit]]/Sales_Trans_2[[#This Row],[Sales_Amount]],0)</f>
        <v>0.13889722805964175</v>
      </c>
      <c r="AF918" s="20" t="str">
        <f>IF(Sales_Trans_2[[#This Row],[Discount_Pct]]=0,"0%",
IF(Sales_Trans_2[[#This Row],[Discount_Pct]]&lt;=5,"1-5%",
IF(Sales_Trans_2[[#This Row],[Discount_Pct]]&lt;=10,"6-10%",
IF(Sales_Trans_2[[#This Row],[Discount_Pct]]&lt;=15,"11-15%","&gt;15%"))))</f>
        <v>0%</v>
      </c>
    </row>
    <row r="919" spans="1:32" x14ac:dyDescent="0.25">
      <c r="A919" t="s">
        <v>3746</v>
      </c>
      <c r="B919" s="10">
        <v>46001</v>
      </c>
      <c r="C919" t="s">
        <v>3747</v>
      </c>
      <c r="D919" t="s">
        <v>186</v>
      </c>
      <c r="E919" t="s">
        <v>550</v>
      </c>
      <c r="F919" t="s">
        <v>1443</v>
      </c>
      <c r="G919">
        <v>4</v>
      </c>
      <c r="H919">
        <v>239.91</v>
      </c>
      <c r="I919">
        <v>0</v>
      </c>
      <c r="J919">
        <v>0</v>
      </c>
      <c r="K919">
        <v>1103.5899999999999</v>
      </c>
      <c r="L919">
        <v>708.12</v>
      </c>
      <c r="M919">
        <v>395.47</v>
      </c>
      <c r="N919" t="s">
        <v>23</v>
      </c>
      <c r="O919" t="s">
        <v>24</v>
      </c>
      <c r="P919" t="s">
        <v>55</v>
      </c>
      <c r="Q919">
        <v>0.49375000000000002</v>
      </c>
      <c r="R919" t="s">
        <v>27</v>
      </c>
      <c r="S919" t="s">
        <v>4724</v>
      </c>
      <c r="T919" t="s">
        <v>4703</v>
      </c>
      <c r="U919">
        <v>217.42</v>
      </c>
      <c r="V919" t="s">
        <v>5687</v>
      </c>
      <c r="W919" t="s">
        <v>4958</v>
      </c>
      <c r="X919" t="s">
        <v>5072</v>
      </c>
      <c r="Y919" t="s">
        <v>4977</v>
      </c>
      <c r="Z919" t="s">
        <v>4983</v>
      </c>
      <c r="AA919" t="s">
        <v>4962</v>
      </c>
      <c r="AB919">
        <f>YEAR(Sales_Trans_2[[#This Row],[Transaction_Date]])</f>
        <v>2025</v>
      </c>
      <c r="AC919" t="str">
        <f>TEXT(Sales_Trans_2[[#This Row],[Transaction_Date]],"mmm")</f>
        <v>Dec</v>
      </c>
      <c r="AD919">
        <f>MONTH(Sales_Trans_2[[#This Row],[Transaction_Date]])</f>
        <v>12</v>
      </c>
      <c r="AE919" s="19">
        <f>IFERROR(Sales_Trans_2[[#This Row],[Profit]]/Sales_Trans_2[[#This Row],[Sales_Amount]],0)</f>
        <v>0.35834866209371241</v>
      </c>
      <c r="AF919" s="20" t="str">
        <f>IF(Sales_Trans_2[[#This Row],[Discount_Pct]]=0,"0%",
IF(Sales_Trans_2[[#This Row],[Discount_Pct]]&lt;=5,"1-5%",
IF(Sales_Trans_2[[#This Row],[Discount_Pct]]&lt;=10,"6-10%",
IF(Sales_Trans_2[[#This Row],[Discount_Pct]]&lt;=15,"11-15%","&gt;15%"))))</f>
        <v>0%</v>
      </c>
    </row>
    <row r="920" spans="1:32" x14ac:dyDescent="0.25">
      <c r="A920" t="s">
        <v>3999</v>
      </c>
      <c r="B920" s="10">
        <v>45940</v>
      </c>
      <c r="C920" t="s">
        <v>2143</v>
      </c>
      <c r="D920" t="s">
        <v>812</v>
      </c>
      <c r="E920" t="s">
        <v>639</v>
      </c>
      <c r="F920" t="s">
        <v>1052</v>
      </c>
      <c r="G920">
        <v>1</v>
      </c>
      <c r="H920">
        <v>530.16</v>
      </c>
      <c r="I920">
        <v>0</v>
      </c>
      <c r="J920">
        <v>0</v>
      </c>
      <c r="K920">
        <v>530.16</v>
      </c>
      <c r="L920">
        <v>379.19</v>
      </c>
      <c r="M920">
        <v>150.97</v>
      </c>
      <c r="N920" t="s">
        <v>133</v>
      </c>
      <c r="O920" t="s">
        <v>24</v>
      </c>
      <c r="P920" t="s">
        <v>55</v>
      </c>
      <c r="Q920">
        <v>0.63749999999999996</v>
      </c>
      <c r="R920" t="s">
        <v>49</v>
      </c>
      <c r="S920" t="s">
        <v>4770</v>
      </c>
      <c r="T920" t="s">
        <v>4752</v>
      </c>
      <c r="U920">
        <v>530.16</v>
      </c>
      <c r="V920" t="s">
        <v>5776</v>
      </c>
      <c r="W920" t="s">
        <v>4968</v>
      </c>
      <c r="X920" t="s">
        <v>5939</v>
      </c>
      <c r="Y920" t="s">
        <v>4960</v>
      </c>
      <c r="Z920" t="s">
        <v>4986</v>
      </c>
      <c r="AA920" t="s">
        <v>4962</v>
      </c>
      <c r="AB920">
        <f>YEAR(Sales_Trans_2[[#This Row],[Transaction_Date]])</f>
        <v>2025</v>
      </c>
      <c r="AC920" t="str">
        <f>TEXT(Sales_Trans_2[[#This Row],[Transaction_Date]],"mmm")</f>
        <v>Oct</v>
      </c>
      <c r="AD920">
        <f>MONTH(Sales_Trans_2[[#This Row],[Transaction_Date]])</f>
        <v>10</v>
      </c>
      <c r="AE920" s="19">
        <f>IFERROR(Sales_Trans_2[[#This Row],[Profit]]/Sales_Trans_2[[#This Row],[Sales_Amount]],0)</f>
        <v>0.28476309038780745</v>
      </c>
      <c r="AF920" s="20" t="str">
        <f>IF(Sales_Trans_2[[#This Row],[Discount_Pct]]=0,"0%",
IF(Sales_Trans_2[[#This Row],[Discount_Pct]]&lt;=5,"1-5%",
IF(Sales_Trans_2[[#This Row],[Discount_Pct]]&lt;=10,"6-10%",
IF(Sales_Trans_2[[#This Row],[Discount_Pct]]&lt;=15,"11-15%","&gt;15%"))))</f>
        <v>0%</v>
      </c>
    </row>
    <row r="921" spans="1:32" x14ac:dyDescent="0.25">
      <c r="A921" t="s">
        <v>2304</v>
      </c>
      <c r="B921" s="10">
        <v>45910</v>
      </c>
      <c r="C921" t="s">
        <v>2305</v>
      </c>
      <c r="D921" t="s">
        <v>426</v>
      </c>
      <c r="E921" t="s">
        <v>1109</v>
      </c>
      <c r="F921" t="s">
        <v>1110</v>
      </c>
      <c r="G921">
        <v>3</v>
      </c>
      <c r="H921">
        <v>290.45</v>
      </c>
      <c r="I921">
        <v>0</v>
      </c>
      <c r="J921">
        <v>0</v>
      </c>
      <c r="K921">
        <v>871.35</v>
      </c>
      <c r="L921">
        <v>713.67</v>
      </c>
      <c r="M921">
        <v>157.68</v>
      </c>
      <c r="N921" t="s">
        <v>68</v>
      </c>
      <c r="O921" t="s">
        <v>24</v>
      </c>
      <c r="P921" t="s">
        <v>55</v>
      </c>
      <c r="Q921">
        <v>0.54236111111111107</v>
      </c>
      <c r="R921" t="s">
        <v>49</v>
      </c>
      <c r="S921" t="s">
        <v>4856</v>
      </c>
      <c r="T921" t="s">
        <v>4847</v>
      </c>
      <c r="U921">
        <v>290.45</v>
      </c>
      <c r="V921" t="s">
        <v>5850</v>
      </c>
      <c r="W921" t="s">
        <v>4968</v>
      </c>
      <c r="X921" t="s">
        <v>5104</v>
      </c>
      <c r="Y921" t="s">
        <v>4970</v>
      </c>
      <c r="Z921" t="s">
        <v>5105</v>
      </c>
      <c r="AA921" t="s">
        <v>4962</v>
      </c>
      <c r="AB921">
        <f>YEAR(Sales_Trans_2[[#This Row],[Transaction_Date]])</f>
        <v>2025</v>
      </c>
      <c r="AC921" t="str">
        <f>TEXT(Sales_Trans_2[[#This Row],[Transaction_Date]],"mmm")</f>
        <v>Sep</v>
      </c>
      <c r="AD921">
        <f>MONTH(Sales_Trans_2[[#This Row],[Transaction_Date]])</f>
        <v>9</v>
      </c>
      <c r="AE921" s="19">
        <f>IFERROR(Sales_Trans_2[[#This Row],[Profit]]/Sales_Trans_2[[#This Row],[Sales_Amount]],0)</f>
        <v>0.18096057841280772</v>
      </c>
      <c r="AF921" s="20" t="str">
        <f>IF(Sales_Trans_2[[#This Row],[Discount_Pct]]=0,"0%",
IF(Sales_Trans_2[[#This Row],[Discount_Pct]]&lt;=5,"1-5%",
IF(Sales_Trans_2[[#This Row],[Discount_Pct]]&lt;=10,"6-10%",
IF(Sales_Trans_2[[#This Row],[Discount_Pct]]&lt;=15,"11-15%","&gt;15%"))))</f>
        <v>0%</v>
      </c>
    </row>
    <row r="922" spans="1:32" x14ac:dyDescent="0.25">
      <c r="A922" t="s">
        <v>2729</v>
      </c>
      <c r="B922" s="10">
        <v>45879</v>
      </c>
      <c r="C922" t="s">
        <v>1775</v>
      </c>
      <c r="D922" t="s">
        <v>186</v>
      </c>
      <c r="E922" t="s">
        <v>366</v>
      </c>
      <c r="F922" t="s">
        <v>1137</v>
      </c>
      <c r="G922">
        <v>7</v>
      </c>
      <c r="H922">
        <v>225.96</v>
      </c>
      <c r="I922">
        <v>0</v>
      </c>
      <c r="J922">
        <v>0</v>
      </c>
      <c r="K922">
        <v>1581.72</v>
      </c>
      <c r="L922">
        <v>1239.21</v>
      </c>
      <c r="M922">
        <v>342.51</v>
      </c>
      <c r="N922" t="s">
        <v>4971</v>
      </c>
      <c r="O922" t="s">
        <v>24</v>
      </c>
      <c r="P922" t="s">
        <v>55</v>
      </c>
      <c r="Q922">
        <v>0.44027777777777777</v>
      </c>
      <c r="R922" t="s">
        <v>49</v>
      </c>
      <c r="S922" t="s">
        <v>4724</v>
      </c>
      <c r="T922" t="s">
        <v>4703</v>
      </c>
      <c r="U922">
        <v>217.42</v>
      </c>
      <c r="V922" t="s">
        <v>5144</v>
      </c>
      <c r="W922" t="s">
        <v>4958</v>
      </c>
      <c r="X922" t="s">
        <v>5421</v>
      </c>
      <c r="Y922" t="s">
        <v>4970</v>
      </c>
      <c r="Z922" t="s">
        <v>5334</v>
      </c>
      <c r="AA922" t="s">
        <v>4962</v>
      </c>
      <c r="AB922">
        <f>YEAR(Sales_Trans_2[[#This Row],[Transaction_Date]])</f>
        <v>2025</v>
      </c>
      <c r="AC922" t="str">
        <f>TEXT(Sales_Trans_2[[#This Row],[Transaction_Date]],"mmm")</f>
        <v>Aug</v>
      </c>
      <c r="AD922">
        <f>MONTH(Sales_Trans_2[[#This Row],[Transaction_Date]])</f>
        <v>8</v>
      </c>
      <c r="AE922" s="19">
        <f>IFERROR(Sales_Trans_2[[#This Row],[Profit]]/Sales_Trans_2[[#This Row],[Sales_Amount]],0)</f>
        <v>0.21654275092936803</v>
      </c>
      <c r="AF922" s="20" t="str">
        <f>IF(Sales_Trans_2[[#This Row],[Discount_Pct]]=0,"0%",
IF(Sales_Trans_2[[#This Row],[Discount_Pct]]&lt;=5,"1-5%",
IF(Sales_Trans_2[[#This Row],[Discount_Pct]]&lt;=10,"6-10%",
IF(Sales_Trans_2[[#This Row],[Discount_Pct]]&lt;=15,"11-15%","&gt;15%"))))</f>
        <v>0%</v>
      </c>
    </row>
    <row r="923" spans="1:32" x14ac:dyDescent="0.25">
      <c r="A923" t="s">
        <v>1802</v>
      </c>
      <c r="B923" s="10">
        <v>45757</v>
      </c>
      <c r="C923" t="s">
        <v>1803</v>
      </c>
      <c r="D923" t="s">
        <v>1804</v>
      </c>
      <c r="E923" t="s">
        <v>1682</v>
      </c>
      <c r="F923" t="s">
        <v>1574</v>
      </c>
      <c r="G923">
        <v>6</v>
      </c>
      <c r="H923">
        <v>46</v>
      </c>
      <c r="I923">
        <v>0</v>
      </c>
      <c r="J923">
        <v>0</v>
      </c>
      <c r="K923">
        <v>317.39999999999998</v>
      </c>
      <c r="L923">
        <v>219.54</v>
      </c>
      <c r="M923">
        <v>97.86</v>
      </c>
      <c r="N923" t="s">
        <v>47</v>
      </c>
      <c r="O923" t="s">
        <v>24</v>
      </c>
      <c r="P923" t="s">
        <v>55</v>
      </c>
      <c r="Q923">
        <v>0.6958333333333333</v>
      </c>
      <c r="R923" t="s">
        <v>27</v>
      </c>
      <c r="S923" t="s">
        <v>4744</v>
      </c>
      <c r="T923" t="s">
        <v>4729</v>
      </c>
      <c r="U923">
        <v>42.97</v>
      </c>
      <c r="V923" t="s">
        <v>5875</v>
      </c>
      <c r="W923" t="s">
        <v>4958</v>
      </c>
      <c r="Y923" t="s">
        <v>4970</v>
      </c>
      <c r="Z923" t="s">
        <v>5160</v>
      </c>
      <c r="AA923" t="s">
        <v>4962</v>
      </c>
      <c r="AB923">
        <f>YEAR(Sales_Trans_2[[#This Row],[Transaction_Date]])</f>
        <v>2025</v>
      </c>
      <c r="AC923" t="str">
        <f>TEXT(Sales_Trans_2[[#This Row],[Transaction_Date]],"mmm")</f>
        <v>Apr</v>
      </c>
      <c r="AD923">
        <f>MONTH(Sales_Trans_2[[#This Row],[Transaction_Date]])</f>
        <v>4</v>
      </c>
      <c r="AE923" s="19">
        <f>IFERROR(Sales_Trans_2[[#This Row],[Profit]]/Sales_Trans_2[[#This Row],[Sales_Amount]],0)</f>
        <v>0.30831758034026469</v>
      </c>
      <c r="AF923" s="20" t="str">
        <f>IF(Sales_Trans_2[[#This Row],[Discount_Pct]]=0,"0%",
IF(Sales_Trans_2[[#This Row],[Discount_Pct]]&lt;=5,"1-5%",
IF(Sales_Trans_2[[#This Row],[Discount_Pct]]&lt;=10,"6-10%",
IF(Sales_Trans_2[[#This Row],[Discount_Pct]]&lt;=15,"11-15%","&gt;15%"))))</f>
        <v>0%</v>
      </c>
    </row>
    <row r="924" spans="1:32" x14ac:dyDescent="0.25">
      <c r="A924" t="s">
        <v>1952</v>
      </c>
      <c r="B924" s="10">
        <v>45757</v>
      </c>
      <c r="C924" t="s">
        <v>1953</v>
      </c>
      <c r="D924" t="s">
        <v>549</v>
      </c>
      <c r="E924" t="s">
        <v>550</v>
      </c>
      <c r="F924" t="s">
        <v>1443</v>
      </c>
      <c r="G924">
        <v>1</v>
      </c>
      <c r="H924">
        <v>221.61</v>
      </c>
      <c r="I924">
        <v>0</v>
      </c>
      <c r="J924">
        <v>0</v>
      </c>
      <c r="K924">
        <v>254.85</v>
      </c>
      <c r="L924">
        <v>182.17</v>
      </c>
      <c r="M924">
        <v>72.680000000000007</v>
      </c>
      <c r="N924" t="s">
        <v>47</v>
      </c>
      <c r="O924" t="s">
        <v>24</v>
      </c>
      <c r="P924" t="s">
        <v>55</v>
      </c>
      <c r="Q924">
        <v>0.8833333333333333</v>
      </c>
      <c r="R924" t="s">
        <v>27</v>
      </c>
      <c r="S924" t="s">
        <v>4832</v>
      </c>
      <c r="T924" t="s">
        <v>4828</v>
      </c>
      <c r="U924">
        <v>221.61</v>
      </c>
      <c r="V924" t="s">
        <v>5058</v>
      </c>
      <c r="W924" t="s">
        <v>4964</v>
      </c>
      <c r="X924" t="s">
        <v>5072</v>
      </c>
      <c r="Y924" t="s">
        <v>4977</v>
      </c>
      <c r="Z924" t="s">
        <v>4983</v>
      </c>
      <c r="AA924" t="s">
        <v>4962</v>
      </c>
      <c r="AB924">
        <f>YEAR(Sales_Trans_2[[#This Row],[Transaction_Date]])</f>
        <v>2025</v>
      </c>
      <c r="AC924" t="str">
        <f>TEXT(Sales_Trans_2[[#This Row],[Transaction_Date]],"mmm")</f>
        <v>Apr</v>
      </c>
      <c r="AD924">
        <f>MONTH(Sales_Trans_2[[#This Row],[Transaction_Date]])</f>
        <v>4</v>
      </c>
      <c r="AE924" s="19">
        <f>IFERROR(Sales_Trans_2[[#This Row],[Profit]]/Sales_Trans_2[[#This Row],[Sales_Amount]],0)</f>
        <v>0.28518736511673537</v>
      </c>
      <c r="AF924" s="20" t="str">
        <f>IF(Sales_Trans_2[[#This Row],[Discount_Pct]]=0,"0%",
IF(Sales_Trans_2[[#This Row],[Discount_Pct]]&lt;=5,"1-5%",
IF(Sales_Trans_2[[#This Row],[Discount_Pct]]&lt;=10,"6-10%",
IF(Sales_Trans_2[[#This Row],[Discount_Pct]]&lt;=15,"11-15%","&gt;15%"))))</f>
        <v>0%</v>
      </c>
    </row>
    <row r="925" spans="1:32" x14ac:dyDescent="0.25">
      <c r="A925" t="s">
        <v>3802</v>
      </c>
      <c r="B925" s="10">
        <v>45698</v>
      </c>
      <c r="C925" t="s">
        <v>252</v>
      </c>
      <c r="D925" t="s">
        <v>1991</v>
      </c>
      <c r="E925" t="s">
        <v>243</v>
      </c>
      <c r="F925" t="s">
        <v>1165</v>
      </c>
      <c r="G925">
        <v>7</v>
      </c>
      <c r="H925">
        <v>368.46</v>
      </c>
      <c r="I925">
        <v>0</v>
      </c>
      <c r="J925">
        <v>0</v>
      </c>
      <c r="K925">
        <v>2579.2199999999998</v>
      </c>
      <c r="L925">
        <v>1820.42</v>
      </c>
      <c r="M925">
        <v>758.8</v>
      </c>
      <c r="N925" t="s">
        <v>40</v>
      </c>
      <c r="O925" t="s">
        <v>24</v>
      </c>
      <c r="P925" t="s">
        <v>55</v>
      </c>
      <c r="Q925">
        <v>0.4861111111111111</v>
      </c>
      <c r="R925" t="s">
        <v>49</v>
      </c>
      <c r="S925" t="s">
        <v>4933</v>
      </c>
      <c r="T925" t="s">
        <v>4930</v>
      </c>
      <c r="U925">
        <v>352.51</v>
      </c>
      <c r="V925" t="s">
        <v>5635</v>
      </c>
      <c r="W925" t="s">
        <v>4958</v>
      </c>
      <c r="X925" t="s">
        <v>5464</v>
      </c>
      <c r="Y925" t="s">
        <v>4966</v>
      </c>
      <c r="Z925" t="s">
        <v>5046</v>
      </c>
      <c r="AA925" t="s">
        <v>4962</v>
      </c>
      <c r="AB925">
        <f>YEAR(Sales_Trans_2[[#This Row],[Transaction_Date]])</f>
        <v>2025</v>
      </c>
      <c r="AC925" t="str">
        <f>TEXT(Sales_Trans_2[[#This Row],[Transaction_Date]],"mmm")</f>
        <v>Feb</v>
      </c>
      <c r="AD925">
        <f>MONTH(Sales_Trans_2[[#This Row],[Transaction_Date]])</f>
        <v>2</v>
      </c>
      <c r="AE925" s="19">
        <f>IFERROR(Sales_Trans_2[[#This Row],[Profit]]/Sales_Trans_2[[#This Row],[Sales_Amount]],0)</f>
        <v>0.29419747055311296</v>
      </c>
      <c r="AF925" s="20" t="str">
        <f>IF(Sales_Trans_2[[#This Row],[Discount_Pct]]=0,"0%",
IF(Sales_Trans_2[[#This Row],[Discount_Pct]]&lt;=5,"1-5%",
IF(Sales_Trans_2[[#This Row],[Discount_Pct]]&lt;=10,"6-10%",
IF(Sales_Trans_2[[#This Row],[Discount_Pct]]&lt;=15,"11-15%","&gt;15%"))))</f>
        <v>0%</v>
      </c>
    </row>
    <row r="926" spans="1:32" x14ac:dyDescent="0.25">
      <c r="A926" t="s">
        <v>1875</v>
      </c>
      <c r="B926" s="10">
        <v>45923</v>
      </c>
      <c r="C926" t="s">
        <v>1258</v>
      </c>
      <c r="D926" t="s">
        <v>1225</v>
      </c>
      <c r="E926" t="s">
        <v>215</v>
      </c>
      <c r="F926" t="s">
        <v>216</v>
      </c>
      <c r="G926">
        <v>5</v>
      </c>
      <c r="H926">
        <v>182.96</v>
      </c>
      <c r="I926">
        <v>0</v>
      </c>
      <c r="J926">
        <v>0</v>
      </c>
      <c r="K926">
        <v>914.8</v>
      </c>
      <c r="L926">
        <v>538</v>
      </c>
      <c r="M926">
        <v>376.8</v>
      </c>
      <c r="N926" t="s">
        <v>4971</v>
      </c>
      <c r="O926" t="s">
        <v>24</v>
      </c>
      <c r="P926" t="s">
        <v>55</v>
      </c>
      <c r="Q926">
        <v>0.81180555555555556</v>
      </c>
      <c r="R926" t="s">
        <v>49</v>
      </c>
      <c r="S926" t="s">
        <v>4664</v>
      </c>
      <c r="T926" t="s">
        <v>4636</v>
      </c>
      <c r="U926">
        <v>182.3</v>
      </c>
      <c r="V926" t="s">
        <v>5833</v>
      </c>
      <c r="W926" t="s">
        <v>4958</v>
      </c>
      <c r="X926" t="s">
        <v>5168</v>
      </c>
      <c r="Y926" t="s">
        <v>4966</v>
      </c>
      <c r="Z926" t="s">
        <v>5169</v>
      </c>
      <c r="AA926" t="s">
        <v>4962</v>
      </c>
      <c r="AB926">
        <f>YEAR(Sales_Trans_2[[#This Row],[Transaction_Date]])</f>
        <v>2025</v>
      </c>
      <c r="AC926" t="str">
        <f>TEXT(Sales_Trans_2[[#This Row],[Transaction_Date]],"mmm")</f>
        <v>Sep</v>
      </c>
      <c r="AD926">
        <f>MONTH(Sales_Trans_2[[#This Row],[Transaction_Date]])</f>
        <v>9</v>
      </c>
      <c r="AE926" s="19">
        <f>IFERROR(Sales_Trans_2[[#This Row],[Profit]]/Sales_Trans_2[[#This Row],[Sales_Amount]],0)</f>
        <v>0.41189331001311763</v>
      </c>
      <c r="AF926" s="20" t="str">
        <f>IF(Sales_Trans_2[[#This Row],[Discount_Pct]]=0,"0%",
IF(Sales_Trans_2[[#This Row],[Discount_Pct]]&lt;=5,"1-5%",
IF(Sales_Trans_2[[#This Row],[Discount_Pct]]&lt;=10,"6-10%",
IF(Sales_Trans_2[[#This Row],[Discount_Pct]]&lt;=15,"11-15%","&gt;15%"))))</f>
        <v>0%</v>
      </c>
    </row>
    <row r="927" spans="1:32" x14ac:dyDescent="0.25">
      <c r="A927" t="s">
        <v>2911</v>
      </c>
      <c r="B927" s="10">
        <v>45922</v>
      </c>
      <c r="C927" t="s">
        <v>2050</v>
      </c>
      <c r="D927" t="s">
        <v>176</v>
      </c>
      <c r="E927" t="s">
        <v>634</v>
      </c>
      <c r="F927" t="s">
        <v>1859</v>
      </c>
      <c r="G927">
        <v>8</v>
      </c>
      <c r="H927">
        <v>360.25</v>
      </c>
      <c r="I927">
        <v>0</v>
      </c>
      <c r="J927">
        <v>0</v>
      </c>
      <c r="K927">
        <v>2882</v>
      </c>
      <c r="L927">
        <v>2427.2800000000002</v>
      </c>
      <c r="M927">
        <v>454.72</v>
      </c>
      <c r="N927" t="s">
        <v>68</v>
      </c>
      <c r="O927" t="s">
        <v>24</v>
      </c>
      <c r="P927" t="s">
        <v>55</v>
      </c>
      <c r="Q927">
        <v>0.43680555555555556</v>
      </c>
      <c r="R927" t="s">
        <v>49</v>
      </c>
      <c r="S927" t="s">
        <v>4860</v>
      </c>
      <c r="T927" t="s">
        <v>4847</v>
      </c>
      <c r="U927">
        <v>355.64</v>
      </c>
      <c r="V927" t="s">
        <v>5538</v>
      </c>
      <c r="W927" t="s">
        <v>4958</v>
      </c>
      <c r="X927" t="s">
        <v>4994</v>
      </c>
      <c r="Y927" t="s">
        <v>4966</v>
      </c>
      <c r="Z927" t="s">
        <v>4995</v>
      </c>
      <c r="AA927" t="s">
        <v>4962</v>
      </c>
      <c r="AB927">
        <f>YEAR(Sales_Trans_2[[#This Row],[Transaction_Date]])</f>
        <v>2025</v>
      </c>
      <c r="AC927" t="str">
        <f>TEXT(Sales_Trans_2[[#This Row],[Transaction_Date]],"mmm")</f>
        <v>Sep</v>
      </c>
      <c r="AD927">
        <f>MONTH(Sales_Trans_2[[#This Row],[Transaction_Date]])</f>
        <v>9</v>
      </c>
      <c r="AE927" s="19">
        <f>IFERROR(Sales_Trans_2[[#This Row],[Profit]]/Sales_Trans_2[[#This Row],[Sales_Amount]],0)</f>
        <v>0.1577793199167245</v>
      </c>
      <c r="AF927" s="20" t="str">
        <f>IF(Sales_Trans_2[[#This Row],[Discount_Pct]]=0,"0%",
IF(Sales_Trans_2[[#This Row],[Discount_Pct]]&lt;=5,"1-5%",
IF(Sales_Trans_2[[#This Row],[Discount_Pct]]&lt;=10,"6-10%",
IF(Sales_Trans_2[[#This Row],[Discount_Pct]]&lt;=15,"11-15%","&gt;15%"))))</f>
        <v>0%</v>
      </c>
    </row>
    <row r="928" spans="1:32" x14ac:dyDescent="0.25">
      <c r="A928" t="s">
        <v>965</v>
      </c>
      <c r="B928" s="10">
        <v>45920</v>
      </c>
      <c r="C928" t="s">
        <v>966</v>
      </c>
      <c r="D928" t="s">
        <v>714</v>
      </c>
      <c r="E928" t="s">
        <v>187</v>
      </c>
      <c r="F928" t="s">
        <v>188</v>
      </c>
      <c r="G928">
        <v>7</v>
      </c>
      <c r="H928">
        <v>181.93</v>
      </c>
      <c r="I928">
        <v>0</v>
      </c>
      <c r="J928">
        <v>0</v>
      </c>
      <c r="K928">
        <v>1464.54</v>
      </c>
      <c r="L928">
        <v>869.68</v>
      </c>
      <c r="M928">
        <v>594.86</v>
      </c>
      <c r="N928" t="s">
        <v>23</v>
      </c>
      <c r="O928" t="s">
        <v>24</v>
      </c>
      <c r="P928" t="s">
        <v>55</v>
      </c>
      <c r="Q928">
        <v>0.6430555555555556</v>
      </c>
      <c r="R928" t="s">
        <v>27</v>
      </c>
      <c r="S928" t="s">
        <v>4653</v>
      </c>
      <c r="T928" t="s">
        <v>4672</v>
      </c>
      <c r="U928">
        <v>161.03</v>
      </c>
      <c r="V928" t="s">
        <v>4957</v>
      </c>
      <c r="W928" t="s">
        <v>4958</v>
      </c>
      <c r="X928" t="s">
        <v>5199</v>
      </c>
      <c r="Y928" t="s">
        <v>4960</v>
      </c>
      <c r="Z928" t="s">
        <v>5200</v>
      </c>
      <c r="AA928" t="s">
        <v>4962</v>
      </c>
      <c r="AB928">
        <f>YEAR(Sales_Trans_2[[#This Row],[Transaction_Date]])</f>
        <v>2025</v>
      </c>
      <c r="AC928" t="str">
        <f>TEXT(Sales_Trans_2[[#This Row],[Transaction_Date]],"mmm")</f>
        <v>Sep</v>
      </c>
      <c r="AD928">
        <f>MONTH(Sales_Trans_2[[#This Row],[Transaction_Date]])</f>
        <v>9</v>
      </c>
      <c r="AE928" s="19">
        <f>IFERROR(Sales_Trans_2[[#This Row],[Profit]]/Sales_Trans_2[[#This Row],[Sales_Amount]],0)</f>
        <v>0.40617531784724215</v>
      </c>
      <c r="AF928" s="20" t="str">
        <f>IF(Sales_Trans_2[[#This Row],[Discount_Pct]]=0,"0%",
IF(Sales_Trans_2[[#This Row],[Discount_Pct]]&lt;=5,"1-5%",
IF(Sales_Trans_2[[#This Row],[Discount_Pct]]&lt;=10,"6-10%",
IF(Sales_Trans_2[[#This Row],[Discount_Pct]]&lt;=15,"11-15%","&gt;15%"))))</f>
        <v>0%</v>
      </c>
    </row>
    <row r="929" spans="1:32" x14ac:dyDescent="0.25">
      <c r="A929" t="s">
        <v>4463</v>
      </c>
      <c r="B929" s="10">
        <v>45920</v>
      </c>
      <c r="C929" t="s">
        <v>1828</v>
      </c>
      <c r="D929" t="s">
        <v>113</v>
      </c>
      <c r="E929" t="s">
        <v>488</v>
      </c>
      <c r="F929" t="s">
        <v>489</v>
      </c>
      <c r="G929">
        <v>3</v>
      </c>
      <c r="H929">
        <v>253.11</v>
      </c>
      <c r="I929">
        <v>0</v>
      </c>
      <c r="J929">
        <v>0</v>
      </c>
      <c r="K929">
        <v>873.23</v>
      </c>
      <c r="L929">
        <v>572.22</v>
      </c>
      <c r="M929">
        <v>301.01</v>
      </c>
      <c r="N929" t="s">
        <v>68</v>
      </c>
      <c r="O929" t="s">
        <v>24</v>
      </c>
      <c r="P929" t="s">
        <v>55</v>
      </c>
      <c r="Q929">
        <v>0.62638888888888888</v>
      </c>
      <c r="R929" t="s">
        <v>27</v>
      </c>
      <c r="S929" t="s">
        <v>4907</v>
      </c>
      <c r="T929" t="s">
        <v>4908</v>
      </c>
      <c r="U929">
        <v>253.11</v>
      </c>
      <c r="V929" t="s">
        <v>5462</v>
      </c>
      <c r="W929" t="s">
        <v>4968</v>
      </c>
      <c r="X929" t="s">
        <v>5338</v>
      </c>
      <c r="Y929" t="s">
        <v>5011</v>
      </c>
      <c r="Z929" t="s">
        <v>5339</v>
      </c>
      <c r="AA929" t="s">
        <v>4962</v>
      </c>
      <c r="AB929">
        <f>YEAR(Sales_Trans_2[[#This Row],[Transaction_Date]])</f>
        <v>2025</v>
      </c>
      <c r="AC929" t="str">
        <f>TEXT(Sales_Trans_2[[#This Row],[Transaction_Date]],"mmm")</f>
        <v>Sep</v>
      </c>
      <c r="AD929">
        <f>MONTH(Sales_Trans_2[[#This Row],[Transaction_Date]])</f>
        <v>9</v>
      </c>
      <c r="AE929" s="19">
        <f>IFERROR(Sales_Trans_2[[#This Row],[Profit]]/Sales_Trans_2[[#This Row],[Sales_Amount]],0)</f>
        <v>0.34470872507815808</v>
      </c>
      <c r="AF929" s="20" t="str">
        <f>IF(Sales_Trans_2[[#This Row],[Discount_Pct]]=0,"0%",
IF(Sales_Trans_2[[#This Row],[Discount_Pct]]&lt;=5,"1-5%",
IF(Sales_Trans_2[[#This Row],[Discount_Pct]]&lt;=10,"6-10%",
IF(Sales_Trans_2[[#This Row],[Discount_Pct]]&lt;=15,"11-15%","&gt;15%"))))</f>
        <v>0%</v>
      </c>
    </row>
    <row r="930" spans="1:32" x14ac:dyDescent="0.25">
      <c r="A930" t="s">
        <v>4128</v>
      </c>
      <c r="B930" s="10">
        <v>45917</v>
      </c>
      <c r="C930" t="s">
        <v>1090</v>
      </c>
      <c r="D930" t="s">
        <v>581</v>
      </c>
      <c r="E930" t="s">
        <v>243</v>
      </c>
      <c r="F930" t="s">
        <v>1165</v>
      </c>
      <c r="G930">
        <v>6</v>
      </c>
      <c r="H930">
        <v>157.93</v>
      </c>
      <c r="I930">
        <v>0</v>
      </c>
      <c r="J930">
        <v>0</v>
      </c>
      <c r="K930">
        <v>947.58</v>
      </c>
      <c r="L930">
        <v>641.94000000000005</v>
      </c>
      <c r="M930">
        <v>305.64</v>
      </c>
      <c r="N930" t="s">
        <v>47</v>
      </c>
      <c r="O930" t="s">
        <v>24</v>
      </c>
      <c r="P930" t="s">
        <v>55</v>
      </c>
      <c r="Q930">
        <v>0.7944444444444444</v>
      </c>
      <c r="R930" t="s">
        <v>49</v>
      </c>
      <c r="S930" t="s">
        <v>4710</v>
      </c>
      <c r="T930" t="s">
        <v>4703</v>
      </c>
      <c r="U930">
        <v>139.21</v>
      </c>
      <c r="V930" t="s">
        <v>5700</v>
      </c>
      <c r="W930" t="s">
        <v>4958</v>
      </c>
      <c r="X930" t="s">
        <v>5464</v>
      </c>
      <c r="Y930" t="s">
        <v>4966</v>
      </c>
      <c r="Z930" t="s">
        <v>5046</v>
      </c>
      <c r="AA930" t="s">
        <v>4962</v>
      </c>
      <c r="AB930">
        <f>YEAR(Sales_Trans_2[[#This Row],[Transaction_Date]])</f>
        <v>2025</v>
      </c>
      <c r="AC930" t="str">
        <f>TEXT(Sales_Trans_2[[#This Row],[Transaction_Date]],"mmm")</f>
        <v>Sep</v>
      </c>
      <c r="AD930">
        <f>MONTH(Sales_Trans_2[[#This Row],[Transaction_Date]])</f>
        <v>9</v>
      </c>
      <c r="AE930" s="19">
        <f>IFERROR(Sales_Trans_2[[#This Row],[Profit]]/Sales_Trans_2[[#This Row],[Sales_Amount]],0)</f>
        <v>0.32254796428797566</v>
      </c>
      <c r="AF930" s="20" t="str">
        <f>IF(Sales_Trans_2[[#This Row],[Discount_Pct]]=0,"0%",
IF(Sales_Trans_2[[#This Row],[Discount_Pct]]&lt;=5,"1-5%",
IF(Sales_Trans_2[[#This Row],[Discount_Pct]]&lt;=10,"6-10%",
IF(Sales_Trans_2[[#This Row],[Discount_Pct]]&lt;=15,"11-15%","&gt;15%"))))</f>
        <v>0%</v>
      </c>
    </row>
    <row r="931" spans="1:32" x14ac:dyDescent="0.25">
      <c r="A931" t="s">
        <v>926</v>
      </c>
      <c r="B931" s="10">
        <v>45915</v>
      </c>
      <c r="C931" t="s">
        <v>927</v>
      </c>
      <c r="D931" t="s">
        <v>928</v>
      </c>
      <c r="E931" t="s">
        <v>159</v>
      </c>
      <c r="F931" t="s">
        <v>929</v>
      </c>
      <c r="G931">
        <v>4</v>
      </c>
      <c r="H931">
        <v>351.78</v>
      </c>
      <c r="I931">
        <v>0</v>
      </c>
      <c r="J931">
        <v>0</v>
      </c>
      <c r="K931">
        <v>1407.12</v>
      </c>
      <c r="L931">
        <v>1015.32</v>
      </c>
      <c r="M931">
        <v>391.8</v>
      </c>
      <c r="N931" t="s">
        <v>23</v>
      </c>
      <c r="O931" t="s">
        <v>24</v>
      </c>
      <c r="P931" t="s">
        <v>55</v>
      </c>
      <c r="Q931">
        <v>0.59791666666666665</v>
      </c>
      <c r="R931" t="s">
        <v>49</v>
      </c>
      <c r="S931" t="s">
        <v>4919</v>
      </c>
      <c r="T931" t="s">
        <v>4908</v>
      </c>
      <c r="U931">
        <v>351.78</v>
      </c>
      <c r="V931" t="s">
        <v>5410</v>
      </c>
      <c r="W931" t="s">
        <v>4964</v>
      </c>
      <c r="X931" t="s">
        <v>5289</v>
      </c>
      <c r="Y931" t="s">
        <v>4970</v>
      </c>
      <c r="Z931" t="s">
        <v>5034</v>
      </c>
      <c r="AA931" t="s">
        <v>4962</v>
      </c>
      <c r="AB931">
        <f>YEAR(Sales_Trans_2[[#This Row],[Transaction_Date]])</f>
        <v>2025</v>
      </c>
      <c r="AC931" t="str">
        <f>TEXT(Sales_Trans_2[[#This Row],[Transaction_Date]],"mmm")</f>
        <v>Sep</v>
      </c>
      <c r="AD931">
        <f>MONTH(Sales_Trans_2[[#This Row],[Transaction_Date]])</f>
        <v>9</v>
      </c>
      <c r="AE931" s="19">
        <f>IFERROR(Sales_Trans_2[[#This Row],[Profit]]/Sales_Trans_2[[#This Row],[Sales_Amount]],0)</f>
        <v>0.27844107112399796</v>
      </c>
      <c r="AF931" s="20" t="str">
        <f>IF(Sales_Trans_2[[#This Row],[Discount_Pct]]=0,"0%",
IF(Sales_Trans_2[[#This Row],[Discount_Pct]]&lt;=5,"1-5%",
IF(Sales_Trans_2[[#This Row],[Discount_Pct]]&lt;=10,"6-10%",
IF(Sales_Trans_2[[#This Row],[Discount_Pct]]&lt;=15,"11-15%","&gt;15%"))))</f>
        <v>0%</v>
      </c>
    </row>
    <row r="932" spans="1:32" x14ac:dyDescent="0.25">
      <c r="A932" t="s">
        <v>1722</v>
      </c>
      <c r="B932" s="10">
        <v>45913</v>
      </c>
      <c r="C932" t="s">
        <v>383</v>
      </c>
      <c r="D932" t="s">
        <v>543</v>
      </c>
      <c r="E932" t="s">
        <v>617</v>
      </c>
      <c r="F932" t="s">
        <v>216</v>
      </c>
      <c r="G932">
        <v>8</v>
      </c>
      <c r="H932">
        <v>404.88</v>
      </c>
      <c r="I932">
        <v>0</v>
      </c>
      <c r="J932">
        <v>0</v>
      </c>
      <c r="K932">
        <v>3724.9</v>
      </c>
      <c r="L932">
        <v>2205.36</v>
      </c>
      <c r="M932">
        <v>1519.54</v>
      </c>
      <c r="N932" t="s">
        <v>40</v>
      </c>
      <c r="O932" t="s">
        <v>24</v>
      </c>
      <c r="P932" t="s">
        <v>55</v>
      </c>
      <c r="Q932">
        <v>0.83611111111111114</v>
      </c>
      <c r="R932" t="s">
        <v>27</v>
      </c>
      <c r="S932" t="s">
        <v>4793</v>
      </c>
      <c r="T932" t="s">
        <v>4776</v>
      </c>
      <c r="U932">
        <v>386.17</v>
      </c>
      <c r="V932" t="s">
        <v>5512</v>
      </c>
      <c r="W932" t="s">
        <v>4958</v>
      </c>
      <c r="X932" t="s">
        <v>5168</v>
      </c>
      <c r="Y932" t="s">
        <v>4966</v>
      </c>
      <c r="Z932" t="s">
        <v>5012</v>
      </c>
      <c r="AA932" t="s">
        <v>4962</v>
      </c>
      <c r="AB932">
        <f>YEAR(Sales_Trans_2[[#This Row],[Transaction_Date]])</f>
        <v>2025</v>
      </c>
      <c r="AC932" t="str">
        <f>TEXT(Sales_Trans_2[[#This Row],[Transaction_Date]],"mmm")</f>
        <v>Sep</v>
      </c>
      <c r="AD932">
        <f>MONTH(Sales_Trans_2[[#This Row],[Transaction_Date]])</f>
        <v>9</v>
      </c>
      <c r="AE932" s="19">
        <f>IFERROR(Sales_Trans_2[[#This Row],[Profit]]/Sales_Trans_2[[#This Row],[Sales_Amount]],0)</f>
        <v>0.40794115278262499</v>
      </c>
      <c r="AF932" s="20" t="str">
        <f>IF(Sales_Trans_2[[#This Row],[Discount_Pct]]=0,"0%",
IF(Sales_Trans_2[[#This Row],[Discount_Pct]]&lt;=5,"1-5%",
IF(Sales_Trans_2[[#This Row],[Discount_Pct]]&lt;=10,"6-10%",
IF(Sales_Trans_2[[#This Row],[Discount_Pct]]&lt;=15,"11-15%","&gt;15%"))))</f>
        <v>0%</v>
      </c>
    </row>
    <row r="933" spans="1:32" x14ac:dyDescent="0.25">
      <c r="A933" t="s">
        <v>3022</v>
      </c>
      <c r="B933" s="10">
        <v>46000</v>
      </c>
      <c r="C933" t="s">
        <v>3023</v>
      </c>
      <c r="D933" t="s">
        <v>454</v>
      </c>
      <c r="E933" t="s">
        <v>1682</v>
      </c>
      <c r="F933" t="s">
        <v>1151</v>
      </c>
      <c r="G933">
        <v>3</v>
      </c>
      <c r="H933">
        <v>365.92</v>
      </c>
      <c r="I933">
        <v>0</v>
      </c>
      <c r="J933">
        <v>0</v>
      </c>
      <c r="K933">
        <v>1097.76</v>
      </c>
      <c r="L933">
        <v>931.14</v>
      </c>
      <c r="M933">
        <v>166.62</v>
      </c>
      <c r="N933" t="s">
        <v>47</v>
      </c>
      <c r="O933" t="s">
        <v>24</v>
      </c>
      <c r="P933" t="s">
        <v>55</v>
      </c>
      <c r="Q933">
        <v>0.67291666666666672</v>
      </c>
      <c r="R933" t="s">
        <v>49</v>
      </c>
      <c r="S933" t="s">
        <v>4853</v>
      </c>
      <c r="T933" t="s">
        <v>4847</v>
      </c>
      <c r="U933">
        <v>365.92</v>
      </c>
      <c r="V933" t="s">
        <v>5849</v>
      </c>
      <c r="W933" t="s">
        <v>4964</v>
      </c>
      <c r="X933" t="s">
        <v>5490</v>
      </c>
      <c r="Y933" t="s">
        <v>4960</v>
      </c>
      <c r="Z933" t="s">
        <v>5160</v>
      </c>
      <c r="AA933" t="s">
        <v>4962</v>
      </c>
      <c r="AB933">
        <f>YEAR(Sales_Trans_2[[#This Row],[Transaction_Date]])</f>
        <v>2025</v>
      </c>
      <c r="AC933" t="str">
        <f>TEXT(Sales_Trans_2[[#This Row],[Transaction_Date]],"mmm")</f>
        <v>Dec</v>
      </c>
      <c r="AD933">
        <f>MONTH(Sales_Trans_2[[#This Row],[Transaction_Date]])</f>
        <v>12</v>
      </c>
      <c r="AE933" s="19">
        <f>IFERROR(Sales_Trans_2[[#This Row],[Profit]]/Sales_Trans_2[[#This Row],[Sales_Amount]],0)</f>
        <v>0.15178181023174464</v>
      </c>
      <c r="AF933" s="20" t="str">
        <f>IF(Sales_Trans_2[[#This Row],[Discount_Pct]]=0,"0%",
IF(Sales_Trans_2[[#This Row],[Discount_Pct]]&lt;=5,"1-5%",
IF(Sales_Trans_2[[#This Row],[Discount_Pct]]&lt;=10,"6-10%",
IF(Sales_Trans_2[[#This Row],[Discount_Pct]]&lt;=15,"11-15%","&gt;15%"))))</f>
        <v>0%</v>
      </c>
    </row>
    <row r="934" spans="1:32" x14ac:dyDescent="0.25">
      <c r="A934" t="s">
        <v>139</v>
      </c>
      <c r="B934" s="10">
        <v>45970</v>
      </c>
      <c r="C934" t="s">
        <v>140</v>
      </c>
      <c r="D934" t="s">
        <v>141</v>
      </c>
      <c r="E934" t="s">
        <v>142</v>
      </c>
      <c r="F934" t="s">
        <v>143</v>
      </c>
      <c r="G934">
        <v>1</v>
      </c>
      <c r="H934">
        <v>437.49</v>
      </c>
      <c r="I934">
        <v>0</v>
      </c>
      <c r="J934">
        <v>0</v>
      </c>
      <c r="K934">
        <v>437.49</v>
      </c>
      <c r="L934">
        <v>265.44</v>
      </c>
      <c r="M934">
        <v>172.05</v>
      </c>
      <c r="N934" t="s">
        <v>47</v>
      </c>
      <c r="O934" t="s">
        <v>24</v>
      </c>
      <c r="P934" t="s">
        <v>55</v>
      </c>
      <c r="Q934">
        <v>0.90416666666666667</v>
      </c>
      <c r="R934" t="s">
        <v>49</v>
      </c>
      <c r="S934" t="s">
        <v>4658</v>
      </c>
      <c r="T934" t="s">
        <v>4636</v>
      </c>
      <c r="U934">
        <v>437.49</v>
      </c>
      <c r="V934" t="s">
        <v>5495</v>
      </c>
      <c r="W934" t="s">
        <v>4964</v>
      </c>
      <c r="X934" t="s">
        <v>5308</v>
      </c>
      <c r="Y934" t="s">
        <v>4966</v>
      </c>
      <c r="Z934" t="s">
        <v>5057</v>
      </c>
      <c r="AA934" t="s">
        <v>4962</v>
      </c>
      <c r="AB934">
        <f>YEAR(Sales_Trans_2[[#This Row],[Transaction_Date]])</f>
        <v>2025</v>
      </c>
      <c r="AC934" t="str">
        <f>TEXT(Sales_Trans_2[[#This Row],[Transaction_Date]],"mmm")</f>
        <v>Nov</v>
      </c>
      <c r="AD934">
        <f>MONTH(Sales_Trans_2[[#This Row],[Transaction_Date]])</f>
        <v>11</v>
      </c>
      <c r="AE934" s="19">
        <f>IFERROR(Sales_Trans_2[[#This Row],[Profit]]/Sales_Trans_2[[#This Row],[Sales_Amount]],0)</f>
        <v>0.39326613179729825</v>
      </c>
      <c r="AF934" s="20" t="str">
        <f>IF(Sales_Trans_2[[#This Row],[Discount_Pct]]=0,"0%",
IF(Sales_Trans_2[[#This Row],[Discount_Pct]]&lt;=5,"1-5%",
IF(Sales_Trans_2[[#This Row],[Discount_Pct]]&lt;=10,"6-10%",
IF(Sales_Trans_2[[#This Row],[Discount_Pct]]&lt;=15,"11-15%","&gt;15%"))))</f>
        <v>0%</v>
      </c>
    </row>
    <row r="935" spans="1:32" x14ac:dyDescent="0.25">
      <c r="A935" t="s">
        <v>190</v>
      </c>
      <c r="B935" s="10">
        <v>45939</v>
      </c>
      <c r="C935" t="s">
        <v>191</v>
      </c>
      <c r="D935" t="s">
        <v>186</v>
      </c>
      <c r="E935" t="s">
        <v>192</v>
      </c>
      <c r="F935" t="s">
        <v>193</v>
      </c>
      <c r="G935">
        <v>2</v>
      </c>
      <c r="H935">
        <v>217.42</v>
      </c>
      <c r="I935">
        <v>0</v>
      </c>
      <c r="J935">
        <v>0</v>
      </c>
      <c r="K935">
        <v>434.84</v>
      </c>
      <c r="L935">
        <v>354.06</v>
      </c>
      <c r="M935">
        <v>80.78</v>
      </c>
      <c r="N935" t="s">
        <v>133</v>
      </c>
      <c r="O935" t="s">
        <v>24</v>
      </c>
      <c r="P935" t="s">
        <v>55</v>
      </c>
      <c r="Q935">
        <v>0.38541666666666669</v>
      </c>
      <c r="R935" t="s">
        <v>49</v>
      </c>
      <c r="S935" t="s">
        <v>4724</v>
      </c>
      <c r="T935" t="s">
        <v>4703</v>
      </c>
      <c r="U935">
        <v>217.42</v>
      </c>
      <c r="V935" t="s">
        <v>5304</v>
      </c>
      <c r="W935" t="s">
        <v>4968</v>
      </c>
      <c r="X935" t="s">
        <v>5717</v>
      </c>
      <c r="Y935" t="s">
        <v>5007</v>
      </c>
      <c r="Z935" t="s">
        <v>5284</v>
      </c>
      <c r="AA935" t="s">
        <v>4962</v>
      </c>
      <c r="AB935">
        <f>YEAR(Sales_Trans_2[[#This Row],[Transaction_Date]])</f>
        <v>2025</v>
      </c>
      <c r="AC935" t="str">
        <f>TEXT(Sales_Trans_2[[#This Row],[Transaction_Date]],"mmm")</f>
        <v>Oct</v>
      </c>
      <c r="AD935">
        <f>MONTH(Sales_Trans_2[[#This Row],[Transaction_Date]])</f>
        <v>10</v>
      </c>
      <c r="AE935" s="19">
        <f>IFERROR(Sales_Trans_2[[#This Row],[Profit]]/Sales_Trans_2[[#This Row],[Sales_Amount]],0)</f>
        <v>0.18576947842884742</v>
      </c>
      <c r="AF935" s="20" t="str">
        <f>IF(Sales_Trans_2[[#This Row],[Discount_Pct]]=0,"0%",
IF(Sales_Trans_2[[#This Row],[Discount_Pct]]&lt;=5,"1-5%",
IF(Sales_Trans_2[[#This Row],[Discount_Pct]]&lt;=10,"6-10%",
IF(Sales_Trans_2[[#This Row],[Discount_Pct]]&lt;=15,"11-15%","&gt;15%"))))</f>
        <v>0%</v>
      </c>
    </row>
    <row r="936" spans="1:32" x14ac:dyDescent="0.25">
      <c r="A936" t="s">
        <v>3871</v>
      </c>
      <c r="B936" s="10">
        <v>45847</v>
      </c>
      <c r="C936" t="s">
        <v>674</v>
      </c>
      <c r="D936" t="s">
        <v>493</v>
      </c>
      <c r="E936" t="s">
        <v>221</v>
      </c>
      <c r="F936" t="s">
        <v>2070</v>
      </c>
      <c r="G936">
        <v>1</v>
      </c>
      <c r="H936">
        <v>232.58</v>
      </c>
      <c r="I936">
        <v>0</v>
      </c>
      <c r="J936">
        <v>0</v>
      </c>
      <c r="K936">
        <v>267.47000000000003</v>
      </c>
      <c r="L936">
        <v>191.2</v>
      </c>
      <c r="M936">
        <v>76.27</v>
      </c>
      <c r="N936" t="s">
        <v>133</v>
      </c>
      <c r="O936" t="s">
        <v>24</v>
      </c>
      <c r="P936" t="s">
        <v>55</v>
      </c>
      <c r="Q936">
        <v>0.74236111111111114</v>
      </c>
      <c r="R936" t="s">
        <v>27</v>
      </c>
      <c r="S936" t="s">
        <v>4688</v>
      </c>
      <c r="T936" t="s">
        <v>4672</v>
      </c>
      <c r="U936">
        <v>232.58</v>
      </c>
      <c r="V936" t="s">
        <v>5713</v>
      </c>
      <c r="W936" t="s">
        <v>4968</v>
      </c>
      <c r="X936" t="s">
        <v>5114</v>
      </c>
      <c r="Y936" t="s">
        <v>5011</v>
      </c>
      <c r="Z936" t="s">
        <v>5019</v>
      </c>
      <c r="AA936" t="s">
        <v>4962</v>
      </c>
      <c r="AB936">
        <f>YEAR(Sales_Trans_2[[#This Row],[Transaction_Date]])</f>
        <v>2025</v>
      </c>
      <c r="AC936" t="str">
        <f>TEXT(Sales_Trans_2[[#This Row],[Transaction_Date]],"mmm")</f>
        <v>Jul</v>
      </c>
      <c r="AD936">
        <f>MONTH(Sales_Trans_2[[#This Row],[Transaction_Date]])</f>
        <v>7</v>
      </c>
      <c r="AE936" s="19">
        <f>IFERROR(Sales_Trans_2[[#This Row],[Profit]]/Sales_Trans_2[[#This Row],[Sales_Amount]],0)</f>
        <v>0.28515347515609224</v>
      </c>
      <c r="AF936" s="20" t="str">
        <f>IF(Sales_Trans_2[[#This Row],[Discount_Pct]]=0,"0%",
IF(Sales_Trans_2[[#This Row],[Discount_Pct]]&lt;=5,"1-5%",
IF(Sales_Trans_2[[#This Row],[Discount_Pct]]&lt;=10,"6-10%",
IF(Sales_Trans_2[[#This Row],[Discount_Pct]]&lt;=15,"11-15%","&gt;15%"))))</f>
        <v>0%</v>
      </c>
    </row>
    <row r="937" spans="1:32" x14ac:dyDescent="0.25">
      <c r="A937" t="s">
        <v>2061</v>
      </c>
      <c r="B937" s="10">
        <v>45786</v>
      </c>
      <c r="C937" t="s">
        <v>2062</v>
      </c>
      <c r="D937" t="s">
        <v>107</v>
      </c>
      <c r="E937" t="s">
        <v>380</v>
      </c>
      <c r="F937" t="s">
        <v>381</v>
      </c>
      <c r="G937">
        <v>4</v>
      </c>
      <c r="H937">
        <v>59.92</v>
      </c>
      <c r="I937">
        <v>0</v>
      </c>
      <c r="J937">
        <v>0</v>
      </c>
      <c r="K937">
        <v>239.68</v>
      </c>
      <c r="L937">
        <v>192.6</v>
      </c>
      <c r="M937">
        <v>47.08</v>
      </c>
      <c r="N937" t="s">
        <v>68</v>
      </c>
      <c r="O937" t="s">
        <v>24</v>
      </c>
      <c r="P937" t="s">
        <v>55</v>
      </c>
      <c r="Q937">
        <v>0.69652777777777775</v>
      </c>
      <c r="R937" t="s">
        <v>49</v>
      </c>
      <c r="S937" t="s">
        <v>4683</v>
      </c>
      <c r="T937" t="s">
        <v>4672</v>
      </c>
      <c r="U937">
        <v>59.92</v>
      </c>
      <c r="V937" t="s">
        <v>5272</v>
      </c>
      <c r="W937" t="s">
        <v>4968</v>
      </c>
      <c r="X937" t="s">
        <v>5075</v>
      </c>
      <c r="Y937" t="s">
        <v>4960</v>
      </c>
      <c r="Z937" t="s">
        <v>5076</v>
      </c>
      <c r="AA937" t="s">
        <v>4962</v>
      </c>
      <c r="AB937">
        <f>YEAR(Sales_Trans_2[[#This Row],[Transaction_Date]])</f>
        <v>2025</v>
      </c>
      <c r="AC937" t="str">
        <f>TEXT(Sales_Trans_2[[#This Row],[Transaction_Date]],"mmm")</f>
        <v>May</v>
      </c>
      <c r="AD937">
        <f>MONTH(Sales_Trans_2[[#This Row],[Transaction_Date]])</f>
        <v>5</v>
      </c>
      <c r="AE937" s="19">
        <f>IFERROR(Sales_Trans_2[[#This Row],[Profit]]/Sales_Trans_2[[#This Row],[Sales_Amount]],0)</f>
        <v>0.19642857142857142</v>
      </c>
      <c r="AF937" s="20" t="str">
        <f>IF(Sales_Trans_2[[#This Row],[Discount_Pct]]=0,"0%",
IF(Sales_Trans_2[[#This Row],[Discount_Pct]]&lt;=5,"1-5%",
IF(Sales_Trans_2[[#This Row],[Discount_Pct]]&lt;=10,"6-10%",
IF(Sales_Trans_2[[#This Row],[Discount_Pct]]&lt;=15,"11-15%","&gt;15%"))))</f>
        <v>0%</v>
      </c>
    </row>
    <row r="938" spans="1:32" x14ac:dyDescent="0.25">
      <c r="A938" t="s">
        <v>4085</v>
      </c>
      <c r="B938" s="10">
        <v>45900</v>
      </c>
      <c r="C938" t="s">
        <v>990</v>
      </c>
      <c r="D938" t="s">
        <v>503</v>
      </c>
      <c r="E938" t="s">
        <v>415</v>
      </c>
      <c r="F938" t="s">
        <v>3475</v>
      </c>
      <c r="G938">
        <v>1</v>
      </c>
      <c r="H938">
        <v>503.36</v>
      </c>
      <c r="I938">
        <v>0</v>
      </c>
      <c r="J938">
        <v>0</v>
      </c>
      <c r="K938">
        <v>578.86</v>
      </c>
      <c r="L938">
        <v>389.8</v>
      </c>
      <c r="M938">
        <v>189.06</v>
      </c>
      <c r="N938" t="s">
        <v>23</v>
      </c>
      <c r="O938" t="s">
        <v>24</v>
      </c>
      <c r="P938" t="s">
        <v>55</v>
      </c>
      <c r="Q938">
        <v>0.60972222222222228</v>
      </c>
      <c r="R938" t="s">
        <v>27</v>
      </c>
      <c r="S938" t="s">
        <v>4727</v>
      </c>
      <c r="T938" t="s">
        <v>4703</v>
      </c>
      <c r="U938">
        <v>503.36</v>
      </c>
      <c r="V938" t="s">
        <v>5214</v>
      </c>
      <c r="W938" t="s">
        <v>4964</v>
      </c>
      <c r="X938" t="s">
        <v>5877</v>
      </c>
      <c r="Y938" t="s">
        <v>5011</v>
      </c>
      <c r="Z938" t="s">
        <v>5175</v>
      </c>
      <c r="AA938" t="s">
        <v>4962</v>
      </c>
      <c r="AB938">
        <f>YEAR(Sales_Trans_2[[#This Row],[Transaction_Date]])</f>
        <v>2025</v>
      </c>
      <c r="AC938" t="str">
        <f>TEXT(Sales_Trans_2[[#This Row],[Transaction_Date]],"mmm")</f>
        <v>Aug</v>
      </c>
      <c r="AD938">
        <f>MONTH(Sales_Trans_2[[#This Row],[Transaction_Date]])</f>
        <v>8</v>
      </c>
      <c r="AE938" s="19">
        <f>IFERROR(Sales_Trans_2[[#This Row],[Profit]]/Sales_Trans_2[[#This Row],[Sales_Amount]],0)</f>
        <v>0.3266074698545417</v>
      </c>
      <c r="AF938" s="20" t="str">
        <f>IF(Sales_Trans_2[[#This Row],[Discount_Pct]]=0,"0%",
IF(Sales_Trans_2[[#This Row],[Discount_Pct]]&lt;=5,"1-5%",
IF(Sales_Trans_2[[#This Row],[Discount_Pct]]&lt;=10,"6-10%",
IF(Sales_Trans_2[[#This Row],[Discount_Pct]]&lt;=15,"11-15%","&gt;15%"))))</f>
        <v>0%</v>
      </c>
    </row>
    <row r="939" spans="1:32" x14ac:dyDescent="0.25">
      <c r="A939" t="s">
        <v>3757</v>
      </c>
      <c r="B939" s="10">
        <v>45898</v>
      </c>
      <c r="C939" t="s">
        <v>2662</v>
      </c>
      <c r="D939" t="s">
        <v>414</v>
      </c>
      <c r="E939" t="s">
        <v>171</v>
      </c>
      <c r="F939" t="s">
        <v>1173</v>
      </c>
      <c r="G939">
        <v>7</v>
      </c>
      <c r="H939">
        <v>102.76</v>
      </c>
      <c r="I939">
        <v>0</v>
      </c>
      <c r="J939">
        <v>0</v>
      </c>
      <c r="K939">
        <v>719.32</v>
      </c>
      <c r="L939">
        <v>558.74</v>
      </c>
      <c r="M939">
        <v>160.58000000000001</v>
      </c>
      <c r="N939" t="s">
        <v>4971</v>
      </c>
      <c r="O939" t="s">
        <v>24</v>
      </c>
      <c r="P939" t="s">
        <v>55</v>
      </c>
      <c r="Q939">
        <v>0.45069444444444445</v>
      </c>
      <c r="R939" t="s">
        <v>49</v>
      </c>
      <c r="S939" t="s">
        <v>4846</v>
      </c>
      <c r="T939" t="s">
        <v>4847</v>
      </c>
      <c r="U939">
        <v>96.72</v>
      </c>
      <c r="V939" t="s">
        <v>5876</v>
      </c>
      <c r="W939" t="s">
        <v>4958</v>
      </c>
      <c r="X939" t="s">
        <v>5485</v>
      </c>
      <c r="Y939" t="s">
        <v>4966</v>
      </c>
      <c r="Z939" t="s">
        <v>4974</v>
      </c>
      <c r="AA939" t="s">
        <v>4962</v>
      </c>
      <c r="AB939">
        <f>YEAR(Sales_Trans_2[[#This Row],[Transaction_Date]])</f>
        <v>2025</v>
      </c>
      <c r="AC939" t="str">
        <f>TEXT(Sales_Trans_2[[#This Row],[Transaction_Date]],"mmm")</f>
        <v>Aug</v>
      </c>
      <c r="AD939">
        <f>MONTH(Sales_Trans_2[[#This Row],[Transaction_Date]])</f>
        <v>8</v>
      </c>
      <c r="AE939" s="19">
        <f>IFERROR(Sales_Trans_2[[#This Row],[Profit]]/Sales_Trans_2[[#This Row],[Sales_Amount]],0)</f>
        <v>0.22323861424678865</v>
      </c>
      <c r="AF939" s="20" t="str">
        <f>IF(Sales_Trans_2[[#This Row],[Discount_Pct]]=0,"0%",
IF(Sales_Trans_2[[#This Row],[Discount_Pct]]&lt;=5,"1-5%",
IF(Sales_Trans_2[[#This Row],[Discount_Pct]]&lt;=10,"6-10%",
IF(Sales_Trans_2[[#This Row],[Discount_Pct]]&lt;=15,"11-15%","&gt;15%"))))</f>
        <v>0%</v>
      </c>
    </row>
    <row r="940" spans="1:32" x14ac:dyDescent="0.25">
      <c r="A940" t="s">
        <v>75</v>
      </c>
      <c r="B940" s="10">
        <v>45893</v>
      </c>
      <c r="C940" t="s">
        <v>76</v>
      </c>
      <c r="D940" t="s">
        <v>77</v>
      </c>
      <c r="E940" t="s">
        <v>78</v>
      </c>
      <c r="F940" t="s">
        <v>79</v>
      </c>
      <c r="G940">
        <v>5</v>
      </c>
      <c r="H940">
        <v>131.03</v>
      </c>
      <c r="I940">
        <v>0</v>
      </c>
      <c r="J940">
        <v>0</v>
      </c>
      <c r="K940">
        <v>753.42</v>
      </c>
      <c r="L940">
        <v>586.35</v>
      </c>
      <c r="M940">
        <v>167.07</v>
      </c>
      <c r="N940" t="s">
        <v>4971</v>
      </c>
      <c r="O940" t="s">
        <v>24</v>
      </c>
      <c r="P940" t="s">
        <v>55</v>
      </c>
      <c r="Q940">
        <v>0.57638888888888884</v>
      </c>
      <c r="R940" t="s">
        <v>27</v>
      </c>
      <c r="S940" t="s">
        <v>4863</v>
      </c>
      <c r="T940" t="s">
        <v>4864</v>
      </c>
      <c r="U940">
        <v>131.03</v>
      </c>
      <c r="V940" t="s">
        <v>5929</v>
      </c>
      <c r="W940" t="s">
        <v>4968</v>
      </c>
      <c r="X940" t="s">
        <v>5359</v>
      </c>
      <c r="Y940" t="s">
        <v>4960</v>
      </c>
      <c r="Z940" t="s">
        <v>5360</v>
      </c>
      <c r="AA940" t="s">
        <v>4962</v>
      </c>
      <c r="AB940">
        <f>YEAR(Sales_Trans_2[[#This Row],[Transaction_Date]])</f>
        <v>2025</v>
      </c>
      <c r="AC940" t="str">
        <f>TEXT(Sales_Trans_2[[#This Row],[Transaction_Date]],"mmm")</f>
        <v>Aug</v>
      </c>
      <c r="AD940">
        <f>MONTH(Sales_Trans_2[[#This Row],[Transaction_Date]])</f>
        <v>8</v>
      </c>
      <c r="AE940" s="19">
        <f>IFERROR(Sales_Trans_2[[#This Row],[Profit]]/Sales_Trans_2[[#This Row],[Sales_Amount]],0)</f>
        <v>0.22174882535637494</v>
      </c>
      <c r="AF940" s="20" t="str">
        <f>IF(Sales_Trans_2[[#This Row],[Discount_Pct]]=0,"0%",
IF(Sales_Trans_2[[#This Row],[Discount_Pct]]&lt;=5,"1-5%",
IF(Sales_Trans_2[[#This Row],[Discount_Pct]]&lt;=10,"6-10%",
IF(Sales_Trans_2[[#This Row],[Discount_Pct]]&lt;=15,"11-15%","&gt;15%"))))</f>
        <v>0%</v>
      </c>
    </row>
    <row r="941" spans="1:32" x14ac:dyDescent="0.25">
      <c r="A941" t="s">
        <v>2782</v>
      </c>
      <c r="B941" s="10">
        <v>45888</v>
      </c>
      <c r="C941" t="s">
        <v>2187</v>
      </c>
      <c r="D941" t="s">
        <v>572</v>
      </c>
      <c r="E941" t="s">
        <v>350</v>
      </c>
      <c r="F941" t="s">
        <v>1259</v>
      </c>
      <c r="G941">
        <v>2</v>
      </c>
      <c r="H941">
        <v>46.76</v>
      </c>
      <c r="I941">
        <v>0</v>
      </c>
      <c r="J941">
        <v>0</v>
      </c>
      <c r="K941">
        <v>93.52</v>
      </c>
      <c r="L941">
        <v>73.3</v>
      </c>
      <c r="M941">
        <v>20.22</v>
      </c>
      <c r="N941" t="s">
        <v>133</v>
      </c>
      <c r="O941" t="s">
        <v>24</v>
      </c>
      <c r="P941" t="s">
        <v>55</v>
      </c>
      <c r="Q941">
        <v>0.64930555555555558</v>
      </c>
      <c r="R941" t="s">
        <v>49</v>
      </c>
      <c r="S941" t="s">
        <v>4934</v>
      </c>
      <c r="T941" t="s">
        <v>4930</v>
      </c>
      <c r="U941">
        <v>46.76</v>
      </c>
      <c r="V941" t="s">
        <v>5039</v>
      </c>
      <c r="W941" t="s">
        <v>4964</v>
      </c>
      <c r="X941" t="s">
        <v>4980</v>
      </c>
      <c r="Y941" t="s">
        <v>4970</v>
      </c>
      <c r="Z941" t="s">
        <v>4981</v>
      </c>
      <c r="AA941" t="s">
        <v>4962</v>
      </c>
      <c r="AB941">
        <f>YEAR(Sales_Trans_2[[#This Row],[Transaction_Date]])</f>
        <v>2025</v>
      </c>
      <c r="AC941" t="str">
        <f>TEXT(Sales_Trans_2[[#This Row],[Transaction_Date]],"mmm")</f>
        <v>Aug</v>
      </c>
      <c r="AD941">
        <f>MONTH(Sales_Trans_2[[#This Row],[Transaction_Date]])</f>
        <v>8</v>
      </c>
      <c r="AE941" s="19">
        <f>IFERROR(Sales_Trans_2[[#This Row],[Profit]]/Sales_Trans_2[[#This Row],[Sales_Amount]],0)</f>
        <v>0.2162104362703165</v>
      </c>
      <c r="AF941" s="20" t="str">
        <f>IF(Sales_Trans_2[[#This Row],[Discount_Pct]]=0,"0%",
IF(Sales_Trans_2[[#This Row],[Discount_Pct]]&lt;=5,"1-5%",
IF(Sales_Trans_2[[#This Row],[Discount_Pct]]&lt;=10,"6-10%",
IF(Sales_Trans_2[[#This Row],[Discount_Pct]]&lt;=15,"11-15%","&gt;15%"))))</f>
        <v>0%</v>
      </c>
    </row>
    <row r="942" spans="1:32" x14ac:dyDescent="0.25">
      <c r="A942" t="s">
        <v>3278</v>
      </c>
      <c r="B942" s="10">
        <v>45888</v>
      </c>
      <c r="C942" t="s">
        <v>1945</v>
      </c>
      <c r="D942" t="s">
        <v>432</v>
      </c>
      <c r="E942" t="s">
        <v>1109</v>
      </c>
      <c r="F942" t="s">
        <v>2027</v>
      </c>
      <c r="G942">
        <v>4</v>
      </c>
      <c r="H942">
        <v>330.3</v>
      </c>
      <c r="I942">
        <v>0</v>
      </c>
      <c r="J942">
        <v>0</v>
      </c>
      <c r="K942">
        <v>1321.2</v>
      </c>
      <c r="L942">
        <v>1005.68</v>
      </c>
      <c r="M942">
        <v>315.52</v>
      </c>
      <c r="N942" t="s">
        <v>68</v>
      </c>
      <c r="O942" t="s">
        <v>24</v>
      </c>
      <c r="P942" t="s">
        <v>55</v>
      </c>
      <c r="Q942">
        <v>0.82777777777777772</v>
      </c>
      <c r="R942" t="s">
        <v>49</v>
      </c>
      <c r="S942" t="s">
        <v>4841</v>
      </c>
      <c r="T942" t="s">
        <v>4828</v>
      </c>
      <c r="U942">
        <v>305.67</v>
      </c>
      <c r="V942" t="s">
        <v>5734</v>
      </c>
      <c r="W942" t="s">
        <v>4958</v>
      </c>
      <c r="X942" t="s">
        <v>5487</v>
      </c>
      <c r="Y942" t="s">
        <v>4960</v>
      </c>
      <c r="Z942" t="s">
        <v>5105</v>
      </c>
      <c r="AA942" t="s">
        <v>4962</v>
      </c>
      <c r="AB942">
        <f>YEAR(Sales_Trans_2[[#This Row],[Transaction_Date]])</f>
        <v>2025</v>
      </c>
      <c r="AC942" t="str">
        <f>TEXT(Sales_Trans_2[[#This Row],[Transaction_Date]],"mmm")</f>
        <v>Aug</v>
      </c>
      <c r="AD942">
        <f>MONTH(Sales_Trans_2[[#This Row],[Transaction_Date]])</f>
        <v>8</v>
      </c>
      <c r="AE942" s="19">
        <f>IFERROR(Sales_Trans_2[[#This Row],[Profit]]/Sales_Trans_2[[#This Row],[Sales_Amount]],0)</f>
        <v>0.23881320012110199</v>
      </c>
      <c r="AF942" s="20" t="str">
        <f>IF(Sales_Trans_2[[#This Row],[Discount_Pct]]=0,"0%",
IF(Sales_Trans_2[[#This Row],[Discount_Pct]]&lt;=5,"1-5%",
IF(Sales_Trans_2[[#This Row],[Discount_Pct]]&lt;=10,"6-10%",
IF(Sales_Trans_2[[#This Row],[Discount_Pct]]&lt;=15,"11-15%","&gt;15%"))))</f>
        <v>0%</v>
      </c>
    </row>
    <row r="943" spans="1:32" x14ac:dyDescent="0.25">
      <c r="A943" t="s">
        <v>2503</v>
      </c>
      <c r="B943" s="10">
        <v>45886</v>
      </c>
      <c r="C943" t="s">
        <v>157</v>
      </c>
      <c r="D943" t="s">
        <v>59</v>
      </c>
      <c r="E943" t="s">
        <v>215</v>
      </c>
      <c r="F943" t="s">
        <v>216</v>
      </c>
      <c r="G943">
        <v>7</v>
      </c>
      <c r="H943">
        <v>381.68</v>
      </c>
      <c r="I943">
        <v>0</v>
      </c>
      <c r="J943">
        <v>0</v>
      </c>
      <c r="K943">
        <v>3072.52</v>
      </c>
      <c r="L943">
        <v>1902.46</v>
      </c>
      <c r="M943">
        <v>1170.06</v>
      </c>
      <c r="N943" t="s">
        <v>68</v>
      </c>
      <c r="O943" t="s">
        <v>24</v>
      </c>
      <c r="P943" t="s">
        <v>55</v>
      </c>
      <c r="Q943">
        <v>0.6166666666666667</v>
      </c>
      <c r="R943" t="s">
        <v>27</v>
      </c>
      <c r="S943" t="s">
        <v>4721</v>
      </c>
      <c r="T943" t="s">
        <v>4703</v>
      </c>
      <c r="U943">
        <v>342.46</v>
      </c>
      <c r="V943" t="s">
        <v>5863</v>
      </c>
      <c r="W943" t="s">
        <v>4958</v>
      </c>
      <c r="X943" t="s">
        <v>5168</v>
      </c>
      <c r="Y943" t="s">
        <v>4966</v>
      </c>
      <c r="Z943" t="s">
        <v>5169</v>
      </c>
      <c r="AA943" t="s">
        <v>4962</v>
      </c>
      <c r="AB943">
        <f>YEAR(Sales_Trans_2[[#This Row],[Transaction_Date]])</f>
        <v>2025</v>
      </c>
      <c r="AC943" t="str">
        <f>TEXT(Sales_Trans_2[[#This Row],[Transaction_Date]],"mmm")</f>
        <v>Aug</v>
      </c>
      <c r="AD943">
        <f>MONTH(Sales_Trans_2[[#This Row],[Transaction_Date]])</f>
        <v>8</v>
      </c>
      <c r="AE943" s="19">
        <f>IFERROR(Sales_Trans_2[[#This Row],[Profit]]/Sales_Trans_2[[#This Row],[Sales_Amount]],0)</f>
        <v>0.38081444547146964</v>
      </c>
      <c r="AF943" s="20" t="str">
        <f>IF(Sales_Trans_2[[#This Row],[Discount_Pct]]=0,"0%",
IF(Sales_Trans_2[[#This Row],[Discount_Pct]]&lt;=5,"1-5%",
IF(Sales_Trans_2[[#This Row],[Discount_Pct]]&lt;=10,"6-10%",
IF(Sales_Trans_2[[#This Row],[Discount_Pct]]&lt;=15,"11-15%","&gt;15%"))))</f>
        <v>0%</v>
      </c>
    </row>
    <row r="944" spans="1:32" x14ac:dyDescent="0.25">
      <c r="A944" t="s">
        <v>2648</v>
      </c>
      <c r="B944" s="10">
        <v>45816</v>
      </c>
      <c r="C944" t="s">
        <v>629</v>
      </c>
      <c r="D944" t="s">
        <v>895</v>
      </c>
      <c r="E944" t="s">
        <v>198</v>
      </c>
      <c r="F944" t="s">
        <v>694</v>
      </c>
      <c r="G944">
        <v>4</v>
      </c>
      <c r="H944">
        <v>470.43</v>
      </c>
      <c r="I944">
        <v>0</v>
      </c>
      <c r="J944">
        <v>0</v>
      </c>
      <c r="K944">
        <v>1881.72</v>
      </c>
      <c r="L944">
        <v>1480.72</v>
      </c>
      <c r="M944">
        <v>401</v>
      </c>
      <c r="N944" t="s">
        <v>40</v>
      </c>
      <c r="O944" t="s">
        <v>24</v>
      </c>
      <c r="P944" t="s">
        <v>55</v>
      </c>
      <c r="Q944">
        <v>0.8305555555555556</v>
      </c>
      <c r="R944" t="s">
        <v>49</v>
      </c>
      <c r="S944" t="s">
        <v>4843</v>
      </c>
      <c r="T944" t="s">
        <v>4828</v>
      </c>
      <c r="U944">
        <v>438.7</v>
      </c>
      <c r="V944" t="s">
        <v>5061</v>
      </c>
      <c r="W944" t="s">
        <v>4958</v>
      </c>
      <c r="X944" t="s">
        <v>5096</v>
      </c>
      <c r="Y944" t="s">
        <v>4960</v>
      </c>
      <c r="Z944" t="s">
        <v>5097</v>
      </c>
      <c r="AA944" t="s">
        <v>4962</v>
      </c>
      <c r="AB944">
        <f>YEAR(Sales_Trans_2[[#This Row],[Transaction_Date]])</f>
        <v>2025</v>
      </c>
      <c r="AC944" t="str">
        <f>TEXT(Sales_Trans_2[[#This Row],[Transaction_Date]],"mmm")</f>
        <v>Jun</v>
      </c>
      <c r="AD944">
        <f>MONTH(Sales_Trans_2[[#This Row],[Transaction_Date]])</f>
        <v>6</v>
      </c>
      <c r="AE944" s="19">
        <f>IFERROR(Sales_Trans_2[[#This Row],[Profit]]/Sales_Trans_2[[#This Row],[Sales_Amount]],0)</f>
        <v>0.21310290585209277</v>
      </c>
      <c r="AF944" s="20" t="str">
        <f>IF(Sales_Trans_2[[#This Row],[Discount_Pct]]=0,"0%",
IF(Sales_Trans_2[[#This Row],[Discount_Pct]]&lt;=5,"1-5%",
IF(Sales_Trans_2[[#This Row],[Discount_Pct]]&lt;=10,"6-10%",
IF(Sales_Trans_2[[#This Row],[Discount_Pct]]&lt;=15,"11-15%","&gt;15%"))))</f>
        <v>0%</v>
      </c>
    </row>
    <row r="945" spans="1:32" x14ac:dyDescent="0.25">
      <c r="A945" t="s">
        <v>4105</v>
      </c>
      <c r="B945" s="10">
        <v>45816</v>
      </c>
      <c r="C945" t="s">
        <v>3747</v>
      </c>
      <c r="D945" t="s">
        <v>759</v>
      </c>
      <c r="E945" t="s">
        <v>303</v>
      </c>
      <c r="F945" t="s">
        <v>1216</v>
      </c>
      <c r="G945">
        <v>7</v>
      </c>
      <c r="H945">
        <v>228.73</v>
      </c>
      <c r="I945">
        <v>0</v>
      </c>
      <c r="J945">
        <v>0</v>
      </c>
      <c r="K945">
        <v>1601.11</v>
      </c>
      <c r="L945">
        <v>1327.83</v>
      </c>
      <c r="M945">
        <v>273.27999999999997</v>
      </c>
      <c r="N945" t="s">
        <v>47</v>
      </c>
      <c r="O945" t="s">
        <v>24</v>
      </c>
      <c r="P945" t="s">
        <v>55</v>
      </c>
      <c r="Q945">
        <v>0.83472222222222225</v>
      </c>
      <c r="R945" t="s">
        <v>49</v>
      </c>
      <c r="S945" t="s">
        <v>4741</v>
      </c>
      <c r="T945" t="s">
        <v>4729</v>
      </c>
      <c r="U945">
        <v>217.85</v>
      </c>
      <c r="V945" t="s">
        <v>5687</v>
      </c>
      <c r="W945" t="s">
        <v>4958</v>
      </c>
      <c r="X945" t="s">
        <v>5369</v>
      </c>
      <c r="Y945" t="s">
        <v>4966</v>
      </c>
      <c r="Z945" t="s">
        <v>5351</v>
      </c>
      <c r="AA945" t="s">
        <v>4962</v>
      </c>
      <c r="AB945">
        <f>YEAR(Sales_Trans_2[[#This Row],[Transaction_Date]])</f>
        <v>2025</v>
      </c>
      <c r="AC945" t="str">
        <f>TEXT(Sales_Trans_2[[#This Row],[Transaction_Date]],"mmm")</f>
        <v>Jun</v>
      </c>
      <c r="AD945">
        <f>MONTH(Sales_Trans_2[[#This Row],[Transaction_Date]])</f>
        <v>6</v>
      </c>
      <c r="AE945" s="19">
        <f>IFERROR(Sales_Trans_2[[#This Row],[Profit]]/Sales_Trans_2[[#This Row],[Sales_Amount]],0)</f>
        <v>0.17068158964718227</v>
      </c>
      <c r="AF945" s="20" t="str">
        <f>IF(Sales_Trans_2[[#This Row],[Discount_Pct]]=0,"0%",
IF(Sales_Trans_2[[#This Row],[Discount_Pct]]&lt;=5,"1-5%",
IF(Sales_Trans_2[[#This Row],[Discount_Pct]]&lt;=10,"6-10%",
IF(Sales_Trans_2[[#This Row],[Discount_Pct]]&lt;=15,"11-15%","&gt;15%"))))</f>
        <v>0%</v>
      </c>
    </row>
    <row r="946" spans="1:32" x14ac:dyDescent="0.25">
      <c r="A946" t="s">
        <v>2287</v>
      </c>
      <c r="B946" s="10">
        <v>45696</v>
      </c>
      <c r="C946" t="s">
        <v>2288</v>
      </c>
      <c r="D946" t="s">
        <v>141</v>
      </c>
      <c r="E946" t="s">
        <v>1180</v>
      </c>
      <c r="F946" t="s">
        <v>1716</v>
      </c>
      <c r="G946">
        <v>2</v>
      </c>
      <c r="H946">
        <v>437.49</v>
      </c>
      <c r="I946">
        <v>0</v>
      </c>
      <c r="J946">
        <v>0</v>
      </c>
      <c r="K946">
        <v>1006.23</v>
      </c>
      <c r="L946">
        <v>530.88</v>
      </c>
      <c r="M946">
        <v>475.35</v>
      </c>
      <c r="N946" t="s">
        <v>68</v>
      </c>
      <c r="O946" t="s">
        <v>24</v>
      </c>
      <c r="P946" t="s">
        <v>55</v>
      </c>
      <c r="Q946">
        <v>0.89027777777777772</v>
      </c>
      <c r="R946" t="s">
        <v>27</v>
      </c>
      <c r="S946" t="s">
        <v>4658</v>
      </c>
      <c r="T946" t="s">
        <v>4636</v>
      </c>
      <c r="U946">
        <v>437.49</v>
      </c>
      <c r="V946" t="s">
        <v>5772</v>
      </c>
      <c r="W946" t="s">
        <v>4968</v>
      </c>
      <c r="X946" t="s">
        <v>5476</v>
      </c>
      <c r="Y946" t="s">
        <v>4966</v>
      </c>
      <c r="Z946" t="s">
        <v>5087</v>
      </c>
      <c r="AA946" t="s">
        <v>4962</v>
      </c>
      <c r="AB946">
        <f>YEAR(Sales_Trans_2[[#This Row],[Transaction_Date]])</f>
        <v>2025</v>
      </c>
      <c r="AC946" t="str">
        <f>TEXT(Sales_Trans_2[[#This Row],[Transaction_Date]],"mmm")</f>
        <v>Feb</v>
      </c>
      <c r="AD946">
        <f>MONTH(Sales_Trans_2[[#This Row],[Transaction_Date]])</f>
        <v>2</v>
      </c>
      <c r="AE946" s="19">
        <f>IFERROR(Sales_Trans_2[[#This Row],[Profit]]/Sales_Trans_2[[#This Row],[Sales_Amount]],0)</f>
        <v>0.47240690498196236</v>
      </c>
      <c r="AF946" s="20" t="str">
        <f>IF(Sales_Trans_2[[#This Row],[Discount_Pct]]=0,"0%",
IF(Sales_Trans_2[[#This Row],[Discount_Pct]]&lt;=5,"1-5%",
IF(Sales_Trans_2[[#This Row],[Discount_Pct]]&lt;=10,"6-10%",
IF(Sales_Trans_2[[#This Row],[Discount_Pct]]&lt;=15,"11-15%","&gt;15%"))))</f>
        <v>0%</v>
      </c>
    </row>
    <row r="947" spans="1:32" x14ac:dyDescent="0.25">
      <c r="A947" t="s">
        <v>4448</v>
      </c>
      <c r="B947" s="10">
        <v>45696</v>
      </c>
      <c r="C947" t="s">
        <v>3023</v>
      </c>
      <c r="D947" t="s">
        <v>124</v>
      </c>
      <c r="E947" t="s">
        <v>704</v>
      </c>
      <c r="F947" t="s">
        <v>182</v>
      </c>
      <c r="G947">
        <v>3</v>
      </c>
      <c r="H947">
        <v>397.22</v>
      </c>
      <c r="I947">
        <v>0</v>
      </c>
      <c r="J947">
        <v>0</v>
      </c>
      <c r="K947">
        <v>1370.41</v>
      </c>
      <c r="L947">
        <v>958.11</v>
      </c>
      <c r="M947">
        <v>412.3</v>
      </c>
      <c r="N947" t="s">
        <v>40</v>
      </c>
      <c r="O947" t="s">
        <v>24</v>
      </c>
      <c r="P947" t="s">
        <v>55</v>
      </c>
      <c r="Q947">
        <v>0.70833333333333337</v>
      </c>
      <c r="R947" t="s">
        <v>27</v>
      </c>
      <c r="S947" t="s">
        <v>4697</v>
      </c>
      <c r="T947" t="s">
        <v>4672</v>
      </c>
      <c r="U947">
        <v>397.22</v>
      </c>
      <c r="V947" t="s">
        <v>5849</v>
      </c>
      <c r="W947" t="s">
        <v>4964</v>
      </c>
      <c r="X947" t="s">
        <v>5615</v>
      </c>
      <c r="Y947" t="s">
        <v>4960</v>
      </c>
      <c r="Z947" t="s">
        <v>4997</v>
      </c>
      <c r="AA947" t="s">
        <v>4962</v>
      </c>
      <c r="AB947">
        <f>YEAR(Sales_Trans_2[[#This Row],[Transaction_Date]])</f>
        <v>2025</v>
      </c>
      <c r="AC947" t="str">
        <f>TEXT(Sales_Trans_2[[#This Row],[Transaction_Date]],"mmm")</f>
        <v>Feb</v>
      </c>
      <c r="AD947">
        <f>MONTH(Sales_Trans_2[[#This Row],[Transaction_Date]])</f>
        <v>2</v>
      </c>
      <c r="AE947" s="19">
        <f>IFERROR(Sales_Trans_2[[#This Row],[Profit]]/Sales_Trans_2[[#This Row],[Sales_Amount]],0)</f>
        <v>0.30085886705438519</v>
      </c>
      <c r="AF947" s="20" t="str">
        <f>IF(Sales_Trans_2[[#This Row],[Discount_Pct]]=0,"0%",
IF(Sales_Trans_2[[#This Row],[Discount_Pct]]&lt;=5,"1-5%",
IF(Sales_Trans_2[[#This Row],[Discount_Pct]]&lt;=10,"6-10%",
IF(Sales_Trans_2[[#This Row],[Discount_Pct]]&lt;=15,"11-15%","&gt;15%"))))</f>
        <v>0%</v>
      </c>
    </row>
    <row r="948" spans="1:32" x14ac:dyDescent="0.25">
      <c r="A948" t="s">
        <v>3491</v>
      </c>
      <c r="B948" s="10">
        <v>45665</v>
      </c>
      <c r="C948" t="s">
        <v>2069</v>
      </c>
      <c r="D948" t="s">
        <v>895</v>
      </c>
      <c r="E948" t="s">
        <v>544</v>
      </c>
      <c r="F948" t="s">
        <v>545</v>
      </c>
      <c r="G948">
        <v>4</v>
      </c>
      <c r="H948">
        <v>438.7</v>
      </c>
      <c r="I948">
        <v>0</v>
      </c>
      <c r="J948">
        <v>0</v>
      </c>
      <c r="K948">
        <v>1754.8</v>
      </c>
      <c r="L948">
        <v>1480.72</v>
      </c>
      <c r="M948">
        <v>274.08</v>
      </c>
      <c r="N948" t="s">
        <v>4971</v>
      </c>
      <c r="O948" t="s">
        <v>24</v>
      </c>
      <c r="P948" t="s">
        <v>55</v>
      </c>
      <c r="Q948">
        <v>0.8881944444444444</v>
      </c>
      <c r="R948" t="s">
        <v>49</v>
      </c>
      <c r="S948" t="s">
        <v>4843</v>
      </c>
      <c r="T948" t="s">
        <v>4828</v>
      </c>
      <c r="U948">
        <v>438.7</v>
      </c>
      <c r="V948" t="s">
        <v>5711</v>
      </c>
      <c r="W948" t="s">
        <v>4968</v>
      </c>
      <c r="X948" t="s">
        <v>5406</v>
      </c>
      <c r="Y948" t="s">
        <v>4960</v>
      </c>
      <c r="Z948" t="s">
        <v>5407</v>
      </c>
      <c r="AA948" t="s">
        <v>4962</v>
      </c>
      <c r="AB948">
        <f>YEAR(Sales_Trans_2[[#This Row],[Transaction_Date]])</f>
        <v>2025</v>
      </c>
      <c r="AC948" t="str">
        <f>TEXT(Sales_Trans_2[[#This Row],[Transaction_Date]],"mmm")</f>
        <v>Jan</v>
      </c>
      <c r="AD948">
        <f>MONTH(Sales_Trans_2[[#This Row],[Transaction_Date]])</f>
        <v>1</v>
      </c>
      <c r="AE948" s="19">
        <f>IFERROR(Sales_Trans_2[[#This Row],[Profit]]/Sales_Trans_2[[#This Row],[Sales_Amount]],0)</f>
        <v>0.15618873945748804</v>
      </c>
      <c r="AF948" s="20" t="str">
        <f>IF(Sales_Trans_2[[#This Row],[Discount_Pct]]=0,"0%",
IF(Sales_Trans_2[[#This Row],[Discount_Pct]]&lt;=5,"1-5%",
IF(Sales_Trans_2[[#This Row],[Discount_Pct]]&lt;=10,"6-10%",
IF(Sales_Trans_2[[#This Row],[Discount_Pct]]&lt;=15,"11-15%","&gt;15%"))))</f>
        <v>0%</v>
      </c>
    </row>
    <row r="949" spans="1:32" x14ac:dyDescent="0.25">
      <c r="A949" t="s">
        <v>3103</v>
      </c>
      <c r="B949" s="10">
        <v>45867</v>
      </c>
      <c r="C949" t="s">
        <v>3104</v>
      </c>
      <c r="D949" t="s">
        <v>566</v>
      </c>
      <c r="E949" t="s">
        <v>1031</v>
      </c>
      <c r="F949" t="s">
        <v>1795</v>
      </c>
      <c r="G949">
        <v>2</v>
      </c>
      <c r="H949">
        <v>328.59</v>
      </c>
      <c r="I949">
        <v>0</v>
      </c>
      <c r="J949">
        <v>0</v>
      </c>
      <c r="K949">
        <v>657.18</v>
      </c>
      <c r="L949">
        <v>510.98</v>
      </c>
      <c r="M949">
        <v>146.19999999999999</v>
      </c>
      <c r="N949" t="s">
        <v>40</v>
      </c>
      <c r="O949" t="s">
        <v>24</v>
      </c>
      <c r="P949" t="s">
        <v>55</v>
      </c>
      <c r="Q949">
        <v>0.72083333333333333</v>
      </c>
      <c r="R949" t="s">
        <v>49</v>
      </c>
      <c r="S949" t="s">
        <v>4767</v>
      </c>
      <c r="T949" t="s">
        <v>4752</v>
      </c>
      <c r="U949">
        <v>328.59</v>
      </c>
      <c r="V949" t="s">
        <v>6005</v>
      </c>
      <c r="W949" t="s">
        <v>4964</v>
      </c>
      <c r="X949" t="s">
        <v>4999</v>
      </c>
      <c r="Y949" t="s">
        <v>4960</v>
      </c>
      <c r="Z949" t="s">
        <v>5000</v>
      </c>
      <c r="AA949" t="s">
        <v>4962</v>
      </c>
      <c r="AB949">
        <f>YEAR(Sales_Trans_2[[#This Row],[Transaction_Date]])</f>
        <v>2025</v>
      </c>
      <c r="AC949" t="str">
        <f>TEXT(Sales_Trans_2[[#This Row],[Transaction_Date]],"mmm")</f>
        <v>Jul</v>
      </c>
      <c r="AD949">
        <f>MONTH(Sales_Trans_2[[#This Row],[Transaction_Date]])</f>
        <v>7</v>
      </c>
      <c r="AE949" s="19">
        <f>IFERROR(Sales_Trans_2[[#This Row],[Profit]]/Sales_Trans_2[[#This Row],[Sales_Amount]],0)</f>
        <v>0.22246568672205483</v>
      </c>
      <c r="AF949" s="20" t="str">
        <f>IF(Sales_Trans_2[[#This Row],[Discount_Pct]]=0,"0%",
IF(Sales_Trans_2[[#This Row],[Discount_Pct]]&lt;=5,"1-5%",
IF(Sales_Trans_2[[#This Row],[Discount_Pct]]&lt;=10,"6-10%",
IF(Sales_Trans_2[[#This Row],[Discount_Pct]]&lt;=15,"11-15%","&gt;15%"))))</f>
        <v>0%</v>
      </c>
    </row>
    <row r="950" spans="1:32" x14ac:dyDescent="0.25">
      <c r="A950" t="s">
        <v>3875</v>
      </c>
      <c r="B950" s="10">
        <v>45864</v>
      </c>
      <c r="C950" t="s">
        <v>1184</v>
      </c>
      <c r="D950" t="s">
        <v>237</v>
      </c>
      <c r="E950" t="s">
        <v>187</v>
      </c>
      <c r="F950" t="s">
        <v>188</v>
      </c>
      <c r="G950">
        <v>6</v>
      </c>
      <c r="H950">
        <v>541.83000000000004</v>
      </c>
      <c r="I950">
        <v>0</v>
      </c>
      <c r="J950">
        <v>0</v>
      </c>
      <c r="K950">
        <v>3738.63</v>
      </c>
      <c r="L950">
        <v>2018.4</v>
      </c>
      <c r="M950">
        <v>1720.23</v>
      </c>
      <c r="N950" t="s">
        <v>4971</v>
      </c>
      <c r="O950" t="s">
        <v>24</v>
      </c>
      <c r="P950" t="s">
        <v>55</v>
      </c>
      <c r="Q950">
        <v>0.87222222222222223</v>
      </c>
      <c r="R950" t="s">
        <v>27</v>
      </c>
      <c r="S950" t="s">
        <v>4670</v>
      </c>
      <c r="T950" t="s">
        <v>4636</v>
      </c>
      <c r="U950">
        <v>541.35</v>
      </c>
      <c r="V950" t="s">
        <v>5443</v>
      </c>
      <c r="W950" t="s">
        <v>4958</v>
      </c>
      <c r="X950" t="s">
        <v>5199</v>
      </c>
      <c r="Y950" t="s">
        <v>4960</v>
      </c>
      <c r="Z950" t="s">
        <v>5200</v>
      </c>
      <c r="AA950" t="s">
        <v>4962</v>
      </c>
      <c r="AB950">
        <f>YEAR(Sales_Trans_2[[#This Row],[Transaction_Date]])</f>
        <v>2025</v>
      </c>
      <c r="AC950" t="str">
        <f>TEXT(Sales_Trans_2[[#This Row],[Transaction_Date]],"mmm")</f>
        <v>Jul</v>
      </c>
      <c r="AD950">
        <f>MONTH(Sales_Trans_2[[#This Row],[Transaction_Date]])</f>
        <v>7</v>
      </c>
      <c r="AE950" s="19">
        <f>IFERROR(Sales_Trans_2[[#This Row],[Profit]]/Sales_Trans_2[[#This Row],[Sales_Amount]],0)</f>
        <v>0.46012309321863892</v>
      </c>
      <c r="AF950" s="20" t="str">
        <f>IF(Sales_Trans_2[[#This Row],[Discount_Pct]]=0,"0%",
IF(Sales_Trans_2[[#This Row],[Discount_Pct]]&lt;=5,"1-5%",
IF(Sales_Trans_2[[#This Row],[Discount_Pct]]&lt;=10,"6-10%",
IF(Sales_Trans_2[[#This Row],[Discount_Pct]]&lt;=15,"11-15%","&gt;15%"))))</f>
        <v>0%</v>
      </c>
    </row>
    <row r="951" spans="1:32" x14ac:dyDescent="0.25">
      <c r="A951" t="s">
        <v>3917</v>
      </c>
      <c r="B951" s="10">
        <v>45864</v>
      </c>
      <c r="C951" t="s">
        <v>1188</v>
      </c>
      <c r="D951" t="s">
        <v>503</v>
      </c>
      <c r="E951" t="s">
        <v>957</v>
      </c>
      <c r="F951" t="s">
        <v>958</v>
      </c>
      <c r="G951">
        <v>4</v>
      </c>
      <c r="H951">
        <v>548.55999999999995</v>
      </c>
      <c r="I951">
        <v>0</v>
      </c>
      <c r="J951">
        <v>0</v>
      </c>
      <c r="K951">
        <v>2523.38</v>
      </c>
      <c r="L951">
        <v>1559.2</v>
      </c>
      <c r="M951">
        <v>964.18</v>
      </c>
      <c r="N951" t="s">
        <v>40</v>
      </c>
      <c r="O951" t="s">
        <v>24</v>
      </c>
      <c r="P951" t="s">
        <v>55</v>
      </c>
      <c r="Q951">
        <v>0.6118055555555556</v>
      </c>
      <c r="R951" t="s">
        <v>27</v>
      </c>
      <c r="S951" t="s">
        <v>4727</v>
      </c>
      <c r="T951" t="s">
        <v>4703</v>
      </c>
      <c r="U951">
        <v>503.36</v>
      </c>
      <c r="V951" t="s">
        <v>5202</v>
      </c>
      <c r="W951" t="s">
        <v>4958</v>
      </c>
      <c r="X951" t="s">
        <v>5614</v>
      </c>
      <c r="Y951" t="s">
        <v>4960</v>
      </c>
      <c r="Z951" t="s">
        <v>5280</v>
      </c>
      <c r="AA951" t="s">
        <v>4962</v>
      </c>
      <c r="AB951">
        <f>YEAR(Sales_Trans_2[[#This Row],[Transaction_Date]])</f>
        <v>2025</v>
      </c>
      <c r="AC951" t="str">
        <f>TEXT(Sales_Trans_2[[#This Row],[Transaction_Date]],"mmm")</f>
        <v>Jul</v>
      </c>
      <c r="AD951">
        <f>MONTH(Sales_Trans_2[[#This Row],[Transaction_Date]])</f>
        <v>7</v>
      </c>
      <c r="AE951" s="19">
        <f>IFERROR(Sales_Trans_2[[#This Row],[Profit]]/Sales_Trans_2[[#This Row],[Sales_Amount]],0)</f>
        <v>0.38209861376407828</v>
      </c>
      <c r="AF951" s="20" t="str">
        <f>IF(Sales_Trans_2[[#This Row],[Discount_Pct]]=0,"0%",
IF(Sales_Trans_2[[#This Row],[Discount_Pct]]&lt;=5,"1-5%",
IF(Sales_Trans_2[[#This Row],[Discount_Pct]]&lt;=10,"6-10%",
IF(Sales_Trans_2[[#This Row],[Discount_Pct]]&lt;=15,"11-15%","&gt;15%"))))</f>
        <v>0%</v>
      </c>
    </row>
    <row r="952" spans="1:32" x14ac:dyDescent="0.25">
      <c r="A952" t="s">
        <v>1604</v>
      </c>
      <c r="B952" s="10">
        <v>45857</v>
      </c>
      <c r="C952" t="s">
        <v>1605</v>
      </c>
      <c r="D952" t="s">
        <v>905</v>
      </c>
      <c r="E952" t="s">
        <v>187</v>
      </c>
      <c r="F952" t="s">
        <v>188</v>
      </c>
      <c r="G952">
        <v>1</v>
      </c>
      <c r="H952">
        <v>464.41</v>
      </c>
      <c r="I952">
        <v>0</v>
      </c>
      <c r="J952">
        <v>0</v>
      </c>
      <c r="K952">
        <v>534.07000000000005</v>
      </c>
      <c r="L952">
        <v>397.69</v>
      </c>
      <c r="M952">
        <v>136.38</v>
      </c>
      <c r="N952" t="s">
        <v>4971</v>
      </c>
      <c r="O952" t="s">
        <v>24</v>
      </c>
      <c r="P952" t="s">
        <v>55</v>
      </c>
      <c r="Q952">
        <v>0.64861111111111114</v>
      </c>
      <c r="R952" t="s">
        <v>27</v>
      </c>
      <c r="S952" t="s">
        <v>4686</v>
      </c>
      <c r="T952" t="s">
        <v>4672</v>
      </c>
      <c r="U952">
        <v>464.41</v>
      </c>
      <c r="V952" t="s">
        <v>5282</v>
      </c>
      <c r="W952" t="s">
        <v>4968</v>
      </c>
      <c r="X952" t="s">
        <v>5199</v>
      </c>
      <c r="Y952" t="s">
        <v>4960</v>
      </c>
      <c r="Z952" t="s">
        <v>5200</v>
      </c>
      <c r="AA952" t="s">
        <v>4962</v>
      </c>
      <c r="AB952">
        <f>YEAR(Sales_Trans_2[[#This Row],[Transaction_Date]])</f>
        <v>2025</v>
      </c>
      <c r="AC952" t="str">
        <f>TEXT(Sales_Trans_2[[#This Row],[Transaction_Date]],"mmm")</f>
        <v>Jul</v>
      </c>
      <c r="AD952">
        <f>MONTH(Sales_Trans_2[[#This Row],[Transaction_Date]])</f>
        <v>7</v>
      </c>
      <c r="AE952" s="19">
        <f>IFERROR(Sales_Trans_2[[#This Row],[Profit]]/Sales_Trans_2[[#This Row],[Sales_Amount]],0)</f>
        <v>0.25535978429793843</v>
      </c>
      <c r="AF952" s="20" t="str">
        <f>IF(Sales_Trans_2[[#This Row],[Discount_Pct]]=0,"0%",
IF(Sales_Trans_2[[#This Row],[Discount_Pct]]&lt;=5,"1-5%",
IF(Sales_Trans_2[[#This Row],[Discount_Pct]]&lt;=10,"6-10%",
IF(Sales_Trans_2[[#This Row],[Discount_Pct]]&lt;=15,"11-15%","&gt;15%"))))</f>
        <v>0%</v>
      </c>
    </row>
    <row r="953" spans="1:32" x14ac:dyDescent="0.25">
      <c r="A953" t="s">
        <v>2943</v>
      </c>
      <c r="B953" s="10">
        <v>45857</v>
      </c>
      <c r="C953" t="s">
        <v>2944</v>
      </c>
      <c r="D953" t="s">
        <v>1490</v>
      </c>
      <c r="E953" t="s">
        <v>114</v>
      </c>
      <c r="F953" t="s">
        <v>115</v>
      </c>
      <c r="G953">
        <v>1</v>
      </c>
      <c r="H953">
        <v>102.51</v>
      </c>
      <c r="I953">
        <v>0</v>
      </c>
      <c r="J953">
        <v>0</v>
      </c>
      <c r="K953">
        <v>117.89</v>
      </c>
      <c r="L953">
        <v>88.72</v>
      </c>
      <c r="M953">
        <v>29.17</v>
      </c>
      <c r="N953" t="s">
        <v>68</v>
      </c>
      <c r="O953" t="s">
        <v>24</v>
      </c>
      <c r="P953" t="s">
        <v>55</v>
      </c>
      <c r="Q953">
        <v>0.57013888888888886</v>
      </c>
      <c r="R953" t="s">
        <v>27</v>
      </c>
      <c r="S953" t="s">
        <v>4899</v>
      </c>
      <c r="T953" t="s">
        <v>4887</v>
      </c>
      <c r="U953">
        <v>102.51</v>
      </c>
      <c r="V953" t="s">
        <v>5161</v>
      </c>
      <c r="W953" t="s">
        <v>4968</v>
      </c>
      <c r="X953" t="s">
        <v>5523</v>
      </c>
      <c r="Y953" t="s">
        <v>4966</v>
      </c>
      <c r="Z953" t="s">
        <v>5524</v>
      </c>
      <c r="AA953" t="s">
        <v>4962</v>
      </c>
      <c r="AB953">
        <f>YEAR(Sales_Trans_2[[#This Row],[Transaction_Date]])</f>
        <v>2025</v>
      </c>
      <c r="AC953" t="str">
        <f>TEXT(Sales_Trans_2[[#This Row],[Transaction_Date]],"mmm")</f>
        <v>Jul</v>
      </c>
      <c r="AD953">
        <f>MONTH(Sales_Trans_2[[#This Row],[Transaction_Date]])</f>
        <v>7</v>
      </c>
      <c r="AE953" s="19">
        <f>IFERROR(Sales_Trans_2[[#This Row],[Profit]]/Sales_Trans_2[[#This Row],[Sales_Amount]],0)</f>
        <v>0.24743404868945629</v>
      </c>
      <c r="AF953" s="20" t="str">
        <f>IF(Sales_Trans_2[[#This Row],[Discount_Pct]]=0,"0%",
IF(Sales_Trans_2[[#This Row],[Discount_Pct]]&lt;=5,"1-5%",
IF(Sales_Trans_2[[#This Row],[Discount_Pct]]&lt;=10,"6-10%",
IF(Sales_Trans_2[[#This Row],[Discount_Pct]]&lt;=15,"11-15%","&gt;15%"))))</f>
        <v>0%</v>
      </c>
    </row>
    <row r="954" spans="1:32" x14ac:dyDescent="0.25">
      <c r="A954" t="s">
        <v>3645</v>
      </c>
      <c r="B954" s="10">
        <v>45851</v>
      </c>
      <c r="C954" t="s">
        <v>340</v>
      </c>
      <c r="D954" t="s">
        <v>622</v>
      </c>
      <c r="E954" t="s">
        <v>153</v>
      </c>
      <c r="F954" t="s">
        <v>154</v>
      </c>
      <c r="G954">
        <v>3</v>
      </c>
      <c r="H954">
        <v>327.08</v>
      </c>
      <c r="I954">
        <v>0</v>
      </c>
      <c r="J954">
        <v>0</v>
      </c>
      <c r="K954">
        <v>1128.43</v>
      </c>
      <c r="L954">
        <v>823.83</v>
      </c>
      <c r="M954">
        <v>304.60000000000002</v>
      </c>
      <c r="N954" t="s">
        <v>23</v>
      </c>
      <c r="O954" t="s">
        <v>24</v>
      </c>
      <c r="P954" t="s">
        <v>55</v>
      </c>
      <c r="Q954">
        <v>0.60833333333333328</v>
      </c>
      <c r="R954" t="s">
        <v>27</v>
      </c>
      <c r="S954" t="s">
        <v>4836</v>
      </c>
      <c r="T954" t="s">
        <v>4828</v>
      </c>
      <c r="U954">
        <v>327.08</v>
      </c>
      <c r="V954" t="s">
        <v>5014</v>
      </c>
      <c r="W954" t="s">
        <v>4964</v>
      </c>
      <c r="X954" t="s">
        <v>4965</v>
      </c>
      <c r="Y954" t="s">
        <v>4966</v>
      </c>
      <c r="Z954" t="s">
        <v>5126</v>
      </c>
      <c r="AA954" t="s">
        <v>4962</v>
      </c>
      <c r="AB954">
        <f>YEAR(Sales_Trans_2[[#This Row],[Transaction_Date]])</f>
        <v>2025</v>
      </c>
      <c r="AC954" t="str">
        <f>TEXT(Sales_Trans_2[[#This Row],[Transaction_Date]],"mmm")</f>
        <v>Jul</v>
      </c>
      <c r="AD954">
        <f>MONTH(Sales_Trans_2[[#This Row],[Transaction_Date]])</f>
        <v>7</v>
      </c>
      <c r="AE954" s="19">
        <f>IFERROR(Sales_Trans_2[[#This Row],[Profit]]/Sales_Trans_2[[#This Row],[Sales_Amount]],0)</f>
        <v>0.26993256116905789</v>
      </c>
      <c r="AF954" s="20" t="str">
        <f>IF(Sales_Trans_2[[#This Row],[Discount_Pct]]=0,"0%",
IF(Sales_Trans_2[[#This Row],[Discount_Pct]]&lt;=5,"1-5%",
IF(Sales_Trans_2[[#This Row],[Discount_Pct]]&lt;=10,"6-10%",
IF(Sales_Trans_2[[#This Row],[Discount_Pct]]&lt;=15,"11-15%","&gt;15%"))))</f>
        <v>0%</v>
      </c>
    </row>
    <row r="955" spans="1:32" x14ac:dyDescent="0.25">
      <c r="A955" t="s">
        <v>2174</v>
      </c>
      <c r="B955" s="10">
        <v>45876</v>
      </c>
      <c r="C955" t="s">
        <v>1422</v>
      </c>
      <c r="D955" t="s">
        <v>1112</v>
      </c>
      <c r="E955" t="s">
        <v>390</v>
      </c>
      <c r="F955" t="s">
        <v>821</v>
      </c>
      <c r="G955">
        <v>3</v>
      </c>
      <c r="H955">
        <v>360.52</v>
      </c>
      <c r="I955">
        <v>0</v>
      </c>
      <c r="J955">
        <v>0</v>
      </c>
      <c r="K955">
        <v>1081.56</v>
      </c>
      <c r="L955">
        <v>973.44</v>
      </c>
      <c r="M955">
        <v>108.12</v>
      </c>
      <c r="N955" t="s">
        <v>40</v>
      </c>
      <c r="O955" t="s">
        <v>24</v>
      </c>
      <c r="P955" t="s">
        <v>55</v>
      </c>
      <c r="Q955">
        <v>0.4</v>
      </c>
      <c r="R955" t="s">
        <v>49</v>
      </c>
      <c r="S955" t="s">
        <v>4904</v>
      </c>
      <c r="T955" t="s">
        <v>4887</v>
      </c>
      <c r="U955">
        <v>360.52</v>
      </c>
      <c r="V955" t="s">
        <v>5886</v>
      </c>
      <c r="W955" t="s">
        <v>4964</v>
      </c>
      <c r="X955" t="s">
        <v>5322</v>
      </c>
      <c r="Y955" t="s">
        <v>5007</v>
      </c>
      <c r="Z955" t="s">
        <v>5323</v>
      </c>
      <c r="AA955" t="s">
        <v>4962</v>
      </c>
      <c r="AB955">
        <f>YEAR(Sales_Trans_2[[#This Row],[Transaction_Date]])</f>
        <v>2025</v>
      </c>
      <c r="AC955" t="str">
        <f>TEXT(Sales_Trans_2[[#This Row],[Transaction_Date]],"mmm")</f>
        <v>Aug</v>
      </c>
      <c r="AD955">
        <f>MONTH(Sales_Trans_2[[#This Row],[Transaction_Date]])</f>
        <v>8</v>
      </c>
      <c r="AE955" s="19">
        <f>IFERROR(Sales_Trans_2[[#This Row],[Profit]]/Sales_Trans_2[[#This Row],[Sales_Amount]],0)</f>
        <v>9.9966714745367807E-2</v>
      </c>
      <c r="AF955" s="20" t="str">
        <f>IF(Sales_Trans_2[[#This Row],[Discount_Pct]]=0,"0%",
IF(Sales_Trans_2[[#This Row],[Discount_Pct]]&lt;=5,"1-5%",
IF(Sales_Trans_2[[#This Row],[Discount_Pct]]&lt;=10,"6-10%",
IF(Sales_Trans_2[[#This Row],[Discount_Pct]]&lt;=15,"11-15%","&gt;15%"))))</f>
        <v>0%</v>
      </c>
    </row>
    <row r="956" spans="1:32" x14ac:dyDescent="0.25">
      <c r="A956" t="s">
        <v>934</v>
      </c>
      <c r="B956" s="10">
        <v>45836</v>
      </c>
      <c r="C956" t="s">
        <v>935</v>
      </c>
      <c r="D956" t="s">
        <v>237</v>
      </c>
      <c r="E956" t="s">
        <v>380</v>
      </c>
      <c r="F956" t="s">
        <v>936</v>
      </c>
      <c r="G956">
        <v>5</v>
      </c>
      <c r="H956">
        <v>541.35</v>
      </c>
      <c r="I956">
        <v>0</v>
      </c>
      <c r="J956">
        <v>0</v>
      </c>
      <c r="K956">
        <v>3112.76</v>
      </c>
      <c r="L956">
        <v>1682</v>
      </c>
      <c r="M956">
        <v>1430.76</v>
      </c>
      <c r="N956" t="s">
        <v>4971</v>
      </c>
      <c r="O956" t="s">
        <v>24</v>
      </c>
      <c r="P956" t="s">
        <v>55</v>
      </c>
      <c r="Q956">
        <v>0.71666666666666667</v>
      </c>
      <c r="R956" t="s">
        <v>27</v>
      </c>
      <c r="S956" t="s">
        <v>4670</v>
      </c>
      <c r="T956" t="s">
        <v>4636</v>
      </c>
      <c r="U956">
        <v>541.35</v>
      </c>
      <c r="V956" t="s">
        <v>5261</v>
      </c>
      <c r="W956" t="s">
        <v>4968</v>
      </c>
      <c r="X956" t="s">
        <v>5366</v>
      </c>
      <c r="Y956" t="s">
        <v>5018</v>
      </c>
      <c r="Z956" t="s">
        <v>5076</v>
      </c>
      <c r="AA956" t="s">
        <v>4962</v>
      </c>
      <c r="AB956">
        <f>YEAR(Sales_Trans_2[[#This Row],[Transaction_Date]])</f>
        <v>2025</v>
      </c>
      <c r="AC956" t="str">
        <f>TEXT(Sales_Trans_2[[#This Row],[Transaction_Date]],"mmm")</f>
        <v>Jun</v>
      </c>
      <c r="AD956">
        <f>MONTH(Sales_Trans_2[[#This Row],[Transaction_Date]])</f>
        <v>6</v>
      </c>
      <c r="AE956" s="19">
        <f>IFERROR(Sales_Trans_2[[#This Row],[Profit]]/Sales_Trans_2[[#This Row],[Sales_Amount]],0)</f>
        <v>0.4596435317852966</v>
      </c>
      <c r="AF956" s="20" t="str">
        <f>IF(Sales_Trans_2[[#This Row],[Discount_Pct]]=0,"0%",
IF(Sales_Trans_2[[#This Row],[Discount_Pct]]&lt;=5,"1-5%",
IF(Sales_Trans_2[[#This Row],[Discount_Pct]]&lt;=10,"6-10%",
IF(Sales_Trans_2[[#This Row],[Discount_Pct]]&lt;=15,"11-15%","&gt;15%"))))</f>
        <v>0%</v>
      </c>
    </row>
    <row r="957" spans="1:32" x14ac:dyDescent="0.25">
      <c r="A957" t="s">
        <v>1679</v>
      </c>
      <c r="B957" s="10">
        <v>45832</v>
      </c>
      <c r="C957" t="s">
        <v>1297</v>
      </c>
      <c r="D957" t="s">
        <v>220</v>
      </c>
      <c r="E957" t="s">
        <v>634</v>
      </c>
      <c r="F957" t="s">
        <v>635</v>
      </c>
      <c r="G957">
        <v>4</v>
      </c>
      <c r="H957">
        <v>332.74</v>
      </c>
      <c r="I957">
        <v>0</v>
      </c>
      <c r="J957">
        <v>0</v>
      </c>
      <c r="K957">
        <v>1330.96</v>
      </c>
      <c r="L957">
        <v>821.08</v>
      </c>
      <c r="M957">
        <v>509.88</v>
      </c>
      <c r="N957" t="s">
        <v>23</v>
      </c>
      <c r="O957" t="s">
        <v>24</v>
      </c>
      <c r="P957" t="s">
        <v>55</v>
      </c>
      <c r="Q957">
        <v>0.37638888888888888</v>
      </c>
      <c r="R957" t="s">
        <v>49</v>
      </c>
      <c r="S957" t="s">
        <v>4653</v>
      </c>
      <c r="T957" t="s">
        <v>4636</v>
      </c>
      <c r="U957">
        <v>332.74</v>
      </c>
      <c r="V957" t="s">
        <v>5095</v>
      </c>
      <c r="W957" t="s">
        <v>4964</v>
      </c>
      <c r="X957" t="s">
        <v>5616</v>
      </c>
      <c r="Y957" t="s">
        <v>5011</v>
      </c>
      <c r="Z957" t="s">
        <v>4995</v>
      </c>
      <c r="AA957" t="s">
        <v>4962</v>
      </c>
      <c r="AB957">
        <f>YEAR(Sales_Trans_2[[#This Row],[Transaction_Date]])</f>
        <v>2025</v>
      </c>
      <c r="AC957" t="str">
        <f>TEXT(Sales_Trans_2[[#This Row],[Transaction_Date]],"mmm")</f>
        <v>Jun</v>
      </c>
      <c r="AD957">
        <f>MONTH(Sales_Trans_2[[#This Row],[Transaction_Date]])</f>
        <v>6</v>
      </c>
      <c r="AE957" s="19">
        <f>IFERROR(Sales_Trans_2[[#This Row],[Profit]]/Sales_Trans_2[[#This Row],[Sales_Amount]],0)</f>
        <v>0.38309190358838729</v>
      </c>
      <c r="AF957" s="20" t="str">
        <f>IF(Sales_Trans_2[[#This Row],[Discount_Pct]]=0,"0%",
IF(Sales_Trans_2[[#This Row],[Discount_Pct]]&lt;=5,"1-5%",
IF(Sales_Trans_2[[#This Row],[Discount_Pct]]&lt;=10,"6-10%",
IF(Sales_Trans_2[[#This Row],[Discount_Pct]]&lt;=15,"11-15%","&gt;15%"))))</f>
        <v>0%</v>
      </c>
    </row>
    <row r="958" spans="1:32" x14ac:dyDescent="0.25">
      <c r="A958" t="s">
        <v>2650</v>
      </c>
      <c r="B958" s="10">
        <v>45822</v>
      </c>
      <c r="C958" t="s">
        <v>2651</v>
      </c>
      <c r="D958" t="s">
        <v>176</v>
      </c>
      <c r="E958" t="s">
        <v>1233</v>
      </c>
      <c r="F958" t="s">
        <v>929</v>
      </c>
      <c r="G958">
        <v>2</v>
      </c>
      <c r="H958">
        <v>355.64</v>
      </c>
      <c r="I958">
        <v>0</v>
      </c>
      <c r="J958">
        <v>0</v>
      </c>
      <c r="K958">
        <v>817.97</v>
      </c>
      <c r="L958">
        <v>606.82000000000005</v>
      </c>
      <c r="M958">
        <v>211.15</v>
      </c>
      <c r="N958" t="s">
        <v>133</v>
      </c>
      <c r="O958" t="s">
        <v>24</v>
      </c>
      <c r="P958" t="s">
        <v>55</v>
      </c>
      <c r="Q958">
        <v>0.58819444444444446</v>
      </c>
      <c r="R958" t="s">
        <v>27</v>
      </c>
      <c r="S958" t="s">
        <v>4860</v>
      </c>
      <c r="T958" t="s">
        <v>4847</v>
      </c>
      <c r="U958">
        <v>355.64</v>
      </c>
      <c r="V958" t="s">
        <v>5609</v>
      </c>
      <c r="W958" t="s">
        <v>4968</v>
      </c>
      <c r="X958" t="s">
        <v>5289</v>
      </c>
      <c r="Y958" t="s">
        <v>4970</v>
      </c>
      <c r="Z958" t="s">
        <v>5290</v>
      </c>
      <c r="AA958" t="s">
        <v>4962</v>
      </c>
      <c r="AB958">
        <f>YEAR(Sales_Trans_2[[#This Row],[Transaction_Date]])</f>
        <v>2025</v>
      </c>
      <c r="AC958" t="str">
        <f>TEXT(Sales_Trans_2[[#This Row],[Transaction_Date]],"mmm")</f>
        <v>Jun</v>
      </c>
      <c r="AD958">
        <f>MONTH(Sales_Trans_2[[#This Row],[Transaction_Date]])</f>
        <v>6</v>
      </c>
      <c r="AE958" s="19">
        <f>IFERROR(Sales_Trans_2[[#This Row],[Profit]]/Sales_Trans_2[[#This Row],[Sales_Amount]],0)</f>
        <v>0.25813905155445799</v>
      </c>
      <c r="AF958" s="20" t="str">
        <f>IF(Sales_Trans_2[[#This Row],[Discount_Pct]]=0,"0%",
IF(Sales_Trans_2[[#This Row],[Discount_Pct]]&lt;=5,"1-5%",
IF(Sales_Trans_2[[#This Row],[Discount_Pct]]&lt;=10,"6-10%",
IF(Sales_Trans_2[[#This Row],[Discount_Pct]]&lt;=15,"11-15%","&gt;15%"))))</f>
        <v>0%</v>
      </c>
    </row>
    <row r="959" spans="1:32" x14ac:dyDescent="0.25">
      <c r="A959" t="s">
        <v>2717</v>
      </c>
      <c r="B959" s="10">
        <v>45844</v>
      </c>
      <c r="C959" t="s">
        <v>152</v>
      </c>
      <c r="D959" t="s">
        <v>237</v>
      </c>
      <c r="E959" t="s">
        <v>120</v>
      </c>
      <c r="F959" t="s">
        <v>1598</v>
      </c>
      <c r="G959">
        <v>4</v>
      </c>
      <c r="H959">
        <v>605.22</v>
      </c>
      <c r="I959">
        <v>0</v>
      </c>
      <c r="J959">
        <v>0</v>
      </c>
      <c r="K959">
        <v>2784.01</v>
      </c>
      <c r="L959">
        <v>1345.6</v>
      </c>
      <c r="M959">
        <v>1438.41</v>
      </c>
      <c r="N959" t="s">
        <v>40</v>
      </c>
      <c r="O959" t="s">
        <v>24</v>
      </c>
      <c r="P959" t="s">
        <v>55</v>
      </c>
      <c r="Q959">
        <v>0.5541666666666667</v>
      </c>
      <c r="R959" t="s">
        <v>27</v>
      </c>
      <c r="S959" t="s">
        <v>4670</v>
      </c>
      <c r="T959" t="s">
        <v>4636</v>
      </c>
      <c r="U959">
        <v>541.35</v>
      </c>
      <c r="V959" t="s">
        <v>5127</v>
      </c>
      <c r="W959" t="s">
        <v>4958</v>
      </c>
      <c r="X959" t="s">
        <v>5255</v>
      </c>
      <c r="Y959" t="s">
        <v>5011</v>
      </c>
      <c r="Z959" t="s">
        <v>5207</v>
      </c>
      <c r="AA959" t="s">
        <v>4962</v>
      </c>
      <c r="AB959">
        <f>YEAR(Sales_Trans_2[[#This Row],[Transaction_Date]])</f>
        <v>2025</v>
      </c>
      <c r="AC959" t="str">
        <f>TEXT(Sales_Trans_2[[#This Row],[Transaction_Date]],"mmm")</f>
        <v>Jul</v>
      </c>
      <c r="AD959">
        <f>MONTH(Sales_Trans_2[[#This Row],[Transaction_Date]])</f>
        <v>7</v>
      </c>
      <c r="AE959" s="19">
        <f>IFERROR(Sales_Trans_2[[#This Row],[Profit]]/Sales_Trans_2[[#This Row],[Sales_Amount]],0)</f>
        <v>0.5166684027715418</v>
      </c>
      <c r="AF959" s="20" t="str">
        <f>IF(Sales_Trans_2[[#This Row],[Discount_Pct]]=0,"0%",
IF(Sales_Trans_2[[#This Row],[Discount_Pct]]&lt;=5,"1-5%",
IF(Sales_Trans_2[[#This Row],[Discount_Pct]]&lt;=10,"6-10%",
IF(Sales_Trans_2[[#This Row],[Discount_Pct]]&lt;=15,"11-15%","&gt;15%"))))</f>
        <v>0%</v>
      </c>
    </row>
    <row r="960" spans="1:32" x14ac:dyDescent="0.25">
      <c r="A960" t="s">
        <v>1740</v>
      </c>
      <c r="B960" s="10">
        <v>45753</v>
      </c>
      <c r="C960" t="s">
        <v>1741</v>
      </c>
      <c r="D960" t="s">
        <v>107</v>
      </c>
      <c r="E960" t="s">
        <v>343</v>
      </c>
      <c r="F960" t="s">
        <v>344</v>
      </c>
      <c r="G960">
        <v>6</v>
      </c>
      <c r="H960">
        <v>66.930000000000007</v>
      </c>
      <c r="I960">
        <v>0</v>
      </c>
      <c r="J960">
        <v>0</v>
      </c>
      <c r="K960">
        <v>401.58</v>
      </c>
      <c r="L960">
        <v>288.89999999999998</v>
      </c>
      <c r="M960">
        <v>112.68</v>
      </c>
      <c r="N960" t="s">
        <v>40</v>
      </c>
      <c r="O960" t="s">
        <v>24</v>
      </c>
      <c r="P960" t="s">
        <v>55</v>
      </c>
      <c r="Q960">
        <v>0.39791666666666664</v>
      </c>
      <c r="R960" t="s">
        <v>49</v>
      </c>
      <c r="S960" t="s">
        <v>4683</v>
      </c>
      <c r="T960" t="s">
        <v>4672</v>
      </c>
      <c r="U960">
        <v>59.92</v>
      </c>
      <c r="V960" t="s">
        <v>5494</v>
      </c>
      <c r="W960" t="s">
        <v>4958</v>
      </c>
      <c r="X960" t="s">
        <v>5445</v>
      </c>
      <c r="Y960" t="s">
        <v>4977</v>
      </c>
      <c r="Z960" t="s">
        <v>5446</v>
      </c>
      <c r="AA960" t="s">
        <v>4962</v>
      </c>
      <c r="AB960">
        <f>YEAR(Sales_Trans_2[[#This Row],[Transaction_Date]])</f>
        <v>2025</v>
      </c>
      <c r="AC960" t="str">
        <f>TEXT(Sales_Trans_2[[#This Row],[Transaction_Date]],"mmm")</f>
        <v>Apr</v>
      </c>
      <c r="AD960">
        <f>MONTH(Sales_Trans_2[[#This Row],[Transaction_Date]])</f>
        <v>4</v>
      </c>
      <c r="AE960" s="19">
        <f>IFERROR(Sales_Trans_2[[#This Row],[Profit]]/Sales_Trans_2[[#This Row],[Sales_Amount]],0)</f>
        <v>0.2805916629314209</v>
      </c>
      <c r="AF960" s="20" t="str">
        <f>IF(Sales_Trans_2[[#This Row],[Discount_Pct]]=0,"0%",
IF(Sales_Trans_2[[#This Row],[Discount_Pct]]&lt;=5,"1-5%",
IF(Sales_Trans_2[[#This Row],[Discount_Pct]]&lt;=10,"6-10%",
IF(Sales_Trans_2[[#This Row],[Discount_Pct]]&lt;=15,"11-15%","&gt;15%"))))</f>
        <v>0%</v>
      </c>
    </row>
    <row r="961" spans="1:32" x14ac:dyDescent="0.25">
      <c r="A961" t="s">
        <v>3630</v>
      </c>
      <c r="B961" s="10">
        <v>45753</v>
      </c>
      <c r="C961" t="s">
        <v>383</v>
      </c>
      <c r="D961" t="s">
        <v>326</v>
      </c>
      <c r="E961" t="s">
        <v>21</v>
      </c>
      <c r="F961" t="s">
        <v>381</v>
      </c>
      <c r="G961">
        <v>4</v>
      </c>
      <c r="H961">
        <v>449.39</v>
      </c>
      <c r="I961">
        <v>0</v>
      </c>
      <c r="J961">
        <v>0</v>
      </c>
      <c r="K961">
        <v>1797.56</v>
      </c>
      <c r="L961">
        <v>1363.6</v>
      </c>
      <c r="M961">
        <v>433.96</v>
      </c>
      <c r="N961" t="s">
        <v>68</v>
      </c>
      <c r="O961" t="s">
        <v>24</v>
      </c>
      <c r="P961" t="s">
        <v>55</v>
      </c>
      <c r="Q961">
        <v>0.68611111111111112</v>
      </c>
      <c r="R961" t="s">
        <v>49</v>
      </c>
      <c r="S961" t="s">
        <v>4859</v>
      </c>
      <c r="T961" t="s">
        <v>4847</v>
      </c>
      <c r="U961">
        <v>400.33</v>
      </c>
      <c r="V961" t="s">
        <v>5512</v>
      </c>
      <c r="W961" t="s">
        <v>4958</v>
      </c>
      <c r="X961" t="s">
        <v>5075</v>
      </c>
      <c r="Y961" t="s">
        <v>4960</v>
      </c>
      <c r="Z961" t="s">
        <v>5133</v>
      </c>
      <c r="AA961" t="s">
        <v>4962</v>
      </c>
      <c r="AB961">
        <f>YEAR(Sales_Trans_2[[#This Row],[Transaction_Date]])</f>
        <v>2025</v>
      </c>
      <c r="AC961" t="str">
        <f>TEXT(Sales_Trans_2[[#This Row],[Transaction_Date]],"mmm")</f>
        <v>Apr</v>
      </c>
      <c r="AD961">
        <f>MONTH(Sales_Trans_2[[#This Row],[Transaction_Date]])</f>
        <v>4</v>
      </c>
      <c r="AE961" s="19">
        <f>IFERROR(Sales_Trans_2[[#This Row],[Profit]]/Sales_Trans_2[[#This Row],[Sales_Amount]],0)</f>
        <v>0.24141614188121677</v>
      </c>
      <c r="AF961" s="20" t="str">
        <f>IF(Sales_Trans_2[[#This Row],[Discount_Pct]]=0,"0%",
IF(Sales_Trans_2[[#This Row],[Discount_Pct]]&lt;=5,"1-5%",
IF(Sales_Trans_2[[#This Row],[Discount_Pct]]&lt;=10,"6-10%",
IF(Sales_Trans_2[[#This Row],[Discount_Pct]]&lt;=15,"11-15%","&gt;15%"))))</f>
        <v>0%</v>
      </c>
    </row>
    <row r="962" spans="1:32" x14ac:dyDescent="0.25">
      <c r="A962" t="s">
        <v>1050</v>
      </c>
      <c r="B962" s="10">
        <v>45663</v>
      </c>
      <c r="C962" t="s">
        <v>1051</v>
      </c>
      <c r="D962" t="s">
        <v>214</v>
      </c>
      <c r="E962" t="s">
        <v>285</v>
      </c>
      <c r="F962" t="s">
        <v>1052</v>
      </c>
      <c r="G962">
        <v>1</v>
      </c>
      <c r="H962">
        <v>147.97</v>
      </c>
      <c r="I962">
        <v>0</v>
      </c>
      <c r="J962">
        <v>0</v>
      </c>
      <c r="K962">
        <v>170.17</v>
      </c>
      <c r="L962">
        <v>112.8</v>
      </c>
      <c r="M962">
        <v>57.37</v>
      </c>
      <c r="N962" t="s">
        <v>4971</v>
      </c>
      <c r="O962" t="s">
        <v>24</v>
      </c>
      <c r="P962" t="s">
        <v>55</v>
      </c>
      <c r="Q962">
        <v>0.77500000000000002</v>
      </c>
      <c r="R962" t="s">
        <v>27</v>
      </c>
      <c r="S962" t="s">
        <v>4764</v>
      </c>
      <c r="T962" t="s">
        <v>4752</v>
      </c>
      <c r="U962">
        <v>147.97</v>
      </c>
      <c r="V962" t="s">
        <v>5831</v>
      </c>
      <c r="W962" t="s">
        <v>4964</v>
      </c>
      <c r="X962" t="s">
        <v>5939</v>
      </c>
      <c r="Y962" t="s">
        <v>4960</v>
      </c>
      <c r="Z962" t="s">
        <v>5112</v>
      </c>
      <c r="AA962" t="s">
        <v>4962</v>
      </c>
      <c r="AB962">
        <f>YEAR(Sales_Trans_2[[#This Row],[Transaction_Date]])</f>
        <v>2025</v>
      </c>
      <c r="AC962" t="str">
        <f>TEXT(Sales_Trans_2[[#This Row],[Transaction_Date]],"mmm")</f>
        <v>Jan</v>
      </c>
      <c r="AD962">
        <f>MONTH(Sales_Trans_2[[#This Row],[Transaction_Date]])</f>
        <v>1</v>
      </c>
      <c r="AE962" s="19">
        <f>IFERROR(Sales_Trans_2[[#This Row],[Profit]]/Sales_Trans_2[[#This Row],[Sales_Amount]],0)</f>
        <v>0.3371334547805136</v>
      </c>
      <c r="AF962" s="20" t="str">
        <f>IF(Sales_Trans_2[[#This Row],[Discount_Pct]]=0,"0%",
IF(Sales_Trans_2[[#This Row],[Discount_Pct]]&lt;=5,"1-5%",
IF(Sales_Trans_2[[#This Row],[Discount_Pct]]&lt;=10,"6-10%",
IF(Sales_Trans_2[[#This Row],[Discount_Pct]]&lt;=15,"11-15%","&gt;15%"))))</f>
        <v>0%</v>
      </c>
    </row>
    <row r="963" spans="1:32" x14ac:dyDescent="0.25">
      <c r="A963" t="s">
        <v>2733</v>
      </c>
      <c r="B963" s="10">
        <v>45663</v>
      </c>
      <c r="C963" t="s">
        <v>2600</v>
      </c>
      <c r="D963" t="s">
        <v>399</v>
      </c>
      <c r="E963" t="s">
        <v>852</v>
      </c>
      <c r="F963" t="s">
        <v>997</v>
      </c>
      <c r="G963">
        <v>7</v>
      </c>
      <c r="H963">
        <v>104.55</v>
      </c>
      <c r="I963">
        <v>0</v>
      </c>
      <c r="J963">
        <v>0</v>
      </c>
      <c r="K963">
        <v>841.63</v>
      </c>
      <c r="L963">
        <v>602.35</v>
      </c>
      <c r="M963">
        <v>239.28</v>
      </c>
      <c r="N963" t="s">
        <v>23</v>
      </c>
      <c r="O963" t="s">
        <v>24</v>
      </c>
      <c r="P963" t="s">
        <v>55</v>
      </c>
      <c r="Q963">
        <v>0.72499999999999998</v>
      </c>
      <c r="R963" t="s">
        <v>27</v>
      </c>
      <c r="S963" t="s">
        <v>4693</v>
      </c>
      <c r="T963" t="s">
        <v>4672</v>
      </c>
      <c r="U963">
        <v>99.93</v>
      </c>
      <c r="V963" t="s">
        <v>5561</v>
      </c>
      <c r="W963" t="s">
        <v>4958</v>
      </c>
      <c r="X963" t="s">
        <v>5042</v>
      </c>
      <c r="Y963" t="s">
        <v>5007</v>
      </c>
      <c r="Z963" t="s">
        <v>5043</v>
      </c>
      <c r="AA963" t="s">
        <v>4962</v>
      </c>
      <c r="AB963">
        <f>YEAR(Sales_Trans_2[[#This Row],[Transaction_Date]])</f>
        <v>2025</v>
      </c>
      <c r="AC963" t="str">
        <f>TEXT(Sales_Trans_2[[#This Row],[Transaction_Date]],"mmm")</f>
        <v>Jan</v>
      </c>
      <c r="AD963">
        <f>MONTH(Sales_Trans_2[[#This Row],[Transaction_Date]])</f>
        <v>1</v>
      </c>
      <c r="AE963" s="19">
        <f>IFERROR(Sales_Trans_2[[#This Row],[Profit]]/Sales_Trans_2[[#This Row],[Sales_Amount]],0)</f>
        <v>0.28430545489110415</v>
      </c>
      <c r="AF963" s="20" t="str">
        <f>IF(Sales_Trans_2[[#This Row],[Discount_Pct]]=0,"0%",
IF(Sales_Trans_2[[#This Row],[Discount_Pct]]&lt;=5,"1-5%",
IF(Sales_Trans_2[[#This Row],[Discount_Pct]]&lt;=10,"6-10%",
IF(Sales_Trans_2[[#This Row],[Discount_Pct]]&lt;=15,"11-15%","&gt;15%"))))</f>
        <v>0%</v>
      </c>
    </row>
    <row r="964" spans="1:32" x14ac:dyDescent="0.25">
      <c r="A964" t="s">
        <v>620</v>
      </c>
      <c r="B964" s="10">
        <v>45804</v>
      </c>
      <c r="C964" t="s">
        <v>1708</v>
      </c>
      <c r="D964" t="s">
        <v>1194</v>
      </c>
      <c r="E964" t="s">
        <v>232</v>
      </c>
      <c r="F964" t="s">
        <v>233</v>
      </c>
      <c r="G964">
        <v>8</v>
      </c>
      <c r="H964">
        <v>116.1</v>
      </c>
      <c r="I964">
        <v>0</v>
      </c>
      <c r="J964">
        <v>0</v>
      </c>
      <c r="K964">
        <v>928.8</v>
      </c>
      <c r="L964">
        <v>743.68</v>
      </c>
      <c r="M964">
        <v>185.12</v>
      </c>
      <c r="N964" t="s">
        <v>133</v>
      </c>
      <c r="O964" t="s">
        <v>24</v>
      </c>
      <c r="P964" t="s">
        <v>55</v>
      </c>
      <c r="Q964">
        <v>0.38263888888888886</v>
      </c>
      <c r="R964" t="s">
        <v>49</v>
      </c>
      <c r="S964" t="s">
        <v>4896</v>
      </c>
      <c r="T964" t="s">
        <v>4887</v>
      </c>
      <c r="U964">
        <v>109.69</v>
      </c>
      <c r="V964" t="s">
        <v>5545</v>
      </c>
      <c r="W964" t="s">
        <v>4958</v>
      </c>
      <c r="X964" t="s">
        <v>5081</v>
      </c>
      <c r="Y964" t="s">
        <v>4970</v>
      </c>
      <c r="Z964" t="s">
        <v>5079</v>
      </c>
      <c r="AA964" t="s">
        <v>4962</v>
      </c>
      <c r="AB964">
        <f>YEAR(Sales_Trans_2[[#This Row],[Transaction_Date]])</f>
        <v>2025</v>
      </c>
      <c r="AC964" t="str">
        <f>TEXT(Sales_Trans_2[[#This Row],[Transaction_Date]],"mmm")</f>
        <v>May</v>
      </c>
      <c r="AD964">
        <f>MONTH(Sales_Trans_2[[#This Row],[Transaction_Date]])</f>
        <v>5</v>
      </c>
      <c r="AE964" s="19">
        <f>IFERROR(Sales_Trans_2[[#This Row],[Profit]]/Sales_Trans_2[[#This Row],[Sales_Amount]],0)</f>
        <v>0.19931093884582257</v>
      </c>
      <c r="AF964" s="20" t="str">
        <f>IF(Sales_Trans_2[[#This Row],[Discount_Pct]]=0,"0%",
IF(Sales_Trans_2[[#This Row],[Discount_Pct]]&lt;=5,"1-5%",
IF(Sales_Trans_2[[#This Row],[Discount_Pct]]&lt;=10,"6-10%",
IF(Sales_Trans_2[[#This Row],[Discount_Pct]]&lt;=15,"11-15%","&gt;15%"))))</f>
        <v>0%</v>
      </c>
    </row>
    <row r="965" spans="1:32" x14ac:dyDescent="0.25">
      <c r="A965" t="s">
        <v>4355</v>
      </c>
      <c r="B965" s="10">
        <v>45801</v>
      </c>
      <c r="C965" t="s">
        <v>1624</v>
      </c>
      <c r="D965" t="s">
        <v>242</v>
      </c>
      <c r="E965" t="s">
        <v>238</v>
      </c>
      <c r="F965" t="s">
        <v>662</v>
      </c>
      <c r="G965">
        <v>7</v>
      </c>
      <c r="H965">
        <v>88.7</v>
      </c>
      <c r="I965">
        <v>0</v>
      </c>
      <c r="J965">
        <v>0</v>
      </c>
      <c r="K965">
        <v>714.03</v>
      </c>
      <c r="L965">
        <v>435.75</v>
      </c>
      <c r="M965">
        <v>278.27999999999997</v>
      </c>
      <c r="N965" t="s">
        <v>4971</v>
      </c>
      <c r="O965" t="s">
        <v>24</v>
      </c>
      <c r="P965" t="s">
        <v>55</v>
      </c>
      <c r="Q965">
        <v>0.62291666666666667</v>
      </c>
      <c r="R965" t="s">
        <v>27</v>
      </c>
      <c r="S965" t="s">
        <v>4921</v>
      </c>
      <c r="T965" t="s">
        <v>4908</v>
      </c>
      <c r="U965">
        <v>80.5</v>
      </c>
      <c r="V965" t="s">
        <v>5902</v>
      </c>
      <c r="W965" t="s">
        <v>4958</v>
      </c>
      <c r="X965" t="s">
        <v>5528</v>
      </c>
      <c r="Y965" t="s">
        <v>4960</v>
      </c>
      <c r="Z965" t="s">
        <v>5073</v>
      </c>
      <c r="AA965" t="s">
        <v>4962</v>
      </c>
      <c r="AB965">
        <f>YEAR(Sales_Trans_2[[#This Row],[Transaction_Date]])</f>
        <v>2025</v>
      </c>
      <c r="AC965" t="str">
        <f>TEXT(Sales_Trans_2[[#This Row],[Transaction_Date]],"mmm")</f>
        <v>May</v>
      </c>
      <c r="AD965">
        <f>MONTH(Sales_Trans_2[[#This Row],[Transaction_Date]])</f>
        <v>5</v>
      </c>
      <c r="AE965" s="19">
        <f>IFERROR(Sales_Trans_2[[#This Row],[Profit]]/Sales_Trans_2[[#This Row],[Sales_Amount]],0)</f>
        <v>0.38973152388555099</v>
      </c>
      <c r="AF965" s="20" t="str">
        <f>IF(Sales_Trans_2[[#This Row],[Discount_Pct]]=0,"0%",
IF(Sales_Trans_2[[#This Row],[Discount_Pct]]&lt;=5,"1-5%",
IF(Sales_Trans_2[[#This Row],[Discount_Pct]]&lt;=10,"6-10%",
IF(Sales_Trans_2[[#This Row],[Discount_Pct]]&lt;=15,"11-15%","&gt;15%"))))</f>
        <v>0%</v>
      </c>
    </row>
    <row r="966" spans="1:32" x14ac:dyDescent="0.25">
      <c r="A966" t="s">
        <v>2821</v>
      </c>
      <c r="B966" s="10">
        <v>45799</v>
      </c>
      <c r="C966" t="s">
        <v>750</v>
      </c>
      <c r="D966" t="s">
        <v>745</v>
      </c>
      <c r="E966" t="s">
        <v>215</v>
      </c>
      <c r="F966" t="s">
        <v>216</v>
      </c>
      <c r="G966">
        <v>7</v>
      </c>
      <c r="H966">
        <v>186.02</v>
      </c>
      <c r="I966">
        <v>0</v>
      </c>
      <c r="J966">
        <v>0</v>
      </c>
      <c r="K966">
        <v>1302.1400000000001</v>
      </c>
      <c r="L966">
        <v>715.61</v>
      </c>
      <c r="M966">
        <v>586.53</v>
      </c>
      <c r="N966" t="s">
        <v>68</v>
      </c>
      <c r="O966" t="s">
        <v>24</v>
      </c>
      <c r="P966" t="s">
        <v>55</v>
      </c>
      <c r="Q966">
        <v>0.8305555555555556</v>
      </c>
      <c r="R966" t="s">
        <v>49</v>
      </c>
      <c r="S966" t="s">
        <v>4666</v>
      </c>
      <c r="T966" t="s">
        <v>4636</v>
      </c>
      <c r="U966">
        <v>168.36</v>
      </c>
      <c r="V966" t="s">
        <v>5527</v>
      </c>
      <c r="W966" t="s">
        <v>4958</v>
      </c>
      <c r="X966" t="s">
        <v>5168</v>
      </c>
      <c r="Y966" t="s">
        <v>4966</v>
      </c>
      <c r="Z966" t="s">
        <v>5169</v>
      </c>
      <c r="AA966" t="s">
        <v>4962</v>
      </c>
      <c r="AB966">
        <f>YEAR(Sales_Trans_2[[#This Row],[Transaction_Date]])</f>
        <v>2025</v>
      </c>
      <c r="AC966" t="str">
        <f>TEXT(Sales_Trans_2[[#This Row],[Transaction_Date]],"mmm")</f>
        <v>May</v>
      </c>
      <c r="AD966">
        <f>MONTH(Sales_Trans_2[[#This Row],[Transaction_Date]])</f>
        <v>5</v>
      </c>
      <c r="AE966" s="19">
        <f>IFERROR(Sales_Trans_2[[#This Row],[Profit]]/Sales_Trans_2[[#This Row],[Sales_Amount]],0)</f>
        <v>0.45043543704977956</v>
      </c>
      <c r="AF966" s="20" t="str">
        <f>IF(Sales_Trans_2[[#This Row],[Discount_Pct]]=0,"0%",
IF(Sales_Trans_2[[#This Row],[Discount_Pct]]&lt;=5,"1-5%",
IF(Sales_Trans_2[[#This Row],[Discount_Pct]]&lt;=10,"6-10%",
IF(Sales_Trans_2[[#This Row],[Discount_Pct]]&lt;=15,"11-15%","&gt;15%"))))</f>
        <v>0%</v>
      </c>
    </row>
    <row r="967" spans="1:32" x14ac:dyDescent="0.25">
      <c r="A967" t="s">
        <v>2813</v>
      </c>
      <c r="B967" s="10">
        <v>45798</v>
      </c>
      <c r="C967" t="s">
        <v>185</v>
      </c>
      <c r="D967" t="s">
        <v>581</v>
      </c>
      <c r="E967" t="s">
        <v>567</v>
      </c>
      <c r="F967" t="s">
        <v>568</v>
      </c>
      <c r="G967">
        <v>6</v>
      </c>
      <c r="H967">
        <v>139.27000000000001</v>
      </c>
      <c r="I967">
        <v>0</v>
      </c>
      <c r="J967">
        <v>0</v>
      </c>
      <c r="K967">
        <v>835.62</v>
      </c>
      <c r="L967">
        <v>641.94000000000005</v>
      </c>
      <c r="M967">
        <v>193.68</v>
      </c>
      <c r="N967" t="s">
        <v>40</v>
      </c>
      <c r="O967" t="s">
        <v>24</v>
      </c>
      <c r="P967" t="s">
        <v>55</v>
      </c>
      <c r="Q967">
        <v>0.875</v>
      </c>
      <c r="R967" t="s">
        <v>49</v>
      </c>
      <c r="S967" t="s">
        <v>4710</v>
      </c>
      <c r="T967" t="s">
        <v>4703</v>
      </c>
      <c r="U967">
        <v>139.21</v>
      </c>
      <c r="V967" t="s">
        <v>5110</v>
      </c>
      <c r="W967" t="s">
        <v>4958</v>
      </c>
      <c r="X967" t="s">
        <v>5707</v>
      </c>
      <c r="Y967" t="s">
        <v>4966</v>
      </c>
      <c r="Z967" t="s">
        <v>5353</v>
      </c>
      <c r="AA967" t="s">
        <v>4962</v>
      </c>
      <c r="AB967">
        <f>YEAR(Sales_Trans_2[[#This Row],[Transaction_Date]])</f>
        <v>2025</v>
      </c>
      <c r="AC967" t="str">
        <f>TEXT(Sales_Trans_2[[#This Row],[Transaction_Date]],"mmm")</f>
        <v>May</v>
      </c>
      <c r="AD967">
        <f>MONTH(Sales_Trans_2[[#This Row],[Transaction_Date]])</f>
        <v>5</v>
      </c>
      <c r="AE967" s="19">
        <f>IFERROR(Sales_Trans_2[[#This Row],[Profit]]/Sales_Trans_2[[#This Row],[Sales_Amount]],0)</f>
        <v>0.23177999569182164</v>
      </c>
      <c r="AF967" s="20" t="str">
        <f>IF(Sales_Trans_2[[#This Row],[Discount_Pct]]=0,"0%",
IF(Sales_Trans_2[[#This Row],[Discount_Pct]]&lt;=5,"1-5%",
IF(Sales_Trans_2[[#This Row],[Discount_Pct]]&lt;=10,"6-10%",
IF(Sales_Trans_2[[#This Row],[Discount_Pct]]&lt;=15,"11-15%","&gt;15%"))))</f>
        <v>0%</v>
      </c>
    </row>
    <row r="968" spans="1:32" x14ac:dyDescent="0.25">
      <c r="A968" t="s">
        <v>1214</v>
      </c>
      <c r="B968" s="10">
        <v>45797</v>
      </c>
      <c r="C968" t="s">
        <v>331</v>
      </c>
      <c r="D968" t="s">
        <v>777</v>
      </c>
      <c r="E968" t="s">
        <v>291</v>
      </c>
      <c r="F968" t="s">
        <v>255</v>
      </c>
      <c r="G968">
        <v>4</v>
      </c>
      <c r="H968">
        <v>86.11</v>
      </c>
      <c r="I968">
        <v>0</v>
      </c>
      <c r="J968">
        <v>0</v>
      </c>
      <c r="K968">
        <v>344.44</v>
      </c>
      <c r="L968">
        <v>272.68</v>
      </c>
      <c r="M968">
        <v>71.760000000000005</v>
      </c>
      <c r="N968" t="s">
        <v>23</v>
      </c>
      <c r="O968" t="s">
        <v>24</v>
      </c>
      <c r="P968" t="s">
        <v>55</v>
      </c>
      <c r="Q968">
        <v>0.40763888888888888</v>
      </c>
      <c r="R968" t="s">
        <v>49</v>
      </c>
      <c r="S968" t="s">
        <v>4818</v>
      </c>
      <c r="T968" t="s">
        <v>4805</v>
      </c>
      <c r="U968">
        <v>86.11</v>
      </c>
      <c r="V968" t="s">
        <v>5818</v>
      </c>
      <c r="W968" t="s">
        <v>4968</v>
      </c>
      <c r="X968" t="s">
        <v>5435</v>
      </c>
      <c r="Y968" t="s">
        <v>5018</v>
      </c>
      <c r="Z968" t="s">
        <v>5131</v>
      </c>
      <c r="AA968" t="s">
        <v>4962</v>
      </c>
      <c r="AB968">
        <f>YEAR(Sales_Trans_2[[#This Row],[Transaction_Date]])</f>
        <v>2025</v>
      </c>
      <c r="AC968" t="str">
        <f>TEXT(Sales_Trans_2[[#This Row],[Transaction_Date]],"mmm")</f>
        <v>May</v>
      </c>
      <c r="AD968">
        <f>MONTH(Sales_Trans_2[[#This Row],[Transaction_Date]])</f>
        <v>5</v>
      </c>
      <c r="AE968" s="19">
        <f>IFERROR(Sales_Trans_2[[#This Row],[Profit]]/Sales_Trans_2[[#This Row],[Sales_Amount]],0)</f>
        <v>0.20833817210544653</v>
      </c>
      <c r="AF968" s="20" t="str">
        <f>IF(Sales_Trans_2[[#This Row],[Discount_Pct]]=0,"0%",
IF(Sales_Trans_2[[#This Row],[Discount_Pct]]&lt;=5,"1-5%",
IF(Sales_Trans_2[[#This Row],[Discount_Pct]]&lt;=10,"6-10%",
IF(Sales_Trans_2[[#This Row],[Discount_Pct]]&lt;=15,"11-15%","&gt;15%"))))</f>
        <v>0%</v>
      </c>
    </row>
    <row r="969" spans="1:32" x14ac:dyDescent="0.25">
      <c r="A969" t="s">
        <v>4510</v>
      </c>
      <c r="B969" s="10">
        <v>45795</v>
      </c>
      <c r="C969" t="s">
        <v>1013</v>
      </c>
      <c r="D969" t="s">
        <v>555</v>
      </c>
      <c r="E969" t="s">
        <v>204</v>
      </c>
      <c r="F969" t="s">
        <v>205</v>
      </c>
      <c r="G969">
        <v>3</v>
      </c>
      <c r="H969">
        <v>511.56</v>
      </c>
      <c r="I969">
        <v>0</v>
      </c>
      <c r="J969">
        <v>0</v>
      </c>
      <c r="K969">
        <v>1764.88</v>
      </c>
      <c r="L969">
        <v>1096.71</v>
      </c>
      <c r="M969">
        <v>668.17</v>
      </c>
      <c r="N969" t="s">
        <v>47</v>
      </c>
      <c r="O969" t="s">
        <v>24</v>
      </c>
      <c r="P969" t="s">
        <v>55</v>
      </c>
      <c r="Q969">
        <v>0.58472222222222225</v>
      </c>
      <c r="R969" t="s">
        <v>27</v>
      </c>
      <c r="S969" t="s">
        <v>4797</v>
      </c>
      <c r="T969" t="s">
        <v>4776</v>
      </c>
      <c r="U969">
        <v>491.81</v>
      </c>
      <c r="V969" t="s">
        <v>5210</v>
      </c>
      <c r="W969" t="s">
        <v>4958</v>
      </c>
      <c r="X969" t="s">
        <v>5021</v>
      </c>
      <c r="Y969" t="s">
        <v>4966</v>
      </c>
      <c r="Z969" t="s">
        <v>5022</v>
      </c>
      <c r="AA969" t="s">
        <v>4962</v>
      </c>
      <c r="AB969">
        <f>YEAR(Sales_Trans_2[[#This Row],[Transaction_Date]])</f>
        <v>2025</v>
      </c>
      <c r="AC969" t="str">
        <f>TEXT(Sales_Trans_2[[#This Row],[Transaction_Date]],"mmm")</f>
        <v>May</v>
      </c>
      <c r="AD969">
        <f>MONTH(Sales_Trans_2[[#This Row],[Transaction_Date]])</f>
        <v>5</v>
      </c>
      <c r="AE969" s="19">
        <f>IFERROR(Sales_Trans_2[[#This Row],[Profit]]/Sales_Trans_2[[#This Row],[Sales_Amount]],0)</f>
        <v>0.37859231222519374</v>
      </c>
      <c r="AF969" s="20" t="str">
        <f>IF(Sales_Trans_2[[#This Row],[Discount_Pct]]=0,"0%",
IF(Sales_Trans_2[[#This Row],[Discount_Pct]]&lt;=5,"1-5%",
IF(Sales_Trans_2[[#This Row],[Discount_Pct]]&lt;=10,"6-10%",
IF(Sales_Trans_2[[#This Row],[Discount_Pct]]&lt;=15,"11-15%","&gt;15%"))))</f>
        <v>0%</v>
      </c>
    </row>
    <row r="970" spans="1:32" x14ac:dyDescent="0.25">
      <c r="A970" t="s">
        <v>3070</v>
      </c>
      <c r="B970" s="10">
        <v>45794</v>
      </c>
      <c r="C970" t="s">
        <v>3071</v>
      </c>
      <c r="D970" t="s">
        <v>1269</v>
      </c>
      <c r="E970" t="s">
        <v>1621</v>
      </c>
      <c r="F970" t="s">
        <v>1622</v>
      </c>
      <c r="G970">
        <v>3</v>
      </c>
      <c r="H970">
        <v>236.56</v>
      </c>
      <c r="I970">
        <v>0</v>
      </c>
      <c r="J970">
        <v>0</v>
      </c>
      <c r="K970">
        <v>816.13</v>
      </c>
      <c r="L970">
        <v>635.19000000000005</v>
      </c>
      <c r="M970">
        <v>180.94</v>
      </c>
      <c r="N970" t="s">
        <v>68</v>
      </c>
      <c r="O970" t="s">
        <v>24</v>
      </c>
      <c r="P970" t="s">
        <v>55</v>
      </c>
      <c r="Q970">
        <v>0.77708333333333335</v>
      </c>
      <c r="R970" t="s">
        <v>27</v>
      </c>
      <c r="S970" t="s">
        <v>4880</v>
      </c>
      <c r="T970" t="s">
        <v>4864</v>
      </c>
      <c r="U970">
        <v>236.56</v>
      </c>
      <c r="V970" t="s">
        <v>5145</v>
      </c>
      <c r="W970" t="s">
        <v>4964</v>
      </c>
      <c r="X970" t="s">
        <v>5048</v>
      </c>
      <c r="Y970" t="s">
        <v>5011</v>
      </c>
      <c r="Z970" t="s">
        <v>5138</v>
      </c>
      <c r="AA970" t="s">
        <v>4962</v>
      </c>
      <c r="AB970">
        <f>YEAR(Sales_Trans_2[[#This Row],[Transaction_Date]])</f>
        <v>2025</v>
      </c>
      <c r="AC970" t="str">
        <f>TEXT(Sales_Trans_2[[#This Row],[Transaction_Date]],"mmm")</f>
        <v>May</v>
      </c>
      <c r="AD970">
        <f>MONTH(Sales_Trans_2[[#This Row],[Transaction_Date]])</f>
        <v>5</v>
      </c>
      <c r="AE970" s="19">
        <f>IFERROR(Sales_Trans_2[[#This Row],[Profit]]/Sales_Trans_2[[#This Row],[Sales_Amount]],0)</f>
        <v>0.2217048754487643</v>
      </c>
      <c r="AF970" s="20" t="str">
        <f>IF(Sales_Trans_2[[#This Row],[Discount_Pct]]=0,"0%",
IF(Sales_Trans_2[[#This Row],[Discount_Pct]]&lt;=5,"1-5%",
IF(Sales_Trans_2[[#This Row],[Discount_Pct]]&lt;=10,"6-10%",
IF(Sales_Trans_2[[#This Row],[Discount_Pct]]&lt;=15,"11-15%","&gt;15%"))))</f>
        <v>0%</v>
      </c>
    </row>
    <row r="971" spans="1:32" x14ac:dyDescent="0.25">
      <c r="A971" t="s">
        <v>3711</v>
      </c>
      <c r="B971" s="10">
        <v>45996</v>
      </c>
      <c r="C971" t="s">
        <v>3202</v>
      </c>
      <c r="D971" t="s">
        <v>284</v>
      </c>
      <c r="E971" t="s">
        <v>209</v>
      </c>
      <c r="F971" t="s">
        <v>210</v>
      </c>
      <c r="G971">
        <v>6</v>
      </c>
      <c r="H971">
        <v>75.34</v>
      </c>
      <c r="I971">
        <v>0</v>
      </c>
      <c r="J971">
        <v>0</v>
      </c>
      <c r="K971">
        <v>452.04</v>
      </c>
      <c r="L971">
        <v>325.92</v>
      </c>
      <c r="M971">
        <v>126.12</v>
      </c>
      <c r="N971" t="s">
        <v>23</v>
      </c>
      <c r="O971" t="s">
        <v>24</v>
      </c>
      <c r="P971" t="s">
        <v>55</v>
      </c>
      <c r="Q971">
        <v>0.41041666666666665</v>
      </c>
      <c r="R971" t="s">
        <v>49</v>
      </c>
      <c r="S971" t="s">
        <v>4791</v>
      </c>
      <c r="T971" t="s">
        <v>4776</v>
      </c>
      <c r="U971">
        <v>42.16</v>
      </c>
      <c r="V971" t="s">
        <v>5528</v>
      </c>
      <c r="W971" t="s">
        <v>4958</v>
      </c>
      <c r="X971" t="s">
        <v>4973</v>
      </c>
      <c r="Y971" t="s">
        <v>4960</v>
      </c>
      <c r="Z971" t="s">
        <v>5067</v>
      </c>
      <c r="AA971" t="s">
        <v>4962</v>
      </c>
      <c r="AB971">
        <f>YEAR(Sales_Trans_2[[#This Row],[Transaction_Date]])</f>
        <v>2025</v>
      </c>
      <c r="AC971" t="str">
        <f>TEXT(Sales_Trans_2[[#This Row],[Transaction_Date]],"mmm")</f>
        <v>Dec</v>
      </c>
      <c r="AD971">
        <f>MONTH(Sales_Trans_2[[#This Row],[Transaction_Date]])</f>
        <v>12</v>
      </c>
      <c r="AE971" s="19">
        <f>IFERROR(Sales_Trans_2[[#This Row],[Profit]]/Sales_Trans_2[[#This Row],[Sales_Amount]],0)</f>
        <v>0.2790018582426334</v>
      </c>
      <c r="AF971" s="20" t="str">
        <f>IF(Sales_Trans_2[[#This Row],[Discount_Pct]]=0,"0%",
IF(Sales_Trans_2[[#This Row],[Discount_Pct]]&lt;=5,"1-5%",
IF(Sales_Trans_2[[#This Row],[Discount_Pct]]&lt;=10,"6-10%",
IF(Sales_Trans_2[[#This Row],[Discount_Pct]]&lt;=15,"11-15%","&gt;15%"))))</f>
        <v>0%</v>
      </c>
    </row>
    <row r="972" spans="1:32" x14ac:dyDescent="0.25">
      <c r="A972" t="s">
        <v>3541</v>
      </c>
      <c r="B972" s="10">
        <v>45966</v>
      </c>
      <c r="C972" t="s">
        <v>2514</v>
      </c>
      <c r="D972" t="s">
        <v>170</v>
      </c>
      <c r="E972" t="s">
        <v>142</v>
      </c>
      <c r="F972" t="s">
        <v>143</v>
      </c>
      <c r="G972">
        <v>5</v>
      </c>
      <c r="H972">
        <v>245.4</v>
      </c>
      <c r="I972">
        <v>0</v>
      </c>
      <c r="J972">
        <v>0</v>
      </c>
      <c r="K972">
        <v>1411.05</v>
      </c>
      <c r="L972">
        <v>954.5</v>
      </c>
      <c r="M972">
        <v>456.55</v>
      </c>
      <c r="N972" t="s">
        <v>68</v>
      </c>
      <c r="O972" t="s">
        <v>24</v>
      </c>
      <c r="P972" t="s">
        <v>55</v>
      </c>
      <c r="Q972">
        <v>0.81666666666666665</v>
      </c>
      <c r="R972" t="s">
        <v>27</v>
      </c>
      <c r="S972" t="s">
        <v>4876</v>
      </c>
      <c r="T972" t="s">
        <v>4864</v>
      </c>
      <c r="U972">
        <v>225.45</v>
      </c>
      <c r="V972" t="s">
        <v>5023</v>
      </c>
      <c r="W972" t="s">
        <v>4958</v>
      </c>
      <c r="X972" t="s">
        <v>5308</v>
      </c>
      <c r="Y972" t="s">
        <v>4966</v>
      </c>
      <c r="Z972" t="s">
        <v>5057</v>
      </c>
      <c r="AA972" t="s">
        <v>4962</v>
      </c>
      <c r="AB972">
        <f>YEAR(Sales_Trans_2[[#This Row],[Transaction_Date]])</f>
        <v>2025</v>
      </c>
      <c r="AC972" t="str">
        <f>TEXT(Sales_Trans_2[[#This Row],[Transaction_Date]],"mmm")</f>
        <v>Nov</v>
      </c>
      <c r="AD972">
        <f>MONTH(Sales_Trans_2[[#This Row],[Transaction_Date]])</f>
        <v>11</v>
      </c>
      <c r="AE972" s="19">
        <f>IFERROR(Sales_Trans_2[[#This Row],[Profit]]/Sales_Trans_2[[#This Row],[Sales_Amount]],0)</f>
        <v>0.32355338223308883</v>
      </c>
      <c r="AF972" s="20" t="str">
        <f>IF(Sales_Trans_2[[#This Row],[Discount_Pct]]=0,"0%",
IF(Sales_Trans_2[[#This Row],[Discount_Pct]]&lt;=5,"1-5%",
IF(Sales_Trans_2[[#This Row],[Discount_Pct]]&lt;=10,"6-10%",
IF(Sales_Trans_2[[#This Row],[Discount_Pct]]&lt;=15,"11-15%","&gt;15%"))))</f>
        <v>0%</v>
      </c>
    </row>
    <row r="973" spans="1:32" x14ac:dyDescent="0.25">
      <c r="A973" t="s">
        <v>3888</v>
      </c>
      <c r="B973" s="10">
        <v>45966</v>
      </c>
      <c r="C973" t="s">
        <v>2252</v>
      </c>
      <c r="D973" t="s">
        <v>503</v>
      </c>
      <c r="E973" t="s">
        <v>343</v>
      </c>
      <c r="F973" t="s">
        <v>344</v>
      </c>
      <c r="G973">
        <v>2</v>
      </c>
      <c r="H973">
        <v>503.36</v>
      </c>
      <c r="I973">
        <v>0</v>
      </c>
      <c r="J973">
        <v>0</v>
      </c>
      <c r="K973">
        <v>1157.73</v>
      </c>
      <c r="L973">
        <v>779.6</v>
      </c>
      <c r="M973">
        <v>378.13</v>
      </c>
      <c r="N973" t="s">
        <v>23</v>
      </c>
      <c r="O973" t="s">
        <v>24</v>
      </c>
      <c r="P973" t="s">
        <v>55</v>
      </c>
      <c r="Q973">
        <v>0.51458333333333328</v>
      </c>
      <c r="R973" t="s">
        <v>27</v>
      </c>
      <c r="S973" t="s">
        <v>4727</v>
      </c>
      <c r="T973" t="s">
        <v>4703</v>
      </c>
      <c r="U973">
        <v>503.36</v>
      </c>
      <c r="V973" t="s">
        <v>5735</v>
      </c>
      <c r="W973" t="s">
        <v>4964</v>
      </c>
      <c r="X973" t="s">
        <v>5445</v>
      </c>
      <c r="Y973" t="s">
        <v>4977</v>
      </c>
      <c r="Z973" t="s">
        <v>5446</v>
      </c>
      <c r="AA973" t="s">
        <v>4962</v>
      </c>
      <c r="AB973">
        <f>YEAR(Sales_Trans_2[[#This Row],[Transaction_Date]])</f>
        <v>2025</v>
      </c>
      <c r="AC973" t="str">
        <f>TEXT(Sales_Trans_2[[#This Row],[Transaction_Date]],"mmm")</f>
        <v>Nov</v>
      </c>
      <c r="AD973">
        <f>MONTH(Sales_Trans_2[[#This Row],[Transaction_Date]])</f>
        <v>11</v>
      </c>
      <c r="AE973" s="19">
        <f>IFERROR(Sales_Trans_2[[#This Row],[Profit]]/Sales_Trans_2[[#This Row],[Sales_Amount]],0)</f>
        <v>0.32661328634482995</v>
      </c>
      <c r="AF973" s="20" t="str">
        <f>IF(Sales_Trans_2[[#This Row],[Discount_Pct]]=0,"0%",
IF(Sales_Trans_2[[#This Row],[Discount_Pct]]&lt;=5,"1-5%",
IF(Sales_Trans_2[[#This Row],[Discount_Pct]]&lt;=10,"6-10%",
IF(Sales_Trans_2[[#This Row],[Discount_Pct]]&lt;=15,"11-15%","&gt;15%"))))</f>
        <v>0%</v>
      </c>
    </row>
    <row r="974" spans="1:32" x14ac:dyDescent="0.25">
      <c r="A974" t="s">
        <v>1306</v>
      </c>
      <c r="B974" s="10">
        <v>45935</v>
      </c>
      <c r="C974" t="s">
        <v>588</v>
      </c>
      <c r="D974" t="s">
        <v>147</v>
      </c>
      <c r="E974" t="s">
        <v>488</v>
      </c>
      <c r="F974" t="s">
        <v>489</v>
      </c>
      <c r="G974">
        <v>3</v>
      </c>
      <c r="H974">
        <v>332.73</v>
      </c>
      <c r="I974">
        <v>0</v>
      </c>
      <c r="J974">
        <v>0</v>
      </c>
      <c r="K974">
        <v>1147.92</v>
      </c>
      <c r="L974">
        <v>783.66</v>
      </c>
      <c r="M974">
        <v>364.26</v>
      </c>
      <c r="N974" t="s">
        <v>68</v>
      </c>
      <c r="O974" t="s">
        <v>24</v>
      </c>
      <c r="P974" t="s">
        <v>55</v>
      </c>
      <c r="Q974">
        <v>0.71527777777777779</v>
      </c>
      <c r="R974" t="s">
        <v>27</v>
      </c>
      <c r="S974" t="s">
        <v>4717</v>
      </c>
      <c r="T974" t="s">
        <v>4703</v>
      </c>
      <c r="U974">
        <v>332.73</v>
      </c>
      <c r="V974" t="s">
        <v>6007</v>
      </c>
      <c r="W974" t="s">
        <v>4964</v>
      </c>
      <c r="X974" t="s">
        <v>5338</v>
      </c>
      <c r="Y974" t="s">
        <v>5011</v>
      </c>
      <c r="Z974" t="s">
        <v>5339</v>
      </c>
      <c r="AA974" t="s">
        <v>4962</v>
      </c>
      <c r="AB974">
        <f>YEAR(Sales_Trans_2[[#This Row],[Transaction_Date]])</f>
        <v>2025</v>
      </c>
      <c r="AC974" t="str">
        <f>TEXT(Sales_Trans_2[[#This Row],[Transaction_Date]],"mmm")</f>
        <v>Oct</v>
      </c>
      <c r="AD974">
        <f>MONTH(Sales_Trans_2[[#This Row],[Transaction_Date]])</f>
        <v>10</v>
      </c>
      <c r="AE974" s="19">
        <f>IFERROR(Sales_Trans_2[[#This Row],[Profit]]/Sales_Trans_2[[#This Row],[Sales_Amount]],0)</f>
        <v>0.31732176458289774</v>
      </c>
      <c r="AF974" s="20" t="str">
        <f>IF(Sales_Trans_2[[#This Row],[Discount_Pct]]=0,"0%",
IF(Sales_Trans_2[[#This Row],[Discount_Pct]]&lt;=5,"1-5%",
IF(Sales_Trans_2[[#This Row],[Discount_Pct]]&lt;=10,"6-10%",
IF(Sales_Trans_2[[#This Row],[Discount_Pct]]&lt;=15,"11-15%","&gt;15%"))))</f>
        <v>0%</v>
      </c>
    </row>
    <row r="975" spans="1:32" x14ac:dyDescent="0.25">
      <c r="A975" t="s">
        <v>3481</v>
      </c>
      <c r="B975" s="10">
        <v>45874</v>
      </c>
      <c r="C975" t="s">
        <v>938</v>
      </c>
      <c r="D975" t="s">
        <v>264</v>
      </c>
      <c r="E975" t="s">
        <v>297</v>
      </c>
      <c r="F975" t="s">
        <v>3482</v>
      </c>
      <c r="G975">
        <v>4</v>
      </c>
      <c r="H975">
        <v>383.51</v>
      </c>
      <c r="I975">
        <v>0</v>
      </c>
      <c r="J975">
        <v>0</v>
      </c>
      <c r="K975">
        <v>1534.04</v>
      </c>
      <c r="L975">
        <v>1143.5999999999999</v>
      </c>
      <c r="M975">
        <v>390.44</v>
      </c>
      <c r="N975" t="s">
        <v>4971</v>
      </c>
      <c r="O975" t="s">
        <v>24</v>
      </c>
      <c r="P975" t="s">
        <v>55</v>
      </c>
      <c r="Q975">
        <v>0.57430555555555551</v>
      </c>
      <c r="R975" t="s">
        <v>49</v>
      </c>
      <c r="S975" t="s">
        <v>4702</v>
      </c>
      <c r="T975" t="s">
        <v>4703</v>
      </c>
      <c r="U975">
        <v>383.51</v>
      </c>
      <c r="V975" t="s">
        <v>5460</v>
      </c>
      <c r="W975" t="s">
        <v>4968</v>
      </c>
      <c r="X975" t="s">
        <v>5846</v>
      </c>
      <c r="Y975" t="s">
        <v>4977</v>
      </c>
      <c r="Z975" t="s">
        <v>5084</v>
      </c>
      <c r="AA975" t="s">
        <v>4962</v>
      </c>
      <c r="AB975">
        <f>YEAR(Sales_Trans_2[[#This Row],[Transaction_Date]])</f>
        <v>2025</v>
      </c>
      <c r="AC975" t="str">
        <f>TEXT(Sales_Trans_2[[#This Row],[Transaction_Date]],"mmm")</f>
        <v>Aug</v>
      </c>
      <c r="AD975">
        <f>MONTH(Sales_Trans_2[[#This Row],[Transaction_Date]])</f>
        <v>8</v>
      </c>
      <c r="AE975" s="19">
        <f>IFERROR(Sales_Trans_2[[#This Row],[Profit]]/Sales_Trans_2[[#This Row],[Sales_Amount]],0)</f>
        <v>0.25451748324685147</v>
      </c>
      <c r="AF975" s="20" t="str">
        <f>IF(Sales_Trans_2[[#This Row],[Discount_Pct]]=0,"0%",
IF(Sales_Trans_2[[#This Row],[Discount_Pct]]&lt;=5,"1-5%",
IF(Sales_Trans_2[[#This Row],[Discount_Pct]]&lt;=10,"6-10%",
IF(Sales_Trans_2[[#This Row],[Discount_Pct]]&lt;=15,"11-15%","&gt;15%"))))</f>
        <v>0%</v>
      </c>
    </row>
    <row r="976" spans="1:32" x14ac:dyDescent="0.25">
      <c r="A976" t="s">
        <v>2680</v>
      </c>
      <c r="B976" s="10">
        <v>45752</v>
      </c>
      <c r="C976" t="s">
        <v>2681</v>
      </c>
      <c r="D976" t="s">
        <v>302</v>
      </c>
      <c r="E976" t="s">
        <v>550</v>
      </c>
      <c r="F976" t="s">
        <v>1443</v>
      </c>
      <c r="G976">
        <v>2</v>
      </c>
      <c r="H976">
        <v>343.56</v>
      </c>
      <c r="I976">
        <v>0</v>
      </c>
      <c r="J976">
        <v>0</v>
      </c>
      <c r="K976">
        <v>790.19</v>
      </c>
      <c r="L976">
        <v>432.64</v>
      </c>
      <c r="M976">
        <v>357.55</v>
      </c>
      <c r="N976" t="s">
        <v>133</v>
      </c>
      <c r="O976" t="s">
        <v>24</v>
      </c>
      <c r="P976" t="s">
        <v>55</v>
      </c>
      <c r="Q976">
        <v>0.38472222222222224</v>
      </c>
      <c r="R976" t="s">
        <v>27</v>
      </c>
      <c r="S976" t="s">
        <v>4655</v>
      </c>
      <c r="T976" t="s">
        <v>4636</v>
      </c>
      <c r="U976">
        <v>343.56</v>
      </c>
      <c r="V976" t="s">
        <v>6035</v>
      </c>
      <c r="W976" t="s">
        <v>4964</v>
      </c>
      <c r="X976" t="s">
        <v>5072</v>
      </c>
      <c r="Y976" t="s">
        <v>4977</v>
      </c>
      <c r="Z976" t="s">
        <v>4983</v>
      </c>
      <c r="AA976" t="s">
        <v>4962</v>
      </c>
      <c r="AB976">
        <f>YEAR(Sales_Trans_2[[#This Row],[Transaction_Date]])</f>
        <v>2025</v>
      </c>
      <c r="AC976" t="str">
        <f>TEXT(Sales_Trans_2[[#This Row],[Transaction_Date]],"mmm")</f>
        <v>Apr</v>
      </c>
      <c r="AD976">
        <f>MONTH(Sales_Trans_2[[#This Row],[Transaction_Date]])</f>
        <v>4</v>
      </c>
      <c r="AE976" s="19">
        <f>IFERROR(Sales_Trans_2[[#This Row],[Profit]]/Sales_Trans_2[[#This Row],[Sales_Amount]],0)</f>
        <v>0.45248611093534463</v>
      </c>
      <c r="AF976" s="20" t="str">
        <f>IF(Sales_Trans_2[[#This Row],[Discount_Pct]]=0,"0%",
IF(Sales_Trans_2[[#This Row],[Discount_Pct]]&lt;=5,"1-5%",
IF(Sales_Trans_2[[#This Row],[Discount_Pct]]&lt;=10,"6-10%",
IF(Sales_Trans_2[[#This Row],[Discount_Pct]]&lt;=15,"11-15%","&gt;15%"))))</f>
        <v>0%</v>
      </c>
    </row>
    <row r="977" spans="1:32" x14ac:dyDescent="0.25">
      <c r="A977" t="s">
        <v>3884</v>
      </c>
      <c r="B977" s="10">
        <v>45752</v>
      </c>
      <c r="C977" t="s">
        <v>2514</v>
      </c>
      <c r="D977" t="s">
        <v>539</v>
      </c>
      <c r="E977" t="s">
        <v>1413</v>
      </c>
      <c r="F977" t="s">
        <v>1829</v>
      </c>
      <c r="G977">
        <v>6</v>
      </c>
      <c r="H977">
        <v>265.69</v>
      </c>
      <c r="I977">
        <v>0</v>
      </c>
      <c r="J977">
        <v>0</v>
      </c>
      <c r="K977">
        <v>1833.26</v>
      </c>
      <c r="L977">
        <v>1263.1199999999999</v>
      </c>
      <c r="M977">
        <v>570.14</v>
      </c>
      <c r="N977" t="s">
        <v>4971</v>
      </c>
      <c r="O977" t="s">
        <v>24</v>
      </c>
      <c r="P977" t="s">
        <v>55</v>
      </c>
      <c r="Q977">
        <v>0.54305555555555551</v>
      </c>
      <c r="R977" t="s">
        <v>27</v>
      </c>
      <c r="S977" t="s">
        <v>4878</v>
      </c>
      <c r="T977" t="s">
        <v>4864</v>
      </c>
      <c r="U977">
        <v>251.73</v>
      </c>
      <c r="V977" t="s">
        <v>5023</v>
      </c>
      <c r="W977" t="s">
        <v>4958</v>
      </c>
      <c r="X977" t="s">
        <v>5463</v>
      </c>
      <c r="Y977" t="s">
        <v>4970</v>
      </c>
      <c r="Z977" t="s">
        <v>5310</v>
      </c>
      <c r="AA977" t="s">
        <v>4962</v>
      </c>
      <c r="AB977">
        <f>YEAR(Sales_Trans_2[[#This Row],[Transaction_Date]])</f>
        <v>2025</v>
      </c>
      <c r="AC977" t="str">
        <f>TEXT(Sales_Trans_2[[#This Row],[Transaction_Date]],"mmm")</f>
        <v>Apr</v>
      </c>
      <c r="AD977">
        <f>MONTH(Sales_Trans_2[[#This Row],[Transaction_Date]])</f>
        <v>4</v>
      </c>
      <c r="AE977" s="19">
        <f>IFERROR(Sales_Trans_2[[#This Row],[Profit]]/Sales_Trans_2[[#This Row],[Sales_Amount]],0)</f>
        <v>0.31099789446123299</v>
      </c>
      <c r="AF977" s="20" t="str">
        <f>IF(Sales_Trans_2[[#This Row],[Discount_Pct]]=0,"0%",
IF(Sales_Trans_2[[#This Row],[Discount_Pct]]&lt;=5,"1-5%",
IF(Sales_Trans_2[[#This Row],[Discount_Pct]]&lt;=10,"6-10%",
IF(Sales_Trans_2[[#This Row],[Discount_Pct]]&lt;=15,"11-15%","&gt;15%"))))</f>
        <v>0%</v>
      </c>
    </row>
    <row r="978" spans="1:32" x14ac:dyDescent="0.25">
      <c r="A978" t="s">
        <v>3252</v>
      </c>
      <c r="B978" s="10">
        <v>45721</v>
      </c>
      <c r="C978" t="s">
        <v>2206</v>
      </c>
      <c r="D978" t="s">
        <v>214</v>
      </c>
      <c r="E978" t="s">
        <v>1247</v>
      </c>
      <c r="F978" t="s">
        <v>1248</v>
      </c>
      <c r="G978">
        <v>7</v>
      </c>
      <c r="H978">
        <v>166.6</v>
      </c>
      <c r="I978">
        <v>0</v>
      </c>
      <c r="J978">
        <v>0</v>
      </c>
      <c r="K978">
        <v>1341.13</v>
      </c>
      <c r="L978">
        <v>789.6</v>
      </c>
      <c r="M978">
        <v>551.53</v>
      </c>
      <c r="N978" t="s">
        <v>68</v>
      </c>
      <c r="O978" t="s">
        <v>24</v>
      </c>
      <c r="P978" t="s">
        <v>55</v>
      </c>
      <c r="Q978">
        <v>0.81736111111111109</v>
      </c>
      <c r="R978" t="s">
        <v>27</v>
      </c>
      <c r="S978" t="s">
        <v>4764</v>
      </c>
      <c r="T978" t="s">
        <v>4752</v>
      </c>
      <c r="U978">
        <v>147.97</v>
      </c>
      <c r="V978" t="s">
        <v>5016</v>
      </c>
      <c r="W978" t="s">
        <v>4958</v>
      </c>
      <c r="X978" t="s">
        <v>5439</v>
      </c>
      <c r="Y978" t="s">
        <v>4966</v>
      </c>
      <c r="Z978" t="s">
        <v>5336</v>
      </c>
      <c r="AA978" t="s">
        <v>4962</v>
      </c>
      <c r="AB978">
        <f>YEAR(Sales_Trans_2[[#This Row],[Transaction_Date]])</f>
        <v>2025</v>
      </c>
      <c r="AC978" t="str">
        <f>TEXT(Sales_Trans_2[[#This Row],[Transaction_Date]],"mmm")</f>
        <v>Mar</v>
      </c>
      <c r="AD978">
        <f>MONTH(Sales_Trans_2[[#This Row],[Transaction_Date]])</f>
        <v>3</v>
      </c>
      <c r="AE978" s="19">
        <f>IFERROR(Sales_Trans_2[[#This Row],[Profit]]/Sales_Trans_2[[#This Row],[Sales_Amount]],0)</f>
        <v>0.41124275797275428</v>
      </c>
      <c r="AF978" s="20" t="str">
        <f>IF(Sales_Trans_2[[#This Row],[Discount_Pct]]=0,"0%",
IF(Sales_Trans_2[[#This Row],[Discount_Pct]]&lt;=5,"1-5%",
IF(Sales_Trans_2[[#This Row],[Discount_Pct]]&lt;=10,"6-10%",
IF(Sales_Trans_2[[#This Row],[Discount_Pct]]&lt;=15,"11-15%","&gt;15%"))))</f>
        <v>0%</v>
      </c>
    </row>
    <row r="979" spans="1:32" x14ac:dyDescent="0.25">
      <c r="A979" t="s">
        <v>2914</v>
      </c>
      <c r="B979" s="10">
        <v>45693</v>
      </c>
      <c r="C979" t="s">
        <v>482</v>
      </c>
      <c r="D979" t="s">
        <v>426</v>
      </c>
      <c r="E979" t="s">
        <v>623</v>
      </c>
      <c r="F979" t="s">
        <v>1125</v>
      </c>
      <c r="G979">
        <v>4</v>
      </c>
      <c r="H979">
        <v>290.45</v>
      </c>
      <c r="I979">
        <v>0</v>
      </c>
      <c r="J979">
        <v>0</v>
      </c>
      <c r="K979">
        <v>1161.8</v>
      </c>
      <c r="L979">
        <v>951.56</v>
      </c>
      <c r="M979">
        <v>210.24</v>
      </c>
      <c r="N979" t="s">
        <v>133</v>
      </c>
      <c r="O979" t="s">
        <v>24</v>
      </c>
      <c r="P979" t="s">
        <v>55</v>
      </c>
      <c r="Q979">
        <v>0.81944444444444442</v>
      </c>
      <c r="R979" t="s">
        <v>49</v>
      </c>
      <c r="S979" t="s">
        <v>4856</v>
      </c>
      <c r="T979" t="s">
        <v>4847</v>
      </c>
      <c r="U979">
        <v>290.45</v>
      </c>
      <c r="V979" t="s">
        <v>5999</v>
      </c>
      <c r="W979" t="s">
        <v>4964</v>
      </c>
      <c r="X979" t="s">
        <v>5195</v>
      </c>
      <c r="Y979" t="s">
        <v>4966</v>
      </c>
      <c r="Z979" t="s">
        <v>5196</v>
      </c>
      <c r="AA979" t="s">
        <v>4962</v>
      </c>
      <c r="AB979">
        <f>YEAR(Sales_Trans_2[[#This Row],[Transaction_Date]])</f>
        <v>2025</v>
      </c>
      <c r="AC979" t="str">
        <f>TEXT(Sales_Trans_2[[#This Row],[Transaction_Date]],"mmm")</f>
        <v>Feb</v>
      </c>
      <c r="AD979">
        <f>MONTH(Sales_Trans_2[[#This Row],[Transaction_Date]])</f>
        <v>2</v>
      </c>
      <c r="AE979" s="19">
        <f>IFERROR(Sales_Trans_2[[#This Row],[Profit]]/Sales_Trans_2[[#This Row],[Sales_Amount]],0)</f>
        <v>0.18096057841280772</v>
      </c>
      <c r="AF979" s="20" t="str">
        <f>IF(Sales_Trans_2[[#This Row],[Discount_Pct]]=0,"0%",
IF(Sales_Trans_2[[#This Row],[Discount_Pct]]&lt;=5,"1-5%",
IF(Sales_Trans_2[[#This Row],[Discount_Pct]]&lt;=10,"6-10%",
IF(Sales_Trans_2[[#This Row],[Discount_Pct]]&lt;=15,"11-15%","&gt;15%"))))</f>
        <v>0%</v>
      </c>
    </row>
    <row r="980" spans="1:32" x14ac:dyDescent="0.25">
      <c r="A980" t="s">
        <v>1680</v>
      </c>
      <c r="B980" s="10">
        <v>45775</v>
      </c>
      <c r="C980" t="s">
        <v>1681</v>
      </c>
      <c r="D980" t="s">
        <v>1194</v>
      </c>
      <c r="E980" t="s">
        <v>1682</v>
      </c>
      <c r="F980" t="s">
        <v>1375</v>
      </c>
      <c r="G980">
        <v>1</v>
      </c>
      <c r="H980">
        <v>109.69</v>
      </c>
      <c r="I980">
        <v>0</v>
      </c>
      <c r="J980">
        <v>0</v>
      </c>
      <c r="K980">
        <v>109.69</v>
      </c>
      <c r="L980">
        <v>92.96</v>
      </c>
      <c r="M980">
        <v>16.73</v>
      </c>
      <c r="N980" t="s">
        <v>133</v>
      </c>
      <c r="O980" t="s">
        <v>24</v>
      </c>
      <c r="P980" t="s">
        <v>55</v>
      </c>
      <c r="Q980">
        <v>0.81736111111111109</v>
      </c>
      <c r="R980" t="s">
        <v>49</v>
      </c>
      <c r="S980" t="s">
        <v>4896</v>
      </c>
      <c r="T980" t="s">
        <v>4887</v>
      </c>
      <c r="U980">
        <v>109.69</v>
      </c>
      <c r="V980" t="s">
        <v>5631</v>
      </c>
      <c r="W980" t="s">
        <v>4964</v>
      </c>
      <c r="X980" t="s">
        <v>5024</v>
      </c>
      <c r="Y980" t="s">
        <v>4960</v>
      </c>
      <c r="Z980" t="s">
        <v>5160</v>
      </c>
      <c r="AA980" t="s">
        <v>4962</v>
      </c>
      <c r="AB980">
        <f>YEAR(Sales_Trans_2[[#This Row],[Transaction_Date]])</f>
        <v>2025</v>
      </c>
      <c r="AC980" t="str">
        <f>TEXT(Sales_Trans_2[[#This Row],[Transaction_Date]],"mmm")</f>
        <v>Apr</v>
      </c>
      <c r="AD980">
        <f>MONTH(Sales_Trans_2[[#This Row],[Transaction_Date]])</f>
        <v>4</v>
      </c>
      <c r="AE980" s="19">
        <f>IFERROR(Sales_Trans_2[[#This Row],[Profit]]/Sales_Trans_2[[#This Row],[Sales_Amount]],0)</f>
        <v>0.15252074026802809</v>
      </c>
      <c r="AF980" s="20" t="str">
        <f>IF(Sales_Trans_2[[#This Row],[Discount_Pct]]=0,"0%",
IF(Sales_Trans_2[[#This Row],[Discount_Pct]]&lt;=5,"1-5%",
IF(Sales_Trans_2[[#This Row],[Discount_Pct]]&lt;=10,"6-10%",
IF(Sales_Trans_2[[#This Row],[Discount_Pct]]&lt;=15,"11-15%","&gt;15%"))))</f>
        <v>0%</v>
      </c>
    </row>
    <row r="981" spans="1:32" x14ac:dyDescent="0.25">
      <c r="A981" t="s">
        <v>4426</v>
      </c>
      <c r="B981" s="10">
        <v>45775</v>
      </c>
      <c r="C981" t="s">
        <v>319</v>
      </c>
      <c r="D981" t="s">
        <v>37</v>
      </c>
      <c r="E981" t="s">
        <v>704</v>
      </c>
      <c r="F981" t="s">
        <v>1628</v>
      </c>
      <c r="G981">
        <v>6</v>
      </c>
      <c r="H981">
        <v>241.39</v>
      </c>
      <c r="I981">
        <v>0</v>
      </c>
      <c r="J981">
        <v>0</v>
      </c>
      <c r="K981">
        <v>1448.34</v>
      </c>
      <c r="L981">
        <v>1279.3800000000001</v>
      </c>
      <c r="M981">
        <v>168.96</v>
      </c>
      <c r="N981" t="s">
        <v>23</v>
      </c>
      <c r="O981" t="s">
        <v>24</v>
      </c>
      <c r="P981" t="s">
        <v>55</v>
      </c>
      <c r="Q981">
        <v>0.45694444444444443</v>
      </c>
      <c r="R981" t="s">
        <v>49</v>
      </c>
      <c r="S981" t="s">
        <v>4893</v>
      </c>
      <c r="T981" t="s">
        <v>4887</v>
      </c>
      <c r="U981">
        <v>234.86</v>
      </c>
      <c r="V981" t="s">
        <v>5858</v>
      </c>
      <c r="W981" t="s">
        <v>4958</v>
      </c>
      <c r="X981" t="s">
        <v>5918</v>
      </c>
      <c r="Y981" t="s">
        <v>4966</v>
      </c>
      <c r="Z981" t="s">
        <v>4997</v>
      </c>
      <c r="AA981" t="s">
        <v>4962</v>
      </c>
      <c r="AB981">
        <f>YEAR(Sales_Trans_2[[#This Row],[Transaction_Date]])</f>
        <v>2025</v>
      </c>
      <c r="AC981" t="str">
        <f>TEXT(Sales_Trans_2[[#This Row],[Transaction_Date]],"mmm")</f>
        <v>Apr</v>
      </c>
      <c r="AD981">
        <f>MONTH(Sales_Trans_2[[#This Row],[Transaction_Date]])</f>
        <v>4</v>
      </c>
      <c r="AE981" s="19">
        <f>IFERROR(Sales_Trans_2[[#This Row],[Profit]]/Sales_Trans_2[[#This Row],[Sales_Amount]],0)</f>
        <v>0.11665769087368989</v>
      </c>
      <c r="AF981" s="20" t="str">
        <f>IF(Sales_Trans_2[[#This Row],[Discount_Pct]]=0,"0%",
IF(Sales_Trans_2[[#This Row],[Discount_Pct]]&lt;=5,"1-5%",
IF(Sales_Trans_2[[#This Row],[Discount_Pct]]&lt;=10,"6-10%",
IF(Sales_Trans_2[[#This Row],[Discount_Pct]]&lt;=15,"11-15%","&gt;15%"))))</f>
        <v>0%</v>
      </c>
    </row>
    <row r="982" spans="1:32" x14ac:dyDescent="0.25">
      <c r="A982" t="s">
        <v>3726</v>
      </c>
      <c r="B982" s="10">
        <v>45774</v>
      </c>
      <c r="C982" t="s">
        <v>3727</v>
      </c>
      <c r="D982" t="s">
        <v>905</v>
      </c>
      <c r="E982" t="s">
        <v>913</v>
      </c>
      <c r="F982" t="s">
        <v>1589</v>
      </c>
      <c r="G982">
        <v>2</v>
      </c>
      <c r="H982">
        <v>464.41</v>
      </c>
      <c r="I982">
        <v>0</v>
      </c>
      <c r="J982">
        <v>0</v>
      </c>
      <c r="K982">
        <v>1068.1400000000001</v>
      </c>
      <c r="L982">
        <v>795.38</v>
      </c>
      <c r="M982">
        <v>272.76</v>
      </c>
      <c r="N982" t="s">
        <v>23</v>
      </c>
      <c r="O982" t="s">
        <v>24</v>
      </c>
      <c r="P982" t="s">
        <v>55</v>
      </c>
      <c r="Q982">
        <v>0.90833333333333333</v>
      </c>
      <c r="R982" t="s">
        <v>27</v>
      </c>
      <c r="S982" t="s">
        <v>4686</v>
      </c>
      <c r="T982" t="s">
        <v>4672</v>
      </c>
      <c r="U982">
        <v>464.41</v>
      </c>
      <c r="V982" t="s">
        <v>6051</v>
      </c>
      <c r="W982" t="s">
        <v>4964</v>
      </c>
      <c r="X982" t="s">
        <v>5093</v>
      </c>
      <c r="Y982" t="s">
        <v>5011</v>
      </c>
      <c r="Z982" t="s">
        <v>5063</v>
      </c>
      <c r="AA982" t="s">
        <v>4962</v>
      </c>
      <c r="AB982">
        <f>YEAR(Sales_Trans_2[[#This Row],[Transaction_Date]])</f>
        <v>2025</v>
      </c>
      <c r="AC982" t="str">
        <f>TEXT(Sales_Trans_2[[#This Row],[Transaction_Date]],"mmm")</f>
        <v>Apr</v>
      </c>
      <c r="AD982">
        <f>MONTH(Sales_Trans_2[[#This Row],[Transaction_Date]])</f>
        <v>4</v>
      </c>
      <c r="AE982" s="19">
        <f>IFERROR(Sales_Trans_2[[#This Row],[Profit]]/Sales_Trans_2[[#This Row],[Sales_Amount]],0)</f>
        <v>0.25535978429793843</v>
      </c>
      <c r="AF982" s="20" t="str">
        <f>IF(Sales_Trans_2[[#This Row],[Discount_Pct]]=0,"0%",
IF(Sales_Trans_2[[#This Row],[Discount_Pct]]&lt;=5,"1-5%",
IF(Sales_Trans_2[[#This Row],[Discount_Pct]]&lt;=10,"6-10%",
IF(Sales_Trans_2[[#This Row],[Discount_Pct]]&lt;=15,"11-15%","&gt;15%"))))</f>
        <v>0%</v>
      </c>
    </row>
    <row r="983" spans="1:32" x14ac:dyDescent="0.25">
      <c r="A983" t="s">
        <v>4104</v>
      </c>
      <c r="B983" s="10">
        <v>45773</v>
      </c>
      <c r="C983" t="s">
        <v>1901</v>
      </c>
      <c r="D983" t="s">
        <v>59</v>
      </c>
      <c r="E983" t="s">
        <v>704</v>
      </c>
      <c r="F983" t="s">
        <v>2654</v>
      </c>
      <c r="G983">
        <v>5</v>
      </c>
      <c r="H983">
        <v>389.31</v>
      </c>
      <c r="I983">
        <v>0</v>
      </c>
      <c r="J983">
        <v>0</v>
      </c>
      <c r="K983">
        <v>2238.5300000000002</v>
      </c>
      <c r="L983">
        <v>1358.9</v>
      </c>
      <c r="M983">
        <v>879.63</v>
      </c>
      <c r="N983" t="s">
        <v>40</v>
      </c>
      <c r="O983" t="s">
        <v>24</v>
      </c>
      <c r="P983" t="s">
        <v>55</v>
      </c>
      <c r="Q983">
        <v>0.72013888888888888</v>
      </c>
      <c r="R983" t="s">
        <v>27</v>
      </c>
      <c r="S983" t="s">
        <v>4721</v>
      </c>
      <c r="T983" t="s">
        <v>4703</v>
      </c>
      <c r="U983">
        <v>342.46</v>
      </c>
      <c r="V983" t="s">
        <v>5397</v>
      </c>
      <c r="W983" t="s">
        <v>4958</v>
      </c>
      <c r="X983" t="s">
        <v>5982</v>
      </c>
      <c r="Y983" t="s">
        <v>4960</v>
      </c>
      <c r="Z983" t="s">
        <v>4997</v>
      </c>
      <c r="AA983" t="s">
        <v>4962</v>
      </c>
      <c r="AB983">
        <f>YEAR(Sales_Trans_2[[#This Row],[Transaction_Date]])</f>
        <v>2025</v>
      </c>
      <c r="AC983" t="str">
        <f>TEXT(Sales_Trans_2[[#This Row],[Transaction_Date]],"mmm")</f>
        <v>Apr</v>
      </c>
      <c r="AD983">
        <f>MONTH(Sales_Trans_2[[#This Row],[Transaction_Date]])</f>
        <v>4</v>
      </c>
      <c r="AE983" s="19">
        <f>IFERROR(Sales_Trans_2[[#This Row],[Profit]]/Sales_Trans_2[[#This Row],[Sales_Amount]],0)</f>
        <v>0.3929498376166502</v>
      </c>
      <c r="AF983" s="20" t="str">
        <f>IF(Sales_Trans_2[[#This Row],[Discount_Pct]]=0,"0%",
IF(Sales_Trans_2[[#This Row],[Discount_Pct]]&lt;=5,"1-5%",
IF(Sales_Trans_2[[#This Row],[Discount_Pct]]&lt;=10,"6-10%",
IF(Sales_Trans_2[[#This Row],[Discount_Pct]]&lt;=15,"11-15%","&gt;15%"))))</f>
        <v>0%</v>
      </c>
    </row>
    <row r="984" spans="1:32" x14ac:dyDescent="0.25">
      <c r="A984" t="s">
        <v>4245</v>
      </c>
      <c r="B984" s="10">
        <v>45773</v>
      </c>
      <c r="C984" t="s">
        <v>1731</v>
      </c>
      <c r="D984" t="s">
        <v>77</v>
      </c>
      <c r="E984" t="s">
        <v>38</v>
      </c>
      <c r="F984" t="s">
        <v>2067</v>
      </c>
      <c r="G984">
        <v>6</v>
      </c>
      <c r="H984">
        <v>143.56</v>
      </c>
      <c r="I984">
        <v>0</v>
      </c>
      <c r="J984">
        <v>0</v>
      </c>
      <c r="K984">
        <v>990.56</v>
      </c>
      <c r="L984">
        <v>703.62</v>
      </c>
      <c r="M984">
        <v>286.94</v>
      </c>
      <c r="N984" t="s">
        <v>47</v>
      </c>
      <c r="O984" t="s">
        <v>24</v>
      </c>
      <c r="P984" t="s">
        <v>55</v>
      </c>
      <c r="Q984">
        <v>0.6118055555555556</v>
      </c>
      <c r="R984" t="s">
        <v>27</v>
      </c>
      <c r="S984" t="s">
        <v>4863</v>
      </c>
      <c r="T984" t="s">
        <v>4864</v>
      </c>
      <c r="U984">
        <v>131.03</v>
      </c>
      <c r="V984" t="s">
        <v>5701</v>
      </c>
      <c r="W984" t="s">
        <v>4958</v>
      </c>
      <c r="X984" t="s">
        <v>5903</v>
      </c>
      <c r="Y984" t="s">
        <v>5007</v>
      </c>
      <c r="Z984" t="s">
        <v>4989</v>
      </c>
      <c r="AA984" t="s">
        <v>4962</v>
      </c>
      <c r="AB984">
        <f>YEAR(Sales_Trans_2[[#This Row],[Transaction_Date]])</f>
        <v>2025</v>
      </c>
      <c r="AC984" t="str">
        <f>TEXT(Sales_Trans_2[[#This Row],[Transaction_Date]],"mmm")</f>
        <v>Apr</v>
      </c>
      <c r="AD984">
        <f>MONTH(Sales_Trans_2[[#This Row],[Transaction_Date]])</f>
        <v>4</v>
      </c>
      <c r="AE984" s="19">
        <f>IFERROR(Sales_Trans_2[[#This Row],[Profit]]/Sales_Trans_2[[#This Row],[Sales_Amount]],0)</f>
        <v>0.28967452753997741</v>
      </c>
      <c r="AF984" s="20" t="str">
        <f>IF(Sales_Trans_2[[#This Row],[Discount_Pct]]=0,"0%",
IF(Sales_Trans_2[[#This Row],[Discount_Pct]]&lt;=5,"1-5%",
IF(Sales_Trans_2[[#This Row],[Discount_Pct]]&lt;=10,"6-10%",
IF(Sales_Trans_2[[#This Row],[Discount_Pct]]&lt;=15,"11-15%","&gt;15%"))))</f>
        <v>0%</v>
      </c>
    </row>
    <row r="985" spans="1:32" x14ac:dyDescent="0.25">
      <c r="A985" t="s">
        <v>2107</v>
      </c>
      <c r="B985" s="10">
        <v>45772</v>
      </c>
      <c r="C985" t="s">
        <v>1074</v>
      </c>
      <c r="D985" t="s">
        <v>708</v>
      </c>
      <c r="E985" t="s">
        <v>31</v>
      </c>
      <c r="F985" t="s">
        <v>32</v>
      </c>
      <c r="G985">
        <v>5</v>
      </c>
      <c r="H985">
        <v>474.19</v>
      </c>
      <c r="I985">
        <v>0</v>
      </c>
      <c r="J985">
        <v>0</v>
      </c>
      <c r="K985">
        <v>2370.9499999999998</v>
      </c>
      <c r="L985">
        <v>1719.45</v>
      </c>
      <c r="M985">
        <v>651.5</v>
      </c>
      <c r="N985" t="s">
        <v>47</v>
      </c>
      <c r="O985" t="s">
        <v>24</v>
      </c>
      <c r="P985" t="s">
        <v>55</v>
      </c>
      <c r="Q985">
        <v>0.59791666666666665</v>
      </c>
      <c r="R985" t="s">
        <v>49</v>
      </c>
      <c r="S985" t="s">
        <v>4751</v>
      </c>
      <c r="T985" t="s">
        <v>4752</v>
      </c>
      <c r="U985">
        <v>474.19</v>
      </c>
      <c r="V985" t="s">
        <v>5996</v>
      </c>
      <c r="W985" t="s">
        <v>4968</v>
      </c>
      <c r="X985" t="s">
        <v>5187</v>
      </c>
      <c r="Y985" t="s">
        <v>5007</v>
      </c>
      <c r="Z985" t="s">
        <v>5188</v>
      </c>
      <c r="AA985" t="s">
        <v>4962</v>
      </c>
      <c r="AB985">
        <f>YEAR(Sales_Trans_2[[#This Row],[Transaction_Date]])</f>
        <v>2025</v>
      </c>
      <c r="AC985" t="str">
        <f>TEXT(Sales_Trans_2[[#This Row],[Transaction_Date]],"mmm")</f>
        <v>Apr</v>
      </c>
      <c r="AD985">
        <f>MONTH(Sales_Trans_2[[#This Row],[Transaction_Date]])</f>
        <v>4</v>
      </c>
      <c r="AE985" s="19">
        <f>IFERROR(Sales_Trans_2[[#This Row],[Profit]]/Sales_Trans_2[[#This Row],[Sales_Amount]],0)</f>
        <v>0.27478436913473503</v>
      </c>
      <c r="AF985" s="20" t="str">
        <f>IF(Sales_Trans_2[[#This Row],[Discount_Pct]]=0,"0%",
IF(Sales_Trans_2[[#This Row],[Discount_Pct]]&lt;=5,"1-5%",
IF(Sales_Trans_2[[#This Row],[Discount_Pct]]&lt;=10,"6-10%",
IF(Sales_Trans_2[[#This Row],[Discount_Pct]]&lt;=15,"11-15%","&gt;15%"))))</f>
        <v>0%</v>
      </c>
    </row>
    <row r="986" spans="1:32" x14ac:dyDescent="0.25">
      <c r="A986" t="s">
        <v>229</v>
      </c>
      <c r="B986" s="10">
        <v>45767</v>
      </c>
      <c r="C986" t="s">
        <v>230</v>
      </c>
      <c r="D986" t="s">
        <v>231</v>
      </c>
      <c r="E986" t="s">
        <v>232</v>
      </c>
      <c r="F986" t="s">
        <v>233</v>
      </c>
      <c r="G986">
        <v>3</v>
      </c>
      <c r="H986">
        <v>418.79</v>
      </c>
      <c r="I986">
        <v>0</v>
      </c>
      <c r="J986">
        <v>0</v>
      </c>
      <c r="K986">
        <v>1444.83</v>
      </c>
      <c r="L986">
        <v>926.82</v>
      </c>
      <c r="M986">
        <v>518.01</v>
      </c>
      <c r="N986" t="s">
        <v>133</v>
      </c>
      <c r="O986" t="s">
        <v>24</v>
      </c>
      <c r="P986" t="s">
        <v>55</v>
      </c>
      <c r="Q986">
        <v>0.90902777777777777</v>
      </c>
      <c r="R986" t="s">
        <v>27</v>
      </c>
      <c r="S986" t="s">
        <v>4756</v>
      </c>
      <c r="T986" t="s">
        <v>4752</v>
      </c>
      <c r="U986">
        <v>418.79</v>
      </c>
      <c r="V986" t="s">
        <v>5976</v>
      </c>
      <c r="W986" t="s">
        <v>4964</v>
      </c>
      <c r="X986" t="s">
        <v>5081</v>
      </c>
      <c r="Y986" t="s">
        <v>4970</v>
      </c>
      <c r="Z986" t="s">
        <v>5079</v>
      </c>
      <c r="AA986" t="s">
        <v>4962</v>
      </c>
      <c r="AB986">
        <f>YEAR(Sales_Trans_2[[#This Row],[Transaction_Date]])</f>
        <v>2025</v>
      </c>
      <c r="AC986" t="str">
        <f>TEXT(Sales_Trans_2[[#This Row],[Transaction_Date]],"mmm")</f>
        <v>Apr</v>
      </c>
      <c r="AD986">
        <f>MONTH(Sales_Trans_2[[#This Row],[Transaction_Date]])</f>
        <v>4</v>
      </c>
      <c r="AE986" s="19">
        <f>IFERROR(Sales_Trans_2[[#This Row],[Profit]]/Sales_Trans_2[[#This Row],[Sales_Amount]],0)</f>
        <v>0.35852660866676356</v>
      </c>
      <c r="AF986" s="20" t="str">
        <f>IF(Sales_Trans_2[[#This Row],[Discount_Pct]]=0,"0%",
IF(Sales_Trans_2[[#This Row],[Discount_Pct]]&lt;=5,"1-5%",
IF(Sales_Trans_2[[#This Row],[Discount_Pct]]&lt;=10,"6-10%",
IF(Sales_Trans_2[[#This Row],[Discount_Pct]]&lt;=15,"11-15%","&gt;15%"))))</f>
        <v>0%</v>
      </c>
    </row>
    <row r="987" spans="1:32" x14ac:dyDescent="0.25">
      <c r="A987" t="s">
        <v>3750</v>
      </c>
      <c r="B987" s="10">
        <v>45764</v>
      </c>
      <c r="C987" t="s">
        <v>1853</v>
      </c>
      <c r="D987" t="s">
        <v>944</v>
      </c>
      <c r="E987" t="s">
        <v>1109</v>
      </c>
      <c r="F987" t="s">
        <v>2027</v>
      </c>
      <c r="G987">
        <v>2</v>
      </c>
      <c r="H987">
        <v>333.54</v>
      </c>
      <c r="I987">
        <v>0</v>
      </c>
      <c r="J987">
        <v>0</v>
      </c>
      <c r="K987">
        <v>667.08</v>
      </c>
      <c r="L987">
        <v>476.86</v>
      </c>
      <c r="M987">
        <v>190.22</v>
      </c>
      <c r="N987" t="s">
        <v>40</v>
      </c>
      <c r="O987" t="s">
        <v>24</v>
      </c>
      <c r="P987" t="s">
        <v>55</v>
      </c>
      <c r="Q987">
        <v>0.82916666666666672</v>
      </c>
      <c r="R987" t="s">
        <v>49</v>
      </c>
      <c r="S987" t="s">
        <v>4773</v>
      </c>
      <c r="T987" t="s">
        <v>4752</v>
      </c>
      <c r="U987">
        <v>333.54</v>
      </c>
      <c r="V987" t="s">
        <v>5880</v>
      </c>
      <c r="W987" t="s">
        <v>4964</v>
      </c>
      <c r="X987" t="s">
        <v>5487</v>
      </c>
      <c r="Y987" t="s">
        <v>4960</v>
      </c>
      <c r="Z987" t="s">
        <v>5105</v>
      </c>
      <c r="AA987" t="s">
        <v>4962</v>
      </c>
      <c r="AB987">
        <f>YEAR(Sales_Trans_2[[#This Row],[Transaction_Date]])</f>
        <v>2025</v>
      </c>
      <c r="AC987" t="str">
        <f>TEXT(Sales_Trans_2[[#This Row],[Transaction_Date]],"mmm")</f>
        <v>Apr</v>
      </c>
      <c r="AD987">
        <f>MONTH(Sales_Trans_2[[#This Row],[Transaction_Date]])</f>
        <v>4</v>
      </c>
      <c r="AE987" s="19">
        <f>IFERROR(Sales_Trans_2[[#This Row],[Profit]]/Sales_Trans_2[[#This Row],[Sales_Amount]],0)</f>
        <v>0.28515320501289199</v>
      </c>
      <c r="AF987" s="20" t="str">
        <f>IF(Sales_Trans_2[[#This Row],[Discount_Pct]]=0,"0%",
IF(Sales_Trans_2[[#This Row],[Discount_Pct]]&lt;=5,"1-5%",
IF(Sales_Trans_2[[#This Row],[Discount_Pct]]&lt;=10,"6-10%",
IF(Sales_Trans_2[[#This Row],[Discount_Pct]]&lt;=15,"11-15%","&gt;15%"))))</f>
        <v>0%</v>
      </c>
    </row>
    <row r="988" spans="1:32" x14ac:dyDescent="0.25">
      <c r="A988" t="s">
        <v>195</v>
      </c>
      <c r="B988" s="10">
        <v>45763</v>
      </c>
      <c r="C988" t="s">
        <v>196</v>
      </c>
      <c r="D988" t="s">
        <v>197</v>
      </c>
      <c r="E988" t="s">
        <v>198</v>
      </c>
      <c r="F988" t="s">
        <v>199</v>
      </c>
      <c r="G988">
        <v>3</v>
      </c>
      <c r="H988">
        <v>121.9</v>
      </c>
      <c r="I988">
        <v>0</v>
      </c>
      <c r="J988">
        <v>0</v>
      </c>
      <c r="K988">
        <v>365.7</v>
      </c>
      <c r="L988">
        <v>326.76</v>
      </c>
      <c r="M988">
        <v>38.94</v>
      </c>
      <c r="N988" t="s">
        <v>68</v>
      </c>
      <c r="O988" t="s">
        <v>24</v>
      </c>
      <c r="P988" t="s">
        <v>55</v>
      </c>
      <c r="Q988">
        <v>0.41875000000000001</v>
      </c>
      <c r="R988" t="s">
        <v>49</v>
      </c>
      <c r="S988" t="s">
        <v>4902</v>
      </c>
      <c r="T988" t="s">
        <v>4887</v>
      </c>
      <c r="U988">
        <v>121.9</v>
      </c>
      <c r="V988" t="s">
        <v>5874</v>
      </c>
      <c r="W988" t="s">
        <v>4964</v>
      </c>
      <c r="X988" t="s">
        <v>5418</v>
      </c>
      <c r="Y988" t="s">
        <v>4966</v>
      </c>
      <c r="Z988" t="s">
        <v>5097</v>
      </c>
      <c r="AA988" t="s">
        <v>4962</v>
      </c>
      <c r="AB988">
        <f>YEAR(Sales_Trans_2[[#This Row],[Transaction_Date]])</f>
        <v>2025</v>
      </c>
      <c r="AC988" t="str">
        <f>TEXT(Sales_Trans_2[[#This Row],[Transaction_Date]],"mmm")</f>
        <v>Apr</v>
      </c>
      <c r="AD988">
        <f>MONTH(Sales_Trans_2[[#This Row],[Transaction_Date]])</f>
        <v>4</v>
      </c>
      <c r="AE988" s="19">
        <f>IFERROR(Sales_Trans_2[[#This Row],[Profit]]/Sales_Trans_2[[#This Row],[Sales_Amount]],0)</f>
        <v>0.10648072190319934</v>
      </c>
      <c r="AF988" s="20" t="str">
        <f>IF(Sales_Trans_2[[#This Row],[Discount_Pct]]=0,"0%",
IF(Sales_Trans_2[[#This Row],[Discount_Pct]]&lt;=5,"1-5%",
IF(Sales_Trans_2[[#This Row],[Discount_Pct]]&lt;=10,"6-10%",
IF(Sales_Trans_2[[#This Row],[Discount_Pct]]&lt;=15,"11-15%","&gt;15%"))))</f>
        <v>0%</v>
      </c>
    </row>
    <row r="989" spans="1:32" x14ac:dyDescent="0.25">
      <c r="A989" t="s">
        <v>363</v>
      </c>
      <c r="B989" s="10">
        <v>45760</v>
      </c>
      <c r="C989" t="s">
        <v>364</v>
      </c>
      <c r="D989" t="s">
        <v>365</v>
      </c>
      <c r="E989" t="s">
        <v>366</v>
      </c>
      <c r="F989" t="s">
        <v>367</v>
      </c>
      <c r="G989">
        <v>4</v>
      </c>
      <c r="H989">
        <v>506</v>
      </c>
      <c r="I989">
        <v>0</v>
      </c>
      <c r="J989">
        <v>0</v>
      </c>
      <c r="K989">
        <v>2327.6</v>
      </c>
      <c r="L989">
        <v>1547.56</v>
      </c>
      <c r="M989">
        <v>780.04</v>
      </c>
      <c r="N989" t="s">
        <v>4971</v>
      </c>
      <c r="O989" t="s">
        <v>24</v>
      </c>
      <c r="P989" t="s">
        <v>55</v>
      </c>
      <c r="Q989">
        <v>0.85486111111111107</v>
      </c>
      <c r="R989" t="s">
        <v>27</v>
      </c>
      <c r="S989" t="s">
        <v>4680</v>
      </c>
      <c r="T989" t="s">
        <v>4672</v>
      </c>
      <c r="U989">
        <v>459.58</v>
      </c>
      <c r="V989" t="s">
        <v>5798</v>
      </c>
      <c r="W989" t="s">
        <v>4958</v>
      </c>
      <c r="X989" t="s">
        <v>5868</v>
      </c>
      <c r="Y989" t="s">
        <v>4960</v>
      </c>
      <c r="Z989" t="s">
        <v>5334</v>
      </c>
      <c r="AA989" t="s">
        <v>4962</v>
      </c>
      <c r="AB989">
        <f>YEAR(Sales_Trans_2[[#This Row],[Transaction_Date]])</f>
        <v>2025</v>
      </c>
      <c r="AC989" t="str">
        <f>TEXT(Sales_Trans_2[[#This Row],[Transaction_Date]],"mmm")</f>
        <v>Apr</v>
      </c>
      <c r="AD989">
        <f>MONTH(Sales_Trans_2[[#This Row],[Transaction_Date]])</f>
        <v>4</v>
      </c>
      <c r="AE989" s="19">
        <f>IFERROR(Sales_Trans_2[[#This Row],[Profit]]/Sales_Trans_2[[#This Row],[Sales_Amount]],0)</f>
        <v>0.33512631036260526</v>
      </c>
      <c r="AF989" s="20" t="str">
        <f>IF(Sales_Trans_2[[#This Row],[Discount_Pct]]=0,"0%",
IF(Sales_Trans_2[[#This Row],[Discount_Pct]]&lt;=5,"1-5%",
IF(Sales_Trans_2[[#This Row],[Discount_Pct]]&lt;=10,"6-10%",
IF(Sales_Trans_2[[#This Row],[Discount_Pct]]&lt;=15,"11-15%","&gt;15%"))))</f>
        <v>0%</v>
      </c>
    </row>
    <row r="990" spans="1:32" x14ac:dyDescent="0.25">
      <c r="A990" t="s">
        <v>3213</v>
      </c>
      <c r="B990" s="10">
        <v>45995</v>
      </c>
      <c r="C990" t="s">
        <v>152</v>
      </c>
      <c r="D990" t="s">
        <v>1668</v>
      </c>
      <c r="E990" t="s">
        <v>1621</v>
      </c>
      <c r="F990" t="s">
        <v>1622</v>
      </c>
      <c r="G990">
        <v>3</v>
      </c>
      <c r="H990">
        <v>248.4</v>
      </c>
      <c r="I990">
        <v>0</v>
      </c>
      <c r="J990">
        <v>0</v>
      </c>
      <c r="K990">
        <v>856.98</v>
      </c>
      <c r="L990">
        <v>558.12</v>
      </c>
      <c r="M990">
        <v>298.86</v>
      </c>
      <c r="N990" t="s">
        <v>68</v>
      </c>
      <c r="O990" t="s">
        <v>24</v>
      </c>
      <c r="P990" t="s">
        <v>55</v>
      </c>
      <c r="Q990">
        <v>0.38541666666666669</v>
      </c>
      <c r="R990" t="s">
        <v>27</v>
      </c>
      <c r="S990" t="s">
        <v>4941</v>
      </c>
      <c r="T990" t="s">
        <v>4930</v>
      </c>
      <c r="U990">
        <v>242.22</v>
      </c>
      <c r="V990" t="s">
        <v>5127</v>
      </c>
      <c r="W990" t="s">
        <v>4958</v>
      </c>
      <c r="X990" t="s">
        <v>5048</v>
      </c>
      <c r="Y990" t="s">
        <v>5011</v>
      </c>
      <c r="Z990" t="s">
        <v>5138</v>
      </c>
      <c r="AA990" t="s">
        <v>4962</v>
      </c>
      <c r="AB990">
        <f>YEAR(Sales_Trans_2[[#This Row],[Transaction_Date]])</f>
        <v>2025</v>
      </c>
      <c r="AC990" t="str">
        <f>TEXT(Sales_Trans_2[[#This Row],[Transaction_Date]],"mmm")</f>
        <v>Dec</v>
      </c>
      <c r="AD990">
        <f>MONTH(Sales_Trans_2[[#This Row],[Transaction_Date]])</f>
        <v>12</v>
      </c>
      <c r="AE990" s="19">
        <f>IFERROR(Sales_Trans_2[[#This Row],[Profit]]/Sales_Trans_2[[#This Row],[Sales_Amount]],0)</f>
        <v>0.34873625988937901</v>
      </c>
      <c r="AF990" s="20" t="str">
        <f>IF(Sales_Trans_2[[#This Row],[Discount_Pct]]=0,"0%",
IF(Sales_Trans_2[[#This Row],[Discount_Pct]]&lt;=5,"1-5%",
IF(Sales_Trans_2[[#This Row],[Discount_Pct]]&lt;=10,"6-10%",
IF(Sales_Trans_2[[#This Row],[Discount_Pct]]&lt;=15,"11-15%","&gt;15%"))))</f>
        <v>0%</v>
      </c>
    </row>
    <row r="991" spans="1:32" x14ac:dyDescent="0.25">
      <c r="A991" t="s">
        <v>3729</v>
      </c>
      <c r="B991" s="10">
        <v>45995</v>
      </c>
      <c r="C991" t="s">
        <v>1708</v>
      </c>
      <c r="D991" t="s">
        <v>302</v>
      </c>
      <c r="E991" t="s">
        <v>350</v>
      </c>
      <c r="F991" t="s">
        <v>1259</v>
      </c>
      <c r="G991">
        <v>8</v>
      </c>
      <c r="H991">
        <v>373.66</v>
      </c>
      <c r="I991">
        <v>0</v>
      </c>
      <c r="J991">
        <v>0</v>
      </c>
      <c r="K991">
        <v>3437.67</v>
      </c>
      <c r="L991">
        <v>1730.56</v>
      </c>
      <c r="M991">
        <v>1707.11</v>
      </c>
      <c r="N991" t="s">
        <v>40</v>
      </c>
      <c r="O991" t="s">
        <v>24</v>
      </c>
      <c r="P991" t="s">
        <v>55</v>
      </c>
      <c r="Q991">
        <v>0.53263888888888888</v>
      </c>
      <c r="R991" t="s">
        <v>27</v>
      </c>
      <c r="S991" t="s">
        <v>4655</v>
      </c>
      <c r="T991" t="s">
        <v>4636</v>
      </c>
      <c r="U991">
        <v>343.56</v>
      </c>
      <c r="V991" t="s">
        <v>5545</v>
      </c>
      <c r="W991" t="s">
        <v>4958</v>
      </c>
      <c r="X991" t="s">
        <v>4980</v>
      </c>
      <c r="Y991" t="s">
        <v>4970</v>
      </c>
      <c r="Z991" t="s">
        <v>4981</v>
      </c>
      <c r="AA991" t="s">
        <v>4962</v>
      </c>
      <c r="AB991">
        <f>YEAR(Sales_Trans_2[[#This Row],[Transaction_Date]])</f>
        <v>2025</v>
      </c>
      <c r="AC991" t="str">
        <f>TEXT(Sales_Trans_2[[#This Row],[Transaction_Date]],"mmm")</f>
        <v>Dec</v>
      </c>
      <c r="AD991">
        <f>MONTH(Sales_Trans_2[[#This Row],[Transaction_Date]])</f>
        <v>12</v>
      </c>
      <c r="AE991" s="19">
        <f>IFERROR(Sales_Trans_2[[#This Row],[Profit]]/Sales_Trans_2[[#This Row],[Sales_Amount]],0)</f>
        <v>0.49658925958570771</v>
      </c>
      <c r="AF991" s="20" t="str">
        <f>IF(Sales_Trans_2[[#This Row],[Discount_Pct]]=0,"0%",
IF(Sales_Trans_2[[#This Row],[Discount_Pct]]&lt;=5,"1-5%",
IF(Sales_Trans_2[[#This Row],[Discount_Pct]]&lt;=10,"6-10%",
IF(Sales_Trans_2[[#This Row],[Discount_Pct]]&lt;=15,"11-15%","&gt;15%"))))</f>
        <v>0%</v>
      </c>
    </row>
    <row r="992" spans="1:32" x14ac:dyDescent="0.25">
      <c r="A992" t="s">
        <v>3136</v>
      </c>
      <c r="B992" s="10">
        <v>45661</v>
      </c>
      <c r="C992" t="s">
        <v>3137</v>
      </c>
      <c r="D992" t="s">
        <v>530</v>
      </c>
      <c r="E992" t="s">
        <v>1157</v>
      </c>
      <c r="F992" t="s">
        <v>1158</v>
      </c>
      <c r="G992">
        <v>3</v>
      </c>
      <c r="H992">
        <v>125.15</v>
      </c>
      <c r="I992">
        <v>0</v>
      </c>
      <c r="J992">
        <v>0</v>
      </c>
      <c r="K992">
        <v>375.45</v>
      </c>
      <c r="L992">
        <v>287.10000000000002</v>
      </c>
      <c r="M992">
        <v>88.35</v>
      </c>
      <c r="N992" t="s">
        <v>47</v>
      </c>
      <c r="O992" t="s">
        <v>24</v>
      </c>
      <c r="P992" t="s">
        <v>55</v>
      </c>
      <c r="Q992">
        <v>0.48819444444444443</v>
      </c>
      <c r="R992" t="s">
        <v>49</v>
      </c>
      <c r="S992" t="s">
        <v>4772</v>
      </c>
      <c r="T992" t="s">
        <v>4752</v>
      </c>
      <c r="U992">
        <v>125.15</v>
      </c>
      <c r="V992" t="s">
        <v>6064</v>
      </c>
      <c r="W992" t="s">
        <v>4964</v>
      </c>
      <c r="X992" t="s">
        <v>5179</v>
      </c>
      <c r="Y992" t="s">
        <v>5007</v>
      </c>
      <c r="Z992" t="s">
        <v>5180</v>
      </c>
      <c r="AA992" t="s">
        <v>4962</v>
      </c>
      <c r="AB992">
        <f>YEAR(Sales_Trans_2[[#This Row],[Transaction_Date]])</f>
        <v>2025</v>
      </c>
      <c r="AC992" t="str">
        <f>TEXT(Sales_Trans_2[[#This Row],[Transaction_Date]],"mmm")</f>
        <v>Jan</v>
      </c>
      <c r="AD992">
        <f>MONTH(Sales_Trans_2[[#This Row],[Transaction_Date]])</f>
        <v>1</v>
      </c>
      <c r="AE992" s="19">
        <f>IFERROR(Sales_Trans_2[[#This Row],[Profit]]/Sales_Trans_2[[#This Row],[Sales_Amount]],0)</f>
        <v>0.23531761885737115</v>
      </c>
      <c r="AF992" s="20" t="str">
        <f>IF(Sales_Trans_2[[#This Row],[Discount_Pct]]=0,"0%",
IF(Sales_Trans_2[[#This Row],[Discount_Pct]]&lt;=5,"1-5%",
IF(Sales_Trans_2[[#This Row],[Discount_Pct]]&lt;=10,"6-10%",
IF(Sales_Trans_2[[#This Row],[Discount_Pct]]&lt;=15,"11-15%","&gt;15%"))))</f>
        <v>0%</v>
      </c>
    </row>
    <row r="993" spans="1:32" x14ac:dyDescent="0.25">
      <c r="A993" t="s">
        <v>2041</v>
      </c>
      <c r="B993" s="10">
        <v>46174</v>
      </c>
      <c r="C993" t="s">
        <v>1232</v>
      </c>
      <c r="D993" t="s">
        <v>891</v>
      </c>
      <c r="E993" t="s">
        <v>204</v>
      </c>
      <c r="F993" t="s">
        <v>205</v>
      </c>
      <c r="G993">
        <v>1</v>
      </c>
      <c r="H993">
        <v>425.88</v>
      </c>
      <c r="I993">
        <v>0</v>
      </c>
      <c r="J993">
        <v>0</v>
      </c>
      <c r="K993">
        <v>425.88</v>
      </c>
      <c r="L993">
        <v>357.47</v>
      </c>
      <c r="M993">
        <v>68.41</v>
      </c>
      <c r="N993" t="s">
        <v>47</v>
      </c>
      <c r="O993" t="s">
        <v>24</v>
      </c>
      <c r="P993" t="s">
        <v>33</v>
      </c>
      <c r="Q993">
        <v>0.89444444444444449</v>
      </c>
      <c r="R993" t="s">
        <v>49</v>
      </c>
      <c r="S993" t="s">
        <v>4831</v>
      </c>
      <c r="T993" t="s">
        <v>4828</v>
      </c>
      <c r="U993">
        <v>425.88</v>
      </c>
      <c r="V993" t="s">
        <v>5020</v>
      </c>
      <c r="W993" t="s">
        <v>4968</v>
      </c>
      <c r="X993" t="s">
        <v>5021</v>
      </c>
      <c r="Y993" t="s">
        <v>4966</v>
      </c>
      <c r="Z993" t="s">
        <v>5022</v>
      </c>
      <c r="AA993" t="s">
        <v>4962</v>
      </c>
      <c r="AB993">
        <f>YEAR(Sales_Trans_2[[#This Row],[Transaction_Date]])</f>
        <v>2026</v>
      </c>
      <c r="AC993" t="str">
        <f>TEXT(Sales_Trans_2[[#This Row],[Transaction_Date]],"mmm")</f>
        <v>Jun</v>
      </c>
      <c r="AD993">
        <f>MONTH(Sales_Trans_2[[#This Row],[Transaction_Date]])</f>
        <v>6</v>
      </c>
      <c r="AE993" s="19">
        <f>IFERROR(Sales_Trans_2[[#This Row],[Profit]]/Sales_Trans_2[[#This Row],[Sales_Amount]],0)</f>
        <v>0.16063210293979524</v>
      </c>
      <c r="AF993" s="20" t="str">
        <f>IF(Sales_Trans_2[[#This Row],[Discount_Pct]]=0,"0%",
IF(Sales_Trans_2[[#This Row],[Discount_Pct]]&lt;=5,"1-5%",
IF(Sales_Trans_2[[#This Row],[Discount_Pct]]&lt;=10,"6-10%",
IF(Sales_Trans_2[[#This Row],[Discount_Pct]]&lt;=15,"11-15%","&gt;15%"))))</f>
        <v>0%</v>
      </c>
    </row>
    <row r="994" spans="1:32" x14ac:dyDescent="0.25">
      <c r="A994" t="s">
        <v>2046</v>
      </c>
      <c r="B994" s="10">
        <v>46108</v>
      </c>
      <c r="C994" t="s">
        <v>2047</v>
      </c>
      <c r="D994" t="s">
        <v>158</v>
      </c>
      <c r="E994" t="s">
        <v>1476</v>
      </c>
      <c r="F994" t="s">
        <v>1375</v>
      </c>
      <c r="G994">
        <v>4</v>
      </c>
      <c r="H994">
        <v>306.62</v>
      </c>
      <c r="I994">
        <v>0</v>
      </c>
      <c r="J994">
        <v>0</v>
      </c>
      <c r="K994">
        <v>1226.48</v>
      </c>
      <c r="L994">
        <v>1039.72</v>
      </c>
      <c r="M994">
        <v>186.76</v>
      </c>
      <c r="N994" t="s">
        <v>40</v>
      </c>
      <c r="O994" t="s">
        <v>24</v>
      </c>
      <c r="P994" t="s">
        <v>33</v>
      </c>
      <c r="Q994">
        <v>0.37916666666666665</v>
      </c>
      <c r="R994" t="s">
        <v>49</v>
      </c>
      <c r="S994" t="s">
        <v>4871</v>
      </c>
      <c r="T994" t="s">
        <v>4864</v>
      </c>
      <c r="U994">
        <v>306.62</v>
      </c>
      <c r="V994" t="s">
        <v>5026</v>
      </c>
      <c r="W994" t="s">
        <v>4964</v>
      </c>
      <c r="X994" t="s">
        <v>5024</v>
      </c>
      <c r="Y994" t="s">
        <v>4960</v>
      </c>
      <c r="Z994" t="s">
        <v>5025</v>
      </c>
      <c r="AA994" t="s">
        <v>4992</v>
      </c>
      <c r="AB994">
        <f>YEAR(Sales_Trans_2[[#This Row],[Transaction_Date]])</f>
        <v>2026</v>
      </c>
      <c r="AC994" t="str">
        <f>TEXT(Sales_Trans_2[[#This Row],[Transaction_Date]],"mmm")</f>
        <v>Mar</v>
      </c>
      <c r="AD994">
        <f>MONTH(Sales_Trans_2[[#This Row],[Transaction_Date]])</f>
        <v>3</v>
      </c>
      <c r="AE994" s="19">
        <f>IFERROR(Sales_Trans_2[[#This Row],[Profit]]/Sales_Trans_2[[#This Row],[Sales_Amount]],0)</f>
        <v>0.15227317200443544</v>
      </c>
      <c r="AF994" s="20" t="str">
        <f>IF(Sales_Trans_2[[#This Row],[Discount_Pct]]=0,"0%",
IF(Sales_Trans_2[[#This Row],[Discount_Pct]]&lt;=5,"1-5%",
IF(Sales_Trans_2[[#This Row],[Discount_Pct]]&lt;=10,"6-10%",
IF(Sales_Trans_2[[#This Row],[Discount_Pct]]&lt;=15,"11-15%","&gt;15%"))))</f>
        <v>0%</v>
      </c>
    </row>
    <row r="995" spans="1:32" x14ac:dyDescent="0.25">
      <c r="A995" t="s">
        <v>3806</v>
      </c>
      <c r="B995" s="10">
        <v>46110</v>
      </c>
      <c r="C995" t="s">
        <v>1775</v>
      </c>
      <c r="D995" t="s">
        <v>399</v>
      </c>
      <c r="E995" t="s">
        <v>906</v>
      </c>
      <c r="F995" t="s">
        <v>907</v>
      </c>
      <c r="G995">
        <v>7</v>
      </c>
      <c r="H995">
        <v>111.78</v>
      </c>
      <c r="I995">
        <v>0</v>
      </c>
      <c r="J995">
        <v>0</v>
      </c>
      <c r="K995">
        <v>899.83</v>
      </c>
      <c r="L995">
        <v>602.35</v>
      </c>
      <c r="M995">
        <v>297.48</v>
      </c>
      <c r="N995" t="s">
        <v>40</v>
      </c>
      <c r="O995" t="s">
        <v>24</v>
      </c>
      <c r="P995" t="s">
        <v>33</v>
      </c>
      <c r="Q995">
        <v>0.69861111111111107</v>
      </c>
      <c r="R995" t="s">
        <v>27</v>
      </c>
      <c r="S995" t="s">
        <v>4693</v>
      </c>
      <c r="T995" t="s">
        <v>4672</v>
      </c>
      <c r="U995">
        <v>99.93</v>
      </c>
      <c r="V995" t="s">
        <v>5144</v>
      </c>
      <c r="W995" t="s">
        <v>4958</v>
      </c>
      <c r="X995" t="s">
        <v>5141</v>
      </c>
      <c r="Y995" t="s">
        <v>4966</v>
      </c>
      <c r="Z995" t="s">
        <v>5142</v>
      </c>
      <c r="AA995" t="s">
        <v>4962</v>
      </c>
      <c r="AB995">
        <f>YEAR(Sales_Trans_2[[#This Row],[Transaction_Date]])</f>
        <v>2026</v>
      </c>
      <c r="AC995" t="str">
        <f>TEXT(Sales_Trans_2[[#This Row],[Transaction_Date]],"mmm")</f>
        <v>Mar</v>
      </c>
      <c r="AD995">
        <f>MONTH(Sales_Trans_2[[#This Row],[Transaction_Date]])</f>
        <v>3</v>
      </c>
      <c r="AE995" s="19">
        <f>IFERROR(Sales_Trans_2[[#This Row],[Profit]]/Sales_Trans_2[[#This Row],[Sales_Amount]],0)</f>
        <v>0.3305957792027383</v>
      </c>
      <c r="AF995" s="20" t="str">
        <f>IF(Sales_Trans_2[[#This Row],[Discount_Pct]]=0,"0%",
IF(Sales_Trans_2[[#This Row],[Discount_Pct]]&lt;=5,"1-5%",
IF(Sales_Trans_2[[#This Row],[Discount_Pct]]&lt;=10,"6-10%",
IF(Sales_Trans_2[[#This Row],[Discount_Pct]]&lt;=15,"11-15%","&gt;15%"))))</f>
        <v>0%</v>
      </c>
    </row>
    <row r="996" spans="1:32" x14ac:dyDescent="0.25">
      <c r="A996" t="s">
        <v>3199</v>
      </c>
      <c r="B996" s="10">
        <v>46235</v>
      </c>
      <c r="C996" t="s">
        <v>3071</v>
      </c>
      <c r="D996" t="s">
        <v>399</v>
      </c>
      <c r="E996" t="s">
        <v>1323</v>
      </c>
      <c r="F996" t="s">
        <v>2870</v>
      </c>
      <c r="G996">
        <v>3</v>
      </c>
      <c r="H996">
        <v>99.93</v>
      </c>
      <c r="I996">
        <v>0</v>
      </c>
      <c r="J996">
        <v>0</v>
      </c>
      <c r="K996">
        <v>299.79000000000002</v>
      </c>
      <c r="L996">
        <v>258.14999999999998</v>
      </c>
      <c r="M996">
        <v>41.64</v>
      </c>
      <c r="N996" t="s">
        <v>4971</v>
      </c>
      <c r="O996" t="s">
        <v>24</v>
      </c>
      <c r="P996" t="s">
        <v>33</v>
      </c>
      <c r="Q996">
        <v>0.55625000000000002</v>
      </c>
      <c r="R996" t="s">
        <v>49</v>
      </c>
      <c r="S996" t="s">
        <v>4693</v>
      </c>
      <c r="T996" t="s">
        <v>4672</v>
      </c>
      <c r="U996">
        <v>99.93</v>
      </c>
      <c r="V996" t="s">
        <v>5145</v>
      </c>
      <c r="W996" t="s">
        <v>4964</v>
      </c>
      <c r="X996" t="s">
        <v>5146</v>
      </c>
      <c r="Y996" t="s">
        <v>4960</v>
      </c>
      <c r="Z996" t="s">
        <v>5147</v>
      </c>
      <c r="AA996" t="s">
        <v>4962</v>
      </c>
      <c r="AB996">
        <f>YEAR(Sales_Trans_2[[#This Row],[Transaction_Date]])</f>
        <v>2026</v>
      </c>
      <c r="AC996" t="str">
        <f>TEXT(Sales_Trans_2[[#This Row],[Transaction_Date]],"mmm")</f>
        <v>Aug</v>
      </c>
      <c r="AD996">
        <f>MONTH(Sales_Trans_2[[#This Row],[Transaction_Date]])</f>
        <v>8</v>
      </c>
      <c r="AE996" s="19">
        <f>IFERROR(Sales_Trans_2[[#This Row],[Profit]]/Sales_Trans_2[[#This Row],[Sales_Amount]],0)</f>
        <v>0.13889722805964175</v>
      </c>
      <c r="AF996" s="20" t="str">
        <f>IF(Sales_Trans_2[[#This Row],[Discount_Pct]]=0,"0%",
IF(Sales_Trans_2[[#This Row],[Discount_Pct]]&lt;=5,"1-5%",
IF(Sales_Trans_2[[#This Row],[Discount_Pct]]&lt;=10,"6-10%",
IF(Sales_Trans_2[[#This Row],[Discount_Pct]]&lt;=15,"11-15%","&gt;15%"))))</f>
        <v>0%</v>
      </c>
    </row>
    <row r="997" spans="1:32" x14ac:dyDescent="0.25">
      <c r="A997" t="s">
        <v>3840</v>
      </c>
      <c r="B997" s="10">
        <v>45881</v>
      </c>
      <c r="C997" t="s">
        <v>236</v>
      </c>
      <c r="D997" t="s">
        <v>107</v>
      </c>
      <c r="E997" t="s">
        <v>125</v>
      </c>
      <c r="F997" t="s">
        <v>410</v>
      </c>
      <c r="G997">
        <v>4</v>
      </c>
      <c r="H997">
        <v>59.92</v>
      </c>
      <c r="I997">
        <v>0</v>
      </c>
      <c r="J997">
        <v>0</v>
      </c>
      <c r="K997">
        <v>239.68</v>
      </c>
      <c r="L997">
        <v>192.6</v>
      </c>
      <c r="M997">
        <v>47.08</v>
      </c>
      <c r="N997" t="s">
        <v>47</v>
      </c>
      <c r="O997" t="s">
        <v>24</v>
      </c>
      <c r="P997" t="s">
        <v>33</v>
      </c>
      <c r="Q997">
        <v>0.52638888888888891</v>
      </c>
      <c r="R997" t="s">
        <v>49</v>
      </c>
      <c r="S997" t="s">
        <v>4683</v>
      </c>
      <c r="T997" t="s">
        <v>4672</v>
      </c>
      <c r="U997">
        <v>59.92</v>
      </c>
      <c r="V997" t="s">
        <v>5171</v>
      </c>
      <c r="W997" t="s">
        <v>4964</v>
      </c>
      <c r="X997" t="s">
        <v>5172</v>
      </c>
      <c r="Y997" t="s">
        <v>4966</v>
      </c>
      <c r="Z997" t="s">
        <v>5173</v>
      </c>
      <c r="AA997" t="s">
        <v>4962</v>
      </c>
      <c r="AB997">
        <f>YEAR(Sales_Trans_2[[#This Row],[Transaction_Date]])</f>
        <v>2025</v>
      </c>
      <c r="AC997" t="str">
        <f>TEXT(Sales_Trans_2[[#This Row],[Transaction_Date]],"mmm")</f>
        <v>Aug</v>
      </c>
      <c r="AD997">
        <f>MONTH(Sales_Trans_2[[#This Row],[Transaction_Date]])</f>
        <v>8</v>
      </c>
      <c r="AE997" s="19">
        <f>IFERROR(Sales_Trans_2[[#This Row],[Profit]]/Sales_Trans_2[[#This Row],[Sales_Amount]],0)</f>
        <v>0.19642857142857142</v>
      </c>
      <c r="AF997" s="20" t="str">
        <f>IF(Sales_Trans_2[[#This Row],[Discount_Pct]]=0,"0%",
IF(Sales_Trans_2[[#This Row],[Discount_Pct]]&lt;=5,"1-5%",
IF(Sales_Trans_2[[#This Row],[Discount_Pct]]&lt;=10,"6-10%",
IF(Sales_Trans_2[[#This Row],[Discount_Pct]]&lt;=15,"11-15%","&gt;15%"))))</f>
        <v>0%</v>
      </c>
    </row>
    <row r="998" spans="1:32" x14ac:dyDescent="0.25">
      <c r="A998" t="s">
        <v>28</v>
      </c>
      <c r="B998" s="10">
        <v>46103</v>
      </c>
      <c r="C998" t="s">
        <v>29</v>
      </c>
      <c r="D998" t="s">
        <v>30</v>
      </c>
      <c r="E998" t="s">
        <v>31</v>
      </c>
      <c r="F998" t="s">
        <v>32</v>
      </c>
      <c r="G998">
        <v>2</v>
      </c>
      <c r="H998">
        <v>448.94</v>
      </c>
      <c r="I998">
        <v>0</v>
      </c>
      <c r="J998">
        <v>0</v>
      </c>
      <c r="K998">
        <v>1032.56</v>
      </c>
      <c r="L998">
        <v>760.16</v>
      </c>
      <c r="M998">
        <v>272.39999999999998</v>
      </c>
      <c r="N998" t="s">
        <v>23</v>
      </c>
      <c r="O998" t="s">
        <v>24</v>
      </c>
      <c r="P998" t="s">
        <v>33</v>
      </c>
      <c r="Q998">
        <v>0.41041666666666665</v>
      </c>
      <c r="R998" t="s">
        <v>27</v>
      </c>
      <c r="S998" t="s">
        <v>4691</v>
      </c>
      <c r="T998" t="s">
        <v>4672</v>
      </c>
      <c r="U998">
        <v>448.94</v>
      </c>
      <c r="V998" t="s">
        <v>5139</v>
      </c>
      <c r="W998" t="s">
        <v>4964</v>
      </c>
      <c r="X998" t="s">
        <v>5187</v>
      </c>
      <c r="Y998" t="s">
        <v>5007</v>
      </c>
      <c r="Z998" t="s">
        <v>5188</v>
      </c>
      <c r="AA998" t="s">
        <v>4962</v>
      </c>
      <c r="AB998">
        <f>YEAR(Sales_Trans_2[[#This Row],[Transaction_Date]])</f>
        <v>2026</v>
      </c>
      <c r="AC998" t="str">
        <f>TEXT(Sales_Trans_2[[#This Row],[Transaction_Date]],"mmm")</f>
        <v>Mar</v>
      </c>
      <c r="AD998">
        <f>MONTH(Sales_Trans_2[[#This Row],[Transaction_Date]])</f>
        <v>3</v>
      </c>
      <c r="AE998" s="19">
        <f>IFERROR(Sales_Trans_2[[#This Row],[Profit]]/Sales_Trans_2[[#This Row],[Sales_Amount]],0)</f>
        <v>0.26381033547687299</v>
      </c>
      <c r="AF998" s="20" t="str">
        <f>IF(Sales_Trans_2[[#This Row],[Discount_Pct]]=0,"0%",
IF(Sales_Trans_2[[#This Row],[Discount_Pct]]&lt;=5,"1-5%",
IF(Sales_Trans_2[[#This Row],[Discount_Pct]]&lt;=10,"6-10%",
IF(Sales_Trans_2[[#This Row],[Discount_Pct]]&lt;=15,"11-15%","&gt;15%"))))</f>
        <v>0%</v>
      </c>
    </row>
    <row r="999" spans="1:32" x14ac:dyDescent="0.25">
      <c r="A999" t="s">
        <v>1469</v>
      </c>
      <c r="B999" s="10">
        <v>46145</v>
      </c>
      <c r="C999" t="s">
        <v>1470</v>
      </c>
      <c r="D999" t="s">
        <v>280</v>
      </c>
      <c r="E999" t="s">
        <v>1471</v>
      </c>
      <c r="F999" t="s">
        <v>1472</v>
      </c>
      <c r="G999">
        <v>4</v>
      </c>
      <c r="H999">
        <v>126.21</v>
      </c>
      <c r="I999">
        <v>0</v>
      </c>
      <c r="J999">
        <v>0</v>
      </c>
      <c r="K999">
        <v>504.84</v>
      </c>
      <c r="L999">
        <v>389.4</v>
      </c>
      <c r="M999">
        <v>115.44</v>
      </c>
      <c r="N999" t="s">
        <v>133</v>
      </c>
      <c r="O999" t="s">
        <v>24</v>
      </c>
      <c r="P999" t="s">
        <v>33</v>
      </c>
      <c r="Q999">
        <v>0.64166666666666672</v>
      </c>
      <c r="R999" t="s">
        <v>49</v>
      </c>
      <c r="S999" t="s">
        <v>4726</v>
      </c>
      <c r="T999" t="s">
        <v>4703</v>
      </c>
      <c r="U999">
        <v>124.84</v>
      </c>
      <c r="V999" t="s">
        <v>5293</v>
      </c>
      <c r="W999" t="s">
        <v>4958</v>
      </c>
      <c r="X999" t="s">
        <v>5294</v>
      </c>
      <c r="Y999" t="s">
        <v>4966</v>
      </c>
      <c r="Z999" t="s">
        <v>5295</v>
      </c>
      <c r="AA999" t="s">
        <v>5060</v>
      </c>
      <c r="AB999">
        <f>YEAR(Sales_Trans_2[[#This Row],[Transaction_Date]])</f>
        <v>2026</v>
      </c>
      <c r="AC999" t="str">
        <f>TEXT(Sales_Trans_2[[#This Row],[Transaction_Date]],"mmm")</f>
        <v>May</v>
      </c>
      <c r="AD999">
        <f>MONTH(Sales_Trans_2[[#This Row],[Transaction_Date]])</f>
        <v>5</v>
      </c>
      <c r="AE999" s="19">
        <f>IFERROR(Sales_Trans_2[[#This Row],[Profit]]/Sales_Trans_2[[#This Row],[Sales_Amount]],0)</f>
        <v>0.22866650820061801</v>
      </c>
      <c r="AF999" s="20" t="str">
        <f>IF(Sales_Trans_2[[#This Row],[Discount_Pct]]=0,"0%",
IF(Sales_Trans_2[[#This Row],[Discount_Pct]]&lt;=5,"1-5%",
IF(Sales_Trans_2[[#This Row],[Discount_Pct]]&lt;=10,"6-10%",
IF(Sales_Trans_2[[#This Row],[Discount_Pct]]&lt;=15,"11-15%","&gt;15%"))))</f>
        <v>0%</v>
      </c>
    </row>
    <row r="1000" spans="1:32" x14ac:dyDescent="0.25">
      <c r="A1000" t="s">
        <v>1728</v>
      </c>
      <c r="B1000" s="10">
        <v>46268</v>
      </c>
      <c r="C1000" t="s">
        <v>1729</v>
      </c>
      <c r="D1000" t="s">
        <v>302</v>
      </c>
      <c r="E1000" t="s">
        <v>950</v>
      </c>
      <c r="F1000" t="s">
        <v>779</v>
      </c>
      <c r="G1000">
        <v>5</v>
      </c>
      <c r="H1000">
        <v>343.56</v>
      </c>
      <c r="I1000">
        <v>0</v>
      </c>
      <c r="J1000">
        <v>0</v>
      </c>
      <c r="K1000">
        <v>1717.8</v>
      </c>
      <c r="L1000">
        <v>1081.5999999999999</v>
      </c>
      <c r="M1000">
        <v>636.20000000000005</v>
      </c>
      <c r="N1000" t="s">
        <v>23</v>
      </c>
      <c r="O1000" t="s">
        <v>24</v>
      </c>
      <c r="P1000" t="s">
        <v>33</v>
      </c>
      <c r="Q1000">
        <v>0.77986111111111112</v>
      </c>
      <c r="R1000" t="s">
        <v>49</v>
      </c>
      <c r="S1000" t="s">
        <v>4655</v>
      </c>
      <c r="T1000" t="s">
        <v>4636</v>
      </c>
      <c r="U1000">
        <v>343.56</v>
      </c>
      <c r="V1000" t="s">
        <v>5009</v>
      </c>
      <c r="W1000" t="s">
        <v>4968</v>
      </c>
      <c r="X1000" t="s">
        <v>4996</v>
      </c>
      <c r="Y1000" t="s">
        <v>4960</v>
      </c>
      <c r="Z1000" t="s">
        <v>5049</v>
      </c>
      <c r="AA1000" t="s">
        <v>4962</v>
      </c>
      <c r="AB1000">
        <f>YEAR(Sales_Trans_2[[#This Row],[Transaction_Date]])</f>
        <v>2026</v>
      </c>
      <c r="AC1000" t="str">
        <f>TEXT(Sales_Trans_2[[#This Row],[Transaction_Date]],"mmm")</f>
        <v>Sep</v>
      </c>
      <c r="AD1000">
        <f>MONTH(Sales_Trans_2[[#This Row],[Transaction_Date]])</f>
        <v>9</v>
      </c>
      <c r="AE1000" s="19">
        <f>IFERROR(Sales_Trans_2[[#This Row],[Profit]]/Sales_Trans_2[[#This Row],[Sales_Amount]],0)</f>
        <v>0.37035743392711612</v>
      </c>
      <c r="AF1000" s="20" t="str">
        <f>IF(Sales_Trans_2[[#This Row],[Discount_Pct]]=0,"0%",
IF(Sales_Trans_2[[#This Row],[Discount_Pct]]&lt;=5,"1-5%",
IF(Sales_Trans_2[[#This Row],[Discount_Pct]]&lt;=10,"6-10%",
IF(Sales_Trans_2[[#This Row],[Discount_Pct]]&lt;=15,"11-15%","&gt;15%"))))</f>
        <v>0%</v>
      </c>
    </row>
    <row r="1001" spans="1:32" x14ac:dyDescent="0.25">
      <c r="A1001" t="s">
        <v>4536</v>
      </c>
      <c r="B1001" s="10">
        <v>46107</v>
      </c>
      <c r="C1001" t="s">
        <v>1384</v>
      </c>
      <c r="D1001" t="s">
        <v>1869</v>
      </c>
      <c r="E1001" t="s">
        <v>1413</v>
      </c>
      <c r="F1001" t="s">
        <v>2803</v>
      </c>
      <c r="G1001">
        <v>6</v>
      </c>
      <c r="H1001">
        <v>121.28</v>
      </c>
      <c r="I1001">
        <v>0</v>
      </c>
      <c r="J1001">
        <v>0</v>
      </c>
      <c r="K1001">
        <v>727.68</v>
      </c>
      <c r="L1001">
        <v>499.98</v>
      </c>
      <c r="M1001">
        <v>227.7</v>
      </c>
      <c r="N1001" t="s">
        <v>4971</v>
      </c>
      <c r="O1001" t="s">
        <v>24</v>
      </c>
      <c r="P1001" t="s">
        <v>33</v>
      </c>
      <c r="Q1001">
        <v>0.52986111111111112</v>
      </c>
      <c r="R1001" t="s">
        <v>49</v>
      </c>
      <c r="S1001" t="s">
        <v>4945</v>
      </c>
      <c r="T1001" t="s">
        <v>4930</v>
      </c>
      <c r="U1001">
        <v>108.97</v>
      </c>
      <c r="V1001" t="s">
        <v>5044</v>
      </c>
      <c r="W1001" t="s">
        <v>4958</v>
      </c>
      <c r="X1001" t="s">
        <v>5309</v>
      </c>
      <c r="Y1001" t="s">
        <v>5018</v>
      </c>
      <c r="Z1001" t="s">
        <v>5310</v>
      </c>
      <c r="AA1001" t="s">
        <v>4962</v>
      </c>
      <c r="AB1001">
        <f>YEAR(Sales_Trans_2[[#This Row],[Transaction_Date]])</f>
        <v>2026</v>
      </c>
      <c r="AC1001" t="str">
        <f>TEXT(Sales_Trans_2[[#This Row],[Transaction_Date]],"mmm")</f>
        <v>Mar</v>
      </c>
      <c r="AD1001">
        <f>MONTH(Sales_Trans_2[[#This Row],[Transaction_Date]])</f>
        <v>3</v>
      </c>
      <c r="AE1001" s="19">
        <f>IFERROR(Sales_Trans_2[[#This Row],[Profit]]/Sales_Trans_2[[#This Row],[Sales_Amount]],0)</f>
        <v>0.3129122691292876</v>
      </c>
      <c r="AF1001" s="20" t="str">
        <f>IF(Sales_Trans_2[[#This Row],[Discount_Pct]]=0,"0%",
IF(Sales_Trans_2[[#This Row],[Discount_Pct]]&lt;=5,"1-5%",
IF(Sales_Trans_2[[#This Row],[Discount_Pct]]&lt;=10,"6-10%",
IF(Sales_Trans_2[[#This Row],[Discount_Pct]]&lt;=15,"11-15%","&gt;15%"))))</f>
        <v>0%</v>
      </c>
    </row>
    <row r="1002" spans="1:32" x14ac:dyDescent="0.25">
      <c r="A1002" t="s">
        <v>3949</v>
      </c>
      <c r="B1002" s="10">
        <v>46019</v>
      </c>
      <c r="C1002" t="s">
        <v>1384</v>
      </c>
      <c r="D1002" t="s">
        <v>371</v>
      </c>
      <c r="E1002" t="s">
        <v>248</v>
      </c>
      <c r="F1002" t="s">
        <v>249</v>
      </c>
      <c r="G1002">
        <v>6</v>
      </c>
      <c r="H1002">
        <v>422.63</v>
      </c>
      <c r="I1002">
        <v>0</v>
      </c>
      <c r="J1002">
        <v>0</v>
      </c>
      <c r="K1002">
        <v>2916.15</v>
      </c>
      <c r="L1002">
        <v>1859.88</v>
      </c>
      <c r="M1002">
        <v>1056.27</v>
      </c>
      <c r="N1002" t="s">
        <v>47</v>
      </c>
      <c r="O1002" t="s">
        <v>24</v>
      </c>
      <c r="P1002" t="s">
        <v>33</v>
      </c>
      <c r="Q1002">
        <v>0.67500000000000004</v>
      </c>
      <c r="R1002" t="s">
        <v>27</v>
      </c>
      <c r="S1002" t="s">
        <v>4714</v>
      </c>
      <c r="T1002" t="s">
        <v>4703</v>
      </c>
      <c r="U1002">
        <v>380.12</v>
      </c>
      <c r="V1002" t="s">
        <v>5044</v>
      </c>
      <c r="W1002" t="s">
        <v>4958</v>
      </c>
      <c r="X1002" t="s">
        <v>5316</v>
      </c>
      <c r="Y1002" t="s">
        <v>5011</v>
      </c>
      <c r="Z1002" t="s">
        <v>5317</v>
      </c>
      <c r="AA1002" t="s">
        <v>4962</v>
      </c>
      <c r="AB1002">
        <f>YEAR(Sales_Trans_2[[#This Row],[Transaction_Date]])</f>
        <v>2025</v>
      </c>
      <c r="AC1002" t="str">
        <f>TEXT(Sales_Trans_2[[#This Row],[Transaction_Date]],"mmm")</f>
        <v>Dec</v>
      </c>
      <c r="AD1002">
        <f>MONTH(Sales_Trans_2[[#This Row],[Transaction_Date]])</f>
        <v>12</v>
      </c>
      <c r="AE1002" s="19">
        <f>IFERROR(Sales_Trans_2[[#This Row],[Profit]]/Sales_Trans_2[[#This Row],[Sales_Amount]],0)</f>
        <v>0.36221387788693993</v>
      </c>
      <c r="AF1002" s="20" t="str">
        <f>IF(Sales_Trans_2[[#This Row],[Discount_Pct]]=0,"0%",
IF(Sales_Trans_2[[#This Row],[Discount_Pct]]&lt;=5,"1-5%",
IF(Sales_Trans_2[[#This Row],[Discount_Pct]]&lt;=10,"6-10%",
IF(Sales_Trans_2[[#This Row],[Discount_Pct]]&lt;=15,"11-15%","&gt;15%"))))</f>
        <v>0%</v>
      </c>
    </row>
    <row r="1003" spans="1:32" x14ac:dyDescent="0.25">
      <c r="A1003" t="s">
        <v>3492</v>
      </c>
      <c r="B1003" s="10">
        <v>46095</v>
      </c>
      <c r="C1003" t="s">
        <v>1948</v>
      </c>
      <c r="D1003" t="s">
        <v>52</v>
      </c>
      <c r="E1003" t="s">
        <v>488</v>
      </c>
      <c r="F1003" t="s">
        <v>489</v>
      </c>
      <c r="G1003">
        <v>4</v>
      </c>
      <c r="H1003">
        <v>331.6</v>
      </c>
      <c r="I1003">
        <v>0</v>
      </c>
      <c r="J1003">
        <v>0</v>
      </c>
      <c r="K1003">
        <v>1525.36</v>
      </c>
      <c r="L1003">
        <v>984.48</v>
      </c>
      <c r="M1003">
        <v>540.88</v>
      </c>
      <c r="N1003" t="s">
        <v>68</v>
      </c>
      <c r="O1003" t="s">
        <v>24</v>
      </c>
      <c r="P1003" t="s">
        <v>33</v>
      </c>
      <c r="Q1003">
        <v>0.53055555555555556</v>
      </c>
      <c r="R1003" t="s">
        <v>27</v>
      </c>
      <c r="S1003" t="s">
        <v>4701</v>
      </c>
      <c r="T1003" t="s">
        <v>4672</v>
      </c>
      <c r="U1003">
        <v>313.47000000000003</v>
      </c>
      <c r="V1003" t="s">
        <v>5340</v>
      </c>
      <c r="W1003" t="s">
        <v>4958</v>
      </c>
      <c r="X1003" t="s">
        <v>5338</v>
      </c>
      <c r="Y1003" t="s">
        <v>5011</v>
      </c>
      <c r="Z1003" t="s">
        <v>5339</v>
      </c>
      <c r="AA1003" t="s">
        <v>4962</v>
      </c>
      <c r="AB1003">
        <f>YEAR(Sales_Trans_2[[#This Row],[Transaction_Date]])</f>
        <v>2026</v>
      </c>
      <c r="AC1003" t="str">
        <f>TEXT(Sales_Trans_2[[#This Row],[Transaction_Date]],"mmm")</f>
        <v>Mar</v>
      </c>
      <c r="AD1003">
        <f>MONTH(Sales_Trans_2[[#This Row],[Transaction_Date]])</f>
        <v>3</v>
      </c>
      <c r="AE1003" s="19">
        <f>IFERROR(Sales_Trans_2[[#This Row],[Profit]]/Sales_Trans_2[[#This Row],[Sales_Amount]],0)</f>
        <v>0.35459170294225628</v>
      </c>
      <c r="AF1003" s="20" t="str">
        <f>IF(Sales_Trans_2[[#This Row],[Discount_Pct]]=0,"0%",
IF(Sales_Trans_2[[#This Row],[Discount_Pct]]&lt;=5,"1-5%",
IF(Sales_Trans_2[[#This Row],[Discount_Pct]]&lt;=10,"6-10%",
IF(Sales_Trans_2[[#This Row],[Discount_Pct]]&lt;=15,"11-15%","&gt;15%"))))</f>
        <v>0%</v>
      </c>
    </row>
    <row r="1004" spans="1:32" x14ac:dyDescent="0.25">
      <c r="A1004" t="s">
        <v>3340</v>
      </c>
      <c r="B1004" s="10">
        <v>46012</v>
      </c>
      <c r="C1004" t="s">
        <v>1000</v>
      </c>
      <c r="D1004" t="s">
        <v>581</v>
      </c>
      <c r="E1004" t="s">
        <v>1820</v>
      </c>
      <c r="F1004" t="s">
        <v>1290</v>
      </c>
      <c r="G1004">
        <v>3</v>
      </c>
      <c r="H1004">
        <v>139.21</v>
      </c>
      <c r="I1004">
        <v>0</v>
      </c>
      <c r="J1004">
        <v>0</v>
      </c>
      <c r="K1004">
        <v>480.27</v>
      </c>
      <c r="L1004">
        <v>320.97000000000003</v>
      </c>
      <c r="M1004">
        <v>159.30000000000001</v>
      </c>
      <c r="N1004" t="s">
        <v>47</v>
      </c>
      <c r="O1004" t="s">
        <v>24</v>
      </c>
      <c r="P1004" t="s">
        <v>33</v>
      </c>
      <c r="Q1004">
        <v>0.59305555555555556</v>
      </c>
      <c r="R1004" t="s">
        <v>27</v>
      </c>
      <c r="S1004" t="s">
        <v>4710</v>
      </c>
      <c r="T1004" t="s">
        <v>4703</v>
      </c>
      <c r="U1004">
        <v>139.21</v>
      </c>
      <c r="V1004" t="s">
        <v>5153</v>
      </c>
      <c r="W1004" t="s">
        <v>4968</v>
      </c>
      <c r="X1004" t="s">
        <v>5346</v>
      </c>
      <c r="Y1004" t="s">
        <v>4960</v>
      </c>
      <c r="Z1004" t="s">
        <v>5347</v>
      </c>
      <c r="AA1004" t="s">
        <v>4992</v>
      </c>
      <c r="AB1004">
        <f>YEAR(Sales_Trans_2[[#This Row],[Transaction_Date]])</f>
        <v>2025</v>
      </c>
      <c r="AC1004" t="str">
        <f>TEXT(Sales_Trans_2[[#This Row],[Transaction_Date]],"mmm")</f>
        <v>Dec</v>
      </c>
      <c r="AD1004">
        <f>MONTH(Sales_Trans_2[[#This Row],[Transaction_Date]])</f>
        <v>12</v>
      </c>
      <c r="AE1004" s="19">
        <f>IFERROR(Sales_Trans_2[[#This Row],[Profit]]/Sales_Trans_2[[#This Row],[Sales_Amount]],0)</f>
        <v>0.33168842526079084</v>
      </c>
      <c r="AF1004" s="20" t="str">
        <f>IF(Sales_Trans_2[[#This Row],[Discount_Pct]]=0,"0%",
IF(Sales_Trans_2[[#This Row],[Discount_Pct]]&lt;=5,"1-5%",
IF(Sales_Trans_2[[#This Row],[Discount_Pct]]&lt;=10,"6-10%",
IF(Sales_Trans_2[[#This Row],[Discount_Pct]]&lt;=15,"11-15%","&gt;15%"))))</f>
        <v>0%</v>
      </c>
    </row>
    <row r="1005" spans="1:32" x14ac:dyDescent="0.25">
      <c r="A1005" t="s">
        <v>3567</v>
      </c>
      <c r="B1005" s="10">
        <v>46074</v>
      </c>
      <c r="C1005" t="s">
        <v>2739</v>
      </c>
      <c r="D1005" t="s">
        <v>1156</v>
      </c>
      <c r="E1005" t="s">
        <v>171</v>
      </c>
      <c r="F1005" t="s">
        <v>1270</v>
      </c>
      <c r="G1005">
        <v>5</v>
      </c>
      <c r="H1005">
        <v>147.72</v>
      </c>
      <c r="I1005">
        <v>0</v>
      </c>
      <c r="J1005">
        <v>0</v>
      </c>
      <c r="K1005">
        <v>849.39</v>
      </c>
      <c r="L1005">
        <v>546.04999999999995</v>
      </c>
      <c r="M1005">
        <v>303.33999999999997</v>
      </c>
      <c r="N1005" t="s">
        <v>133</v>
      </c>
      <c r="O1005" t="s">
        <v>24</v>
      </c>
      <c r="P1005" t="s">
        <v>33</v>
      </c>
      <c r="Q1005">
        <v>0.50347222222222221</v>
      </c>
      <c r="R1005" t="s">
        <v>27</v>
      </c>
      <c r="S1005" t="s">
        <v>4755</v>
      </c>
      <c r="T1005" t="s">
        <v>4752</v>
      </c>
      <c r="U1005">
        <v>147.72</v>
      </c>
      <c r="V1005" t="s">
        <v>5414</v>
      </c>
      <c r="W1005" t="s">
        <v>4968</v>
      </c>
      <c r="X1005" t="s">
        <v>5413</v>
      </c>
      <c r="Y1005" t="s">
        <v>4970</v>
      </c>
      <c r="Z1005" t="s">
        <v>4974</v>
      </c>
      <c r="AA1005" t="s">
        <v>4962</v>
      </c>
      <c r="AB1005">
        <f>YEAR(Sales_Trans_2[[#This Row],[Transaction_Date]])</f>
        <v>2026</v>
      </c>
      <c r="AC1005" t="str">
        <f>TEXT(Sales_Trans_2[[#This Row],[Transaction_Date]],"mmm")</f>
        <v>Feb</v>
      </c>
      <c r="AD1005">
        <f>MONTH(Sales_Trans_2[[#This Row],[Transaction_Date]])</f>
        <v>2</v>
      </c>
      <c r="AE1005" s="19">
        <f>IFERROR(Sales_Trans_2[[#This Row],[Profit]]/Sales_Trans_2[[#This Row],[Sales_Amount]],0)</f>
        <v>0.35712687928984327</v>
      </c>
      <c r="AF1005" s="20" t="str">
        <f>IF(Sales_Trans_2[[#This Row],[Discount_Pct]]=0,"0%",
IF(Sales_Trans_2[[#This Row],[Discount_Pct]]&lt;=5,"1-5%",
IF(Sales_Trans_2[[#This Row],[Discount_Pct]]&lt;=10,"6-10%",
IF(Sales_Trans_2[[#This Row],[Discount_Pct]]&lt;=15,"11-15%","&gt;15%"))))</f>
        <v>0%</v>
      </c>
    </row>
    <row r="1006" spans="1:32" x14ac:dyDescent="0.25">
      <c r="A1006" t="s">
        <v>4095</v>
      </c>
      <c r="B1006" s="10">
        <v>46077</v>
      </c>
      <c r="C1006" t="s">
        <v>1928</v>
      </c>
      <c r="D1006" t="s">
        <v>611</v>
      </c>
      <c r="E1006" t="s">
        <v>60</v>
      </c>
      <c r="F1006" t="s">
        <v>61</v>
      </c>
      <c r="G1006">
        <v>7</v>
      </c>
      <c r="H1006">
        <v>369.28</v>
      </c>
      <c r="I1006">
        <v>0</v>
      </c>
      <c r="J1006">
        <v>0</v>
      </c>
      <c r="K1006">
        <v>2584.96</v>
      </c>
      <c r="L1006">
        <v>1754.76</v>
      </c>
      <c r="M1006">
        <v>830.2</v>
      </c>
      <c r="N1006" t="s">
        <v>68</v>
      </c>
      <c r="O1006" t="s">
        <v>24</v>
      </c>
      <c r="P1006" t="s">
        <v>33</v>
      </c>
      <c r="Q1006">
        <v>0.65833333333333333</v>
      </c>
      <c r="R1006" t="s">
        <v>49</v>
      </c>
      <c r="S1006" t="s">
        <v>4775</v>
      </c>
      <c r="T1006" t="s">
        <v>4776</v>
      </c>
      <c r="U1006">
        <v>339.13</v>
      </c>
      <c r="V1006" t="s">
        <v>5164</v>
      </c>
      <c r="W1006" t="s">
        <v>4958</v>
      </c>
      <c r="X1006" t="s">
        <v>5420</v>
      </c>
      <c r="Y1006" t="s">
        <v>4966</v>
      </c>
      <c r="Z1006" t="s">
        <v>5051</v>
      </c>
      <c r="AA1006" t="s">
        <v>4962</v>
      </c>
      <c r="AB1006">
        <f>YEAR(Sales_Trans_2[[#This Row],[Transaction_Date]])</f>
        <v>2026</v>
      </c>
      <c r="AC1006" t="str">
        <f>TEXT(Sales_Trans_2[[#This Row],[Transaction_Date]],"mmm")</f>
        <v>Feb</v>
      </c>
      <c r="AD1006">
        <f>MONTH(Sales_Trans_2[[#This Row],[Transaction_Date]])</f>
        <v>2</v>
      </c>
      <c r="AE1006" s="19">
        <f>IFERROR(Sales_Trans_2[[#This Row],[Profit]]/Sales_Trans_2[[#This Row],[Sales_Amount]],0)</f>
        <v>0.32116551126516468</v>
      </c>
      <c r="AF1006" s="20" t="str">
        <f>IF(Sales_Trans_2[[#This Row],[Discount_Pct]]=0,"0%",
IF(Sales_Trans_2[[#This Row],[Discount_Pct]]&lt;=5,"1-5%",
IF(Sales_Trans_2[[#This Row],[Discount_Pct]]&lt;=10,"6-10%",
IF(Sales_Trans_2[[#This Row],[Discount_Pct]]&lt;=15,"11-15%","&gt;15%"))))</f>
        <v>0%</v>
      </c>
    </row>
    <row r="1007" spans="1:32" x14ac:dyDescent="0.25">
      <c r="A1007" t="s">
        <v>3989</v>
      </c>
      <c r="B1007" s="10">
        <v>46040</v>
      </c>
      <c r="C1007" t="s">
        <v>1029</v>
      </c>
      <c r="D1007" t="s">
        <v>1475</v>
      </c>
      <c r="E1007" t="s">
        <v>31</v>
      </c>
      <c r="F1007" t="s">
        <v>32</v>
      </c>
      <c r="G1007">
        <v>8</v>
      </c>
      <c r="H1007">
        <v>189.3</v>
      </c>
      <c r="I1007">
        <v>0</v>
      </c>
      <c r="J1007">
        <v>0</v>
      </c>
      <c r="K1007">
        <v>1741.56</v>
      </c>
      <c r="L1007">
        <v>1267.44</v>
      </c>
      <c r="M1007">
        <v>474.12</v>
      </c>
      <c r="N1007" t="s">
        <v>23</v>
      </c>
      <c r="O1007" t="s">
        <v>24</v>
      </c>
      <c r="P1007" t="s">
        <v>33</v>
      </c>
      <c r="Q1007">
        <v>0.8930555555555556</v>
      </c>
      <c r="R1007" t="s">
        <v>27</v>
      </c>
      <c r="S1007" t="s">
        <v>4900</v>
      </c>
      <c r="T1007" t="s">
        <v>4887</v>
      </c>
      <c r="U1007">
        <v>183.39</v>
      </c>
      <c r="V1007" t="s">
        <v>5509</v>
      </c>
      <c r="W1007" t="s">
        <v>4958</v>
      </c>
      <c r="X1007" t="s">
        <v>5187</v>
      </c>
      <c r="Y1007" t="s">
        <v>5007</v>
      </c>
      <c r="Z1007" t="s">
        <v>5188</v>
      </c>
      <c r="AA1007" t="s">
        <v>4962</v>
      </c>
      <c r="AB1007">
        <f>YEAR(Sales_Trans_2[[#This Row],[Transaction_Date]])</f>
        <v>2026</v>
      </c>
      <c r="AC1007" t="str">
        <f>TEXT(Sales_Trans_2[[#This Row],[Transaction_Date]],"mmm")</f>
        <v>Jan</v>
      </c>
      <c r="AD1007">
        <f>MONTH(Sales_Trans_2[[#This Row],[Transaction_Date]])</f>
        <v>1</v>
      </c>
      <c r="AE1007" s="19">
        <f>IFERROR(Sales_Trans_2[[#This Row],[Profit]]/Sales_Trans_2[[#This Row],[Sales_Amount]],0)</f>
        <v>0.27223868256046302</v>
      </c>
      <c r="AF1007" s="20" t="str">
        <f>IF(Sales_Trans_2[[#This Row],[Discount_Pct]]=0,"0%",
IF(Sales_Trans_2[[#This Row],[Discount_Pct]]&lt;=5,"1-5%",
IF(Sales_Trans_2[[#This Row],[Discount_Pct]]&lt;=10,"6-10%",
IF(Sales_Trans_2[[#This Row],[Discount_Pct]]&lt;=15,"11-15%","&gt;15%"))))</f>
        <v>0%</v>
      </c>
    </row>
    <row r="1008" spans="1:32" x14ac:dyDescent="0.25">
      <c r="A1008" t="s">
        <v>2177</v>
      </c>
      <c r="B1008" s="10">
        <v>46011</v>
      </c>
      <c r="C1008" t="s">
        <v>2178</v>
      </c>
      <c r="D1008" t="s">
        <v>308</v>
      </c>
      <c r="E1008" t="s">
        <v>1820</v>
      </c>
      <c r="F1008" t="s">
        <v>1290</v>
      </c>
      <c r="G1008">
        <v>1</v>
      </c>
      <c r="H1008">
        <v>455.79</v>
      </c>
      <c r="I1008">
        <v>0</v>
      </c>
      <c r="J1008">
        <v>0</v>
      </c>
      <c r="K1008">
        <v>524.16</v>
      </c>
      <c r="L1008">
        <v>282.88</v>
      </c>
      <c r="M1008">
        <v>241.28</v>
      </c>
      <c r="N1008" t="s">
        <v>23</v>
      </c>
      <c r="O1008" t="s">
        <v>24</v>
      </c>
      <c r="P1008" t="s">
        <v>33</v>
      </c>
      <c r="Q1008">
        <v>0.68125000000000002</v>
      </c>
      <c r="R1008" t="s">
        <v>27</v>
      </c>
      <c r="S1008" t="s">
        <v>4660</v>
      </c>
      <c r="T1008" t="s">
        <v>4636</v>
      </c>
      <c r="U1008">
        <v>455.79</v>
      </c>
      <c r="V1008" t="s">
        <v>5016</v>
      </c>
      <c r="W1008" t="s">
        <v>4964</v>
      </c>
      <c r="X1008" t="s">
        <v>5346</v>
      </c>
      <c r="Y1008" t="s">
        <v>4960</v>
      </c>
      <c r="Z1008" t="s">
        <v>5347</v>
      </c>
      <c r="AA1008" t="s">
        <v>4992</v>
      </c>
      <c r="AB1008">
        <f>YEAR(Sales_Trans_2[[#This Row],[Transaction_Date]])</f>
        <v>2025</v>
      </c>
      <c r="AC1008" t="str">
        <f>TEXT(Sales_Trans_2[[#This Row],[Transaction_Date]],"mmm")</f>
        <v>Dec</v>
      </c>
      <c r="AD1008">
        <f>MONTH(Sales_Trans_2[[#This Row],[Transaction_Date]])</f>
        <v>12</v>
      </c>
      <c r="AE1008" s="19">
        <f>IFERROR(Sales_Trans_2[[#This Row],[Profit]]/Sales_Trans_2[[#This Row],[Sales_Amount]],0)</f>
        <v>0.46031746031746035</v>
      </c>
      <c r="AF1008" s="20" t="str">
        <f>IF(Sales_Trans_2[[#This Row],[Discount_Pct]]=0,"0%",
IF(Sales_Trans_2[[#This Row],[Discount_Pct]]&lt;=5,"1-5%",
IF(Sales_Trans_2[[#This Row],[Discount_Pct]]&lt;=10,"6-10%",
IF(Sales_Trans_2[[#This Row],[Discount_Pct]]&lt;=15,"11-15%","&gt;15%"))))</f>
        <v>0%</v>
      </c>
    </row>
    <row r="1009" spans="1:32" x14ac:dyDescent="0.25">
      <c r="A1009" t="s">
        <v>3609</v>
      </c>
      <c r="B1009" s="10">
        <v>46267</v>
      </c>
      <c r="C1009" t="s">
        <v>1402</v>
      </c>
      <c r="D1009" t="s">
        <v>30</v>
      </c>
      <c r="E1009" t="s">
        <v>153</v>
      </c>
      <c r="F1009" t="s">
        <v>154</v>
      </c>
      <c r="G1009">
        <v>1</v>
      </c>
      <c r="H1009">
        <v>448.94</v>
      </c>
      <c r="I1009">
        <v>0</v>
      </c>
      <c r="J1009">
        <v>0</v>
      </c>
      <c r="K1009">
        <v>448.94</v>
      </c>
      <c r="L1009">
        <v>380.08</v>
      </c>
      <c r="M1009">
        <v>68.86</v>
      </c>
      <c r="N1009" t="s">
        <v>4971</v>
      </c>
      <c r="O1009" t="s">
        <v>24</v>
      </c>
      <c r="P1009" t="s">
        <v>33</v>
      </c>
      <c r="Q1009">
        <v>0.66666666666666663</v>
      </c>
      <c r="R1009" t="s">
        <v>49</v>
      </c>
      <c r="S1009" t="s">
        <v>4691</v>
      </c>
      <c r="T1009" t="s">
        <v>4672</v>
      </c>
      <c r="U1009">
        <v>448.94</v>
      </c>
      <c r="V1009" t="s">
        <v>5558</v>
      </c>
      <c r="W1009" t="s">
        <v>4968</v>
      </c>
      <c r="X1009" t="s">
        <v>4965</v>
      </c>
      <c r="Y1009" t="s">
        <v>4966</v>
      </c>
      <c r="Z1009" t="s">
        <v>5126</v>
      </c>
      <c r="AA1009" t="s">
        <v>4962</v>
      </c>
      <c r="AB1009">
        <f>YEAR(Sales_Trans_2[[#This Row],[Transaction_Date]])</f>
        <v>2026</v>
      </c>
      <c r="AC1009" t="str">
        <f>TEXT(Sales_Trans_2[[#This Row],[Transaction_Date]],"mmm")</f>
        <v>Sep</v>
      </c>
      <c r="AD1009">
        <f>MONTH(Sales_Trans_2[[#This Row],[Transaction_Date]])</f>
        <v>9</v>
      </c>
      <c r="AE1009" s="19">
        <f>IFERROR(Sales_Trans_2[[#This Row],[Profit]]/Sales_Trans_2[[#This Row],[Sales_Amount]],0)</f>
        <v>0.1533835256381699</v>
      </c>
      <c r="AF1009" s="20" t="str">
        <f>IF(Sales_Trans_2[[#This Row],[Discount_Pct]]=0,"0%",
IF(Sales_Trans_2[[#This Row],[Discount_Pct]]&lt;=5,"1-5%",
IF(Sales_Trans_2[[#This Row],[Discount_Pct]]&lt;=10,"6-10%",
IF(Sales_Trans_2[[#This Row],[Discount_Pct]]&lt;=15,"11-15%","&gt;15%"))))</f>
        <v>0%</v>
      </c>
    </row>
    <row r="1010" spans="1:32" x14ac:dyDescent="0.25">
      <c r="A1010" t="s">
        <v>3265</v>
      </c>
      <c r="B1010" s="10">
        <v>46069</v>
      </c>
      <c r="C1010" t="s">
        <v>2659</v>
      </c>
      <c r="D1010" t="s">
        <v>449</v>
      </c>
      <c r="E1010" t="s">
        <v>835</v>
      </c>
      <c r="F1010" t="s">
        <v>836</v>
      </c>
      <c r="G1010">
        <v>2</v>
      </c>
      <c r="H1010">
        <v>395.66</v>
      </c>
      <c r="I1010">
        <v>0</v>
      </c>
      <c r="J1010">
        <v>0</v>
      </c>
      <c r="K1010">
        <v>791.32</v>
      </c>
      <c r="L1010">
        <v>640.38</v>
      </c>
      <c r="M1010">
        <v>150.94</v>
      </c>
      <c r="N1010" t="s">
        <v>23</v>
      </c>
      <c r="O1010" t="s">
        <v>24</v>
      </c>
      <c r="P1010" t="s">
        <v>33</v>
      </c>
      <c r="Q1010">
        <v>0.64236111111111116</v>
      </c>
      <c r="R1010" t="s">
        <v>49</v>
      </c>
      <c r="S1010" t="s">
        <v>4817</v>
      </c>
      <c r="T1010" t="s">
        <v>4805</v>
      </c>
      <c r="U1010">
        <v>395.66</v>
      </c>
      <c r="V1010" t="s">
        <v>5566</v>
      </c>
      <c r="W1010" t="s">
        <v>4964</v>
      </c>
      <c r="X1010" t="s">
        <v>5170</v>
      </c>
      <c r="Y1010" t="s">
        <v>5007</v>
      </c>
      <c r="Z1010" t="s">
        <v>5567</v>
      </c>
      <c r="AA1010" t="s">
        <v>5060</v>
      </c>
      <c r="AB1010">
        <f>YEAR(Sales_Trans_2[[#This Row],[Transaction_Date]])</f>
        <v>2026</v>
      </c>
      <c r="AC1010" t="str">
        <f>TEXT(Sales_Trans_2[[#This Row],[Transaction_Date]],"mmm")</f>
        <v>Feb</v>
      </c>
      <c r="AD1010">
        <f>MONTH(Sales_Trans_2[[#This Row],[Transaction_Date]])</f>
        <v>2</v>
      </c>
      <c r="AE1010" s="19">
        <f>IFERROR(Sales_Trans_2[[#This Row],[Profit]]/Sales_Trans_2[[#This Row],[Sales_Amount]],0)</f>
        <v>0.19074457867866348</v>
      </c>
      <c r="AF1010" s="20" t="str">
        <f>IF(Sales_Trans_2[[#This Row],[Discount_Pct]]=0,"0%",
IF(Sales_Trans_2[[#This Row],[Discount_Pct]]&lt;=5,"1-5%",
IF(Sales_Trans_2[[#This Row],[Discount_Pct]]&lt;=10,"6-10%",
IF(Sales_Trans_2[[#This Row],[Discount_Pct]]&lt;=15,"11-15%","&gt;15%"))))</f>
        <v>0%</v>
      </c>
    </row>
    <row r="1011" spans="1:32" x14ac:dyDescent="0.25">
      <c r="A1011" t="s">
        <v>3738</v>
      </c>
      <c r="B1011" s="10">
        <v>46040</v>
      </c>
      <c r="C1011" t="s">
        <v>1783</v>
      </c>
      <c r="D1011" t="s">
        <v>52</v>
      </c>
      <c r="E1011" t="s">
        <v>1044</v>
      </c>
      <c r="F1011" t="s">
        <v>1045</v>
      </c>
      <c r="G1011">
        <v>3</v>
      </c>
      <c r="H1011">
        <v>313.47000000000003</v>
      </c>
      <c r="I1011">
        <v>0</v>
      </c>
      <c r="J1011">
        <v>0</v>
      </c>
      <c r="K1011">
        <v>1081.47</v>
      </c>
      <c r="L1011">
        <v>738.36</v>
      </c>
      <c r="M1011">
        <v>343.11</v>
      </c>
      <c r="N1011" t="s">
        <v>40</v>
      </c>
      <c r="O1011" t="s">
        <v>24</v>
      </c>
      <c r="P1011" t="s">
        <v>33</v>
      </c>
      <c r="Q1011">
        <v>0.38472222222222224</v>
      </c>
      <c r="R1011" t="s">
        <v>27</v>
      </c>
      <c r="S1011" t="s">
        <v>4701</v>
      </c>
      <c r="T1011" t="s">
        <v>4672</v>
      </c>
      <c r="U1011">
        <v>313.47000000000003</v>
      </c>
      <c r="V1011" t="s">
        <v>5582</v>
      </c>
      <c r="W1011" t="s">
        <v>4964</v>
      </c>
      <c r="X1011" t="s">
        <v>5516</v>
      </c>
      <c r="Y1011" t="s">
        <v>4960</v>
      </c>
      <c r="Z1011" t="s">
        <v>5517</v>
      </c>
      <c r="AA1011" t="s">
        <v>4992</v>
      </c>
      <c r="AB1011">
        <f>YEAR(Sales_Trans_2[[#This Row],[Transaction_Date]])</f>
        <v>2026</v>
      </c>
      <c r="AC1011" t="str">
        <f>TEXT(Sales_Trans_2[[#This Row],[Transaction_Date]],"mmm")</f>
        <v>Jan</v>
      </c>
      <c r="AD1011">
        <f>MONTH(Sales_Trans_2[[#This Row],[Transaction_Date]])</f>
        <v>1</v>
      </c>
      <c r="AE1011" s="19">
        <f>IFERROR(Sales_Trans_2[[#This Row],[Profit]]/Sales_Trans_2[[#This Row],[Sales_Amount]],0)</f>
        <v>0.31726261477433493</v>
      </c>
      <c r="AF1011" s="20" t="str">
        <f>IF(Sales_Trans_2[[#This Row],[Discount_Pct]]=0,"0%",
IF(Sales_Trans_2[[#This Row],[Discount_Pct]]&lt;=5,"1-5%",
IF(Sales_Trans_2[[#This Row],[Discount_Pct]]&lt;=10,"6-10%",
IF(Sales_Trans_2[[#This Row],[Discount_Pct]]&lt;=15,"11-15%","&gt;15%"))))</f>
        <v>0%</v>
      </c>
    </row>
    <row r="1012" spans="1:32" x14ac:dyDescent="0.25">
      <c r="A1012" t="s">
        <v>251</v>
      </c>
      <c r="B1012" s="10">
        <v>46072</v>
      </c>
      <c r="C1012" t="s">
        <v>252</v>
      </c>
      <c r="D1012" t="s">
        <v>253</v>
      </c>
      <c r="E1012" t="s">
        <v>254</v>
      </c>
      <c r="F1012" t="s">
        <v>255</v>
      </c>
      <c r="G1012">
        <v>7</v>
      </c>
      <c r="H1012">
        <v>243</v>
      </c>
      <c r="I1012">
        <v>0</v>
      </c>
      <c r="J1012">
        <v>0</v>
      </c>
      <c r="K1012">
        <v>1701</v>
      </c>
      <c r="L1012">
        <v>1368.08</v>
      </c>
      <c r="M1012">
        <v>332.92</v>
      </c>
      <c r="N1012" t="s">
        <v>23</v>
      </c>
      <c r="O1012" t="s">
        <v>24</v>
      </c>
      <c r="P1012" t="s">
        <v>33</v>
      </c>
      <c r="Q1012">
        <v>0.40486111111111112</v>
      </c>
      <c r="R1012" t="s">
        <v>49</v>
      </c>
      <c r="S1012" t="s">
        <v>4903</v>
      </c>
      <c r="T1012" t="s">
        <v>4887</v>
      </c>
      <c r="U1012">
        <v>219.39</v>
      </c>
      <c r="V1012" t="s">
        <v>5635</v>
      </c>
      <c r="W1012" t="s">
        <v>4958</v>
      </c>
      <c r="X1012" t="s">
        <v>5435</v>
      </c>
      <c r="Y1012" t="s">
        <v>5018</v>
      </c>
      <c r="Z1012" t="s">
        <v>5436</v>
      </c>
      <c r="AA1012" t="s">
        <v>4962</v>
      </c>
      <c r="AB1012">
        <f>YEAR(Sales_Trans_2[[#This Row],[Transaction_Date]])</f>
        <v>2026</v>
      </c>
      <c r="AC1012" t="str">
        <f>TEXT(Sales_Trans_2[[#This Row],[Transaction_Date]],"mmm")</f>
        <v>Feb</v>
      </c>
      <c r="AD1012">
        <f>MONTH(Sales_Trans_2[[#This Row],[Transaction_Date]])</f>
        <v>2</v>
      </c>
      <c r="AE1012" s="19">
        <f>IFERROR(Sales_Trans_2[[#This Row],[Profit]]/Sales_Trans_2[[#This Row],[Sales_Amount]],0)</f>
        <v>0.1957201646090535</v>
      </c>
      <c r="AF1012" s="20" t="str">
        <f>IF(Sales_Trans_2[[#This Row],[Discount_Pct]]=0,"0%",
IF(Sales_Trans_2[[#This Row],[Discount_Pct]]&lt;=5,"1-5%",
IF(Sales_Trans_2[[#This Row],[Discount_Pct]]&lt;=10,"6-10%",
IF(Sales_Trans_2[[#This Row],[Discount_Pct]]&lt;=15,"11-15%","&gt;15%"))))</f>
        <v>0%</v>
      </c>
    </row>
    <row r="1013" spans="1:32" x14ac:dyDescent="0.25">
      <c r="A1013" t="s">
        <v>1068</v>
      </c>
      <c r="B1013" s="10">
        <v>46206</v>
      </c>
      <c r="C1013" t="s">
        <v>1069</v>
      </c>
      <c r="D1013" t="s">
        <v>119</v>
      </c>
      <c r="E1013" t="s">
        <v>494</v>
      </c>
      <c r="F1013" t="s">
        <v>495</v>
      </c>
      <c r="G1013">
        <v>6</v>
      </c>
      <c r="H1013">
        <v>141.99</v>
      </c>
      <c r="I1013">
        <v>0</v>
      </c>
      <c r="J1013">
        <v>0</v>
      </c>
      <c r="K1013">
        <v>979.73</v>
      </c>
      <c r="L1013">
        <v>695.46</v>
      </c>
      <c r="M1013">
        <v>284.27</v>
      </c>
      <c r="N1013" t="s">
        <v>4971</v>
      </c>
      <c r="O1013" t="s">
        <v>24</v>
      </c>
      <c r="P1013" t="s">
        <v>33</v>
      </c>
      <c r="Q1013">
        <v>0.8666666666666667</v>
      </c>
      <c r="R1013" t="s">
        <v>27</v>
      </c>
      <c r="S1013" t="s">
        <v>4722</v>
      </c>
      <c r="T1013" t="s">
        <v>4703</v>
      </c>
      <c r="U1013">
        <v>141.11000000000001</v>
      </c>
      <c r="V1013" t="s">
        <v>5641</v>
      </c>
      <c r="W1013" t="s">
        <v>4958</v>
      </c>
      <c r="X1013" t="s">
        <v>5253</v>
      </c>
      <c r="Y1013" t="s">
        <v>4960</v>
      </c>
      <c r="Z1013" t="s">
        <v>5254</v>
      </c>
      <c r="AA1013" t="s">
        <v>5163</v>
      </c>
      <c r="AB1013">
        <f>YEAR(Sales_Trans_2[[#This Row],[Transaction_Date]])</f>
        <v>2026</v>
      </c>
      <c r="AC1013" t="str">
        <f>TEXT(Sales_Trans_2[[#This Row],[Transaction_Date]],"mmm")</f>
        <v>Jul</v>
      </c>
      <c r="AD1013">
        <f>MONTH(Sales_Trans_2[[#This Row],[Transaction_Date]])</f>
        <v>7</v>
      </c>
      <c r="AE1013" s="19">
        <f>IFERROR(Sales_Trans_2[[#This Row],[Profit]]/Sales_Trans_2[[#This Row],[Sales_Amount]],0)</f>
        <v>0.29015136823410531</v>
      </c>
      <c r="AF1013" s="20" t="str">
        <f>IF(Sales_Trans_2[[#This Row],[Discount_Pct]]=0,"0%",
IF(Sales_Trans_2[[#This Row],[Discount_Pct]]&lt;=5,"1-5%",
IF(Sales_Trans_2[[#This Row],[Discount_Pct]]&lt;=10,"6-10%",
IF(Sales_Trans_2[[#This Row],[Discount_Pct]]&lt;=15,"11-15%","&gt;15%"))))</f>
        <v>0%</v>
      </c>
    </row>
    <row r="1014" spans="1:32" x14ac:dyDescent="0.25">
      <c r="A1014" t="s">
        <v>4184</v>
      </c>
      <c r="B1014" s="10">
        <v>46267</v>
      </c>
      <c r="C1014" t="s">
        <v>431</v>
      </c>
      <c r="D1014" t="s">
        <v>302</v>
      </c>
      <c r="E1014" t="s">
        <v>215</v>
      </c>
      <c r="F1014" t="s">
        <v>216</v>
      </c>
      <c r="G1014">
        <v>1</v>
      </c>
      <c r="H1014">
        <v>343.56</v>
      </c>
      <c r="I1014">
        <v>0</v>
      </c>
      <c r="J1014">
        <v>0</v>
      </c>
      <c r="K1014">
        <v>343.56</v>
      </c>
      <c r="L1014">
        <v>216.32</v>
      </c>
      <c r="M1014">
        <v>127.24</v>
      </c>
      <c r="N1014" t="s">
        <v>4971</v>
      </c>
      <c r="O1014" t="s">
        <v>24</v>
      </c>
      <c r="P1014" t="s">
        <v>33</v>
      </c>
      <c r="Q1014">
        <v>0.69513888888888886</v>
      </c>
      <c r="R1014" t="s">
        <v>49</v>
      </c>
      <c r="S1014" t="s">
        <v>4655</v>
      </c>
      <c r="T1014" t="s">
        <v>4636</v>
      </c>
      <c r="U1014">
        <v>343.56</v>
      </c>
      <c r="V1014" t="s">
        <v>5652</v>
      </c>
      <c r="W1014" t="s">
        <v>4968</v>
      </c>
      <c r="X1014" t="s">
        <v>5168</v>
      </c>
      <c r="Y1014" t="s">
        <v>4966</v>
      </c>
      <c r="Z1014" t="s">
        <v>5169</v>
      </c>
      <c r="AA1014" t="s">
        <v>4962</v>
      </c>
      <c r="AB1014">
        <f>YEAR(Sales_Trans_2[[#This Row],[Transaction_Date]])</f>
        <v>2026</v>
      </c>
      <c r="AC1014" t="str">
        <f>TEXT(Sales_Trans_2[[#This Row],[Transaction_Date]],"mmm")</f>
        <v>Sep</v>
      </c>
      <c r="AD1014">
        <f>MONTH(Sales_Trans_2[[#This Row],[Transaction_Date]])</f>
        <v>9</v>
      </c>
      <c r="AE1014" s="19">
        <f>IFERROR(Sales_Trans_2[[#This Row],[Profit]]/Sales_Trans_2[[#This Row],[Sales_Amount]],0)</f>
        <v>0.37035743392711606</v>
      </c>
      <c r="AF1014" s="20" t="str">
        <f>IF(Sales_Trans_2[[#This Row],[Discount_Pct]]=0,"0%",
IF(Sales_Trans_2[[#This Row],[Discount_Pct]]&lt;=5,"1-5%",
IF(Sales_Trans_2[[#This Row],[Discount_Pct]]&lt;=10,"6-10%",
IF(Sales_Trans_2[[#This Row],[Discount_Pct]]&lt;=15,"11-15%","&gt;15%"))))</f>
        <v>0%</v>
      </c>
    </row>
    <row r="1015" spans="1:32" x14ac:dyDescent="0.25">
      <c r="A1015" t="s">
        <v>2635</v>
      </c>
      <c r="B1015" s="10">
        <v>46019</v>
      </c>
      <c r="C1015" t="s">
        <v>1508</v>
      </c>
      <c r="D1015" t="s">
        <v>566</v>
      </c>
      <c r="E1015" t="s">
        <v>1347</v>
      </c>
      <c r="F1015" t="s">
        <v>1313</v>
      </c>
      <c r="G1015">
        <v>8</v>
      </c>
      <c r="H1015">
        <v>338.77</v>
      </c>
      <c r="I1015">
        <v>0</v>
      </c>
      <c r="J1015">
        <v>0</v>
      </c>
      <c r="K1015">
        <v>3116.68</v>
      </c>
      <c r="L1015">
        <v>2043.92</v>
      </c>
      <c r="M1015">
        <v>1072.76</v>
      </c>
      <c r="N1015" t="s">
        <v>47</v>
      </c>
      <c r="O1015" t="s">
        <v>24</v>
      </c>
      <c r="P1015" t="s">
        <v>33</v>
      </c>
      <c r="Q1015">
        <v>0.64583333333333337</v>
      </c>
      <c r="R1015" t="s">
        <v>27</v>
      </c>
      <c r="S1015" t="s">
        <v>4767</v>
      </c>
      <c r="T1015" t="s">
        <v>4752</v>
      </c>
      <c r="U1015">
        <v>328.59</v>
      </c>
      <c r="V1015" t="s">
        <v>5664</v>
      </c>
      <c r="W1015" t="s">
        <v>4958</v>
      </c>
      <c r="X1015" t="s">
        <v>4976</v>
      </c>
      <c r="Y1015" t="s">
        <v>4977</v>
      </c>
      <c r="Z1015" t="s">
        <v>5089</v>
      </c>
      <c r="AA1015" t="s">
        <v>4962</v>
      </c>
      <c r="AB1015">
        <f>YEAR(Sales_Trans_2[[#This Row],[Transaction_Date]])</f>
        <v>2025</v>
      </c>
      <c r="AC1015" t="str">
        <f>TEXT(Sales_Trans_2[[#This Row],[Transaction_Date]],"mmm")</f>
        <v>Dec</v>
      </c>
      <c r="AD1015">
        <f>MONTH(Sales_Trans_2[[#This Row],[Transaction_Date]])</f>
        <v>12</v>
      </c>
      <c r="AE1015" s="19">
        <f>IFERROR(Sales_Trans_2[[#This Row],[Profit]]/Sales_Trans_2[[#This Row],[Sales_Amount]],0)</f>
        <v>0.34419959700707164</v>
      </c>
      <c r="AF1015" s="20" t="str">
        <f>IF(Sales_Trans_2[[#This Row],[Discount_Pct]]=0,"0%",
IF(Sales_Trans_2[[#This Row],[Discount_Pct]]&lt;=5,"1-5%",
IF(Sales_Trans_2[[#This Row],[Discount_Pct]]&lt;=10,"6-10%",
IF(Sales_Trans_2[[#This Row],[Discount_Pct]]&lt;=15,"11-15%","&gt;15%"))))</f>
        <v>0%</v>
      </c>
    </row>
    <row r="1016" spans="1:32" x14ac:dyDescent="0.25">
      <c r="A1016" t="s">
        <v>2324</v>
      </c>
      <c r="B1016" s="10">
        <v>46017</v>
      </c>
      <c r="C1016" t="s">
        <v>2325</v>
      </c>
      <c r="D1016" t="s">
        <v>164</v>
      </c>
      <c r="E1016" t="s">
        <v>66</v>
      </c>
      <c r="F1016" t="s">
        <v>861</v>
      </c>
      <c r="G1016">
        <v>1</v>
      </c>
      <c r="H1016">
        <v>191.13</v>
      </c>
      <c r="I1016">
        <v>0</v>
      </c>
      <c r="J1016">
        <v>0</v>
      </c>
      <c r="K1016">
        <v>191.13</v>
      </c>
      <c r="L1016">
        <v>153.41999999999999</v>
      </c>
      <c r="M1016">
        <v>37.71</v>
      </c>
      <c r="N1016" t="s">
        <v>68</v>
      </c>
      <c r="O1016" t="s">
        <v>24</v>
      </c>
      <c r="P1016" t="s">
        <v>33</v>
      </c>
      <c r="Q1016">
        <v>0.80555555555555558</v>
      </c>
      <c r="R1016" t="s">
        <v>49</v>
      </c>
      <c r="S1016" t="s">
        <v>4861</v>
      </c>
      <c r="T1016" t="s">
        <v>4847</v>
      </c>
      <c r="U1016">
        <v>191.13</v>
      </c>
      <c r="V1016" t="s">
        <v>5668</v>
      </c>
      <c r="W1016" t="s">
        <v>4968</v>
      </c>
      <c r="X1016" t="s">
        <v>5484</v>
      </c>
      <c r="Y1016" t="s">
        <v>4966</v>
      </c>
      <c r="Z1016" t="s">
        <v>5155</v>
      </c>
      <c r="AA1016" t="s">
        <v>4962</v>
      </c>
      <c r="AB1016">
        <f>YEAR(Sales_Trans_2[[#This Row],[Transaction_Date]])</f>
        <v>2025</v>
      </c>
      <c r="AC1016" t="str">
        <f>TEXT(Sales_Trans_2[[#This Row],[Transaction_Date]],"mmm")</f>
        <v>Dec</v>
      </c>
      <c r="AD1016">
        <f>MONTH(Sales_Trans_2[[#This Row],[Transaction_Date]])</f>
        <v>12</v>
      </c>
      <c r="AE1016" s="19">
        <f>IFERROR(Sales_Trans_2[[#This Row],[Profit]]/Sales_Trans_2[[#This Row],[Sales_Amount]],0)</f>
        <v>0.19730026683409199</v>
      </c>
      <c r="AF1016" s="20" t="str">
        <f>IF(Sales_Trans_2[[#This Row],[Discount_Pct]]=0,"0%",
IF(Sales_Trans_2[[#This Row],[Discount_Pct]]&lt;=5,"1-5%",
IF(Sales_Trans_2[[#This Row],[Discount_Pct]]&lt;=10,"6-10%",
IF(Sales_Trans_2[[#This Row],[Discount_Pct]]&lt;=15,"11-15%","&gt;15%"))))</f>
        <v>0%</v>
      </c>
    </row>
    <row r="1017" spans="1:32" x14ac:dyDescent="0.25">
      <c r="A1017" t="s">
        <v>4298</v>
      </c>
      <c r="B1017" s="10">
        <v>46044</v>
      </c>
      <c r="C1017" t="s">
        <v>3747</v>
      </c>
      <c r="D1017" t="s">
        <v>253</v>
      </c>
      <c r="E1017" t="s">
        <v>778</v>
      </c>
      <c r="F1017" t="s">
        <v>779</v>
      </c>
      <c r="G1017">
        <v>4</v>
      </c>
      <c r="H1017">
        <v>245.36</v>
      </c>
      <c r="I1017">
        <v>0</v>
      </c>
      <c r="J1017">
        <v>0</v>
      </c>
      <c r="K1017">
        <v>981.44</v>
      </c>
      <c r="L1017">
        <v>781.76</v>
      </c>
      <c r="M1017">
        <v>199.68</v>
      </c>
      <c r="N1017" t="s">
        <v>4971</v>
      </c>
      <c r="O1017" t="s">
        <v>24</v>
      </c>
      <c r="P1017" t="s">
        <v>33</v>
      </c>
      <c r="Q1017">
        <v>0.53680555555555554</v>
      </c>
      <c r="R1017" t="s">
        <v>49</v>
      </c>
      <c r="S1017" t="s">
        <v>4903</v>
      </c>
      <c r="T1017" t="s">
        <v>4887</v>
      </c>
      <c r="U1017">
        <v>219.39</v>
      </c>
      <c r="V1017" t="s">
        <v>5687</v>
      </c>
      <c r="W1017" t="s">
        <v>4958</v>
      </c>
      <c r="X1017" t="s">
        <v>4996</v>
      </c>
      <c r="Y1017" t="s">
        <v>4960</v>
      </c>
      <c r="Z1017" t="s">
        <v>5432</v>
      </c>
      <c r="AA1017" t="s">
        <v>5060</v>
      </c>
      <c r="AB1017">
        <f>YEAR(Sales_Trans_2[[#This Row],[Transaction_Date]])</f>
        <v>2026</v>
      </c>
      <c r="AC1017" t="str">
        <f>TEXT(Sales_Trans_2[[#This Row],[Transaction_Date]],"mmm")</f>
        <v>Jan</v>
      </c>
      <c r="AD1017">
        <f>MONTH(Sales_Trans_2[[#This Row],[Transaction_Date]])</f>
        <v>1</v>
      </c>
      <c r="AE1017" s="19">
        <f>IFERROR(Sales_Trans_2[[#This Row],[Profit]]/Sales_Trans_2[[#This Row],[Sales_Amount]],0)</f>
        <v>0.20345614607107923</v>
      </c>
      <c r="AF1017" s="20" t="str">
        <f>IF(Sales_Trans_2[[#This Row],[Discount_Pct]]=0,"0%",
IF(Sales_Trans_2[[#This Row],[Discount_Pct]]&lt;=5,"1-5%",
IF(Sales_Trans_2[[#This Row],[Discount_Pct]]&lt;=10,"6-10%",
IF(Sales_Trans_2[[#This Row],[Discount_Pct]]&lt;=15,"11-15%","&gt;15%"))))</f>
        <v>0%</v>
      </c>
    </row>
    <row r="1018" spans="1:32" x14ac:dyDescent="0.25">
      <c r="A1018" t="s">
        <v>2913</v>
      </c>
      <c r="B1018" s="10">
        <v>46074</v>
      </c>
      <c r="C1018" t="s">
        <v>2282</v>
      </c>
      <c r="D1018" t="s">
        <v>493</v>
      </c>
      <c r="E1018" t="s">
        <v>215</v>
      </c>
      <c r="F1018" t="s">
        <v>216</v>
      </c>
      <c r="G1018">
        <v>4</v>
      </c>
      <c r="H1018">
        <v>232.58</v>
      </c>
      <c r="I1018">
        <v>0</v>
      </c>
      <c r="J1018">
        <v>0</v>
      </c>
      <c r="K1018">
        <v>1069.8699999999999</v>
      </c>
      <c r="L1018">
        <v>764.8</v>
      </c>
      <c r="M1018">
        <v>305.07</v>
      </c>
      <c r="N1018" t="s">
        <v>4971</v>
      </c>
      <c r="O1018" t="s">
        <v>24</v>
      </c>
      <c r="P1018" t="s">
        <v>33</v>
      </c>
      <c r="Q1018">
        <v>0.38124999999999998</v>
      </c>
      <c r="R1018" t="s">
        <v>27</v>
      </c>
      <c r="S1018" t="s">
        <v>4688</v>
      </c>
      <c r="T1018" t="s">
        <v>4672</v>
      </c>
      <c r="U1018">
        <v>232.58</v>
      </c>
      <c r="V1018" t="s">
        <v>5693</v>
      </c>
      <c r="W1018" t="s">
        <v>4964</v>
      </c>
      <c r="X1018" t="s">
        <v>5168</v>
      </c>
      <c r="Y1018" t="s">
        <v>4966</v>
      </c>
      <c r="Z1018" t="s">
        <v>5169</v>
      </c>
      <c r="AA1018" t="s">
        <v>4962</v>
      </c>
      <c r="AB1018">
        <f>YEAR(Sales_Trans_2[[#This Row],[Transaction_Date]])</f>
        <v>2026</v>
      </c>
      <c r="AC1018" t="str">
        <f>TEXT(Sales_Trans_2[[#This Row],[Transaction_Date]],"mmm")</f>
        <v>Feb</v>
      </c>
      <c r="AD1018">
        <f>MONTH(Sales_Trans_2[[#This Row],[Transaction_Date]])</f>
        <v>2</v>
      </c>
      <c r="AE1018" s="19">
        <f>IFERROR(Sales_Trans_2[[#This Row],[Profit]]/Sales_Trans_2[[#This Row],[Sales_Amount]],0)</f>
        <v>0.28514679353566325</v>
      </c>
      <c r="AF1018" s="20" t="str">
        <f>IF(Sales_Trans_2[[#This Row],[Discount_Pct]]=0,"0%",
IF(Sales_Trans_2[[#This Row],[Discount_Pct]]&lt;=5,"1-5%",
IF(Sales_Trans_2[[#This Row],[Discount_Pct]]&lt;=10,"6-10%",
IF(Sales_Trans_2[[#This Row],[Discount_Pct]]&lt;=15,"11-15%","&gt;15%"))))</f>
        <v>0%</v>
      </c>
    </row>
    <row r="1019" spans="1:32" x14ac:dyDescent="0.25">
      <c r="A1019" t="s">
        <v>3698</v>
      </c>
      <c r="B1019" s="10">
        <v>46077</v>
      </c>
      <c r="C1019" t="s">
        <v>1731</v>
      </c>
      <c r="D1019" t="s">
        <v>566</v>
      </c>
      <c r="E1019" t="s">
        <v>808</v>
      </c>
      <c r="F1019" t="s">
        <v>396</v>
      </c>
      <c r="G1019">
        <v>3</v>
      </c>
      <c r="H1019">
        <v>373.02</v>
      </c>
      <c r="I1019">
        <v>0</v>
      </c>
      <c r="J1019">
        <v>0</v>
      </c>
      <c r="K1019">
        <v>1119.06</v>
      </c>
      <c r="L1019">
        <v>766.47</v>
      </c>
      <c r="M1019">
        <v>352.59</v>
      </c>
      <c r="N1019" t="s">
        <v>23</v>
      </c>
      <c r="O1019" t="s">
        <v>24</v>
      </c>
      <c r="P1019" t="s">
        <v>33</v>
      </c>
      <c r="Q1019">
        <v>0.72430555555555554</v>
      </c>
      <c r="R1019" t="s">
        <v>49</v>
      </c>
      <c r="S1019" t="s">
        <v>4767</v>
      </c>
      <c r="T1019" t="s">
        <v>4752</v>
      </c>
      <c r="U1019">
        <v>328.59</v>
      </c>
      <c r="V1019" t="s">
        <v>5701</v>
      </c>
      <c r="W1019" t="s">
        <v>4958</v>
      </c>
      <c r="X1019" t="s">
        <v>5702</v>
      </c>
      <c r="Y1019" t="s">
        <v>4960</v>
      </c>
      <c r="Z1019" t="s">
        <v>5703</v>
      </c>
      <c r="AA1019" t="s">
        <v>4962</v>
      </c>
      <c r="AB1019">
        <f>YEAR(Sales_Trans_2[[#This Row],[Transaction_Date]])</f>
        <v>2026</v>
      </c>
      <c r="AC1019" t="str">
        <f>TEXT(Sales_Trans_2[[#This Row],[Transaction_Date]],"mmm")</f>
        <v>Feb</v>
      </c>
      <c r="AD1019">
        <f>MONTH(Sales_Trans_2[[#This Row],[Transaction_Date]])</f>
        <v>2</v>
      </c>
      <c r="AE1019" s="19">
        <f>IFERROR(Sales_Trans_2[[#This Row],[Profit]]/Sales_Trans_2[[#This Row],[Sales_Amount]],0)</f>
        <v>0.31507693957428556</v>
      </c>
      <c r="AF1019" s="20" t="str">
        <f>IF(Sales_Trans_2[[#This Row],[Discount_Pct]]=0,"0%",
IF(Sales_Trans_2[[#This Row],[Discount_Pct]]&lt;=5,"1-5%",
IF(Sales_Trans_2[[#This Row],[Discount_Pct]]&lt;=10,"6-10%",
IF(Sales_Trans_2[[#This Row],[Discount_Pct]]&lt;=15,"11-15%","&gt;15%"))))</f>
        <v>0%</v>
      </c>
    </row>
    <row r="1020" spans="1:32" x14ac:dyDescent="0.25">
      <c r="A1020" t="s">
        <v>3785</v>
      </c>
      <c r="B1020" s="10">
        <v>46005</v>
      </c>
      <c r="C1020" t="s">
        <v>3497</v>
      </c>
      <c r="D1020" t="s">
        <v>44</v>
      </c>
      <c r="E1020" t="s">
        <v>66</v>
      </c>
      <c r="F1020" t="s">
        <v>1932</v>
      </c>
      <c r="G1020">
        <v>4</v>
      </c>
      <c r="H1020">
        <v>398.25</v>
      </c>
      <c r="I1020">
        <v>0</v>
      </c>
      <c r="J1020">
        <v>0</v>
      </c>
      <c r="K1020">
        <v>1831.95</v>
      </c>
      <c r="L1020">
        <v>946.16</v>
      </c>
      <c r="M1020">
        <v>885.79</v>
      </c>
      <c r="N1020" t="s">
        <v>40</v>
      </c>
      <c r="O1020" t="s">
        <v>24</v>
      </c>
      <c r="P1020" t="s">
        <v>33</v>
      </c>
      <c r="Q1020">
        <v>0.53888888888888886</v>
      </c>
      <c r="R1020" t="s">
        <v>27</v>
      </c>
      <c r="S1020" t="s">
        <v>4650</v>
      </c>
      <c r="T1020" t="s">
        <v>4636</v>
      </c>
      <c r="U1020">
        <v>398.25</v>
      </c>
      <c r="V1020" t="s">
        <v>5726</v>
      </c>
      <c r="W1020" t="s">
        <v>4964</v>
      </c>
      <c r="X1020" t="s">
        <v>5333</v>
      </c>
      <c r="Y1020" t="s">
        <v>4966</v>
      </c>
      <c r="Z1020" t="s">
        <v>5155</v>
      </c>
      <c r="AA1020" t="s">
        <v>4962</v>
      </c>
      <c r="AB1020">
        <f>YEAR(Sales_Trans_2[[#This Row],[Transaction_Date]])</f>
        <v>2025</v>
      </c>
      <c r="AC1020" t="str">
        <f>TEXT(Sales_Trans_2[[#This Row],[Transaction_Date]],"mmm")</f>
        <v>Dec</v>
      </c>
      <c r="AD1020">
        <f>MONTH(Sales_Trans_2[[#This Row],[Transaction_Date]])</f>
        <v>12</v>
      </c>
      <c r="AE1020" s="19">
        <f>IFERROR(Sales_Trans_2[[#This Row],[Profit]]/Sales_Trans_2[[#This Row],[Sales_Amount]],0)</f>
        <v>0.48352302191653701</v>
      </c>
      <c r="AF1020" s="20" t="str">
        <f>IF(Sales_Trans_2[[#This Row],[Discount_Pct]]=0,"0%",
IF(Sales_Trans_2[[#This Row],[Discount_Pct]]&lt;=5,"1-5%",
IF(Sales_Trans_2[[#This Row],[Discount_Pct]]&lt;=10,"6-10%",
IF(Sales_Trans_2[[#This Row],[Discount_Pct]]&lt;=15,"11-15%","&gt;15%"))))</f>
        <v>0%</v>
      </c>
    </row>
    <row r="1021" spans="1:32" x14ac:dyDescent="0.25">
      <c r="A1021" t="s">
        <v>2396</v>
      </c>
      <c r="B1021" s="10">
        <v>45820</v>
      </c>
      <c r="C1021" t="s">
        <v>1708</v>
      </c>
      <c r="D1021" t="s">
        <v>727</v>
      </c>
      <c r="E1021" t="s">
        <v>102</v>
      </c>
      <c r="F1021" t="s">
        <v>103</v>
      </c>
      <c r="G1021">
        <v>6</v>
      </c>
      <c r="H1021">
        <v>242.49</v>
      </c>
      <c r="I1021">
        <v>0</v>
      </c>
      <c r="J1021">
        <v>0</v>
      </c>
      <c r="K1021">
        <v>1673.18</v>
      </c>
      <c r="L1021">
        <v>1177.8</v>
      </c>
      <c r="M1021">
        <v>495.38</v>
      </c>
      <c r="N1021" t="s">
        <v>4971</v>
      </c>
      <c r="O1021" t="s">
        <v>24</v>
      </c>
      <c r="P1021" t="s">
        <v>33</v>
      </c>
      <c r="Q1021">
        <v>0.41666666666666669</v>
      </c>
      <c r="R1021" t="s">
        <v>27</v>
      </c>
      <c r="S1021" t="s">
        <v>4867</v>
      </c>
      <c r="T1021" t="s">
        <v>4864</v>
      </c>
      <c r="U1021">
        <v>227</v>
      </c>
      <c r="V1021" t="s">
        <v>5545</v>
      </c>
      <c r="W1021" t="s">
        <v>4958</v>
      </c>
      <c r="X1021" t="s">
        <v>5510</v>
      </c>
      <c r="Y1021" t="s">
        <v>4966</v>
      </c>
      <c r="Z1021" t="s">
        <v>5511</v>
      </c>
      <c r="AA1021" t="s">
        <v>4962</v>
      </c>
      <c r="AB1021">
        <f>YEAR(Sales_Trans_2[[#This Row],[Transaction_Date]])</f>
        <v>2025</v>
      </c>
      <c r="AC1021" t="str">
        <f>TEXT(Sales_Trans_2[[#This Row],[Transaction_Date]],"mmm")</f>
        <v>Jun</v>
      </c>
      <c r="AD1021">
        <f>MONTH(Sales_Trans_2[[#This Row],[Transaction_Date]])</f>
        <v>6</v>
      </c>
      <c r="AE1021" s="19">
        <f>IFERROR(Sales_Trans_2[[#This Row],[Profit]]/Sales_Trans_2[[#This Row],[Sales_Amount]],0)</f>
        <v>0.29607095470899725</v>
      </c>
      <c r="AF1021" s="20" t="str">
        <f>IF(Sales_Trans_2[[#This Row],[Discount_Pct]]=0,"0%",
IF(Sales_Trans_2[[#This Row],[Discount_Pct]]&lt;=5,"1-5%",
IF(Sales_Trans_2[[#This Row],[Discount_Pct]]&lt;=10,"6-10%",
IF(Sales_Trans_2[[#This Row],[Discount_Pct]]&lt;=15,"11-15%","&gt;15%"))))</f>
        <v>0%</v>
      </c>
    </row>
    <row r="1022" spans="1:32" x14ac:dyDescent="0.25">
      <c r="A1022" t="s">
        <v>4215</v>
      </c>
      <c r="B1022" s="10">
        <v>45759</v>
      </c>
      <c r="C1022" t="s">
        <v>1232</v>
      </c>
      <c r="D1022" t="s">
        <v>284</v>
      </c>
      <c r="E1022" t="s">
        <v>2478</v>
      </c>
      <c r="F1022" t="s">
        <v>1878</v>
      </c>
      <c r="G1022">
        <v>3</v>
      </c>
      <c r="H1022">
        <v>73.83</v>
      </c>
      <c r="I1022">
        <v>0</v>
      </c>
      <c r="J1022">
        <v>0</v>
      </c>
      <c r="K1022">
        <v>221.49</v>
      </c>
      <c r="L1022">
        <v>162.96</v>
      </c>
      <c r="M1022">
        <v>58.53</v>
      </c>
      <c r="N1022" t="s">
        <v>4971</v>
      </c>
      <c r="O1022" t="s">
        <v>24</v>
      </c>
      <c r="P1022" t="s">
        <v>33</v>
      </c>
      <c r="Q1022">
        <v>0.60347222222222219</v>
      </c>
      <c r="R1022" t="s">
        <v>49</v>
      </c>
      <c r="S1022" t="s">
        <v>4791</v>
      </c>
      <c r="T1022" t="s">
        <v>4776</v>
      </c>
      <c r="U1022">
        <v>42.16</v>
      </c>
      <c r="V1022" t="s">
        <v>5020</v>
      </c>
      <c r="W1022" t="s">
        <v>4968</v>
      </c>
      <c r="X1022" t="s">
        <v>5689</v>
      </c>
      <c r="Y1022" t="s">
        <v>4966</v>
      </c>
      <c r="Z1022" t="s">
        <v>5245</v>
      </c>
      <c r="AA1022" t="s">
        <v>5060</v>
      </c>
      <c r="AB1022">
        <f>YEAR(Sales_Trans_2[[#This Row],[Transaction_Date]])</f>
        <v>2025</v>
      </c>
      <c r="AC1022" t="str">
        <f>TEXT(Sales_Trans_2[[#This Row],[Transaction_Date]],"mmm")</f>
        <v>Apr</v>
      </c>
      <c r="AD1022">
        <f>MONTH(Sales_Trans_2[[#This Row],[Transaction_Date]])</f>
        <v>4</v>
      </c>
      <c r="AE1022" s="19">
        <f>IFERROR(Sales_Trans_2[[#This Row],[Profit]]/Sales_Trans_2[[#This Row],[Sales_Amount]],0)</f>
        <v>0.26425572260598673</v>
      </c>
      <c r="AF1022" s="20" t="str">
        <f>IF(Sales_Trans_2[[#This Row],[Discount_Pct]]=0,"0%",
IF(Sales_Trans_2[[#This Row],[Discount_Pct]]&lt;=5,"1-5%",
IF(Sales_Trans_2[[#This Row],[Discount_Pct]]&lt;=10,"6-10%",
IF(Sales_Trans_2[[#This Row],[Discount_Pct]]&lt;=15,"11-15%","&gt;15%"))))</f>
        <v>0%</v>
      </c>
    </row>
    <row r="1023" spans="1:32" x14ac:dyDescent="0.25">
      <c r="A1023" t="s">
        <v>4521</v>
      </c>
      <c r="B1023" s="10">
        <v>45990</v>
      </c>
      <c r="C1023" t="s">
        <v>3068</v>
      </c>
      <c r="D1023" t="s">
        <v>44</v>
      </c>
      <c r="E1023" t="s">
        <v>198</v>
      </c>
      <c r="F1023" t="s">
        <v>694</v>
      </c>
      <c r="G1023">
        <v>3</v>
      </c>
      <c r="H1023">
        <v>429.2</v>
      </c>
      <c r="I1023">
        <v>0</v>
      </c>
      <c r="J1023">
        <v>0</v>
      </c>
      <c r="K1023">
        <v>1480.74</v>
      </c>
      <c r="L1023">
        <v>709.62</v>
      </c>
      <c r="M1023">
        <v>771.12</v>
      </c>
      <c r="N1023" t="s">
        <v>133</v>
      </c>
      <c r="O1023" t="s">
        <v>24</v>
      </c>
      <c r="P1023" t="s">
        <v>33</v>
      </c>
      <c r="Q1023">
        <v>0.48819444444444443</v>
      </c>
      <c r="R1023" t="s">
        <v>27</v>
      </c>
      <c r="S1023" t="s">
        <v>4650</v>
      </c>
      <c r="T1023" t="s">
        <v>4636</v>
      </c>
      <c r="U1023">
        <v>398.25</v>
      </c>
      <c r="V1023" t="s">
        <v>5568</v>
      </c>
      <c r="W1023" t="s">
        <v>4958</v>
      </c>
      <c r="X1023" t="s">
        <v>5096</v>
      </c>
      <c r="Y1023" t="s">
        <v>4960</v>
      </c>
      <c r="Z1023" t="s">
        <v>5097</v>
      </c>
      <c r="AA1023" t="s">
        <v>4962</v>
      </c>
      <c r="AB1023">
        <f>YEAR(Sales_Trans_2[[#This Row],[Transaction_Date]])</f>
        <v>2025</v>
      </c>
      <c r="AC1023" t="str">
        <f>TEXT(Sales_Trans_2[[#This Row],[Transaction_Date]],"mmm")</f>
        <v>Nov</v>
      </c>
      <c r="AD1023">
        <f>MONTH(Sales_Trans_2[[#This Row],[Transaction_Date]])</f>
        <v>11</v>
      </c>
      <c r="AE1023" s="19">
        <f>IFERROR(Sales_Trans_2[[#This Row],[Profit]]/Sales_Trans_2[[#This Row],[Sales_Amount]],0)</f>
        <v>0.52076664370517445</v>
      </c>
      <c r="AF1023" s="20" t="str">
        <f>IF(Sales_Trans_2[[#This Row],[Discount_Pct]]=0,"0%",
IF(Sales_Trans_2[[#This Row],[Discount_Pct]]&lt;=5,"1-5%",
IF(Sales_Trans_2[[#This Row],[Discount_Pct]]&lt;=10,"6-10%",
IF(Sales_Trans_2[[#This Row],[Discount_Pct]]&lt;=15,"11-15%","&gt;15%"))))</f>
        <v>0%</v>
      </c>
    </row>
    <row r="1024" spans="1:32" x14ac:dyDescent="0.25">
      <c r="A1024" t="s">
        <v>1840</v>
      </c>
      <c r="B1024" s="10">
        <v>45985</v>
      </c>
      <c r="C1024" t="s">
        <v>1841</v>
      </c>
      <c r="D1024" t="s">
        <v>170</v>
      </c>
      <c r="E1024" t="s">
        <v>1799</v>
      </c>
      <c r="F1024" t="s">
        <v>1800</v>
      </c>
      <c r="G1024">
        <v>4</v>
      </c>
      <c r="H1024">
        <v>225.45</v>
      </c>
      <c r="I1024">
        <v>0</v>
      </c>
      <c r="J1024">
        <v>0</v>
      </c>
      <c r="K1024">
        <v>901.8</v>
      </c>
      <c r="L1024">
        <v>763.6</v>
      </c>
      <c r="M1024">
        <v>138.19999999999999</v>
      </c>
      <c r="N1024" t="s">
        <v>133</v>
      </c>
      <c r="O1024" t="s">
        <v>24</v>
      </c>
      <c r="P1024" t="s">
        <v>33</v>
      </c>
      <c r="Q1024">
        <v>0.47569444444444442</v>
      </c>
      <c r="R1024" t="s">
        <v>49</v>
      </c>
      <c r="S1024" t="s">
        <v>4876</v>
      </c>
      <c r="T1024" t="s">
        <v>4864</v>
      </c>
      <c r="U1024">
        <v>225.45</v>
      </c>
      <c r="V1024" t="s">
        <v>5753</v>
      </c>
      <c r="W1024" t="s">
        <v>4968</v>
      </c>
      <c r="X1024" t="s">
        <v>5192</v>
      </c>
      <c r="Y1024" t="s">
        <v>4966</v>
      </c>
      <c r="Z1024" t="s">
        <v>5193</v>
      </c>
      <c r="AA1024" t="s">
        <v>4962</v>
      </c>
      <c r="AB1024">
        <f>YEAR(Sales_Trans_2[[#This Row],[Transaction_Date]])</f>
        <v>2025</v>
      </c>
      <c r="AC1024" t="str">
        <f>TEXT(Sales_Trans_2[[#This Row],[Transaction_Date]],"mmm")</f>
        <v>Nov</v>
      </c>
      <c r="AD1024">
        <f>MONTH(Sales_Trans_2[[#This Row],[Transaction_Date]])</f>
        <v>11</v>
      </c>
      <c r="AE1024" s="19">
        <f>IFERROR(Sales_Trans_2[[#This Row],[Profit]]/Sales_Trans_2[[#This Row],[Sales_Amount]],0)</f>
        <v>0.15324905744067421</v>
      </c>
      <c r="AF1024" s="20" t="str">
        <f>IF(Sales_Trans_2[[#This Row],[Discount_Pct]]=0,"0%",
IF(Sales_Trans_2[[#This Row],[Discount_Pct]]&lt;=5,"1-5%",
IF(Sales_Trans_2[[#This Row],[Discount_Pct]]&lt;=10,"6-10%",
IF(Sales_Trans_2[[#This Row],[Discount_Pct]]&lt;=15,"11-15%","&gt;15%"))))</f>
        <v>0%</v>
      </c>
    </row>
    <row r="1025" spans="1:32" x14ac:dyDescent="0.25">
      <c r="A1025" t="s">
        <v>3938</v>
      </c>
      <c r="B1025" s="10">
        <v>45983</v>
      </c>
      <c r="C1025" t="s">
        <v>1496</v>
      </c>
      <c r="D1025" t="s">
        <v>101</v>
      </c>
      <c r="E1025" t="s">
        <v>709</v>
      </c>
      <c r="F1025" t="s">
        <v>710</v>
      </c>
      <c r="G1025">
        <v>7</v>
      </c>
      <c r="H1025">
        <v>465.57</v>
      </c>
      <c r="I1025">
        <v>0</v>
      </c>
      <c r="J1025">
        <v>0</v>
      </c>
      <c r="K1025">
        <v>3747.84</v>
      </c>
      <c r="L1025">
        <v>2461.41</v>
      </c>
      <c r="M1025">
        <v>1286.43</v>
      </c>
      <c r="N1025" t="s">
        <v>68</v>
      </c>
      <c r="O1025" t="s">
        <v>24</v>
      </c>
      <c r="P1025" t="s">
        <v>33</v>
      </c>
      <c r="Q1025">
        <v>0.76249999999999996</v>
      </c>
      <c r="R1025" t="s">
        <v>27</v>
      </c>
      <c r="S1025" t="s">
        <v>4676</v>
      </c>
      <c r="T1025" t="s">
        <v>4672</v>
      </c>
      <c r="U1025">
        <v>434.65</v>
      </c>
      <c r="V1025" t="s">
        <v>5123</v>
      </c>
      <c r="W1025" t="s">
        <v>4958</v>
      </c>
      <c r="X1025" t="s">
        <v>5313</v>
      </c>
      <c r="Y1025" t="s">
        <v>4960</v>
      </c>
      <c r="Z1025" t="s">
        <v>5314</v>
      </c>
      <c r="AA1025" t="s">
        <v>5060</v>
      </c>
      <c r="AB1025">
        <f>YEAR(Sales_Trans_2[[#This Row],[Transaction_Date]])</f>
        <v>2025</v>
      </c>
      <c r="AC1025" t="str">
        <f>TEXT(Sales_Trans_2[[#This Row],[Transaction_Date]],"mmm")</f>
        <v>Nov</v>
      </c>
      <c r="AD1025">
        <f>MONTH(Sales_Trans_2[[#This Row],[Transaction_Date]])</f>
        <v>11</v>
      </c>
      <c r="AE1025" s="19">
        <f>IFERROR(Sales_Trans_2[[#This Row],[Profit]]/Sales_Trans_2[[#This Row],[Sales_Amount]],0)</f>
        <v>0.34324570952868855</v>
      </c>
      <c r="AF1025" s="20" t="str">
        <f>IF(Sales_Trans_2[[#This Row],[Discount_Pct]]=0,"0%",
IF(Sales_Trans_2[[#This Row],[Discount_Pct]]&lt;=5,"1-5%",
IF(Sales_Trans_2[[#This Row],[Discount_Pct]]&lt;=10,"6-10%",
IF(Sales_Trans_2[[#This Row],[Discount_Pct]]&lt;=15,"11-15%","&gt;15%"))))</f>
        <v>0%</v>
      </c>
    </row>
    <row r="1026" spans="1:32" x14ac:dyDescent="0.25">
      <c r="A1026" t="s">
        <v>2316</v>
      </c>
      <c r="B1026" s="10">
        <v>45982</v>
      </c>
      <c r="C1026" t="s">
        <v>2317</v>
      </c>
      <c r="D1026" t="s">
        <v>1329</v>
      </c>
      <c r="E1026" t="s">
        <v>53</v>
      </c>
      <c r="F1026" t="s">
        <v>2318</v>
      </c>
      <c r="G1026">
        <v>4</v>
      </c>
      <c r="H1026">
        <v>55.81</v>
      </c>
      <c r="I1026">
        <v>0</v>
      </c>
      <c r="J1026">
        <v>0</v>
      </c>
      <c r="K1026">
        <v>223.24</v>
      </c>
      <c r="L1026">
        <v>179.84</v>
      </c>
      <c r="M1026">
        <v>43.4</v>
      </c>
      <c r="N1026" t="s">
        <v>68</v>
      </c>
      <c r="O1026" t="s">
        <v>24</v>
      </c>
      <c r="P1026" t="s">
        <v>33</v>
      </c>
      <c r="Q1026">
        <v>0.45763888888888887</v>
      </c>
      <c r="R1026" t="s">
        <v>49</v>
      </c>
      <c r="S1026" t="s">
        <v>4826</v>
      </c>
      <c r="T1026" t="s">
        <v>4805</v>
      </c>
      <c r="U1026">
        <v>55.81</v>
      </c>
      <c r="V1026" t="s">
        <v>5292</v>
      </c>
      <c r="W1026" t="s">
        <v>4968</v>
      </c>
      <c r="X1026" t="s">
        <v>5225</v>
      </c>
      <c r="Y1026" t="s">
        <v>5011</v>
      </c>
      <c r="Z1026" t="s">
        <v>5059</v>
      </c>
      <c r="AA1026" t="s">
        <v>5060</v>
      </c>
      <c r="AB1026">
        <f>YEAR(Sales_Trans_2[[#This Row],[Transaction_Date]])</f>
        <v>2025</v>
      </c>
      <c r="AC1026" t="str">
        <f>TEXT(Sales_Trans_2[[#This Row],[Transaction_Date]],"mmm")</f>
        <v>Nov</v>
      </c>
      <c r="AD1026">
        <f>MONTH(Sales_Trans_2[[#This Row],[Transaction_Date]])</f>
        <v>11</v>
      </c>
      <c r="AE1026" s="19">
        <f>IFERROR(Sales_Trans_2[[#This Row],[Profit]]/Sales_Trans_2[[#This Row],[Sales_Amount]],0)</f>
        <v>0.19440960401361762</v>
      </c>
      <c r="AF1026" s="20" t="str">
        <f>IF(Sales_Trans_2[[#This Row],[Discount_Pct]]=0,"0%",
IF(Sales_Trans_2[[#This Row],[Discount_Pct]]&lt;=5,"1-5%",
IF(Sales_Trans_2[[#This Row],[Discount_Pct]]&lt;=10,"6-10%",
IF(Sales_Trans_2[[#This Row],[Discount_Pct]]&lt;=15,"11-15%","&gt;15%"))))</f>
        <v>0%</v>
      </c>
    </row>
    <row r="1027" spans="1:32" x14ac:dyDescent="0.25">
      <c r="A1027" t="s">
        <v>3572</v>
      </c>
      <c r="B1027" s="10">
        <v>45980</v>
      </c>
      <c r="C1027" t="s">
        <v>1452</v>
      </c>
      <c r="D1027" t="s">
        <v>65</v>
      </c>
      <c r="E1027" t="s">
        <v>209</v>
      </c>
      <c r="F1027" t="s">
        <v>210</v>
      </c>
      <c r="G1027">
        <v>5</v>
      </c>
      <c r="H1027">
        <v>172.63</v>
      </c>
      <c r="I1027">
        <v>0</v>
      </c>
      <c r="J1027">
        <v>0</v>
      </c>
      <c r="K1027">
        <v>863.15</v>
      </c>
      <c r="L1027">
        <v>710</v>
      </c>
      <c r="M1027">
        <v>153.15</v>
      </c>
      <c r="N1027" t="s">
        <v>47</v>
      </c>
      <c r="O1027" t="s">
        <v>24</v>
      </c>
      <c r="P1027" t="s">
        <v>33</v>
      </c>
      <c r="Q1027">
        <v>0.68958333333333333</v>
      </c>
      <c r="R1027" t="s">
        <v>49</v>
      </c>
      <c r="S1027" t="s">
        <v>4719</v>
      </c>
      <c r="T1027" t="s">
        <v>4703</v>
      </c>
      <c r="U1027">
        <v>172.63</v>
      </c>
      <c r="V1027" t="s">
        <v>5803</v>
      </c>
      <c r="W1027" t="s">
        <v>4968</v>
      </c>
      <c r="X1027" t="s">
        <v>4973</v>
      </c>
      <c r="Y1027" t="s">
        <v>4960</v>
      </c>
      <c r="Z1027" t="s">
        <v>5067</v>
      </c>
      <c r="AA1027" t="s">
        <v>4962</v>
      </c>
      <c r="AB1027">
        <f>YEAR(Sales_Trans_2[[#This Row],[Transaction_Date]])</f>
        <v>2025</v>
      </c>
      <c r="AC1027" t="str">
        <f>TEXT(Sales_Trans_2[[#This Row],[Transaction_Date]],"mmm")</f>
        <v>Nov</v>
      </c>
      <c r="AD1027">
        <f>MONTH(Sales_Trans_2[[#This Row],[Transaction_Date]])</f>
        <v>11</v>
      </c>
      <c r="AE1027" s="19">
        <f>IFERROR(Sales_Trans_2[[#This Row],[Profit]]/Sales_Trans_2[[#This Row],[Sales_Amount]],0)</f>
        <v>0.17743150089787407</v>
      </c>
      <c r="AF1027" s="20" t="str">
        <f>IF(Sales_Trans_2[[#This Row],[Discount_Pct]]=0,"0%",
IF(Sales_Trans_2[[#This Row],[Discount_Pct]]&lt;=5,"1-5%",
IF(Sales_Trans_2[[#This Row],[Discount_Pct]]&lt;=10,"6-10%",
IF(Sales_Trans_2[[#This Row],[Discount_Pct]]&lt;=15,"11-15%","&gt;15%"))))</f>
        <v>0%</v>
      </c>
    </row>
    <row r="1028" spans="1:32" x14ac:dyDescent="0.25">
      <c r="A1028" t="s">
        <v>4397</v>
      </c>
      <c r="B1028" s="10">
        <v>45978</v>
      </c>
      <c r="C1028" t="s">
        <v>263</v>
      </c>
      <c r="D1028" t="s">
        <v>101</v>
      </c>
      <c r="E1028" t="s">
        <v>285</v>
      </c>
      <c r="F1028" t="s">
        <v>667</v>
      </c>
      <c r="G1028">
        <v>6</v>
      </c>
      <c r="H1028">
        <v>469.45</v>
      </c>
      <c r="I1028">
        <v>0</v>
      </c>
      <c r="J1028">
        <v>0</v>
      </c>
      <c r="K1028">
        <v>2816.7</v>
      </c>
      <c r="L1028">
        <v>2109.7800000000002</v>
      </c>
      <c r="M1028">
        <v>706.92</v>
      </c>
      <c r="N1028" t="s">
        <v>47</v>
      </c>
      <c r="O1028" t="s">
        <v>24</v>
      </c>
      <c r="P1028" t="s">
        <v>33</v>
      </c>
      <c r="Q1028">
        <v>0.48402777777777778</v>
      </c>
      <c r="R1028" t="s">
        <v>49</v>
      </c>
      <c r="S1028" t="s">
        <v>4676</v>
      </c>
      <c r="T1028" t="s">
        <v>4672</v>
      </c>
      <c r="U1028">
        <v>434.65</v>
      </c>
      <c r="V1028" t="s">
        <v>5564</v>
      </c>
      <c r="W1028" t="s">
        <v>4958</v>
      </c>
      <c r="X1028" t="s">
        <v>5466</v>
      </c>
      <c r="Y1028" t="s">
        <v>5007</v>
      </c>
      <c r="Z1028" t="s">
        <v>5112</v>
      </c>
      <c r="AA1028" t="s">
        <v>4962</v>
      </c>
      <c r="AB1028">
        <f>YEAR(Sales_Trans_2[[#This Row],[Transaction_Date]])</f>
        <v>2025</v>
      </c>
      <c r="AC1028" t="str">
        <f>TEXT(Sales_Trans_2[[#This Row],[Transaction_Date]],"mmm")</f>
        <v>Nov</v>
      </c>
      <c r="AD1028">
        <f>MONTH(Sales_Trans_2[[#This Row],[Transaction_Date]])</f>
        <v>11</v>
      </c>
      <c r="AE1028" s="19">
        <f>IFERROR(Sales_Trans_2[[#This Row],[Profit]]/Sales_Trans_2[[#This Row],[Sales_Amount]],0)</f>
        <v>0.25097454467994462</v>
      </c>
      <c r="AF1028" s="20" t="str">
        <f>IF(Sales_Trans_2[[#This Row],[Discount_Pct]]=0,"0%",
IF(Sales_Trans_2[[#This Row],[Discount_Pct]]&lt;=5,"1-5%",
IF(Sales_Trans_2[[#This Row],[Discount_Pct]]&lt;=10,"6-10%",
IF(Sales_Trans_2[[#This Row],[Discount_Pct]]&lt;=15,"11-15%","&gt;15%"))))</f>
        <v>0%</v>
      </c>
    </row>
    <row r="1029" spans="1:32" x14ac:dyDescent="0.25">
      <c r="A1029" t="s">
        <v>3610</v>
      </c>
      <c r="B1029" s="10">
        <v>45974</v>
      </c>
      <c r="C1029" t="s">
        <v>1564</v>
      </c>
      <c r="D1029" t="s">
        <v>1322</v>
      </c>
      <c r="E1029" t="s">
        <v>671</v>
      </c>
      <c r="F1029" t="s">
        <v>756</v>
      </c>
      <c r="G1029">
        <v>6</v>
      </c>
      <c r="H1029">
        <v>259.55</v>
      </c>
      <c r="I1029">
        <v>0</v>
      </c>
      <c r="J1029">
        <v>0</v>
      </c>
      <c r="K1029">
        <v>1557.3</v>
      </c>
      <c r="L1029">
        <v>1249.32</v>
      </c>
      <c r="M1029">
        <v>307.98</v>
      </c>
      <c r="N1029" t="s">
        <v>40</v>
      </c>
      <c r="O1029" t="s">
        <v>24</v>
      </c>
      <c r="P1029" t="s">
        <v>33</v>
      </c>
      <c r="Q1029">
        <v>0.57361111111111107</v>
      </c>
      <c r="R1029" t="s">
        <v>49</v>
      </c>
      <c r="S1029" t="s">
        <v>4747</v>
      </c>
      <c r="T1029" t="s">
        <v>4729</v>
      </c>
      <c r="U1029">
        <v>229.81</v>
      </c>
      <c r="V1029" t="s">
        <v>5237</v>
      </c>
      <c r="W1029" t="s">
        <v>4958</v>
      </c>
      <c r="X1029" t="s">
        <v>5794</v>
      </c>
      <c r="Y1029" t="s">
        <v>4960</v>
      </c>
      <c r="Z1029" t="s">
        <v>5529</v>
      </c>
      <c r="AA1029" t="s">
        <v>5060</v>
      </c>
      <c r="AB1029">
        <f>YEAR(Sales_Trans_2[[#This Row],[Transaction_Date]])</f>
        <v>2025</v>
      </c>
      <c r="AC1029" t="str">
        <f>TEXT(Sales_Trans_2[[#This Row],[Transaction_Date]],"mmm")</f>
        <v>Nov</v>
      </c>
      <c r="AD1029">
        <f>MONTH(Sales_Trans_2[[#This Row],[Transaction_Date]])</f>
        <v>11</v>
      </c>
      <c r="AE1029" s="19">
        <f>IFERROR(Sales_Trans_2[[#This Row],[Profit]]/Sales_Trans_2[[#This Row],[Sales_Amount]],0)</f>
        <v>0.19776536312849163</v>
      </c>
      <c r="AF1029" s="20" t="str">
        <f>IF(Sales_Trans_2[[#This Row],[Discount_Pct]]=0,"0%",
IF(Sales_Trans_2[[#This Row],[Discount_Pct]]&lt;=5,"1-5%",
IF(Sales_Trans_2[[#This Row],[Discount_Pct]]&lt;=10,"6-10%",
IF(Sales_Trans_2[[#This Row],[Discount_Pct]]&lt;=15,"11-15%","&gt;15%"))))</f>
        <v>0%</v>
      </c>
    </row>
    <row r="1030" spans="1:32" x14ac:dyDescent="0.25">
      <c r="A1030" t="s">
        <v>2245</v>
      </c>
      <c r="B1030" s="10">
        <v>45788</v>
      </c>
      <c r="C1030" t="s">
        <v>2246</v>
      </c>
      <c r="D1030" t="s">
        <v>119</v>
      </c>
      <c r="E1030" t="s">
        <v>45</v>
      </c>
      <c r="F1030" t="s">
        <v>46</v>
      </c>
      <c r="G1030">
        <v>5</v>
      </c>
      <c r="H1030">
        <v>141.11000000000001</v>
      </c>
      <c r="I1030">
        <v>0</v>
      </c>
      <c r="J1030">
        <v>0</v>
      </c>
      <c r="K1030">
        <v>705.55</v>
      </c>
      <c r="L1030">
        <v>579.54999999999995</v>
      </c>
      <c r="M1030">
        <v>126</v>
      </c>
      <c r="N1030" t="s">
        <v>23</v>
      </c>
      <c r="O1030" t="s">
        <v>24</v>
      </c>
      <c r="P1030" t="s">
        <v>33</v>
      </c>
      <c r="Q1030">
        <v>0.46527777777777779</v>
      </c>
      <c r="R1030" t="s">
        <v>49</v>
      </c>
      <c r="S1030" t="s">
        <v>4722</v>
      </c>
      <c r="T1030" t="s">
        <v>4703</v>
      </c>
      <c r="U1030">
        <v>141.11000000000001</v>
      </c>
      <c r="V1030" t="s">
        <v>5809</v>
      </c>
      <c r="W1030" t="s">
        <v>4968</v>
      </c>
      <c r="X1030" t="s">
        <v>5422</v>
      </c>
      <c r="Y1030" t="s">
        <v>5011</v>
      </c>
      <c r="Z1030" t="s">
        <v>5423</v>
      </c>
      <c r="AA1030" t="s">
        <v>5060</v>
      </c>
      <c r="AB1030">
        <f>YEAR(Sales_Trans_2[[#This Row],[Transaction_Date]])</f>
        <v>2025</v>
      </c>
      <c r="AC1030" t="str">
        <f>TEXT(Sales_Trans_2[[#This Row],[Transaction_Date]],"mmm")</f>
        <v>May</v>
      </c>
      <c r="AD1030">
        <f>MONTH(Sales_Trans_2[[#This Row],[Transaction_Date]])</f>
        <v>5</v>
      </c>
      <c r="AE1030" s="19">
        <f>IFERROR(Sales_Trans_2[[#This Row],[Profit]]/Sales_Trans_2[[#This Row],[Sales_Amount]],0)</f>
        <v>0.17858408333923889</v>
      </c>
      <c r="AF1030" s="20" t="str">
        <f>IF(Sales_Trans_2[[#This Row],[Discount_Pct]]=0,"0%",
IF(Sales_Trans_2[[#This Row],[Discount_Pct]]&lt;=5,"1-5%",
IF(Sales_Trans_2[[#This Row],[Discount_Pct]]&lt;=10,"6-10%",
IF(Sales_Trans_2[[#This Row],[Discount_Pct]]&lt;=15,"11-15%","&gt;15%"))))</f>
        <v>0%</v>
      </c>
    </row>
    <row r="1031" spans="1:32" x14ac:dyDescent="0.25">
      <c r="A1031" t="s">
        <v>3821</v>
      </c>
      <c r="B1031" s="10">
        <v>45699</v>
      </c>
      <c r="C1031" t="s">
        <v>2110</v>
      </c>
      <c r="D1031" t="s">
        <v>2058</v>
      </c>
      <c r="E1031" t="s">
        <v>1252</v>
      </c>
      <c r="F1031" t="s">
        <v>1335</v>
      </c>
      <c r="G1031">
        <v>4</v>
      </c>
      <c r="H1031">
        <v>418.56</v>
      </c>
      <c r="I1031">
        <v>0</v>
      </c>
      <c r="J1031">
        <v>0</v>
      </c>
      <c r="K1031">
        <v>1925.38</v>
      </c>
      <c r="L1031">
        <v>1393.32</v>
      </c>
      <c r="M1031">
        <v>532.05999999999995</v>
      </c>
      <c r="N1031" t="s">
        <v>4971</v>
      </c>
      <c r="O1031" t="s">
        <v>24</v>
      </c>
      <c r="P1031" t="s">
        <v>33</v>
      </c>
      <c r="Q1031">
        <v>0.3840277777777778</v>
      </c>
      <c r="R1031" t="s">
        <v>27</v>
      </c>
      <c r="S1031" t="s">
        <v>4738</v>
      </c>
      <c r="T1031" t="s">
        <v>4729</v>
      </c>
      <c r="U1031">
        <v>392.79</v>
      </c>
      <c r="V1031" t="s">
        <v>5775</v>
      </c>
      <c r="W1031" t="s">
        <v>4958</v>
      </c>
      <c r="X1031" t="s">
        <v>5627</v>
      </c>
      <c r="Y1031" t="s">
        <v>5018</v>
      </c>
      <c r="Z1031" t="s">
        <v>5498</v>
      </c>
      <c r="AA1031" t="s">
        <v>4962</v>
      </c>
      <c r="AB1031">
        <f>YEAR(Sales_Trans_2[[#This Row],[Transaction_Date]])</f>
        <v>2025</v>
      </c>
      <c r="AC1031" t="str">
        <f>TEXT(Sales_Trans_2[[#This Row],[Transaction_Date]],"mmm")</f>
        <v>Feb</v>
      </c>
      <c r="AD1031">
        <f>MONTH(Sales_Trans_2[[#This Row],[Transaction_Date]])</f>
        <v>2</v>
      </c>
      <c r="AE1031" s="19">
        <f>IFERROR(Sales_Trans_2[[#This Row],[Profit]]/Sales_Trans_2[[#This Row],[Sales_Amount]],0)</f>
        <v>0.2763402549107189</v>
      </c>
      <c r="AF1031" s="20" t="str">
        <f>IF(Sales_Trans_2[[#This Row],[Discount_Pct]]=0,"0%",
IF(Sales_Trans_2[[#This Row],[Discount_Pct]]&lt;=5,"1-5%",
IF(Sales_Trans_2[[#This Row],[Discount_Pct]]&lt;=10,"6-10%",
IF(Sales_Trans_2[[#This Row],[Discount_Pct]]&lt;=15,"11-15%","&gt;15%"))))</f>
        <v>0%</v>
      </c>
    </row>
    <row r="1032" spans="1:32" x14ac:dyDescent="0.25">
      <c r="A1032" t="s">
        <v>3988</v>
      </c>
      <c r="B1032" s="10">
        <v>45961</v>
      </c>
      <c r="C1032" t="s">
        <v>562</v>
      </c>
      <c r="D1032" t="s">
        <v>214</v>
      </c>
      <c r="E1032" t="s">
        <v>671</v>
      </c>
      <c r="F1032" t="s">
        <v>662</v>
      </c>
      <c r="G1032">
        <v>7</v>
      </c>
      <c r="H1032">
        <v>153.31</v>
      </c>
      <c r="I1032">
        <v>0</v>
      </c>
      <c r="J1032">
        <v>0</v>
      </c>
      <c r="K1032">
        <v>1073.17</v>
      </c>
      <c r="L1032">
        <v>789.6</v>
      </c>
      <c r="M1032">
        <v>283.57</v>
      </c>
      <c r="N1032" t="s">
        <v>133</v>
      </c>
      <c r="O1032" t="s">
        <v>24</v>
      </c>
      <c r="P1032" t="s">
        <v>33</v>
      </c>
      <c r="Q1032">
        <v>0.62430555555555556</v>
      </c>
      <c r="R1032" t="s">
        <v>49</v>
      </c>
      <c r="S1032" t="s">
        <v>4764</v>
      </c>
      <c r="T1032" t="s">
        <v>4752</v>
      </c>
      <c r="U1032">
        <v>147.97</v>
      </c>
      <c r="V1032" t="s">
        <v>5375</v>
      </c>
      <c r="W1032" t="s">
        <v>4958</v>
      </c>
      <c r="X1032" t="s">
        <v>5528</v>
      </c>
      <c r="Y1032" t="s">
        <v>4960</v>
      </c>
      <c r="Z1032" t="s">
        <v>5529</v>
      </c>
      <c r="AA1032" t="s">
        <v>5060</v>
      </c>
      <c r="AB1032">
        <f>YEAR(Sales_Trans_2[[#This Row],[Transaction_Date]])</f>
        <v>2025</v>
      </c>
      <c r="AC1032" t="str">
        <f>TEXT(Sales_Trans_2[[#This Row],[Transaction_Date]],"mmm")</f>
        <v>Oct</v>
      </c>
      <c r="AD1032">
        <f>MONTH(Sales_Trans_2[[#This Row],[Transaction_Date]])</f>
        <v>10</v>
      </c>
      <c r="AE1032" s="19">
        <f>IFERROR(Sales_Trans_2[[#This Row],[Profit]]/Sales_Trans_2[[#This Row],[Sales_Amount]],0)</f>
        <v>0.26423586197899679</v>
      </c>
      <c r="AF1032" s="20" t="str">
        <f>IF(Sales_Trans_2[[#This Row],[Discount_Pct]]=0,"0%",
IF(Sales_Trans_2[[#This Row],[Discount_Pct]]&lt;=5,"1-5%",
IF(Sales_Trans_2[[#This Row],[Discount_Pct]]&lt;=10,"6-10%",
IF(Sales_Trans_2[[#This Row],[Discount_Pct]]&lt;=15,"11-15%","&gt;15%"))))</f>
        <v>0%</v>
      </c>
    </row>
    <row r="1033" spans="1:32" x14ac:dyDescent="0.25">
      <c r="A1033" t="s">
        <v>4483</v>
      </c>
      <c r="B1033" s="10">
        <v>45961</v>
      </c>
      <c r="C1033" t="s">
        <v>3976</v>
      </c>
      <c r="D1033" t="s">
        <v>197</v>
      </c>
      <c r="E1033" t="s">
        <v>1063</v>
      </c>
      <c r="F1033" t="s">
        <v>3475</v>
      </c>
      <c r="G1033">
        <v>1</v>
      </c>
      <c r="H1033">
        <v>121.9</v>
      </c>
      <c r="I1033">
        <v>0</v>
      </c>
      <c r="J1033">
        <v>0</v>
      </c>
      <c r="K1033">
        <v>121.9</v>
      </c>
      <c r="L1033">
        <v>108.92</v>
      </c>
      <c r="M1033">
        <v>12.98</v>
      </c>
      <c r="N1033" t="s">
        <v>23</v>
      </c>
      <c r="O1033" t="s">
        <v>24</v>
      </c>
      <c r="P1033" t="s">
        <v>33</v>
      </c>
      <c r="Q1033">
        <v>0.86388888888888893</v>
      </c>
      <c r="R1033" t="s">
        <v>49</v>
      </c>
      <c r="S1033" t="s">
        <v>4902</v>
      </c>
      <c r="T1033" t="s">
        <v>4887</v>
      </c>
      <c r="U1033">
        <v>121.9</v>
      </c>
      <c r="V1033" t="s">
        <v>5530</v>
      </c>
      <c r="W1033" t="s">
        <v>4964</v>
      </c>
      <c r="X1033" t="s">
        <v>5877</v>
      </c>
      <c r="Y1033" t="s">
        <v>5011</v>
      </c>
      <c r="Z1033" t="s">
        <v>5330</v>
      </c>
      <c r="AA1033" t="s">
        <v>4962</v>
      </c>
      <c r="AB1033">
        <f>YEAR(Sales_Trans_2[[#This Row],[Transaction_Date]])</f>
        <v>2025</v>
      </c>
      <c r="AC1033" t="str">
        <f>TEXT(Sales_Trans_2[[#This Row],[Transaction_Date]],"mmm")</f>
        <v>Oct</v>
      </c>
      <c r="AD1033">
        <f>MONTH(Sales_Trans_2[[#This Row],[Transaction_Date]])</f>
        <v>10</v>
      </c>
      <c r="AE1033" s="19">
        <f>IFERROR(Sales_Trans_2[[#This Row],[Profit]]/Sales_Trans_2[[#This Row],[Sales_Amount]],0)</f>
        <v>0.10648072190319935</v>
      </c>
      <c r="AF1033" s="20" t="str">
        <f>IF(Sales_Trans_2[[#This Row],[Discount_Pct]]=0,"0%",
IF(Sales_Trans_2[[#This Row],[Discount_Pct]]&lt;=5,"1-5%",
IF(Sales_Trans_2[[#This Row],[Discount_Pct]]&lt;=10,"6-10%",
IF(Sales_Trans_2[[#This Row],[Discount_Pct]]&lt;=15,"11-15%","&gt;15%"))))</f>
        <v>0%</v>
      </c>
    </row>
    <row r="1034" spans="1:32" x14ac:dyDescent="0.25">
      <c r="A1034" t="s">
        <v>2337</v>
      </c>
      <c r="B1034" s="10">
        <v>45957</v>
      </c>
      <c r="C1034" t="s">
        <v>196</v>
      </c>
      <c r="D1034" t="s">
        <v>503</v>
      </c>
      <c r="E1034" t="s">
        <v>297</v>
      </c>
      <c r="F1034" t="s">
        <v>298</v>
      </c>
      <c r="G1034">
        <v>2</v>
      </c>
      <c r="H1034">
        <v>503.36</v>
      </c>
      <c r="I1034">
        <v>0</v>
      </c>
      <c r="J1034">
        <v>0</v>
      </c>
      <c r="K1034">
        <v>1006.72</v>
      </c>
      <c r="L1034">
        <v>779.6</v>
      </c>
      <c r="M1034">
        <v>227.12</v>
      </c>
      <c r="N1034" t="s">
        <v>47</v>
      </c>
      <c r="O1034" t="s">
        <v>24</v>
      </c>
      <c r="P1034" t="s">
        <v>33</v>
      </c>
      <c r="Q1034">
        <v>0.88055555555555554</v>
      </c>
      <c r="R1034" t="s">
        <v>49</v>
      </c>
      <c r="S1034" t="s">
        <v>4727</v>
      </c>
      <c r="T1034" t="s">
        <v>4703</v>
      </c>
      <c r="U1034">
        <v>503.36</v>
      </c>
      <c r="V1034" t="s">
        <v>5874</v>
      </c>
      <c r="W1034" t="s">
        <v>4964</v>
      </c>
      <c r="X1034" t="s">
        <v>5327</v>
      </c>
      <c r="Y1034" t="s">
        <v>4966</v>
      </c>
      <c r="Z1034" t="s">
        <v>5084</v>
      </c>
      <c r="AA1034" t="s">
        <v>4962</v>
      </c>
      <c r="AB1034">
        <f>YEAR(Sales_Trans_2[[#This Row],[Transaction_Date]])</f>
        <v>2025</v>
      </c>
      <c r="AC1034" t="str">
        <f>TEXT(Sales_Trans_2[[#This Row],[Transaction_Date]],"mmm")</f>
        <v>Oct</v>
      </c>
      <c r="AD1034">
        <f>MONTH(Sales_Trans_2[[#This Row],[Transaction_Date]])</f>
        <v>10</v>
      </c>
      <c r="AE1034" s="19">
        <f>IFERROR(Sales_Trans_2[[#This Row],[Profit]]/Sales_Trans_2[[#This Row],[Sales_Amount]],0)</f>
        <v>0.22560394151303242</v>
      </c>
      <c r="AF1034" s="20" t="str">
        <f>IF(Sales_Trans_2[[#This Row],[Discount_Pct]]=0,"0%",
IF(Sales_Trans_2[[#This Row],[Discount_Pct]]&lt;=5,"1-5%",
IF(Sales_Trans_2[[#This Row],[Discount_Pct]]&lt;=10,"6-10%",
IF(Sales_Trans_2[[#This Row],[Discount_Pct]]&lt;=15,"11-15%","&gt;15%"))))</f>
        <v>0%</v>
      </c>
    </row>
    <row r="1035" spans="1:32" x14ac:dyDescent="0.25">
      <c r="A1035" t="s">
        <v>3045</v>
      </c>
      <c r="B1035" s="10">
        <v>45957</v>
      </c>
      <c r="C1035" t="s">
        <v>51</v>
      </c>
      <c r="D1035" t="s">
        <v>264</v>
      </c>
      <c r="E1035" t="s">
        <v>816</v>
      </c>
      <c r="F1035" t="s">
        <v>817</v>
      </c>
      <c r="G1035">
        <v>0</v>
      </c>
      <c r="H1035">
        <v>416.63</v>
      </c>
      <c r="I1035">
        <v>0</v>
      </c>
      <c r="J1035">
        <v>0</v>
      </c>
      <c r="K1035">
        <v>2916.41</v>
      </c>
      <c r="L1035">
        <v>2001.3</v>
      </c>
      <c r="M1035">
        <v>915.11</v>
      </c>
      <c r="N1035" t="s">
        <v>133</v>
      </c>
      <c r="O1035" t="s">
        <v>24</v>
      </c>
      <c r="P1035" t="s">
        <v>33</v>
      </c>
      <c r="Q1035">
        <v>0.70138888888888884</v>
      </c>
      <c r="R1035" t="s">
        <v>49</v>
      </c>
      <c r="S1035" t="s">
        <v>4702</v>
      </c>
      <c r="T1035" t="s">
        <v>4703</v>
      </c>
      <c r="U1035">
        <v>383.51</v>
      </c>
      <c r="V1035" t="s">
        <v>5235</v>
      </c>
      <c r="W1035" t="s">
        <v>4958</v>
      </c>
      <c r="X1035" t="s">
        <v>5730</v>
      </c>
      <c r="Y1035" t="s">
        <v>4970</v>
      </c>
      <c r="Z1035" t="s">
        <v>5094</v>
      </c>
      <c r="AA1035" t="s">
        <v>4962</v>
      </c>
      <c r="AB1035">
        <f>YEAR(Sales_Trans_2[[#This Row],[Transaction_Date]])</f>
        <v>2025</v>
      </c>
      <c r="AC1035" t="str">
        <f>TEXT(Sales_Trans_2[[#This Row],[Transaction_Date]],"mmm")</f>
        <v>Oct</v>
      </c>
      <c r="AD1035">
        <f>MONTH(Sales_Trans_2[[#This Row],[Transaction_Date]])</f>
        <v>10</v>
      </c>
      <c r="AE1035" s="19">
        <f>IFERROR(Sales_Trans_2[[#This Row],[Profit]]/Sales_Trans_2[[#This Row],[Sales_Amount]],0)</f>
        <v>0.31377961260590936</v>
      </c>
      <c r="AF1035" s="20" t="str">
        <f>IF(Sales_Trans_2[[#This Row],[Discount_Pct]]=0,"0%",
IF(Sales_Trans_2[[#This Row],[Discount_Pct]]&lt;=5,"1-5%",
IF(Sales_Trans_2[[#This Row],[Discount_Pct]]&lt;=10,"6-10%",
IF(Sales_Trans_2[[#This Row],[Discount_Pct]]&lt;=15,"11-15%","&gt;15%"))))</f>
        <v>0%</v>
      </c>
    </row>
    <row r="1036" spans="1:32" x14ac:dyDescent="0.25">
      <c r="A1036" t="s">
        <v>4072</v>
      </c>
      <c r="B1036" s="10">
        <v>45957</v>
      </c>
      <c r="C1036" t="s">
        <v>1948</v>
      </c>
      <c r="D1036" t="s">
        <v>365</v>
      </c>
      <c r="E1036" t="s">
        <v>1289</v>
      </c>
      <c r="F1036" t="s">
        <v>951</v>
      </c>
      <c r="G1036">
        <v>5</v>
      </c>
      <c r="H1036">
        <v>479.15</v>
      </c>
      <c r="I1036">
        <v>0</v>
      </c>
      <c r="J1036">
        <v>0</v>
      </c>
      <c r="K1036">
        <v>2395.75</v>
      </c>
      <c r="L1036">
        <v>1934.45</v>
      </c>
      <c r="M1036">
        <v>461.3</v>
      </c>
      <c r="N1036" t="s">
        <v>40</v>
      </c>
      <c r="O1036" t="s">
        <v>24</v>
      </c>
      <c r="P1036" t="s">
        <v>33</v>
      </c>
      <c r="Q1036">
        <v>0.51458333333333328</v>
      </c>
      <c r="R1036" t="s">
        <v>49</v>
      </c>
      <c r="S1036" t="s">
        <v>4680</v>
      </c>
      <c r="T1036" t="s">
        <v>4672</v>
      </c>
      <c r="U1036">
        <v>459.58</v>
      </c>
      <c r="V1036" t="s">
        <v>5340</v>
      </c>
      <c r="W1036" t="s">
        <v>4958</v>
      </c>
      <c r="X1036" t="s">
        <v>5261</v>
      </c>
      <c r="Y1036" t="s">
        <v>4970</v>
      </c>
      <c r="Z1036" t="s">
        <v>5234</v>
      </c>
      <c r="AA1036" t="s">
        <v>5060</v>
      </c>
      <c r="AB1036">
        <f>YEAR(Sales_Trans_2[[#This Row],[Transaction_Date]])</f>
        <v>2025</v>
      </c>
      <c r="AC1036" t="str">
        <f>TEXT(Sales_Trans_2[[#This Row],[Transaction_Date]],"mmm")</f>
        <v>Oct</v>
      </c>
      <c r="AD1036">
        <f>MONTH(Sales_Trans_2[[#This Row],[Transaction_Date]])</f>
        <v>10</v>
      </c>
      <c r="AE1036" s="19">
        <f>IFERROR(Sales_Trans_2[[#This Row],[Profit]]/Sales_Trans_2[[#This Row],[Sales_Amount]],0)</f>
        <v>0.19254930606281959</v>
      </c>
      <c r="AF1036" s="20" t="str">
        <f>IF(Sales_Trans_2[[#This Row],[Discount_Pct]]=0,"0%",
IF(Sales_Trans_2[[#This Row],[Discount_Pct]]&lt;=5,"1-5%",
IF(Sales_Trans_2[[#This Row],[Discount_Pct]]&lt;=10,"6-10%",
IF(Sales_Trans_2[[#This Row],[Discount_Pct]]&lt;=15,"11-15%","&gt;15%"))))</f>
        <v>0%</v>
      </c>
    </row>
    <row r="1037" spans="1:32" x14ac:dyDescent="0.25">
      <c r="A1037" t="s">
        <v>3143</v>
      </c>
      <c r="B1037" s="10">
        <v>45956</v>
      </c>
      <c r="C1037" t="s">
        <v>3068</v>
      </c>
      <c r="D1037" t="s">
        <v>290</v>
      </c>
      <c r="E1037" t="s">
        <v>1347</v>
      </c>
      <c r="F1037" t="s">
        <v>1313</v>
      </c>
      <c r="G1037">
        <v>4</v>
      </c>
      <c r="H1037">
        <v>211.08</v>
      </c>
      <c r="I1037">
        <v>0</v>
      </c>
      <c r="J1037">
        <v>0</v>
      </c>
      <c r="K1037">
        <v>970.97</v>
      </c>
      <c r="L1037">
        <v>622.6</v>
      </c>
      <c r="M1037">
        <v>348.37</v>
      </c>
      <c r="N1037" t="s">
        <v>40</v>
      </c>
      <c r="O1037" t="s">
        <v>24</v>
      </c>
      <c r="P1037" t="s">
        <v>33</v>
      </c>
      <c r="Q1037">
        <v>0.83888888888888891</v>
      </c>
      <c r="R1037" t="s">
        <v>27</v>
      </c>
      <c r="S1037" t="s">
        <v>4939</v>
      </c>
      <c r="T1037" t="s">
        <v>4930</v>
      </c>
      <c r="U1037">
        <v>210.36</v>
      </c>
      <c r="V1037" t="s">
        <v>5568</v>
      </c>
      <c r="W1037" t="s">
        <v>4958</v>
      </c>
      <c r="X1037" t="s">
        <v>4976</v>
      </c>
      <c r="Y1037" t="s">
        <v>4977</v>
      </c>
      <c r="Z1037" t="s">
        <v>5089</v>
      </c>
      <c r="AA1037" t="s">
        <v>4962</v>
      </c>
      <c r="AB1037">
        <f>YEAR(Sales_Trans_2[[#This Row],[Transaction_Date]])</f>
        <v>2025</v>
      </c>
      <c r="AC1037" t="str">
        <f>TEXT(Sales_Trans_2[[#This Row],[Transaction_Date]],"mmm")</f>
        <v>Oct</v>
      </c>
      <c r="AD1037">
        <f>MONTH(Sales_Trans_2[[#This Row],[Transaction_Date]])</f>
        <v>10</v>
      </c>
      <c r="AE1037" s="19">
        <f>IFERROR(Sales_Trans_2[[#This Row],[Profit]]/Sales_Trans_2[[#This Row],[Sales_Amount]],0)</f>
        <v>0.35878554435255466</v>
      </c>
      <c r="AF1037" s="20" t="str">
        <f>IF(Sales_Trans_2[[#This Row],[Discount_Pct]]=0,"0%",
IF(Sales_Trans_2[[#This Row],[Discount_Pct]]&lt;=5,"1-5%",
IF(Sales_Trans_2[[#This Row],[Discount_Pct]]&lt;=10,"6-10%",
IF(Sales_Trans_2[[#This Row],[Discount_Pct]]&lt;=15,"11-15%","&gt;15%"))))</f>
        <v>0%</v>
      </c>
    </row>
    <row r="1038" spans="1:32" x14ac:dyDescent="0.25">
      <c r="A1038" t="s">
        <v>1164</v>
      </c>
      <c r="B1038" s="10">
        <v>45953</v>
      </c>
      <c r="C1038" t="s">
        <v>657</v>
      </c>
      <c r="D1038" t="s">
        <v>891</v>
      </c>
      <c r="E1038" t="s">
        <v>704</v>
      </c>
      <c r="F1038" t="s">
        <v>1165</v>
      </c>
      <c r="G1038">
        <v>2</v>
      </c>
      <c r="H1038">
        <v>425.88</v>
      </c>
      <c r="I1038">
        <v>0</v>
      </c>
      <c r="J1038">
        <v>0</v>
      </c>
      <c r="K1038">
        <v>851.76</v>
      </c>
      <c r="L1038">
        <v>714.94</v>
      </c>
      <c r="M1038">
        <v>136.82</v>
      </c>
      <c r="N1038" t="s">
        <v>23</v>
      </c>
      <c r="O1038" t="s">
        <v>24</v>
      </c>
      <c r="P1038" t="s">
        <v>33</v>
      </c>
      <c r="Q1038">
        <v>0.45</v>
      </c>
      <c r="R1038" t="s">
        <v>49</v>
      </c>
      <c r="S1038" t="s">
        <v>4831</v>
      </c>
      <c r="T1038" t="s">
        <v>4828</v>
      </c>
      <c r="U1038">
        <v>425.88</v>
      </c>
      <c r="V1038" t="s">
        <v>4996</v>
      </c>
      <c r="W1038" t="s">
        <v>4968</v>
      </c>
      <c r="X1038" t="s">
        <v>5464</v>
      </c>
      <c r="Y1038" t="s">
        <v>4966</v>
      </c>
      <c r="Z1038" t="s">
        <v>4997</v>
      </c>
      <c r="AA1038" t="s">
        <v>4962</v>
      </c>
      <c r="AB1038">
        <f>YEAR(Sales_Trans_2[[#This Row],[Transaction_Date]])</f>
        <v>2025</v>
      </c>
      <c r="AC1038" t="str">
        <f>TEXT(Sales_Trans_2[[#This Row],[Transaction_Date]],"mmm")</f>
        <v>Oct</v>
      </c>
      <c r="AD1038">
        <f>MONTH(Sales_Trans_2[[#This Row],[Transaction_Date]])</f>
        <v>10</v>
      </c>
      <c r="AE1038" s="19">
        <f>IFERROR(Sales_Trans_2[[#This Row],[Profit]]/Sales_Trans_2[[#This Row],[Sales_Amount]],0)</f>
        <v>0.16063210293979524</v>
      </c>
      <c r="AF1038" s="20" t="str">
        <f>IF(Sales_Trans_2[[#This Row],[Discount_Pct]]=0,"0%",
IF(Sales_Trans_2[[#This Row],[Discount_Pct]]&lt;=5,"1-5%",
IF(Sales_Trans_2[[#This Row],[Discount_Pct]]&lt;=10,"6-10%",
IF(Sales_Trans_2[[#This Row],[Discount_Pct]]&lt;=15,"11-15%","&gt;15%"))))</f>
        <v>0%</v>
      </c>
    </row>
    <row r="1039" spans="1:32" x14ac:dyDescent="0.25">
      <c r="A1039" t="s">
        <v>3618</v>
      </c>
      <c r="B1039" s="10">
        <v>45953</v>
      </c>
      <c r="C1039" t="s">
        <v>1892</v>
      </c>
      <c r="D1039" t="s">
        <v>44</v>
      </c>
      <c r="E1039" t="s">
        <v>835</v>
      </c>
      <c r="F1039" t="s">
        <v>705</v>
      </c>
      <c r="G1039">
        <v>1</v>
      </c>
      <c r="H1039">
        <v>398.25</v>
      </c>
      <c r="I1039">
        <v>0</v>
      </c>
      <c r="J1039">
        <v>0</v>
      </c>
      <c r="K1039">
        <v>398.25</v>
      </c>
      <c r="L1039">
        <v>236.54</v>
      </c>
      <c r="M1039">
        <v>161.71</v>
      </c>
      <c r="N1039" t="s">
        <v>47</v>
      </c>
      <c r="O1039" t="s">
        <v>24</v>
      </c>
      <c r="P1039" t="s">
        <v>33</v>
      </c>
      <c r="Q1039">
        <v>0.46388888888888891</v>
      </c>
      <c r="R1039" t="s">
        <v>49</v>
      </c>
      <c r="S1039" t="s">
        <v>4650</v>
      </c>
      <c r="T1039" t="s">
        <v>4636</v>
      </c>
      <c r="U1039">
        <v>398.25</v>
      </c>
      <c r="V1039" t="s">
        <v>4999</v>
      </c>
      <c r="W1039" t="s">
        <v>4964</v>
      </c>
      <c r="X1039" t="s">
        <v>5388</v>
      </c>
      <c r="Y1039" t="s">
        <v>4966</v>
      </c>
      <c r="Z1039" t="s">
        <v>5567</v>
      </c>
      <c r="AA1039" t="s">
        <v>5060</v>
      </c>
      <c r="AB1039">
        <f>YEAR(Sales_Trans_2[[#This Row],[Transaction_Date]])</f>
        <v>2025</v>
      </c>
      <c r="AC1039" t="str">
        <f>TEXT(Sales_Trans_2[[#This Row],[Transaction_Date]],"mmm")</f>
        <v>Oct</v>
      </c>
      <c r="AD1039">
        <f>MONTH(Sales_Trans_2[[#This Row],[Transaction_Date]])</f>
        <v>10</v>
      </c>
      <c r="AE1039" s="19">
        <f>IFERROR(Sales_Trans_2[[#This Row],[Profit]]/Sales_Trans_2[[#This Row],[Sales_Amount]],0)</f>
        <v>0.40605147520401758</v>
      </c>
      <c r="AF1039" s="20" t="str">
        <f>IF(Sales_Trans_2[[#This Row],[Discount_Pct]]=0,"0%",
IF(Sales_Trans_2[[#This Row],[Discount_Pct]]&lt;=5,"1-5%",
IF(Sales_Trans_2[[#This Row],[Discount_Pct]]&lt;=10,"6-10%",
IF(Sales_Trans_2[[#This Row],[Discount_Pct]]&lt;=15,"11-15%","&gt;15%"))))</f>
        <v>0%</v>
      </c>
    </row>
    <row r="1040" spans="1:32" x14ac:dyDescent="0.25">
      <c r="A1040" t="s">
        <v>4182</v>
      </c>
      <c r="B1040" s="10">
        <v>45950</v>
      </c>
      <c r="C1040" t="s">
        <v>931</v>
      </c>
      <c r="D1040" t="s">
        <v>147</v>
      </c>
      <c r="E1040" t="s">
        <v>634</v>
      </c>
      <c r="F1040" t="s">
        <v>635</v>
      </c>
      <c r="G1040">
        <v>7</v>
      </c>
      <c r="H1040">
        <v>377.86</v>
      </c>
      <c r="I1040">
        <v>0</v>
      </c>
      <c r="J1040">
        <v>0</v>
      </c>
      <c r="K1040">
        <v>2645.02</v>
      </c>
      <c r="L1040">
        <v>1828.54</v>
      </c>
      <c r="M1040">
        <v>816.48</v>
      </c>
      <c r="N1040" t="s">
        <v>4971</v>
      </c>
      <c r="O1040" t="s">
        <v>24</v>
      </c>
      <c r="P1040" t="s">
        <v>33</v>
      </c>
      <c r="Q1040">
        <v>0.8666666666666667</v>
      </c>
      <c r="R1040" t="s">
        <v>49</v>
      </c>
      <c r="S1040" t="s">
        <v>4717</v>
      </c>
      <c r="T1040" t="s">
        <v>4703</v>
      </c>
      <c r="U1040">
        <v>332.73</v>
      </c>
      <c r="V1040" t="s">
        <v>5005</v>
      </c>
      <c r="W1040" t="s">
        <v>4958</v>
      </c>
      <c r="X1040" t="s">
        <v>5616</v>
      </c>
      <c r="Y1040" t="s">
        <v>5011</v>
      </c>
      <c r="Z1040" t="s">
        <v>4995</v>
      </c>
      <c r="AA1040" t="s">
        <v>4962</v>
      </c>
      <c r="AB1040">
        <f>YEAR(Sales_Trans_2[[#This Row],[Transaction_Date]])</f>
        <v>2025</v>
      </c>
      <c r="AC1040" t="str">
        <f>TEXT(Sales_Trans_2[[#This Row],[Transaction_Date]],"mmm")</f>
        <v>Oct</v>
      </c>
      <c r="AD1040">
        <f>MONTH(Sales_Trans_2[[#This Row],[Transaction_Date]])</f>
        <v>10</v>
      </c>
      <c r="AE1040" s="19">
        <f>IFERROR(Sales_Trans_2[[#This Row],[Profit]]/Sales_Trans_2[[#This Row],[Sales_Amount]],0)</f>
        <v>0.30868575662943948</v>
      </c>
      <c r="AF1040" s="20" t="str">
        <f>IF(Sales_Trans_2[[#This Row],[Discount_Pct]]=0,"0%",
IF(Sales_Trans_2[[#This Row],[Discount_Pct]]&lt;=5,"1-5%",
IF(Sales_Trans_2[[#This Row],[Discount_Pct]]&lt;=10,"6-10%",
IF(Sales_Trans_2[[#This Row],[Discount_Pct]]&lt;=15,"11-15%","&gt;15%"))))</f>
        <v>0%</v>
      </c>
    </row>
    <row r="1041" spans="1:32" x14ac:dyDescent="0.25">
      <c r="A1041" t="s">
        <v>4135</v>
      </c>
      <c r="B1041" s="10">
        <v>45949</v>
      </c>
      <c r="C1041" t="s">
        <v>246</v>
      </c>
      <c r="D1041" t="s">
        <v>164</v>
      </c>
      <c r="E1041" t="s">
        <v>390</v>
      </c>
      <c r="F1041" t="s">
        <v>391</v>
      </c>
      <c r="G1041">
        <v>7</v>
      </c>
      <c r="H1041">
        <v>203.01</v>
      </c>
      <c r="I1041">
        <v>0</v>
      </c>
      <c r="J1041">
        <v>0</v>
      </c>
      <c r="K1041">
        <v>1634.23</v>
      </c>
      <c r="L1041">
        <v>1073.94</v>
      </c>
      <c r="M1041">
        <v>560.29</v>
      </c>
      <c r="N1041" t="s">
        <v>40</v>
      </c>
      <c r="O1041" t="s">
        <v>24</v>
      </c>
      <c r="P1041" t="s">
        <v>33</v>
      </c>
      <c r="Q1041">
        <v>0.72847222222222219</v>
      </c>
      <c r="R1041" t="s">
        <v>27</v>
      </c>
      <c r="S1041" t="s">
        <v>4861</v>
      </c>
      <c r="T1041" t="s">
        <v>4847</v>
      </c>
      <c r="U1041">
        <v>191.13</v>
      </c>
      <c r="V1041" t="s">
        <v>5183</v>
      </c>
      <c r="W1041" t="s">
        <v>4958</v>
      </c>
      <c r="X1041" t="s">
        <v>5373</v>
      </c>
      <c r="Y1041" t="s">
        <v>4966</v>
      </c>
      <c r="Z1041" t="s">
        <v>5323</v>
      </c>
      <c r="AA1041" t="s">
        <v>4962</v>
      </c>
      <c r="AB1041">
        <f>YEAR(Sales_Trans_2[[#This Row],[Transaction_Date]])</f>
        <v>2025</v>
      </c>
      <c r="AC1041" t="str">
        <f>TEXT(Sales_Trans_2[[#This Row],[Transaction_Date]],"mmm")</f>
        <v>Oct</v>
      </c>
      <c r="AD1041">
        <f>MONTH(Sales_Trans_2[[#This Row],[Transaction_Date]])</f>
        <v>10</v>
      </c>
      <c r="AE1041" s="19">
        <f>IFERROR(Sales_Trans_2[[#This Row],[Profit]]/Sales_Trans_2[[#This Row],[Sales_Amount]],0)</f>
        <v>0.3428464781579092</v>
      </c>
      <c r="AF1041" s="20" t="str">
        <f>IF(Sales_Trans_2[[#This Row],[Discount_Pct]]=0,"0%",
IF(Sales_Trans_2[[#This Row],[Discount_Pct]]&lt;=5,"1-5%",
IF(Sales_Trans_2[[#This Row],[Discount_Pct]]&lt;=10,"6-10%",
IF(Sales_Trans_2[[#This Row],[Discount_Pct]]&lt;=15,"11-15%","&gt;15%"))))</f>
        <v>0%</v>
      </c>
    </row>
    <row r="1042" spans="1:32" x14ac:dyDescent="0.25">
      <c r="A1042" t="s">
        <v>2331</v>
      </c>
      <c r="B1042" s="10">
        <v>45944</v>
      </c>
      <c r="C1042" t="s">
        <v>2332</v>
      </c>
      <c r="D1042" t="s">
        <v>349</v>
      </c>
      <c r="E1042" t="s">
        <v>380</v>
      </c>
      <c r="F1042" t="s">
        <v>381</v>
      </c>
      <c r="G1042">
        <v>4</v>
      </c>
      <c r="H1042">
        <v>476.18</v>
      </c>
      <c r="I1042">
        <v>0</v>
      </c>
      <c r="J1042">
        <v>0</v>
      </c>
      <c r="K1042">
        <v>1904.72</v>
      </c>
      <c r="L1042">
        <v>1302.44</v>
      </c>
      <c r="M1042">
        <v>602.28</v>
      </c>
      <c r="N1042" t="s">
        <v>23</v>
      </c>
      <c r="O1042" t="s">
        <v>24</v>
      </c>
      <c r="P1042" t="s">
        <v>33</v>
      </c>
      <c r="Q1042">
        <v>0.46666666666666667</v>
      </c>
      <c r="R1042" t="s">
        <v>49</v>
      </c>
      <c r="S1042" t="s">
        <v>4789</v>
      </c>
      <c r="T1042" t="s">
        <v>4776</v>
      </c>
      <c r="U1042">
        <v>298.81</v>
      </c>
      <c r="V1042" t="s">
        <v>5208</v>
      </c>
      <c r="W1042" t="s">
        <v>4958</v>
      </c>
      <c r="X1042" t="s">
        <v>5075</v>
      </c>
      <c r="Y1042" t="s">
        <v>4960</v>
      </c>
      <c r="Z1042" t="s">
        <v>5076</v>
      </c>
      <c r="AA1042" t="s">
        <v>4962</v>
      </c>
      <c r="AB1042">
        <f>YEAR(Sales_Trans_2[[#This Row],[Transaction_Date]])</f>
        <v>2025</v>
      </c>
      <c r="AC1042" t="str">
        <f>TEXT(Sales_Trans_2[[#This Row],[Transaction_Date]],"mmm")</f>
        <v>Oct</v>
      </c>
      <c r="AD1042">
        <f>MONTH(Sales_Trans_2[[#This Row],[Transaction_Date]])</f>
        <v>10</v>
      </c>
      <c r="AE1042" s="19">
        <f>IFERROR(Sales_Trans_2[[#This Row],[Profit]]/Sales_Trans_2[[#This Row],[Sales_Amount]],0)</f>
        <v>0.31620395648704269</v>
      </c>
      <c r="AF1042" s="20" t="str">
        <f>IF(Sales_Trans_2[[#This Row],[Discount_Pct]]=0,"0%",
IF(Sales_Trans_2[[#This Row],[Discount_Pct]]&lt;=5,"1-5%",
IF(Sales_Trans_2[[#This Row],[Discount_Pct]]&lt;=10,"6-10%",
IF(Sales_Trans_2[[#This Row],[Discount_Pct]]&lt;=15,"11-15%","&gt;15%"))))</f>
        <v>0%</v>
      </c>
    </row>
    <row r="1043" spans="1:32" x14ac:dyDescent="0.25">
      <c r="A1043" t="s">
        <v>898</v>
      </c>
      <c r="B1043" s="10">
        <v>46001</v>
      </c>
      <c r="C1043" t="s">
        <v>876</v>
      </c>
      <c r="D1043" t="s">
        <v>543</v>
      </c>
      <c r="E1043" t="s">
        <v>877</v>
      </c>
      <c r="F1043" t="s">
        <v>878</v>
      </c>
      <c r="G1043">
        <v>7</v>
      </c>
      <c r="H1043">
        <v>410.2</v>
      </c>
      <c r="I1043">
        <v>0</v>
      </c>
      <c r="J1043">
        <v>0</v>
      </c>
      <c r="K1043">
        <v>3302.11</v>
      </c>
      <c r="L1043">
        <v>1929.69</v>
      </c>
      <c r="M1043">
        <v>1372.42</v>
      </c>
      <c r="N1043" t="s">
        <v>4971</v>
      </c>
      <c r="O1043" t="s">
        <v>24</v>
      </c>
      <c r="P1043" t="s">
        <v>33</v>
      </c>
      <c r="Q1043">
        <v>0.4909722222222222</v>
      </c>
      <c r="R1043" t="s">
        <v>27</v>
      </c>
      <c r="S1043" t="s">
        <v>4793</v>
      </c>
      <c r="T1043" t="s">
        <v>4776</v>
      </c>
      <c r="U1043">
        <v>386.17</v>
      </c>
      <c r="V1043" t="s">
        <v>5745</v>
      </c>
      <c r="W1043" t="s">
        <v>4958</v>
      </c>
      <c r="X1043" t="s">
        <v>5391</v>
      </c>
      <c r="Y1043" t="s">
        <v>4960</v>
      </c>
      <c r="Z1043" t="s">
        <v>5392</v>
      </c>
      <c r="AA1043" t="s">
        <v>5060</v>
      </c>
      <c r="AB1043">
        <f>YEAR(Sales_Trans_2[[#This Row],[Transaction_Date]])</f>
        <v>2025</v>
      </c>
      <c r="AC1043" t="str">
        <f>TEXT(Sales_Trans_2[[#This Row],[Transaction_Date]],"mmm")</f>
        <v>Dec</v>
      </c>
      <c r="AD1043">
        <f>MONTH(Sales_Trans_2[[#This Row],[Transaction_Date]])</f>
        <v>12</v>
      </c>
      <c r="AE1043" s="19">
        <f>IFERROR(Sales_Trans_2[[#This Row],[Profit]]/Sales_Trans_2[[#This Row],[Sales_Amount]],0)</f>
        <v>0.41561910414855957</v>
      </c>
      <c r="AF1043" s="20" t="str">
        <f>IF(Sales_Trans_2[[#This Row],[Discount_Pct]]=0,"0%",
IF(Sales_Trans_2[[#This Row],[Discount_Pct]]&lt;=5,"1-5%",
IF(Sales_Trans_2[[#This Row],[Discount_Pct]]&lt;=10,"6-10%",
IF(Sales_Trans_2[[#This Row],[Discount_Pct]]&lt;=15,"11-15%","&gt;15%"))))</f>
        <v>0%</v>
      </c>
    </row>
    <row r="1044" spans="1:32" x14ac:dyDescent="0.25">
      <c r="A1044" t="s">
        <v>4260</v>
      </c>
      <c r="B1044" s="10">
        <v>45910</v>
      </c>
      <c r="C1044" t="s">
        <v>1197</v>
      </c>
      <c r="D1044" t="s">
        <v>2605</v>
      </c>
      <c r="E1044" t="s">
        <v>584</v>
      </c>
      <c r="F1044" t="s">
        <v>585</v>
      </c>
      <c r="G1044">
        <v>6</v>
      </c>
      <c r="H1044">
        <v>270.91000000000003</v>
      </c>
      <c r="I1044">
        <v>0</v>
      </c>
      <c r="J1044">
        <v>0</v>
      </c>
      <c r="K1044">
        <v>1625.46</v>
      </c>
      <c r="L1044">
        <v>1379.16</v>
      </c>
      <c r="M1044">
        <v>246.3</v>
      </c>
      <c r="N1044" t="s">
        <v>40</v>
      </c>
      <c r="O1044" t="s">
        <v>24</v>
      </c>
      <c r="P1044" t="s">
        <v>33</v>
      </c>
      <c r="Q1044">
        <v>0.56805555555555554</v>
      </c>
      <c r="R1044" t="s">
        <v>49</v>
      </c>
      <c r="S1044" t="s">
        <v>4728</v>
      </c>
      <c r="T1044" t="s">
        <v>4729</v>
      </c>
      <c r="U1044">
        <v>254.99</v>
      </c>
      <c r="V1044" t="s">
        <v>5224</v>
      </c>
      <c r="W1044" t="s">
        <v>4958</v>
      </c>
      <c r="X1044" t="s">
        <v>5752</v>
      </c>
      <c r="Y1044" t="s">
        <v>5007</v>
      </c>
      <c r="Z1044" t="s">
        <v>5226</v>
      </c>
      <c r="AA1044" t="s">
        <v>5060</v>
      </c>
      <c r="AB1044">
        <f>YEAR(Sales_Trans_2[[#This Row],[Transaction_Date]])</f>
        <v>2025</v>
      </c>
      <c r="AC1044" t="str">
        <f>TEXT(Sales_Trans_2[[#This Row],[Transaction_Date]],"mmm")</f>
        <v>Sep</v>
      </c>
      <c r="AD1044">
        <f>MONTH(Sales_Trans_2[[#This Row],[Transaction_Date]])</f>
        <v>9</v>
      </c>
      <c r="AE1044" s="19">
        <f>IFERROR(Sales_Trans_2[[#This Row],[Profit]]/Sales_Trans_2[[#This Row],[Sales_Amount]],0)</f>
        <v>0.15152633715994243</v>
      </c>
      <c r="AF1044" s="20" t="str">
        <f>IF(Sales_Trans_2[[#This Row],[Discount_Pct]]=0,"0%",
IF(Sales_Trans_2[[#This Row],[Discount_Pct]]&lt;=5,"1-5%",
IF(Sales_Trans_2[[#This Row],[Discount_Pct]]&lt;=10,"6-10%",
IF(Sales_Trans_2[[#This Row],[Discount_Pct]]&lt;=15,"11-15%","&gt;15%"))))</f>
        <v>0%</v>
      </c>
    </row>
    <row r="1045" spans="1:32" x14ac:dyDescent="0.25">
      <c r="A1045" t="s">
        <v>1506</v>
      </c>
      <c r="B1045" s="10">
        <v>45879</v>
      </c>
      <c r="C1045" t="s">
        <v>876</v>
      </c>
      <c r="D1045" t="s">
        <v>237</v>
      </c>
      <c r="E1045" t="s">
        <v>835</v>
      </c>
      <c r="F1045" t="s">
        <v>705</v>
      </c>
      <c r="G1045">
        <v>6</v>
      </c>
      <c r="H1045">
        <v>580.6</v>
      </c>
      <c r="I1045">
        <v>0</v>
      </c>
      <c r="J1045">
        <v>0</v>
      </c>
      <c r="K1045">
        <v>3483.6</v>
      </c>
      <c r="L1045">
        <v>2018.4</v>
      </c>
      <c r="M1045">
        <v>1465.2</v>
      </c>
      <c r="N1045" t="s">
        <v>68</v>
      </c>
      <c r="O1045" t="s">
        <v>24</v>
      </c>
      <c r="P1045" t="s">
        <v>33</v>
      </c>
      <c r="Q1045">
        <v>0.62708333333333333</v>
      </c>
      <c r="R1045" t="s">
        <v>49</v>
      </c>
      <c r="S1045" t="s">
        <v>4670</v>
      </c>
      <c r="T1045" t="s">
        <v>4636</v>
      </c>
      <c r="U1045">
        <v>541.35</v>
      </c>
      <c r="V1045" t="s">
        <v>5745</v>
      </c>
      <c r="W1045" t="s">
        <v>4958</v>
      </c>
      <c r="X1045" t="s">
        <v>5388</v>
      </c>
      <c r="Y1045" t="s">
        <v>4966</v>
      </c>
      <c r="Z1045" t="s">
        <v>5567</v>
      </c>
      <c r="AA1045" t="s">
        <v>5060</v>
      </c>
      <c r="AB1045">
        <f>YEAR(Sales_Trans_2[[#This Row],[Transaction_Date]])</f>
        <v>2025</v>
      </c>
      <c r="AC1045" t="str">
        <f>TEXT(Sales_Trans_2[[#This Row],[Transaction_Date]],"mmm")</f>
        <v>Aug</v>
      </c>
      <c r="AD1045">
        <f>MONTH(Sales_Trans_2[[#This Row],[Transaction_Date]])</f>
        <v>8</v>
      </c>
      <c r="AE1045" s="19">
        <f>IFERROR(Sales_Trans_2[[#This Row],[Profit]]/Sales_Trans_2[[#This Row],[Sales_Amount]],0)</f>
        <v>0.42059937995177404</v>
      </c>
      <c r="AF1045" s="20" t="str">
        <f>IF(Sales_Trans_2[[#This Row],[Discount_Pct]]=0,"0%",
IF(Sales_Trans_2[[#This Row],[Discount_Pct]]&lt;=5,"1-5%",
IF(Sales_Trans_2[[#This Row],[Discount_Pct]]&lt;=10,"6-10%",
IF(Sales_Trans_2[[#This Row],[Discount_Pct]]&lt;=15,"11-15%","&gt;15%"))))</f>
        <v>0%</v>
      </c>
    </row>
    <row r="1046" spans="1:32" x14ac:dyDescent="0.25">
      <c r="A1046" t="s">
        <v>4506</v>
      </c>
      <c r="B1046" s="10">
        <v>45787</v>
      </c>
      <c r="C1046" t="s">
        <v>83</v>
      </c>
      <c r="D1046" t="s">
        <v>566</v>
      </c>
      <c r="E1046" t="s">
        <v>771</v>
      </c>
      <c r="F1046" t="s">
        <v>1216</v>
      </c>
      <c r="G1046">
        <v>2</v>
      </c>
      <c r="H1046">
        <v>328.59</v>
      </c>
      <c r="I1046">
        <v>0</v>
      </c>
      <c r="J1046">
        <v>0</v>
      </c>
      <c r="K1046">
        <v>755.76</v>
      </c>
      <c r="L1046">
        <v>510.98</v>
      </c>
      <c r="M1046">
        <v>244.78</v>
      </c>
      <c r="N1046" t="s">
        <v>23</v>
      </c>
      <c r="O1046" t="s">
        <v>24</v>
      </c>
      <c r="P1046" t="s">
        <v>33</v>
      </c>
      <c r="Q1046">
        <v>0.89444444444444449</v>
      </c>
      <c r="R1046" t="s">
        <v>27</v>
      </c>
      <c r="S1046" t="s">
        <v>4767</v>
      </c>
      <c r="T1046" t="s">
        <v>4752</v>
      </c>
      <c r="U1046">
        <v>328.59</v>
      </c>
      <c r="V1046" t="s">
        <v>5934</v>
      </c>
      <c r="W1046" t="s">
        <v>4968</v>
      </c>
      <c r="X1046" t="s">
        <v>5369</v>
      </c>
      <c r="Y1046" t="s">
        <v>4966</v>
      </c>
      <c r="Z1046" t="s">
        <v>4978</v>
      </c>
      <c r="AA1046" t="s">
        <v>4962</v>
      </c>
      <c r="AB1046">
        <f>YEAR(Sales_Trans_2[[#This Row],[Transaction_Date]])</f>
        <v>2025</v>
      </c>
      <c r="AC1046" t="str">
        <f>TEXT(Sales_Trans_2[[#This Row],[Transaction_Date]],"mmm")</f>
        <v>May</v>
      </c>
      <c r="AD1046">
        <f>MONTH(Sales_Trans_2[[#This Row],[Transaction_Date]])</f>
        <v>5</v>
      </c>
      <c r="AE1046" s="19">
        <f>IFERROR(Sales_Trans_2[[#This Row],[Profit]]/Sales_Trans_2[[#This Row],[Sales_Amount]],0)</f>
        <v>0.32388588970043403</v>
      </c>
      <c r="AF1046" s="20" t="str">
        <f>IF(Sales_Trans_2[[#This Row],[Discount_Pct]]=0,"0%",
IF(Sales_Trans_2[[#This Row],[Discount_Pct]]&lt;=5,"1-5%",
IF(Sales_Trans_2[[#This Row],[Discount_Pct]]&lt;=10,"6-10%",
IF(Sales_Trans_2[[#This Row],[Discount_Pct]]&lt;=15,"11-15%","&gt;15%"))))</f>
        <v>0%</v>
      </c>
    </row>
    <row r="1047" spans="1:32" x14ac:dyDescent="0.25">
      <c r="A1047" t="s">
        <v>3708</v>
      </c>
      <c r="B1047" s="10">
        <v>45757</v>
      </c>
      <c r="C1047" t="s">
        <v>2385</v>
      </c>
      <c r="D1047" t="s">
        <v>732</v>
      </c>
      <c r="E1047" t="s">
        <v>1936</v>
      </c>
      <c r="F1047" t="s">
        <v>1379</v>
      </c>
      <c r="G1047">
        <v>5</v>
      </c>
      <c r="H1047">
        <v>661.91</v>
      </c>
      <c r="I1047">
        <v>0</v>
      </c>
      <c r="J1047">
        <v>0</v>
      </c>
      <c r="K1047">
        <v>3805.98</v>
      </c>
      <c r="L1047">
        <v>1993.6</v>
      </c>
      <c r="M1047">
        <v>1812.38</v>
      </c>
      <c r="N1047" t="s">
        <v>23</v>
      </c>
      <c r="O1047" t="s">
        <v>24</v>
      </c>
      <c r="P1047" t="s">
        <v>33</v>
      </c>
      <c r="Q1047">
        <v>0.5180555555555556</v>
      </c>
      <c r="R1047" t="s">
        <v>27</v>
      </c>
      <c r="S1047" t="s">
        <v>4662</v>
      </c>
      <c r="T1047" t="s">
        <v>4636</v>
      </c>
      <c r="U1047">
        <v>661.91</v>
      </c>
      <c r="V1047" t="s">
        <v>5086</v>
      </c>
      <c r="W1047" t="s">
        <v>4968</v>
      </c>
      <c r="X1047" t="s">
        <v>5949</v>
      </c>
      <c r="Y1047" t="s">
        <v>4966</v>
      </c>
      <c r="Z1047" t="s">
        <v>5950</v>
      </c>
      <c r="AA1047" t="s">
        <v>4992</v>
      </c>
      <c r="AB1047">
        <f>YEAR(Sales_Trans_2[[#This Row],[Transaction_Date]])</f>
        <v>2025</v>
      </c>
      <c r="AC1047" t="str">
        <f>TEXT(Sales_Trans_2[[#This Row],[Transaction_Date]],"mmm")</f>
        <v>Apr</v>
      </c>
      <c r="AD1047">
        <f>MONTH(Sales_Trans_2[[#This Row],[Transaction_Date]])</f>
        <v>4</v>
      </c>
      <c r="AE1047" s="19">
        <f>IFERROR(Sales_Trans_2[[#This Row],[Profit]]/Sales_Trans_2[[#This Row],[Sales_Amount]],0)</f>
        <v>0.47619272828548759</v>
      </c>
      <c r="AF1047" s="20" t="str">
        <f>IF(Sales_Trans_2[[#This Row],[Discount_Pct]]=0,"0%",
IF(Sales_Trans_2[[#This Row],[Discount_Pct]]&lt;=5,"1-5%",
IF(Sales_Trans_2[[#This Row],[Discount_Pct]]&lt;=10,"6-10%",
IF(Sales_Trans_2[[#This Row],[Discount_Pct]]&lt;=15,"11-15%","&gt;15%"))))</f>
        <v>0%</v>
      </c>
    </row>
    <row r="1048" spans="1:32" x14ac:dyDescent="0.25">
      <c r="A1048" t="s">
        <v>4082</v>
      </c>
      <c r="B1048" s="10">
        <v>45757</v>
      </c>
      <c r="C1048" t="s">
        <v>2103</v>
      </c>
      <c r="D1048" t="s">
        <v>755</v>
      </c>
      <c r="E1048" t="s">
        <v>380</v>
      </c>
      <c r="F1048" t="s">
        <v>936</v>
      </c>
      <c r="G1048">
        <v>5</v>
      </c>
      <c r="H1048">
        <v>442.59</v>
      </c>
      <c r="I1048">
        <v>0</v>
      </c>
      <c r="J1048">
        <v>0</v>
      </c>
      <c r="K1048">
        <v>2544.89</v>
      </c>
      <c r="L1048">
        <v>1759.35</v>
      </c>
      <c r="M1048">
        <v>785.54</v>
      </c>
      <c r="N1048" t="s">
        <v>47</v>
      </c>
      <c r="O1048" t="s">
        <v>24</v>
      </c>
      <c r="P1048" t="s">
        <v>33</v>
      </c>
      <c r="Q1048">
        <v>0.86458333333333337</v>
      </c>
      <c r="R1048" t="s">
        <v>27</v>
      </c>
      <c r="S1048" t="s">
        <v>4927</v>
      </c>
      <c r="T1048" t="s">
        <v>4908</v>
      </c>
      <c r="U1048">
        <v>442.14</v>
      </c>
      <c r="V1048" t="s">
        <v>5064</v>
      </c>
      <c r="W1048" t="s">
        <v>4958</v>
      </c>
      <c r="X1048" t="s">
        <v>5366</v>
      </c>
      <c r="Y1048" t="s">
        <v>5018</v>
      </c>
      <c r="Z1048" t="s">
        <v>5076</v>
      </c>
      <c r="AA1048" t="s">
        <v>4962</v>
      </c>
      <c r="AB1048">
        <f>YEAR(Sales_Trans_2[[#This Row],[Transaction_Date]])</f>
        <v>2025</v>
      </c>
      <c r="AC1048" t="str">
        <f>TEXT(Sales_Trans_2[[#This Row],[Transaction_Date]],"mmm")</f>
        <v>Apr</v>
      </c>
      <c r="AD1048">
        <f>MONTH(Sales_Trans_2[[#This Row],[Transaction_Date]])</f>
        <v>4</v>
      </c>
      <c r="AE1048" s="19">
        <f>IFERROR(Sales_Trans_2[[#This Row],[Profit]]/Sales_Trans_2[[#This Row],[Sales_Amount]],0)</f>
        <v>0.30867345936366603</v>
      </c>
      <c r="AF1048" s="20" t="str">
        <f>IF(Sales_Trans_2[[#This Row],[Discount_Pct]]=0,"0%",
IF(Sales_Trans_2[[#This Row],[Discount_Pct]]&lt;=5,"1-5%",
IF(Sales_Trans_2[[#This Row],[Discount_Pct]]&lt;=10,"6-10%",
IF(Sales_Trans_2[[#This Row],[Discount_Pct]]&lt;=15,"11-15%","&gt;15%"))))</f>
        <v>0%</v>
      </c>
    </row>
    <row r="1049" spans="1:32" x14ac:dyDescent="0.25">
      <c r="A1049" t="s">
        <v>4590</v>
      </c>
      <c r="B1049" s="10">
        <v>45757</v>
      </c>
      <c r="C1049" t="s">
        <v>1517</v>
      </c>
      <c r="D1049" t="s">
        <v>1322</v>
      </c>
      <c r="E1049" t="s">
        <v>21</v>
      </c>
      <c r="F1049" t="s">
        <v>3453</v>
      </c>
      <c r="G1049">
        <v>2</v>
      </c>
      <c r="H1049">
        <v>229.81</v>
      </c>
      <c r="I1049">
        <v>0</v>
      </c>
      <c r="J1049">
        <v>0</v>
      </c>
      <c r="K1049">
        <v>528.55999999999995</v>
      </c>
      <c r="L1049">
        <v>416.44</v>
      </c>
      <c r="M1049">
        <v>112.12</v>
      </c>
      <c r="N1049" t="s">
        <v>68</v>
      </c>
      <c r="O1049" t="s">
        <v>24</v>
      </c>
      <c r="P1049" t="s">
        <v>33</v>
      </c>
      <c r="Q1049">
        <v>0.40902777777777777</v>
      </c>
      <c r="R1049" t="s">
        <v>27</v>
      </c>
      <c r="S1049" t="s">
        <v>4747</v>
      </c>
      <c r="T1049" t="s">
        <v>4729</v>
      </c>
      <c r="U1049">
        <v>229.81</v>
      </c>
      <c r="V1049" t="s">
        <v>5106</v>
      </c>
      <c r="W1049" t="s">
        <v>4964</v>
      </c>
      <c r="X1049" t="s">
        <v>5325</v>
      </c>
      <c r="Y1049" t="s">
        <v>5011</v>
      </c>
      <c r="Z1049" t="s">
        <v>5133</v>
      </c>
      <c r="AA1049" t="s">
        <v>4962</v>
      </c>
      <c r="AB1049">
        <f>YEAR(Sales_Trans_2[[#This Row],[Transaction_Date]])</f>
        <v>2025</v>
      </c>
      <c r="AC1049" t="str">
        <f>TEXT(Sales_Trans_2[[#This Row],[Transaction_Date]],"mmm")</f>
        <v>Apr</v>
      </c>
      <c r="AD1049">
        <f>MONTH(Sales_Trans_2[[#This Row],[Transaction_Date]])</f>
        <v>4</v>
      </c>
      <c r="AE1049" s="19">
        <f>IFERROR(Sales_Trans_2[[#This Row],[Profit]]/Sales_Trans_2[[#This Row],[Sales_Amount]],0)</f>
        <v>0.21212350537308919</v>
      </c>
      <c r="AF1049" s="20" t="str">
        <f>IF(Sales_Trans_2[[#This Row],[Discount_Pct]]=0,"0%",
IF(Sales_Trans_2[[#This Row],[Discount_Pct]]&lt;=5,"1-5%",
IF(Sales_Trans_2[[#This Row],[Discount_Pct]]&lt;=10,"6-10%",
IF(Sales_Trans_2[[#This Row],[Discount_Pct]]&lt;=15,"11-15%","&gt;15%"))))</f>
        <v>0%</v>
      </c>
    </row>
    <row r="1050" spans="1:32" x14ac:dyDescent="0.25">
      <c r="A1050" t="s">
        <v>2931</v>
      </c>
      <c r="B1050" s="10">
        <v>45927</v>
      </c>
      <c r="C1050" t="s">
        <v>219</v>
      </c>
      <c r="D1050" t="s">
        <v>130</v>
      </c>
      <c r="E1050" t="s">
        <v>1347</v>
      </c>
      <c r="F1050" t="s">
        <v>1313</v>
      </c>
      <c r="G1050">
        <v>3</v>
      </c>
      <c r="H1050">
        <v>379.12</v>
      </c>
      <c r="I1050">
        <v>0</v>
      </c>
      <c r="J1050">
        <v>0</v>
      </c>
      <c r="K1050">
        <v>1307.96</v>
      </c>
      <c r="L1050">
        <v>879.15</v>
      </c>
      <c r="M1050">
        <v>428.81</v>
      </c>
      <c r="N1050" t="s">
        <v>40</v>
      </c>
      <c r="O1050" t="s">
        <v>24</v>
      </c>
      <c r="P1050" t="s">
        <v>33</v>
      </c>
      <c r="Q1050">
        <v>0.71736111111111112</v>
      </c>
      <c r="R1050" t="s">
        <v>27</v>
      </c>
      <c r="S1050" t="s">
        <v>4923</v>
      </c>
      <c r="T1050" t="s">
        <v>4908</v>
      </c>
      <c r="U1050">
        <v>379.12</v>
      </c>
      <c r="V1050" t="s">
        <v>5684</v>
      </c>
      <c r="W1050" t="s">
        <v>4968</v>
      </c>
      <c r="X1050" t="s">
        <v>4976</v>
      </c>
      <c r="Y1050" t="s">
        <v>4977</v>
      </c>
      <c r="Z1050" t="s">
        <v>5089</v>
      </c>
      <c r="AA1050" t="s">
        <v>4962</v>
      </c>
      <c r="AB1050">
        <f>YEAR(Sales_Trans_2[[#This Row],[Transaction_Date]])</f>
        <v>2025</v>
      </c>
      <c r="AC1050" t="str">
        <f>TEXT(Sales_Trans_2[[#This Row],[Transaction_Date]],"mmm")</f>
        <v>Sep</v>
      </c>
      <c r="AD1050">
        <f>MONTH(Sales_Trans_2[[#This Row],[Transaction_Date]])</f>
        <v>9</v>
      </c>
      <c r="AE1050" s="19">
        <f>IFERROR(Sales_Trans_2[[#This Row],[Profit]]/Sales_Trans_2[[#This Row],[Sales_Amount]],0)</f>
        <v>0.32784641732163061</v>
      </c>
      <c r="AF1050" s="20" t="str">
        <f>IF(Sales_Trans_2[[#This Row],[Discount_Pct]]=0,"0%",
IF(Sales_Trans_2[[#This Row],[Discount_Pct]]&lt;=5,"1-5%",
IF(Sales_Trans_2[[#This Row],[Discount_Pct]]&lt;=10,"6-10%",
IF(Sales_Trans_2[[#This Row],[Discount_Pct]]&lt;=15,"11-15%","&gt;15%"))))</f>
        <v>0%</v>
      </c>
    </row>
    <row r="1051" spans="1:32" x14ac:dyDescent="0.25">
      <c r="A1051" t="s">
        <v>3083</v>
      </c>
      <c r="B1051" s="10">
        <v>45926</v>
      </c>
      <c r="C1051" t="s">
        <v>420</v>
      </c>
      <c r="D1051" t="s">
        <v>164</v>
      </c>
      <c r="E1051" t="s">
        <v>544</v>
      </c>
      <c r="F1051" t="s">
        <v>545</v>
      </c>
      <c r="G1051">
        <v>4</v>
      </c>
      <c r="H1051">
        <v>191.13</v>
      </c>
      <c r="I1051">
        <v>0</v>
      </c>
      <c r="J1051">
        <v>0</v>
      </c>
      <c r="K1051">
        <v>764.52</v>
      </c>
      <c r="L1051">
        <v>613.67999999999995</v>
      </c>
      <c r="M1051">
        <v>150.84</v>
      </c>
      <c r="N1051" t="s">
        <v>68</v>
      </c>
      <c r="O1051" t="s">
        <v>24</v>
      </c>
      <c r="P1051" t="s">
        <v>33</v>
      </c>
      <c r="Q1051">
        <v>0.54027777777777775</v>
      </c>
      <c r="R1051" t="s">
        <v>49</v>
      </c>
      <c r="S1051" t="s">
        <v>4861</v>
      </c>
      <c r="T1051" t="s">
        <v>4847</v>
      </c>
      <c r="U1051">
        <v>191.13</v>
      </c>
      <c r="V1051" t="s">
        <v>5947</v>
      </c>
      <c r="W1051" t="s">
        <v>4968</v>
      </c>
      <c r="X1051" t="s">
        <v>5406</v>
      </c>
      <c r="Y1051" t="s">
        <v>4960</v>
      </c>
      <c r="Z1051" t="s">
        <v>5407</v>
      </c>
      <c r="AA1051" t="s">
        <v>4962</v>
      </c>
      <c r="AB1051">
        <f>YEAR(Sales_Trans_2[[#This Row],[Transaction_Date]])</f>
        <v>2025</v>
      </c>
      <c r="AC1051" t="str">
        <f>TEXT(Sales_Trans_2[[#This Row],[Transaction_Date]],"mmm")</f>
        <v>Sep</v>
      </c>
      <c r="AD1051">
        <f>MONTH(Sales_Trans_2[[#This Row],[Transaction_Date]])</f>
        <v>9</v>
      </c>
      <c r="AE1051" s="19">
        <f>IFERROR(Sales_Trans_2[[#This Row],[Profit]]/Sales_Trans_2[[#This Row],[Sales_Amount]],0)</f>
        <v>0.19730026683409199</v>
      </c>
      <c r="AF1051" s="20" t="str">
        <f>IF(Sales_Trans_2[[#This Row],[Discount_Pct]]=0,"0%",
IF(Sales_Trans_2[[#This Row],[Discount_Pct]]&lt;=5,"1-5%",
IF(Sales_Trans_2[[#This Row],[Discount_Pct]]&lt;=10,"6-10%",
IF(Sales_Trans_2[[#This Row],[Discount_Pct]]&lt;=15,"11-15%","&gt;15%"))))</f>
        <v>0%</v>
      </c>
    </row>
    <row r="1052" spans="1:32" x14ac:dyDescent="0.25">
      <c r="A1052" t="s">
        <v>3156</v>
      </c>
      <c r="B1052" s="10">
        <v>45922</v>
      </c>
      <c r="C1052" t="s">
        <v>844</v>
      </c>
      <c r="D1052" t="s">
        <v>59</v>
      </c>
      <c r="E1052" t="s">
        <v>1682</v>
      </c>
      <c r="F1052" t="s">
        <v>1394</v>
      </c>
      <c r="G1052">
        <v>2</v>
      </c>
      <c r="H1052">
        <v>342.46</v>
      </c>
      <c r="I1052">
        <v>0</v>
      </c>
      <c r="J1052">
        <v>0</v>
      </c>
      <c r="K1052">
        <v>684.92</v>
      </c>
      <c r="L1052">
        <v>543.55999999999995</v>
      </c>
      <c r="M1052">
        <v>141.36000000000001</v>
      </c>
      <c r="N1052" t="s">
        <v>68</v>
      </c>
      <c r="O1052" t="s">
        <v>24</v>
      </c>
      <c r="P1052" t="s">
        <v>33</v>
      </c>
      <c r="Q1052">
        <v>0.76944444444444449</v>
      </c>
      <c r="R1052" t="s">
        <v>49</v>
      </c>
      <c r="S1052" t="s">
        <v>4721</v>
      </c>
      <c r="T1052" t="s">
        <v>4703</v>
      </c>
      <c r="U1052">
        <v>342.46</v>
      </c>
      <c r="V1052" t="s">
        <v>5741</v>
      </c>
      <c r="W1052" t="s">
        <v>4968</v>
      </c>
      <c r="X1052" t="s">
        <v>5799</v>
      </c>
      <c r="Y1052" t="s">
        <v>4966</v>
      </c>
      <c r="Z1052" t="s">
        <v>5160</v>
      </c>
      <c r="AA1052" t="s">
        <v>4962</v>
      </c>
      <c r="AB1052">
        <f>YEAR(Sales_Trans_2[[#This Row],[Transaction_Date]])</f>
        <v>2025</v>
      </c>
      <c r="AC1052" t="str">
        <f>TEXT(Sales_Trans_2[[#This Row],[Transaction_Date]],"mmm")</f>
        <v>Sep</v>
      </c>
      <c r="AD1052">
        <f>MONTH(Sales_Trans_2[[#This Row],[Transaction_Date]])</f>
        <v>9</v>
      </c>
      <c r="AE1052" s="19">
        <f>IFERROR(Sales_Trans_2[[#This Row],[Profit]]/Sales_Trans_2[[#This Row],[Sales_Amount]],0)</f>
        <v>0.20638906733633128</v>
      </c>
      <c r="AF1052" s="20" t="str">
        <f>IF(Sales_Trans_2[[#This Row],[Discount_Pct]]=0,"0%",
IF(Sales_Trans_2[[#This Row],[Discount_Pct]]&lt;=5,"1-5%",
IF(Sales_Trans_2[[#This Row],[Discount_Pct]]&lt;=10,"6-10%",
IF(Sales_Trans_2[[#This Row],[Discount_Pct]]&lt;=15,"11-15%","&gt;15%"))))</f>
        <v>0%</v>
      </c>
    </row>
    <row r="1053" spans="1:32" x14ac:dyDescent="0.25">
      <c r="A1053" t="s">
        <v>1397</v>
      </c>
      <c r="B1053" s="10">
        <v>45970</v>
      </c>
      <c r="C1053" t="s">
        <v>713</v>
      </c>
      <c r="D1053" t="s">
        <v>666</v>
      </c>
      <c r="E1053" t="s">
        <v>1398</v>
      </c>
      <c r="F1053" t="s">
        <v>1399</v>
      </c>
      <c r="G1053">
        <v>3</v>
      </c>
      <c r="H1053">
        <v>372.61</v>
      </c>
      <c r="I1053">
        <v>0</v>
      </c>
      <c r="J1053">
        <v>0</v>
      </c>
      <c r="K1053">
        <v>1117.83</v>
      </c>
      <c r="L1053">
        <v>959.73</v>
      </c>
      <c r="M1053">
        <v>158.1</v>
      </c>
      <c r="N1053" t="s">
        <v>68</v>
      </c>
      <c r="O1053" t="s">
        <v>24</v>
      </c>
      <c r="P1053" t="s">
        <v>33</v>
      </c>
      <c r="Q1053">
        <v>0.53611111111111109</v>
      </c>
      <c r="R1053" t="s">
        <v>49</v>
      </c>
      <c r="S1053" t="s">
        <v>4883</v>
      </c>
      <c r="T1053" t="s">
        <v>4864</v>
      </c>
      <c r="U1053">
        <v>372.61</v>
      </c>
      <c r="V1053" t="s">
        <v>5384</v>
      </c>
      <c r="W1053" t="s">
        <v>4964</v>
      </c>
      <c r="X1053" t="s">
        <v>5840</v>
      </c>
      <c r="Y1053" t="s">
        <v>4966</v>
      </c>
      <c r="Z1053" t="s">
        <v>5256</v>
      </c>
      <c r="AA1053" t="s">
        <v>5060</v>
      </c>
      <c r="AB1053">
        <f>YEAR(Sales_Trans_2[[#This Row],[Transaction_Date]])</f>
        <v>2025</v>
      </c>
      <c r="AC1053" t="str">
        <f>TEXT(Sales_Trans_2[[#This Row],[Transaction_Date]],"mmm")</f>
        <v>Nov</v>
      </c>
      <c r="AD1053">
        <f>MONTH(Sales_Trans_2[[#This Row],[Transaction_Date]])</f>
        <v>11</v>
      </c>
      <c r="AE1053" s="19">
        <f>IFERROR(Sales_Trans_2[[#This Row],[Profit]]/Sales_Trans_2[[#This Row],[Sales_Amount]],0)</f>
        <v>0.14143474410241272</v>
      </c>
      <c r="AF1053" s="20" t="str">
        <f>IF(Sales_Trans_2[[#This Row],[Discount_Pct]]=0,"0%",
IF(Sales_Trans_2[[#This Row],[Discount_Pct]]&lt;=5,"1-5%",
IF(Sales_Trans_2[[#This Row],[Discount_Pct]]&lt;=10,"6-10%",
IF(Sales_Trans_2[[#This Row],[Discount_Pct]]&lt;=15,"11-15%","&gt;15%"))))</f>
        <v>0%</v>
      </c>
    </row>
    <row r="1054" spans="1:32" x14ac:dyDescent="0.25">
      <c r="A1054" t="s">
        <v>1843</v>
      </c>
      <c r="B1054" s="10">
        <v>45970</v>
      </c>
      <c r="C1054" t="s">
        <v>1055</v>
      </c>
      <c r="D1054" t="s">
        <v>52</v>
      </c>
      <c r="E1054" t="s">
        <v>421</v>
      </c>
      <c r="F1054" t="s">
        <v>787</v>
      </c>
      <c r="G1054">
        <v>3</v>
      </c>
      <c r="H1054">
        <v>313.47000000000003</v>
      </c>
      <c r="I1054">
        <v>0</v>
      </c>
      <c r="J1054">
        <v>0</v>
      </c>
      <c r="K1054">
        <v>940.41</v>
      </c>
      <c r="L1054">
        <v>738.36</v>
      </c>
      <c r="M1054">
        <v>202.05</v>
      </c>
      <c r="N1054" t="s">
        <v>47</v>
      </c>
      <c r="O1054" t="s">
        <v>24</v>
      </c>
      <c r="P1054" t="s">
        <v>33</v>
      </c>
      <c r="Q1054">
        <v>0.44097222222222221</v>
      </c>
      <c r="R1054" t="s">
        <v>49</v>
      </c>
      <c r="S1054" t="s">
        <v>4701</v>
      </c>
      <c r="T1054" t="s">
        <v>4672</v>
      </c>
      <c r="U1054">
        <v>313.47000000000003</v>
      </c>
      <c r="V1054" t="s">
        <v>5673</v>
      </c>
      <c r="W1054" t="s">
        <v>4968</v>
      </c>
      <c r="X1054" t="s">
        <v>5045</v>
      </c>
      <c r="Y1054" t="s">
        <v>4966</v>
      </c>
      <c r="Z1054" t="s">
        <v>5069</v>
      </c>
      <c r="AA1054" t="s">
        <v>4962</v>
      </c>
      <c r="AB1054">
        <f>YEAR(Sales_Trans_2[[#This Row],[Transaction_Date]])</f>
        <v>2025</v>
      </c>
      <c r="AC1054" t="str">
        <f>TEXT(Sales_Trans_2[[#This Row],[Transaction_Date]],"mmm")</f>
        <v>Nov</v>
      </c>
      <c r="AD1054">
        <f>MONTH(Sales_Trans_2[[#This Row],[Transaction_Date]])</f>
        <v>11</v>
      </c>
      <c r="AE1054" s="19">
        <f>IFERROR(Sales_Trans_2[[#This Row],[Profit]]/Sales_Trans_2[[#This Row],[Sales_Amount]],0)</f>
        <v>0.21485309599004693</v>
      </c>
      <c r="AF1054" s="20" t="str">
        <f>IF(Sales_Trans_2[[#This Row],[Discount_Pct]]=0,"0%",
IF(Sales_Trans_2[[#This Row],[Discount_Pct]]&lt;=5,"1-5%",
IF(Sales_Trans_2[[#This Row],[Discount_Pct]]&lt;=10,"6-10%",
IF(Sales_Trans_2[[#This Row],[Discount_Pct]]&lt;=15,"11-15%","&gt;15%"))))</f>
        <v>0%</v>
      </c>
    </row>
    <row r="1055" spans="1:32" x14ac:dyDescent="0.25">
      <c r="A1055" t="s">
        <v>1495</v>
      </c>
      <c r="B1055" s="10">
        <v>45725</v>
      </c>
      <c r="C1055" t="s">
        <v>1496</v>
      </c>
      <c r="D1055" t="s">
        <v>509</v>
      </c>
      <c r="E1055" t="s">
        <v>1398</v>
      </c>
      <c r="F1055" t="s">
        <v>1497</v>
      </c>
      <c r="G1055">
        <v>5</v>
      </c>
      <c r="H1055">
        <v>309.2</v>
      </c>
      <c r="I1055">
        <v>0</v>
      </c>
      <c r="J1055">
        <v>0</v>
      </c>
      <c r="K1055">
        <v>1546</v>
      </c>
      <c r="L1055">
        <v>1268.5</v>
      </c>
      <c r="M1055">
        <v>277.5</v>
      </c>
      <c r="N1055" t="s">
        <v>40</v>
      </c>
      <c r="O1055" t="s">
        <v>24</v>
      </c>
      <c r="P1055" t="s">
        <v>33</v>
      </c>
      <c r="Q1055">
        <v>0.5180555555555556</v>
      </c>
      <c r="R1055" t="s">
        <v>49</v>
      </c>
      <c r="S1055" t="s">
        <v>4875</v>
      </c>
      <c r="T1055" t="s">
        <v>4864</v>
      </c>
      <c r="U1055">
        <v>291.93</v>
      </c>
      <c r="V1055" t="s">
        <v>5123</v>
      </c>
      <c r="W1055" t="s">
        <v>4958</v>
      </c>
      <c r="X1055" t="s">
        <v>5735</v>
      </c>
      <c r="Y1055" t="s">
        <v>4960</v>
      </c>
      <c r="Z1055" t="s">
        <v>5256</v>
      </c>
      <c r="AA1055" t="s">
        <v>5060</v>
      </c>
      <c r="AB1055">
        <f>YEAR(Sales_Trans_2[[#This Row],[Transaction_Date]])</f>
        <v>2025</v>
      </c>
      <c r="AC1055" t="str">
        <f>TEXT(Sales_Trans_2[[#This Row],[Transaction_Date]],"mmm")</f>
        <v>Mar</v>
      </c>
      <c r="AD1055">
        <f>MONTH(Sales_Trans_2[[#This Row],[Transaction_Date]])</f>
        <v>3</v>
      </c>
      <c r="AE1055" s="19">
        <f>IFERROR(Sales_Trans_2[[#This Row],[Profit]]/Sales_Trans_2[[#This Row],[Sales_Amount]],0)</f>
        <v>0.1794954721862872</v>
      </c>
      <c r="AF1055" s="20" t="str">
        <f>IF(Sales_Trans_2[[#This Row],[Discount_Pct]]=0,"0%",
IF(Sales_Trans_2[[#This Row],[Discount_Pct]]&lt;=5,"1-5%",
IF(Sales_Trans_2[[#This Row],[Discount_Pct]]&lt;=10,"6-10%",
IF(Sales_Trans_2[[#This Row],[Discount_Pct]]&lt;=15,"11-15%","&gt;15%"))))</f>
        <v>0%</v>
      </c>
    </row>
    <row r="1056" spans="1:32" x14ac:dyDescent="0.25">
      <c r="A1056" t="s">
        <v>3700</v>
      </c>
      <c r="B1056" s="10">
        <v>45697</v>
      </c>
      <c r="C1056" t="s">
        <v>1016</v>
      </c>
      <c r="D1056" t="s">
        <v>449</v>
      </c>
      <c r="E1056" t="s">
        <v>1372</v>
      </c>
      <c r="F1056" t="s">
        <v>2629</v>
      </c>
      <c r="G1056">
        <v>6</v>
      </c>
      <c r="H1056">
        <v>438.58</v>
      </c>
      <c r="I1056">
        <v>0</v>
      </c>
      <c r="J1056">
        <v>0</v>
      </c>
      <c r="K1056">
        <v>2631.48</v>
      </c>
      <c r="L1056">
        <v>1921.14</v>
      </c>
      <c r="M1056">
        <v>710.34</v>
      </c>
      <c r="N1056" t="s">
        <v>23</v>
      </c>
      <c r="O1056" t="s">
        <v>24</v>
      </c>
      <c r="P1056" t="s">
        <v>33</v>
      </c>
      <c r="Q1056">
        <v>0.70833333333333337</v>
      </c>
      <c r="R1056" t="s">
        <v>49</v>
      </c>
      <c r="S1056" t="s">
        <v>4817</v>
      </c>
      <c r="T1056" t="s">
        <v>4805</v>
      </c>
      <c r="U1056">
        <v>395.66</v>
      </c>
      <c r="V1056" t="s">
        <v>5653</v>
      </c>
      <c r="W1056" t="s">
        <v>4958</v>
      </c>
      <c r="X1056" t="s">
        <v>5355</v>
      </c>
      <c r="Y1056" t="s">
        <v>4960</v>
      </c>
      <c r="Z1056" t="s">
        <v>5356</v>
      </c>
      <c r="AA1056" t="s">
        <v>4962</v>
      </c>
      <c r="AB1056">
        <f>YEAR(Sales_Trans_2[[#This Row],[Transaction_Date]])</f>
        <v>2025</v>
      </c>
      <c r="AC1056" t="str">
        <f>TEXT(Sales_Trans_2[[#This Row],[Transaction_Date]],"mmm")</f>
        <v>Feb</v>
      </c>
      <c r="AD1056">
        <f>MONTH(Sales_Trans_2[[#This Row],[Transaction_Date]])</f>
        <v>2</v>
      </c>
      <c r="AE1056" s="19">
        <f>IFERROR(Sales_Trans_2[[#This Row],[Profit]]/Sales_Trans_2[[#This Row],[Sales_Amount]],0)</f>
        <v>0.26993934971954947</v>
      </c>
      <c r="AF1056" s="20" t="str">
        <f>IF(Sales_Trans_2[[#This Row],[Discount_Pct]]=0,"0%",
IF(Sales_Trans_2[[#This Row],[Discount_Pct]]&lt;=5,"1-5%",
IF(Sales_Trans_2[[#This Row],[Discount_Pct]]&lt;=10,"6-10%",
IF(Sales_Trans_2[[#This Row],[Discount_Pct]]&lt;=15,"11-15%","&gt;15%"))))</f>
        <v>0%</v>
      </c>
    </row>
    <row r="1057" spans="1:32" x14ac:dyDescent="0.25">
      <c r="A1057" t="s">
        <v>3384</v>
      </c>
      <c r="B1057" s="10">
        <v>45895</v>
      </c>
      <c r="C1057" t="s">
        <v>1219</v>
      </c>
      <c r="D1057" t="s">
        <v>1329</v>
      </c>
      <c r="E1057" t="s">
        <v>1453</v>
      </c>
      <c r="F1057" t="s">
        <v>1454</v>
      </c>
      <c r="G1057">
        <v>1</v>
      </c>
      <c r="H1057">
        <v>55.81</v>
      </c>
      <c r="I1057">
        <v>0</v>
      </c>
      <c r="J1057">
        <v>0</v>
      </c>
      <c r="K1057">
        <v>55.81</v>
      </c>
      <c r="L1057">
        <v>44.96</v>
      </c>
      <c r="M1057">
        <v>10.85</v>
      </c>
      <c r="N1057" t="s">
        <v>40</v>
      </c>
      <c r="O1057" t="s">
        <v>24</v>
      </c>
      <c r="P1057" t="s">
        <v>33</v>
      </c>
      <c r="Q1057">
        <v>0.61527777777777781</v>
      </c>
      <c r="R1057" t="s">
        <v>49</v>
      </c>
      <c r="S1057" t="s">
        <v>4826</v>
      </c>
      <c r="T1057" t="s">
        <v>4805</v>
      </c>
      <c r="U1057">
        <v>55.81</v>
      </c>
      <c r="V1057" t="s">
        <v>5449</v>
      </c>
      <c r="W1057" t="s">
        <v>4964</v>
      </c>
      <c r="X1057" t="s">
        <v>5053</v>
      </c>
      <c r="Y1057" t="s">
        <v>4960</v>
      </c>
      <c r="Z1057" t="s">
        <v>5054</v>
      </c>
      <c r="AA1057" t="s">
        <v>4962</v>
      </c>
      <c r="AB1057">
        <f>YEAR(Sales_Trans_2[[#This Row],[Transaction_Date]])</f>
        <v>2025</v>
      </c>
      <c r="AC1057" t="str">
        <f>TEXT(Sales_Trans_2[[#This Row],[Transaction_Date]],"mmm")</f>
        <v>Aug</v>
      </c>
      <c r="AD1057">
        <f>MONTH(Sales_Trans_2[[#This Row],[Transaction_Date]])</f>
        <v>8</v>
      </c>
      <c r="AE1057" s="19">
        <f>IFERROR(Sales_Trans_2[[#This Row],[Profit]]/Sales_Trans_2[[#This Row],[Sales_Amount]],0)</f>
        <v>0.19440960401361762</v>
      </c>
      <c r="AF1057" s="20" t="str">
        <f>IF(Sales_Trans_2[[#This Row],[Discount_Pct]]=0,"0%",
IF(Sales_Trans_2[[#This Row],[Discount_Pct]]&lt;=5,"1-5%",
IF(Sales_Trans_2[[#This Row],[Discount_Pct]]&lt;=10,"6-10%",
IF(Sales_Trans_2[[#This Row],[Discount_Pct]]&lt;=15,"11-15%","&gt;15%"))))</f>
        <v>0%</v>
      </c>
    </row>
    <row r="1058" spans="1:32" x14ac:dyDescent="0.25">
      <c r="A1058" t="s">
        <v>3142</v>
      </c>
      <c r="B1058" s="10">
        <v>45885</v>
      </c>
      <c r="C1058" t="s">
        <v>1300</v>
      </c>
      <c r="D1058" t="s">
        <v>170</v>
      </c>
      <c r="E1058" t="s">
        <v>1086</v>
      </c>
      <c r="F1058" t="s">
        <v>1181</v>
      </c>
      <c r="G1058">
        <v>5</v>
      </c>
      <c r="H1058">
        <v>225.45</v>
      </c>
      <c r="I1058">
        <v>0</v>
      </c>
      <c r="J1058">
        <v>0</v>
      </c>
      <c r="K1058">
        <v>1296.3399999999999</v>
      </c>
      <c r="L1058">
        <v>954.5</v>
      </c>
      <c r="M1058">
        <v>341.84</v>
      </c>
      <c r="N1058" t="s">
        <v>133</v>
      </c>
      <c r="O1058" t="s">
        <v>24</v>
      </c>
      <c r="P1058" t="s">
        <v>33</v>
      </c>
      <c r="Q1058">
        <v>0.85555555555555551</v>
      </c>
      <c r="R1058" t="s">
        <v>27</v>
      </c>
      <c r="S1058" t="s">
        <v>4876</v>
      </c>
      <c r="T1058" t="s">
        <v>4864</v>
      </c>
      <c r="U1058">
        <v>225.45</v>
      </c>
      <c r="V1058" t="s">
        <v>5672</v>
      </c>
      <c r="W1058" t="s">
        <v>4968</v>
      </c>
      <c r="X1058" t="s">
        <v>5683</v>
      </c>
      <c r="Y1058" t="s">
        <v>4977</v>
      </c>
      <c r="Z1058" t="s">
        <v>5343</v>
      </c>
      <c r="AA1058" t="s">
        <v>4992</v>
      </c>
      <c r="AB1058">
        <f>YEAR(Sales_Trans_2[[#This Row],[Transaction_Date]])</f>
        <v>2025</v>
      </c>
      <c r="AC1058" t="str">
        <f>TEXT(Sales_Trans_2[[#This Row],[Transaction_Date]],"mmm")</f>
        <v>Aug</v>
      </c>
      <c r="AD1058">
        <f>MONTH(Sales_Trans_2[[#This Row],[Transaction_Date]])</f>
        <v>8</v>
      </c>
      <c r="AE1058" s="19">
        <f>IFERROR(Sales_Trans_2[[#This Row],[Profit]]/Sales_Trans_2[[#This Row],[Sales_Amount]],0)</f>
        <v>0.26369625252634338</v>
      </c>
      <c r="AF1058" s="20" t="str">
        <f>IF(Sales_Trans_2[[#This Row],[Discount_Pct]]=0,"0%",
IF(Sales_Trans_2[[#This Row],[Discount_Pct]]&lt;=5,"1-5%",
IF(Sales_Trans_2[[#This Row],[Discount_Pct]]&lt;=10,"6-10%",
IF(Sales_Trans_2[[#This Row],[Discount_Pct]]&lt;=15,"11-15%","&gt;15%"))))</f>
        <v>0%</v>
      </c>
    </row>
    <row r="1059" spans="1:32" x14ac:dyDescent="0.25">
      <c r="A1059" t="s">
        <v>939</v>
      </c>
      <c r="B1059" s="10">
        <v>45999</v>
      </c>
      <c r="C1059" t="s">
        <v>940</v>
      </c>
      <c r="D1059" t="s">
        <v>124</v>
      </c>
      <c r="E1059" t="s">
        <v>198</v>
      </c>
      <c r="F1059" t="s">
        <v>694</v>
      </c>
      <c r="G1059">
        <v>0</v>
      </c>
      <c r="H1059">
        <v>397.22</v>
      </c>
      <c r="I1059">
        <v>0</v>
      </c>
      <c r="J1059">
        <v>0</v>
      </c>
      <c r="K1059">
        <v>1986.1</v>
      </c>
      <c r="L1059">
        <v>1596.85</v>
      </c>
      <c r="M1059">
        <v>389.25</v>
      </c>
      <c r="N1059" t="s">
        <v>23</v>
      </c>
      <c r="O1059" t="s">
        <v>24</v>
      </c>
      <c r="P1059" t="s">
        <v>33</v>
      </c>
      <c r="Q1059">
        <v>0.76875000000000004</v>
      </c>
      <c r="R1059" t="s">
        <v>49</v>
      </c>
      <c r="S1059" t="s">
        <v>4697</v>
      </c>
      <c r="T1059" t="s">
        <v>4672</v>
      </c>
      <c r="U1059">
        <v>397.22</v>
      </c>
      <c r="V1059" t="s">
        <v>5905</v>
      </c>
      <c r="W1059" t="s">
        <v>4968</v>
      </c>
      <c r="X1059" t="s">
        <v>5096</v>
      </c>
      <c r="Y1059" t="s">
        <v>4960</v>
      </c>
      <c r="Z1059" t="s">
        <v>5097</v>
      </c>
      <c r="AA1059" t="s">
        <v>4962</v>
      </c>
      <c r="AB1059">
        <f>YEAR(Sales_Trans_2[[#This Row],[Transaction_Date]])</f>
        <v>2025</v>
      </c>
      <c r="AC1059" t="str">
        <f>TEXT(Sales_Trans_2[[#This Row],[Transaction_Date]],"mmm")</f>
        <v>Dec</v>
      </c>
      <c r="AD1059">
        <f>MONTH(Sales_Trans_2[[#This Row],[Transaction_Date]])</f>
        <v>12</v>
      </c>
      <c r="AE1059" s="19">
        <f>IFERROR(Sales_Trans_2[[#This Row],[Profit]]/Sales_Trans_2[[#This Row],[Sales_Amount]],0)</f>
        <v>0.19598711041740094</v>
      </c>
      <c r="AF1059" s="20" t="str">
        <f>IF(Sales_Trans_2[[#This Row],[Discount_Pct]]=0,"0%",
IF(Sales_Trans_2[[#This Row],[Discount_Pct]]&lt;=5,"1-5%",
IF(Sales_Trans_2[[#This Row],[Discount_Pct]]&lt;=10,"6-10%",
IF(Sales_Trans_2[[#This Row],[Discount_Pct]]&lt;=15,"11-15%","&gt;15%"))))</f>
        <v>0%</v>
      </c>
    </row>
    <row r="1060" spans="1:32" x14ac:dyDescent="0.25">
      <c r="A1060" t="s">
        <v>3462</v>
      </c>
      <c r="B1060" s="10">
        <v>45938</v>
      </c>
      <c r="C1060" t="s">
        <v>1389</v>
      </c>
      <c r="D1060" t="s">
        <v>1091</v>
      </c>
      <c r="E1060" t="s">
        <v>514</v>
      </c>
      <c r="F1060" t="s">
        <v>515</v>
      </c>
      <c r="G1060">
        <v>2</v>
      </c>
      <c r="H1060">
        <v>297.32</v>
      </c>
      <c r="I1060">
        <v>0</v>
      </c>
      <c r="J1060">
        <v>0</v>
      </c>
      <c r="K1060">
        <v>683.84</v>
      </c>
      <c r="L1060">
        <v>450.56</v>
      </c>
      <c r="M1060">
        <v>233.28</v>
      </c>
      <c r="N1060" t="s">
        <v>47</v>
      </c>
      <c r="O1060" t="s">
        <v>24</v>
      </c>
      <c r="P1060" t="s">
        <v>33</v>
      </c>
      <c r="Q1060">
        <v>0.50208333333333333</v>
      </c>
      <c r="R1060" t="s">
        <v>27</v>
      </c>
      <c r="S1060" t="s">
        <v>4816</v>
      </c>
      <c r="T1060" t="s">
        <v>4805</v>
      </c>
      <c r="U1060">
        <v>297.32</v>
      </c>
      <c r="V1060" t="s">
        <v>5994</v>
      </c>
      <c r="W1060" t="s">
        <v>4968</v>
      </c>
      <c r="X1060" t="s">
        <v>5501</v>
      </c>
      <c r="Y1060" t="s">
        <v>5011</v>
      </c>
      <c r="Z1060" t="s">
        <v>5265</v>
      </c>
      <c r="AA1060" t="s">
        <v>4992</v>
      </c>
      <c r="AB1060">
        <f>YEAR(Sales_Trans_2[[#This Row],[Transaction_Date]])</f>
        <v>2025</v>
      </c>
      <c r="AC1060" t="str">
        <f>TEXT(Sales_Trans_2[[#This Row],[Transaction_Date]],"mmm")</f>
        <v>Oct</v>
      </c>
      <c r="AD1060">
        <f>MONTH(Sales_Trans_2[[#This Row],[Transaction_Date]])</f>
        <v>10</v>
      </c>
      <c r="AE1060" s="19">
        <f>IFERROR(Sales_Trans_2[[#This Row],[Profit]]/Sales_Trans_2[[#This Row],[Sales_Amount]],0)</f>
        <v>0.34113242863827792</v>
      </c>
      <c r="AF1060" s="20" t="str">
        <f>IF(Sales_Trans_2[[#This Row],[Discount_Pct]]=0,"0%",
IF(Sales_Trans_2[[#This Row],[Discount_Pct]]&lt;=5,"1-5%",
IF(Sales_Trans_2[[#This Row],[Discount_Pct]]&lt;=10,"6-10%",
IF(Sales_Trans_2[[#This Row],[Discount_Pct]]&lt;=15,"11-15%","&gt;15%"))))</f>
        <v>0%</v>
      </c>
    </row>
    <row r="1061" spans="1:32" x14ac:dyDescent="0.25">
      <c r="A1061" t="s">
        <v>2692</v>
      </c>
      <c r="B1061" s="10">
        <v>45860</v>
      </c>
      <c r="C1061" t="s">
        <v>340</v>
      </c>
      <c r="D1061" t="s">
        <v>84</v>
      </c>
      <c r="E1061" t="s">
        <v>957</v>
      </c>
      <c r="F1061" t="s">
        <v>958</v>
      </c>
      <c r="G1061">
        <v>4</v>
      </c>
      <c r="H1061">
        <v>260.93</v>
      </c>
      <c r="I1061">
        <v>0</v>
      </c>
      <c r="J1061">
        <v>0</v>
      </c>
      <c r="K1061">
        <v>1043.72</v>
      </c>
      <c r="L1061">
        <v>776.24</v>
      </c>
      <c r="M1061">
        <v>267.48</v>
      </c>
      <c r="N1061" t="s">
        <v>4971</v>
      </c>
      <c r="O1061" t="s">
        <v>24</v>
      </c>
      <c r="P1061" t="s">
        <v>33</v>
      </c>
      <c r="Q1061">
        <v>0.83402777777777781</v>
      </c>
      <c r="R1061" t="s">
        <v>49</v>
      </c>
      <c r="S1061" t="s">
        <v>4823</v>
      </c>
      <c r="T1061" t="s">
        <v>4805</v>
      </c>
      <c r="U1061">
        <v>260.93</v>
      </c>
      <c r="V1061" t="s">
        <v>5014</v>
      </c>
      <c r="W1061" t="s">
        <v>4964</v>
      </c>
      <c r="X1061" t="s">
        <v>5614</v>
      </c>
      <c r="Y1061" t="s">
        <v>4960</v>
      </c>
      <c r="Z1061" t="s">
        <v>5280</v>
      </c>
      <c r="AA1061" t="s">
        <v>4962</v>
      </c>
      <c r="AB1061">
        <f>YEAR(Sales_Trans_2[[#This Row],[Transaction_Date]])</f>
        <v>2025</v>
      </c>
      <c r="AC1061" t="str">
        <f>TEXT(Sales_Trans_2[[#This Row],[Transaction_Date]],"mmm")</f>
        <v>Jul</v>
      </c>
      <c r="AD1061">
        <f>MONTH(Sales_Trans_2[[#This Row],[Transaction_Date]])</f>
        <v>7</v>
      </c>
      <c r="AE1061" s="19">
        <f>IFERROR(Sales_Trans_2[[#This Row],[Profit]]/Sales_Trans_2[[#This Row],[Sales_Amount]],0)</f>
        <v>0.25627562947917065</v>
      </c>
      <c r="AF1061" s="20" t="str">
        <f>IF(Sales_Trans_2[[#This Row],[Discount_Pct]]=0,"0%",
IF(Sales_Trans_2[[#This Row],[Discount_Pct]]&lt;=5,"1-5%",
IF(Sales_Trans_2[[#This Row],[Discount_Pct]]&lt;=10,"6-10%",
IF(Sales_Trans_2[[#This Row],[Discount_Pct]]&lt;=15,"11-15%","&gt;15%"))))</f>
        <v>0%</v>
      </c>
    </row>
    <row r="1062" spans="1:32" x14ac:dyDescent="0.25">
      <c r="A1062" t="s">
        <v>3206</v>
      </c>
      <c r="B1062" s="10">
        <v>45860</v>
      </c>
      <c r="C1062" t="s">
        <v>364</v>
      </c>
      <c r="D1062" t="s">
        <v>1194</v>
      </c>
      <c r="E1062" t="s">
        <v>238</v>
      </c>
      <c r="F1062" t="s">
        <v>126</v>
      </c>
      <c r="G1062">
        <v>5</v>
      </c>
      <c r="H1062">
        <v>109.95</v>
      </c>
      <c r="I1062">
        <v>0</v>
      </c>
      <c r="J1062">
        <v>0</v>
      </c>
      <c r="K1062">
        <v>549.75</v>
      </c>
      <c r="L1062">
        <v>464.8</v>
      </c>
      <c r="M1062">
        <v>84.95</v>
      </c>
      <c r="N1062" t="s">
        <v>23</v>
      </c>
      <c r="O1062" t="s">
        <v>24</v>
      </c>
      <c r="P1062" t="s">
        <v>33</v>
      </c>
      <c r="Q1062">
        <v>0.69305555555555554</v>
      </c>
      <c r="R1062" t="s">
        <v>49</v>
      </c>
      <c r="S1062" t="s">
        <v>4896</v>
      </c>
      <c r="T1062" t="s">
        <v>4887</v>
      </c>
      <c r="U1062">
        <v>109.69</v>
      </c>
      <c r="V1062" t="s">
        <v>5798</v>
      </c>
      <c r="W1062" t="s">
        <v>4958</v>
      </c>
      <c r="X1062" t="s">
        <v>5952</v>
      </c>
      <c r="Y1062" t="s">
        <v>4966</v>
      </c>
      <c r="Z1062" t="s">
        <v>5073</v>
      </c>
      <c r="AA1062" t="s">
        <v>4962</v>
      </c>
      <c r="AB1062">
        <f>YEAR(Sales_Trans_2[[#This Row],[Transaction_Date]])</f>
        <v>2025</v>
      </c>
      <c r="AC1062" t="str">
        <f>TEXT(Sales_Trans_2[[#This Row],[Transaction_Date]],"mmm")</f>
        <v>Jul</v>
      </c>
      <c r="AD1062">
        <f>MONTH(Sales_Trans_2[[#This Row],[Transaction_Date]])</f>
        <v>7</v>
      </c>
      <c r="AE1062" s="19">
        <f>IFERROR(Sales_Trans_2[[#This Row],[Profit]]/Sales_Trans_2[[#This Row],[Sales_Amount]],0)</f>
        <v>0.15452478399272396</v>
      </c>
      <c r="AF1062" s="20" t="str">
        <f>IF(Sales_Trans_2[[#This Row],[Discount_Pct]]=0,"0%",
IF(Sales_Trans_2[[#This Row],[Discount_Pct]]&lt;=5,"1-5%",
IF(Sales_Trans_2[[#This Row],[Discount_Pct]]&lt;=10,"6-10%",
IF(Sales_Trans_2[[#This Row],[Discount_Pct]]&lt;=15,"11-15%","&gt;15%"))))</f>
        <v>0%</v>
      </c>
    </row>
    <row r="1063" spans="1:32" x14ac:dyDescent="0.25">
      <c r="A1063" t="s">
        <v>3701</v>
      </c>
      <c r="B1063" s="10">
        <v>45860</v>
      </c>
      <c r="C1063" t="s">
        <v>2787</v>
      </c>
      <c r="D1063" t="s">
        <v>119</v>
      </c>
      <c r="E1063" t="s">
        <v>1066</v>
      </c>
      <c r="F1063" t="s">
        <v>1201</v>
      </c>
      <c r="G1063">
        <v>3</v>
      </c>
      <c r="H1063">
        <v>141.11000000000001</v>
      </c>
      <c r="I1063">
        <v>0</v>
      </c>
      <c r="J1063">
        <v>0</v>
      </c>
      <c r="K1063">
        <v>423.33</v>
      </c>
      <c r="L1063">
        <v>347.73</v>
      </c>
      <c r="M1063">
        <v>75.599999999999994</v>
      </c>
      <c r="N1063" t="s">
        <v>133</v>
      </c>
      <c r="O1063" t="s">
        <v>24</v>
      </c>
      <c r="P1063" t="s">
        <v>33</v>
      </c>
      <c r="Q1063">
        <v>0.83263888888888893</v>
      </c>
      <c r="R1063" t="s">
        <v>49</v>
      </c>
      <c r="S1063" t="s">
        <v>4722</v>
      </c>
      <c r="T1063" t="s">
        <v>4703</v>
      </c>
      <c r="U1063">
        <v>141.11000000000001</v>
      </c>
      <c r="V1063" t="s">
        <v>5906</v>
      </c>
      <c r="W1063" t="s">
        <v>4964</v>
      </c>
      <c r="X1063" t="s">
        <v>5551</v>
      </c>
      <c r="Y1063" t="s">
        <v>4977</v>
      </c>
      <c r="Z1063" t="s">
        <v>5120</v>
      </c>
      <c r="AA1063" t="s">
        <v>4962</v>
      </c>
      <c r="AB1063">
        <f>YEAR(Sales_Trans_2[[#This Row],[Transaction_Date]])</f>
        <v>2025</v>
      </c>
      <c r="AC1063" t="str">
        <f>TEXT(Sales_Trans_2[[#This Row],[Transaction_Date]],"mmm")</f>
        <v>Jul</v>
      </c>
      <c r="AD1063">
        <f>MONTH(Sales_Trans_2[[#This Row],[Transaction_Date]])</f>
        <v>7</v>
      </c>
      <c r="AE1063" s="19">
        <f>IFERROR(Sales_Trans_2[[#This Row],[Profit]]/Sales_Trans_2[[#This Row],[Sales_Amount]],0)</f>
        <v>0.17858408333923889</v>
      </c>
      <c r="AF1063" s="20" t="str">
        <f>IF(Sales_Trans_2[[#This Row],[Discount_Pct]]=0,"0%",
IF(Sales_Trans_2[[#This Row],[Discount_Pct]]&lt;=5,"1-5%",
IF(Sales_Trans_2[[#This Row],[Discount_Pct]]&lt;=10,"6-10%",
IF(Sales_Trans_2[[#This Row],[Discount_Pct]]&lt;=15,"11-15%","&gt;15%"))))</f>
        <v>0%</v>
      </c>
    </row>
    <row r="1064" spans="1:32" x14ac:dyDescent="0.25">
      <c r="A1064" t="s">
        <v>2350</v>
      </c>
      <c r="B1064" s="10">
        <v>45857</v>
      </c>
      <c r="C1064" t="s">
        <v>1258</v>
      </c>
      <c r="D1064" t="s">
        <v>280</v>
      </c>
      <c r="E1064" t="s">
        <v>221</v>
      </c>
      <c r="F1064" t="s">
        <v>1983</v>
      </c>
      <c r="G1064">
        <v>3</v>
      </c>
      <c r="H1064">
        <v>139.72</v>
      </c>
      <c r="I1064">
        <v>0</v>
      </c>
      <c r="J1064">
        <v>0</v>
      </c>
      <c r="K1064">
        <v>482.03</v>
      </c>
      <c r="L1064">
        <v>292.05</v>
      </c>
      <c r="M1064">
        <v>189.98</v>
      </c>
      <c r="N1064" t="s">
        <v>47</v>
      </c>
      <c r="O1064" t="s">
        <v>24</v>
      </c>
      <c r="P1064" t="s">
        <v>33</v>
      </c>
      <c r="Q1064">
        <v>0.43958333333333333</v>
      </c>
      <c r="R1064" t="s">
        <v>27</v>
      </c>
      <c r="S1064" t="s">
        <v>4726</v>
      </c>
      <c r="T1064" t="s">
        <v>4703</v>
      </c>
      <c r="U1064">
        <v>124.84</v>
      </c>
      <c r="V1064" t="s">
        <v>5833</v>
      </c>
      <c r="W1064" t="s">
        <v>4958</v>
      </c>
      <c r="X1064" t="s">
        <v>5931</v>
      </c>
      <c r="Y1064" t="s">
        <v>4970</v>
      </c>
      <c r="Z1064" t="s">
        <v>5019</v>
      </c>
      <c r="AA1064" t="s">
        <v>4962</v>
      </c>
      <c r="AB1064">
        <f>YEAR(Sales_Trans_2[[#This Row],[Transaction_Date]])</f>
        <v>2025</v>
      </c>
      <c r="AC1064" t="str">
        <f>TEXT(Sales_Trans_2[[#This Row],[Transaction_Date]],"mmm")</f>
        <v>Jul</v>
      </c>
      <c r="AD1064">
        <f>MONTH(Sales_Trans_2[[#This Row],[Transaction_Date]])</f>
        <v>7</v>
      </c>
      <c r="AE1064" s="19">
        <f>IFERROR(Sales_Trans_2[[#This Row],[Profit]]/Sales_Trans_2[[#This Row],[Sales_Amount]],0)</f>
        <v>0.39412484700122397</v>
      </c>
      <c r="AF1064" s="20" t="str">
        <f>IF(Sales_Trans_2[[#This Row],[Discount_Pct]]=0,"0%",
IF(Sales_Trans_2[[#This Row],[Discount_Pct]]&lt;=5,"1-5%",
IF(Sales_Trans_2[[#This Row],[Discount_Pct]]&lt;=10,"6-10%",
IF(Sales_Trans_2[[#This Row],[Discount_Pct]]&lt;=15,"11-15%","&gt;15%"))))</f>
        <v>0%</v>
      </c>
    </row>
    <row r="1065" spans="1:32" x14ac:dyDescent="0.25">
      <c r="A1065" t="s">
        <v>2568</v>
      </c>
      <c r="B1065" s="10">
        <v>45853</v>
      </c>
      <c r="C1065" t="s">
        <v>571</v>
      </c>
      <c r="D1065" t="s">
        <v>371</v>
      </c>
      <c r="E1065" t="s">
        <v>85</v>
      </c>
      <c r="F1065" t="s">
        <v>276</v>
      </c>
      <c r="G1065">
        <v>2</v>
      </c>
      <c r="H1065">
        <v>380.12</v>
      </c>
      <c r="I1065">
        <v>0</v>
      </c>
      <c r="J1065">
        <v>0</v>
      </c>
      <c r="K1065">
        <v>760.24</v>
      </c>
      <c r="L1065">
        <v>619.96</v>
      </c>
      <c r="M1065">
        <v>140.28</v>
      </c>
      <c r="N1065" t="s">
        <v>47</v>
      </c>
      <c r="O1065" t="s">
        <v>24</v>
      </c>
      <c r="P1065" t="s">
        <v>33</v>
      </c>
      <c r="Q1065">
        <v>0.81041666666666667</v>
      </c>
      <c r="R1065" t="s">
        <v>49</v>
      </c>
      <c r="S1065" t="s">
        <v>4714</v>
      </c>
      <c r="T1065" t="s">
        <v>4703</v>
      </c>
      <c r="U1065">
        <v>380.12</v>
      </c>
      <c r="V1065" t="s">
        <v>6018</v>
      </c>
      <c r="W1065" t="s">
        <v>4964</v>
      </c>
      <c r="X1065" t="s">
        <v>5237</v>
      </c>
      <c r="Y1065" t="s">
        <v>4970</v>
      </c>
      <c r="Z1065" t="s">
        <v>5312</v>
      </c>
      <c r="AA1065" s="16" t="s">
        <v>4962</v>
      </c>
      <c r="AB1065">
        <f>YEAR(Sales_Trans_2[[#This Row],[Transaction_Date]])</f>
        <v>2025</v>
      </c>
      <c r="AC1065" t="str">
        <f>TEXT(Sales_Trans_2[[#This Row],[Transaction_Date]],"mmm")</f>
        <v>Jul</v>
      </c>
      <c r="AD1065">
        <f>MONTH(Sales_Trans_2[[#This Row],[Transaction_Date]])</f>
        <v>7</v>
      </c>
      <c r="AE1065" s="19">
        <f>IFERROR(Sales_Trans_2[[#This Row],[Profit]]/Sales_Trans_2[[#This Row],[Sales_Amount]],0)</f>
        <v>0.18452067768073241</v>
      </c>
      <c r="AF1065" s="20" t="str">
        <f>IF(Sales_Trans_2[[#This Row],[Discount_Pct]]=0,"0%",
IF(Sales_Trans_2[[#This Row],[Discount_Pct]]&lt;=5,"1-5%",
IF(Sales_Trans_2[[#This Row],[Discount_Pct]]&lt;=10,"6-10%",
IF(Sales_Trans_2[[#This Row],[Discount_Pct]]&lt;=15,"11-15%","&gt;15%"))))</f>
        <v>0%</v>
      </c>
    </row>
    <row r="1066" spans="1:32" x14ac:dyDescent="0.25">
      <c r="A1066" t="s">
        <v>4024</v>
      </c>
      <c r="B1066" s="10">
        <v>45853</v>
      </c>
      <c r="C1066" t="s">
        <v>565</v>
      </c>
      <c r="D1066" t="s">
        <v>253</v>
      </c>
      <c r="E1066" t="s">
        <v>623</v>
      </c>
      <c r="F1066" t="s">
        <v>742</v>
      </c>
      <c r="G1066">
        <v>3</v>
      </c>
      <c r="H1066">
        <v>219.64</v>
      </c>
      <c r="I1066">
        <v>0</v>
      </c>
      <c r="J1066">
        <v>0</v>
      </c>
      <c r="K1066">
        <v>658.92</v>
      </c>
      <c r="L1066">
        <v>586.32000000000005</v>
      </c>
      <c r="M1066">
        <v>72.599999999999994</v>
      </c>
      <c r="N1066" t="s">
        <v>23</v>
      </c>
      <c r="O1066" t="s">
        <v>24</v>
      </c>
      <c r="P1066" t="s">
        <v>33</v>
      </c>
      <c r="Q1066">
        <v>0.64930555555555558</v>
      </c>
      <c r="R1066" t="s">
        <v>49</v>
      </c>
      <c r="S1066" t="s">
        <v>4903</v>
      </c>
      <c r="T1066" t="s">
        <v>4887</v>
      </c>
      <c r="U1066">
        <v>219.39</v>
      </c>
      <c r="V1066" t="s">
        <v>4972</v>
      </c>
      <c r="W1066" t="s">
        <v>4958</v>
      </c>
      <c r="X1066" t="s">
        <v>5198</v>
      </c>
      <c r="Y1066" t="s">
        <v>4960</v>
      </c>
      <c r="Z1066" t="s">
        <v>5196</v>
      </c>
      <c r="AA1066" t="s">
        <v>4962</v>
      </c>
      <c r="AB1066">
        <f>YEAR(Sales_Trans_2[[#This Row],[Transaction_Date]])</f>
        <v>2025</v>
      </c>
      <c r="AC1066" t="str">
        <f>TEXT(Sales_Trans_2[[#This Row],[Transaction_Date]],"mmm")</f>
        <v>Jul</v>
      </c>
      <c r="AD1066">
        <f>MONTH(Sales_Trans_2[[#This Row],[Transaction_Date]])</f>
        <v>7</v>
      </c>
      <c r="AE1066" s="19">
        <f>IFERROR(Sales_Trans_2[[#This Row],[Profit]]/Sales_Trans_2[[#This Row],[Sales_Amount]],0)</f>
        <v>0.110180295028228</v>
      </c>
      <c r="AF1066" s="20" t="str">
        <f>IF(Sales_Trans_2[[#This Row],[Discount_Pct]]=0,"0%",
IF(Sales_Trans_2[[#This Row],[Discount_Pct]]&lt;=5,"1-5%",
IF(Sales_Trans_2[[#This Row],[Discount_Pct]]&lt;=10,"6-10%",
IF(Sales_Trans_2[[#This Row],[Discount_Pct]]&lt;=15,"11-15%","&gt;15%"))))</f>
        <v>0%</v>
      </c>
    </row>
    <row r="1067" spans="1:32" x14ac:dyDescent="0.25">
      <c r="A1067" t="s">
        <v>162</v>
      </c>
      <c r="B1067" s="10">
        <v>45754</v>
      </c>
      <c r="C1067" t="s">
        <v>163</v>
      </c>
      <c r="D1067" t="s">
        <v>164</v>
      </c>
      <c r="E1067" t="s">
        <v>165</v>
      </c>
      <c r="F1067" t="s">
        <v>166</v>
      </c>
      <c r="G1067">
        <v>3</v>
      </c>
      <c r="H1067">
        <v>191.13</v>
      </c>
      <c r="I1067">
        <v>0</v>
      </c>
      <c r="J1067">
        <v>0</v>
      </c>
      <c r="K1067">
        <v>573.39</v>
      </c>
      <c r="L1067">
        <v>460.26</v>
      </c>
      <c r="M1067">
        <v>113.13</v>
      </c>
      <c r="N1067" t="s">
        <v>47</v>
      </c>
      <c r="O1067" t="s">
        <v>24</v>
      </c>
      <c r="P1067" t="s">
        <v>33</v>
      </c>
      <c r="Q1067">
        <v>0.50972222222222219</v>
      </c>
      <c r="R1067" t="s">
        <v>49</v>
      </c>
      <c r="S1067" t="s">
        <v>4861</v>
      </c>
      <c r="T1067" t="s">
        <v>4847</v>
      </c>
      <c r="U1067">
        <v>191.13</v>
      </c>
      <c r="V1067" t="s">
        <v>6023</v>
      </c>
      <c r="W1067" t="s">
        <v>4964</v>
      </c>
      <c r="Y1067" t="s">
        <v>4966</v>
      </c>
      <c r="Z1067" t="s">
        <v>5162</v>
      </c>
      <c r="AA1067" t="s">
        <v>5163</v>
      </c>
      <c r="AB1067">
        <f>YEAR(Sales_Trans_2[[#This Row],[Transaction_Date]])</f>
        <v>2025</v>
      </c>
      <c r="AC1067" t="str">
        <f>TEXT(Sales_Trans_2[[#This Row],[Transaction_Date]],"mmm")</f>
        <v>Apr</v>
      </c>
      <c r="AD1067">
        <f>MONTH(Sales_Trans_2[[#This Row],[Transaction_Date]])</f>
        <v>4</v>
      </c>
      <c r="AE1067" s="19">
        <f>IFERROR(Sales_Trans_2[[#This Row],[Profit]]/Sales_Trans_2[[#This Row],[Sales_Amount]],0)</f>
        <v>0.19730026683409196</v>
      </c>
      <c r="AF1067" s="20" t="str">
        <f>IF(Sales_Trans_2[[#This Row],[Discount_Pct]]=0,"0%",
IF(Sales_Trans_2[[#This Row],[Discount_Pct]]&lt;=5,"1-5%",
IF(Sales_Trans_2[[#This Row],[Discount_Pct]]&lt;=10,"6-10%",
IF(Sales_Trans_2[[#This Row],[Discount_Pct]]&lt;=15,"11-15%","&gt;15%"))))</f>
        <v>0%</v>
      </c>
    </row>
    <row r="1068" spans="1:32" x14ac:dyDescent="0.25">
      <c r="A1068" t="s">
        <v>3109</v>
      </c>
      <c r="B1068" s="10">
        <v>45838</v>
      </c>
      <c r="C1068" t="s">
        <v>1597</v>
      </c>
      <c r="D1068" t="s">
        <v>30</v>
      </c>
      <c r="E1068" t="s">
        <v>31</v>
      </c>
      <c r="F1068" t="s">
        <v>32</v>
      </c>
      <c r="G1068">
        <v>2</v>
      </c>
      <c r="H1068">
        <v>448.94</v>
      </c>
      <c r="I1068">
        <v>0</v>
      </c>
      <c r="J1068">
        <v>0</v>
      </c>
      <c r="K1068">
        <v>897.88</v>
      </c>
      <c r="L1068">
        <v>760.16</v>
      </c>
      <c r="M1068">
        <v>137.72</v>
      </c>
      <c r="N1068" t="s">
        <v>40</v>
      </c>
      <c r="O1068" t="s">
        <v>24</v>
      </c>
      <c r="P1068" t="s">
        <v>33</v>
      </c>
      <c r="Q1068">
        <v>0.37777777777777777</v>
      </c>
      <c r="R1068" t="s">
        <v>49</v>
      </c>
      <c r="S1068" t="s">
        <v>4691</v>
      </c>
      <c r="T1068" t="s">
        <v>4672</v>
      </c>
      <c r="U1068">
        <v>448.94</v>
      </c>
      <c r="V1068" t="s">
        <v>5765</v>
      </c>
      <c r="W1068" t="s">
        <v>4968</v>
      </c>
      <c r="X1068" t="s">
        <v>5187</v>
      </c>
      <c r="Y1068" t="s">
        <v>5007</v>
      </c>
      <c r="Z1068" t="s">
        <v>5188</v>
      </c>
      <c r="AA1068" t="s">
        <v>4962</v>
      </c>
      <c r="AB1068">
        <f>YEAR(Sales_Trans_2[[#This Row],[Transaction_Date]])</f>
        <v>2025</v>
      </c>
      <c r="AC1068" t="str">
        <f>TEXT(Sales_Trans_2[[#This Row],[Transaction_Date]],"mmm")</f>
        <v>Jun</v>
      </c>
      <c r="AD1068">
        <f>MONTH(Sales_Trans_2[[#This Row],[Transaction_Date]])</f>
        <v>6</v>
      </c>
      <c r="AE1068" s="19">
        <f>IFERROR(Sales_Trans_2[[#This Row],[Profit]]/Sales_Trans_2[[#This Row],[Sales_Amount]],0)</f>
        <v>0.1533835256381699</v>
      </c>
      <c r="AF1068" s="20" t="str">
        <f>IF(Sales_Trans_2[[#This Row],[Discount_Pct]]=0,"0%",
IF(Sales_Trans_2[[#This Row],[Discount_Pct]]&lt;=5,"1-5%",
IF(Sales_Trans_2[[#This Row],[Discount_Pct]]&lt;=10,"6-10%",
IF(Sales_Trans_2[[#This Row],[Discount_Pct]]&lt;=15,"11-15%","&gt;15%"))))</f>
        <v>0%</v>
      </c>
    </row>
    <row r="1069" spans="1:32" x14ac:dyDescent="0.25">
      <c r="A1069" t="s">
        <v>3693</v>
      </c>
      <c r="B1069" s="10">
        <v>45837</v>
      </c>
      <c r="C1069" t="s">
        <v>2787</v>
      </c>
      <c r="D1069" t="s">
        <v>745</v>
      </c>
      <c r="E1069" t="s">
        <v>66</v>
      </c>
      <c r="F1069" t="s">
        <v>265</v>
      </c>
      <c r="G1069">
        <v>2</v>
      </c>
      <c r="H1069">
        <v>168.36</v>
      </c>
      <c r="I1069">
        <v>0</v>
      </c>
      <c r="J1069">
        <v>0</v>
      </c>
      <c r="K1069">
        <v>387.23</v>
      </c>
      <c r="L1069">
        <v>204.46</v>
      </c>
      <c r="M1069">
        <v>182.77</v>
      </c>
      <c r="N1069" t="s">
        <v>4971</v>
      </c>
      <c r="O1069" t="s">
        <v>24</v>
      </c>
      <c r="P1069" t="s">
        <v>33</v>
      </c>
      <c r="Q1069">
        <v>0.88472222222222219</v>
      </c>
      <c r="R1069" t="s">
        <v>27</v>
      </c>
      <c r="S1069" t="s">
        <v>4666</v>
      </c>
      <c r="T1069" t="s">
        <v>4636</v>
      </c>
      <c r="U1069">
        <v>168.36</v>
      </c>
      <c r="V1069" t="s">
        <v>5906</v>
      </c>
      <c r="W1069" t="s">
        <v>4964</v>
      </c>
      <c r="X1069" t="s">
        <v>5565</v>
      </c>
      <c r="Y1069" t="s">
        <v>4960</v>
      </c>
      <c r="Z1069" t="s">
        <v>5155</v>
      </c>
      <c r="AA1069" t="s">
        <v>4962</v>
      </c>
      <c r="AB1069">
        <f>YEAR(Sales_Trans_2[[#This Row],[Transaction_Date]])</f>
        <v>2025</v>
      </c>
      <c r="AC1069" t="str">
        <f>TEXT(Sales_Trans_2[[#This Row],[Transaction_Date]],"mmm")</f>
        <v>Jun</v>
      </c>
      <c r="AD1069">
        <f>MONTH(Sales_Trans_2[[#This Row],[Transaction_Date]])</f>
        <v>6</v>
      </c>
      <c r="AE1069" s="19">
        <f>IFERROR(Sales_Trans_2[[#This Row],[Profit]]/Sales_Trans_2[[#This Row],[Sales_Amount]],0)</f>
        <v>0.47199338894197246</v>
      </c>
      <c r="AF1069" s="20" t="str">
        <f>IF(Sales_Trans_2[[#This Row],[Discount_Pct]]=0,"0%",
IF(Sales_Trans_2[[#This Row],[Discount_Pct]]&lt;=5,"1-5%",
IF(Sales_Trans_2[[#This Row],[Discount_Pct]]&lt;=10,"6-10%",
IF(Sales_Trans_2[[#This Row],[Discount_Pct]]&lt;=15,"11-15%","&gt;15%"))))</f>
        <v>0%</v>
      </c>
    </row>
    <row r="1070" spans="1:32" x14ac:dyDescent="0.25">
      <c r="A1070" t="s">
        <v>721</v>
      </c>
      <c r="B1070" s="10">
        <v>45834</v>
      </c>
      <c r="C1070" t="s">
        <v>722</v>
      </c>
      <c r="D1070" t="s">
        <v>723</v>
      </c>
      <c r="E1070" t="s">
        <v>427</v>
      </c>
      <c r="F1070" t="s">
        <v>724</v>
      </c>
      <c r="G1070">
        <v>5</v>
      </c>
      <c r="H1070">
        <v>425.31</v>
      </c>
      <c r="I1070">
        <v>0</v>
      </c>
      <c r="J1070">
        <v>0</v>
      </c>
      <c r="K1070">
        <v>2126.5500000000002</v>
      </c>
      <c r="L1070">
        <v>1507.85</v>
      </c>
      <c r="M1070">
        <v>618.70000000000005</v>
      </c>
      <c r="N1070" t="s">
        <v>47</v>
      </c>
      <c r="O1070" t="s">
        <v>24</v>
      </c>
      <c r="P1070" t="s">
        <v>33</v>
      </c>
      <c r="Q1070">
        <v>0.40763888888888888</v>
      </c>
      <c r="R1070" t="s">
        <v>49</v>
      </c>
      <c r="S1070" t="s">
        <v>4844</v>
      </c>
      <c r="T1070" t="s">
        <v>4828</v>
      </c>
      <c r="U1070">
        <v>376.11</v>
      </c>
      <c r="V1070" t="s">
        <v>5822</v>
      </c>
      <c r="W1070" t="s">
        <v>4958</v>
      </c>
      <c r="X1070" t="s">
        <v>5398</v>
      </c>
      <c r="Y1070" t="s">
        <v>5011</v>
      </c>
      <c r="Z1070" t="s">
        <v>5117</v>
      </c>
      <c r="AA1070" t="s">
        <v>4962</v>
      </c>
      <c r="AB1070">
        <f>YEAR(Sales_Trans_2[[#This Row],[Transaction_Date]])</f>
        <v>2025</v>
      </c>
      <c r="AC1070" t="str">
        <f>TEXT(Sales_Trans_2[[#This Row],[Transaction_Date]],"mmm")</f>
        <v>Jun</v>
      </c>
      <c r="AD1070">
        <f>MONTH(Sales_Trans_2[[#This Row],[Transaction_Date]])</f>
        <v>6</v>
      </c>
      <c r="AE1070" s="19">
        <f>IFERROR(Sales_Trans_2[[#This Row],[Profit]]/Sales_Trans_2[[#This Row],[Sales_Amount]],0)</f>
        <v>0.29094072558839434</v>
      </c>
      <c r="AF1070" s="20" t="str">
        <f>IF(Sales_Trans_2[[#This Row],[Discount_Pct]]=0,"0%",
IF(Sales_Trans_2[[#This Row],[Discount_Pct]]&lt;=5,"1-5%",
IF(Sales_Trans_2[[#This Row],[Discount_Pct]]&lt;=10,"6-10%",
IF(Sales_Trans_2[[#This Row],[Discount_Pct]]&lt;=15,"11-15%","&gt;15%"))))</f>
        <v>0%</v>
      </c>
    </row>
    <row r="1071" spans="1:32" x14ac:dyDescent="0.25">
      <c r="A1071" t="s">
        <v>2148</v>
      </c>
      <c r="B1071" s="10">
        <v>45830</v>
      </c>
      <c r="C1071" t="s">
        <v>565</v>
      </c>
      <c r="D1071" t="s">
        <v>905</v>
      </c>
      <c r="E1071" t="s">
        <v>1063</v>
      </c>
      <c r="F1071" t="s">
        <v>1064</v>
      </c>
      <c r="G1071">
        <v>4</v>
      </c>
      <c r="H1071">
        <v>477.11</v>
      </c>
      <c r="I1071">
        <v>0</v>
      </c>
      <c r="J1071">
        <v>0</v>
      </c>
      <c r="K1071">
        <v>2194.71</v>
      </c>
      <c r="L1071">
        <v>1590.76</v>
      </c>
      <c r="M1071">
        <v>603.95000000000005</v>
      </c>
      <c r="N1071" t="s">
        <v>68</v>
      </c>
      <c r="O1071" t="s">
        <v>24</v>
      </c>
      <c r="P1071" t="s">
        <v>33</v>
      </c>
      <c r="Q1071">
        <v>0.38194444444444442</v>
      </c>
      <c r="R1071" t="s">
        <v>27</v>
      </c>
      <c r="S1071" t="s">
        <v>4686</v>
      </c>
      <c r="T1071" t="s">
        <v>4672</v>
      </c>
      <c r="U1071">
        <v>464.41</v>
      </c>
      <c r="V1071" t="s">
        <v>4972</v>
      </c>
      <c r="W1071" t="s">
        <v>4958</v>
      </c>
      <c r="X1071" t="s">
        <v>5329</v>
      </c>
      <c r="Y1071" t="s">
        <v>4966</v>
      </c>
      <c r="Z1071" t="s">
        <v>5330</v>
      </c>
      <c r="AA1071" s="16" t="s">
        <v>4962</v>
      </c>
      <c r="AB1071">
        <f>YEAR(Sales_Trans_2[[#This Row],[Transaction_Date]])</f>
        <v>2025</v>
      </c>
      <c r="AC1071" t="str">
        <f>TEXT(Sales_Trans_2[[#This Row],[Transaction_Date]],"mmm")</f>
        <v>Jun</v>
      </c>
      <c r="AD1071">
        <f>MONTH(Sales_Trans_2[[#This Row],[Transaction_Date]])</f>
        <v>6</v>
      </c>
      <c r="AE1071" s="19">
        <f>IFERROR(Sales_Trans_2[[#This Row],[Profit]]/Sales_Trans_2[[#This Row],[Sales_Amount]],0)</f>
        <v>0.27518442072073307</v>
      </c>
      <c r="AF1071" s="20" t="str">
        <f>IF(Sales_Trans_2[[#This Row],[Discount_Pct]]=0,"0%",
IF(Sales_Trans_2[[#This Row],[Discount_Pct]]&lt;=5,"1-5%",
IF(Sales_Trans_2[[#This Row],[Discount_Pct]]&lt;=10,"6-10%",
IF(Sales_Trans_2[[#This Row],[Discount_Pct]]&lt;=15,"11-15%","&gt;15%"))))</f>
        <v>0%</v>
      </c>
    </row>
    <row r="1072" spans="1:32" x14ac:dyDescent="0.25">
      <c r="A1072" t="s">
        <v>2286</v>
      </c>
      <c r="B1072" s="10">
        <v>45829</v>
      </c>
      <c r="C1072" t="s">
        <v>1136</v>
      </c>
      <c r="D1072" t="s">
        <v>1668</v>
      </c>
      <c r="E1072" t="s">
        <v>852</v>
      </c>
      <c r="F1072" t="s">
        <v>853</v>
      </c>
      <c r="G1072">
        <v>4</v>
      </c>
      <c r="H1072">
        <v>242.22</v>
      </c>
      <c r="I1072">
        <v>0</v>
      </c>
      <c r="J1072">
        <v>0</v>
      </c>
      <c r="K1072">
        <v>1114.21</v>
      </c>
      <c r="L1072">
        <v>744.16</v>
      </c>
      <c r="M1072">
        <v>370.05</v>
      </c>
      <c r="N1072" t="s">
        <v>133</v>
      </c>
      <c r="O1072" t="s">
        <v>24</v>
      </c>
      <c r="P1072" t="s">
        <v>33</v>
      </c>
      <c r="Q1072">
        <v>0.82361111111111107</v>
      </c>
      <c r="R1072" t="s">
        <v>27</v>
      </c>
      <c r="S1072" t="s">
        <v>4941</v>
      </c>
      <c r="T1072" t="s">
        <v>4930</v>
      </c>
      <c r="U1072">
        <v>242.22</v>
      </c>
      <c r="V1072" t="s">
        <v>5378</v>
      </c>
      <c r="W1072" t="s">
        <v>4964</v>
      </c>
      <c r="X1072" t="s">
        <v>5571</v>
      </c>
      <c r="Y1072" t="s">
        <v>4977</v>
      </c>
      <c r="Z1072" t="s">
        <v>5043</v>
      </c>
      <c r="AA1072" t="s">
        <v>4962</v>
      </c>
      <c r="AB1072">
        <f>YEAR(Sales_Trans_2[[#This Row],[Transaction_Date]])</f>
        <v>2025</v>
      </c>
      <c r="AC1072" t="str">
        <f>TEXT(Sales_Trans_2[[#This Row],[Transaction_Date]],"mmm")</f>
        <v>Jun</v>
      </c>
      <c r="AD1072">
        <f>MONTH(Sales_Trans_2[[#This Row],[Transaction_Date]])</f>
        <v>6</v>
      </c>
      <c r="AE1072" s="19">
        <f>IFERROR(Sales_Trans_2[[#This Row],[Profit]]/Sales_Trans_2[[#This Row],[Sales_Amount]],0)</f>
        <v>0.33211872088744493</v>
      </c>
      <c r="AF1072" s="20" t="str">
        <f>IF(Sales_Trans_2[[#This Row],[Discount_Pct]]=0,"0%",
IF(Sales_Trans_2[[#This Row],[Discount_Pct]]&lt;=5,"1-5%",
IF(Sales_Trans_2[[#This Row],[Discount_Pct]]&lt;=10,"6-10%",
IF(Sales_Trans_2[[#This Row],[Discount_Pct]]&lt;=15,"11-15%","&gt;15%"))))</f>
        <v>0%</v>
      </c>
    </row>
    <row r="1073" spans="1:32" x14ac:dyDescent="0.25">
      <c r="A1073" t="s">
        <v>4046</v>
      </c>
      <c r="B1073" s="10">
        <v>45827</v>
      </c>
      <c r="C1073" t="s">
        <v>4047</v>
      </c>
      <c r="D1073" t="s">
        <v>539</v>
      </c>
      <c r="E1073" t="s">
        <v>327</v>
      </c>
      <c r="F1073" t="s">
        <v>892</v>
      </c>
      <c r="G1073">
        <v>2</v>
      </c>
      <c r="H1073">
        <v>251.73</v>
      </c>
      <c r="I1073">
        <v>0</v>
      </c>
      <c r="J1073">
        <v>0</v>
      </c>
      <c r="K1073">
        <v>503.46</v>
      </c>
      <c r="L1073">
        <v>421.04</v>
      </c>
      <c r="M1073">
        <v>82.42</v>
      </c>
      <c r="N1073" t="s">
        <v>133</v>
      </c>
      <c r="O1073" t="s">
        <v>24</v>
      </c>
      <c r="P1073" t="s">
        <v>33</v>
      </c>
      <c r="Q1073">
        <v>0.42569444444444443</v>
      </c>
      <c r="R1073" t="s">
        <v>49</v>
      </c>
      <c r="S1073" t="s">
        <v>4878</v>
      </c>
      <c r="T1073" t="s">
        <v>4864</v>
      </c>
      <c r="U1073">
        <v>251.73</v>
      </c>
      <c r="V1073" t="s">
        <v>5879</v>
      </c>
      <c r="W1073" t="s">
        <v>4964</v>
      </c>
      <c r="X1073" t="s">
        <v>5669</v>
      </c>
      <c r="Y1073" t="s">
        <v>4970</v>
      </c>
      <c r="Z1073" t="s">
        <v>5216</v>
      </c>
      <c r="AA1073" s="16" t="s">
        <v>4962</v>
      </c>
      <c r="AB1073">
        <f>YEAR(Sales_Trans_2[[#This Row],[Transaction_Date]])</f>
        <v>2025</v>
      </c>
      <c r="AC1073" t="str">
        <f>TEXT(Sales_Trans_2[[#This Row],[Transaction_Date]],"mmm")</f>
        <v>Jun</v>
      </c>
      <c r="AD1073">
        <f>MONTH(Sales_Trans_2[[#This Row],[Transaction_Date]])</f>
        <v>6</v>
      </c>
      <c r="AE1073" s="19">
        <f>IFERROR(Sales_Trans_2[[#This Row],[Profit]]/Sales_Trans_2[[#This Row],[Sales_Amount]],0)</f>
        <v>0.16370714654590238</v>
      </c>
      <c r="AF1073" s="20" t="str">
        <f>IF(Sales_Trans_2[[#This Row],[Discount_Pct]]=0,"0%",
IF(Sales_Trans_2[[#This Row],[Discount_Pct]]&lt;=5,"1-5%",
IF(Sales_Trans_2[[#This Row],[Discount_Pct]]&lt;=10,"6-10%",
IF(Sales_Trans_2[[#This Row],[Discount_Pct]]&lt;=15,"11-15%","&gt;15%"))))</f>
        <v>0%</v>
      </c>
    </row>
    <row r="1074" spans="1:32" x14ac:dyDescent="0.25">
      <c r="A1074" t="s">
        <v>3014</v>
      </c>
      <c r="B1074" s="10">
        <v>45823</v>
      </c>
      <c r="C1074" t="s">
        <v>1058</v>
      </c>
      <c r="D1074" t="s">
        <v>37</v>
      </c>
      <c r="E1074" t="s">
        <v>366</v>
      </c>
      <c r="F1074" t="s">
        <v>367</v>
      </c>
      <c r="G1074">
        <v>3</v>
      </c>
      <c r="H1074">
        <v>234.86</v>
      </c>
      <c r="I1074">
        <v>0</v>
      </c>
      <c r="J1074">
        <v>0</v>
      </c>
      <c r="K1074">
        <v>810.27</v>
      </c>
      <c r="L1074">
        <v>639.69000000000005</v>
      </c>
      <c r="M1074">
        <v>170.58</v>
      </c>
      <c r="N1074" t="s">
        <v>47</v>
      </c>
      <c r="O1074" t="s">
        <v>24</v>
      </c>
      <c r="P1074" t="s">
        <v>33</v>
      </c>
      <c r="Q1074">
        <v>0.45069444444444445</v>
      </c>
      <c r="R1074" t="s">
        <v>27</v>
      </c>
      <c r="S1074" t="s">
        <v>4893</v>
      </c>
      <c r="T1074" t="s">
        <v>4887</v>
      </c>
      <c r="U1074">
        <v>234.86</v>
      </c>
      <c r="V1074" t="s">
        <v>5102</v>
      </c>
      <c r="W1074" t="s">
        <v>4968</v>
      </c>
      <c r="X1074" t="s">
        <v>5868</v>
      </c>
      <c r="Y1074" t="s">
        <v>4960</v>
      </c>
      <c r="Z1074" t="s">
        <v>5334</v>
      </c>
      <c r="AA1074" t="s">
        <v>4962</v>
      </c>
      <c r="AB1074">
        <f>YEAR(Sales_Trans_2[[#This Row],[Transaction_Date]])</f>
        <v>2025</v>
      </c>
      <c r="AC1074" t="str">
        <f>TEXT(Sales_Trans_2[[#This Row],[Transaction_Date]],"mmm")</f>
        <v>Jun</v>
      </c>
      <c r="AD1074">
        <f>MONTH(Sales_Trans_2[[#This Row],[Transaction_Date]])</f>
        <v>6</v>
      </c>
      <c r="AE1074" s="19">
        <f>IFERROR(Sales_Trans_2[[#This Row],[Profit]]/Sales_Trans_2[[#This Row],[Sales_Amount]],0)</f>
        <v>0.21052241845310823</v>
      </c>
      <c r="AF1074" s="20" t="str">
        <f>IF(Sales_Trans_2[[#This Row],[Discount_Pct]]=0,"0%",
IF(Sales_Trans_2[[#This Row],[Discount_Pct]]&lt;=5,"1-5%",
IF(Sales_Trans_2[[#This Row],[Discount_Pct]]&lt;=10,"6-10%",
IF(Sales_Trans_2[[#This Row],[Discount_Pct]]&lt;=15,"11-15%","&gt;15%"))))</f>
        <v>0%</v>
      </c>
    </row>
    <row r="1075" spans="1:32" x14ac:dyDescent="0.25">
      <c r="A1075" t="s">
        <v>3435</v>
      </c>
      <c r="B1075" s="10">
        <v>45844</v>
      </c>
      <c r="C1075" t="s">
        <v>1513</v>
      </c>
      <c r="D1075" t="s">
        <v>755</v>
      </c>
      <c r="E1075" t="s">
        <v>243</v>
      </c>
      <c r="F1075" t="s">
        <v>222</v>
      </c>
      <c r="G1075">
        <v>6</v>
      </c>
      <c r="H1075">
        <v>508.03</v>
      </c>
      <c r="I1075">
        <v>0</v>
      </c>
      <c r="J1075">
        <v>0</v>
      </c>
      <c r="K1075">
        <v>3505.41</v>
      </c>
      <c r="L1075">
        <v>2111.2199999999998</v>
      </c>
      <c r="M1075">
        <v>1394.19</v>
      </c>
      <c r="N1075" t="s">
        <v>68</v>
      </c>
      <c r="O1075" t="s">
        <v>24</v>
      </c>
      <c r="P1075" t="s">
        <v>33</v>
      </c>
      <c r="Q1075">
        <v>0.67847222222222225</v>
      </c>
      <c r="R1075" t="s">
        <v>27</v>
      </c>
      <c r="S1075" t="s">
        <v>4927</v>
      </c>
      <c r="T1075" t="s">
        <v>4908</v>
      </c>
      <c r="U1075">
        <v>442.14</v>
      </c>
      <c r="V1075" t="s">
        <v>5750</v>
      </c>
      <c r="W1075" t="s">
        <v>4958</v>
      </c>
      <c r="X1075" t="s">
        <v>5424</v>
      </c>
      <c r="Y1075" t="s">
        <v>4966</v>
      </c>
      <c r="Z1075" t="s">
        <v>5046</v>
      </c>
      <c r="AA1075" t="s">
        <v>4962</v>
      </c>
      <c r="AB1075">
        <f>YEAR(Sales_Trans_2[[#This Row],[Transaction_Date]])</f>
        <v>2025</v>
      </c>
      <c r="AC1075" t="str">
        <f>TEXT(Sales_Trans_2[[#This Row],[Transaction_Date]],"mmm")</f>
        <v>Jul</v>
      </c>
      <c r="AD1075">
        <f>MONTH(Sales_Trans_2[[#This Row],[Transaction_Date]])</f>
        <v>7</v>
      </c>
      <c r="AE1075" s="19">
        <f>IFERROR(Sales_Trans_2[[#This Row],[Profit]]/Sales_Trans_2[[#This Row],[Sales_Amount]],0)</f>
        <v>0.39772523042953611</v>
      </c>
      <c r="AF1075" s="20" t="str">
        <f>IF(Sales_Trans_2[[#This Row],[Discount_Pct]]=0,"0%",
IF(Sales_Trans_2[[#This Row],[Discount_Pct]]&lt;=5,"1-5%",
IF(Sales_Trans_2[[#This Row],[Discount_Pct]]&lt;=10,"6-10%",
IF(Sales_Trans_2[[#This Row],[Discount_Pct]]&lt;=15,"11-15%","&gt;15%"))))</f>
        <v>0%</v>
      </c>
    </row>
    <row r="1076" spans="1:32" x14ac:dyDescent="0.25">
      <c r="A1076" t="s">
        <v>4192</v>
      </c>
      <c r="B1076" s="10">
        <v>45800</v>
      </c>
      <c r="C1076" t="s">
        <v>3569</v>
      </c>
      <c r="D1076" t="s">
        <v>426</v>
      </c>
      <c r="E1076" t="s">
        <v>343</v>
      </c>
      <c r="F1076" t="s">
        <v>344</v>
      </c>
      <c r="G1076">
        <v>1</v>
      </c>
      <c r="H1076">
        <v>290.45</v>
      </c>
      <c r="I1076">
        <v>0</v>
      </c>
      <c r="J1076">
        <v>0</v>
      </c>
      <c r="K1076">
        <v>290.45</v>
      </c>
      <c r="L1076">
        <v>237.89</v>
      </c>
      <c r="M1076">
        <v>52.56</v>
      </c>
      <c r="N1076" t="s">
        <v>133</v>
      </c>
      <c r="O1076" t="s">
        <v>24</v>
      </c>
      <c r="P1076" t="s">
        <v>33</v>
      </c>
      <c r="Q1076">
        <v>0.53611111111111109</v>
      </c>
      <c r="R1076" t="s">
        <v>49</v>
      </c>
      <c r="S1076" t="s">
        <v>4856</v>
      </c>
      <c r="T1076" t="s">
        <v>4847</v>
      </c>
      <c r="U1076">
        <v>290.45</v>
      </c>
      <c r="V1076" t="s">
        <v>5736</v>
      </c>
      <c r="W1076" t="s">
        <v>4964</v>
      </c>
      <c r="X1076" t="s">
        <v>5445</v>
      </c>
      <c r="Y1076" t="s">
        <v>4977</v>
      </c>
      <c r="Z1076" t="s">
        <v>5446</v>
      </c>
      <c r="AA1076" t="s">
        <v>4962</v>
      </c>
      <c r="AB1076">
        <f>YEAR(Sales_Trans_2[[#This Row],[Transaction_Date]])</f>
        <v>2025</v>
      </c>
      <c r="AC1076" t="str">
        <f>TEXT(Sales_Trans_2[[#This Row],[Transaction_Date]],"mmm")</f>
        <v>May</v>
      </c>
      <c r="AD1076">
        <f>MONTH(Sales_Trans_2[[#This Row],[Transaction_Date]])</f>
        <v>5</v>
      </c>
      <c r="AE1076" s="19">
        <f>IFERROR(Sales_Trans_2[[#This Row],[Profit]]/Sales_Trans_2[[#This Row],[Sales_Amount]],0)</f>
        <v>0.18096057841280772</v>
      </c>
      <c r="AF1076" s="20" t="str">
        <f>IF(Sales_Trans_2[[#This Row],[Discount_Pct]]=0,"0%",
IF(Sales_Trans_2[[#This Row],[Discount_Pct]]&lt;=5,"1-5%",
IF(Sales_Trans_2[[#This Row],[Discount_Pct]]&lt;=10,"6-10%",
IF(Sales_Trans_2[[#This Row],[Discount_Pct]]&lt;=15,"11-15%","&gt;15%"))))</f>
        <v>0%</v>
      </c>
    </row>
    <row r="1077" spans="1:32" x14ac:dyDescent="0.25">
      <c r="A1077" t="s">
        <v>3268</v>
      </c>
      <c r="B1077" s="10">
        <v>45791</v>
      </c>
      <c r="C1077" t="s">
        <v>1470</v>
      </c>
      <c r="D1077" t="s">
        <v>264</v>
      </c>
      <c r="E1077" t="s">
        <v>778</v>
      </c>
      <c r="F1077" t="s">
        <v>779</v>
      </c>
      <c r="G1077">
        <v>4</v>
      </c>
      <c r="H1077">
        <v>394.14</v>
      </c>
      <c r="I1077">
        <v>0</v>
      </c>
      <c r="J1077">
        <v>0</v>
      </c>
      <c r="K1077">
        <v>1576.56</v>
      </c>
      <c r="L1077">
        <v>1143.5999999999999</v>
      </c>
      <c r="M1077">
        <v>432.96</v>
      </c>
      <c r="N1077" t="s">
        <v>4971</v>
      </c>
      <c r="O1077" t="s">
        <v>24</v>
      </c>
      <c r="P1077" t="s">
        <v>33</v>
      </c>
      <c r="Q1077">
        <v>0.45624999999999999</v>
      </c>
      <c r="R1077" t="s">
        <v>49</v>
      </c>
      <c r="S1077" t="s">
        <v>4702</v>
      </c>
      <c r="T1077" t="s">
        <v>4703</v>
      </c>
      <c r="U1077">
        <v>383.51</v>
      </c>
      <c r="V1077" t="s">
        <v>5293</v>
      </c>
      <c r="W1077" t="s">
        <v>4958</v>
      </c>
      <c r="X1077" t="s">
        <v>4996</v>
      </c>
      <c r="Y1077" t="s">
        <v>4960</v>
      </c>
      <c r="Z1077" t="s">
        <v>5432</v>
      </c>
      <c r="AA1077" t="s">
        <v>5060</v>
      </c>
      <c r="AB1077">
        <f>YEAR(Sales_Trans_2[[#This Row],[Transaction_Date]])</f>
        <v>2025</v>
      </c>
      <c r="AC1077" t="str">
        <f>TEXT(Sales_Trans_2[[#This Row],[Transaction_Date]],"mmm")</f>
        <v>May</v>
      </c>
      <c r="AD1077">
        <f>MONTH(Sales_Trans_2[[#This Row],[Transaction_Date]])</f>
        <v>5</v>
      </c>
      <c r="AE1077" s="19">
        <f>IFERROR(Sales_Trans_2[[#This Row],[Profit]]/Sales_Trans_2[[#This Row],[Sales_Amount]],0)</f>
        <v>0.27462323032425029</v>
      </c>
      <c r="AF1077" s="20" t="str">
        <f>IF(Sales_Trans_2[[#This Row],[Discount_Pct]]=0,"0%",
IF(Sales_Trans_2[[#This Row],[Discount_Pct]]&lt;=5,"1-5%",
IF(Sales_Trans_2[[#This Row],[Discount_Pct]]&lt;=10,"6-10%",
IF(Sales_Trans_2[[#This Row],[Discount_Pct]]&lt;=15,"11-15%","&gt;15%"))))</f>
        <v>0%</v>
      </c>
    </row>
    <row r="1078" spans="1:32" x14ac:dyDescent="0.25">
      <c r="A1078" t="s">
        <v>2953</v>
      </c>
      <c r="B1078" s="10">
        <v>45966</v>
      </c>
      <c r="C1078" t="s">
        <v>1029</v>
      </c>
      <c r="D1078" t="s">
        <v>302</v>
      </c>
      <c r="E1078" t="s">
        <v>380</v>
      </c>
      <c r="F1078" t="s">
        <v>2212</v>
      </c>
      <c r="G1078">
        <v>8</v>
      </c>
      <c r="H1078">
        <v>363.87</v>
      </c>
      <c r="I1078">
        <v>0</v>
      </c>
      <c r="J1078">
        <v>0</v>
      </c>
      <c r="K1078">
        <v>3347.6</v>
      </c>
      <c r="L1078">
        <v>1730.56</v>
      </c>
      <c r="M1078">
        <v>1617.04</v>
      </c>
      <c r="N1078" t="s">
        <v>133</v>
      </c>
      <c r="O1078" t="s">
        <v>24</v>
      </c>
      <c r="P1078" t="s">
        <v>33</v>
      </c>
      <c r="Q1078">
        <v>0.38055555555555554</v>
      </c>
      <c r="R1078" t="s">
        <v>27</v>
      </c>
      <c r="S1078" t="s">
        <v>4655</v>
      </c>
      <c r="T1078" t="s">
        <v>4636</v>
      </c>
      <c r="U1078">
        <v>343.56</v>
      </c>
      <c r="V1078" t="s">
        <v>5509</v>
      </c>
      <c r="W1078" t="s">
        <v>4958</v>
      </c>
      <c r="X1078" t="s">
        <v>5211</v>
      </c>
      <c r="Y1078" t="s">
        <v>5011</v>
      </c>
      <c r="Z1078" t="s">
        <v>5076</v>
      </c>
      <c r="AA1078" t="s">
        <v>4962</v>
      </c>
      <c r="AB1078">
        <f>YEAR(Sales_Trans_2[[#This Row],[Transaction_Date]])</f>
        <v>2025</v>
      </c>
      <c r="AC1078" t="str">
        <f>TEXT(Sales_Trans_2[[#This Row],[Transaction_Date]],"mmm")</f>
        <v>Nov</v>
      </c>
      <c r="AD1078">
        <f>MONTH(Sales_Trans_2[[#This Row],[Transaction_Date]])</f>
        <v>11</v>
      </c>
      <c r="AE1078" s="19">
        <f>IFERROR(Sales_Trans_2[[#This Row],[Profit]]/Sales_Trans_2[[#This Row],[Sales_Amount]],0)</f>
        <v>0.48304456924363726</v>
      </c>
      <c r="AF1078" s="20" t="str">
        <f>IF(Sales_Trans_2[[#This Row],[Discount_Pct]]=0,"0%",
IF(Sales_Trans_2[[#This Row],[Discount_Pct]]&lt;=5,"1-5%",
IF(Sales_Trans_2[[#This Row],[Discount_Pct]]&lt;=10,"6-10%",
IF(Sales_Trans_2[[#This Row],[Discount_Pct]]&lt;=15,"11-15%","&gt;15%"))))</f>
        <v>0%</v>
      </c>
    </row>
    <row r="1079" spans="1:32" x14ac:dyDescent="0.25">
      <c r="A1079" t="s">
        <v>2596</v>
      </c>
      <c r="B1079" s="10">
        <v>45721</v>
      </c>
      <c r="C1079" t="s">
        <v>1085</v>
      </c>
      <c r="D1079" t="s">
        <v>59</v>
      </c>
      <c r="E1079" t="s">
        <v>1621</v>
      </c>
      <c r="F1079" t="s">
        <v>1622</v>
      </c>
      <c r="G1079">
        <v>3</v>
      </c>
      <c r="H1079">
        <v>383.94</v>
      </c>
      <c r="I1079">
        <v>0</v>
      </c>
      <c r="J1079">
        <v>0</v>
      </c>
      <c r="K1079">
        <v>1324.59</v>
      </c>
      <c r="L1079">
        <v>815.34</v>
      </c>
      <c r="M1079">
        <v>509.25</v>
      </c>
      <c r="N1079" t="s">
        <v>40</v>
      </c>
      <c r="O1079" t="s">
        <v>24</v>
      </c>
      <c r="P1079" t="s">
        <v>33</v>
      </c>
      <c r="Q1079">
        <v>0.70277777777777772</v>
      </c>
      <c r="R1079" t="s">
        <v>27</v>
      </c>
      <c r="S1079" t="s">
        <v>4721</v>
      </c>
      <c r="T1079" t="s">
        <v>4703</v>
      </c>
      <c r="U1079">
        <v>342.46</v>
      </c>
      <c r="V1079" t="s">
        <v>5341</v>
      </c>
      <c r="W1079" t="s">
        <v>4958</v>
      </c>
      <c r="X1079" t="s">
        <v>5048</v>
      </c>
      <c r="Y1079" t="s">
        <v>5011</v>
      </c>
      <c r="Z1079" t="s">
        <v>5138</v>
      </c>
      <c r="AA1079" t="s">
        <v>4962</v>
      </c>
      <c r="AB1079">
        <f>YEAR(Sales_Trans_2[[#This Row],[Transaction_Date]])</f>
        <v>2025</v>
      </c>
      <c r="AC1079" t="str">
        <f>TEXT(Sales_Trans_2[[#This Row],[Transaction_Date]],"mmm")</f>
        <v>Mar</v>
      </c>
      <c r="AD1079">
        <f>MONTH(Sales_Trans_2[[#This Row],[Transaction_Date]])</f>
        <v>3</v>
      </c>
      <c r="AE1079" s="19">
        <f>IFERROR(Sales_Trans_2[[#This Row],[Profit]]/Sales_Trans_2[[#This Row],[Sales_Amount]],0)</f>
        <v>0.38445858718546871</v>
      </c>
      <c r="AF1079" s="20" t="str">
        <f>IF(Sales_Trans_2[[#This Row],[Discount_Pct]]=0,"0%",
IF(Sales_Trans_2[[#This Row],[Discount_Pct]]&lt;=5,"1-5%",
IF(Sales_Trans_2[[#This Row],[Discount_Pct]]&lt;=10,"6-10%",
IF(Sales_Trans_2[[#This Row],[Discount_Pct]]&lt;=15,"11-15%","&gt;15%"))))</f>
        <v>0%</v>
      </c>
    </row>
    <row r="1080" spans="1:32" x14ac:dyDescent="0.25">
      <c r="A1080" t="s">
        <v>1152</v>
      </c>
      <c r="B1080" s="10">
        <v>45777</v>
      </c>
      <c r="C1080" t="s">
        <v>1153</v>
      </c>
      <c r="D1080" t="s">
        <v>124</v>
      </c>
      <c r="E1080" t="s">
        <v>366</v>
      </c>
      <c r="F1080" t="s">
        <v>367</v>
      </c>
      <c r="G1080">
        <v>1</v>
      </c>
      <c r="H1080">
        <v>397.22</v>
      </c>
      <c r="I1080">
        <v>0</v>
      </c>
      <c r="J1080">
        <v>0</v>
      </c>
      <c r="K1080">
        <v>397.22</v>
      </c>
      <c r="L1080">
        <v>319.37</v>
      </c>
      <c r="M1080">
        <v>77.849999999999994</v>
      </c>
      <c r="N1080" t="s">
        <v>40</v>
      </c>
      <c r="O1080" t="s">
        <v>24</v>
      </c>
      <c r="P1080" t="s">
        <v>33</v>
      </c>
      <c r="Q1080">
        <v>0.53263888888888888</v>
      </c>
      <c r="R1080" t="s">
        <v>49</v>
      </c>
      <c r="S1080" t="s">
        <v>4697</v>
      </c>
      <c r="T1080" t="s">
        <v>4672</v>
      </c>
      <c r="U1080">
        <v>397.22</v>
      </c>
      <c r="V1080" t="s">
        <v>5759</v>
      </c>
      <c r="W1080" t="s">
        <v>4964</v>
      </c>
      <c r="X1080" t="s">
        <v>5868</v>
      </c>
      <c r="Y1080" t="s">
        <v>4960</v>
      </c>
      <c r="Z1080" t="s">
        <v>5334</v>
      </c>
      <c r="AA1080" t="s">
        <v>4962</v>
      </c>
      <c r="AB1080">
        <f>YEAR(Sales_Trans_2[[#This Row],[Transaction_Date]])</f>
        <v>2025</v>
      </c>
      <c r="AC1080" t="str">
        <f>TEXT(Sales_Trans_2[[#This Row],[Transaction_Date]],"mmm")</f>
        <v>Apr</v>
      </c>
      <c r="AD1080">
        <f>MONTH(Sales_Trans_2[[#This Row],[Transaction_Date]])</f>
        <v>4</v>
      </c>
      <c r="AE1080" s="19">
        <f>IFERROR(Sales_Trans_2[[#This Row],[Profit]]/Sales_Trans_2[[#This Row],[Sales_Amount]],0)</f>
        <v>0.19598711041740091</v>
      </c>
      <c r="AF1080" s="20" t="str">
        <f>IF(Sales_Trans_2[[#This Row],[Discount_Pct]]=0,"0%",
IF(Sales_Trans_2[[#This Row],[Discount_Pct]]&lt;=5,"1-5%",
IF(Sales_Trans_2[[#This Row],[Discount_Pct]]&lt;=10,"6-10%",
IF(Sales_Trans_2[[#This Row],[Discount_Pct]]&lt;=15,"11-15%","&gt;15%"))))</f>
        <v>0%</v>
      </c>
    </row>
    <row r="1081" spans="1:32" x14ac:dyDescent="0.25">
      <c r="A1081" t="s">
        <v>2808</v>
      </c>
      <c r="B1081" s="10">
        <v>45777</v>
      </c>
      <c r="C1081" t="s">
        <v>336</v>
      </c>
      <c r="D1081" t="s">
        <v>203</v>
      </c>
      <c r="E1081" t="s">
        <v>380</v>
      </c>
      <c r="F1081" t="s">
        <v>381</v>
      </c>
      <c r="G1081">
        <v>3</v>
      </c>
      <c r="H1081">
        <v>205.93</v>
      </c>
      <c r="I1081">
        <v>0</v>
      </c>
      <c r="J1081">
        <v>0</v>
      </c>
      <c r="K1081">
        <v>617.79</v>
      </c>
      <c r="L1081">
        <v>510.6</v>
      </c>
      <c r="M1081">
        <v>107.19</v>
      </c>
      <c r="N1081" t="s">
        <v>4971</v>
      </c>
      <c r="O1081" t="s">
        <v>24</v>
      </c>
      <c r="P1081" t="s">
        <v>33</v>
      </c>
      <c r="Q1081">
        <v>0.49652777777777779</v>
      </c>
      <c r="R1081" t="s">
        <v>49</v>
      </c>
      <c r="S1081" t="s">
        <v>4852</v>
      </c>
      <c r="T1081" t="s">
        <v>4847</v>
      </c>
      <c r="U1081">
        <v>205.93</v>
      </c>
      <c r="V1081" t="s">
        <v>5016</v>
      </c>
      <c r="W1081" t="s">
        <v>4968</v>
      </c>
      <c r="X1081" t="s">
        <v>5075</v>
      </c>
      <c r="Y1081" t="s">
        <v>4960</v>
      </c>
      <c r="Z1081" t="s">
        <v>5076</v>
      </c>
      <c r="AA1081" t="s">
        <v>4962</v>
      </c>
      <c r="AB1081">
        <f>YEAR(Sales_Trans_2[[#This Row],[Transaction_Date]])</f>
        <v>2025</v>
      </c>
      <c r="AC1081" t="str">
        <f>TEXT(Sales_Trans_2[[#This Row],[Transaction_Date]],"mmm")</f>
        <v>Apr</v>
      </c>
      <c r="AD1081">
        <f>MONTH(Sales_Trans_2[[#This Row],[Transaction_Date]])</f>
        <v>4</v>
      </c>
      <c r="AE1081" s="19">
        <f>IFERROR(Sales_Trans_2[[#This Row],[Profit]]/Sales_Trans_2[[#This Row],[Sales_Amount]],0)</f>
        <v>0.17350556014179577</v>
      </c>
      <c r="AF1081" s="20" t="str">
        <f>IF(Sales_Trans_2[[#This Row],[Discount_Pct]]=0,"0%",
IF(Sales_Trans_2[[#This Row],[Discount_Pct]]&lt;=5,"1-5%",
IF(Sales_Trans_2[[#This Row],[Discount_Pct]]&lt;=10,"6-10%",
IF(Sales_Trans_2[[#This Row],[Discount_Pct]]&lt;=15,"11-15%","&gt;15%"))))</f>
        <v>0%</v>
      </c>
    </row>
    <row r="1082" spans="1:32" x14ac:dyDescent="0.25">
      <c r="A1082" t="s">
        <v>3918</v>
      </c>
      <c r="B1082" s="10">
        <v>45776</v>
      </c>
      <c r="C1082" t="s">
        <v>1624</v>
      </c>
      <c r="D1082" t="s">
        <v>723</v>
      </c>
      <c r="E1082" t="s">
        <v>544</v>
      </c>
      <c r="F1082" t="s">
        <v>545</v>
      </c>
      <c r="G1082">
        <v>8</v>
      </c>
      <c r="H1082">
        <v>430.64</v>
      </c>
      <c r="I1082">
        <v>0</v>
      </c>
      <c r="J1082">
        <v>0</v>
      </c>
      <c r="K1082">
        <v>3445.12</v>
      </c>
      <c r="L1082">
        <v>2412.56</v>
      </c>
      <c r="M1082">
        <v>1032.56</v>
      </c>
      <c r="N1082" t="s">
        <v>133</v>
      </c>
      <c r="O1082" t="s">
        <v>24</v>
      </c>
      <c r="P1082" t="s">
        <v>33</v>
      </c>
      <c r="Q1082">
        <v>0.42430555555555555</v>
      </c>
      <c r="R1082" t="s">
        <v>49</v>
      </c>
      <c r="S1082" t="s">
        <v>4844</v>
      </c>
      <c r="T1082" t="s">
        <v>4828</v>
      </c>
      <c r="U1082">
        <v>376.11</v>
      </c>
      <c r="V1082" t="s">
        <v>5902</v>
      </c>
      <c r="W1082" t="s">
        <v>4958</v>
      </c>
      <c r="X1082" t="s">
        <v>5406</v>
      </c>
      <c r="Y1082" t="s">
        <v>4960</v>
      </c>
      <c r="Z1082" t="s">
        <v>5407</v>
      </c>
      <c r="AA1082" t="s">
        <v>4962</v>
      </c>
      <c r="AB1082">
        <f>YEAR(Sales_Trans_2[[#This Row],[Transaction_Date]])</f>
        <v>2025</v>
      </c>
      <c r="AC1082" t="str">
        <f>TEXT(Sales_Trans_2[[#This Row],[Transaction_Date]],"mmm")</f>
        <v>Apr</v>
      </c>
      <c r="AD1082">
        <f>MONTH(Sales_Trans_2[[#This Row],[Transaction_Date]])</f>
        <v>4</v>
      </c>
      <c r="AE1082" s="19">
        <f>IFERROR(Sales_Trans_2[[#This Row],[Profit]]/Sales_Trans_2[[#This Row],[Sales_Amount]],0)</f>
        <v>0.29971670072450307</v>
      </c>
      <c r="AF1082" s="20" t="str">
        <f>IF(Sales_Trans_2[[#This Row],[Discount_Pct]]=0,"0%",
IF(Sales_Trans_2[[#This Row],[Discount_Pct]]&lt;=5,"1-5%",
IF(Sales_Trans_2[[#This Row],[Discount_Pct]]&lt;=10,"6-10%",
IF(Sales_Trans_2[[#This Row],[Discount_Pct]]&lt;=15,"11-15%","&gt;15%"))))</f>
        <v>0%</v>
      </c>
    </row>
    <row r="1083" spans="1:32" x14ac:dyDescent="0.25">
      <c r="A1083" t="s">
        <v>3291</v>
      </c>
      <c r="B1083" s="10">
        <v>45775</v>
      </c>
      <c r="C1083" t="s">
        <v>2235</v>
      </c>
      <c r="D1083" t="s">
        <v>432</v>
      </c>
      <c r="E1083" t="s">
        <v>550</v>
      </c>
      <c r="F1083" t="s">
        <v>1443</v>
      </c>
      <c r="G1083">
        <v>6</v>
      </c>
      <c r="H1083">
        <v>332.46</v>
      </c>
      <c r="I1083">
        <v>0</v>
      </c>
      <c r="J1083">
        <v>0</v>
      </c>
      <c r="K1083">
        <v>1994.76</v>
      </c>
      <c r="L1083">
        <v>1508.52</v>
      </c>
      <c r="M1083">
        <v>486.24</v>
      </c>
      <c r="N1083" t="s">
        <v>133</v>
      </c>
      <c r="O1083" t="s">
        <v>24</v>
      </c>
      <c r="P1083" t="s">
        <v>33</v>
      </c>
      <c r="Q1083">
        <v>0.41736111111111113</v>
      </c>
      <c r="R1083" t="s">
        <v>49</v>
      </c>
      <c r="S1083" t="s">
        <v>4841</v>
      </c>
      <c r="T1083" t="s">
        <v>4828</v>
      </c>
      <c r="U1083">
        <v>305.67</v>
      </c>
      <c r="V1083" t="s">
        <v>5648</v>
      </c>
      <c r="W1083" t="s">
        <v>4958</v>
      </c>
      <c r="X1083" t="s">
        <v>5072</v>
      </c>
      <c r="Y1083" t="s">
        <v>4977</v>
      </c>
      <c r="Z1083" t="s">
        <v>4983</v>
      </c>
      <c r="AA1083" t="s">
        <v>4962</v>
      </c>
      <c r="AB1083">
        <f>YEAR(Sales_Trans_2[[#This Row],[Transaction_Date]])</f>
        <v>2025</v>
      </c>
      <c r="AC1083" t="str">
        <f>TEXT(Sales_Trans_2[[#This Row],[Transaction_Date]],"mmm")</f>
        <v>Apr</v>
      </c>
      <c r="AD1083">
        <f>MONTH(Sales_Trans_2[[#This Row],[Transaction_Date]])</f>
        <v>4</v>
      </c>
      <c r="AE1083" s="19">
        <f>IFERROR(Sales_Trans_2[[#This Row],[Profit]]/Sales_Trans_2[[#This Row],[Sales_Amount]],0)</f>
        <v>0.24375864765686098</v>
      </c>
      <c r="AF1083" s="20" t="str">
        <f>IF(Sales_Trans_2[[#This Row],[Discount_Pct]]=0,"0%",
IF(Sales_Trans_2[[#This Row],[Discount_Pct]]&lt;=5,"1-5%",
IF(Sales_Trans_2[[#This Row],[Discount_Pct]]&lt;=10,"6-10%",
IF(Sales_Trans_2[[#This Row],[Discount_Pct]]&lt;=15,"11-15%","&gt;15%"))))</f>
        <v>0%</v>
      </c>
    </row>
    <row r="1084" spans="1:32" x14ac:dyDescent="0.25">
      <c r="A1084" t="s">
        <v>3036</v>
      </c>
      <c r="B1084" s="10">
        <v>45773</v>
      </c>
      <c r="C1084" t="s">
        <v>1581</v>
      </c>
      <c r="D1084" t="s">
        <v>1678</v>
      </c>
      <c r="E1084" t="s">
        <v>544</v>
      </c>
      <c r="F1084" t="s">
        <v>545</v>
      </c>
      <c r="G1084">
        <v>4</v>
      </c>
      <c r="H1084">
        <v>342.27</v>
      </c>
      <c r="I1084">
        <v>0</v>
      </c>
      <c r="J1084">
        <v>0</v>
      </c>
      <c r="K1084">
        <v>1574.44</v>
      </c>
      <c r="L1084">
        <v>1064.4000000000001</v>
      </c>
      <c r="M1084">
        <v>510.04</v>
      </c>
      <c r="N1084" t="s">
        <v>40</v>
      </c>
      <c r="O1084" t="s">
        <v>24</v>
      </c>
      <c r="P1084" t="s">
        <v>33</v>
      </c>
      <c r="Q1084">
        <v>0.60486111111111107</v>
      </c>
      <c r="R1084" t="s">
        <v>27</v>
      </c>
      <c r="S1084" t="s">
        <v>4699</v>
      </c>
      <c r="T1084" t="s">
        <v>4672</v>
      </c>
      <c r="U1084">
        <v>342.27</v>
      </c>
      <c r="V1084" t="s">
        <v>5751</v>
      </c>
      <c r="W1084" t="s">
        <v>4964</v>
      </c>
      <c r="X1084" t="s">
        <v>5406</v>
      </c>
      <c r="Y1084" t="s">
        <v>4960</v>
      </c>
      <c r="Z1084" t="s">
        <v>5407</v>
      </c>
      <c r="AA1084" t="s">
        <v>4962</v>
      </c>
      <c r="AB1084">
        <f>YEAR(Sales_Trans_2[[#This Row],[Transaction_Date]])</f>
        <v>2025</v>
      </c>
      <c r="AC1084" t="str">
        <f>TEXT(Sales_Trans_2[[#This Row],[Transaction_Date]],"mmm")</f>
        <v>Apr</v>
      </c>
      <c r="AD1084">
        <f>MONTH(Sales_Trans_2[[#This Row],[Transaction_Date]])</f>
        <v>4</v>
      </c>
      <c r="AE1084" s="19">
        <f>IFERROR(Sales_Trans_2[[#This Row],[Profit]]/Sales_Trans_2[[#This Row],[Sales_Amount]],0)</f>
        <v>0.32395010289372728</v>
      </c>
      <c r="AF1084" s="20" t="str">
        <f>IF(Sales_Trans_2[[#This Row],[Discount_Pct]]=0,"0%",
IF(Sales_Trans_2[[#This Row],[Discount_Pct]]&lt;=5,"1-5%",
IF(Sales_Trans_2[[#This Row],[Discount_Pct]]&lt;=10,"6-10%",
IF(Sales_Trans_2[[#This Row],[Discount_Pct]]&lt;=15,"11-15%","&gt;15%"))))</f>
        <v>0%</v>
      </c>
    </row>
    <row r="1085" spans="1:32" x14ac:dyDescent="0.25">
      <c r="A1085" t="s">
        <v>3008</v>
      </c>
      <c r="B1085" s="10">
        <v>45771</v>
      </c>
      <c r="C1085" t="s">
        <v>295</v>
      </c>
      <c r="D1085" t="s">
        <v>186</v>
      </c>
      <c r="E1085" t="s">
        <v>519</v>
      </c>
      <c r="F1085" t="s">
        <v>520</v>
      </c>
      <c r="G1085">
        <v>7</v>
      </c>
      <c r="H1085">
        <v>237.06</v>
      </c>
      <c r="I1085">
        <v>0</v>
      </c>
      <c r="J1085">
        <v>0</v>
      </c>
      <c r="K1085">
        <v>1659.42</v>
      </c>
      <c r="L1085">
        <v>1239.21</v>
      </c>
      <c r="M1085">
        <v>420.21</v>
      </c>
      <c r="N1085" t="s">
        <v>133</v>
      </c>
      <c r="O1085" t="s">
        <v>24</v>
      </c>
      <c r="P1085" t="s">
        <v>33</v>
      </c>
      <c r="Q1085">
        <v>0.8833333333333333</v>
      </c>
      <c r="R1085" t="s">
        <v>49</v>
      </c>
      <c r="S1085" t="s">
        <v>4724</v>
      </c>
      <c r="T1085" t="s">
        <v>4703</v>
      </c>
      <c r="U1085">
        <v>217.42</v>
      </c>
      <c r="V1085" t="s">
        <v>5795</v>
      </c>
      <c r="W1085" t="s">
        <v>4958</v>
      </c>
      <c r="X1085" t="s">
        <v>5214</v>
      </c>
      <c r="Y1085" t="s">
        <v>4966</v>
      </c>
      <c r="Z1085" t="s">
        <v>5242</v>
      </c>
      <c r="AA1085" t="s">
        <v>5060</v>
      </c>
      <c r="AB1085">
        <f>YEAR(Sales_Trans_2[[#This Row],[Transaction_Date]])</f>
        <v>2025</v>
      </c>
      <c r="AC1085" t="str">
        <f>TEXT(Sales_Trans_2[[#This Row],[Transaction_Date]],"mmm")</f>
        <v>Apr</v>
      </c>
      <c r="AD1085">
        <f>MONTH(Sales_Trans_2[[#This Row],[Transaction_Date]])</f>
        <v>4</v>
      </c>
      <c r="AE1085" s="19">
        <f>IFERROR(Sales_Trans_2[[#This Row],[Profit]]/Sales_Trans_2[[#This Row],[Sales_Amount]],0)</f>
        <v>0.25322703113135914</v>
      </c>
      <c r="AF1085" s="20" t="str">
        <f>IF(Sales_Trans_2[[#This Row],[Discount_Pct]]=0,"0%",
IF(Sales_Trans_2[[#This Row],[Discount_Pct]]&lt;=5,"1-5%",
IF(Sales_Trans_2[[#This Row],[Discount_Pct]]&lt;=10,"6-10%",
IF(Sales_Trans_2[[#This Row],[Discount_Pct]]&lt;=15,"11-15%","&gt;15%"))))</f>
        <v>0%</v>
      </c>
    </row>
    <row r="1086" spans="1:32" x14ac:dyDescent="0.25">
      <c r="A1086" t="s">
        <v>2584</v>
      </c>
      <c r="B1086" s="10">
        <v>45761</v>
      </c>
      <c r="C1086" t="s">
        <v>1188</v>
      </c>
      <c r="D1086" t="s">
        <v>1668</v>
      </c>
      <c r="E1086" t="s">
        <v>215</v>
      </c>
      <c r="F1086" t="s">
        <v>216</v>
      </c>
      <c r="G1086">
        <v>3</v>
      </c>
      <c r="H1086">
        <v>271.51</v>
      </c>
      <c r="I1086">
        <v>0</v>
      </c>
      <c r="J1086">
        <v>0</v>
      </c>
      <c r="K1086">
        <v>814.53</v>
      </c>
      <c r="L1086">
        <v>558.12</v>
      </c>
      <c r="M1086">
        <v>256.41000000000003</v>
      </c>
      <c r="N1086" t="s">
        <v>68</v>
      </c>
      <c r="O1086" t="s">
        <v>24</v>
      </c>
      <c r="P1086" t="s">
        <v>33</v>
      </c>
      <c r="Q1086">
        <v>0.46388888888888891</v>
      </c>
      <c r="R1086" t="s">
        <v>49</v>
      </c>
      <c r="S1086" t="s">
        <v>4941</v>
      </c>
      <c r="T1086" t="s">
        <v>4930</v>
      </c>
      <c r="U1086">
        <v>242.22</v>
      </c>
      <c r="V1086" t="s">
        <v>5202</v>
      </c>
      <c r="W1086" t="s">
        <v>4958</v>
      </c>
      <c r="X1086" t="s">
        <v>5168</v>
      </c>
      <c r="Y1086" t="s">
        <v>4966</v>
      </c>
      <c r="Z1086" t="s">
        <v>5169</v>
      </c>
      <c r="AA1086" t="s">
        <v>4962</v>
      </c>
      <c r="AB1086">
        <f>YEAR(Sales_Trans_2[[#This Row],[Transaction_Date]])</f>
        <v>2025</v>
      </c>
      <c r="AC1086" t="str">
        <f>TEXT(Sales_Trans_2[[#This Row],[Transaction_Date]],"mmm")</f>
        <v>Apr</v>
      </c>
      <c r="AD1086">
        <f>MONTH(Sales_Trans_2[[#This Row],[Transaction_Date]])</f>
        <v>4</v>
      </c>
      <c r="AE1086" s="19">
        <f>IFERROR(Sales_Trans_2[[#This Row],[Profit]]/Sales_Trans_2[[#This Row],[Sales_Amount]],0)</f>
        <v>0.31479503517365848</v>
      </c>
      <c r="AF1086" s="20" t="str">
        <f>IF(Sales_Trans_2[[#This Row],[Discount_Pct]]=0,"0%",
IF(Sales_Trans_2[[#This Row],[Discount_Pct]]&lt;=5,"1-5%",
IF(Sales_Trans_2[[#This Row],[Discount_Pct]]&lt;=10,"6-10%",
IF(Sales_Trans_2[[#This Row],[Discount_Pct]]&lt;=15,"11-15%","&gt;15%"))))</f>
        <v>0%</v>
      </c>
    </row>
    <row r="1087" spans="1:32" x14ac:dyDescent="0.25">
      <c r="A1087" t="s">
        <v>4124</v>
      </c>
      <c r="B1087" s="10">
        <v>45904</v>
      </c>
      <c r="C1087" t="s">
        <v>246</v>
      </c>
      <c r="D1087" t="s">
        <v>44</v>
      </c>
      <c r="E1087" t="s">
        <v>791</v>
      </c>
      <c r="F1087" t="s">
        <v>1983</v>
      </c>
      <c r="G1087">
        <v>7</v>
      </c>
      <c r="H1087">
        <v>413.36</v>
      </c>
      <c r="I1087">
        <v>0</v>
      </c>
      <c r="J1087">
        <v>0</v>
      </c>
      <c r="K1087">
        <v>2893.52</v>
      </c>
      <c r="L1087">
        <v>1655.78</v>
      </c>
      <c r="M1087">
        <v>1237.74</v>
      </c>
      <c r="N1087" t="s">
        <v>23</v>
      </c>
      <c r="O1087" t="s">
        <v>24</v>
      </c>
      <c r="P1087" t="s">
        <v>33</v>
      </c>
      <c r="Q1087">
        <v>0.91180555555555554</v>
      </c>
      <c r="R1087" t="s">
        <v>49</v>
      </c>
      <c r="S1087" t="s">
        <v>4650</v>
      </c>
      <c r="T1087" t="s">
        <v>4636</v>
      </c>
      <c r="U1087">
        <v>398.25</v>
      </c>
      <c r="V1087" t="s">
        <v>5183</v>
      </c>
      <c r="W1087" t="s">
        <v>4958</v>
      </c>
      <c r="X1087" t="s">
        <v>5931</v>
      </c>
      <c r="Y1087" t="s">
        <v>4970</v>
      </c>
      <c r="Z1087" t="s">
        <v>5587</v>
      </c>
      <c r="AA1087" t="s">
        <v>4992</v>
      </c>
      <c r="AB1087">
        <f>YEAR(Sales_Trans_2[[#This Row],[Transaction_Date]])</f>
        <v>2025</v>
      </c>
      <c r="AC1087" t="str">
        <f>TEXT(Sales_Trans_2[[#This Row],[Transaction_Date]],"mmm")</f>
        <v>Sep</v>
      </c>
      <c r="AD1087">
        <f>MONTH(Sales_Trans_2[[#This Row],[Transaction_Date]])</f>
        <v>9</v>
      </c>
      <c r="AE1087" s="19">
        <f>IFERROR(Sales_Trans_2[[#This Row],[Profit]]/Sales_Trans_2[[#This Row],[Sales_Amount]],0)</f>
        <v>0.42776272498548479</v>
      </c>
      <c r="AF1087" s="20" t="str">
        <f>IF(Sales_Trans_2[[#This Row],[Discount_Pct]]=0,"0%",
IF(Sales_Trans_2[[#This Row],[Discount_Pct]]&lt;=5,"1-5%",
IF(Sales_Trans_2[[#This Row],[Discount_Pct]]&lt;=10,"6-10%",
IF(Sales_Trans_2[[#This Row],[Discount_Pct]]&lt;=15,"11-15%","&gt;15%"))))</f>
        <v>0%</v>
      </c>
    </row>
    <row r="1088" spans="1:32" x14ac:dyDescent="0.25">
      <c r="A1088" t="s">
        <v>3882</v>
      </c>
      <c r="B1088" s="10">
        <v>45781</v>
      </c>
      <c r="C1088" t="s">
        <v>839</v>
      </c>
      <c r="D1088" t="s">
        <v>802</v>
      </c>
      <c r="E1088" t="s">
        <v>460</v>
      </c>
      <c r="F1088" t="s">
        <v>461</v>
      </c>
      <c r="G1088">
        <v>4</v>
      </c>
      <c r="H1088">
        <v>298.68</v>
      </c>
      <c r="I1088">
        <v>0</v>
      </c>
      <c r="J1088">
        <v>0</v>
      </c>
      <c r="K1088">
        <v>1373.93</v>
      </c>
      <c r="L1088">
        <v>1002.76</v>
      </c>
      <c r="M1088">
        <v>371.17</v>
      </c>
      <c r="N1088" t="s">
        <v>68</v>
      </c>
      <c r="O1088" t="s">
        <v>24</v>
      </c>
      <c r="P1088" t="s">
        <v>33</v>
      </c>
      <c r="Q1088">
        <v>0.42152777777777778</v>
      </c>
      <c r="R1088" t="s">
        <v>27</v>
      </c>
      <c r="S1088" t="s">
        <v>4850</v>
      </c>
      <c r="T1088" t="s">
        <v>4847</v>
      </c>
      <c r="U1088">
        <v>298.68</v>
      </c>
      <c r="V1088" t="s">
        <v>5710</v>
      </c>
      <c r="W1088" t="s">
        <v>4968</v>
      </c>
      <c r="X1088" t="s">
        <v>5404</v>
      </c>
      <c r="Y1088" t="s">
        <v>4970</v>
      </c>
      <c r="Z1088" t="s">
        <v>5405</v>
      </c>
      <c r="AA1088" t="s">
        <v>4962</v>
      </c>
      <c r="AB1088">
        <f>YEAR(Sales_Trans_2[[#This Row],[Transaction_Date]])</f>
        <v>2025</v>
      </c>
      <c r="AC1088" t="str">
        <f>TEXT(Sales_Trans_2[[#This Row],[Transaction_Date]],"mmm")</f>
        <v>May</v>
      </c>
      <c r="AD1088">
        <f>MONTH(Sales_Trans_2[[#This Row],[Transaction_Date]])</f>
        <v>5</v>
      </c>
      <c r="AE1088" s="19">
        <f>IFERROR(Sales_Trans_2[[#This Row],[Profit]]/Sales_Trans_2[[#This Row],[Sales_Amount]],0)</f>
        <v>0.27015204559184236</v>
      </c>
      <c r="AF1088" s="20" t="str">
        <f>IF(Sales_Trans_2[[#This Row],[Discount_Pct]]=0,"0%",
IF(Sales_Trans_2[[#This Row],[Discount_Pct]]&lt;=5,"1-5%",
IF(Sales_Trans_2[[#This Row],[Discount_Pct]]&lt;=10,"6-10%",
IF(Sales_Trans_2[[#This Row],[Discount_Pct]]&lt;=15,"11-15%","&gt;15%"))))</f>
        <v>0%</v>
      </c>
    </row>
    <row r="1089" spans="1:32" x14ac:dyDescent="0.25">
      <c r="A1089" t="s">
        <v>2549</v>
      </c>
      <c r="B1089" s="10">
        <v>45661</v>
      </c>
      <c r="C1089" t="s">
        <v>1778</v>
      </c>
      <c r="D1089" t="s">
        <v>365</v>
      </c>
      <c r="E1089" t="s">
        <v>1109</v>
      </c>
      <c r="F1089" t="s">
        <v>239</v>
      </c>
      <c r="G1089">
        <v>4</v>
      </c>
      <c r="H1089">
        <v>459.58</v>
      </c>
      <c r="I1089">
        <v>0</v>
      </c>
      <c r="J1089">
        <v>0</v>
      </c>
      <c r="K1089">
        <v>1838.32</v>
      </c>
      <c r="L1089">
        <v>1547.56</v>
      </c>
      <c r="M1089">
        <v>290.76</v>
      </c>
      <c r="N1089" t="s">
        <v>133</v>
      </c>
      <c r="O1089" t="s">
        <v>24</v>
      </c>
      <c r="P1089" t="s">
        <v>33</v>
      </c>
      <c r="Q1089">
        <v>0.67708333333333337</v>
      </c>
      <c r="R1089" t="s">
        <v>49</v>
      </c>
      <c r="S1089" t="s">
        <v>4680</v>
      </c>
      <c r="T1089" t="s">
        <v>4672</v>
      </c>
      <c r="U1089">
        <v>459.58</v>
      </c>
      <c r="V1089" t="s">
        <v>5790</v>
      </c>
      <c r="W1089" t="s">
        <v>4968</v>
      </c>
      <c r="X1089" t="s">
        <v>5015</v>
      </c>
      <c r="Y1089" t="s">
        <v>4966</v>
      </c>
      <c r="Z1089" t="s">
        <v>5105</v>
      </c>
      <c r="AA1089" t="s">
        <v>4962</v>
      </c>
      <c r="AB1089">
        <f>YEAR(Sales_Trans_2[[#This Row],[Transaction_Date]])</f>
        <v>2025</v>
      </c>
      <c r="AC1089" t="str">
        <f>TEXT(Sales_Trans_2[[#This Row],[Transaction_Date]],"mmm")</f>
        <v>Jan</v>
      </c>
      <c r="AD1089">
        <f>MONTH(Sales_Trans_2[[#This Row],[Transaction_Date]])</f>
        <v>1</v>
      </c>
      <c r="AE1089" s="19">
        <f>IFERROR(Sales_Trans_2[[#This Row],[Profit]]/Sales_Trans_2[[#This Row],[Sales_Amount]],0)</f>
        <v>0.1581661517037295</v>
      </c>
      <c r="AF1089" s="20" t="str">
        <f>IF(Sales_Trans_2[[#This Row],[Discount_Pct]]=0,"0%",
IF(Sales_Trans_2[[#This Row],[Discount_Pct]]&lt;=5,"1-5%",
IF(Sales_Trans_2[[#This Row],[Discount_Pct]]&lt;=10,"6-10%",
IF(Sales_Trans_2[[#This Row],[Discount_Pct]]&lt;=15,"11-15%","&gt;15%"))))</f>
        <v>0%</v>
      </c>
    </row>
    <row r="1090" spans="1:32" x14ac:dyDescent="0.25">
      <c r="A1090" t="s">
        <v>3631</v>
      </c>
      <c r="B1090" s="10">
        <v>45725</v>
      </c>
      <c r="C1090" t="s">
        <v>2128</v>
      </c>
      <c r="D1090" t="s">
        <v>499</v>
      </c>
      <c r="E1090" t="s">
        <v>887</v>
      </c>
      <c r="F1090" t="s">
        <v>2847</v>
      </c>
      <c r="G1090">
        <v>5</v>
      </c>
      <c r="H1090">
        <v>433.04</v>
      </c>
      <c r="I1090">
        <v>0</v>
      </c>
      <c r="J1090">
        <v>0</v>
      </c>
      <c r="K1090">
        <v>2165.1999999999998</v>
      </c>
      <c r="L1090">
        <v>1737.35</v>
      </c>
      <c r="M1090">
        <v>427.85</v>
      </c>
      <c r="N1090" t="s">
        <v>47</v>
      </c>
      <c r="O1090" t="s">
        <v>345</v>
      </c>
      <c r="P1090" t="s">
        <v>33</v>
      </c>
      <c r="Q1090">
        <v>0.61875000000000002</v>
      </c>
      <c r="R1090" t="s">
        <v>49</v>
      </c>
      <c r="S1090" t="s">
        <v>4816</v>
      </c>
      <c r="T1090" t="s">
        <v>4847</v>
      </c>
      <c r="U1090">
        <v>401.06</v>
      </c>
      <c r="V1090" t="s">
        <v>5665</v>
      </c>
      <c r="W1090" t="s">
        <v>4958</v>
      </c>
      <c r="X1090" t="s">
        <v>5852</v>
      </c>
      <c r="Y1090" t="s">
        <v>4977</v>
      </c>
      <c r="Z1090" t="s">
        <v>5844</v>
      </c>
      <c r="AA1090" t="s">
        <v>4992</v>
      </c>
      <c r="AB1090">
        <f>YEAR(Sales_Trans_2[[#This Row],[Transaction_Date]])</f>
        <v>2025</v>
      </c>
      <c r="AC1090" t="str">
        <f>TEXT(Sales_Trans_2[[#This Row],[Transaction_Date]],"mmm")</f>
        <v>Mar</v>
      </c>
      <c r="AD1090">
        <f>MONTH(Sales_Trans_2[[#This Row],[Transaction_Date]])</f>
        <v>3</v>
      </c>
      <c r="AE1090" s="19">
        <f>IFERROR(Sales_Trans_2[[#This Row],[Profit]]/Sales_Trans_2[[#This Row],[Sales_Amount]],0)</f>
        <v>0.19760299279512289</v>
      </c>
      <c r="AF1090" s="20" t="str">
        <f>IF(Sales_Trans_2[[#This Row],[Discount_Pct]]=0,"0%",
IF(Sales_Trans_2[[#This Row],[Discount_Pct]]&lt;=5,"1-5%",
IF(Sales_Trans_2[[#This Row],[Discount_Pct]]&lt;=10,"6-10%",
IF(Sales_Trans_2[[#This Row],[Discount_Pct]]&lt;=15,"11-15%","&gt;15%"))))</f>
        <v>0%</v>
      </c>
    </row>
    <row r="1091" spans="1:32" x14ac:dyDescent="0.25">
      <c r="A1091" t="s">
        <v>2725</v>
      </c>
      <c r="B1091" s="10">
        <v>45846</v>
      </c>
      <c r="C1091" t="s">
        <v>2726</v>
      </c>
      <c r="D1091" t="s">
        <v>812</v>
      </c>
      <c r="E1091" t="s">
        <v>584</v>
      </c>
      <c r="F1091" t="s">
        <v>2318</v>
      </c>
      <c r="G1091">
        <v>3</v>
      </c>
      <c r="H1091">
        <v>530.16</v>
      </c>
      <c r="I1091">
        <v>0</v>
      </c>
      <c r="J1091">
        <v>0</v>
      </c>
      <c r="K1091">
        <v>1590.48</v>
      </c>
      <c r="L1091">
        <v>1137.57</v>
      </c>
      <c r="M1091">
        <v>452.91</v>
      </c>
      <c r="N1091" t="s">
        <v>23</v>
      </c>
      <c r="O1091" t="s">
        <v>345</v>
      </c>
      <c r="P1091" t="s">
        <v>33</v>
      </c>
      <c r="Q1091">
        <v>0.76458333333333328</v>
      </c>
      <c r="R1091" t="s">
        <v>49</v>
      </c>
      <c r="S1091" t="s">
        <v>4770</v>
      </c>
      <c r="T1091" t="s">
        <v>4752</v>
      </c>
      <c r="U1091">
        <v>530.16</v>
      </c>
      <c r="V1091" t="s">
        <v>5997</v>
      </c>
      <c r="W1091" t="s">
        <v>4964</v>
      </c>
      <c r="X1091" t="s">
        <v>5225</v>
      </c>
      <c r="Y1091" t="s">
        <v>5011</v>
      </c>
      <c r="Z1091" t="s">
        <v>5226</v>
      </c>
      <c r="AA1091" t="s">
        <v>5060</v>
      </c>
      <c r="AB1091">
        <f>YEAR(Sales_Trans_2[[#This Row],[Transaction_Date]])</f>
        <v>2025</v>
      </c>
      <c r="AC1091" t="str">
        <f>TEXT(Sales_Trans_2[[#This Row],[Transaction_Date]],"mmm")</f>
        <v>Jul</v>
      </c>
      <c r="AD1091">
        <f>MONTH(Sales_Trans_2[[#This Row],[Transaction_Date]])</f>
        <v>7</v>
      </c>
      <c r="AE1091" s="19">
        <f>IFERROR(Sales_Trans_2[[#This Row],[Profit]]/Sales_Trans_2[[#This Row],[Sales_Amount]],0)</f>
        <v>0.28476309038780745</v>
      </c>
      <c r="AF1091" s="20" t="str">
        <f>IF(Sales_Trans_2[[#This Row],[Discount_Pct]]=0,"0%",
IF(Sales_Trans_2[[#This Row],[Discount_Pct]]&lt;=5,"1-5%",
IF(Sales_Trans_2[[#This Row],[Discount_Pct]]&lt;=10,"6-10%",
IF(Sales_Trans_2[[#This Row],[Discount_Pct]]&lt;=15,"11-15%","&gt;15%"))))</f>
        <v>0%</v>
      </c>
    </row>
    <row r="1092" spans="1:32" x14ac:dyDescent="0.25">
      <c r="A1092" t="s">
        <v>1519</v>
      </c>
      <c r="B1092" s="10">
        <v>45694</v>
      </c>
      <c r="C1092" t="s">
        <v>1520</v>
      </c>
      <c r="D1092" t="s">
        <v>661</v>
      </c>
      <c r="E1092" t="s">
        <v>675</v>
      </c>
      <c r="F1092" t="s">
        <v>1394</v>
      </c>
      <c r="G1092">
        <v>1</v>
      </c>
      <c r="H1092">
        <v>224.28</v>
      </c>
      <c r="I1092">
        <v>0</v>
      </c>
      <c r="J1092">
        <v>0</v>
      </c>
      <c r="K1092">
        <v>224.28</v>
      </c>
      <c r="L1092">
        <v>192.39</v>
      </c>
      <c r="M1092">
        <v>31.89</v>
      </c>
      <c r="N1092" t="s">
        <v>68</v>
      </c>
      <c r="O1092" t="s">
        <v>345</v>
      </c>
      <c r="P1092" t="s">
        <v>33</v>
      </c>
      <c r="Q1092">
        <v>0.88194444444444442</v>
      </c>
      <c r="R1092" t="s">
        <v>49</v>
      </c>
      <c r="S1092" t="s">
        <v>4845</v>
      </c>
      <c r="T1092" t="s">
        <v>4828</v>
      </c>
      <c r="U1092">
        <v>224.28</v>
      </c>
      <c r="V1092" t="s">
        <v>5677</v>
      </c>
      <c r="W1092" t="s">
        <v>4968</v>
      </c>
      <c r="X1092" t="s">
        <v>5799</v>
      </c>
      <c r="Y1092" t="s">
        <v>4966</v>
      </c>
      <c r="Z1092" t="s">
        <v>5486</v>
      </c>
      <c r="AA1092" t="s">
        <v>4992</v>
      </c>
      <c r="AB1092">
        <f>YEAR(Sales_Trans_2[[#This Row],[Transaction_Date]])</f>
        <v>2025</v>
      </c>
      <c r="AC1092" t="str">
        <f>TEXT(Sales_Trans_2[[#This Row],[Transaction_Date]],"mmm")</f>
        <v>Feb</v>
      </c>
      <c r="AD1092">
        <f>MONTH(Sales_Trans_2[[#This Row],[Transaction_Date]])</f>
        <v>2</v>
      </c>
      <c r="AE1092" s="19">
        <f>IFERROR(Sales_Trans_2[[#This Row],[Profit]]/Sales_Trans_2[[#This Row],[Sales_Amount]],0)</f>
        <v>0.14218833600856073</v>
      </c>
      <c r="AF1092" s="20" t="str">
        <f>IF(Sales_Trans_2[[#This Row],[Discount_Pct]]=0,"0%",
IF(Sales_Trans_2[[#This Row],[Discount_Pct]]&lt;=5,"1-5%",
IF(Sales_Trans_2[[#This Row],[Discount_Pct]]&lt;=10,"6-10%",
IF(Sales_Trans_2[[#This Row],[Discount_Pct]]&lt;=15,"11-15%","&gt;15%"))))</f>
        <v>0%</v>
      </c>
    </row>
    <row r="1093" spans="1:32" x14ac:dyDescent="0.25">
      <c r="A1093" t="s">
        <v>1121</v>
      </c>
      <c r="B1093" s="10">
        <v>45767</v>
      </c>
      <c r="C1093" t="s">
        <v>444</v>
      </c>
      <c r="D1093" t="s">
        <v>493</v>
      </c>
      <c r="E1093" t="s">
        <v>1066</v>
      </c>
      <c r="F1093" t="s">
        <v>471</v>
      </c>
      <c r="G1093">
        <v>8</v>
      </c>
      <c r="H1093">
        <v>238.51</v>
      </c>
      <c r="I1093">
        <v>0</v>
      </c>
      <c r="J1093">
        <v>0</v>
      </c>
      <c r="K1093">
        <v>2194.29</v>
      </c>
      <c r="L1093">
        <v>1529.6</v>
      </c>
      <c r="M1093">
        <v>664.69</v>
      </c>
      <c r="N1093" t="s">
        <v>133</v>
      </c>
      <c r="O1093" t="s">
        <v>345</v>
      </c>
      <c r="P1093" t="s">
        <v>33</v>
      </c>
      <c r="Q1093">
        <v>0.80138888888888893</v>
      </c>
      <c r="R1093" t="s">
        <v>27</v>
      </c>
      <c r="S1093" t="s">
        <v>4688</v>
      </c>
      <c r="T1093" t="s">
        <v>4672</v>
      </c>
      <c r="U1093">
        <v>232.58</v>
      </c>
      <c r="V1093" t="s">
        <v>5047</v>
      </c>
      <c r="W1093" t="s">
        <v>4958</v>
      </c>
      <c r="X1093" t="s">
        <v>5376</v>
      </c>
      <c r="Y1093" t="s">
        <v>4970</v>
      </c>
      <c r="Z1093" t="s">
        <v>5120</v>
      </c>
      <c r="AA1093" t="s">
        <v>4962</v>
      </c>
      <c r="AB1093">
        <f>YEAR(Sales_Trans_2[[#This Row],[Transaction_Date]])</f>
        <v>2025</v>
      </c>
      <c r="AC1093" t="str">
        <f>TEXT(Sales_Trans_2[[#This Row],[Transaction_Date]],"mmm")</f>
        <v>Apr</v>
      </c>
      <c r="AD1093">
        <f>MONTH(Sales_Trans_2[[#This Row],[Transaction_Date]])</f>
        <v>4</v>
      </c>
      <c r="AE1093" s="19">
        <f>IFERROR(Sales_Trans_2[[#This Row],[Profit]]/Sales_Trans_2[[#This Row],[Sales_Amount]],0)</f>
        <v>0.30291802815489294</v>
      </c>
      <c r="AF1093" s="20" t="str">
        <f>IF(Sales_Trans_2[[#This Row],[Discount_Pct]]=0,"0%",
IF(Sales_Trans_2[[#This Row],[Discount_Pct]]&lt;=5,"1-5%",
IF(Sales_Trans_2[[#This Row],[Discount_Pct]]&lt;=10,"6-10%",
IF(Sales_Trans_2[[#This Row],[Discount_Pct]]&lt;=15,"11-15%","&gt;15%"))))</f>
        <v>0%</v>
      </c>
    </row>
    <row r="1094" spans="1:32" x14ac:dyDescent="0.25">
      <c r="A1094" t="s">
        <v>3237</v>
      </c>
      <c r="B1094" s="10">
        <v>46009</v>
      </c>
      <c r="C1094" t="s">
        <v>1466</v>
      </c>
      <c r="D1094" t="s">
        <v>59</v>
      </c>
      <c r="E1094" t="s">
        <v>709</v>
      </c>
      <c r="F1094" t="s">
        <v>710</v>
      </c>
      <c r="G1094">
        <v>4</v>
      </c>
      <c r="H1094">
        <v>342.46</v>
      </c>
      <c r="I1094">
        <v>10</v>
      </c>
      <c r="J1094">
        <v>136.97999999999999</v>
      </c>
      <c r="K1094">
        <v>1232.8599999999999</v>
      </c>
      <c r="L1094">
        <v>1087.1199999999999</v>
      </c>
      <c r="M1094">
        <v>145.74</v>
      </c>
      <c r="N1094" t="s">
        <v>68</v>
      </c>
      <c r="O1094" t="s">
        <v>24</v>
      </c>
      <c r="P1094" t="s">
        <v>33</v>
      </c>
      <c r="Q1094">
        <v>0.51666666666666672</v>
      </c>
      <c r="R1094" t="s">
        <v>49</v>
      </c>
      <c r="S1094" t="s">
        <v>4721</v>
      </c>
      <c r="T1094" t="s">
        <v>4703</v>
      </c>
      <c r="U1094">
        <v>342.46</v>
      </c>
      <c r="V1094" t="s">
        <v>5315</v>
      </c>
      <c r="W1094" t="s">
        <v>4968</v>
      </c>
      <c r="X1094" t="s">
        <v>5313</v>
      </c>
      <c r="Y1094" t="s">
        <v>4960</v>
      </c>
      <c r="Z1094" t="s">
        <v>5314</v>
      </c>
      <c r="AA1094" t="s">
        <v>5060</v>
      </c>
      <c r="AB1094">
        <f>YEAR(Sales_Trans_2[[#This Row],[Transaction_Date]])</f>
        <v>2025</v>
      </c>
      <c r="AC1094" t="str">
        <f>TEXT(Sales_Trans_2[[#This Row],[Transaction_Date]],"mmm")</f>
        <v>Dec</v>
      </c>
      <c r="AD1094">
        <f>MONTH(Sales_Trans_2[[#This Row],[Transaction_Date]])</f>
        <v>12</v>
      </c>
      <c r="AE1094" s="19">
        <f>IFERROR(Sales_Trans_2[[#This Row],[Profit]]/Sales_Trans_2[[#This Row],[Sales_Amount]],0)</f>
        <v>0.11821293577535164</v>
      </c>
      <c r="AF1094" s="20" t="str">
        <f>IF(Sales_Trans_2[[#This Row],[Discount_Pct]]=0,"0%",
IF(Sales_Trans_2[[#This Row],[Discount_Pct]]&lt;=5,"1-5%",
IF(Sales_Trans_2[[#This Row],[Discount_Pct]]&lt;=10,"6-10%",
IF(Sales_Trans_2[[#This Row],[Discount_Pct]]&lt;=15,"11-15%","&gt;15%"))))</f>
        <v>6-10%</v>
      </c>
    </row>
    <row r="1095" spans="1:32" x14ac:dyDescent="0.25">
      <c r="A1095" t="s">
        <v>1127</v>
      </c>
      <c r="B1095" s="10">
        <v>46006</v>
      </c>
      <c r="C1095" t="s">
        <v>1128</v>
      </c>
      <c r="D1095" t="s">
        <v>30</v>
      </c>
      <c r="E1095" t="s">
        <v>728</v>
      </c>
      <c r="F1095" t="s">
        <v>729</v>
      </c>
      <c r="G1095">
        <v>4</v>
      </c>
      <c r="H1095">
        <v>494.93</v>
      </c>
      <c r="I1095">
        <v>10</v>
      </c>
      <c r="J1095">
        <v>197.97</v>
      </c>
      <c r="K1095">
        <v>1781.75</v>
      </c>
      <c r="L1095">
        <v>1520.32</v>
      </c>
      <c r="M1095">
        <v>261.43</v>
      </c>
      <c r="N1095" t="s">
        <v>133</v>
      </c>
      <c r="O1095" t="s">
        <v>24</v>
      </c>
      <c r="P1095" t="s">
        <v>33</v>
      </c>
      <c r="Q1095">
        <v>0.6875</v>
      </c>
      <c r="R1095" t="s">
        <v>49</v>
      </c>
      <c r="S1095" t="s">
        <v>4691</v>
      </c>
      <c r="T1095" t="s">
        <v>4672</v>
      </c>
      <c r="U1095">
        <v>448.94</v>
      </c>
      <c r="V1095" t="s">
        <v>5128</v>
      </c>
      <c r="W1095" t="s">
        <v>4958</v>
      </c>
      <c r="X1095" t="s">
        <v>5381</v>
      </c>
      <c r="Y1095" t="s">
        <v>5018</v>
      </c>
      <c r="Z1095" t="s">
        <v>5236</v>
      </c>
      <c r="AA1095" t="s">
        <v>5060</v>
      </c>
      <c r="AB1095">
        <f>YEAR(Sales_Trans_2[[#This Row],[Transaction_Date]])</f>
        <v>2025</v>
      </c>
      <c r="AC1095" t="str">
        <f>TEXT(Sales_Trans_2[[#This Row],[Transaction_Date]],"mmm")</f>
        <v>Dec</v>
      </c>
      <c r="AD1095">
        <f>MONTH(Sales_Trans_2[[#This Row],[Transaction_Date]])</f>
        <v>12</v>
      </c>
      <c r="AE1095" s="19">
        <f>IFERROR(Sales_Trans_2[[#This Row],[Profit]]/Sales_Trans_2[[#This Row],[Sales_Amount]],0)</f>
        <v>0.14672653290304477</v>
      </c>
      <c r="AF1095" s="20" t="str">
        <f>IF(Sales_Trans_2[[#This Row],[Discount_Pct]]=0,"0%",
IF(Sales_Trans_2[[#This Row],[Discount_Pct]]&lt;=5,"1-5%",
IF(Sales_Trans_2[[#This Row],[Discount_Pct]]&lt;=10,"6-10%",
IF(Sales_Trans_2[[#This Row],[Discount_Pct]]&lt;=15,"11-15%","&gt;15%"))))</f>
        <v>6-10%</v>
      </c>
    </row>
    <row r="1096" spans="1:32" x14ac:dyDescent="0.25">
      <c r="A1096" t="s">
        <v>2834</v>
      </c>
      <c r="B1096" s="10">
        <v>46104</v>
      </c>
      <c r="C1096" t="s">
        <v>1496</v>
      </c>
      <c r="D1096" t="s">
        <v>231</v>
      </c>
      <c r="E1096" t="s">
        <v>1431</v>
      </c>
      <c r="F1096" t="s">
        <v>1436</v>
      </c>
      <c r="G1096">
        <v>4</v>
      </c>
      <c r="H1096">
        <v>472.65</v>
      </c>
      <c r="I1096">
        <v>10</v>
      </c>
      <c r="J1096">
        <v>189.06</v>
      </c>
      <c r="K1096">
        <v>1701.54</v>
      </c>
      <c r="L1096">
        <v>1235.76</v>
      </c>
      <c r="M1096">
        <v>465.78</v>
      </c>
      <c r="N1096" t="s">
        <v>23</v>
      </c>
      <c r="O1096" t="s">
        <v>24</v>
      </c>
      <c r="P1096" t="s">
        <v>33</v>
      </c>
      <c r="Q1096">
        <v>0.37708333333333333</v>
      </c>
      <c r="R1096" t="s">
        <v>49</v>
      </c>
      <c r="S1096" t="s">
        <v>4756</v>
      </c>
      <c r="T1096" t="s">
        <v>4752</v>
      </c>
      <c r="U1096">
        <v>418.79</v>
      </c>
      <c r="V1096" t="s">
        <v>5123</v>
      </c>
      <c r="W1096" t="s">
        <v>4958</v>
      </c>
      <c r="X1096" t="s">
        <v>5385</v>
      </c>
      <c r="Y1096" t="s">
        <v>4960</v>
      </c>
      <c r="Z1096" t="s">
        <v>5386</v>
      </c>
      <c r="AA1096" t="s">
        <v>5060</v>
      </c>
      <c r="AB1096">
        <f>YEAR(Sales_Trans_2[[#This Row],[Transaction_Date]])</f>
        <v>2026</v>
      </c>
      <c r="AC1096" t="str">
        <f>TEXT(Sales_Trans_2[[#This Row],[Transaction_Date]],"mmm")</f>
        <v>Mar</v>
      </c>
      <c r="AD1096">
        <f>MONTH(Sales_Trans_2[[#This Row],[Transaction_Date]])</f>
        <v>3</v>
      </c>
      <c r="AE1096" s="19">
        <f>IFERROR(Sales_Trans_2[[#This Row],[Profit]]/Sales_Trans_2[[#This Row],[Sales_Amount]],0)</f>
        <v>0.2737402588243591</v>
      </c>
      <c r="AF1096" s="20" t="str">
        <f>IF(Sales_Trans_2[[#This Row],[Discount_Pct]]=0,"0%",
IF(Sales_Trans_2[[#This Row],[Discount_Pct]]&lt;=5,"1-5%",
IF(Sales_Trans_2[[#This Row],[Discount_Pct]]&lt;=10,"6-10%",
IF(Sales_Trans_2[[#This Row],[Discount_Pct]]&lt;=15,"11-15%","&gt;15%"))))</f>
        <v>6-10%</v>
      </c>
    </row>
    <row r="1097" spans="1:32" x14ac:dyDescent="0.25">
      <c r="A1097" t="s">
        <v>3524</v>
      </c>
      <c r="B1097" s="10">
        <v>46235</v>
      </c>
      <c r="C1097" t="s">
        <v>3525</v>
      </c>
      <c r="D1097" t="s">
        <v>365</v>
      </c>
      <c r="E1097" t="s">
        <v>45</v>
      </c>
      <c r="F1097" t="s">
        <v>46</v>
      </c>
      <c r="G1097">
        <v>1</v>
      </c>
      <c r="H1097">
        <v>459.58</v>
      </c>
      <c r="I1097">
        <v>20</v>
      </c>
      <c r="J1097">
        <v>91.92</v>
      </c>
      <c r="K1097">
        <v>367.66</v>
      </c>
      <c r="L1097">
        <v>386.89</v>
      </c>
      <c r="M1097">
        <v>-19.23</v>
      </c>
      <c r="N1097" t="s">
        <v>40</v>
      </c>
      <c r="O1097" t="s">
        <v>24</v>
      </c>
      <c r="P1097" t="s">
        <v>33</v>
      </c>
      <c r="Q1097">
        <v>0.58472222222222225</v>
      </c>
      <c r="R1097" t="s">
        <v>49</v>
      </c>
      <c r="S1097" t="s">
        <v>4680</v>
      </c>
      <c r="T1097" t="s">
        <v>4672</v>
      </c>
      <c r="U1097">
        <v>459.58</v>
      </c>
      <c r="V1097" t="s">
        <v>5082</v>
      </c>
      <c r="W1097" t="s">
        <v>4964</v>
      </c>
      <c r="X1097" t="s">
        <v>5422</v>
      </c>
      <c r="Y1097" t="s">
        <v>5011</v>
      </c>
      <c r="Z1097" t="s">
        <v>5423</v>
      </c>
      <c r="AA1097" t="s">
        <v>5060</v>
      </c>
      <c r="AB1097">
        <f>YEAR(Sales_Trans_2[[#This Row],[Transaction_Date]])</f>
        <v>2026</v>
      </c>
      <c r="AC1097" t="str">
        <f>TEXT(Sales_Trans_2[[#This Row],[Transaction_Date]],"mmm")</f>
        <v>Aug</v>
      </c>
      <c r="AD1097">
        <f>MONTH(Sales_Trans_2[[#This Row],[Transaction_Date]])</f>
        <v>8</v>
      </c>
      <c r="AE1097" s="19">
        <f>IFERROR(Sales_Trans_2[[#This Row],[Profit]]/Sales_Trans_2[[#This Row],[Sales_Amount]],0)</f>
        <v>-5.2303758907686446E-2</v>
      </c>
      <c r="AF1097" s="20" t="str">
        <f>IF(Sales_Trans_2[[#This Row],[Discount_Pct]]=0,"0%",
IF(Sales_Trans_2[[#This Row],[Discount_Pct]]&lt;=5,"1-5%",
IF(Sales_Trans_2[[#This Row],[Discount_Pct]]&lt;=10,"6-10%",
IF(Sales_Trans_2[[#This Row],[Discount_Pct]]&lt;=15,"11-15%","&gt;15%"))))</f>
        <v>&gt;15%</v>
      </c>
    </row>
    <row r="1098" spans="1:32" x14ac:dyDescent="0.25">
      <c r="A1098" t="s">
        <v>512</v>
      </c>
      <c r="B1098" s="10">
        <v>46102</v>
      </c>
      <c r="C1098" t="s">
        <v>513</v>
      </c>
      <c r="D1098" t="s">
        <v>349</v>
      </c>
      <c r="E1098" t="s">
        <v>514</v>
      </c>
      <c r="F1098" t="s">
        <v>515</v>
      </c>
      <c r="G1098">
        <v>3</v>
      </c>
      <c r="H1098">
        <v>446.17</v>
      </c>
      <c r="I1098">
        <v>15</v>
      </c>
      <c r="J1098">
        <v>200.78</v>
      </c>
      <c r="K1098">
        <v>1308.3900000000001</v>
      </c>
      <c r="L1098">
        <v>976.83</v>
      </c>
      <c r="M1098">
        <v>331.56</v>
      </c>
      <c r="N1098" t="s">
        <v>4971</v>
      </c>
      <c r="O1098" t="s">
        <v>24</v>
      </c>
      <c r="P1098" t="s">
        <v>33</v>
      </c>
      <c r="Q1098">
        <v>0.84444444444444444</v>
      </c>
      <c r="R1098" t="s">
        <v>27</v>
      </c>
      <c r="S1098" t="s">
        <v>4789</v>
      </c>
      <c r="T1098" t="s">
        <v>4776</v>
      </c>
      <c r="U1098">
        <v>298.81</v>
      </c>
      <c r="V1098" t="s">
        <v>5500</v>
      </c>
      <c r="W1098" t="s">
        <v>4968</v>
      </c>
      <c r="X1098" t="s">
        <v>5501</v>
      </c>
      <c r="Y1098" t="s">
        <v>5011</v>
      </c>
      <c r="Z1098" t="s">
        <v>5265</v>
      </c>
      <c r="AA1098" t="s">
        <v>4992</v>
      </c>
      <c r="AB1098">
        <f>YEAR(Sales_Trans_2[[#This Row],[Transaction_Date]])</f>
        <v>2026</v>
      </c>
      <c r="AC1098" t="str">
        <f>TEXT(Sales_Trans_2[[#This Row],[Transaction_Date]],"mmm")</f>
        <v>Mar</v>
      </c>
      <c r="AD1098">
        <f>MONTH(Sales_Trans_2[[#This Row],[Transaction_Date]])</f>
        <v>3</v>
      </c>
      <c r="AE1098" s="19">
        <f>IFERROR(Sales_Trans_2[[#This Row],[Profit]]/Sales_Trans_2[[#This Row],[Sales_Amount]],0)</f>
        <v>0.25341068030174485</v>
      </c>
      <c r="AF1098" s="20" t="str">
        <f>IF(Sales_Trans_2[[#This Row],[Discount_Pct]]=0,"0%",
IF(Sales_Trans_2[[#This Row],[Discount_Pct]]&lt;=5,"1-5%",
IF(Sales_Trans_2[[#This Row],[Discount_Pct]]&lt;=10,"6-10%",
IF(Sales_Trans_2[[#This Row],[Discount_Pct]]&lt;=15,"11-15%","&gt;15%"))))</f>
        <v>11-15%</v>
      </c>
    </row>
    <row r="1099" spans="1:32" x14ac:dyDescent="0.25">
      <c r="A1099" t="s">
        <v>2888</v>
      </c>
      <c r="B1099" s="10">
        <v>45973</v>
      </c>
      <c r="C1099" t="s">
        <v>2889</v>
      </c>
      <c r="D1099" t="s">
        <v>1382</v>
      </c>
      <c r="E1099" t="s">
        <v>1905</v>
      </c>
      <c r="F1099" t="s">
        <v>510</v>
      </c>
      <c r="G1099">
        <v>3</v>
      </c>
      <c r="H1099">
        <v>317.99</v>
      </c>
      <c r="I1099">
        <v>5</v>
      </c>
      <c r="J1099">
        <v>47.7</v>
      </c>
      <c r="K1099">
        <v>906.27</v>
      </c>
      <c r="L1099">
        <v>705.15</v>
      </c>
      <c r="M1099">
        <v>201.12</v>
      </c>
      <c r="N1099" t="s">
        <v>133</v>
      </c>
      <c r="O1099" t="s">
        <v>24</v>
      </c>
      <c r="P1099" t="s">
        <v>33</v>
      </c>
      <c r="Q1099">
        <v>0.5625</v>
      </c>
      <c r="R1099" t="s">
        <v>49</v>
      </c>
      <c r="S1099" t="s">
        <v>4774</v>
      </c>
      <c r="T1099" t="s">
        <v>4752</v>
      </c>
      <c r="U1099">
        <v>317.99</v>
      </c>
      <c r="V1099" t="s">
        <v>5502</v>
      </c>
      <c r="W1099" t="s">
        <v>4968</v>
      </c>
      <c r="X1099" t="s">
        <v>5189</v>
      </c>
      <c r="Y1099" t="s">
        <v>4960</v>
      </c>
      <c r="Z1099" t="s">
        <v>5249</v>
      </c>
      <c r="AA1099" t="s">
        <v>5060</v>
      </c>
      <c r="AB1099">
        <f>YEAR(Sales_Trans_2[[#This Row],[Transaction_Date]])</f>
        <v>2025</v>
      </c>
      <c r="AC1099" t="str">
        <f>TEXT(Sales_Trans_2[[#This Row],[Transaction_Date]],"mmm")</f>
        <v>Nov</v>
      </c>
      <c r="AD1099">
        <f>MONTH(Sales_Trans_2[[#This Row],[Transaction_Date]])</f>
        <v>11</v>
      </c>
      <c r="AE1099" s="19">
        <f>IFERROR(Sales_Trans_2[[#This Row],[Profit]]/Sales_Trans_2[[#This Row],[Sales_Amount]],0)</f>
        <v>0.22192061968287596</v>
      </c>
      <c r="AF1099" s="20" t="str">
        <f>IF(Sales_Trans_2[[#This Row],[Discount_Pct]]=0,"0%",
IF(Sales_Trans_2[[#This Row],[Discount_Pct]]&lt;=5,"1-5%",
IF(Sales_Trans_2[[#This Row],[Discount_Pct]]&lt;=10,"6-10%",
IF(Sales_Trans_2[[#This Row],[Discount_Pct]]&lt;=15,"11-15%","&gt;15%"))))</f>
        <v>1-5%</v>
      </c>
    </row>
    <row r="1100" spans="1:32" x14ac:dyDescent="0.25">
      <c r="A1100" t="s">
        <v>4163</v>
      </c>
      <c r="B1100" s="10">
        <v>46004</v>
      </c>
      <c r="C1100" t="s">
        <v>3423</v>
      </c>
      <c r="D1100" t="s">
        <v>1490</v>
      </c>
      <c r="E1100" t="s">
        <v>847</v>
      </c>
      <c r="F1100" t="s">
        <v>1691</v>
      </c>
      <c r="G1100">
        <v>2</v>
      </c>
      <c r="H1100">
        <v>102.51</v>
      </c>
      <c r="I1100">
        <v>10</v>
      </c>
      <c r="J1100">
        <v>20.5</v>
      </c>
      <c r="K1100">
        <v>212.2</v>
      </c>
      <c r="L1100">
        <v>177.44</v>
      </c>
      <c r="M1100">
        <v>34.76</v>
      </c>
      <c r="N1100" t="s">
        <v>40</v>
      </c>
      <c r="O1100" t="s">
        <v>24</v>
      </c>
      <c r="P1100" t="s">
        <v>33</v>
      </c>
      <c r="Q1100">
        <v>0.58333333333333337</v>
      </c>
      <c r="R1100" t="s">
        <v>27</v>
      </c>
      <c r="S1100" t="s">
        <v>4899</v>
      </c>
      <c r="T1100" t="s">
        <v>4887</v>
      </c>
      <c r="U1100">
        <v>102.51</v>
      </c>
      <c r="V1100" t="s">
        <v>5518</v>
      </c>
      <c r="W1100" t="s">
        <v>4968</v>
      </c>
      <c r="X1100" t="s">
        <v>5110</v>
      </c>
      <c r="Y1100" t="s">
        <v>4966</v>
      </c>
      <c r="Z1100" t="s">
        <v>5108</v>
      </c>
      <c r="AA1100" t="s">
        <v>5060</v>
      </c>
      <c r="AB1100">
        <f>YEAR(Sales_Trans_2[[#This Row],[Transaction_Date]])</f>
        <v>2025</v>
      </c>
      <c r="AC1100" t="str">
        <f>TEXT(Sales_Trans_2[[#This Row],[Transaction_Date]],"mmm")</f>
        <v>Dec</v>
      </c>
      <c r="AD1100">
        <f>MONTH(Sales_Trans_2[[#This Row],[Transaction_Date]])</f>
        <v>12</v>
      </c>
      <c r="AE1100" s="19">
        <f>IFERROR(Sales_Trans_2[[#This Row],[Profit]]/Sales_Trans_2[[#This Row],[Sales_Amount]],0)</f>
        <v>0.16380772855796419</v>
      </c>
      <c r="AF1100" s="20" t="str">
        <f>IF(Sales_Trans_2[[#This Row],[Discount_Pct]]=0,"0%",
IF(Sales_Trans_2[[#This Row],[Discount_Pct]]&lt;=5,"1-5%",
IF(Sales_Trans_2[[#This Row],[Discount_Pct]]&lt;=10,"6-10%",
IF(Sales_Trans_2[[#This Row],[Discount_Pct]]&lt;=15,"11-15%","&gt;15%"))))</f>
        <v>6-10%</v>
      </c>
    </row>
    <row r="1101" spans="1:32" x14ac:dyDescent="0.25">
      <c r="A1101" t="s">
        <v>763</v>
      </c>
      <c r="B1101" s="10">
        <v>46012</v>
      </c>
      <c r="C1101" t="s">
        <v>764</v>
      </c>
      <c r="D1101" t="s">
        <v>765</v>
      </c>
      <c r="E1101" t="s">
        <v>131</v>
      </c>
      <c r="F1101" t="s">
        <v>766</v>
      </c>
      <c r="G1101">
        <v>3</v>
      </c>
      <c r="H1101">
        <v>388.84</v>
      </c>
      <c r="I1101">
        <v>10</v>
      </c>
      <c r="J1101">
        <v>116.65</v>
      </c>
      <c r="K1101">
        <v>1207.3499999999999</v>
      </c>
      <c r="L1101">
        <v>791.55</v>
      </c>
      <c r="M1101">
        <v>415.8</v>
      </c>
      <c r="N1101" t="s">
        <v>40</v>
      </c>
      <c r="O1101" t="s">
        <v>24</v>
      </c>
      <c r="P1101" t="s">
        <v>33</v>
      </c>
      <c r="Q1101">
        <v>0.8569444444444444</v>
      </c>
      <c r="R1101" t="s">
        <v>27</v>
      </c>
      <c r="S1101" t="s">
        <v>4811</v>
      </c>
      <c r="T1101" t="s">
        <v>4805</v>
      </c>
      <c r="U1101">
        <v>340.25</v>
      </c>
      <c r="V1101" t="s">
        <v>5562</v>
      </c>
      <c r="W1101" t="s">
        <v>4958</v>
      </c>
      <c r="X1101" t="s">
        <v>5563</v>
      </c>
      <c r="Y1101" t="s">
        <v>4960</v>
      </c>
      <c r="Z1101" t="s">
        <v>5076</v>
      </c>
      <c r="AA1101" t="s">
        <v>5060</v>
      </c>
      <c r="AB1101">
        <f>YEAR(Sales_Trans_2[[#This Row],[Transaction_Date]])</f>
        <v>2025</v>
      </c>
      <c r="AC1101" t="str">
        <f>TEXT(Sales_Trans_2[[#This Row],[Transaction_Date]],"mmm")</f>
        <v>Dec</v>
      </c>
      <c r="AD1101">
        <f>MONTH(Sales_Trans_2[[#This Row],[Transaction_Date]])</f>
        <v>12</v>
      </c>
      <c r="AE1101" s="19">
        <f>IFERROR(Sales_Trans_2[[#This Row],[Profit]]/Sales_Trans_2[[#This Row],[Sales_Amount]],0)</f>
        <v>0.34439060752888562</v>
      </c>
      <c r="AF1101" s="20" t="str">
        <f>IF(Sales_Trans_2[[#This Row],[Discount_Pct]]=0,"0%",
IF(Sales_Trans_2[[#This Row],[Discount_Pct]]&lt;=5,"1-5%",
IF(Sales_Trans_2[[#This Row],[Discount_Pct]]&lt;=10,"6-10%",
IF(Sales_Trans_2[[#This Row],[Discount_Pct]]&lt;=15,"11-15%","&gt;15%"))))</f>
        <v>6-10%</v>
      </c>
    </row>
    <row r="1102" spans="1:32" x14ac:dyDescent="0.25">
      <c r="A1102" t="s">
        <v>3664</v>
      </c>
      <c r="B1102" s="10">
        <v>46015</v>
      </c>
      <c r="C1102" t="s">
        <v>1601</v>
      </c>
      <c r="D1102" t="s">
        <v>714</v>
      </c>
      <c r="E1102" t="s">
        <v>847</v>
      </c>
      <c r="F1102" t="s">
        <v>848</v>
      </c>
      <c r="G1102">
        <v>2</v>
      </c>
      <c r="H1102">
        <v>161.03</v>
      </c>
      <c r="I1102">
        <v>5</v>
      </c>
      <c r="J1102">
        <v>16.100000000000001</v>
      </c>
      <c r="K1102">
        <v>305.95999999999998</v>
      </c>
      <c r="L1102">
        <v>248.48</v>
      </c>
      <c r="M1102">
        <v>57.48</v>
      </c>
      <c r="N1102" t="s">
        <v>68</v>
      </c>
      <c r="O1102" t="s">
        <v>345</v>
      </c>
      <c r="P1102" t="s">
        <v>33</v>
      </c>
      <c r="Q1102">
        <v>0.46458333333333335</v>
      </c>
      <c r="R1102" t="s">
        <v>49</v>
      </c>
      <c r="S1102" t="s">
        <v>4653</v>
      </c>
      <c r="T1102" t="s">
        <v>4672</v>
      </c>
      <c r="U1102">
        <v>161.03</v>
      </c>
      <c r="V1102" t="s">
        <v>5724</v>
      </c>
      <c r="W1102" t="s">
        <v>4968</v>
      </c>
      <c r="X1102" t="s">
        <v>5107</v>
      </c>
      <c r="Y1102" t="s">
        <v>4970</v>
      </c>
      <c r="Z1102" t="s">
        <v>5108</v>
      </c>
      <c r="AA1102" t="s">
        <v>5060</v>
      </c>
      <c r="AB1102">
        <f>YEAR(Sales_Trans_2[[#This Row],[Transaction_Date]])</f>
        <v>2025</v>
      </c>
      <c r="AC1102" t="str">
        <f>TEXT(Sales_Trans_2[[#This Row],[Transaction_Date]],"mmm")</f>
        <v>Dec</v>
      </c>
      <c r="AD1102">
        <f>MONTH(Sales_Trans_2[[#This Row],[Transaction_Date]])</f>
        <v>12</v>
      </c>
      <c r="AE1102" s="19">
        <f>IFERROR(Sales_Trans_2[[#This Row],[Profit]]/Sales_Trans_2[[#This Row],[Sales_Amount]],0)</f>
        <v>0.18786769512354556</v>
      </c>
      <c r="AF1102" s="20" t="str">
        <f>IF(Sales_Trans_2[[#This Row],[Discount_Pct]]=0,"0%",
IF(Sales_Trans_2[[#This Row],[Discount_Pct]]&lt;=5,"1-5%",
IF(Sales_Trans_2[[#This Row],[Discount_Pct]]&lt;=10,"6-10%",
IF(Sales_Trans_2[[#This Row],[Discount_Pct]]&lt;=15,"11-15%","&gt;15%"))))</f>
        <v>1-5%</v>
      </c>
    </row>
    <row r="1103" spans="1:32" x14ac:dyDescent="0.25">
      <c r="A1103" t="s">
        <v>4406</v>
      </c>
      <c r="B1103" s="10">
        <v>46018</v>
      </c>
      <c r="C1103" t="s">
        <v>1493</v>
      </c>
      <c r="D1103" t="s">
        <v>802</v>
      </c>
      <c r="E1103" t="s">
        <v>1448</v>
      </c>
      <c r="F1103" t="s">
        <v>3086</v>
      </c>
      <c r="G1103">
        <v>2</v>
      </c>
      <c r="H1103">
        <v>298.68</v>
      </c>
      <c r="I1103">
        <v>20</v>
      </c>
      <c r="J1103">
        <v>119.47</v>
      </c>
      <c r="K1103">
        <v>549.57000000000005</v>
      </c>
      <c r="L1103">
        <v>501.38</v>
      </c>
      <c r="M1103">
        <v>48.19</v>
      </c>
      <c r="N1103" t="s">
        <v>23</v>
      </c>
      <c r="O1103" t="s">
        <v>24</v>
      </c>
      <c r="P1103" t="s">
        <v>33</v>
      </c>
      <c r="Q1103">
        <v>0.45624999999999999</v>
      </c>
      <c r="R1103" t="s">
        <v>27</v>
      </c>
      <c r="S1103" t="s">
        <v>4850</v>
      </c>
      <c r="T1103" t="s">
        <v>4847</v>
      </c>
      <c r="U1103">
        <v>298.68</v>
      </c>
      <c r="V1103" t="s">
        <v>5767</v>
      </c>
      <c r="W1103" t="s">
        <v>4968</v>
      </c>
      <c r="X1103" t="s">
        <v>5768</v>
      </c>
      <c r="Y1103" t="s">
        <v>5007</v>
      </c>
      <c r="Z1103" t="s">
        <v>5603</v>
      </c>
      <c r="AA1103" t="s">
        <v>5060</v>
      </c>
      <c r="AB1103">
        <f>YEAR(Sales_Trans_2[[#This Row],[Transaction_Date]])</f>
        <v>2025</v>
      </c>
      <c r="AC1103" t="str">
        <f>TEXT(Sales_Trans_2[[#This Row],[Transaction_Date]],"mmm")</f>
        <v>Dec</v>
      </c>
      <c r="AD1103">
        <f>MONTH(Sales_Trans_2[[#This Row],[Transaction_Date]])</f>
        <v>12</v>
      </c>
      <c r="AE1103" s="19">
        <f>IFERROR(Sales_Trans_2[[#This Row],[Profit]]/Sales_Trans_2[[#This Row],[Sales_Amount]],0)</f>
        <v>8.7686736903397192E-2</v>
      </c>
      <c r="AF1103" s="20" t="str">
        <f>IF(Sales_Trans_2[[#This Row],[Discount_Pct]]=0,"0%",
IF(Sales_Trans_2[[#This Row],[Discount_Pct]]&lt;=5,"1-5%",
IF(Sales_Trans_2[[#This Row],[Discount_Pct]]&lt;=10,"6-10%",
IF(Sales_Trans_2[[#This Row],[Discount_Pct]]&lt;=15,"11-15%","&gt;15%"))))</f>
        <v>&gt;15%</v>
      </c>
    </row>
    <row r="1104" spans="1:32" x14ac:dyDescent="0.25">
      <c r="A1104" t="s">
        <v>1995</v>
      </c>
      <c r="B1104" s="10">
        <v>45820</v>
      </c>
      <c r="C1104" t="s">
        <v>1990</v>
      </c>
      <c r="D1104" t="s">
        <v>101</v>
      </c>
      <c r="E1104" t="s">
        <v>1905</v>
      </c>
      <c r="F1104" t="s">
        <v>1996</v>
      </c>
      <c r="G1104">
        <v>3</v>
      </c>
      <c r="H1104">
        <v>434.65</v>
      </c>
      <c r="I1104">
        <v>15</v>
      </c>
      <c r="J1104">
        <v>195.59</v>
      </c>
      <c r="K1104">
        <v>1274.6099999999999</v>
      </c>
      <c r="L1104">
        <v>1054.8900000000001</v>
      </c>
      <c r="M1104">
        <v>219.72</v>
      </c>
      <c r="N1104" t="s">
        <v>40</v>
      </c>
      <c r="O1104" t="s">
        <v>24</v>
      </c>
      <c r="P1104" t="s">
        <v>33</v>
      </c>
      <c r="Q1104">
        <v>0.86111111111111116</v>
      </c>
      <c r="R1104" t="s">
        <v>27</v>
      </c>
      <c r="S1104" t="s">
        <v>4676</v>
      </c>
      <c r="T1104" t="s">
        <v>4672</v>
      </c>
      <c r="U1104">
        <v>434.65</v>
      </c>
      <c r="V1104" t="s">
        <v>5434</v>
      </c>
      <c r="W1104" t="s">
        <v>4964</v>
      </c>
      <c r="X1104" t="s">
        <v>5395</v>
      </c>
      <c r="Y1104" t="s">
        <v>4966</v>
      </c>
      <c r="Z1104" t="s">
        <v>5249</v>
      </c>
      <c r="AA1104" t="s">
        <v>5060</v>
      </c>
      <c r="AB1104">
        <f>YEAR(Sales_Trans_2[[#This Row],[Transaction_Date]])</f>
        <v>2025</v>
      </c>
      <c r="AC1104" t="str">
        <f>TEXT(Sales_Trans_2[[#This Row],[Transaction_Date]],"mmm")</f>
        <v>Jun</v>
      </c>
      <c r="AD1104">
        <f>MONTH(Sales_Trans_2[[#This Row],[Transaction_Date]])</f>
        <v>6</v>
      </c>
      <c r="AE1104" s="19">
        <f>IFERROR(Sales_Trans_2[[#This Row],[Profit]]/Sales_Trans_2[[#This Row],[Sales_Amount]],0)</f>
        <v>0.17238214041942243</v>
      </c>
      <c r="AF1104" s="20" t="str">
        <f>IF(Sales_Trans_2[[#This Row],[Discount_Pct]]=0,"0%",
IF(Sales_Trans_2[[#This Row],[Discount_Pct]]&lt;=5,"1-5%",
IF(Sales_Trans_2[[#This Row],[Discount_Pct]]&lt;=10,"6-10%",
IF(Sales_Trans_2[[#This Row],[Discount_Pct]]&lt;=15,"11-15%","&gt;15%"))))</f>
        <v>11-15%</v>
      </c>
    </row>
    <row r="1105" spans="1:32" x14ac:dyDescent="0.25">
      <c r="A1105" t="s">
        <v>1006</v>
      </c>
      <c r="B1105" s="10">
        <v>45789</v>
      </c>
      <c r="C1105" t="s">
        <v>548</v>
      </c>
      <c r="D1105" t="s">
        <v>296</v>
      </c>
      <c r="E1105" t="s">
        <v>728</v>
      </c>
      <c r="F1105" t="s">
        <v>729</v>
      </c>
      <c r="G1105">
        <v>3</v>
      </c>
      <c r="H1105">
        <v>571.83000000000004</v>
      </c>
      <c r="I1105">
        <v>15</v>
      </c>
      <c r="J1105">
        <v>257.32</v>
      </c>
      <c r="K1105">
        <v>1458.17</v>
      </c>
      <c r="L1105">
        <v>1089.8699999999999</v>
      </c>
      <c r="M1105">
        <v>368.3</v>
      </c>
      <c r="N1105" t="s">
        <v>133</v>
      </c>
      <c r="O1105" t="s">
        <v>24</v>
      </c>
      <c r="P1105" t="s">
        <v>33</v>
      </c>
      <c r="Q1105">
        <v>0.59305555555555556</v>
      </c>
      <c r="R1105" t="s">
        <v>49</v>
      </c>
      <c r="S1105" t="s">
        <v>4780</v>
      </c>
      <c r="T1105" t="s">
        <v>4776</v>
      </c>
      <c r="U1105">
        <v>507.5</v>
      </c>
      <c r="V1105" t="s">
        <v>4979</v>
      </c>
      <c r="W1105" t="s">
        <v>4958</v>
      </c>
      <c r="X1105" t="s">
        <v>5381</v>
      </c>
      <c r="Y1105" t="s">
        <v>5018</v>
      </c>
      <c r="Z1105" t="s">
        <v>5236</v>
      </c>
      <c r="AA1105" t="s">
        <v>5060</v>
      </c>
      <c r="AB1105">
        <f>YEAR(Sales_Trans_2[[#This Row],[Transaction_Date]])</f>
        <v>2025</v>
      </c>
      <c r="AC1105" t="str">
        <f>TEXT(Sales_Trans_2[[#This Row],[Transaction_Date]],"mmm")</f>
        <v>May</v>
      </c>
      <c r="AD1105">
        <f>MONTH(Sales_Trans_2[[#This Row],[Transaction_Date]])</f>
        <v>5</v>
      </c>
      <c r="AE1105" s="19">
        <f>IFERROR(Sales_Trans_2[[#This Row],[Profit]]/Sales_Trans_2[[#This Row],[Sales_Amount]],0)</f>
        <v>0.25257686003689556</v>
      </c>
      <c r="AF1105" s="20" t="str">
        <f>IF(Sales_Trans_2[[#This Row],[Discount_Pct]]=0,"0%",
IF(Sales_Trans_2[[#This Row],[Discount_Pct]]&lt;=5,"1-5%",
IF(Sales_Trans_2[[#This Row],[Discount_Pct]]&lt;=10,"6-10%",
IF(Sales_Trans_2[[#This Row],[Discount_Pct]]&lt;=15,"11-15%","&gt;15%"))))</f>
        <v>11-15%</v>
      </c>
    </row>
    <row r="1106" spans="1:32" x14ac:dyDescent="0.25">
      <c r="A1106" t="s">
        <v>3257</v>
      </c>
      <c r="B1106" s="10">
        <v>45984</v>
      </c>
      <c r="C1106" t="s">
        <v>2241</v>
      </c>
      <c r="D1106" t="s">
        <v>302</v>
      </c>
      <c r="E1106" t="s">
        <v>270</v>
      </c>
      <c r="F1106" t="s">
        <v>271</v>
      </c>
      <c r="G1106">
        <v>4</v>
      </c>
      <c r="H1106">
        <v>343.56</v>
      </c>
      <c r="I1106">
        <v>20</v>
      </c>
      <c r="J1106">
        <v>274.85000000000002</v>
      </c>
      <c r="K1106">
        <v>1264.3</v>
      </c>
      <c r="L1106">
        <v>865.28</v>
      </c>
      <c r="M1106">
        <v>399.02</v>
      </c>
      <c r="N1106" t="s">
        <v>47</v>
      </c>
      <c r="O1106" t="s">
        <v>24</v>
      </c>
      <c r="P1106" t="s">
        <v>33</v>
      </c>
      <c r="Q1106">
        <v>0.7416666666666667</v>
      </c>
      <c r="R1106" t="s">
        <v>27</v>
      </c>
      <c r="S1106" t="s">
        <v>4655</v>
      </c>
      <c r="T1106" t="s">
        <v>4636</v>
      </c>
      <c r="U1106">
        <v>343.56</v>
      </c>
      <c r="V1106" t="s">
        <v>5823</v>
      </c>
      <c r="W1106" t="s">
        <v>4968</v>
      </c>
      <c r="X1106" t="s">
        <v>5600</v>
      </c>
      <c r="Y1106" t="s">
        <v>4970</v>
      </c>
      <c r="Z1106" t="s">
        <v>5280</v>
      </c>
      <c r="AA1106" t="s">
        <v>5060</v>
      </c>
      <c r="AB1106">
        <f>YEAR(Sales_Trans_2[[#This Row],[Transaction_Date]])</f>
        <v>2025</v>
      </c>
      <c r="AC1106" t="str">
        <f>TEXT(Sales_Trans_2[[#This Row],[Transaction_Date]],"mmm")</f>
        <v>Nov</v>
      </c>
      <c r="AD1106">
        <f>MONTH(Sales_Trans_2[[#This Row],[Transaction_Date]])</f>
        <v>11</v>
      </c>
      <c r="AE1106" s="19">
        <f>IFERROR(Sales_Trans_2[[#This Row],[Profit]]/Sales_Trans_2[[#This Row],[Sales_Amount]],0)</f>
        <v>0.31560547338448153</v>
      </c>
      <c r="AF1106" s="20" t="str">
        <f>IF(Sales_Trans_2[[#This Row],[Discount_Pct]]=0,"0%",
IF(Sales_Trans_2[[#This Row],[Discount_Pct]]&lt;=5,"1-5%",
IF(Sales_Trans_2[[#This Row],[Discount_Pct]]&lt;=10,"6-10%",
IF(Sales_Trans_2[[#This Row],[Discount_Pct]]&lt;=15,"11-15%","&gt;15%"))))</f>
        <v>&gt;15%</v>
      </c>
    </row>
    <row r="1107" spans="1:32" x14ac:dyDescent="0.25">
      <c r="A1107" t="s">
        <v>3520</v>
      </c>
      <c r="B1107" s="10">
        <v>45984</v>
      </c>
      <c r="C1107" t="s">
        <v>3521</v>
      </c>
      <c r="D1107" t="s">
        <v>1658</v>
      </c>
      <c r="E1107" t="s">
        <v>2009</v>
      </c>
      <c r="F1107" t="s">
        <v>836</v>
      </c>
      <c r="G1107">
        <v>2</v>
      </c>
      <c r="H1107">
        <v>233.47</v>
      </c>
      <c r="I1107">
        <v>15</v>
      </c>
      <c r="J1107">
        <v>70.040000000000006</v>
      </c>
      <c r="K1107">
        <v>456.43</v>
      </c>
      <c r="L1107">
        <v>377.96</v>
      </c>
      <c r="M1107">
        <v>78.47</v>
      </c>
      <c r="N1107" t="s">
        <v>23</v>
      </c>
      <c r="O1107" t="s">
        <v>24</v>
      </c>
      <c r="P1107" t="s">
        <v>33</v>
      </c>
      <c r="Q1107">
        <v>0.87777777777777777</v>
      </c>
      <c r="R1107" t="s">
        <v>27</v>
      </c>
      <c r="S1107" t="s">
        <v>4804</v>
      </c>
      <c r="T1107" t="s">
        <v>4805</v>
      </c>
      <c r="U1107">
        <v>233.47</v>
      </c>
      <c r="V1107" t="s">
        <v>5826</v>
      </c>
      <c r="W1107" t="s">
        <v>4968</v>
      </c>
      <c r="X1107" t="s">
        <v>5170</v>
      </c>
      <c r="Y1107" t="s">
        <v>5007</v>
      </c>
      <c r="Z1107" t="s">
        <v>5177</v>
      </c>
      <c r="AA1107" t="s">
        <v>5060</v>
      </c>
      <c r="AB1107">
        <f>YEAR(Sales_Trans_2[[#This Row],[Transaction_Date]])</f>
        <v>2025</v>
      </c>
      <c r="AC1107" t="str">
        <f>TEXT(Sales_Trans_2[[#This Row],[Transaction_Date]],"mmm")</f>
        <v>Nov</v>
      </c>
      <c r="AD1107">
        <f>MONTH(Sales_Trans_2[[#This Row],[Transaction_Date]])</f>
        <v>11</v>
      </c>
      <c r="AE1107" s="19">
        <f>IFERROR(Sales_Trans_2[[#This Row],[Profit]]/Sales_Trans_2[[#This Row],[Sales_Amount]],0)</f>
        <v>0.17192121464408561</v>
      </c>
      <c r="AF1107" s="20" t="str">
        <f>IF(Sales_Trans_2[[#This Row],[Discount_Pct]]=0,"0%",
IF(Sales_Trans_2[[#This Row],[Discount_Pct]]&lt;=5,"1-5%",
IF(Sales_Trans_2[[#This Row],[Discount_Pct]]&lt;=10,"6-10%",
IF(Sales_Trans_2[[#This Row],[Discount_Pct]]&lt;=15,"11-15%","&gt;15%"))))</f>
        <v>11-15%</v>
      </c>
    </row>
    <row r="1108" spans="1:32" x14ac:dyDescent="0.25">
      <c r="A1108" t="s">
        <v>3919</v>
      </c>
      <c r="B1108" s="10">
        <v>45978</v>
      </c>
      <c r="C1108" t="s">
        <v>972</v>
      </c>
      <c r="D1108" t="s">
        <v>384</v>
      </c>
      <c r="E1108" t="s">
        <v>653</v>
      </c>
      <c r="F1108" t="s">
        <v>1220</v>
      </c>
      <c r="G1108">
        <v>3</v>
      </c>
      <c r="H1108">
        <v>389.61</v>
      </c>
      <c r="I1108">
        <v>10</v>
      </c>
      <c r="J1108">
        <v>116.88</v>
      </c>
      <c r="K1108">
        <v>1051.95</v>
      </c>
      <c r="L1108">
        <v>1008.21</v>
      </c>
      <c r="M1108">
        <v>43.74</v>
      </c>
      <c r="N1108" t="s">
        <v>68</v>
      </c>
      <c r="O1108" t="s">
        <v>24</v>
      </c>
      <c r="P1108" t="s">
        <v>33</v>
      </c>
      <c r="Q1108">
        <v>0.80486111111111114</v>
      </c>
      <c r="R1108" t="s">
        <v>49</v>
      </c>
      <c r="S1108" t="s">
        <v>4835</v>
      </c>
      <c r="T1108" t="s">
        <v>4828</v>
      </c>
      <c r="U1108">
        <v>389.61</v>
      </c>
      <c r="V1108" t="s">
        <v>5475</v>
      </c>
      <c r="W1108" t="s">
        <v>4964</v>
      </c>
      <c r="X1108" t="s">
        <v>5450</v>
      </c>
      <c r="Y1108" t="s">
        <v>5007</v>
      </c>
      <c r="Z1108" t="s">
        <v>5451</v>
      </c>
      <c r="AA1108" t="s">
        <v>4992</v>
      </c>
      <c r="AB1108">
        <f>YEAR(Sales_Trans_2[[#This Row],[Transaction_Date]])</f>
        <v>2025</v>
      </c>
      <c r="AC1108" t="str">
        <f>TEXT(Sales_Trans_2[[#This Row],[Transaction_Date]],"mmm")</f>
        <v>Nov</v>
      </c>
      <c r="AD1108">
        <f>MONTH(Sales_Trans_2[[#This Row],[Transaction_Date]])</f>
        <v>11</v>
      </c>
      <c r="AE1108" s="19">
        <f>IFERROR(Sales_Trans_2[[#This Row],[Profit]]/Sales_Trans_2[[#This Row],[Sales_Amount]],0)</f>
        <v>4.1579923000142592E-2</v>
      </c>
      <c r="AF1108" s="20" t="str">
        <f>IF(Sales_Trans_2[[#This Row],[Discount_Pct]]=0,"0%",
IF(Sales_Trans_2[[#This Row],[Discount_Pct]]&lt;=5,"1-5%",
IF(Sales_Trans_2[[#This Row],[Discount_Pct]]&lt;=10,"6-10%",
IF(Sales_Trans_2[[#This Row],[Discount_Pct]]&lt;=15,"11-15%","&gt;15%"))))</f>
        <v>6-10%</v>
      </c>
    </row>
    <row r="1109" spans="1:32" x14ac:dyDescent="0.25">
      <c r="A1109" t="s">
        <v>3116</v>
      </c>
      <c r="B1109" s="10">
        <v>45977</v>
      </c>
      <c r="C1109" t="s">
        <v>770</v>
      </c>
      <c r="D1109" t="s">
        <v>326</v>
      </c>
      <c r="E1109" t="s">
        <v>270</v>
      </c>
      <c r="F1109" t="s">
        <v>3117</v>
      </c>
      <c r="G1109">
        <v>4</v>
      </c>
      <c r="H1109">
        <v>400.33</v>
      </c>
      <c r="I1109">
        <v>10</v>
      </c>
      <c r="J1109">
        <v>160.13</v>
      </c>
      <c r="K1109">
        <v>1657.37</v>
      </c>
      <c r="L1109">
        <v>1363.6</v>
      </c>
      <c r="M1109">
        <v>293.77</v>
      </c>
      <c r="N1109" t="s">
        <v>133</v>
      </c>
      <c r="O1109" t="s">
        <v>345</v>
      </c>
      <c r="P1109" t="s">
        <v>33</v>
      </c>
      <c r="Q1109">
        <v>0.75138888888888888</v>
      </c>
      <c r="R1109" t="s">
        <v>27</v>
      </c>
      <c r="S1109" t="s">
        <v>4859</v>
      </c>
      <c r="T1109" t="s">
        <v>4847</v>
      </c>
      <c r="U1109">
        <v>400.33</v>
      </c>
      <c r="V1109" t="s">
        <v>5842</v>
      </c>
      <c r="W1109" t="s">
        <v>4964</v>
      </c>
      <c r="X1109" t="s">
        <v>5297</v>
      </c>
      <c r="Y1109" t="s">
        <v>4960</v>
      </c>
      <c r="Z1109" t="s">
        <v>5280</v>
      </c>
      <c r="AA1109" t="s">
        <v>5060</v>
      </c>
      <c r="AB1109">
        <f>YEAR(Sales_Trans_2[[#This Row],[Transaction_Date]])</f>
        <v>2025</v>
      </c>
      <c r="AC1109" t="str">
        <f>TEXT(Sales_Trans_2[[#This Row],[Transaction_Date]],"mmm")</f>
        <v>Nov</v>
      </c>
      <c r="AD1109">
        <f>MONTH(Sales_Trans_2[[#This Row],[Transaction_Date]])</f>
        <v>11</v>
      </c>
      <c r="AE1109" s="19">
        <f>IFERROR(Sales_Trans_2[[#This Row],[Profit]]/Sales_Trans_2[[#This Row],[Sales_Amount]],0)</f>
        <v>0.17725070442930668</v>
      </c>
      <c r="AF1109" s="20" t="str">
        <f>IF(Sales_Trans_2[[#This Row],[Discount_Pct]]=0,"0%",
IF(Sales_Trans_2[[#This Row],[Discount_Pct]]&lt;=5,"1-5%",
IF(Sales_Trans_2[[#This Row],[Discount_Pct]]&lt;=10,"6-10%",
IF(Sales_Trans_2[[#This Row],[Discount_Pct]]&lt;=15,"11-15%","&gt;15%"))))</f>
        <v>6-10%</v>
      </c>
    </row>
    <row r="1110" spans="1:32" x14ac:dyDescent="0.25">
      <c r="A1110" t="s">
        <v>1193</v>
      </c>
      <c r="B1110" s="10">
        <v>46002</v>
      </c>
      <c r="C1110" t="s">
        <v>492</v>
      </c>
      <c r="D1110" t="s">
        <v>1194</v>
      </c>
      <c r="E1110" t="s">
        <v>968</v>
      </c>
      <c r="F1110" t="s">
        <v>1195</v>
      </c>
      <c r="G1110">
        <v>4</v>
      </c>
      <c r="H1110">
        <v>109.69</v>
      </c>
      <c r="I1110">
        <v>5</v>
      </c>
      <c r="J1110">
        <v>21.94</v>
      </c>
      <c r="K1110">
        <v>416.82</v>
      </c>
      <c r="L1110">
        <v>371.84</v>
      </c>
      <c r="M1110">
        <v>44.98</v>
      </c>
      <c r="N1110" t="s">
        <v>23</v>
      </c>
      <c r="O1110" t="s">
        <v>24</v>
      </c>
      <c r="P1110" t="s">
        <v>33</v>
      </c>
      <c r="Q1110">
        <v>0.84444444444444444</v>
      </c>
      <c r="R1110" t="s">
        <v>49</v>
      </c>
      <c r="S1110" t="s">
        <v>4896</v>
      </c>
      <c r="T1110" t="s">
        <v>4887</v>
      </c>
      <c r="U1110">
        <v>109.69</v>
      </c>
      <c r="V1110" t="s">
        <v>5620</v>
      </c>
      <c r="W1110" t="s">
        <v>4968</v>
      </c>
      <c r="X1110" t="s">
        <v>5415</v>
      </c>
      <c r="Y1110" t="s">
        <v>4977</v>
      </c>
      <c r="Z1110" t="s">
        <v>5411</v>
      </c>
      <c r="AA1110" t="s">
        <v>4992</v>
      </c>
      <c r="AB1110">
        <f>YEAR(Sales_Trans_2[[#This Row],[Transaction_Date]])</f>
        <v>2025</v>
      </c>
      <c r="AC1110" t="str">
        <f>TEXT(Sales_Trans_2[[#This Row],[Transaction_Date]],"mmm")</f>
        <v>Dec</v>
      </c>
      <c r="AD1110">
        <f>MONTH(Sales_Trans_2[[#This Row],[Transaction_Date]])</f>
        <v>12</v>
      </c>
      <c r="AE1110" s="19">
        <f>IFERROR(Sales_Trans_2[[#This Row],[Profit]]/Sales_Trans_2[[#This Row],[Sales_Amount]],0)</f>
        <v>0.10791228827791373</v>
      </c>
      <c r="AF1110" s="20" t="str">
        <f>IF(Sales_Trans_2[[#This Row],[Discount_Pct]]=0,"0%",
IF(Sales_Trans_2[[#This Row],[Discount_Pct]]&lt;=5,"1-5%",
IF(Sales_Trans_2[[#This Row],[Discount_Pct]]&lt;=10,"6-10%",
IF(Sales_Trans_2[[#This Row],[Discount_Pct]]&lt;=15,"11-15%","&gt;15%"))))</f>
        <v>1-5%</v>
      </c>
    </row>
    <row r="1111" spans="1:32" x14ac:dyDescent="0.25">
      <c r="A1111" t="s">
        <v>2493</v>
      </c>
      <c r="B1111" s="10">
        <v>45943</v>
      </c>
      <c r="C1111" t="s">
        <v>1771</v>
      </c>
      <c r="D1111" t="s">
        <v>176</v>
      </c>
      <c r="E1111" t="s">
        <v>760</v>
      </c>
      <c r="F1111" t="s">
        <v>761</v>
      </c>
      <c r="G1111">
        <v>1</v>
      </c>
      <c r="H1111">
        <v>355.64</v>
      </c>
      <c r="I1111">
        <v>15</v>
      </c>
      <c r="J1111">
        <v>53.35</v>
      </c>
      <c r="K1111">
        <v>302.29000000000002</v>
      </c>
      <c r="L1111">
        <v>303.41000000000003</v>
      </c>
      <c r="M1111">
        <v>-1.1200000000000001</v>
      </c>
      <c r="N1111" t="s">
        <v>47</v>
      </c>
      <c r="O1111" t="s">
        <v>24</v>
      </c>
      <c r="P1111" t="s">
        <v>33</v>
      </c>
      <c r="Q1111">
        <v>0.68819444444444444</v>
      </c>
      <c r="R1111" t="s">
        <v>49</v>
      </c>
      <c r="S1111" t="s">
        <v>4860</v>
      </c>
      <c r="T1111" t="s">
        <v>4847</v>
      </c>
      <c r="U1111">
        <v>355.64</v>
      </c>
      <c r="V1111" t="s">
        <v>5838</v>
      </c>
      <c r="W1111" t="s">
        <v>4964</v>
      </c>
      <c r="X1111" t="s">
        <v>5363</v>
      </c>
      <c r="Y1111" t="s">
        <v>4970</v>
      </c>
      <c r="Z1111" t="s">
        <v>5364</v>
      </c>
      <c r="AA1111" t="s">
        <v>5060</v>
      </c>
      <c r="AB1111">
        <f>YEAR(Sales_Trans_2[[#This Row],[Transaction_Date]])</f>
        <v>2025</v>
      </c>
      <c r="AC1111" t="str">
        <f>TEXT(Sales_Trans_2[[#This Row],[Transaction_Date]],"mmm")</f>
        <v>Oct</v>
      </c>
      <c r="AD1111">
        <f>MONTH(Sales_Trans_2[[#This Row],[Transaction_Date]])</f>
        <v>10</v>
      </c>
      <c r="AE1111" s="19">
        <f>IFERROR(Sales_Trans_2[[#This Row],[Profit]]/Sales_Trans_2[[#This Row],[Sales_Amount]],0)</f>
        <v>-3.705051440669556E-3</v>
      </c>
      <c r="AF1111" s="20" t="str">
        <f>IF(Sales_Trans_2[[#This Row],[Discount_Pct]]=0,"0%",
IF(Sales_Trans_2[[#This Row],[Discount_Pct]]&lt;=5,"1-5%",
IF(Sales_Trans_2[[#This Row],[Discount_Pct]]&lt;=10,"6-10%",
IF(Sales_Trans_2[[#This Row],[Discount_Pct]]&lt;=15,"11-15%","&gt;15%"))))</f>
        <v>11-15%</v>
      </c>
    </row>
    <row r="1112" spans="1:32" x14ac:dyDescent="0.25">
      <c r="A1112" t="s">
        <v>2226</v>
      </c>
      <c r="B1112" s="10">
        <v>45971</v>
      </c>
      <c r="C1112" t="s">
        <v>307</v>
      </c>
      <c r="D1112" t="s">
        <v>652</v>
      </c>
      <c r="E1112" t="s">
        <v>606</v>
      </c>
      <c r="F1112" t="s">
        <v>630</v>
      </c>
      <c r="G1112">
        <v>4</v>
      </c>
      <c r="H1112">
        <v>369.14</v>
      </c>
      <c r="I1112">
        <v>10</v>
      </c>
      <c r="J1112">
        <v>147.66</v>
      </c>
      <c r="K1112">
        <v>1528.23</v>
      </c>
      <c r="L1112">
        <v>1161.32</v>
      </c>
      <c r="M1112">
        <v>366.91</v>
      </c>
      <c r="N1112" t="s">
        <v>47</v>
      </c>
      <c r="O1112" t="s">
        <v>24</v>
      </c>
      <c r="P1112" t="s">
        <v>33</v>
      </c>
      <c r="Q1112">
        <v>0.76666666666666672</v>
      </c>
      <c r="R1112" t="s">
        <v>27</v>
      </c>
      <c r="S1112" t="s">
        <v>4906</v>
      </c>
      <c r="T1112" t="s">
        <v>4887</v>
      </c>
      <c r="U1112">
        <v>331.35</v>
      </c>
      <c r="V1112" t="s">
        <v>5035</v>
      </c>
      <c r="W1112" t="s">
        <v>4958</v>
      </c>
      <c r="X1112" t="s">
        <v>5695</v>
      </c>
      <c r="Y1112" t="s">
        <v>4966</v>
      </c>
      <c r="Z1112" t="s">
        <v>5696</v>
      </c>
      <c r="AA1112" t="s">
        <v>5060</v>
      </c>
      <c r="AB1112">
        <f>YEAR(Sales_Trans_2[[#This Row],[Transaction_Date]])</f>
        <v>2025</v>
      </c>
      <c r="AC1112" t="str">
        <f>TEXT(Sales_Trans_2[[#This Row],[Transaction_Date]],"mmm")</f>
        <v>Nov</v>
      </c>
      <c r="AD1112">
        <f>MONTH(Sales_Trans_2[[#This Row],[Transaction_Date]])</f>
        <v>11</v>
      </c>
      <c r="AE1112" s="19">
        <f>IFERROR(Sales_Trans_2[[#This Row],[Profit]]/Sales_Trans_2[[#This Row],[Sales_Amount]],0)</f>
        <v>0.24008820661811378</v>
      </c>
      <c r="AF1112" s="20" t="str">
        <f>IF(Sales_Trans_2[[#This Row],[Discount_Pct]]=0,"0%",
IF(Sales_Trans_2[[#This Row],[Discount_Pct]]&lt;=5,"1-5%",
IF(Sales_Trans_2[[#This Row],[Discount_Pct]]&lt;=10,"6-10%",
IF(Sales_Trans_2[[#This Row],[Discount_Pct]]&lt;=15,"11-15%","&gt;15%"))))</f>
        <v>6-10%</v>
      </c>
    </row>
    <row r="1113" spans="1:32" x14ac:dyDescent="0.25">
      <c r="A1113" t="s">
        <v>768</v>
      </c>
      <c r="B1113" s="10">
        <v>45879</v>
      </c>
      <c r="C1113" t="s">
        <v>208</v>
      </c>
      <c r="D1113" t="s">
        <v>365</v>
      </c>
      <c r="E1113" t="s">
        <v>715</v>
      </c>
      <c r="F1113" t="s">
        <v>716</v>
      </c>
      <c r="G1113">
        <v>4</v>
      </c>
      <c r="H1113">
        <v>475.32</v>
      </c>
      <c r="I1113">
        <v>15</v>
      </c>
      <c r="J1113">
        <v>285.19</v>
      </c>
      <c r="K1113">
        <v>1616.09</v>
      </c>
      <c r="L1113">
        <v>1547.56</v>
      </c>
      <c r="M1113">
        <v>68.53</v>
      </c>
      <c r="N1113" t="s">
        <v>4971</v>
      </c>
      <c r="O1113" t="s">
        <v>24</v>
      </c>
      <c r="P1113" t="s">
        <v>33</v>
      </c>
      <c r="Q1113">
        <v>0.56597222222222221</v>
      </c>
      <c r="R1113" t="s">
        <v>49</v>
      </c>
      <c r="S1113" t="s">
        <v>4680</v>
      </c>
      <c r="T1113" t="s">
        <v>4672</v>
      </c>
      <c r="U1113">
        <v>459.58</v>
      </c>
      <c r="V1113" t="s">
        <v>5605</v>
      </c>
      <c r="W1113" t="s">
        <v>4958</v>
      </c>
      <c r="X1113" t="s">
        <v>5437</v>
      </c>
      <c r="Y1113" t="s">
        <v>4960</v>
      </c>
      <c r="Z1113" t="s">
        <v>5438</v>
      </c>
      <c r="AA1113" s="16" t="s">
        <v>4992</v>
      </c>
      <c r="AB1113">
        <f>YEAR(Sales_Trans_2[[#This Row],[Transaction_Date]])</f>
        <v>2025</v>
      </c>
      <c r="AC1113" t="str">
        <f>TEXT(Sales_Trans_2[[#This Row],[Transaction_Date]],"mmm")</f>
        <v>Aug</v>
      </c>
      <c r="AD1113">
        <f>MONTH(Sales_Trans_2[[#This Row],[Transaction_Date]])</f>
        <v>8</v>
      </c>
      <c r="AE1113" s="19">
        <f>IFERROR(Sales_Trans_2[[#This Row],[Profit]]/Sales_Trans_2[[#This Row],[Sales_Amount]],0)</f>
        <v>4.2404816563433971E-2</v>
      </c>
      <c r="AF1113" s="20" t="str">
        <f>IF(Sales_Trans_2[[#This Row],[Discount_Pct]]=0,"0%",
IF(Sales_Trans_2[[#This Row],[Discount_Pct]]&lt;=5,"1-5%",
IF(Sales_Trans_2[[#This Row],[Discount_Pct]]&lt;=10,"6-10%",
IF(Sales_Trans_2[[#This Row],[Discount_Pct]]&lt;=15,"11-15%","&gt;15%"))))</f>
        <v>11-15%</v>
      </c>
    </row>
    <row r="1114" spans="1:32" x14ac:dyDescent="0.25">
      <c r="A1114" t="s">
        <v>1819</v>
      </c>
      <c r="B1114" s="10">
        <v>45879</v>
      </c>
      <c r="C1114" t="s">
        <v>404</v>
      </c>
      <c r="D1114" t="s">
        <v>503</v>
      </c>
      <c r="E1114" t="s">
        <v>1820</v>
      </c>
      <c r="F1114" t="s">
        <v>1290</v>
      </c>
      <c r="G1114">
        <v>3</v>
      </c>
      <c r="H1114">
        <v>503.36</v>
      </c>
      <c r="I1114">
        <v>20</v>
      </c>
      <c r="J1114">
        <v>302.02</v>
      </c>
      <c r="K1114">
        <v>1208.06</v>
      </c>
      <c r="L1114">
        <v>1169.4000000000001</v>
      </c>
      <c r="M1114">
        <v>38.659999999999997</v>
      </c>
      <c r="N1114" t="s">
        <v>68</v>
      </c>
      <c r="O1114" t="s">
        <v>24</v>
      </c>
      <c r="P1114" t="s">
        <v>33</v>
      </c>
      <c r="Q1114">
        <v>0.49791666666666667</v>
      </c>
      <c r="R1114" t="s">
        <v>49</v>
      </c>
      <c r="S1114" t="s">
        <v>4727</v>
      </c>
      <c r="T1114" t="s">
        <v>4703</v>
      </c>
      <c r="U1114">
        <v>503.36</v>
      </c>
      <c r="V1114" t="s">
        <v>5151</v>
      </c>
      <c r="W1114" t="s">
        <v>4964</v>
      </c>
      <c r="X1114" t="s">
        <v>5346</v>
      </c>
      <c r="Y1114" t="s">
        <v>4960</v>
      </c>
      <c r="Z1114" t="s">
        <v>5347</v>
      </c>
      <c r="AA1114" t="s">
        <v>4992</v>
      </c>
      <c r="AB1114">
        <f>YEAR(Sales_Trans_2[[#This Row],[Transaction_Date]])</f>
        <v>2025</v>
      </c>
      <c r="AC1114" t="str">
        <f>TEXT(Sales_Trans_2[[#This Row],[Transaction_Date]],"mmm")</f>
        <v>Aug</v>
      </c>
      <c r="AD1114">
        <f>MONTH(Sales_Trans_2[[#This Row],[Transaction_Date]])</f>
        <v>8</v>
      </c>
      <c r="AE1114" s="19">
        <f>IFERROR(Sales_Trans_2[[#This Row],[Profit]]/Sales_Trans_2[[#This Row],[Sales_Amount]],0)</f>
        <v>3.2001721768786316E-2</v>
      </c>
      <c r="AF1114" s="20" t="str">
        <f>IF(Sales_Trans_2[[#This Row],[Discount_Pct]]=0,"0%",
IF(Sales_Trans_2[[#This Row],[Discount_Pct]]&lt;=5,"1-5%",
IF(Sales_Trans_2[[#This Row],[Discount_Pct]]&lt;=10,"6-10%",
IF(Sales_Trans_2[[#This Row],[Discount_Pct]]&lt;=15,"11-15%","&gt;15%"))))</f>
        <v>&gt;15%</v>
      </c>
    </row>
    <row r="1115" spans="1:32" x14ac:dyDescent="0.25">
      <c r="A1115" t="s">
        <v>4032</v>
      </c>
      <c r="B1115" s="10">
        <v>45757</v>
      </c>
      <c r="C1115" t="s">
        <v>4033</v>
      </c>
      <c r="D1115" t="s">
        <v>493</v>
      </c>
      <c r="E1115" t="s">
        <v>840</v>
      </c>
      <c r="F1115" t="s">
        <v>239</v>
      </c>
      <c r="G1115">
        <v>4</v>
      </c>
      <c r="H1115">
        <v>232.58</v>
      </c>
      <c r="I1115">
        <v>20</v>
      </c>
      <c r="J1115">
        <v>186.06</v>
      </c>
      <c r="K1115">
        <v>855.9</v>
      </c>
      <c r="L1115">
        <v>764.8</v>
      </c>
      <c r="M1115">
        <v>91.1</v>
      </c>
      <c r="N1115" t="s">
        <v>133</v>
      </c>
      <c r="O1115" t="s">
        <v>24</v>
      </c>
      <c r="P1115" t="s">
        <v>33</v>
      </c>
      <c r="Q1115">
        <v>0.40277777777777779</v>
      </c>
      <c r="R1115" t="s">
        <v>27</v>
      </c>
      <c r="S1115" t="s">
        <v>4688</v>
      </c>
      <c r="T1115" t="s">
        <v>4672</v>
      </c>
      <c r="U1115">
        <v>232.58</v>
      </c>
      <c r="V1115" t="s">
        <v>5951</v>
      </c>
      <c r="W1115" t="s">
        <v>4964</v>
      </c>
      <c r="X1115" t="s">
        <v>5015</v>
      </c>
      <c r="Y1115" t="s">
        <v>4966</v>
      </c>
      <c r="Z1115" t="s">
        <v>5300</v>
      </c>
      <c r="AA1115" t="s">
        <v>5060</v>
      </c>
      <c r="AB1115">
        <f>YEAR(Sales_Trans_2[[#This Row],[Transaction_Date]])</f>
        <v>2025</v>
      </c>
      <c r="AC1115" t="str">
        <f>TEXT(Sales_Trans_2[[#This Row],[Transaction_Date]],"mmm")</f>
        <v>Apr</v>
      </c>
      <c r="AD1115">
        <f>MONTH(Sales_Trans_2[[#This Row],[Transaction_Date]])</f>
        <v>4</v>
      </c>
      <c r="AE1115" s="19">
        <f>IFERROR(Sales_Trans_2[[#This Row],[Profit]]/Sales_Trans_2[[#This Row],[Sales_Amount]],0)</f>
        <v>0.10643766795186353</v>
      </c>
      <c r="AF1115" s="20" t="str">
        <f>IF(Sales_Trans_2[[#This Row],[Discount_Pct]]=0,"0%",
IF(Sales_Trans_2[[#This Row],[Discount_Pct]]&lt;=5,"1-5%",
IF(Sales_Trans_2[[#This Row],[Discount_Pct]]&lt;=10,"6-10%",
IF(Sales_Trans_2[[#This Row],[Discount_Pct]]&lt;=15,"11-15%","&gt;15%"))))</f>
        <v>&gt;15%</v>
      </c>
    </row>
    <row r="1116" spans="1:32" x14ac:dyDescent="0.25">
      <c r="A1116" t="s">
        <v>4270</v>
      </c>
      <c r="B1116" s="10">
        <v>45757</v>
      </c>
      <c r="C1116" t="s">
        <v>2320</v>
      </c>
      <c r="D1116" t="s">
        <v>714</v>
      </c>
      <c r="E1116" t="s">
        <v>681</v>
      </c>
      <c r="F1116" t="s">
        <v>239</v>
      </c>
      <c r="G1116">
        <v>4</v>
      </c>
      <c r="H1116">
        <v>161.03</v>
      </c>
      <c r="I1116">
        <v>5</v>
      </c>
      <c r="J1116">
        <v>32.21</v>
      </c>
      <c r="K1116">
        <v>703.7</v>
      </c>
      <c r="L1116">
        <v>496.96</v>
      </c>
      <c r="M1116">
        <v>206.74</v>
      </c>
      <c r="N1116" t="s">
        <v>23</v>
      </c>
      <c r="O1116" t="s">
        <v>24</v>
      </c>
      <c r="P1116" t="s">
        <v>33</v>
      </c>
      <c r="Q1116">
        <v>0.86388888888888893</v>
      </c>
      <c r="R1116" t="s">
        <v>27</v>
      </c>
      <c r="S1116" t="s">
        <v>4653</v>
      </c>
      <c r="T1116" t="s">
        <v>4672</v>
      </c>
      <c r="U1116">
        <v>161.03</v>
      </c>
      <c r="V1116" t="s">
        <v>5811</v>
      </c>
      <c r="W1116" t="s">
        <v>4964</v>
      </c>
      <c r="X1116" t="s">
        <v>5015</v>
      </c>
      <c r="Y1116" t="s">
        <v>4966</v>
      </c>
      <c r="Z1116" t="s">
        <v>5380</v>
      </c>
      <c r="AA1116" t="s">
        <v>5060</v>
      </c>
      <c r="AB1116">
        <f>YEAR(Sales_Trans_2[[#This Row],[Transaction_Date]])</f>
        <v>2025</v>
      </c>
      <c r="AC1116" t="str">
        <f>TEXT(Sales_Trans_2[[#This Row],[Transaction_Date]],"mmm")</f>
        <v>Apr</v>
      </c>
      <c r="AD1116">
        <f>MONTH(Sales_Trans_2[[#This Row],[Transaction_Date]])</f>
        <v>4</v>
      </c>
      <c r="AE1116" s="19">
        <f>IFERROR(Sales_Trans_2[[#This Row],[Profit]]/Sales_Trans_2[[#This Row],[Sales_Amount]],0)</f>
        <v>0.29378996731561746</v>
      </c>
      <c r="AF1116" s="20" t="str">
        <f>IF(Sales_Trans_2[[#This Row],[Discount_Pct]]=0,"0%",
IF(Sales_Trans_2[[#This Row],[Discount_Pct]]&lt;=5,"1-5%",
IF(Sales_Trans_2[[#This Row],[Discount_Pct]]&lt;=10,"6-10%",
IF(Sales_Trans_2[[#This Row],[Discount_Pct]]&lt;=15,"11-15%","&gt;15%"))))</f>
        <v>1-5%</v>
      </c>
    </row>
    <row r="1117" spans="1:32" x14ac:dyDescent="0.25">
      <c r="A1117" t="s">
        <v>1652</v>
      </c>
      <c r="B1117" s="10">
        <v>45698</v>
      </c>
      <c r="C1117" t="s">
        <v>1258</v>
      </c>
      <c r="D1117" t="s">
        <v>203</v>
      </c>
      <c r="E1117" t="s">
        <v>1169</v>
      </c>
      <c r="F1117" t="s">
        <v>1319</v>
      </c>
      <c r="G1117">
        <v>5</v>
      </c>
      <c r="H1117">
        <v>222.64</v>
      </c>
      <c r="I1117">
        <v>15</v>
      </c>
      <c r="J1117">
        <v>166.98</v>
      </c>
      <c r="K1117">
        <v>946.22</v>
      </c>
      <c r="L1117">
        <v>851</v>
      </c>
      <c r="M1117">
        <v>95.22</v>
      </c>
      <c r="N1117" t="s">
        <v>23</v>
      </c>
      <c r="O1117" t="s">
        <v>24</v>
      </c>
      <c r="P1117" t="s">
        <v>33</v>
      </c>
      <c r="Q1117">
        <v>0.70277777777777772</v>
      </c>
      <c r="R1117" t="s">
        <v>49</v>
      </c>
      <c r="S1117" t="s">
        <v>4852</v>
      </c>
      <c r="T1117" t="s">
        <v>4847</v>
      </c>
      <c r="U1117">
        <v>205.93</v>
      </c>
      <c r="V1117" t="s">
        <v>5833</v>
      </c>
      <c r="W1117" t="s">
        <v>4958</v>
      </c>
      <c r="X1117" t="s">
        <v>5806</v>
      </c>
      <c r="Y1117" t="s">
        <v>4960</v>
      </c>
      <c r="Z1117" t="s">
        <v>5628</v>
      </c>
      <c r="AA1117" t="s">
        <v>5060</v>
      </c>
      <c r="AB1117">
        <f>YEAR(Sales_Trans_2[[#This Row],[Transaction_Date]])</f>
        <v>2025</v>
      </c>
      <c r="AC1117" t="str">
        <f>TEXT(Sales_Trans_2[[#This Row],[Transaction_Date]],"mmm")</f>
        <v>Feb</v>
      </c>
      <c r="AD1117">
        <f>MONTH(Sales_Trans_2[[#This Row],[Transaction_Date]])</f>
        <v>2</v>
      </c>
      <c r="AE1117" s="19">
        <f>IFERROR(Sales_Trans_2[[#This Row],[Profit]]/Sales_Trans_2[[#This Row],[Sales_Amount]],0)</f>
        <v>0.10063198833252308</v>
      </c>
      <c r="AF1117" s="20" t="str">
        <f>IF(Sales_Trans_2[[#This Row],[Discount_Pct]]=0,"0%",
IF(Sales_Trans_2[[#This Row],[Discount_Pct]]&lt;=5,"1-5%",
IF(Sales_Trans_2[[#This Row],[Discount_Pct]]&lt;=10,"6-10%",
IF(Sales_Trans_2[[#This Row],[Discount_Pct]]&lt;=15,"11-15%","&gt;15%"))))</f>
        <v>11-15%</v>
      </c>
    </row>
    <row r="1118" spans="1:32" x14ac:dyDescent="0.25">
      <c r="A1118" t="s">
        <v>3721</v>
      </c>
      <c r="B1118" s="10">
        <v>45927</v>
      </c>
      <c r="C1118" t="s">
        <v>51</v>
      </c>
      <c r="D1118" t="s">
        <v>59</v>
      </c>
      <c r="E1118" t="s">
        <v>2611</v>
      </c>
      <c r="F1118" t="s">
        <v>2612</v>
      </c>
      <c r="G1118">
        <v>8</v>
      </c>
      <c r="H1118">
        <v>351.07</v>
      </c>
      <c r="I1118">
        <v>10</v>
      </c>
      <c r="J1118">
        <v>280.86</v>
      </c>
      <c r="K1118">
        <v>2906.85</v>
      </c>
      <c r="L1118">
        <v>2174.2399999999998</v>
      </c>
      <c r="M1118">
        <v>732.61</v>
      </c>
      <c r="N1118" t="s">
        <v>68</v>
      </c>
      <c r="O1118" t="s">
        <v>24</v>
      </c>
      <c r="P1118" t="s">
        <v>33</v>
      </c>
      <c r="Q1118">
        <v>0.4513888888888889</v>
      </c>
      <c r="R1118" t="s">
        <v>27</v>
      </c>
      <c r="S1118" t="s">
        <v>4721</v>
      </c>
      <c r="T1118" t="s">
        <v>4703</v>
      </c>
      <c r="U1118">
        <v>342.46</v>
      </c>
      <c r="V1118" t="s">
        <v>5235</v>
      </c>
      <c r="W1118" t="s">
        <v>4958</v>
      </c>
      <c r="X1118" t="s">
        <v>5304</v>
      </c>
      <c r="Y1118" t="s">
        <v>4966</v>
      </c>
      <c r="Z1118" t="s">
        <v>5305</v>
      </c>
      <c r="AA1118" t="s">
        <v>5060</v>
      </c>
      <c r="AB1118">
        <f>YEAR(Sales_Trans_2[[#This Row],[Transaction_Date]])</f>
        <v>2025</v>
      </c>
      <c r="AC1118" t="str">
        <f>TEXT(Sales_Trans_2[[#This Row],[Transaction_Date]],"mmm")</f>
        <v>Sep</v>
      </c>
      <c r="AD1118">
        <f>MONTH(Sales_Trans_2[[#This Row],[Transaction_Date]])</f>
        <v>9</v>
      </c>
      <c r="AE1118" s="19">
        <f>IFERROR(Sales_Trans_2[[#This Row],[Profit]]/Sales_Trans_2[[#This Row],[Sales_Amount]],0)</f>
        <v>0.25202882845692076</v>
      </c>
      <c r="AF1118" s="20" t="str">
        <f>IF(Sales_Trans_2[[#This Row],[Discount_Pct]]=0,"0%",
IF(Sales_Trans_2[[#This Row],[Discount_Pct]]&lt;=5,"1-5%",
IF(Sales_Trans_2[[#This Row],[Discount_Pct]]&lt;=10,"6-10%",
IF(Sales_Trans_2[[#This Row],[Discount_Pct]]&lt;=15,"11-15%","&gt;15%"))))</f>
        <v>6-10%</v>
      </c>
    </row>
    <row r="1119" spans="1:32" x14ac:dyDescent="0.25">
      <c r="A1119" t="s">
        <v>2546</v>
      </c>
      <c r="B1119" s="10">
        <v>45913</v>
      </c>
      <c r="C1119" t="s">
        <v>1726</v>
      </c>
      <c r="D1119" t="s">
        <v>409</v>
      </c>
      <c r="E1119" t="s">
        <v>504</v>
      </c>
      <c r="F1119" t="s">
        <v>1635</v>
      </c>
      <c r="G1119">
        <v>2</v>
      </c>
      <c r="H1119">
        <v>299.73</v>
      </c>
      <c r="I1119">
        <v>20</v>
      </c>
      <c r="J1119">
        <v>119.89</v>
      </c>
      <c r="K1119">
        <v>551.51</v>
      </c>
      <c r="L1119">
        <v>369.48</v>
      </c>
      <c r="M1119">
        <v>182.03</v>
      </c>
      <c r="N1119" t="s">
        <v>47</v>
      </c>
      <c r="O1119" t="s">
        <v>24</v>
      </c>
      <c r="P1119" t="s">
        <v>33</v>
      </c>
      <c r="Q1119">
        <v>0.56527777777777777</v>
      </c>
      <c r="R1119" t="s">
        <v>27</v>
      </c>
      <c r="S1119" t="s">
        <v>4635</v>
      </c>
      <c r="T1119" t="s">
        <v>4636</v>
      </c>
      <c r="U1119">
        <v>299.73</v>
      </c>
      <c r="V1119" t="s">
        <v>5194</v>
      </c>
      <c r="W1119" t="s">
        <v>4964</v>
      </c>
      <c r="X1119" t="s">
        <v>5390</v>
      </c>
      <c r="Y1119" t="s">
        <v>4966</v>
      </c>
      <c r="Z1119" t="s">
        <v>5349</v>
      </c>
      <c r="AA1119" t="s">
        <v>5060</v>
      </c>
      <c r="AB1119">
        <f>YEAR(Sales_Trans_2[[#This Row],[Transaction_Date]])</f>
        <v>2025</v>
      </c>
      <c r="AC1119" t="str">
        <f>TEXT(Sales_Trans_2[[#This Row],[Transaction_Date]],"mmm")</f>
        <v>Sep</v>
      </c>
      <c r="AD1119">
        <f>MONTH(Sales_Trans_2[[#This Row],[Transaction_Date]])</f>
        <v>9</v>
      </c>
      <c r="AE1119" s="19">
        <f>IFERROR(Sales_Trans_2[[#This Row],[Profit]]/Sales_Trans_2[[#This Row],[Sales_Amount]],0)</f>
        <v>0.33005747855886569</v>
      </c>
      <c r="AF1119" s="20" t="str">
        <f>IF(Sales_Trans_2[[#This Row],[Discount_Pct]]=0,"0%",
IF(Sales_Trans_2[[#This Row],[Discount_Pct]]&lt;=5,"1-5%",
IF(Sales_Trans_2[[#This Row],[Discount_Pct]]&lt;=10,"6-10%",
IF(Sales_Trans_2[[#This Row],[Discount_Pct]]&lt;=15,"11-15%","&gt;15%"))))</f>
        <v>&gt;15%</v>
      </c>
    </row>
    <row r="1120" spans="1:32" x14ac:dyDescent="0.25">
      <c r="A1120" t="s">
        <v>2929</v>
      </c>
      <c r="B1120" s="10">
        <v>45756</v>
      </c>
      <c r="C1120" t="s">
        <v>354</v>
      </c>
      <c r="D1120" t="s">
        <v>147</v>
      </c>
      <c r="E1120" t="s">
        <v>523</v>
      </c>
      <c r="F1120" t="s">
        <v>524</v>
      </c>
      <c r="G1120">
        <v>5</v>
      </c>
      <c r="H1120">
        <v>364.28</v>
      </c>
      <c r="I1120">
        <v>15</v>
      </c>
      <c r="J1120">
        <v>273.20999999999998</v>
      </c>
      <c r="K1120">
        <v>1548.19</v>
      </c>
      <c r="L1120">
        <v>1306.0999999999999</v>
      </c>
      <c r="M1120">
        <v>242.09</v>
      </c>
      <c r="N1120" t="s">
        <v>133</v>
      </c>
      <c r="O1120" t="s">
        <v>24</v>
      </c>
      <c r="P1120" t="s">
        <v>33</v>
      </c>
      <c r="Q1120">
        <v>0.58888888888888891</v>
      </c>
      <c r="R1120" t="s">
        <v>49</v>
      </c>
      <c r="S1120" t="s">
        <v>4717</v>
      </c>
      <c r="T1120" t="s">
        <v>4703</v>
      </c>
      <c r="U1120">
        <v>332.73</v>
      </c>
      <c r="V1120" t="s">
        <v>5675</v>
      </c>
      <c r="W1120" t="s">
        <v>4958</v>
      </c>
      <c r="X1120" t="s">
        <v>5238</v>
      </c>
      <c r="Y1120" t="s">
        <v>4960</v>
      </c>
      <c r="Z1120" t="s">
        <v>5239</v>
      </c>
      <c r="AA1120" t="s">
        <v>5060</v>
      </c>
      <c r="AB1120">
        <f>YEAR(Sales_Trans_2[[#This Row],[Transaction_Date]])</f>
        <v>2025</v>
      </c>
      <c r="AC1120" t="str">
        <f>TEXT(Sales_Trans_2[[#This Row],[Transaction_Date]],"mmm")</f>
        <v>Apr</v>
      </c>
      <c r="AD1120">
        <f>MONTH(Sales_Trans_2[[#This Row],[Transaction_Date]])</f>
        <v>4</v>
      </c>
      <c r="AE1120" s="19">
        <f>IFERROR(Sales_Trans_2[[#This Row],[Profit]]/Sales_Trans_2[[#This Row],[Sales_Amount]],0)</f>
        <v>0.15636969622591543</v>
      </c>
      <c r="AF1120" s="20" t="str">
        <f>IF(Sales_Trans_2[[#This Row],[Discount_Pct]]=0,"0%",
IF(Sales_Trans_2[[#This Row],[Discount_Pct]]&lt;=5,"1-5%",
IF(Sales_Trans_2[[#This Row],[Discount_Pct]]&lt;=10,"6-10%",
IF(Sales_Trans_2[[#This Row],[Discount_Pct]]&lt;=15,"11-15%","&gt;15%"))))</f>
        <v>11-15%</v>
      </c>
    </row>
    <row r="1121" spans="1:32" x14ac:dyDescent="0.25">
      <c r="A1121" t="s">
        <v>3289</v>
      </c>
      <c r="B1121" s="10">
        <v>45666</v>
      </c>
      <c r="C1121" t="s">
        <v>1240</v>
      </c>
      <c r="D1121" t="s">
        <v>723</v>
      </c>
      <c r="E1121" t="s">
        <v>2611</v>
      </c>
      <c r="F1121" t="s">
        <v>2612</v>
      </c>
      <c r="G1121">
        <v>4</v>
      </c>
      <c r="H1121">
        <v>407.17</v>
      </c>
      <c r="I1121">
        <v>5</v>
      </c>
      <c r="J1121">
        <v>81.430000000000007</v>
      </c>
      <c r="K1121">
        <v>1547.25</v>
      </c>
      <c r="L1121">
        <v>1206.28</v>
      </c>
      <c r="M1121">
        <v>340.97</v>
      </c>
      <c r="N1121" t="s">
        <v>47</v>
      </c>
      <c r="O1121" t="s">
        <v>24</v>
      </c>
      <c r="P1121" t="s">
        <v>33</v>
      </c>
      <c r="Q1121">
        <v>0.86527777777777781</v>
      </c>
      <c r="R1121" t="s">
        <v>49</v>
      </c>
      <c r="S1121" t="s">
        <v>4844</v>
      </c>
      <c r="T1121" t="s">
        <v>4828</v>
      </c>
      <c r="U1121">
        <v>376.11</v>
      </c>
      <c r="V1121" t="s">
        <v>5810</v>
      </c>
      <c r="W1121" t="s">
        <v>4958</v>
      </c>
      <c r="X1121" t="s">
        <v>5304</v>
      </c>
      <c r="Y1121" t="s">
        <v>4966</v>
      </c>
      <c r="Z1121" t="s">
        <v>5305</v>
      </c>
      <c r="AA1121" t="s">
        <v>5060</v>
      </c>
      <c r="AB1121">
        <f>YEAR(Sales_Trans_2[[#This Row],[Transaction_Date]])</f>
        <v>2025</v>
      </c>
      <c r="AC1121" t="str">
        <f>TEXT(Sales_Trans_2[[#This Row],[Transaction_Date]],"mmm")</f>
        <v>Jan</v>
      </c>
      <c r="AD1121">
        <f>MONTH(Sales_Trans_2[[#This Row],[Transaction_Date]])</f>
        <v>1</v>
      </c>
      <c r="AE1121" s="19">
        <f>IFERROR(Sales_Trans_2[[#This Row],[Profit]]/Sales_Trans_2[[#This Row],[Sales_Amount]],0)</f>
        <v>0.22037162708030378</v>
      </c>
      <c r="AF1121" s="20" t="str">
        <f>IF(Sales_Trans_2[[#This Row],[Discount_Pct]]=0,"0%",
IF(Sales_Trans_2[[#This Row],[Discount_Pct]]&lt;=5,"1-5%",
IF(Sales_Trans_2[[#This Row],[Discount_Pct]]&lt;=10,"6-10%",
IF(Sales_Trans_2[[#This Row],[Discount_Pct]]&lt;=15,"11-15%","&gt;15%"))))</f>
        <v>1-5%</v>
      </c>
    </row>
    <row r="1122" spans="1:32" x14ac:dyDescent="0.25">
      <c r="A1122" t="s">
        <v>3722</v>
      </c>
      <c r="B1122" s="10">
        <v>45899</v>
      </c>
      <c r="C1122" t="s">
        <v>348</v>
      </c>
      <c r="D1122" t="s">
        <v>944</v>
      </c>
      <c r="E1122" t="s">
        <v>700</v>
      </c>
      <c r="F1122" t="s">
        <v>1481</v>
      </c>
      <c r="G1122">
        <v>3</v>
      </c>
      <c r="H1122">
        <v>343.95</v>
      </c>
      <c r="I1122">
        <v>5</v>
      </c>
      <c r="J1122">
        <v>51.59</v>
      </c>
      <c r="K1122">
        <v>1127.3</v>
      </c>
      <c r="L1122">
        <v>715.29</v>
      </c>
      <c r="M1122">
        <v>412.01</v>
      </c>
      <c r="N1122" t="s">
        <v>4971</v>
      </c>
      <c r="O1122" t="s">
        <v>24</v>
      </c>
      <c r="P1122" t="s">
        <v>33</v>
      </c>
      <c r="Q1122">
        <v>0.49305555555555558</v>
      </c>
      <c r="R1122" t="s">
        <v>27</v>
      </c>
      <c r="S1122" t="s">
        <v>4773</v>
      </c>
      <c r="T1122" t="s">
        <v>4752</v>
      </c>
      <c r="U1122">
        <v>333.54</v>
      </c>
      <c r="V1122" t="s">
        <v>5491</v>
      </c>
      <c r="W1122" t="s">
        <v>4958</v>
      </c>
      <c r="X1122" t="s">
        <v>5230</v>
      </c>
      <c r="Y1122" t="s">
        <v>4960</v>
      </c>
      <c r="Z1122" t="s">
        <v>5231</v>
      </c>
      <c r="AA1122" t="s">
        <v>5060</v>
      </c>
      <c r="AB1122">
        <f>YEAR(Sales_Trans_2[[#This Row],[Transaction_Date]])</f>
        <v>2025</v>
      </c>
      <c r="AC1122" t="str">
        <f>TEXT(Sales_Trans_2[[#This Row],[Transaction_Date]],"mmm")</f>
        <v>Aug</v>
      </c>
      <c r="AD1122">
        <f>MONTH(Sales_Trans_2[[#This Row],[Transaction_Date]])</f>
        <v>8</v>
      </c>
      <c r="AE1122" s="19">
        <f>IFERROR(Sales_Trans_2[[#This Row],[Profit]]/Sales_Trans_2[[#This Row],[Sales_Amount]],0)</f>
        <v>0.36548389958307459</v>
      </c>
      <c r="AF1122" s="20" t="str">
        <f>IF(Sales_Trans_2[[#This Row],[Discount_Pct]]=0,"0%",
IF(Sales_Trans_2[[#This Row],[Discount_Pct]]&lt;=5,"1-5%",
IF(Sales_Trans_2[[#This Row],[Discount_Pct]]&lt;=10,"6-10%",
IF(Sales_Trans_2[[#This Row],[Discount_Pct]]&lt;=15,"11-15%","&gt;15%"))))</f>
        <v>1-5%</v>
      </c>
    </row>
    <row r="1123" spans="1:32" x14ac:dyDescent="0.25">
      <c r="A1123" t="s">
        <v>4383</v>
      </c>
      <c r="B1123" s="10">
        <v>45895</v>
      </c>
      <c r="C1123" t="s">
        <v>477</v>
      </c>
      <c r="D1123" t="s">
        <v>242</v>
      </c>
      <c r="E1123" t="s">
        <v>385</v>
      </c>
      <c r="F1123" t="s">
        <v>4384</v>
      </c>
      <c r="G1123">
        <v>7</v>
      </c>
      <c r="H1123">
        <v>83.37</v>
      </c>
      <c r="I1123">
        <v>10</v>
      </c>
      <c r="J1123">
        <v>58.36</v>
      </c>
      <c r="K1123">
        <v>525.23</v>
      </c>
      <c r="L1123">
        <v>435.75</v>
      </c>
      <c r="M1123">
        <v>89.48</v>
      </c>
      <c r="N1123" t="s">
        <v>47</v>
      </c>
      <c r="O1123" t="s">
        <v>24</v>
      </c>
      <c r="P1123" t="s">
        <v>33</v>
      </c>
      <c r="Q1123">
        <v>0.43055555555555558</v>
      </c>
      <c r="R1123" t="s">
        <v>49</v>
      </c>
      <c r="S1123" t="s">
        <v>4921</v>
      </c>
      <c r="T1123" t="s">
        <v>4908</v>
      </c>
      <c r="U1123">
        <v>80.5</v>
      </c>
      <c r="V1123" t="s">
        <v>5537</v>
      </c>
      <c r="W1123" t="s">
        <v>4958</v>
      </c>
      <c r="X1123" t="s">
        <v>5980</v>
      </c>
      <c r="Y1123" t="s">
        <v>4970</v>
      </c>
      <c r="Z1123" t="s">
        <v>5514</v>
      </c>
      <c r="AA1123" t="s">
        <v>4992</v>
      </c>
      <c r="AB1123">
        <f>YEAR(Sales_Trans_2[[#This Row],[Transaction_Date]])</f>
        <v>2025</v>
      </c>
      <c r="AC1123" t="str">
        <f>TEXT(Sales_Trans_2[[#This Row],[Transaction_Date]],"mmm")</f>
        <v>Aug</v>
      </c>
      <c r="AD1123">
        <f>MONTH(Sales_Trans_2[[#This Row],[Transaction_Date]])</f>
        <v>8</v>
      </c>
      <c r="AE1123" s="19">
        <f>IFERROR(Sales_Trans_2[[#This Row],[Profit]]/Sales_Trans_2[[#This Row],[Sales_Amount]],0)</f>
        <v>0.17036345981760373</v>
      </c>
      <c r="AF1123" s="20" t="str">
        <f>IF(Sales_Trans_2[[#This Row],[Discount_Pct]]=0,"0%",
IF(Sales_Trans_2[[#This Row],[Discount_Pct]]&lt;=5,"1-5%",
IF(Sales_Trans_2[[#This Row],[Discount_Pct]]&lt;=10,"6-10%",
IF(Sales_Trans_2[[#This Row],[Discount_Pct]]&lt;=15,"11-15%","&gt;15%"))))</f>
        <v>6-10%</v>
      </c>
    </row>
    <row r="1124" spans="1:32" x14ac:dyDescent="0.25">
      <c r="A1124" t="s">
        <v>2653</v>
      </c>
      <c r="B1124" s="10">
        <v>45893</v>
      </c>
      <c r="C1124" t="s">
        <v>2235</v>
      </c>
      <c r="D1124" t="s">
        <v>314</v>
      </c>
      <c r="E1124" t="s">
        <v>1185</v>
      </c>
      <c r="F1124" t="s">
        <v>2654</v>
      </c>
      <c r="G1124">
        <v>6</v>
      </c>
      <c r="H1124">
        <v>378.89</v>
      </c>
      <c r="I1124">
        <v>10</v>
      </c>
      <c r="J1124">
        <v>227.33</v>
      </c>
      <c r="K1124">
        <v>2352.91</v>
      </c>
      <c r="L1124">
        <v>1483.5</v>
      </c>
      <c r="M1124">
        <v>869.41</v>
      </c>
      <c r="N1124" t="s">
        <v>68</v>
      </c>
      <c r="O1124" t="s">
        <v>345</v>
      </c>
      <c r="P1124" t="s">
        <v>33</v>
      </c>
      <c r="Q1124">
        <v>0.5493055555555556</v>
      </c>
      <c r="R1124" t="s">
        <v>27</v>
      </c>
      <c r="S1124" t="s">
        <v>4707</v>
      </c>
      <c r="T1124" t="s">
        <v>4703</v>
      </c>
      <c r="U1124">
        <v>329.69</v>
      </c>
      <c r="V1124" t="s">
        <v>5648</v>
      </c>
      <c r="W1124" t="s">
        <v>4958</v>
      </c>
      <c r="X1124" t="s">
        <v>5982</v>
      </c>
      <c r="Y1124" t="s">
        <v>4960</v>
      </c>
      <c r="Z1124" t="s">
        <v>5983</v>
      </c>
      <c r="AA1124" t="s">
        <v>4992</v>
      </c>
      <c r="AB1124">
        <f>YEAR(Sales_Trans_2[[#This Row],[Transaction_Date]])</f>
        <v>2025</v>
      </c>
      <c r="AC1124" t="str">
        <f>TEXT(Sales_Trans_2[[#This Row],[Transaction_Date]],"mmm")</f>
        <v>Aug</v>
      </c>
      <c r="AD1124">
        <f>MONTH(Sales_Trans_2[[#This Row],[Transaction_Date]])</f>
        <v>8</v>
      </c>
      <c r="AE1124" s="19">
        <f>IFERROR(Sales_Trans_2[[#This Row],[Profit]]/Sales_Trans_2[[#This Row],[Sales_Amount]],0)</f>
        <v>0.36950414592993358</v>
      </c>
      <c r="AF1124" s="20" t="str">
        <f>IF(Sales_Trans_2[[#This Row],[Discount_Pct]]=0,"0%",
IF(Sales_Trans_2[[#This Row],[Discount_Pct]]&lt;=5,"1-5%",
IF(Sales_Trans_2[[#This Row],[Discount_Pct]]&lt;=10,"6-10%",
IF(Sales_Trans_2[[#This Row],[Discount_Pct]]&lt;=15,"11-15%","&gt;15%"))))</f>
        <v>6-10%</v>
      </c>
    </row>
    <row r="1125" spans="1:32" x14ac:dyDescent="0.25">
      <c r="A1125" t="s">
        <v>2608</v>
      </c>
      <c r="B1125" s="10">
        <v>45816</v>
      </c>
      <c r="C1125" t="s">
        <v>2609</v>
      </c>
      <c r="D1125" t="s">
        <v>622</v>
      </c>
      <c r="E1125" t="s">
        <v>259</v>
      </c>
      <c r="F1125" t="s">
        <v>510</v>
      </c>
      <c r="G1125">
        <v>1</v>
      </c>
      <c r="H1125">
        <v>327.08</v>
      </c>
      <c r="I1125">
        <v>5</v>
      </c>
      <c r="J1125">
        <v>16.350000000000001</v>
      </c>
      <c r="K1125">
        <v>310.73</v>
      </c>
      <c r="L1125">
        <v>274.61</v>
      </c>
      <c r="M1125">
        <v>36.119999999999997</v>
      </c>
      <c r="N1125" t="s">
        <v>68</v>
      </c>
      <c r="O1125" t="s">
        <v>345</v>
      </c>
      <c r="P1125" t="s">
        <v>33</v>
      </c>
      <c r="Q1125">
        <v>0.77916666666666667</v>
      </c>
      <c r="R1125" t="s">
        <v>49</v>
      </c>
      <c r="S1125" t="s">
        <v>4836</v>
      </c>
      <c r="T1125" t="s">
        <v>4828</v>
      </c>
      <c r="U1125">
        <v>327.08</v>
      </c>
      <c r="V1125" t="s">
        <v>5854</v>
      </c>
      <c r="W1125" t="s">
        <v>4968</v>
      </c>
      <c r="X1125" t="s">
        <v>5189</v>
      </c>
      <c r="Y1125" t="s">
        <v>4960</v>
      </c>
      <c r="Z1125" t="s">
        <v>5190</v>
      </c>
      <c r="AA1125" t="s">
        <v>5060</v>
      </c>
      <c r="AB1125">
        <f>YEAR(Sales_Trans_2[[#This Row],[Transaction_Date]])</f>
        <v>2025</v>
      </c>
      <c r="AC1125" t="str">
        <f>TEXT(Sales_Trans_2[[#This Row],[Transaction_Date]],"mmm")</f>
        <v>Jun</v>
      </c>
      <c r="AD1125">
        <f>MONTH(Sales_Trans_2[[#This Row],[Transaction_Date]])</f>
        <v>6</v>
      </c>
      <c r="AE1125" s="19">
        <f>IFERROR(Sales_Trans_2[[#This Row],[Profit]]/Sales_Trans_2[[#This Row],[Sales_Amount]],0)</f>
        <v>0.11624239693624688</v>
      </c>
      <c r="AF1125" s="20" t="str">
        <f>IF(Sales_Trans_2[[#This Row],[Discount_Pct]]=0,"0%",
IF(Sales_Trans_2[[#This Row],[Discount_Pct]]&lt;=5,"1-5%",
IF(Sales_Trans_2[[#This Row],[Discount_Pct]]&lt;=10,"6-10%",
IF(Sales_Trans_2[[#This Row],[Discount_Pct]]&lt;=15,"11-15%","&gt;15%"))))</f>
        <v>1-5%</v>
      </c>
    </row>
    <row r="1126" spans="1:32" x14ac:dyDescent="0.25">
      <c r="A1126" t="s">
        <v>4425</v>
      </c>
      <c r="B1126" s="10">
        <v>45816</v>
      </c>
      <c r="C1126" t="s">
        <v>2677</v>
      </c>
      <c r="D1126" t="s">
        <v>147</v>
      </c>
      <c r="E1126" t="s">
        <v>973</v>
      </c>
      <c r="F1126" t="s">
        <v>974</v>
      </c>
      <c r="G1126">
        <v>5</v>
      </c>
      <c r="H1126">
        <v>337.24</v>
      </c>
      <c r="I1126">
        <v>20</v>
      </c>
      <c r="J1126">
        <v>337.24</v>
      </c>
      <c r="K1126">
        <v>1348.96</v>
      </c>
      <c r="L1126">
        <v>1306.0999999999999</v>
      </c>
      <c r="M1126">
        <v>42.86</v>
      </c>
      <c r="N1126" t="s">
        <v>23</v>
      </c>
      <c r="O1126" t="s">
        <v>24</v>
      </c>
      <c r="P1126" t="s">
        <v>33</v>
      </c>
      <c r="Q1126">
        <v>0.84305555555555556</v>
      </c>
      <c r="R1126" t="s">
        <v>49</v>
      </c>
      <c r="S1126" t="s">
        <v>4717</v>
      </c>
      <c r="T1126" t="s">
        <v>4703</v>
      </c>
      <c r="U1126">
        <v>332.73</v>
      </c>
      <c r="V1126" t="s">
        <v>5807</v>
      </c>
      <c r="W1126" t="s">
        <v>4958</v>
      </c>
      <c r="X1126" t="s">
        <v>5473</v>
      </c>
      <c r="Y1126" t="s">
        <v>4960</v>
      </c>
      <c r="Z1126" t="s">
        <v>5474</v>
      </c>
      <c r="AA1126" t="s">
        <v>5060</v>
      </c>
      <c r="AB1126">
        <f>YEAR(Sales_Trans_2[[#This Row],[Transaction_Date]])</f>
        <v>2025</v>
      </c>
      <c r="AC1126" t="str">
        <f>TEXT(Sales_Trans_2[[#This Row],[Transaction_Date]],"mmm")</f>
        <v>Jun</v>
      </c>
      <c r="AD1126">
        <f>MONTH(Sales_Trans_2[[#This Row],[Transaction_Date]])</f>
        <v>6</v>
      </c>
      <c r="AE1126" s="19">
        <f>IFERROR(Sales_Trans_2[[#This Row],[Profit]]/Sales_Trans_2[[#This Row],[Sales_Amount]],0)</f>
        <v>3.1772624836911401E-2</v>
      </c>
      <c r="AF1126" s="20" t="str">
        <f>IF(Sales_Trans_2[[#This Row],[Discount_Pct]]=0,"0%",
IF(Sales_Trans_2[[#This Row],[Discount_Pct]]&lt;=5,"1-5%",
IF(Sales_Trans_2[[#This Row],[Discount_Pct]]&lt;=10,"6-10%",
IF(Sales_Trans_2[[#This Row],[Discount_Pct]]&lt;=15,"11-15%","&gt;15%"))))</f>
        <v>&gt;15%</v>
      </c>
    </row>
    <row r="1127" spans="1:32" x14ac:dyDescent="0.25">
      <c r="A1127" t="s">
        <v>3929</v>
      </c>
      <c r="B1127" s="10">
        <v>45724</v>
      </c>
      <c r="C1127" t="s">
        <v>834</v>
      </c>
      <c r="D1127" t="s">
        <v>2552</v>
      </c>
      <c r="E1127" t="s">
        <v>1289</v>
      </c>
      <c r="F1127" t="s">
        <v>635</v>
      </c>
      <c r="G1127">
        <v>3</v>
      </c>
      <c r="H1127">
        <v>82.38</v>
      </c>
      <c r="I1127">
        <v>10</v>
      </c>
      <c r="J1127">
        <v>24.71</v>
      </c>
      <c r="K1127">
        <v>255.79</v>
      </c>
      <c r="L1127">
        <v>162.75</v>
      </c>
      <c r="M1127">
        <v>93.04</v>
      </c>
      <c r="N1127" t="s">
        <v>4971</v>
      </c>
      <c r="O1127" t="s">
        <v>24</v>
      </c>
      <c r="P1127" t="s">
        <v>33</v>
      </c>
      <c r="Q1127">
        <v>0.91111111111111109</v>
      </c>
      <c r="R1127" t="s">
        <v>27</v>
      </c>
      <c r="S1127" t="s">
        <v>4784</v>
      </c>
      <c r="T1127" t="s">
        <v>4776</v>
      </c>
      <c r="U1127">
        <v>72.930000000000007</v>
      </c>
      <c r="V1127" t="s">
        <v>5617</v>
      </c>
      <c r="W1127" t="s">
        <v>4958</v>
      </c>
      <c r="X1127" t="s">
        <v>5616</v>
      </c>
      <c r="Y1127" t="s">
        <v>5011</v>
      </c>
      <c r="Z1127" t="s">
        <v>5234</v>
      </c>
      <c r="AA1127" t="s">
        <v>5060</v>
      </c>
      <c r="AB1127">
        <f>YEAR(Sales_Trans_2[[#This Row],[Transaction_Date]])</f>
        <v>2025</v>
      </c>
      <c r="AC1127" t="str">
        <f>TEXT(Sales_Trans_2[[#This Row],[Transaction_Date]],"mmm")</f>
        <v>Mar</v>
      </c>
      <c r="AD1127">
        <f>MONTH(Sales_Trans_2[[#This Row],[Transaction_Date]])</f>
        <v>3</v>
      </c>
      <c r="AE1127" s="19">
        <f>IFERROR(Sales_Trans_2[[#This Row],[Profit]]/Sales_Trans_2[[#This Row],[Sales_Amount]],0)</f>
        <v>0.36373587708667271</v>
      </c>
      <c r="AF1127" s="20" t="str">
        <f>IF(Sales_Trans_2[[#This Row],[Discount_Pct]]=0,"0%",
IF(Sales_Trans_2[[#This Row],[Discount_Pct]]&lt;=5,"1-5%",
IF(Sales_Trans_2[[#This Row],[Discount_Pct]]&lt;=10,"6-10%",
IF(Sales_Trans_2[[#This Row],[Discount_Pct]]&lt;=15,"11-15%","&gt;15%"))))</f>
        <v>6-10%</v>
      </c>
    </row>
    <row r="1128" spans="1:32" x14ac:dyDescent="0.25">
      <c r="A1128" t="s">
        <v>3120</v>
      </c>
      <c r="B1128" s="10">
        <v>45696</v>
      </c>
      <c r="C1128" t="s">
        <v>3121</v>
      </c>
      <c r="D1128" t="s">
        <v>113</v>
      </c>
      <c r="E1128" t="s">
        <v>709</v>
      </c>
      <c r="F1128" t="s">
        <v>710</v>
      </c>
      <c r="G1128">
        <v>3</v>
      </c>
      <c r="H1128">
        <v>253.11</v>
      </c>
      <c r="I1128">
        <v>20</v>
      </c>
      <c r="J1128">
        <v>151.87</v>
      </c>
      <c r="K1128">
        <v>698.58</v>
      </c>
      <c r="L1128">
        <v>572.22</v>
      </c>
      <c r="M1128">
        <v>126.36</v>
      </c>
      <c r="N1128" t="s">
        <v>40</v>
      </c>
      <c r="O1128" t="s">
        <v>24</v>
      </c>
      <c r="P1128" t="s">
        <v>33</v>
      </c>
      <c r="Q1128">
        <v>0.51597222222222228</v>
      </c>
      <c r="R1128" t="s">
        <v>27</v>
      </c>
      <c r="S1128" t="s">
        <v>4907</v>
      </c>
      <c r="T1128" t="s">
        <v>4908</v>
      </c>
      <c r="U1128">
        <v>253.11</v>
      </c>
      <c r="V1128" t="s">
        <v>6003</v>
      </c>
      <c r="W1128" t="s">
        <v>4968</v>
      </c>
      <c r="X1128" t="s">
        <v>5313</v>
      </c>
      <c r="Y1128" t="s">
        <v>4960</v>
      </c>
      <c r="Z1128" t="s">
        <v>5314</v>
      </c>
      <c r="AA1128" t="s">
        <v>5060</v>
      </c>
      <c r="AB1128">
        <f>YEAR(Sales_Trans_2[[#This Row],[Transaction_Date]])</f>
        <v>2025</v>
      </c>
      <c r="AC1128" t="str">
        <f>TEXT(Sales_Trans_2[[#This Row],[Transaction_Date]],"mmm")</f>
        <v>Feb</v>
      </c>
      <c r="AD1128">
        <f>MONTH(Sales_Trans_2[[#This Row],[Transaction_Date]])</f>
        <v>2</v>
      </c>
      <c r="AE1128" s="19">
        <f>IFERROR(Sales_Trans_2[[#This Row],[Profit]]/Sales_Trans_2[[#This Row],[Sales_Amount]],0)</f>
        <v>0.18088121618139655</v>
      </c>
      <c r="AF1128" s="20" t="str">
        <f>IF(Sales_Trans_2[[#This Row],[Discount_Pct]]=0,"0%",
IF(Sales_Trans_2[[#This Row],[Discount_Pct]]&lt;=5,"1-5%",
IF(Sales_Trans_2[[#This Row],[Discount_Pct]]&lt;=10,"6-10%",
IF(Sales_Trans_2[[#This Row],[Discount_Pct]]&lt;=15,"11-15%","&gt;15%"))))</f>
        <v>&gt;15%</v>
      </c>
    </row>
    <row r="1129" spans="1:32" x14ac:dyDescent="0.25">
      <c r="A1129" t="s">
        <v>1748</v>
      </c>
      <c r="B1129" s="10">
        <v>45858</v>
      </c>
      <c r="C1129" t="s">
        <v>1749</v>
      </c>
      <c r="D1129" t="s">
        <v>409</v>
      </c>
      <c r="E1129" t="s">
        <v>1081</v>
      </c>
      <c r="F1129" t="s">
        <v>1082</v>
      </c>
      <c r="G1129">
        <v>4</v>
      </c>
      <c r="H1129">
        <v>343.97</v>
      </c>
      <c r="I1129">
        <v>20</v>
      </c>
      <c r="J1129">
        <v>275.18</v>
      </c>
      <c r="K1129">
        <v>1265.81</v>
      </c>
      <c r="L1129">
        <v>738.96</v>
      </c>
      <c r="M1129">
        <v>526.85</v>
      </c>
      <c r="N1129" t="s">
        <v>133</v>
      </c>
      <c r="O1129" t="s">
        <v>24</v>
      </c>
      <c r="P1129" t="s">
        <v>33</v>
      </c>
      <c r="Q1129">
        <v>0.42708333333333331</v>
      </c>
      <c r="R1129" t="s">
        <v>27</v>
      </c>
      <c r="S1129" t="s">
        <v>4635</v>
      </c>
      <c r="T1129" t="s">
        <v>4636</v>
      </c>
      <c r="U1129">
        <v>299.73</v>
      </c>
      <c r="V1129" t="s">
        <v>5729</v>
      </c>
      <c r="W1129" t="s">
        <v>4958</v>
      </c>
      <c r="X1129" t="s">
        <v>5597</v>
      </c>
      <c r="Y1129" t="s">
        <v>5011</v>
      </c>
      <c r="Z1129" t="s">
        <v>5598</v>
      </c>
      <c r="AA1129" t="s">
        <v>4992</v>
      </c>
      <c r="AB1129">
        <f>YEAR(Sales_Trans_2[[#This Row],[Transaction_Date]])</f>
        <v>2025</v>
      </c>
      <c r="AC1129" t="str">
        <f>TEXT(Sales_Trans_2[[#This Row],[Transaction_Date]],"mmm")</f>
        <v>Jul</v>
      </c>
      <c r="AD1129">
        <f>MONTH(Sales_Trans_2[[#This Row],[Transaction_Date]])</f>
        <v>7</v>
      </c>
      <c r="AE1129" s="19">
        <f>IFERROR(Sales_Trans_2[[#This Row],[Profit]]/Sales_Trans_2[[#This Row],[Sales_Amount]],0)</f>
        <v>0.41621570377860823</v>
      </c>
      <c r="AF1129" s="20" t="str">
        <f>IF(Sales_Trans_2[[#This Row],[Discount_Pct]]=0,"0%",
IF(Sales_Trans_2[[#This Row],[Discount_Pct]]&lt;=5,"1-5%",
IF(Sales_Trans_2[[#This Row],[Discount_Pct]]&lt;=10,"6-10%",
IF(Sales_Trans_2[[#This Row],[Discount_Pct]]&lt;=15,"11-15%","&gt;15%"))))</f>
        <v>&gt;15%</v>
      </c>
    </row>
    <row r="1130" spans="1:32" x14ac:dyDescent="0.25">
      <c r="A1130" t="s">
        <v>1367</v>
      </c>
      <c r="B1130" s="10">
        <v>45857</v>
      </c>
      <c r="C1130" t="s">
        <v>807</v>
      </c>
      <c r="D1130" t="s">
        <v>905</v>
      </c>
      <c r="E1130" t="s">
        <v>1368</v>
      </c>
      <c r="F1130" t="s">
        <v>1369</v>
      </c>
      <c r="G1130">
        <v>2</v>
      </c>
      <c r="H1130">
        <v>464.41</v>
      </c>
      <c r="I1130">
        <v>15</v>
      </c>
      <c r="J1130">
        <v>139.32</v>
      </c>
      <c r="K1130">
        <v>907.92</v>
      </c>
      <c r="L1130">
        <v>795.38</v>
      </c>
      <c r="M1130">
        <v>112.54</v>
      </c>
      <c r="N1130" t="s">
        <v>47</v>
      </c>
      <c r="O1130" t="s">
        <v>24</v>
      </c>
      <c r="P1130" t="s">
        <v>33</v>
      </c>
      <c r="Q1130">
        <v>0.60763888888888884</v>
      </c>
      <c r="R1130" t="s">
        <v>27</v>
      </c>
      <c r="S1130" t="s">
        <v>4686</v>
      </c>
      <c r="T1130" t="s">
        <v>4672</v>
      </c>
      <c r="U1130">
        <v>464.41</v>
      </c>
      <c r="V1130" t="s">
        <v>5819</v>
      </c>
      <c r="W1130" t="s">
        <v>4968</v>
      </c>
      <c r="X1130" t="s">
        <v>5590</v>
      </c>
      <c r="Y1130" t="s">
        <v>4966</v>
      </c>
      <c r="Z1130" t="s">
        <v>5591</v>
      </c>
      <c r="AA1130" t="s">
        <v>4992</v>
      </c>
      <c r="AB1130">
        <f>YEAR(Sales_Trans_2[[#This Row],[Transaction_Date]])</f>
        <v>2025</v>
      </c>
      <c r="AC1130" t="str">
        <f>TEXT(Sales_Trans_2[[#This Row],[Transaction_Date]],"mmm")</f>
        <v>Jul</v>
      </c>
      <c r="AD1130">
        <f>MONTH(Sales_Trans_2[[#This Row],[Transaction_Date]])</f>
        <v>7</v>
      </c>
      <c r="AE1130" s="19">
        <f>IFERROR(Sales_Trans_2[[#This Row],[Profit]]/Sales_Trans_2[[#This Row],[Sales_Amount]],0)</f>
        <v>0.12395365230416779</v>
      </c>
      <c r="AF1130" s="20" t="str">
        <f>IF(Sales_Trans_2[[#This Row],[Discount_Pct]]=0,"0%",
IF(Sales_Trans_2[[#This Row],[Discount_Pct]]&lt;=5,"1-5%",
IF(Sales_Trans_2[[#This Row],[Discount_Pct]]&lt;=10,"6-10%",
IF(Sales_Trans_2[[#This Row],[Discount_Pct]]&lt;=15,"11-15%","&gt;15%"))))</f>
        <v>11-15%</v>
      </c>
    </row>
    <row r="1131" spans="1:32" x14ac:dyDescent="0.25">
      <c r="A1131" t="s">
        <v>1424</v>
      </c>
      <c r="B1131" s="10">
        <v>45664</v>
      </c>
      <c r="C1131" t="s">
        <v>1425</v>
      </c>
      <c r="D1131" t="s">
        <v>555</v>
      </c>
      <c r="E1131" t="s">
        <v>372</v>
      </c>
      <c r="F1131" t="s">
        <v>373</v>
      </c>
      <c r="G1131">
        <v>3</v>
      </c>
      <c r="H1131">
        <v>491.81</v>
      </c>
      <c r="I1131">
        <v>20</v>
      </c>
      <c r="J1131">
        <v>295.08999999999997</v>
      </c>
      <c r="K1131">
        <v>1180.3399999999999</v>
      </c>
      <c r="L1131">
        <v>1096.71</v>
      </c>
      <c r="M1131">
        <v>83.63</v>
      </c>
      <c r="N1131" t="s">
        <v>47</v>
      </c>
      <c r="O1131" t="s">
        <v>24</v>
      </c>
      <c r="P1131" t="s">
        <v>33</v>
      </c>
      <c r="Q1131">
        <v>0.63402777777777775</v>
      </c>
      <c r="R1131" t="s">
        <v>49</v>
      </c>
      <c r="S1131" t="s">
        <v>4797</v>
      </c>
      <c r="T1131" t="s">
        <v>4776</v>
      </c>
      <c r="U1131">
        <v>491.81</v>
      </c>
      <c r="V1131" t="s">
        <v>5801</v>
      </c>
      <c r="W1131" t="s">
        <v>4968</v>
      </c>
      <c r="X1131" t="s">
        <v>5258</v>
      </c>
      <c r="Y1131" t="s">
        <v>4966</v>
      </c>
      <c r="Z1131" t="s">
        <v>5259</v>
      </c>
      <c r="AA1131" t="s">
        <v>5060</v>
      </c>
      <c r="AB1131">
        <f>YEAR(Sales_Trans_2[[#This Row],[Transaction_Date]])</f>
        <v>2025</v>
      </c>
      <c r="AC1131" t="str">
        <f>TEXT(Sales_Trans_2[[#This Row],[Transaction_Date]],"mmm")</f>
        <v>Jan</v>
      </c>
      <c r="AD1131">
        <f>MONTH(Sales_Trans_2[[#This Row],[Transaction_Date]])</f>
        <v>1</v>
      </c>
      <c r="AE1131" s="19">
        <f>IFERROR(Sales_Trans_2[[#This Row],[Profit]]/Sales_Trans_2[[#This Row],[Sales_Amount]],0)</f>
        <v>7.0852466238541439E-2</v>
      </c>
      <c r="AF1131" s="20" t="str">
        <f>IF(Sales_Trans_2[[#This Row],[Discount_Pct]]=0,"0%",
IF(Sales_Trans_2[[#This Row],[Discount_Pct]]&lt;=5,"1-5%",
IF(Sales_Trans_2[[#This Row],[Discount_Pct]]&lt;=10,"6-10%",
IF(Sales_Trans_2[[#This Row],[Discount_Pct]]&lt;=15,"11-15%","&gt;15%"))))</f>
        <v>&gt;15%</v>
      </c>
    </row>
    <row r="1132" spans="1:32" x14ac:dyDescent="0.25">
      <c r="A1132" t="s">
        <v>846</v>
      </c>
      <c r="B1132" s="10">
        <v>45836</v>
      </c>
      <c r="C1132" t="s">
        <v>633</v>
      </c>
      <c r="D1132" t="s">
        <v>141</v>
      </c>
      <c r="E1132" t="s">
        <v>847</v>
      </c>
      <c r="F1132" t="s">
        <v>848</v>
      </c>
      <c r="G1132">
        <v>1</v>
      </c>
      <c r="H1132">
        <v>437.49</v>
      </c>
      <c r="I1132">
        <v>10</v>
      </c>
      <c r="J1132">
        <v>43.75</v>
      </c>
      <c r="K1132">
        <v>452.8</v>
      </c>
      <c r="L1132">
        <v>265.44</v>
      </c>
      <c r="M1132">
        <v>187.36</v>
      </c>
      <c r="N1132" t="s">
        <v>4971</v>
      </c>
      <c r="O1132" t="s">
        <v>24</v>
      </c>
      <c r="P1132" t="s">
        <v>33</v>
      </c>
      <c r="Q1132">
        <v>0.87777777777777777</v>
      </c>
      <c r="R1132" t="s">
        <v>27</v>
      </c>
      <c r="S1132" t="s">
        <v>4658</v>
      </c>
      <c r="T1132" t="s">
        <v>4636</v>
      </c>
      <c r="U1132">
        <v>437.49</v>
      </c>
      <c r="V1132" t="s">
        <v>5990</v>
      </c>
      <c r="W1132" t="s">
        <v>4968</v>
      </c>
      <c r="X1132" t="s">
        <v>5107</v>
      </c>
      <c r="Y1132" t="s">
        <v>4970</v>
      </c>
      <c r="Z1132" t="s">
        <v>5108</v>
      </c>
      <c r="AA1132" t="s">
        <v>5060</v>
      </c>
      <c r="AB1132">
        <f>YEAR(Sales_Trans_2[[#This Row],[Transaction_Date]])</f>
        <v>2025</v>
      </c>
      <c r="AC1132" t="str">
        <f>TEXT(Sales_Trans_2[[#This Row],[Transaction_Date]],"mmm")</f>
        <v>Jun</v>
      </c>
      <c r="AD1132">
        <f>MONTH(Sales_Trans_2[[#This Row],[Transaction_Date]])</f>
        <v>6</v>
      </c>
      <c r="AE1132" s="19">
        <f>IFERROR(Sales_Trans_2[[#This Row],[Profit]]/Sales_Trans_2[[#This Row],[Sales_Amount]],0)</f>
        <v>0.41378091872791523</v>
      </c>
      <c r="AF1132" s="20" t="str">
        <f>IF(Sales_Trans_2[[#This Row],[Discount_Pct]]=0,"0%",
IF(Sales_Trans_2[[#This Row],[Discount_Pct]]&lt;=5,"1-5%",
IF(Sales_Trans_2[[#This Row],[Discount_Pct]]&lt;=10,"6-10%",
IF(Sales_Trans_2[[#This Row],[Discount_Pct]]&lt;=15,"11-15%","&gt;15%"))))</f>
        <v>6-10%</v>
      </c>
    </row>
    <row r="1133" spans="1:32" x14ac:dyDescent="0.25">
      <c r="A1133" t="s">
        <v>3576</v>
      </c>
      <c r="B1133" s="10">
        <v>45824</v>
      </c>
      <c r="C1133" t="s">
        <v>1441</v>
      </c>
      <c r="D1133" t="s">
        <v>732</v>
      </c>
      <c r="E1133" t="s">
        <v>887</v>
      </c>
      <c r="F1133" t="s">
        <v>2847</v>
      </c>
      <c r="G1133">
        <v>3</v>
      </c>
      <c r="H1133">
        <v>743.18</v>
      </c>
      <c r="I1133">
        <v>15</v>
      </c>
      <c r="J1133">
        <v>334.43</v>
      </c>
      <c r="K1133">
        <v>1895.11</v>
      </c>
      <c r="L1133">
        <v>1196.1600000000001</v>
      </c>
      <c r="M1133">
        <v>698.95</v>
      </c>
      <c r="N1133" t="s">
        <v>133</v>
      </c>
      <c r="O1133" t="s">
        <v>24</v>
      </c>
      <c r="P1133" t="s">
        <v>33</v>
      </c>
      <c r="Q1133">
        <v>0.87708333333333333</v>
      </c>
      <c r="R1133" t="s">
        <v>49</v>
      </c>
      <c r="S1133" t="s">
        <v>4662</v>
      </c>
      <c r="T1133" t="s">
        <v>4636</v>
      </c>
      <c r="U1133">
        <v>661.91</v>
      </c>
      <c r="V1133" t="s">
        <v>5092</v>
      </c>
      <c r="W1133" t="s">
        <v>4958</v>
      </c>
      <c r="X1133" t="s">
        <v>5852</v>
      </c>
      <c r="Y1133" t="s">
        <v>4977</v>
      </c>
      <c r="Z1133" t="s">
        <v>5844</v>
      </c>
      <c r="AA1133" t="s">
        <v>4992</v>
      </c>
      <c r="AB1133">
        <f>YEAR(Sales_Trans_2[[#This Row],[Transaction_Date]])</f>
        <v>2025</v>
      </c>
      <c r="AC1133" t="str">
        <f>TEXT(Sales_Trans_2[[#This Row],[Transaction_Date]],"mmm")</f>
        <v>Jun</v>
      </c>
      <c r="AD1133">
        <f>MONTH(Sales_Trans_2[[#This Row],[Transaction_Date]])</f>
        <v>6</v>
      </c>
      <c r="AE1133" s="19">
        <f>IFERROR(Sales_Trans_2[[#This Row],[Profit]]/Sales_Trans_2[[#This Row],[Sales_Amount]],0)</f>
        <v>0.3688176411923319</v>
      </c>
      <c r="AF1133" s="20" t="str">
        <f>IF(Sales_Trans_2[[#This Row],[Discount_Pct]]=0,"0%",
IF(Sales_Trans_2[[#This Row],[Discount_Pct]]&lt;=5,"1-5%",
IF(Sales_Trans_2[[#This Row],[Discount_Pct]]&lt;=10,"6-10%",
IF(Sales_Trans_2[[#This Row],[Discount_Pct]]&lt;=15,"11-15%","&gt;15%"))))</f>
        <v>11-15%</v>
      </c>
    </row>
    <row r="1134" spans="1:32" x14ac:dyDescent="0.25">
      <c r="A1134" t="s">
        <v>3154</v>
      </c>
      <c r="B1134" s="10">
        <v>45783</v>
      </c>
      <c r="C1134" t="s">
        <v>855</v>
      </c>
      <c r="D1134" t="s">
        <v>264</v>
      </c>
      <c r="E1134" t="s">
        <v>2009</v>
      </c>
      <c r="F1134" t="s">
        <v>1856</v>
      </c>
      <c r="G1134">
        <v>8</v>
      </c>
      <c r="H1134">
        <v>420.05</v>
      </c>
      <c r="I1134">
        <v>10</v>
      </c>
      <c r="J1134">
        <v>336.04</v>
      </c>
      <c r="K1134">
        <v>3024.36</v>
      </c>
      <c r="L1134">
        <v>2287.1999999999998</v>
      </c>
      <c r="M1134">
        <v>737.16</v>
      </c>
      <c r="N1134" t="s">
        <v>40</v>
      </c>
      <c r="O1134" t="s">
        <v>24</v>
      </c>
      <c r="P1134" t="s">
        <v>33</v>
      </c>
      <c r="Q1134">
        <v>0.9</v>
      </c>
      <c r="R1134" t="s">
        <v>49</v>
      </c>
      <c r="S1134" t="s">
        <v>4702</v>
      </c>
      <c r="T1134" t="s">
        <v>4703</v>
      </c>
      <c r="U1134">
        <v>383.51</v>
      </c>
      <c r="V1134" t="s">
        <v>5535</v>
      </c>
      <c r="W1134" t="s">
        <v>4958</v>
      </c>
      <c r="X1134" t="s">
        <v>5923</v>
      </c>
      <c r="Y1134" t="s">
        <v>4970</v>
      </c>
      <c r="Z1134" t="s">
        <v>5177</v>
      </c>
      <c r="AA1134" t="s">
        <v>5060</v>
      </c>
      <c r="AB1134">
        <f>YEAR(Sales_Trans_2[[#This Row],[Transaction_Date]])</f>
        <v>2025</v>
      </c>
      <c r="AC1134" t="str">
        <f>TEXT(Sales_Trans_2[[#This Row],[Transaction_Date]],"mmm")</f>
        <v>May</v>
      </c>
      <c r="AD1134">
        <f>MONTH(Sales_Trans_2[[#This Row],[Transaction_Date]])</f>
        <v>5</v>
      </c>
      <c r="AE1134" s="19">
        <f>IFERROR(Sales_Trans_2[[#This Row],[Profit]]/Sales_Trans_2[[#This Row],[Sales_Amount]],0)</f>
        <v>0.24374082450501922</v>
      </c>
      <c r="AF1134" s="20" t="str">
        <f>IF(Sales_Trans_2[[#This Row],[Discount_Pct]]=0,"0%",
IF(Sales_Trans_2[[#This Row],[Discount_Pct]]&lt;=5,"1-5%",
IF(Sales_Trans_2[[#This Row],[Discount_Pct]]&lt;=10,"6-10%",
IF(Sales_Trans_2[[#This Row],[Discount_Pct]]&lt;=15,"11-15%","&gt;15%"))))</f>
        <v>6-10%</v>
      </c>
    </row>
    <row r="1135" spans="1:32" x14ac:dyDescent="0.25">
      <c r="A1135" t="s">
        <v>1979</v>
      </c>
      <c r="B1135" s="10">
        <v>45722</v>
      </c>
      <c r="C1135" t="s">
        <v>542</v>
      </c>
      <c r="D1135" t="s">
        <v>499</v>
      </c>
      <c r="E1135" t="s">
        <v>1403</v>
      </c>
      <c r="F1135" t="s">
        <v>1404</v>
      </c>
      <c r="G1135">
        <v>3</v>
      </c>
      <c r="H1135">
        <v>445.03</v>
      </c>
      <c r="I1135">
        <v>10</v>
      </c>
      <c r="J1135">
        <v>133.51</v>
      </c>
      <c r="K1135">
        <v>1201.58</v>
      </c>
      <c r="L1135">
        <v>1042.4100000000001</v>
      </c>
      <c r="M1135">
        <v>159.16999999999999</v>
      </c>
      <c r="N1135" t="s">
        <v>68</v>
      </c>
      <c r="O1135" t="s">
        <v>24</v>
      </c>
      <c r="P1135" t="s">
        <v>33</v>
      </c>
      <c r="Q1135">
        <v>0.81388888888888888</v>
      </c>
      <c r="R1135" t="s">
        <v>49</v>
      </c>
      <c r="S1135" t="s">
        <v>4816</v>
      </c>
      <c r="T1135" t="s">
        <v>4847</v>
      </c>
      <c r="U1135">
        <v>401.06</v>
      </c>
      <c r="V1135" t="s">
        <v>5723</v>
      </c>
      <c r="W1135" t="s">
        <v>4958</v>
      </c>
      <c r="X1135" t="s">
        <v>5559</v>
      </c>
      <c r="Y1135" t="s">
        <v>5007</v>
      </c>
      <c r="Z1135" t="s">
        <v>5560</v>
      </c>
      <c r="AA1135" t="s">
        <v>5060</v>
      </c>
      <c r="AB1135">
        <f>YEAR(Sales_Trans_2[[#This Row],[Transaction_Date]])</f>
        <v>2025</v>
      </c>
      <c r="AC1135" t="str">
        <f>TEXT(Sales_Trans_2[[#This Row],[Transaction_Date]],"mmm")</f>
        <v>Mar</v>
      </c>
      <c r="AD1135">
        <f>MONTH(Sales_Trans_2[[#This Row],[Transaction_Date]])</f>
        <v>3</v>
      </c>
      <c r="AE1135" s="19">
        <f>IFERROR(Sales_Trans_2[[#This Row],[Profit]]/Sales_Trans_2[[#This Row],[Sales_Amount]],0)</f>
        <v>0.13246725145225452</v>
      </c>
      <c r="AF1135" s="20" t="str">
        <f>IF(Sales_Trans_2[[#This Row],[Discount_Pct]]=0,"0%",
IF(Sales_Trans_2[[#This Row],[Discount_Pct]]&lt;=5,"1-5%",
IF(Sales_Trans_2[[#This Row],[Discount_Pct]]&lt;=10,"6-10%",
IF(Sales_Trans_2[[#This Row],[Discount_Pct]]&lt;=15,"11-15%","&gt;15%"))))</f>
        <v>6-10%</v>
      </c>
    </row>
    <row r="1136" spans="1:32" x14ac:dyDescent="0.25">
      <c r="A1136" t="s">
        <v>2689</v>
      </c>
      <c r="B1136" s="10">
        <v>45802</v>
      </c>
      <c r="C1136" t="s">
        <v>2372</v>
      </c>
      <c r="D1136" t="s">
        <v>253</v>
      </c>
      <c r="E1136" t="s">
        <v>1162</v>
      </c>
      <c r="F1136" t="s">
        <v>471</v>
      </c>
      <c r="G1136">
        <v>3</v>
      </c>
      <c r="H1136">
        <v>219.39</v>
      </c>
      <c r="I1136">
        <v>15</v>
      </c>
      <c r="J1136">
        <v>98.73</v>
      </c>
      <c r="K1136">
        <v>643.36</v>
      </c>
      <c r="L1136">
        <v>586.32000000000005</v>
      </c>
      <c r="M1136">
        <v>57.04</v>
      </c>
      <c r="N1136" t="s">
        <v>40</v>
      </c>
      <c r="O1136" t="s">
        <v>24</v>
      </c>
      <c r="P1136" t="s">
        <v>33</v>
      </c>
      <c r="Q1136">
        <v>0.61041666666666672</v>
      </c>
      <c r="R1136" t="s">
        <v>27</v>
      </c>
      <c r="S1136" t="s">
        <v>4903</v>
      </c>
      <c r="T1136" t="s">
        <v>4887</v>
      </c>
      <c r="U1136">
        <v>219.39</v>
      </c>
      <c r="V1136" t="s">
        <v>5885</v>
      </c>
      <c r="W1136" t="s">
        <v>4964</v>
      </c>
      <c r="X1136" t="s">
        <v>5376</v>
      </c>
      <c r="Y1136" t="s">
        <v>4970</v>
      </c>
      <c r="Z1136" t="s">
        <v>5267</v>
      </c>
      <c r="AA1136" t="s">
        <v>4992</v>
      </c>
      <c r="AB1136">
        <f>YEAR(Sales_Trans_2[[#This Row],[Transaction_Date]])</f>
        <v>2025</v>
      </c>
      <c r="AC1136" t="str">
        <f>TEXT(Sales_Trans_2[[#This Row],[Transaction_Date]],"mmm")</f>
        <v>May</v>
      </c>
      <c r="AD1136">
        <f>MONTH(Sales_Trans_2[[#This Row],[Transaction_Date]])</f>
        <v>5</v>
      </c>
      <c r="AE1136" s="19">
        <f>IFERROR(Sales_Trans_2[[#This Row],[Profit]]/Sales_Trans_2[[#This Row],[Sales_Amount]],0)</f>
        <v>8.8659537428500371E-2</v>
      </c>
      <c r="AF1136" s="20" t="str">
        <f>IF(Sales_Trans_2[[#This Row],[Discount_Pct]]=0,"0%",
IF(Sales_Trans_2[[#This Row],[Discount_Pct]]&lt;=5,"1-5%",
IF(Sales_Trans_2[[#This Row],[Discount_Pct]]&lt;=10,"6-10%",
IF(Sales_Trans_2[[#This Row],[Discount_Pct]]&lt;=15,"11-15%","&gt;15%"))))</f>
        <v>11-15%</v>
      </c>
    </row>
    <row r="1137" spans="1:32" x14ac:dyDescent="0.25">
      <c r="A1137" t="s">
        <v>2598</v>
      </c>
      <c r="B1137" s="10">
        <v>45801</v>
      </c>
      <c r="C1137" t="s">
        <v>1470</v>
      </c>
      <c r="D1137" t="s">
        <v>944</v>
      </c>
      <c r="E1137" t="s">
        <v>778</v>
      </c>
      <c r="F1137" t="s">
        <v>979</v>
      </c>
      <c r="G1137">
        <v>7</v>
      </c>
      <c r="H1137">
        <v>346.47</v>
      </c>
      <c r="I1137">
        <v>10</v>
      </c>
      <c r="J1137">
        <v>242.53</v>
      </c>
      <c r="K1137">
        <v>2510.17</v>
      </c>
      <c r="L1137">
        <v>1669.01</v>
      </c>
      <c r="M1137">
        <v>841.16</v>
      </c>
      <c r="N1137" t="s">
        <v>23</v>
      </c>
      <c r="O1137" t="s">
        <v>24</v>
      </c>
      <c r="P1137" t="s">
        <v>33</v>
      </c>
      <c r="Q1137">
        <v>0.70277777777777772</v>
      </c>
      <c r="R1137" t="s">
        <v>27</v>
      </c>
      <c r="S1137" t="s">
        <v>4773</v>
      </c>
      <c r="T1137" t="s">
        <v>4752</v>
      </c>
      <c r="U1137">
        <v>333.54</v>
      </c>
      <c r="V1137" t="s">
        <v>5293</v>
      </c>
      <c r="W1137" t="s">
        <v>4958</v>
      </c>
      <c r="X1137" t="s">
        <v>5431</v>
      </c>
      <c r="Y1137" t="s">
        <v>4966</v>
      </c>
      <c r="Z1137" t="s">
        <v>5432</v>
      </c>
      <c r="AA1137" t="s">
        <v>5060</v>
      </c>
      <c r="AB1137">
        <f>YEAR(Sales_Trans_2[[#This Row],[Transaction_Date]])</f>
        <v>2025</v>
      </c>
      <c r="AC1137" t="str">
        <f>TEXT(Sales_Trans_2[[#This Row],[Transaction_Date]],"mmm")</f>
        <v>May</v>
      </c>
      <c r="AD1137">
        <f>MONTH(Sales_Trans_2[[#This Row],[Transaction_Date]])</f>
        <v>5</v>
      </c>
      <c r="AE1137" s="19">
        <f>IFERROR(Sales_Trans_2[[#This Row],[Profit]]/Sales_Trans_2[[#This Row],[Sales_Amount]],0)</f>
        <v>0.33510080990530522</v>
      </c>
      <c r="AF1137" s="20" t="str">
        <f>IF(Sales_Trans_2[[#This Row],[Discount_Pct]]=0,"0%",
IF(Sales_Trans_2[[#This Row],[Discount_Pct]]&lt;=5,"1-5%",
IF(Sales_Trans_2[[#This Row],[Discount_Pct]]&lt;=10,"6-10%",
IF(Sales_Trans_2[[#This Row],[Discount_Pct]]&lt;=15,"11-15%","&gt;15%"))))</f>
        <v>6-10%</v>
      </c>
    </row>
    <row r="1138" spans="1:32" x14ac:dyDescent="0.25">
      <c r="A1138" t="s">
        <v>3261</v>
      </c>
      <c r="B1138" s="10">
        <v>45798</v>
      </c>
      <c r="C1138" t="s">
        <v>1803</v>
      </c>
      <c r="D1138" t="s">
        <v>581</v>
      </c>
      <c r="E1138" t="s">
        <v>1431</v>
      </c>
      <c r="F1138" t="s">
        <v>1432</v>
      </c>
      <c r="G1138">
        <v>5</v>
      </c>
      <c r="H1138">
        <v>156.58000000000001</v>
      </c>
      <c r="I1138">
        <v>20</v>
      </c>
      <c r="J1138">
        <v>156.58000000000001</v>
      </c>
      <c r="K1138">
        <v>626.32000000000005</v>
      </c>
      <c r="L1138">
        <v>534.95000000000005</v>
      </c>
      <c r="M1138">
        <v>91.37</v>
      </c>
      <c r="N1138" t="s">
        <v>4971</v>
      </c>
      <c r="O1138" t="s">
        <v>24</v>
      </c>
      <c r="P1138" t="s">
        <v>33</v>
      </c>
      <c r="Q1138">
        <v>0.45277777777777778</v>
      </c>
      <c r="R1138" t="s">
        <v>49</v>
      </c>
      <c r="S1138" t="s">
        <v>4710</v>
      </c>
      <c r="T1138" t="s">
        <v>4703</v>
      </c>
      <c r="U1138">
        <v>139.21</v>
      </c>
      <c r="V1138" t="s">
        <v>5875</v>
      </c>
      <c r="W1138" t="s">
        <v>4958</v>
      </c>
      <c r="X1138" t="s">
        <v>5642</v>
      </c>
      <c r="Y1138" t="s">
        <v>4960</v>
      </c>
      <c r="Z1138" t="s">
        <v>5386</v>
      </c>
      <c r="AA1138" t="s">
        <v>5060</v>
      </c>
      <c r="AB1138">
        <f>YEAR(Sales_Trans_2[[#This Row],[Transaction_Date]])</f>
        <v>2025</v>
      </c>
      <c r="AC1138" t="str">
        <f>TEXT(Sales_Trans_2[[#This Row],[Transaction_Date]],"mmm")</f>
        <v>May</v>
      </c>
      <c r="AD1138">
        <f>MONTH(Sales_Trans_2[[#This Row],[Transaction_Date]])</f>
        <v>5</v>
      </c>
      <c r="AE1138" s="19">
        <f>IFERROR(Sales_Trans_2[[#This Row],[Profit]]/Sales_Trans_2[[#This Row],[Sales_Amount]],0)</f>
        <v>0.1458838932175246</v>
      </c>
      <c r="AF1138" s="20" t="str">
        <f>IF(Sales_Trans_2[[#This Row],[Discount_Pct]]=0,"0%",
IF(Sales_Trans_2[[#This Row],[Discount_Pct]]&lt;=5,"1-5%",
IF(Sales_Trans_2[[#This Row],[Discount_Pct]]&lt;=10,"6-10%",
IF(Sales_Trans_2[[#This Row],[Discount_Pct]]&lt;=15,"11-15%","&gt;15%"))))</f>
        <v>&gt;15%</v>
      </c>
    </row>
    <row r="1139" spans="1:32" x14ac:dyDescent="0.25">
      <c r="A1139" t="s">
        <v>3081</v>
      </c>
      <c r="B1139" s="10">
        <v>45843</v>
      </c>
      <c r="C1139" t="s">
        <v>696</v>
      </c>
      <c r="D1139" t="s">
        <v>708</v>
      </c>
      <c r="E1139" t="s">
        <v>519</v>
      </c>
      <c r="F1139" t="s">
        <v>520</v>
      </c>
      <c r="G1139">
        <v>7</v>
      </c>
      <c r="H1139">
        <v>534.75</v>
      </c>
      <c r="I1139">
        <v>5</v>
      </c>
      <c r="J1139">
        <v>187.16</v>
      </c>
      <c r="K1139">
        <v>3556.09</v>
      </c>
      <c r="L1139">
        <v>2407.23</v>
      </c>
      <c r="M1139">
        <v>1148.8599999999999</v>
      </c>
      <c r="N1139" t="s">
        <v>68</v>
      </c>
      <c r="O1139" t="s">
        <v>24</v>
      </c>
      <c r="P1139" t="s">
        <v>33</v>
      </c>
      <c r="Q1139">
        <v>0.89861111111111114</v>
      </c>
      <c r="R1139" t="s">
        <v>49</v>
      </c>
      <c r="S1139" t="s">
        <v>4751</v>
      </c>
      <c r="T1139" t="s">
        <v>4752</v>
      </c>
      <c r="U1139">
        <v>474.19</v>
      </c>
      <c r="V1139" t="s">
        <v>5307</v>
      </c>
      <c r="W1139" t="s">
        <v>4958</v>
      </c>
      <c r="X1139" t="s">
        <v>5214</v>
      </c>
      <c r="Y1139" t="s">
        <v>4966</v>
      </c>
      <c r="Z1139" t="s">
        <v>5242</v>
      </c>
      <c r="AA1139" t="s">
        <v>5060</v>
      </c>
      <c r="AB1139">
        <f>YEAR(Sales_Trans_2[[#This Row],[Transaction_Date]])</f>
        <v>2025</v>
      </c>
      <c r="AC1139" t="str">
        <f>TEXT(Sales_Trans_2[[#This Row],[Transaction_Date]],"mmm")</f>
        <v>Jul</v>
      </c>
      <c r="AD1139">
        <f>MONTH(Sales_Trans_2[[#This Row],[Transaction_Date]])</f>
        <v>7</v>
      </c>
      <c r="AE1139" s="19">
        <f>IFERROR(Sales_Trans_2[[#This Row],[Profit]]/Sales_Trans_2[[#This Row],[Sales_Amount]],0)</f>
        <v>0.3230683137940828</v>
      </c>
      <c r="AF1139" s="20" t="str">
        <f>IF(Sales_Trans_2[[#This Row],[Discount_Pct]]=0,"0%",
IF(Sales_Trans_2[[#This Row],[Discount_Pct]]&lt;=5,"1-5%",
IF(Sales_Trans_2[[#This Row],[Discount_Pct]]&lt;=10,"6-10%",
IF(Sales_Trans_2[[#This Row],[Discount_Pct]]&lt;=15,"11-15%","&gt;15%"))))</f>
        <v>1-5%</v>
      </c>
    </row>
    <row r="1140" spans="1:32" x14ac:dyDescent="0.25">
      <c r="A1140" t="s">
        <v>1285</v>
      </c>
      <c r="B1140" s="10">
        <v>45774</v>
      </c>
      <c r="C1140" t="s">
        <v>1286</v>
      </c>
      <c r="D1140" t="s">
        <v>65</v>
      </c>
      <c r="E1140" t="s">
        <v>108</v>
      </c>
      <c r="F1140" t="s">
        <v>736</v>
      </c>
      <c r="G1140">
        <v>2</v>
      </c>
      <c r="H1140">
        <v>172.63</v>
      </c>
      <c r="I1140">
        <v>20</v>
      </c>
      <c r="J1140">
        <v>69.05</v>
      </c>
      <c r="K1140">
        <v>317.64</v>
      </c>
      <c r="L1140">
        <v>284</v>
      </c>
      <c r="M1140">
        <v>33.64</v>
      </c>
      <c r="N1140" t="s">
        <v>133</v>
      </c>
      <c r="O1140" t="s">
        <v>24</v>
      </c>
      <c r="P1140" t="s">
        <v>33</v>
      </c>
      <c r="Q1140">
        <v>0.65694444444444444</v>
      </c>
      <c r="R1140" t="s">
        <v>27</v>
      </c>
      <c r="S1140" t="s">
        <v>4719</v>
      </c>
      <c r="T1140" t="s">
        <v>4703</v>
      </c>
      <c r="U1140">
        <v>172.63</v>
      </c>
      <c r="V1140" t="s">
        <v>5862</v>
      </c>
      <c r="W1140" t="s">
        <v>4964</v>
      </c>
      <c r="X1140" t="s">
        <v>5367</v>
      </c>
      <c r="Y1140" t="s">
        <v>4966</v>
      </c>
      <c r="Z1140" t="s">
        <v>5303</v>
      </c>
      <c r="AA1140" t="s">
        <v>4992</v>
      </c>
      <c r="AB1140">
        <f>YEAR(Sales_Trans_2[[#This Row],[Transaction_Date]])</f>
        <v>2025</v>
      </c>
      <c r="AC1140" t="str">
        <f>TEXT(Sales_Trans_2[[#This Row],[Transaction_Date]],"mmm")</f>
        <v>Apr</v>
      </c>
      <c r="AD1140">
        <f>MONTH(Sales_Trans_2[[#This Row],[Transaction_Date]])</f>
        <v>4</v>
      </c>
      <c r="AE1140" s="19">
        <f>IFERROR(Sales_Trans_2[[#This Row],[Profit]]/Sales_Trans_2[[#This Row],[Sales_Amount]],0)</f>
        <v>0.10590605717164085</v>
      </c>
      <c r="AF1140" s="20" t="str">
        <f>IF(Sales_Trans_2[[#This Row],[Discount_Pct]]=0,"0%",
IF(Sales_Trans_2[[#This Row],[Discount_Pct]]&lt;=5,"1-5%",
IF(Sales_Trans_2[[#This Row],[Discount_Pct]]&lt;=10,"6-10%",
IF(Sales_Trans_2[[#This Row],[Discount_Pct]]&lt;=15,"11-15%","&gt;15%"))))</f>
        <v>&gt;15%</v>
      </c>
    </row>
    <row r="1141" spans="1:32" x14ac:dyDescent="0.25">
      <c r="A1141" t="s">
        <v>2994</v>
      </c>
      <c r="B1141" s="10">
        <v>45767</v>
      </c>
      <c r="C1141" t="s">
        <v>534</v>
      </c>
      <c r="D1141" t="s">
        <v>871</v>
      </c>
      <c r="E1141" t="s">
        <v>973</v>
      </c>
      <c r="F1141" t="s">
        <v>974</v>
      </c>
      <c r="G1141">
        <v>4</v>
      </c>
      <c r="H1141">
        <v>214.04</v>
      </c>
      <c r="I1141">
        <v>20</v>
      </c>
      <c r="J1141">
        <v>171.23</v>
      </c>
      <c r="K1141">
        <v>787.67</v>
      </c>
      <c r="L1141">
        <v>632.24</v>
      </c>
      <c r="M1141">
        <v>155.43</v>
      </c>
      <c r="N1141" t="s">
        <v>4971</v>
      </c>
      <c r="O1141" t="s">
        <v>24</v>
      </c>
      <c r="P1141" t="s">
        <v>33</v>
      </c>
      <c r="Q1141">
        <v>0.39930555555555558</v>
      </c>
      <c r="R1141" t="s">
        <v>27</v>
      </c>
      <c r="S1141" t="s">
        <v>4947</v>
      </c>
      <c r="T1141" t="s">
        <v>4930</v>
      </c>
      <c r="U1141">
        <v>214.04</v>
      </c>
      <c r="V1141" t="s">
        <v>5993</v>
      </c>
      <c r="W1141" t="s">
        <v>4964</v>
      </c>
      <c r="X1141" t="s">
        <v>5473</v>
      </c>
      <c r="Y1141" t="s">
        <v>4960</v>
      </c>
      <c r="Z1141" t="s">
        <v>5474</v>
      </c>
      <c r="AA1141" t="s">
        <v>5060</v>
      </c>
      <c r="AB1141">
        <f>YEAR(Sales_Trans_2[[#This Row],[Transaction_Date]])</f>
        <v>2025</v>
      </c>
      <c r="AC1141" t="str">
        <f>TEXT(Sales_Trans_2[[#This Row],[Transaction_Date]],"mmm")</f>
        <v>Apr</v>
      </c>
      <c r="AD1141">
        <f>MONTH(Sales_Trans_2[[#This Row],[Transaction_Date]])</f>
        <v>4</v>
      </c>
      <c r="AE1141" s="19">
        <f>IFERROR(Sales_Trans_2[[#This Row],[Profit]]/Sales_Trans_2[[#This Row],[Sales_Amount]],0)</f>
        <v>0.19732883060164791</v>
      </c>
      <c r="AF1141" s="20" t="str">
        <f>IF(Sales_Trans_2[[#This Row],[Discount_Pct]]=0,"0%",
IF(Sales_Trans_2[[#This Row],[Discount_Pct]]&lt;=5,"1-5%",
IF(Sales_Trans_2[[#This Row],[Discount_Pct]]&lt;=10,"6-10%",
IF(Sales_Trans_2[[#This Row],[Discount_Pct]]&lt;=15,"11-15%","&gt;15%"))))</f>
        <v>&gt;15%</v>
      </c>
    </row>
    <row r="1142" spans="1:32" x14ac:dyDescent="0.25">
      <c r="A1142" t="s">
        <v>4356</v>
      </c>
      <c r="B1142" s="10">
        <v>45692</v>
      </c>
      <c r="C1142" t="s">
        <v>118</v>
      </c>
      <c r="D1142" t="s">
        <v>1382</v>
      </c>
      <c r="E1142" t="s">
        <v>45</v>
      </c>
      <c r="F1142" t="s">
        <v>46</v>
      </c>
      <c r="G1142">
        <v>3</v>
      </c>
      <c r="H1142">
        <v>317.99</v>
      </c>
      <c r="I1142">
        <v>15</v>
      </c>
      <c r="J1142">
        <v>143.1</v>
      </c>
      <c r="K1142">
        <v>810.87</v>
      </c>
      <c r="L1142">
        <v>705.15</v>
      </c>
      <c r="M1142">
        <v>105.72</v>
      </c>
      <c r="N1142" t="s">
        <v>40</v>
      </c>
      <c r="O1142" t="s">
        <v>24</v>
      </c>
      <c r="P1142" t="s">
        <v>33</v>
      </c>
      <c r="Q1142">
        <v>0.41180555555555554</v>
      </c>
      <c r="R1142" t="s">
        <v>49</v>
      </c>
      <c r="S1142" t="s">
        <v>4774</v>
      </c>
      <c r="T1142" t="s">
        <v>4752</v>
      </c>
      <c r="U1142">
        <v>317.99</v>
      </c>
      <c r="V1142" t="s">
        <v>5865</v>
      </c>
      <c r="W1142" t="s">
        <v>4964</v>
      </c>
      <c r="X1142" t="s">
        <v>5422</v>
      </c>
      <c r="Y1142" t="s">
        <v>5011</v>
      </c>
      <c r="Z1142" t="s">
        <v>5423</v>
      </c>
      <c r="AA1142" t="s">
        <v>5060</v>
      </c>
      <c r="AB1142">
        <f>YEAR(Sales_Trans_2[[#This Row],[Transaction_Date]])</f>
        <v>2025</v>
      </c>
      <c r="AC1142" t="str">
        <f>TEXT(Sales_Trans_2[[#This Row],[Transaction_Date]],"mmm")</f>
        <v>Feb</v>
      </c>
      <c r="AD1142">
        <f>MONTH(Sales_Trans_2[[#This Row],[Transaction_Date]])</f>
        <v>2</v>
      </c>
      <c r="AE1142" s="19">
        <f>IFERROR(Sales_Trans_2[[#This Row],[Profit]]/Sales_Trans_2[[#This Row],[Sales_Amount]],0)</f>
        <v>0.13037848237078692</v>
      </c>
      <c r="AF1142" s="20" t="str">
        <f>IF(Sales_Trans_2[[#This Row],[Discount_Pct]]=0,"0%",
IF(Sales_Trans_2[[#This Row],[Discount_Pct]]&lt;=5,"1-5%",
IF(Sales_Trans_2[[#This Row],[Discount_Pct]]&lt;=10,"6-10%",
IF(Sales_Trans_2[[#This Row],[Discount_Pct]]&lt;=15,"11-15%","&gt;15%"))))</f>
        <v>11-15%</v>
      </c>
    </row>
    <row r="1143" spans="1:32" x14ac:dyDescent="0.25">
      <c r="A1143" t="s">
        <v>884</v>
      </c>
      <c r="B1143" s="10">
        <v>45661</v>
      </c>
      <c r="C1143" t="s">
        <v>885</v>
      </c>
      <c r="D1143" t="s">
        <v>886</v>
      </c>
      <c r="E1143" t="s">
        <v>887</v>
      </c>
      <c r="F1143" t="s">
        <v>888</v>
      </c>
      <c r="G1143">
        <v>4</v>
      </c>
      <c r="H1143">
        <v>232.92</v>
      </c>
      <c r="I1143">
        <v>5</v>
      </c>
      <c r="J1143">
        <v>46.58</v>
      </c>
      <c r="K1143">
        <v>885.1</v>
      </c>
      <c r="L1143">
        <v>769.64</v>
      </c>
      <c r="M1143">
        <v>115.46</v>
      </c>
      <c r="N1143" t="s">
        <v>40</v>
      </c>
      <c r="O1143" t="s">
        <v>24</v>
      </c>
      <c r="P1143" t="s">
        <v>33</v>
      </c>
      <c r="Q1143">
        <v>0.43541666666666667</v>
      </c>
      <c r="R1143" t="s">
        <v>49</v>
      </c>
      <c r="S1143" t="s">
        <v>4827</v>
      </c>
      <c r="T1143" t="s">
        <v>4828</v>
      </c>
      <c r="U1143">
        <v>232.92</v>
      </c>
      <c r="V1143" t="s">
        <v>5240</v>
      </c>
      <c r="W1143" t="s">
        <v>4968</v>
      </c>
      <c r="X1143" t="s">
        <v>5159</v>
      </c>
      <c r="Y1143" t="s">
        <v>4966</v>
      </c>
      <c r="Z1143" t="s">
        <v>5844</v>
      </c>
      <c r="AA1143" t="s">
        <v>4992</v>
      </c>
      <c r="AB1143">
        <f>YEAR(Sales_Trans_2[[#This Row],[Transaction_Date]])</f>
        <v>2025</v>
      </c>
      <c r="AC1143" t="str">
        <f>TEXT(Sales_Trans_2[[#This Row],[Transaction_Date]],"mmm")</f>
        <v>Jan</v>
      </c>
      <c r="AD1143">
        <f>MONTH(Sales_Trans_2[[#This Row],[Transaction_Date]])</f>
        <v>1</v>
      </c>
      <c r="AE1143" s="19">
        <f>IFERROR(Sales_Trans_2[[#This Row],[Profit]]/Sales_Trans_2[[#This Row],[Sales_Amount]],0)</f>
        <v>0.13044853688848718</v>
      </c>
      <c r="AF1143" s="20" t="str">
        <f>IF(Sales_Trans_2[[#This Row],[Discount_Pct]]=0,"0%",
IF(Sales_Trans_2[[#This Row],[Discount_Pct]]&lt;=5,"1-5%",
IF(Sales_Trans_2[[#This Row],[Discount_Pct]]&lt;=10,"6-10%",
IF(Sales_Trans_2[[#This Row],[Discount_Pct]]&lt;=15,"11-15%","&gt;15%"))))</f>
        <v>1-5%</v>
      </c>
    </row>
    <row r="1144" spans="1:32" x14ac:dyDescent="0.25">
      <c r="A1144" t="s">
        <v>3616</v>
      </c>
      <c r="B1144" s="10">
        <v>45727</v>
      </c>
      <c r="C1144" t="s">
        <v>3617</v>
      </c>
      <c r="D1144" t="s">
        <v>1475</v>
      </c>
      <c r="E1144" t="s">
        <v>221</v>
      </c>
      <c r="F1144" t="s">
        <v>367</v>
      </c>
      <c r="G1144">
        <v>1</v>
      </c>
      <c r="H1144">
        <v>183.39</v>
      </c>
      <c r="I1144">
        <v>15</v>
      </c>
      <c r="J1144">
        <v>27.51</v>
      </c>
      <c r="K1144">
        <v>155.88</v>
      </c>
      <c r="L1144">
        <v>158.43</v>
      </c>
      <c r="M1144">
        <v>-2.5499999999999998</v>
      </c>
      <c r="N1144" t="s">
        <v>23</v>
      </c>
      <c r="O1144" t="s">
        <v>345</v>
      </c>
      <c r="P1144" t="s">
        <v>33</v>
      </c>
      <c r="Q1144">
        <v>0.41805555555555557</v>
      </c>
      <c r="R1144" t="s">
        <v>49</v>
      </c>
      <c r="S1144" t="s">
        <v>4900</v>
      </c>
      <c r="T1144" t="s">
        <v>4887</v>
      </c>
      <c r="U1144">
        <v>183.39</v>
      </c>
      <c r="V1144" t="s">
        <v>5837</v>
      </c>
      <c r="W1144" t="s">
        <v>4968</v>
      </c>
      <c r="X1144" t="s">
        <v>5868</v>
      </c>
      <c r="Y1144" t="s">
        <v>4960</v>
      </c>
      <c r="Z1144" t="s">
        <v>5019</v>
      </c>
      <c r="AA1144" t="s">
        <v>4962</v>
      </c>
      <c r="AB1144">
        <f>YEAR(Sales_Trans_2[[#This Row],[Transaction_Date]])</f>
        <v>2025</v>
      </c>
      <c r="AC1144" t="str">
        <f>TEXT(Sales_Trans_2[[#This Row],[Transaction_Date]],"mmm")</f>
        <v>Mar</v>
      </c>
      <c r="AD1144">
        <f>MONTH(Sales_Trans_2[[#This Row],[Transaction_Date]])</f>
        <v>3</v>
      </c>
      <c r="AE1144" s="19">
        <f>IFERROR(Sales_Trans_2[[#This Row],[Profit]]/Sales_Trans_2[[#This Row],[Sales_Amount]],0)</f>
        <v>-1.6358737490377213E-2</v>
      </c>
      <c r="AF1144" s="20" t="str">
        <f>IF(Sales_Trans_2[[#This Row],[Discount_Pct]]=0,"0%",
IF(Sales_Trans_2[[#This Row],[Discount_Pct]]&lt;=5,"1-5%",
IF(Sales_Trans_2[[#This Row],[Discount_Pct]]&lt;=10,"6-10%",
IF(Sales_Trans_2[[#This Row],[Discount_Pct]]&lt;=15,"11-15%","&gt;15%"))))</f>
        <v>11-15%</v>
      </c>
    </row>
    <row r="1145" spans="1:32" x14ac:dyDescent="0.25">
      <c r="A1145" t="s">
        <v>615</v>
      </c>
      <c r="B1145" s="10">
        <v>45938</v>
      </c>
      <c r="C1145" t="s">
        <v>616</v>
      </c>
      <c r="D1145" t="s">
        <v>214</v>
      </c>
      <c r="E1145" t="s">
        <v>617</v>
      </c>
      <c r="F1145" t="s">
        <v>618</v>
      </c>
      <c r="G1145">
        <v>4</v>
      </c>
      <c r="H1145">
        <v>147.97</v>
      </c>
      <c r="I1145">
        <v>15</v>
      </c>
      <c r="J1145">
        <v>88.78</v>
      </c>
      <c r="K1145">
        <v>578.55999999999995</v>
      </c>
      <c r="L1145">
        <v>451.2</v>
      </c>
      <c r="M1145">
        <v>127.36</v>
      </c>
      <c r="N1145" t="s">
        <v>4971</v>
      </c>
      <c r="O1145" t="s">
        <v>345</v>
      </c>
      <c r="P1145" t="s">
        <v>33</v>
      </c>
      <c r="Q1145">
        <v>0.63263888888888886</v>
      </c>
      <c r="R1145" t="s">
        <v>27</v>
      </c>
      <c r="S1145" t="s">
        <v>4764</v>
      </c>
      <c r="T1145" t="s">
        <v>4752</v>
      </c>
      <c r="U1145">
        <v>147.97</v>
      </c>
      <c r="V1145" t="s">
        <v>5546</v>
      </c>
      <c r="W1145" t="s">
        <v>4968</v>
      </c>
      <c r="X1145" t="s">
        <v>5010</v>
      </c>
      <c r="Y1145" t="s">
        <v>5011</v>
      </c>
      <c r="Z1145" t="s">
        <v>5012</v>
      </c>
      <c r="AA1145" t="s">
        <v>4962</v>
      </c>
      <c r="AB1145">
        <f>YEAR(Sales_Trans_2[[#This Row],[Transaction_Date]])</f>
        <v>2025</v>
      </c>
      <c r="AC1145" t="str">
        <f>TEXT(Sales_Trans_2[[#This Row],[Transaction_Date]],"mmm")</f>
        <v>Oct</v>
      </c>
      <c r="AD1145">
        <f>MONTH(Sales_Trans_2[[#This Row],[Transaction_Date]])</f>
        <v>10</v>
      </c>
      <c r="AE1145" s="19">
        <f>IFERROR(Sales_Trans_2[[#This Row],[Profit]]/Sales_Trans_2[[#This Row],[Sales_Amount]],0)</f>
        <v>0.22013274336283187</v>
      </c>
      <c r="AF1145" s="20" t="str">
        <f>IF(Sales_Trans_2[[#This Row],[Discount_Pct]]=0,"0%",
IF(Sales_Trans_2[[#This Row],[Discount_Pct]]&lt;=5,"1-5%",
IF(Sales_Trans_2[[#This Row],[Discount_Pct]]&lt;=10,"6-10%",
IF(Sales_Trans_2[[#This Row],[Discount_Pct]]&lt;=15,"11-15%","&gt;15%"))))</f>
        <v>11-15%</v>
      </c>
    </row>
    <row r="1146" spans="1:32" x14ac:dyDescent="0.25">
      <c r="A1146" t="s">
        <v>1930</v>
      </c>
      <c r="B1146" s="10">
        <v>45845</v>
      </c>
      <c r="C1146" t="s">
        <v>1577</v>
      </c>
      <c r="D1146" t="s">
        <v>89</v>
      </c>
      <c r="E1146" t="s">
        <v>906</v>
      </c>
      <c r="F1146" t="s">
        <v>907</v>
      </c>
      <c r="G1146">
        <v>5</v>
      </c>
      <c r="H1146">
        <v>44.12</v>
      </c>
      <c r="I1146">
        <v>15</v>
      </c>
      <c r="J1146">
        <v>33.090000000000003</v>
      </c>
      <c r="K1146">
        <v>187.51</v>
      </c>
      <c r="L1146">
        <v>162</v>
      </c>
      <c r="M1146">
        <v>25.51</v>
      </c>
      <c r="N1146" t="s">
        <v>47</v>
      </c>
      <c r="O1146" t="s">
        <v>345</v>
      </c>
      <c r="P1146" t="s">
        <v>33</v>
      </c>
      <c r="Q1146">
        <v>0.39374999999999999</v>
      </c>
      <c r="R1146" t="s">
        <v>49</v>
      </c>
      <c r="S1146" t="s">
        <v>4695</v>
      </c>
      <c r="T1146" t="s">
        <v>4672</v>
      </c>
      <c r="U1146">
        <v>38.659999999999997</v>
      </c>
      <c r="V1146" t="s">
        <v>5662</v>
      </c>
      <c r="W1146" t="s">
        <v>4958</v>
      </c>
      <c r="X1146" t="s">
        <v>5141</v>
      </c>
      <c r="Y1146" t="s">
        <v>4966</v>
      </c>
      <c r="Z1146" t="s">
        <v>5142</v>
      </c>
      <c r="AA1146" t="s">
        <v>4962</v>
      </c>
      <c r="AB1146">
        <f>YEAR(Sales_Trans_2[[#This Row],[Transaction_Date]])</f>
        <v>2025</v>
      </c>
      <c r="AC1146" t="str">
        <f>TEXT(Sales_Trans_2[[#This Row],[Transaction_Date]],"mmm")</f>
        <v>Jul</v>
      </c>
      <c r="AD1146">
        <f>MONTH(Sales_Trans_2[[#This Row],[Transaction_Date]])</f>
        <v>7</v>
      </c>
      <c r="AE1146" s="19">
        <f>IFERROR(Sales_Trans_2[[#This Row],[Profit]]/Sales_Trans_2[[#This Row],[Sales_Amount]],0)</f>
        <v>0.13604607754253109</v>
      </c>
      <c r="AF1146" s="20" t="str">
        <f>IF(Sales_Trans_2[[#This Row],[Discount_Pct]]=0,"0%",
IF(Sales_Trans_2[[#This Row],[Discount_Pct]]&lt;=5,"1-5%",
IF(Sales_Trans_2[[#This Row],[Discount_Pct]]&lt;=10,"6-10%",
IF(Sales_Trans_2[[#This Row],[Discount_Pct]]&lt;=15,"11-15%","&gt;15%"))))</f>
        <v>11-15%</v>
      </c>
    </row>
    <row r="1147" spans="1:32" x14ac:dyDescent="0.25">
      <c r="A1147" t="s">
        <v>341</v>
      </c>
      <c r="B1147" s="10">
        <v>45844</v>
      </c>
      <c r="C1147" t="s">
        <v>342</v>
      </c>
      <c r="D1147" t="s">
        <v>84</v>
      </c>
      <c r="E1147" t="s">
        <v>343</v>
      </c>
      <c r="F1147" t="s">
        <v>344</v>
      </c>
      <c r="G1147">
        <v>7</v>
      </c>
      <c r="H1147">
        <v>293.76</v>
      </c>
      <c r="I1147">
        <v>20</v>
      </c>
      <c r="J1147">
        <v>411.26</v>
      </c>
      <c r="K1147">
        <v>1891.82</v>
      </c>
      <c r="L1147">
        <v>1358.42</v>
      </c>
      <c r="M1147">
        <v>533.4</v>
      </c>
      <c r="N1147" t="s">
        <v>47</v>
      </c>
      <c r="O1147" t="s">
        <v>345</v>
      </c>
      <c r="P1147" t="s">
        <v>33</v>
      </c>
      <c r="Q1147">
        <v>0.7319444444444444</v>
      </c>
      <c r="R1147" t="s">
        <v>27</v>
      </c>
      <c r="S1147" t="s">
        <v>4823</v>
      </c>
      <c r="T1147" t="s">
        <v>4805</v>
      </c>
      <c r="U1147">
        <v>260.93</v>
      </c>
      <c r="V1147" t="s">
        <v>5174</v>
      </c>
      <c r="W1147" t="s">
        <v>4958</v>
      </c>
      <c r="X1147" t="s">
        <v>5445</v>
      </c>
      <c r="Y1147" t="s">
        <v>4977</v>
      </c>
      <c r="Z1147" t="s">
        <v>5446</v>
      </c>
      <c r="AA1147" t="s">
        <v>4962</v>
      </c>
      <c r="AB1147">
        <f>YEAR(Sales_Trans_2[[#This Row],[Transaction_Date]])</f>
        <v>2025</v>
      </c>
      <c r="AC1147" t="str">
        <f>TEXT(Sales_Trans_2[[#This Row],[Transaction_Date]],"mmm")</f>
        <v>Jul</v>
      </c>
      <c r="AD1147">
        <f>MONTH(Sales_Trans_2[[#This Row],[Transaction_Date]])</f>
        <v>7</v>
      </c>
      <c r="AE1147" s="19">
        <f>IFERROR(Sales_Trans_2[[#This Row],[Profit]]/Sales_Trans_2[[#This Row],[Sales_Amount]],0)</f>
        <v>0.28195071412713685</v>
      </c>
      <c r="AF1147" s="20" t="str">
        <f>IF(Sales_Trans_2[[#This Row],[Discount_Pct]]=0,"0%",
IF(Sales_Trans_2[[#This Row],[Discount_Pct]]&lt;=5,"1-5%",
IF(Sales_Trans_2[[#This Row],[Discount_Pct]]&lt;=10,"6-10%",
IF(Sales_Trans_2[[#This Row],[Discount_Pct]]&lt;=15,"11-15%","&gt;15%"))))</f>
        <v>&gt;15%</v>
      </c>
    </row>
    <row r="1148" spans="1:32" x14ac:dyDescent="0.25">
      <c r="A1148" t="s">
        <v>3303</v>
      </c>
      <c r="B1148" s="10">
        <v>46006</v>
      </c>
      <c r="C1148" t="s">
        <v>1895</v>
      </c>
      <c r="D1148" t="s">
        <v>119</v>
      </c>
      <c r="E1148" t="s">
        <v>438</v>
      </c>
      <c r="F1148" t="s">
        <v>826</v>
      </c>
      <c r="G1148">
        <v>1</v>
      </c>
      <c r="H1148">
        <v>141.11000000000001</v>
      </c>
      <c r="I1148">
        <v>5</v>
      </c>
      <c r="J1148">
        <v>7.06</v>
      </c>
      <c r="K1148">
        <v>134.05000000000001</v>
      </c>
      <c r="L1148">
        <v>115.91</v>
      </c>
      <c r="M1148">
        <v>18.14</v>
      </c>
      <c r="N1148" t="s">
        <v>23</v>
      </c>
      <c r="O1148" t="s">
        <v>24</v>
      </c>
      <c r="P1148" t="s">
        <v>33</v>
      </c>
      <c r="Q1148">
        <v>0.7055555555555556</v>
      </c>
      <c r="R1148" t="s">
        <v>49</v>
      </c>
      <c r="S1148" t="s">
        <v>4722</v>
      </c>
      <c r="T1148" t="s">
        <v>4703</v>
      </c>
      <c r="U1148">
        <v>141.11000000000001</v>
      </c>
      <c r="V1148" t="s">
        <v>4967</v>
      </c>
      <c r="W1148" t="s">
        <v>4968</v>
      </c>
      <c r="X1148" t="s">
        <v>4969</v>
      </c>
      <c r="Y1148" t="s">
        <v>4970</v>
      </c>
      <c r="Z1148" t="s">
        <v>4961</v>
      </c>
      <c r="AA1148" t="s">
        <v>4962</v>
      </c>
      <c r="AB1148">
        <f>YEAR(Sales_Trans_2[[#This Row],[Transaction_Date]])</f>
        <v>2025</v>
      </c>
      <c r="AC1148" t="str">
        <f>TEXT(Sales_Trans_2[[#This Row],[Transaction_Date]],"mmm")</f>
        <v>Dec</v>
      </c>
      <c r="AD1148">
        <f>MONTH(Sales_Trans_2[[#This Row],[Transaction_Date]])</f>
        <v>12</v>
      </c>
      <c r="AE1148" s="19">
        <f>IFERROR(Sales_Trans_2[[#This Row],[Profit]]/Sales_Trans_2[[#This Row],[Sales_Amount]],0)</f>
        <v>0.13532264080566953</v>
      </c>
      <c r="AF1148" s="20" t="str">
        <f>IF(Sales_Trans_2[[#This Row],[Discount_Pct]]=0,"0%",
IF(Sales_Trans_2[[#This Row],[Discount_Pct]]&lt;=5,"1-5%",
IF(Sales_Trans_2[[#This Row],[Discount_Pct]]&lt;=10,"6-10%",
IF(Sales_Trans_2[[#This Row],[Discount_Pct]]&lt;=15,"11-15%","&gt;15%"))))</f>
        <v>1-5%</v>
      </c>
    </row>
    <row r="1149" spans="1:32" x14ac:dyDescent="0.25">
      <c r="A1149" t="s">
        <v>2905</v>
      </c>
      <c r="B1149" s="10">
        <v>46022</v>
      </c>
      <c r="C1149" t="s">
        <v>1496</v>
      </c>
      <c r="D1149" t="s">
        <v>454</v>
      </c>
      <c r="E1149" t="s">
        <v>1682</v>
      </c>
      <c r="F1149" t="s">
        <v>1443</v>
      </c>
      <c r="G1149">
        <v>8</v>
      </c>
      <c r="H1149">
        <v>382.87</v>
      </c>
      <c r="I1149">
        <v>10</v>
      </c>
      <c r="J1149">
        <v>306.3</v>
      </c>
      <c r="K1149">
        <v>2756.66</v>
      </c>
      <c r="L1149">
        <v>2483.04</v>
      </c>
      <c r="M1149">
        <v>273.62</v>
      </c>
      <c r="N1149" t="s">
        <v>4971</v>
      </c>
      <c r="O1149" t="s">
        <v>24</v>
      </c>
      <c r="P1149" t="s">
        <v>33</v>
      </c>
      <c r="Q1149">
        <v>0.81458333333333333</v>
      </c>
      <c r="R1149" t="s">
        <v>49</v>
      </c>
      <c r="S1149" t="s">
        <v>4853</v>
      </c>
      <c r="T1149" t="s">
        <v>4847</v>
      </c>
      <c r="U1149">
        <v>365.92</v>
      </c>
      <c r="V1149" t="s">
        <v>5123</v>
      </c>
      <c r="W1149" t="s">
        <v>4958</v>
      </c>
      <c r="X1149" t="s">
        <v>5072</v>
      </c>
      <c r="Y1149" t="s">
        <v>4977</v>
      </c>
      <c r="Z1149" t="s">
        <v>5160</v>
      </c>
      <c r="AA1149" t="s">
        <v>4962</v>
      </c>
      <c r="AB1149">
        <f>YEAR(Sales_Trans_2[[#This Row],[Transaction_Date]])</f>
        <v>2025</v>
      </c>
      <c r="AC1149" t="str">
        <f>TEXT(Sales_Trans_2[[#This Row],[Transaction_Date]],"mmm")</f>
        <v>Dec</v>
      </c>
      <c r="AD1149">
        <f>MONTH(Sales_Trans_2[[#This Row],[Transaction_Date]])</f>
        <v>12</v>
      </c>
      <c r="AE1149" s="19">
        <f>IFERROR(Sales_Trans_2[[#This Row],[Profit]]/Sales_Trans_2[[#This Row],[Sales_Amount]],0)</f>
        <v>9.925779747955861E-2</v>
      </c>
      <c r="AF1149" s="20" t="str">
        <f>IF(Sales_Trans_2[[#This Row],[Discount_Pct]]=0,"0%",
IF(Sales_Trans_2[[#This Row],[Discount_Pct]]&lt;=5,"1-5%",
IF(Sales_Trans_2[[#This Row],[Discount_Pct]]&lt;=10,"6-10%",
IF(Sales_Trans_2[[#This Row],[Discount_Pct]]&lt;=15,"11-15%","&gt;15%"))))</f>
        <v>6-10%</v>
      </c>
    </row>
    <row r="1150" spans="1:32" x14ac:dyDescent="0.25">
      <c r="A1150" t="s">
        <v>4598</v>
      </c>
      <c r="B1150" s="10">
        <v>46327</v>
      </c>
      <c r="C1150" t="s">
        <v>3503</v>
      </c>
      <c r="D1150" t="s">
        <v>680</v>
      </c>
      <c r="E1150" t="s">
        <v>1799</v>
      </c>
      <c r="F1150" t="s">
        <v>1800</v>
      </c>
      <c r="G1150">
        <v>2</v>
      </c>
      <c r="H1150">
        <v>157.97999999999999</v>
      </c>
      <c r="I1150">
        <v>10</v>
      </c>
      <c r="J1150">
        <v>31.6</v>
      </c>
      <c r="K1150">
        <v>327.01</v>
      </c>
      <c r="L1150">
        <v>275.89999999999998</v>
      </c>
      <c r="M1150">
        <v>51.11</v>
      </c>
      <c r="N1150" t="s">
        <v>68</v>
      </c>
      <c r="O1150" t="s">
        <v>24</v>
      </c>
      <c r="P1150" t="s">
        <v>33</v>
      </c>
      <c r="Q1150">
        <v>0.89444444444444449</v>
      </c>
      <c r="R1150" t="s">
        <v>27</v>
      </c>
      <c r="S1150" t="s">
        <v>4873</v>
      </c>
      <c r="T1150" t="s">
        <v>4864</v>
      </c>
      <c r="U1150">
        <v>157.97999999999999</v>
      </c>
      <c r="V1150" t="s">
        <v>5191</v>
      </c>
      <c r="W1150" t="s">
        <v>4968</v>
      </c>
      <c r="X1150" t="s">
        <v>5192</v>
      </c>
      <c r="Y1150" t="s">
        <v>4966</v>
      </c>
      <c r="Z1150" t="s">
        <v>5193</v>
      </c>
      <c r="AA1150" t="s">
        <v>4962</v>
      </c>
      <c r="AB1150">
        <f>YEAR(Sales_Trans_2[[#This Row],[Transaction_Date]])</f>
        <v>2026</v>
      </c>
      <c r="AC1150" t="str">
        <f>TEXT(Sales_Trans_2[[#This Row],[Transaction_Date]],"mmm")</f>
        <v>Nov</v>
      </c>
      <c r="AD1150">
        <f>MONTH(Sales_Trans_2[[#This Row],[Transaction_Date]])</f>
        <v>11</v>
      </c>
      <c r="AE1150" s="19">
        <f>IFERROR(Sales_Trans_2[[#This Row],[Profit]]/Sales_Trans_2[[#This Row],[Sales_Amount]],0)</f>
        <v>0.15629491452860769</v>
      </c>
      <c r="AF1150" s="20" t="str">
        <f>IF(Sales_Trans_2[[#This Row],[Discount_Pct]]=0,"0%",
IF(Sales_Trans_2[[#This Row],[Discount_Pct]]&lt;=5,"1-5%",
IF(Sales_Trans_2[[#This Row],[Discount_Pct]]&lt;=10,"6-10%",
IF(Sales_Trans_2[[#This Row],[Discount_Pct]]&lt;=15,"11-15%","&gt;15%"))))</f>
        <v>6-10%</v>
      </c>
    </row>
    <row r="1151" spans="1:32" x14ac:dyDescent="0.25">
      <c r="A1151" t="s">
        <v>4216</v>
      </c>
      <c r="B1151" s="10">
        <v>46072</v>
      </c>
      <c r="C1151" t="s">
        <v>2317</v>
      </c>
      <c r="D1151" t="s">
        <v>377</v>
      </c>
      <c r="E1151" t="s">
        <v>1233</v>
      </c>
      <c r="F1151" t="s">
        <v>929</v>
      </c>
      <c r="G1151">
        <v>2</v>
      </c>
      <c r="H1151">
        <v>53.39</v>
      </c>
      <c r="I1151">
        <v>15</v>
      </c>
      <c r="J1151">
        <v>16.02</v>
      </c>
      <c r="K1151">
        <v>90.76</v>
      </c>
      <c r="L1151">
        <v>86.02</v>
      </c>
      <c r="M1151">
        <v>4.74</v>
      </c>
      <c r="N1151" t="s">
        <v>68</v>
      </c>
      <c r="O1151" t="s">
        <v>24</v>
      </c>
      <c r="P1151" t="s">
        <v>33</v>
      </c>
      <c r="Q1151">
        <v>0.80208333333333337</v>
      </c>
      <c r="R1151" t="s">
        <v>49</v>
      </c>
      <c r="S1151" t="s">
        <v>4808</v>
      </c>
      <c r="T1151" t="s">
        <v>4805</v>
      </c>
      <c r="U1151">
        <v>53.39</v>
      </c>
      <c r="V1151" t="s">
        <v>5292</v>
      </c>
      <c r="W1151" t="s">
        <v>4968</v>
      </c>
      <c r="X1151" t="s">
        <v>5289</v>
      </c>
      <c r="Y1151" t="s">
        <v>4970</v>
      </c>
      <c r="Z1151" t="s">
        <v>5290</v>
      </c>
      <c r="AA1151" t="s">
        <v>4962</v>
      </c>
      <c r="AB1151">
        <f>YEAR(Sales_Trans_2[[#This Row],[Transaction_Date]])</f>
        <v>2026</v>
      </c>
      <c r="AC1151" t="str">
        <f>TEXT(Sales_Trans_2[[#This Row],[Transaction_Date]],"mmm")</f>
        <v>Feb</v>
      </c>
      <c r="AD1151">
        <f>MONTH(Sales_Trans_2[[#This Row],[Transaction_Date]])</f>
        <v>2</v>
      </c>
      <c r="AE1151" s="19">
        <f>IFERROR(Sales_Trans_2[[#This Row],[Profit]]/Sales_Trans_2[[#This Row],[Sales_Amount]],0)</f>
        <v>5.2225650066108416E-2</v>
      </c>
      <c r="AF1151" s="20" t="str">
        <f>IF(Sales_Trans_2[[#This Row],[Discount_Pct]]=0,"0%",
IF(Sales_Trans_2[[#This Row],[Discount_Pct]]&lt;=5,"1-5%",
IF(Sales_Trans_2[[#This Row],[Discount_Pct]]&lt;=10,"6-10%",
IF(Sales_Trans_2[[#This Row],[Discount_Pct]]&lt;=15,"11-15%","&gt;15%"))))</f>
        <v>11-15%</v>
      </c>
    </row>
    <row r="1152" spans="1:32" x14ac:dyDescent="0.25">
      <c r="A1152" t="s">
        <v>2301</v>
      </c>
      <c r="B1152" s="10">
        <v>46003</v>
      </c>
      <c r="C1152" t="s">
        <v>2302</v>
      </c>
      <c r="D1152" t="s">
        <v>405</v>
      </c>
      <c r="E1152" t="s">
        <v>380</v>
      </c>
      <c r="F1152" t="s">
        <v>936</v>
      </c>
      <c r="G1152">
        <v>4</v>
      </c>
      <c r="H1152">
        <v>440.5</v>
      </c>
      <c r="I1152">
        <v>15</v>
      </c>
      <c r="J1152">
        <v>264.3</v>
      </c>
      <c r="K1152">
        <v>1497.7</v>
      </c>
      <c r="L1152">
        <v>1016.2</v>
      </c>
      <c r="M1152">
        <v>481.5</v>
      </c>
      <c r="N1152" t="s">
        <v>4971</v>
      </c>
      <c r="O1152" t="s">
        <v>24</v>
      </c>
      <c r="P1152" t="s">
        <v>33</v>
      </c>
      <c r="Q1152">
        <v>0.88611111111111107</v>
      </c>
      <c r="R1152" t="s">
        <v>49</v>
      </c>
      <c r="S1152" t="s">
        <v>4642</v>
      </c>
      <c r="T1152" t="s">
        <v>4636</v>
      </c>
      <c r="U1152">
        <v>440.5</v>
      </c>
      <c r="V1152" t="s">
        <v>5136</v>
      </c>
      <c r="W1152" t="s">
        <v>4968</v>
      </c>
      <c r="X1152" t="s">
        <v>5366</v>
      </c>
      <c r="Y1152" t="s">
        <v>5018</v>
      </c>
      <c r="Z1152" t="s">
        <v>5076</v>
      </c>
      <c r="AA1152" t="s">
        <v>4962</v>
      </c>
      <c r="AB1152">
        <f>YEAR(Sales_Trans_2[[#This Row],[Transaction_Date]])</f>
        <v>2025</v>
      </c>
      <c r="AC1152" t="str">
        <f>TEXT(Sales_Trans_2[[#This Row],[Transaction_Date]],"mmm")</f>
        <v>Dec</v>
      </c>
      <c r="AD1152">
        <f>MONTH(Sales_Trans_2[[#This Row],[Transaction_Date]])</f>
        <v>12</v>
      </c>
      <c r="AE1152" s="19">
        <f>IFERROR(Sales_Trans_2[[#This Row],[Profit]]/Sales_Trans_2[[#This Row],[Sales_Amount]],0)</f>
        <v>0.32149295586566068</v>
      </c>
      <c r="AF1152" s="20" t="str">
        <f>IF(Sales_Trans_2[[#This Row],[Discount_Pct]]=0,"0%",
IF(Sales_Trans_2[[#This Row],[Discount_Pct]]&lt;=5,"1-5%",
IF(Sales_Trans_2[[#This Row],[Discount_Pct]]&lt;=10,"6-10%",
IF(Sales_Trans_2[[#This Row],[Discount_Pct]]&lt;=15,"11-15%","&gt;15%"))))</f>
        <v>11-15%</v>
      </c>
    </row>
    <row r="1153" spans="1:32" x14ac:dyDescent="0.25">
      <c r="A1153" t="s">
        <v>2029</v>
      </c>
      <c r="B1153" s="10">
        <v>46011</v>
      </c>
      <c r="C1153" t="s">
        <v>2030</v>
      </c>
      <c r="D1153" t="s">
        <v>124</v>
      </c>
      <c r="E1153" t="s">
        <v>120</v>
      </c>
      <c r="F1153" t="s">
        <v>471</v>
      </c>
      <c r="G1153">
        <v>3</v>
      </c>
      <c r="H1153">
        <v>397.22</v>
      </c>
      <c r="I1153">
        <v>20</v>
      </c>
      <c r="J1153">
        <v>238.33</v>
      </c>
      <c r="K1153">
        <v>1096.33</v>
      </c>
      <c r="L1153">
        <v>958.11</v>
      </c>
      <c r="M1153">
        <v>138.22</v>
      </c>
      <c r="N1153" t="s">
        <v>47</v>
      </c>
      <c r="O1153" t="s">
        <v>24</v>
      </c>
      <c r="P1153" t="s">
        <v>33</v>
      </c>
      <c r="Q1153">
        <v>0.5493055555555556</v>
      </c>
      <c r="R1153" t="s">
        <v>27</v>
      </c>
      <c r="S1153" t="s">
        <v>4697</v>
      </c>
      <c r="T1153" t="s">
        <v>4672</v>
      </c>
      <c r="U1153">
        <v>397.22</v>
      </c>
      <c r="V1153" t="s">
        <v>5263</v>
      </c>
      <c r="W1153" t="s">
        <v>4964</v>
      </c>
      <c r="X1153" t="s">
        <v>5376</v>
      </c>
      <c r="Y1153" t="s">
        <v>4970</v>
      </c>
      <c r="Z1153" t="s">
        <v>5207</v>
      </c>
      <c r="AA1153" t="s">
        <v>4962</v>
      </c>
      <c r="AB1153">
        <f>YEAR(Sales_Trans_2[[#This Row],[Transaction_Date]])</f>
        <v>2025</v>
      </c>
      <c r="AC1153" t="str">
        <f>TEXT(Sales_Trans_2[[#This Row],[Transaction_Date]],"mmm")</f>
        <v>Dec</v>
      </c>
      <c r="AD1153">
        <f>MONTH(Sales_Trans_2[[#This Row],[Transaction_Date]])</f>
        <v>12</v>
      </c>
      <c r="AE1153" s="19">
        <f>IFERROR(Sales_Trans_2[[#This Row],[Profit]]/Sales_Trans_2[[#This Row],[Sales_Amount]],0)</f>
        <v>0.12607517809418697</v>
      </c>
      <c r="AF1153" s="20" t="str">
        <f>IF(Sales_Trans_2[[#This Row],[Discount_Pct]]=0,"0%",
IF(Sales_Trans_2[[#This Row],[Discount_Pct]]&lt;=5,"1-5%",
IF(Sales_Trans_2[[#This Row],[Discount_Pct]]&lt;=10,"6-10%",
IF(Sales_Trans_2[[#This Row],[Discount_Pct]]&lt;=15,"11-15%","&gt;15%"))))</f>
        <v>&gt;15%</v>
      </c>
    </row>
    <row r="1154" spans="1:32" x14ac:dyDescent="0.25">
      <c r="A1154" t="s">
        <v>4581</v>
      </c>
      <c r="B1154" s="10">
        <v>46004</v>
      </c>
      <c r="C1154" t="s">
        <v>4582</v>
      </c>
      <c r="D1154" t="s">
        <v>237</v>
      </c>
      <c r="E1154" t="s">
        <v>198</v>
      </c>
      <c r="F1154" t="s">
        <v>199</v>
      </c>
      <c r="G1154">
        <v>1</v>
      </c>
      <c r="H1154">
        <v>541.35</v>
      </c>
      <c r="I1154">
        <v>10</v>
      </c>
      <c r="J1154">
        <v>54.13</v>
      </c>
      <c r="K1154">
        <v>560.29999999999995</v>
      </c>
      <c r="L1154">
        <v>336.4</v>
      </c>
      <c r="M1154">
        <v>223.9</v>
      </c>
      <c r="N1154" t="s">
        <v>68</v>
      </c>
      <c r="O1154" t="s">
        <v>24</v>
      </c>
      <c r="P1154" t="s">
        <v>33</v>
      </c>
      <c r="Q1154">
        <v>0.75486111111111109</v>
      </c>
      <c r="R1154" t="s">
        <v>27</v>
      </c>
      <c r="S1154" t="s">
        <v>4670</v>
      </c>
      <c r="T1154" t="s">
        <v>4636</v>
      </c>
      <c r="U1154">
        <v>541.35</v>
      </c>
      <c r="V1154" t="s">
        <v>5417</v>
      </c>
      <c r="W1154" t="s">
        <v>4968</v>
      </c>
      <c r="X1154" t="s">
        <v>5418</v>
      </c>
      <c r="Y1154" t="s">
        <v>4966</v>
      </c>
      <c r="Z1154" t="s">
        <v>5097</v>
      </c>
      <c r="AA1154" t="s">
        <v>4962</v>
      </c>
      <c r="AB1154">
        <f>YEAR(Sales_Trans_2[[#This Row],[Transaction_Date]])</f>
        <v>2025</v>
      </c>
      <c r="AC1154" t="str">
        <f>TEXT(Sales_Trans_2[[#This Row],[Transaction_Date]],"mmm")</f>
        <v>Dec</v>
      </c>
      <c r="AD1154">
        <f>MONTH(Sales_Trans_2[[#This Row],[Transaction_Date]])</f>
        <v>12</v>
      </c>
      <c r="AE1154" s="19">
        <f>IFERROR(Sales_Trans_2[[#This Row],[Profit]]/Sales_Trans_2[[#This Row],[Sales_Amount]],0)</f>
        <v>0.39960735320364094</v>
      </c>
      <c r="AF1154" s="20" t="str">
        <f>IF(Sales_Trans_2[[#This Row],[Discount_Pct]]=0,"0%",
IF(Sales_Trans_2[[#This Row],[Discount_Pct]]&lt;=5,"1-5%",
IF(Sales_Trans_2[[#This Row],[Discount_Pct]]&lt;=10,"6-10%",
IF(Sales_Trans_2[[#This Row],[Discount_Pct]]&lt;=15,"11-15%","&gt;15%"))))</f>
        <v>6-10%</v>
      </c>
    </row>
    <row r="1155" spans="1:32" x14ac:dyDescent="0.25">
      <c r="A1155" t="s">
        <v>1894</v>
      </c>
      <c r="B1155" s="10">
        <v>46237</v>
      </c>
      <c r="C1155" t="s">
        <v>1895</v>
      </c>
      <c r="D1155" t="s">
        <v>337</v>
      </c>
      <c r="E1155" t="s">
        <v>957</v>
      </c>
      <c r="F1155" t="s">
        <v>1896</v>
      </c>
      <c r="G1155">
        <v>2</v>
      </c>
      <c r="H1155">
        <v>186.38</v>
      </c>
      <c r="I1155">
        <v>20</v>
      </c>
      <c r="J1155">
        <v>74.55</v>
      </c>
      <c r="K1155">
        <v>342.94</v>
      </c>
      <c r="L1155">
        <v>271.32</v>
      </c>
      <c r="M1155">
        <v>71.62</v>
      </c>
      <c r="N1155" t="s">
        <v>4971</v>
      </c>
      <c r="O1155" t="s">
        <v>24</v>
      </c>
      <c r="P1155" t="s">
        <v>33</v>
      </c>
      <c r="Q1155">
        <v>0.76458333333333328</v>
      </c>
      <c r="R1155" t="s">
        <v>27</v>
      </c>
      <c r="S1155" t="s">
        <v>4799</v>
      </c>
      <c r="T1155" t="s">
        <v>4776</v>
      </c>
      <c r="U1155">
        <v>186.38</v>
      </c>
      <c r="V1155" t="s">
        <v>4967</v>
      </c>
      <c r="W1155" t="s">
        <v>4968</v>
      </c>
      <c r="X1155" t="s">
        <v>5434</v>
      </c>
      <c r="Y1155" t="s">
        <v>5007</v>
      </c>
      <c r="Z1155" t="s">
        <v>5280</v>
      </c>
      <c r="AA1155" t="s">
        <v>4962</v>
      </c>
      <c r="AB1155">
        <f>YEAR(Sales_Trans_2[[#This Row],[Transaction_Date]])</f>
        <v>2026</v>
      </c>
      <c r="AC1155" t="str">
        <f>TEXT(Sales_Trans_2[[#This Row],[Transaction_Date]],"mmm")</f>
        <v>Aug</v>
      </c>
      <c r="AD1155">
        <f>MONTH(Sales_Trans_2[[#This Row],[Transaction_Date]])</f>
        <v>8</v>
      </c>
      <c r="AE1155" s="19">
        <f>IFERROR(Sales_Trans_2[[#This Row],[Profit]]/Sales_Trans_2[[#This Row],[Sales_Amount]],0)</f>
        <v>0.2088411967107949</v>
      </c>
      <c r="AF1155" s="20" t="str">
        <f>IF(Sales_Trans_2[[#This Row],[Discount_Pct]]=0,"0%",
IF(Sales_Trans_2[[#This Row],[Discount_Pct]]&lt;=5,"1-5%",
IF(Sales_Trans_2[[#This Row],[Discount_Pct]]&lt;=10,"6-10%",
IF(Sales_Trans_2[[#This Row],[Discount_Pct]]&lt;=15,"11-15%","&gt;15%"))))</f>
        <v>&gt;15%</v>
      </c>
    </row>
    <row r="1156" spans="1:32" x14ac:dyDescent="0.25">
      <c r="A1156" t="s">
        <v>2155</v>
      </c>
      <c r="B1156" s="10">
        <v>46012</v>
      </c>
      <c r="C1156" t="s">
        <v>696</v>
      </c>
      <c r="D1156" t="s">
        <v>905</v>
      </c>
      <c r="E1156" t="s">
        <v>90</v>
      </c>
      <c r="F1156" t="s">
        <v>91</v>
      </c>
      <c r="G1156">
        <v>3</v>
      </c>
      <c r="H1156">
        <v>528.04</v>
      </c>
      <c r="I1156">
        <v>15</v>
      </c>
      <c r="J1156">
        <v>237.62</v>
      </c>
      <c r="K1156">
        <v>1548.47</v>
      </c>
      <c r="L1156">
        <v>1193.07</v>
      </c>
      <c r="M1156">
        <v>355.4</v>
      </c>
      <c r="N1156" t="s">
        <v>40</v>
      </c>
      <c r="O1156" t="s">
        <v>24</v>
      </c>
      <c r="P1156" t="s">
        <v>33</v>
      </c>
      <c r="Q1156">
        <v>0.57152777777777775</v>
      </c>
      <c r="R1156" t="s">
        <v>27</v>
      </c>
      <c r="S1156" t="s">
        <v>4686</v>
      </c>
      <c r="T1156" t="s">
        <v>4672</v>
      </c>
      <c r="U1156">
        <v>464.41</v>
      </c>
      <c r="V1156" t="s">
        <v>5307</v>
      </c>
      <c r="W1156" t="s">
        <v>4958</v>
      </c>
      <c r="X1156" t="s">
        <v>5467</v>
      </c>
      <c r="Y1156" t="s">
        <v>4966</v>
      </c>
      <c r="Z1156" t="s">
        <v>5468</v>
      </c>
      <c r="AA1156" t="s">
        <v>4962</v>
      </c>
      <c r="AB1156">
        <f>YEAR(Sales_Trans_2[[#This Row],[Transaction_Date]])</f>
        <v>2025</v>
      </c>
      <c r="AC1156" t="str">
        <f>TEXT(Sales_Trans_2[[#This Row],[Transaction_Date]],"mmm")</f>
        <v>Dec</v>
      </c>
      <c r="AD1156">
        <f>MONTH(Sales_Trans_2[[#This Row],[Transaction_Date]])</f>
        <v>12</v>
      </c>
      <c r="AE1156" s="19">
        <f>IFERROR(Sales_Trans_2[[#This Row],[Profit]]/Sales_Trans_2[[#This Row],[Sales_Amount]],0)</f>
        <v>0.22951687795049305</v>
      </c>
      <c r="AF1156" s="20" t="str">
        <f>IF(Sales_Trans_2[[#This Row],[Discount_Pct]]=0,"0%",
IF(Sales_Trans_2[[#This Row],[Discount_Pct]]&lt;=5,"1-5%",
IF(Sales_Trans_2[[#This Row],[Discount_Pct]]&lt;=10,"6-10%",
IF(Sales_Trans_2[[#This Row],[Discount_Pct]]&lt;=15,"11-15%","&gt;15%"))))</f>
        <v>11-15%</v>
      </c>
    </row>
    <row r="1157" spans="1:32" x14ac:dyDescent="0.25">
      <c r="A1157" t="s">
        <v>3912</v>
      </c>
      <c r="B1157" s="10">
        <v>46024</v>
      </c>
      <c r="C1157" t="s">
        <v>3307</v>
      </c>
      <c r="D1157" t="s">
        <v>170</v>
      </c>
      <c r="E1157" t="s">
        <v>488</v>
      </c>
      <c r="F1157" t="s">
        <v>489</v>
      </c>
      <c r="G1157">
        <v>3</v>
      </c>
      <c r="H1157">
        <v>225.45</v>
      </c>
      <c r="I1157">
        <v>5</v>
      </c>
      <c r="J1157">
        <v>33.82</v>
      </c>
      <c r="K1157">
        <v>738.91</v>
      </c>
      <c r="L1157">
        <v>572.70000000000005</v>
      </c>
      <c r="M1157">
        <v>166.21</v>
      </c>
      <c r="N1157" t="s">
        <v>47</v>
      </c>
      <c r="O1157" t="s">
        <v>24</v>
      </c>
      <c r="P1157" t="s">
        <v>33</v>
      </c>
      <c r="Q1157">
        <v>0.87222222222222223</v>
      </c>
      <c r="R1157" t="s">
        <v>27</v>
      </c>
      <c r="S1157" t="s">
        <v>4876</v>
      </c>
      <c r="T1157" t="s">
        <v>4864</v>
      </c>
      <c r="U1157">
        <v>225.45</v>
      </c>
      <c r="V1157" t="s">
        <v>5499</v>
      </c>
      <c r="W1157" t="s">
        <v>4968</v>
      </c>
      <c r="X1157" t="s">
        <v>5338</v>
      </c>
      <c r="Y1157" t="s">
        <v>5011</v>
      </c>
      <c r="Z1157" t="s">
        <v>5339</v>
      </c>
      <c r="AA1157" t="s">
        <v>4962</v>
      </c>
      <c r="AB1157">
        <f>YEAR(Sales_Trans_2[[#This Row],[Transaction_Date]])</f>
        <v>2026</v>
      </c>
      <c r="AC1157" t="str">
        <f>TEXT(Sales_Trans_2[[#This Row],[Transaction_Date]],"mmm")</f>
        <v>Jan</v>
      </c>
      <c r="AD1157">
        <f>MONTH(Sales_Trans_2[[#This Row],[Transaction_Date]])</f>
        <v>1</v>
      </c>
      <c r="AE1157" s="19">
        <f>IFERROR(Sales_Trans_2[[#This Row],[Profit]]/Sales_Trans_2[[#This Row],[Sales_Amount]],0)</f>
        <v>0.22493943782057357</v>
      </c>
      <c r="AF1157" s="20" t="str">
        <f>IF(Sales_Trans_2[[#This Row],[Discount_Pct]]=0,"0%",
IF(Sales_Trans_2[[#This Row],[Discount_Pct]]&lt;=5,"1-5%",
IF(Sales_Trans_2[[#This Row],[Discount_Pct]]&lt;=10,"6-10%",
IF(Sales_Trans_2[[#This Row],[Discount_Pct]]&lt;=15,"11-15%","&gt;15%"))))</f>
        <v>1-5%</v>
      </c>
    </row>
    <row r="1158" spans="1:32" x14ac:dyDescent="0.25">
      <c r="A1158" t="s">
        <v>3306</v>
      </c>
      <c r="B1158" s="10">
        <v>46011</v>
      </c>
      <c r="C1158" t="s">
        <v>3307</v>
      </c>
      <c r="D1158" t="s">
        <v>509</v>
      </c>
      <c r="E1158" t="s">
        <v>1157</v>
      </c>
      <c r="F1158" t="s">
        <v>1158</v>
      </c>
      <c r="G1158">
        <v>3</v>
      </c>
      <c r="H1158">
        <v>291.93</v>
      </c>
      <c r="I1158">
        <v>15</v>
      </c>
      <c r="J1158">
        <v>131.37</v>
      </c>
      <c r="K1158">
        <v>856.08</v>
      </c>
      <c r="L1158">
        <v>761.1</v>
      </c>
      <c r="M1158">
        <v>94.98</v>
      </c>
      <c r="N1158" t="s">
        <v>133</v>
      </c>
      <c r="O1158" t="s">
        <v>24</v>
      </c>
      <c r="P1158" t="s">
        <v>33</v>
      </c>
      <c r="Q1158">
        <v>0.73958333333333337</v>
      </c>
      <c r="R1158" t="s">
        <v>27</v>
      </c>
      <c r="S1158" t="s">
        <v>4875</v>
      </c>
      <c r="T1158" t="s">
        <v>4864</v>
      </c>
      <c r="U1158">
        <v>291.93</v>
      </c>
      <c r="V1158" t="s">
        <v>5499</v>
      </c>
      <c r="W1158" t="s">
        <v>4968</v>
      </c>
      <c r="X1158" t="s">
        <v>5179</v>
      </c>
      <c r="Y1158" t="s">
        <v>5007</v>
      </c>
      <c r="Z1158" t="s">
        <v>5180</v>
      </c>
      <c r="AA1158" t="s">
        <v>4962</v>
      </c>
      <c r="AB1158">
        <f>YEAR(Sales_Trans_2[[#This Row],[Transaction_Date]])</f>
        <v>2025</v>
      </c>
      <c r="AC1158" t="str">
        <f>TEXT(Sales_Trans_2[[#This Row],[Transaction_Date]],"mmm")</f>
        <v>Dec</v>
      </c>
      <c r="AD1158">
        <f>MONTH(Sales_Trans_2[[#This Row],[Transaction_Date]])</f>
        <v>12</v>
      </c>
      <c r="AE1158" s="19">
        <f>IFERROR(Sales_Trans_2[[#This Row],[Profit]]/Sales_Trans_2[[#This Row],[Sales_Amount]],0)</f>
        <v>0.11094757499299131</v>
      </c>
      <c r="AF1158" s="20" t="str">
        <f>IF(Sales_Trans_2[[#This Row],[Discount_Pct]]=0,"0%",
IF(Sales_Trans_2[[#This Row],[Discount_Pct]]&lt;=5,"1-5%",
IF(Sales_Trans_2[[#This Row],[Discount_Pct]]&lt;=10,"6-10%",
IF(Sales_Trans_2[[#This Row],[Discount_Pct]]&lt;=15,"11-15%","&gt;15%"))))</f>
        <v>11-15%</v>
      </c>
    </row>
    <row r="1159" spans="1:32" x14ac:dyDescent="0.25">
      <c r="A1159" t="s">
        <v>2674</v>
      </c>
      <c r="B1159" s="10">
        <v>46359</v>
      </c>
      <c r="C1159" t="s">
        <v>538</v>
      </c>
      <c r="D1159" t="s">
        <v>2085</v>
      </c>
      <c r="E1159" t="s">
        <v>297</v>
      </c>
      <c r="F1159" t="s">
        <v>298</v>
      </c>
      <c r="G1159">
        <v>3</v>
      </c>
      <c r="H1159">
        <v>402.67</v>
      </c>
      <c r="I1159">
        <v>10</v>
      </c>
      <c r="J1159">
        <v>120.8</v>
      </c>
      <c r="K1159">
        <v>1087.21</v>
      </c>
      <c r="L1159">
        <v>957.15</v>
      </c>
      <c r="M1159">
        <v>130.06</v>
      </c>
      <c r="N1159" t="s">
        <v>40</v>
      </c>
      <c r="O1159" t="s">
        <v>24</v>
      </c>
      <c r="P1159" t="s">
        <v>33</v>
      </c>
      <c r="Q1159">
        <v>0.78680555555555554</v>
      </c>
      <c r="R1159" t="s">
        <v>49</v>
      </c>
      <c r="S1159" t="s">
        <v>4670</v>
      </c>
      <c r="T1159" t="s">
        <v>4805</v>
      </c>
      <c r="U1159">
        <v>392.68</v>
      </c>
      <c r="V1159" t="s">
        <v>5521</v>
      </c>
      <c r="W1159" t="s">
        <v>4958</v>
      </c>
      <c r="X1159" t="s">
        <v>5327</v>
      </c>
      <c r="Y1159" t="s">
        <v>4966</v>
      </c>
      <c r="Z1159" t="s">
        <v>5084</v>
      </c>
      <c r="AA1159" t="s">
        <v>4962</v>
      </c>
      <c r="AB1159">
        <f>YEAR(Sales_Trans_2[[#This Row],[Transaction_Date]])</f>
        <v>2026</v>
      </c>
      <c r="AC1159" t="str">
        <f>TEXT(Sales_Trans_2[[#This Row],[Transaction_Date]],"mmm")</f>
        <v>Dec</v>
      </c>
      <c r="AD1159">
        <f>MONTH(Sales_Trans_2[[#This Row],[Transaction_Date]])</f>
        <v>12</v>
      </c>
      <c r="AE1159" s="19">
        <f>IFERROR(Sales_Trans_2[[#This Row],[Profit]]/Sales_Trans_2[[#This Row],[Sales_Amount]],0)</f>
        <v>0.1196273029129607</v>
      </c>
      <c r="AF1159" s="20" t="str">
        <f>IF(Sales_Trans_2[[#This Row],[Discount_Pct]]=0,"0%",
IF(Sales_Trans_2[[#This Row],[Discount_Pct]]&lt;=5,"1-5%",
IF(Sales_Trans_2[[#This Row],[Discount_Pct]]&lt;=10,"6-10%",
IF(Sales_Trans_2[[#This Row],[Discount_Pct]]&lt;=15,"11-15%","&gt;15%"))))</f>
        <v>6-10%</v>
      </c>
    </row>
    <row r="1160" spans="1:32" x14ac:dyDescent="0.25">
      <c r="A1160" t="s">
        <v>2607</v>
      </c>
      <c r="B1160" s="10">
        <v>46267</v>
      </c>
      <c r="C1160" t="s">
        <v>2125</v>
      </c>
      <c r="D1160" t="s">
        <v>237</v>
      </c>
      <c r="E1160" t="s">
        <v>198</v>
      </c>
      <c r="F1160" t="s">
        <v>199</v>
      </c>
      <c r="G1160">
        <v>4</v>
      </c>
      <c r="H1160">
        <v>541.35</v>
      </c>
      <c r="I1160">
        <v>5</v>
      </c>
      <c r="J1160">
        <v>108.27</v>
      </c>
      <c r="K1160">
        <v>2057.13</v>
      </c>
      <c r="L1160">
        <v>1345.6</v>
      </c>
      <c r="M1160">
        <v>711.53</v>
      </c>
      <c r="N1160" t="s">
        <v>40</v>
      </c>
      <c r="O1160" t="s">
        <v>24</v>
      </c>
      <c r="P1160" t="s">
        <v>33</v>
      </c>
      <c r="Q1160">
        <v>0.49791666666666667</v>
      </c>
      <c r="R1160" t="s">
        <v>49</v>
      </c>
      <c r="S1160" t="s">
        <v>4670</v>
      </c>
      <c r="T1160" t="s">
        <v>4636</v>
      </c>
      <c r="U1160">
        <v>541.35</v>
      </c>
      <c r="V1160" t="s">
        <v>5570</v>
      </c>
      <c r="W1160" t="s">
        <v>4968</v>
      </c>
      <c r="X1160" t="s">
        <v>5418</v>
      </c>
      <c r="Y1160" t="s">
        <v>4966</v>
      </c>
      <c r="Z1160" t="s">
        <v>5097</v>
      </c>
      <c r="AA1160" t="s">
        <v>4962</v>
      </c>
      <c r="AB1160">
        <f>YEAR(Sales_Trans_2[[#This Row],[Transaction_Date]])</f>
        <v>2026</v>
      </c>
      <c r="AC1160" t="str">
        <f>TEXT(Sales_Trans_2[[#This Row],[Transaction_Date]],"mmm")</f>
        <v>Sep</v>
      </c>
      <c r="AD1160">
        <f>MONTH(Sales_Trans_2[[#This Row],[Transaction_Date]])</f>
        <v>9</v>
      </c>
      <c r="AE1160" s="19">
        <f>IFERROR(Sales_Trans_2[[#This Row],[Profit]]/Sales_Trans_2[[#This Row],[Sales_Amount]],0)</f>
        <v>0.34588480066889304</v>
      </c>
      <c r="AF1160" s="20" t="str">
        <f>IF(Sales_Trans_2[[#This Row],[Discount_Pct]]=0,"0%",
IF(Sales_Trans_2[[#This Row],[Discount_Pct]]&lt;=5,"1-5%",
IF(Sales_Trans_2[[#This Row],[Discount_Pct]]&lt;=10,"6-10%",
IF(Sales_Trans_2[[#This Row],[Discount_Pct]]&lt;=15,"11-15%","&gt;15%"))))</f>
        <v>1-5%</v>
      </c>
    </row>
    <row r="1161" spans="1:32" x14ac:dyDescent="0.25">
      <c r="A1161" t="s">
        <v>3787</v>
      </c>
      <c r="B1161" s="10">
        <v>46008</v>
      </c>
      <c r="C1161" t="s">
        <v>2510</v>
      </c>
      <c r="D1161" t="s">
        <v>337</v>
      </c>
      <c r="E1161" t="s">
        <v>66</v>
      </c>
      <c r="F1161" t="s">
        <v>239</v>
      </c>
      <c r="G1161">
        <v>4</v>
      </c>
      <c r="H1161">
        <v>186.38</v>
      </c>
      <c r="I1161">
        <v>10</v>
      </c>
      <c r="J1161">
        <v>74.55</v>
      </c>
      <c r="K1161">
        <v>670.97</v>
      </c>
      <c r="L1161">
        <v>542.64</v>
      </c>
      <c r="M1161">
        <v>128.33000000000001</v>
      </c>
      <c r="N1161" t="s">
        <v>133</v>
      </c>
      <c r="O1161" t="s">
        <v>24</v>
      </c>
      <c r="P1161" t="s">
        <v>33</v>
      </c>
      <c r="Q1161">
        <v>0.52152777777777781</v>
      </c>
      <c r="R1161" t="s">
        <v>49</v>
      </c>
      <c r="S1161" t="s">
        <v>4799</v>
      </c>
      <c r="T1161" t="s">
        <v>4776</v>
      </c>
      <c r="U1161">
        <v>186.38</v>
      </c>
      <c r="V1161" t="s">
        <v>5595</v>
      </c>
      <c r="W1161" t="s">
        <v>4964</v>
      </c>
      <c r="X1161" t="s">
        <v>5015</v>
      </c>
      <c r="Y1161" t="s">
        <v>4966</v>
      </c>
      <c r="Z1161" t="s">
        <v>5155</v>
      </c>
      <c r="AA1161" t="s">
        <v>4962</v>
      </c>
      <c r="AB1161">
        <f>YEAR(Sales_Trans_2[[#This Row],[Transaction_Date]])</f>
        <v>2025</v>
      </c>
      <c r="AC1161" t="str">
        <f>TEXT(Sales_Trans_2[[#This Row],[Transaction_Date]],"mmm")</f>
        <v>Dec</v>
      </c>
      <c r="AD1161">
        <f>MONTH(Sales_Trans_2[[#This Row],[Transaction_Date]])</f>
        <v>12</v>
      </c>
      <c r="AE1161" s="19">
        <f>IFERROR(Sales_Trans_2[[#This Row],[Profit]]/Sales_Trans_2[[#This Row],[Sales_Amount]],0)</f>
        <v>0.19126041402745281</v>
      </c>
      <c r="AF1161" s="20" t="str">
        <f>IF(Sales_Trans_2[[#This Row],[Discount_Pct]]=0,"0%",
IF(Sales_Trans_2[[#This Row],[Discount_Pct]]&lt;=5,"1-5%",
IF(Sales_Trans_2[[#This Row],[Discount_Pct]]&lt;=10,"6-10%",
IF(Sales_Trans_2[[#This Row],[Discount_Pct]]&lt;=15,"11-15%","&gt;15%"))))</f>
        <v>6-10%</v>
      </c>
    </row>
    <row r="1162" spans="1:32" x14ac:dyDescent="0.25">
      <c r="A1162" t="s">
        <v>4341</v>
      </c>
      <c r="B1162" s="10">
        <v>46079</v>
      </c>
      <c r="C1162" t="s">
        <v>627</v>
      </c>
      <c r="D1162" t="s">
        <v>1382</v>
      </c>
      <c r="E1162" t="s">
        <v>153</v>
      </c>
      <c r="F1162" t="s">
        <v>182</v>
      </c>
      <c r="G1162">
        <v>2</v>
      </c>
      <c r="H1162">
        <v>317.99</v>
      </c>
      <c r="I1162">
        <v>20</v>
      </c>
      <c r="J1162">
        <v>127.2</v>
      </c>
      <c r="K1162">
        <v>508.78</v>
      </c>
      <c r="L1162">
        <v>470.1</v>
      </c>
      <c r="M1162">
        <v>38.68</v>
      </c>
      <c r="N1162" t="s">
        <v>4971</v>
      </c>
      <c r="O1162" t="s">
        <v>24</v>
      </c>
      <c r="P1162" t="s">
        <v>33</v>
      </c>
      <c r="Q1162">
        <v>0.6381944444444444</v>
      </c>
      <c r="R1162" t="s">
        <v>49</v>
      </c>
      <c r="S1162" t="s">
        <v>4774</v>
      </c>
      <c r="T1162" t="s">
        <v>4752</v>
      </c>
      <c r="U1162">
        <v>317.99</v>
      </c>
      <c r="V1162" t="s">
        <v>5613</v>
      </c>
      <c r="W1162" t="s">
        <v>4964</v>
      </c>
      <c r="X1162" t="s">
        <v>5615</v>
      </c>
      <c r="Y1162" t="s">
        <v>4960</v>
      </c>
      <c r="Z1162" t="s">
        <v>5126</v>
      </c>
      <c r="AA1162" t="s">
        <v>4962</v>
      </c>
      <c r="AB1162">
        <f>YEAR(Sales_Trans_2[[#This Row],[Transaction_Date]])</f>
        <v>2026</v>
      </c>
      <c r="AC1162" t="str">
        <f>TEXT(Sales_Trans_2[[#This Row],[Transaction_Date]],"mmm")</f>
        <v>Feb</v>
      </c>
      <c r="AD1162">
        <f>MONTH(Sales_Trans_2[[#This Row],[Transaction_Date]])</f>
        <v>2</v>
      </c>
      <c r="AE1162" s="19">
        <f>IFERROR(Sales_Trans_2[[#This Row],[Profit]]/Sales_Trans_2[[#This Row],[Sales_Amount]],0)</f>
        <v>7.6025000982743035E-2</v>
      </c>
      <c r="AF1162" s="20" t="str">
        <f>IF(Sales_Trans_2[[#This Row],[Discount_Pct]]=0,"0%",
IF(Sales_Trans_2[[#This Row],[Discount_Pct]]&lt;=5,"1-5%",
IF(Sales_Trans_2[[#This Row],[Discount_Pct]]&lt;=10,"6-10%",
IF(Sales_Trans_2[[#This Row],[Discount_Pct]]&lt;=15,"11-15%","&gt;15%"))))</f>
        <v>&gt;15%</v>
      </c>
    </row>
    <row r="1163" spans="1:32" x14ac:dyDescent="0.25">
      <c r="A1163" t="s">
        <v>3456</v>
      </c>
      <c r="B1163" s="10">
        <v>46075</v>
      </c>
      <c r="C1163" t="s">
        <v>580</v>
      </c>
      <c r="D1163" t="s">
        <v>549</v>
      </c>
      <c r="E1163" t="s">
        <v>438</v>
      </c>
      <c r="F1163" t="s">
        <v>479</v>
      </c>
      <c r="G1163">
        <v>7</v>
      </c>
      <c r="H1163">
        <v>228.59</v>
      </c>
      <c r="I1163">
        <v>10</v>
      </c>
      <c r="J1163">
        <v>160.01</v>
      </c>
      <c r="K1163">
        <v>1656.14</v>
      </c>
      <c r="L1163">
        <v>1275.19</v>
      </c>
      <c r="M1163">
        <v>380.95</v>
      </c>
      <c r="N1163" t="s">
        <v>133</v>
      </c>
      <c r="O1163" t="s">
        <v>24</v>
      </c>
      <c r="P1163" t="s">
        <v>33</v>
      </c>
      <c r="Q1163">
        <v>0.40833333333333333</v>
      </c>
      <c r="R1163" t="s">
        <v>27</v>
      </c>
      <c r="S1163" t="s">
        <v>4832</v>
      </c>
      <c r="T1163" t="s">
        <v>4828</v>
      </c>
      <c r="U1163">
        <v>221.61</v>
      </c>
      <c r="V1163" t="s">
        <v>5644</v>
      </c>
      <c r="W1163" t="s">
        <v>4958</v>
      </c>
      <c r="X1163" t="s">
        <v>5251</v>
      </c>
      <c r="Y1163" t="s">
        <v>4960</v>
      </c>
      <c r="Z1163" t="s">
        <v>4961</v>
      </c>
      <c r="AA1163" t="s">
        <v>4962</v>
      </c>
      <c r="AB1163">
        <f>YEAR(Sales_Trans_2[[#This Row],[Transaction_Date]])</f>
        <v>2026</v>
      </c>
      <c r="AC1163" t="str">
        <f>TEXT(Sales_Trans_2[[#This Row],[Transaction_Date]],"mmm")</f>
        <v>Feb</v>
      </c>
      <c r="AD1163">
        <f>MONTH(Sales_Trans_2[[#This Row],[Transaction_Date]])</f>
        <v>2</v>
      </c>
      <c r="AE1163" s="19">
        <f>IFERROR(Sales_Trans_2[[#This Row],[Profit]]/Sales_Trans_2[[#This Row],[Sales_Amount]],0)</f>
        <v>0.23002282415737799</v>
      </c>
      <c r="AF1163" s="20" t="str">
        <f>IF(Sales_Trans_2[[#This Row],[Discount_Pct]]=0,"0%",
IF(Sales_Trans_2[[#This Row],[Discount_Pct]]&lt;=5,"1-5%",
IF(Sales_Trans_2[[#This Row],[Discount_Pct]]&lt;=10,"6-10%",
IF(Sales_Trans_2[[#This Row],[Discount_Pct]]&lt;=15,"11-15%","&gt;15%"))))</f>
        <v>6-10%</v>
      </c>
    </row>
    <row r="1164" spans="1:32" x14ac:dyDescent="0.25">
      <c r="A1164" t="s">
        <v>1988</v>
      </c>
      <c r="B1164" s="10">
        <v>46040</v>
      </c>
      <c r="C1164" t="s">
        <v>559</v>
      </c>
      <c r="D1164" t="s">
        <v>314</v>
      </c>
      <c r="E1164" t="s">
        <v>771</v>
      </c>
      <c r="F1164" t="s">
        <v>1216</v>
      </c>
      <c r="G1164">
        <v>7</v>
      </c>
      <c r="H1164">
        <v>337.13</v>
      </c>
      <c r="I1164">
        <v>15</v>
      </c>
      <c r="J1164">
        <v>353.99</v>
      </c>
      <c r="K1164">
        <v>2306.81</v>
      </c>
      <c r="L1164">
        <v>1730.75</v>
      </c>
      <c r="M1164">
        <v>576.05999999999995</v>
      </c>
      <c r="N1164" t="s">
        <v>4971</v>
      </c>
      <c r="O1164" t="s">
        <v>24</v>
      </c>
      <c r="P1164" t="s">
        <v>33</v>
      </c>
      <c r="Q1164">
        <v>0.6958333333333333</v>
      </c>
      <c r="R1164" t="s">
        <v>27</v>
      </c>
      <c r="S1164" t="s">
        <v>4707</v>
      </c>
      <c r="T1164" t="s">
        <v>4703</v>
      </c>
      <c r="U1164">
        <v>329.69</v>
      </c>
      <c r="V1164" t="s">
        <v>5016</v>
      </c>
      <c r="W1164" t="s">
        <v>4958</v>
      </c>
      <c r="X1164" t="s">
        <v>5369</v>
      </c>
      <c r="Y1164" t="s">
        <v>4966</v>
      </c>
      <c r="Z1164" t="s">
        <v>4978</v>
      </c>
      <c r="AA1164" t="s">
        <v>4962</v>
      </c>
      <c r="AB1164">
        <f>YEAR(Sales_Trans_2[[#This Row],[Transaction_Date]])</f>
        <v>2026</v>
      </c>
      <c r="AC1164" t="str">
        <f>TEXT(Sales_Trans_2[[#This Row],[Transaction_Date]],"mmm")</f>
        <v>Jan</v>
      </c>
      <c r="AD1164">
        <f>MONTH(Sales_Trans_2[[#This Row],[Transaction_Date]])</f>
        <v>1</v>
      </c>
      <c r="AE1164" s="19">
        <f>IFERROR(Sales_Trans_2[[#This Row],[Profit]]/Sales_Trans_2[[#This Row],[Sales_Amount]],0)</f>
        <v>0.24972147684464691</v>
      </c>
      <c r="AF1164" s="20" t="str">
        <f>IF(Sales_Trans_2[[#This Row],[Discount_Pct]]=0,"0%",
IF(Sales_Trans_2[[#This Row],[Discount_Pct]]&lt;=5,"1-5%",
IF(Sales_Trans_2[[#This Row],[Discount_Pct]]&lt;=10,"6-10%",
IF(Sales_Trans_2[[#This Row],[Discount_Pct]]&lt;=15,"11-15%","&gt;15%"))))</f>
        <v>11-15%</v>
      </c>
    </row>
    <row r="1165" spans="1:32" x14ac:dyDescent="0.25">
      <c r="A1165" t="s">
        <v>4110</v>
      </c>
      <c r="B1165" s="10">
        <v>46050</v>
      </c>
      <c r="C1165" t="s">
        <v>2849</v>
      </c>
      <c r="D1165" t="s">
        <v>365</v>
      </c>
      <c r="E1165" t="s">
        <v>291</v>
      </c>
      <c r="F1165" t="s">
        <v>328</v>
      </c>
      <c r="G1165">
        <v>5</v>
      </c>
      <c r="H1165">
        <v>459.58</v>
      </c>
      <c r="I1165">
        <v>20</v>
      </c>
      <c r="J1165">
        <v>459.58</v>
      </c>
      <c r="K1165">
        <v>1838.32</v>
      </c>
      <c r="L1165">
        <v>1934.45</v>
      </c>
      <c r="M1165">
        <v>-96.13</v>
      </c>
      <c r="N1165" t="s">
        <v>4971</v>
      </c>
      <c r="O1165" t="s">
        <v>24</v>
      </c>
      <c r="P1165" t="s">
        <v>33</v>
      </c>
      <c r="Q1165">
        <v>0.84166666666666667</v>
      </c>
      <c r="R1165" t="s">
        <v>49</v>
      </c>
      <c r="S1165" t="s">
        <v>4680</v>
      </c>
      <c r="T1165" t="s">
        <v>4672</v>
      </c>
      <c r="U1165">
        <v>459.58</v>
      </c>
      <c r="V1165" t="s">
        <v>5747</v>
      </c>
      <c r="W1165" t="s">
        <v>4968</v>
      </c>
      <c r="X1165" t="s">
        <v>5215</v>
      </c>
      <c r="Y1165" t="s">
        <v>4960</v>
      </c>
      <c r="Z1165" t="s">
        <v>5131</v>
      </c>
      <c r="AA1165" t="s">
        <v>4962</v>
      </c>
      <c r="AB1165">
        <f>YEAR(Sales_Trans_2[[#This Row],[Transaction_Date]])</f>
        <v>2026</v>
      </c>
      <c r="AC1165" t="str">
        <f>TEXT(Sales_Trans_2[[#This Row],[Transaction_Date]],"mmm")</f>
        <v>Jan</v>
      </c>
      <c r="AD1165">
        <f>MONTH(Sales_Trans_2[[#This Row],[Transaction_Date]])</f>
        <v>1</v>
      </c>
      <c r="AE1165" s="19">
        <f>IFERROR(Sales_Trans_2[[#This Row],[Profit]]/Sales_Trans_2[[#This Row],[Sales_Amount]],0)</f>
        <v>-5.2292310370338137E-2</v>
      </c>
      <c r="AF1165" s="20" t="str">
        <f>IF(Sales_Trans_2[[#This Row],[Discount_Pct]]=0,"0%",
IF(Sales_Trans_2[[#This Row],[Discount_Pct]]&lt;=5,"1-5%",
IF(Sales_Trans_2[[#This Row],[Discount_Pct]]&lt;=10,"6-10%",
IF(Sales_Trans_2[[#This Row],[Discount_Pct]]&lt;=15,"11-15%","&gt;15%"))))</f>
        <v>&gt;15%</v>
      </c>
    </row>
    <row r="1166" spans="1:32" x14ac:dyDescent="0.25">
      <c r="A1166" t="s">
        <v>207</v>
      </c>
      <c r="B1166" s="10">
        <v>45991</v>
      </c>
      <c r="C1166" t="s">
        <v>208</v>
      </c>
      <c r="D1166" t="s">
        <v>176</v>
      </c>
      <c r="E1166" t="s">
        <v>209</v>
      </c>
      <c r="F1166" t="s">
        <v>210</v>
      </c>
      <c r="G1166">
        <v>3</v>
      </c>
      <c r="H1166">
        <v>404.19</v>
      </c>
      <c r="I1166">
        <v>20</v>
      </c>
      <c r="J1166">
        <v>242.51</v>
      </c>
      <c r="K1166">
        <v>1115.57</v>
      </c>
      <c r="L1166">
        <v>910.23</v>
      </c>
      <c r="M1166">
        <v>205.34</v>
      </c>
      <c r="N1166" t="s">
        <v>133</v>
      </c>
      <c r="O1166" t="s">
        <v>24</v>
      </c>
      <c r="P1166" t="s">
        <v>33</v>
      </c>
      <c r="Q1166">
        <v>0.90833333333333333</v>
      </c>
      <c r="R1166" t="s">
        <v>27</v>
      </c>
      <c r="S1166" t="s">
        <v>4860</v>
      </c>
      <c r="T1166" t="s">
        <v>4847</v>
      </c>
      <c r="U1166">
        <v>355.64</v>
      </c>
      <c r="V1166" t="s">
        <v>5605</v>
      </c>
      <c r="W1166" t="s">
        <v>4958</v>
      </c>
      <c r="X1166" t="s">
        <v>4973</v>
      </c>
      <c r="Y1166" t="s">
        <v>4960</v>
      </c>
      <c r="Z1166" t="s">
        <v>5067</v>
      </c>
      <c r="AA1166" t="s">
        <v>4962</v>
      </c>
      <c r="AB1166">
        <f>YEAR(Sales_Trans_2[[#This Row],[Transaction_Date]])</f>
        <v>2025</v>
      </c>
      <c r="AC1166" t="str">
        <f>TEXT(Sales_Trans_2[[#This Row],[Transaction_Date]],"mmm")</f>
        <v>Nov</v>
      </c>
      <c r="AD1166">
        <f>MONTH(Sales_Trans_2[[#This Row],[Transaction_Date]])</f>
        <v>11</v>
      </c>
      <c r="AE1166" s="19">
        <f>IFERROR(Sales_Trans_2[[#This Row],[Profit]]/Sales_Trans_2[[#This Row],[Sales_Amount]],0)</f>
        <v>0.18406733777351489</v>
      </c>
      <c r="AF1166" s="20" t="str">
        <f>IF(Sales_Trans_2[[#This Row],[Discount_Pct]]=0,"0%",
IF(Sales_Trans_2[[#This Row],[Discount_Pct]]&lt;=5,"1-5%",
IF(Sales_Trans_2[[#This Row],[Discount_Pct]]&lt;=10,"6-10%",
IF(Sales_Trans_2[[#This Row],[Discount_Pct]]&lt;=15,"11-15%","&gt;15%"))))</f>
        <v>&gt;15%</v>
      </c>
    </row>
    <row r="1167" spans="1:32" x14ac:dyDescent="0.25">
      <c r="A1167" t="s">
        <v>3850</v>
      </c>
      <c r="B1167" s="10">
        <v>45986</v>
      </c>
      <c r="C1167" t="s">
        <v>1634</v>
      </c>
      <c r="D1167" t="s">
        <v>802</v>
      </c>
      <c r="E1167" t="s">
        <v>1413</v>
      </c>
      <c r="F1167" t="s">
        <v>239</v>
      </c>
      <c r="G1167">
        <v>2</v>
      </c>
      <c r="H1167">
        <v>298.68</v>
      </c>
      <c r="I1167">
        <v>15</v>
      </c>
      <c r="J1167">
        <v>89.6</v>
      </c>
      <c r="K1167">
        <v>507.76</v>
      </c>
      <c r="L1167">
        <v>501.38</v>
      </c>
      <c r="M1167">
        <v>6.38</v>
      </c>
      <c r="N1167" t="s">
        <v>133</v>
      </c>
      <c r="O1167" t="s">
        <v>24</v>
      </c>
      <c r="P1167" t="s">
        <v>33</v>
      </c>
      <c r="Q1167">
        <v>0.55277777777777781</v>
      </c>
      <c r="R1167" t="s">
        <v>49</v>
      </c>
      <c r="S1167" t="s">
        <v>4850</v>
      </c>
      <c r="T1167" t="s">
        <v>4847</v>
      </c>
      <c r="U1167">
        <v>298.68</v>
      </c>
      <c r="V1167" t="s">
        <v>5045</v>
      </c>
      <c r="W1167" t="s">
        <v>4968</v>
      </c>
      <c r="X1167" t="s">
        <v>5015</v>
      </c>
      <c r="Y1167" t="s">
        <v>4966</v>
      </c>
      <c r="Z1167" t="s">
        <v>5310</v>
      </c>
      <c r="AA1167" t="s">
        <v>4962</v>
      </c>
      <c r="AB1167">
        <f>YEAR(Sales_Trans_2[[#This Row],[Transaction_Date]])</f>
        <v>2025</v>
      </c>
      <c r="AC1167" t="str">
        <f>TEXT(Sales_Trans_2[[#This Row],[Transaction_Date]],"mmm")</f>
        <v>Nov</v>
      </c>
      <c r="AD1167">
        <f>MONTH(Sales_Trans_2[[#This Row],[Transaction_Date]])</f>
        <v>11</v>
      </c>
      <c r="AE1167" s="19">
        <f>IFERROR(Sales_Trans_2[[#This Row],[Profit]]/Sales_Trans_2[[#This Row],[Sales_Amount]],0)</f>
        <v>1.2564991334488735E-2</v>
      </c>
      <c r="AF1167" s="20" t="str">
        <f>IF(Sales_Trans_2[[#This Row],[Discount_Pct]]=0,"0%",
IF(Sales_Trans_2[[#This Row],[Discount_Pct]]&lt;=5,"1-5%",
IF(Sales_Trans_2[[#This Row],[Discount_Pct]]&lt;=10,"6-10%",
IF(Sales_Trans_2[[#This Row],[Discount_Pct]]&lt;=15,"11-15%","&gt;15%"))))</f>
        <v>11-15%</v>
      </c>
    </row>
    <row r="1168" spans="1:32" x14ac:dyDescent="0.25">
      <c r="A1168" t="s">
        <v>4039</v>
      </c>
      <c r="B1168" s="10">
        <v>45984</v>
      </c>
      <c r="C1168" t="s">
        <v>1525</v>
      </c>
      <c r="D1168" t="s">
        <v>360</v>
      </c>
      <c r="E1168" t="s">
        <v>400</v>
      </c>
      <c r="F1168" t="s">
        <v>1223</v>
      </c>
      <c r="G1168">
        <v>3</v>
      </c>
      <c r="H1168">
        <v>353.05</v>
      </c>
      <c r="I1168">
        <v>20</v>
      </c>
      <c r="J1168">
        <v>211.83</v>
      </c>
      <c r="K1168">
        <v>974.42</v>
      </c>
      <c r="L1168">
        <v>788.4</v>
      </c>
      <c r="M1168">
        <v>186.02</v>
      </c>
      <c r="N1168" t="s">
        <v>133</v>
      </c>
      <c r="O1168" t="s">
        <v>24</v>
      </c>
      <c r="P1168" t="s">
        <v>33</v>
      </c>
      <c r="Q1168">
        <v>0.60833333333333328</v>
      </c>
      <c r="R1168" t="s">
        <v>27</v>
      </c>
      <c r="S1168" t="s">
        <v>4922</v>
      </c>
      <c r="T1168" t="s">
        <v>4908</v>
      </c>
      <c r="U1168">
        <v>353.05</v>
      </c>
      <c r="V1168" t="s">
        <v>5804</v>
      </c>
      <c r="W1168" t="s">
        <v>4964</v>
      </c>
      <c r="X1168" t="s">
        <v>5326</v>
      </c>
      <c r="Y1168" t="s">
        <v>4960</v>
      </c>
      <c r="Z1168" t="s">
        <v>5003</v>
      </c>
      <c r="AA1168" t="s">
        <v>4962</v>
      </c>
      <c r="AB1168">
        <f>YEAR(Sales_Trans_2[[#This Row],[Transaction_Date]])</f>
        <v>2025</v>
      </c>
      <c r="AC1168" t="str">
        <f>TEXT(Sales_Trans_2[[#This Row],[Transaction_Date]],"mmm")</f>
        <v>Nov</v>
      </c>
      <c r="AD1168">
        <f>MONTH(Sales_Trans_2[[#This Row],[Transaction_Date]])</f>
        <v>11</v>
      </c>
      <c r="AE1168" s="19">
        <f>IFERROR(Sales_Trans_2[[#This Row],[Profit]]/Sales_Trans_2[[#This Row],[Sales_Amount]],0)</f>
        <v>0.19090330658237722</v>
      </c>
      <c r="AF1168" s="20" t="str">
        <f>IF(Sales_Trans_2[[#This Row],[Discount_Pct]]=0,"0%",
IF(Sales_Trans_2[[#This Row],[Discount_Pct]]&lt;=5,"1-5%",
IF(Sales_Trans_2[[#This Row],[Discount_Pct]]&lt;=10,"6-10%",
IF(Sales_Trans_2[[#This Row],[Discount_Pct]]&lt;=15,"11-15%","&gt;15%"))))</f>
        <v>&gt;15%</v>
      </c>
    </row>
    <row r="1169" spans="1:32" x14ac:dyDescent="0.25">
      <c r="A1169" t="s">
        <v>3035</v>
      </c>
      <c r="B1169" s="10">
        <v>45983</v>
      </c>
      <c r="C1169" t="s">
        <v>2961</v>
      </c>
      <c r="D1169" t="s">
        <v>812</v>
      </c>
      <c r="E1169" t="s">
        <v>427</v>
      </c>
      <c r="F1169" t="s">
        <v>428</v>
      </c>
      <c r="G1169">
        <v>1</v>
      </c>
      <c r="H1169">
        <v>530.16</v>
      </c>
      <c r="I1169">
        <v>20</v>
      </c>
      <c r="J1169">
        <v>106.03</v>
      </c>
      <c r="K1169">
        <v>487.75</v>
      </c>
      <c r="L1169">
        <v>379.19</v>
      </c>
      <c r="M1169">
        <v>108.56</v>
      </c>
      <c r="N1169" t="s">
        <v>133</v>
      </c>
      <c r="O1169" t="s">
        <v>24</v>
      </c>
      <c r="P1169" t="s">
        <v>33</v>
      </c>
      <c r="Q1169">
        <v>0.70763888888888893</v>
      </c>
      <c r="R1169" t="s">
        <v>27</v>
      </c>
      <c r="S1169" t="s">
        <v>4770</v>
      </c>
      <c r="T1169" t="s">
        <v>4752</v>
      </c>
      <c r="U1169">
        <v>530.16</v>
      </c>
      <c r="V1169" t="s">
        <v>5830</v>
      </c>
      <c r="W1169" t="s">
        <v>4964</v>
      </c>
      <c r="X1169" t="s">
        <v>5116</v>
      </c>
      <c r="Y1169" t="s">
        <v>4970</v>
      </c>
      <c r="Z1169" t="s">
        <v>5117</v>
      </c>
      <c r="AA1169" t="s">
        <v>4962</v>
      </c>
      <c r="AB1169">
        <f>YEAR(Sales_Trans_2[[#This Row],[Transaction_Date]])</f>
        <v>2025</v>
      </c>
      <c r="AC1169" t="str">
        <f>TEXT(Sales_Trans_2[[#This Row],[Transaction_Date]],"mmm")</f>
        <v>Nov</v>
      </c>
      <c r="AD1169">
        <f>MONTH(Sales_Trans_2[[#This Row],[Transaction_Date]])</f>
        <v>11</v>
      </c>
      <c r="AE1169" s="19">
        <f>IFERROR(Sales_Trans_2[[#This Row],[Profit]]/Sales_Trans_2[[#This Row],[Sales_Amount]],0)</f>
        <v>0.22257303946694004</v>
      </c>
      <c r="AF1169" s="20" t="str">
        <f>IF(Sales_Trans_2[[#This Row],[Discount_Pct]]=0,"0%",
IF(Sales_Trans_2[[#This Row],[Discount_Pct]]&lt;=5,"1-5%",
IF(Sales_Trans_2[[#This Row],[Discount_Pct]]&lt;=10,"6-10%",
IF(Sales_Trans_2[[#This Row],[Discount_Pct]]&lt;=15,"11-15%","&gt;15%"))))</f>
        <v>&gt;15%</v>
      </c>
    </row>
    <row r="1170" spans="1:32" x14ac:dyDescent="0.25">
      <c r="A1170" t="s">
        <v>4009</v>
      </c>
      <c r="B1170" s="10">
        <v>45983</v>
      </c>
      <c r="C1170" t="s">
        <v>1258</v>
      </c>
      <c r="D1170" t="s">
        <v>2670</v>
      </c>
      <c r="E1170" t="s">
        <v>1233</v>
      </c>
      <c r="F1170" t="s">
        <v>929</v>
      </c>
      <c r="G1170">
        <v>6</v>
      </c>
      <c r="H1170">
        <v>571.44000000000005</v>
      </c>
      <c r="I1170">
        <v>15</v>
      </c>
      <c r="J1170">
        <v>514.29999999999995</v>
      </c>
      <c r="K1170">
        <v>3351.49</v>
      </c>
      <c r="L1170">
        <v>2387.52</v>
      </c>
      <c r="M1170">
        <v>963.97</v>
      </c>
      <c r="N1170" t="s">
        <v>23</v>
      </c>
      <c r="O1170" t="s">
        <v>24</v>
      </c>
      <c r="P1170" t="s">
        <v>33</v>
      </c>
      <c r="Q1170">
        <v>0.89513888888888893</v>
      </c>
      <c r="R1170" t="s">
        <v>27</v>
      </c>
      <c r="S1170" t="s">
        <v>4914</v>
      </c>
      <c r="T1170" t="s">
        <v>4908</v>
      </c>
      <c r="U1170">
        <v>519.78</v>
      </c>
      <c r="V1170" t="s">
        <v>5833</v>
      </c>
      <c r="W1170" t="s">
        <v>4958</v>
      </c>
      <c r="X1170" t="s">
        <v>5289</v>
      </c>
      <c r="Y1170" t="s">
        <v>4970</v>
      </c>
      <c r="Z1170" t="s">
        <v>5290</v>
      </c>
      <c r="AA1170" t="s">
        <v>4962</v>
      </c>
      <c r="AB1170">
        <f>YEAR(Sales_Trans_2[[#This Row],[Transaction_Date]])</f>
        <v>2025</v>
      </c>
      <c r="AC1170" t="str">
        <f>TEXT(Sales_Trans_2[[#This Row],[Transaction_Date]],"mmm")</f>
        <v>Nov</v>
      </c>
      <c r="AD1170">
        <f>MONTH(Sales_Trans_2[[#This Row],[Transaction_Date]])</f>
        <v>11</v>
      </c>
      <c r="AE1170" s="19">
        <f>IFERROR(Sales_Trans_2[[#This Row],[Profit]]/Sales_Trans_2[[#This Row],[Sales_Amount]],0)</f>
        <v>0.28762431038135278</v>
      </c>
      <c r="AF1170" s="20" t="str">
        <f>IF(Sales_Trans_2[[#This Row],[Discount_Pct]]=0,"0%",
IF(Sales_Trans_2[[#This Row],[Discount_Pct]]&lt;=5,"1-5%",
IF(Sales_Trans_2[[#This Row],[Discount_Pct]]&lt;=10,"6-10%",
IF(Sales_Trans_2[[#This Row],[Discount_Pct]]&lt;=15,"11-15%","&gt;15%"))))</f>
        <v>11-15%</v>
      </c>
    </row>
    <row r="1171" spans="1:32" x14ac:dyDescent="0.25">
      <c r="A1171" t="s">
        <v>4593</v>
      </c>
      <c r="B1171" s="10">
        <v>45982</v>
      </c>
      <c r="C1171" t="s">
        <v>1863</v>
      </c>
      <c r="D1171" t="s">
        <v>1156</v>
      </c>
      <c r="E1171" t="s">
        <v>85</v>
      </c>
      <c r="F1171" t="s">
        <v>292</v>
      </c>
      <c r="G1171">
        <v>2</v>
      </c>
      <c r="H1171">
        <v>147.72</v>
      </c>
      <c r="I1171">
        <v>20</v>
      </c>
      <c r="J1171">
        <v>59.09</v>
      </c>
      <c r="K1171">
        <v>236.35</v>
      </c>
      <c r="L1171">
        <v>218.42</v>
      </c>
      <c r="M1171">
        <v>17.93</v>
      </c>
      <c r="N1171" t="s">
        <v>23</v>
      </c>
      <c r="O1171" t="s">
        <v>24</v>
      </c>
      <c r="P1171" t="s">
        <v>33</v>
      </c>
      <c r="Q1171">
        <v>0.70416666666666672</v>
      </c>
      <c r="R1171" t="s">
        <v>49</v>
      </c>
      <c r="S1171" t="s">
        <v>4755</v>
      </c>
      <c r="T1171" t="s">
        <v>4752</v>
      </c>
      <c r="U1171">
        <v>147.72</v>
      </c>
      <c r="V1171" t="s">
        <v>5835</v>
      </c>
      <c r="W1171" t="s">
        <v>4964</v>
      </c>
      <c r="X1171" t="s">
        <v>5836</v>
      </c>
      <c r="Y1171" t="s">
        <v>4966</v>
      </c>
      <c r="Z1171" t="s">
        <v>5312</v>
      </c>
      <c r="AA1171" t="s">
        <v>4962</v>
      </c>
      <c r="AB1171">
        <f>YEAR(Sales_Trans_2[[#This Row],[Transaction_Date]])</f>
        <v>2025</v>
      </c>
      <c r="AC1171" t="str">
        <f>TEXT(Sales_Trans_2[[#This Row],[Transaction_Date]],"mmm")</f>
        <v>Nov</v>
      </c>
      <c r="AD1171">
        <f>MONTH(Sales_Trans_2[[#This Row],[Transaction_Date]])</f>
        <v>11</v>
      </c>
      <c r="AE1171" s="19">
        <f>IFERROR(Sales_Trans_2[[#This Row],[Profit]]/Sales_Trans_2[[#This Row],[Sales_Amount]],0)</f>
        <v>7.586206896551724E-2</v>
      </c>
      <c r="AF1171" s="20" t="str">
        <f>IF(Sales_Trans_2[[#This Row],[Discount_Pct]]=0,"0%",
IF(Sales_Trans_2[[#This Row],[Discount_Pct]]&lt;=5,"1-5%",
IF(Sales_Trans_2[[#This Row],[Discount_Pct]]&lt;=10,"6-10%",
IF(Sales_Trans_2[[#This Row],[Discount_Pct]]&lt;=15,"11-15%","&gt;15%"))))</f>
        <v>&gt;15%</v>
      </c>
    </row>
    <row r="1172" spans="1:32" x14ac:dyDescent="0.25">
      <c r="A1172" t="s">
        <v>4414</v>
      </c>
      <c r="B1172" s="10">
        <v>45976</v>
      </c>
      <c r="C1172" t="s">
        <v>4415</v>
      </c>
      <c r="D1172" t="s">
        <v>360</v>
      </c>
      <c r="E1172" t="s">
        <v>830</v>
      </c>
      <c r="F1172" t="s">
        <v>831</v>
      </c>
      <c r="G1172">
        <v>3</v>
      </c>
      <c r="H1172">
        <v>353.05</v>
      </c>
      <c r="I1172">
        <v>20</v>
      </c>
      <c r="J1172">
        <v>211.83</v>
      </c>
      <c r="K1172">
        <v>974.42</v>
      </c>
      <c r="L1172">
        <v>788.4</v>
      </c>
      <c r="M1172">
        <v>186.02</v>
      </c>
      <c r="N1172" t="s">
        <v>133</v>
      </c>
      <c r="O1172" t="s">
        <v>24</v>
      </c>
      <c r="P1172" t="s">
        <v>33</v>
      </c>
      <c r="Q1172">
        <v>0.7319444444444444</v>
      </c>
      <c r="R1172" t="s">
        <v>27</v>
      </c>
      <c r="S1172" t="s">
        <v>4922</v>
      </c>
      <c r="T1172" t="s">
        <v>4908</v>
      </c>
      <c r="U1172">
        <v>353.05</v>
      </c>
      <c r="V1172" t="s">
        <v>5847</v>
      </c>
      <c r="W1172" t="s">
        <v>4964</v>
      </c>
      <c r="X1172" t="s">
        <v>5402</v>
      </c>
      <c r="Y1172" t="s">
        <v>4977</v>
      </c>
      <c r="Z1172" t="s">
        <v>5403</v>
      </c>
      <c r="AA1172" t="s">
        <v>4962</v>
      </c>
      <c r="AB1172">
        <f>YEAR(Sales_Trans_2[[#This Row],[Transaction_Date]])</f>
        <v>2025</v>
      </c>
      <c r="AC1172" t="str">
        <f>TEXT(Sales_Trans_2[[#This Row],[Transaction_Date]],"mmm")</f>
        <v>Nov</v>
      </c>
      <c r="AD1172">
        <f>MONTH(Sales_Trans_2[[#This Row],[Transaction_Date]])</f>
        <v>11</v>
      </c>
      <c r="AE1172" s="19">
        <f>IFERROR(Sales_Trans_2[[#This Row],[Profit]]/Sales_Trans_2[[#This Row],[Sales_Amount]],0)</f>
        <v>0.19090330658237722</v>
      </c>
      <c r="AF1172" s="20" t="str">
        <f>IF(Sales_Trans_2[[#This Row],[Discount_Pct]]=0,"0%",
IF(Sales_Trans_2[[#This Row],[Discount_Pct]]&lt;=5,"1-5%",
IF(Sales_Trans_2[[#This Row],[Discount_Pct]]&lt;=10,"6-10%",
IF(Sales_Trans_2[[#This Row],[Discount_Pct]]&lt;=15,"11-15%","&gt;15%"))))</f>
        <v>&gt;15%</v>
      </c>
    </row>
    <row r="1173" spans="1:32" x14ac:dyDescent="0.25">
      <c r="A1173" t="s">
        <v>4045</v>
      </c>
      <c r="B1173" s="10">
        <v>45975</v>
      </c>
      <c r="C1173" t="s">
        <v>844</v>
      </c>
      <c r="D1173" t="s">
        <v>2958</v>
      </c>
      <c r="E1173" t="s">
        <v>771</v>
      </c>
      <c r="F1173" t="s">
        <v>568</v>
      </c>
      <c r="G1173">
        <v>5</v>
      </c>
      <c r="H1173">
        <v>414.29</v>
      </c>
      <c r="I1173">
        <v>5</v>
      </c>
      <c r="J1173">
        <v>103.57</v>
      </c>
      <c r="K1173">
        <v>1967.88</v>
      </c>
      <c r="L1173">
        <v>1571.3</v>
      </c>
      <c r="M1173">
        <v>396.58</v>
      </c>
      <c r="N1173" t="s">
        <v>133</v>
      </c>
      <c r="O1173" t="s">
        <v>24</v>
      </c>
      <c r="P1173" t="s">
        <v>33</v>
      </c>
      <c r="Q1173">
        <v>0.67500000000000004</v>
      </c>
      <c r="R1173" t="s">
        <v>49</v>
      </c>
      <c r="S1173" t="s">
        <v>4813</v>
      </c>
      <c r="T1173" t="s">
        <v>4805</v>
      </c>
      <c r="U1173">
        <v>414.29</v>
      </c>
      <c r="V1173" t="s">
        <v>5741</v>
      </c>
      <c r="W1173" t="s">
        <v>4968</v>
      </c>
      <c r="X1173" t="s">
        <v>5707</v>
      </c>
      <c r="Y1173" t="s">
        <v>4966</v>
      </c>
      <c r="Z1173" t="s">
        <v>4978</v>
      </c>
      <c r="AA1173" t="s">
        <v>4962</v>
      </c>
      <c r="AB1173">
        <f>YEAR(Sales_Trans_2[[#This Row],[Transaction_Date]])</f>
        <v>2025</v>
      </c>
      <c r="AC1173" t="str">
        <f>TEXT(Sales_Trans_2[[#This Row],[Transaction_Date]],"mmm")</f>
        <v>Nov</v>
      </c>
      <c r="AD1173">
        <f>MONTH(Sales_Trans_2[[#This Row],[Transaction_Date]])</f>
        <v>11</v>
      </c>
      <c r="AE1173" s="19">
        <f>IFERROR(Sales_Trans_2[[#This Row],[Profit]]/Sales_Trans_2[[#This Row],[Sales_Amount]],0)</f>
        <v>0.20152651584446205</v>
      </c>
      <c r="AF1173" s="20" t="str">
        <f>IF(Sales_Trans_2[[#This Row],[Discount_Pct]]=0,"0%",
IF(Sales_Trans_2[[#This Row],[Discount_Pct]]&lt;=5,"1-5%",
IF(Sales_Trans_2[[#This Row],[Discount_Pct]]&lt;=10,"6-10%",
IF(Sales_Trans_2[[#This Row],[Discount_Pct]]&lt;=15,"11-15%","&gt;15%"))))</f>
        <v>1-5%</v>
      </c>
    </row>
    <row r="1174" spans="1:32" x14ac:dyDescent="0.25">
      <c r="A1174" t="s">
        <v>2827</v>
      </c>
      <c r="B1174" s="10">
        <v>45911</v>
      </c>
      <c r="C1174" t="s">
        <v>425</v>
      </c>
      <c r="D1174" t="s">
        <v>566</v>
      </c>
      <c r="E1174" t="s">
        <v>1180</v>
      </c>
      <c r="F1174" t="s">
        <v>1093</v>
      </c>
      <c r="G1174">
        <v>4</v>
      </c>
      <c r="H1174">
        <v>328.59</v>
      </c>
      <c r="I1174">
        <v>20</v>
      </c>
      <c r="J1174">
        <v>262.87</v>
      </c>
      <c r="K1174">
        <v>1209.21</v>
      </c>
      <c r="L1174">
        <v>1021.96</v>
      </c>
      <c r="M1174">
        <v>187.25</v>
      </c>
      <c r="N1174" t="s">
        <v>4971</v>
      </c>
      <c r="O1174" t="s">
        <v>24</v>
      </c>
      <c r="P1174" t="s">
        <v>33</v>
      </c>
      <c r="Q1174">
        <v>0.49652777777777779</v>
      </c>
      <c r="R1174" t="s">
        <v>27</v>
      </c>
      <c r="S1174" t="s">
        <v>4767</v>
      </c>
      <c r="T1174" t="s">
        <v>4752</v>
      </c>
      <c r="U1174">
        <v>328.59</v>
      </c>
      <c r="V1174" t="s">
        <v>5688</v>
      </c>
      <c r="W1174" t="s">
        <v>4964</v>
      </c>
      <c r="X1174" t="s">
        <v>5152</v>
      </c>
      <c r="Y1174" t="s">
        <v>5011</v>
      </c>
      <c r="Z1174" t="s">
        <v>5087</v>
      </c>
      <c r="AA1174" t="s">
        <v>4962</v>
      </c>
      <c r="AB1174">
        <f>YEAR(Sales_Trans_2[[#This Row],[Transaction_Date]])</f>
        <v>2025</v>
      </c>
      <c r="AC1174" t="str">
        <f>TEXT(Sales_Trans_2[[#This Row],[Transaction_Date]],"mmm")</f>
        <v>Sep</v>
      </c>
      <c r="AD1174">
        <f>MONTH(Sales_Trans_2[[#This Row],[Transaction_Date]])</f>
        <v>9</v>
      </c>
      <c r="AE1174" s="19">
        <f>IFERROR(Sales_Trans_2[[#This Row],[Profit]]/Sales_Trans_2[[#This Row],[Sales_Amount]],0)</f>
        <v>0.15485316859767947</v>
      </c>
      <c r="AF1174" s="20" t="str">
        <f>IF(Sales_Trans_2[[#This Row],[Discount_Pct]]=0,"0%",
IF(Sales_Trans_2[[#This Row],[Discount_Pct]]&lt;=5,"1-5%",
IF(Sales_Trans_2[[#This Row],[Discount_Pct]]&lt;=10,"6-10%",
IF(Sales_Trans_2[[#This Row],[Discount_Pct]]&lt;=15,"11-15%","&gt;15%"))))</f>
        <v>&gt;15%</v>
      </c>
    </row>
    <row r="1175" spans="1:32" x14ac:dyDescent="0.25">
      <c r="A1175" t="s">
        <v>2825</v>
      </c>
      <c r="B1175" s="10">
        <v>45880</v>
      </c>
      <c r="C1175" t="s">
        <v>1741</v>
      </c>
      <c r="D1175" t="s">
        <v>727</v>
      </c>
      <c r="E1175" t="s">
        <v>327</v>
      </c>
      <c r="F1175" t="s">
        <v>328</v>
      </c>
      <c r="G1175">
        <v>7</v>
      </c>
      <c r="H1175">
        <v>257.81</v>
      </c>
      <c r="I1175">
        <v>15</v>
      </c>
      <c r="J1175">
        <v>270.7</v>
      </c>
      <c r="K1175">
        <v>1764.07</v>
      </c>
      <c r="L1175">
        <v>1374.1</v>
      </c>
      <c r="M1175">
        <v>389.97</v>
      </c>
      <c r="N1175" t="s">
        <v>40</v>
      </c>
      <c r="O1175" t="s">
        <v>24</v>
      </c>
      <c r="P1175" t="s">
        <v>33</v>
      </c>
      <c r="Q1175">
        <v>0.61458333333333337</v>
      </c>
      <c r="R1175" t="s">
        <v>27</v>
      </c>
      <c r="S1175" t="s">
        <v>4867</v>
      </c>
      <c r="T1175" t="s">
        <v>4864</v>
      </c>
      <c r="U1175">
        <v>227</v>
      </c>
      <c r="V1175" t="s">
        <v>5494</v>
      </c>
      <c r="W1175" t="s">
        <v>4958</v>
      </c>
      <c r="X1175" t="s">
        <v>5215</v>
      </c>
      <c r="Y1175" t="s">
        <v>4960</v>
      </c>
      <c r="Z1175" t="s">
        <v>5216</v>
      </c>
      <c r="AA1175" t="s">
        <v>4962</v>
      </c>
      <c r="AB1175">
        <f>YEAR(Sales_Trans_2[[#This Row],[Transaction_Date]])</f>
        <v>2025</v>
      </c>
      <c r="AC1175" t="str">
        <f>TEXT(Sales_Trans_2[[#This Row],[Transaction_Date]],"mmm")</f>
        <v>Aug</v>
      </c>
      <c r="AD1175">
        <f>MONTH(Sales_Trans_2[[#This Row],[Transaction_Date]])</f>
        <v>8</v>
      </c>
      <c r="AE1175" s="19">
        <f>IFERROR(Sales_Trans_2[[#This Row],[Profit]]/Sales_Trans_2[[#This Row],[Sales_Amount]],0)</f>
        <v>0.22106265624379987</v>
      </c>
      <c r="AF1175" s="20" t="str">
        <f>IF(Sales_Trans_2[[#This Row],[Discount_Pct]]=0,"0%",
IF(Sales_Trans_2[[#This Row],[Discount_Pct]]&lt;=5,"1-5%",
IF(Sales_Trans_2[[#This Row],[Discount_Pct]]&lt;=10,"6-10%",
IF(Sales_Trans_2[[#This Row],[Discount_Pct]]&lt;=15,"11-15%","&gt;15%"))))</f>
        <v>11-15%</v>
      </c>
    </row>
    <row r="1176" spans="1:32" x14ac:dyDescent="0.25">
      <c r="A1176" t="s">
        <v>2859</v>
      </c>
      <c r="B1176" s="10">
        <v>45880</v>
      </c>
      <c r="C1176" t="s">
        <v>1673</v>
      </c>
      <c r="D1176" t="s">
        <v>409</v>
      </c>
      <c r="E1176" t="s">
        <v>950</v>
      </c>
      <c r="F1176" t="s">
        <v>2603</v>
      </c>
      <c r="G1176">
        <v>8</v>
      </c>
      <c r="H1176">
        <v>307.93</v>
      </c>
      <c r="I1176">
        <v>10</v>
      </c>
      <c r="J1176">
        <v>246.34</v>
      </c>
      <c r="K1176">
        <v>2549.66</v>
      </c>
      <c r="L1176">
        <v>1477.92</v>
      </c>
      <c r="M1176">
        <v>1071.74</v>
      </c>
      <c r="N1176" t="s">
        <v>40</v>
      </c>
      <c r="O1176" t="s">
        <v>24</v>
      </c>
      <c r="P1176" t="s">
        <v>33</v>
      </c>
      <c r="Q1176">
        <v>0.43541666666666667</v>
      </c>
      <c r="R1176" t="s">
        <v>27</v>
      </c>
      <c r="S1176" t="s">
        <v>4635</v>
      </c>
      <c r="T1176" t="s">
        <v>4636</v>
      </c>
      <c r="U1176">
        <v>299.73</v>
      </c>
      <c r="V1176" t="s">
        <v>5860</v>
      </c>
      <c r="W1176" t="s">
        <v>4958</v>
      </c>
      <c r="X1176" t="s">
        <v>5275</v>
      </c>
      <c r="Y1176" t="s">
        <v>5007</v>
      </c>
      <c r="Z1176" t="s">
        <v>5049</v>
      </c>
      <c r="AA1176" t="s">
        <v>4962</v>
      </c>
      <c r="AB1176">
        <f>YEAR(Sales_Trans_2[[#This Row],[Transaction_Date]])</f>
        <v>2025</v>
      </c>
      <c r="AC1176" t="str">
        <f>TEXT(Sales_Trans_2[[#This Row],[Transaction_Date]],"mmm")</f>
        <v>Aug</v>
      </c>
      <c r="AD1176">
        <f>MONTH(Sales_Trans_2[[#This Row],[Transaction_Date]])</f>
        <v>8</v>
      </c>
      <c r="AE1176" s="19">
        <f>IFERROR(Sales_Trans_2[[#This Row],[Profit]]/Sales_Trans_2[[#This Row],[Sales_Amount]],0)</f>
        <v>0.42034624224406392</v>
      </c>
      <c r="AF1176" s="20" t="str">
        <f>IF(Sales_Trans_2[[#This Row],[Discount_Pct]]=0,"0%",
IF(Sales_Trans_2[[#This Row],[Discount_Pct]]&lt;=5,"1-5%",
IF(Sales_Trans_2[[#This Row],[Discount_Pct]]&lt;=10,"6-10%",
IF(Sales_Trans_2[[#This Row],[Discount_Pct]]&lt;=15,"11-15%","&gt;15%"))))</f>
        <v>6-10%</v>
      </c>
    </row>
    <row r="1177" spans="1:32" x14ac:dyDescent="0.25">
      <c r="A1177" t="s">
        <v>4537</v>
      </c>
      <c r="B1177" s="10">
        <v>45880</v>
      </c>
      <c r="C1177" t="s">
        <v>1286</v>
      </c>
      <c r="D1177" t="s">
        <v>566</v>
      </c>
      <c r="E1177" t="s">
        <v>1309</v>
      </c>
      <c r="F1177" t="s">
        <v>2556</v>
      </c>
      <c r="G1177">
        <v>2</v>
      </c>
      <c r="H1177">
        <v>328.59</v>
      </c>
      <c r="I1177">
        <v>15</v>
      </c>
      <c r="J1177">
        <v>98.58</v>
      </c>
      <c r="K1177">
        <v>642.39</v>
      </c>
      <c r="L1177">
        <v>510.98</v>
      </c>
      <c r="M1177">
        <v>131.41</v>
      </c>
      <c r="N1177" t="s">
        <v>23</v>
      </c>
      <c r="O1177" t="s">
        <v>24</v>
      </c>
      <c r="P1177" t="s">
        <v>33</v>
      </c>
      <c r="Q1177">
        <v>0.59652777777777777</v>
      </c>
      <c r="R1177" t="s">
        <v>27</v>
      </c>
      <c r="S1177" t="s">
        <v>4767</v>
      </c>
      <c r="T1177" t="s">
        <v>4752</v>
      </c>
      <c r="U1177">
        <v>328.59</v>
      </c>
      <c r="V1177" t="s">
        <v>5862</v>
      </c>
      <c r="W1177" t="s">
        <v>4964</v>
      </c>
      <c r="X1177" t="s">
        <v>5497</v>
      </c>
      <c r="Y1177" t="s">
        <v>4966</v>
      </c>
      <c r="Z1177" t="s">
        <v>5212</v>
      </c>
      <c r="AA1177" t="s">
        <v>4962</v>
      </c>
      <c r="AB1177">
        <f>YEAR(Sales_Trans_2[[#This Row],[Transaction_Date]])</f>
        <v>2025</v>
      </c>
      <c r="AC1177" t="str">
        <f>TEXT(Sales_Trans_2[[#This Row],[Transaction_Date]],"mmm")</f>
        <v>Aug</v>
      </c>
      <c r="AD1177">
        <f>MONTH(Sales_Trans_2[[#This Row],[Transaction_Date]])</f>
        <v>8</v>
      </c>
      <c r="AE1177" s="19">
        <f>IFERROR(Sales_Trans_2[[#This Row],[Profit]]/Sales_Trans_2[[#This Row],[Sales_Amount]],0)</f>
        <v>0.20456420554491819</v>
      </c>
      <c r="AF1177" s="20" t="str">
        <f>IF(Sales_Trans_2[[#This Row],[Discount_Pct]]=0,"0%",
IF(Sales_Trans_2[[#This Row],[Discount_Pct]]&lt;=5,"1-5%",
IF(Sales_Trans_2[[#This Row],[Discount_Pct]]&lt;=10,"6-10%",
IF(Sales_Trans_2[[#This Row],[Discount_Pct]]&lt;=15,"11-15%","&gt;15%"))))</f>
        <v>11-15%</v>
      </c>
    </row>
    <row r="1178" spans="1:32" x14ac:dyDescent="0.25">
      <c r="A1178" t="s">
        <v>2361</v>
      </c>
      <c r="B1178" s="10">
        <v>45849</v>
      </c>
      <c r="C1178" t="s">
        <v>2362</v>
      </c>
      <c r="D1178" t="s">
        <v>113</v>
      </c>
      <c r="E1178" t="s">
        <v>1247</v>
      </c>
      <c r="F1178" t="s">
        <v>1248</v>
      </c>
      <c r="G1178">
        <v>4</v>
      </c>
      <c r="H1178">
        <v>253.11</v>
      </c>
      <c r="I1178">
        <v>5</v>
      </c>
      <c r="J1178">
        <v>50.62</v>
      </c>
      <c r="K1178">
        <v>961.82</v>
      </c>
      <c r="L1178">
        <v>762.96</v>
      </c>
      <c r="M1178">
        <v>198.86</v>
      </c>
      <c r="N1178" t="s">
        <v>133</v>
      </c>
      <c r="O1178" t="s">
        <v>24</v>
      </c>
      <c r="P1178" t="s">
        <v>33</v>
      </c>
      <c r="Q1178">
        <v>0.64375000000000004</v>
      </c>
      <c r="R1178" t="s">
        <v>49</v>
      </c>
      <c r="S1178" t="s">
        <v>4907</v>
      </c>
      <c r="T1178" t="s">
        <v>4908</v>
      </c>
      <c r="U1178">
        <v>253.11</v>
      </c>
      <c r="V1178" t="s">
        <v>5779</v>
      </c>
      <c r="W1178" t="s">
        <v>4968</v>
      </c>
      <c r="X1178" t="s">
        <v>5439</v>
      </c>
      <c r="Y1178" t="s">
        <v>4966</v>
      </c>
      <c r="Z1178" t="s">
        <v>5336</v>
      </c>
      <c r="AA1178" t="s">
        <v>4962</v>
      </c>
      <c r="AB1178">
        <f>YEAR(Sales_Trans_2[[#This Row],[Transaction_Date]])</f>
        <v>2025</v>
      </c>
      <c r="AC1178" t="str">
        <f>TEXT(Sales_Trans_2[[#This Row],[Transaction_Date]],"mmm")</f>
        <v>Jul</v>
      </c>
      <c r="AD1178">
        <f>MONTH(Sales_Trans_2[[#This Row],[Transaction_Date]])</f>
        <v>7</v>
      </c>
      <c r="AE1178" s="19">
        <f>IFERROR(Sales_Trans_2[[#This Row],[Profit]]/Sales_Trans_2[[#This Row],[Sales_Amount]],0)</f>
        <v>0.20675386246906907</v>
      </c>
      <c r="AF1178" s="20" t="str">
        <f>IF(Sales_Trans_2[[#This Row],[Discount_Pct]]=0,"0%",
IF(Sales_Trans_2[[#This Row],[Discount_Pct]]&lt;=5,"1-5%",
IF(Sales_Trans_2[[#This Row],[Discount_Pct]]&lt;=10,"6-10%",
IF(Sales_Trans_2[[#This Row],[Discount_Pct]]&lt;=15,"11-15%","&gt;15%"))))</f>
        <v>1-5%</v>
      </c>
    </row>
    <row r="1179" spans="1:32" x14ac:dyDescent="0.25">
      <c r="A1179" t="s">
        <v>2585</v>
      </c>
      <c r="B1179" s="10">
        <v>45699</v>
      </c>
      <c r="C1179" t="s">
        <v>685</v>
      </c>
      <c r="D1179" t="s">
        <v>176</v>
      </c>
      <c r="E1179" t="s">
        <v>350</v>
      </c>
      <c r="F1179" t="s">
        <v>1259</v>
      </c>
      <c r="G1179">
        <v>5</v>
      </c>
      <c r="H1179">
        <v>394.37</v>
      </c>
      <c r="I1179">
        <v>15</v>
      </c>
      <c r="J1179">
        <v>295.77999999999997</v>
      </c>
      <c r="K1179">
        <v>1927.48</v>
      </c>
      <c r="L1179">
        <v>1517.05</v>
      </c>
      <c r="M1179">
        <v>410.43</v>
      </c>
      <c r="N1179" t="s">
        <v>4971</v>
      </c>
      <c r="O1179" t="s">
        <v>24</v>
      </c>
      <c r="P1179" t="s">
        <v>33</v>
      </c>
      <c r="Q1179">
        <v>0.46180555555555558</v>
      </c>
      <c r="R1179" t="s">
        <v>27</v>
      </c>
      <c r="S1179" t="s">
        <v>4860</v>
      </c>
      <c r="T1179" t="s">
        <v>4847</v>
      </c>
      <c r="U1179">
        <v>355.64</v>
      </c>
      <c r="V1179" t="s">
        <v>5633</v>
      </c>
      <c r="W1179" t="s">
        <v>4964</v>
      </c>
      <c r="X1179" t="s">
        <v>4980</v>
      </c>
      <c r="Y1179" t="s">
        <v>4970</v>
      </c>
      <c r="Z1179" t="s">
        <v>4981</v>
      </c>
      <c r="AA1179" t="s">
        <v>4962</v>
      </c>
      <c r="AB1179">
        <f>YEAR(Sales_Trans_2[[#This Row],[Transaction_Date]])</f>
        <v>2025</v>
      </c>
      <c r="AC1179" t="str">
        <f>TEXT(Sales_Trans_2[[#This Row],[Transaction_Date]],"mmm")</f>
        <v>Feb</v>
      </c>
      <c r="AD1179">
        <f>MONTH(Sales_Trans_2[[#This Row],[Transaction_Date]])</f>
        <v>2</v>
      </c>
      <c r="AE1179" s="19">
        <f>IFERROR(Sales_Trans_2[[#This Row],[Profit]]/Sales_Trans_2[[#This Row],[Sales_Amount]],0)</f>
        <v>0.2129360615933758</v>
      </c>
      <c r="AF1179" s="20" t="str">
        <f>IF(Sales_Trans_2[[#This Row],[Discount_Pct]]=0,"0%",
IF(Sales_Trans_2[[#This Row],[Discount_Pct]]&lt;=5,"1-5%",
IF(Sales_Trans_2[[#This Row],[Discount_Pct]]&lt;=10,"6-10%",
IF(Sales_Trans_2[[#This Row],[Discount_Pct]]&lt;=15,"11-15%","&gt;15%"))))</f>
        <v>11-15%</v>
      </c>
    </row>
    <row r="1180" spans="1:32" x14ac:dyDescent="0.25">
      <c r="A1180" t="s">
        <v>1701</v>
      </c>
      <c r="B1180" s="10">
        <v>45961</v>
      </c>
      <c r="C1180" t="s">
        <v>1702</v>
      </c>
      <c r="D1180" t="s">
        <v>203</v>
      </c>
      <c r="E1180" t="s">
        <v>544</v>
      </c>
      <c r="F1180" t="s">
        <v>545</v>
      </c>
      <c r="G1180">
        <v>2</v>
      </c>
      <c r="H1180">
        <v>205.93</v>
      </c>
      <c r="I1180">
        <v>10</v>
      </c>
      <c r="J1180">
        <v>41.19</v>
      </c>
      <c r="K1180">
        <v>370.67</v>
      </c>
      <c r="L1180">
        <v>340.4</v>
      </c>
      <c r="M1180">
        <v>30.27</v>
      </c>
      <c r="N1180" t="s">
        <v>4971</v>
      </c>
      <c r="O1180" t="s">
        <v>24</v>
      </c>
      <c r="P1180" t="s">
        <v>33</v>
      </c>
      <c r="Q1180">
        <v>0.71666666666666667</v>
      </c>
      <c r="R1180" t="s">
        <v>49</v>
      </c>
      <c r="S1180" t="s">
        <v>4852</v>
      </c>
      <c r="T1180" t="s">
        <v>4847</v>
      </c>
      <c r="U1180">
        <v>205.93</v>
      </c>
      <c r="V1180" t="s">
        <v>5761</v>
      </c>
      <c r="W1180" t="s">
        <v>4964</v>
      </c>
      <c r="X1180" t="s">
        <v>5406</v>
      </c>
      <c r="Y1180" t="s">
        <v>4960</v>
      </c>
      <c r="Z1180" t="s">
        <v>5407</v>
      </c>
      <c r="AA1180" t="s">
        <v>4962</v>
      </c>
      <c r="AB1180">
        <f>YEAR(Sales_Trans_2[[#This Row],[Transaction_Date]])</f>
        <v>2025</v>
      </c>
      <c r="AC1180" t="str">
        <f>TEXT(Sales_Trans_2[[#This Row],[Transaction_Date]],"mmm")</f>
        <v>Oct</v>
      </c>
      <c r="AD1180">
        <f>MONTH(Sales_Trans_2[[#This Row],[Transaction_Date]])</f>
        <v>10</v>
      </c>
      <c r="AE1180" s="19">
        <f>IFERROR(Sales_Trans_2[[#This Row],[Profit]]/Sales_Trans_2[[#This Row],[Sales_Amount]],0)</f>
        <v>8.1662934685839156E-2</v>
      </c>
      <c r="AF1180" s="20" t="str">
        <f>IF(Sales_Trans_2[[#This Row],[Discount_Pct]]=0,"0%",
IF(Sales_Trans_2[[#This Row],[Discount_Pct]]&lt;=5,"1-5%",
IF(Sales_Trans_2[[#This Row],[Discount_Pct]]&lt;=10,"6-10%",
IF(Sales_Trans_2[[#This Row],[Discount_Pct]]&lt;=15,"11-15%","&gt;15%"))))</f>
        <v>6-10%</v>
      </c>
    </row>
    <row r="1181" spans="1:32" x14ac:dyDescent="0.25">
      <c r="A1181" t="s">
        <v>3705</v>
      </c>
      <c r="B1181" s="10">
        <v>45960</v>
      </c>
      <c r="C1181" t="s">
        <v>1013</v>
      </c>
      <c r="D1181" t="s">
        <v>802</v>
      </c>
      <c r="E1181" t="s">
        <v>1799</v>
      </c>
      <c r="F1181" t="s">
        <v>1800</v>
      </c>
      <c r="G1181">
        <v>3</v>
      </c>
      <c r="H1181">
        <v>320.26</v>
      </c>
      <c r="I1181">
        <v>10</v>
      </c>
      <c r="J1181">
        <v>96.08</v>
      </c>
      <c r="K1181">
        <v>864.7</v>
      </c>
      <c r="L1181">
        <v>752.07</v>
      </c>
      <c r="M1181">
        <v>112.63</v>
      </c>
      <c r="N1181" t="s">
        <v>133</v>
      </c>
      <c r="O1181" t="s">
        <v>24</v>
      </c>
      <c r="P1181" t="s">
        <v>33</v>
      </c>
      <c r="Q1181">
        <v>0.46180555555555558</v>
      </c>
      <c r="R1181" t="s">
        <v>49</v>
      </c>
      <c r="S1181" t="s">
        <v>4850</v>
      </c>
      <c r="T1181" t="s">
        <v>4847</v>
      </c>
      <c r="U1181">
        <v>298.68</v>
      </c>
      <c r="V1181" t="s">
        <v>5210</v>
      </c>
      <c r="W1181" t="s">
        <v>4958</v>
      </c>
      <c r="X1181" t="s">
        <v>5192</v>
      </c>
      <c r="Y1181" t="s">
        <v>4966</v>
      </c>
      <c r="Z1181" t="s">
        <v>5193</v>
      </c>
      <c r="AA1181" t="s">
        <v>4962</v>
      </c>
      <c r="AB1181">
        <f>YEAR(Sales_Trans_2[[#This Row],[Transaction_Date]])</f>
        <v>2025</v>
      </c>
      <c r="AC1181" t="str">
        <f>TEXT(Sales_Trans_2[[#This Row],[Transaction_Date]],"mmm")</f>
        <v>Oct</v>
      </c>
      <c r="AD1181">
        <f>MONTH(Sales_Trans_2[[#This Row],[Transaction_Date]])</f>
        <v>10</v>
      </c>
      <c r="AE1181" s="19">
        <f>IFERROR(Sales_Trans_2[[#This Row],[Profit]]/Sales_Trans_2[[#This Row],[Sales_Amount]],0)</f>
        <v>0.1302532670290274</v>
      </c>
      <c r="AF1181" s="20" t="str">
        <f>IF(Sales_Trans_2[[#This Row],[Discount_Pct]]=0,"0%",
IF(Sales_Trans_2[[#This Row],[Discount_Pct]]&lt;=5,"1-5%",
IF(Sales_Trans_2[[#This Row],[Discount_Pct]]&lt;=10,"6-10%",
IF(Sales_Trans_2[[#This Row],[Discount_Pct]]&lt;=15,"11-15%","&gt;15%"))))</f>
        <v>6-10%</v>
      </c>
    </row>
    <row r="1182" spans="1:32" x14ac:dyDescent="0.25">
      <c r="A1182" t="s">
        <v>2875</v>
      </c>
      <c r="B1182" s="10">
        <v>45959</v>
      </c>
      <c r="C1182" t="s">
        <v>383</v>
      </c>
      <c r="D1182" t="s">
        <v>107</v>
      </c>
      <c r="E1182" t="s">
        <v>1799</v>
      </c>
      <c r="F1182" t="s">
        <v>1800</v>
      </c>
      <c r="G1182">
        <v>4</v>
      </c>
      <c r="H1182">
        <v>60.83</v>
      </c>
      <c r="I1182">
        <v>15</v>
      </c>
      <c r="J1182">
        <v>36.5</v>
      </c>
      <c r="K1182">
        <v>206.82</v>
      </c>
      <c r="L1182">
        <v>192.6</v>
      </c>
      <c r="M1182">
        <v>14.22</v>
      </c>
      <c r="N1182" t="s">
        <v>68</v>
      </c>
      <c r="O1182" t="s">
        <v>24</v>
      </c>
      <c r="P1182" t="s">
        <v>33</v>
      </c>
      <c r="Q1182">
        <v>0.74375000000000002</v>
      </c>
      <c r="R1182" t="s">
        <v>49</v>
      </c>
      <c r="S1182" t="s">
        <v>4683</v>
      </c>
      <c r="T1182" t="s">
        <v>4672</v>
      </c>
      <c r="U1182">
        <v>59.92</v>
      </c>
      <c r="V1182" t="s">
        <v>5512</v>
      </c>
      <c r="W1182" t="s">
        <v>4958</v>
      </c>
      <c r="X1182" t="s">
        <v>5192</v>
      </c>
      <c r="Y1182" t="s">
        <v>4966</v>
      </c>
      <c r="Z1182" t="s">
        <v>5193</v>
      </c>
      <c r="AA1182" t="s">
        <v>4962</v>
      </c>
      <c r="AB1182">
        <f>YEAR(Sales_Trans_2[[#This Row],[Transaction_Date]])</f>
        <v>2025</v>
      </c>
      <c r="AC1182" t="str">
        <f>TEXT(Sales_Trans_2[[#This Row],[Transaction_Date]],"mmm")</f>
        <v>Oct</v>
      </c>
      <c r="AD1182">
        <f>MONTH(Sales_Trans_2[[#This Row],[Transaction_Date]])</f>
        <v>10</v>
      </c>
      <c r="AE1182" s="19">
        <f>IFERROR(Sales_Trans_2[[#This Row],[Profit]]/Sales_Trans_2[[#This Row],[Sales_Amount]],0)</f>
        <v>6.875543951261967E-2</v>
      </c>
      <c r="AF1182" s="20" t="str">
        <f>IF(Sales_Trans_2[[#This Row],[Discount_Pct]]=0,"0%",
IF(Sales_Trans_2[[#This Row],[Discount_Pct]]&lt;=5,"1-5%",
IF(Sales_Trans_2[[#This Row],[Discount_Pct]]&lt;=10,"6-10%",
IF(Sales_Trans_2[[#This Row],[Discount_Pct]]&lt;=15,"11-15%","&gt;15%"))))</f>
        <v>11-15%</v>
      </c>
    </row>
    <row r="1183" spans="1:32" x14ac:dyDescent="0.25">
      <c r="A1183" t="s">
        <v>2238</v>
      </c>
      <c r="B1183" s="10">
        <v>45955</v>
      </c>
      <c r="C1183" t="s">
        <v>2115</v>
      </c>
      <c r="D1183" t="s">
        <v>405</v>
      </c>
      <c r="E1183" t="s">
        <v>243</v>
      </c>
      <c r="F1183" t="s">
        <v>239</v>
      </c>
      <c r="G1183">
        <v>8</v>
      </c>
      <c r="H1183">
        <v>486.77</v>
      </c>
      <c r="I1183">
        <v>20</v>
      </c>
      <c r="J1183">
        <v>778.83</v>
      </c>
      <c r="K1183">
        <v>3582.63</v>
      </c>
      <c r="L1183">
        <v>2032.4</v>
      </c>
      <c r="M1183">
        <v>1550.23</v>
      </c>
      <c r="N1183" t="s">
        <v>47</v>
      </c>
      <c r="O1183" t="s">
        <v>24</v>
      </c>
      <c r="P1183" t="s">
        <v>33</v>
      </c>
      <c r="Q1183">
        <v>0.41736111111111113</v>
      </c>
      <c r="R1183" t="s">
        <v>27</v>
      </c>
      <c r="S1183" t="s">
        <v>4642</v>
      </c>
      <c r="T1183" t="s">
        <v>4636</v>
      </c>
      <c r="U1183">
        <v>440.5</v>
      </c>
      <c r="V1183" t="s">
        <v>5650</v>
      </c>
      <c r="W1183" t="s">
        <v>4958</v>
      </c>
      <c r="X1183" t="s">
        <v>5015</v>
      </c>
      <c r="Y1183" t="s">
        <v>4966</v>
      </c>
      <c r="Z1183" t="s">
        <v>5046</v>
      </c>
      <c r="AA1183" t="s">
        <v>4962</v>
      </c>
      <c r="AB1183">
        <f>YEAR(Sales_Trans_2[[#This Row],[Transaction_Date]])</f>
        <v>2025</v>
      </c>
      <c r="AC1183" t="str">
        <f>TEXT(Sales_Trans_2[[#This Row],[Transaction_Date]],"mmm")</f>
        <v>Oct</v>
      </c>
      <c r="AD1183">
        <f>MONTH(Sales_Trans_2[[#This Row],[Transaction_Date]])</f>
        <v>10</v>
      </c>
      <c r="AE1183" s="19">
        <f>IFERROR(Sales_Trans_2[[#This Row],[Profit]]/Sales_Trans_2[[#This Row],[Sales_Amount]],0)</f>
        <v>0.43270725695927292</v>
      </c>
      <c r="AF1183" s="20" t="str">
        <f>IF(Sales_Trans_2[[#This Row],[Discount_Pct]]=0,"0%",
IF(Sales_Trans_2[[#This Row],[Discount_Pct]]&lt;=5,"1-5%",
IF(Sales_Trans_2[[#This Row],[Discount_Pct]]&lt;=10,"6-10%",
IF(Sales_Trans_2[[#This Row],[Discount_Pct]]&lt;=15,"11-15%","&gt;15%"))))</f>
        <v>&gt;15%</v>
      </c>
    </row>
    <row r="1184" spans="1:32" x14ac:dyDescent="0.25">
      <c r="A1184" t="s">
        <v>3179</v>
      </c>
      <c r="B1184" s="10">
        <v>45948</v>
      </c>
      <c r="C1184" t="s">
        <v>722</v>
      </c>
      <c r="D1184" t="s">
        <v>1156</v>
      </c>
      <c r="E1184" t="s">
        <v>248</v>
      </c>
      <c r="F1184" t="s">
        <v>249</v>
      </c>
      <c r="G1184">
        <v>8</v>
      </c>
      <c r="H1184">
        <v>166.69</v>
      </c>
      <c r="I1184">
        <v>15</v>
      </c>
      <c r="J1184">
        <v>200.03</v>
      </c>
      <c r="K1184">
        <v>1303.51</v>
      </c>
      <c r="L1184">
        <v>873.68</v>
      </c>
      <c r="M1184">
        <v>429.83</v>
      </c>
      <c r="N1184" t="s">
        <v>133</v>
      </c>
      <c r="O1184" t="s">
        <v>24</v>
      </c>
      <c r="P1184" t="s">
        <v>33</v>
      </c>
      <c r="Q1184">
        <v>0.79861111111111116</v>
      </c>
      <c r="R1184" t="s">
        <v>27</v>
      </c>
      <c r="S1184" t="s">
        <v>4755</v>
      </c>
      <c r="T1184" t="s">
        <v>4752</v>
      </c>
      <c r="U1184">
        <v>147.72</v>
      </c>
      <c r="V1184" t="s">
        <v>5822</v>
      </c>
      <c r="W1184" t="s">
        <v>4958</v>
      </c>
      <c r="X1184" t="s">
        <v>5316</v>
      </c>
      <c r="Y1184" t="s">
        <v>5011</v>
      </c>
      <c r="Z1184" t="s">
        <v>5317</v>
      </c>
      <c r="AA1184" t="s">
        <v>4962</v>
      </c>
      <c r="AB1184">
        <f>YEAR(Sales_Trans_2[[#This Row],[Transaction_Date]])</f>
        <v>2025</v>
      </c>
      <c r="AC1184" t="str">
        <f>TEXT(Sales_Trans_2[[#This Row],[Transaction_Date]],"mmm")</f>
        <v>Oct</v>
      </c>
      <c r="AD1184">
        <f>MONTH(Sales_Trans_2[[#This Row],[Transaction_Date]])</f>
        <v>10</v>
      </c>
      <c r="AE1184" s="19">
        <f>IFERROR(Sales_Trans_2[[#This Row],[Profit]]/Sales_Trans_2[[#This Row],[Sales_Amount]],0)</f>
        <v>0.32974814155625964</v>
      </c>
      <c r="AF1184" s="20" t="str">
        <f>IF(Sales_Trans_2[[#This Row],[Discount_Pct]]=0,"0%",
IF(Sales_Trans_2[[#This Row],[Discount_Pct]]&lt;=5,"1-5%",
IF(Sales_Trans_2[[#This Row],[Discount_Pct]]&lt;=10,"6-10%",
IF(Sales_Trans_2[[#This Row],[Discount_Pct]]&lt;=15,"11-15%","&gt;15%"))))</f>
        <v>11-15%</v>
      </c>
    </row>
    <row r="1185" spans="1:32" x14ac:dyDescent="0.25">
      <c r="A1185" t="s">
        <v>2529</v>
      </c>
      <c r="B1185" s="10">
        <v>45971</v>
      </c>
      <c r="C1185" t="s">
        <v>83</v>
      </c>
      <c r="D1185" t="s">
        <v>349</v>
      </c>
      <c r="E1185" t="s">
        <v>171</v>
      </c>
      <c r="F1185" t="s">
        <v>676</v>
      </c>
      <c r="G1185">
        <v>3</v>
      </c>
      <c r="H1185">
        <v>446.17</v>
      </c>
      <c r="I1185">
        <v>15</v>
      </c>
      <c r="J1185">
        <v>200.78</v>
      </c>
      <c r="K1185">
        <v>1308.3900000000001</v>
      </c>
      <c r="L1185">
        <v>976.83</v>
      </c>
      <c r="M1185">
        <v>331.56</v>
      </c>
      <c r="N1185" t="s">
        <v>4971</v>
      </c>
      <c r="O1185" t="s">
        <v>24</v>
      </c>
      <c r="P1185" t="s">
        <v>33</v>
      </c>
      <c r="Q1185">
        <v>0.44166666666666665</v>
      </c>
      <c r="R1185" t="s">
        <v>27</v>
      </c>
      <c r="S1185" t="s">
        <v>4789</v>
      </c>
      <c r="T1185" t="s">
        <v>4776</v>
      </c>
      <c r="U1185">
        <v>298.81</v>
      </c>
      <c r="V1185" t="s">
        <v>5934</v>
      </c>
      <c r="W1185" t="s">
        <v>4968</v>
      </c>
      <c r="X1185" t="s">
        <v>5085</v>
      </c>
      <c r="Y1185" t="s">
        <v>4966</v>
      </c>
      <c r="Z1185" t="s">
        <v>4974</v>
      </c>
      <c r="AA1185" t="s">
        <v>4962</v>
      </c>
      <c r="AB1185">
        <f>YEAR(Sales_Trans_2[[#This Row],[Transaction_Date]])</f>
        <v>2025</v>
      </c>
      <c r="AC1185" t="str">
        <f>TEXT(Sales_Trans_2[[#This Row],[Transaction_Date]],"mmm")</f>
        <v>Nov</v>
      </c>
      <c r="AD1185">
        <f>MONTH(Sales_Trans_2[[#This Row],[Transaction_Date]])</f>
        <v>11</v>
      </c>
      <c r="AE1185" s="19">
        <f>IFERROR(Sales_Trans_2[[#This Row],[Profit]]/Sales_Trans_2[[#This Row],[Sales_Amount]],0)</f>
        <v>0.25341068030174485</v>
      </c>
      <c r="AF1185" s="20" t="str">
        <f>IF(Sales_Trans_2[[#This Row],[Discount_Pct]]=0,"0%",
IF(Sales_Trans_2[[#This Row],[Discount_Pct]]&lt;=5,"1-5%",
IF(Sales_Trans_2[[#This Row],[Discount_Pct]]&lt;=10,"6-10%",
IF(Sales_Trans_2[[#This Row],[Discount_Pct]]&lt;=15,"11-15%","&gt;15%"))))</f>
        <v>11-15%</v>
      </c>
    </row>
    <row r="1186" spans="1:32" x14ac:dyDescent="0.25">
      <c r="A1186" t="s">
        <v>3018</v>
      </c>
      <c r="B1186" s="10">
        <v>45971</v>
      </c>
      <c r="C1186" t="s">
        <v>313</v>
      </c>
      <c r="D1186" t="s">
        <v>226</v>
      </c>
      <c r="E1186" t="s">
        <v>1157</v>
      </c>
      <c r="F1186" t="s">
        <v>1158</v>
      </c>
      <c r="G1186">
        <v>4</v>
      </c>
      <c r="H1186">
        <v>334.46</v>
      </c>
      <c r="I1186">
        <v>5</v>
      </c>
      <c r="J1186">
        <v>66.89</v>
      </c>
      <c r="K1186">
        <v>1461.59</v>
      </c>
      <c r="L1186">
        <v>886.88</v>
      </c>
      <c r="M1186">
        <v>574.71</v>
      </c>
      <c r="N1186" t="s">
        <v>68</v>
      </c>
      <c r="O1186" t="s">
        <v>24</v>
      </c>
      <c r="P1186" t="s">
        <v>33</v>
      </c>
      <c r="Q1186">
        <v>0.47499999999999998</v>
      </c>
      <c r="R1186" t="s">
        <v>27</v>
      </c>
      <c r="S1186" t="s">
        <v>4786</v>
      </c>
      <c r="T1186" t="s">
        <v>4776</v>
      </c>
      <c r="U1186">
        <v>318.62</v>
      </c>
      <c r="V1186" t="s">
        <v>5066</v>
      </c>
      <c r="W1186" t="s">
        <v>4958</v>
      </c>
      <c r="X1186" t="s">
        <v>5179</v>
      </c>
      <c r="Y1186" t="s">
        <v>5007</v>
      </c>
      <c r="Z1186" t="s">
        <v>5180</v>
      </c>
      <c r="AA1186" t="s">
        <v>4962</v>
      </c>
      <c r="AB1186">
        <f>YEAR(Sales_Trans_2[[#This Row],[Transaction_Date]])</f>
        <v>2025</v>
      </c>
      <c r="AC1186" t="str">
        <f>TEXT(Sales_Trans_2[[#This Row],[Transaction_Date]],"mmm")</f>
        <v>Nov</v>
      </c>
      <c r="AD1186">
        <f>MONTH(Sales_Trans_2[[#This Row],[Transaction_Date]])</f>
        <v>11</v>
      </c>
      <c r="AE1186" s="19">
        <f>IFERROR(Sales_Trans_2[[#This Row],[Profit]]/Sales_Trans_2[[#This Row],[Sales_Amount]],0)</f>
        <v>0.39320876579615355</v>
      </c>
      <c r="AF1186" s="20" t="str">
        <f>IF(Sales_Trans_2[[#This Row],[Discount_Pct]]=0,"0%",
IF(Sales_Trans_2[[#This Row],[Discount_Pct]]&lt;=5,"1-5%",
IF(Sales_Trans_2[[#This Row],[Discount_Pct]]&lt;=10,"6-10%",
IF(Sales_Trans_2[[#This Row],[Discount_Pct]]&lt;=15,"11-15%","&gt;15%"))))</f>
        <v>1-5%</v>
      </c>
    </row>
    <row r="1187" spans="1:32" x14ac:dyDescent="0.25">
      <c r="A1187" t="s">
        <v>4177</v>
      </c>
      <c r="B1187" s="10">
        <v>45971</v>
      </c>
      <c r="C1187" t="s">
        <v>252</v>
      </c>
      <c r="D1187" t="s">
        <v>203</v>
      </c>
      <c r="E1187" t="s">
        <v>343</v>
      </c>
      <c r="F1187" t="s">
        <v>344</v>
      </c>
      <c r="G1187">
        <v>3</v>
      </c>
      <c r="H1187">
        <v>211.16</v>
      </c>
      <c r="I1187">
        <v>20</v>
      </c>
      <c r="J1187">
        <v>126.7</v>
      </c>
      <c r="K1187">
        <v>582.79999999999995</v>
      </c>
      <c r="L1187">
        <v>510.6</v>
      </c>
      <c r="M1187">
        <v>72.2</v>
      </c>
      <c r="N1187" t="s">
        <v>23</v>
      </c>
      <c r="O1187" t="s">
        <v>24</v>
      </c>
      <c r="P1187" t="s">
        <v>33</v>
      </c>
      <c r="Q1187">
        <v>0.37708333333333333</v>
      </c>
      <c r="R1187" t="s">
        <v>27</v>
      </c>
      <c r="S1187" t="s">
        <v>4852</v>
      </c>
      <c r="T1187" t="s">
        <v>4847</v>
      </c>
      <c r="U1187">
        <v>205.93</v>
      </c>
      <c r="V1187" t="s">
        <v>5635</v>
      </c>
      <c r="W1187" t="s">
        <v>4958</v>
      </c>
      <c r="X1187" t="s">
        <v>5445</v>
      </c>
      <c r="Y1187" t="s">
        <v>4977</v>
      </c>
      <c r="Z1187" t="s">
        <v>5446</v>
      </c>
      <c r="AA1187" t="s">
        <v>4962</v>
      </c>
      <c r="AB1187">
        <f>YEAR(Sales_Trans_2[[#This Row],[Transaction_Date]])</f>
        <v>2025</v>
      </c>
      <c r="AC1187" t="str">
        <f>TEXT(Sales_Trans_2[[#This Row],[Transaction_Date]],"mmm")</f>
        <v>Nov</v>
      </c>
      <c r="AD1187">
        <f>MONTH(Sales_Trans_2[[#This Row],[Transaction_Date]])</f>
        <v>11</v>
      </c>
      <c r="AE1187" s="19">
        <f>IFERROR(Sales_Trans_2[[#This Row],[Profit]]/Sales_Trans_2[[#This Row],[Sales_Amount]],0)</f>
        <v>0.12388469457789981</v>
      </c>
      <c r="AF1187" s="20" t="str">
        <f>IF(Sales_Trans_2[[#This Row],[Discount_Pct]]=0,"0%",
IF(Sales_Trans_2[[#This Row],[Discount_Pct]]&lt;=5,"1-5%",
IF(Sales_Trans_2[[#This Row],[Discount_Pct]]&lt;=10,"6-10%",
IF(Sales_Trans_2[[#This Row],[Discount_Pct]]&lt;=15,"11-15%","&gt;15%"))))</f>
        <v>&gt;15%</v>
      </c>
    </row>
    <row r="1188" spans="1:32" x14ac:dyDescent="0.25">
      <c r="A1188" t="s">
        <v>3363</v>
      </c>
      <c r="B1188" s="10">
        <v>45940</v>
      </c>
      <c r="C1188" t="s">
        <v>3364</v>
      </c>
      <c r="D1188" t="s">
        <v>237</v>
      </c>
      <c r="E1188" t="s">
        <v>31</v>
      </c>
      <c r="F1188" t="s">
        <v>32</v>
      </c>
      <c r="G1188">
        <v>2</v>
      </c>
      <c r="H1188">
        <v>541.35</v>
      </c>
      <c r="I1188">
        <v>10</v>
      </c>
      <c r="J1188">
        <v>108.27</v>
      </c>
      <c r="K1188">
        <v>974.43</v>
      </c>
      <c r="L1188">
        <v>672.8</v>
      </c>
      <c r="M1188">
        <v>301.63</v>
      </c>
      <c r="N1188" t="s">
        <v>133</v>
      </c>
      <c r="O1188" t="s">
        <v>24</v>
      </c>
      <c r="P1188" t="s">
        <v>33</v>
      </c>
      <c r="Q1188">
        <v>0.64583333333333337</v>
      </c>
      <c r="R1188" t="s">
        <v>49</v>
      </c>
      <c r="S1188" t="s">
        <v>4670</v>
      </c>
      <c r="T1188" t="s">
        <v>4636</v>
      </c>
      <c r="U1188">
        <v>541.35</v>
      </c>
      <c r="V1188" t="s">
        <v>5355</v>
      </c>
      <c r="W1188" t="s">
        <v>4964</v>
      </c>
      <c r="X1188" t="s">
        <v>5187</v>
      </c>
      <c r="Y1188" t="s">
        <v>5007</v>
      </c>
      <c r="Z1188" t="s">
        <v>5188</v>
      </c>
      <c r="AA1188" t="s">
        <v>4962</v>
      </c>
      <c r="AB1188">
        <f>YEAR(Sales_Trans_2[[#This Row],[Transaction_Date]])</f>
        <v>2025</v>
      </c>
      <c r="AC1188" t="str">
        <f>TEXT(Sales_Trans_2[[#This Row],[Transaction_Date]],"mmm")</f>
        <v>Oct</v>
      </c>
      <c r="AD1188">
        <f>MONTH(Sales_Trans_2[[#This Row],[Transaction_Date]])</f>
        <v>10</v>
      </c>
      <c r="AE1188" s="19">
        <f>IFERROR(Sales_Trans_2[[#This Row],[Profit]]/Sales_Trans_2[[#This Row],[Sales_Amount]],0)</f>
        <v>0.30954506737272047</v>
      </c>
      <c r="AF1188" s="20" t="str">
        <f>IF(Sales_Trans_2[[#This Row],[Discount_Pct]]=0,"0%",
IF(Sales_Trans_2[[#This Row],[Discount_Pct]]&lt;=5,"1-5%",
IF(Sales_Trans_2[[#This Row],[Discount_Pct]]&lt;=10,"6-10%",
IF(Sales_Trans_2[[#This Row],[Discount_Pct]]&lt;=15,"11-15%","&gt;15%"))))</f>
        <v>6-10%</v>
      </c>
    </row>
    <row r="1189" spans="1:32" x14ac:dyDescent="0.25">
      <c r="A1189" t="s">
        <v>2497</v>
      </c>
      <c r="B1189" s="10">
        <v>45910</v>
      </c>
      <c r="C1189" t="s">
        <v>820</v>
      </c>
      <c r="D1189" t="s">
        <v>1382</v>
      </c>
      <c r="E1189" t="s">
        <v>438</v>
      </c>
      <c r="F1189" t="s">
        <v>495</v>
      </c>
      <c r="G1189">
        <v>1</v>
      </c>
      <c r="H1189">
        <v>317.99</v>
      </c>
      <c r="I1189">
        <v>10</v>
      </c>
      <c r="J1189">
        <v>31.8</v>
      </c>
      <c r="K1189">
        <v>286.19</v>
      </c>
      <c r="L1189">
        <v>235.05</v>
      </c>
      <c r="M1189">
        <v>51.14</v>
      </c>
      <c r="N1189" t="s">
        <v>23</v>
      </c>
      <c r="O1189" t="s">
        <v>24</v>
      </c>
      <c r="P1189" t="s">
        <v>33</v>
      </c>
      <c r="Q1189">
        <v>0.83125000000000004</v>
      </c>
      <c r="R1189" t="s">
        <v>49</v>
      </c>
      <c r="S1189" t="s">
        <v>4774</v>
      </c>
      <c r="T1189" t="s">
        <v>4752</v>
      </c>
      <c r="U1189">
        <v>317.99</v>
      </c>
      <c r="V1189" t="s">
        <v>5855</v>
      </c>
      <c r="W1189" t="s">
        <v>4964</v>
      </c>
      <c r="X1189" t="s">
        <v>5253</v>
      </c>
      <c r="Y1189" t="s">
        <v>4960</v>
      </c>
      <c r="Z1189" t="s">
        <v>4961</v>
      </c>
      <c r="AA1189" t="s">
        <v>4962</v>
      </c>
      <c r="AB1189">
        <f>YEAR(Sales_Trans_2[[#This Row],[Transaction_Date]])</f>
        <v>2025</v>
      </c>
      <c r="AC1189" t="str">
        <f>TEXT(Sales_Trans_2[[#This Row],[Transaction_Date]],"mmm")</f>
        <v>Sep</v>
      </c>
      <c r="AD1189">
        <f>MONTH(Sales_Trans_2[[#This Row],[Transaction_Date]])</f>
        <v>9</v>
      </c>
      <c r="AE1189" s="19">
        <f>IFERROR(Sales_Trans_2[[#This Row],[Profit]]/Sales_Trans_2[[#This Row],[Sales_Amount]],0)</f>
        <v>0.17869247702575214</v>
      </c>
      <c r="AF1189" s="20" t="str">
        <f>IF(Sales_Trans_2[[#This Row],[Discount_Pct]]=0,"0%",
IF(Sales_Trans_2[[#This Row],[Discount_Pct]]&lt;=5,"1-5%",
IF(Sales_Trans_2[[#This Row],[Discount_Pct]]&lt;=10,"6-10%",
IF(Sales_Trans_2[[#This Row],[Discount_Pct]]&lt;=15,"11-15%","&gt;15%"))))</f>
        <v>6-10%</v>
      </c>
    </row>
    <row r="1190" spans="1:32" x14ac:dyDescent="0.25">
      <c r="A1190" t="s">
        <v>4303</v>
      </c>
      <c r="B1190" s="10">
        <v>45757</v>
      </c>
      <c r="C1190" t="s">
        <v>1496</v>
      </c>
      <c r="D1190" t="s">
        <v>1030</v>
      </c>
      <c r="E1190" t="s">
        <v>209</v>
      </c>
      <c r="F1190" t="s">
        <v>210</v>
      </c>
      <c r="G1190">
        <v>5</v>
      </c>
      <c r="H1190">
        <v>280.52</v>
      </c>
      <c r="I1190">
        <v>10</v>
      </c>
      <c r="J1190">
        <v>140.26</v>
      </c>
      <c r="K1190">
        <v>1451.69</v>
      </c>
      <c r="L1190">
        <v>995.8</v>
      </c>
      <c r="M1190">
        <v>455.89</v>
      </c>
      <c r="N1190" t="s">
        <v>40</v>
      </c>
      <c r="O1190" t="s">
        <v>24</v>
      </c>
      <c r="P1190" t="s">
        <v>33</v>
      </c>
      <c r="Q1190">
        <v>0.57499999999999996</v>
      </c>
      <c r="R1190" t="s">
        <v>27</v>
      </c>
      <c r="S1190" t="s">
        <v>4794</v>
      </c>
      <c r="T1190" t="s">
        <v>4776</v>
      </c>
      <c r="U1190">
        <v>159.5</v>
      </c>
      <c r="V1190" t="s">
        <v>5123</v>
      </c>
      <c r="W1190" t="s">
        <v>4958</v>
      </c>
      <c r="X1190" t="s">
        <v>4973</v>
      </c>
      <c r="Y1190" t="s">
        <v>4960</v>
      </c>
      <c r="Z1190" t="s">
        <v>5067</v>
      </c>
      <c r="AA1190" t="s">
        <v>4962</v>
      </c>
      <c r="AB1190">
        <f>YEAR(Sales_Trans_2[[#This Row],[Transaction_Date]])</f>
        <v>2025</v>
      </c>
      <c r="AC1190" t="str">
        <f>TEXT(Sales_Trans_2[[#This Row],[Transaction_Date]],"mmm")</f>
        <v>Apr</v>
      </c>
      <c r="AD1190">
        <f>MONTH(Sales_Trans_2[[#This Row],[Transaction_Date]])</f>
        <v>4</v>
      </c>
      <c r="AE1190" s="19">
        <f>IFERROR(Sales_Trans_2[[#This Row],[Profit]]/Sales_Trans_2[[#This Row],[Sales_Amount]],0)</f>
        <v>0.31404087649567053</v>
      </c>
      <c r="AF1190" s="20" t="str">
        <f>IF(Sales_Trans_2[[#This Row],[Discount_Pct]]=0,"0%",
IF(Sales_Trans_2[[#This Row],[Discount_Pct]]&lt;=5,"1-5%",
IF(Sales_Trans_2[[#This Row],[Discount_Pct]]&lt;=10,"6-10%",
IF(Sales_Trans_2[[#This Row],[Discount_Pct]]&lt;=15,"11-15%","&gt;15%"))))</f>
        <v>6-10%</v>
      </c>
    </row>
    <row r="1191" spans="1:32" x14ac:dyDescent="0.25">
      <c r="A1191" t="s">
        <v>4524</v>
      </c>
      <c r="B1191" s="10">
        <v>45757</v>
      </c>
      <c r="C1191" t="s">
        <v>1116</v>
      </c>
      <c r="D1191" t="s">
        <v>493</v>
      </c>
      <c r="E1191" t="s">
        <v>38</v>
      </c>
      <c r="F1191" t="s">
        <v>466</v>
      </c>
      <c r="G1191">
        <v>7</v>
      </c>
      <c r="H1191">
        <v>239.76</v>
      </c>
      <c r="I1191">
        <v>15</v>
      </c>
      <c r="J1191">
        <v>251.75</v>
      </c>
      <c r="K1191">
        <v>1640.56</v>
      </c>
      <c r="L1191">
        <v>1338.4</v>
      </c>
      <c r="M1191">
        <v>302.16000000000003</v>
      </c>
      <c r="N1191" t="s">
        <v>68</v>
      </c>
      <c r="O1191" t="s">
        <v>24</v>
      </c>
      <c r="P1191" t="s">
        <v>33</v>
      </c>
      <c r="Q1191">
        <v>0.61111111111111116</v>
      </c>
      <c r="R1191" t="s">
        <v>27</v>
      </c>
      <c r="S1191" t="s">
        <v>4688</v>
      </c>
      <c r="T1191" t="s">
        <v>4672</v>
      </c>
      <c r="U1191">
        <v>232.58</v>
      </c>
      <c r="V1191" t="s">
        <v>5344</v>
      </c>
      <c r="W1191" t="s">
        <v>4958</v>
      </c>
      <c r="X1191" t="s">
        <v>4988</v>
      </c>
      <c r="Y1191" t="s">
        <v>4966</v>
      </c>
      <c r="Z1191" t="s">
        <v>4989</v>
      </c>
      <c r="AA1191" t="s">
        <v>4962</v>
      </c>
      <c r="AB1191">
        <f>YEAR(Sales_Trans_2[[#This Row],[Transaction_Date]])</f>
        <v>2025</v>
      </c>
      <c r="AC1191" t="str">
        <f>TEXT(Sales_Trans_2[[#This Row],[Transaction_Date]],"mmm")</f>
        <v>Apr</v>
      </c>
      <c r="AD1191">
        <f>MONTH(Sales_Trans_2[[#This Row],[Transaction_Date]])</f>
        <v>4</v>
      </c>
      <c r="AE1191" s="19">
        <f>IFERROR(Sales_Trans_2[[#This Row],[Profit]]/Sales_Trans_2[[#This Row],[Sales_Amount]],0)</f>
        <v>0.18418101136197398</v>
      </c>
      <c r="AF1191" s="20" t="str">
        <f>IF(Sales_Trans_2[[#This Row],[Discount_Pct]]=0,"0%",
IF(Sales_Trans_2[[#This Row],[Discount_Pct]]&lt;=5,"1-5%",
IF(Sales_Trans_2[[#This Row],[Discount_Pct]]&lt;=10,"6-10%",
IF(Sales_Trans_2[[#This Row],[Discount_Pct]]&lt;=15,"11-15%","&gt;15%"))))</f>
        <v>11-15%</v>
      </c>
    </row>
    <row r="1192" spans="1:32" x14ac:dyDescent="0.25">
      <c r="A1192" t="s">
        <v>3867</v>
      </c>
      <c r="B1192" s="10">
        <v>45698</v>
      </c>
      <c r="C1192" t="s">
        <v>1131</v>
      </c>
      <c r="D1192" t="s">
        <v>555</v>
      </c>
      <c r="E1192" t="s">
        <v>1682</v>
      </c>
      <c r="F1192" t="s">
        <v>813</v>
      </c>
      <c r="G1192">
        <v>2</v>
      </c>
      <c r="H1192">
        <v>491.81</v>
      </c>
      <c r="I1192">
        <v>5</v>
      </c>
      <c r="J1192">
        <v>49.18</v>
      </c>
      <c r="K1192">
        <v>934.44</v>
      </c>
      <c r="L1192">
        <v>731.14</v>
      </c>
      <c r="M1192">
        <v>203.3</v>
      </c>
      <c r="N1192" t="s">
        <v>23</v>
      </c>
      <c r="O1192" t="s">
        <v>24</v>
      </c>
      <c r="P1192" t="s">
        <v>33</v>
      </c>
      <c r="Q1192">
        <v>0.68263888888888891</v>
      </c>
      <c r="R1192" t="s">
        <v>49</v>
      </c>
      <c r="S1192" t="s">
        <v>4797</v>
      </c>
      <c r="T1192" t="s">
        <v>4776</v>
      </c>
      <c r="U1192">
        <v>491.81</v>
      </c>
      <c r="V1192" t="s">
        <v>5077</v>
      </c>
      <c r="W1192" t="s">
        <v>4964</v>
      </c>
      <c r="X1192" t="s">
        <v>5957</v>
      </c>
      <c r="Y1192" t="s">
        <v>4960</v>
      </c>
      <c r="Z1192" t="s">
        <v>5160</v>
      </c>
      <c r="AA1192" t="s">
        <v>4962</v>
      </c>
      <c r="AB1192">
        <f>YEAR(Sales_Trans_2[[#This Row],[Transaction_Date]])</f>
        <v>2025</v>
      </c>
      <c r="AC1192" t="str">
        <f>TEXT(Sales_Trans_2[[#This Row],[Transaction_Date]],"mmm")</f>
        <v>Feb</v>
      </c>
      <c r="AD1192">
        <f>MONTH(Sales_Trans_2[[#This Row],[Transaction_Date]])</f>
        <v>2</v>
      </c>
      <c r="AE1192" s="19">
        <f>IFERROR(Sales_Trans_2[[#This Row],[Profit]]/Sales_Trans_2[[#This Row],[Sales_Amount]],0)</f>
        <v>0.21756346046830188</v>
      </c>
      <c r="AF1192" s="20" t="str">
        <f>IF(Sales_Trans_2[[#This Row],[Discount_Pct]]=0,"0%",
IF(Sales_Trans_2[[#This Row],[Discount_Pct]]&lt;=5,"1-5%",
IF(Sales_Trans_2[[#This Row],[Discount_Pct]]&lt;=10,"6-10%",
IF(Sales_Trans_2[[#This Row],[Discount_Pct]]&lt;=15,"11-15%","&gt;15%"))))</f>
        <v>1-5%</v>
      </c>
    </row>
    <row r="1193" spans="1:32" x14ac:dyDescent="0.25">
      <c r="A1193" t="s">
        <v>1012</v>
      </c>
      <c r="B1193" s="10">
        <v>45928</v>
      </c>
      <c r="C1193" t="s">
        <v>1013</v>
      </c>
      <c r="D1193" t="s">
        <v>905</v>
      </c>
      <c r="E1193" t="s">
        <v>66</v>
      </c>
      <c r="F1193" t="s">
        <v>1014</v>
      </c>
      <c r="G1193">
        <v>7</v>
      </c>
      <c r="H1193">
        <v>498.08</v>
      </c>
      <c r="I1193">
        <v>5</v>
      </c>
      <c r="J1193">
        <v>174.33</v>
      </c>
      <c r="K1193">
        <v>3809.06</v>
      </c>
      <c r="L1193">
        <v>2783.83</v>
      </c>
      <c r="M1193">
        <v>1025.23</v>
      </c>
      <c r="N1193" t="s">
        <v>4971</v>
      </c>
      <c r="O1193" t="s">
        <v>24</v>
      </c>
      <c r="P1193" t="s">
        <v>33</v>
      </c>
      <c r="Q1193">
        <v>0.5180555555555556</v>
      </c>
      <c r="R1193" t="s">
        <v>27</v>
      </c>
      <c r="S1193" t="s">
        <v>4686</v>
      </c>
      <c r="T1193" t="s">
        <v>4672</v>
      </c>
      <c r="U1193">
        <v>464.41</v>
      </c>
      <c r="V1193" t="s">
        <v>5210</v>
      </c>
      <c r="W1193" t="s">
        <v>4958</v>
      </c>
      <c r="X1193" t="s">
        <v>5958</v>
      </c>
      <c r="Y1193" t="s">
        <v>5011</v>
      </c>
      <c r="Z1193" t="s">
        <v>5155</v>
      </c>
      <c r="AA1193" t="s">
        <v>4962</v>
      </c>
      <c r="AB1193">
        <f>YEAR(Sales_Trans_2[[#This Row],[Transaction_Date]])</f>
        <v>2025</v>
      </c>
      <c r="AC1193" t="str">
        <f>TEXT(Sales_Trans_2[[#This Row],[Transaction_Date]],"mmm")</f>
        <v>Sep</v>
      </c>
      <c r="AD1193">
        <f>MONTH(Sales_Trans_2[[#This Row],[Transaction_Date]])</f>
        <v>9</v>
      </c>
      <c r="AE1193" s="19">
        <f>IFERROR(Sales_Trans_2[[#This Row],[Profit]]/Sales_Trans_2[[#This Row],[Sales_Amount]],0)</f>
        <v>0.26915564469974218</v>
      </c>
      <c r="AF1193" s="20" t="str">
        <f>IF(Sales_Trans_2[[#This Row],[Discount_Pct]]=0,"0%",
IF(Sales_Trans_2[[#This Row],[Discount_Pct]]&lt;=5,"1-5%",
IF(Sales_Trans_2[[#This Row],[Discount_Pct]]&lt;=10,"6-10%",
IF(Sales_Trans_2[[#This Row],[Discount_Pct]]&lt;=15,"11-15%","&gt;15%"))))</f>
        <v>1-5%</v>
      </c>
    </row>
    <row r="1194" spans="1:32" x14ac:dyDescent="0.25">
      <c r="A1194" t="s">
        <v>2195</v>
      </c>
      <c r="B1194" s="10">
        <v>45928</v>
      </c>
      <c r="C1194" t="s">
        <v>1029</v>
      </c>
      <c r="D1194" t="s">
        <v>812</v>
      </c>
      <c r="E1194" t="s">
        <v>327</v>
      </c>
      <c r="F1194" t="s">
        <v>328</v>
      </c>
      <c r="G1194">
        <v>4</v>
      </c>
      <c r="H1194">
        <v>540.54</v>
      </c>
      <c r="I1194">
        <v>5</v>
      </c>
      <c r="J1194">
        <v>108.11</v>
      </c>
      <c r="K1194">
        <v>2362.16</v>
      </c>
      <c r="L1194">
        <v>1516.76</v>
      </c>
      <c r="M1194">
        <v>845.4</v>
      </c>
      <c r="N1194" t="s">
        <v>4971</v>
      </c>
      <c r="O1194" t="s">
        <v>24</v>
      </c>
      <c r="P1194" t="s">
        <v>33</v>
      </c>
      <c r="Q1194">
        <v>0.87222222222222223</v>
      </c>
      <c r="R1194" t="s">
        <v>27</v>
      </c>
      <c r="S1194" t="s">
        <v>4770</v>
      </c>
      <c r="T1194" t="s">
        <v>4752</v>
      </c>
      <c r="U1194">
        <v>530.16</v>
      </c>
      <c r="V1194" t="s">
        <v>5509</v>
      </c>
      <c r="W1194" t="s">
        <v>4958</v>
      </c>
      <c r="X1194" t="s">
        <v>5215</v>
      </c>
      <c r="Y1194" t="s">
        <v>4960</v>
      </c>
      <c r="Z1194" t="s">
        <v>5216</v>
      </c>
      <c r="AA1194" t="s">
        <v>4962</v>
      </c>
      <c r="AB1194">
        <f>YEAR(Sales_Trans_2[[#This Row],[Transaction_Date]])</f>
        <v>2025</v>
      </c>
      <c r="AC1194" t="str">
        <f>TEXT(Sales_Trans_2[[#This Row],[Transaction_Date]],"mmm")</f>
        <v>Sep</v>
      </c>
      <c r="AD1194">
        <f>MONTH(Sales_Trans_2[[#This Row],[Transaction_Date]])</f>
        <v>9</v>
      </c>
      <c r="AE1194" s="19">
        <f>IFERROR(Sales_Trans_2[[#This Row],[Profit]]/Sales_Trans_2[[#This Row],[Sales_Amount]],0)</f>
        <v>0.35789277610322756</v>
      </c>
      <c r="AF1194" s="20" t="str">
        <f>IF(Sales_Trans_2[[#This Row],[Discount_Pct]]=0,"0%",
IF(Sales_Trans_2[[#This Row],[Discount_Pct]]&lt;=5,"1-5%",
IF(Sales_Trans_2[[#This Row],[Discount_Pct]]&lt;=10,"6-10%",
IF(Sales_Trans_2[[#This Row],[Discount_Pct]]&lt;=15,"11-15%","&gt;15%"))))</f>
        <v>1-5%</v>
      </c>
    </row>
    <row r="1195" spans="1:32" x14ac:dyDescent="0.25">
      <c r="A1195" t="s">
        <v>3764</v>
      </c>
      <c r="B1195" s="10">
        <v>45926</v>
      </c>
      <c r="C1195" t="s">
        <v>1627</v>
      </c>
      <c r="D1195" t="s">
        <v>37</v>
      </c>
      <c r="E1195" t="s">
        <v>400</v>
      </c>
      <c r="F1195" t="s">
        <v>401</v>
      </c>
      <c r="G1195">
        <v>3</v>
      </c>
      <c r="H1195">
        <v>234.86</v>
      </c>
      <c r="I1195">
        <v>10</v>
      </c>
      <c r="J1195">
        <v>70.459999999999994</v>
      </c>
      <c r="K1195">
        <v>634.12</v>
      </c>
      <c r="L1195">
        <v>639.69000000000005</v>
      </c>
      <c r="M1195">
        <v>-5.57</v>
      </c>
      <c r="N1195" t="s">
        <v>133</v>
      </c>
      <c r="O1195" t="s">
        <v>24</v>
      </c>
      <c r="P1195" t="s">
        <v>33</v>
      </c>
      <c r="Q1195">
        <v>0.42777777777777776</v>
      </c>
      <c r="R1195" t="s">
        <v>49</v>
      </c>
      <c r="S1195" t="s">
        <v>4893</v>
      </c>
      <c r="T1195" t="s">
        <v>4887</v>
      </c>
      <c r="U1195">
        <v>234.86</v>
      </c>
      <c r="V1195" t="s">
        <v>5774</v>
      </c>
      <c r="W1195" t="s">
        <v>4968</v>
      </c>
      <c r="X1195" t="s">
        <v>5002</v>
      </c>
      <c r="Y1195" t="s">
        <v>4970</v>
      </c>
      <c r="Z1195" t="s">
        <v>5003</v>
      </c>
      <c r="AA1195" t="s">
        <v>4962</v>
      </c>
      <c r="AB1195">
        <f>YEAR(Sales_Trans_2[[#This Row],[Transaction_Date]])</f>
        <v>2025</v>
      </c>
      <c r="AC1195" t="str">
        <f>TEXT(Sales_Trans_2[[#This Row],[Transaction_Date]],"mmm")</f>
        <v>Sep</v>
      </c>
      <c r="AD1195">
        <f>MONTH(Sales_Trans_2[[#This Row],[Transaction_Date]])</f>
        <v>9</v>
      </c>
      <c r="AE1195" s="19">
        <f>IFERROR(Sales_Trans_2[[#This Row],[Profit]]/Sales_Trans_2[[#This Row],[Sales_Amount]],0)</f>
        <v>-8.7838264050968274E-3</v>
      </c>
      <c r="AF1195" s="20" t="str">
        <f>IF(Sales_Trans_2[[#This Row],[Discount_Pct]]=0,"0%",
IF(Sales_Trans_2[[#This Row],[Discount_Pct]]&lt;=5,"1-5%",
IF(Sales_Trans_2[[#This Row],[Discount_Pct]]&lt;=10,"6-10%",
IF(Sales_Trans_2[[#This Row],[Discount_Pct]]&lt;=15,"11-15%","&gt;15%"))))</f>
        <v>6-10%</v>
      </c>
    </row>
    <row r="1196" spans="1:32" x14ac:dyDescent="0.25">
      <c r="A1196" t="s">
        <v>862</v>
      </c>
      <c r="B1196" s="10">
        <v>45920</v>
      </c>
      <c r="C1196" t="s">
        <v>863</v>
      </c>
      <c r="D1196" t="s">
        <v>231</v>
      </c>
      <c r="E1196" t="s">
        <v>864</v>
      </c>
      <c r="F1196" t="s">
        <v>865</v>
      </c>
      <c r="G1196">
        <v>1</v>
      </c>
      <c r="H1196">
        <v>418.79</v>
      </c>
      <c r="I1196">
        <v>20</v>
      </c>
      <c r="J1196">
        <v>83.76</v>
      </c>
      <c r="K1196">
        <v>385.28</v>
      </c>
      <c r="L1196">
        <v>308.94</v>
      </c>
      <c r="M1196">
        <v>76.34</v>
      </c>
      <c r="N1196" t="s">
        <v>47</v>
      </c>
      <c r="O1196" t="s">
        <v>24</v>
      </c>
      <c r="P1196" t="s">
        <v>33</v>
      </c>
      <c r="Q1196">
        <v>0.62152777777777779</v>
      </c>
      <c r="R1196" t="s">
        <v>27</v>
      </c>
      <c r="S1196" t="s">
        <v>4756</v>
      </c>
      <c r="T1196" t="s">
        <v>4752</v>
      </c>
      <c r="U1196">
        <v>418.79</v>
      </c>
      <c r="V1196" t="s">
        <v>5937</v>
      </c>
      <c r="W1196" t="s">
        <v>4968</v>
      </c>
      <c r="X1196" t="s">
        <v>5167</v>
      </c>
      <c r="Y1196" t="s">
        <v>4966</v>
      </c>
      <c r="Z1196" t="s">
        <v>5166</v>
      </c>
      <c r="AA1196" t="s">
        <v>4962</v>
      </c>
      <c r="AB1196">
        <f>YEAR(Sales_Trans_2[[#This Row],[Transaction_Date]])</f>
        <v>2025</v>
      </c>
      <c r="AC1196" t="str">
        <f>TEXT(Sales_Trans_2[[#This Row],[Transaction_Date]],"mmm")</f>
        <v>Sep</v>
      </c>
      <c r="AD1196">
        <f>MONTH(Sales_Trans_2[[#This Row],[Transaction_Date]])</f>
        <v>9</v>
      </c>
      <c r="AE1196" s="19">
        <f>IFERROR(Sales_Trans_2[[#This Row],[Profit]]/Sales_Trans_2[[#This Row],[Sales_Amount]],0)</f>
        <v>0.19814161129568109</v>
      </c>
      <c r="AF1196" s="20" t="str">
        <f>IF(Sales_Trans_2[[#This Row],[Discount_Pct]]=0,"0%",
IF(Sales_Trans_2[[#This Row],[Discount_Pct]]&lt;=5,"1-5%",
IF(Sales_Trans_2[[#This Row],[Discount_Pct]]&lt;=10,"6-10%",
IF(Sales_Trans_2[[#This Row],[Discount_Pct]]&lt;=15,"11-15%","&gt;15%"))))</f>
        <v>&gt;15%</v>
      </c>
    </row>
    <row r="1197" spans="1:32" x14ac:dyDescent="0.25">
      <c r="A1197" t="s">
        <v>273</v>
      </c>
      <c r="B1197" s="10">
        <v>45913</v>
      </c>
      <c r="C1197" t="s">
        <v>274</v>
      </c>
      <c r="D1197" t="s">
        <v>275</v>
      </c>
      <c r="E1197" t="s">
        <v>85</v>
      </c>
      <c r="F1197" t="s">
        <v>276</v>
      </c>
      <c r="G1197">
        <v>7</v>
      </c>
      <c r="H1197">
        <v>51.58</v>
      </c>
      <c r="I1197">
        <v>15</v>
      </c>
      <c r="J1197">
        <v>54.16</v>
      </c>
      <c r="K1197">
        <v>352.93</v>
      </c>
      <c r="L1197">
        <v>262.36</v>
      </c>
      <c r="M1197">
        <v>90.57</v>
      </c>
      <c r="N1197" t="s">
        <v>47</v>
      </c>
      <c r="O1197" t="s">
        <v>24</v>
      </c>
      <c r="P1197" t="s">
        <v>33</v>
      </c>
      <c r="Q1197">
        <v>0.41944444444444445</v>
      </c>
      <c r="R1197" t="s">
        <v>27</v>
      </c>
      <c r="S1197" t="s">
        <v>4760</v>
      </c>
      <c r="T1197" t="s">
        <v>4752</v>
      </c>
      <c r="U1197">
        <v>51.33</v>
      </c>
      <c r="V1197" t="s">
        <v>5134</v>
      </c>
      <c r="W1197" t="s">
        <v>4958</v>
      </c>
      <c r="X1197" t="s">
        <v>5237</v>
      </c>
      <c r="Y1197" t="s">
        <v>4970</v>
      </c>
      <c r="Z1197" t="s">
        <v>5312</v>
      </c>
      <c r="AA1197" t="s">
        <v>4962</v>
      </c>
      <c r="AB1197">
        <f>YEAR(Sales_Trans_2[[#This Row],[Transaction_Date]])</f>
        <v>2025</v>
      </c>
      <c r="AC1197" t="str">
        <f>TEXT(Sales_Trans_2[[#This Row],[Transaction_Date]],"mmm")</f>
        <v>Sep</v>
      </c>
      <c r="AD1197">
        <f>MONTH(Sales_Trans_2[[#This Row],[Transaction_Date]])</f>
        <v>9</v>
      </c>
      <c r="AE1197" s="19">
        <f>IFERROR(Sales_Trans_2[[#This Row],[Profit]]/Sales_Trans_2[[#This Row],[Sales_Amount]],0)</f>
        <v>0.25662312639900259</v>
      </c>
      <c r="AF1197" s="20" t="str">
        <f>IF(Sales_Trans_2[[#This Row],[Discount_Pct]]=0,"0%",
IF(Sales_Trans_2[[#This Row],[Discount_Pct]]&lt;=5,"1-5%",
IF(Sales_Trans_2[[#This Row],[Discount_Pct]]&lt;=10,"6-10%",
IF(Sales_Trans_2[[#This Row],[Discount_Pct]]&lt;=15,"11-15%","&gt;15%"))))</f>
        <v>11-15%</v>
      </c>
    </row>
    <row r="1198" spans="1:32" x14ac:dyDescent="0.25">
      <c r="A1198" t="s">
        <v>3463</v>
      </c>
      <c r="B1198" s="10">
        <v>45913</v>
      </c>
      <c r="C1198" t="s">
        <v>593</v>
      </c>
      <c r="D1198" t="s">
        <v>1678</v>
      </c>
      <c r="E1198" t="s">
        <v>567</v>
      </c>
      <c r="F1198" t="s">
        <v>1800</v>
      </c>
      <c r="G1198">
        <v>1</v>
      </c>
      <c r="H1198">
        <v>342.27</v>
      </c>
      <c r="I1198">
        <v>20</v>
      </c>
      <c r="J1198">
        <v>68.45</v>
      </c>
      <c r="K1198">
        <v>314.89</v>
      </c>
      <c r="L1198">
        <v>266.10000000000002</v>
      </c>
      <c r="M1198">
        <v>48.79</v>
      </c>
      <c r="N1198" t="s">
        <v>4971</v>
      </c>
      <c r="O1198" t="s">
        <v>24</v>
      </c>
      <c r="P1198" t="s">
        <v>33</v>
      </c>
      <c r="Q1198">
        <v>0.84305555555555556</v>
      </c>
      <c r="R1198" t="s">
        <v>27</v>
      </c>
      <c r="S1198" t="s">
        <v>4699</v>
      </c>
      <c r="T1198" t="s">
        <v>4672</v>
      </c>
      <c r="U1198">
        <v>342.27</v>
      </c>
      <c r="V1198" t="s">
        <v>5900</v>
      </c>
      <c r="W1198" t="s">
        <v>4968</v>
      </c>
      <c r="X1198" t="s">
        <v>5192</v>
      </c>
      <c r="Y1198" t="s">
        <v>4966</v>
      </c>
      <c r="Z1198" t="s">
        <v>5353</v>
      </c>
      <c r="AA1198" t="s">
        <v>4962</v>
      </c>
      <c r="AB1198">
        <f>YEAR(Sales_Trans_2[[#This Row],[Transaction_Date]])</f>
        <v>2025</v>
      </c>
      <c r="AC1198" t="str">
        <f>TEXT(Sales_Trans_2[[#This Row],[Transaction_Date]],"mmm")</f>
        <v>Sep</v>
      </c>
      <c r="AD1198">
        <f>MONTH(Sales_Trans_2[[#This Row],[Transaction_Date]])</f>
        <v>9</v>
      </c>
      <c r="AE1198" s="19">
        <f>IFERROR(Sales_Trans_2[[#This Row],[Profit]]/Sales_Trans_2[[#This Row],[Sales_Amount]],0)</f>
        <v>0.15494299596684558</v>
      </c>
      <c r="AF1198" s="20" t="str">
        <f>IF(Sales_Trans_2[[#This Row],[Discount_Pct]]=0,"0%",
IF(Sales_Trans_2[[#This Row],[Discount_Pct]]&lt;=5,"1-5%",
IF(Sales_Trans_2[[#This Row],[Discount_Pct]]&lt;=10,"6-10%",
IF(Sales_Trans_2[[#This Row],[Discount_Pct]]&lt;=15,"11-15%","&gt;15%"))))</f>
        <v>&gt;15%</v>
      </c>
    </row>
    <row r="1199" spans="1:32" x14ac:dyDescent="0.25">
      <c r="A1199" t="s">
        <v>3333</v>
      </c>
      <c r="B1199" s="10">
        <v>45909</v>
      </c>
      <c r="C1199" t="s">
        <v>2677</v>
      </c>
      <c r="D1199" t="s">
        <v>530</v>
      </c>
      <c r="E1199" t="s">
        <v>198</v>
      </c>
      <c r="F1199" t="s">
        <v>199</v>
      </c>
      <c r="G1199">
        <v>6</v>
      </c>
      <c r="H1199">
        <v>139.65</v>
      </c>
      <c r="I1199">
        <v>10</v>
      </c>
      <c r="J1199">
        <v>83.79</v>
      </c>
      <c r="K1199">
        <v>754.11</v>
      </c>
      <c r="L1199">
        <v>574.20000000000005</v>
      </c>
      <c r="M1199">
        <v>179.91</v>
      </c>
      <c r="N1199" t="s">
        <v>40</v>
      </c>
      <c r="O1199" t="s">
        <v>24</v>
      </c>
      <c r="P1199" t="s">
        <v>33</v>
      </c>
      <c r="Q1199">
        <v>0.74236111111111114</v>
      </c>
      <c r="R1199" t="s">
        <v>49</v>
      </c>
      <c r="S1199" t="s">
        <v>4772</v>
      </c>
      <c r="T1199" t="s">
        <v>4752</v>
      </c>
      <c r="U1199">
        <v>125.15</v>
      </c>
      <c r="V1199" t="s">
        <v>5807</v>
      </c>
      <c r="W1199" t="s">
        <v>4958</v>
      </c>
      <c r="X1199" t="s">
        <v>5418</v>
      </c>
      <c r="Y1199" t="s">
        <v>4966</v>
      </c>
      <c r="Z1199" t="s">
        <v>5097</v>
      </c>
      <c r="AA1199" t="s">
        <v>4962</v>
      </c>
      <c r="AB1199">
        <f>YEAR(Sales_Trans_2[[#This Row],[Transaction_Date]])</f>
        <v>2025</v>
      </c>
      <c r="AC1199" t="str">
        <f>TEXT(Sales_Trans_2[[#This Row],[Transaction_Date]],"mmm")</f>
        <v>Sep</v>
      </c>
      <c r="AD1199">
        <f>MONTH(Sales_Trans_2[[#This Row],[Transaction_Date]])</f>
        <v>9</v>
      </c>
      <c r="AE1199" s="19">
        <f>IFERROR(Sales_Trans_2[[#This Row],[Profit]]/Sales_Trans_2[[#This Row],[Sales_Amount]],0)</f>
        <v>0.23857262203126864</v>
      </c>
      <c r="AF1199" s="20" t="str">
        <f>IF(Sales_Trans_2[[#This Row],[Discount_Pct]]=0,"0%",
IF(Sales_Trans_2[[#This Row],[Discount_Pct]]&lt;=5,"1-5%",
IF(Sales_Trans_2[[#This Row],[Discount_Pct]]&lt;=10,"6-10%",
IF(Sales_Trans_2[[#This Row],[Discount_Pct]]&lt;=15,"11-15%","&gt;15%"))))</f>
        <v>6-10%</v>
      </c>
    </row>
    <row r="1200" spans="1:32" x14ac:dyDescent="0.25">
      <c r="A1200" t="s">
        <v>4015</v>
      </c>
      <c r="B1200" s="10">
        <v>45899</v>
      </c>
      <c r="C1200" t="s">
        <v>2541</v>
      </c>
      <c r="D1200" t="s">
        <v>905</v>
      </c>
      <c r="E1200" t="s">
        <v>125</v>
      </c>
      <c r="F1200" t="s">
        <v>410</v>
      </c>
      <c r="G1200">
        <v>4</v>
      </c>
      <c r="H1200">
        <v>522.42999999999995</v>
      </c>
      <c r="I1200">
        <v>15</v>
      </c>
      <c r="J1200">
        <v>313.45999999999998</v>
      </c>
      <c r="K1200">
        <v>2042.7</v>
      </c>
      <c r="L1200">
        <v>1590.76</v>
      </c>
      <c r="M1200">
        <v>451.94</v>
      </c>
      <c r="N1200" t="s">
        <v>68</v>
      </c>
      <c r="O1200" t="s">
        <v>24</v>
      </c>
      <c r="P1200" t="s">
        <v>33</v>
      </c>
      <c r="Q1200">
        <v>0.6430555555555556</v>
      </c>
      <c r="R1200" t="s">
        <v>27</v>
      </c>
      <c r="S1200" t="s">
        <v>4686</v>
      </c>
      <c r="T1200" t="s">
        <v>4672</v>
      </c>
      <c r="U1200">
        <v>464.41</v>
      </c>
      <c r="V1200" t="s">
        <v>5936</v>
      </c>
      <c r="W1200" t="s">
        <v>4958</v>
      </c>
      <c r="X1200" t="s">
        <v>5172</v>
      </c>
      <c r="Y1200" t="s">
        <v>4966</v>
      </c>
      <c r="Z1200" t="s">
        <v>5173</v>
      </c>
      <c r="AA1200" t="s">
        <v>4962</v>
      </c>
      <c r="AB1200">
        <f>YEAR(Sales_Trans_2[[#This Row],[Transaction_Date]])</f>
        <v>2025</v>
      </c>
      <c r="AC1200" t="str">
        <f>TEXT(Sales_Trans_2[[#This Row],[Transaction_Date]],"mmm")</f>
        <v>Aug</v>
      </c>
      <c r="AD1200">
        <f>MONTH(Sales_Trans_2[[#This Row],[Transaction_Date]])</f>
        <v>8</v>
      </c>
      <c r="AE1200" s="19">
        <f>IFERROR(Sales_Trans_2[[#This Row],[Profit]]/Sales_Trans_2[[#This Row],[Sales_Amount]],0)</f>
        <v>0.22124638958241544</v>
      </c>
      <c r="AF1200" s="20" t="str">
        <f>IF(Sales_Trans_2[[#This Row],[Discount_Pct]]=0,"0%",
IF(Sales_Trans_2[[#This Row],[Discount_Pct]]&lt;=5,"1-5%",
IF(Sales_Trans_2[[#This Row],[Discount_Pct]]&lt;=10,"6-10%",
IF(Sales_Trans_2[[#This Row],[Discount_Pct]]&lt;=15,"11-15%","&gt;15%"))))</f>
        <v>11-15%</v>
      </c>
    </row>
    <row r="1201" spans="1:32" x14ac:dyDescent="0.25">
      <c r="A1201" t="s">
        <v>1008</v>
      </c>
      <c r="B1201" s="10">
        <v>45891</v>
      </c>
      <c r="C1201" t="s">
        <v>1009</v>
      </c>
      <c r="D1201" t="s">
        <v>1010</v>
      </c>
      <c r="E1201" t="s">
        <v>830</v>
      </c>
      <c r="F1201" t="s">
        <v>831</v>
      </c>
      <c r="G1201">
        <v>1</v>
      </c>
      <c r="H1201">
        <v>261.55</v>
      </c>
      <c r="I1201">
        <v>5</v>
      </c>
      <c r="J1201">
        <v>13.08</v>
      </c>
      <c r="K1201">
        <v>248.47</v>
      </c>
      <c r="L1201">
        <v>215.03</v>
      </c>
      <c r="M1201">
        <v>33.44</v>
      </c>
      <c r="N1201" t="s">
        <v>47</v>
      </c>
      <c r="O1201" t="s">
        <v>24</v>
      </c>
      <c r="P1201" t="s">
        <v>33</v>
      </c>
      <c r="Q1201">
        <v>0.53888888888888886</v>
      </c>
      <c r="R1201" t="s">
        <v>49</v>
      </c>
      <c r="S1201" t="s">
        <v>4821</v>
      </c>
      <c r="T1201" t="s">
        <v>4805</v>
      </c>
      <c r="U1201">
        <v>261.55</v>
      </c>
      <c r="V1201" t="s">
        <v>5720</v>
      </c>
      <c r="W1201" t="s">
        <v>4964</v>
      </c>
      <c r="X1201" t="s">
        <v>5402</v>
      </c>
      <c r="Y1201" t="s">
        <v>4977</v>
      </c>
      <c r="Z1201" t="s">
        <v>5403</v>
      </c>
      <c r="AA1201" t="s">
        <v>4962</v>
      </c>
      <c r="AB1201">
        <f>YEAR(Sales_Trans_2[[#This Row],[Transaction_Date]])</f>
        <v>2025</v>
      </c>
      <c r="AC1201" t="str">
        <f>TEXT(Sales_Trans_2[[#This Row],[Transaction_Date]],"mmm")</f>
        <v>Aug</v>
      </c>
      <c r="AD1201">
        <f>MONTH(Sales_Trans_2[[#This Row],[Transaction_Date]])</f>
        <v>8</v>
      </c>
      <c r="AE1201" s="19">
        <f>IFERROR(Sales_Trans_2[[#This Row],[Profit]]/Sales_Trans_2[[#This Row],[Sales_Amount]],0)</f>
        <v>0.13458365194993357</v>
      </c>
      <c r="AF1201" s="20" t="str">
        <f>IF(Sales_Trans_2[[#This Row],[Discount_Pct]]=0,"0%",
IF(Sales_Trans_2[[#This Row],[Discount_Pct]]&lt;=5,"1-5%",
IF(Sales_Trans_2[[#This Row],[Discount_Pct]]&lt;=10,"6-10%",
IF(Sales_Trans_2[[#This Row],[Discount_Pct]]&lt;=15,"11-15%","&gt;15%"))))</f>
        <v>1-5%</v>
      </c>
    </row>
    <row r="1202" spans="1:32" x14ac:dyDescent="0.25">
      <c r="A1202" t="s">
        <v>2705</v>
      </c>
      <c r="B1202" s="10">
        <v>45888</v>
      </c>
      <c r="C1202" t="s">
        <v>2069</v>
      </c>
      <c r="D1202" t="s">
        <v>409</v>
      </c>
      <c r="E1202" t="s">
        <v>238</v>
      </c>
      <c r="F1202" t="s">
        <v>1344</v>
      </c>
      <c r="G1202">
        <v>2</v>
      </c>
      <c r="H1202">
        <v>299.73</v>
      </c>
      <c r="I1202">
        <v>15</v>
      </c>
      <c r="J1202">
        <v>89.92</v>
      </c>
      <c r="K1202">
        <v>509.54</v>
      </c>
      <c r="L1202">
        <v>369.48</v>
      </c>
      <c r="M1202">
        <v>140.06</v>
      </c>
      <c r="N1202" t="s">
        <v>40</v>
      </c>
      <c r="O1202" t="s">
        <v>24</v>
      </c>
      <c r="P1202" t="s">
        <v>33</v>
      </c>
      <c r="Q1202">
        <v>0.88194444444444442</v>
      </c>
      <c r="R1202" t="s">
        <v>49</v>
      </c>
      <c r="S1202" t="s">
        <v>4635</v>
      </c>
      <c r="T1202" t="s">
        <v>4636</v>
      </c>
      <c r="U1202">
        <v>299.73</v>
      </c>
      <c r="V1202" t="s">
        <v>5711</v>
      </c>
      <c r="W1202" t="s">
        <v>4968</v>
      </c>
      <c r="X1202" t="s">
        <v>5228</v>
      </c>
      <c r="Y1202" t="s">
        <v>4960</v>
      </c>
      <c r="Z1202" t="s">
        <v>5073</v>
      </c>
      <c r="AA1202" t="s">
        <v>4962</v>
      </c>
      <c r="AB1202">
        <f>YEAR(Sales_Trans_2[[#This Row],[Transaction_Date]])</f>
        <v>2025</v>
      </c>
      <c r="AC1202" t="str">
        <f>TEXT(Sales_Trans_2[[#This Row],[Transaction_Date]],"mmm")</f>
        <v>Aug</v>
      </c>
      <c r="AD1202">
        <f>MONTH(Sales_Trans_2[[#This Row],[Transaction_Date]])</f>
        <v>8</v>
      </c>
      <c r="AE1202" s="19">
        <f>IFERROR(Sales_Trans_2[[#This Row],[Profit]]/Sales_Trans_2[[#This Row],[Sales_Amount]],0)</f>
        <v>0.27487537779173371</v>
      </c>
      <c r="AF1202" s="20" t="str">
        <f>IF(Sales_Trans_2[[#This Row],[Discount_Pct]]=0,"0%",
IF(Sales_Trans_2[[#This Row],[Discount_Pct]]&lt;=5,"1-5%",
IF(Sales_Trans_2[[#This Row],[Discount_Pct]]&lt;=10,"6-10%",
IF(Sales_Trans_2[[#This Row],[Discount_Pct]]&lt;=15,"11-15%","&gt;15%"))))</f>
        <v>11-15%</v>
      </c>
    </row>
    <row r="1203" spans="1:32" x14ac:dyDescent="0.25">
      <c r="A1203" t="s">
        <v>4304</v>
      </c>
      <c r="B1203" s="10">
        <v>45938</v>
      </c>
      <c r="C1203" t="s">
        <v>1615</v>
      </c>
      <c r="D1203" t="s">
        <v>37</v>
      </c>
      <c r="E1203" t="s">
        <v>238</v>
      </c>
      <c r="F1203" t="s">
        <v>1666</v>
      </c>
      <c r="G1203">
        <v>2</v>
      </c>
      <c r="H1203">
        <v>234.86</v>
      </c>
      <c r="I1203">
        <v>10</v>
      </c>
      <c r="J1203">
        <v>46.97</v>
      </c>
      <c r="K1203">
        <v>486.16</v>
      </c>
      <c r="L1203">
        <v>426.46</v>
      </c>
      <c r="M1203">
        <v>59.7</v>
      </c>
      <c r="N1203" t="s">
        <v>68</v>
      </c>
      <c r="O1203" t="s">
        <v>24</v>
      </c>
      <c r="P1203" t="s">
        <v>33</v>
      </c>
      <c r="Q1203">
        <v>0.46944444444444444</v>
      </c>
      <c r="R1203" t="s">
        <v>27</v>
      </c>
      <c r="S1203" t="s">
        <v>4893</v>
      </c>
      <c r="T1203" t="s">
        <v>4887</v>
      </c>
      <c r="U1203">
        <v>234.86</v>
      </c>
      <c r="V1203" t="s">
        <v>5016</v>
      </c>
      <c r="W1203" t="s">
        <v>4968</v>
      </c>
      <c r="X1203" t="s">
        <v>5433</v>
      </c>
      <c r="Y1203" t="s">
        <v>4966</v>
      </c>
      <c r="Z1203" t="s">
        <v>5073</v>
      </c>
      <c r="AA1203" t="s">
        <v>4962</v>
      </c>
      <c r="AB1203">
        <f>YEAR(Sales_Trans_2[[#This Row],[Transaction_Date]])</f>
        <v>2025</v>
      </c>
      <c r="AC1203" t="str">
        <f>TEXT(Sales_Trans_2[[#This Row],[Transaction_Date]],"mmm")</f>
        <v>Oct</v>
      </c>
      <c r="AD1203">
        <f>MONTH(Sales_Trans_2[[#This Row],[Transaction_Date]])</f>
        <v>10</v>
      </c>
      <c r="AE1203" s="19">
        <f>IFERROR(Sales_Trans_2[[#This Row],[Profit]]/Sales_Trans_2[[#This Row],[Sales_Amount]],0)</f>
        <v>0.12279907849267731</v>
      </c>
      <c r="AF1203" s="20" t="str">
        <f>IF(Sales_Trans_2[[#This Row],[Discount_Pct]]=0,"0%",
IF(Sales_Trans_2[[#This Row],[Discount_Pct]]&lt;=5,"1-5%",
IF(Sales_Trans_2[[#This Row],[Discount_Pct]]&lt;=10,"6-10%",
IF(Sales_Trans_2[[#This Row],[Discount_Pct]]&lt;=15,"11-15%","&gt;15%"))))</f>
        <v>6-10%</v>
      </c>
    </row>
    <row r="1204" spans="1:32" x14ac:dyDescent="0.25">
      <c r="A1204" t="s">
        <v>2233</v>
      </c>
      <c r="B1204" s="10">
        <v>45846</v>
      </c>
      <c r="C1204" t="s">
        <v>1452</v>
      </c>
      <c r="D1204" t="s">
        <v>95</v>
      </c>
      <c r="E1204" t="s">
        <v>704</v>
      </c>
      <c r="F1204" t="s">
        <v>1718</v>
      </c>
      <c r="G1204">
        <v>3</v>
      </c>
      <c r="H1204">
        <v>522.78</v>
      </c>
      <c r="I1204">
        <v>15</v>
      </c>
      <c r="J1204">
        <v>235.25</v>
      </c>
      <c r="K1204">
        <v>1333.09</v>
      </c>
      <c r="L1204">
        <v>1187.6099999999999</v>
      </c>
      <c r="M1204">
        <v>145.47999999999999</v>
      </c>
      <c r="N1204" t="s">
        <v>47</v>
      </c>
      <c r="O1204" t="s">
        <v>24</v>
      </c>
      <c r="P1204" t="s">
        <v>33</v>
      </c>
      <c r="Q1204">
        <v>0.89513888888888893</v>
      </c>
      <c r="R1204" t="s">
        <v>49</v>
      </c>
      <c r="S1204" t="s">
        <v>4937</v>
      </c>
      <c r="T1204" t="s">
        <v>4930</v>
      </c>
      <c r="U1204">
        <v>522.78</v>
      </c>
      <c r="V1204" t="s">
        <v>5803</v>
      </c>
      <c r="W1204" t="s">
        <v>4968</v>
      </c>
      <c r="X1204" t="s">
        <v>5899</v>
      </c>
      <c r="Y1204" t="s">
        <v>4966</v>
      </c>
      <c r="Z1204" t="s">
        <v>4997</v>
      </c>
      <c r="AA1204" t="s">
        <v>4962</v>
      </c>
      <c r="AB1204">
        <f>YEAR(Sales_Trans_2[[#This Row],[Transaction_Date]])</f>
        <v>2025</v>
      </c>
      <c r="AC1204" t="str">
        <f>TEXT(Sales_Trans_2[[#This Row],[Transaction_Date]],"mmm")</f>
        <v>Jul</v>
      </c>
      <c r="AD1204">
        <f>MONTH(Sales_Trans_2[[#This Row],[Transaction_Date]])</f>
        <v>7</v>
      </c>
      <c r="AE1204" s="19">
        <f>IFERROR(Sales_Trans_2[[#This Row],[Profit]]/Sales_Trans_2[[#This Row],[Sales_Amount]],0)</f>
        <v>0.10912991620970827</v>
      </c>
      <c r="AF1204" s="20" t="str">
        <f>IF(Sales_Trans_2[[#This Row],[Discount_Pct]]=0,"0%",
IF(Sales_Trans_2[[#This Row],[Discount_Pct]]&lt;=5,"1-5%",
IF(Sales_Trans_2[[#This Row],[Discount_Pct]]&lt;=10,"6-10%",
IF(Sales_Trans_2[[#This Row],[Discount_Pct]]&lt;=15,"11-15%","&gt;15%"))))</f>
        <v>11-15%</v>
      </c>
    </row>
    <row r="1205" spans="1:32" x14ac:dyDescent="0.25">
      <c r="A1205" t="s">
        <v>2865</v>
      </c>
      <c r="B1205" s="10">
        <v>45816</v>
      </c>
      <c r="C1205" t="s">
        <v>492</v>
      </c>
      <c r="E1205" t="s">
        <v>221</v>
      </c>
      <c r="F1205" t="s">
        <v>2601</v>
      </c>
      <c r="G1205">
        <v>4</v>
      </c>
      <c r="H1205">
        <v>383.51</v>
      </c>
      <c r="I1205">
        <v>15</v>
      </c>
      <c r="J1205">
        <v>230.11</v>
      </c>
      <c r="K1205">
        <v>1303.93</v>
      </c>
      <c r="L1205">
        <v>1143.5999999999999</v>
      </c>
      <c r="M1205">
        <v>160.33000000000001</v>
      </c>
      <c r="N1205" t="s">
        <v>23</v>
      </c>
      <c r="O1205" t="s">
        <v>24</v>
      </c>
      <c r="P1205" t="s">
        <v>33</v>
      </c>
      <c r="Q1205">
        <v>0.68611111111111112</v>
      </c>
      <c r="R1205" t="s">
        <v>49</v>
      </c>
      <c r="T1205" t="s">
        <v>4703</v>
      </c>
      <c r="V1205" t="s">
        <v>5620</v>
      </c>
      <c r="W1205" t="s">
        <v>4968</v>
      </c>
      <c r="X1205" t="s">
        <v>5286</v>
      </c>
      <c r="Y1205" t="s">
        <v>4966</v>
      </c>
      <c r="Z1205" t="s">
        <v>5019</v>
      </c>
      <c r="AA1205" t="s">
        <v>4962</v>
      </c>
      <c r="AB1205">
        <f>YEAR(Sales_Trans_2[[#This Row],[Transaction_Date]])</f>
        <v>2025</v>
      </c>
      <c r="AC1205" t="str">
        <f>TEXT(Sales_Trans_2[[#This Row],[Transaction_Date]],"mmm")</f>
        <v>Jun</v>
      </c>
      <c r="AD1205">
        <f>MONTH(Sales_Trans_2[[#This Row],[Transaction_Date]])</f>
        <v>6</v>
      </c>
      <c r="AE1205" s="19">
        <f>IFERROR(Sales_Trans_2[[#This Row],[Profit]]/Sales_Trans_2[[#This Row],[Sales_Amount]],0)</f>
        <v>0.12295905455047434</v>
      </c>
      <c r="AF1205" s="20" t="str">
        <f>IF(Sales_Trans_2[[#This Row],[Discount_Pct]]=0,"0%",
IF(Sales_Trans_2[[#This Row],[Discount_Pct]]&lt;=5,"1-5%",
IF(Sales_Trans_2[[#This Row],[Discount_Pct]]&lt;=10,"6-10%",
IF(Sales_Trans_2[[#This Row],[Discount_Pct]]&lt;=15,"11-15%","&gt;15%"))))</f>
        <v>11-15%</v>
      </c>
    </row>
    <row r="1206" spans="1:32" x14ac:dyDescent="0.25">
      <c r="A1206" t="s">
        <v>1578</v>
      </c>
      <c r="B1206" s="10">
        <v>45785</v>
      </c>
      <c r="C1206" t="s">
        <v>1003</v>
      </c>
      <c r="D1206" t="s">
        <v>714</v>
      </c>
      <c r="E1206" t="s">
        <v>550</v>
      </c>
      <c r="F1206" t="s">
        <v>551</v>
      </c>
      <c r="G1206">
        <v>7</v>
      </c>
      <c r="H1206">
        <v>180.72</v>
      </c>
      <c r="I1206">
        <v>10</v>
      </c>
      <c r="J1206">
        <v>126.5</v>
      </c>
      <c r="K1206">
        <v>1138.54</v>
      </c>
      <c r="L1206">
        <v>869.68</v>
      </c>
      <c r="M1206">
        <v>268.86</v>
      </c>
      <c r="N1206" t="s">
        <v>47</v>
      </c>
      <c r="O1206" t="s">
        <v>24</v>
      </c>
      <c r="P1206" t="s">
        <v>33</v>
      </c>
      <c r="Q1206">
        <v>0.80694444444444446</v>
      </c>
      <c r="R1206" t="s">
        <v>49</v>
      </c>
      <c r="S1206" t="s">
        <v>4653</v>
      </c>
      <c r="T1206" t="s">
        <v>4672</v>
      </c>
      <c r="U1206">
        <v>161.03</v>
      </c>
      <c r="V1206" t="s">
        <v>5697</v>
      </c>
      <c r="W1206" t="s">
        <v>4958</v>
      </c>
      <c r="X1206" t="s">
        <v>4959</v>
      </c>
      <c r="Y1206" t="s">
        <v>4960</v>
      </c>
      <c r="Z1206" t="s">
        <v>4983</v>
      </c>
      <c r="AA1206" t="s">
        <v>4962</v>
      </c>
      <c r="AB1206">
        <f>YEAR(Sales_Trans_2[[#This Row],[Transaction_Date]])</f>
        <v>2025</v>
      </c>
      <c r="AC1206" t="str">
        <f>TEXT(Sales_Trans_2[[#This Row],[Transaction_Date]],"mmm")</f>
        <v>May</v>
      </c>
      <c r="AD1206">
        <f>MONTH(Sales_Trans_2[[#This Row],[Transaction_Date]])</f>
        <v>5</v>
      </c>
      <c r="AE1206" s="19">
        <f>IFERROR(Sales_Trans_2[[#This Row],[Profit]]/Sales_Trans_2[[#This Row],[Sales_Amount]],0)</f>
        <v>0.23614453598468216</v>
      </c>
      <c r="AF1206" s="20" t="str">
        <f>IF(Sales_Trans_2[[#This Row],[Discount_Pct]]=0,"0%",
IF(Sales_Trans_2[[#This Row],[Discount_Pct]]&lt;=5,"1-5%",
IF(Sales_Trans_2[[#This Row],[Discount_Pct]]&lt;=10,"6-10%",
IF(Sales_Trans_2[[#This Row],[Discount_Pct]]&lt;=15,"11-15%","&gt;15%"))))</f>
        <v>6-10%</v>
      </c>
    </row>
    <row r="1207" spans="1:32" x14ac:dyDescent="0.25">
      <c r="A1207" t="s">
        <v>1899</v>
      </c>
      <c r="B1207" s="10">
        <v>45696</v>
      </c>
      <c r="C1207" t="s">
        <v>469</v>
      </c>
      <c r="D1207" t="s">
        <v>1096</v>
      </c>
      <c r="E1207" t="s">
        <v>120</v>
      </c>
      <c r="F1207" t="s">
        <v>1365</v>
      </c>
      <c r="G1207">
        <v>5</v>
      </c>
      <c r="H1207">
        <v>420.08</v>
      </c>
      <c r="I1207">
        <v>10</v>
      </c>
      <c r="J1207">
        <v>210.04</v>
      </c>
      <c r="K1207">
        <v>2173.91</v>
      </c>
      <c r="L1207">
        <v>1742.05</v>
      </c>
      <c r="M1207">
        <v>431.86</v>
      </c>
      <c r="N1207" t="s">
        <v>4971</v>
      </c>
      <c r="O1207" t="s">
        <v>24</v>
      </c>
      <c r="P1207" t="s">
        <v>33</v>
      </c>
      <c r="Q1207">
        <v>0.83819444444444446</v>
      </c>
      <c r="R1207" t="s">
        <v>27</v>
      </c>
      <c r="S1207" t="s">
        <v>4869</v>
      </c>
      <c r="T1207" t="s">
        <v>4864</v>
      </c>
      <c r="U1207">
        <v>405.1</v>
      </c>
      <c r="V1207" t="s">
        <v>5409</v>
      </c>
      <c r="W1207" t="s">
        <v>4958</v>
      </c>
      <c r="X1207" t="s">
        <v>4985</v>
      </c>
      <c r="Y1207" t="s">
        <v>4970</v>
      </c>
      <c r="Z1207" t="s">
        <v>5207</v>
      </c>
      <c r="AA1207" t="s">
        <v>4962</v>
      </c>
      <c r="AB1207">
        <f>YEAR(Sales_Trans_2[[#This Row],[Transaction_Date]])</f>
        <v>2025</v>
      </c>
      <c r="AC1207" t="str">
        <f>TEXT(Sales_Trans_2[[#This Row],[Transaction_Date]],"mmm")</f>
        <v>Feb</v>
      </c>
      <c r="AD1207">
        <f>MONTH(Sales_Trans_2[[#This Row],[Transaction_Date]])</f>
        <v>2</v>
      </c>
      <c r="AE1207" s="19">
        <f>IFERROR(Sales_Trans_2[[#This Row],[Profit]]/Sales_Trans_2[[#This Row],[Sales_Amount]],0)</f>
        <v>0.19865587811822938</v>
      </c>
      <c r="AF1207" s="20" t="str">
        <f>IF(Sales_Trans_2[[#This Row],[Discount_Pct]]=0,"0%",
IF(Sales_Trans_2[[#This Row],[Discount_Pct]]&lt;=5,"1-5%",
IF(Sales_Trans_2[[#This Row],[Discount_Pct]]&lt;=10,"6-10%",
IF(Sales_Trans_2[[#This Row],[Discount_Pct]]&lt;=15,"11-15%","&gt;15%"))))</f>
        <v>6-10%</v>
      </c>
    </row>
    <row r="1208" spans="1:32" x14ac:dyDescent="0.25">
      <c r="A1208" t="s">
        <v>2566</v>
      </c>
      <c r="B1208" s="10">
        <v>45860</v>
      </c>
      <c r="C1208" t="s">
        <v>1535</v>
      </c>
      <c r="D1208" t="s">
        <v>197</v>
      </c>
      <c r="E1208" t="s">
        <v>142</v>
      </c>
      <c r="F1208" t="s">
        <v>143</v>
      </c>
      <c r="G1208">
        <v>1</v>
      </c>
      <c r="H1208">
        <v>121.9</v>
      </c>
      <c r="I1208">
        <v>15</v>
      </c>
      <c r="J1208">
        <v>18.29</v>
      </c>
      <c r="K1208">
        <v>103.61</v>
      </c>
      <c r="L1208">
        <v>108.92</v>
      </c>
      <c r="M1208">
        <v>-5.31</v>
      </c>
      <c r="N1208" t="s">
        <v>47</v>
      </c>
      <c r="O1208" t="s">
        <v>24</v>
      </c>
      <c r="P1208" t="s">
        <v>33</v>
      </c>
      <c r="Q1208">
        <v>0.60833333333333328</v>
      </c>
      <c r="R1208" t="s">
        <v>49</v>
      </c>
      <c r="S1208" t="s">
        <v>4902</v>
      </c>
      <c r="T1208" t="s">
        <v>4887</v>
      </c>
      <c r="U1208">
        <v>121.9</v>
      </c>
      <c r="V1208" t="s">
        <v>5332</v>
      </c>
      <c r="W1208" t="s">
        <v>4968</v>
      </c>
      <c r="X1208" t="s">
        <v>5308</v>
      </c>
      <c r="Y1208" t="s">
        <v>4966</v>
      </c>
      <c r="Z1208" t="s">
        <v>5057</v>
      </c>
      <c r="AA1208" t="s">
        <v>4962</v>
      </c>
      <c r="AB1208">
        <f>YEAR(Sales_Trans_2[[#This Row],[Transaction_Date]])</f>
        <v>2025</v>
      </c>
      <c r="AC1208" t="str">
        <f>TEXT(Sales_Trans_2[[#This Row],[Transaction_Date]],"mmm")</f>
        <v>Jul</v>
      </c>
      <c r="AD1208">
        <f>MONTH(Sales_Trans_2[[#This Row],[Transaction_Date]])</f>
        <v>7</v>
      </c>
      <c r="AE1208" s="19">
        <f>IFERROR(Sales_Trans_2[[#This Row],[Profit]]/Sales_Trans_2[[#This Row],[Sales_Amount]],0)</f>
        <v>-5.1249879355274586E-2</v>
      </c>
      <c r="AF1208" s="20" t="str">
        <f>IF(Sales_Trans_2[[#This Row],[Discount_Pct]]=0,"0%",
IF(Sales_Trans_2[[#This Row],[Discount_Pct]]&lt;=5,"1-5%",
IF(Sales_Trans_2[[#This Row],[Discount_Pct]]&lt;=10,"6-10%",
IF(Sales_Trans_2[[#This Row],[Discount_Pct]]&lt;=15,"11-15%","&gt;15%"))))</f>
        <v>11-15%</v>
      </c>
    </row>
    <row r="1209" spans="1:32" x14ac:dyDescent="0.25">
      <c r="A1209" t="s">
        <v>3915</v>
      </c>
      <c r="B1209" s="10">
        <v>45754</v>
      </c>
      <c r="C1209" t="s">
        <v>3916</v>
      </c>
      <c r="D1209" t="s">
        <v>426</v>
      </c>
      <c r="E1209" t="s">
        <v>1157</v>
      </c>
      <c r="F1209" t="s">
        <v>1158</v>
      </c>
      <c r="G1209">
        <v>2</v>
      </c>
      <c r="H1209">
        <v>290.45</v>
      </c>
      <c r="I1209">
        <v>20</v>
      </c>
      <c r="J1209">
        <v>116.18</v>
      </c>
      <c r="K1209">
        <v>464.72</v>
      </c>
      <c r="L1209">
        <v>475.78</v>
      </c>
      <c r="M1209">
        <v>-11.06</v>
      </c>
      <c r="N1209" t="s">
        <v>68</v>
      </c>
      <c r="O1209" t="s">
        <v>24</v>
      </c>
      <c r="P1209" t="s">
        <v>33</v>
      </c>
      <c r="Q1209">
        <v>0.47916666666666669</v>
      </c>
      <c r="R1209" t="s">
        <v>49</v>
      </c>
      <c r="S1209" t="s">
        <v>4856</v>
      </c>
      <c r="T1209" t="s">
        <v>4847</v>
      </c>
      <c r="U1209">
        <v>290.45</v>
      </c>
      <c r="V1209" t="s">
        <v>6024</v>
      </c>
      <c r="W1209" t="s">
        <v>4964</v>
      </c>
      <c r="X1209" t="s">
        <v>5179</v>
      </c>
      <c r="Y1209" t="s">
        <v>5007</v>
      </c>
      <c r="Z1209" t="s">
        <v>5180</v>
      </c>
      <c r="AA1209" t="s">
        <v>4962</v>
      </c>
      <c r="AB1209">
        <f>YEAR(Sales_Trans_2[[#This Row],[Transaction_Date]])</f>
        <v>2025</v>
      </c>
      <c r="AC1209" t="str">
        <f>TEXT(Sales_Trans_2[[#This Row],[Transaction_Date]],"mmm")</f>
        <v>Apr</v>
      </c>
      <c r="AD1209">
        <f>MONTH(Sales_Trans_2[[#This Row],[Transaction_Date]])</f>
        <v>4</v>
      </c>
      <c r="AE1209" s="19">
        <f>IFERROR(Sales_Trans_2[[#This Row],[Profit]]/Sales_Trans_2[[#This Row],[Sales_Amount]],0)</f>
        <v>-2.3799276983990359E-2</v>
      </c>
      <c r="AF1209" s="20" t="str">
        <f>IF(Sales_Trans_2[[#This Row],[Discount_Pct]]=0,"0%",
IF(Sales_Trans_2[[#This Row],[Discount_Pct]]&lt;=5,"1-5%",
IF(Sales_Trans_2[[#This Row],[Discount_Pct]]&lt;=10,"6-10%",
IF(Sales_Trans_2[[#This Row],[Discount_Pct]]&lt;=15,"11-15%","&gt;15%"))))</f>
        <v>&gt;15%</v>
      </c>
    </row>
    <row r="1210" spans="1:32" x14ac:dyDescent="0.25">
      <c r="A1210" t="s">
        <v>4479</v>
      </c>
      <c r="B1210" s="10">
        <v>45695</v>
      </c>
      <c r="C1210" t="s">
        <v>191</v>
      </c>
      <c r="D1210" t="s">
        <v>777</v>
      </c>
      <c r="E1210" t="s">
        <v>192</v>
      </c>
      <c r="F1210" t="s">
        <v>2922</v>
      </c>
      <c r="G1210">
        <v>3</v>
      </c>
      <c r="H1210">
        <v>86.11</v>
      </c>
      <c r="I1210">
        <v>20</v>
      </c>
      <c r="J1210">
        <v>51.67</v>
      </c>
      <c r="K1210">
        <v>206.66</v>
      </c>
      <c r="L1210">
        <v>204.51</v>
      </c>
      <c r="M1210">
        <v>2.15</v>
      </c>
      <c r="N1210" t="s">
        <v>40</v>
      </c>
      <c r="O1210" t="s">
        <v>24</v>
      </c>
      <c r="P1210" t="s">
        <v>33</v>
      </c>
      <c r="Q1210">
        <v>0.67361111111111116</v>
      </c>
      <c r="R1210" t="s">
        <v>49</v>
      </c>
      <c r="S1210" t="s">
        <v>4818</v>
      </c>
      <c r="T1210" t="s">
        <v>4805</v>
      </c>
      <c r="U1210">
        <v>86.11</v>
      </c>
      <c r="V1210" t="s">
        <v>5304</v>
      </c>
      <c r="W1210" t="s">
        <v>4968</v>
      </c>
      <c r="X1210" t="s">
        <v>5789</v>
      </c>
      <c r="Y1210" t="s">
        <v>4970</v>
      </c>
      <c r="Z1210" t="s">
        <v>5284</v>
      </c>
      <c r="AA1210" t="s">
        <v>4962</v>
      </c>
      <c r="AB1210">
        <f>YEAR(Sales_Trans_2[[#This Row],[Transaction_Date]])</f>
        <v>2025</v>
      </c>
      <c r="AC1210" t="str">
        <f>TEXT(Sales_Trans_2[[#This Row],[Transaction_Date]],"mmm")</f>
        <v>Feb</v>
      </c>
      <c r="AD1210">
        <f>MONTH(Sales_Trans_2[[#This Row],[Transaction_Date]])</f>
        <v>2</v>
      </c>
      <c r="AE1210" s="19">
        <f>IFERROR(Sales_Trans_2[[#This Row],[Profit]]/Sales_Trans_2[[#This Row],[Sales_Amount]],0)</f>
        <v>1.0403561405206619E-2</v>
      </c>
      <c r="AF1210" s="20" t="str">
        <f>IF(Sales_Trans_2[[#This Row],[Discount_Pct]]=0,"0%",
IF(Sales_Trans_2[[#This Row],[Discount_Pct]]&lt;=5,"1-5%",
IF(Sales_Trans_2[[#This Row],[Discount_Pct]]&lt;=10,"6-10%",
IF(Sales_Trans_2[[#This Row],[Discount_Pct]]&lt;=15,"11-15%","&gt;15%"))))</f>
        <v>&gt;15%</v>
      </c>
    </row>
    <row r="1211" spans="1:32" x14ac:dyDescent="0.25">
      <c r="A1211" t="s">
        <v>793</v>
      </c>
      <c r="B1211" s="10">
        <v>45833</v>
      </c>
      <c r="C1211" t="s">
        <v>175</v>
      </c>
      <c r="D1211" t="s">
        <v>794</v>
      </c>
      <c r="E1211" t="s">
        <v>795</v>
      </c>
      <c r="F1211" t="s">
        <v>796</v>
      </c>
      <c r="G1211">
        <v>5</v>
      </c>
      <c r="H1211">
        <v>171.25</v>
      </c>
      <c r="I1211">
        <v>5</v>
      </c>
      <c r="J1211">
        <v>42.81</v>
      </c>
      <c r="K1211">
        <v>813.44</v>
      </c>
      <c r="L1211">
        <v>621.65</v>
      </c>
      <c r="M1211">
        <v>191.79</v>
      </c>
      <c r="N1211" t="s">
        <v>40</v>
      </c>
      <c r="O1211" t="s">
        <v>24</v>
      </c>
      <c r="P1211" t="s">
        <v>33</v>
      </c>
      <c r="Q1211">
        <v>0.52500000000000002</v>
      </c>
      <c r="R1211" t="s">
        <v>49</v>
      </c>
      <c r="S1211" t="s">
        <v>4946</v>
      </c>
      <c r="T1211" t="s">
        <v>4930</v>
      </c>
      <c r="U1211">
        <v>171.25</v>
      </c>
      <c r="V1211" t="s">
        <v>5132</v>
      </c>
      <c r="W1211" t="s">
        <v>4968</v>
      </c>
      <c r="X1211" t="s">
        <v>5574</v>
      </c>
      <c r="Y1211" t="s">
        <v>5007</v>
      </c>
      <c r="Z1211" t="s">
        <v>5454</v>
      </c>
      <c r="AA1211" t="s">
        <v>4962</v>
      </c>
      <c r="AB1211">
        <f>YEAR(Sales_Trans_2[[#This Row],[Transaction_Date]])</f>
        <v>2025</v>
      </c>
      <c r="AC1211" t="str">
        <f>TEXT(Sales_Trans_2[[#This Row],[Transaction_Date]],"mmm")</f>
        <v>Jun</v>
      </c>
      <c r="AD1211">
        <f>MONTH(Sales_Trans_2[[#This Row],[Transaction_Date]])</f>
        <v>6</v>
      </c>
      <c r="AE1211" s="19">
        <f>IFERROR(Sales_Trans_2[[#This Row],[Profit]]/Sales_Trans_2[[#This Row],[Sales_Amount]],0)</f>
        <v>0.23577645554681351</v>
      </c>
      <c r="AF1211" s="20" t="str">
        <f>IF(Sales_Trans_2[[#This Row],[Discount_Pct]]=0,"0%",
IF(Sales_Trans_2[[#This Row],[Discount_Pct]]&lt;=5,"1-5%",
IF(Sales_Trans_2[[#This Row],[Discount_Pct]]&lt;=10,"6-10%",
IF(Sales_Trans_2[[#This Row],[Discount_Pct]]&lt;=15,"11-15%","&gt;15%"))))</f>
        <v>1-5%</v>
      </c>
    </row>
    <row r="1212" spans="1:32" x14ac:dyDescent="0.25">
      <c r="A1212" t="s">
        <v>3236</v>
      </c>
      <c r="B1212" s="10">
        <v>45828</v>
      </c>
      <c r="C1212" t="s">
        <v>2106</v>
      </c>
      <c r="D1212" t="s">
        <v>371</v>
      </c>
      <c r="E1212" t="s">
        <v>198</v>
      </c>
      <c r="F1212" t="s">
        <v>199</v>
      </c>
      <c r="G1212">
        <v>5</v>
      </c>
      <c r="H1212">
        <v>380.12</v>
      </c>
      <c r="I1212">
        <v>15</v>
      </c>
      <c r="J1212">
        <v>285.08999999999997</v>
      </c>
      <c r="K1212">
        <v>1615.51</v>
      </c>
      <c r="L1212">
        <v>1549.9</v>
      </c>
      <c r="M1212">
        <v>65.61</v>
      </c>
      <c r="N1212" t="s">
        <v>4971</v>
      </c>
      <c r="O1212" t="s">
        <v>24</v>
      </c>
      <c r="P1212" t="s">
        <v>33</v>
      </c>
      <c r="Q1212">
        <v>0.5625</v>
      </c>
      <c r="R1212" t="s">
        <v>49</v>
      </c>
      <c r="S1212" t="s">
        <v>4714</v>
      </c>
      <c r="T1212" t="s">
        <v>4703</v>
      </c>
      <c r="U1212">
        <v>380.12</v>
      </c>
      <c r="V1212" t="s">
        <v>5592</v>
      </c>
      <c r="W1212" t="s">
        <v>4968</v>
      </c>
      <c r="X1212" t="s">
        <v>5418</v>
      </c>
      <c r="Y1212" t="s">
        <v>4966</v>
      </c>
      <c r="Z1212" t="s">
        <v>5097</v>
      </c>
      <c r="AA1212" t="s">
        <v>4962</v>
      </c>
      <c r="AB1212">
        <f>YEAR(Sales_Trans_2[[#This Row],[Transaction_Date]])</f>
        <v>2025</v>
      </c>
      <c r="AC1212" t="str">
        <f>TEXT(Sales_Trans_2[[#This Row],[Transaction_Date]],"mmm")</f>
        <v>Jun</v>
      </c>
      <c r="AD1212">
        <f>MONTH(Sales_Trans_2[[#This Row],[Transaction_Date]])</f>
        <v>6</v>
      </c>
      <c r="AE1212" s="19">
        <f>IFERROR(Sales_Trans_2[[#This Row],[Profit]]/Sales_Trans_2[[#This Row],[Sales_Amount]],0)</f>
        <v>4.0612561977332234E-2</v>
      </c>
      <c r="AF1212" s="20" t="str">
        <f>IF(Sales_Trans_2[[#This Row],[Discount_Pct]]=0,"0%",
IF(Sales_Trans_2[[#This Row],[Discount_Pct]]&lt;=5,"1-5%",
IF(Sales_Trans_2[[#This Row],[Discount_Pct]]&lt;=10,"6-10%",
IF(Sales_Trans_2[[#This Row],[Discount_Pct]]&lt;=15,"11-15%","&gt;15%"))))</f>
        <v>11-15%</v>
      </c>
    </row>
    <row r="1213" spans="1:32" x14ac:dyDescent="0.25">
      <c r="A1213" t="s">
        <v>3337</v>
      </c>
      <c r="B1213" s="10">
        <v>45827</v>
      </c>
      <c r="C1213" t="s">
        <v>283</v>
      </c>
      <c r="D1213" t="s">
        <v>176</v>
      </c>
      <c r="E1213" t="s">
        <v>38</v>
      </c>
      <c r="F1213" t="s">
        <v>1191</v>
      </c>
      <c r="G1213">
        <v>8</v>
      </c>
      <c r="H1213">
        <v>396.47</v>
      </c>
      <c r="I1213">
        <v>15</v>
      </c>
      <c r="J1213">
        <v>475.76</v>
      </c>
      <c r="K1213">
        <v>2696</v>
      </c>
      <c r="L1213">
        <v>2427.2800000000002</v>
      </c>
      <c r="M1213">
        <v>268.72000000000003</v>
      </c>
      <c r="N1213" t="s">
        <v>40</v>
      </c>
      <c r="O1213" t="s">
        <v>24</v>
      </c>
      <c r="P1213" t="s">
        <v>33</v>
      </c>
      <c r="Q1213">
        <v>0.45277777777777778</v>
      </c>
      <c r="R1213" t="s">
        <v>49</v>
      </c>
      <c r="S1213" t="s">
        <v>4860</v>
      </c>
      <c r="T1213" t="s">
        <v>4847</v>
      </c>
      <c r="U1213">
        <v>355.64</v>
      </c>
      <c r="V1213" t="s">
        <v>5891</v>
      </c>
      <c r="W1213" t="s">
        <v>4958</v>
      </c>
      <c r="X1213" t="s">
        <v>5649</v>
      </c>
      <c r="Y1213" t="s">
        <v>5007</v>
      </c>
      <c r="Z1213" t="s">
        <v>4989</v>
      </c>
      <c r="AA1213" t="s">
        <v>4962</v>
      </c>
      <c r="AB1213">
        <f>YEAR(Sales_Trans_2[[#This Row],[Transaction_Date]])</f>
        <v>2025</v>
      </c>
      <c r="AC1213" t="str">
        <f>TEXT(Sales_Trans_2[[#This Row],[Transaction_Date]],"mmm")</f>
        <v>Jun</v>
      </c>
      <c r="AD1213">
        <f>MONTH(Sales_Trans_2[[#This Row],[Transaction_Date]])</f>
        <v>6</v>
      </c>
      <c r="AE1213" s="19">
        <f>IFERROR(Sales_Trans_2[[#This Row],[Profit]]/Sales_Trans_2[[#This Row],[Sales_Amount]],0)</f>
        <v>9.9673590504451043E-2</v>
      </c>
      <c r="AF1213" s="20" t="str">
        <f>IF(Sales_Trans_2[[#This Row],[Discount_Pct]]=0,"0%",
IF(Sales_Trans_2[[#This Row],[Discount_Pct]]&lt;=5,"1-5%",
IF(Sales_Trans_2[[#This Row],[Discount_Pct]]&lt;=10,"6-10%",
IF(Sales_Trans_2[[#This Row],[Discount_Pct]]&lt;=15,"11-15%","&gt;15%"))))</f>
        <v>11-15%</v>
      </c>
    </row>
    <row r="1214" spans="1:32" x14ac:dyDescent="0.25">
      <c r="A1214" t="s">
        <v>4126</v>
      </c>
      <c r="B1214" s="10">
        <v>45997</v>
      </c>
      <c r="C1214" t="s">
        <v>394</v>
      </c>
      <c r="D1214" t="s">
        <v>802</v>
      </c>
      <c r="E1214" t="s">
        <v>159</v>
      </c>
      <c r="F1214" t="s">
        <v>1889</v>
      </c>
      <c r="G1214">
        <v>3</v>
      </c>
      <c r="H1214">
        <v>298.68</v>
      </c>
      <c r="I1214">
        <v>10</v>
      </c>
      <c r="J1214">
        <v>89.6</v>
      </c>
      <c r="K1214">
        <v>806.44</v>
      </c>
      <c r="L1214">
        <v>752.07</v>
      </c>
      <c r="M1214">
        <v>54.37</v>
      </c>
      <c r="N1214" t="s">
        <v>133</v>
      </c>
      <c r="O1214" t="s">
        <v>24</v>
      </c>
      <c r="P1214" t="s">
        <v>33</v>
      </c>
      <c r="Q1214">
        <v>0.45069444444444445</v>
      </c>
      <c r="R1214" t="s">
        <v>49</v>
      </c>
      <c r="S1214" t="s">
        <v>4850</v>
      </c>
      <c r="T1214" t="s">
        <v>4847</v>
      </c>
      <c r="U1214">
        <v>298.68</v>
      </c>
      <c r="V1214" t="s">
        <v>5686</v>
      </c>
      <c r="W1214" t="s">
        <v>4968</v>
      </c>
      <c r="X1214" t="s">
        <v>5945</v>
      </c>
      <c r="Y1214" t="s">
        <v>4960</v>
      </c>
      <c r="Z1214" t="s">
        <v>5034</v>
      </c>
      <c r="AA1214" t="s">
        <v>4962</v>
      </c>
      <c r="AB1214">
        <f>YEAR(Sales_Trans_2[[#This Row],[Transaction_Date]])</f>
        <v>2025</v>
      </c>
      <c r="AC1214" t="str">
        <f>TEXT(Sales_Trans_2[[#This Row],[Transaction_Date]],"mmm")</f>
        <v>Dec</v>
      </c>
      <c r="AD1214">
        <f>MONTH(Sales_Trans_2[[#This Row],[Transaction_Date]])</f>
        <v>12</v>
      </c>
      <c r="AE1214" s="19">
        <f>IFERROR(Sales_Trans_2[[#This Row],[Profit]]/Sales_Trans_2[[#This Row],[Sales_Amount]],0)</f>
        <v>6.7419770844700161E-2</v>
      </c>
      <c r="AF1214" s="20" t="str">
        <f>IF(Sales_Trans_2[[#This Row],[Discount_Pct]]=0,"0%",
IF(Sales_Trans_2[[#This Row],[Discount_Pct]]&lt;=5,"1-5%",
IF(Sales_Trans_2[[#This Row],[Discount_Pct]]&lt;=10,"6-10%",
IF(Sales_Trans_2[[#This Row],[Discount_Pct]]&lt;=15,"11-15%","&gt;15%"))))</f>
        <v>6-10%</v>
      </c>
    </row>
    <row r="1215" spans="1:32" x14ac:dyDescent="0.25">
      <c r="A1215" t="s">
        <v>3350</v>
      </c>
      <c r="B1215" s="10">
        <v>45875</v>
      </c>
      <c r="C1215" t="s">
        <v>829</v>
      </c>
      <c r="D1215" t="s">
        <v>1225</v>
      </c>
      <c r="E1215" t="s">
        <v>355</v>
      </c>
      <c r="F1215" t="s">
        <v>356</v>
      </c>
      <c r="G1215">
        <v>2</v>
      </c>
      <c r="H1215">
        <v>182.3</v>
      </c>
      <c r="I1215">
        <v>15</v>
      </c>
      <c r="J1215">
        <v>54.69</v>
      </c>
      <c r="K1215">
        <v>356.4</v>
      </c>
      <c r="L1215">
        <v>215.2</v>
      </c>
      <c r="M1215">
        <v>141.19999999999999</v>
      </c>
      <c r="N1215" t="s">
        <v>23</v>
      </c>
      <c r="O1215" t="s">
        <v>24</v>
      </c>
      <c r="P1215" t="s">
        <v>33</v>
      </c>
      <c r="Q1215">
        <v>0.80694444444444446</v>
      </c>
      <c r="R1215" t="s">
        <v>27</v>
      </c>
      <c r="S1215" t="s">
        <v>4664</v>
      </c>
      <c r="T1215" t="s">
        <v>4636</v>
      </c>
      <c r="U1215">
        <v>182.3</v>
      </c>
      <c r="V1215" t="s">
        <v>5895</v>
      </c>
      <c r="W1215" t="s">
        <v>4964</v>
      </c>
      <c r="X1215" t="s">
        <v>5205</v>
      </c>
      <c r="Y1215" t="s">
        <v>4960</v>
      </c>
      <c r="Z1215" t="s">
        <v>5204</v>
      </c>
      <c r="AA1215" t="s">
        <v>4962</v>
      </c>
      <c r="AB1215">
        <f>YEAR(Sales_Trans_2[[#This Row],[Transaction_Date]])</f>
        <v>2025</v>
      </c>
      <c r="AC1215" t="str">
        <f>TEXT(Sales_Trans_2[[#This Row],[Transaction_Date]],"mmm")</f>
        <v>Aug</v>
      </c>
      <c r="AD1215">
        <f>MONTH(Sales_Trans_2[[#This Row],[Transaction_Date]])</f>
        <v>8</v>
      </c>
      <c r="AE1215" s="19">
        <f>IFERROR(Sales_Trans_2[[#This Row],[Profit]]/Sales_Trans_2[[#This Row],[Sales_Amount]],0)</f>
        <v>0.39618406285072949</v>
      </c>
      <c r="AF1215" s="20" t="str">
        <f>IF(Sales_Trans_2[[#This Row],[Discount_Pct]]=0,"0%",
IF(Sales_Trans_2[[#This Row],[Discount_Pct]]&lt;=5,"1-5%",
IF(Sales_Trans_2[[#This Row],[Discount_Pct]]&lt;=10,"6-10%",
IF(Sales_Trans_2[[#This Row],[Discount_Pct]]&lt;=15,"11-15%","&gt;15%"))))</f>
        <v>11-15%</v>
      </c>
    </row>
    <row r="1216" spans="1:32" x14ac:dyDescent="0.25">
      <c r="A1216" t="s">
        <v>4290</v>
      </c>
      <c r="B1216" s="10">
        <v>45875</v>
      </c>
      <c r="C1216" t="s">
        <v>444</v>
      </c>
      <c r="D1216" t="s">
        <v>686</v>
      </c>
      <c r="E1216" t="s">
        <v>1372</v>
      </c>
      <c r="F1216" t="s">
        <v>2629</v>
      </c>
      <c r="G1216">
        <v>7</v>
      </c>
      <c r="H1216">
        <v>518.5</v>
      </c>
      <c r="I1216">
        <v>10</v>
      </c>
      <c r="J1216">
        <v>362.95</v>
      </c>
      <c r="K1216">
        <v>3756.53</v>
      </c>
      <c r="L1216">
        <v>2710.12</v>
      </c>
      <c r="M1216">
        <v>1046.4100000000001</v>
      </c>
      <c r="N1216" t="s">
        <v>40</v>
      </c>
      <c r="O1216" t="s">
        <v>24</v>
      </c>
      <c r="P1216" t="s">
        <v>33</v>
      </c>
      <c r="Q1216">
        <v>0.45</v>
      </c>
      <c r="R1216" t="s">
        <v>27</v>
      </c>
      <c r="S1216" t="s">
        <v>4857</v>
      </c>
      <c r="T1216" t="s">
        <v>4847</v>
      </c>
      <c r="U1216">
        <v>451.89</v>
      </c>
      <c r="V1216" t="s">
        <v>5047</v>
      </c>
      <c r="W1216" t="s">
        <v>4958</v>
      </c>
      <c r="X1216" t="s">
        <v>5355</v>
      </c>
      <c r="Y1216" t="s">
        <v>4960</v>
      </c>
      <c r="Z1216" t="s">
        <v>5356</v>
      </c>
      <c r="AA1216" t="s">
        <v>4962</v>
      </c>
      <c r="AB1216">
        <f>YEAR(Sales_Trans_2[[#This Row],[Transaction_Date]])</f>
        <v>2025</v>
      </c>
      <c r="AC1216" t="str">
        <f>TEXT(Sales_Trans_2[[#This Row],[Transaction_Date]],"mmm")</f>
        <v>Aug</v>
      </c>
      <c r="AD1216">
        <f>MONTH(Sales_Trans_2[[#This Row],[Transaction_Date]])</f>
        <v>8</v>
      </c>
      <c r="AE1216" s="19">
        <f>IFERROR(Sales_Trans_2[[#This Row],[Profit]]/Sales_Trans_2[[#This Row],[Sales_Amount]],0)</f>
        <v>0.27855760502378524</v>
      </c>
      <c r="AF1216" s="20" t="str">
        <f>IF(Sales_Trans_2[[#This Row],[Discount_Pct]]=0,"0%",
IF(Sales_Trans_2[[#This Row],[Discount_Pct]]&lt;=5,"1-5%",
IF(Sales_Trans_2[[#This Row],[Discount_Pct]]&lt;=10,"6-10%",
IF(Sales_Trans_2[[#This Row],[Discount_Pct]]&lt;=15,"11-15%","&gt;15%"))))</f>
        <v>6-10%</v>
      </c>
    </row>
    <row r="1217" spans="1:32" x14ac:dyDescent="0.25">
      <c r="A1217" t="s">
        <v>2432</v>
      </c>
      <c r="B1217" s="10">
        <v>45844</v>
      </c>
      <c r="C1217" t="s">
        <v>1300</v>
      </c>
      <c r="D1217" t="s">
        <v>539</v>
      </c>
      <c r="E1217" t="s">
        <v>1799</v>
      </c>
      <c r="F1217" t="s">
        <v>1800</v>
      </c>
      <c r="G1217">
        <v>4</v>
      </c>
      <c r="H1217">
        <v>251.73</v>
      </c>
      <c r="I1217">
        <v>10</v>
      </c>
      <c r="J1217">
        <v>100.69</v>
      </c>
      <c r="K1217">
        <v>1042.1600000000001</v>
      </c>
      <c r="L1217">
        <v>842.08</v>
      </c>
      <c r="M1217">
        <v>200.08</v>
      </c>
      <c r="N1217" t="s">
        <v>23</v>
      </c>
      <c r="O1217" t="s">
        <v>24</v>
      </c>
      <c r="P1217" t="s">
        <v>33</v>
      </c>
      <c r="Q1217">
        <v>0.64444444444444449</v>
      </c>
      <c r="R1217" t="s">
        <v>27</v>
      </c>
      <c r="S1217" t="s">
        <v>4878</v>
      </c>
      <c r="T1217" t="s">
        <v>4864</v>
      </c>
      <c r="U1217">
        <v>251.73</v>
      </c>
      <c r="V1217" t="s">
        <v>5672</v>
      </c>
      <c r="W1217" t="s">
        <v>4968</v>
      </c>
      <c r="X1217" t="s">
        <v>5192</v>
      </c>
      <c r="Y1217" t="s">
        <v>4966</v>
      </c>
      <c r="Z1217" t="s">
        <v>5193</v>
      </c>
      <c r="AA1217" t="s">
        <v>4962</v>
      </c>
      <c r="AB1217">
        <f>YEAR(Sales_Trans_2[[#This Row],[Transaction_Date]])</f>
        <v>2025</v>
      </c>
      <c r="AC1217" t="str">
        <f>TEXT(Sales_Trans_2[[#This Row],[Transaction_Date]],"mmm")</f>
        <v>Jul</v>
      </c>
      <c r="AD1217">
        <f>MONTH(Sales_Trans_2[[#This Row],[Transaction_Date]])</f>
        <v>7</v>
      </c>
      <c r="AE1217" s="19">
        <f>IFERROR(Sales_Trans_2[[#This Row],[Profit]]/Sales_Trans_2[[#This Row],[Sales_Amount]],0)</f>
        <v>0.19198587548936824</v>
      </c>
      <c r="AF1217" s="20" t="str">
        <f>IF(Sales_Trans_2[[#This Row],[Discount_Pct]]=0,"0%",
IF(Sales_Trans_2[[#This Row],[Discount_Pct]]&lt;=5,"1-5%",
IF(Sales_Trans_2[[#This Row],[Discount_Pct]]&lt;=10,"6-10%",
IF(Sales_Trans_2[[#This Row],[Discount_Pct]]&lt;=15,"11-15%","&gt;15%"))))</f>
        <v>6-10%</v>
      </c>
    </row>
    <row r="1218" spans="1:32" x14ac:dyDescent="0.25">
      <c r="A1218" t="s">
        <v>1737</v>
      </c>
      <c r="B1218" s="10">
        <v>45804</v>
      </c>
      <c r="C1218" t="s">
        <v>1338</v>
      </c>
      <c r="D1218" t="s">
        <v>555</v>
      </c>
      <c r="E1218" t="s">
        <v>38</v>
      </c>
      <c r="F1218" t="s">
        <v>1738</v>
      </c>
      <c r="G1218">
        <v>1</v>
      </c>
      <c r="H1218">
        <v>491.81</v>
      </c>
      <c r="I1218">
        <v>20</v>
      </c>
      <c r="J1218">
        <v>98.36</v>
      </c>
      <c r="K1218">
        <v>393.45</v>
      </c>
      <c r="L1218">
        <v>365.57</v>
      </c>
      <c r="M1218">
        <v>27.88</v>
      </c>
      <c r="N1218" t="s">
        <v>133</v>
      </c>
      <c r="O1218" t="s">
        <v>24</v>
      </c>
      <c r="P1218" t="s">
        <v>33</v>
      </c>
      <c r="Q1218">
        <v>0.64375000000000004</v>
      </c>
      <c r="R1218" t="s">
        <v>49</v>
      </c>
      <c r="S1218" t="s">
        <v>4797</v>
      </c>
      <c r="T1218" t="s">
        <v>4776</v>
      </c>
      <c r="U1218">
        <v>491.81</v>
      </c>
      <c r="V1218" t="s">
        <v>5016</v>
      </c>
      <c r="W1218" t="s">
        <v>4964</v>
      </c>
      <c r="X1218" t="s">
        <v>5825</v>
      </c>
      <c r="Y1218" t="s">
        <v>5018</v>
      </c>
      <c r="Z1218" t="s">
        <v>4989</v>
      </c>
      <c r="AA1218" t="s">
        <v>4962</v>
      </c>
      <c r="AB1218">
        <f>YEAR(Sales_Trans_2[[#This Row],[Transaction_Date]])</f>
        <v>2025</v>
      </c>
      <c r="AC1218" t="str">
        <f>TEXT(Sales_Trans_2[[#This Row],[Transaction_Date]],"mmm")</f>
        <v>May</v>
      </c>
      <c r="AD1218">
        <f>MONTH(Sales_Trans_2[[#This Row],[Transaction_Date]])</f>
        <v>5</v>
      </c>
      <c r="AE1218" s="19">
        <f>IFERROR(Sales_Trans_2[[#This Row],[Profit]]/Sales_Trans_2[[#This Row],[Sales_Amount]],0)</f>
        <v>7.0860338035328499E-2</v>
      </c>
      <c r="AF1218" s="20" t="str">
        <f>IF(Sales_Trans_2[[#This Row],[Discount_Pct]]=0,"0%",
IF(Sales_Trans_2[[#This Row],[Discount_Pct]]&lt;=5,"1-5%",
IF(Sales_Trans_2[[#This Row],[Discount_Pct]]&lt;=10,"6-10%",
IF(Sales_Trans_2[[#This Row],[Discount_Pct]]&lt;=15,"11-15%","&gt;15%"))))</f>
        <v>&gt;15%</v>
      </c>
    </row>
    <row r="1219" spans="1:32" x14ac:dyDescent="0.25">
      <c r="A1219" t="s">
        <v>1118</v>
      </c>
      <c r="B1219" s="10">
        <v>45794</v>
      </c>
      <c r="C1219" t="s">
        <v>1119</v>
      </c>
      <c r="D1219" t="s">
        <v>130</v>
      </c>
      <c r="E1219" t="s">
        <v>600</v>
      </c>
      <c r="F1219" t="s">
        <v>848</v>
      </c>
      <c r="G1219">
        <v>3</v>
      </c>
      <c r="H1219">
        <v>379.12</v>
      </c>
      <c r="I1219">
        <v>10</v>
      </c>
      <c r="J1219">
        <v>113.74</v>
      </c>
      <c r="K1219">
        <v>1177.1600000000001</v>
      </c>
      <c r="L1219">
        <v>879.15</v>
      </c>
      <c r="M1219">
        <v>298.01</v>
      </c>
      <c r="N1219" t="s">
        <v>47</v>
      </c>
      <c r="O1219" t="s">
        <v>24</v>
      </c>
      <c r="P1219" t="s">
        <v>33</v>
      </c>
      <c r="Q1219">
        <v>0.37986111111111109</v>
      </c>
      <c r="R1219" t="s">
        <v>27</v>
      </c>
      <c r="S1219" t="s">
        <v>4923</v>
      </c>
      <c r="T1219" t="s">
        <v>4908</v>
      </c>
      <c r="U1219">
        <v>379.12</v>
      </c>
      <c r="V1219" t="s">
        <v>6045</v>
      </c>
      <c r="W1219" t="s">
        <v>4964</v>
      </c>
      <c r="X1219" t="s">
        <v>5107</v>
      </c>
      <c r="Y1219" t="s">
        <v>4970</v>
      </c>
      <c r="Z1219" t="s">
        <v>5536</v>
      </c>
      <c r="AA1219" t="s">
        <v>4962</v>
      </c>
      <c r="AB1219">
        <f>YEAR(Sales_Trans_2[[#This Row],[Transaction_Date]])</f>
        <v>2025</v>
      </c>
      <c r="AC1219" t="str">
        <f>TEXT(Sales_Trans_2[[#This Row],[Transaction_Date]],"mmm")</f>
        <v>May</v>
      </c>
      <c r="AD1219">
        <f>MONTH(Sales_Trans_2[[#This Row],[Transaction_Date]])</f>
        <v>5</v>
      </c>
      <c r="AE1219" s="19">
        <f>IFERROR(Sales_Trans_2[[#This Row],[Profit]]/Sales_Trans_2[[#This Row],[Sales_Amount]],0)</f>
        <v>0.25316014815318222</v>
      </c>
      <c r="AF1219" s="20" t="str">
        <f>IF(Sales_Trans_2[[#This Row],[Discount_Pct]]=0,"0%",
IF(Sales_Trans_2[[#This Row],[Discount_Pct]]&lt;=5,"1-5%",
IF(Sales_Trans_2[[#This Row],[Discount_Pct]]&lt;=10,"6-10%",
IF(Sales_Trans_2[[#This Row],[Discount_Pct]]&lt;=15,"11-15%","&gt;15%"))))</f>
        <v>6-10%</v>
      </c>
    </row>
    <row r="1220" spans="1:32" x14ac:dyDescent="0.25">
      <c r="A1220" t="s">
        <v>1554</v>
      </c>
      <c r="B1220" s="10">
        <v>45793</v>
      </c>
      <c r="C1220" t="s">
        <v>1555</v>
      </c>
      <c r="D1220" t="s">
        <v>605</v>
      </c>
      <c r="E1220" t="s">
        <v>1109</v>
      </c>
      <c r="F1220" t="s">
        <v>239</v>
      </c>
      <c r="G1220">
        <v>4</v>
      </c>
      <c r="H1220">
        <v>75.680000000000007</v>
      </c>
      <c r="I1220">
        <v>5</v>
      </c>
      <c r="J1220">
        <v>15.14</v>
      </c>
      <c r="K1220">
        <v>287.58</v>
      </c>
      <c r="L1220">
        <v>248.56</v>
      </c>
      <c r="M1220">
        <v>39.020000000000003</v>
      </c>
      <c r="N1220" t="s">
        <v>68</v>
      </c>
      <c r="O1220" t="s">
        <v>24</v>
      </c>
      <c r="P1220" t="s">
        <v>33</v>
      </c>
      <c r="Q1220">
        <v>0.75972222222222219</v>
      </c>
      <c r="R1220" t="s">
        <v>49</v>
      </c>
      <c r="S1220" t="s">
        <v>4851</v>
      </c>
      <c r="T1220" t="s">
        <v>4847</v>
      </c>
      <c r="U1220">
        <v>75.680000000000007</v>
      </c>
      <c r="V1220" t="s">
        <v>5157</v>
      </c>
      <c r="W1220" t="s">
        <v>4964</v>
      </c>
      <c r="X1220" t="s">
        <v>5015</v>
      </c>
      <c r="Y1220" t="s">
        <v>4966</v>
      </c>
      <c r="Z1220" t="s">
        <v>5105</v>
      </c>
      <c r="AA1220" t="s">
        <v>4962</v>
      </c>
      <c r="AB1220">
        <f>YEAR(Sales_Trans_2[[#This Row],[Transaction_Date]])</f>
        <v>2025</v>
      </c>
      <c r="AC1220" t="str">
        <f>TEXT(Sales_Trans_2[[#This Row],[Transaction_Date]],"mmm")</f>
        <v>May</v>
      </c>
      <c r="AD1220">
        <f>MONTH(Sales_Trans_2[[#This Row],[Transaction_Date]])</f>
        <v>5</v>
      </c>
      <c r="AE1220" s="19">
        <f>IFERROR(Sales_Trans_2[[#This Row],[Profit]]/Sales_Trans_2[[#This Row],[Sales_Amount]],0)</f>
        <v>0.13568398358717576</v>
      </c>
      <c r="AF1220" s="20" t="str">
        <f>IF(Sales_Trans_2[[#This Row],[Discount_Pct]]=0,"0%",
IF(Sales_Trans_2[[#This Row],[Discount_Pct]]&lt;=5,"1-5%",
IF(Sales_Trans_2[[#This Row],[Discount_Pct]]&lt;=10,"6-10%",
IF(Sales_Trans_2[[#This Row],[Discount_Pct]]&lt;=15,"11-15%","&gt;15%"))))</f>
        <v>1-5%</v>
      </c>
    </row>
    <row r="1221" spans="1:32" x14ac:dyDescent="0.25">
      <c r="A1221" t="s">
        <v>1023</v>
      </c>
      <c r="B1221" s="10">
        <v>45792</v>
      </c>
      <c r="C1221" t="s">
        <v>340</v>
      </c>
      <c r="D1221" t="s">
        <v>399</v>
      </c>
      <c r="E1221" t="s">
        <v>232</v>
      </c>
      <c r="F1221" t="s">
        <v>276</v>
      </c>
      <c r="G1221">
        <v>4</v>
      </c>
      <c r="H1221">
        <v>99.93</v>
      </c>
      <c r="I1221">
        <v>10</v>
      </c>
      <c r="J1221">
        <v>39.97</v>
      </c>
      <c r="K1221">
        <v>359.75</v>
      </c>
      <c r="L1221">
        <v>344.2</v>
      </c>
      <c r="M1221">
        <v>15.55</v>
      </c>
      <c r="N1221" t="s">
        <v>4971</v>
      </c>
      <c r="O1221" t="s">
        <v>24</v>
      </c>
      <c r="P1221" t="s">
        <v>33</v>
      </c>
      <c r="Q1221">
        <v>0.39930555555555558</v>
      </c>
      <c r="R1221" t="s">
        <v>49</v>
      </c>
      <c r="S1221" t="s">
        <v>4693</v>
      </c>
      <c r="T1221" t="s">
        <v>4672</v>
      </c>
      <c r="U1221">
        <v>99.93</v>
      </c>
      <c r="V1221" t="s">
        <v>5014</v>
      </c>
      <c r="W1221" t="s">
        <v>4964</v>
      </c>
      <c r="X1221" t="s">
        <v>5237</v>
      </c>
      <c r="Y1221" t="s">
        <v>4970</v>
      </c>
      <c r="Z1221" t="s">
        <v>5079</v>
      </c>
      <c r="AA1221" t="s">
        <v>4962</v>
      </c>
      <c r="AB1221">
        <f>YEAR(Sales_Trans_2[[#This Row],[Transaction_Date]])</f>
        <v>2025</v>
      </c>
      <c r="AC1221" t="str">
        <f>TEXT(Sales_Trans_2[[#This Row],[Transaction_Date]],"mmm")</f>
        <v>May</v>
      </c>
      <c r="AD1221">
        <f>MONTH(Sales_Trans_2[[#This Row],[Transaction_Date]])</f>
        <v>5</v>
      </c>
      <c r="AE1221" s="19">
        <f>IFERROR(Sales_Trans_2[[#This Row],[Profit]]/Sales_Trans_2[[#This Row],[Sales_Amount]],0)</f>
        <v>4.3224461431549691E-2</v>
      </c>
      <c r="AF1221" s="20" t="str">
        <f>IF(Sales_Trans_2[[#This Row],[Discount_Pct]]=0,"0%",
IF(Sales_Trans_2[[#This Row],[Discount_Pct]]&lt;=5,"1-5%",
IF(Sales_Trans_2[[#This Row],[Discount_Pct]]&lt;=10,"6-10%",
IF(Sales_Trans_2[[#This Row],[Discount_Pct]]&lt;=15,"11-15%","&gt;15%"))))</f>
        <v>6-10%</v>
      </c>
    </row>
    <row r="1222" spans="1:32" x14ac:dyDescent="0.25">
      <c r="A1222" t="s">
        <v>2094</v>
      </c>
      <c r="B1222" s="10">
        <v>45966</v>
      </c>
      <c r="C1222" t="s">
        <v>1332</v>
      </c>
      <c r="D1222" t="s">
        <v>124</v>
      </c>
      <c r="E1222" t="s">
        <v>623</v>
      </c>
      <c r="F1222" t="s">
        <v>624</v>
      </c>
      <c r="G1222">
        <v>1</v>
      </c>
      <c r="H1222">
        <v>397.22</v>
      </c>
      <c r="I1222">
        <v>15</v>
      </c>
      <c r="J1222">
        <v>59.58</v>
      </c>
      <c r="K1222">
        <v>388.29</v>
      </c>
      <c r="L1222">
        <v>319.37</v>
      </c>
      <c r="M1222">
        <v>68.92</v>
      </c>
      <c r="N1222" t="s">
        <v>40</v>
      </c>
      <c r="O1222" t="s">
        <v>24</v>
      </c>
      <c r="P1222" t="s">
        <v>33</v>
      </c>
      <c r="Q1222">
        <v>0.80833333333333335</v>
      </c>
      <c r="R1222" t="s">
        <v>27</v>
      </c>
      <c r="S1222" t="s">
        <v>4697</v>
      </c>
      <c r="T1222" t="s">
        <v>4672</v>
      </c>
      <c r="U1222">
        <v>397.22</v>
      </c>
      <c r="V1222" t="s">
        <v>5519</v>
      </c>
      <c r="W1222" t="s">
        <v>4968</v>
      </c>
      <c r="X1222" t="s">
        <v>5324</v>
      </c>
      <c r="Y1222" t="s">
        <v>5007</v>
      </c>
      <c r="Z1222" t="s">
        <v>5196</v>
      </c>
      <c r="AA1222" t="s">
        <v>4962</v>
      </c>
      <c r="AB1222">
        <f>YEAR(Sales_Trans_2[[#This Row],[Transaction_Date]])</f>
        <v>2025</v>
      </c>
      <c r="AC1222" t="str">
        <f>TEXT(Sales_Trans_2[[#This Row],[Transaction_Date]],"mmm")</f>
        <v>Nov</v>
      </c>
      <c r="AD1222">
        <f>MONTH(Sales_Trans_2[[#This Row],[Transaction_Date]])</f>
        <v>11</v>
      </c>
      <c r="AE1222" s="19">
        <f>IFERROR(Sales_Trans_2[[#This Row],[Profit]]/Sales_Trans_2[[#This Row],[Sales_Amount]],0)</f>
        <v>0.17749620129284813</v>
      </c>
      <c r="AF1222" s="20" t="str">
        <f>IF(Sales_Trans_2[[#This Row],[Discount_Pct]]=0,"0%",
IF(Sales_Trans_2[[#This Row],[Discount_Pct]]&lt;=5,"1-5%",
IF(Sales_Trans_2[[#This Row],[Discount_Pct]]&lt;=10,"6-10%",
IF(Sales_Trans_2[[#This Row],[Discount_Pct]]&lt;=15,"11-15%","&gt;15%"))))</f>
        <v>11-15%</v>
      </c>
    </row>
    <row r="1223" spans="1:32" x14ac:dyDescent="0.25">
      <c r="A1223" t="s">
        <v>4109</v>
      </c>
      <c r="B1223" s="10">
        <v>45775</v>
      </c>
      <c r="C1223" t="s">
        <v>1457</v>
      </c>
      <c r="D1223" t="s">
        <v>158</v>
      </c>
      <c r="E1223" t="s">
        <v>198</v>
      </c>
      <c r="F1223" t="s">
        <v>199</v>
      </c>
      <c r="G1223">
        <v>3</v>
      </c>
      <c r="H1223">
        <v>318.2</v>
      </c>
      <c r="I1223">
        <v>5</v>
      </c>
      <c r="J1223">
        <v>47.73</v>
      </c>
      <c r="K1223">
        <v>906.87</v>
      </c>
      <c r="L1223">
        <v>779.79</v>
      </c>
      <c r="M1223">
        <v>127.08</v>
      </c>
      <c r="N1223" t="s">
        <v>47</v>
      </c>
      <c r="O1223" t="s">
        <v>24</v>
      </c>
      <c r="P1223" t="s">
        <v>33</v>
      </c>
      <c r="Q1223">
        <v>0.46458333333333335</v>
      </c>
      <c r="R1223" t="s">
        <v>49</v>
      </c>
      <c r="S1223" t="s">
        <v>4871</v>
      </c>
      <c r="T1223" t="s">
        <v>4864</v>
      </c>
      <c r="U1223">
        <v>306.62</v>
      </c>
      <c r="V1223" t="s">
        <v>5588</v>
      </c>
      <c r="W1223" t="s">
        <v>4958</v>
      </c>
      <c r="X1223" t="s">
        <v>5418</v>
      </c>
      <c r="Y1223" t="s">
        <v>4966</v>
      </c>
      <c r="Z1223" t="s">
        <v>5097</v>
      </c>
      <c r="AA1223" t="s">
        <v>4962</v>
      </c>
      <c r="AB1223">
        <f>YEAR(Sales_Trans_2[[#This Row],[Transaction_Date]])</f>
        <v>2025</v>
      </c>
      <c r="AC1223" t="str">
        <f>TEXT(Sales_Trans_2[[#This Row],[Transaction_Date]],"mmm")</f>
        <v>Apr</v>
      </c>
      <c r="AD1223">
        <f>MONTH(Sales_Trans_2[[#This Row],[Transaction_Date]])</f>
        <v>4</v>
      </c>
      <c r="AE1223" s="19">
        <f>IFERROR(Sales_Trans_2[[#This Row],[Profit]]/Sales_Trans_2[[#This Row],[Sales_Amount]],0)</f>
        <v>0.14013033841675213</v>
      </c>
      <c r="AF1223" s="20" t="str">
        <f>IF(Sales_Trans_2[[#This Row],[Discount_Pct]]=0,"0%",
IF(Sales_Trans_2[[#This Row],[Discount_Pct]]&lt;=5,"1-5%",
IF(Sales_Trans_2[[#This Row],[Discount_Pct]]&lt;=10,"6-10%",
IF(Sales_Trans_2[[#This Row],[Discount_Pct]]&lt;=15,"11-15%","&gt;15%"))))</f>
        <v>1-5%</v>
      </c>
    </row>
    <row r="1224" spans="1:32" x14ac:dyDescent="0.25">
      <c r="A1224" t="s">
        <v>3914</v>
      </c>
      <c r="B1224" s="10">
        <v>45769</v>
      </c>
      <c r="C1224" t="s">
        <v>1416</v>
      </c>
      <c r="D1224" t="s">
        <v>499</v>
      </c>
      <c r="E1224" t="s">
        <v>460</v>
      </c>
      <c r="F1224" t="s">
        <v>461</v>
      </c>
      <c r="G1224">
        <v>4</v>
      </c>
      <c r="H1224">
        <v>401.06</v>
      </c>
      <c r="I1224">
        <v>15</v>
      </c>
      <c r="J1224">
        <v>240.64</v>
      </c>
      <c r="K1224">
        <v>1363.6</v>
      </c>
      <c r="L1224">
        <v>1389.88</v>
      </c>
      <c r="M1224">
        <v>-26.28</v>
      </c>
      <c r="N1224" t="s">
        <v>47</v>
      </c>
      <c r="O1224" t="s">
        <v>24</v>
      </c>
      <c r="P1224" t="s">
        <v>33</v>
      </c>
      <c r="Q1224">
        <v>0.46319444444444446</v>
      </c>
      <c r="R1224" t="s">
        <v>49</v>
      </c>
      <c r="S1224" t="s">
        <v>4816</v>
      </c>
      <c r="T1224" t="s">
        <v>4847</v>
      </c>
      <c r="U1224">
        <v>401.06</v>
      </c>
      <c r="V1224" t="s">
        <v>5382</v>
      </c>
      <c r="W1224" t="s">
        <v>4968</v>
      </c>
      <c r="X1224" t="s">
        <v>5404</v>
      </c>
      <c r="Y1224" t="s">
        <v>4970</v>
      </c>
      <c r="Z1224" t="s">
        <v>5405</v>
      </c>
      <c r="AA1224" t="s">
        <v>4962</v>
      </c>
      <c r="AB1224">
        <f>YEAR(Sales_Trans_2[[#This Row],[Transaction_Date]])</f>
        <v>2025</v>
      </c>
      <c r="AC1224" t="str">
        <f>TEXT(Sales_Trans_2[[#This Row],[Transaction_Date]],"mmm")</f>
        <v>Apr</v>
      </c>
      <c r="AD1224">
        <f>MONTH(Sales_Trans_2[[#This Row],[Transaction_Date]])</f>
        <v>4</v>
      </c>
      <c r="AE1224" s="19">
        <f>IFERROR(Sales_Trans_2[[#This Row],[Profit]]/Sales_Trans_2[[#This Row],[Sales_Amount]],0)</f>
        <v>-1.92725139337049E-2</v>
      </c>
      <c r="AF1224" s="20" t="str">
        <f>IF(Sales_Trans_2[[#This Row],[Discount_Pct]]=0,"0%",
IF(Sales_Trans_2[[#This Row],[Discount_Pct]]&lt;=5,"1-5%",
IF(Sales_Trans_2[[#This Row],[Discount_Pct]]&lt;=10,"6-10%",
IF(Sales_Trans_2[[#This Row],[Discount_Pct]]&lt;=15,"11-15%","&gt;15%"))))</f>
        <v>11-15%</v>
      </c>
    </row>
    <row r="1225" spans="1:32" x14ac:dyDescent="0.25">
      <c r="A1225" t="s">
        <v>3611</v>
      </c>
      <c r="B1225" s="10">
        <v>45760</v>
      </c>
      <c r="C1225" t="s">
        <v>295</v>
      </c>
      <c r="D1225" t="s">
        <v>314</v>
      </c>
      <c r="E1225" t="s">
        <v>142</v>
      </c>
      <c r="F1225" t="s">
        <v>455</v>
      </c>
      <c r="G1225">
        <v>4</v>
      </c>
      <c r="H1225">
        <v>331.28</v>
      </c>
      <c r="I1225">
        <v>10</v>
      </c>
      <c r="J1225">
        <v>132.51</v>
      </c>
      <c r="K1225">
        <v>1371.5</v>
      </c>
      <c r="L1225">
        <v>989</v>
      </c>
      <c r="M1225">
        <v>382.5</v>
      </c>
      <c r="N1225" t="s">
        <v>23</v>
      </c>
      <c r="O1225" t="s">
        <v>24</v>
      </c>
      <c r="P1225" t="s">
        <v>33</v>
      </c>
      <c r="Q1225">
        <v>0.80277777777777781</v>
      </c>
      <c r="R1225" t="s">
        <v>27</v>
      </c>
      <c r="S1225" t="s">
        <v>4707</v>
      </c>
      <c r="T1225" t="s">
        <v>4703</v>
      </c>
      <c r="U1225">
        <v>329.69</v>
      </c>
      <c r="V1225" t="s">
        <v>5795</v>
      </c>
      <c r="W1225" t="s">
        <v>4958</v>
      </c>
      <c r="X1225" t="s">
        <v>5056</v>
      </c>
      <c r="Y1225" t="s">
        <v>4966</v>
      </c>
      <c r="Z1225" t="s">
        <v>5057</v>
      </c>
      <c r="AA1225" t="s">
        <v>4962</v>
      </c>
      <c r="AB1225">
        <f>YEAR(Sales_Trans_2[[#This Row],[Transaction_Date]])</f>
        <v>2025</v>
      </c>
      <c r="AC1225" t="str">
        <f>TEXT(Sales_Trans_2[[#This Row],[Transaction_Date]],"mmm")</f>
        <v>Apr</v>
      </c>
      <c r="AD1225">
        <f>MONTH(Sales_Trans_2[[#This Row],[Transaction_Date]])</f>
        <v>4</v>
      </c>
      <c r="AE1225" s="19">
        <f>IFERROR(Sales_Trans_2[[#This Row],[Profit]]/Sales_Trans_2[[#This Row],[Sales_Amount]],0)</f>
        <v>0.27889172438935472</v>
      </c>
      <c r="AF1225" s="20" t="str">
        <f>IF(Sales_Trans_2[[#This Row],[Discount_Pct]]=0,"0%",
IF(Sales_Trans_2[[#This Row],[Discount_Pct]]&lt;=5,"1-5%",
IF(Sales_Trans_2[[#This Row],[Discount_Pct]]&lt;=10,"6-10%",
IF(Sales_Trans_2[[#This Row],[Discount_Pct]]&lt;=15,"11-15%","&gt;15%"))))</f>
        <v>6-10%</v>
      </c>
    </row>
    <row r="1226" spans="1:32" x14ac:dyDescent="0.25">
      <c r="A1226" t="s">
        <v>3921</v>
      </c>
      <c r="B1226" s="10">
        <v>45934</v>
      </c>
      <c r="C1226" t="s">
        <v>283</v>
      </c>
      <c r="D1226" t="s">
        <v>77</v>
      </c>
      <c r="E1226" t="s">
        <v>623</v>
      </c>
      <c r="F1226" t="s">
        <v>1125</v>
      </c>
      <c r="G1226">
        <v>8</v>
      </c>
      <c r="H1226">
        <v>149.47</v>
      </c>
      <c r="I1226">
        <v>20</v>
      </c>
      <c r="J1226">
        <v>239.15</v>
      </c>
      <c r="K1226">
        <v>956.61</v>
      </c>
      <c r="L1226">
        <v>938.16</v>
      </c>
      <c r="M1226">
        <v>18.45</v>
      </c>
      <c r="N1226" t="s">
        <v>4971</v>
      </c>
      <c r="O1226" t="s">
        <v>24</v>
      </c>
      <c r="P1226" t="s">
        <v>33</v>
      </c>
      <c r="Q1226">
        <v>0.4201388888888889</v>
      </c>
      <c r="R1226" t="s">
        <v>49</v>
      </c>
      <c r="S1226" t="s">
        <v>4863</v>
      </c>
      <c r="T1226" t="s">
        <v>4864</v>
      </c>
      <c r="U1226">
        <v>131.03</v>
      </c>
      <c r="V1226" t="s">
        <v>5891</v>
      </c>
      <c r="W1226" t="s">
        <v>4958</v>
      </c>
      <c r="X1226" t="s">
        <v>5195</v>
      </c>
      <c r="Y1226" t="s">
        <v>4966</v>
      </c>
      <c r="Z1226" t="s">
        <v>5196</v>
      </c>
      <c r="AA1226" t="s">
        <v>4962</v>
      </c>
      <c r="AB1226">
        <f>YEAR(Sales_Trans_2[[#This Row],[Transaction_Date]])</f>
        <v>2025</v>
      </c>
      <c r="AC1226" t="str">
        <f>TEXT(Sales_Trans_2[[#This Row],[Transaction_Date]],"mmm")</f>
        <v>Oct</v>
      </c>
      <c r="AD1226">
        <f>MONTH(Sales_Trans_2[[#This Row],[Transaction_Date]])</f>
        <v>10</v>
      </c>
      <c r="AE1226" s="19">
        <f>IFERROR(Sales_Trans_2[[#This Row],[Profit]]/Sales_Trans_2[[#This Row],[Sales_Amount]],0)</f>
        <v>1.9286856712766958E-2</v>
      </c>
      <c r="AF1226" s="20" t="str">
        <f>IF(Sales_Trans_2[[#This Row],[Discount_Pct]]=0,"0%",
IF(Sales_Trans_2[[#This Row],[Discount_Pct]]&lt;=5,"1-5%",
IF(Sales_Trans_2[[#This Row],[Discount_Pct]]&lt;=10,"6-10%",
IF(Sales_Trans_2[[#This Row],[Discount_Pct]]&lt;=15,"11-15%","&gt;15%"))))</f>
        <v>&gt;15%</v>
      </c>
    </row>
    <row r="1227" spans="1:32" x14ac:dyDescent="0.25">
      <c r="A1227" t="s">
        <v>3930</v>
      </c>
      <c r="B1227" s="10">
        <v>45934</v>
      </c>
      <c r="C1227" t="s">
        <v>1419</v>
      </c>
      <c r="D1227" t="s">
        <v>459</v>
      </c>
      <c r="E1227" t="s">
        <v>159</v>
      </c>
      <c r="F1227" t="s">
        <v>635</v>
      </c>
      <c r="G1227">
        <v>5</v>
      </c>
      <c r="H1227">
        <v>71.290000000000006</v>
      </c>
      <c r="I1227">
        <v>10</v>
      </c>
      <c r="J1227">
        <v>35.65</v>
      </c>
      <c r="K1227">
        <v>320.8</v>
      </c>
      <c r="L1227">
        <v>296.85000000000002</v>
      </c>
      <c r="M1227">
        <v>23.95</v>
      </c>
      <c r="N1227" t="s">
        <v>40</v>
      </c>
      <c r="O1227" t="s">
        <v>24</v>
      </c>
      <c r="P1227" t="s">
        <v>33</v>
      </c>
      <c r="Q1227">
        <v>0.5229166666666667</v>
      </c>
      <c r="R1227" t="s">
        <v>49</v>
      </c>
      <c r="S1227" t="s">
        <v>4838</v>
      </c>
      <c r="T1227" t="s">
        <v>4828</v>
      </c>
      <c r="U1227">
        <v>71.290000000000006</v>
      </c>
      <c r="V1227" t="s">
        <v>5301</v>
      </c>
      <c r="W1227" t="s">
        <v>4968</v>
      </c>
      <c r="X1227" t="s">
        <v>5616</v>
      </c>
      <c r="Y1227" t="s">
        <v>5011</v>
      </c>
      <c r="Z1227" t="s">
        <v>5034</v>
      </c>
      <c r="AA1227" t="s">
        <v>4962</v>
      </c>
      <c r="AB1227">
        <f>YEAR(Sales_Trans_2[[#This Row],[Transaction_Date]])</f>
        <v>2025</v>
      </c>
      <c r="AC1227" t="str">
        <f>TEXT(Sales_Trans_2[[#This Row],[Transaction_Date]],"mmm")</f>
        <v>Oct</v>
      </c>
      <c r="AD1227">
        <f>MONTH(Sales_Trans_2[[#This Row],[Transaction_Date]])</f>
        <v>10</v>
      </c>
      <c r="AE1227" s="19">
        <f>IFERROR(Sales_Trans_2[[#This Row],[Profit]]/Sales_Trans_2[[#This Row],[Sales_Amount]],0)</f>
        <v>7.4657107231920192E-2</v>
      </c>
      <c r="AF1227" s="20" t="str">
        <f>IF(Sales_Trans_2[[#This Row],[Discount_Pct]]=0,"0%",
IF(Sales_Trans_2[[#This Row],[Discount_Pct]]&lt;=5,"1-5%",
IF(Sales_Trans_2[[#This Row],[Discount_Pct]]&lt;=10,"6-10%",
IF(Sales_Trans_2[[#This Row],[Discount_Pct]]&lt;=15,"11-15%","&gt;15%"))))</f>
        <v>6-10%</v>
      </c>
    </row>
    <row r="1228" spans="1:32" x14ac:dyDescent="0.25">
      <c r="A1228" t="s">
        <v>570</v>
      </c>
      <c r="B1228" s="10">
        <v>45812</v>
      </c>
      <c r="C1228" t="s">
        <v>571</v>
      </c>
      <c r="D1228" t="s">
        <v>572</v>
      </c>
      <c r="E1228" t="s">
        <v>460</v>
      </c>
      <c r="F1228" t="s">
        <v>461</v>
      </c>
      <c r="G1228">
        <v>4</v>
      </c>
      <c r="H1228">
        <v>46.76</v>
      </c>
      <c r="I1228">
        <v>5</v>
      </c>
      <c r="J1228">
        <v>9.35</v>
      </c>
      <c r="K1228">
        <v>204.34</v>
      </c>
      <c r="L1228">
        <v>146.6</v>
      </c>
      <c r="M1228">
        <v>57.74</v>
      </c>
      <c r="N1228" t="s">
        <v>133</v>
      </c>
      <c r="O1228" t="s">
        <v>24</v>
      </c>
      <c r="P1228" t="s">
        <v>33</v>
      </c>
      <c r="Q1228">
        <v>0.49861111111111112</v>
      </c>
      <c r="R1228" t="s">
        <v>27</v>
      </c>
      <c r="S1228" t="s">
        <v>4934</v>
      </c>
      <c r="T1228" t="s">
        <v>4930</v>
      </c>
      <c r="U1228">
        <v>46.76</v>
      </c>
      <c r="V1228" t="s">
        <v>6018</v>
      </c>
      <c r="W1228" t="s">
        <v>4964</v>
      </c>
      <c r="X1228" t="s">
        <v>5404</v>
      </c>
      <c r="Y1228" t="s">
        <v>4970</v>
      </c>
      <c r="Z1228" t="s">
        <v>5405</v>
      </c>
      <c r="AA1228" t="s">
        <v>4962</v>
      </c>
      <c r="AB1228">
        <f>YEAR(Sales_Trans_2[[#This Row],[Transaction_Date]])</f>
        <v>2025</v>
      </c>
      <c r="AC1228" t="str">
        <f>TEXT(Sales_Trans_2[[#This Row],[Transaction_Date]],"mmm")</f>
        <v>Jun</v>
      </c>
      <c r="AD1228">
        <f>MONTH(Sales_Trans_2[[#This Row],[Transaction_Date]])</f>
        <v>6</v>
      </c>
      <c r="AE1228" s="19">
        <f>IFERROR(Sales_Trans_2[[#This Row],[Profit]]/Sales_Trans_2[[#This Row],[Sales_Amount]],0)</f>
        <v>0.28256826857198786</v>
      </c>
      <c r="AF1228" s="20" t="str">
        <f>IF(Sales_Trans_2[[#This Row],[Discount_Pct]]=0,"0%",
IF(Sales_Trans_2[[#This Row],[Discount_Pct]]&lt;=5,"1-5%",
IF(Sales_Trans_2[[#This Row],[Discount_Pct]]&lt;=10,"6-10%",
IF(Sales_Trans_2[[#This Row],[Discount_Pct]]&lt;=15,"11-15%","&gt;15%"))))</f>
        <v>1-5%</v>
      </c>
    </row>
    <row r="1229" spans="1:32" x14ac:dyDescent="0.25">
      <c r="A1229" t="s">
        <v>4242</v>
      </c>
      <c r="B1229" s="10">
        <v>45692</v>
      </c>
      <c r="C1229" t="s">
        <v>4243</v>
      </c>
      <c r="D1229" t="s">
        <v>680</v>
      </c>
      <c r="E1229" t="s">
        <v>400</v>
      </c>
      <c r="F1229" t="s">
        <v>1223</v>
      </c>
      <c r="G1229">
        <v>1</v>
      </c>
      <c r="H1229">
        <v>157.97999999999999</v>
      </c>
      <c r="I1229">
        <v>15</v>
      </c>
      <c r="J1229">
        <v>23.7</v>
      </c>
      <c r="K1229">
        <v>134.28</v>
      </c>
      <c r="L1229">
        <v>137.94999999999999</v>
      </c>
      <c r="M1229">
        <v>-3.67</v>
      </c>
      <c r="N1229" t="s">
        <v>4971</v>
      </c>
      <c r="O1229" t="s">
        <v>24</v>
      </c>
      <c r="P1229" t="s">
        <v>33</v>
      </c>
      <c r="Q1229">
        <v>0.60555555555555551</v>
      </c>
      <c r="R1229" t="s">
        <v>49</v>
      </c>
      <c r="S1229" t="s">
        <v>4873</v>
      </c>
      <c r="T1229" t="s">
        <v>4864</v>
      </c>
      <c r="U1229">
        <v>157.97999999999999</v>
      </c>
      <c r="V1229" t="s">
        <v>6062</v>
      </c>
      <c r="W1229" t="s">
        <v>4964</v>
      </c>
      <c r="X1229" t="s">
        <v>5326</v>
      </c>
      <c r="Y1229" t="s">
        <v>4960</v>
      </c>
      <c r="Z1229" t="s">
        <v>5003</v>
      </c>
      <c r="AA1229" t="s">
        <v>4962</v>
      </c>
      <c r="AB1229">
        <f>YEAR(Sales_Trans_2[[#This Row],[Transaction_Date]])</f>
        <v>2025</v>
      </c>
      <c r="AC1229" t="str">
        <f>TEXT(Sales_Trans_2[[#This Row],[Transaction_Date]],"mmm")</f>
        <v>Feb</v>
      </c>
      <c r="AD1229">
        <f>MONTH(Sales_Trans_2[[#This Row],[Transaction_Date]])</f>
        <v>2</v>
      </c>
      <c r="AE1229" s="19">
        <f>IFERROR(Sales_Trans_2[[#This Row],[Profit]]/Sales_Trans_2[[#This Row],[Sales_Amount]],0)</f>
        <v>-2.7330950253202264E-2</v>
      </c>
      <c r="AF1229" s="20" t="str">
        <f>IF(Sales_Trans_2[[#This Row],[Discount_Pct]]=0,"0%",
IF(Sales_Trans_2[[#This Row],[Discount_Pct]]&lt;=5,"1-5%",
IF(Sales_Trans_2[[#This Row],[Discount_Pct]]&lt;=10,"6-10%",
IF(Sales_Trans_2[[#This Row],[Discount_Pct]]&lt;=15,"11-15%","&gt;15%"))))</f>
        <v>11-15%</v>
      </c>
    </row>
    <row r="1230" spans="1:32" x14ac:dyDescent="0.25">
      <c r="A1230" t="s">
        <v>3559</v>
      </c>
      <c r="B1230" s="10">
        <v>46359</v>
      </c>
      <c r="C1230" t="s">
        <v>3560</v>
      </c>
      <c r="D1230" t="s">
        <v>405</v>
      </c>
      <c r="E1230" t="s">
        <v>847</v>
      </c>
      <c r="F1230" t="s">
        <v>1691</v>
      </c>
      <c r="G1230">
        <v>5</v>
      </c>
      <c r="H1230">
        <v>440.5</v>
      </c>
      <c r="I1230">
        <v>15</v>
      </c>
      <c r="J1230">
        <v>330.38</v>
      </c>
      <c r="K1230">
        <v>1872.12</v>
      </c>
      <c r="L1230">
        <v>1270.25</v>
      </c>
      <c r="M1230">
        <v>601.87</v>
      </c>
      <c r="N1230" t="s">
        <v>133</v>
      </c>
      <c r="O1230" t="s">
        <v>24</v>
      </c>
      <c r="P1230" t="s">
        <v>55</v>
      </c>
      <c r="Q1230">
        <v>0.64513888888888893</v>
      </c>
      <c r="R1230" t="s">
        <v>49</v>
      </c>
      <c r="S1230" t="s">
        <v>4642</v>
      </c>
      <c r="T1230" t="s">
        <v>4636</v>
      </c>
      <c r="U1230">
        <v>440.5</v>
      </c>
      <c r="V1230" t="s">
        <v>5109</v>
      </c>
      <c r="W1230" t="s">
        <v>4968</v>
      </c>
      <c r="X1230" t="s">
        <v>5110</v>
      </c>
      <c r="Y1230" t="s">
        <v>4966</v>
      </c>
      <c r="Z1230" t="s">
        <v>5108</v>
      </c>
      <c r="AA1230" t="s">
        <v>5060</v>
      </c>
      <c r="AB1230">
        <f>YEAR(Sales_Trans_2[[#This Row],[Transaction_Date]])</f>
        <v>2026</v>
      </c>
      <c r="AC1230" t="str">
        <f>TEXT(Sales_Trans_2[[#This Row],[Transaction_Date]],"mmm")</f>
        <v>Dec</v>
      </c>
      <c r="AD1230">
        <f>MONTH(Sales_Trans_2[[#This Row],[Transaction_Date]])</f>
        <v>12</v>
      </c>
      <c r="AE1230" s="19">
        <f>IFERROR(Sales_Trans_2[[#This Row],[Profit]]/Sales_Trans_2[[#This Row],[Sales_Amount]],0)</f>
        <v>0.32149114373010279</v>
      </c>
      <c r="AF1230" s="20" t="str">
        <f>IF(Sales_Trans_2[[#This Row],[Discount_Pct]]=0,"0%",
IF(Sales_Trans_2[[#This Row],[Discount_Pct]]&lt;=5,"1-5%",
IF(Sales_Trans_2[[#This Row],[Discount_Pct]]&lt;=10,"6-10%",
IF(Sales_Trans_2[[#This Row],[Discount_Pct]]&lt;=15,"11-15%","&gt;15%"))))</f>
        <v>11-15%</v>
      </c>
    </row>
    <row r="1231" spans="1:32" x14ac:dyDescent="0.25">
      <c r="A1231" t="s">
        <v>3550</v>
      </c>
      <c r="B1231" s="10">
        <v>46005</v>
      </c>
      <c r="C1231" t="s">
        <v>1000</v>
      </c>
      <c r="D1231" t="s">
        <v>399</v>
      </c>
      <c r="E1231" t="s">
        <v>1092</v>
      </c>
      <c r="F1231" t="s">
        <v>1093</v>
      </c>
      <c r="G1231">
        <v>1</v>
      </c>
      <c r="H1231">
        <v>99.93</v>
      </c>
      <c r="I1231">
        <v>15</v>
      </c>
      <c r="J1231">
        <v>14.99</v>
      </c>
      <c r="K1231">
        <v>97.68</v>
      </c>
      <c r="L1231">
        <v>86.05</v>
      </c>
      <c r="M1231">
        <v>11.63</v>
      </c>
      <c r="N1231" t="s">
        <v>68</v>
      </c>
      <c r="O1231" t="s">
        <v>24</v>
      </c>
      <c r="P1231" t="s">
        <v>55</v>
      </c>
      <c r="Q1231">
        <v>0.52569444444444446</v>
      </c>
      <c r="R1231" t="s">
        <v>27</v>
      </c>
      <c r="S1231" t="s">
        <v>4693</v>
      </c>
      <c r="T1231" t="s">
        <v>4672</v>
      </c>
      <c r="U1231">
        <v>99.93</v>
      </c>
      <c r="V1231" t="s">
        <v>5153</v>
      </c>
      <c r="W1231" t="s">
        <v>4968</v>
      </c>
      <c r="X1231" t="s">
        <v>5152</v>
      </c>
      <c r="Y1231" t="s">
        <v>5011</v>
      </c>
      <c r="Z1231" t="s">
        <v>5150</v>
      </c>
      <c r="AA1231" t="s">
        <v>5060</v>
      </c>
      <c r="AB1231">
        <f>YEAR(Sales_Trans_2[[#This Row],[Transaction_Date]])</f>
        <v>2025</v>
      </c>
      <c r="AC1231" t="str">
        <f>TEXT(Sales_Trans_2[[#This Row],[Transaction_Date]],"mmm")</f>
        <v>Dec</v>
      </c>
      <c r="AD1231">
        <f>MONTH(Sales_Trans_2[[#This Row],[Transaction_Date]])</f>
        <v>12</v>
      </c>
      <c r="AE1231" s="19">
        <f>IFERROR(Sales_Trans_2[[#This Row],[Profit]]/Sales_Trans_2[[#This Row],[Sales_Amount]],0)</f>
        <v>0.11906224406224407</v>
      </c>
      <c r="AF1231" s="20" t="str">
        <f>IF(Sales_Trans_2[[#This Row],[Discount_Pct]]=0,"0%",
IF(Sales_Trans_2[[#This Row],[Discount_Pct]]&lt;=5,"1-5%",
IF(Sales_Trans_2[[#This Row],[Discount_Pct]]&lt;=10,"6-10%",
IF(Sales_Trans_2[[#This Row],[Discount_Pct]]&lt;=15,"11-15%","&gt;15%"))))</f>
        <v>11-15%</v>
      </c>
    </row>
    <row r="1232" spans="1:32" x14ac:dyDescent="0.25">
      <c r="A1232" t="s">
        <v>4305</v>
      </c>
      <c r="B1232" s="10">
        <v>46359</v>
      </c>
      <c r="C1232" t="s">
        <v>690</v>
      </c>
      <c r="D1232" t="s">
        <v>470</v>
      </c>
      <c r="E1232" t="s">
        <v>576</v>
      </c>
      <c r="F1232" t="s">
        <v>577</v>
      </c>
      <c r="G1232">
        <v>5</v>
      </c>
      <c r="H1232">
        <v>589.75</v>
      </c>
      <c r="I1232">
        <v>20</v>
      </c>
      <c r="J1232">
        <v>589.75</v>
      </c>
      <c r="K1232">
        <v>2359</v>
      </c>
      <c r="L1232">
        <v>1718.25</v>
      </c>
      <c r="M1232">
        <v>640.75</v>
      </c>
      <c r="N1232" t="s">
        <v>40</v>
      </c>
      <c r="O1232" t="s">
        <v>24</v>
      </c>
      <c r="P1232" t="s">
        <v>55</v>
      </c>
      <c r="Q1232">
        <v>0.39513888888888887</v>
      </c>
      <c r="R1232" t="s">
        <v>49</v>
      </c>
      <c r="S1232" t="s">
        <v>4646</v>
      </c>
      <c r="T1232" t="s">
        <v>4636</v>
      </c>
      <c r="U1232">
        <v>589.75</v>
      </c>
      <c r="V1232" t="s">
        <v>5218</v>
      </c>
      <c r="W1232" t="s">
        <v>4968</v>
      </c>
      <c r="X1232" t="s">
        <v>5219</v>
      </c>
      <c r="Y1232" t="s">
        <v>5011</v>
      </c>
      <c r="Z1232" t="s">
        <v>5220</v>
      </c>
      <c r="AA1232" t="s">
        <v>5060</v>
      </c>
      <c r="AB1232">
        <f>YEAR(Sales_Trans_2[[#This Row],[Transaction_Date]])</f>
        <v>2026</v>
      </c>
      <c r="AC1232" t="str">
        <f>TEXT(Sales_Trans_2[[#This Row],[Transaction_Date]],"mmm")</f>
        <v>Dec</v>
      </c>
      <c r="AD1232">
        <f>MONTH(Sales_Trans_2[[#This Row],[Transaction_Date]])</f>
        <v>12</v>
      </c>
      <c r="AE1232" s="19">
        <f>IFERROR(Sales_Trans_2[[#This Row],[Profit]]/Sales_Trans_2[[#This Row],[Sales_Amount]],0)</f>
        <v>0.2716193302246715</v>
      </c>
      <c r="AF1232" s="20" t="str">
        <f>IF(Sales_Trans_2[[#This Row],[Discount_Pct]]=0,"0%",
IF(Sales_Trans_2[[#This Row],[Discount_Pct]]&lt;=5,"1-5%",
IF(Sales_Trans_2[[#This Row],[Discount_Pct]]&lt;=10,"6-10%",
IF(Sales_Trans_2[[#This Row],[Discount_Pct]]&lt;=15,"11-15%","&gt;15%"))))</f>
        <v>&gt;15%</v>
      </c>
    </row>
    <row r="1233" spans="1:32" x14ac:dyDescent="0.25">
      <c r="A1233" t="s">
        <v>4354</v>
      </c>
      <c r="B1233" s="10">
        <v>45973</v>
      </c>
      <c r="C1233" t="s">
        <v>1564</v>
      </c>
      <c r="D1233" t="s">
        <v>944</v>
      </c>
      <c r="E1233" t="s">
        <v>523</v>
      </c>
      <c r="F1233" t="s">
        <v>524</v>
      </c>
      <c r="G1233">
        <v>7</v>
      </c>
      <c r="H1233">
        <v>357.05</v>
      </c>
      <c r="I1233">
        <v>5</v>
      </c>
      <c r="J1233">
        <v>124.97</v>
      </c>
      <c r="K1233">
        <v>2374.38</v>
      </c>
      <c r="L1233">
        <v>1669.01</v>
      </c>
      <c r="M1233">
        <v>705.37</v>
      </c>
      <c r="N1233" t="s">
        <v>68</v>
      </c>
      <c r="O1233" t="s">
        <v>24</v>
      </c>
      <c r="P1233" t="s">
        <v>55</v>
      </c>
      <c r="Q1233">
        <v>0.45624999999999999</v>
      </c>
      <c r="R1233" t="s">
        <v>49</v>
      </c>
      <c r="S1233" t="s">
        <v>4773</v>
      </c>
      <c r="T1233" t="s">
        <v>4752</v>
      </c>
      <c r="U1233">
        <v>333.54</v>
      </c>
      <c r="V1233" t="s">
        <v>5237</v>
      </c>
      <c r="W1233" t="s">
        <v>4958</v>
      </c>
      <c r="X1233" t="s">
        <v>5238</v>
      </c>
      <c r="Y1233" t="s">
        <v>4960</v>
      </c>
      <c r="Z1233" t="s">
        <v>5239</v>
      </c>
      <c r="AA1233" t="s">
        <v>5060</v>
      </c>
      <c r="AB1233">
        <f>YEAR(Sales_Trans_2[[#This Row],[Transaction_Date]])</f>
        <v>2025</v>
      </c>
      <c r="AC1233" t="str">
        <f>TEXT(Sales_Trans_2[[#This Row],[Transaction_Date]],"mmm")</f>
        <v>Nov</v>
      </c>
      <c r="AD1233">
        <f>MONTH(Sales_Trans_2[[#This Row],[Transaction_Date]])</f>
        <v>11</v>
      </c>
      <c r="AE1233" s="19">
        <f>IFERROR(Sales_Trans_2[[#This Row],[Profit]]/Sales_Trans_2[[#This Row],[Sales_Amount]],0)</f>
        <v>0.29707544706407568</v>
      </c>
      <c r="AF1233" s="20" t="str">
        <f>IF(Sales_Trans_2[[#This Row],[Discount_Pct]]=0,"0%",
IF(Sales_Trans_2[[#This Row],[Discount_Pct]]&lt;=5,"1-5%",
IF(Sales_Trans_2[[#This Row],[Discount_Pct]]&lt;=10,"6-10%",
IF(Sales_Trans_2[[#This Row],[Discount_Pct]]&lt;=15,"11-15%","&gt;15%"))))</f>
        <v>1-5%</v>
      </c>
    </row>
    <row r="1234" spans="1:32" x14ac:dyDescent="0.25">
      <c r="A1234" t="s">
        <v>2208</v>
      </c>
      <c r="B1234" s="10">
        <v>46018</v>
      </c>
      <c r="C1234" t="s">
        <v>2209</v>
      </c>
      <c r="D1234" t="s">
        <v>1490</v>
      </c>
      <c r="E1234" t="s">
        <v>372</v>
      </c>
      <c r="F1234" t="s">
        <v>373</v>
      </c>
      <c r="G1234">
        <v>4</v>
      </c>
      <c r="H1234">
        <v>102.51</v>
      </c>
      <c r="I1234">
        <v>20</v>
      </c>
      <c r="J1234">
        <v>82.01</v>
      </c>
      <c r="K1234">
        <v>377.23</v>
      </c>
      <c r="L1234">
        <v>354.88</v>
      </c>
      <c r="M1234">
        <v>22.35</v>
      </c>
      <c r="N1234" t="s">
        <v>4971</v>
      </c>
      <c r="O1234" t="s">
        <v>24</v>
      </c>
      <c r="P1234" t="s">
        <v>55</v>
      </c>
      <c r="Q1234">
        <v>0.39166666666666666</v>
      </c>
      <c r="R1234" t="s">
        <v>27</v>
      </c>
      <c r="S1234" t="s">
        <v>4899</v>
      </c>
      <c r="T1234" t="s">
        <v>4887</v>
      </c>
      <c r="U1234">
        <v>102.51</v>
      </c>
      <c r="V1234" t="s">
        <v>5124</v>
      </c>
      <c r="W1234" t="s">
        <v>4964</v>
      </c>
      <c r="X1234" t="s">
        <v>5258</v>
      </c>
      <c r="Y1234" t="s">
        <v>4966</v>
      </c>
      <c r="Z1234" t="s">
        <v>5259</v>
      </c>
      <c r="AA1234" t="s">
        <v>5060</v>
      </c>
      <c r="AB1234">
        <f>YEAR(Sales_Trans_2[[#This Row],[Transaction_Date]])</f>
        <v>2025</v>
      </c>
      <c r="AC1234" t="str">
        <f>TEXT(Sales_Trans_2[[#This Row],[Transaction_Date]],"mmm")</f>
        <v>Dec</v>
      </c>
      <c r="AD1234">
        <f>MONTH(Sales_Trans_2[[#This Row],[Transaction_Date]])</f>
        <v>12</v>
      </c>
      <c r="AE1234" s="19">
        <f>IFERROR(Sales_Trans_2[[#This Row],[Profit]]/Sales_Trans_2[[#This Row],[Sales_Amount]],0)</f>
        <v>5.924767383294012E-2</v>
      </c>
      <c r="AF1234" s="20" t="str">
        <f>IF(Sales_Trans_2[[#This Row],[Discount_Pct]]=0,"0%",
IF(Sales_Trans_2[[#This Row],[Discount_Pct]]&lt;=5,"1-5%",
IF(Sales_Trans_2[[#This Row],[Discount_Pct]]&lt;=10,"6-10%",
IF(Sales_Trans_2[[#This Row],[Discount_Pct]]&lt;=15,"11-15%","&gt;15%"))))</f>
        <v>&gt;15%</v>
      </c>
    </row>
    <row r="1235" spans="1:32" x14ac:dyDescent="0.25">
      <c r="A1235" t="s">
        <v>4539</v>
      </c>
      <c r="B1235" s="10">
        <v>46205</v>
      </c>
      <c r="C1235" t="s">
        <v>2441</v>
      </c>
      <c r="D1235" t="s">
        <v>1225</v>
      </c>
      <c r="E1235" t="s">
        <v>504</v>
      </c>
      <c r="F1235" t="s">
        <v>1635</v>
      </c>
      <c r="G1235">
        <v>4</v>
      </c>
      <c r="H1235">
        <v>182.3</v>
      </c>
      <c r="I1235">
        <v>15</v>
      </c>
      <c r="J1235">
        <v>109.38</v>
      </c>
      <c r="K1235">
        <v>712.79</v>
      </c>
      <c r="L1235">
        <v>430.4</v>
      </c>
      <c r="M1235">
        <v>282.39</v>
      </c>
      <c r="N1235" t="s">
        <v>40</v>
      </c>
      <c r="O1235" t="s">
        <v>24</v>
      </c>
      <c r="P1235" t="s">
        <v>55</v>
      </c>
      <c r="Q1235">
        <v>0.61041666666666672</v>
      </c>
      <c r="R1235" t="s">
        <v>27</v>
      </c>
      <c r="S1235" t="s">
        <v>4664</v>
      </c>
      <c r="T1235" t="s">
        <v>4636</v>
      </c>
      <c r="U1235">
        <v>182.3</v>
      </c>
      <c r="V1235" t="s">
        <v>5389</v>
      </c>
      <c r="W1235" t="s">
        <v>4968</v>
      </c>
      <c r="X1235" t="s">
        <v>5390</v>
      </c>
      <c r="Y1235" t="s">
        <v>4966</v>
      </c>
      <c r="Z1235" t="s">
        <v>5349</v>
      </c>
      <c r="AA1235" t="s">
        <v>5060</v>
      </c>
      <c r="AB1235">
        <f>YEAR(Sales_Trans_2[[#This Row],[Transaction_Date]])</f>
        <v>2026</v>
      </c>
      <c r="AC1235" t="str">
        <f>TEXT(Sales_Trans_2[[#This Row],[Transaction_Date]],"mmm")</f>
        <v>Jul</v>
      </c>
      <c r="AD1235">
        <f>MONTH(Sales_Trans_2[[#This Row],[Transaction_Date]])</f>
        <v>7</v>
      </c>
      <c r="AE1235" s="19">
        <f>IFERROR(Sales_Trans_2[[#This Row],[Profit]]/Sales_Trans_2[[#This Row],[Sales_Amount]],0)</f>
        <v>0.39617559168899674</v>
      </c>
      <c r="AF1235" s="20" t="str">
        <f>IF(Sales_Trans_2[[#This Row],[Discount_Pct]]=0,"0%",
IF(Sales_Trans_2[[#This Row],[Discount_Pct]]&lt;=5,"1-5%",
IF(Sales_Trans_2[[#This Row],[Discount_Pct]]&lt;=10,"6-10%",
IF(Sales_Trans_2[[#This Row],[Discount_Pct]]&lt;=15,"11-15%","&gt;15%"))))</f>
        <v>11-15%</v>
      </c>
    </row>
    <row r="1236" spans="1:32" x14ac:dyDescent="0.25">
      <c r="A1236" t="s">
        <v>1904</v>
      </c>
      <c r="B1236" s="10">
        <v>46070</v>
      </c>
      <c r="C1236" t="s">
        <v>1116</v>
      </c>
      <c r="D1236" t="s">
        <v>543</v>
      </c>
      <c r="E1236" t="s">
        <v>1905</v>
      </c>
      <c r="F1236" t="s">
        <v>222</v>
      </c>
      <c r="G1236">
        <v>7</v>
      </c>
      <c r="H1236">
        <v>411.56</v>
      </c>
      <c r="I1236">
        <v>15</v>
      </c>
      <c r="J1236">
        <v>432.14</v>
      </c>
      <c r="K1236">
        <v>2448.7800000000002</v>
      </c>
      <c r="L1236">
        <v>1929.69</v>
      </c>
      <c r="M1236">
        <v>519.09</v>
      </c>
      <c r="N1236" t="s">
        <v>47</v>
      </c>
      <c r="O1236" t="s">
        <v>24</v>
      </c>
      <c r="P1236" t="s">
        <v>55</v>
      </c>
      <c r="Q1236">
        <v>0.61250000000000004</v>
      </c>
      <c r="R1236" t="s">
        <v>49</v>
      </c>
      <c r="S1236" t="s">
        <v>4793</v>
      </c>
      <c r="T1236" t="s">
        <v>4776</v>
      </c>
      <c r="U1236">
        <v>386.17</v>
      </c>
      <c r="V1236" t="s">
        <v>5344</v>
      </c>
      <c r="W1236" t="s">
        <v>4958</v>
      </c>
      <c r="X1236" t="s">
        <v>5424</v>
      </c>
      <c r="Y1236" t="s">
        <v>4966</v>
      </c>
      <c r="Z1236" t="s">
        <v>5249</v>
      </c>
      <c r="AA1236" t="s">
        <v>5060</v>
      </c>
      <c r="AB1236">
        <f>YEAR(Sales_Trans_2[[#This Row],[Transaction_Date]])</f>
        <v>2026</v>
      </c>
      <c r="AC1236" t="str">
        <f>TEXT(Sales_Trans_2[[#This Row],[Transaction_Date]],"mmm")</f>
        <v>Feb</v>
      </c>
      <c r="AD1236">
        <f>MONTH(Sales_Trans_2[[#This Row],[Transaction_Date]])</f>
        <v>2</v>
      </c>
      <c r="AE1236" s="19">
        <f>IFERROR(Sales_Trans_2[[#This Row],[Profit]]/Sales_Trans_2[[#This Row],[Sales_Amount]],0)</f>
        <v>0.21197902629064269</v>
      </c>
      <c r="AF1236" s="20" t="str">
        <f>IF(Sales_Trans_2[[#This Row],[Discount_Pct]]=0,"0%",
IF(Sales_Trans_2[[#This Row],[Discount_Pct]]&lt;=5,"1-5%",
IF(Sales_Trans_2[[#This Row],[Discount_Pct]]&lt;=10,"6-10%",
IF(Sales_Trans_2[[#This Row],[Discount_Pct]]&lt;=15,"11-15%","&gt;15%"))))</f>
        <v>11-15%</v>
      </c>
    </row>
    <row r="1237" spans="1:32" x14ac:dyDescent="0.25">
      <c r="A1237" t="s">
        <v>984</v>
      </c>
      <c r="B1237" s="10">
        <v>46081</v>
      </c>
      <c r="C1237" t="s">
        <v>985</v>
      </c>
      <c r="D1237" t="s">
        <v>302</v>
      </c>
      <c r="E1237" t="s">
        <v>778</v>
      </c>
      <c r="F1237" t="s">
        <v>979</v>
      </c>
      <c r="G1237">
        <v>6</v>
      </c>
      <c r="H1237">
        <v>373.11</v>
      </c>
      <c r="I1237">
        <v>10</v>
      </c>
      <c r="J1237">
        <v>223.87</v>
      </c>
      <c r="K1237">
        <v>2317.0100000000002</v>
      </c>
      <c r="L1237">
        <v>1297.92</v>
      </c>
      <c r="M1237">
        <v>1019.09</v>
      </c>
      <c r="N1237" t="s">
        <v>40</v>
      </c>
      <c r="O1237" t="s">
        <v>24</v>
      </c>
      <c r="P1237" t="s">
        <v>55</v>
      </c>
      <c r="Q1237">
        <v>0.82430555555555551</v>
      </c>
      <c r="R1237" t="s">
        <v>27</v>
      </c>
      <c r="S1237" t="s">
        <v>4655</v>
      </c>
      <c r="T1237" t="s">
        <v>4636</v>
      </c>
      <c r="U1237">
        <v>343.56</v>
      </c>
      <c r="V1237" t="s">
        <v>4982</v>
      </c>
      <c r="W1237" t="s">
        <v>4958</v>
      </c>
      <c r="X1237" t="s">
        <v>5431</v>
      </c>
      <c r="Y1237" t="s">
        <v>4966</v>
      </c>
      <c r="Z1237" t="s">
        <v>5432</v>
      </c>
      <c r="AA1237" t="s">
        <v>5060</v>
      </c>
      <c r="AB1237">
        <f>YEAR(Sales_Trans_2[[#This Row],[Transaction_Date]])</f>
        <v>2026</v>
      </c>
      <c r="AC1237" t="str">
        <f>TEXT(Sales_Trans_2[[#This Row],[Transaction_Date]],"mmm")</f>
        <v>Feb</v>
      </c>
      <c r="AD1237">
        <f>MONTH(Sales_Trans_2[[#This Row],[Transaction_Date]])</f>
        <v>2</v>
      </c>
      <c r="AE1237" s="19">
        <f>IFERROR(Sales_Trans_2[[#This Row],[Profit]]/Sales_Trans_2[[#This Row],[Sales_Amount]],0)</f>
        <v>0.4398297806224401</v>
      </c>
      <c r="AF1237" s="20" t="str">
        <f>IF(Sales_Trans_2[[#This Row],[Discount_Pct]]=0,"0%",
IF(Sales_Trans_2[[#This Row],[Discount_Pct]]&lt;=5,"1-5%",
IF(Sales_Trans_2[[#This Row],[Discount_Pct]]&lt;=10,"6-10%",
IF(Sales_Trans_2[[#This Row],[Discount_Pct]]&lt;=15,"11-15%","&gt;15%"))))</f>
        <v>6-10%</v>
      </c>
    </row>
    <row r="1238" spans="1:32" x14ac:dyDescent="0.25">
      <c r="A1238" t="s">
        <v>3694</v>
      </c>
      <c r="B1238" s="10">
        <v>46015</v>
      </c>
      <c r="C1238" t="s">
        <v>651</v>
      </c>
      <c r="D1238" t="s">
        <v>314</v>
      </c>
      <c r="E1238" t="s">
        <v>2009</v>
      </c>
      <c r="F1238" t="s">
        <v>2136</v>
      </c>
      <c r="G1238">
        <v>5</v>
      </c>
      <c r="H1238">
        <v>329.69</v>
      </c>
      <c r="I1238">
        <v>5</v>
      </c>
      <c r="J1238">
        <v>82.42</v>
      </c>
      <c r="K1238">
        <v>1566.03</v>
      </c>
      <c r="L1238">
        <v>1236.25</v>
      </c>
      <c r="M1238">
        <v>329.78</v>
      </c>
      <c r="N1238" t="s">
        <v>4971</v>
      </c>
      <c r="O1238" t="s">
        <v>24</v>
      </c>
      <c r="P1238" t="s">
        <v>55</v>
      </c>
      <c r="Q1238">
        <v>0.65902777777777777</v>
      </c>
      <c r="R1238" t="s">
        <v>49</v>
      </c>
      <c r="S1238" t="s">
        <v>4707</v>
      </c>
      <c r="T1238" t="s">
        <v>4703</v>
      </c>
      <c r="U1238">
        <v>329.69</v>
      </c>
      <c r="V1238" t="s">
        <v>5441</v>
      </c>
      <c r="W1238" t="s">
        <v>4968</v>
      </c>
      <c r="X1238" t="s">
        <v>5440</v>
      </c>
      <c r="Y1238" t="s">
        <v>4960</v>
      </c>
      <c r="Z1238" t="s">
        <v>5177</v>
      </c>
      <c r="AA1238" t="s">
        <v>5060</v>
      </c>
      <c r="AB1238">
        <f>YEAR(Sales_Trans_2[[#This Row],[Transaction_Date]])</f>
        <v>2025</v>
      </c>
      <c r="AC1238" t="str">
        <f>TEXT(Sales_Trans_2[[#This Row],[Transaction_Date]],"mmm")</f>
        <v>Dec</v>
      </c>
      <c r="AD1238">
        <f>MONTH(Sales_Trans_2[[#This Row],[Transaction_Date]])</f>
        <v>12</v>
      </c>
      <c r="AE1238" s="19">
        <f>IFERROR(Sales_Trans_2[[#This Row],[Profit]]/Sales_Trans_2[[#This Row],[Sales_Amount]],0)</f>
        <v>0.21058344987005356</v>
      </c>
      <c r="AF1238" s="20" t="str">
        <f>IF(Sales_Trans_2[[#This Row],[Discount_Pct]]=0,"0%",
IF(Sales_Trans_2[[#This Row],[Discount_Pct]]&lt;=5,"1-5%",
IF(Sales_Trans_2[[#This Row],[Discount_Pct]]&lt;=10,"6-10%",
IF(Sales_Trans_2[[#This Row],[Discount_Pct]]&lt;=15,"11-15%","&gt;15%"))))</f>
        <v>1-5%</v>
      </c>
    </row>
    <row r="1239" spans="1:32" x14ac:dyDescent="0.25">
      <c r="A1239" t="s">
        <v>3812</v>
      </c>
      <c r="B1239" s="10">
        <v>46013</v>
      </c>
      <c r="C1239" t="s">
        <v>444</v>
      </c>
      <c r="D1239" t="s">
        <v>1382</v>
      </c>
      <c r="E1239" t="s">
        <v>1471</v>
      </c>
      <c r="F1239" t="s">
        <v>2194</v>
      </c>
      <c r="G1239">
        <v>8</v>
      </c>
      <c r="H1239">
        <v>318.92</v>
      </c>
      <c r="I1239">
        <v>10</v>
      </c>
      <c r="J1239">
        <v>255.14</v>
      </c>
      <c r="K1239">
        <v>2296.2199999999998</v>
      </c>
      <c r="L1239">
        <v>1880.4</v>
      </c>
      <c r="M1239">
        <v>415.82</v>
      </c>
      <c r="N1239" t="s">
        <v>4971</v>
      </c>
      <c r="O1239" t="s">
        <v>24</v>
      </c>
      <c r="P1239" t="s">
        <v>55</v>
      </c>
      <c r="Q1239">
        <v>0.52430555555555558</v>
      </c>
      <c r="R1239" t="s">
        <v>49</v>
      </c>
      <c r="S1239" t="s">
        <v>4774</v>
      </c>
      <c r="T1239" t="s">
        <v>4752</v>
      </c>
      <c r="U1239">
        <v>317.99</v>
      </c>
      <c r="V1239" t="s">
        <v>5047</v>
      </c>
      <c r="W1239" t="s">
        <v>4958</v>
      </c>
      <c r="X1239" t="s">
        <v>5455</v>
      </c>
      <c r="Y1239" t="s">
        <v>4970</v>
      </c>
      <c r="Z1239" t="s">
        <v>5295</v>
      </c>
      <c r="AA1239" t="s">
        <v>5060</v>
      </c>
      <c r="AB1239">
        <f>YEAR(Sales_Trans_2[[#This Row],[Transaction_Date]])</f>
        <v>2025</v>
      </c>
      <c r="AC1239" t="str">
        <f>TEXT(Sales_Trans_2[[#This Row],[Transaction_Date]],"mmm")</f>
        <v>Dec</v>
      </c>
      <c r="AD1239">
        <f>MONTH(Sales_Trans_2[[#This Row],[Transaction_Date]])</f>
        <v>12</v>
      </c>
      <c r="AE1239" s="19">
        <f>IFERROR(Sales_Trans_2[[#This Row],[Profit]]/Sales_Trans_2[[#This Row],[Sales_Amount]],0)</f>
        <v>0.18108892005121463</v>
      </c>
      <c r="AF1239" s="20" t="str">
        <f>IF(Sales_Trans_2[[#This Row],[Discount_Pct]]=0,"0%",
IF(Sales_Trans_2[[#This Row],[Discount_Pct]]&lt;=5,"1-5%",
IF(Sales_Trans_2[[#This Row],[Discount_Pct]]&lt;=10,"6-10%",
IF(Sales_Trans_2[[#This Row],[Discount_Pct]]&lt;=15,"11-15%","&gt;15%"))))</f>
        <v>6-10%</v>
      </c>
    </row>
    <row r="1240" spans="1:32" x14ac:dyDescent="0.25">
      <c r="A1240" t="s">
        <v>3447</v>
      </c>
      <c r="B1240" s="10">
        <v>46066</v>
      </c>
      <c r="C1240" t="s">
        <v>562</v>
      </c>
      <c r="D1240" t="s">
        <v>2958</v>
      </c>
      <c r="E1240" t="s">
        <v>576</v>
      </c>
      <c r="F1240" t="s">
        <v>1151</v>
      </c>
      <c r="G1240">
        <v>3</v>
      </c>
      <c r="H1240">
        <v>461.27</v>
      </c>
      <c r="I1240">
        <v>5</v>
      </c>
      <c r="J1240">
        <v>69.19</v>
      </c>
      <c r="K1240">
        <v>1314.62</v>
      </c>
      <c r="L1240">
        <v>942.78</v>
      </c>
      <c r="M1240">
        <v>371.84</v>
      </c>
      <c r="N1240" t="s">
        <v>4971</v>
      </c>
      <c r="O1240" t="s">
        <v>24</v>
      </c>
      <c r="P1240" t="s">
        <v>55</v>
      </c>
      <c r="Q1240">
        <v>0.66249999999999998</v>
      </c>
      <c r="R1240" t="s">
        <v>49</v>
      </c>
      <c r="S1240" t="s">
        <v>4813</v>
      </c>
      <c r="T1240" t="s">
        <v>4805</v>
      </c>
      <c r="U1240">
        <v>414.29</v>
      </c>
      <c r="V1240" t="s">
        <v>5375</v>
      </c>
      <c r="W1240" t="s">
        <v>4958</v>
      </c>
      <c r="X1240" t="s">
        <v>5490</v>
      </c>
      <c r="Y1240" t="s">
        <v>4960</v>
      </c>
      <c r="Z1240" t="s">
        <v>5220</v>
      </c>
      <c r="AA1240" t="s">
        <v>5060</v>
      </c>
      <c r="AB1240">
        <f>YEAR(Sales_Trans_2[[#This Row],[Transaction_Date]])</f>
        <v>2026</v>
      </c>
      <c r="AC1240" t="str">
        <f>TEXT(Sales_Trans_2[[#This Row],[Transaction_Date]],"mmm")</f>
        <v>Feb</v>
      </c>
      <c r="AD1240">
        <f>MONTH(Sales_Trans_2[[#This Row],[Transaction_Date]])</f>
        <v>2</v>
      </c>
      <c r="AE1240" s="19">
        <f>IFERROR(Sales_Trans_2[[#This Row],[Profit]]/Sales_Trans_2[[#This Row],[Sales_Amount]],0)</f>
        <v>0.28284979689948425</v>
      </c>
      <c r="AF1240" s="20" t="str">
        <f>IF(Sales_Trans_2[[#This Row],[Discount_Pct]]=0,"0%",
IF(Sales_Trans_2[[#This Row],[Discount_Pct]]&lt;=5,"1-5%",
IF(Sales_Trans_2[[#This Row],[Discount_Pct]]&lt;=10,"6-10%",
IF(Sales_Trans_2[[#This Row],[Discount_Pct]]&lt;=15,"11-15%","&gt;15%"))))</f>
        <v>1-5%</v>
      </c>
    </row>
    <row r="1241" spans="1:32" x14ac:dyDescent="0.25">
      <c r="A1241" t="s">
        <v>3662</v>
      </c>
      <c r="B1241" s="10">
        <v>46097</v>
      </c>
      <c r="C1241" t="s">
        <v>1769</v>
      </c>
      <c r="D1241" t="s">
        <v>856</v>
      </c>
      <c r="E1241" t="s">
        <v>671</v>
      </c>
      <c r="F1241" t="s">
        <v>239</v>
      </c>
      <c r="G1241">
        <v>5</v>
      </c>
      <c r="H1241">
        <v>275.70999999999998</v>
      </c>
      <c r="I1241">
        <v>20</v>
      </c>
      <c r="J1241">
        <v>275.70999999999998</v>
      </c>
      <c r="K1241">
        <v>1102.8399999999999</v>
      </c>
      <c r="L1241">
        <v>1031.5</v>
      </c>
      <c r="M1241">
        <v>71.34</v>
      </c>
      <c r="N1241" t="s">
        <v>23</v>
      </c>
      <c r="O1241" t="s">
        <v>24</v>
      </c>
      <c r="P1241" t="s">
        <v>55</v>
      </c>
      <c r="Q1241">
        <v>0.52847222222222223</v>
      </c>
      <c r="R1241" t="s">
        <v>49</v>
      </c>
      <c r="S1241" t="s">
        <v>4825</v>
      </c>
      <c r="T1241" t="s">
        <v>4805</v>
      </c>
      <c r="U1241">
        <v>275.70999999999998</v>
      </c>
      <c r="V1241" t="s">
        <v>5532</v>
      </c>
      <c r="W1241" t="s">
        <v>4968</v>
      </c>
      <c r="X1241" t="s">
        <v>5015</v>
      </c>
      <c r="Y1241" t="s">
        <v>4966</v>
      </c>
      <c r="Z1241" t="s">
        <v>5529</v>
      </c>
      <c r="AA1241" t="s">
        <v>5060</v>
      </c>
      <c r="AB1241">
        <f>YEAR(Sales_Trans_2[[#This Row],[Transaction_Date]])</f>
        <v>2026</v>
      </c>
      <c r="AC1241" t="str">
        <f>TEXT(Sales_Trans_2[[#This Row],[Transaction_Date]],"mmm")</f>
        <v>Mar</v>
      </c>
      <c r="AD1241">
        <f>MONTH(Sales_Trans_2[[#This Row],[Transaction_Date]])</f>
        <v>3</v>
      </c>
      <c r="AE1241" s="19">
        <f>IFERROR(Sales_Trans_2[[#This Row],[Profit]]/Sales_Trans_2[[#This Row],[Sales_Amount]],0)</f>
        <v>6.4687534003119232E-2</v>
      </c>
      <c r="AF1241" s="20" t="str">
        <f>IF(Sales_Trans_2[[#This Row],[Discount_Pct]]=0,"0%",
IF(Sales_Trans_2[[#This Row],[Discount_Pct]]&lt;=5,"1-5%",
IF(Sales_Trans_2[[#This Row],[Discount_Pct]]&lt;=10,"6-10%",
IF(Sales_Trans_2[[#This Row],[Discount_Pct]]&lt;=15,"11-15%","&gt;15%"))))</f>
        <v>&gt;15%</v>
      </c>
    </row>
    <row r="1242" spans="1:32" x14ac:dyDescent="0.25">
      <c r="A1242" t="s">
        <v>3590</v>
      </c>
      <c r="B1242" s="10">
        <v>46205</v>
      </c>
      <c r="C1242" t="s">
        <v>441</v>
      </c>
      <c r="D1242" t="s">
        <v>759</v>
      </c>
      <c r="E1242" t="s">
        <v>1059</v>
      </c>
      <c r="F1242" t="s">
        <v>304</v>
      </c>
      <c r="G1242">
        <v>3</v>
      </c>
      <c r="H1242">
        <v>217.85</v>
      </c>
      <c r="I1242">
        <v>20</v>
      </c>
      <c r="J1242">
        <v>130.71</v>
      </c>
      <c r="K1242">
        <v>601.27</v>
      </c>
      <c r="L1242">
        <v>569.07000000000005</v>
      </c>
      <c r="M1242">
        <v>32.200000000000003</v>
      </c>
      <c r="N1242" t="s">
        <v>133</v>
      </c>
      <c r="O1242" t="s">
        <v>24</v>
      </c>
      <c r="P1242" t="s">
        <v>55</v>
      </c>
      <c r="Q1242">
        <v>0.81388888888888888</v>
      </c>
      <c r="R1242" t="s">
        <v>27</v>
      </c>
      <c r="S1242" t="s">
        <v>4741</v>
      </c>
      <c r="T1242" t="s">
        <v>4729</v>
      </c>
      <c r="U1242">
        <v>217.85</v>
      </c>
      <c r="V1242" t="s">
        <v>5540</v>
      </c>
      <c r="W1242" t="s">
        <v>4964</v>
      </c>
      <c r="X1242" t="s">
        <v>5101</v>
      </c>
      <c r="Y1242" t="s">
        <v>4970</v>
      </c>
      <c r="Z1242" t="s">
        <v>5099</v>
      </c>
      <c r="AA1242" t="s">
        <v>5060</v>
      </c>
      <c r="AB1242">
        <f>YEAR(Sales_Trans_2[[#This Row],[Transaction_Date]])</f>
        <v>2026</v>
      </c>
      <c r="AC1242" t="str">
        <f>TEXT(Sales_Trans_2[[#This Row],[Transaction_Date]],"mmm")</f>
        <v>Jul</v>
      </c>
      <c r="AD1242">
        <f>MONTH(Sales_Trans_2[[#This Row],[Transaction_Date]])</f>
        <v>7</v>
      </c>
      <c r="AE1242" s="19">
        <f>IFERROR(Sales_Trans_2[[#This Row],[Profit]]/Sales_Trans_2[[#This Row],[Sales_Amount]],0)</f>
        <v>5.355331215593661E-2</v>
      </c>
      <c r="AF1242" s="20" t="str">
        <f>IF(Sales_Trans_2[[#This Row],[Discount_Pct]]=0,"0%",
IF(Sales_Trans_2[[#This Row],[Discount_Pct]]&lt;=5,"1-5%",
IF(Sales_Trans_2[[#This Row],[Discount_Pct]]&lt;=10,"6-10%",
IF(Sales_Trans_2[[#This Row],[Discount_Pct]]&lt;=15,"11-15%","&gt;15%"))))</f>
        <v>&gt;15%</v>
      </c>
    </row>
    <row r="1243" spans="1:32" x14ac:dyDescent="0.25">
      <c r="A1243" t="s">
        <v>1353</v>
      </c>
      <c r="B1243" s="10">
        <v>46237</v>
      </c>
      <c r="C1243" t="s">
        <v>1354</v>
      </c>
      <c r="D1243" t="s">
        <v>611</v>
      </c>
      <c r="E1243" t="s">
        <v>177</v>
      </c>
      <c r="F1243" t="s">
        <v>178</v>
      </c>
      <c r="G1243">
        <v>3</v>
      </c>
      <c r="H1243">
        <v>358.83</v>
      </c>
      <c r="I1243">
        <v>15</v>
      </c>
      <c r="J1243">
        <v>161.47</v>
      </c>
      <c r="K1243">
        <v>1052.27</v>
      </c>
      <c r="L1243">
        <v>752.04</v>
      </c>
      <c r="M1243">
        <v>300.23</v>
      </c>
      <c r="N1243" t="s">
        <v>23</v>
      </c>
      <c r="O1243" t="s">
        <v>24</v>
      </c>
      <c r="P1243" t="s">
        <v>55</v>
      </c>
      <c r="Q1243">
        <v>0.38819444444444445</v>
      </c>
      <c r="R1243" t="s">
        <v>27</v>
      </c>
      <c r="S1243" t="s">
        <v>4775</v>
      </c>
      <c r="T1243" t="s">
        <v>4776</v>
      </c>
      <c r="U1243">
        <v>339.13</v>
      </c>
      <c r="V1243" t="s">
        <v>5621</v>
      </c>
      <c r="W1243" t="s">
        <v>4958</v>
      </c>
      <c r="X1243" t="s">
        <v>5130</v>
      </c>
      <c r="Y1243" t="s">
        <v>4966</v>
      </c>
      <c r="Z1243" t="s">
        <v>5227</v>
      </c>
      <c r="AA1243" t="s">
        <v>5060</v>
      </c>
      <c r="AB1243">
        <f>YEAR(Sales_Trans_2[[#This Row],[Transaction_Date]])</f>
        <v>2026</v>
      </c>
      <c r="AC1243" t="str">
        <f>TEXT(Sales_Trans_2[[#This Row],[Transaction_Date]],"mmm")</f>
        <v>Aug</v>
      </c>
      <c r="AD1243">
        <f>MONTH(Sales_Trans_2[[#This Row],[Transaction_Date]])</f>
        <v>8</v>
      </c>
      <c r="AE1243" s="19">
        <f>IFERROR(Sales_Trans_2[[#This Row],[Profit]]/Sales_Trans_2[[#This Row],[Sales_Amount]],0)</f>
        <v>0.28531650621988658</v>
      </c>
      <c r="AF1243" s="20" t="str">
        <f>IF(Sales_Trans_2[[#This Row],[Discount_Pct]]=0,"0%",
IF(Sales_Trans_2[[#This Row],[Discount_Pct]]&lt;=5,"1-5%",
IF(Sales_Trans_2[[#This Row],[Discount_Pct]]&lt;=10,"6-10%",
IF(Sales_Trans_2[[#This Row],[Discount_Pct]]&lt;=15,"11-15%","&gt;15%"))))</f>
        <v>11-15%</v>
      </c>
    </row>
    <row r="1244" spans="1:32" x14ac:dyDescent="0.25">
      <c r="A1244" t="s">
        <v>2188</v>
      </c>
      <c r="B1244" s="10">
        <v>46176</v>
      </c>
      <c r="C1244" t="s">
        <v>58</v>
      </c>
      <c r="D1244" t="s">
        <v>2085</v>
      </c>
      <c r="E1244" t="s">
        <v>478</v>
      </c>
      <c r="F1244" t="s">
        <v>1834</v>
      </c>
      <c r="G1244">
        <v>3</v>
      </c>
      <c r="H1244">
        <v>415.16</v>
      </c>
      <c r="I1244">
        <v>10</v>
      </c>
      <c r="J1244">
        <v>124.55</v>
      </c>
      <c r="K1244">
        <v>1120.93</v>
      </c>
      <c r="L1244">
        <v>957.15</v>
      </c>
      <c r="M1244">
        <v>163.78</v>
      </c>
      <c r="N1244" t="s">
        <v>40</v>
      </c>
      <c r="O1244" t="s">
        <v>24</v>
      </c>
      <c r="P1244" t="s">
        <v>55</v>
      </c>
      <c r="Q1244">
        <v>0.88958333333333328</v>
      </c>
      <c r="R1244" t="s">
        <v>49</v>
      </c>
      <c r="S1244" t="s">
        <v>4670</v>
      </c>
      <c r="T1244" t="s">
        <v>4805</v>
      </c>
      <c r="U1244">
        <v>392.68</v>
      </c>
      <c r="V1244" t="s">
        <v>5624</v>
      </c>
      <c r="W1244" t="s">
        <v>4958</v>
      </c>
      <c r="X1244" t="s">
        <v>5136</v>
      </c>
      <c r="Y1244" t="s">
        <v>4977</v>
      </c>
      <c r="Z1244" t="s">
        <v>5252</v>
      </c>
      <c r="AA1244" t="s">
        <v>5060</v>
      </c>
      <c r="AB1244">
        <f>YEAR(Sales_Trans_2[[#This Row],[Transaction_Date]])</f>
        <v>2026</v>
      </c>
      <c r="AC1244" t="str">
        <f>TEXT(Sales_Trans_2[[#This Row],[Transaction_Date]],"mmm")</f>
        <v>Jun</v>
      </c>
      <c r="AD1244">
        <f>MONTH(Sales_Trans_2[[#This Row],[Transaction_Date]])</f>
        <v>6</v>
      </c>
      <c r="AE1244" s="19">
        <f>IFERROR(Sales_Trans_2[[#This Row],[Profit]]/Sales_Trans_2[[#This Row],[Sales_Amount]],0)</f>
        <v>0.1461108186951906</v>
      </c>
      <c r="AF1244" s="20" t="str">
        <f>IF(Sales_Trans_2[[#This Row],[Discount_Pct]]=0,"0%",
IF(Sales_Trans_2[[#This Row],[Discount_Pct]]&lt;=5,"1-5%",
IF(Sales_Trans_2[[#This Row],[Discount_Pct]]&lt;=10,"6-10%",
IF(Sales_Trans_2[[#This Row],[Discount_Pct]]&lt;=15,"11-15%","&gt;15%"))))</f>
        <v>6-10%</v>
      </c>
    </row>
    <row r="1245" spans="1:32" x14ac:dyDescent="0.25">
      <c r="A1245" t="s">
        <v>4196</v>
      </c>
      <c r="B1245" s="10">
        <v>46083</v>
      </c>
      <c r="C1245" t="s">
        <v>1168</v>
      </c>
      <c r="D1245" t="s">
        <v>147</v>
      </c>
      <c r="E1245" t="s">
        <v>1092</v>
      </c>
      <c r="F1245" t="s">
        <v>577</v>
      </c>
      <c r="G1245">
        <v>8</v>
      </c>
      <c r="H1245">
        <v>373.95</v>
      </c>
      <c r="I1245">
        <v>5</v>
      </c>
      <c r="J1245">
        <v>149.58000000000001</v>
      </c>
      <c r="K1245">
        <v>2842.02</v>
      </c>
      <c r="L1245">
        <v>2089.7600000000002</v>
      </c>
      <c r="M1245">
        <v>752.26</v>
      </c>
      <c r="N1245" t="s">
        <v>47</v>
      </c>
      <c r="O1245" t="s">
        <v>24</v>
      </c>
      <c r="P1245" t="s">
        <v>55</v>
      </c>
      <c r="Q1245">
        <v>0.63263888888888886</v>
      </c>
      <c r="R1245" t="s">
        <v>49</v>
      </c>
      <c r="S1245" t="s">
        <v>4717</v>
      </c>
      <c r="T1245" t="s">
        <v>4703</v>
      </c>
      <c r="U1245">
        <v>332.73</v>
      </c>
      <c r="V1245" t="s">
        <v>5625</v>
      </c>
      <c r="W1245" t="s">
        <v>4958</v>
      </c>
      <c r="X1245" t="s">
        <v>5219</v>
      </c>
      <c r="Y1245" t="s">
        <v>5011</v>
      </c>
      <c r="Z1245" t="s">
        <v>5150</v>
      </c>
      <c r="AA1245" t="s">
        <v>5060</v>
      </c>
      <c r="AB1245">
        <f>YEAR(Sales_Trans_2[[#This Row],[Transaction_Date]])</f>
        <v>2026</v>
      </c>
      <c r="AC1245" t="str">
        <f>TEXT(Sales_Trans_2[[#This Row],[Transaction_Date]],"mmm")</f>
        <v>Mar</v>
      </c>
      <c r="AD1245">
        <f>MONTH(Sales_Trans_2[[#This Row],[Transaction_Date]])</f>
        <v>3</v>
      </c>
      <c r="AE1245" s="19">
        <f>IFERROR(Sales_Trans_2[[#This Row],[Profit]]/Sales_Trans_2[[#This Row],[Sales_Amount]],0)</f>
        <v>0.2646920148345191</v>
      </c>
      <c r="AF1245" s="20" t="str">
        <f>IF(Sales_Trans_2[[#This Row],[Discount_Pct]]=0,"0%",
IF(Sales_Trans_2[[#This Row],[Discount_Pct]]&lt;=5,"1-5%",
IF(Sales_Trans_2[[#This Row],[Discount_Pct]]&lt;=10,"6-10%",
IF(Sales_Trans_2[[#This Row],[Discount_Pct]]&lt;=15,"11-15%","&gt;15%"))))</f>
        <v>1-5%</v>
      </c>
    </row>
    <row r="1246" spans="1:32" x14ac:dyDescent="0.25">
      <c r="A1246" t="s">
        <v>2741</v>
      </c>
      <c r="B1246" s="10">
        <v>46327</v>
      </c>
      <c r="C1246" t="s">
        <v>2742</v>
      </c>
      <c r="D1246" t="s">
        <v>170</v>
      </c>
      <c r="E1246" t="s">
        <v>504</v>
      </c>
      <c r="F1246" t="s">
        <v>1635</v>
      </c>
      <c r="G1246">
        <v>2</v>
      </c>
      <c r="H1246">
        <v>225.45</v>
      </c>
      <c r="I1246">
        <v>10</v>
      </c>
      <c r="J1246">
        <v>45.09</v>
      </c>
      <c r="K1246">
        <v>466.68</v>
      </c>
      <c r="L1246">
        <v>381.8</v>
      </c>
      <c r="M1246">
        <v>84.88</v>
      </c>
      <c r="N1246" t="s">
        <v>133</v>
      </c>
      <c r="O1246" t="s">
        <v>24</v>
      </c>
      <c r="P1246" t="s">
        <v>55</v>
      </c>
      <c r="Q1246">
        <v>0.39166666666666666</v>
      </c>
      <c r="R1246" t="s">
        <v>27</v>
      </c>
      <c r="S1246" t="s">
        <v>4876</v>
      </c>
      <c r="T1246" t="s">
        <v>4864</v>
      </c>
      <c r="U1246">
        <v>225.45</v>
      </c>
      <c r="V1246" t="s">
        <v>5639</v>
      </c>
      <c r="W1246" t="s">
        <v>4968</v>
      </c>
      <c r="X1246" t="s">
        <v>5390</v>
      </c>
      <c r="Y1246" t="s">
        <v>4966</v>
      </c>
      <c r="Z1246" t="s">
        <v>5349</v>
      </c>
      <c r="AA1246" t="s">
        <v>5060</v>
      </c>
      <c r="AB1246">
        <f>YEAR(Sales_Trans_2[[#This Row],[Transaction_Date]])</f>
        <v>2026</v>
      </c>
      <c r="AC1246" t="str">
        <f>TEXT(Sales_Trans_2[[#This Row],[Transaction_Date]],"mmm")</f>
        <v>Nov</v>
      </c>
      <c r="AD1246">
        <f>MONTH(Sales_Trans_2[[#This Row],[Transaction_Date]])</f>
        <v>11</v>
      </c>
      <c r="AE1246" s="19">
        <f>IFERROR(Sales_Trans_2[[#This Row],[Profit]]/Sales_Trans_2[[#This Row],[Sales_Amount]],0)</f>
        <v>0.18188051769949429</v>
      </c>
      <c r="AF1246" s="20" t="str">
        <f>IF(Sales_Trans_2[[#This Row],[Discount_Pct]]=0,"0%",
IF(Sales_Trans_2[[#This Row],[Discount_Pct]]&lt;=5,"1-5%",
IF(Sales_Trans_2[[#This Row],[Discount_Pct]]&lt;=10,"6-10%",
IF(Sales_Trans_2[[#This Row],[Discount_Pct]]&lt;=15,"11-15%","&gt;15%"))))</f>
        <v>6-10%</v>
      </c>
    </row>
    <row r="1247" spans="1:32" x14ac:dyDescent="0.25">
      <c r="A1247" t="s">
        <v>2934</v>
      </c>
      <c r="B1247" s="10">
        <v>46114</v>
      </c>
      <c r="C1247" t="s">
        <v>2935</v>
      </c>
      <c r="D1247" t="s">
        <v>264</v>
      </c>
      <c r="E1247" t="s">
        <v>576</v>
      </c>
      <c r="F1247" t="s">
        <v>577</v>
      </c>
      <c r="G1247">
        <v>4</v>
      </c>
      <c r="H1247">
        <v>383.51</v>
      </c>
      <c r="I1247">
        <v>20</v>
      </c>
      <c r="J1247">
        <v>306.81</v>
      </c>
      <c r="K1247">
        <v>1227.23</v>
      </c>
      <c r="L1247">
        <v>1143.5999999999999</v>
      </c>
      <c r="M1247">
        <v>83.63</v>
      </c>
      <c r="N1247" t="s">
        <v>68</v>
      </c>
      <c r="O1247" t="s">
        <v>24</v>
      </c>
      <c r="P1247" t="s">
        <v>55</v>
      </c>
      <c r="Q1247">
        <v>0.77777777777777779</v>
      </c>
      <c r="R1247" t="s">
        <v>49</v>
      </c>
      <c r="S1247" t="s">
        <v>4702</v>
      </c>
      <c r="T1247" t="s">
        <v>4703</v>
      </c>
      <c r="U1247">
        <v>383.51</v>
      </c>
      <c r="V1247" t="s">
        <v>5101</v>
      </c>
      <c r="W1247" t="s">
        <v>4964</v>
      </c>
      <c r="X1247" t="s">
        <v>5219</v>
      </c>
      <c r="Y1247" t="s">
        <v>5011</v>
      </c>
      <c r="Z1247" t="s">
        <v>5220</v>
      </c>
      <c r="AA1247" t="s">
        <v>5060</v>
      </c>
      <c r="AB1247">
        <f>YEAR(Sales_Trans_2[[#This Row],[Transaction_Date]])</f>
        <v>2026</v>
      </c>
      <c r="AC1247" t="str">
        <f>TEXT(Sales_Trans_2[[#This Row],[Transaction_Date]],"mmm")</f>
        <v>Apr</v>
      </c>
      <c r="AD1247">
        <f>MONTH(Sales_Trans_2[[#This Row],[Transaction_Date]])</f>
        <v>4</v>
      </c>
      <c r="AE1247" s="19">
        <f>IFERROR(Sales_Trans_2[[#This Row],[Profit]]/Sales_Trans_2[[#This Row],[Sales_Amount]],0)</f>
        <v>6.8145335430196449E-2</v>
      </c>
      <c r="AF1247" s="20" t="str">
        <f>IF(Sales_Trans_2[[#This Row],[Discount_Pct]]=0,"0%",
IF(Sales_Trans_2[[#This Row],[Discount_Pct]]&lt;=5,"1-5%",
IF(Sales_Trans_2[[#This Row],[Discount_Pct]]&lt;=10,"6-10%",
IF(Sales_Trans_2[[#This Row],[Discount_Pct]]&lt;=15,"11-15%","&gt;15%"))))</f>
        <v>&gt;15%</v>
      </c>
    </row>
    <row r="1248" spans="1:32" x14ac:dyDescent="0.25">
      <c r="A1248" t="s">
        <v>3251</v>
      </c>
      <c r="B1248" s="10">
        <v>46358</v>
      </c>
      <c r="C1248" t="s">
        <v>1798</v>
      </c>
      <c r="D1248" t="s">
        <v>530</v>
      </c>
      <c r="E1248" t="s">
        <v>1059</v>
      </c>
      <c r="F1248" t="s">
        <v>304</v>
      </c>
      <c r="G1248">
        <v>4</v>
      </c>
      <c r="H1248">
        <v>125.15</v>
      </c>
      <c r="I1248">
        <v>20</v>
      </c>
      <c r="J1248">
        <v>100.12</v>
      </c>
      <c r="K1248">
        <v>400.48</v>
      </c>
      <c r="L1248">
        <v>382.8</v>
      </c>
      <c r="M1248">
        <v>17.68</v>
      </c>
      <c r="N1248" t="s">
        <v>47</v>
      </c>
      <c r="O1248" t="s">
        <v>24</v>
      </c>
      <c r="P1248" t="s">
        <v>55</v>
      </c>
      <c r="Q1248">
        <v>0.43472222222222223</v>
      </c>
      <c r="R1248" t="s">
        <v>49</v>
      </c>
      <c r="S1248" t="s">
        <v>4772</v>
      </c>
      <c r="T1248" t="s">
        <v>4752</v>
      </c>
      <c r="U1248">
        <v>125.15</v>
      </c>
      <c r="V1248" t="s">
        <v>5678</v>
      </c>
      <c r="W1248" t="s">
        <v>4964</v>
      </c>
      <c r="X1248" t="s">
        <v>5101</v>
      </c>
      <c r="Y1248" t="s">
        <v>4970</v>
      </c>
      <c r="Z1248" t="s">
        <v>5099</v>
      </c>
      <c r="AA1248" t="s">
        <v>5060</v>
      </c>
      <c r="AB1248">
        <f>YEAR(Sales_Trans_2[[#This Row],[Transaction_Date]])</f>
        <v>2026</v>
      </c>
      <c r="AC1248" t="str">
        <f>TEXT(Sales_Trans_2[[#This Row],[Transaction_Date]],"mmm")</f>
        <v>Dec</v>
      </c>
      <c r="AD1248">
        <f>MONTH(Sales_Trans_2[[#This Row],[Transaction_Date]])</f>
        <v>12</v>
      </c>
      <c r="AE1248" s="19">
        <f>IFERROR(Sales_Trans_2[[#This Row],[Profit]]/Sales_Trans_2[[#This Row],[Sales_Amount]],0)</f>
        <v>4.4147023571713941E-2</v>
      </c>
      <c r="AF1248" s="20" t="str">
        <f>IF(Sales_Trans_2[[#This Row],[Discount_Pct]]=0,"0%",
IF(Sales_Trans_2[[#This Row],[Discount_Pct]]&lt;=5,"1-5%",
IF(Sales_Trans_2[[#This Row],[Discount_Pct]]&lt;=10,"6-10%",
IF(Sales_Trans_2[[#This Row],[Discount_Pct]]&lt;=15,"11-15%","&gt;15%"))))</f>
        <v>&gt;15%</v>
      </c>
    </row>
    <row r="1249" spans="1:32" x14ac:dyDescent="0.25">
      <c r="A1249" t="s">
        <v>942</v>
      </c>
      <c r="B1249" s="10">
        <v>45942</v>
      </c>
      <c r="C1249" t="s">
        <v>943</v>
      </c>
      <c r="D1249" t="s">
        <v>944</v>
      </c>
      <c r="E1249" t="s">
        <v>709</v>
      </c>
      <c r="F1249" t="s">
        <v>710</v>
      </c>
      <c r="G1249">
        <v>7</v>
      </c>
      <c r="H1249">
        <v>382.17</v>
      </c>
      <c r="I1249">
        <v>5</v>
      </c>
      <c r="J1249">
        <v>133.76</v>
      </c>
      <c r="K1249">
        <v>2541.4299999999998</v>
      </c>
      <c r="L1249">
        <v>1669.01</v>
      </c>
      <c r="M1249">
        <v>872.42</v>
      </c>
      <c r="N1249" t="s">
        <v>4971</v>
      </c>
      <c r="O1249" t="s">
        <v>24</v>
      </c>
      <c r="P1249" t="s">
        <v>55</v>
      </c>
      <c r="Q1249">
        <v>0.54166666666666663</v>
      </c>
      <c r="R1249" t="s">
        <v>49</v>
      </c>
      <c r="S1249" t="s">
        <v>4773</v>
      </c>
      <c r="T1249" t="s">
        <v>4752</v>
      </c>
      <c r="U1249">
        <v>333.54</v>
      </c>
      <c r="V1249" t="s">
        <v>5691</v>
      </c>
      <c r="W1249" t="s">
        <v>4958</v>
      </c>
      <c r="X1249" t="s">
        <v>5313</v>
      </c>
      <c r="Y1249" t="s">
        <v>4960</v>
      </c>
      <c r="Z1249" t="s">
        <v>5314</v>
      </c>
      <c r="AA1249" t="s">
        <v>5060</v>
      </c>
      <c r="AB1249">
        <f>YEAR(Sales_Trans_2[[#This Row],[Transaction_Date]])</f>
        <v>2025</v>
      </c>
      <c r="AC1249" t="str">
        <f>TEXT(Sales_Trans_2[[#This Row],[Transaction_Date]],"mmm")</f>
        <v>Oct</v>
      </c>
      <c r="AD1249">
        <f>MONTH(Sales_Trans_2[[#This Row],[Transaction_Date]])</f>
        <v>10</v>
      </c>
      <c r="AE1249" s="19">
        <f>IFERROR(Sales_Trans_2[[#This Row],[Profit]]/Sales_Trans_2[[#This Row],[Sales_Amount]],0)</f>
        <v>0.34327917747095138</v>
      </c>
      <c r="AF1249" s="20" t="str">
        <f>IF(Sales_Trans_2[[#This Row],[Discount_Pct]]=0,"0%",
IF(Sales_Trans_2[[#This Row],[Discount_Pct]]&lt;=5,"1-5%",
IF(Sales_Trans_2[[#This Row],[Discount_Pct]]&lt;=10,"6-10%",
IF(Sales_Trans_2[[#This Row],[Discount_Pct]]&lt;=15,"11-15%","&gt;15%"))))</f>
        <v>1-5%</v>
      </c>
    </row>
    <row r="1250" spans="1:32" x14ac:dyDescent="0.25">
      <c r="A1250" t="s">
        <v>838</v>
      </c>
      <c r="B1250" s="10">
        <v>46005</v>
      </c>
      <c r="C1250" t="s">
        <v>839</v>
      </c>
      <c r="D1250" t="s">
        <v>20</v>
      </c>
      <c r="E1250" t="s">
        <v>840</v>
      </c>
      <c r="F1250" t="s">
        <v>841</v>
      </c>
      <c r="G1250">
        <v>4</v>
      </c>
      <c r="H1250">
        <v>416.08</v>
      </c>
      <c r="I1250">
        <v>20</v>
      </c>
      <c r="J1250">
        <v>332.86</v>
      </c>
      <c r="K1250">
        <v>1531.18</v>
      </c>
      <c r="L1250">
        <v>1278.56</v>
      </c>
      <c r="M1250">
        <v>252.62</v>
      </c>
      <c r="N1250" t="s">
        <v>4971</v>
      </c>
      <c r="O1250" t="s">
        <v>24</v>
      </c>
      <c r="P1250" t="s">
        <v>55</v>
      </c>
      <c r="Q1250">
        <v>0.4152777777777778</v>
      </c>
      <c r="R1250" t="s">
        <v>27</v>
      </c>
      <c r="S1250" t="s">
        <v>4928</v>
      </c>
      <c r="T1250" t="s">
        <v>4908</v>
      </c>
      <c r="U1250">
        <v>416.08</v>
      </c>
      <c r="V1250" t="s">
        <v>5710</v>
      </c>
      <c r="W1250" t="s">
        <v>4968</v>
      </c>
      <c r="X1250" t="s">
        <v>5299</v>
      </c>
      <c r="Y1250" t="s">
        <v>4977</v>
      </c>
      <c r="Z1250" t="s">
        <v>5300</v>
      </c>
      <c r="AA1250" t="s">
        <v>5060</v>
      </c>
      <c r="AB1250">
        <f>YEAR(Sales_Trans_2[[#This Row],[Transaction_Date]])</f>
        <v>2025</v>
      </c>
      <c r="AC1250" t="str">
        <f>TEXT(Sales_Trans_2[[#This Row],[Transaction_Date]],"mmm")</f>
        <v>Dec</v>
      </c>
      <c r="AD1250">
        <f>MONTH(Sales_Trans_2[[#This Row],[Transaction_Date]])</f>
        <v>12</v>
      </c>
      <c r="AE1250" s="19">
        <f>IFERROR(Sales_Trans_2[[#This Row],[Profit]]/Sales_Trans_2[[#This Row],[Sales_Amount]],0)</f>
        <v>0.16498386865032197</v>
      </c>
      <c r="AF1250" s="20" t="str">
        <f>IF(Sales_Trans_2[[#This Row],[Discount_Pct]]=0,"0%",
IF(Sales_Trans_2[[#This Row],[Discount_Pct]]&lt;=5,"1-5%",
IF(Sales_Trans_2[[#This Row],[Discount_Pct]]&lt;=10,"6-10%",
IF(Sales_Trans_2[[#This Row],[Discount_Pct]]&lt;=15,"11-15%","&gt;15%"))))</f>
        <v>&gt;15%</v>
      </c>
    </row>
    <row r="1251" spans="1:32" x14ac:dyDescent="0.25">
      <c r="A1251" t="s">
        <v>2999</v>
      </c>
      <c r="B1251" s="10">
        <v>46083</v>
      </c>
      <c r="C1251" t="s">
        <v>2075</v>
      </c>
      <c r="D1251" t="s">
        <v>1706</v>
      </c>
      <c r="E1251" t="s">
        <v>270</v>
      </c>
      <c r="F1251" t="s">
        <v>109</v>
      </c>
      <c r="G1251">
        <v>4</v>
      </c>
      <c r="H1251">
        <v>268.32</v>
      </c>
      <c r="I1251">
        <v>15</v>
      </c>
      <c r="J1251">
        <v>160.99</v>
      </c>
      <c r="K1251">
        <v>912.29</v>
      </c>
      <c r="L1251">
        <v>965.76</v>
      </c>
      <c r="M1251">
        <v>-53.47</v>
      </c>
      <c r="N1251" t="s">
        <v>40</v>
      </c>
      <c r="O1251" t="s">
        <v>24</v>
      </c>
      <c r="P1251" t="s">
        <v>55</v>
      </c>
      <c r="Q1251">
        <v>0.50902777777777775</v>
      </c>
      <c r="R1251" t="s">
        <v>49</v>
      </c>
      <c r="S1251" t="s">
        <v>4886</v>
      </c>
      <c r="T1251" t="s">
        <v>4887</v>
      </c>
      <c r="U1251">
        <v>268.32</v>
      </c>
      <c r="V1251" t="s">
        <v>5740</v>
      </c>
      <c r="W1251" t="s">
        <v>4964</v>
      </c>
      <c r="X1251" t="s">
        <v>5427</v>
      </c>
      <c r="Y1251" t="s">
        <v>5007</v>
      </c>
      <c r="Z1251" t="s">
        <v>5280</v>
      </c>
      <c r="AA1251" t="s">
        <v>5060</v>
      </c>
      <c r="AB1251">
        <f>YEAR(Sales_Trans_2[[#This Row],[Transaction_Date]])</f>
        <v>2026</v>
      </c>
      <c r="AC1251" t="str">
        <f>TEXT(Sales_Trans_2[[#This Row],[Transaction_Date]],"mmm")</f>
        <v>Mar</v>
      </c>
      <c r="AD1251">
        <f>MONTH(Sales_Trans_2[[#This Row],[Transaction_Date]])</f>
        <v>3</v>
      </c>
      <c r="AE1251" s="19">
        <f>IFERROR(Sales_Trans_2[[#This Row],[Profit]]/Sales_Trans_2[[#This Row],[Sales_Amount]],0)</f>
        <v>-5.8610748775060562E-2</v>
      </c>
      <c r="AF1251" s="20" t="str">
        <f>IF(Sales_Trans_2[[#This Row],[Discount_Pct]]=0,"0%",
IF(Sales_Trans_2[[#This Row],[Discount_Pct]]&lt;=5,"1-5%",
IF(Sales_Trans_2[[#This Row],[Discount_Pct]]&lt;=10,"6-10%",
IF(Sales_Trans_2[[#This Row],[Discount_Pct]]&lt;=15,"11-15%","&gt;15%"))))</f>
        <v>11-15%</v>
      </c>
    </row>
    <row r="1252" spans="1:32" x14ac:dyDescent="0.25">
      <c r="A1252" t="s">
        <v>1288</v>
      </c>
      <c r="B1252" s="10">
        <v>46011</v>
      </c>
      <c r="C1252" t="s">
        <v>508</v>
      </c>
      <c r="D1252" t="s">
        <v>493</v>
      </c>
      <c r="E1252" t="s">
        <v>1289</v>
      </c>
      <c r="F1252" t="s">
        <v>1290</v>
      </c>
      <c r="G1252">
        <v>4</v>
      </c>
      <c r="H1252">
        <v>264.7</v>
      </c>
      <c r="I1252">
        <v>5</v>
      </c>
      <c r="J1252">
        <v>52.94</v>
      </c>
      <c r="K1252">
        <v>1156.74</v>
      </c>
      <c r="L1252">
        <v>764.8</v>
      </c>
      <c r="M1252">
        <v>391.94</v>
      </c>
      <c r="N1252" t="s">
        <v>68</v>
      </c>
      <c r="O1252" t="s">
        <v>24</v>
      </c>
      <c r="P1252" t="s">
        <v>55</v>
      </c>
      <c r="Q1252">
        <v>0.82916666666666672</v>
      </c>
      <c r="R1252" t="s">
        <v>27</v>
      </c>
      <c r="S1252" t="s">
        <v>4688</v>
      </c>
      <c r="T1252" t="s">
        <v>4672</v>
      </c>
      <c r="U1252">
        <v>232.58</v>
      </c>
      <c r="V1252" t="s">
        <v>5748</v>
      </c>
      <c r="W1252" t="s">
        <v>4958</v>
      </c>
      <c r="X1252" t="s">
        <v>5346</v>
      </c>
      <c r="Y1252" t="s">
        <v>4960</v>
      </c>
      <c r="Z1252" t="s">
        <v>5234</v>
      </c>
      <c r="AA1252" t="s">
        <v>5060</v>
      </c>
      <c r="AB1252">
        <f>YEAR(Sales_Trans_2[[#This Row],[Transaction_Date]])</f>
        <v>2025</v>
      </c>
      <c r="AC1252" t="str">
        <f>TEXT(Sales_Trans_2[[#This Row],[Transaction_Date]],"mmm")</f>
        <v>Dec</v>
      </c>
      <c r="AD1252">
        <f>MONTH(Sales_Trans_2[[#This Row],[Transaction_Date]])</f>
        <v>12</v>
      </c>
      <c r="AE1252" s="19">
        <f>IFERROR(Sales_Trans_2[[#This Row],[Profit]]/Sales_Trans_2[[#This Row],[Sales_Amount]],0)</f>
        <v>0.33883154382142916</v>
      </c>
      <c r="AF1252" s="20" t="str">
        <f>IF(Sales_Trans_2[[#This Row],[Discount_Pct]]=0,"0%",
IF(Sales_Trans_2[[#This Row],[Discount_Pct]]&lt;=5,"1-5%",
IF(Sales_Trans_2[[#This Row],[Discount_Pct]]&lt;=10,"6-10%",
IF(Sales_Trans_2[[#This Row],[Discount_Pct]]&lt;=15,"11-15%","&gt;15%"))))</f>
        <v>1-5%</v>
      </c>
    </row>
    <row r="1253" spans="1:32" x14ac:dyDescent="0.25">
      <c r="A1253" t="s">
        <v>1733</v>
      </c>
      <c r="B1253" s="10">
        <v>46008</v>
      </c>
      <c r="C1253" t="s">
        <v>508</v>
      </c>
      <c r="D1253" t="s">
        <v>1010</v>
      </c>
      <c r="E1253" t="s">
        <v>973</v>
      </c>
      <c r="F1253" t="s">
        <v>974</v>
      </c>
      <c r="G1253">
        <v>3</v>
      </c>
      <c r="H1253">
        <v>284.56</v>
      </c>
      <c r="I1253">
        <v>20</v>
      </c>
      <c r="J1253">
        <v>170.74</v>
      </c>
      <c r="K1253">
        <v>682.94</v>
      </c>
      <c r="L1253">
        <v>645.09</v>
      </c>
      <c r="M1253">
        <v>37.85</v>
      </c>
      <c r="N1253" t="s">
        <v>4971</v>
      </c>
      <c r="O1253" t="s">
        <v>24</v>
      </c>
      <c r="P1253" t="s">
        <v>55</v>
      </c>
      <c r="Q1253">
        <v>0.46736111111111112</v>
      </c>
      <c r="R1253" t="s">
        <v>49</v>
      </c>
      <c r="S1253" t="s">
        <v>4821</v>
      </c>
      <c r="T1253" t="s">
        <v>4805</v>
      </c>
      <c r="U1253">
        <v>261.55</v>
      </c>
      <c r="V1253" t="s">
        <v>5748</v>
      </c>
      <c r="W1253" t="s">
        <v>4958</v>
      </c>
      <c r="X1253" t="s">
        <v>5473</v>
      </c>
      <c r="Y1253" t="s">
        <v>4960</v>
      </c>
      <c r="Z1253" t="s">
        <v>5474</v>
      </c>
      <c r="AA1253" t="s">
        <v>5060</v>
      </c>
      <c r="AB1253">
        <f>YEAR(Sales_Trans_2[[#This Row],[Transaction_Date]])</f>
        <v>2025</v>
      </c>
      <c r="AC1253" t="str">
        <f>TEXT(Sales_Trans_2[[#This Row],[Transaction_Date]],"mmm")</f>
        <v>Dec</v>
      </c>
      <c r="AD1253">
        <f>MONTH(Sales_Trans_2[[#This Row],[Transaction_Date]])</f>
        <v>12</v>
      </c>
      <c r="AE1253" s="19">
        <f>IFERROR(Sales_Trans_2[[#This Row],[Profit]]/Sales_Trans_2[[#This Row],[Sales_Amount]],0)</f>
        <v>5.5422145430052416E-2</v>
      </c>
      <c r="AF1253" s="20" t="str">
        <f>IF(Sales_Trans_2[[#This Row],[Discount_Pct]]=0,"0%",
IF(Sales_Trans_2[[#This Row],[Discount_Pct]]&lt;=5,"1-5%",
IF(Sales_Trans_2[[#This Row],[Discount_Pct]]&lt;=10,"6-10%",
IF(Sales_Trans_2[[#This Row],[Discount_Pct]]&lt;=15,"11-15%","&gt;15%"))))</f>
        <v>&gt;15%</v>
      </c>
    </row>
    <row r="1254" spans="1:32" x14ac:dyDescent="0.25">
      <c r="A1254" t="s">
        <v>3922</v>
      </c>
      <c r="B1254" s="10">
        <v>45991</v>
      </c>
      <c r="C1254" t="s">
        <v>3923</v>
      </c>
      <c r="D1254" t="s">
        <v>732</v>
      </c>
      <c r="E1254" t="s">
        <v>53</v>
      </c>
      <c r="F1254" t="s">
        <v>1655</v>
      </c>
      <c r="G1254">
        <v>3</v>
      </c>
      <c r="H1254">
        <v>661.91</v>
      </c>
      <c r="I1254">
        <v>15</v>
      </c>
      <c r="J1254">
        <v>297.86</v>
      </c>
      <c r="K1254">
        <v>1941.05</v>
      </c>
      <c r="L1254">
        <v>1196.1600000000001</v>
      </c>
      <c r="M1254">
        <v>744.89</v>
      </c>
      <c r="N1254" t="s">
        <v>68</v>
      </c>
      <c r="O1254" t="s">
        <v>24</v>
      </c>
      <c r="P1254" t="s">
        <v>55</v>
      </c>
      <c r="Q1254">
        <v>0.79097222222222219</v>
      </c>
      <c r="R1254" t="s">
        <v>27</v>
      </c>
      <c r="S1254" t="s">
        <v>4662</v>
      </c>
      <c r="T1254" t="s">
        <v>4636</v>
      </c>
      <c r="U1254">
        <v>661.91</v>
      </c>
      <c r="V1254" t="s">
        <v>5800</v>
      </c>
      <c r="W1254" t="s">
        <v>4968</v>
      </c>
      <c r="X1254" t="s">
        <v>5801</v>
      </c>
      <c r="Y1254" t="s">
        <v>4960</v>
      </c>
      <c r="Z1254" t="s">
        <v>5059</v>
      </c>
      <c r="AA1254" t="s">
        <v>5060</v>
      </c>
      <c r="AB1254">
        <f>YEAR(Sales_Trans_2[[#This Row],[Transaction_Date]])</f>
        <v>2025</v>
      </c>
      <c r="AC1254" t="str">
        <f>TEXT(Sales_Trans_2[[#This Row],[Transaction_Date]],"mmm")</f>
        <v>Nov</v>
      </c>
      <c r="AD1254">
        <f>MONTH(Sales_Trans_2[[#This Row],[Transaction_Date]])</f>
        <v>11</v>
      </c>
      <c r="AE1254" s="19">
        <f>IFERROR(Sales_Trans_2[[#This Row],[Profit]]/Sales_Trans_2[[#This Row],[Sales_Amount]],0)</f>
        <v>0.38375621442003038</v>
      </c>
      <c r="AF1254" s="20" t="str">
        <f>IF(Sales_Trans_2[[#This Row],[Discount_Pct]]=0,"0%",
IF(Sales_Trans_2[[#This Row],[Discount_Pct]]&lt;=5,"1-5%",
IF(Sales_Trans_2[[#This Row],[Discount_Pct]]&lt;=10,"6-10%",
IF(Sales_Trans_2[[#This Row],[Discount_Pct]]&lt;=15,"11-15%","&gt;15%"))))</f>
        <v>11-15%</v>
      </c>
    </row>
    <row r="1255" spans="1:32" x14ac:dyDescent="0.25">
      <c r="A1255" t="s">
        <v>4318</v>
      </c>
      <c r="B1255" s="10">
        <v>45983</v>
      </c>
      <c r="C1255" t="s">
        <v>3569</v>
      </c>
      <c r="D1255" t="s">
        <v>237</v>
      </c>
      <c r="E1255" t="s">
        <v>877</v>
      </c>
      <c r="F1255" t="s">
        <v>878</v>
      </c>
      <c r="G1255">
        <v>4</v>
      </c>
      <c r="H1255">
        <v>541.35</v>
      </c>
      <c r="I1255">
        <v>15</v>
      </c>
      <c r="J1255">
        <v>324.81</v>
      </c>
      <c r="K1255">
        <v>2116.6799999999998</v>
      </c>
      <c r="L1255">
        <v>1345.6</v>
      </c>
      <c r="M1255">
        <v>771.08</v>
      </c>
      <c r="N1255" t="s">
        <v>4971</v>
      </c>
      <c r="O1255" t="s">
        <v>24</v>
      </c>
      <c r="P1255" t="s">
        <v>55</v>
      </c>
      <c r="Q1255">
        <v>0.69722222222222219</v>
      </c>
      <c r="R1255" t="s">
        <v>27</v>
      </c>
      <c r="S1255" t="s">
        <v>4670</v>
      </c>
      <c r="T1255" t="s">
        <v>4636</v>
      </c>
      <c r="U1255">
        <v>541.35</v>
      </c>
      <c r="V1255" t="s">
        <v>5736</v>
      </c>
      <c r="W1255" t="s">
        <v>4964</v>
      </c>
      <c r="X1255" t="s">
        <v>5391</v>
      </c>
      <c r="Y1255" t="s">
        <v>4960</v>
      </c>
      <c r="Z1255" t="s">
        <v>5392</v>
      </c>
      <c r="AA1255" t="s">
        <v>5060</v>
      </c>
      <c r="AB1255">
        <f>YEAR(Sales_Trans_2[[#This Row],[Transaction_Date]])</f>
        <v>2025</v>
      </c>
      <c r="AC1255" t="str">
        <f>TEXT(Sales_Trans_2[[#This Row],[Transaction_Date]],"mmm")</f>
        <v>Nov</v>
      </c>
      <c r="AD1255">
        <f>MONTH(Sales_Trans_2[[#This Row],[Transaction_Date]])</f>
        <v>11</v>
      </c>
      <c r="AE1255" s="19">
        <f>IFERROR(Sales_Trans_2[[#This Row],[Profit]]/Sales_Trans_2[[#This Row],[Sales_Amount]],0)</f>
        <v>0.36428746905531306</v>
      </c>
      <c r="AF1255" s="20" t="str">
        <f>IF(Sales_Trans_2[[#This Row],[Discount_Pct]]=0,"0%",
IF(Sales_Trans_2[[#This Row],[Discount_Pct]]&lt;=5,"1-5%",
IF(Sales_Trans_2[[#This Row],[Discount_Pct]]&lt;=10,"6-10%",
IF(Sales_Trans_2[[#This Row],[Discount_Pct]]&lt;=15,"11-15%","&gt;15%"))))</f>
        <v>11-15%</v>
      </c>
    </row>
    <row r="1256" spans="1:32" x14ac:dyDescent="0.25">
      <c r="A1256" t="s">
        <v>758</v>
      </c>
      <c r="B1256" s="10">
        <v>45977</v>
      </c>
      <c r="C1256" t="s">
        <v>741</v>
      </c>
      <c r="D1256" t="s">
        <v>759</v>
      </c>
      <c r="E1256" t="s">
        <v>760</v>
      </c>
      <c r="F1256" t="s">
        <v>761</v>
      </c>
      <c r="G1256">
        <v>4</v>
      </c>
      <c r="H1256">
        <v>217.85</v>
      </c>
      <c r="I1256">
        <v>10</v>
      </c>
      <c r="J1256">
        <v>87.14</v>
      </c>
      <c r="K1256">
        <v>901.9</v>
      </c>
      <c r="L1256">
        <v>758.76</v>
      </c>
      <c r="M1256">
        <v>143.13999999999999</v>
      </c>
      <c r="N1256" t="s">
        <v>23</v>
      </c>
      <c r="O1256" t="s">
        <v>24</v>
      </c>
      <c r="P1256" t="s">
        <v>55</v>
      </c>
      <c r="Q1256">
        <v>0.90972222222222221</v>
      </c>
      <c r="R1256" t="s">
        <v>27</v>
      </c>
      <c r="S1256" t="s">
        <v>4741</v>
      </c>
      <c r="T1256" t="s">
        <v>4729</v>
      </c>
      <c r="U1256">
        <v>217.85</v>
      </c>
      <c r="V1256" t="s">
        <v>5197</v>
      </c>
      <c r="W1256" t="s">
        <v>4964</v>
      </c>
      <c r="X1256" t="s">
        <v>5363</v>
      </c>
      <c r="Y1256" t="s">
        <v>4970</v>
      </c>
      <c r="Z1256" t="s">
        <v>5364</v>
      </c>
      <c r="AA1256" t="s">
        <v>5060</v>
      </c>
      <c r="AB1256">
        <f>YEAR(Sales_Trans_2[[#This Row],[Transaction_Date]])</f>
        <v>2025</v>
      </c>
      <c r="AC1256" t="str">
        <f>TEXT(Sales_Trans_2[[#This Row],[Transaction_Date]],"mmm")</f>
        <v>Nov</v>
      </c>
      <c r="AD1256">
        <f>MONTH(Sales_Trans_2[[#This Row],[Transaction_Date]])</f>
        <v>11</v>
      </c>
      <c r="AE1256" s="19">
        <f>IFERROR(Sales_Trans_2[[#This Row],[Profit]]/Sales_Trans_2[[#This Row],[Sales_Amount]],0)</f>
        <v>0.15870939128506484</v>
      </c>
      <c r="AF1256" s="20" t="str">
        <f>IF(Sales_Trans_2[[#This Row],[Discount_Pct]]=0,"0%",
IF(Sales_Trans_2[[#This Row],[Discount_Pct]]&lt;=5,"1-5%",
IF(Sales_Trans_2[[#This Row],[Discount_Pct]]&lt;=10,"6-10%",
IF(Sales_Trans_2[[#This Row],[Discount_Pct]]&lt;=15,"11-15%","&gt;15%"))))</f>
        <v>6-10%</v>
      </c>
    </row>
    <row r="1257" spans="1:32" x14ac:dyDescent="0.25">
      <c r="A1257" t="s">
        <v>3096</v>
      </c>
      <c r="B1257" s="10">
        <v>45977</v>
      </c>
      <c r="C1257" t="s">
        <v>307</v>
      </c>
      <c r="D1257" t="s">
        <v>499</v>
      </c>
      <c r="E1257" t="s">
        <v>395</v>
      </c>
      <c r="F1257" t="s">
        <v>951</v>
      </c>
      <c r="G1257">
        <v>8</v>
      </c>
      <c r="H1257">
        <v>435.18</v>
      </c>
      <c r="I1257">
        <v>20</v>
      </c>
      <c r="J1257">
        <v>696.29</v>
      </c>
      <c r="K1257">
        <v>3202.92</v>
      </c>
      <c r="L1257">
        <v>2779.76</v>
      </c>
      <c r="M1257">
        <v>423.16</v>
      </c>
      <c r="N1257" t="s">
        <v>47</v>
      </c>
      <c r="O1257" t="s">
        <v>24</v>
      </c>
      <c r="P1257" t="s">
        <v>55</v>
      </c>
      <c r="Q1257">
        <v>0.57222222222222219</v>
      </c>
      <c r="R1257" t="s">
        <v>27</v>
      </c>
      <c r="S1257" t="s">
        <v>4816</v>
      </c>
      <c r="T1257" t="s">
        <v>4847</v>
      </c>
      <c r="U1257">
        <v>401.06</v>
      </c>
      <c r="V1257" t="s">
        <v>5035</v>
      </c>
      <c r="W1257" t="s">
        <v>4958</v>
      </c>
      <c r="X1257" t="s">
        <v>5261</v>
      </c>
      <c r="Y1257" t="s">
        <v>4970</v>
      </c>
      <c r="Z1257" t="s">
        <v>5262</v>
      </c>
      <c r="AA1257" t="s">
        <v>5060</v>
      </c>
      <c r="AB1257">
        <f>YEAR(Sales_Trans_2[[#This Row],[Transaction_Date]])</f>
        <v>2025</v>
      </c>
      <c r="AC1257" t="str">
        <f>TEXT(Sales_Trans_2[[#This Row],[Transaction_Date]],"mmm")</f>
        <v>Nov</v>
      </c>
      <c r="AD1257">
        <f>MONTH(Sales_Trans_2[[#This Row],[Transaction_Date]])</f>
        <v>11</v>
      </c>
      <c r="AE1257" s="19">
        <f>IFERROR(Sales_Trans_2[[#This Row],[Profit]]/Sales_Trans_2[[#This Row],[Sales_Amount]],0)</f>
        <v>0.13211694328924856</v>
      </c>
      <c r="AF1257" s="20" t="str">
        <f>IF(Sales_Trans_2[[#This Row],[Discount_Pct]]=0,"0%",
IF(Sales_Trans_2[[#This Row],[Discount_Pct]]&lt;=5,"1-5%",
IF(Sales_Trans_2[[#This Row],[Discount_Pct]]&lt;=10,"6-10%",
IF(Sales_Trans_2[[#This Row],[Discount_Pct]]&lt;=15,"11-15%","&gt;15%"))))</f>
        <v>&gt;15%</v>
      </c>
    </row>
    <row r="1258" spans="1:32" x14ac:dyDescent="0.25">
      <c r="A1258" t="s">
        <v>3644</v>
      </c>
      <c r="B1258" s="10">
        <v>45976</v>
      </c>
      <c r="C1258" t="s">
        <v>2259</v>
      </c>
      <c r="D1258" t="s">
        <v>882</v>
      </c>
      <c r="E1258" t="s">
        <v>2611</v>
      </c>
      <c r="F1258" t="s">
        <v>2612</v>
      </c>
      <c r="G1258">
        <v>3</v>
      </c>
      <c r="H1258">
        <v>262.77</v>
      </c>
      <c r="I1258">
        <v>20</v>
      </c>
      <c r="J1258">
        <v>157.66</v>
      </c>
      <c r="K1258">
        <v>725.25</v>
      </c>
      <c r="L1258">
        <v>583.91999999999996</v>
      </c>
      <c r="M1258">
        <v>141.33000000000001</v>
      </c>
      <c r="N1258" t="s">
        <v>133</v>
      </c>
      <c r="O1258" t="s">
        <v>24</v>
      </c>
      <c r="P1258" t="s">
        <v>55</v>
      </c>
      <c r="Q1258">
        <v>0.39444444444444443</v>
      </c>
      <c r="R1258" t="s">
        <v>27</v>
      </c>
      <c r="S1258" t="s">
        <v>4768</v>
      </c>
      <c r="T1258" t="s">
        <v>4752</v>
      </c>
      <c r="U1258">
        <v>262.77</v>
      </c>
      <c r="V1258" t="s">
        <v>5708</v>
      </c>
      <c r="W1258" t="s">
        <v>4964</v>
      </c>
      <c r="X1258" t="s">
        <v>5304</v>
      </c>
      <c r="Y1258" t="s">
        <v>4966</v>
      </c>
      <c r="Z1258" t="s">
        <v>5305</v>
      </c>
      <c r="AA1258" t="s">
        <v>5060</v>
      </c>
      <c r="AB1258">
        <f>YEAR(Sales_Trans_2[[#This Row],[Transaction_Date]])</f>
        <v>2025</v>
      </c>
      <c r="AC1258" t="str">
        <f>TEXT(Sales_Trans_2[[#This Row],[Transaction_Date]],"mmm")</f>
        <v>Nov</v>
      </c>
      <c r="AD1258">
        <f>MONTH(Sales_Trans_2[[#This Row],[Transaction_Date]])</f>
        <v>11</v>
      </c>
      <c r="AE1258" s="19">
        <f>IFERROR(Sales_Trans_2[[#This Row],[Profit]]/Sales_Trans_2[[#This Row],[Sales_Amount]],0)</f>
        <v>0.19487073422957601</v>
      </c>
      <c r="AF1258" s="20" t="str">
        <f>IF(Sales_Trans_2[[#This Row],[Discount_Pct]]=0,"0%",
IF(Sales_Trans_2[[#This Row],[Discount_Pct]]&lt;=5,"1-5%",
IF(Sales_Trans_2[[#This Row],[Discount_Pct]]&lt;=10,"6-10%",
IF(Sales_Trans_2[[#This Row],[Discount_Pct]]&lt;=15,"11-15%","&gt;15%"))))</f>
        <v>&gt;15%</v>
      </c>
    </row>
    <row r="1259" spans="1:32" x14ac:dyDescent="0.25">
      <c r="A1259" t="s">
        <v>2243</v>
      </c>
      <c r="B1259" s="10">
        <v>46002</v>
      </c>
      <c r="C1259" t="s">
        <v>554</v>
      </c>
      <c r="D1259" t="s">
        <v>170</v>
      </c>
      <c r="E1259" t="s">
        <v>606</v>
      </c>
      <c r="F1259" t="s">
        <v>630</v>
      </c>
      <c r="G1259">
        <v>5</v>
      </c>
      <c r="H1259">
        <v>225.45</v>
      </c>
      <c r="I1259">
        <v>20</v>
      </c>
      <c r="J1259">
        <v>225.45</v>
      </c>
      <c r="K1259">
        <v>901.8</v>
      </c>
      <c r="L1259">
        <v>954.5</v>
      </c>
      <c r="M1259">
        <v>-52.7</v>
      </c>
      <c r="N1259" t="s">
        <v>4971</v>
      </c>
      <c r="O1259" t="s">
        <v>24</v>
      </c>
      <c r="P1259" t="s">
        <v>55</v>
      </c>
      <c r="Q1259">
        <v>0.77847222222222223</v>
      </c>
      <c r="R1259" t="s">
        <v>49</v>
      </c>
      <c r="S1259" t="s">
        <v>4876</v>
      </c>
      <c r="T1259" t="s">
        <v>4864</v>
      </c>
      <c r="U1259">
        <v>225.45</v>
      </c>
      <c r="V1259" t="s">
        <v>5636</v>
      </c>
      <c r="W1259" t="s">
        <v>4968</v>
      </c>
      <c r="X1259" t="s">
        <v>5695</v>
      </c>
      <c r="Y1259" t="s">
        <v>4966</v>
      </c>
      <c r="Z1259" t="s">
        <v>5696</v>
      </c>
      <c r="AA1259" t="s">
        <v>5060</v>
      </c>
      <c r="AB1259">
        <f>YEAR(Sales_Trans_2[[#This Row],[Transaction_Date]])</f>
        <v>2025</v>
      </c>
      <c r="AC1259" t="str">
        <f>TEXT(Sales_Trans_2[[#This Row],[Transaction_Date]],"mmm")</f>
        <v>Dec</v>
      </c>
      <c r="AD1259">
        <f>MONTH(Sales_Trans_2[[#This Row],[Transaction_Date]])</f>
        <v>12</v>
      </c>
      <c r="AE1259" s="19">
        <f>IFERROR(Sales_Trans_2[[#This Row],[Profit]]/Sales_Trans_2[[#This Row],[Sales_Amount]],0)</f>
        <v>-5.8438678199157247E-2</v>
      </c>
      <c r="AF1259" s="20" t="str">
        <f>IF(Sales_Trans_2[[#This Row],[Discount_Pct]]=0,"0%",
IF(Sales_Trans_2[[#This Row],[Discount_Pct]]&lt;=5,"1-5%",
IF(Sales_Trans_2[[#This Row],[Discount_Pct]]&lt;=10,"6-10%",
IF(Sales_Trans_2[[#This Row],[Discount_Pct]]&lt;=15,"11-15%","&gt;15%"))))</f>
        <v>&gt;15%</v>
      </c>
    </row>
    <row r="1260" spans="1:32" x14ac:dyDescent="0.25">
      <c r="A1260" t="s">
        <v>1591</v>
      </c>
      <c r="B1260" s="10">
        <v>45880</v>
      </c>
      <c r="C1260" t="s">
        <v>1592</v>
      </c>
      <c r="D1260" t="s">
        <v>314</v>
      </c>
      <c r="E1260" t="s">
        <v>709</v>
      </c>
      <c r="F1260" t="s">
        <v>710</v>
      </c>
      <c r="G1260">
        <v>3</v>
      </c>
      <c r="H1260">
        <v>329.69</v>
      </c>
      <c r="I1260">
        <v>10</v>
      </c>
      <c r="J1260">
        <v>98.91</v>
      </c>
      <c r="K1260">
        <v>1023.68</v>
      </c>
      <c r="L1260">
        <v>741.75</v>
      </c>
      <c r="M1260">
        <v>281.93</v>
      </c>
      <c r="N1260" t="s">
        <v>4971</v>
      </c>
      <c r="O1260" t="s">
        <v>24</v>
      </c>
      <c r="P1260" t="s">
        <v>55</v>
      </c>
      <c r="Q1260">
        <v>0.38819444444444445</v>
      </c>
      <c r="R1260" t="s">
        <v>27</v>
      </c>
      <c r="S1260" t="s">
        <v>4707</v>
      </c>
      <c r="T1260" t="s">
        <v>4703</v>
      </c>
      <c r="U1260">
        <v>329.69</v>
      </c>
      <c r="V1260" t="s">
        <v>5318</v>
      </c>
      <c r="W1260" t="s">
        <v>4968</v>
      </c>
      <c r="X1260" t="s">
        <v>5313</v>
      </c>
      <c r="Y1260" t="s">
        <v>4960</v>
      </c>
      <c r="Z1260" t="s">
        <v>5314</v>
      </c>
      <c r="AA1260" t="s">
        <v>5060</v>
      </c>
      <c r="AB1260">
        <f>YEAR(Sales_Trans_2[[#This Row],[Transaction_Date]])</f>
        <v>2025</v>
      </c>
      <c r="AC1260" t="str">
        <f>TEXT(Sales_Trans_2[[#This Row],[Transaction_Date]],"mmm")</f>
        <v>Aug</v>
      </c>
      <c r="AD1260">
        <f>MONTH(Sales_Trans_2[[#This Row],[Transaction_Date]])</f>
        <v>8</v>
      </c>
      <c r="AE1260" s="19">
        <f>IFERROR(Sales_Trans_2[[#This Row],[Profit]]/Sales_Trans_2[[#This Row],[Sales_Amount]],0)</f>
        <v>0.27540833072835263</v>
      </c>
      <c r="AF1260" s="20" t="str">
        <f>IF(Sales_Trans_2[[#This Row],[Discount_Pct]]=0,"0%",
IF(Sales_Trans_2[[#This Row],[Discount_Pct]]&lt;=5,"1-5%",
IF(Sales_Trans_2[[#This Row],[Discount_Pct]]&lt;=10,"6-10%",
IF(Sales_Trans_2[[#This Row],[Discount_Pct]]&lt;=15,"11-15%","&gt;15%"))))</f>
        <v>6-10%</v>
      </c>
    </row>
    <row r="1261" spans="1:32" x14ac:dyDescent="0.25">
      <c r="A1261" t="s">
        <v>4416</v>
      </c>
      <c r="B1261" s="10">
        <v>45788</v>
      </c>
      <c r="D1261" t="s">
        <v>59</v>
      </c>
      <c r="E1261" t="s">
        <v>1905</v>
      </c>
      <c r="F1261" t="s">
        <v>1772</v>
      </c>
      <c r="G1261">
        <v>8</v>
      </c>
      <c r="H1261">
        <v>385.8</v>
      </c>
      <c r="I1261">
        <v>10</v>
      </c>
      <c r="J1261">
        <v>308.64</v>
      </c>
      <c r="K1261">
        <v>2777.76</v>
      </c>
      <c r="L1261">
        <v>2174.2399999999998</v>
      </c>
      <c r="M1261">
        <v>603.52</v>
      </c>
      <c r="N1261" t="s">
        <v>68</v>
      </c>
      <c r="O1261" t="s">
        <v>24</v>
      </c>
      <c r="P1261" t="s">
        <v>55</v>
      </c>
      <c r="Q1261">
        <v>0.72430555555555554</v>
      </c>
      <c r="R1261" t="s">
        <v>49</v>
      </c>
      <c r="S1261" t="s">
        <v>4721</v>
      </c>
      <c r="T1261" t="s">
        <v>4703</v>
      </c>
      <c r="U1261">
        <v>342.46</v>
      </c>
      <c r="X1261" t="s">
        <v>5839</v>
      </c>
      <c r="Y1261" t="s">
        <v>4970</v>
      </c>
      <c r="Z1261" t="s">
        <v>5249</v>
      </c>
      <c r="AA1261" t="s">
        <v>5060</v>
      </c>
      <c r="AB1261">
        <f>YEAR(Sales_Trans_2[[#This Row],[Transaction_Date]])</f>
        <v>2025</v>
      </c>
      <c r="AC1261" t="str">
        <f>TEXT(Sales_Trans_2[[#This Row],[Transaction_Date]],"mmm")</f>
        <v>May</v>
      </c>
      <c r="AD1261">
        <f>MONTH(Sales_Trans_2[[#This Row],[Transaction_Date]])</f>
        <v>5</v>
      </c>
      <c r="AE1261" s="19">
        <f>IFERROR(Sales_Trans_2[[#This Row],[Profit]]/Sales_Trans_2[[#This Row],[Sales_Amount]],0)</f>
        <v>0.21726859051897929</v>
      </c>
      <c r="AF1261" s="20" t="str">
        <f>IF(Sales_Trans_2[[#This Row],[Discount_Pct]]=0,"0%",
IF(Sales_Trans_2[[#This Row],[Discount_Pct]]&lt;=5,"1-5%",
IF(Sales_Trans_2[[#This Row],[Discount_Pct]]&lt;=10,"6-10%",
IF(Sales_Trans_2[[#This Row],[Discount_Pct]]&lt;=15,"11-15%","&gt;15%"))))</f>
        <v>6-10%</v>
      </c>
    </row>
    <row r="1262" spans="1:32" x14ac:dyDescent="0.25">
      <c r="A1262" t="s">
        <v>1909</v>
      </c>
      <c r="B1262" s="10">
        <v>45758</v>
      </c>
      <c r="C1262" t="s">
        <v>1649</v>
      </c>
      <c r="D1262" t="s">
        <v>77</v>
      </c>
      <c r="E1262" t="s">
        <v>840</v>
      </c>
      <c r="F1262" t="s">
        <v>841</v>
      </c>
      <c r="G1262">
        <v>3</v>
      </c>
      <c r="H1262">
        <v>131.03</v>
      </c>
      <c r="I1262">
        <v>20</v>
      </c>
      <c r="J1262">
        <v>78.62</v>
      </c>
      <c r="K1262">
        <v>314.47000000000003</v>
      </c>
      <c r="L1262">
        <v>351.81</v>
      </c>
      <c r="M1262">
        <v>-37.340000000000003</v>
      </c>
      <c r="N1262" t="s">
        <v>47</v>
      </c>
      <c r="O1262" t="s">
        <v>24</v>
      </c>
      <c r="P1262" t="s">
        <v>55</v>
      </c>
      <c r="Q1262">
        <v>0.7895833333333333</v>
      </c>
      <c r="R1262" t="s">
        <v>49</v>
      </c>
      <c r="S1262" t="s">
        <v>4863</v>
      </c>
      <c r="T1262" t="s">
        <v>4864</v>
      </c>
      <c r="U1262">
        <v>131.03</v>
      </c>
      <c r="V1262" t="s">
        <v>5287</v>
      </c>
      <c r="W1262" t="s">
        <v>4968</v>
      </c>
      <c r="X1262" t="s">
        <v>5299</v>
      </c>
      <c r="Y1262" t="s">
        <v>4977</v>
      </c>
      <c r="Z1262" t="s">
        <v>5300</v>
      </c>
      <c r="AA1262" t="s">
        <v>5060</v>
      </c>
      <c r="AB1262">
        <f>YEAR(Sales_Trans_2[[#This Row],[Transaction_Date]])</f>
        <v>2025</v>
      </c>
      <c r="AC1262" t="str">
        <f>TEXT(Sales_Trans_2[[#This Row],[Transaction_Date]],"mmm")</f>
        <v>Apr</v>
      </c>
      <c r="AD1262">
        <f>MONTH(Sales_Trans_2[[#This Row],[Transaction_Date]])</f>
        <v>4</v>
      </c>
      <c r="AE1262" s="19">
        <f>IFERROR(Sales_Trans_2[[#This Row],[Profit]]/Sales_Trans_2[[#This Row],[Sales_Amount]],0)</f>
        <v>-0.1187394664037905</v>
      </c>
      <c r="AF1262" s="20" t="str">
        <f>IF(Sales_Trans_2[[#This Row],[Discount_Pct]]=0,"0%",
IF(Sales_Trans_2[[#This Row],[Discount_Pct]]&lt;=5,"1-5%",
IF(Sales_Trans_2[[#This Row],[Discount_Pct]]&lt;=10,"6-10%",
IF(Sales_Trans_2[[#This Row],[Discount_Pct]]&lt;=15,"11-15%","&gt;15%"))))</f>
        <v>&gt;15%</v>
      </c>
    </row>
    <row r="1263" spans="1:32" x14ac:dyDescent="0.25">
      <c r="A1263" t="s">
        <v>3658</v>
      </c>
      <c r="B1263" s="10">
        <v>45960</v>
      </c>
      <c r="C1263" t="s">
        <v>1080</v>
      </c>
      <c r="D1263" t="s">
        <v>1329</v>
      </c>
      <c r="E1263" t="s">
        <v>177</v>
      </c>
      <c r="F1263" t="s">
        <v>333</v>
      </c>
      <c r="G1263">
        <v>3</v>
      </c>
      <c r="H1263">
        <v>55.81</v>
      </c>
      <c r="I1263">
        <v>10</v>
      </c>
      <c r="J1263">
        <v>16.739999999999998</v>
      </c>
      <c r="K1263">
        <v>150.69</v>
      </c>
      <c r="L1263">
        <v>134.88</v>
      </c>
      <c r="M1263">
        <v>15.81</v>
      </c>
      <c r="N1263" t="s">
        <v>133</v>
      </c>
      <c r="O1263" t="s">
        <v>24</v>
      </c>
      <c r="P1263" t="s">
        <v>55</v>
      </c>
      <c r="Q1263">
        <v>0.45069444444444445</v>
      </c>
      <c r="R1263" t="s">
        <v>49</v>
      </c>
      <c r="S1263" t="s">
        <v>4826</v>
      </c>
      <c r="T1263" t="s">
        <v>4805</v>
      </c>
      <c r="U1263">
        <v>55.81</v>
      </c>
      <c r="V1263" t="s">
        <v>5398</v>
      </c>
      <c r="W1263" t="s">
        <v>4964</v>
      </c>
      <c r="X1263" t="s">
        <v>5319</v>
      </c>
      <c r="Y1263" t="s">
        <v>4970</v>
      </c>
      <c r="Z1263" t="s">
        <v>5227</v>
      </c>
      <c r="AA1263" t="s">
        <v>5060</v>
      </c>
      <c r="AB1263">
        <f>YEAR(Sales_Trans_2[[#This Row],[Transaction_Date]])</f>
        <v>2025</v>
      </c>
      <c r="AC1263" t="str">
        <f>TEXT(Sales_Trans_2[[#This Row],[Transaction_Date]],"mmm")</f>
        <v>Oct</v>
      </c>
      <c r="AD1263">
        <f>MONTH(Sales_Trans_2[[#This Row],[Transaction_Date]])</f>
        <v>10</v>
      </c>
      <c r="AE1263" s="19">
        <f>IFERROR(Sales_Trans_2[[#This Row],[Profit]]/Sales_Trans_2[[#This Row],[Sales_Amount]],0)</f>
        <v>0.1049173800517619</v>
      </c>
      <c r="AF1263" s="20" t="str">
        <f>IF(Sales_Trans_2[[#This Row],[Discount_Pct]]=0,"0%",
IF(Sales_Trans_2[[#This Row],[Discount_Pct]]&lt;=5,"1-5%",
IF(Sales_Trans_2[[#This Row],[Discount_Pct]]&lt;=10,"6-10%",
IF(Sales_Trans_2[[#This Row],[Discount_Pct]]&lt;=15,"11-15%","&gt;15%"))))</f>
        <v>6-10%</v>
      </c>
    </row>
    <row r="1264" spans="1:32" x14ac:dyDescent="0.25">
      <c r="A1264" t="s">
        <v>1514</v>
      </c>
      <c r="B1264" s="10">
        <v>45956</v>
      </c>
      <c r="C1264" t="s">
        <v>876</v>
      </c>
      <c r="D1264" t="s">
        <v>432</v>
      </c>
      <c r="E1264" t="s">
        <v>523</v>
      </c>
      <c r="F1264" t="s">
        <v>524</v>
      </c>
      <c r="G1264">
        <v>4</v>
      </c>
      <c r="H1264">
        <v>321.08</v>
      </c>
      <c r="I1264">
        <v>10</v>
      </c>
      <c r="J1264">
        <v>128.43</v>
      </c>
      <c r="K1264">
        <v>1329.27</v>
      </c>
      <c r="L1264">
        <v>1005.68</v>
      </c>
      <c r="M1264">
        <v>323.58999999999997</v>
      </c>
      <c r="N1264" t="s">
        <v>133</v>
      </c>
      <c r="O1264" t="s">
        <v>24</v>
      </c>
      <c r="P1264" t="s">
        <v>55</v>
      </c>
      <c r="Q1264">
        <v>0.4201388888888889</v>
      </c>
      <c r="R1264" t="s">
        <v>27</v>
      </c>
      <c r="S1264" t="s">
        <v>4841</v>
      </c>
      <c r="T1264" t="s">
        <v>4828</v>
      </c>
      <c r="U1264">
        <v>305.67</v>
      </c>
      <c r="V1264" t="s">
        <v>5745</v>
      </c>
      <c r="W1264" t="s">
        <v>4958</v>
      </c>
      <c r="X1264" t="s">
        <v>5238</v>
      </c>
      <c r="Y1264" t="s">
        <v>4960</v>
      </c>
      <c r="Z1264" t="s">
        <v>5239</v>
      </c>
      <c r="AA1264" t="s">
        <v>5060</v>
      </c>
      <c r="AB1264">
        <f>YEAR(Sales_Trans_2[[#This Row],[Transaction_Date]])</f>
        <v>2025</v>
      </c>
      <c r="AC1264" t="str">
        <f>TEXT(Sales_Trans_2[[#This Row],[Transaction_Date]],"mmm")</f>
        <v>Oct</v>
      </c>
      <c r="AD1264">
        <f>MONTH(Sales_Trans_2[[#This Row],[Transaction_Date]])</f>
        <v>10</v>
      </c>
      <c r="AE1264" s="19">
        <f>IFERROR(Sales_Trans_2[[#This Row],[Profit]]/Sales_Trans_2[[#This Row],[Sales_Amount]],0)</f>
        <v>0.24343436623108922</v>
      </c>
      <c r="AF1264" s="20" t="str">
        <f>IF(Sales_Trans_2[[#This Row],[Discount_Pct]]=0,"0%",
IF(Sales_Trans_2[[#This Row],[Discount_Pct]]&lt;=5,"1-5%",
IF(Sales_Trans_2[[#This Row],[Discount_Pct]]&lt;=10,"6-10%",
IF(Sales_Trans_2[[#This Row],[Discount_Pct]]&lt;=15,"11-15%","&gt;15%"))))</f>
        <v>6-10%</v>
      </c>
    </row>
    <row r="1265" spans="1:32" x14ac:dyDescent="0.25">
      <c r="A1265" t="s">
        <v>2053</v>
      </c>
      <c r="B1265" s="10">
        <v>45956</v>
      </c>
      <c r="C1265" t="s">
        <v>1496</v>
      </c>
      <c r="D1265" t="s">
        <v>509</v>
      </c>
      <c r="E1265" t="s">
        <v>778</v>
      </c>
      <c r="F1265" t="s">
        <v>779</v>
      </c>
      <c r="G1265">
        <v>5</v>
      </c>
      <c r="H1265">
        <v>329.27</v>
      </c>
      <c r="I1265">
        <v>15</v>
      </c>
      <c r="J1265">
        <v>246.95</v>
      </c>
      <c r="K1265">
        <v>1609.31</v>
      </c>
      <c r="L1265">
        <v>1268.5</v>
      </c>
      <c r="M1265">
        <v>340.81</v>
      </c>
      <c r="N1265" t="s">
        <v>4971</v>
      </c>
      <c r="O1265" t="s">
        <v>24</v>
      </c>
      <c r="P1265" t="s">
        <v>55</v>
      </c>
      <c r="Q1265">
        <v>0.46041666666666664</v>
      </c>
      <c r="R1265" t="s">
        <v>27</v>
      </c>
      <c r="S1265" t="s">
        <v>4875</v>
      </c>
      <c r="T1265" t="s">
        <v>4864</v>
      </c>
      <c r="U1265">
        <v>291.93</v>
      </c>
      <c r="V1265" t="s">
        <v>5123</v>
      </c>
      <c r="W1265" t="s">
        <v>4958</v>
      </c>
      <c r="X1265" t="s">
        <v>4996</v>
      </c>
      <c r="Y1265" t="s">
        <v>4960</v>
      </c>
      <c r="Z1265" t="s">
        <v>5432</v>
      </c>
      <c r="AA1265" t="s">
        <v>5060</v>
      </c>
      <c r="AB1265">
        <f>YEAR(Sales_Trans_2[[#This Row],[Transaction_Date]])</f>
        <v>2025</v>
      </c>
      <c r="AC1265" t="str">
        <f>TEXT(Sales_Trans_2[[#This Row],[Transaction_Date]],"mmm")</f>
        <v>Oct</v>
      </c>
      <c r="AD1265">
        <f>MONTH(Sales_Trans_2[[#This Row],[Transaction_Date]])</f>
        <v>10</v>
      </c>
      <c r="AE1265" s="19">
        <f>IFERROR(Sales_Trans_2[[#This Row],[Profit]]/Sales_Trans_2[[#This Row],[Sales_Amount]],0)</f>
        <v>0.21177399009513395</v>
      </c>
      <c r="AF1265" s="20" t="str">
        <f>IF(Sales_Trans_2[[#This Row],[Discount_Pct]]=0,"0%",
IF(Sales_Trans_2[[#This Row],[Discount_Pct]]&lt;=5,"1-5%",
IF(Sales_Trans_2[[#This Row],[Discount_Pct]]&lt;=10,"6-10%",
IF(Sales_Trans_2[[#This Row],[Discount_Pct]]&lt;=15,"11-15%","&gt;15%"))))</f>
        <v>11-15%</v>
      </c>
    </row>
    <row r="1266" spans="1:32" x14ac:dyDescent="0.25">
      <c r="A1266" t="s">
        <v>3602</v>
      </c>
      <c r="B1266" s="10">
        <v>45955</v>
      </c>
      <c r="C1266" t="s">
        <v>931</v>
      </c>
      <c r="D1266" t="s">
        <v>365</v>
      </c>
      <c r="E1266" t="s">
        <v>1289</v>
      </c>
      <c r="F1266" t="s">
        <v>662</v>
      </c>
      <c r="G1266">
        <v>4</v>
      </c>
      <c r="H1266">
        <v>514.83000000000004</v>
      </c>
      <c r="I1266">
        <v>15</v>
      </c>
      <c r="J1266">
        <v>308.89999999999998</v>
      </c>
      <c r="K1266">
        <v>2012.98</v>
      </c>
      <c r="L1266">
        <v>1547.56</v>
      </c>
      <c r="M1266">
        <v>465.42</v>
      </c>
      <c r="N1266" t="s">
        <v>23</v>
      </c>
      <c r="O1266" t="s">
        <v>24</v>
      </c>
      <c r="P1266" t="s">
        <v>55</v>
      </c>
      <c r="Q1266">
        <v>0.7270833333333333</v>
      </c>
      <c r="R1266" t="s">
        <v>27</v>
      </c>
      <c r="S1266" t="s">
        <v>4680</v>
      </c>
      <c r="T1266" t="s">
        <v>4672</v>
      </c>
      <c r="U1266">
        <v>459.58</v>
      </c>
      <c r="V1266" t="s">
        <v>5005</v>
      </c>
      <c r="W1266" t="s">
        <v>4958</v>
      </c>
      <c r="X1266" t="s">
        <v>5528</v>
      </c>
      <c r="Y1266" t="s">
        <v>4960</v>
      </c>
      <c r="Z1266" t="s">
        <v>5234</v>
      </c>
      <c r="AA1266" t="s">
        <v>5060</v>
      </c>
      <c r="AB1266">
        <f>YEAR(Sales_Trans_2[[#This Row],[Transaction_Date]])</f>
        <v>2025</v>
      </c>
      <c r="AC1266" t="str">
        <f>TEXT(Sales_Trans_2[[#This Row],[Transaction_Date]],"mmm")</f>
        <v>Oct</v>
      </c>
      <c r="AD1266">
        <f>MONTH(Sales_Trans_2[[#This Row],[Transaction_Date]])</f>
        <v>10</v>
      </c>
      <c r="AE1266" s="19">
        <f>IFERROR(Sales_Trans_2[[#This Row],[Profit]]/Sales_Trans_2[[#This Row],[Sales_Amount]],0)</f>
        <v>0.23120945066518298</v>
      </c>
      <c r="AF1266" s="20" t="str">
        <f>IF(Sales_Trans_2[[#This Row],[Discount_Pct]]=0,"0%",
IF(Sales_Trans_2[[#This Row],[Discount_Pct]]&lt;=5,"1-5%",
IF(Sales_Trans_2[[#This Row],[Discount_Pct]]&lt;=10,"6-10%",
IF(Sales_Trans_2[[#This Row],[Discount_Pct]]&lt;=15,"11-15%","&gt;15%"))))</f>
        <v>11-15%</v>
      </c>
    </row>
    <row r="1267" spans="1:32" x14ac:dyDescent="0.25">
      <c r="A1267" t="s">
        <v>4141</v>
      </c>
      <c r="B1267" s="10">
        <v>46001</v>
      </c>
      <c r="C1267" t="s">
        <v>2918</v>
      </c>
      <c r="D1267" t="s">
        <v>708</v>
      </c>
      <c r="E1267" t="s">
        <v>1471</v>
      </c>
      <c r="F1267" t="s">
        <v>2194</v>
      </c>
      <c r="G1267">
        <v>4</v>
      </c>
      <c r="H1267">
        <v>474.19</v>
      </c>
      <c r="I1267">
        <v>20</v>
      </c>
      <c r="J1267">
        <v>379.35</v>
      </c>
      <c r="K1267">
        <v>1745.02</v>
      </c>
      <c r="L1267">
        <v>1375.56</v>
      </c>
      <c r="M1267">
        <v>369.46</v>
      </c>
      <c r="N1267" t="s">
        <v>133</v>
      </c>
      <c r="O1267" t="s">
        <v>24</v>
      </c>
      <c r="P1267" t="s">
        <v>55</v>
      </c>
      <c r="Q1267">
        <v>0.47847222222222224</v>
      </c>
      <c r="R1267" t="s">
        <v>27</v>
      </c>
      <c r="S1267" t="s">
        <v>4751</v>
      </c>
      <c r="T1267" t="s">
        <v>4752</v>
      </c>
      <c r="U1267">
        <v>474.19</v>
      </c>
      <c r="V1267" t="s">
        <v>5778</v>
      </c>
      <c r="W1267" t="s">
        <v>4964</v>
      </c>
      <c r="X1267" t="s">
        <v>5455</v>
      </c>
      <c r="Y1267" t="s">
        <v>4970</v>
      </c>
      <c r="Z1267" t="s">
        <v>5295</v>
      </c>
      <c r="AA1267" t="s">
        <v>5060</v>
      </c>
      <c r="AB1267">
        <f>YEAR(Sales_Trans_2[[#This Row],[Transaction_Date]])</f>
        <v>2025</v>
      </c>
      <c r="AC1267" t="str">
        <f>TEXT(Sales_Trans_2[[#This Row],[Transaction_Date]],"mmm")</f>
        <v>Dec</v>
      </c>
      <c r="AD1267">
        <f>MONTH(Sales_Trans_2[[#This Row],[Transaction_Date]])</f>
        <v>12</v>
      </c>
      <c r="AE1267" s="19">
        <f>IFERROR(Sales_Trans_2[[#This Row],[Profit]]/Sales_Trans_2[[#This Row],[Sales_Amount]],0)</f>
        <v>0.21172250174783097</v>
      </c>
      <c r="AF1267" s="20" t="str">
        <f>IF(Sales_Trans_2[[#This Row],[Discount_Pct]]=0,"0%",
IF(Sales_Trans_2[[#This Row],[Discount_Pct]]&lt;=5,"1-5%",
IF(Sales_Trans_2[[#This Row],[Discount_Pct]]&lt;=10,"6-10%",
IF(Sales_Trans_2[[#This Row],[Discount_Pct]]&lt;=15,"11-15%","&gt;15%"))))</f>
        <v>&gt;15%</v>
      </c>
    </row>
    <row r="1268" spans="1:32" x14ac:dyDescent="0.25">
      <c r="A1268" t="s">
        <v>2008</v>
      </c>
      <c r="B1268" s="10">
        <v>45971</v>
      </c>
      <c r="C1268" t="s">
        <v>699</v>
      </c>
      <c r="D1268" t="s">
        <v>302</v>
      </c>
      <c r="E1268" t="s">
        <v>2009</v>
      </c>
      <c r="F1268" t="s">
        <v>1170</v>
      </c>
      <c r="G1268">
        <v>7</v>
      </c>
      <c r="H1268">
        <v>369.9</v>
      </c>
      <c r="I1268">
        <v>5</v>
      </c>
      <c r="J1268">
        <v>129.46</v>
      </c>
      <c r="K1268">
        <v>2828.82</v>
      </c>
      <c r="L1268">
        <v>1514.24</v>
      </c>
      <c r="M1268">
        <v>1314.58</v>
      </c>
      <c r="N1268" t="s">
        <v>133</v>
      </c>
      <c r="O1268" t="s">
        <v>24</v>
      </c>
      <c r="P1268" t="s">
        <v>55</v>
      </c>
      <c r="Q1268">
        <v>0.47430555555555554</v>
      </c>
      <c r="R1268" t="s">
        <v>27</v>
      </c>
      <c r="S1268" t="s">
        <v>4655</v>
      </c>
      <c r="T1268" t="s">
        <v>4636</v>
      </c>
      <c r="U1268">
        <v>343.56</v>
      </c>
      <c r="V1268" t="s">
        <v>5758</v>
      </c>
      <c r="W1268" t="s">
        <v>4958</v>
      </c>
      <c r="X1268" t="s">
        <v>5176</v>
      </c>
      <c r="Y1268" t="s">
        <v>5011</v>
      </c>
      <c r="Z1268" t="s">
        <v>5177</v>
      </c>
      <c r="AA1268" t="s">
        <v>5060</v>
      </c>
      <c r="AB1268">
        <f>YEAR(Sales_Trans_2[[#This Row],[Transaction_Date]])</f>
        <v>2025</v>
      </c>
      <c r="AC1268" t="str">
        <f>TEXT(Sales_Trans_2[[#This Row],[Transaction_Date]],"mmm")</f>
        <v>Nov</v>
      </c>
      <c r="AD1268">
        <f>MONTH(Sales_Trans_2[[#This Row],[Transaction_Date]])</f>
        <v>11</v>
      </c>
      <c r="AE1268" s="19">
        <f>IFERROR(Sales_Trans_2[[#This Row],[Profit]]/Sales_Trans_2[[#This Row],[Sales_Amount]],0)</f>
        <v>0.46470966692825977</v>
      </c>
      <c r="AF1268" s="20" t="str">
        <f>IF(Sales_Trans_2[[#This Row],[Discount_Pct]]=0,"0%",
IF(Sales_Trans_2[[#This Row],[Discount_Pct]]&lt;=5,"1-5%",
IF(Sales_Trans_2[[#This Row],[Discount_Pct]]&lt;=10,"6-10%",
IF(Sales_Trans_2[[#This Row],[Discount_Pct]]&lt;=15,"11-15%","&gt;15%"))))</f>
        <v>1-5%</v>
      </c>
    </row>
    <row r="1269" spans="1:32" x14ac:dyDescent="0.25">
      <c r="A1269" t="s">
        <v>4198</v>
      </c>
      <c r="B1269" s="10">
        <v>45818</v>
      </c>
      <c r="C1269" t="s">
        <v>307</v>
      </c>
      <c r="D1269" t="s">
        <v>1869</v>
      </c>
      <c r="E1269" t="s">
        <v>576</v>
      </c>
      <c r="F1269" t="s">
        <v>1151</v>
      </c>
      <c r="G1269">
        <v>5</v>
      </c>
      <c r="H1269">
        <v>123.39</v>
      </c>
      <c r="I1269">
        <v>15</v>
      </c>
      <c r="J1269">
        <v>92.54</v>
      </c>
      <c r="K1269">
        <v>524.41</v>
      </c>
      <c r="L1269">
        <v>416.65</v>
      </c>
      <c r="M1269">
        <v>107.76</v>
      </c>
      <c r="N1269" t="s">
        <v>40</v>
      </c>
      <c r="O1269" t="s">
        <v>24</v>
      </c>
      <c r="P1269" t="s">
        <v>55</v>
      </c>
      <c r="Q1269">
        <v>0.77222222222222225</v>
      </c>
      <c r="R1269" t="s">
        <v>49</v>
      </c>
      <c r="S1269" t="s">
        <v>4945</v>
      </c>
      <c r="T1269" t="s">
        <v>4930</v>
      </c>
      <c r="U1269">
        <v>108.97</v>
      </c>
      <c r="V1269" t="s">
        <v>5035</v>
      </c>
      <c r="W1269" t="s">
        <v>4958</v>
      </c>
      <c r="X1269" t="s">
        <v>5490</v>
      </c>
      <c r="Y1269" t="s">
        <v>4960</v>
      </c>
      <c r="Z1269" t="s">
        <v>5220</v>
      </c>
      <c r="AA1269" t="s">
        <v>5060</v>
      </c>
      <c r="AB1269">
        <f>YEAR(Sales_Trans_2[[#This Row],[Transaction_Date]])</f>
        <v>2025</v>
      </c>
      <c r="AC1269" t="str">
        <f>TEXT(Sales_Trans_2[[#This Row],[Transaction_Date]],"mmm")</f>
        <v>Jun</v>
      </c>
      <c r="AD1269">
        <f>MONTH(Sales_Trans_2[[#This Row],[Transaction_Date]])</f>
        <v>6</v>
      </c>
      <c r="AE1269" s="19">
        <f>IFERROR(Sales_Trans_2[[#This Row],[Profit]]/Sales_Trans_2[[#This Row],[Sales_Amount]],0)</f>
        <v>0.20548807230983393</v>
      </c>
      <c r="AF1269" s="20" t="str">
        <f>IF(Sales_Trans_2[[#This Row],[Discount_Pct]]=0,"0%",
IF(Sales_Trans_2[[#This Row],[Discount_Pct]]&lt;=5,"1-5%",
IF(Sales_Trans_2[[#This Row],[Discount_Pct]]&lt;=10,"6-10%",
IF(Sales_Trans_2[[#This Row],[Discount_Pct]]&lt;=15,"11-15%","&gt;15%"))))</f>
        <v>11-15%</v>
      </c>
    </row>
    <row r="1270" spans="1:32" x14ac:dyDescent="0.25">
      <c r="A1270" t="s">
        <v>1926</v>
      </c>
      <c r="B1270" s="10">
        <v>45923</v>
      </c>
      <c r="C1270" t="s">
        <v>685</v>
      </c>
      <c r="D1270" t="s">
        <v>1194</v>
      </c>
      <c r="E1270" t="s">
        <v>372</v>
      </c>
      <c r="F1270" t="s">
        <v>373</v>
      </c>
      <c r="G1270">
        <v>5</v>
      </c>
      <c r="H1270">
        <v>121.56</v>
      </c>
      <c r="I1270">
        <v>20</v>
      </c>
      <c r="J1270">
        <v>121.56</v>
      </c>
      <c r="K1270">
        <v>486.24</v>
      </c>
      <c r="L1270">
        <v>464.8</v>
      </c>
      <c r="M1270">
        <v>21.44</v>
      </c>
      <c r="N1270" t="s">
        <v>40</v>
      </c>
      <c r="O1270" t="s">
        <v>24</v>
      </c>
      <c r="P1270" t="s">
        <v>55</v>
      </c>
      <c r="Q1270">
        <v>0.41041666666666665</v>
      </c>
      <c r="R1270" t="s">
        <v>49</v>
      </c>
      <c r="S1270" t="s">
        <v>4896</v>
      </c>
      <c r="T1270" t="s">
        <v>4887</v>
      </c>
      <c r="U1270">
        <v>109.69</v>
      </c>
      <c r="V1270" t="s">
        <v>5633</v>
      </c>
      <c r="W1270" t="s">
        <v>4964</v>
      </c>
      <c r="X1270" t="s">
        <v>5258</v>
      </c>
      <c r="Y1270" t="s">
        <v>4966</v>
      </c>
      <c r="Z1270" t="s">
        <v>5259</v>
      </c>
      <c r="AA1270" t="s">
        <v>5060</v>
      </c>
      <c r="AB1270">
        <f>YEAR(Sales_Trans_2[[#This Row],[Transaction_Date]])</f>
        <v>2025</v>
      </c>
      <c r="AC1270" t="str">
        <f>TEXT(Sales_Trans_2[[#This Row],[Transaction_Date]],"mmm")</f>
        <v>Sep</v>
      </c>
      <c r="AD1270">
        <f>MONTH(Sales_Trans_2[[#This Row],[Transaction_Date]])</f>
        <v>9</v>
      </c>
      <c r="AE1270" s="19">
        <f>IFERROR(Sales_Trans_2[[#This Row],[Profit]]/Sales_Trans_2[[#This Row],[Sales_Amount]],0)</f>
        <v>4.4093451793353076E-2</v>
      </c>
      <c r="AF1270" s="20" t="str">
        <f>IF(Sales_Trans_2[[#This Row],[Discount_Pct]]=0,"0%",
IF(Sales_Trans_2[[#This Row],[Discount_Pct]]&lt;=5,"1-5%",
IF(Sales_Trans_2[[#This Row],[Discount_Pct]]&lt;=10,"6-10%",
IF(Sales_Trans_2[[#This Row],[Discount_Pct]]&lt;=15,"11-15%","&gt;15%"))))</f>
        <v>&gt;15%</v>
      </c>
    </row>
    <row r="1271" spans="1:32" x14ac:dyDescent="0.25">
      <c r="A1271" t="s">
        <v>986</v>
      </c>
      <c r="B1271" s="10">
        <v>45921</v>
      </c>
      <c r="C1271" t="s">
        <v>987</v>
      </c>
      <c r="D1271" t="s">
        <v>253</v>
      </c>
      <c r="E1271" t="s">
        <v>584</v>
      </c>
      <c r="F1271" t="s">
        <v>988</v>
      </c>
      <c r="G1271">
        <v>5</v>
      </c>
      <c r="H1271">
        <v>222.64</v>
      </c>
      <c r="I1271">
        <v>5</v>
      </c>
      <c r="J1271">
        <v>55.66</v>
      </c>
      <c r="K1271">
        <v>1216.17</v>
      </c>
      <c r="L1271">
        <v>977.2</v>
      </c>
      <c r="M1271">
        <v>238.97</v>
      </c>
      <c r="N1271" t="s">
        <v>40</v>
      </c>
      <c r="O1271" t="s">
        <v>24</v>
      </c>
      <c r="P1271" t="s">
        <v>55</v>
      </c>
      <c r="Q1271">
        <v>0.55694444444444446</v>
      </c>
      <c r="R1271" t="s">
        <v>27</v>
      </c>
      <c r="S1271" t="s">
        <v>4903</v>
      </c>
      <c r="T1271" t="s">
        <v>4887</v>
      </c>
      <c r="U1271">
        <v>219.39</v>
      </c>
      <c r="V1271" t="s">
        <v>5248</v>
      </c>
      <c r="W1271" t="s">
        <v>4964</v>
      </c>
      <c r="X1271" t="s">
        <v>5606</v>
      </c>
      <c r="Y1271" t="s">
        <v>5011</v>
      </c>
      <c r="Z1271" t="s">
        <v>5226</v>
      </c>
      <c r="AA1271" t="s">
        <v>5060</v>
      </c>
      <c r="AB1271">
        <f>YEAR(Sales_Trans_2[[#This Row],[Transaction_Date]])</f>
        <v>2025</v>
      </c>
      <c r="AC1271" t="str">
        <f>TEXT(Sales_Trans_2[[#This Row],[Transaction_Date]],"mmm")</f>
        <v>Sep</v>
      </c>
      <c r="AD1271">
        <f>MONTH(Sales_Trans_2[[#This Row],[Transaction_Date]])</f>
        <v>9</v>
      </c>
      <c r="AE1271" s="19">
        <f>IFERROR(Sales_Trans_2[[#This Row],[Profit]]/Sales_Trans_2[[#This Row],[Sales_Amount]],0)</f>
        <v>0.19649391121307053</v>
      </c>
      <c r="AF1271" s="20" t="str">
        <f>IF(Sales_Trans_2[[#This Row],[Discount_Pct]]=0,"0%",
IF(Sales_Trans_2[[#This Row],[Discount_Pct]]&lt;=5,"1-5%",
IF(Sales_Trans_2[[#This Row],[Discount_Pct]]&lt;=10,"6-10%",
IF(Sales_Trans_2[[#This Row],[Discount_Pct]]&lt;=15,"11-15%","&gt;15%"))))</f>
        <v>1-5%</v>
      </c>
    </row>
    <row r="1272" spans="1:32" x14ac:dyDescent="0.25">
      <c r="A1272" t="s">
        <v>1429</v>
      </c>
      <c r="B1272" s="10">
        <v>45914</v>
      </c>
      <c r="C1272" t="s">
        <v>1430</v>
      </c>
      <c r="D1272" t="s">
        <v>1156</v>
      </c>
      <c r="E1272" t="s">
        <v>1431</v>
      </c>
      <c r="F1272" t="s">
        <v>1432</v>
      </c>
      <c r="G1272">
        <v>4</v>
      </c>
      <c r="H1272">
        <v>147.72</v>
      </c>
      <c r="I1272">
        <v>5</v>
      </c>
      <c r="J1272">
        <v>29.54</v>
      </c>
      <c r="K1272">
        <v>645.54</v>
      </c>
      <c r="L1272">
        <v>436.84</v>
      </c>
      <c r="M1272">
        <v>208.7</v>
      </c>
      <c r="N1272" t="s">
        <v>47</v>
      </c>
      <c r="O1272" t="s">
        <v>24</v>
      </c>
      <c r="P1272" t="s">
        <v>55</v>
      </c>
      <c r="Q1272">
        <v>0.65625</v>
      </c>
      <c r="R1272" t="s">
        <v>27</v>
      </c>
      <c r="S1272" t="s">
        <v>4755</v>
      </c>
      <c r="T1272" t="s">
        <v>4752</v>
      </c>
      <c r="U1272">
        <v>147.72</v>
      </c>
      <c r="V1272" t="s">
        <v>5970</v>
      </c>
      <c r="W1272" t="s">
        <v>4964</v>
      </c>
      <c r="X1272" t="s">
        <v>5642</v>
      </c>
      <c r="Y1272" t="s">
        <v>4960</v>
      </c>
      <c r="Z1272" t="s">
        <v>5386</v>
      </c>
      <c r="AA1272" t="s">
        <v>5060</v>
      </c>
      <c r="AB1272">
        <f>YEAR(Sales_Trans_2[[#This Row],[Transaction_Date]])</f>
        <v>2025</v>
      </c>
      <c r="AC1272" t="str">
        <f>TEXT(Sales_Trans_2[[#This Row],[Transaction_Date]],"mmm")</f>
        <v>Sep</v>
      </c>
      <c r="AD1272">
        <f>MONTH(Sales_Trans_2[[#This Row],[Transaction_Date]])</f>
        <v>9</v>
      </c>
      <c r="AE1272" s="19">
        <f>IFERROR(Sales_Trans_2[[#This Row],[Profit]]/Sales_Trans_2[[#This Row],[Sales_Amount]],0)</f>
        <v>0.32329522570251262</v>
      </c>
      <c r="AF1272" s="20" t="str">
        <f>IF(Sales_Trans_2[[#This Row],[Discount_Pct]]=0,"0%",
IF(Sales_Trans_2[[#This Row],[Discount_Pct]]&lt;=5,"1-5%",
IF(Sales_Trans_2[[#This Row],[Discount_Pct]]&lt;=10,"6-10%",
IF(Sales_Trans_2[[#This Row],[Discount_Pct]]&lt;=15,"11-15%","&gt;15%"))))</f>
        <v>1-5%</v>
      </c>
    </row>
    <row r="1273" spans="1:32" x14ac:dyDescent="0.25">
      <c r="A1273" t="s">
        <v>4247</v>
      </c>
      <c r="B1273" s="10">
        <v>45970</v>
      </c>
      <c r="C1273" t="s">
        <v>931</v>
      </c>
      <c r="D1273" t="s">
        <v>389</v>
      </c>
      <c r="E1273" t="s">
        <v>1905</v>
      </c>
      <c r="F1273" t="s">
        <v>276</v>
      </c>
      <c r="G1273">
        <v>3</v>
      </c>
      <c r="H1273">
        <v>93.33</v>
      </c>
      <c r="I1273">
        <v>10</v>
      </c>
      <c r="J1273">
        <v>28</v>
      </c>
      <c r="K1273">
        <v>251.99</v>
      </c>
      <c r="L1273">
        <v>207.27</v>
      </c>
      <c r="M1273">
        <v>44.72</v>
      </c>
      <c r="N1273" t="s">
        <v>133</v>
      </c>
      <c r="O1273" t="s">
        <v>24</v>
      </c>
      <c r="P1273" t="s">
        <v>55</v>
      </c>
      <c r="Q1273">
        <v>0.68402777777777779</v>
      </c>
      <c r="R1273" t="s">
        <v>49</v>
      </c>
      <c r="S1273" t="s">
        <v>4854</v>
      </c>
      <c r="T1273" t="s">
        <v>4847</v>
      </c>
      <c r="U1273">
        <v>83.13</v>
      </c>
      <c r="V1273" t="s">
        <v>5005</v>
      </c>
      <c r="W1273" t="s">
        <v>4958</v>
      </c>
      <c r="X1273" t="s">
        <v>5237</v>
      </c>
      <c r="Y1273" t="s">
        <v>4970</v>
      </c>
      <c r="Z1273" t="s">
        <v>5249</v>
      </c>
      <c r="AA1273" t="s">
        <v>5060</v>
      </c>
      <c r="AB1273">
        <f>YEAR(Sales_Trans_2[[#This Row],[Transaction_Date]])</f>
        <v>2025</v>
      </c>
      <c r="AC1273" t="str">
        <f>TEXT(Sales_Trans_2[[#This Row],[Transaction_Date]],"mmm")</f>
        <v>Nov</v>
      </c>
      <c r="AD1273">
        <f>MONTH(Sales_Trans_2[[#This Row],[Transaction_Date]])</f>
        <v>11</v>
      </c>
      <c r="AE1273" s="19">
        <f>IFERROR(Sales_Trans_2[[#This Row],[Profit]]/Sales_Trans_2[[#This Row],[Sales_Amount]],0)</f>
        <v>0.1774673598158657</v>
      </c>
      <c r="AF1273" s="20" t="str">
        <f>IF(Sales_Trans_2[[#This Row],[Discount_Pct]]=0,"0%",
IF(Sales_Trans_2[[#This Row],[Discount_Pct]]&lt;=5,"1-5%",
IF(Sales_Trans_2[[#This Row],[Discount_Pct]]&lt;=10,"6-10%",
IF(Sales_Trans_2[[#This Row],[Discount_Pct]]&lt;=15,"11-15%","&gt;15%"))))</f>
        <v>6-10%</v>
      </c>
    </row>
    <row r="1274" spans="1:32" x14ac:dyDescent="0.25">
      <c r="A1274" t="s">
        <v>909</v>
      </c>
      <c r="B1274" s="10">
        <v>45725</v>
      </c>
      <c r="C1274" t="s">
        <v>910</v>
      </c>
      <c r="D1274" t="s">
        <v>549</v>
      </c>
      <c r="E1274" t="s">
        <v>700</v>
      </c>
      <c r="F1274" t="s">
        <v>239</v>
      </c>
      <c r="G1274">
        <v>3</v>
      </c>
      <c r="H1274">
        <v>225.35</v>
      </c>
      <c r="I1274">
        <v>5</v>
      </c>
      <c r="J1274">
        <v>33.799999999999997</v>
      </c>
      <c r="K1274">
        <v>642.25</v>
      </c>
      <c r="L1274">
        <v>546.51</v>
      </c>
      <c r="M1274">
        <v>95.74</v>
      </c>
      <c r="N1274" t="s">
        <v>4971</v>
      </c>
      <c r="O1274" t="s">
        <v>24</v>
      </c>
      <c r="P1274" t="s">
        <v>55</v>
      </c>
      <c r="Q1274">
        <v>0.72777777777777775</v>
      </c>
      <c r="R1274" t="s">
        <v>49</v>
      </c>
      <c r="S1274" t="s">
        <v>4832</v>
      </c>
      <c r="T1274" t="s">
        <v>4828</v>
      </c>
      <c r="U1274">
        <v>221.61</v>
      </c>
      <c r="V1274" t="s">
        <v>5056</v>
      </c>
      <c r="W1274" t="s">
        <v>4958</v>
      </c>
      <c r="X1274" t="s">
        <v>5015</v>
      </c>
      <c r="Y1274" t="s">
        <v>4966</v>
      </c>
      <c r="Z1274" t="s">
        <v>5231</v>
      </c>
      <c r="AA1274" t="s">
        <v>5060</v>
      </c>
      <c r="AB1274">
        <f>YEAR(Sales_Trans_2[[#This Row],[Transaction_Date]])</f>
        <v>2025</v>
      </c>
      <c r="AC1274" t="str">
        <f>TEXT(Sales_Trans_2[[#This Row],[Transaction_Date]],"mmm")</f>
        <v>Mar</v>
      </c>
      <c r="AD1274">
        <f>MONTH(Sales_Trans_2[[#This Row],[Transaction_Date]])</f>
        <v>3</v>
      </c>
      <c r="AE1274" s="19">
        <f>IFERROR(Sales_Trans_2[[#This Row],[Profit]]/Sales_Trans_2[[#This Row],[Sales_Amount]],0)</f>
        <v>0.14906967691708836</v>
      </c>
      <c r="AF1274" s="20" t="str">
        <f>IF(Sales_Trans_2[[#This Row],[Discount_Pct]]=0,"0%",
IF(Sales_Trans_2[[#This Row],[Discount_Pct]]&lt;=5,"1-5%",
IF(Sales_Trans_2[[#This Row],[Discount_Pct]]&lt;=10,"6-10%",
IF(Sales_Trans_2[[#This Row],[Discount_Pct]]&lt;=15,"11-15%","&gt;15%"))))</f>
        <v>1-5%</v>
      </c>
    </row>
    <row r="1275" spans="1:32" x14ac:dyDescent="0.25">
      <c r="A1275" t="s">
        <v>4041</v>
      </c>
      <c r="B1275" s="10">
        <v>45884</v>
      </c>
      <c r="C1275" t="s">
        <v>1749</v>
      </c>
      <c r="D1275" t="s">
        <v>65</v>
      </c>
      <c r="E1275" t="s">
        <v>433</v>
      </c>
      <c r="F1275" t="s">
        <v>434</v>
      </c>
      <c r="G1275">
        <v>4</v>
      </c>
      <c r="H1275">
        <v>197.96</v>
      </c>
      <c r="I1275">
        <v>20</v>
      </c>
      <c r="J1275">
        <v>158.37</v>
      </c>
      <c r="K1275">
        <v>633.47</v>
      </c>
      <c r="L1275">
        <v>568</v>
      </c>
      <c r="M1275">
        <v>65.47</v>
      </c>
      <c r="N1275" t="s">
        <v>23</v>
      </c>
      <c r="O1275" t="s">
        <v>24</v>
      </c>
      <c r="P1275" t="s">
        <v>55</v>
      </c>
      <c r="Q1275">
        <v>0.42152777777777778</v>
      </c>
      <c r="R1275" t="s">
        <v>49</v>
      </c>
      <c r="S1275" t="s">
        <v>4719</v>
      </c>
      <c r="T1275" t="s">
        <v>4703</v>
      </c>
      <c r="U1275">
        <v>172.63</v>
      </c>
      <c r="V1275" t="s">
        <v>5729</v>
      </c>
      <c r="W1275" t="s">
        <v>4958</v>
      </c>
      <c r="X1275" t="s">
        <v>5832</v>
      </c>
      <c r="Y1275" t="s">
        <v>4966</v>
      </c>
      <c r="Z1275" t="s">
        <v>5544</v>
      </c>
      <c r="AA1275" t="s">
        <v>5060</v>
      </c>
      <c r="AB1275">
        <f>YEAR(Sales_Trans_2[[#This Row],[Transaction_Date]])</f>
        <v>2025</v>
      </c>
      <c r="AC1275" t="str">
        <f>TEXT(Sales_Trans_2[[#This Row],[Transaction_Date]],"mmm")</f>
        <v>Aug</v>
      </c>
      <c r="AD1275">
        <f>MONTH(Sales_Trans_2[[#This Row],[Transaction_Date]])</f>
        <v>8</v>
      </c>
      <c r="AE1275" s="19">
        <f>IFERROR(Sales_Trans_2[[#This Row],[Profit]]/Sales_Trans_2[[#This Row],[Sales_Amount]],0)</f>
        <v>0.10335138207018485</v>
      </c>
      <c r="AF1275" s="20" t="str">
        <f>IF(Sales_Trans_2[[#This Row],[Discount_Pct]]=0,"0%",
IF(Sales_Trans_2[[#This Row],[Discount_Pct]]&lt;=5,"1-5%",
IF(Sales_Trans_2[[#This Row],[Discount_Pct]]&lt;=10,"6-10%",
IF(Sales_Trans_2[[#This Row],[Discount_Pct]]&lt;=15,"11-15%","&gt;15%"))))</f>
        <v>&gt;15%</v>
      </c>
    </row>
    <row r="1276" spans="1:32" x14ac:dyDescent="0.25">
      <c r="A1276" t="s">
        <v>3267</v>
      </c>
      <c r="B1276" s="10">
        <v>45938</v>
      </c>
      <c r="C1276" t="s">
        <v>2519</v>
      </c>
      <c r="D1276" t="s">
        <v>314</v>
      </c>
      <c r="E1276" t="s">
        <v>576</v>
      </c>
      <c r="F1276" t="s">
        <v>1151</v>
      </c>
      <c r="G1276">
        <v>2</v>
      </c>
      <c r="H1276">
        <v>329.69</v>
      </c>
      <c r="I1276">
        <v>15</v>
      </c>
      <c r="J1276">
        <v>98.91</v>
      </c>
      <c r="K1276">
        <v>644.54</v>
      </c>
      <c r="L1276">
        <v>494.5</v>
      </c>
      <c r="M1276">
        <v>150.04</v>
      </c>
      <c r="N1276" t="s">
        <v>47</v>
      </c>
      <c r="O1276" t="s">
        <v>24</v>
      </c>
      <c r="P1276" t="s">
        <v>55</v>
      </c>
      <c r="Q1276">
        <v>0.54583333333333328</v>
      </c>
      <c r="R1276" t="s">
        <v>27</v>
      </c>
      <c r="S1276" t="s">
        <v>4707</v>
      </c>
      <c r="T1276" t="s">
        <v>4703</v>
      </c>
      <c r="U1276">
        <v>329.69</v>
      </c>
      <c r="V1276" t="s">
        <v>5670</v>
      </c>
      <c r="W1276" t="s">
        <v>4964</v>
      </c>
      <c r="X1276" t="s">
        <v>5490</v>
      </c>
      <c r="Y1276" t="s">
        <v>4960</v>
      </c>
      <c r="Z1276" t="s">
        <v>5220</v>
      </c>
      <c r="AA1276" t="s">
        <v>5060</v>
      </c>
      <c r="AB1276">
        <f>YEAR(Sales_Trans_2[[#This Row],[Transaction_Date]])</f>
        <v>2025</v>
      </c>
      <c r="AC1276" t="str">
        <f>TEXT(Sales_Trans_2[[#This Row],[Transaction_Date]],"mmm")</f>
        <v>Oct</v>
      </c>
      <c r="AD1276">
        <f>MONTH(Sales_Trans_2[[#This Row],[Transaction_Date]])</f>
        <v>10</v>
      </c>
      <c r="AE1276" s="19">
        <f>IFERROR(Sales_Trans_2[[#This Row],[Profit]]/Sales_Trans_2[[#This Row],[Sales_Amount]],0)</f>
        <v>0.23278617308468055</v>
      </c>
      <c r="AF1276" s="20" t="str">
        <f>IF(Sales_Trans_2[[#This Row],[Discount_Pct]]=0,"0%",
IF(Sales_Trans_2[[#This Row],[Discount_Pct]]&lt;=5,"1-5%",
IF(Sales_Trans_2[[#This Row],[Discount_Pct]]&lt;=10,"6-10%",
IF(Sales_Trans_2[[#This Row],[Discount_Pct]]&lt;=15,"11-15%","&gt;15%"))))</f>
        <v>11-15%</v>
      </c>
    </row>
    <row r="1277" spans="1:32" x14ac:dyDescent="0.25">
      <c r="A1277" t="s">
        <v>2623</v>
      </c>
      <c r="B1277" s="10">
        <v>45867</v>
      </c>
      <c r="C1277" t="s">
        <v>2394</v>
      </c>
      <c r="D1277" t="s">
        <v>237</v>
      </c>
      <c r="E1277" t="s">
        <v>1448</v>
      </c>
      <c r="F1277" t="s">
        <v>239</v>
      </c>
      <c r="G1277">
        <v>6</v>
      </c>
      <c r="H1277">
        <v>575.5</v>
      </c>
      <c r="I1277">
        <v>20</v>
      </c>
      <c r="J1277">
        <v>690.6</v>
      </c>
      <c r="K1277">
        <v>2762.4</v>
      </c>
      <c r="L1277">
        <v>2018.4</v>
      </c>
      <c r="M1277">
        <v>744</v>
      </c>
      <c r="N1277" t="s">
        <v>47</v>
      </c>
      <c r="O1277" t="s">
        <v>24</v>
      </c>
      <c r="P1277" t="s">
        <v>55</v>
      </c>
      <c r="Q1277">
        <v>0.78472222222222221</v>
      </c>
      <c r="R1277" t="s">
        <v>49</v>
      </c>
      <c r="S1277" t="s">
        <v>4670</v>
      </c>
      <c r="T1277" t="s">
        <v>4636</v>
      </c>
      <c r="U1277">
        <v>541.35</v>
      </c>
      <c r="V1277" t="s">
        <v>5115</v>
      </c>
      <c r="W1277" t="s">
        <v>4958</v>
      </c>
      <c r="X1277" t="s">
        <v>5015</v>
      </c>
      <c r="Y1277" t="s">
        <v>4966</v>
      </c>
      <c r="Z1277" t="s">
        <v>5603</v>
      </c>
      <c r="AA1277" t="s">
        <v>5060</v>
      </c>
      <c r="AB1277">
        <f>YEAR(Sales_Trans_2[[#This Row],[Transaction_Date]])</f>
        <v>2025</v>
      </c>
      <c r="AC1277" t="str">
        <f>TEXT(Sales_Trans_2[[#This Row],[Transaction_Date]],"mmm")</f>
        <v>Jul</v>
      </c>
      <c r="AD1277">
        <f>MONTH(Sales_Trans_2[[#This Row],[Transaction_Date]])</f>
        <v>7</v>
      </c>
      <c r="AE1277" s="19">
        <f>IFERROR(Sales_Trans_2[[#This Row],[Profit]]/Sales_Trans_2[[#This Row],[Sales_Amount]],0)</f>
        <v>0.26933101650738489</v>
      </c>
      <c r="AF1277" s="20" t="str">
        <f>IF(Sales_Trans_2[[#This Row],[Discount_Pct]]=0,"0%",
IF(Sales_Trans_2[[#This Row],[Discount_Pct]]&lt;=5,"1-5%",
IF(Sales_Trans_2[[#This Row],[Discount_Pct]]&lt;=10,"6-10%",
IF(Sales_Trans_2[[#This Row],[Discount_Pct]]&lt;=15,"11-15%","&gt;15%"))))</f>
        <v>&gt;15%</v>
      </c>
    </row>
    <row r="1278" spans="1:32" x14ac:dyDescent="0.25">
      <c r="A1278" t="s">
        <v>4254</v>
      </c>
      <c r="B1278" s="10">
        <v>45864</v>
      </c>
      <c r="C1278" t="s">
        <v>1176</v>
      </c>
      <c r="D1278" t="s">
        <v>812</v>
      </c>
      <c r="E1278" t="s">
        <v>395</v>
      </c>
      <c r="F1278" t="s">
        <v>396</v>
      </c>
      <c r="G1278">
        <v>4</v>
      </c>
      <c r="H1278">
        <v>530.16</v>
      </c>
      <c r="I1278">
        <v>15</v>
      </c>
      <c r="J1278">
        <v>318.10000000000002</v>
      </c>
      <c r="K1278">
        <v>2072.92</v>
      </c>
      <c r="L1278">
        <v>1516.76</v>
      </c>
      <c r="M1278">
        <v>556.16</v>
      </c>
      <c r="N1278" t="s">
        <v>23</v>
      </c>
      <c r="O1278" t="s">
        <v>24</v>
      </c>
      <c r="P1278" t="s">
        <v>55</v>
      </c>
      <c r="Q1278">
        <v>0.52638888888888891</v>
      </c>
      <c r="R1278" t="s">
        <v>27</v>
      </c>
      <c r="S1278" t="s">
        <v>4770</v>
      </c>
      <c r="T1278" t="s">
        <v>4752</v>
      </c>
      <c r="U1278">
        <v>530.16</v>
      </c>
      <c r="V1278" t="s">
        <v>5867</v>
      </c>
      <c r="W1278" t="s">
        <v>4964</v>
      </c>
      <c r="X1278" t="s">
        <v>5702</v>
      </c>
      <c r="Y1278" t="s">
        <v>4960</v>
      </c>
      <c r="Z1278" t="s">
        <v>5262</v>
      </c>
      <c r="AA1278" t="s">
        <v>5060</v>
      </c>
      <c r="AB1278">
        <f>YEAR(Sales_Trans_2[[#This Row],[Transaction_Date]])</f>
        <v>2025</v>
      </c>
      <c r="AC1278" t="str">
        <f>TEXT(Sales_Trans_2[[#This Row],[Transaction_Date]],"mmm")</f>
        <v>Jul</v>
      </c>
      <c r="AD1278">
        <f>MONTH(Sales_Trans_2[[#This Row],[Transaction_Date]])</f>
        <v>7</v>
      </c>
      <c r="AE1278" s="19">
        <f>IFERROR(Sales_Trans_2[[#This Row],[Profit]]/Sales_Trans_2[[#This Row],[Sales_Amount]],0)</f>
        <v>0.26829786002354167</v>
      </c>
      <c r="AF1278" s="20" t="str">
        <f>IF(Sales_Trans_2[[#This Row],[Discount_Pct]]=0,"0%",
IF(Sales_Trans_2[[#This Row],[Discount_Pct]]&lt;=5,"1-5%",
IF(Sales_Trans_2[[#This Row],[Discount_Pct]]&lt;=10,"6-10%",
IF(Sales_Trans_2[[#This Row],[Discount_Pct]]&lt;=15,"11-15%","&gt;15%"))))</f>
        <v>11-15%</v>
      </c>
    </row>
    <row r="1279" spans="1:32" x14ac:dyDescent="0.25">
      <c r="A1279" t="s">
        <v>4310</v>
      </c>
      <c r="B1279" s="10">
        <v>45864</v>
      </c>
      <c r="C1279" t="s">
        <v>1009</v>
      </c>
      <c r="D1279" t="s">
        <v>1091</v>
      </c>
      <c r="E1279" t="s">
        <v>1059</v>
      </c>
      <c r="F1279" t="s">
        <v>304</v>
      </c>
      <c r="G1279">
        <v>1</v>
      </c>
      <c r="H1279">
        <v>297.32</v>
      </c>
      <c r="I1279">
        <v>10</v>
      </c>
      <c r="J1279">
        <v>29.73</v>
      </c>
      <c r="K1279">
        <v>307.73</v>
      </c>
      <c r="L1279">
        <v>225.28</v>
      </c>
      <c r="M1279">
        <v>82.45</v>
      </c>
      <c r="N1279" t="s">
        <v>4971</v>
      </c>
      <c r="O1279" t="s">
        <v>24</v>
      </c>
      <c r="P1279" t="s">
        <v>55</v>
      </c>
      <c r="Q1279">
        <v>0.39166666666666666</v>
      </c>
      <c r="R1279" t="s">
        <v>27</v>
      </c>
      <c r="S1279" t="s">
        <v>4816</v>
      </c>
      <c r="T1279" t="s">
        <v>4805</v>
      </c>
      <c r="U1279">
        <v>297.32</v>
      </c>
      <c r="V1279" t="s">
        <v>5720</v>
      </c>
      <c r="W1279" t="s">
        <v>4964</v>
      </c>
      <c r="X1279" t="s">
        <v>5101</v>
      </c>
      <c r="Y1279" t="s">
        <v>4970</v>
      </c>
      <c r="Z1279" t="s">
        <v>5099</v>
      </c>
      <c r="AA1279" t="s">
        <v>5060</v>
      </c>
      <c r="AB1279">
        <f>YEAR(Sales_Trans_2[[#This Row],[Transaction_Date]])</f>
        <v>2025</v>
      </c>
      <c r="AC1279" t="str">
        <f>TEXT(Sales_Trans_2[[#This Row],[Transaction_Date]],"mmm")</f>
        <v>Jul</v>
      </c>
      <c r="AD1279">
        <f>MONTH(Sales_Trans_2[[#This Row],[Transaction_Date]])</f>
        <v>7</v>
      </c>
      <c r="AE1279" s="19">
        <f>IFERROR(Sales_Trans_2[[#This Row],[Profit]]/Sales_Trans_2[[#This Row],[Sales_Amount]],0)</f>
        <v>0.26792967861436973</v>
      </c>
      <c r="AF1279" s="20" t="str">
        <f>IF(Sales_Trans_2[[#This Row],[Discount_Pct]]=0,"0%",
IF(Sales_Trans_2[[#This Row],[Discount_Pct]]&lt;=5,"1-5%",
IF(Sales_Trans_2[[#This Row],[Discount_Pct]]&lt;=10,"6-10%",
IF(Sales_Trans_2[[#This Row],[Discount_Pct]]&lt;=15,"11-15%","&gt;15%"))))</f>
        <v>6-10%</v>
      </c>
    </row>
    <row r="1280" spans="1:32" x14ac:dyDescent="0.25">
      <c r="A1280" t="s">
        <v>1854</v>
      </c>
      <c r="B1280" s="10">
        <v>45861</v>
      </c>
      <c r="C1280" t="s">
        <v>1855</v>
      </c>
      <c r="D1280" t="s">
        <v>37</v>
      </c>
      <c r="E1280" t="s">
        <v>681</v>
      </c>
      <c r="F1280" t="s">
        <v>1856</v>
      </c>
      <c r="G1280">
        <v>4</v>
      </c>
      <c r="H1280">
        <v>234.86</v>
      </c>
      <c r="I1280">
        <v>10</v>
      </c>
      <c r="J1280">
        <v>93.94</v>
      </c>
      <c r="K1280">
        <v>845.5</v>
      </c>
      <c r="L1280">
        <v>852.92</v>
      </c>
      <c r="M1280">
        <v>-7.42</v>
      </c>
      <c r="N1280" t="s">
        <v>40</v>
      </c>
      <c r="O1280" t="s">
        <v>24</v>
      </c>
      <c r="P1280" t="s">
        <v>55</v>
      </c>
      <c r="Q1280">
        <v>0.89583333333333337</v>
      </c>
      <c r="R1280" t="s">
        <v>49</v>
      </c>
      <c r="S1280" t="s">
        <v>4893</v>
      </c>
      <c r="T1280" t="s">
        <v>4887</v>
      </c>
      <c r="U1280">
        <v>234.86</v>
      </c>
      <c r="V1280" t="s">
        <v>6011</v>
      </c>
      <c r="W1280" t="s">
        <v>4968</v>
      </c>
      <c r="X1280" t="s">
        <v>5923</v>
      </c>
      <c r="Y1280" t="s">
        <v>4970</v>
      </c>
      <c r="Z1280" t="s">
        <v>5380</v>
      </c>
      <c r="AA1280" t="s">
        <v>5060</v>
      </c>
      <c r="AB1280">
        <f>YEAR(Sales_Trans_2[[#This Row],[Transaction_Date]])</f>
        <v>2025</v>
      </c>
      <c r="AC1280" t="str">
        <f>TEXT(Sales_Trans_2[[#This Row],[Transaction_Date]],"mmm")</f>
        <v>Jul</v>
      </c>
      <c r="AD1280">
        <f>MONTH(Sales_Trans_2[[#This Row],[Transaction_Date]])</f>
        <v>7</v>
      </c>
      <c r="AE1280" s="19">
        <f>IFERROR(Sales_Trans_2[[#This Row],[Profit]]/Sales_Trans_2[[#This Row],[Sales_Amount]],0)</f>
        <v>-8.7758722649319935E-3</v>
      </c>
      <c r="AF1280" s="20" t="str">
        <f>IF(Sales_Trans_2[[#This Row],[Discount_Pct]]=0,"0%",
IF(Sales_Trans_2[[#This Row],[Discount_Pct]]&lt;=5,"1-5%",
IF(Sales_Trans_2[[#This Row],[Discount_Pct]]&lt;=10,"6-10%",
IF(Sales_Trans_2[[#This Row],[Discount_Pct]]&lt;=15,"11-15%","&gt;15%"))))</f>
        <v>6-10%</v>
      </c>
    </row>
    <row r="1281" spans="1:32" x14ac:dyDescent="0.25">
      <c r="A1281" t="s">
        <v>2409</v>
      </c>
      <c r="B1281" s="10">
        <v>45861</v>
      </c>
      <c r="C1281" t="s">
        <v>1058</v>
      </c>
      <c r="D1281" t="s">
        <v>280</v>
      </c>
      <c r="E1281" t="s">
        <v>445</v>
      </c>
      <c r="F1281" t="s">
        <v>239</v>
      </c>
      <c r="G1281">
        <v>3</v>
      </c>
      <c r="H1281">
        <v>124.84</v>
      </c>
      <c r="I1281">
        <v>15</v>
      </c>
      <c r="J1281">
        <v>56.18</v>
      </c>
      <c r="K1281">
        <v>318.33999999999997</v>
      </c>
      <c r="L1281">
        <v>292.05</v>
      </c>
      <c r="M1281">
        <v>26.29</v>
      </c>
      <c r="N1281" t="s">
        <v>4971</v>
      </c>
      <c r="O1281" t="s">
        <v>24</v>
      </c>
      <c r="P1281" t="s">
        <v>55</v>
      </c>
      <c r="Q1281">
        <v>0.78819444444444442</v>
      </c>
      <c r="R1281" t="s">
        <v>49</v>
      </c>
      <c r="S1281" t="s">
        <v>4726</v>
      </c>
      <c r="T1281" t="s">
        <v>4703</v>
      </c>
      <c r="U1281">
        <v>124.84</v>
      </c>
      <c r="V1281" t="s">
        <v>5102</v>
      </c>
      <c r="W1281" t="s">
        <v>4968</v>
      </c>
      <c r="X1281" t="s">
        <v>5015</v>
      </c>
      <c r="Y1281" t="s">
        <v>4966</v>
      </c>
      <c r="Z1281" t="s">
        <v>5925</v>
      </c>
      <c r="AA1281" t="s">
        <v>5060</v>
      </c>
      <c r="AB1281">
        <f>YEAR(Sales_Trans_2[[#This Row],[Transaction_Date]])</f>
        <v>2025</v>
      </c>
      <c r="AC1281" t="str">
        <f>TEXT(Sales_Trans_2[[#This Row],[Transaction_Date]],"mmm")</f>
        <v>Jul</v>
      </c>
      <c r="AD1281">
        <f>MONTH(Sales_Trans_2[[#This Row],[Transaction_Date]])</f>
        <v>7</v>
      </c>
      <c r="AE1281" s="19">
        <f>IFERROR(Sales_Trans_2[[#This Row],[Profit]]/Sales_Trans_2[[#This Row],[Sales_Amount]],0)</f>
        <v>8.2584657912923298E-2</v>
      </c>
      <c r="AF1281" s="20" t="str">
        <f>IF(Sales_Trans_2[[#This Row],[Discount_Pct]]=0,"0%",
IF(Sales_Trans_2[[#This Row],[Discount_Pct]]&lt;=5,"1-5%",
IF(Sales_Trans_2[[#This Row],[Discount_Pct]]&lt;=10,"6-10%",
IF(Sales_Trans_2[[#This Row],[Discount_Pct]]&lt;=15,"11-15%","&gt;15%"))))</f>
        <v>11-15%</v>
      </c>
    </row>
    <row r="1282" spans="1:32" x14ac:dyDescent="0.25">
      <c r="A1282" t="s">
        <v>1765</v>
      </c>
      <c r="B1282" s="10">
        <v>45860</v>
      </c>
      <c r="C1282" t="s">
        <v>534</v>
      </c>
      <c r="D1282" t="s">
        <v>1091</v>
      </c>
      <c r="E1282" t="s">
        <v>847</v>
      </c>
      <c r="F1282" t="s">
        <v>1691</v>
      </c>
      <c r="G1282">
        <v>1</v>
      </c>
      <c r="H1282">
        <v>297.32</v>
      </c>
      <c r="I1282">
        <v>20</v>
      </c>
      <c r="J1282">
        <v>59.46</v>
      </c>
      <c r="K1282">
        <v>237.86</v>
      </c>
      <c r="L1282">
        <v>225.28</v>
      </c>
      <c r="M1282">
        <v>12.58</v>
      </c>
      <c r="N1282" t="s">
        <v>133</v>
      </c>
      <c r="O1282" t="s">
        <v>24</v>
      </c>
      <c r="P1282" t="s">
        <v>55</v>
      </c>
      <c r="Q1282">
        <v>0.66388888888888886</v>
      </c>
      <c r="R1282" t="s">
        <v>49</v>
      </c>
      <c r="S1282" t="s">
        <v>4816</v>
      </c>
      <c r="T1282" t="s">
        <v>4805</v>
      </c>
      <c r="U1282">
        <v>297.32</v>
      </c>
      <c r="V1282" t="s">
        <v>5993</v>
      </c>
      <c r="W1282" t="s">
        <v>4964</v>
      </c>
      <c r="X1282" t="s">
        <v>5110</v>
      </c>
      <c r="Y1282" t="s">
        <v>4966</v>
      </c>
      <c r="Z1282" t="s">
        <v>5108</v>
      </c>
      <c r="AA1282" t="s">
        <v>5060</v>
      </c>
      <c r="AB1282">
        <f>YEAR(Sales_Trans_2[[#This Row],[Transaction_Date]])</f>
        <v>2025</v>
      </c>
      <c r="AC1282" t="str">
        <f>TEXT(Sales_Trans_2[[#This Row],[Transaction_Date]],"mmm")</f>
        <v>Jul</v>
      </c>
      <c r="AD1282">
        <f>MONTH(Sales_Trans_2[[#This Row],[Transaction_Date]])</f>
        <v>7</v>
      </c>
      <c r="AE1282" s="19">
        <f>IFERROR(Sales_Trans_2[[#This Row],[Profit]]/Sales_Trans_2[[#This Row],[Sales_Amount]],0)</f>
        <v>5.2888253594551411E-2</v>
      </c>
      <c r="AF1282" s="20" t="str">
        <f>IF(Sales_Trans_2[[#This Row],[Discount_Pct]]=0,"0%",
IF(Sales_Trans_2[[#This Row],[Discount_Pct]]&lt;=5,"1-5%",
IF(Sales_Trans_2[[#This Row],[Discount_Pct]]&lt;=10,"6-10%",
IF(Sales_Trans_2[[#This Row],[Discount_Pct]]&lt;=15,"11-15%","&gt;15%"))))</f>
        <v>&gt;15%</v>
      </c>
    </row>
    <row r="1283" spans="1:32" x14ac:dyDescent="0.25">
      <c r="A1283" t="s">
        <v>50</v>
      </c>
      <c r="B1283" s="10">
        <v>45815</v>
      </c>
      <c r="C1283" t="s">
        <v>51</v>
      </c>
      <c r="D1283" t="s">
        <v>52</v>
      </c>
      <c r="E1283" t="s">
        <v>53</v>
      </c>
      <c r="F1283" t="s">
        <v>54</v>
      </c>
      <c r="G1283">
        <v>4</v>
      </c>
      <c r="H1283">
        <v>351.96</v>
      </c>
      <c r="I1283">
        <v>15</v>
      </c>
      <c r="J1283">
        <v>211.18</v>
      </c>
      <c r="K1283">
        <v>1376.16</v>
      </c>
      <c r="L1283">
        <v>984.48</v>
      </c>
      <c r="M1283">
        <v>391.68</v>
      </c>
      <c r="N1283" t="s">
        <v>47</v>
      </c>
      <c r="O1283" t="s">
        <v>24</v>
      </c>
      <c r="P1283" t="s">
        <v>55</v>
      </c>
      <c r="Q1283">
        <v>0.71666666666666667</v>
      </c>
      <c r="R1283" t="s">
        <v>27</v>
      </c>
      <c r="S1283" t="s">
        <v>4701</v>
      </c>
      <c r="T1283" t="s">
        <v>4672</v>
      </c>
      <c r="U1283">
        <v>313.47000000000003</v>
      </c>
      <c r="V1283" t="s">
        <v>5235</v>
      </c>
      <c r="W1283" t="s">
        <v>4958</v>
      </c>
      <c r="X1283" t="s">
        <v>5416</v>
      </c>
      <c r="Y1283" t="s">
        <v>4966</v>
      </c>
      <c r="Z1283" t="s">
        <v>5059</v>
      </c>
      <c r="AA1283" t="s">
        <v>5060</v>
      </c>
      <c r="AB1283">
        <f>YEAR(Sales_Trans_2[[#This Row],[Transaction_Date]])</f>
        <v>2025</v>
      </c>
      <c r="AC1283" t="str">
        <f>TEXT(Sales_Trans_2[[#This Row],[Transaction_Date]],"mmm")</f>
        <v>Jun</v>
      </c>
      <c r="AD1283">
        <f>MONTH(Sales_Trans_2[[#This Row],[Transaction_Date]])</f>
        <v>6</v>
      </c>
      <c r="AE1283" s="19">
        <f>IFERROR(Sales_Trans_2[[#This Row],[Profit]]/Sales_Trans_2[[#This Row],[Sales_Amount]],0)</f>
        <v>0.2846180676665504</v>
      </c>
      <c r="AF1283" s="20" t="str">
        <f>IF(Sales_Trans_2[[#This Row],[Discount_Pct]]=0,"0%",
IF(Sales_Trans_2[[#This Row],[Discount_Pct]]&lt;=5,"1-5%",
IF(Sales_Trans_2[[#This Row],[Discount_Pct]]&lt;=10,"6-10%",
IF(Sales_Trans_2[[#This Row],[Discount_Pct]]&lt;=15,"11-15%","&gt;15%"))))</f>
        <v>11-15%</v>
      </c>
    </row>
    <row r="1284" spans="1:32" x14ac:dyDescent="0.25">
      <c r="A1284" t="s">
        <v>3425</v>
      </c>
      <c r="B1284" s="10">
        <v>45831</v>
      </c>
      <c r="C1284" t="s">
        <v>348</v>
      </c>
      <c r="D1284" t="s">
        <v>1269</v>
      </c>
      <c r="E1284" t="s">
        <v>1169</v>
      </c>
      <c r="F1284" t="s">
        <v>3426</v>
      </c>
      <c r="G1284">
        <v>6</v>
      </c>
      <c r="H1284">
        <v>266.27999999999997</v>
      </c>
      <c r="I1284">
        <v>15</v>
      </c>
      <c r="J1284">
        <v>239.65</v>
      </c>
      <c r="K1284">
        <v>1358.03</v>
      </c>
      <c r="L1284">
        <v>1270.3800000000001</v>
      </c>
      <c r="M1284">
        <v>87.65</v>
      </c>
      <c r="N1284" t="s">
        <v>4971</v>
      </c>
      <c r="O1284" t="s">
        <v>24</v>
      </c>
      <c r="P1284" t="s">
        <v>55</v>
      </c>
      <c r="Q1284">
        <v>0.74236111111111114</v>
      </c>
      <c r="R1284" t="s">
        <v>49</v>
      </c>
      <c r="S1284" t="s">
        <v>4880</v>
      </c>
      <c r="T1284" t="s">
        <v>4864</v>
      </c>
      <c r="U1284">
        <v>236.56</v>
      </c>
      <c r="V1284" t="s">
        <v>5491</v>
      </c>
      <c r="W1284" t="s">
        <v>4958</v>
      </c>
      <c r="X1284" t="s">
        <v>5531</v>
      </c>
      <c r="Y1284" t="s">
        <v>4960</v>
      </c>
      <c r="Z1284" t="s">
        <v>5628</v>
      </c>
      <c r="AA1284" t="s">
        <v>5060</v>
      </c>
      <c r="AB1284">
        <f>YEAR(Sales_Trans_2[[#This Row],[Transaction_Date]])</f>
        <v>2025</v>
      </c>
      <c r="AC1284" t="str">
        <f>TEXT(Sales_Trans_2[[#This Row],[Transaction_Date]],"mmm")</f>
        <v>Jun</v>
      </c>
      <c r="AD1284">
        <f>MONTH(Sales_Trans_2[[#This Row],[Transaction_Date]])</f>
        <v>6</v>
      </c>
      <c r="AE1284" s="19">
        <f>IFERROR(Sales_Trans_2[[#This Row],[Profit]]/Sales_Trans_2[[#This Row],[Sales_Amount]],0)</f>
        <v>6.4542020426647431E-2</v>
      </c>
      <c r="AF1284" s="20" t="str">
        <f>IF(Sales_Trans_2[[#This Row],[Discount_Pct]]=0,"0%",
IF(Sales_Trans_2[[#This Row],[Discount_Pct]]&lt;=5,"1-5%",
IF(Sales_Trans_2[[#This Row],[Discount_Pct]]&lt;=10,"6-10%",
IF(Sales_Trans_2[[#This Row],[Discount_Pct]]&lt;=15,"11-15%","&gt;15%"))))</f>
        <v>11-15%</v>
      </c>
    </row>
    <row r="1285" spans="1:32" x14ac:dyDescent="0.25">
      <c r="A1285" t="s">
        <v>3659</v>
      </c>
      <c r="B1285" s="10">
        <v>45829</v>
      </c>
      <c r="C1285" t="s">
        <v>3023</v>
      </c>
      <c r="D1285" t="s">
        <v>1668</v>
      </c>
      <c r="E1285" t="s">
        <v>877</v>
      </c>
      <c r="F1285" t="s">
        <v>878</v>
      </c>
      <c r="G1285">
        <v>2</v>
      </c>
      <c r="H1285">
        <v>242.22</v>
      </c>
      <c r="I1285">
        <v>5</v>
      </c>
      <c r="J1285">
        <v>24.22</v>
      </c>
      <c r="K1285">
        <v>529.25</v>
      </c>
      <c r="L1285">
        <v>372.08</v>
      </c>
      <c r="M1285">
        <v>157.16999999999999</v>
      </c>
      <c r="N1285" t="s">
        <v>23</v>
      </c>
      <c r="O1285" t="s">
        <v>24</v>
      </c>
      <c r="P1285" t="s">
        <v>55</v>
      </c>
      <c r="Q1285">
        <v>0.63888888888888884</v>
      </c>
      <c r="R1285" t="s">
        <v>27</v>
      </c>
      <c r="S1285" t="s">
        <v>4941</v>
      </c>
      <c r="T1285" t="s">
        <v>4930</v>
      </c>
      <c r="U1285">
        <v>242.22</v>
      </c>
      <c r="V1285" t="s">
        <v>5849</v>
      </c>
      <c r="W1285" t="s">
        <v>4964</v>
      </c>
      <c r="X1285" t="s">
        <v>5391</v>
      </c>
      <c r="Y1285" t="s">
        <v>4960</v>
      </c>
      <c r="Z1285" t="s">
        <v>5392</v>
      </c>
      <c r="AA1285" t="s">
        <v>5060</v>
      </c>
      <c r="AB1285">
        <f>YEAR(Sales_Trans_2[[#This Row],[Transaction_Date]])</f>
        <v>2025</v>
      </c>
      <c r="AC1285" t="str">
        <f>TEXT(Sales_Trans_2[[#This Row],[Transaction_Date]],"mmm")</f>
        <v>Jun</v>
      </c>
      <c r="AD1285">
        <f>MONTH(Sales_Trans_2[[#This Row],[Transaction_Date]])</f>
        <v>6</v>
      </c>
      <c r="AE1285" s="19">
        <f>IFERROR(Sales_Trans_2[[#This Row],[Profit]]/Sales_Trans_2[[#This Row],[Sales_Amount]],0)</f>
        <v>0.29696740670760507</v>
      </c>
      <c r="AF1285" s="20" t="str">
        <f>IF(Sales_Trans_2[[#This Row],[Discount_Pct]]=0,"0%",
IF(Sales_Trans_2[[#This Row],[Discount_Pct]]&lt;=5,"1-5%",
IF(Sales_Trans_2[[#This Row],[Discount_Pct]]&lt;=10,"6-10%",
IF(Sales_Trans_2[[#This Row],[Discount_Pct]]&lt;=15,"11-15%","&gt;15%"))))</f>
        <v>1-5%</v>
      </c>
    </row>
    <row r="1286" spans="1:32" x14ac:dyDescent="0.25">
      <c r="A1286" t="s">
        <v>4236</v>
      </c>
      <c r="B1286" s="10">
        <v>45783</v>
      </c>
      <c r="C1286" t="s">
        <v>4237</v>
      </c>
      <c r="D1286" t="s">
        <v>886</v>
      </c>
      <c r="E1286" t="s">
        <v>584</v>
      </c>
      <c r="F1286" t="s">
        <v>2318</v>
      </c>
      <c r="G1286">
        <v>3</v>
      </c>
      <c r="H1286">
        <v>232.92</v>
      </c>
      <c r="I1286">
        <v>10</v>
      </c>
      <c r="J1286">
        <v>69.88</v>
      </c>
      <c r="K1286">
        <v>628.88</v>
      </c>
      <c r="L1286">
        <v>577.23</v>
      </c>
      <c r="M1286">
        <v>51.65</v>
      </c>
      <c r="N1286" t="s">
        <v>47</v>
      </c>
      <c r="O1286" t="s">
        <v>24</v>
      </c>
      <c r="P1286" t="s">
        <v>55</v>
      </c>
      <c r="Q1286">
        <v>0.60347222222222219</v>
      </c>
      <c r="R1286" t="s">
        <v>49</v>
      </c>
      <c r="S1286" t="s">
        <v>4827</v>
      </c>
      <c r="T1286" t="s">
        <v>4828</v>
      </c>
      <c r="U1286">
        <v>232.92</v>
      </c>
      <c r="V1286" t="s">
        <v>6037</v>
      </c>
      <c r="W1286" t="s">
        <v>4964</v>
      </c>
      <c r="X1286" t="s">
        <v>5225</v>
      </c>
      <c r="Y1286" t="s">
        <v>5011</v>
      </c>
      <c r="Z1286" t="s">
        <v>5226</v>
      </c>
      <c r="AA1286" t="s">
        <v>5060</v>
      </c>
      <c r="AB1286">
        <f>YEAR(Sales_Trans_2[[#This Row],[Transaction_Date]])</f>
        <v>2025</v>
      </c>
      <c r="AC1286" t="str">
        <f>TEXT(Sales_Trans_2[[#This Row],[Transaction_Date]],"mmm")</f>
        <v>May</v>
      </c>
      <c r="AD1286">
        <f>MONTH(Sales_Trans_2[[#This Row],[Transaction_Date]])</f>
        <v>5</v>
      </c>
      <c r="AE1286" s="19">
        <f>IFERROR(Sales_Trans_2[[#This Row],[Profit]]/Sales_Trans_2[[#This Row],[Sales_Amount]],0)</f>
        <v>8.2130136114998087E-2</v>
      </c>
      <c r="AF1286" s="20" t="str">
        <f>IF(Sales_Trans_2[[#This Row],[Discount_Pct]]=0,"0%",
IF(Sales_Trans_2[[#This Row],[Discount_Pct]]&lt;=5,"1-5%",
IF(Sales_Trans_2[[#This Row],[Discount_Pct]]&lt;=10,"6-10%",
IF(Sales_Trans_2[[#This Row],[Discount_Pct]]&lt;=15,"11-15%","&gt;15%"))))</f>
        <v>6-10%</v>
      </c>
    </row>
    <row r="1287" spans="1:32" x14ac:dyDescent="0.25">
      <c r="A1287" t="s">
        <v>1104</v>
      </c>
      <c r="B1287" s="10">
        <v>45753</v>
      </c>
      <c r="C1287" t="s">
        <v>1099</v>
      </c>
      <c r="D1287" t="s">
        <v>708</v>
      </c>
      <c r="E1287" t="s">
        <v>372</v>
      </c>
      <c r="F1287" t="s">
        <v>373</v>
      </c>
      <c r="G1287">
        <v>5</v>
      </c>
      <c r="H1287">
        <v>486.09</v>
      </c>
      <c r="I1287">
        <v>15</v>
      </c>
      <c r="J1287">
        <v>364.57</v>
      </c>
      <c r="K1287">
        <v>2065.88</v>
      </c>
      <c r="L1287">
        <v>1719.45</v>
      </c>
      <c r="M1287">
        <v>346.43</v>
      </c>
      <c r="N1287" t="s">
        <v>133</v>
      </c>
      <c r="O1287" t="s">
        <v>24</v>
      </c>
      <c r="P1287" t="s">
        <v>55</v>
      </c>
      <c r="Q1287">
        <v>0.85069444444444442</v>
      </c>
      <c r="R1287" t="s">
        <v>49</v>
      </c>
      <c r="S1287" t="s">
        <v>4751</v>
      </c>
      <c r="T1287" t="s">
        <v>4752</v>
      </c>
      <c r="U1287">
        <v>474.19</v>
      </c>
      <c r="V1287" t="s">
        <v>5048</v>
      </c>
      <c r="W1287" t="s">
        <v>4958</v>
      </c>
      <c r="X1287" t="s">
        <v>5258</v>
      </c>
      <c r="Y1287" t="s">
        <v>4966</v>
      </c>
      <c r="Z1287" t="s">
        <v>5259</v>
      </c>
      <c r="AA1287" t="s">
        <v>5060</v>
      </c>
      <c r="AB1287">
        <f>YEAR(Sales_Trans_2[[#This Row],[Transaction_Date]])</f>
        <v>2025</v>
      </c>
      <c r="AC1287" t="str">
        <f>TEXT(Sales_Trans_2[[#This Row],[Transaction_Date]],"mmm")</f>
        <v>Apr</v>
      </c>
      <c r="AD1287">
        <f>MONTH(Sales_Trans_2[[#This Row],[Transaction_Date]])</f>
        <v>4</v>
      </c>
      <c r="AE1287" s="19">
        <f>IFERROR(Sales_Trans_2[[#This Row],[Profit]]/Sales_Trans_2[[#This Row],[Sales_Amount]],0)</f>
        <v>0.16769125021782486</v>
      </c>
      <c r="AF1287" s="20" t="str">
        <f>IF(Sales_Trans_2[[#This Row],[Discount_Pct]]=0,"0%",
IF(Sales_Trans_2[[#This Row],[Discount_Pct]]&lt;=5,"1-5%",
IF(Sales_Trans_2[[#This Row],[Discount_Pct]]&lt;=10,"6-10%",
IF(Sales_Trans_2[[#This Row],[Discount_Pct]]&lt;=15,"11-15%","&gt;15%"))))</f>
        <v>11-15%</v>
      </c>
    </row>
    <row r="1288" spans="1:32" x14ac:dyDescent="0.25">
      <c r="A1288" t="s">
        <v>4068</v>
      </c>
      <c r="B1288" s="10">
        <v>45794</v>
      </c>
      <c r="C1288" t="s">
        <v>4069</v>
      </c>
      <c r="D1288" t="s">
        <v>247</v>
      </c>
      <c r="E1288" t="s">
        <v>584</v>
      </c>
      <c r="F1288" t="s">
        <v>585</v>
      </c>
      <c r="G1288">
        <v>5</v>
      </c>
      <c r="H1288">
        <v>317.72000000000003</v>
      </c>
      <c r="I1288">
        <v>15</v>
      </c>
      <c r="J1288">
        <v>238.29</v>
      </c>
      <c r="K1288">
        <v>1552.86</v>
      </c>
      <c r="L1288">
        <v>1357.65</v>
      </c>
      <c r="M1288">
        <v>195.21</v>
      </c>
      <c r="N1288" t="s">
        <v>68</v>
      </c>
      <c r="O1288" t="s">
        <v>24</v>
      </c>
      <c r="P1288" t="s">
        <v>55</v>
      </c>
      <c r="Q1288">
        <v>0.77847222222222223</v>
      </c>
      <c r="R1288" t="s">
        <v>27</v>
      </c>
      <c r="S1288" t="s">
        <v>4897</v>
      </c>
      <c r="T1288" t="s">
        <v>4887</v>
      </c>
      <c r="U1288">
        <v>223.15</v>
      </c>
      <c r="V1288" t="s">
        <v>5111</v>
      </c>
      <c r="W1288" t="s">
        <v>4968</v>
      </c>
      <c r="X1288" t="s">
        <v>5752</v>
      </c>
      <c r="Y1288" t="s">
        <v>5007</v>
      </c>
      <c r="Z1288" t="s">
        <v>5226</v>
      </c>
      <c r="AA1288" t="s">
        <v>5060</v>
      </c>
      <c r="AB1288">
        <f>YEAR(Sales_Trans_2[[#This Row],[Transaction_Date]])</f>
        <v>2025</v>
      </c>
      <c r="AC1288" t="str">
        <f>TEXT(Sales_Trans_2[[#This Row],[Transaction_Date]],"mmm")</f>
        <v>May</v>
      </c>
      <c r="AD1288">
        <f>MONTH(Sales_Trans_2[[#This Row],[Transaction_Date]])</f>
        <v>5</v>
      </c>
      <c r="AE1288" s="19">
        <f>IFERROR(Sales_Trans_2[[#This Row],[Profit]]/Sales_Trans_2[[#This Row],[Sales_Amount]],0)</f>
        <v>0.12570998029442448</v>
      </c>
      <c r="AF1288" s="20" t="str">
        <f>IF(Sales_Trans_2[[#This Row],[Discount_Pct]]=0,"0%",
IF(Sales_Trans_2[[#This Row],[Discount_Pct]]&lt;=5,"1-5%",
IF(Sales_Trans_2[[#This Row],[Discount_Pct]]&lt;=10,"6-10%",
IF(Sales_Trans_2[[#This Row],[Discount_Pct]]&lt;=15,"11-15%","&gt;15%"))))</f>
        <v>11-15%</v>
      </c>
    </row>
    <row r="1289" spans="1:32" x14ac:dyDescent="0.25">
      <c r="A1289" t="s">
        <v>4261</v>
      </c>
      <c r="B1289" s="10">
        <v>45790</v>
      </c>
      <c r="C1289" t="s">
        <v>319</v>
      </c>
      <c r="D1289" t="s">
        <v>2158</v>
      </c>
      <c r="E1289" t="s">
        <v>700</v>
      </c>
      <c r="F1289" t="s">
        <v>701</v>
      </c>
      <c r="G1289">
        <v>6</v>
      </c>
      <c r="H1289">
        <v>93.93</v>
      </c>
      <c r="I1289">
        <v>20</v>
      </c>
      <c r="J1289">
        <v>112.72</v>
      </c>
      <c r="K1289">
        <v>450.86</v>
      </c>
      <c r="L1289">
        <v>424.2</v>
      </c>
      <c r="M1289">
        <v>26.66</v>
      </c>
      <c r="N1289" t="s">
        <v>68</v>
      </c>
      <c r="O1289" t="s">
        <v>24</v>
      </c>
      <c r="P1289" t="s">
        <v>55</v>
      </c>
      <c r="Q1289">
        <v>0.73888888888888893</v>
      </c>
      <c r="R1289" t="s">
        <v>49</v>
      </c>
      <c r="S1289" t="s">
        <v>4929</v>
      </c>
      <c r="T1289" t="s">
        <v>4930</v>
      </c>
      <c r="U1289">
        <v>91.61</v>
      </c>
      <c r="V1289" t="s">
        <v>5858</v>
      </c>
      <c r="W1289" t="s">
        <v>4958</v>
      </c>
      <c r="X1289" t="s">
        <v>5371</v>
      </c>
      <c r="Y1289" t="s">
        <v>4970</v>
      </c>
      <c r="Z1289" t="s">
        <v>5231</v>
      </c>
      <c r="AA1289" t="s">
        <v>5060</v>
      </c>
      <c r="AB1289">
        <f>YEAR(Sales_Trans_2[[#This Row],[Transaction_Date]])</f>
        <v>2025</v>
      </c>
      <c r="AC1289" t="str">
        <f>TEXT(Sales_Trans_2[[#This Row],[Transaction_Date]],"mmm")</f>
        <v>May</v>
      </c>
      <c r="AD1289">
        <f>MONTH(Sales_Trans_2[[#This Row],[Transaction_Date]])</f>
        <v>5</v>
      </c>
      <c r="AE1289" s="19">
        <f>IFERROR(Sales_Trans_2[[#This Row],[Profit]]/Sales_Trans_2[[#This Row],[Sales_Amount]],0)</f>
        <v>5.9131437696846027E-2</v>
      </c>
      <c r="AF1289" s="20" t="str">
        <f>IF(Sales_Trans_2[[#This Row],[Discount_Pct]]=0,"0%",
IF(Sales_Trans_2[[#This Row],[Discount_Pct]]&lt;=5,"1-5%",
IF(Sales_Trans_2[[#This Row],[Discount_Pct]]&lt;=10,"6-10%",
IF(Sales_Trans_2[[#This Row],[Discount_Pct]]&lt;=15,"11-15%","&gt;15%"))))</f>
        <v>&gt;15%</v>
      </c>
    </row>
    <row r="1290" spans="1:32" x14ac:dyDescent="0.25">
      <c r="A1290" t="s">
        <v>4277</v>
      </c>
      <c r="B1290" s="10">
        <v>45752</v>
      </c>
      <c r="C1290" t="s">
        <v>2429</v>
      </c>
      <c r="D1290" t="s">
        <v>543</v>
      </c>
      <c r="E1290" t="s">
        <v>973</v>
      </c>
      <c r="F1290" t="s">
        <v>974</v>
      </c>
      <c r="G1290">
        <v>1</v>
      </c>
      <c r="H1290">
        <v>386.17</v>
      </c>
      <c r="I1290">
        <v>5</v>
      </c>
      <c r="J1290">
        <v>19.309999999999999</v>
      </c>
      <c r="K1290">
        <v>421.89</v>
      </c>
      <c r="L1290">
        <v>275.67</v>
      </c>
      <c r="M1290">
        <v>146.22</v>
      </c>
      <c r="N1290" t="s">
        <v>4971</v>
      </c>
      <c r="O1290" t="s">
        <v>24</v>
      </c>
      <c r="P1290" t="s">
        <v>55</v>
      </c>
      <c r="Q1290">
        <v>0.48125000000000001</v>
      </c>
      <c r="R1290" t="s">
        <v>27</v>
      </c>
      <c r="S1290" t="s">
        <v>4793</v>
      </c>
      <c r="T1290" t="s">
        <v>4776</v>
      </c>
      <c r="U1290">
        <v>386.17</v>
      </c>
      <c r="V1290" t="s">
        <v>5969</v>
      </c>
      <c r="W1290" t="s">
        <v>4964</v>
      </c>
      <c r="X1290" t="s">
        <v>5473</v>
      </c>
      <c r="Y1290" t="s">
        <v>4960</v>
      </c>
      <c r="Z1290" t="s">
        <v>5474</v>
      </c>
      <c r="AA1290" t="s">
        <v>5060</v>
      </c>
      <c r="AB1290">
        <f>YEAR(Sales_Trans_2[[#This Row],[Transaction_Date]])</f>
        <v>2025</v>
      </c>
      <c r="AC1290" t="str">
        <f>TEXT(Sales_Trans_2[[#This Row],[Transaction_Date]],"mmm")</f>
        <v>Apr</v>
      </c>
      <c r="AD1290">
        <f>MONTH(Sales_Trans_2[[#This Row],[Transaction_Date]])</f>
        <v>4</v>
      </c>
      <c r="AE1290" s="19">
        <f>IFERROR(Sales_Trans_2[[#This Row],[Profit]]/Sales_Trans_2[[#This Row],[Sales_Amount]],0)</f>
        <v>0.34658323259617435</v>
      </c>
      <c r="AF1290" s="20" t="str">
        <f>IF(Sales_Trans_2[[#This Row],[Discount_Pct]]=0,"0%",
IF(Sales_Trans_2[[#This Row],[Discount_Pct]]&lt;=5,"1-5%",
IF(Sales_Trans_2[[#This Row],[Discount_Pct]]&lt;=10,"6-10%",
IF(Sales_Trans_2[[#This Row],[Discount_Pct]]&lt;=15,"11-15%","&gt;15%"))))</f>
        <v>1-5%</v>
      </c>
    </row>
    <row r="1291" spans="1:32" x14ac:dyDescent="0.25">
      <c r="A1291" t="s">
        <v>4403</v>
      </c>
      <c r="B1291" s="10">
        <v>45752</v>
      </c>
      <c r="C1291" t="s">
        <v>722</v>
      </c>
      <c r="D1291" t="s">
        <v>470</v>
      </c>
      <c r="E1291" t="s">
        <v>2478</v>
      </c>
      <c r="F1291" t="s">
        <v>1881</v>
      </c>
      <c r="G1291">
        <v>3</v>
      </c>
      <c r="H1291">
        <v>675.25</v>
      </c>
      <c r="I1291">
        <v>10</v>
      </c>
      <c r="J1291">
        <v>202.57</v>
      </c>
      <c r="K1291">
        <v>2096.66</v>
      </c>
      <c r="L1291">
        <v>1030.95</v>
      </c>
      <c r="M1291">
        <v>1065.71</v>
      </c>
      <c r="N1291" t="s">
        <v>23</v>
      </c>
      <c r="O1291" t="s">
        <v>24</v>
      </c>
      <c r="P1291" t="s">
        <v>55</v>
      </c>
      <c r="Q1291">
        <v>0.7631944444444444</v>
      </c>
      <c r="R1291" t="s">
        <v>27</v>
      </c>
      <c r="S1291" t="s">
        <v>4646</v>
      </c>
      <c r="T1291" t="s">
        <v>4636</v>
      </c>
      <c r="U1291">
        <v>589.75</v>
      </c>
      <c r="V1291" t="s">
        <v>5822</v>
      </c>
      <c r="W1291" t="s">
        <v>4958</v>
      </c>
      <c r="X1291" t="s">
        <v>5247</v>
      </c>
      <c r="Y1291" t="s">
        <v>4966</v>
      </c>
      <c r="Z1291" t="s">
        <v>5245</v>
      </c>
      <c r="AA1291" t="s">
        <v>5060</v>
      </c>
      <c r="AB1291">
        <f>YEAR(Sales_Trans_2[[#This Row],[Transaction_Date]])</f>
        <v>2025</v>
      </c>
      <c r="AC1291" t="str">
        <f>TEXT(Sales_Trans_2[[#This Row],[Transaction_Date]],"mmm")</f>
        <v>Apr</v>
      </c>
      <c r="AD1291">
        <f>MONTH(Sales_Trans_2[[#This Row],[Transaction_Date]])</f>
        <v>4</v>
      </c>
      <c r="AE1291" s="19">
        <f>IFERROR(Sales_Trans_2[[#This Row],[Profit]]/Sales_Trans_2[[#This Row],[Sales_Amount]],0)</f>
        <v>0.50828937452901291</v>
      </c>
      <c r="AF1291" s="20" t="str">
        <f>IF(Sales_Trans_2[[#This Row],[Discount_Pct]]=0,"0%",
IF(Sales_Trans_2[[#This Row],[Discount_Pct]]&lt;=5,"1-5%",
IF(Sales_Trans_2[[#This Row],[Discount_Pct]]&lt;=10,"6-10%",
IF(Sales_Trans_2[[#This Row],[Discount_Pct]]&lt;=15,"11-15%","&gt;15%"))))</f>
        <v>6-10%</v>
      </c>
    </row>
    <row r="1292" spans="1:32" x14ac:dyDescent="0.25">
      <c r="A1292" t="s">
        <v>1692</v>
      </c>
      <c r="B1292" s="10">
        <v>45662</v>
      </c>
      <c r="C1292" t="s">
        <v>966</v>
      </c>
      <c r="D1292" t="s">
        <v>1382</v>
      </c>
      <c r="E1292" t="s">
        <v>177</v>
      </c>
      <c r="F1292" t="s">
        <v>333</v>
      </c>
      <c r="G1292">
        <v>4</v>
      </c>
      <c r="H1292">
        <v>336.02</v>
      </c>
      <c r="I1292">
        <v>15</v>
      </c>
      <c r="J1292">
        <v>201.61</v>
      </c>
      <c r="K1292">
        <v>1142.47</v>
      </c>
      <c r="L1292">
        <v>940.2</v>
      </c>
      <c r="M1292">
        <v>202.27</v>
      </c>
      <c r="N1292" t="s">
        <v>133</v>
      </c>
      <c r="O1292" t="s">
        <v>24</v>
      </c>
      <c r="P1292" t="s">
        <v>55</v>
      </c>
      <c r="Q1292">
        <v>0.56458333333333333</v>
      </c>
      <c r="R1292" t="s">
        <v>49</v>
      </c>
      <c r="S1292" t="s">
        <v>4774</v>
      </c>
      <c r="T1292" t="s">
        <v>4752</v>
      </c>
      <c r="U1292">
        <v>317.99</v>
      </c>
      <c r="V1292" t="s">
        <v>4957</v>
      </c>
      <c r="W1292" t="s">
        <v>4958</v>
      </c>
      <c r="X1292" t="s">
        <v>5319</v>
      </c>
      <c r="Y1292" t="s">
        <v>4970</v>
      </c>
      <c r="Z1292" t="s">
        <v>5227</v>
      </c>
      <c r="AA1292" t="s">
        <v>5060</v>
      </c>
      <c r="AB1292">
        <f>YEAR(Sales_Trans_2[[#This Row],[Transaction_Date]])</f>
        <v>2025</v>
      </c>
      <c r="AC1292" t="str">
        <f>TEXT(Sales_Trans_2[[#This Row],[Transaction_Date]],"mmm")</f>
        <v>Jan</v>
      </c>
      <c r="AD1292">
        <f>MONTH(Sales_Trans_2[[#This Row],[Transaction_Date]])</f>
        <v>1</v>
      </c>
      <c r="AE1292" s="19">
        <f>IFERROR(Sales_Trans_2[[#This Row],[Profit]]/Sales_Trans_2[[#This Row],[Sales_Amount]],0)</f>
        <v>0.17704622440851839</v>
      </c>
      <c r="AF1292" s="20" t="str">
        <f>IF(Sales_Trans_2[[#This Row],[Discount_Pct]]=0,"0%",
IF(Sales_Trans_2[[#This Row],[Discount_Pct]]&lt;=5,"1-5%",
IF(Sales_Trans_2[[#This Row],[Discount_Pct]]&lt;=10,"6-10%",
IF(Sales_Trans_2[[#This Row],[Discount_Pct]]&lt;=15,"11-15%","&gt;15%"))))</f>
        <v>11-15%</v>
      </c>
    </row>
    <row r="1293" spans="1:32" x14ac:dyDescent="0.25">
      <c r="A1293" t="s">
        <v>2786</v>
      </c>
      <c r="B1293" s="10">
        <v>45776</v>
      </c>
      <c r="C1293" t="s">
        <v>2787</v>
      </c>
      <c r="D1293" t="s">
        <v>755</v>
      </c>
      <c r="E1293" t="s">
        <v>847</v>
      </c>
      <c r="F1293" t="s">
        <v>239</v>
      </c>
      <c r="G1293">
        <v>4</v>
      </c>
      <c r="H1293">
        <v>442.14</v>
      </c>
      <c r="I1293">
        <v>5</v>
      </c>
      <c r="J1293">
        <v>88.43</v>
      </c>
      <c r="K1293">
        <v>1680.13</v>
      </c>
      <c r="L1293">
        <v>1407.48</v>
      </c>
      <c r="M1293">
        <v>272.64999999999998</v>
      </c>
      <c r="N1293" t="s">
        <v>47</v>
      </c>
      <c r="O1293" t="s">
        <v>24</v>
      </c>
      <c r="P1293" t="s">
        <v>55</v>
      </c>
      <c r="Q1293">
        <v>0.4513888888888889</v>
      </c>
      <c r="R1293" t="s">
        <v>49</v>
      </c>
      <c r="S1293" t="s">
        <v>4927</v>
      </c>
      <c r="T1293" t="s">
        <v>4908</v>
      </c>
      <c r="U1293">
        <v>442.14</v>
      </c>
      <c r="V1293" t="s">
        <v>5906</v>
      </c>
      <c r="W1293" t="s">
        <v>4964</v>
      </c>
      <c r="X1293" t="s">
        <v>5015</v>
      </c>
      <c r="Y1293" t="s">
        <v>4966</v>
      </c>
      <c r="Z1293" t="s">
        <v>5108</v>
      </c>
      <c r="AA1293" t="s">
        <v>5060</v>
      </c>
      <c r="AB1293">
        <f>YEAR(Sales_Trans_2[[#This Row],[Transaction_Date]])</f>
        <v>2025</v>
      </c>
      <c r="AC1293" t="str">
        <f>TEXT(Sales_Trans_2[[#This Row],[Transaction_Date]],"mmm")</f>
        <v>Apr</v>
      </c>
      <c r="AD1293">
        <f>MONTH(Sales_Trans_2[[#This Row],[Transaction_Date]])</f>
        <v>4</v>
      </c>
      <c r="AE1293" s="19">
        <f>IFERROR(Sales_Trans_2[[#This Row],[Profit]]/Sales_Trans_2[[#This Row],[Sales_Amount]],0)</f>
        <v>0.16227910935463324</v>
      </c>
      <c r="AF1293" s="20" t="str">
        <f>IF(Sales_Trans_2[[#This Row],[Discount_Pct]]=0,"0%",
IF(Sales_Trans_2[[#This Row],[Discount_Pct]]&lt;=5,"1-5%",
IF(Sales_Trans_2[[#This Row],[Discount_Pct]]&lt;=10,"6-10%",
IF(Sales_Trans_2[[#This Row],[Discount_Pct]]&lt;=15,"11-15%","&gt;15%"))))</f>
        <v>1-5%</v>
      </c>
    </row>
    <row r="1294" spans="1:32" x14ac:dyDescent="0.25">
      <c r="A1294" t="s">
        <v>2698</v>
      </c>
      <c r="B1294" s="10">
        <v>45934</v>
      </c>
      <c r="C1294" t="s">
        <v>1901</v>
      </c>
      <c r="D1294" t="s">
        <v>518</v>
      </c>
      <c r="E1294" t="s">
        <v>877</v>
      </c>
      <c r="F1294" t="s">
        <v>878</v>
      </c>
      <c r="G1294">
        <v>6</v>
      </c>
      <c r="H1294">
        <v>434.9</v>
      </c>
      <c r="I1294">
        <v>5</v>
      </c>
      <c r="J1294">
        <v>130.47</v>
      </c>
      <c r="K1294">
        <v>2478.9299999999998</v>
      </c>
      <c r="L1294">
        <v>2047.44</v>
      </c>
      <c r="M1294">
        <v>431.49</v>
      </c>
      <c r="N1294" t="s">
        <v>4971</v>
      </c>
      <c r="O1294" t="s">
        <v>24</v>
      </c>
      <c r="P1294" t="s">
        <v>55</v>
      </c>
      <c r="Q1294">
        <v>0.50902777777777775</v>
      </c>
      <c r="R1294" t="s">
        <v>49</v>
      </c>
      <c r="S1294" t="s">
        <v>4840</v>
      </c>
      <c r="T1294" t="s">
        <v>4828</v>
      </c>
      <c r="U1294">
        <v>404.97</v>
      </c>
      <c r="V1294" t="s">
        <v>5397</v>
      </c>
      <c r="W1294" t="s">
        <v>4958</v>
      </c>
      <c r="X1294" t="s">
        <v>5391</v>
      </c>
      <c r="Y1294" t="s">
        <v>4960</v>
      </c>
      <c r="Z1294" t="s">
        <v>5392</v>
      </c>
      <c r="AA1294" t="s">
        <v>5060</v>
      </c>
      <c r="AB1294">
        <f>YEAR(Sales_Trans_2[[#This Row],[Transaction_Date]])</f>
        <v>2025</v>
      </c>
      <c r="AC1294" t="str">
        <f>TEXT(Sales_Trans_2[[#This Row],[Transaction_Date]],"mmm")</f>
        <v>Oct</v>
      </c>
      <c r="AD1294">
        <f>MONTH(Sales_Trans_2[[#This Row],[Transaction_Date]])</f>
        <v>10</v>
      </c>
      <c r="AE1294" s="19">
        <f>IFERROR(Sales_Trans_2[[#This Row],[Profit]]/Sales_Trans_2[[#This Row],[Sales_Amount]],0)</f>
        <v>0.17406300298919294</v>
      </c>
      <c r="AF1294" s="20" t="str">
        <f>IF(Sales_Trans_2[[#This Row],[Discount_Pct]]=0,"0%",
IF(Sales_Trans_2[[#This Row],[Discount_Pct]]&lt;=5,"1-5%",
IF(Sales_Trans_2[[#This Row],[Discount_Pct]]&lt;=10,"6-10%",
IF(Sales_Trans_2[[#This Row],[Discount_Pct]]&lt;=15,"11-15%","&gt;15%"))))</f>
        <v>1-5%</v>
      </c>
    </row>
    <row r="1295" spans="1:32" x14ac:dyDescent="0.25">
      <c r="A1295" t="s">
        <v>4312</v>
      </c>
      <c r="B1295" s="10">
        <v>45812</v>
      </c>
      <c r="C1295" t="s">
        <v>152</v>
      </c>
      <c r="D1295" t="s">
        <v>242</v>
      </c>
      <c r="E1295" t="s">
        <v>270</v>
      </c>
      <c r="F1295" t="s">
        <v>450</v>
      </c>
      <c r="G1295">
        <v>6</v>
      </c>
      <c r="H1295">
        <v>82.49</v>
      </c>
      <c r="I1295">
        <v>20</v>
      </c>
      <c r="J1295">
        <v>98.99</v>
      </c>
      <c r="K1295">
        <v>455.34</v>
      </c>
      <c r="L1295">
        <v>373.5</v>
      </c>
      <c r="M1295">
        <v>81.84</v>
      </c>
      <c r="N1295" t="s">
        <v>68</v>
      </c>
      <c r="O1295" t="s">
        <v>24</v>
      </c>
      <c r="P1295" t="s">
        <v>55</v>
      </c>
      <c r="Q1295">
        <v>0.71805555555555556</v>
      </c>
      <c r="R1295" t="s">
        <v>27</v>
      </c>
      <c r="S1295" t="s">
        <v>4921</v>
      </c>
      <c r="T1295" t="s">
        <v>4908</v>
      </c>
      <c r="U1295">
        <v>80.5</v>
      </c>
      <c r="V1295" t="s">
        <v>5127</v>
      </c>
      <c r="W1295" t="s">
        <v>4958</v>
      </c>
      <c r="X1295" t="s">
        <v>5137</v>
      </c>
      <c r="Y1295" t="s">
        <v>4966</v>
      </c>
      <c r="Z1295" t="s">
        <v>5280</v>
      </c>
      <c r="AA1295" t="s">
        <v>5060</v>
      </c>
      <c r="AB1295">
        <f>YEAR(Sales_Trans_2[[#This Row],[Transaction_Date]])</f>
        <v>2025</v>
      </c>
      <c r="AC1295" t="str">
        <f>TEXT(Sales_Trans_2[[#This Row],[Transaction_Date]],"mmm")</f>
        <v>Jun</v>
      </c>
      <c r="AD1295">
        <f>MONTH(Sales_Trans_2[[#This Row],[Transaction_Date]])</f>
        <v>6</v>
      </c>
      <c r="AE1295" s="19">
        <f>IFERROR(Sales_Trans_2[[#This Row],[Profit]]/Sales_Trans_2[[#This Row],[Sales_Amount]],0)</f>
        <v>0.17973382527342208</v>
      </c>
      <c r="AF1295" s="20" t="str">
        <f>IF(Sales_Trans_2[[#This Row],[Discount_Pct]]=0,"0%",
IF(Sales_Trans_2[[#This Row],[Discount_Pct]]&lt;=5,"1-5%",
IF(Sales_Trans_2[[#This Row],[Discount_Pct]]&lt;=10,"6-10%",
IF(Sales_Trans_2[[#This Row],[Discount_Pct]]&lt;=15,"11-15%","&gt;15%"))))</f>
        <v>&gt;15%</v>
      </c>
    </row>
    <row r="1296" spans="1:32" x14ac:dyDescent="0.25">
      <c r="A1296" t="s">
        <v>4487</v>
      </c>
      <c r="B1296" s="10">
        <v>46115</v>
      </c>
      <c r="C1296" t="s">
        <v>4488</v>
      </c>
      <c r="D1296" t="s">
        <v>176</v>
      </c>
      <c r="E1296" t="s">
        <v>1471</v>
      </c>
      <c r="F1296" t="s">
        <v>2194</v>
      </c>
      <c r="G1296">
        <v>2</v>
      </c>
      <c r="H1296">
        <v>355.64</v>
      </c>
      <c r="I1296">
        <v>15</v>
      </c>
      <c r="J1296">
        <v>106.69</v>
      </c>
      <c r="K1296">
        <v>604.59</v>
      </c>
      <c r="L1296">
        <v>606.82000000000005</v>
      </c>
      <c r="M1296">
        <v>-2.23</v>
      </c>
      <c r="N1296" t="s">
        <v>133</v>
      </c>
      <c r="O1296" t="s">
        <v>345</v>
      </c>
      <c r="P1296" t="s">
        <v>55</v>
      </c>
      <c r="Q1296">
        <v>0.88749999999999996</v>
      </c>
      <c r="R1296" t="s">
        <v>49</v>
      </c>
      <c r="S1296" t="s">
        <v>4860</v>
      </c>
      <c r="T1296" t="s">
        <v>4847</v>
      </c>
      <c r="U1296">
        <v>355.64</v>
      </c>
      <c r="V1296" t="s">
        <v>5456</v>
      </c>
      <c r="W1296" t="s">
        <v>4964</v>
      </c>
      <c r="X1296" t="s">
        <v>5455</v>
      </c>
      <c r="Y1296" t="s">
        <v>4970</v>
      </c>
      <c r="Z1296" t="s">
        <v>5295</v>
      </c>
      <c r="AA1296" t="s">
        <v>5060</v>
      </c>
      <c r="AB1296">
        <f>YEAR(Sales_Trans_2[[#This Row],[Transaction_Date]])</f>
        <v>2026</v>
      </c>
      <c r="AC1296" t="str">
        <f>TEXT(Sales_Trans_2[[#This Row],[Transaction_Date]],"mmm")</f>
        <v>Apr</v>
      </c>
      <c r="AD1296">
        <f>MONTH(Sales_Trans_2[[#This Row],[Transaction_Date]])</f>
        <v>4</v>
      </c>
      <c r="AE1296" s="19">
        <f>IFERROR(Sales_Trans_2[[#This Row],[Profit]]/Sales_Trans_2[[#This Row],[Sales_Amount]],0)</f>
        <v>-3.688450023983195E-3</v>
      </c>
      <c r="AF1296" s="20" t="str">
        <f>IF(Sales_Trans_2[[#This Row],[Discount_Pct]]=0,"0%",
IF(Sales_Trans_2[[#This Row],[Discount_Pct]]&lt;=5,"1-5%",
IF(Sales_Trans_2[[#This Row],[Discount_Pct]]&lt;=10,"6-10%",
IF(Sales_Trans_2[[#This Row],[Discount_Pct]]&lt;=15,"11-15%","&gt;15%"))))</f>
        <v>11-15%</v>
      </c>
    </row>
    <row r="1297" spans="1:32" x14ac:dyDescent="0.25">
      <c r="A1297" t="s">
        <v>2990</v>
      </c>
      <c r="B1297" s="10">
        <v>45914</v>
      </c>
      <c r="C1297" t="s">
        <v>1671</v>
      </c>
      <c r="D1297" t="s">
        <v>1475</v>
      </c>
      <c r="E1297" t="s">
        <v>2478</v>
      </c>
      <c r="F1297" t="s">
        <v>1881</v>
      </c>
      <c r="G1297">
        <v>2</v>
      </c>
      <c r="H1297">
        <v>183.39</v>
      </c>
      <c r="I1297">
        <v>15</v>
      </c>
      <c r="J1297">
        <v>55.02</v>
      </c>
      <c r="K1297">
        <v>358.52</v>
      </c>
      <c r="L1297">
        <v>316.86</v>
      </c>
      <c r="M1297">
        <v>41.66</v>
      </c>
      <c r="N1297" t="s">
        <v>68</v>
      </c>
      <c r="O1297" t="s">
        <v>345</v>
      </c>
      <c r="P1297" t="s">
        <v>55</v>
      </c>
      <c r="Q1297">
        <v>0.65694444444444444</v>
      </c>
      <c r="R1297" t="s">
        <v>27</v>
      </c>
      <c r="S1297" t="s">
        <v>4900</v>
      </c>
      <c r="T1297" t="s">
        <v>4887</v>
      </c>
      <c r="U1297">
        <v>183.39</v>
      </c>
      <c r="V1297" t="s">
        <v>5556</v>
      </c>
      <c r="W1297" t="s">
        <v>4964</v>
      </c>
      <c r="X1297" t="s">
        <v>5247</v>
      </c>
      <c r="Y1297" t="s">
        <v>4966</v>
      </c>
      <c r="Z1297" t="s">
        <v>5245</v>
      </c>
      <c r="AA1297" t="s">
        <v>5060</v>
      </c>
      <c r="AB1297">
        <f>YEAR(Sales_Trans_2[[#This Row],[Transaction_Date]])</f>
        <v>2025</v>
      </c>
      <c r="AC1297" t="str">
        <f>TEXT(Sales_Trans_2[[#This Row],[Transaction_Date]],"mmm")</f>
        <v>Sep</v>
      </c>
      <c r="AD1297">
        <f>MONTH(Sales_Trans_2[[#This Row],[Transaction_Date]])</f>
        <v>9</v>
      </c>
      <c r="AE1297" s="19">
        <f>IFERROR(Sales_Trans_2[[#This Row],[Profit]]/Sales_Trans_2[[#This Row],[Sales_Amount]],0)</f>
        <v>0.11619993305812786</v>
      </c>
      <c r="AF1297" s="20" t="str">
        <f>IF(Sales_Trans_2[[#This Row],[Discount_Pct]]=0,"0%",
IF(Sales_Trans_2[[#This Row],[Discount_Pct]]&lt;=5,"1-5%",
IF(Sales_Trans_2[[#This Row],[Discount_Pct]]&lt;=10,"6-10%",
IF(Sales_Trans_2[[#This Row],[Discount_Pct]]&lt;=15,"11-15%","&gt;15%"))))</f>
        <v>11-15%</v>
      </c>
    </row>
    <row r="1298" spans="1:32" x14ac:dyDescent="0.25">
      <c r="A1298" t="s">
        <v>1657</v>
      </c>
      <c r="B1298" s="10">
        <v>45829</v>
      </c>
      <c r="C1298" t="s">
        <v>1038</v>
      </c>
      <c r="D1298" t="s">
        <v>1658</v>
      </c>
      <c r="E1298" t="s">
        <v>709</v>
      </c>
      <c r="F1298" t="s">
        <v>710</v>
      </c>
      <c r="G1298">
        <v>1</v>
      </c>
      <c r="H1298">
        <v>233.47</v>
      </c>
      <c r="I1298">
        <v>15</v>
      </c>
      <c r="J1298">
        <v>35.020000000000003</v>
      </c>
      <c r="K1298">
        <v>228.22</v>
      </c>
      <c r="L1298">
        <v>188.98</v>
      </c>
      <c r="M1298">
        <v>39.24</v>
      </c>
      <c r="N1298" t="s">
        <v>133</v>
      </c>
      <c r="O1298" t="s">
        <v>345</v>
      </c>
      <c r="P1298" t="s">
        <v>55</v>
      </c>
      <c r="Q1298">
        <v>0.53263888888888888</v>
      </c>
      <c r="R1298" t="s">
        <v>27</v>
      </c>
      <c r="S1298" t="s">
        <v>4804</v>
      </c>
      <c r="T1298" t="s">
        <v>4805</v>
      </c>
      <c r="U1298">
        <v>233.47</v>
      </c>
      <c r="V1298" t="s">
        <v>5586</v>
      </c>
      <c r="W1298" t="s">
        <v>4964</v>
      </c>
      <c r="X1298" t="s">
        <v>5313</v>
      </c>
      <c r="Y1298" t="s">
        <v>4960</v>
      </c>
      <c r="Z1298" t="s">
        <v>5314</v>
      </c>
      <c r="AA1298" t="s">
        <v>5060</v>
      </c>
      <c r="AB1298">
        <f>YEAR(Sales_Trans_2[[#This Row],[Transaction_Date]])</f>
        <v>2025</v>
      </c>
      <c r="AC1298" t="str">
        <f>TEXT(Sales_Trans_2[[#This Row],[Transaction_Date]],"mmm")</f>
        <v>Jun</v>
      </c>
      <c r="AD1298">
        <f>MONTH(Sales_Trans_2[[#This Row],[Transaction_Date]])</f>
        <v>6</v>
      </c>
      <c r="AE1298" s="19">
        <f>IFERROR(Sales_Trans_2[[#This Row],[Profit]]/Sales_Trans_2[[#This Row],[Sales_Amount]],0)</f>
        <v>0.17193935676102007</v>
      </c>
      <c r="AF1298" s="20" t="str">
        <f>IF(Sales_Trans_2[[#This Row],[Discount_Pct]]=0,"0%",
IF(Sales_Trans_2[[#This Row],[Discount_Pct]]&lt;=5,"1-5%",
IF(Sales_Trans_2[[#This Row],[Discount_Pct]]&lt;=10,"6-10%",
IF(Sales_Trans_2[[#This Row],[Discount_Pct]]&lt;=15,"11-15%","&gt;15%"))))</f>
        <v>11-15%</v>
      </c>
    </row>
    <row r="1299" spans="1:32" x14ac:dyDescent="0.25">
      <c r="A1299" t="s">
        <v>1786</v>
      </c>
      <c r="B1299" s="10">
        <v>46013</v>
      </c>
      <c r="C1299" t="s">
        <v>1000</v>
      </c>
      <c r="D1299" t="s">
        <v>170</v>
      </c>
      <c r="E1299" t="s">
        <v>108</v>
      </c>
      <c r="F1299" t="s">
        <v>736</v>
      </c>
      <c r="G1299">
        <v>1</v>
      </c>
      <c r="H1299">
        <v>225.45</v>
      </c>
      <c r="I1299">
        <v>15</v>
      </c>
      <c r="J1299">
        <v>33.82</v>
      </c>
      <c r="K1299">
        <v>191.63</v>
      </c>
      <c r="L1299">
        <v>190.9</v>
      </c>
      <c r="M1299">
        <v>0.73</v>
      </c>
      <c r="N1299" t="s">
        <v>4971</v>
      </c>
      <c r="O1299" t="s">
        <v>24</v>
      </c>
      <c r="P1299" t="s">
        <v>55</v>
      </c>
      <c r="Q1299">
        <v>0.66597222222222219</v>
      </c>
      <c r="R1299" t="s">
        <v>49</v>
      </c>
      <c r="S1299" t="s">
        <v>4876</v>
      </c>
      <c r="T1299" t="s">
        <v>4864</v>
      </c>
      <c r="U1299">
        <v>225.45</v>
      </c>
      <c r="V1299" t="s">
        <v>5153</v>
      </c>
      <c r="W1299" t="s">
        <v>4968</v>
      </c>
      <c r="X1299" t="s">
        <v>5367</v>
      </c>
      <c r="Y1299" t="s">
        <v>4966</v>
      </c>
      <c r="Z1299" t="s">
        <v>5303</v>
      </c>
      <c r="AA1299" t="s">
        <v>4992</v>
      </c>
      <c r="AB1299">
        <f>YEAR(Sales_Trans_2[[#This Row],[Transaction_Date]])</f>
        <v>2025</v>
      </c>
      <c r="AC1299" t="str">
        <f>TEXT(Sales_Trans_2[[#This Row],[Transaction_Date]],"mmm")</f>
        <v>Dec</v>
      </c>
      <c r="AD1299">
        <f>MONTH(Sales_Trans_2[[#This Row],[Transaction_Date]])</f>
        <v>12</v>
      </c>
      <c r="AE1299" s="19">
        <f>IFERROR(Sales_Trans_2[[#This Row],[Profit]]/Sales_Trans_2[[#This Row],[Sales_Amount]],0)</f>
        <v>3.8094244116265719E-3</v>
      </c>
      <c r="AF1299" s="20" t="str">
        <f>IF(Sales_Trans_2[[#This Row],[Discount_Pct]]=0,"0%",
IF(Sales_Trans_2[[#This Row],[Discount_Pct]]&lt;=5,"1-5%",
IF(Sales_Trans_2[[#This Row],[Discount_Pct]]&lt;=10,"6-10%",
IF(Sales_Trans_2[[#This Row],[Discount_Pct]]&lt;=15,"11-15%","&gt;15%"))))</f>
        <v>11-15%</v>
      </c>
    </row>
    <row r="1300" spans="1:32" x14ac:dyDescent="0.25">
      <c r="A1300" t="s">
        <v>4418</v>
      </c>
      <c r="B1300" s="10">
        <v>46038</v>
      </c>
      <c r="C1300" t="s">
        <v>325</v>
      </c>
      <c r="D1300" t="s">
        <v>314</v>
      </c>
      <c r="E1300" t="s">
        <v>1162</v>
      </c>
      <c r="F1300" t="s">
        <v>1195</v>
      </c>
      <c r="G1300">
        <v>8</v>
      </c>
      <c r="H1300">
        <v>347.9</v>
      </c>
      <c r="I1300">
        <v>15</v>
      </c>
      <c r="J1300">
        <v>417.48</v>
      </c>
      <c r="K1300">
        <v>2365.7199999999998</v>
      </c>
      <c r="L1300">
        <v>1978</v>
      </c>
      <c r="M1300">
        <v>387.72</v>
      </c>
      <c r="N1300" t="s">
        <v>4971</v>
      </c>
      <c r="O1300" t="s">
        <v>24</v>
      </c>
      <c r="P1300" t="s">
        <v>55</v>
      </c>
      <c r="Q1300">
        <v>0.70833333333333337</v>
      </c>
      <c r="R1300" t="s">
        <v>49</v>
      </c>
      <c r="S1300" t="s">
        <v>4707</v>
      </c>
      <c r="T1300" t="s">
        <v>4703</v>
      </c>
      <c r="U1300">
        <v>329.69</v>
      </c>
      <c r="V1300" t="s">
        <v>5050</v>
      </c>
      <c r="W1300" t="s">
        <v>4958</v>
      </c>
      <c r="X1300" t="s">
        <v>5415</v>
      </c>
      <c r="Y1300" t="s">
        <v>4977</v>
      </c>
      <c r="Z1300" t="s">
        <v>5267</v>
      </c>
      <c r="AA1300" t="s">
        <v>4992</v>
      </c>
      <c r="AB1300">
        <f>YEAR(Sales_Trans_2[[#This Row],[Transaction_Date]])</f>
        <v>2026</v>
      </c>
      <c r="AC1300" t="str">
        <f>TEXT(Sales_Trans_2[[#This Row],[Transaction_Date]],"mmm")</f>
        <v>Jan</v>
      </c>
      <c r="AD1300">
        <f>MONTH(Sales_Trans_2[[#This Row],[Transaction_Date]])</f>
        <v>1</v>
      </c>
      <c r="AE1300" s="19">
        <f>IFERROR(Sales_Trans_2[[#This Row],[Profit]]/Sales_Trans_2[[#This Row],[Sales_Amount]],0)</f>
        <v>0.16389090847606652</v>
      </c>
      <c r="AF1300" s="20" t="str">
        <f>IF(Sales_Trans_2[[#This Row],[Discount_Pct]]=0,"0%",
IF(Sales_Trans_2[[#This Row],[Discount_Pct]]&lt;=5,"1-5%",
IF(Sales_Trans_2[[#This Row],[Discount_Pct]]&lt;=10,"6-10%",
IF(Sales_Trans_2[[#This Row],[Discount_Pct]]&lt;=15,"11-15%","&gt;15%"))))</f>
        <v>11-15%</v>
      </c>
    </row>
    <row r="1301" spans="1:32" x14ac:dyDescent="0.25">
      <c r="A1301" t="s">
        <v>4191</v>
      </c>
      <c r="B1301" s="10">
        <v>46004</v>
      </c>
      <c r="C1301" t="s">
        <v>3151</v>
      </c>
      <c r="D1301" t="s">
        <v>1305</v>
      </c>
      <c r="E1301" t="s">
        <v>1820</v>
      </c>
      <c r="F1301" t="s">
        <v>22</v>
      </c>
      <c r="G1301">
        <v>3</v>
      </c>
      <c r="H1301">
        <v>490.73</v>
      </c>
      <c r="I1301">
        <v>10</v>
      </c>
      <c r="J1301">
        <v>147.22</v>
      </c>
      <c r="K1301">
        <v>1523.72</v>
      </c>
      <c r="L1301">
        <v>1120.74</v>
      </c>
      <c r="M1301">
        <v>402.98</v>
      </c>
      <c r="N1301" t="s">
        <v>23</v>
      </c>
      <c r="O1301" t="s">
        <v>24</v>
      </c>
      <c r="P1301" t="s">
        <v>55</v>
      </c>
      <c r="Q1301">
        <v>0.62361111111111112</v>
      </c>
      <c r="R1301" t="s">
        <v>27</v>
      </c>
      <c r="S1301" t="s">
        <v>4911</v>
      </c>
      <c r="T1301" t="s">
        <v>4908</v>
      </c>
      <c r="U1301">
        <v>490.22</v>
      </c>
      <c r="V1301" t="s">
        <v>5232</v>
      </c>
      <c r="W1301" t="s">
        <v>4958</v>
      </c>
      <c r="X1301" t="s">
        <v>5444</v>
      </c>
      <c r="Y1301" t="s">
        <v>4960</v>
      </c>
      <c r="Z1301" t="s">
        <v>5347</v>
      </c>
      <c r="AA1301" t="s">
        <v>4992</v>
      </c>
      <c r="AB1301">
        <f>YEAR(Sales_Trans_2[[#This Row],[Transaction_Date]])</f>
        <v>2025</v>
      </c>
      <c r="AC1301" t="str">
        <f>TEXT(Sales_Trans_2[[#This Row],[Transaction_Date]],"mmm")</f>
        <v>Dec</v>
      </c>
      <c r="AD1301">
        <f>MONTH(Sales_Trans_2[[#This Row],[Transaction_Date]])</f>
        <v>12</v>
      </c>
      <c r="AE1301" s="19">
        <f>IFERROR(Sales_Trans_2[[#This Row],[Profit]]/Sales_Trans_2[[#This Row],[Sales_Amount]],0)</f>
        <v>0.2644711626808075</v>
      </c>
      <c r="AF1301" s="20" t="str">
        <f>IF(Sales_Trans_2[[#This Row],[Discount_Pct]]=0,"0%",
IF(Sales_Trans_2[[#This Row],[Discount_Pct]]&lt;=5,"1-5%",
IF(Sales_Trans_2[[#This Row],[Discount_Pct]]&lt;=10,"6-10%",
IF(Sales_Trans_2[[#This Row],[Discount_Pct]]&lt;=15,"11-15%","&gt;15%"))))</f>
        <v>6-10%</v>
      </c>
    </row>
    <row r="1302" spans="1:32" x14ac:dyDescent="0.25">
      <c r="A1302" t="s">
        <v>3130</v>
      </c>
      <c r="B1302" s="10">
        <v>46107</v>
      </c>
      <c r="C1302" t="s">
        <v>1699</v>
      </c>
      <c r="D1302" t="s">
        <v>280</v>
      </c>
      <c r="E1302" t="s">
        <v>2307</v>
      </c>
      <c r="F1302" t="s">
        <v>2308</v>
      </c>
      <c r="G1302">
        <v>4</v>
      </c>
      <c r="H1302">
        <v>124.84</v>
      </c>
      <c r="I1302">
        <v>15</v>
      </c>
      <c r="J1302">
        <v>74.900000000000006</v>
      </c>
      <c r="K1302">
        <v>424.46</v>
      </c>
      <c r="L1302">
        <v>389.4</v>
      </c>
      <c r="M1302">
        <v>35.06</v>
      </c>
      <c r="N1302" t="s">
        <v>40</v>
      </c>
      <c r="O1302" t="s">
        <v>24</v>
      </c>
      <c r="P1302" t="s">
        <v>55</v>
      </c>
      <c r="Q1302">
        <v>0.54722222222222228</v>
      </c>
      <c r="R1302" t="s">
        <v>49</v>
      </c>
      <c r="S1302" t="s">
        <v>4726</v>
      </c>
      <c r="T1302" t="s">
        <v>4703</v>
      </c>
      <c r="U1302">
        <v>124.84</v>
      </c>
      <c r="V1302" t="s">
        <v>5477</v>
      </c>
      <c r="W1302" t="s">
        <v>4964</v>
      </c>
      <c r="X1302" t="s">
        <v>5493</v>
      </c>
      <c r="Y1302" t="s">
        <v>4966</v>
      </c>
      <c r="Z1302" t="s">
        <v>5185</v>
      </c>
      <c r="AA1302" t="s">
        <v>4992</v>
      </c>
      <c r="AB1302">
        <f>YEAR(Sales_Trans_2[[#This Row],[Transaction_Date]])</f>
        <v>2026</v>
      </c>
      <c r="AC1302" t="str">
        <f>TEXT(Sales_Trans_2[[#This Row],[Transaction_Date]],"mmm")</f>
        <v>Mar</v>
      </c>
      <c r="AD1302">
        <f>MONTH(Sales_Trans_2[[#This Row],[Transaction_Date]])</f>
        <v>3</v>
      </c>
      <c r="AE1302" s="19">
        <f>IFERROR(Sales_Trans_2[[#This Row],[Profit]]/Sales_Trans_2[[#This Row],[Sales_Amount]],0)</f>
        <v>8.2599067049898708E-2</v>
      </c>
      <c r="AF1302" s="20" t="str">
        <f>IF(Sales_Trans_2[[#This Row],[Discount_Pct]]=0,"0%",
IF(Sales_Trans_2[[#This Row],[Discount_Pct]]&lt;=5,"1-5%",
IF(Sales_Trans_2[[#This Row],[Discount_Pct]]&lt;=10,"6-10%",
IF(Sales_Trans_2[[#This Row],[Discount_Pct]]&lt;=15,"11-15%","&gt;15%"))))</f>
        <v>11-15%</v>
      </c>
    </row>
    <row r="1303" spans="1:32" x14ac:dyDescent="0.25">
      <c r="A1303" t="s">
        <v>4380</v>
      </c>
      <c r="B1303" s="10">
        <v>46076</v>
      </c>
      <c r="C1303" t="s">
        <v>538</v>
      </c>
      <c r="D1303" t="s">
        <v>52</v>
      </c>
      <c r="E1303" t="s">
        <v>1744</v>
      </c>
      <c r="F1303" t="s">
        <v>1745</v>
      </c>
      <c r="G1303">
        <v>6</v>
      </c>
      <c r="H1303">
        <v>352.52</v>
      </c>
      <c r="I1303">
        <v>10</v>
      </c>
      <c r="J1303">
        <v>211.51</v>
      </c>
      <c r="K1303">
        <v>1903.61</v>
      </c>
      <c r="L1303">
        <v>1476.72</v>
      </c>
      <c r="M1303">
        <v>426.89</v>
      </c>
      <c r="N1303" t="s">
        <v>23</v>
      </c>
      <c r="O1303" t="s">
        <v>24</v>
      </c>
      <c r="P1303" t="s">
        <v>55</v>
      </c>
      <c r="Q1303">
        <v>0.90694444444444444</v>
      </c>
      <c r="R1303" t="s">
        <v>49</v>
      </c>
      <c r="S1303" t="s">
        <v>4701</v>
      </c>
      <c r="T1303" t="s">
        <v>4672</v>
      </c>
      <c r="U1303">
        <v>313.47000000000003</v>
      </c>
      <c r="V1303" t="s">
        <v>5521</v>
      </c>
      <c r="W1303" t="s">
        <v>4958</v>
      </c>
      <c r="X1303" t="s">
        <v>5471</v>
      </c>
      <c r="Y1303" t="s">
        <v>5018</v>
      </c>
      <c r="Z1303" t="s">
        <v>5472</v>
      </c>
      <c r="AA1303" t="s">
        <v>4992</v>
      </c>
      <c r="AB1303">
        <f>YEAR(Sales_Trans_2[[#This Row],[Transaction_Date]])</f>
        <v>2026</v>
      </c>
      <c r="AC1303" t="str">
        <f>TEXT(Sales_Trans_2[[#This Row],[Transaction_Date]],"mmm")</f>
        <v>Feb</v>
      </c>
      <c r="AD1303">
        <f>MONTH(Sales_Trans_2[[#This Row],[Transaction_Date]])</f>
        <v>2</v>
      </c>
      <c r="AE1303" s="19">
        <f>IFERROR(Sales_Trans_2[[#This Row],[Profit]]/Sales_Trans_2[[#This Row],[Sales_Amount]],0)</f>
        <v>0.22425286692127064</v>
      </c>
      <c r="AF1303" s="20" t="str">
        <f>IF(Sales_Trans_2[[#This Row],[Discount_Pct]]=0,"0%",
IF(Sales_Trans_2[[#This Row],[Discount_Pct]]&lt;=5,"1-5%",
IF(Sales_Trans_2[[#This Row],[Discount_Pct]]&lt;=10,"6-10%",
IF(Sales_Trans_2[[#This Row],[Discount_Pct]]&lt;=15,"11-15%","&gt;15%"))))</f>
        <v>6-10%</v>
      </c>
    </row>
    <row r="1304" spans="1:32" x14ac:dyDescent="0.25">
      <c r="A1304" t="s">
        <v>1902</v>
      </c>
      <c r="B1304" s="10">
        <v>46015</v>
      </c>
      <c r="C1304" t="s">
        <v>1412</v>
      </c>
      <c r="D1304" t="s">
        <v>928</v>
      </c>
      <c r="E1304" t="s">
        <v>1903</v>
      </c>
      <c r="F1304" t="s">
        <v>901</v>
      </c>
      <c r="G1304">
        <v>1</v>
      </c>
      <c r="H1304">
        <v>351.78</v>
      </c>
      <c r="I1304">
        <v>10</v>
      </c>
      <c r="J1304">
        <v>35.18</v>
      </c>
      <c r="K1304">
        <v>316.60000000000002</v>
      </c>
      <c r="L1304">
        <v>253.83</v>
      </c>
      <c r="M1304">
        <v>62.77</v>
      </c>
      <c r="N1304" t="s">
        <v>47</v>
      </c>
      <c r="O1304" t="s">
        <v>24</v>
      </c>
      <c r="P1304" t="s">
        <v>55</v>
      </c>
      <c r="Q1304">
        <v>0.57499999999999996</v>
      </c>
      <c r="R1304" t="s">
        <v>49</v>
      </c>
      <c r="S1304" t="s">
        <v>4919</v>
      </c>
      <c r="T1304" t="s">
        <v>4908</v>
      </c>
      <c r="U1304">
        <v>351.78</v>
      </c>
      <c r="V1304" t="s">
        <v>5553</v>
      </c>
      <c r="W1304" t="s">
        <v>4964</v>
      </c>
      <c r="X1304" t="s">
        <v>5554</v>
      </c>
      <c r="Y1304" t="s">
        <v>5007</v>
      </c>
      <c r="Z1304" t="s">
        <v>5276</v>
      </c>
      <c r="AA1304" t="s">
        <v>5163</v>
      </c>
      <c r="AB1304">
        <f>YEAR(Sales_Trans_2[[#This Row],[Transaction_Date]])</f>
        <v>2025</v>
      </c>
      <c r="AC1304" t="str">
        <f>TEXT(Sales_Trans_2[[#This Row],[Transaction_Date]],"mmm")</f>
        <v>Dec</v>
      </c>
      <c r="AD1304">
        <f>MONTH(Sales_Trans_2[[#This Row],[Transaction_Date]])</f>
        <v>12</v>
      </c>
      <c r="AE1304" s="19">
        <f>IFERROR(Sales_Trans_2[[#This Row],[Profit]]/Sales_Trans_2[[#This Row],[Sales_Amount]],0)</f>
        <v>0.19826279216677195</v>
      </c>
      <c r="AF1304" s="20" t="str">
        <f>IF(Sales_Trans_2[[#This Row],[Discount_Pct]]=0,"0%",
IF(Sales_Trans_2[[#This Row],[Discount_Pct]]&lt;=5,"1-5%",
IF(Sales_Trans_2[[#This Row],[Discount_Pct]]&lt;=10,"6-10%",
IF(Sales_Trans_2[[#This Row],[Discount_Pct]]&lt;=15,"11-15%","&gt;15%"))))</f>
        <v>6-10%</v>
      </c>
    </row>
    <row r="1305" spans="1:32" x14ac:dyDescent="0.25">
      <c r="A1305" t="s">
        <v>1037</v>
      </c>
      <c r="B1305" s="10">
        <v>46011</v>
      </c>
      <c r="C1305" t="s">
        <v>1038</v>
      </c>
      <c r="D1305" t="s">
        <v>37</v>
      </c>
      <c r="E1305" t="s">
        <v>791</v>
      </c>
      <c r="F1305" t="s">
        <v>1039</v>
      </c>
      <c r="G1305">
        <v>1</v>
      </c>
      <c r="H1305">
        <v>234.86</v>
      </c>
      <c r="I1305">
        <v>10</v>
      </c>
      <c r="J1305">
        <v>23.49</v>
      </c>
      <c r="K1305">
        <v>243.08</v>
      </c>
      <c r="L1305">
        <v>213.23</v>
      </c>
      <c r="M1305">
        <v>29.85</v>
      </c>
      <c r="N1305" t="s">
        <v>4971</v>
      </c>
      <c r="O1305" t="s">
        <v>24</v>
      </c>
      <c r="P1305" t="s">
        <v>55</v>
      </c>
      <c r="Q1305">
        <v>0.52638888888888891</v>
      </c>
      <c r="R1305" t="s">
        <v>27</v>
      </c>
      <c r="S1305" t="s">
        <v>4893</v>
      </c>
      <c r="T1305" t="s">
        <v>4887</v>
      </c>
      <c r="U1305">
        <v>234.86</v>
      </c>
      <c r="V1305" t="s">
        <v>5586</v>
      </c>
      <c r="W1305" t="s">
        <v>4964</v>
      </c>
      <c r="X1305" t="s">
        <v>5222</v>
      </c>
      <c r="Y1305" t="s">
        <v>4966</v>
      </c>
      <c r="Z1305" t="s">
        <v>5587</v>
      </c>
      <c r="AA1305" t="s">
        <v>4992</v>
      </c>
      <c r="AB1305">
        <f>YEAR(Sales_Trans_2[[#This Row],[Transaction_Date]])</f>
        <v>2025</v>
      </c>
      <c r="AC1305" t="str">
        <f>TEXT(Sales_Trans_2[[#This Row],[Transaction_Date]],"mmm")</f>
        <v>Dec</v>
      </c>
      <c r="AD1305">
        <f>MONTH(Sales_Trans_2[[#This Row],[Transaction_Date]])</f>
        <v>12</v>
      </c>
      <c r="AE1305" s="19">
        <f>IFERROR(Sales_Trans_2[[#This Row],[Profit]]/Sales_Trans_2[[#This Row],[Sales_Amount]],0)</f>
        <v>0.12279907849267731</v>
      </c>
      <c r="AF1305" s="20" t="str">
        <f>IF(Sales_Trans_2[[#This Row],[Discount_Pct]]=0,"0%",
IF(Sales_Trans_2[[#This Row],[Discount_Pct]]&lt;=5,"1-5%",
IF(Sales_Trans_2[[#This Row],[Discount_Pct]]&lt;=10,"6-10%",
IF(Sales_Trans_2[[#This Row],[Discount_Pct]]&lt;=15,"11-15%","&gt;15%"))))</f>
        <v>6-10%</v>
      </c>
    </row>
    <row r="1306" spans="1:32" x14ac:dyDescent="0.25">
      <c r="A1306" t="s">
        <v>491</v>
      </c>
      <c r="B1306" s="10">
        <v>46004</v>
      </c>
      <c r="C1306" t="s">
        <v>492</v>
      </c>
      <c r="D1306" t="s">
        <v>493</v>
      </c>
      <c r="E1306" t="s">
        <v>494</v>
      </c>
      <c r="F1306" t="s">
        <v>495</v>
      </c>
      <c r="G1306">
        <v>4</v>
      </c>
      <c r="H1306">
        <v>232.58</v>
      </c>
      <c r="I1306">
        <v>15</v>
      </c>
      <c r="J1306">
        <v>139.55000000000001</v>
      </c>
      <c r="K1306">
        <v>909.39</v>
      </c>
      <c r="L1306">
        <v>764.8</v>
      </c>
      <c r="M1306">
        <v>144.59</v>
      </c>
      <c r="N1306" t="s">
        <v>4971</v>
      </c>
      <c r="O1306" t="s">
        <v>24</v>
      </c>
      <c r="P1306" t="s">
        <v>55</v>
      </c>
      <c r="Q1306">
        <v>0.60624999999999996</v>
      </c>
      <c r="R1306" t="s">
        <v>27</v>
      </c>
      <c r="S1306" t="s">
        <v>4688</v>
      </c>
      <c r="T1306" t="s">
        <v>4672</v>
      </c>
      <c r="U1306">
        <v>232.58</v>
      </c>
      <c r="V1306" t="s">
        <v>5620</v>
      </c>
      <c r="W1306" t="s">
        <v>4968</v>
      </c>
      <c r="X1306" t="s">
        <v>5253</v>
      </c>
      <c r="Y1306" t="s">
        <v>4960</v>
      </c>
      <c r="Z1306" t="s">
        <v>5254</v>
      </c>
      <c r="AA1306" t="s">
        <v>5163</v>
      </c>
      <c r="AB1306">
        <f>YEAR(Sales_Trans_2[[#This Row],[Transaction_Date]])</f>
        <v>2025</v>
      </c>
      <c r="AC1306" t="str">
        <f>TEXT(Sales_Trans_2[[#This Row],[Transaction_Date]],"mmm")</f>
        <v>Dec</v>
      </c>
      <c r="AD1306">
        <f>MONTH(Sales_Trans_2[[#This Row],[Transaction_Date]])</f>
        <v>12</v>
      </c>
      <c r="AE1306" s="19">
        <f>IFERROR(Sales_Trans_2[[#This Row],[Profit]]/Sales_Trans_2[[#This Row],[Sales_Amount]],0)</f>
        <v>0.15899669008896075</v>
      </c>
      <c r="AF1306" s="20" t="str">
        <f>IF(Sales_Trans_2[[#This Row],[Discount_Pct]]=0,"0%",
IF(Sales_Trans_2[[#This Row],[Discount_Pct]]&lt;=5,"1-5%",
IF(Sales_Trans_2[[#This Row],[Discount_Pct]]&lt;=10,"6-10%",
IF(Sales_Trans_2[[#This Row],[Discount_Pct]]&lt;=15,"11-15%","&gt;15%"))))</f>
        <v>11-15%</v>
      </c>
    </row>
    <row r="1307" spans="1:32" x14ac:dyDescent="0.25">
      <c r="A1307" t="s">
        <v>2543</v>
      </c>
      <c r="B1307" s="10">
        <v>46039</v>
      </c>
      <c r="C1307" t="s">
        <v>1354</v>
      </c>
      <c r="D1307" t="s">
        <v>714</v>
      </c>
      <c r="E1307" t="s">
        <v>1081</v>
      </c>
      <c r="F1307" t="s">
        <v>1082</v>
      </c>
      <c r="G1307">
        <v>7</v>
      </c>
      <c r="H1307">
        <v>167.53</v>
      </c>
      <c r="I1307">
        <v>5</v>
      </c>
      <c r="J1307">
        <v>58.64</v>
      </c>
      <c r="K1307">
        <v>1281.18</v>
      </c>
      <c r="L1307">
        <v>869.68</v>
      </c>
      <c r="M1307">
        <v>411.5</v>
      </c>
      <c r="N1307" t="s">
        <v>133</v>
      </c>
      <c r="O1307" t="s">
        <v>345</v>
      </c>
      <c r="P1307" t="s">
        <v>55</v>
      </c>
      <c r="Q1307">
        <v>0.70277777777777772</v>
      </c>
      <c r="R1307" t="s">
        <v>27</v>
      </c>
      <c r="S1307" t="s">
        <v>4653</v>
      </c>
      <c r="T1307" t="s">
        <v>4672</v>
      </c>
      <c r="U1307">
        <v>161.03</v>
      </c>
      <c r="V1307" t="s">
        <v>5621</v>
      </c>
      <c r="W1307" t="s">
        <v>4958</v>
      </c>
      <c r="X1307" t="s">
        <v>5597</v>
      </c>
      <c r="Y1307" t="s">
        <v>5011</v>
      </c>
      <c r="Z1307" t="s">
        <v>5598</v>
      </c>
      <c r="AA1307" t="s">
        <v>4992</v>
      </c>
      <c r="AB1307">
        <f>YEAR(Sales_Trans_2[[#This Row],[Transaction_Date]])</f>
        <v>2026</v>
      </c>
      <c r="AC1307" t="str">
        <f>TEXT(Sales_Trans_2[[#This Row],[Transaction_Date]],"mmm")</f>
        <v>Jan</v>
      </c>
      <c r="AD1307">
        <f>MONTH(Sales_Trans_2[[#This Row],[Transaction_Date]])</f>
        <v>1</v>
      </c>
      <c r="AE1307" s="19">
        <f>IFERROR(Sales_Trans_2[[#This Row],[Profit]]/Sales_Trans_2[[#This Row],[Sales_Amount]],0)</f>
        <v>0.32118827955478541</v>
      </c>
      <c r="AF1307" s="20" t="str">
        <f>IF(Sales_Trans_2[[#This Row],[Discount_Pct]]=0,"0%",
IF(Sales_Trans_2[[#This Row],[Discount_Pct]]&lt;=5,"1-5%",
IF(Sales_Trans_2[[#This Row],[Discount_Pct]]&lt;=10,"6-10%",
IF(Sales_Trans_2[[#This Row],[Discount_Pct]]&lt;=15,"11-15%","&gt;15%"))))</f>
        <v>1-5%</v>
      </c>
    </row>
    <row r="1308" spans="1:32" x14ac:dyDescent="0.25">
      <c r="A1308" t="s">
        <v>717</v>
      </c>
      <c r="B1308" s="10">
        <v>46009</v>
      </c>
      <c r="C1308" t="s">
        <v>718</v>
      </c>
      <c r="D1308" t="s">
        <v>20</v>
      </c>
      <c r="E1308" t="s">
        <v>96</v>
      </c>
      <c r="F1308" t="s">
        <v>97</v>
      </c>
      <c r="G1308">
        <v>2</v>
      </c>
      <c r="H1308">
        <v>416.08</v>
      </c>
      <c r="I1308">
        <v>20</v>
      </c>
      <c r="J1308">
        <v>166.43</v>
      </c>
      <c r="K1308">
        <v>665.73</v>
      </c>
      <c r="L1308">
        <v>639.28</v>
      </c>
      <c r="M1308">
        <v>26.45</v>
      </c>
      <c r="N1308" t="s">
        <v>47</v>
      </c>
      <c r="O1308" t="s">
        <v>24</v>
      </c>
      <c r="P1308" t="s">
        <v>55</v>
      </c>
      <c r="Q1308">
        <v>0.50763888888888886</v>
      </c>
      <c r="R1308" t="s">
        <v>49</v>
      </c>
      <c r="S1308" t="s">
        <v>4928</v>
      </c>
      <c r="T1308" t="s">
        <v>4908</v>
      </c>
      <c r="U1308">
        <v>416.08</v>
      </c>
      <c r="V1308" t="s">
        <v>5654</v>
      </c>
      <c r="W1308" t="s">
        <v>4968</v>
      </c>
      <c r="X1308" t="s">
        <v>5533</v>
      </c>
      <c r="Y1308" t="s">
        <v>4966</v>
      </c>
      <c r="Z1308" t="s">
        <v>5534</v>
      </c>
      <c r="AA1308" t="s">
        <v>4992</v>
      </c>
      <c r="AB1308">
        <f>YEAR(Sales_Trans_2[[#This Row],[Transaction_Date]])</f>
        <v>2025</v>
      </c>
      <c r="AC1308" t="str">
        <f>TEXT(Sales_Trans_2[[#This Row],[Transaction_Date]],"mmm")</f>
        <v>Dec</v>
      </c>
      <c r="AD1308">
        <f>MONTH(Sales_Trans_2[[#This Row],[Transaction_Date]])</f>
        <v>12</v>
      </c>
      <c r="AE1308" s="19">
        <f>IFERROR(Sales_Trans_2[[#This Row],[Profit]]/Sales_Trans_2[[#This Row],[Sales_Amount]],0)</f>
        <v>3.973082180463551E-2</v>
      </c>
      <c r="AF1308" s="20" t="str">
        <f>IF(Sales_Trans_2[[#This Row],[Discount_Pct]]=0,"0%",
IF(Sales_Trans_2[[#This Row],[Discount_Pct]]&lt;=5,"1-5%",
IF(Sales_Trans_2[[#This Row],[Discount_Pct]]&lt;=10,"6-10%",
IF(Sales_Trans_2[[#This Row],[Discount_Pct]]&lt;=15,"11-15%","&gt;15%"))))</f>
        <v>&gt;15%</v>
      </c>
    </row>
    <row r="1309" spans="1:32" x14ac:dyDescent="0.25">
      <c r="A1309" t="s">
        <v>859</v>
      </c>
      <c r="B1309" s="10">
        <v>46074</v>
      </c>
      <c r="C1309" t="s">
        <v>860</v>
      </c>
      <c r="D1309" t="s">
        <v>666</v>
      </c>
      <c r="E1309" t="s">
        <v>791</v>
      </c>
      <c r="F1309" t="s">
        <v>861</v>
      </c>
      <c r="G1309">
        <v>2</v>
      </c>
      <c r="H1309">
        <v>372.61</v>
      </c>
      <c r="I1309">
        <v>20</v>
      </c>
      <c r="J1309">
        <v>149.04</v>
      </c>
      <c r="K1309">
        <v>685.61</v>
      </c>
      <c r="L1309">
        <v>639.82000000000005</v>
      </c>
      <c r="M1309">
        <v>45.79</v>
      </c>
      <c r="N1309" t="s">
        <v>68</v>
      </c>
      <c r="O1309" t="s">
        <v>24</v>
      </c>
      <c r="P1309" t="s">
        <v>55</v>
      </c>
      <c r="Q1309">
        <v>0.87152777777777779</v>
      </c>
      <c r="R1309" t="s">
        <v>27</v>
      </c>
      <c r="S1309" t="s">
        <v>4883</v>
      </c>
      <c r="T1309" t="s">
        <v>4864</v>
      </c>
      <c r="U1309">
        <v>372.61</v>
      </c>
      <c r="V1309" t="s">
        <v>5712</v>
      </c>
      <c r="W1309" t="s">
        <v>4968</v>
      </c>
      <c r="X1309" t="s">
        <v>5484</v>
      </c>
      <c r="Y1309" t="s">
        <v>4966</v>
      </c>
      <c r="Z1309" t="s">
        <v>5587</v>
      </c>
      <c r="AA1309" t="s">
        <v>4992</v>
      </c>
      <c r="AB1309">
        <f>YEAR(Sales_Trans_2[[#This Row],[Transaction_Date]])</f>
        <v>2026</v>
      </c>
      <c r="AC1309" t="str">
        <f>TEXT(Sales_Trans_2[[#This Row],[Transaction_Date]],"mmm")</f>
        <v>Feb</v>
      </c>
      <c r="AD1309">
        <f>MONTH(Sales_Trans_2[[#This Row],[Transaction_Date]])</f>
        <v>2</v>
      </c>
      <c r="AE1309" s="19">
        <f>IFERROR(Sales_Trans_2[[#This Row],[Profit]]/Sales_Trans_2[[#This Row],[Sales_Amount]],0)</f>
        <v>6.6787240559501748E-2</v>
      </c>
      <c r="AF1309" s="20" t="str">
        <f>IF(Sales_Trans_2[[#This Row],[Discount_Pct]]=0,"0%",
IF(Sales_Trans_2[[#This Row],[Discount_Pct]]&lt;=5,"1-5%",
IF(Sales_Trans_2[[#This Row],[Discount_Pct]]&lt;=10,"6-10%",
IF(Sales_Trans_2[[#This Row],[Discount_Pct]]&lt;=15,"11-15%","&gt;15%"))))</f>
        <v>&gt;15%</v>
      </c>
    </row>
    <row r="1310" spans="1:32" x14ac:dyDescent="0.25">
      <c r="A1310" t="s">
        <v>4102</v>
      </c>
      <c r="B1310" s="10">
        <v>45850</v>
      </c>
      <c r="C1310" t="s">
        <v>4103</v>
      </c>
      <c r="D1310" t="s">
        <v>158</v>
      </c>
      <c r="E1310" t="s">
        <v>872</v>
      </c>
      <c r="F1310" t="s">
        <v>1776</v>
      </c>
      <c r="G1310">
        <v>3</v>
      </c>
      <c r="H1310">
        <v>306.62</v>
      </c>
      <c r="I1310">
        <v>5</v>
      </c>
      <c r="J1310">
        <v>45.99</v>
      </c>
      <c r="K1310">
        <v>1004.95</v>
      </c>
      <c r="L1310">
        <v>779.79</v>
      </c>
      <c r="M1310">
        <v>225.16</v>
      </c>
      <c r="N1310" t="s">
        <v>4971</v>
      </c>
      <c r="O1310" t="s">
        <v>24</v>
      </c>
      <c r="P1310" t="s">
        <v>55</v>
      </c>
      <c r="Q1310">
        <v>0.63055555555555554</v>
      </c>
      <c r="R1310" t="s">
        <v>27</v>
      </c>
      <c r="S1310" t="s">
        <v>4871</v>
      </c>
      <c r="T1310" t="s">
        <v>4864</v>
      </c>
      <c r="U1310">
        <v>306.62</v>
      </c>
      <c r="V1310" t="s">
        <v>5771</v>
      </c>
      <c r="W1310" t="s">
        <v>4964</v>
      </c>
      <c r="X1310" t="s">
        <v>5552</v>
      </c>
      <c r="Y1310" t="s">
        <v>4966</v>
      </c>
      <c r="Z1310" t="s">
        <v>5278</v>
      </c>
      <c r="AA1310" t="s">
        <v>5163</v>
      </c>
      <c r="AB1310">
        <f>YEAR(Sales_Trans_2[[#This Row],[Transaction_Date]])</f>
        <v>2025</v>
      </c>
      <c r="AC1310" t="str">
        <f>TEXT(Sales_Trans_2[[#This Row],[Transaction_Date]],"mmm")</f>
        <v>Jul</v>
      </c>
      <c r="AD1310">
        <f>MONTH(Sales_Trans_2[[#This Row],[Transaction_Date]])</f>
        <v>7</v>
      </c>
      <c r="AE1310" s="19">
        <f>IFERROR(Sales_Trans_2[[#This Row],[Profit]]/Sales_Trans_2[[#This Row],[Sales_Amount]],0)</f>
        <v>0.22405094780834867</v>
      </c>
      <c r="AF1310" s="20" t="str">
        <f>IF(Sales_Trans_2[[#This Row],[Discount_Pct]]=0,"0%",
IF(Sales_Trans_2[[#This Row],[Discount_Pct]]&lt;=5,"1-5%",
IF(Sales_Trans_2[[#This Row],[Discount_Pct]]&lt;=10,"6-10%",
IF(Sales_Trans_2[[#This Row],[Discount_Pct]]&lt;=15,"11-15%","&gt;15%"))))</f>
        <v>1-5%</v>
      </c>
    </row>
    <row r="1311" spans="1:32" x14ac:dyDescent="0.25">
      <c r="A1311" t="s">
        <v>1393</v>
      </c>
      <c r="B1311" s="10">
        <v>45991</v>
      </c>
      <c r="C1311" t="s">
        <v>364</v>
      </c>
      <c r="D1311" t="s">
        <v>59</v>
      </c>
      <c r="E1311" t="s">
        <v>675</v>
      </c>
      <c r="F1311" t="s">
        <v>1394</v>
      </c>
      <c r="G1311">
        <v>5</v>
      </c>
      <c r="H1311">
        <v>386.4</v>
      </c>
      <c r="I1311">
        <v>5</v>
      </c>
      <c r="J1311">
        <v>96.6</v>
      </c>
      <c r="K1311">
        <v>2110.71</v>
      </c>
      <c r="L1311">
        <v>1358.9</v>
      </c>
      <c r="M1311">
        <v>751.81</v>
      </c>
      <c r="N1311" t="s">
        <v>68</v>
      </c>
      <c r="O1311" t="s">
        <v>24</v>
      </c>
      <c r="P1311" t="s">
        <v>55</v>
      </c>
      <c r="Q1311">
        <v>0.85902777777777772</v>
      </c>
      <c r="R1311" t="s">
        <v>27</v>
      </c>
      <c r="S1311" t="s">
        <v>4721</v>
      </c>
      <c r="T1311" t="s">
        <v>4703</v>
      </c>
      <c r="U1311">
        <v>342.46</v>
      </c>
      <c r="V1311" t="s">
        <v>5798</v>
      </c>
      <c r="W1311" t="s">
        <v>4958</v>
      </c>
      <c r="X1311" t="s">
        <v>5799</v>
      </c>
      <c r="Y1311" t="s">
        <v>4966</v>
      </c>
      <c r="Z1311" t="s">
        <v>5486</v>
      </c>
      <c r="AA1311" t="s">
        <v>4992</v>
      </c>
      <c r="AB1311">
        <f>YEAR(Sales_Trans_2[[#This Row],[Transaction_Date]])</f>
        <v>2025</v>
      </c>
      <c r="AC1311" t="str">
        <f>TEXT(Sales_Trans_2[[#This Row],[Transaction_Date]],"mmm")</f>
        <v>Nov</v>
      </c>
      <c r="AD1311">
        <f>MONTH(Sales_Trans_2[[#This Row],[Transaction_Date]])</f>
        <v>11</v>
      </c>
      <c r="AE1311" s="19">
        <f>IFERROR(Sales_Trans_2[[#This Row],[Profit]]/Sales_Trans_2[[#This Row],[Sales_Amount]],0)</f>
        <v>0.35618820207418356</v>
      </c>
      <c r="AF1311" s="20" t="str">
        <f>IF(Sales_Trans_2[[#This Row],[Discount_Pct]]=0,"0%",
IF(Sales_Trans_2[[#This Row],[Discount_Pct]]&lt;=5,"1-5%",
IF(Sales_Trans_2[[#This Row],[Discount_Pct]]&lt;=10,"6-10%",
IF(Sales_Trans_2[[#This Row],[Discount_Pct]]&lt;=15,"11-15%","&gt;15%"))))</f>
        <v>1-5%</v>
      </c>
    </row>
    <row r="1312" spans="1:32" x14ac:dyDescent="0.25">
      <c r="A1312" t="s">
        <v>3671</v>
      </c>
      <c r="B1312" s="10">
        <v>45977</v>
      </c>
      <c r="C1312" t="s">
        <v>693</v>
      </c>
      <c r="D1312" t="s">
        <v>454</v>
      </c>
      <c r="E1312" t="s">
        <v>887</v>
      </c>
      <c r="F1312" t="s">
        <v>888</v>
      </c>
      <c r="G1312">
        <v>5</v>
      </c>
      <c r="H1312">
        <v>365.92</v>
      </c>
      <c r="I1312">
        <v>10</v>
      </c>
      <c r="J1312">
        <v>182.96</v>
      </c>
      <c r="K1312">
        <v>1893.64</v>
      </c>
      <c r="L1312">
        <v>1551.9</v>
      </c>
      <c r="M1312">
        <v>341.74</v>
      </c>
      <c r="N1312" t="s">
        <v>4971</v>
      </c>
      <c r="O1312" t="s">
        <v>24</v>
      </c>
      <c r="P1312" t="s">
        <v>55</v>
      </c>
      <c r="Q1312">
        <v>0.46041666666666664</v>
      </c>
      <c r="R1312" t="s">
        <v>27</v>
      </c>
      <c r="S1312" t="s">
        <v>4853</v>
      </c>
      <c r="T1312" t="s">
        <v>4847</v>
      </c>
      <c r="U1312">
        <v>365.92</v>
      </c>
      <c r="V1312" t="s">
        <v>5843</v>
      </c>
      <c r="W1312" t="s">
        <v>4968</v>
      </c>
      <c r="X1312" t="s">
        <v>5159</v>
      </c>
      <c r="Y1312" t="s">
        <v>4966</v>
      </c>
      <c r="Z1312" t="s">
        <v>5844</v>
      </c>
      <c r="AA1312" t="s">
        <v>4992</v>
      </c>
      <c r="AB1312">
        <f>YEAR(Sales_Trans_2[[#This Row],[Transaction_Date]])</f>
        <v>2025</v>
      </c>
      <c r="AC1312" t="str">
        <f>TEXT(Sales_Trans_2[[#This Row],[Transaction_Date]],"mmm")</f>
        <v>Nov</v>
      </c>
      <c r="AD1312">
        <f>MONTH(Sales_Trans_2[[#This Row],[Transaction_Date]])</f>
        <v>11</v>
      </c>
      <c r="AE1312" s="19">
        <f>IFERROR(Sales_Trans_2[[#This Row],[Profit]]/Sales_Trans_2[[#This Row],[Sales_Amount]],0)</f>
        <v>0.18046724826260535</v>
      </c>
      <c r="AF1312" s="20" t="str">
        <f>IF(Sales_Trans_2[[#This Row],[Discount_Pct]]=0,"0%",
IF(Sales_Trans_2[[#This Row],[Discount_Pct]]&lt;=5,"1-5%",
IF(Sales_Trans_2[[#This Row],[Discount_Pct]]&lt;=10,"6-10%",
IF(Sales_Trans_2[[#This Row],[Discount_Pct]]&lt;=15,"11-15%","&gt;15%"))))</f>
        <v>6-10%</v>
      </c>
    </row>
    <row r="1313" spans="1:32" x14ac:dyDescent="0.25">
      <c r="A1313" t="s">
        <v>4372</v>
      </c>
      <c r="B1313" s="10">
        <v>45959</v>
      </c>
      <c r="C1313" t="s">
        <v>820</v>
      </c>
      <c r="D1313" t="s">
        <v>2158</v>
      </c>
      <c r="E1313" t="s">
        <v>315</v>
      </c>
      <c r="F1313" t="s">
        <v>239</v>
      </c>
      <c r="G1313">
        <v>2</v>
      </c>
      <c r="H1313">
        <v>91.61</v>
      </c>
      <c r="I1313">
        <v>5</v>
      </c>
      <c r="J1313">
        <v>9.16</v>
      </c>
      <c r="K1313">
        <v>174.06</v>
      </c>
      <c r="L1313">
        <v>141.4</v>
      </c>
      <c r="M1313">
        <v>32.659999999999997</v>
      </c>
      <c r="N1313" t="s">
        <v>47</v>
      </c>
      <c r="O1313" t="s">
        <v>345</v>
      </c>
      <c r="P1313" t="s">
        <v>55</v>
      </c>
      <c r="Q1313">
        <v>0.5756944444444444</v>
      </c>
      <c r="R1313" t="s">
        <v>49</v>
      </c>
      <c r="S1313" t="s">
        <v>4929</v>
      </c>
      <c r="T1313" t="s">
        <v>4930</v>
      </c>
      <c r="U1313">
        <v>91.61</v>
      </c>
      <c r="V1313" t="s">
        <v>5855</v>
      </c>
      <c r="W1313" t="s">
        <v>4964</v>
      </c>
      <c r="X1313" t="s">
        <v>5015</v>
      </c>
      <c r="Y1313" t="s">
        <v>4966</v>
      </c>
      <c r="Z1313" t="s">
        <v>5257</v>
      </c>
      <c r="AA1313" t="s">
        <v>4992</v>
      </c>
      <c r="AB1313">
        <f>YEAR(Sales_Trans_2[[#This Row],[Transaction_Date]])</f>
        <v>2025</v>
      </c>
      <c r="AC1313" t="str">
        <f>TEXT(Sales_Trans_2[[#This Row],[Transaction_Date]],"mmm")</f>
        <v>Oct</v>
      </c>
      <c r="AD1313">
        <f>MONTH(Sales_Trans_2[[#This Row],[Transaction_Date]])</f>
        <v>10</v>
      </c>
      <c r="AE1313" s="19">
        <f>IFERROR(Sales_Trans_2[[#This Row],[Profit]]/Sales_Trans_2[[#This Row],[Sales_Amount]],0)</f>
        <v>0.1876364472021142</v>
      </c>
      <c r="AF1313" s="20" t="str">
        <f>IF(Sales_Trans_2[[#This Row],[Discount_Pct]]=0,"0%",
IF(Sales_Trans_2[[#This Row],[Discount_Pct]]&lt;=5,"1-5%",
IF(Sales_Trans_2[[#This Row],[Discount_Pct]]&lt;=10,"6-10%",
IF(Sales_Trans_2[[#This Row],[Discount_Pct]]&lt;=15,"11-15%","&gt;15%"))))</f>
        <v>1-5%</v>
      </c>
    </row>
    <row r="1314" spans="1:32" x14ac:dyDescent="0.25">
      <c r="A1314" t="s">
        <v>2724</v>
      </c>
      <c r="B1314" s="10">
        <v>45955</v>
      </c>
      <c r="C1314" t="s">
        <v>498</v>
      </c>
      <c r="D1314" t="s">
        <v>1269</v>
      </c>
      <c r="E1314" t="s">
        <v>1744</v>
      </c>
      <c r="F1314" t="s">
        <v>1745</v>
      </c>
      <c r="G1314">
        <v>3</v>
      </c>
      <c r="H1314">
        <v>236.56</v>
      </c>
      <c r="I1314">
        <v>15</v>
      </c>
      <c r="J1314">
        <v>106.45</v>
      </c>
      <c r="K1314">
        <v>693.71</v>
      </c>
      <c r="L1314">
        <v>635.19000000000005</v>
      </c>
      <c r="M1314">
        <v>58.52</v>
      </c>
      <c r="N1314" t="s">
        <v>47</v>
      </c>
      <c r="O1314" t="s">
        <v>24</v>
      </c>
      <c r="P1314" t="s">
        <v>55</v>
      </c>
      <c r="Q1314">
        <v>0.64930555555555558</v>
      </c>
      <c r="R1314" t="s">
        <v>27</v>
      </c>
      <c r="S1314" t="s">
        <v>4880</v>
      </c>
      <c r="T1314" t="s">
        <v>4864</v>
      </c>
      <c r="U1314">
        <v>236.56</v>
      </c>
      <c r="V1314" t="s">
        <v>5484</v>
      </c>
      <c r="W1314" t="s">
        <v>4964</v>
      </c>
      <c r="X1314" t="s">
        <v>5471</v>
      </c>
      <c r="Y1314" t="s">
        <v>5018</v>
      </c>
      <c r="Z1314" t="s">
        <v>5472</v>
      </c>
      <c r="AA1314" t="s">
        <v>4992</v>
      </c>
      <c r="AB1314">
        <f>YEAR(Sales_Trans_2[[#This Row],[Transaction_Date]])</f>
        <v>2025</v>
      </c>
      <c r="AC1314" t="str">
        <f>TEXT(Sales_Trans_2[[#This Row],[Transaction_Date]],"mmm")</f>
        <v>Oct</v>
      </c>
      <c r="AD1314">
        <f>MONTH(Sales_Trans_2[[#This Row],[Transaction_Date]])</f>
        <v>10</v>
      </c>
      <c r="AE1314" s="19">
        <f>IFERROR(Sales_Trans_2[[#This Row],[Profit]]/Sales_Trans_2[[#This Row],[Sales_Amount]],0)</f>
        <v>8.435801703882026E-2</v>
      </c>
      <c r="AF1314" s="20" t="str">
        <f>IF(Sales_Trans_2[[#This Row],[Discount_Pct]]=0,"0%",
IF(Sales_Trans_2[[#This Row],[Discount_Pct]]&lt;=5,"1-5%",
IF(Sales_Trans_2[[#This Row],[Discount_Pct]]&lt;=10,"6-10%",
IF(Sales_Trans_2[[#This Row],[Discount_Pct]]&lt;=15,"11-15%","&gt;15%"))))</f>
        <v>11-15%</v>
      </c>
    </row>
    <row r="1315" spans="1:32" x14ac:dyDescent="0.25">
      <c r="A1315" t="s">
        <v>3971</v>
      </c>
      <c r="B1315" s="10">
        <v>45953</v>
      </c>
      <c r="C1315" t="s">
        <v>562</v>
      </c>
      <c r="D1315" t="s">
        <v>2552</v>
      </c>
      <c r="E1315" t="s">
        <v>2224</v>
      </c>
      <c r="F1315" t="s">
        <v>1100</v>
      </c>
      <c r="G1315">
        <v>7</v>
      </c>
      <c r="H1315">
        <v>76.86</v>
      </c>
      <c r="I1315">
        <v>20</v>
      </c>
      <c r="J1315">
        <v>107.6</v>
      </c>
      <c r="K1315">
        <v>430.42</v>
      </c>
      <c r="L1315">
        <v>379.75</v>
      </c>
      <c r="M1315">
        <v>50.67</v>
      </c>
      <c r="N1315" t="s">
        <v>4971</v>
      </c>
      <c r="O1315" t="s">
        <v>24</v>
      </c>
      <c r="P1315" t="s">
        <v>55</v>
      </c>
      <c r="Q1315">
        <v>0.78541666666666665</v>
      </c>
      <c r="R1315" t="s">
        <v>49</v>
      </c>
      <c r="S1315" t="s">
        <v>4784</v>
      </c>
      <c r="T1315" t="s">
        <v>4776</v>
      </c>
      <c r="U1315">
        <v>72.930000000000007</v>
      </c>
      <c r="V1315" t="s">
        <v>5375</v>
      </c>
      <c r="W1315" t="s">
        <v>4958</v>
      </c>
      <c r="X1315" t="s">
        <v>5469</v>
      </c>
      <c r="Y1315" t="s">
        <v>5011</v>
      </c>
      <c r="Z1315" t="s">
        <v>5470</v>
      </c>
      <c r="AA1315" t="s">
        <v>4992</v>
      </c>
      <c r="AB1315">
        <f>YEAR(Sales_Trans_2[[#This Row],[Transaction_Date]])</f>
        <v>2025</v>
      </c>
      <c r="AC1315" t="str">
        <f>TEXT(Sales_Trans_2[[#This Row],[Transaction_Date]],"mmm")</f>
        <v>Oct</v>
      </c>
      <c r="AD1315">
        <f>MONTH(Sales_Trans_2[[#This Row],[Transaction_Date]])</f>
        <v>10</v>
      </c>
      <c r="AE1315" s="19">
        <f>IFERROR(Sales_Trans_2[[#This Row],[Profit]]/Sales_Trans_2[[#This Row],[Sales_Amount]],0)</f>
        <v>0.11772222480368012</v>
      </c>
      <c r="AF1315" s="20" t="str">
        <f>IF(Sales_Trans_2[[#This Row],[Discount_Pct]]=0,"0%",
IF(Sales_Trans_2[[#This Row],[Discount_Pct]]&lt;=5,"1-5%",
IF(Sales_Trans_2[[#This Row],[Discount_Pct]]&lt;=10,"6-10%",
IF(Sales_Trans_2[[#This Row],[Discount_Pct]]&lt;=15,"11-15%","&gt;15%"))))</f>
        <v>&gt;15%</v>
      </c>
    </row>
    <row r="1316" spans="1:32" x14ac:dyDescent="0.25">
      <c r="A1316" t="s">
        <v>4437</v>
      </c>
      <c r="B1316" s="10">
        <v>45948</v>
      </c>
      <c r="C1316" t="s">
        <v>191</v>
      </c>
      <c r="D1316" t="s">
        <v>1322</v>
      </c>
      <c r="E1316" t="s">
        <v>1744</v>
      </c>
      <c r="F1316" t="s">
        <v>1745</v>
      </c>
      <c r="G1316">
        <v>3</v>
      </c>
      <c r="H1316">
        <v>229.81</v>
      </c>
      <c r="I1316">
        <v>5</v>
      </c>
      <c r="J1316">
        <v>34.47</v>
      </c>
      <c r="K1316">
        <v>753.2</v>
      </c>
      <c r="L1316">
        <v>624.66</v>
      </c>
      <c r="M1316">
        <v>128.54</v>
      </c>
      <c r="N1316" t="s">
        <v>68</v>
      </c>
      <c r="O1316" t="s">
        <v>24</v>
      </c>
      <c r="P1316" t="s">
        <v>55</v>
      </c>
      <c r="Q1316">
        <v>0.63124999999999998</v>
      </c>
      <c r="R1316" t="s">
        <v>27</v>
      </c>
      <c r="S1316" t="s">
        <v>4747</v>
      </c>
      <c r="T1316" t="s">
        <v>4729</v>
      </c>
      <c r="U1316">
        <v>229.81</v>
      </c>
      <c r="V1316" t="s">
        <v>5304</v>
      </c>
      <c r="W1316" t="s">
        <v>4968</v>
      </c>
      <c r="X1316" t="s">
        <v>5471</v>
      </c>
      <c r="Y1316" t="s">
        <v>5018</v>
      </c>
      <c r="Z1316" t="s">
        <v>5472</v>
      </c>
      <c r="AA1316" t="s">
        <v>4992</v>
      </c>
      <c r="AB1316">
        <f>YEAR(Sales_Trans_2[[#This Row],[Transaction_Date]])</f>
        <v>2025</v>
      </c>
      <c r="AC1316" t="str">
        <f>TEXT(Sales_Trans_2[[#This Row],[Transaction_Date]],"mmm")</f>
        <v>Oct</v>
      </c>
      <c r="AD1316">
        <f>MONTH(Sales_Trans_2[[#This Row],[Transaction_Date]])</f>
        <v>10</v>
      </c>
      <c r="AE1316" s="19">
        <f>IFERROR(Sales_Trans_2[[#This Row],[Profit]]/Sales_Trans_2[[#This Row],[Sales_Amount]],0)</f>
        <v>0.17065852363250131</v>
      </c>
      <c r="AF1316" s="20" t="str">
        <f>IF(Sales_Trans_2[[#This Row],[Discount_Pct]]=0,"0%",
IF(Sales_Trans_2[[#This Row],[Discount_Pct]]&lt;=5,"1-5%",
IF(Sales_Trans_2[[#This Row],[Discount_Pct]]&lt;=10,"6-10%",
IF(Sales_Trans_2[[#This Row],[Discount_Pct]]&lt;=15,"11-15%","&gt;15%"))))</f>
        <v>1-5%</v>
      </c>
    </row>
    <row r="1317" spans="1:32" x14ac:dyDescent="0.25">
      <c r="A1317" t="s">
        <v>3511</v>
      </c>
      <c r="B1317" s="10">
        <v>45971</v>
      </c>
      <c r="C1317" t="s">
        <v>2662</v>
      </c>
      <c r="D1317" t="s">
        <v>186</v>
      </c>
      <c r="E1317" t="s">
        <v>887</v>
      </c>
      <c r="F1317" t="s">
        <v>265</v>
      </c>
      <c r="G1317">
        <v>4</v>
      </c>
      <c r="H1317">
        <v>241.53</v>
      </c>
      <c r="I1317">
        <v>15</v>
      </c>
      <c r="J1317">
        <v>144.91999999999999</v>
      </c>
      <c r="K1317">
        <v>944.38</v>
      </c>
      <c r="L1317">
        <v>708.12</v>
      </c>
      <c r="M1317">
        <v>236.26</v>
      </c>
      <c r="N1317" t="s">
        <v>68</v>
      </c>
      <c r="O1317" t="s">
        <v>24</v>
      </c>
      <c r="P1317" t="s">
        <v>55</v>
      </c>
      <c r="Q1317">
        <v>0.84861111111111109</v>
      </c>
      <c r="R1317" t="s">
        <v>27</v>
      </c>
      <c r="S1317" t="s">
        <v>4724</v>
      </c>
      <c r="T1317" t="s">
        <v>4703</v>
      </c>
      <c r="U1317">
        <v>217.42</v>
      </c>
      <c r="V1317" t="s">
        <v>5876</v>
      </c>
      <c r="W1317" t="s">
        <v>4958</v>
      </c>
      <c r="X1317" t="s">
        <v>5565</v>
      </c>
      <c r="Y1317" t="s">
        <v>4960</v>
      </c>
      <c r="Z1317" t="s">
        <v>5844</v>
      </c>
      <c r="AA1317" t="s">
        <v>4992</v>
      </c>
      <c r="AB1317">
        <f>YEAR(Sales_Trans_2[[#This Row],[Transaction_Date]])</f>
        <v>2025</v>
      </c>
      <c r="AC1317" t="str">
        <f>TEXT(Sales_Trans_2[[#This Row],[Transaction_Date]],"mmm")</f>
        <v>Nov</v>
      </c>
      <c r="AD1317">
        <f>MONTH(Sales_Trans_2[[#This Row],[Transaction_Date]])</f>
        <v>11</v>
      </c>
      <c r="AE1317" s="19">
        <f>IFERROR(Sales_Trans_2[[#This Row],[Profit]]/Sales_Trans_2[[#This Row],[Sales_Amount]],0)</f>
        <v>0.25017471780427369</v>
      </c>
      <c r="AF1317" s="20" t="str">
        <f>IF(Sales_Trans_2[[#This Row],[Discount_Pct]]=0,"0%",
IF(Sales_Trans_2[[#This Row],[Discount_Pct]]&lt;=5,"1-5%",
IF(Sales_Trans_2[[#This Row],[Discount_Pct]]&lt;=10,"6-10%",
IF(Sales_Trans_2[[#This Row],[Discount_Pct]]&lt;=15,"11-15%","&gt;15%"))))</f>
        <v>11-15%</v>
      </c>
    </row>
    <row r="1318" spans="1:32" x14ac:dyDescent="0.25">
      <c r="A1318" t="s">
        <v>4037</v>
      </c>
      <c r="B1318" s="10">
        <v>45667</v>
      </c>
      <c r="C1318" t="s">
        <v>2582</v>
      </c>
      <c r="D1318" t="s">
        <v>1156</v>
      </c>
      <c r="E1318" t="s">
        <v>1162</v>
      </c>
      <c r="F1318" t="s">
        <v>328</v>
      </c>
      <c r="G1318">
        <v>3</v>
      </c>
      <c r="H1318">
        <v>169.46</v>
      </c>
      <c r="I1318">
        <v>15</v>
      </c>
      <c r="J1318">
        <v>76.260000000000005</v>
      </c>
      <c r="K1318">
        <v>432.12</v>
      </c>
      <c r="L1318">
        <v>327.63</v>
      </c>
      <c r="M1318">
        <v>104.49</v>
      </c>
      <c r="N1318" t="s">
        <v>133</v>
      </c>
      <c r="O1318" t="s">
        <v>24</v>
      </c>
      <c r="P1318" t="s">
        <v>55</v>
      </c>
      <c r="Q1318">
        <v>0.75347222222222221</v>
      </c>
      <c r="R1318" t="s">
        <v>49</v>
      </c>
      <c r="S1318" t="s">
        <v>4755</v>
      </c>
      <c r="T1318" t="s">
        <v>4752</v>
      </c>
      <c r="U1318">
        <v>147.72</v>
      </c>
      <c r="V1318" t="s">
        <v>5719</v>
      </c>
      <c r="W1318" t="s">
        <v>4958</v>
      </c>
      <c r="X1318" t="s">
        <v>5215</v>
      </c>
      <c r="Y1318" t="s">
        <v>4960</v>
      </c>
      <c r="Z1318" t="s">
        <v>5267</v>
      </c>
      <c r="AA1318" t="s">
        <v>4992</v>
      </c>
      <c r="AB1318">
        <f>YEAR(Sales_Trans_2[[#This Row],[Transaction_Date]])</f>
        <v>2025</v>
      </c>
      <c r="AC1318" t="str">
        <f>TEXT(Sales_Trans_2[[#This Row],[Transaction_Date]],"mmm")</f>
        <v>Jan</v>
      </c>
      <c r="AD1318">
        <f>MONTH(Sales_Trans_2[[#This Row],[Transaction_Date]])</f>
        <v>1</v>
      </c>
      <c r="AE1318" s="19">
        <f>IFERROR(Sales_Trans_2[[#This Row],[Profit]]/Sales_Trans_2[[#This Row],[Sales_Amount]],0)</f>
        <v>0.24180783115801166</v>
      </c>
      <c r="AF1318" s="20" t="str">
        <f>IF(Sales_Trans_2[[#This Row],[Discount_Pct]]=0,"0%",
IF(Sales_Trans_2[[#This Row],[Discount_Pct]]&lt;=5,"1-5%",
IF(Sales_Trans_2[[#This Row],[Discount_Pct]]&lt;=10,"6-10%",
IF(Sales_Trans_2[[#This Row],[Discount_Pct]]&lt;=15,"11-15%","&gt;15%"))))</f>
        <v>11-15%</v>
      </c>
    </row>
    <row r="1319" spans="1:32" x14ac:dyDescent="0.25">
      <c r="A1319" t="s">
        <v>2665</v>
      </c>
      <c r="B1319" s="10">
        <v>45924</v>
      </c>
      <c r="C1319" t="s">
        <v>2666</v>
      </c>
      <c r="D1319" t="s">
        <v>794</v>
      </c>
      <c r="E1319" t="s">
        <v>968</v>
      </c>
      <c r="F1319" t="s">
        <v>1195</v>
      </c>
      <c r="G1319">
        <v>2</v>
      </c>
      <c r="H1319">
        <v>171.25</v>
      </c>
      <c r="I1319">
        <v>5</v>
      </c>
      <c r="J1319">
        <v>17.12</v>
      </c>
      <c r="K1319">
        <v>325.38</v>
      </c>
      <c r="L1319">
        <v>248.66</v>
      </c>
      <c r="M1319">
        <v>76.72</v>
      </c>
      <c r="N1319" t="s">
        <v>23</v>
      </c>
      <c r="O1319" t="s">
        <v>24</v>
      </c>
      <c r="P1319" t="s">
        <v>55</v>
      </c>
      <c r="Q1319">
        <v>0.48194444444444445</v>
      </c>
      <c r="R1319" t="s">
        <v>49</v>
      </c>
      <c r="S1319" t="s">
        <v>4946</v>
      </c>
      <c r="T1319" t="s">
        <v>4930</v>
      </c>
      <c r="U1319">
        <v>171.25</v>
      </c>
      <c r="V1319" t="s">
        <v>5963</v>
      </c>
      <c r="W1319" t="s">
        <v>4968</v>
      </c>
      <c r="X1319" t="s">
        <v>5415</v>
      </c>
      <c r="Y1319" t="s">
        <v>4977</v>
      </c>
      <c r="Z1319" t="s">
        <v>5411</v>
      </c>
      <c r="AA1319" t="s">
        <v>4992</v>
      </c>
      <c r="AB1319">
        <f>YEAR(Sales_Trans_2[[#This Row],[Transaction_Date]])</f>
        <v>2025</v>
      </c>
      <c r="AC1319" t="str">
        <f>TEXT(Sales_Trans_2[[#This Row],[Transaction_Date]],"mmm")</f>
        <v>Sep</v>
      </c>
      <c r="AD1319">
        <f>MONTH(Sales_Trans_2[[#This Row],[Transaction_Date]])</f>
        <v>9</v>
      </c>
      <c r="AE1319" s="19">
        <f>IFERROR(Sales_Trans_2[[#This Row],[Profit]]/Sales_Trans_2[[#This Row],[Sales_Amount]],0)</f>
        <v>0.23578585039031286</v>
      </c>
      <c r="AF1319" s="20" t="str">
        <f>IF(Sales_Trans_2[[#This Row],[Discount_Pct]]=0,"0%",
IF(Sales_Trans_2[[#This Row],[Discount_Pct]]&lt;=5,"1-5%",
IF(Sales_Trans_2[[#This Row],[Discount_Pct]]&lt;=10,"6-10%",
IF(Sales_Trans_2[[#This Row],[Discount_Pct]]&lt;=15,"11-15%","&gt;15%"))))</f>
        <v>1-5%</v>
      </c>
    </row>
    <row r="1320" spans="1:32" x14ac:dyDescent="0.25">
      <c r="A1320" t="s">
        <v>1474</v>
      </c>
      <c r="B1320" s="10">
        <v>45914</v>
      </c>
      <c r="C1320" t="s">
        <v>469</v>
      </c>
      <c r="D1320" t="s">
        <v>1475</v>
      </c>
      <c r="E1320" t="s">
        <v>1476</v>
      </c>
      <c r="F1320" t="s">
        <v>1375</v>
      </c>
      <c r="G1320">
        <v>8</v>
      </c>
      <c r="H1320">
        <v>204.03</v>
      </c>
      <c r="I1320">
        <v>5</v>
      </c>
      <c r="J1320">
        <v>81.61</v>
      </c>
      <c r="K1320">
        <v>1783.22</v>
      </c>
      <c r="L1320">
        <v>1267.44</v>
      </c>
      <c r="M1320">
        <v>515.78</v>
      </c>
      <c r="N1320" t="s">
        <v>68</v>
      </c>
      <c r="O1320" t="s">
        <v>24</v>
      </c>
      <c r="P1320" t="s">
        <v>55</v>
      </c>
      <c r="Q1320">
        <v>0.82638888888888884</v>
      </c>
      <c r="R1320" t="s">
        <v>27</v>
      </c>
      <c r="S1320" t="s">
        <v>4900</v>
      </c>
      <c r="T1320" t="s">
        <v>4887</v>
      </c>
      <c r="U1320">
        <v>183.39</v>
      </c>
      <c r="V1320" t="s">
        <v>5409</v>
      </c>
      <c r="W1320" t="s">
        <v>4958</v>
      </c>
      <c r="X1320" t="s">
        <v>5024</v>
      </c>
      <c r="Y1320" t="s">
        <v>4960</v>
      </c>
      <c r="Z1320" t="s">
        <v>5025</v>
      </c>
      <c r="AA1320" t="s">
        <v>4992</v>
      </c>
      <c r="AB1320">
        <f>YEAR(Sales_Trans_2[[#This Row],[Transaction_Date]])</f>
        <v>2025</v>
      </c>
      <c r="AC1320" t="str">
        <f>TEXT(Sales_Trans_2[[#This Row],[Transaction_Date]],"mmm")</f>
        <v>Sep</v>
      </c>
      <c r="AD1320">
        <f>MONTH(Sales_Trans_2[[#This Row],[Transaction_Date]])</f>
        <v>9</v>
      </c>
      <c r="AE1320" s="19">
        <f>IFERROR(Sales_Trans_2[[#This Row],[Profit]]/Sales_Trans_2[[#This Row],[Sales_Amount]],0)</f>
        <v>0.28924081156559478</v>
      </c>
      <c r="AF1320" s="20" t="str">
        <f>IF(Sales_Trans_2[[#This Row],[Discount_Pct]]=0,"0%",
IF(Sales_Trans_2[[#This Row],[Discount_Pct]]&lt;=5,"1-5%",
IF(Sales_Trans_2[[#This Row],[Discount_Pct]]&lt;=10,"6-10%",
IF(Sales_Trans_2[[#This Row],[Discount_Pct]]&lt;=15,"11-15%","&gt;15%"))))</f>
        <v>1-5%</v>
      </c>
    </row>
    <row r="1321" spans="1:32" x14ac:dyDescent="0.25">
      <c r="A1321" t="s">
        <v>3100</v>
      </c>
      <c r="B1321" s="10">
        <v>45914</v>
      </c>
      <c r="C1321" t="s">
        <v>3101</v>
      </c>
      <c r="D1321" t="s">
        <v>119</v>
      </c>
      <c r="E1321" t="s">
        <v>494</v>
      </c>
      <c r="F1321" t="s">
        <v>239</v>
      </c>
      <c r="G1321">
        <v>2</v>
      </c>
      <c r="H1321">
        <v>141.11000000000001</v>
      </c>
      <c r="I1321">
        <v>15</v>
      </c>
      <c r="J1321">
        <v>42.33</v>
      </c>
      <c r="K1321">
        <v>275.87</v>
      </c>
      <c r="L1321">
        <v>231.82</v>
      </c>
      <c r="M1321">
        <v>44.05</v>
      </c>
      <c r="N1321" t="s">
        <v>47</v>
      </c>
      <c r="O1321" t="s">
        <v>24</v>
      </c>
      <c r="P1321" t="s">
        <v>55</v>
      </c>
      <c r="Q1321">
        <v>0.8979166666666667</v>
      </c>
      <c r="R1321" t="s">
        <v>27</v>
      </c>
      <c r="S1321" t="s">
        <v>4722</v>
      </c>
      <c r="T1321" t="s">
        <v>4703</v>
      </c>
      <c r="U1321">
        <v>141.11000000000001</v>
      </c>
      <c r="V1321" t="s">
        <v>5972</v>
      </c>
      <c r="W1321" t="s">
        <v>4964</v>
      </c>
      <c r="X1321" t="s">
        <v>5015</v>
      </c>
      <c r="Y1321" t="s">
        <v>4966</v>
      </c>
      <c r="Z1321" t="s">
        <v>5254</v>
      </c>
      <c r="AA1321" t="s">
        <v>5163</v>
      </c>
      <c r="AB1321">
        <f>YEAR(Sales_Trans_2[[#This Row],[Transaction_Date]])</f>
        <v>2025</v>
      </c>
      <c r="AC1321" t="str">
        <f>TEXT(Sales_Trans_2[[#This Row],[Transaction_Date]],"mmm")</f>
        <v>Sep</v>
      </c>
      <c r="AD1321">
        <f>MONTH(Sales_Trans_2[[#This Row],[Transaction_Date]])</f>
        <v>9</v>
      </c>
      <c r="AE1321" s="19">
        <f>IFERROR(Sales_Trans_2[[#This Row],[Profit]]/Sales_Trans_2[[#This Row],[Sales_Amount]],0)</f>
        <v>0.15967665929604521</v>
      </c>
      <c r="AF1321" s="20" t="str">
        <f>IF(Sales_Trans_2[[#This Row],[Discount_Pct]]=0,"0%",
IF(Sales_Trans_2[[#This Row],[Discount_Pct]]&lt;=5,"1-5%",
IF(Sales_Trans_2[[#This Row],[Discount_Pct]]&lt;=10,"6-10%",
IF(Sales_Trans_2[[#This Row],[Discount_Pct]]&lt;=15,"11-15%","&gt;15%"))))</f>
        <v>11-15%</v>
      </c>
    </row>
    <row r="1322" spans="1:32" x14ac:dyDescent="0.25">
      <c r="A1322" t="s">
        <v>4250</v>
      </c>
      <c r="B1322" s="10">
        <v>45998</v>
      </c>
      <c r="D1322" t="s">
        <v>44</v>
      </c>
      <c r="E1322" t="s">
        <v>872</v>
      </c>
      <c r="F1322" t="s">
        <v>873</v>
      </c>
      <c r="G1322">
        <v>4</v>
      </c>
      <c r="H1322">
        <v>398.25</v>
      </c>
      <c r="I1322">
        <v>10</v>
      </c>
      <c r="J1322">
        <v>159.30000000000001</v>
      </c>
      <c r="K1322">
        <v>1648.75</v>
      </c>
      <c r="L1322">
        <v>946.16</v>
      </c>
      <c r="M1322">
        <v>702.59</v>
      </c>
      <c r="N1322" t="s">
        <v>23</v>
      </c>
      <c r="O1322" t="s">
        <v>24</v>
      </c>
      <c r="P1322" t="s">
        <v>55</v>
      </c>
      <c r="Q1322">
        <v>0.69513888888888886</v>
      </c>
      <c r="R1322" t="s">
        <v>27</v>
      </c>
      <c r="S1322" t="s">
        <v>4650</v>
      </c>
      <c r="T1322" t="s">
        <v>4636</v>
      </c>
      <c r="U1322">
        <v>398.25</v>
      </c>
      <c r="X1322" t="s">
        <v>5277</v>
      </c>
      <c r="Y1322" t="s">
        <v>4960</v>
      </c>
      <c r="Z1322" t="s">
        <v>5278</v>
      </c>
      <c r="AA1322" t="s">
        <v>5163</v>
      </c>
      <c r="AB1322">
        <f>YEAR(Sales_Trans_2[[#This Row],[Transaction_Date]])</f>
        <v>2025</v>
      </c>
      <c r="AC1322" t="str">
        <f>TEXT(Sales_Trans_2[[#This Row],[Transaction_Date]],"mmm")</f>
        <v>Dec</v>
      </c>
      <c r="AD1322">
        <f>MONTH(Sales_Trans_2[[#This Row],[Transaction_Date]])</f>
        <v>12</v>
      </c>
      <c r="AE1322" s="19">
        <f>IFERROR(Sales_Trans_2[[#This Row],[Profit]]/Sales_Trans_2[[#This Row],[Sales_Amount]],0)</f>
        <v>0.4261349507202426</v>
      </c>
      <c r="AF1322" s="20" t="str">
        <f>IF(Sales_Trans_2[[#This Row],[Discount_Pct]]=0,"0%",
IF(Sales_Trans_2[[#This Row],[Discount_Pct]]&lt;=5,"1-5%",
IF(Sales_Trans_2[[#This Row],[Discount_Pct]]&lt;=10,"6-10%",
IF(Sales_Trans_2[[#This Row],[Discount_Pct]]&lt;=15,"11-15%","&gt;15%"))))</f>
        <v>6-10%</v>
      </c>
    </row>
    <row r="1323" spans="1:32" x14ac:dyDescent="0.25">
      <c r="A1323" t="s">
        <v>3215</v>
      </c>
      <c r="B1323" s="10">
        <v>45875</v>
      </c>
      <c r="C1323" t="s">
        <v>580</v>
      </c>
      <c r="D1323" t="s">
        <v>751</v>
      </c>
      <c r="E1323" t="s">
        <v>2307</v>
      </c>
      <c r="F1323" t="s">
        <v>3216</v>
      </c>
      <c r="G1323">
        <v>7</v>
      </c>
      <c r="H1323">
        <v>158.4</v>
      </c>
      <c r="I1323">
        <v>5</v>
      </c>
      <c r="J1323">
        <v>55.44</v>
      </c>
      <c r="K1323">
        <v>1211.3599999999999</v>
      </c>
      <c r="L1323">
        <v>892.36</v>
      </c>
      <c r="M1323">
        <v>319</v>
      </c>
      <c r="N1323" t="s">
        <v>47</v>
      </c>
      <c r="O1323" t="s">
        <v>24</v>
      </c>
      <c r="P1323" t="s">
        <v>55</v>
      </c>
      <c r="Q1323">
        <v>0.58750000000000002</v>
      </c>
      <c r="R1323" t="s">
        <v>27</v>
      </c>
      <c r="S1323" t="s">
        <v>4740</v>
      </c>
      <c r="T1323" t="s">
        <v>4729</v>
      </c>
      <c r="U1323">
        <v>144.03</v>
      </c>
      <c r="V1323" t="s">
        <v>5644</v>
      </c>
      <c r="W1323" t="s">
        <v>4958</v>
      </c>
      <c r="X1323" t="s">
        <v>6034</v>
      </c>
      <c r="Y1323" t="s">
        <v>4977</v>
      </c>
      <c r="Z1323" t="s">
        <v>5185</v>
      </c>
      <c r="AA1323" t="s">
        <v>4992</v>
      </c>
      <c r="AB1323">
        <f>YEAR(Sales_Trans_2[[#This Row],[Transaction_Date]])</f>
        <v>2025</v>
      </c>
      <c r="AC1323" t="str">
        <f>TEXT(Sales_Trans_2[[#This Row],[Transaction_Date]],"mmm")</f>
        <v>Aug</v>
      </c>
      <c r="AD1323">
        <f>MONTH(Sales_Trans_2[[#This Row],[Transaction_Date]])</f>
        <v>8</v>
      </c>
      <c r="AE1323" s="19">
        <f>IFERROR(Sales_Trans_2[[#This Row],[Profit]]/Sales_Trans_2[[#This Row],[Sales_Amount]],0)</f>
        <v>0.26334037775723157</v>
      </c>
      <c r="AF1323" s="20" t="str">
        <f>IF(Sales_Trans_2[[#This Row],[Discount_Pct]]=0,"0%",
IF(Sales_Trans_2[[#This Row],[Discount_Pct]]&lt;=5,"1-5%",
IF(Sales_Trans_2[[#This Row],[Discount_Pct]]&lt;=10,"6-10%",
IF(Sales_Trans_2[[#This Row],[Discount_Pct]]&lt;=15,"11-15%","&gt;15%"))))</f>
        <v>1-5%</v>
      </c>
    </row>
    <row r="1324" spans="1:32" x14ac:dyDescent="0.25">
      <c r="A1324" t="s">
        <v>3635</v>
      </c>
      <c r="B1324" s="10">
        <v>45753</v>
      </c>
      <c r="C1324" t="s">
        <v>1545</v>
      </c>
      <c r="D1324" t="s">
        <v>275</v>
      </c>
      <c r="E1324" t="s">
        <v>968</v>
      </c>
      <c r="F1324" t="s">
        <v>1738</v>
      </c>
      <c r="G1324">
        <v>4</v>
      </c>
      <c r="H1324">
        <v>51.33</v>
      </c>
      <c r="I1324">
        <v>10</v>
      </c>
      <c r="J1324">
        <v>20.53</v>
      </c>
      <c r="K1324">
        <v>184.79</v>
      </c>
      <c r="L1324">
        <v>149.91999999999999</v>
      </c>
      <c r="M1324">
        <v>34.869999999999997</v>
      </c>
      <c r="N1324" t="s">
        <v>68</v>
      </c>
      <c r="O1324" t="s">
        <v>24</v>
      </c>
      <c r="P1324" t="s">
        <v>55</v>
      </c>
      <c r="Q1324">
        <v>0.88958333333333328</v>
      </c>
      <c r="R1324" t="s">
        <v>49</v>
      </c>
      <c r="S1324" t="s">
        <v>4760</v>
      </c>
      <c r="T1324" t="s">
        <v>4752</v>
      </c>
      <c r="U1324">
        <v>51.33</v>
      </c>
      <c r="V1324" t="s">
        <v>5515</v>
      </c>
      <c r="W1324" t="s">
        <v>4964</v>
      </c>
      <c r="X1324" t="s">
        <v>5825</v>
      </c>
      <c r="Y1324" t="s">
        <v>5018</v>
      </c>
      <c r="Z1324" t="s">
        <v>5411</v>
      </c>
      <c r="AA1324" t="s">
        <v>4992</v>
      </c>
      <c r="AB1324">
        <f>YEAR(Sales_Trans_2[[#This Row],[Transaction_Date]])</f>
        <v>2025</v>
      </c>
      <c r="AC1324" t="str">
        <f>TEXT(Sales_Trans_2[[#This Row],[Transaction_Date]],"mmm")</f>
        <v>Apr</v>
      </c>
      <c r="AD1324">
        <f>MONTH(Sales_Trans_2[[#This Row],[Transaction_Date]])</f>
        <v>4</v>
      </c>
      <c r="AE1324" s="19">
        <f>IFERROR(Sales_Trans_2[[#This Row],[Profit]]/Sales_Trans_2[[#This Row],[Sales_Amount]],0)</f>
        <v>0.18870068726662698</v>
      </c>
      <c r="AF1324" s="20" t="str">
        <f>IF(Sales_Trans_2[[#This Row],[Discount_Pct]]=0,"0%",
IF(Sales_Trans_2[[#This Row],[Discount_Pct]]&lt;=5,"1-5%",
IF(Sales_Trans_2[[#This Row],[Discount_Pct]]&lt;=10,"6-10%",
IF(Sales_Trans_2[[#This Row],[Discount_Pct]]&lt;=15,"11-15%","&gt;15%"))))</f>
        <v>6-10%</v>
      </c>
    </row>
    <row r="1325" spans="1:32" x14ac:dyDescent="0.25">
      <c r="A1325" t="s">
        <v>789</v>
      </c>
      <c r="B1325" s="10">
        <v>45802</v>
      </c>
      <c r="C1325" t="s">
        <v>790</v>
      </c>
      <c r="D1325" t="s">
        <v>141</v>
      </c>
      <c r="E1325" t="s">
        <v>791</v>
      </c>
      <c r="F1325" t="s">
        <v>716</v>
      </c>
      <c r="G1325">
        <v>4</v>
      </c>
      <c r="H1325">
        <v>437.49</v>
      </c>
      <c r="I1325">
        <v>15</v>
      </c>
      <c r="J1325">
        <v>262.49</v>
      </c>
      <c r="K1325">
        <v>1710.59</v>
      </c>
      <c r="L1325">
        <v>1061.76</v>
      </c>
      <c r="M1325">
        <v>648.83000000000004</v>
      </c>
      <c r="N1325" t="s">
        <v>133</v>
      </c>
      <c r="O1325" t="s">
        <v>24</v>
      </c>
      <c r="P1325" t="s">
        <v>55</v>
      </c>
      <c r="Q1325">
        <v>0.61111111111111116</v>
      </c>
      <c r="R1325" t="s">
        <v>27</v>
      </c>
      <c r="S1325" t="s">
        <v>4658</v>
      </c>
      <c r="T1325" t="s">
        <v>4636</v>
      </c>
      <c r="U1325">
        <v>437.49</v>
      </c>
      <c r="V1325" t="s">
        <v>6041</v>
      </c>
      <c r="W1325" t="s">
        <v>4964</v>
      </c>
      <c r="X1325" t="s">
        <v>5437</v>
      </c>
      <c r="Y1325" t="s">
        <v>4960</v>
      </c>
      <c r="Z1325" t="s">
        <v>5587</v>
      </c>
      <c r="AA1325" t="s">
        <v>4992</v>
      </c>
      <c r="AB1325">
        <f>YEAR(Sales_Trans_2[[#This Row],[Transaction_Date]])</f>
        <v>2025</v>
      </c>
      <c r="AC1325" t="str">
        <f>TEXT(Sales_Trans_2[[#This Row],[Transaction_Date]],"mmm")</f>
        <v>May</v>
      </c>
      <c r="AD1325">
        <f>MONTH(Sales_Trans_2[[#This Row],[Transaction_Date]])</f>
        <v>5</v>
      </c>
      <c r="AE1325" s="19">
        <f>IFERROR(Sales_Trans_2[[#This Row],[Profit]]/Sales_Trans_2[[#This Row],[Sales_Amount]],0)</f>
        <v>0.37930187829930029</v>
      </c>
      <c r="AF1325" s="20" t="str">
        <f>IF(Sales_Trans_2[[#This Row],[Discount_Pct]]=0,"0%",
IF(Sales_Trans_2[[#This Row],[Discount_Pct]]&lt;=5,"1-5%",
IF(Sales_Trans_2[[#This Row],[Discount_Pct]]&lt;=10,"6-10%",
IF(Sales_Trans_2[[#This Row],[Discount_Pct]]&lt;=15,"11-15%","&gt;15%"))))</f>
        <v>11-15%</v>
      </c>
    </row>
    <row r="1326" spans="1:32" x14ac:dyDescent="0.25">
      <c r="A1326" t="s">
        <v>1935</v>
      </c>
      <c r="B1326" s="10">
        <v>45767</v>
      </c>
      <c r="C1326" t="s">
        <v>1019</v>
      </c>
      <c r="D1326" t="s">
        <v>1382</v>
      </c>
      <c r="E1326" t="s">
        <v>1936</v>
      </c>
      <c r="F1326" t="s">
        <v>1937</v>
      </c>
      <c r="G1326">
        <v>3</v>
      </c>
      <c r="H1326">
        <v>317.99</v>
      </c>
      <c r="I1326">
        <v>5</v>
      </c>
      <c r="J1326">
        <v>47.7</v>
      </c>
      <c r="K1326">
        <v>1042.21</v>
      </c>
      <c r="L1326">
        <v>705.15</v>
      </c>
      <c r="M1326">
        <v>337.06</v>
      </c>
      <c r="N1326" t="s">
        <v>4971</v>
      </c>
      <c r="O1326" t="s">
        <v>24</v>
      </c>
      <c r="P1326" t="s">
        <v>55</v>
      </c>
      <c r="Q1326">
        <v>0.68263888888888891</v>
      </c>
      <c r="R1326" t="s">
        <v>27</v>
      </c>
      <c r="S1326" t="s">
        <v>4774</v>
      </c>
      <c r="T1326" t="s">
        <v>4752</v>
      </c>
      <c r="U1326">
        <v>317.99</v>
      </c>
      <c r="V1326" t="s">
        <v>5933</v>
      </c>
      <c r="W1326" t="s">
        <v>4968</v>
      </c>
      <c r="X1326" t="s">
        <v>5288</v>
      </c>
      <c r="Y1326" t="s">
        <v>4960</v>
      </c>
      <c r="Z1326" t="s">
        <v>5950</v>
      </c>
      <c r="AA1326" t="s">
        <v>4992</v>
      </c>
      <c r="AB1326">
        <f>YEAR(Sales_Trans_2[[#This Row],[Transaction_Date]])</f>
        <v>2025</v>
      </c>
      <c r="AC1326" t="str">
        <f>TEXT(Sales_Trans_2[[#This Row],[Transaction_Date]],"mmm")</f>
        <v>Apr</v>
      </c>
      <c r="AD1326">
        <f>MONTH(Sales_Trans_2[[#This Row],[Transaction_Date]])</f>
        <v>4</v>
      </c>
      <c r="AE1326" s="19">
        <f>IFERROR(Sales_Trans_2[[#This Row],[Profit]]/Sales_Trans_2[[#This Row],[Sales_Amount]],0)</f>
        <v>0.32340890991258958</v>
      </c>
      <c r="AF1326" s="20" t="str">
        <f>IF(Sales_Trans_2[[#This Row],[Discount_Pct]]=0,"0%",
IF(Sales_Trans_2[[#This Row],[Discount_Pct]]&lt;=5,"1-5%",
IF(Sales_Trans_2[[#This Row],[Discount_Pct]]&lt;=10,"6-10%",
IF(Sales_Trans_2[[#This Row],[Discount_Pct]]&lt;=15,"11-15%","&gt;15%"))))</f>
        <v>1-5%</v>
      </c>
    </row>
    <row r="1327" spans="1:32" x14ac:dyDescent="0.25">
      <c r="A1327" t="s">
        <v>637</v>
      </c>
      <c r="B1327" s="10">
        <v>46067</v>
      </c>
      <c r="C1327" t="s">
        <v>638</v>
      </c>
      <c r="D1327" t="s">
        <v>130</v>
      </c>
      <c r="E1327" t="s">
        <v>639</v>
      </c>
      <c r="F1327" t="s">
        <v>640</v>
      </c>
      <c r="G1327">
        <v>1</v>
      </c>
      <c r="H1327">
        <v>379.12</v>
      </c>
      <c r="I1327">
        <v>5</v>
      </c>
      <c r="J1327">
        <v>18.96</v>
      </c>
      <c r="K1327">
        <v>414.18</v>
      </c>
      <c r="L1327">
        <v>293.05</v>
      </c>
      <c r="M1327">
        <v>121.13</v>
      </c>
      <c r="N1327" t="s">
        <v>133</v>
      </c>
      <c r="O1327" t="s">
        <v>345</v>
      </c>
      <c r="P1327" t="s">
        <v>55</v>
      </c>
      <c r="Q1327">
        <v>0.68263888888888891</v>
      </c>
      <c r="R1327" t="s">
        <v>27</v>
      </c>
      <c r="S1327" t="s">
        <v>4923</v>
      </c>
      <c r="T1327" t="s">
        <v>4908</v>
      </c>
      <c r="U1327">
        <v>379.12</v>
      </c>
      <c r="V1327" t="s">
        <v>5551</v>
      </c>
      <c r="W1327" t="s">
        <v>4968</v>
      </c>
      <c r="X1327" t="s">
        <v>5655</v>
      </c>
      <c r="Y1327" t="s">
        <v>5007</v>
      </c>
      <c r="Z1327" t="s">
        <v>4986</v>
      </c>
      <c r="AA1327" t="s">
        <v>4962</v>
      </c>
      <c r="AB1327">
        <f>YEAR(Sales_Trans_2[[#This Row],[Transaction_Date]])</f>
        <v>2026</v>
      </c>
      <c r="AC1327" t="str">
        <f>TEXT(Sales_Trans_2[[#This Row],[Transaction_Date]],"mmm")</f>
        <v>Feb</v>
      </c>
      <c r="AD1327">
        <f>MONTH(Sales_Trans_2[[#This Row],[Transaction_Date]])</f>
        <v>2</v>
      </c>
      <c r="AE1327" s="19">
        <f>IFERROR(Sales_Trans_2[[#This Row],[Profit]]/Sales_Trans_2[[#This Row],[Sales_Amount]],0)</f>
        <v>0.29245738567772467</v>
      </c>
      <c r="AF1327" s="20" t="str">
        <f>IF(Sales_Trans_2[[#This Row],[Discount_Pct]]=0,"0%",
IF(Sales_Trans_2[[#This Row],[Discount_Pct]]&lt;=5,"1-5%",
IF(Sales_Trans_2[[#This Row],[Discount_Pct]]&lt;=10,"6-10%",
IF(Sales_Trans_2[[#This Row],[Discount_Pct]]&lt;=15,"11-15%","&gt;15%"))))</f>
        <v>1-5%</v>
      </c>
    </row>
    <row r="1328" spans="1:32" x14ac:dyDescent="0.25">
      <c r="A1328" t="s">
        <v>1433</v>
      </c>
      <c r="B1328" s="10">
        <v>46019</v>
      </c>
      <c r="C1328" t="s">
        <v>1300</v>
      </c>
      <c r="D1328" t="s">
        <v>247</v>
      </c>
      <c r="E1328" t="s">
        <v>187</v>
      </c>
      <c r="F1328" t="s">
        <v>188</v>
      </c>
      <c r="G1328">
        <v>5</v>
      </c>
      <c r="H1328">
        <v>317.72000000000003</v>
      </c>
      <c r="I1328">
        <v>20</v>
      </c>
      <c r="J1328">
        <v>317.72000000000003</v>
      </c>
      <c r="K1328">
        <v>1461.51</v>
      </c>
      <c r="L1328">
        <v>1357.65</v>
      </c>
      <c r="M1328">
        <v>103.86</v>
      </c>
      <c r="N1328" t="s">
        <v>4971</v>
      </c>
      <c r="O1328" t="s">
        <v>345</v>
      </c>
      <c r="P1328" t="s">
        <v>55</v>
      </c>
      <c r="Q1328">
        <v>0.53888888888888886</v>
      </c>
      <c r="R1328" t="s">
        <v>27</v>
      </c>
      <c r="S1328" t="s">
        <v>4897</v>
      </c>
      <c r="T1328" t="s">
        <v>4887</v>
      </c>
      <c r="U1328">
        <v>223.15</v>
      </c>
      <c r="V1328" t="s">
        <v>5672</v>
      </c>
      <c r="W1328" t="s">
        <v>4968</v>
      </c>
      <c r="X1328" t="s">
        <v>5199</v>
      </c>
      <c r="Y1328" t="s">
        <v>4960</v>
      </c>
      <c r="Z1328" t="s">
        <v>5200</v>
      </c>
      <c r="AA1328" t="s">
        <v>4962</v>
      </c>
      <c r="AB1328">
        <f>YEAR(Sales_Trans_2[[#This Row],[Transaction_Date]])</f>
        <v>2025</v>
      </c>
      <c r="AC1328" t="str">
        <f>TEXT(Sales_Trans_2[[#This Row],[Transaction_Date]],"mmm")</f>
        <v>Dec</v>
      </c>
      <c r="AD1328">
        <f>MONTH(Sales_Trans_2[[#This Row],[Transaction_Date]])</f>
        <v>12</v>
      </c>
      <c r="AE1328" s="19">
        <f>IFERROR(Sales_Trans_2[[#This Row],[Profit]]/Sales_Trans_2[[#This Row],[Sales_Amount]],0)</f>
        <v>7.1063489131104135E-2</v>
      </c>
      <c r="AF1328" s="20" t="str">
        <f>IF(Sales_Trans_2[[#This Row],[Discount_Pct]]=0,"0%",
IF(Sales_Trans_2[[#This Row],[Discount_Pct]]&lt;=5,"1-5%",
IF(Sales_Trans_2[[#This Row],[Discount_Pct]]&lt;=10,"6-10%",
IF(Sales_Trans_2[[#This Row],[Discount_Pct]]&lt;=15,"11-15%","&gt;15%"))))</f>
        <v>&gt;15%</v>
      </c>
    </row>
    <row r="1329" spans="1:32" x14ac:dyDescent="0.25">
      <c r="A1329" t="s">
        <v>4114</v>
      </c>
      <c r="B1329" s="10">
        <v>45987</v>
      </c>
      <c r="C1329" t="s">
        <v>1605</v>
      </c>
      <c r="D1329" t="s">
        <v>124</v>
      </c>
      <c r="E1329" t="s">
        <v>1413</v>
      </c>
      <c r="F1329" t="s">
        <v>1829</v>
      </c>
      <c r="G1329">
        <v>3</v>
      </c>
      <c r="H1329">
        <v>397.22</v>
      </c>
      <c r="I1329">
        <v>15</v>
      </c>
      <c r="J1329">
        <v>178.75</v>
      </c>
      <c r="K1329">
        <v>1012.91</v>
      </c>
      <c r="L1329">
        <v>958.11</v>
      </c>
      <c r="M1329">
        <v>54.8</v>
      </c>
      <c r="N1329" t="s">
        <v>40</v>
      </c>
      <c r="O1329" t="s">
        <v>345</v>
      </c>
      <c r="P1329" t="s">
        <v>55</v>
      </c>
      <c r="Q1329">
        <v>0.71250000000000002</v>
      </c>
      <c r="R1329" t="s">
        <v>49</v>
      </c>
      <c r="S1329" t="s">
        <v>4697</v>
      </c>
      <c r="T1329" t="s">
        <v>4672</v>
      </c>
      <c r="U1329">
        <v>397.22</v>
      </c>
      <c r="V1329" t="s">
        <v>5282</v>
      </c>
      <c r="W1329" t="s">
        <v>4968</v>
      </c>
      <c r="X1329" t="s">
        <v>5463</v>
      </c>
      <c r="Y1329" t="s">
        <v>4970</v>
      </c>
      <c r="Z1329" t="s">
        <v>5310</v>
      </c>
      <c r="AA1329" t="s">
        <v>4962</v>
      </c>
      <c r="AB1329">
        <f>YEAR(Sales_Trans_2[[#This Row],[Transaction_Date]])</f>
        <v>2025</v>
      </c>
      <c r="AC1329" t="str">
        <f>TEXT(Sales_Trans_2[[#This Row],[Transaction_Date]],"mmm")</f>
        <v>Nov</v>
      </c>
      <c r="AD1329">
        <f>MONTH(Sales_Trans_2[[#This Row],[Transaction_Date]])</f>
        <v>11</v>
      </c>
      <c r="AE1329" s="19">
        <f>IFERROR(Sales_Trans_2[[#This Row],[Profit]]/Sales_Trans_2[[#This Row],[Sales_Amount]],0)</f>
        <v>5.4101549002379283E-2</v>
      </c>
      <c r="AF1329" s="20" t="str">
        <f>IF(Sales_Trans_2[[#This Row],[Discount_Pct]]=0,"0%",
IF(Sales_Trans_2[[#This Row],[Discount_Pct]]&lt;=5,"1-5%",
IF(Sales_Trans_2[[#This Row],[Discount_Pct]]&lt;=10,"6-10%",
IF(Sales_Trans_2[[#This Row],[Discount_Pct]]&lt;=15,"11-15%","&gt;15%"))))</f>
        <v>11-15%</v>
      </c>
    </row>
    <row r="1330" spans="1:32" x14ac:dyDescent="0.25">
      <c r="A1330" t="s">
        <v>3977</v>
      </c>
      <c r="B1330" s="10">
        <v>45954</v>
      </c>
      <c r="C1330" t="s">
        <v>931</v>
      </c>
      <c r="D1330" t="s">
        <v>280</v>
      </c>
      <c r="E1330" t="s">
        <v>400</v>
      </c>
      <c r="F1330" t="s">
        <v>1223</v>
      </c>
      <c r="G1330">
        <v>6</v>
      </c>
      <c r="H1330">
        <v>126.77</v>
      </c>
      <c r="I1330">
        <v>20</v>
      </c>
      <c r="J1330">
        <v>152.12</v>
      </c>
      <c r="K1330">
        <v>608.5</v>
      </c>
      <c r="L1330">
        <v>584.1</v>
      </c>
      <c r="M1330">
        <v>24.4</v>
      </c>
      <c r="N1330" t="s">
        <v>133</v>
      </c>
      <c r="O1330" t="s">
        <v>345</v>
      </c>
      <c r="P1330" t="s">
        <v>55</v>
      </c>
      <c r="Q1330">
        <v>0.56388888888888888</v>
      </c>
      <c r="R1330" t="s">
        <v>49</v>
      </c>
      <c r="S1330" t="s">
        <v>4726</v>
      </c>
      <c r="T1330" t="s">
        <v>4703</v>
      </c>
      <c r="U1330">
        <v>124.84</v>
      </c>
      <c r="V1330" t="s">
        <v>5005</v>
      </c>
      <c r="W1330" t="s">
        <v>4958</v>
      </c>
      <c r="X1330" t="s">
        <v>5326</v>
      </c>
      <c r="Y1330" t="s">
        <v>4960</v>
      </c>
      <c r="Z1330" t="s">
        <v>5003</v>
      </c>
      <c r="AA1330" t="s">
        <v>4962</v>
      </c>
      <c r="AB1330">
        <f>YEAR(Sales_Trans_2[[#This Row],[Transaction_Date]])</f>
        <v>2025</v>
      </c>
      <c r="AC1330" t="str">
        <f>TEXT(Sales_Trans_2[[#This Row],[Transaction_Date]],"mmm")</f>
        <v>Oct</v>
      </c>
      <c r="AD1330">
        <f>MONTH(Sales_Trans_2[[#This Row],[Transaction_Date]])</f>
        <v>10</v>
      </c>
      <c r="AE1330" s="19">
        <f>IFERROR(Sales_Trans_2[[#This Row],[Profit]]/Sales_Trans_2[[#This Row],[Sales_Amount]],0)</f>
        <v>4.0098603122432207E-2</v>
      </c>
      <c r="AF1330" s="20" t="str">
        <f>IF(Sales_Trans_2[[#This Row],[Discount_Pct]]=0,"0%",
IF(Sales_Trans_2[[#This Row],[Discount_Pct]]&lt;=5,"1-5%",
IF(Sales_Trans_2[[#This Row],[Discount_Pct]]&lt;=10,"6-10%",
IF(Sales_Trans_2[[#This Row],[Discount_Pct]]&lt;=15,"11-15%","&gt;15%"))))</f>
        <v>&gt;15%</v>
      </c>
    </row>
    <row r="1331" spans="1:32" x14ac:dyDescent="0.25">
      <c r="A1331" t="s">
        <v>3683</v>
      </c>
      <c r="B1331" s="10">
        <v>45948</v>
      </c>
      <c r="C1331" t="s">
        <v>2151</v>
      </c>
      <c r="D1331" t="s">
        <v>714</v>
      </c>
      <c r="E1331" t="s">
        <v>254</v>
      </c>
      <c r="F1331" t="s">
        <v>255</v>
      </c>
      <c r="G1331">
        <v>1</v>
      </c>
      <c r="H1331">
        <v>161.03</v>
      </c>
      <c r="I1331">
        <v>10</v>
      </c>
      <c r="J1331">
        <v>16.100000000000001</v>
      </c>
      <c r="K1331">
        <v>166.67</v>
      </c>
      <c r="L1331">
        <v>124.24</v>
      </c>
      <c r="M1331">
        <v>42.43</v>
      </c>
      <c r="N1331" t="s">
        <v>4971</v>
      </c>
      <c r="O1331" t="s">
        <v>345</v>
      </c>
      <c r="P1331" t="s">
        <v>55</v>
      </c>
      <c r="Q1331">
        <v>0.66666666666666663</v>
      </c>
      <c r="R1331" t="s">
        <v>27</v>
      </c>
      <c r="S1331" t="s">
        <v>4653</v>
      </c>
      <c r="T1331" t="s">
        <v>4672</v>
      </c>
      <c r="U1331">
        <v>161.03</v>
      </c>
      <c r="V1331" t="s">
        <v>5882</v>
      </c>
      <c r="W1331" t="s">
        <v>4968</v>
      </c>
      <c r="X1331" t="s">
        <v>5435</v>
      </c>
      <c r="Y1331" t="s">
        <v>5018</v>
      </c>
      <c r="Z1331" t="s">
        <v>5436</v>
      </c>
      <c r="AA1331" t="s">
        <v>4962</v>
      </c>
      <c r="AB1331">
        <f>YEAR(Sales_Trans_2[[#This Row],[Transaction_Date]])</f>
        <v>2025</v>
      </c>
      <c r="AC1331" t="str">
        <f>TEXT(Sales_Trans_2[[#This Row],[Transaction_Date]],"mmm")</f>
        <v>Oct</v>
      </c>
      <c r="AD1331">
        <f>MONTH(Sales_Trans_2[[#This Row],[Transaction_Date]])</f>
        <v>10</v>
      </c>
      <c r="AE1331" s="19">
        <f>IFERROR(Sales_Trans_2[[#This Row],[Profit]]/Sales_Trans_2[[#This Row],[Sales_Amount]],0)</f>
        <v>0.25457490850182996</v>
      </c>
      <c r="AF1331" s="20" t="str">
        <f>IF(Sales_Trans_2[[#This Row],[Discount_Pct]]=0,"0%",
IF(Sales_Trans_2[[#This Row],[Discount_Pct]]&lt;=5,"1-5%",
IF(Sales_Trans_2[[#This Row],[Discount_Pct]]&lt;=10,"6-10%",
IF(Sales_Trans_2[[#This Row],[Discount_Pct]]&lt;=15,"11-15%","&gt;15%"))))</f>
        <v>6-10%</v>
      </c>
    </row>
    <row r="1332" spans="1:32" x14ac:dyDescent="0.25">
      <c r="A1332" t="s">
        <v>4097</v>
      </c>
      <c r="B1332" s="10">
        <v>45922</v>
      </c>
      <c r="C1332" t="s">
        <v>152</v>
      </c>
      <c r="D1332" t="s">
        <v>137</v>
      </c>
      <c r="E1332" t="s">
        <v>21</v>
      </c>
      <c r="F1332" t="s">
        <v>2318</v>
      </c>
      <c r="G1332">
        <v>6</v>
      </c>
      <c r="H1332">
        <v>101.17</v>
      </c>
      <c r="I1332">
        <v>5</v>
      </c>
      <c r="J1332">
        <v>30.35</v>
      </c>
      <c r="K1332">
        <v>576.66999999999996</v>
      </c>
      <c r="L1332">
        <v>433.74</v>
      </c>
      <c r="M1332">
        <v>142.93</v>
      </c>
      <c r="N1332" t="s">
        <v>68</v>
      </c>
      <c r="O1332" t="s">
        <v>345</v>
      </c>
      <c r="P1332" t="s">
        <v>55</v>
      </c>
      <c r="Q1332">
        <v>0.87361111111111112</v>
      </c>
      <c r="R1332" t="s">
        <v>49</v>
      </c>
      <c r="S1332" t="s">
        <v>4917</v>
      </c>
      <c r="T1332" t="s">
        <v>4908</v>
      </c>
      <c r="U1332">
        <v>93.47</v>
      </c>
      <c r="V1332" t="s">
        <v>5127</v>
      </c>
      <c r="W1332" t="s">
        <v>4958</v>
      </c>
      <c r="X1332" t="s">
        <v>5225</v>
      </c>
      <c r="Y1332" t="s">
        <v>5011</v>
      </c>
      <c r="Z1332" t="s">
        <v>5133</v>
      </c>
      <c r="AA1332" t="s">
        <v>4962</v>
      </c>
      <c r="AB1332">
        <f>YEAR(Sales_Trans_2[[#This Row],[Transaction_Date]])</f>
        <v>2025</v>
      </c>
      <c r="AC1332" t="str">
        <f>TEXT(Sales_Trans_2[[#This Row],[Transaction_Date]],"mmm")</f>
        <v>Sep</v>
      </c>
      <c r="AD1332">
        <f>MONTH(Sales_Trans_2[[#This Row],[Transaction_Date]])</f>
        <v>9</v>
      </c>
      <c r="AE1332" s="19">
        <f>IFERROR(Sales_Trans_2[[#This Row],[Profit]]/Sales_Trans_2[[#This Row],[Sales_Amount]],0)</f>
        <v>0.24785405864705987</v>
      </c>
      <c r="AF1332" s="20" t="str">
        <f>IF(Sales_Trans_2[[#This Row],[Discount_Pct]]=0,"0%",
IF(Sales_Trans_2[[#This Row],[Discount_Pct]]&lt;=5,"1-5%",
IF(Sales_Trans_2[[#This Row],[Discount_Pct]]&lt;=10,"6-10%",
IF(Sales_Trans_2[[#This Row],[Discount_Pct]]&lt;=15,"11-15%","&gt;15%"))))</f>
        <v>1-5%</v>
      </c>
    </row>
    <row r="1333" spans="1:32" x14ac:dyDescent="0.25">
      <c r="A1333" t="s">
        <v>2892</v>
      </c>
      <c r="B1333" s="10">
        <v>45847</v>
      </c>
      <c r="C1333" t="s">
        <v>246</v>
      </c>
      <c r="D1333" t="s">
        <v>708</v>
      </c>
      <c r="E1333" t="s">
        <v>1031</v>
      </c>
      <c r="F1333" t="s">
        <v>1795</v>
      </c>
      <c r="G1333">
        <v>7</v>
      </c>
      <c r="H1333">
        <v>503.11</v>
      </c>
      <c r="I1333">
        <v>10</v>
      </c>
      <c r="J1333">
        <v>352.18</v>
      </c>
      <c r="K1333">
        <v>3645.03</v>
      </c>
      <c r="L1333">
        <v>2407.23</v>
      </c>
      <c r="M1333">
        <v>1237.8</v>
      </c>
      <c r="N1333" t="s">
        <v>4971</v>
      </c>
      <c r="O1333" t="s">
        <v>345</v>
      </c>
      <c r="P1333" t="s">
        <v>55</v>
      </c>
      <c r="Q1333">
        <v>0.61944444444444446</v>
      </c>
      <c r="R1333" t="s">
        <v>27</v>
      </c>
      <c r="S1333" t="s">
        <v>4751</v>
      </c>
      <c r="T1333" t="s">
        <v>4752</v>
      </c>
      <c r="U1333">
        <v>474.19</v>
      </c>
      <c r="V1333" t="s">
        <v>5183</v>
      </c>
      <c r="W1333" t="s">
        <v>4958</v>
      </c>
      <c r="X1333" t="s">
        <v>4999</v>
      </c>
      <c r="Y1333" t="s">
        <v>4960</v>
      </c>
      <c r="Z1333" t="s">
        <v>5000</v>
      </c>
      <c r="AA1333" t="s">
        <v>4962</v>
      </c>
      <c r="AB1333">
        <f>YEAR(Sales_Trans_2[[#This Row],[Transaction_Date]])</f>
        <v>2025</v>
      </c>
      <c r="AC1333" t="str">
        <f>TEXT(Sales_Trans_2[[#This Row],[Transaction_Date]],"mmm")</f>
        <v>Jul</v>
      </c>
      <c r="AD1333">
        <f>MONTH(Sales_Trans_2[[#This Row],[Transaction_Date]])</f>
        <v>7</v>
      </c>
      <c r="AE1333" s="19">
        <f>IFERROR(Sales_Trans_2[[#This Row],[Profit]]/Sales_Trans_2[[#This Row],[Sales_Amount]],0)</f>
        <v>0.33958568242236686</v>
      </c>
      <c r="AF1333" s="20" t="str">
        <f>IF(Sales_Trans_2[[#This Row],[Discount_Pct]]=0,"0%",
IF(Sales_Trans_2[[#This Row],[Discount_Pct]]&lt;=5,"1-5%",
IF(Sales_Trans_2[[#This Row],[Discount_Pct]]&lt;=10,"6-10%",
IF(Sales_Trans_2[[#This Row],[Discount_Pct]]&lt;=15,"11-15%","&gt;15%"))))</f>
        <v>6-10%</v>
      </c>
    </row>
    <row r="1334" spans="1:32" x14ac:dyDescent="0.25">
      <c r="A1334" t="s">
        <v>4060</v>
      </c>
      <c r="B1334" s="10">
        <v>46110</v>
      </c>
      <c r="C1334" t="s">
        <v>966</v>
      </c>
      <c r="D1334" t="s">
        <v>371</v>
      </c>
      <c r="E1334" t="s">
        <v>438</v>
      </c>
      <c r="F1334" t="s">
        <v>551</v>
      </c>
      <c r="G1334">
        <v>6</v>
      </c>
      <c r="H1334">
        <v>389.12</v>
      </c>
      <c r="I1334">
        <v>10</v>
      </c>
      <c r="J1334">
        <v>233.47</v>
      </c>
      <c r="K1334">
        <v>2416.44</v>
      </c>
      <c r="L1334">
        <v>1859.88</v>
      </c>
      <c r="M1334">
        <v>556.55999999999995</v>
      </c>
      <c r="N1334" t="s">
        <v>133</v>
      </c>
      <c r="O1334" t="s">
        <v>24</v>
      </c>
      <c r="P1334" t="s">
        <v>55</v>
      </c>
      <c r="Q1334">
        <v>0.51666666666666672</v>
      </c>
      <c r="R1334" t="s">
        <v>27</v>
      </c>
      <c r="S1334" t="s">
        <v>4714</v>
      </c>
      <c r="T1334" t="s">
        <v>4703</v>
      </c>
      <c r="U1334">
        <v>380.12</v>
      </c>
      <c r="V1334" t="s">
        <v>4957</v>
      </c>
      <c r="W1334" t="s">
        <v>4958</v>
      </c>
      <c r="X1334" t="s">
        <v>4959</v>
      </c>
      <c r="Y1334" t="s">
        <v>4960</v>
      </c>
      <c r="Z1334" t="s">
        <v>4961</v>
      </c>
      <c r="AA1334" t="s">
        <v>4962</v>
      </c>
      <c r="AB1334">
        <f>YEAR(Sales_Trans_2[[#This Row],[Transaction_Date]])</f>
        <v>2026</v>
      </c>
      <c r="AC1334" t="str">
        <f>TEXT(Sales_Trans_2[[#This Row],[Transaction_Date]],"mmm")</f>
        <v>Mar</v>
      </c>
      <c r="AD1334">
        <f>MONTH(Sales_Trans_2[[#This Row],[Transaction_Date]])</f>
        <v>3</v>
      </c>
      <c r="AE1334" s="19">
        <f>IFERROR(Sales_Trans_2[[#This Row],[Profit]]/Sales_Trans_2[[#This Row],[Sales_Amount]],0)</f>
        <v>0.2303222922977603</v>
      </c>
      <c r="AF1334" s="20" t="str">
        <f>IF(Sales_Trans_2[[#This Row],[Discount_Pct]]=0,"0%",
IF(Sales_Trans_2[[#This Row],[Discount_Pct]]&lt;=5,"1-5%",
IF(Sales_Trans_2[[#This Row],[Discount_Pct]]&lt;=10,"6-10%",
IF(Sales_Trans_2[[#This Row],[Discount_Pct]]&lt;=15,"11-15%","&gt;15%"))))</f>
        <v>6-10%</v>
      </c>
    </row>
    <row r="1335" spans="1:32" x14ac:dyDescent="0.25">
      <c r="A1335" t="s">
        <v>4100</v>
      </c>
      <c r="B1335" s="10">
        <v>46109</v>
      </c>
      <c r="C1335" t="s">
        <v>4101</v>
      </c>
      <c r="D1335" t="s">
        <v>365</v>
      </c>
      <c r="E1335" t="s">
        <v>38</v>
      </c>
      <c r="F1335" t="s">
        <v>210</v>
      </c>
      <c r="G1335">
        <v>1</v>
      </c>
      <c r="H1335">
        <v>459.58</v>
      </c>
      <c r="I1335">
        <v>5</v>
      </c>
      <c r="J1335">
        <v>22.98</v>
      </c>
      <c r="K1335">
        <v>502.09</v>
      </c>
      <c r="L1335">
        <v>386.89</v>
      </c>
      <c r="M1335">
        <v>115.2</v>
      </c>
      <c r="N1335" t="s">
        <v>4971</v>
      </c>
      <c r="O1335" t="s">
        <v>24</v>
      </c>
      <c r="P1335" t="s">
        <v>55</v>
      </c>
      <c r="Q1335">
        <v>0.74861111111111112</v>
      </c>
      <c r="R1335" t="s">
        <v>27</v>
      </c>
      <c r="S1335" t="s">
        <v>4680</v>
      </c>
      <c r="T1335" t="s">
        <v>4672</v>
      </c>
      <c r="U1335">
        <v>459.58</v>
      </c>
      <c r="V1335" t="s">
        <v>4990</v>
      </c>
      <c r="W1335" t="s">
        <v>4968</v>
      </c>
      <c r="X1335" t="s">
        <v>4973</v>
      </c>
      <c r="Y1335" t="s">
        <v>4960</v>
      </c>
      <c r="Z1335" t="s">
        <v>4989</v>
      </c>
      <c r="AA1335" t="s">
        <v>4962</v>
      </c>
      <c r="AB1335">
        <f>YEAR(Sales_Trans_2[[#This Row],[Transaction_Date]])</f>
        <v>2026</v>
      </c>
      <c r="AC1335" t="str">
        <f>TEXT(Sales_Trans_2[[#This Row],[Transaction_Date]],"mmm")</f>
        <v>Mar</v>
      </c>
      <c r="AD1335">
        <f>MONTH(Sales_Trans_2[[#This Row],[Transaction_Date]])</f>
        <v>3</v>
      </c>
      <c r="AE1335" s="19">
        <f>IFERROR(Sales_Trans_2[[#This Row],[Profit]]/Sales_Trans_2[[#This Row],[Sales_Amount]],0)</f>
        <v>0.22944093688382564</v>
      </c>
      <c r="AF1335" s="20" t="str">
        <f>IF(Sales_Trans_2[[#This Row],[Discount_Pct]]=0,"0%",
IF(Sales_Trans_2[[#This Row],[Discount_Pct]]&lt;=5,"1-5%",
IF(Sales_Trans_2[[#This Row],[Discount_Pct]]&lt;=10,"6-10%",
IF(Sales_Trans_2[[#This Row],[Discount_Pct]]&lt;=15,"11-15%","&gt;15%"))))</f>
        <v>1-5%</v>
      </c>
    </row>
    <row r="1336" spans="1:32" x14ac:dyDescent="0.25">
      <c r="A1336" t="s">
        <v>3838</v>
      </c>
      <c r="B1336" s="10">
        <v>46236</v>
      </c>
      <c r="C1336" t="s">
        <v>1618</v>
      </c>
      <c r="D1336" t="s">
        <v>20</v>
      </c>
      <c r="E1336" t="s">
        <v>72</v>
      </c>
      <c r="F1336" t="s">
        <v>1986</v>
      </c>
      <c r="G1336">
        <v>3</v>
      </c>
      <c r="H1336">
        <v>416.08</v>
      </c>
      <c r="I1336">
        <v>5</v>
      </c>
      <c r="J1336">
        <v>62.41</v>
      </c>
      <c r="K1336">
        <v>1363.7</v>
      </c>
      <c r="L1336">
        <v>958.92</v>
      </c>
      <c r="M1336">
        <v>404.78</v>
      </c>
      <c r="N1336" t="s">
        <v>4971</v>
      </c>
      <c r="O1336" t="s">
        <v>24</v>
      </c>
      <c r="P1336" t="s">
        <v>55</v>
      </c>
      <c r="Q1336">
        <v>0.77500000000000002</v>
      </c>
      <c r="R1336" t="s">
        <v>27</v>
      </c>
      <c r="S1336" t="s">
        <v>4928</v>
      </c>
      <c r="T1336" t="s">
        <v>4908</v>
      </c>
      <c r="U1336">
        <v>416.08</v>
      </c>
      <c r="V1336" t="s">
        <v>5029</v>
      </c>
      <c r="W1336" t="s">
        <v>4968</v>
      </c>
      <c r="X1336" t="s">
        <v>5030</v>
      </c>
      <c r="Y1336" t="s">
        <v>4960</v>
      </c>
      <c r="Z1336" t="s">
        <v>5031</v>
      </c>
      <c r="AA1336" t="s">
        <v>4962</v>
      </c>
      <c r="AB1336">
        <f>YEAR(Sales_Trans_2[[#This Row],[Transaction_Date]])</f>
        <v>2026</v>
      </c>
      <c r="AC1336" t="str">
        <f>TEXT(Sales_Trans_2[[#This Row],[Transaction_Date]],"mmm")</f>
        <v>Aug</v>
      </c>
      <c r="AD1336">
        <f>MONTH(Sales_Trans_2[[#This Row],[Transaction_Date]])</f>
        <v>8</v>
      </c>
      <c r="AE1336" s="19">
        <f>IFERROR(Sales_Trans_2[[#This Row],[Profit]]/Sales_Trans_2[[#This Row],[Sales_Amount]],0)</f>
        <v>0.29682481484197404</v>
      </c>
      <c r="AF1336" s="20" t="str">
        <f>IF(Sales_Trans_2[[#This Row],[Discount_Pct]]=0,"0%",
IF(Sales_Trans_2[[#This Row],[Discount_Pct]]&lt;=5,"1-5%",
IF(Sales_Trans_2[[#This Row],[Discount_Pct]]&lt;=10,"6-10%",
IF(Sales_Trans_2[[#This Row],[Discount_Pct]]&lt;=15,"11-15%","&gt;15%"))))</f>
        <v>1-5%</v>
      </c>
    </row>
    <row r="1337" spans="1:32" x14ac:dyDescent="0.25">
      <c r="A1337" t="s">
        <v>2096</v>
      </c>
      <c r="B1337" s="10">
        <v>46021</v>
      </c>
      <c r="C1337" t="s">
        <v>1200</v>
      </c>
      <c r="D1337" t="s">
        <v>377</v>
      </c>
      <c r="E1337" t="s">
        <v>1453</v>
      </c>
      <c r="F1337" t="s">
        <v>1454</v>
      </c>
      <c r="G1337">
        <v>1</v>
      </c>
      <c r="H1337">
        <v>53.39</v>
      </c>
      <c r="I1337">
        <v>15</v>
      </c>
      <c r="J1337">
        <v>8.01</v>
      </c>
      <c r="K1337">
        <v>45.38</v>
      </c>
      <c r="L1337">
        <v>43.01</v>
      </c>
      <c r="M1337">
        <v>2.37</v>
      </c>
      <c r="N1337" t="s">
        <v>40</v>
      </c>
      <c r="O1337" t="s">
        <v>24</v>
      </c>
      <c r="P1337" t="s">
        <v>55</v>
      </c>
      <c r="Q1337">
        <v>0.51249999999999996</v>
      </c>
      <c r="R1337" t="s">
        <v>49</v>
      </c>
      <c r="S1337" t="s">
        <v>4808</v>
      </c>
      <c r="T1337" t="s">
        <v>4805</v>
      </c>
      <c r="U1337">
        <v>53.39</v>
      </c>
      <c r="V1337" t="s">
        <v>5052</v>
      </c>
      <c r="W1337" t="s">
        <v>4968</v>
      </c>
      <c r="X1337" t="s">
        <v>5053</v>
      </c>
      <c r="Y1337" t="s">
        <v>4960</v>
      </c>
      <c r="Z1337" t="s">
        <v>5054</v>
      </c>
      <c r="AA1337" t="s">
        <v>4962</v>
      </c>
      <c r="AB1337">
        <f>YEAR(Sales_Trans_2[[#This Row],[Transaction_Date]])</f>
        <v>2025</v>
      </c>
      <c r="AC1337" t="str">
        <f>TEXT(Sales_Trans_2[[#This Row],[Transaction_Date]],"mmm")</f>
        <v>Dec</v>
      </c>
      <c r="AD1337">
        <f>MONTH(Sales_Trans_2[[#This Row],[Transaction_Date]])</f>
        <v>12</v>
      </c>
      <c r="AE1337" s="19">
        <f>IFERROR(Sales_Trans_2[[#This Row],[Profit]]/Sales_Trans_2[[#This Row],[Sales_Amount]],0)</f>
        <v>5.2225650066108416E-2</v>
      </c>
      <c r="AF1337" s="20" t="str">
        <f>IF(Sales_Trans_2[[#This Row],[Discount_Pct]]=0,"0%",
IF(Sales_Trans_2[[#This Row],[Discount_Pct]]&lt;=5,"1-5%",
IF(Sales_Trans_2[[#This Row],[Discount_Pct]]&lt;=10,"6-10%",
IF(Sales_Trans_2[[#This Row],[Discount_Pct]]&lt;=15,"11-15%","&gt;15%"))))</f>
        <v>11-15%</v>
      </c>
    </row>
    <row r="1338" spans="1:32" x14ac:dyDescent="0.25">
      <c r="A1338" t="s">
        <v>3824</v>
      </c>
      <c r="B1338" s="10">
        <v>46015</v>
      </c>
      <c r="C1338" t="s">
        <v>379</v>
      </c>
      <c r="D1338" t="s">
        <v>280</v>
      </c>
      <c r="E1338" t="s">
        <v>232</v>
      </c>
      <c r="F1338" t="s">
        <v>1132</v>
      </c>
      <c r="G1338">
        <v>3</v>
      </c>
      <c r="H1338">
        <v>127.18</v>
      </c>
      <c r="I1338">
        <v>15</v>
      </c>
      <c r="J1338">
        <v>57.23</v>
      </c>
      <c r="K1338">
        <v>324.31</v>
      </c>
      <c r="L1338">
        <v>292.05</v>
      </c>
      <c r="M1338">
        <v>32.26</v>
      </c>
      <c r="N1338" t="s">
        <v>68</v>
      </c>
      <c r="O1338" t="s">
        <v>24</v>
      </c>
      <c r="P1338" t="s">
        <v>55</v>
      </c>
      <c r="Q1338">
        <v>0.77569444444444446</v>
      </c>
      <c r="R1338" t="s">
        <v>49</v>
      </c>
      <c r="S1338" t="s">
        <v>4726</v>
      </c>
      <c r="T1338" t="s">
        <v>4703</v>
      </c>
      <c r="U1338">
        <v>124.84</v>
      </c>
      <c r="V1338" t="s">
        <v>5074</v>
      </c>
      <c r="W1338" t="s">
        <v>4958</v>
      </c>
      <c r="X1338" t="s">
        <v>5078</v>
      </c>
      <c r="Y1338" t="s">
        <v>4960</v>
      </c>
      <c r="Z1338" t="s">
        <v>5079</v>
      </c>
      <c r="AA1338" t="s">
        <v>4962</v>
      </c>
      <c r="AB1338">
        <f>YEAR(Sales_Trans_2[[#This Row],[Transaction_Date]])</f>
        <v>2025</v>
      </c>
      <c r="AC1338" t="str">
        <f>TEXT(Sales_Trans_2[[#This Row],[Transaction_Date]],"mmm")</f>
        <v>Dec</v>
      </c>
      <c r="AD1338">
        <f>MONTH(Sales_Trans_2[[#This Row],[Transaction_Date]])</f>
        <v>12</v>
      </c>
      <c r="AE1338" s="19">
        <f>IFERROR(Sales_Trans_2[[#This Row],[Profit]]/Sales_Trans_2[[#This Row],[Sales_Amount]],0)</f>
        <v>9.9472726712096449E-2</v>
      </c>
      <c r="AF1338" s="20" t="str">
        <f>IF(Sales_Trans_2[[#This Row],[Discount_Pct]]=0,"0%",
IF(Sales_Trans_2[[#This Row],[Discount_Pct]]&lt;=5,"1-5%",
IF(Sales_Trans_2[[#This Row],[Discount_Pct]]&lt;=10,"6-10%",
IF(Sales_Trans_2[[#This Row],[Discount_Pct]]&lt;=15,"11-15%","&gt;15%"))))</f>
        <v>11-15%</v>
      </c>
    </row>
    <row r="1339" spans="1:32" x14ac:dyDescent="0.25">
      <c r="A1339" t="s">
        <v>4502</v>
      </c>
      <c r="B1339" s="10">
        <v>46076</v>
      </c>
      <c r="C1339" t="s">
        <v>3016</v>
      </c>
      <c r="D1339" t="s">
        <v>905</v>
      </c>
      <c r="E1339" t="s">
        <v>232</v>
      </c>
      <c r="F1339" t="s">
        <v>233</v>
      </c>
      <c r="G1339">
        <v>1</v>
      </c>
      <c r="H1339">
        <v>464.41</v>
      </c>
      <c r="I1339">
        <v>20</v>
      </c>
      <c r="J1339">
        <v>92.88</v>
      </c>
      <c r="K1339">
        <v>371.53</v>
      </c>
      <c r="L1339">
        <v>397.69</v>
      </c>
      <c r="M1339">
        <v>-26.16</v>
      </c>
      <c r="N1339" t="s">
        <v>68</v>
      </c>
      <c r="O1339" t="s">
        <v>24</v>
      </c>
      <c r="P1339" t="s">
        <v>55</v>
      </c>
      <c r="Q1339">
        <v>0.56736111111111109</v>
      </c>
      <c r="R1339" t="s">
        <v>49</v>
      </c>
      <c r="S1339" t="s">
        <v>4686</v>
      </c>
      <c r="T1339" t="s">
        <v>4672</v>
      </c>
      <c r="U1339">
        <v>464.41</v>
      </c>
      <c r="V1339" t="s">
        <v>5004</v>
      </c>
      <c r="W1339" t="s">
        <v>4968</v>
      </c>
      <c r="X1339" t="s">
        <v>5081</v>
      </c>
      <c r="Y1339" t="s">
        <v>4970</v>
      </c>
      <c r="Z1339" t="s">
        <v>5079</v>
      </c>
      <c r="AA1339" t="s">
        <v>4962</v>
      </c>
      <c r="AB1339">
        <f>YEAR(Sales_Trans_2[[#This Row],[Transaction_Date]])</f>
        <v>2026</v>
      </c>
      <c r="AC1339" t="str">
        <f>TEXT(Sales_Trans_2[[#This Row],[Transaction_Date]],"mmm")</f>
        <v>Feb</v>
      </c>
      <c r="AD1339">
        <f>MONTH(Sales_Trans_2[[#This Row],[Transaction_Date]])</f>
        <v>2</v>
      </c>
      <c r="AE1339" s="19">
        <f>IFERROR(Sales_Trans_2[[#This Row],[Profit]]/Sales_Trans_2[[#This Row],[Sales_Amount]],0)</f>
        <v>-7.041154146367723E-2</v>
      </c>
      <c r="AF1339" s="20" t="str">
        <f>IF(Sales_Trans_2[[#This Row],[Discount_Pct]]=0,"0%",
IF(Sales_Trans_2[[#This Row],[Discount_Pct]]&lt;=5,"1-5%",
IF(Sales_Trans_2[[#This Row],[Discount_Pct]]&lt;=10,"6-10%",
IF(Sales_Trans_2[[#This Row],[Discount_Pct]]&lt;=15,"11-15%","&gt;15%"))))</f>
        <v>&gt;15%</v>
      </c>
    </row>
    <row r="1340" spans="1:32" x14ac:dyDescent="0.25">
      <c r="A1340" t="s">
        <v>1871</v>
      </c>
      <c r="B1340" s="10">
        <v>46077</v>
      </c>
      <c r="C1340" t="s">
        <v>548</v>
      </c>
      <c r="D1340" t="s">
        <v>237</v>
      </c>
      <c r="E1340" t="s">
        <v>816</v>
      </c>
      <c r="F1340" t="s">
        <v>1589</v>
      </c>
      <c r="G1340">
        <v>8</v>
      </c>
      <c r="H1340">
        <v>574.91</v>
      </c>
      <c r="I1340">
        <v>15</v>
      </c>
      <c r="J1340">
        <v>689.89</v>
      </c>
      <c r="K1340">
        <v>3909.39</v>
      </c>
      <c r="L1340">
        <v>2691.2</v>
      </c>
      <c r="M1340">
        <v>1218.19</v>
      </c>
      <c r="N1340" t="s">
        <v>40</v>
      </c>
      <c r="O1340" t="s">
        <v>24</v>
      </c>
      <c r="P1340" t="s">
        <v>55</v>
      </c>
      <c r="Q1340">
        <v>0.86458333333333337</v>
      </c>
      <c r="R1340" t="s">
        <v>49</v>
      </c>
      <c r="S1340" t="s">
        <v>4670</v>
      </c>
      <c r="T1340" t="s">
        <v>4636</v>
      </c>
      <c r="U1340">
        <v>541.35</v>
      </c>
      <c r="V1340" t="s">
        <v>4979</v>
      </c>
      <c r="W1340" t="s">
        <v>4958</v>
      </c>
      <c r="X1340" t="s">
        <v>5093</v>
      </c>
      <c r="Y1340" t="s">
        <v>5011</v>
      </c>
      <c r="Z1340" t="s">
        <v>5094</v>
      </c>
      <c r="AA1340" t="s">
        <v>4962</v>
      </c>
      <c r="AB1340">
        <f>YEAR(Sales_Trans_2[[#This Row],[Transaction_Date]])</f>
        <v>2026</v>
      </c>
      <c r="AC1340" t="str">
        <f>TEXT(Sales_Trans_2[[#This Row],[Transaction_Date]],"mmm")</f>
        <v>Feb</v>
      </c>
      <c r="AD1340">
        <f>MONTH(Sales_Trans_2[[#This Row],[Transaction_Date]])</f>
        <v>2</v>
      </c>
      <c r="AE1340" s="19">
        <f>IFERROR(Sales_Trans_2[[#This Row],[Profit]]/Sales_Trans_2[[#This Row],[Sales_Amount]],0)</f>
        <v>0.3116061585055469</v>
      </c>
      <c r="AF1340" s="20" t="str">
        <f>IF(Sales_Trans_2[[#This Row],[Discount_Pct]]=0,"0%",
IF(Sales_Trans_2[[#This Row],[Discount_Pct]]&lt;=5,"1-5%",
IF(Sales_Trans_2[[#This Row],[Discount_Pct]]&lt;=10,"6-10%",
IF(Sales_Trans_2[[#This Row],[Discount_Pct]]&lt;=15,"11-15%","&gt;15%"))))</f>
        <v>11-15%</v>
      </c>
    </row>
    <row r="1341" spans="1:32" x14ac:dyDescent="0.25">
      <c r="A1341" t="s">
        <v>3577</v>
      </c>
      <c r="B1341" s="10">
        <v>46004</v>
      </c>
      <c r="C1341" t="s">
        <v>3578</v>
      </c>
      <c r="D1341" t="s">
        <v>119</v>
      </c>
      <c r="E1341" t="s">
        <v>1109</v>
      </c>
      <c r="F1341" t="s">
        <v>1110</v>
      </c>
      <c r="G1341">
        <v>1</v>
      </c>
      <c r="H1341">
        <v>141.11000000000001</v>
      </c>
      <c r="I1341">
        <v>15</v>
      </c>
      <c r="J1341">
        <v>21.17</v>
      </c>
      <c r="K1341">
        <v>137.93</v>
      </c>
      <c r="L1341">
        <v>115.91</v>
      </c>
      <c r="M1341">
        <v>22.02</v>
      </c>
      <c r="N1341" t="s">
        <v>68</v>
      </c>
      <c r="O1341" t="s">
        <v>24</v>
      </c>
      <c r="P1341" t="s">
        <v>55</v>
      </c>
      <c r="Q1341">
        <v>0.50416666666666665</v>
      </c>
      <c r="R1341" t="s">
        <v>27</v>
      </c>
      <c r="S1341" t="s">
        <v>4722</v>
      </c>
      <c r="T1341" t="s">
        <v>4703</v>
      </c>
      <c r="U1341">
        <v>141.11000000000001</v>
      </c>
      <c r="V1341" t="s">
        <v>5103</v>
      </c>
      <c r="W1341" t="s">
        <v>4968</v>
      </c>
      <c r="X1341" t="s">
        <v>5104</v>
      </c>
      <c r="Y1341" t="s">
        <v>4970</v>
      </c>
      <c r="Z1341" t="s">
        <v>5105</v>
      </c>
      <c r="AA1341" t="s">
        <v>4962</v>
      </c>
      <c r="AB1341">
        <f>YEAR(Sales_Trans_2[[#This Row],[Transaction_Date]])</f>
        <v>2025</v>
      </c>
      <c r="AC1341" t="str">
        <f>TEXT(Sales_Trans_2[[#This Row],[Transaction_Date]],"mmm")</f>
        <v>Dec</v>
      </c>
      <c r="AD1341">
        <f>MONTH(Sales_Trans_2[[#This Row],[Transaction_Date]])</f>
        <v>12</v>
      </c>
      <c r="AE1341" s="19">
        <f>IFERROR(Sales_Trans_2[[#This Row],[Profit]]/Sales_Trans_2[[#This Row],[Sales_Amount]],0)</f>
        <v>0.15964619734648008</v>
      </c>
      <c r="AF1341" s="20" t="str">
        <f>IF(Sales_Trans_2[[#This Row],[Discount_Pct]]=0,"0%",
IF(Sales_Trans_2[[#This Row],[Discount_Pct]]&lt;=5,"1-5%",
IF(Sales_Trans_2[[#This Row],[Discount_Pct]]&lt;=10,"6-10%",
IF(Sales_Trans_2[[#This Row],[Discount_Pct]]&lt;=15,"11-15%","&gt;15%"))))</f>
        <v>11-15%</v>
      </c>
    </row>
    <row r="1342" spans="1:32" x14ac:dyDescent="0.25">
      <c r="A1342" t="s">
        <v>3171</v>
      </c>
      <c r="B1342" s="10">
        <v>46018</v>
      </c>
      <c r="C1342" t="s">
        <v>29</v>
      </c>
      <c r="D1342" t="s">
        <v>124</v>
      </c>
      <c r="E1342" t="s">
        <v>1621</v>
      </c>
      <c r="F1342" t="s">
        <v>1622</v>
      </c>
      <c r="G1342">
        <v>1</v>
      </c>
      <c r="H1342">
        <v>397.22</v>
      </c>
      <c r="I1342">
        <v>5</v>
      </c>
      <c r="J1342">
        <v>19.86</v>
      </c>
      <c r="K1342">
        <v>433.96</v>
      </c>
      <c r="L1342">
        <v>319.37</v>
      </c>
      <c r="M1342">
        <v>114.59</v>
      </c>
      <c r="N1342" t="s">
        <v>133</v>
      </c>
      <c r="O1342" t="s">
        <v>24</v>
      </c>
      <c r="P1342" t="s">
        <v>55</v>
      </c>
      <c r="Q1342">
        <v>0.3923611111111111</v>
      </c>
      <c r="R1342" t="s">
        <v>27</v>
      </c>
      <c r="S1342" t="s">
        <v>4697</v>
      </c>
      <c r="T1342" t="s">
        <v>4672</v>
      </c>
      <c r="U1342">
        <v>397.22</v>
      </c>
      <c r="V1342" t="s">
        <v>5139</v>
      </c>
      <c r="W1342" t="s">
        <v>4964</v>
      </c>
      <c r="X1342" t="s">
        <v>5048</v>
      </c>
      <c r="Y1342" t="s">
        <v>5011</v>
      </c>
      <c r="Z1342" t="s">
        <v>5138</v>
      </c>
      <c r="AA1342" t="s">
        <v>4962</v>
      </c>
      <c r="AB1342">
        <f>YEAR(Sales_Trans_2[[#This Row],[Transaction_Date]])</f>
        <v>2025</v>
      </c>
      <c r="AC1342" t="str">
        <f>TEXT(Sales_Trans_2[[#This Row],[Transaction_Date]],"mmm")</f>
        <v>Dec</v>
      </c>
      <c r="AD1342">
        <f>MONTH(Sales_Trans_2[[#This Row],[Transaction_Date]])</f>
        <v>12</v>
      </c>
      <c r="AE1342" s="19">
        <f>IFERROR(Sales_Trans_2[[#This Row],[Profit]]/Sales_Trans_2[[#This Row],[Sales_Amount]],0)</f>
        <v>0.26405659507788737</v>
      </c>
      <c r="AF1342" s="20" t="str">
        <f>IF(Sales_Trans_2[[#This Row],[Discount_Pct]]=0,"0%",
IF(Sales_Trans_2[[#This Row],[Discount_Pct]]&lt;=5,"1-5%",
IF(Sales_Trans_2[[#This Row],[Discount_Pct]]&lt;=10,"6-10%",
IF(Sales_Trans_2[[#This Row],[Discount_Pct]]&lt;=15,"11-15%","&gt;15%"))))</f>
        <v>1-5%</v>
      </c>
    </row>
    <row r="1343" spans="1:32" x14ac:dyDescent="0.25">
      <c r="A1343" t="s">
        <v>3690</v>
      </c>
      <c r="B1343" s="10">
        <v>46268</v>
      </c>
      <c r="C1343" t="s">
        <v>977</v>
      </c>
      <c r="D1343" t="s">
        <v>499</v>
      </c>
      <c r="E1343" t="s">
        <v>415</v>
      </c>
      <c r="F1343" t="s">
        <v>416</v>
      </c>
      <c r="G1343">
        <v>8</v>
      </c>
      <c r="H1343">
        <v>442.74</v>
      </c>
      <c r="I1343">
        <v>15</v>
      </c>
      <c r="J1343">
        <v>531.29</v>
      </c>
      <c r="K1343">
        <v>3010.63</v>
      </c>
      <c r="L1343">
        <v>2779.76</v>
      </c>
      <c r="M1343">
        <v>230.87</v>
      </c>
      <c r="N1343" t="s">
        <v>133</v>
      </c>
      <c r="O1343" t="s">
        <v>24</v>
      </c>
      <c r="P1343" t="s">
        <v>55</v>
      </c>
      <c r="Q1343">
        <v>0.63888888888888884</v>
      </c>
      <c r="R1343" t="s">
        <v>49</v>
      </c>
      <c r="S1343" t="s">
        <v>4816</v>
      </c>
      <c r="T1343" t="s">
        <v>4847</v>
      </c>
      <c r="U1343">
        <v>401.06</v>
      </c>
      <c r="V1343" t="s">
        <v>5070</v>
      </c>
      <c r="W1343" t="s">
        <v>4958</v>
      </c>
      <c r="X1343" t="s">
        <v>5174</v>
      </c>
      <c r="Y1343" t="s">
        <v>4960</v>
      </c>
      <c r="Z1343" t="s">
        <v>5175</v>
      </c>
      <c r="AA1343" t="s">
        <v>4962</v>
      </c>
      <c r="AB1343">
        <f>YEAR(Sales_Trans_2[[#This Row],[Transaction_Date]])</f>
        <v>2026</v>
      </c>
      <c r="AC1343" t="str">
        <f>TEXT(Sales_Trans_2[[#This Row],[Transaction_Date]],"mmm")</f>
        <v>Sep</v>
      </c>
      <c r="AD1343">
        <f>MONTH(Sales_Trans_2[[#This Row],[Transaction_Date]])</f>
        <v>9</v>
      </c>
      <c r="AE1343" s="19">
        <f>IFERROR(Sales_Trans_2[[#This Row],[Profit]]/Sales_Trans_2[[#This Row],[Sales_Amount]],0)</f>
        <v>7.6684946340134785E-2</v>
      </c>
      <c r="AF1343" s="20" t="str">
        <f>IF(Sales_Trans_2[[#This Row],[Discount_Pct]]=0,"0%",
IF(Sales_Trans_2[[#This Row],[Discount_Pct]]&lt;=5,"1-5%",
IF(Sales_Trans_2[[#This Row],[Discount_Pct]]&lt;=10,"6-10%",
IF(Sales_Trans_2[[#This Row],[Discount_Pct]]&lt;=15,"11-15%","&gt;15%"))))</f>
        <v>11-15%</v>
      </c>
    </row>
    <row r="1344" spans="1:32" x14ac:dyDescent="0.25">
      <c r="A1344" t="s">
        <v>3210</v>
      </c>
      <c r="B1344" s="10">
        <v>46074</v>
      </c>
      <c r="C1344" t="s">
        <v>2672</v>
      </c>
      <c r="D1344" t="s">
        <v>405</v>
      </c>
      <c r="E1344" t="s">
        <v>1157</v>
      </c>
      <c r="F1344" t="s">
        <v>1158</v>
      </c>
      <c r="G1344">
        <v>5</v>
      </c>
      <c r="H1344">
        <v>463.38</v>
      </c>
      <c r="I1344">
        <v>10</v>
      </c>
      <c r="J1344">
        <v>231.69</v>
      </c>
      <c r="K1344">
        <v>2397.9899999999998</v>
      </c>
      <c r="L1344">
        <v>1270.25</v>
      </c>
      <c r="M1344">
        <v>1127.74</v>
      </c>
      <c r="N1344" t="s">
        <v>23</v>
      </c>
      <c r="O1344" t="s">
        <v>24</v>
      </c>
      <c r="P1344" t="s">
        <v>55</v>
      </c>
      <c r="Q1344">
        <v>0.62152777777777779</v>
      </c>
      <c r="R1344" t="s">
        <v>27</v>
      </c>
      <c r="S1344" t="s">
        <v>4642</v>
      </c>
      <c r="T1344" t="s">
        <v>4636</v>
      </c>
      <c r="U1344">
        <v>440.5</v>
      </c>
      <c r="V1344" t="s">
        <v>5178</v>
      </c>
      <c r="W1344" t="s">
        <v>4958</v>
      </c>
      <c r="X1344" t="s">
        <v>5179</v>
      </c>
      <c r="Y1344" t="s">
        <v>5007</v>
      </c>
      <c r="Z1344" t="s">
        <v>5180</v>
      </c>
      <c r="AA1344" t="s">
        <v>4962</v>
      </c>
      <c r="AB1344">
        <f>YEAR(Sales_Trans_2[[#This Row],[Transaction_Date]])</f>
        <v>2026</v>
      </c>
      <c r="AC1344" t="str">
        <f>TEXT(Sales_Trans_2[[#This Row],[Transaction_Date]],"mmm")</f>
        <v>Feb</v>
      </c>
      <c r="AD1344">
        <f>MONTH(Sales_Trans_2[[#This Row],[Transaction_Date]])</f>
        <v>2</v>
      </c>
      <c r="AE1344" s="19">
        <f>IFERROR(Sales_Trans_2[[#This Row],[Profit]]/Sales_Trans_2[[#This Row],[Sales_Amount]],0)</f>
        <v>0.47028553079871066</v>
      </c>
      <c r="AF1344" s="20" t="str">
        <f>IF(Sales_Trans_2[[#This Row],[Discount_Pct]]=0,"0%",
IF(Sales_Trans_2[[#This Row],[Discount_Pct]]&lt;=5,"1-5%",
IF(Sales_Trans_2[[#This Row],[Discount_Pct]]&lt;=10,"6-10%",
IF(Sales_Trans_2[[#This Row],[Discount_Pct]]&lt;=15,"11-15%","&gt;15%"))))</f>
        <v>6-10%</v>
      </c>
    </row>
    <row r="1345" spans="1:32" x14ac:dyDescent="0.25">
      <c r="A1345" t="s">
        <v>740</v>
      </c>
      <c r="B1345" s="10">
        <v>46328</v>
      </c>
      <c r="C1345" t="s">
        <v>741</v>
      </c>
      <c r="D1345" t="s">
        <v>101</v>
      </c>
      <c r="E1345" t="s">
        <v>623</v>
      </c>
      <c r="F1345" t="s">
        <v>742</v>
      </c>
      <c r="G1345">
        <v>3</v>
      </c>
      <c r="H1345">
        <v>434.65</v>
      </c>
      <c r="I1345">
        <v>10</v>
      </c>
      <c r="J1345">
        <v>130.38999999999999</v>
      </c>
      <c r="K1345">
        <v>1173.56</v>
      </c>
      <c r="L1345">
        <v>1054.8900000000001</v>
      </c>
      <c r="M1345">
        <v>118.67</v>
      </c>
      <c r="N1345" t="s">
        <v>133</v>
      </c>
      <c r="O1345" t="s">
        <v>24</v>
      </c>
      <c r="P1345" t="s">
        <v>55</v>
      </c>
      <c r="Q1345">
        <v>0.48125000000000001</v>
      </c>
      <c r="R1345" t="s">
        <v>49</v>
      </c>
      <c r="S1345" t="s">
        <v>4676</v>
      </c>
      <c r="T1345" t="s">
        <v>4672</v>
      </c>
      <c r="U1345">
        <v>434.65</v>
      </c>
      <c r="V1345" t="s">
        <v>5197</v>
      </c>
      <c r="W1345" t="s">
        <v>4964</v>
      </c>
      <c r="X1345" t="s">
        <v>5198</v>
      </c>
      <c r="Y1345" t="s">
        <v>4960</v>
      </c>
      <c r="Z1345" t="s">
        <v>5196</v>
      </c>
      <c r="AA1345" t="s">
        <v>4962</v>
      </c>
      <c r="AB1345">
        <f>YEAR(Sales_Trans_2[[#This Row],[Transaction_Date]])</f>
        <v>2026</v>
      </c>
      <c r="AC1345" t="str">
        <f>TEXT(Sales_Trans_2[[#This Row],[Transaction_Date]],"mmm")</f>
        <v>Nov</v>
      </c>
      <c r="AD1345">
        <f>MONTH(Sales_Trans_2[[#This Row],[Transaction_Date]])</f>
        <v>11</v>
      </c>
      <c r="AE1345" s="19">
        <f>IFERROR(Sales_Trans_2[[#This Row],[Profit]]/Sales_Trans_2[[#This Row],[Sales_Amount]],0)</f>
        <v>0.10111967006373769</v>
      </c>
      <c r="AF1345" s="20" t="str">
        <f>IF(Sales_Trans_2[[#This Row],[Discount_Pct]]=0,"0%",
IF(Sales_Trans_2[[#This Row],[Discount_Pct]]&lt;=5,"1-5%",
IF(Sales_Trans_2[[#This Row],[Discount_Pct]]&lt;=10,"6-10%",
IF(Sales_Trans_2[[#This Row],[Discount_Pct]]&lt;=15,"11-15%","&gt;15%"))))</f>
        <v>6-10%</v>
      </c>
    </row>
    <row r="1346" spans="1:32" x14ac:dyDescent="0.25">
      <c r="A1346" t="s">
        <v>2390</v>
      </c>
      <c r="B1346" s="10">
        <v>46009</v>
      </c>
      <c r="D1346" t="s">
        <v>2391</v>
      </c>
      <c r="E1346" t="s">
        <v>1309</v>
      </c>
      <c r="F1346" t="s">
        <v>654</v>
      </c>
      <c r="G1346">
        <v>4</v>
      </c>
      <c r="H1346">
        <v>168.55</v>
      </c>
      <c r="I1346">
        <v>20</v>
      </c>
      <c r="J1346">
        <v>134.84</v>
      </c>
      <c r="K1346">
        <v>539.36</v>
      </c>
      <c r="L1346">
        <v>511.92</v>
      </c>
      <c r="M1346">
        <v>27.44</v>
      </c>
      <c r="N1346" t="s">
        <v>4971</v>
      </c>
      <c r="O1346" t="s">
        <v>24</v>
      </c>
      <c r="P1346" t="s">
        <v>55</v>
      </c>
      <c r="Q1346">
        <v>0.49583333333333335</v>
      </c>
      <c r="R1346" t="s">
        <v>49</v>
      </c>
      <c r="S1346" t="s">
        <v>4885</v>
      </c>
      <c r="T1346" t="s">
        <v>4864</v>
      </c>
      <c r="U1346">
        <v>150.04</v>
      </c>
      <c r="X1346" t="s">
        <v>5028</v>
      </c>
      <c r="Y1346" t="s">
        <v>4960</v>
      </c>
      <c r="Z1346" t="s">
        <v>5212</v>
      </c>
      <c r="AA1346" t="s">
        <v>4962</v>
      </c>
      <c r="AB1346">
        <f>YEAR(Sales_Trans_2[[#This Row],[Transaction_Date]])</f>
        <v>2025</v>
      </c>
      <c r="AC1346" t="str">
        <f>TEXT(Sales_Trans_2[[#This Row],[Transaction_Date]],"mmm")</f>
        <v>Dec</v>
      </c>
      <c r="AD1346">
        <f>MONTH(Sales_Trans_2[[#This Row],[Transaction_Date]])</f>
        <v>12</v>
      </c>
      <c r="AE1346" s="19">
        <f>IFERROR(Sales_Trans_2[[#This Row],[Profit]]/Sales_Trans_2[[#This Row],[Sales_Amount]],0)</f>
        <v>5.0875111242954615E-2</v>
      </c>
      <c r="AF1346" s="20" t="str">
        <f>IF(Sales_Trans_2[[#This Row],[Discount_Pct]]=0,"0%",
IF(Sales_Trans_2[[#This Row],[Discount_Pct]]&lt;=5,"1-5%",
IF(Sales_Trans_2[[#This Row],[Discount_Pct]]&lt;=10,"6-10%",
IF(Sales_Trans_2[[#This Row],[Discount_Pct]]&lt;=15,"11-15%","&gt;15%"))))</f>
        <v>&gt;15%</v>
      </c>
    </row>
    <row r="1347" spans="1:32" x14ac:dyDescent="0.25">
      <c r="A1347" t="s">
        <v>4594</v>
      </c>
      <c r="B1347" s="10">
        <v>46096</v>
      </c>
      <c r="C1347" t="s">
        <v>2278</v>
      </c>
      <c r="D1347" t="s">
        <v>405</v>
      </c>
      <c r="E1347" t="s">
        <v>327</v>
      </c>
      <c r="F1347" t="s">
        <v>328</v>
      </c>
      <c r="G1347">
        <v>2</v>
      </c>
      <c r="H1347">
        <v>440.5</v>
      </c>
      <c r="I1347">
        <v>10</v>
      </c>
      <c r="J1347">
        <v>88.1</v>
      </c>
      <c r="K1347">
        <v>911.83</v>
      </c>
      <c r="L1347">
        <v>508.1</v>
      </c>
      <c r="M1347">
        <v>403.73</v>
      </c>
      <c r="N1347" t="s">
        <v>23</v>
      </c>
      <c r="O1347" t="s">
        <v>24</v>
      </c>
      <c r="P1347" t="s">
        <v>55</v>
      </c>
      <c r="Q1347">
        <v>0.66249999999999998</v>
      </c>
      <c r="R1347" t="s">
        <v>27</v>
      </c>
      <c r="S1347" t="s">
        <v>4642</v>
      </c>
      <c r="T1347" t="s">
        <v>4636</v>
      </c>
      <c r="U1347">
        <v>440.5</v>
      </c>
      <c r="V1347" t="s">
        <v>5213</v>
      </c>
      <c r="W1347" t="s">
        <v>4964</v>
      </c>
      <c r="X1347" t="s">
        <v>5215</v>
      </c>
      <c r="Y1347" t="s">
        <v>4960</v>
      </c>
      <c r="Z1347" t="s">
        <v>5216</v>
      </c>
      <c r="AA1347" t="s">
        <v>4962</v>
      </c>
      <c r="AB1347">
        <f>YEAR(Sales_Trans_2[[#This Row],[Transaction_Date]])</f>
        <v>2026</v>
      </c>
      <c r="AC1347" t="str">
        <f>TEXT(Sales_Trans_2[[#This Row],[Transaction_Date]],"mmm")</f>
        <v>Mar</v>
      </c>
      <c r="AD1347">
        <f>MONTH(Sales_Trans_2[[#This Row],[Transaction_Date]])</f>
        <v>3</v>
      </c>
      <c r="AE1347" s="19">
        <f>IFERROR(Sales_Trans_2[[#This Row],[Profit]]/Sales_Trans_2[[#This Row],[Sales_Amount]],0)</f>
        <v>0.44276893719223981</v>
      </c>
      <c r="AF1347" s="20" t="str">
        <f>IF(Sales_Trans_2[[#This Row],[Discount_Pct]]=0,"0%",
IF(Sales_Trans_2[[#This Row],[Discount_Pct]]&lt;=5,"1-5%",
IF(Sales_Trans_2[[#This Row],[Discount_Pct]]&lt;=10,"6-10%",
IF(Sales_Trans_2[[#This Row],[Discount_Pct]]&lt;=15,"11-15%","&gt;15%"))))</f>
        <v>6-10%</v>
      </c>
    </row>
    <row r="1348" spans="1:32" x14ac:dyDescent="0.25">
      <c r="A1348" t="s">
        <v>4218</v>
      </c>
      <c r="B1348" s="10">
        <v>46011</v>
      </c>
      <c r="C1348" t="s">
        <v>1605</v>
      </c>
      <c r="D1348" t="s">
        <v>454</v>
      </c>
      <c r="E1348" t="s">
        <v>350</v>
      </c>
      <c r="F1348" t="s">
        <v>351</v>
      </c>
      <c r="G1348">
        <v>5</v>
      </c>
      <c r="H1348">
        <v>365.92</v>
      </c>
      <c r="I1348">
        <v>15</v>
      </c>
      <c r="J1348">
        <v>274.44</v>
      </c>
      <c r="K1348">
        <v>1788.43</v>
      </c>
      <c r="L1348">
        <v>1551.9</v>
      </c>
      <c r="M1348">
        <v>236.53</v>
      </c>
      <c r="N1348" t="s">
        <v>68</v>
      </c>
      <c r="O1348" t="s">
        <v>24</v>
      </c>
      <c r="P1348" t="s">
        <v>55</v>
      </c>
      <c r="Q1348">
        <v>0.8520833333333333</v>
      </c>
      <c r="R1348" t="s">
        <v>27</v>
      </c>
      <c r="S1348" t="s">
        <v>4853</v>
      </c>
      <c r="T1348" t="s">
        <v>4847</v>
      </c>
      <c r="U1348">
        <v>365.92</v>
      </c>
      <c r="V1348" t="s">
        <v>5282</v>
      </c>
      <c r="W1348" t="s">
        <v>4968</v>
      </c>
      <c r="X1348" t="s">
        <v>5285</v>
      </c>
      <c r="Y1348" t="s">
        <v>5011</v>
      </c>
      <c r="Z1348" t="s">
        <v>4981</v>
      </c>
      <c r="AA1348" t="s">
        <v>4962</v>
      </c>
      <c r="AB1348">
        <f>YEAR(Sales_Trans_2[[#This Row],[Transaction_Date]])</f>
        <v>2025</v>
      </c>
      <c r="AC1348" t="str">
        <f>TEXT(Sales_Trans_2[[#This Row],[Transaction_Date]],"mmm")</f>
        <v>Dec</v>
      </c>
      <c r="AD1348">
        <f>MONTH(Sales_Trans_2[[#This Row],[Transaction_Date]])</f>
        <v>12</v>
      </c>
      <c r="AE1348" s="19">
        <f>IFERROR(Sales_Trans_2[[#This Row],[Profit]]/Sales_Trans_2[[#This Row],[Sales_Amount]],0)</f>
        <v>0.13225566558378019</v>
      </c>
      <c r="AF1348" s="20" t="str">
        <f>IF(Sales_Trans_2[[#This Row],[Discount_Pct]]=0,"0%",
IF(Sales_Trans_2[[#This Row],[Discount_Pct]]&lt;=5,"1-5%",
IF(Sales_Trans_2[[#This Row],[Discount_Pct]]&lt;=10,"6-10%",
IF(Sales_Trans_2[[#This Row],[Discount_Pct]]&lt;=15,"11-15%","&gt;15%"))))</f>
        <v>11-15%</v>
      </c>
    </row>
    <row r="1349" spans="1:32" x14ac:dyDescent="0.25">
      <c r="A1349" t="s">
        <v>3493</v>
      </c>
      <c r="B1349" s="10">
        <v>46105</v>
      </c>
      <c r="C1349" t="s">
        <v>3494</v>
      </c>
      <c r="D1349" t="s">
        <v>214</v>
      </c>
      <c r="E1349" t="s">
        <v>192</v>
      </c>
      <c r="F1349" t="s">
        <v>2538</v>
      </c>
      <c r="G1349">
        <v>4</v>
      </c>
      <c r="H1349">
        <v>147.97</v>
      </c>
      <c r="I1349">
        <v>15</v>
      </c>
      <c r="J1349">
        <v>88.78</v>
      </c>
      <c r="K1349">
        <v>503.1</v>
      </c>
      <c r="L1349">
        <v>451.2</v>
      </c>
      <c r="M1349">
        <v>51.9</v>
      </c>
      <c r="N1349" t="s">
        <v>4971</v>
      </c>
      <c r="O1349" t="s">
        <v>24</v>
      </c>
      <c r="P1349" t="s">
        <v>55</v>
      </c>
      <c r="Q1349">
        <v>0.55486111111111114</v>
      </c>
      <c r="R1349" t="s">
        <v>49</v>
      </c>
      <c r="S1349" t="s">
        <v>4764</v>
      </c>
      <c r="T1349" t="s">
        <v>4752</v>
      </c>
      <c r="U1349">
        <v>147.97</v>
      </c>
      <c r="V1349" t="s">
        <v>5429</v>
      </c>
      <c r="W1349" t="s">
        <v>4968</v>
      </c>
      <c r="X1349" t="s">
        <v>5428</v>
      </c>
      <c r="Y1349" t="s">
        <v>5011</v>
      </c>
      <c r="Z1349" t="s">
        <v>5284</v>
      </c>
      <c r="AA1349" t="s">
        <v>4962</v>
      </c>
      <c r="AB1349">
        <f>YEAR(Sales_Trans_2[[#This Row],[Transaction_Date]])</f>
        <v>2026</v>
      </c>
      <c r="AC1349" t="str">
        <f>TEXT(Sales_Trans_2[[#This Row],[Transaction_Date]],"mmm")</f>
        <v>Mar</v>
      </c>
      <c r="AD1349">
        <f>MONTH(Sales_Trans_2[[#This Row],[Transaction_Date]])</f>
        <v>3</v>
      </c>
      <c r="AE1349" s="19">
        <f>IFERROR(Sales_Trans_2[[#This Row],[Profit]]/Sales_Trans_2[[#This Row],[Sales_Amount]],0)</f>
        <v>0.10316040548598687</v>
      </c>
      <c r="AF1349" s="20" t="str">
        <f>IF(Sales_Trans_2[[#This Row],[Discount_Pct]]=0,"0%",
IF(Sales_Trans_2[[#This Row],[Discount_Pct]]&lt;=5,"1-5%",
IF(Sales_Trans_2[[#This Row],[Discount_Pct]]&lt;=10,"6-10%",
IF(Sales_Trans_2[[#This Row],[Discount_Pct]]&lt;=15,"11-15%","&gt;15%"))))</f>
        <v>11-15%</v>
      </c>
    </row>
    <row r="1350" spans="1:32" x14ac:dyDescent="0.25">
      <c r="A1350" t="s">
        <v>1222</v>
      </c>
      <c r="B1350" s="10">
        <v>46006</v>
      </c>
      <c r="C1350" t="s">
        <v>513</v>
      </c>
      <c r="D1350" t="s">
        <v>871</v>
      </c>
      <c r="E1350" t="s">
        <v>400</v>
      </c>
      <c r="F1350" t="s">
        <v>1223</v>
      </c>
      <c r="G1350">
        <v>4</v>
      </c>
      <c r="H1350">
        <v>214.04</v>
      </c>
      <c r="I1350">
        <v>5</v>
      </c>
      <c r="J1350">
        <v>42.81</v>
      </c>
      <c r="K1350">
        <v>813.35</v>
      </c>
      <c r="L1350">
        <v>632.24</v>
      </c>
      <c r="M1350">
        <v>181.11</v>
      </c>
      <c r="N1350" t="s">
        <v>47</v>
      </c>
      <c r="O1350" t="s">
        <v>24</v>
      </c>
      <c r="P1350" t="s">
        <v>55</v>
      </c>
      <c r="Q1350">
        <v>0.62569444444444444</v>
      </c>
      <c r="R1350" t="s">
        <v>49</v>
      </c>
      <c r="S1350" t="s">
        <v>4947</v>
      </c>
      <c r="T1350" t="s">
        <v>4930</v>
      </c>
      <c r="U1350">
        <v>214.04</v>
      </c>
      <c r="V1350" t="s">
        <v>5500</v>
      </c>
      <c r="W1350" t="s">
        <v>4968</v>
      </c>
      <c r="X1350" t="s">
        <v>5326</v>
      </c>
      <c r="Y1350" t="s">
        <v>4960</v>
      </c>
      <c r="Z1350" t="s">
        <v>5003</v>
      </c>
      <c r="AA1350" t="s">
        <v>4962</v>
      </c>
      <c r="AB1350">
        <f>YEAR(Sales_Trans_2[[#This Row],[Transaction_Date]])</f>
        <v>2025</v>
      </c>
      <c r="AC1350" t="str">
        <f>TEXT(Sales_Trans_2[[#This Row],[Transaction_Date]],"mmm")</f>
        <v>Dec</v>
      </c>
      <c r="AD1350">
        <f>MONTH(Sales_Trans_2[[#This Row],[Transaction_Date]])</f>
        <v>12</v>
      </c>
      <c r="AE1350" s="19">
        <f>IFERROR(Sales_Trans_2[[#This Row],[Profit]]/Sales_Trans_2[[#This Row],[Sales_Amount]],0)</f>
        <v>0.22267166656420975</v>
      </c>
      <c r="AF1350" s="20" t="str">
        <f>IF(Sales_Trans_2[[#This Row],[Discount_Pct]]=0,"0%",
IF(Sales_Trans_2[[#This Row],[Discount_Pct]]&lt;=5,"1-5%",
IF(Sales_Trans_2[[#This Row],[Discount_Pct]]&lt;=10,"6-10%",
IF(Sales_Trans_2[[#This Row],[Discount_Pct]]&lt;=15,"11-15%","&gt;15%"))))</f>
        <v>1-5%</v>
      </c>
    </row>
    <row r="1351" spans="1:32" x14ac:dyDescent="0.25">
      <c r="A1351" t="s">
        <v>3715</v>
      </c>
      <c r="B1351" s="10">
        <v>46082</v>
      </c>
      <c r="C1351" t="s">
        <v>3033</v>
      </c>
      <c r="D1351" t="s">
        <v>176</v>
      </c>
      <c r="E1351" t="s">
        <v>1157</v>
      </c>
      <c r="F1351" t="s">
        <v>1158</v>
      </c>
      <c r="G1351">
        <v>3</v>
      </c>
      <c r="H1351">
        <v>355.64</v>
      </c>
      <c r="I1351">
        <v>15</v>
      </c>
      <c r="J1351">
        <v>160.04</v>
      </c>
      <c r="K1351">
        <v>1042.9100000000001</v>
      </c>
      <c r="L1351">
        <v>910.23</v>
      </c>
      <c r="M1351">
        <v>132.68</v>
      </c>
      <c r="N1351" t="s">
        <v>133</v>
      </c>
      <c r="O1351" t="s">
        <v>24</v>
      </c>
      <c r="P1351" t="s">
        <v>55</v>
      </c>
      <c r="Q1351">
        <v>0.60555555555555551</v>
      </c>
      <c r="R1351" t="s">
        <v>27</v>
      </c>
      <c r="S1351" t="s">
        <v>4860</v>
      </c>
      <c r="T1351" t="s">
        <v>4847</v>
      </c>
      <c r="U1351">
        <v>355.64</v>
      </c>
      <c r="V1351" t="s">
        <v>5555</v>
      </c>
      <c r="W1351" t="s">
        <v>4968</v>
      </c>
      <c r="X1351" t="s">
        <v>5179</v>
      </c>
      <c r="Y1351" t="s">
        <v>5007</v>
      </c>
      <c r="Z1351" t="s">
        <v>5180</v>
      </c>
      <c r="AA1351" t="s">
        <v>4962</v>
      </c>
      <c r="AB1351">
        <f>YEAR(Sales_Trans_2[[#This Row],[Transaction_Date]])</f>
        <v>2026</v>
      </c>
      <c r="AC1351" t="str">
        <f>TEXT(Sales_Trans_2[[#This Row],[Transaction_Date]],"mmm")</f>
        <v>Mar</v>
      </c>
      <c r="AD1351">
        <f>MONTH(Sales_Trans_2[[#This Row],[Transaction_Date]])</f>
        <v>3</v>
      </c>
      <c r="AE1351" s="19">
        <f>IFERROR(Sales_Trans_2[[#This Row],[Profit]]/Sales_Trans_2[[#This Row],[Sales_Amount]],0)</f>
        <v>0.12722094907518386</v>
      </c>
      <c r="AF1351" s="20" t="str">
        <f>IF(Sales_Trans_2[[#This Row],[Discount_Pct]]=0,"0%",
IF(Sales_Trans_2[[#This Row],[Discount_Pct]]&lt;=5,"1-5%",
IF(Sales_Trans_2[[#This Row],[Discount_Pct]]&lt;=10,"6-10%",
IF(Sales_Trans_2[[#This Row],[Discount_Pct]]&lt;=15,"11-15%","&gt;15%"))))</f>
        <v>11-15%</v>
      </c>
    </row>
    <row r="1352" spans="1:32" x14ac:dyDescent="0.25">
      <c r="A1352" t="s">
        <v>1751</v>
      </c>
      <c r="B1352" s="10">
        <v>46236</v>
      </c>
      <c r="C1352" t="s">
        <v>801</v>
      </c>
      <c r="D1352" t="s">
        <v>1194</v>
      </c>
      <c r="E1352" t="s">
        <v>198</v>
      </c>
      <c r="F1352" t="s">
        <v>694</v>
      </c>
      <c r="G1352">
        <v>4</v>
      </c>
      <c r="H1352">
        <v>109.69</v>
      </c>
      <c r="I1352">
        <v>20</v>
      </c>
      <c r="J1352">
        <v>87.75</v>
      </c>
      <c r="K1352">
        <v>403.66</v>
      </c>
      <c r="L1352">
        <v>371.84</v>
      </c>
      <c r="M1352">
        <v>31.82</v>
      </c>
      <c r="N1352" t="s">
        <v>23</v>
      </c>
      <c r="O1352" t="s">
        <v>24</v>
      </c>
      <c r="P1352" t="s">
        <v>55</v>
      </c>
      <c r="Q1352">
        <v>0.71388888888888891</v>
      </c>
      <c r="R1352" t="s">
        <v>27</v>
      </c>
      <c r="S1352" t="s">
        <v>4896</v>
      </c>
      <c r="T1352" t="s">
        <v>4887</v>
      </c>
      <c r="U1352">
        <v>109.69</v>
      </c>
      <c r="V1352" t="s">
        <v>5581</v>
      </c>
      <c r="W1352" t="s">
        <v>4968</v>
      </c>
      <c r="X1352" t="s">
        <v>5096</v>
      </c>
      <c r="Y1352" t="s">
        <v>4960</v>
      </c>
      <c r="Z1352" t="s">
        <v>5097</v>
      </c>
      <c r="AA1352" t="s">
        <v>4962</v>
      </c>
      <c r="AB1352">
        <f>YEAR(Sales_Trans_2[[#This Row],[Transaction_Date]])</f>
        <v>2026</v>
      </c>
      <c r="AC1352" t="str">
        <f>TEXT(Sales_Trans_2[[#This Row],[Transaction_Date]],"mmm")</f>
        <v>Aug</v>
      </c>
      <c r="AD1352">
        <f>MONTH(Sales_Trans_2[[#This Row],[Transaction_Date]])</f>
        <v>8</v>
      </c>
      <c r="AE1352" s="19">
        <f>IFERROR(Sales_Trans_2[[#This Row],[Profit]]/Sales_Trans_2[[#This Row],[Sales_Amount]],0)</f>
        <v>7.8828717237278897E-2</v>
      </c>
      <c r="AF1352" s="20" t="str">
        <f>IF(Sales_Trans_2[[#This Row],[Discount_Pct]]=0,"0%",
IF(Sales_Trans_2[[#This Row],[Discount_Pct]]&lt;=5,"1-5%",
IF(Sales_Trans_2[[#This Row],[Discount_Pct]]&lt;=10,"6-10%",
IF(Sales_Trans_2[[#This Row],[Discount_Pct]]&lt;=15,"11-15%","&gt;15%"))))</f>
        <v>&gt;15%</v>
      </c>
    </row>
    <row r="1353" spans="1:32" x14ac:dyDescent="0.25">
      <c r="A1353" t="s">
        <v>4049</v>
      </c>
      <c r="B1353" s="10">
        <v>46043</v>
      </c>
      <c r="C1353" t="s">
        <v>627</v>
      </c>
      <c r="D1353" t="s">
        <v>661</v>
      </c>
      <c r="E1353" t="s">
        <v>634</v>
      </c>
      <c r="F1353" t="s">
        <v>635</v>
      </c>
      <c r="G1353">
        <v>3</v>
      </c>
      <c r="H1353">
        <v>224.28</v>
      </c>
      <c r="I1353">
        <v>10</v>
      </c>
      <c r="J1353">
        <v>67.28</v>
      </c>
      <c r="K1353">
        <v>605.55999999999995</v>
      </c>
      <c r="L1353">
        <v>577.16999999999996</v>
      </c>
      <c r="M1353">
        <v>28.39</v>
      </c>
      <c r="N1353" t="s">
        <v>40</v>
      </c>
      <c r="O1353" t="s">
        <v>24</v>
      </c>
      <c r="P1353" t="s">
        <v>55</v>
      </c>
      <c r="Q1353">
        <v>0.69861111111111107</v>
      </c>
      <c r="R1353" t="s">
        <v>49</v>
      </c>
      <c r="S1353" t="s">
        <v>4845</v>
      </c>
      <c r="T1353" t="s">
        <v>4828</v>
      </c>
      <c r="U1353">
        <v>224.28</v>
      </c>
      <c r="V1353" t="s">
        <v>5613</v>
      </c>
      <c r="W1353" t="s">
        <v>4964</v>
      </c>
      <c r="X1353" t="s">
        <v>5616</v>
      </c>
      <c r="Y1353" t="s">
        <v>5011</v>
      </c>
      <c r="Z1353" t="s">
        <v>4995</v>
      </c>
      <c r="AA1353" t="s">
        <v>4962</v>
      </c>
      <c r="AB1353">
        <f>YEAR(Sales_Trans_2[[#This Row],[Transaction_Date]])</f>
        <v>2026</v>
      </c>
      <c r="AC1353" t="str">
        <f>TEXT(Sales_Trans_2[[#This Row],[Transaction_Date]],"mmm")</f>
        <v>Jan</v>
      </c>
      <c r="AD1353">
        <f>MONTH(Sales_Trans_2[[#This Row],[Transaction_Date]])</f>
        <v>1</v>
      </c>
      <c r="AE1353" s="19">
        <f>IFERROR(Sales_Trans_2[[#This Row],[Profit]]/Sales_Trans_2[[#This Row],[Sales_Amount]],0)</f>
        <v>4.6882224717616758E-2</v>
      </c>
      <c r="AF1353" s="20" t="str">
        <f>IF(Sales_Trans_2[[#This Row],[Discount_Pct]]=0,"0%",
IF(Sales_Trans_2[[#This Row],[Discount_Pct]]&lt;=5,"1-5%",
IF(Sales_Trans_2[[#This Row],[Discount_Pct]]&lt;=10,"6-10%",
IF(Sales_Trans_2[[#This Row],[Discount_Pct]]&lt;=15,"11-15%","&gt;15%"))))</f>
        <v>6-10%</v>
      </c>
    </row>
    <row r="1354" spans="1:32" x14ac:dyDescent="0.25">
      <c r="A1354" t="s">
        <v>3226</v>
      </c>
      <c r="B1354" s="10">
        <v>46042</v>
      </c>
      <c r="C1354" t="s">
        <v>376</v>
      </c>
      <c r="D1354" t="s">
        <v>708</v>
      </c>
      <c r="E1354" t="s">
        <v>1066</v>
      </c>
      <c r="F1354" t="s">
        <v>2141</v>
      </c>
      <c r="G1354">
        <v>5</v>
      </c>
      <c r="H1354">
        <v>474.19</v>
      </c>
      <c r="I1354">
        <v>5</v>
      </c>
      <c r="J1354">
        <v>118.55</v>
      </c>
      <c r="K1354">
        <v>2252.4</v>
      </c>
      <c r="L1354">
        <v>1719.45</v>
      </c>
      <c r="M1354">
        <v>532.95000000000005</v>
      </c>
      <c r="N1354" t="s">
        <v>133</v>
      </c>
      <c r="O1354" t="s">
        <v>24</v>
      </c>
      <c r="P1354" t="s">
        <v>55</v>
      </c>
      <c r="Q1354">
        <v>0.75763888888888886</v>
      </c>
      <c r="R1354" t="s">
        <v>49</v>
      </c>
      <c r="S1354" t="s">
        <v>4751</v>
      </c>
      <c r="T1354" t="s">
        <v>4752</v>
      </c>
      <c r="U1354">
        <v>474.19</v>
      </c>
      <c r="V1354" t="s">
        <v>5629</v>
      </c>
      <c r="W1354" t="s">
        <v>4968</v>
      </c>
      <c r="X1354" t="s">
        <v>5630</v>
      </c>
      <c r="Y1354" t="s">
        <v>4960</v>
      </c>
      <c r="Z1354" t="s">
        <v>5120</v>
      </c>
      <c r="AA1354" t="s">
        <v>4962</v>
      </c>
      <c r="AB1354">
        <f>YEAR(Sales_Trans_2[[#This Row],[Transaction_Date]])</f>
        <v>2026</v>
      </c>
      <c r="AC1354" t="str">
        <f>TEXT(Sales_Trans_2[[#This Row],[Transaction_Date]],"mmm")</f>
        <v>Jan</v>
      </c>
      <c r="AD1354">
        <f>MONTH(Sales_Trans_2[[#This Row],[Transaction_Date]])</f>
        <v>1</v>
      </c>
      <c r="AE1354" s="19">
        <f>IFERROR(Sales_Trans_2[[#This Row],[Profit]]/Sales_Trans_2[[#This Row],[Sales_Amount]],0)</f>
        <v>0.23661427810335642</v>
      </c>
      <c r="AF1354" s="20" t="str">
        <f>IF(Sales_Trans_2[[#This Row],[Discount_Pct]]=0,"0%",
IF(Sales_Trans_2[[#This Row],[Discount_Pct]]&lt;=5,"1-5%",
IF(Sales_Trans_2[[#This Row],[Discount_Pct]]&lt;=10,"6-10%",
IF(Sales_Trans_2[[#This Row],[Discount_Pct]]&lt;=15,"11-15%","&gt;15%"))))</f>
        <v>1-5%</v>
      </c>
    </row>
    <row r="1355" spans="1:32" x14ac:dyDescent="0.25">
      <c r="A1355" t="s">
        <v>1264</v>
      </c>
      <c r="B1355" s="10">
        <v>46005</v>
      </c>
      <c r="C1355" t="s">
        <v>1265</v>
      </c>
      <c r="D1355" t="s">
        <v>581</v>
      </c>
      <c r="E1355" t="s">
        <v>612</v>
      </c>
      <c r="F1355" t="s">
        <v>1266</v>
      </c>
      <c r="G1355">
        <v>3</v>
      </c>
      <c r="H1355">
        <v>139.21</v>
      </c>
      <c r="I1355">
        <v>5</v>
      </c>
      <c r="J1355">
        <v>20.88</v>
      </c>
      <c r="K1355">
        <v>456.26</v>
      </c>
      <c r="L1355">
        <v>320.97000000000003</v>
      </c>
      <c r="M1355">
        <v>135.29</v>
      </c>
      <c r="N1355" t="s">
        <v>47</v>
      </c>
      <c r="O1355" t="s">
        <v>24</v>
      </c>
      <c r="P1355" t="s">
        <v>55</v>
      </c>
      <c r="Q1355">
        <v>0.40347222222222223</v>
      </c>
      <c r="R1355" t="s">
        <v>27</v>
      </c>
      <c r="S1355" t="s">
        <v>4710</v>
      </c>
      <c r="T1355" t="s">
        <v>4703</v>
      </c>
      <c r="U1355">
        <v>139.21</v>
      </c>
      <c r="V1355" t="s">
        <v>5657</v>
      </c>
      <c r="W1355" t="s">
        <v>4968</v>
      </c>
      <c r="X1355" t="s">
        <v>5006</v>
      </c>
      <c r="Y1355" t="s">
        <v>5007</v>
      </c>
      <c r="Z1355" t="s">
        <v>5008</v>
      </c>
      <c r="AA1355" t="s">
        <v>4962</v>
      </c>
      <c r="AB1355">
        <f>YEAR(Sales_Trans_2[[#This Row],[Transaction_Date]])</f>
        <v>2025</v>
      </c>
      <c r="AC1355" t="str">
        <f>TEXT(Sales_Trans_2[[#This Row],[Transaction_Date]],"mmm")</f>
        <v>Dec</v>
      </c>
      <c r="AD1355">
        <f>MONTH(Sales_Trans_2[[#This Row],[Transaction_Date]])</f>
        <v>12</v>
      </c>
      <c r="AE1355" s="19">
        <f>IFERROR(Sales_Trans_2[[#This Row],[Profit]]/Sales_Trans_2[[#This Row],[Sales_Amount]],0)</f>
        <v>0.29651952833910489</v>
      </c>
      <c r="AF1355" s="20" t="str">
        <f>IF(Sales_Trans_2[[#This Row],[Discount_Pct]]=0,"0%",
IF(Sales_Trans_2[[#This Row],[Discount_Pct]]&lt;=5,"1-5%",
IF(Sales_Trans_2[[#This Row],[Discount_Pct]]&lt;=10,"6-10%",
IF(Sales_Trans_2[[#This Row],[Discount_Pct]]&lt;=15,"11-15%","&gt;15%"))))</f>
        <v>1-5%</v>
      </c>
    </row>
    <row r="1356" spans="1:32" x14ac:dyDescent="0.25">
      <c r="A1356" t="s">
        <v>300</v>
      </c>
      <c r="B1356" s="10">
        <v>46039</v>
      </c>
      <c r="C1356" t="s">
        <v>301</v>
      </c>
      <c r="D1356" t="s">
        <v>302</v>
      </c>
      <c r="E1356" t="s">
        <v>303</v>
      </c>
      <c r="F1356" t="s">
        <v>304</v>
      </c>
      <c r="G1356">
        <v>2</v>
      </c>
      <c r="H1356">
        <v>343.56</v>
      </c>
      <c r="I1356">
        <v>10</v>
      </c>
      <c r="J1356">
        <v>68.709999999999994</v>
      </c>
      <c r="K1356">
        <v>711.17</v>
      </c>
      <c r="L1356">
        <v>432.64</v>
      </c>
      <c r="M1356">
        <v>278.52999999999997</v>
      </c>
      <c r="N1356" t="s">
        <v>4971</v>
      </c>
      <c r="O1356" t="s">
        <v>24</v>
      </c>
      <c r="P1356" t="s">
        <v>55</v>
      </c>
      <c r="Q1356">
        <v>0.49722222222222223</v>
      </c>
      <c r="R1356" t="s">
        <v>27</v>
      </c>
      <c r="S1356" t="s">
        <v>4655</v>
      </c>
      <c r="T1356" t="s">
        <v>4636</v>
      </c>
      <c r="U1356">
        <v>343.56</v>
      </c>
      <c r="V1356" t="s">
        <v>5286</v>
      </c>
      <c r="W1356" t="s">
        <v>4968</v>
      </c>
      <c r="X1356" t="s">
        <v>5101</v>
      </c>
      <c r="Y1356" t="s">
        <v>4970</v>
      </c>
      <c r="Z1356" t="s">
        <v>5351</v>
      </c>
      <c r="AA1356" t="s">
        <v>4962</v>
      </c>
      <c r="AB1356">
        <f>YEAR(Sales_Trans_2[[#This Row],[Transaction_Date]])</f>
        <v>2026</v>
      </c>
      <c r="AC1356" t="str">
        <f>TEXT(Sales_Trans_2[[#This Row],[Transaction_Date]],"mmm")</f>
        <v>Jan</v>
      </c>
      <c r="AD1356">
        <f>MONTH(Sales_Trans_2[[#This Row],[Transaction_Date]])</f>
        <v>1</v>
      </c>
      <c r="AE1356" s="19">
        <f>IFERROR(Sales_Trans_2[[#This Row],[Profit]]/Sales_Trans_2[[#This Row],[Sales_Amount]],0)</f>
        <v>0.39165037895299293</v>
      </c>
      <c r="AF1356" s="20" t="str">
        <f>IF(Sales_Trans_2[[#This Row],[Discount_Pct]]=0,"0%",
IF(Sales_Trans_2[[#This Row],[Discount_Pct]]&lt;=5,"1-5%",
IF(Sales_Trans_2[[#This Row],[Discount_Pct]]&lt;=10,"6-10%",
IF(Sales_Trans_2[[#This Row],[Discount_Pct]]&lt;=15,"11-15%","&gt;15%"))))</f>
        <v>6-10%</v>
      </c>
    </row>
    <row r="1357" spans="1:32" x14ac:dyDescent="0.25">
      <c r="A1357" t="s">
        <v>4457</v>
      </c>
      <c r="B1357" s="10">
        <v>45973</v>
      </c>
      <c r="C1357" t="s">
        <v>2496</v>
      </c>
      <c r="D1357" t="s">
        <v>1991</v>
      </c>
      <c r="E1357" t="s">
        <v>957</v>
      </c>
      <c r="F1357" t="s">
        <v>958</v>
      </c>
      <c r="G1357">
        <v>4</v>
      </c>
      <c r="H1357">
        <v>352.51</v>
      </c>
      <c r="I1357">
        <v>20</v>
      </c>
      <c r="J1357">
        <v>282.01</v>
      </c>
      <c r="K1357">
        <v>1128.03</v>
      </c>
      <c r="L1357">
        <v>1040.24</v>
      </c>
      <c r="M1357">
        <v>87.79</v>
      </c>
      <c r="N1357" t="s">
        <v>47</v>
      </c>
      <c r="O1357" t="s">
        <v>24</v>
      </c>
      <c r="P1357" t="s">
        <v>55</v>
      </c>
      <c r="Q1357">
        <v>0.76666666666666672</v>
      </c>
      <c r="R1357" t="s">
        <v>49</v>
      </c>
      <c r="S1357" t="s">
        <v>4933</v>
      </c>
      <c r="T1357" t="s">
        <v>4930</v>
      </c>
      <c r="U1357">
        <v>352.51</v>
      </c>
      <c r="V1357" t="s">
        <v>5674</v>
      </c>
      <c r="W1357" t="s">
        <v>4968</v>
      </c>
      <c r="X1357" t="s">
        <v>5614</v>
      </c>
      <c r="Y1357" t="s">
        <v>4960</v>
      </c>
      <c r="Z1357" t="s">
        <v>5280</v>
      </c>
      <c r="AA1357" t="s">
        <v>4962</v>
      </c>
      <c r="AB1357">
        <f>YEAR(Sales_Trans_2[[#This Row],[Transaction_Date]])</f>
        <v>2025</v>
      </c>
      <c r="AC1357" t="str">
        <f>TEXT(Sales_Trans_2[[#This Row],[Transaction_Date]],"mmm")</f>
        <v>Nov</v>
      </c>
      <c r="AD1357">
        <f>MONTH(Sales_Trans_2[[#This Row],[Transaction_Date]])</f>
        <v>11</v>
      </c>
      <c r="AE1357" s="19">
        <f>IFERROR(Sales_Trans_2[[#This Row],[Profit]]/Sales_Trans_2[[#This Row],[Sales_Amount]],0)</f>
        <v>7.7825944345451814E-2</v>
      </c>
      <c r="AF1357" s="20" t="str">
        <f>IF(Sales_Trans_2[[#This Row],[Discount_Pct]]=0,"0%",
IF(Sales_Trans_2[[#This Row],[Discount_Pct]]&lt;=5,"1-5%",
IF(Sales_Trans_2[[#This Row],[Discount_Pct]]&lt;=10,"6-10%",
IF(Sales_Trans_2[[#This Row],[Discount_Pct]]&lt;=15,"11-15%","&gt;15%"))))</f>
        <v>&gt;15%</v>
      </c>
    </row>
    <row r="1358" spans="1:32" x14ac:dyDescent="0.25">
      <c r="A1358" t="s">
        <v>2146</v>
      </c>
      <c r="B1358" s="10">
        <v>46078</v>
      </c>
      <c r="C1358" t="s">
        <v>1090</v>
      </c>
      <c r="D1358" t="s">
        <v>247</v>
      </c>
      <c r="E1358" t="s">
        <v>66</v>
      </c>
      <c r="F1358" t="s">
        <v>495</v>
      </c>
      <c r="G1358">
        <v>6</v>
      </c>
      <c r="H1358">
        <v>322.24</v>
      </c>
      <c r="I1358">
        <v>15</v>
      </c>
      <c r="J1358">
        <v>290.02</v>
      </c>
      <c r="K1358">
        <v>1643.42</v>
      </c>
      <c r="L1358">
        <v>1629.18</v>
      </c>
      <c r="M1358">
        <v>14.24</v>
      </c>
      <c r="N1358" t="s">
        <v>40</v>
      </c>
      <c r="O1358" t="s">
        <v>24</v>
      </c>
      <c r="P1358" t="s">
        <v>55</v>
      </c>
      <c r="Q1358">
        <v>0.85277777777777775</v>
      </c>
      <c r="R1358" t="s">
        <v>49</v>
      </c>
      <c r="S1358" t="s">
        <v>4897</v>
      </c>
      <c r="T1358" t="s">
        <v>4887</v>
      </c>
      <c r="U1358">
        <v>223.15</v>
      </c>
      <c r="V1358" t="s">
        <v>5700</v>
      </c>
      <c r="W1358" t="s">
        <v>4958</v>
      </c>
      <c r="X1358" t="s">
        <v>5253</v>
      </c>
      <c r="Y1358" t="s">
        <v>4960</v>
      </c>
      <c r="Z1358" t="s">
        <v>5155</v>
      </c>
      <c r="AA1358" t="s">
        <v>4962</v>
      </c>
      <c r="AB1358">
        <f>YEAR(Sales_Trans_2[[#This Row],[Transaction_Date]])</f>
        <v>2026</v>
      </c>
      <c r="AC1358" t="str">
        <f>TEXT(Sales_Trans_2[[#This Row],[Transaction_Date]],"mmm")</f>
        <v>Feb</v>
      </c>
      <c r="AD1358">
        <f>MONTH(Sales_Trans_2[[#This Row],[Transaction_Date]])</f>
        <v>2</v>
      </c>
      <c r="AE1358" s="19">
        <f>IFERROR(Sales_Trans_2[[#This Row],[Profit]]/Sales_Trans_2[[#This Row],[Sales_Amount]],0)</f>
        <v>8.6648574314539192E-3</v>
      </c>
      <c r="AF1358" s="20" t="str">
        <f>IF(Sales_Trans_2[[#This Row],[Discount_Pct]]=0,"0%",
IF(Sales_Trans_2[[#This Row],[Discount_Pct]]&lt;=5,"1-5%",
IF(Sales_Trans_2[[#This Row],[Discount_Pct]]&lt;=10,"6-10%",
IF(Sales_Trans_2[[#This Row],[Discount_Pct]]&lt;=15,"11-15%","&gt;15%"))))</f>
        <v>11-15%</v>
      </c>
    </row>
    <row r="1359" spans="1:32" x14ac:dyDescent="0.25">
      <c r="A1359" t="s">
        <v>2020</v>
      </c>
      <c r="B1359" s="10">
        <v>46297</v>
      </c>
      <c r="C1359" t="s">
        <v>1826</v>
      </c>
      <c r="D1359" t="s">
        <v>714</v>
      </c>
      <c r="E1359" t="s">
        <v>343</v>
      </c>
      <c r="F1359" t="s">
        <v>344</v>
      </c>
      <c r="G1359">
        <v>4</v>
      </c>
      <c r="H1359">
        <v>161.03</v>
      </c>
      <c r="I1359">
        <v>10</v>
      </c>
      <c r="J1359">
        <v>64.41</v>
      </c>
      <c r="K1359">
        <v>579.71</v>
      </c>
      <c r="L1359">
        <v>496.96</v>
      </c>
      <c r="M1359">
        <v>82.75</v>
      </c>
      <c r="N1359" t="s">
        <v>133</v>
      </c>
      <c r="O1359" t="s">
        <v>24</v>
      </c>
      <c r="P1359" t="s">
        <v>55</v>
      </c>
      <c r="Q1359">
        <v>0.59791666666666665</v>
      </c>
      <c r="R1359" t="s">
        <v>49</v>
      </c>
      <c r="S1359" t="s">
        <v>4653</v>
      </c>
      <c r="T1359" t="s">
        <v>4672</v>
      </c>
      <c r="U1359">
        <v>161.03</v>
      </c>
      <c r="V1359" t="s">
        <v>5705</v>
      </c>
      <c r="W1359" t="s">
        <v>4968</v>
      </c>
      <c r="X1359" t="s">
        <v>5445</v>
      </c>
      <c r="Y1359" t="s">
        <v>4977</v>
      </c>
      <c r="Z1359" t="s">
        <v>5446</v>
      </c>
      <c r="AA1359" t="s">
        <v>4962</v>
      </c>
      <c r="AB1359">
        <f>YEAR(Sales_Trans_2[[#This Row],[Transaction_Date]])</f>
        <v>2026</v>
      </c>
      <c r="AC1359" t="str">
        <f>TEXT(Sales_Trans_2[[#This Row],[Transaction_Date]],"mmm")</f>
        <v>Oct</v>
      </c>
      <c r="AD1359">
        <f>MONTH(Sales_Trans_2[[#This Row],[Transaction_Date]])</f>
        <v>10</v>
      </c>
      <c r="AE1359" s="19">
        <f>IFERROR(Sales_Trans_2[[#This Row],[Profit]]/Sales_Trans_2[[#This Row],[Sales_Amount]],0)</f>
        <v>0.14274378568594642</v>
      </c>
      <c r="AF1359" s="20" t="str">
        <f>IF(Sales_Trans_2[[#This Row],[Discount_Pct]]=0,"0%",
IF(Sales_Trans_2[[#This Row],[Discount_Pct]]&lt;=5,"1-5%",
IF(Sales_Trans_2[[#This Row],[Discount_Pct]]&lt;=10,"6-10%",
IF(Sales_Trans_2[[#This Row],[Discount_Pct]]&lt;=15,"11-15%","&gt;15%"))))</f>
        <v>6-10%</v>
      </c>
    </row>
    <row r="1360" spans="1:32" x14ac:dyDescent="0.25">
      <c r="A1360" t="s">
        <v>4108</v>
      </c>
      <c r="B1360" s="10">
        <v>46007</v>
      </c>
      <c r="C1360" t="s">
        <v>844</v>
      </c>
      <c r="D1360" t="s">
        <v>231</v>
      </c>
      <c r="E1360" t="s">
        <v>612</v>
      </c>
      <c r="F1360" t="s">
        <v>2256</v>
      </c>
      <c r="G1360">
        <v>1</v>
      </c>
      <c r="H1360">
        <v>418.79</v>
      </c>
      <c r="I1360">
        <v>15</v>
      </c>
      <c r="J1360">
        <v>62.82</v>
      </c>
      <c r="K1360">
        <v>355.97</v>
      </c>
      <c r="L1360">
        <v>308.94</v>
      </c>
      <c r="M1360">
        <v>47.03</v>
      </c>
      <c r="N1360" t="s">
        <v>47</v>
      </c>
      <c r="O1360" t="s">
        <v>24</v>
      </c>
      <c r="P1360" t="s">
        <v>55</v>
      </c>
      <c r="Q1360">
        <v>0.63472222222222219</v>
      </c>
      <c r="R1360" t="s">
        <v>49</v>
      </c>
      <c r="S1360" t="s">
        <v>4756</v>
      </c>
      <c r="T1360" t="s">
        <v>4752</v>
      </c>
      <c r="U1360">
        <v>418.79</v>
      </c>
      <c r="V1360" t="s">
        <v>5741</v>
      </c>
      <c r="W1360" t="s">
        <v>4968</v>
      </c>
      <c r="X1360" t="s">
        <v>5742</v>
      </c>
      <c r="Y1360" t="s">
        <v>4970</v>
      </c>
      <c r="Z1360" t="s">
        <v>5008</v>
      </c>
      <c r="AA1360" t="s">
        <v>4962</v>
      </c>
      <c r="AB1360">
        <f>YEAR(Sales_Trans_2[[#This Row],[Transaction_Date]])</f>
        <v>2025</v>
      </c>
      <c r="AC1360" t="str">
        <f>TEXT(Sales_Trans_2[[#This Row],[Transaction_Date]],"mmm")</f>
        <v>Dec</v>
      </c>
      <c r="AD1360">
        <f>MONTH(Sales_Trans_2[[#This Row],[Transaction_Date]])</f>
        <v>12</v>
      </c>
      <c r="AE1360" s="19">
        <f>IFERROR(Sales_Trans_2[[#This Row],[Profit]]/Sales_Trans_2[[#This Row],[Sales_Amount]],0)</f>
        <v>0.13211787510183443</v>
      </c>
      <c r="AF1360" s="20" t="str">
        <f>IF(Sales_Trans_2[[#This Row],[Discount_Pct]]=0,"0%",
IF(Sales_Trans_2[[#This Row],[Discount_Pct]]&lt;=5,"1-5%",
IF(Sales_Trans_2[[#This Row],[Discount_Pct]]&lt;=10,"6-10%",
IF(Sales_Trans_2[[#This Row],[Discount_Pct]]&lt;=15,"11-15%","&gt;15%"))))</f>
        <v>11-15%</v>
      </c>
    </row>
    <row r="1361" spans="1:32" x14ac:dyDescent="0.25">
      <c r="A1361" t="s">
        <v>4408</v>
      </c>
      <c r="B1361" s="10">
        <v>45850</v>
      </c>
      <c r="C1361" t="s">
        <v>4069</v>
      </c>
      <c r="D1361" t="s">
        <v>59</v>
      </c>
      <c r="E1361" t="s">
        <v>198</v>
      </c>
      <c r="F1361" t="s">
        <v>694</v>
      </c>
      <c r="G1361">
        <v>5</v>
      </c>
      <c r="H1361">
        <v>342.46</v>
      </c>
      <c r="I1361">
        <v>20</v>
      </c>
      <c r="J1361">
        <v>342.46</v>
      </c>
      <c r="K1361">
        <v>1575.32</v>
      </c>
      <c r="L1361">
        <v>1358.9</v>
      </c>
      <c r="M1361">
        <v>216.42</v>
      </c>
      <c r="N1361" t="s">
        <v>23</v>
      </c>
      <c r="O1361" t="s">
        <v>24</v>
      </c>
      <c r="P1361" t="s">
        <v>55</v>
      </c>
      <c r="Q1361">
        <v>0.47499999999999998</v>
      </c>
      <c r="R1361" t="s">
        <v>27</v>
      </c>
      <c r="S1361" t="s">
        <v>4721</v>
      </c>
      <c r="T1361" t="s">
        <v>4703</v>
      </c>
      <c r="U1361">
        <v>342.46</v>
      </c>
      <c r="V1361" t="s">
        <v>5111</v>
      </c>
      <c r="W1361" t="s">
        <v>4968</v>
      </c>
      <c r="X1361" t="s">
        <v>5096</v>
      </c>
      <c r="Y1361" t="s">
        <v>4960</v>
      </c>
      <c r="Z1361" t="s">
        <v>5097</v>
      </c>
      <c r="AA1361" t="s">
        <v>4962</v>
      </c>
      <c r="AB1361">
        <f>YEAR(Sales_Trans_2[[#This Row],[Transaction_Date]])</f>
        <v>2025</v>
      </c>
      <c r="AC1361" t="str">
        <f>TEXT(Sales_Trans_2[[#This Row],[Transaction_Date]],"mmm")</f>
        <v>Jul</v>
      </c>
      <c r="AD1361">
        <f>MONTH(Sales_Trans_2[[#This Row],[Transaction_Date]])</f>
        <v>7</v>
      </c>
      <c r="AE1361" s="19">
        <f>IFERROR(Sales_Trans_2[[#This Row],[Profit]]/Sales_Trans_2[[#This Row],[Sales_Amount]],0)</f>
        <v>0.13738161135515323</v>
      </c>
      <c r="AF1361" s="20" t="str">
        <f>IF(Sales_Trans_2[[#This Row],[Discount_Pct]]=0,"0%",
IF(Sales_Trans_2[[#This Row],[Discount_Pct]]&lt;=5,"1-5%",
IF(Sales_Trans_2[[#This Row],[Discount_Pct]]&lt;=10,"6-10%",
IF(Sales_Trans_2[[#This Row],[Discount_Pct]]&lt;=15,"11-15%","&gt;15%"))))</f>
        <v>&gt;15%</v>
      </c>
    </row>
    <row r="1362" spans="1:32" x14ac:dyDescent="0.25">
      <c r="A1362" t="s">
        <v>1825</v>
      </c>
      <c r="B1362" s="10">
        <v>45820</v>
      </c>
      <c r="C1362" t="s">
        <v>1826</v>
      </c>
      <c r="D1362" t="s">
        <v>886</v>
      </c>
      <c r="E1362" t="s">
        <v>192</v>
      </c>
      <c r="G1362">
        <v>1</v>
      </c>
      <c r="H1362">
        <v>232.92</v>
      </c>
      <c r="I1362">
        <v>10</v>
      </c>
      <c r="J1362">
        <v>23.29</v>
      </c>
      <c r="K1362">
        <v>241.07</v>
      </c>
      <c r="L1362">
        <v>192.41</v>
      </c>
      <c r="M1362">
        <v>48.66</v>
      </c>
      <c r="N1362" t="s">
        <v>4971</v>
      </c>
      <c r="O1362" t="s">
        <v>24</v>
      </c>
      <c r="P1362" t="s">
        <v>55</v>
      </c>
      <c r="Q1362">
        <v>0.75277777777777777</v>
      </c>
      <c r="R1362" t="s">
        <v>27</v>
      </c>
      <c r="S1362" t="s">
        <v>4827</v>
      </c>
      <c r="T1362" t="s">
        <v>4828</v>
      </c>
      <c r="U1362">
        <v>232.92</v>
      </c>
      <c r="V1362" t="s">
        <v>5705</v>
      </c>
      <c r="W1362" t="s">
        <v>4968</v>
      </c>
      <c r="Z1362" t="s">
        <v>5284</v>
      </c>
      <c r="AA1362" t="s">
        <v>4962</v>
      </c>
      <c r="AB1362">
        <f>YEAR(Sales_Trans_2[[#This Row],[Transaction_Date]])</f>
        <v>2025</v>
      </c>
      <c r="AC1362" t="str">
        <f>TEXT(Sales_Trans_2[[#This Row],[Transaction_Date]],"mmm")</f>
        <v>Jun</v>
      </c>
      <c r="AD1362">
        <f>MONTH(Sales_Trans_2[[#This Row],[Transaction_Date]])</f>
        <v>6</v>
      </c>
      <c r="AE1362" s="19">
        <f>IFERROR(Sales_Trans_2[[#This Row],[Profit]]/Sales_Trans_2[[#This Row],[Sales_Amount]],0)</f>
        <v>0.20185008503754095</v>
      </c>
      <c r="AF1362" s="20" t="str">
        <f>IF(Sales_Trans_2[[#This Row],[Discount_Pct]]=0,"0%",
IF(Sales_Trans_2[[#This Row],[Discount_Pct]]&lt;=5,"1-5%",
IF(Sales_Trans_2[[#This Row],[Discount_Pct]]&lt;=10,"6-10%",
IF(Sales_Trans_2[[#This Row],[Discount_Pct]]&lt;=15,"11-15%","&gt;15%"))))</f>
        <v>6-10%</v>
      </c>
    </row>
    <row r="1363" spans="1:32" x14ac:dyDescent="0.25">
      <c r="A1363" t="s">
        <v>4420</v>
      </c>
      <c r="B1363" s="10">
        <v>45789</v>
      </c>
      <c r="C1363" t="s">
        <v>1048</v>
      </c>
      <c r="D1363" t="s">
        <v>302</v>
      </c>
      <c r="E1363" t="s">
        <v>187</v>
      </c>
      <c r="F1363" t="s">
        <v>188</v>
      </c>
      <c r="G1363">
        <v>3</v>
      </c>
      <c r="H1363">
        <v>343.56</v>
      </c>
      <c r="I1363">
        <v>20</v>
      </c>
      <c r="J1363">
        <v>206.14</v>
      </c>
      <c r="K1363">
        <v>824.54</v>
      </c>
      <c r="L1363">
        <v>648.96</v>
      </c>
      <c r="M1363">
        <v>175.58</v>
      </c>
      <c r="N1363" t="s">
        <v>133</v>
      </c>
      <c r="O1363" t="s">
        <v>24</v>
      </c>
      <c r="P1363" t="s">
        <v>55</v>
      </c>
      <c r="Q1363">
        <v>0.79722222222222228</v>
      </c>
      <c r="R1363" t="s">
        <v>49</v>
      </c>
      <c r="S1363" t="s">
        <v>4655</v>
      </c>
      <c r="T1363" t="s">
        <v>4636</v>
      </c>
      <c r="U1363">
        <v>343.56</v>
      </c>
      <c r="V1363" t="s">
        <v>5785</v>
      </c>
      <c r="W1363" t="s">
        <v>4964</v>
      </c>
      <c r="X1363" t="s">
        <v>5199</v>
      </c>
      <c r="Y1363" t="s">
        <v>4960</v>
      </c>
      <c r="Z1363" t="s">
        <v>5200</v>
      </c>
      <c r="AA1363" t="s">
        <v>4962</v>
      </c>
      <c r="AB1363">
        <f>YEAR(Sales_Trans_2[[#This Row],[Transaction_Date]])</f>
        <v>2025</v>
      </c>
      <c r="AC1363" t="str">
        <f>TEXT(Sales_Trans_2[[#This Row],[Transaction_Date]],"mmm")</f>
        <v>May</v>
      </c>
      <c r="AD1363">
        <f>MONTH(Sales_Trans_2[[#This Row],[Transaction_Date]])</f>
        <v>5</v>
      </c>
      <c r="AE1363" s="19">
        <f>IFERROR(Sales_Trans_2[[#This Row],[Profit]]/Sales_Trans_2[[#This Row],[Sales_Amount]],0)</f>
        <v>0.21294297426443837</v>
      </c>
      <c r="AF1363" s="20" t="str">
        <f>IF(Sales_Trans_2[[#This Row],[Discount_Pct]]=0,"0%",
IF(Sales_Trans_2[[#This Row],[Discount_Pct]]&lt;=5,"1-5%",
IF(Sales_Trans_2[[#This Row],[Discount_Pct]]&lt;=10,"6-10%",
IF(Sales_Trans_2[[#This Row],[Discount_Pct]]&lt;=15,"11-15%","&gt;15%"))))</f>
        <v>&gt;15%</v>
      </c>
    </row>
    <row r="1364" spans="1:32" x14ac:dyDescent="0.25">
      <c r="A1364" t="s">
        <v>2482</v>
      </c>
      <c r="B1364" s="10">
        <v>45728</v>
      </c>
      <c r="C1364" t="s">
        <v>1409</v>
      </c>
      <c r="D1364" t="s">
        <v>414</v>
      </c>
      <c r="E1364" t="s">
        <v>1339</v>
      </c>
      <c r="F1364" t="s">
        <v>2001</v>
      </c>
      <c r="G1364">
        <v>8</v>
      </c>
      <c r="H1364">
        <v>101.26</v>
      </c>
      <c r="I1364">
        <v>10</v>
      </c>
      <c r="J1364">
        <v>81.010000000000005</v>
      </c>
      <c r="K1364">
        <v>729.07</v>
      </c>
      <c r="L1364">
        <v>638.55999999999995</v>
      </c>
      <c r="M1364">
        <v>90.51</v>
      </c>
      <c r="N1364" t="s">
        <v>68</v>
      </c>
      <c r="O1364" t="s">
        <v>24</v>
      </c>
      <c r="P1364" t="s">
        <v>55</v>
      </c>
      <c r="Q1364">
        <v>0.69930555555555551</v>
      </c>
      <c r="R1364" t="s">
        <v>49</v>
      </c>
      <c r="S1364" t="s">
        <v>4846</v>
      </c>
      <c r="T1364" t="s">
        <v>4847</v>
      </c>
      <c r="U1364">
        <v>96.72</v>
      </c>
      <c r="V1364" t="s">
        <v>5492</v>
      </c>
      <c r="W1364" t="s">
        <v>4958</v>
      </c>
      <c r="X1364" t="s">
        <v>5791</v>
      </c>
      <c r="Y1364" t="s">
        <v>4970</v>
      </c>
      <c r="Z1364" t="s">
        <v>5792</v>
      </c>
      <c r="AA1364" t="s">
        <v>4962</v>
      </c>
      <c r="AB1364">
        <f>YEAR(Sales_Trans_2[[#This Row],[Transaction_Date]])</f>
        <v>2025</v>
      </c>
      <c r="AC1364" t="str">
        <f>TEXT(Sales_Trans_2[[#This Row],[Transaction_Date]],"mmm")</f>
        <v>Mar</v>
      </c>
      <c r="AD1364">
        <f>MONTH(Sales_Trans_2[[#This Row],[Transaction_Date]])</f>
        <v>3</v>
      </c>
      <c r="AE1364" s="19">
        <f>IFERROR(Sales_Trans_2[[#This Row],[Profit]]/Sales_Trans_2[[#This Row],[Sales_Amount]],0)</f>
        <v>0.12414445800814737</v>
      </c>
      <c r="AF1364" s="20" t="str">
        <f>IF(Sales_Trans_2[[#This Row],[Discount_Pct]]=0,"0%",
IF(Sales_Trans_2[[#This Row],[Discount_Pct]]&lt;=5,"1-5%",
IF(Sales_Trans_2[[#This Row],[Discount_Pct]]&lt;=10,"6-10%",
IF(Sales_Trans_2[[#This Row],[Discount_Pct]]&lt;=15,"11-15%","&gt;15%"))))</f>
        <v>6-10%</v>
      </c>
    </row>
    <row r="1365" spans="1:32" x14ac:dyDescent="0.25">
      <c r="A1365" t="s">
        <v>3548</v>
      </c>
      <c r="B1365" s="10">
        <v>45700</v>
      </c>
      <c r="C1365" t="s">
        <v>274</v>
      </c>
      <c r="D1365" t="s">
        <v>275</v>
      </c>
      <c r="E1365" t="s">
        <v>957</v>
      </c>
      <c r="F1365" t="s">
        <v>1896</v>
      </c>
      <c r="G1365">
        <v>5</v>
      </c>
      <c r="H1365">
        <v>51.63</v>
      </c>
      <c r="I1365">
        <v>5</v>
      </c>
      <c r="J1365">
        <v>12.91</v>
      </c>
      <c r="K1365">
        <v>245.24</v>
      </c>
      <c r="L1365">
        <v>187.4</v>
      </c>
      <c r="M1365">
        <v>57.84</v>
      </c>
      <c r="N1365" t="s">
        <v>23</v>
      </c>
      <c r="O1365" t="s">
        <v>24</v>
      </c>
      <c r="P1365" t="s">
        <v>55</v>
      </c>
      <c r="Q1365">
        <v>0.42430555555555555</v>
      </c>
      <c r="R1365" t="s">
        <v>49</v>
      </c>
      <c r="S1365" t="s">
        <v>4760</v>
      </c>
      <c r="T1365" t="s">
        <v>4752</v>
      </c>
      <c r="U1365">
        <v>51.33</v>
      </c>
      <c r="V1365" t="s">
        <v>5134</v>
      </c>
      <c r="W1365" t="s">
        <v>4958</v>
      </c>
      <c r="X1365" t="s">
        <v>5434</v>
      </c>
      <c r="Y1365" t="s">
        <v>5007</v>
      </c>
      <c r="Z1365" t="s">
        <v>5280</v>
      </c>
      <c r="AA1365" t="s">
        <v>4962</v>
      </c>
      <c r="AB1365">
        <f>YEAR(Sales_Trans_2[[#This Row],[Transaction_Date]])</f>
        <v>2025</v>
      </c>
      <c r="AC1365" t="str">
        <f>TEXT(Sales_Trans_2[[#This Row],[Transaction_Date]],"mmm")</f>
        <v>Feb</v>
      </c>
      <c r="AD1365">
        <f>MONTH(Sales_Trans_2[[#This Row],[Transaction_Date]])</f>
        <v>2</v>
      </c>
      <c r="AE1365" s="19">
        <f>IFERROR(Sales_Trans_2[[#This Row],[Profit]]/Sales_Trans_2[[#This Row],[Sales_Amount]],0)</f>
        <v>0.23585059533518188</v>
      </c>
      <c r="AF1365" s="20" t="str">
        <f>IF(Sales_Trans_2[[#This Row],[Discount_Pct]]=0,"0%",
IF(Sales_Trans_2[[#This Row],[Discount_Pct]]&lt;=5,"1-5%",
IF(Sales_Trans_2[[#This Row],[Discount_Pct]]&lt;=10,"6-10%",
IF(Sales_Trans_2[[#This Row],[Discount_Pct]]&lt;=15,"11-15%","&gt;15%"))))</f>
        <v>1-5%</v>
      </c>
    </row>
    <row r="1366" spans="1:32" x14ac:dyDescent="0.25">
      <c r="A1366" t="s">
        <v>4584</v>
      </c>
      <c r="B1366" s="10">
        <v>45990</v>
      </c>
      <c r="C1366" t="s">
        <v>413</v>
      </c>
      <c r="D1366" t="s">
        <v>371</v>
      </c>
      <c r="E1366" t="s">
        <v>209</v>
      </c>
      <c r="F1366" t="s">
        <v>210</v>
      </c>
      <c r="G1366">
        <v>8</v>
      </c>
      <c r="H1366">
        <v>429.84</v>
      </c>
      <c r="I1366">
        <v>5</v>
      </c>
      <c r="J1366">
        <v>171.94</v>
      </c>
      <c r="K1366">
        <v>3756.8</v>
      </c>
      <c r="L1366">
        <v>2479.84</v>
      </c>
      <c r="M1366">
        <v>1276.96</v>
      </c>
      <c r="N1366" t="s">
        <v>40</v>
      </c>
      <c r="O1366" t="s">
        <v>24</v>
      </c>
      <c r="P1366" t="s">
        <v>55</v>
      </c>
      <c r="Q1366">
        <v>0.77361111111111114</v>
      </c>
      <c r="R1366" t="s">
        <v>27</v>
      </c>
      <c r="S1366" t="s">
        <v>4714</v>
      </c>
      <c r="T1366" t="s">
        <v>4703</v>
      </c>
      <c r="U1366">
        <v>380.12</v>
      </c>
      <c r="V1366" t="s">
        <v>5812</v>
      </c>
      <c r="W1366" t="s">
        <v>4958</v>
      </c>
      <c r="X1366" t="s">
        <v>4973</v>
      </c>
      <c r="Y1366" t="s">
        <v>4960</v>
      </c>
      <c r="Z1366" t="s">
        <v>5067</v>
      </c>
      <c r="AA1366" t="s">
        <v>4962</v>
      </c>
      <c r="AB1366">
        <f>YEAR(Sales_Trans_2[[#This Row],[Transaction_Date]])</f>
        <v>2025</v>
      </c>
      <c r="AC1366" t="str">
        <f>TEXT(Sales_Trans_2[[#This Row],[Transaction_Date]],"mmm")</f>
        <v>Nov</v>
      </c>
      <c r="AD1366">
        <f>MONTH(Sales_Trans_2[[#This Row],[Transaction_Date]])</f>
        <v>11</v>
      </c>
      <c r="AE1366" s="19">
        <f>IFERROR(Sales_Trans_2[[#This Row],[Profit]]/Sales_Trans_2[[#This Row],[Sales_Amount]],0)</f>
        <v>0.33990630323679727</v>
      </c>
      <c r="AF1366" s="20" t="str">
        <f>IF(Sales_Trans_2[[#This Row],[Discount_Pct]]=0,"0%",
IF(Sales_Trans_2[[#This Row],[Discount_Pct]]&lt;=5,"1-5%",
IF(Sales_Trans_2[[#This Row],[Discount_Pct]]&lt;=10,"6-10%",
IF(Sales_Trans_2[[#This Row],[Discount_Pct]]&lt;=15,"11-15%","&gt;15%"))))</f>
        <v>1-5%</v>
      </c>
    </row>
    <row r="1367" spans="1:32" x14ac:dyDescent="0.25">
      <c r="A1367" t="s">
        <v>1203</v>
      </c>
      <c r="B1367" s="10">
        <v>45987</v>
      </c>
      <c r="C1367" t="s">
        <v>252</v>
      </c>
      <c r="D1367" t="s">
        <v>1156</v>
      </c>
      <c r="E1367" t="s">
        <v>1066</v>
      </c>
      <c r="F1367" t="s">
        <v>471</v>
      </c>
      <c r="G1367">
        <v>7</v>
      </c>
      <c r="H1367">
        <v>150.41999999999999</v>
      </c>
      <c r="I1367">
        <v>15</v>
      </c>
      <c r="J1367">
        <v>157.94</v>
      </c>
      <c r="K1367">
        <v>895</v>
      </c>
      <c r="L1367">
        <v>764.47</v>
      </c>
      <c r="M1367">
        <v>130.53</v>
      </c>
      <c r="N1367" t="s">
        <v>47</v>
      </c>
      <c r="O1367" t="s">
        <v>24</v>
      </c>
      <c r="P1367" t="s">
        <v>55</v>
      </c>
      <c r="Q1367">
        <v>0.42430555555555555</v>
      </c>
      <c r="R1367" t="s">
        <v>49</v>
      </c>
      <c r="S1367" t="s">
        <v>4755</v>
      </c>
      <c r="T1367" t="s">
        <v>4752</v>
      </c>
      <c r="U1367">
        <v>147.72</v>
      </c>
      <c r="V1367" t="s">
        <v>5635</v>
      </c>
      <c r="W1367" t="s">
        <v>4958</v>
      </c>
      <c r="X1367" t="s">
        <v>5376</v>
      </c>
      <c r="Y1367" t="s">
        <v>4970</v>
      </c>
      <c r="Z1367" t="s">
        <v>5120</v>
      </c>
      <c r="AA1367" t="s">
        <v>4962</v>
      </c>
      <c r="AB1367">
        <f>YEAR(Sales_Trans_2[[#This Row],[Transaction_Date]])</f>
        <v>2025</v>
      </c>
      <c r="AC1367" t="str">
        <f>TEXT(Sales_Trans_2[[#This Row],[Transaction_Date]],"mmm")</f>
        <v>Nov</v>
      </c>
      <c r="AD1367">
        <f>MONTH(Sales_Trans_2[[#This Row],[Transaction_Date]])</f>
        <v>11</v>
      </c>
      <c r="AE1367" s="19">
        <f>IFERROR(Sales_Trans_2[[#This Row],[Profit]]/Sales_Trans_2[[#This Row],[Sales_Amount]],0)</f>
        <v>0.14584357541899443</v>
      </c>
      <c r="AF1367" s="20" t="str">
        <f>IF(Sales_Trans_2[[#This Row],[Discount_Pct]]=0,"0%",
IF(Sales_Trans_2[[#This Row],[Discount_Pct]]&lt;=5,"1-5%",
IF(Sales_Trans_2[[#This Row],[Discount_Pct]]&lt;=10,"6-10%",
IF(Sales_Trans_2[[#This Row],[Discount_Pct]]&lt;=15,"11-15%","&gt;15%"))))</f>
        <v>11-15%</v>
      </c>
    </row>
    <row r="1368" spans="1:32" x14ac:dyDescent="0.25">
      <c r="A1368" t="s">
        <v>1808</v>
      </c>
      <c r="B1368" s="10">
        <v>45985</v>
      </c>
      <c r="C1368" t="s">
        <v>616</v>
      </c>
      <c r="D1368" t="s">
        <v>1804</v>
      </c>
      <c r="E1368" t="s">
        <v>366</v>
      </c>
      <c r="F1368" t="s">
        <v>969</v>
      </c>
      <c r="G1368">
        <v>5</v>
      </c>
      <c r="H1368">
        <v>42.97</v>
      </c>
      <c r="I1368">
        <v>5</v>
      </c>
      <c r="J1368">
        <v>10.74</v>
      </c>
      <c r="K1368">
        <v>204.11</v>
      </c>
      <c r="L1368">
        <v>182.95</v>
      </c>
      <c r="M1368">
        <v>21.16</v>
      </c>
      <c r="N1368" t="s">
        <v>47</v>
      </c>
      <c r="O1368" t="s">
        <v>24</v>
      </c>
      <c r="P1368" t="s">
        <v>55</v>
      </c>
      <c r="Q1368">
        <v>0.53819444444444442</v>
      </c>
      <c r="R1368" t="s">
        <v>49</v>
      </c>
      <c r="S1368" t="s">
        <v>4744</v>
      </c>
      <c r="T1368" t="s">
        <v>4729</v>
      </c>
      <c r="U1368">
        <v>42.97</v>
      </c>
      <c r="V1368" t="s">
        <v>5546</v>
      </c>
      <c r="W1368" t="s">
        <v>4968</v>
      </c>
      <c r="X1368" t="s">
        <v>5820</v>
      </c>
      <c r="Y1368" t="s">
        <v>4960</v>
      </c>
      <c r="Z1368" t="s">
        <v>5334</v>
      </c>
      <c r="AA1368" t="s">
        <v>4962</v>
      </c>
      <c r="AB1368">
        <f>YEAR(Sales_Trans_2[[#This Row],[Transaction_Date]])</f>
        <v>2025</v>
      </c>
      <c r="AC1368" t="str">
        <f>TEXT(Sales_Trans_2[[#This Row],[Transaction_Date]],"mmm")</f>
        <v>Nov</v>
      </c>
      <c r="AD1368">
        <f>MONTH(Sales_Trans_2[[#This Row],[Transaction_Date]])</f>
        <v>11</v>
      </c>
      <c r="AE1368" s="19">
        <f>IFERROR(Sales_Trans_2[[#This Row],[Profit]]/Sales_Trans_2[[#This Row],[Sales_Amount]],0)</f>
        <v>0.10366958992700014</v>
      </c>
      <c r="AF1368" s="20" t="str">
        <f>IF(Sales_Trans_2[[#This Row],[Discount_Pct]]=0,"0%",
IF(Sales_Trans_2[[#This Row],[Discount_Pct]]&lt;=5,"1-5%",
IF(Sales_Trans_2[[#This Row],[Discount_Pct]]&lt;=10,"6-10%",
IF(Sales_Trans_2[[#This Row],[Discount_Pct]]&lt;=15,"11-15%","&gt;15%"))))</f>
        <v>1-5%</v>
      </c>
    </row>
    <row r="1369" spans="1:32" x14ac:dyDescent="0.25">
      <c r="A1369" t="s">
        <v>2311</v>
      </c>
      <c r="B1369" s="10">
        <v>45984</v>
      </c>
      <c r="C1369" t="s">
        <v>444</v>
      </c>
      <c r="D1369" t="s">
        <v>314</v>
      </c>
      <c r="E1369" t="s">
        <v>1031</v>
      </c>
      <c r="F1369" t="s">
        <v>2312</v>
      </c>
      <c r="G1369">
        <v>6</v>
      </c>
      <c r="H1369">
        <v>348.01</v>
      </c>
      <c r="I1369">
        <v>5</v>
      </c>
      <c r="J1369">
        <v>104.4</v>
      </c>
      <c r="K1369">
        <v>2281.21</v>
      </c>
      <c r="L1369">
        <v>1483.5</v>
      </c>
      <c r="M1369">
        <v>797.71</v>
      </c>
      <c r="N1369" t="s">
        <v>68</v>
      </c>
      <c r="O1369" t="s">
        <v>24</v>
      </c>
      <c r="P1369" t="s">
        <v>55</v>
      </c>
      <c r="Q1369">
        <v>0.38541666666666669</v>
      </c>
      <c r="R1369" t="s">
        <v>27</v>
      </c>
      <c r="S1369" t="s">
        <v>4707</v>
      </c>
      <c r="T1369" t="s">
        <v>4703</v>
      </c>
      <c r="U1369">
        <v>329.69</v>
      </c>
      <c r="V1369" t="s">
        <v>5047</v>
      </c>
      <c r="W1369" t="s">
        <v>4958</v>
      </c>
      <c r="X1369" t="s">
        <v>5645</v>
      </c>
      <c r="Y1369" t="s">
        <v>4960</v>
      </c>
      <c r="Z1369" t="s">
        <v>5000</v>
      </c>
      <c r="AA1369" t="s">
        <v>4962</v>
      </c>
      <c r="AB1369">
        <f>YEAR(Sales_Trans_2[[#This Row],[Transaction_Date]])</f>
        <v>2025</v>
      </c>
      <c r="AC1369" t="str">
        <f>TEXT(Sales_Trans_2[[#This Row],[Transaction_Date]],"mmm")</f>
        <v>Nov</v>
      </c>
      <c r="AD1369">
        <f>MONTH(Sales_Trans_2[[#This Row],[Transaction_Date]])</f>
        <v>11</v>
      </c>
      <c r="AE1369" s="19">
        <f>IFERROR(Sales_Trans_2[[#This Row],[Profit]]/Sales_Trans_2[[#This Row],[Sales_Amount]],0)</f>
        <v>0.34968722739248032</v>
      </c>
      <c r="AF1369" s="20" t="str">
        <f>IF(Sales_Trans_2[[#This Row],[Discount_Pct]]=0,"0%",
IF(Sales_Trans_2[[#This Row],[Discount_Pct]]&lt;=5,"1-5%",
IF(Sales_Trans_2[[#This Row],[Discount_Pct]]&lt;=10,"6-10%",
IF(Sales_Trans_2[[#This Row],[Discount_Pct]]&lt;=15,"11-15%","&gt;15%"))))</f>
        <v>1-5%</v>
      </c>
    </row>
    <row r="1370" spans="1:32" x14ac:dyDescent="0.25">
      <c r="A1370" t="s">
        <v>4388</v>
      </c>
      <c r="B1370" s="10">
        <v>45976</v>
      </c>
      <c r="C1370" t="s">
        <v>1062</v>
      </c>
      <c r="D1370" t="s">
        <v>371</v>
      </c>
      <c r="E1370" t="s">
        <v>355</v>
      </c>
      <c r="F1370" t="s">
        <v>356</v>
      </c>
      <c r="G1370">
        <v>6</v>
      </c>
      <c r="H1370">
        <v>427.65</v>
      </c>
      <c r="I1370">
        <v>5</v>
      </c>
      <c r="J1370">
        <v>128.29</v>
      </c>
      <c r="K1370">
        <v>2803.25</v>
      </c>
      <c r="L1370">
        <v>1859.88</v>
      </c>
      <c r="M1370">
        <v>943.37</v>
      </c>
      <c r="N1370" t="s">
        <v>4971</v>
      </c>
      <c r="O1370" t="s">
        <v>24</v>
      </c>
      <c r="P1370" t="s">
        <v>55</v>
      </c>
      <c r="Q1370">
        <v>0.7319444444444444</v>
      </c>
      <c r="R1370" t="s">
        <v>27</v>
      </c>
      <c r="S1370" t="s">
        <v>4714</v>
      </c>
      <c r="T1370" t="s">
        <v>4703</v>
      </c>
      <c r="U1370">
        <v>380.12</v>
      </c>
      <c r="V1370" t="s">
        <v>5093</v>
      </c>
      <c r="W1370" t="s">
        <v>4958</v>
      </c>
      <c r="X1370" t="s">
        <v>5205</v>
      </c>
      <c r="Y1370" t="s">
        <v>4960</v>
      </c>
      <c r="Z1370" t="s">
        <v>5204</v>
      </c>
      <c r="AA1370" t="s">
        <v>4962</v>
      </c>
      <c r="AB1370">
        <f>YEAR(Sales_Trans_2[[#This Row],[Transaction_Date]])</f>
        <v>2025</v>
      </c>
      <c r="AC1370" t="str">
        <f>TEXT(Sales_Trans_2[[#This Row],[Transaction_Date]],"mmm")</f>
        <v>Nov</v>
      </c>
      <c r="AD1370">
        <f>MONTH(Sales_Trans_2[[#This Row],[Transaction_Date]])</f>
        <v>11</v>
      </c>
      <c r="AE1370" s="19">
        <f>IFERROR(Sales_Trans_2[[#This Row],[Profit]]/Sales_Trans_2[[#This Row],[Sales_Amount]],0)</f>
        <v>0.33652724516186572</v>
      </c>
      <c r="AF1370" s="20" t="str">
        <f>IF(Sales_Trans_2[[#This Row],[Discount_Pct]]=0,"0%",
IF(Sales_Trans_2[[#This Row],[Discount_Pct]]&lt;=5,"1-5%",
IF(Sales_Trans_2[[#This Row],[Discount_Pct]]&lt;=10,"6-10%",
IF(Sales_Trans_2[[#This Row],[Discount_Pct]]&lt;=15,"11-15%","&gt;15%"))))</f>
        <v>1-5%</v>
      </c>
    </row>
    <row r="1371" spans="1:32" x14ac:dyDescent="0.25">
      <c r="A1371" t="s">
        <v>4204</v>
      </c>
      <c r="B1371" s="10">
        <v>46002</v>
      </c>
      <c r="C1371" t="s">
        <v>2305</v>
      </c>
      <c r="D1371" t="s">
        <v>130</v>
      </c>
      <c r="E1371" t="s">
        <v>85</v>
      </c>
      <c r="F1371" t="s">
        <v>2200</v>
      </c>
      <c r="G1371">
        <v>4</v>
      </c>
      <c r="H1371">
        <v>379.12</v>
      </c>
      <c r="I1371">
        <v>5</v>
      </c>
      <c r="J1371">
        <v>75.819999999999993</v>
      </c>
      <c r="K1371">
        <v>1440.66</v>
      </c>
      <c r="L1371">
        <v>1172.2</v>
      </c>
      <c r="M1371">
        <v>268.45999999999998</v>
      </c>
      <c r="N1371" t="s">
        <v>23</v>
      </c>
      <c r="O1371" t="s">
        <v>24</v>
      </c>
      <c r="P1371" t="s">
        <v>55</v>
      </c>
      <c r="Q1371">
        <v>0.66597222222222219</v>
      </c>
      <c r="R1371" t="s">
        <v>49</v>
      </c>
      <c r="S1371" t="s">
        <v>4923</v>
      </c>
      <c r="T1371" t="s">
        <v>4908</v>
      </c>
      <c r="U1371">
        <v>379.12</v>
      </c>
      <c r="V1371" t="s">
        <v>5850</v>
      </c>
      <c r="W1371" t="s">
        <v>4968</v>
      </c>
      <c r="X1371" t="s">
        <v>5851</v>
      </c>
      <c r="Y1371" t="s">
        <v>4960</v>
      </c>
      <c r="Z1371" t="s">
        <v>5312</v>
      </c>
      <c r="AA1371" t="s">
        <v>4962</v>
      </c>
      <c r="AB1371">
        <f>YEAR(Sales_Trans_2[[#This Row],[Transaction_Date]])</f>
        <v>2025</v>
      </c>
      <c r="AC1371" t="str">
        <f>TEXT(Sales_Trans_2[[#This Row],[Transaction_Date]],"mmm")</f>
        <v>Dec</v>
      </c>
      <c r="AD1371">
        <f>MONTH(Sales_Trans_2[[#This Row],[Transaction_Date]])</f>
        <v>12</v>
      </c>
      <c r="AE1371" s="19">
        <f>IFERROR(Sales_Trans_2[[#This Row],[Profit]]/Sales_Trans_2[[#This Row],[Sales_Amount]],0)</f>
        <v>0.18634514736301416</v>
      </c>
      <c r="AF1371" s="20" t="str">
        <f>IF(Sales_Trans_2[[#This Row],[Discount_Pct]]=0,"0%",
IF(Sales_Trans_2[[#This Row],[Discount_Pct]]&lt;=5,"1-5%",
IF(Sales_Trans_2[[#This Row],[Discount_Pct]]&lt;=10,"6-10%",
IF(Sales_Trans_2[[#This Row],[Discount_Pct]]&lt;=15,"11-15%","&gt;15%"))))</f>
        <v>1-5%</v>
      </c>
    </row>
    <row r="1372" spans="1:32" x14ac:dyDescent="0.25">
      <c r="A1372" t="s">
        <v>3926</v>
      </c>
      <c r="B1372" s="10">
        <v>45727</v>
      </c>
      <c r="C1372" t="s">
        <v>2711</v>
      </c>
      <c r="D1372" t="s">
        <v>399</v>
      </c>
      <c r="E1372" t="s">
        <v>1157</v>
      </c>
      <c r="F1372" t="s">
        <v>1158</v>
      </c>
      <c r="G1372">
        <v>1</v>
      </c>
      <c r="H1372">
        <v>99.93</v>
      </c>
      <c r="I1372">
        <v>10</v>
      </c>
      <c r="J1372">
        <v>9.99</v>
      </c>
      <c r="K1372">
        <v>89.94</v>
      </c>
      <c r="L1372">
        <v>86.05</v>
      </c>
      <c r="M1372">
        <v>3.89</v>
      </c>
      <c r="N1372" t="s">
        <v>133</v>
      </c>
      <c r="O1372" t="s">
        <v>24</v>
      </c>
      <c r="P1372" t="s">
        <v>55</v>
      </c>
      <c r="Q1372">
        <v>0.70902777777777781</v>
      </c>
      <c r="R1372" t="s">
        <v>49</v>
      </c>
      <c r="S1372" t="s">
        <v>4693</v>
      </c>
      <c r="T1372" t="s">
        <v>4672</v>
      </c>
      <c r="U1372">
        <v>99.93</v>
      </c>
      <c r="V1372" t="s">
        <v>5869</v>
      </c>
      <c r="W1372" t="s">
        <v>4964</v>
      </c>
      <c r="X1372" t="s">
        <v>5179</v>
      </c>
      <c r="Y1372" t="s">
        <v>5007</v>
      </c>
      <c r="Z1372" t="s">
        <v>5180</v>
      </c>
      <c r="AA1372" t="s">
        <v>4962</v>
      </c>
      <c r="AB1372">
        <f>YEAR(Sales_Trans_2[[#This Row],[Transaction_Date]])</f>
        <v>2025</v>
      </c>
      <c r="AC1372" t="str">
        <f>TEXT(Sales_Trans_2[[#This Row],[Transaction_Date]],"mmm")</f>
        <v>Mar</v>
      </c>
      <c r="AD1372">
        <f>MONTH(Sales_Trans_2[[#This Row],[Transaction_Date]])</f>
        <v>3</v>
      </c>
      <c r="AE1372" s="19">
        <f>IFERROR(Sales_Trans_2[[#This Row],[Profit]]/Sales_Trans_2[[#This Row],[Sales_Amount]],0)</f>
        <v>4.3251056259728714E-2</v>
      </c>
      <c r="AF1372" s="20" t="str">
        <f>IF(Sales_Trans_2[[#This Row],[Discount_Pct]]=0,"0%",
IF(Sales_Trans_2[[#This Row],[Discount_Pct]]&lt;=5,"1-5%",
IF(Sales_Trans_2[[#This Row],[Discount_Pct]]&lt;=10,"6-10%",
IF(Sales_Trans_2[[#This Row],[Discount_Pct]]&lt;=15,"11-15%","&gt;15%"))))</f>
        <v>6-10%</v>
      </c>
    </row>
    <row r="1373" spans="1:32" x14ac:dyDescent="0.25">
      <c r="A1373" t="s">
        <v>2484</v>
      </c>
      <c r="B1373" s="10">
        <v>45699</v>
      </c>
      <c r="C1373" t="s">
        <v>307</v>
      </c>
      <c r="D1373" t="s">
        <v>680</v>
      </c>
      <c r="E1373" t="s">
        <v>153</v>
      </c>
      <c r="F1373" t="s">
        <v>182</v>
      </c>
      <c r="G1373">
        <v>7</v>
      </c>
      <c r="H1373">
        <v>159.38</v>
      </c>
      <c r="I1373">
        <v>10</v>
      </c>
      <c r="J1373">
        <v>111.57</v>
      </c>
      <c r="K1373">
        <v>1154.7</v>
      </c>
      <c r="L1373">
        <v>965.65</v>
      </c>
      <c r="M1373">
        <v>189.05</v>
      </c>
      <c r="N1373" t="s">
        <v>133</v>
      </c>
      <c r="O1373" t="s">
        <v>24</v>
      </c>
      <c r="P1373" t="s">
        <v>55</v>
      </c>
      <c r="Q1373">
        <v>0.73958333333333337</v>
      </c>
      <c r="R1373" t="s">
        <v>27</v>
      </c>
      <c r="S1373" t="s">
        <v>4873</v>
      </c>
      <c r="T1373" t="s">
        <v>4864</v>
      </c>
      <c r="U1373">
        <v>157.97999999999999</v>
      </c>
      <c r="V1373" t="s">
        <v>5035</v>
      </c>
      <c r="W1373" t="s">
        <v>4958</v>
      </c>
      <c r="X1373" t="s">
        <v>5615</v>
      </c>
      <c r="Y1373" t="s">
        <v>4960</v>
      </c>
      <c r="Z1373" t="s">
        <v>5126</v>
      </c>
      <c r="AA1373" t="s">
        <v>4962</v>
      </c>
      <c r="AB1373">
        <f>YEAR(Sales_Trans_2[[#This Row],[Transaction_Date]])</f>
        <v>2025</v>
      </c>
      <c r="AC1373" t="str">
        <f>TEXT(Sales_Trans_2[[#This Row],[Transaction_Date]],"mmm")</f>
        <v>Feb</v>
      </c>
      <c r="AD1373">
        <f>MONTH(Sales_Trans_2[[#This Row],[Transaction_Date]])</f>
        <v>2</v>
      </c>
      <c r="AE1373" s="19">
        <f>IFERROR(Sales_Trans_2[[#This Row],[Profit]]/Sales_Trans_2[[#This Row],[Sales_Amount]],0)</f>
        <v>0.16372217892093185</v>
      </c>
      <c r="AF1373" s="20" t="str">
        <f>IF(Sales_Trans_2[[#This Row],[Discount_Pct]]=0,"0%",
IF(Sales_Trans_2[[#This Row],[Discount_Pct]]&lt;=5,"1-5%",
IF(Sales_Trans_2[[#This Row],[Discount_Pct]]&lt;=10,"6-10%",
IF(Sales_Trans_2[[#This Row],[Discount_Pct]]&lt;=15,"11-15%","&gt;15%"))))</f>
        <v>6-10%</v>
      </c>
    </row>
    <row r="1374" spans="1:32" x14ac:dyDescent="0.25">
      <c r="A1374" t="s">
        <v>4327</v>
      </c>
      <c r="B1374" s="10">
        <v>45699</v>
      </c>
      <c r="C1374" t="s">
        <v>1003</v>
      </c>
      <c r="D1374" t="s">
        <v>794</v>
      </c>
      <c r="E1374" t="s">
        <v>1339</v>
      </c>
      <c r="F1374" t="s">
        <v>1310</v>
      </c>
      <c r="G1374">
        <v>6</v>
      </c>
      <c r="H1374">
        <v>189.82</v>
      </c>
      <c r="I1374">
        <v>5</v>
      </c>
      <c r="J1374">
        <v>56.95</v>
      </c>
      <c r="K1374">
        <v>1244.27</v>
      </c>
      <c r="L1374">
        <v>745.98</v>
      </c>
      <c r="M1374">
        <v>498.29</v>
      </c>
      <c r="N1374" t="s">
        <v>23</v>
      </c>
      <c r="O1374" t="s">
        <v>24</v>
      </c>
      <c r="P1374" t="s">
        <v>55</v>
      </c>
      <c r="Q1374">
        <v>0.60347222222222219</v>
      </c>
      <c r="R1374" t="s">
        <v>27</v>
      </c>
      <c r="S1374" t="s">
        <v>4946</v>
      </c>
      <c r="T1374" t="s">
        <v>4930</v>
      </c>
      <c r="U1374">
        <v>171.25</v>
      </c>
      <c r="V1374" t="s">
        <v>5697</v>
      </c>
      <c r="W1374" t="s">
        <v>4958</v>
      </c>
      <c r="X1374" t="s">
        <v>5377</v>
      </c>
      <c r="Y1374" t="s">
        <v>4970</v>
      </c>
      <c r="Z1374" t="s">
        <v>5792</v>
      </c>
      <c r="AA1374" t="s">
        <v>4962</v>
      </c>
      <c r="AB1374">
        <f>YEAR(Sales_Trans_2[[#This Row],[Transaction_Date]])</f>
        <v>2025</v>
      </c>
      <c r="AC1374" t="str">
        <f>TEXT(Sales_Trans_2[[#This Row],[Transaction_Date]],"mmm")</f>
        <v>Feb</v>
      </c>
      <c r="AD1374">
        <f>MONTH(Sales_Trans_2[[#This Row],[Transaction_Date]])</f>
        <v>2</v>
      </c>
      <c r="AE1374" s="19">
        <f>IFERROR(Sales_Trans_2[[#This Row],[Profit]]/Sales_Trans_2[[#This Row],[Sales_Amount]],0)</f>
        <v>0.40046774413913383</v>
      </c>
      <c r="AF1374" s="20" t="str">
        <f>IF(Sales_Trans_2[[#This Row],[Discount_Pct]]=0,"0%",
IF(Sales_Trans_2[[#This Row],[Discount_Pct]]&lt;=5,"1-5%",
IF(Sales_Trans_2[[#This Row],[Discount_Pct]]&lt;=10,"6-10%",
IF(Sales_Trans_2[[#This Row],[Discount_Pct]]&lt;=15,"11-15%","&gt;15%"))))</f>
        <v>1-5%</v>
      </c>
    </row>
    <row r="1375" spans="1:32" x14ac:dyDescent="0.25">
      <c r="A1375" t="s">
        <v>1250</v>
      </c>
      <c r="B1375" s="10">
        <v>45961</v>
      </c>
      <c r="C1375" t="s">
        <v>1251</v>
      </c>
      <c r="D1375" t="s">
        <v>432</v>
      </c>
      <c r="E1375" t="s">
        <v>1252</v>
      </c>
      <c r="F1375" t="s">
        <v>1253</v>
      </c>
      <c r="G1375">
        <v>3</v>
      </c>
      <c r="H1375">
        <v>305.67</v>
      </c>
      <c r="I1375">
        <v>10</v>
      </c>
      <c r="J1375">
        <v>91.7</v>
      </c>
      <c r="K1375">
        <v>825.31</v>
      </c>
      <c r="L1375">
        <v>754.26</v>
      </c>
      <c r="M1375">
        <v>71.05</v>
      </c>
      <c r="N1375" t="s">
        <v>68</v>
      </c>
      <c r="O1375" t="s">
        <v>24</v>
      </c>
      <c r="P1375" t="s">
        <v>55</v>
      </c>
      <c r="Q1375">
        <v>0.54097222222222219</v>
      </c>
      <c r="R1375" t="s">
        <v>49</v>
      </c>
      <c r="S1375" t="s">
        <v>4841</v>
      </c>
      <c r="T1375" t="s">
        <v>4828</v>
      </c>
      <c r="U1375">
        <v>305.67</v>
      </c>
      <c r="V1375" t="s">
        <v>5390</v>
      </c>
      <c r="W1375" t="s">
        <v>4964</v>
      </c>
      <c r="X1375" t="s">
        <v>5777</v>
      </c>
      <c r="Y1375" t="s">
        <v>4960</v>
      </c>
      <c r="Z1375" t="s">
        <v>5498</v>
      </c>
      <c r="AA1375" t="s">
        <v>4962</v>
      </c>
      <c r="AB1375">
        <f>YEAR(Sales_Trans_2[[#This Row],[Transaction_Date]])</f>
        <v>2025</v>
      </c>
      <c r="AC1375" t="str">
        <f>TEXT(Sales_Trans_2[[#This Row],[Transaction_Date]],"mmm")</f>
        <v>Oct</v>
      </c>
      <c r="AD1375">
        <f>MONTH(Sales_Trans_2[[#This Row],[Transaction_Date]])</f>
        <v>10</v>
      </c>
      <c r="AE1375" s="19">
        <f>IFERROR(Sales_Trans_2[[#This Row],[Profit]]/Sales_Trans_2[[#This Row],[Sales_Amount]],0)</f>
        <v>8.6088863578534125E-2</v>
      </c>
      <c r="AF1375" s="20" t="str">
        <f>IF(Sales_Trans_2[[#This Row],[Discount_Pct]]=0,"0%",
IF(Sales_Trans_2[[#This Row],[Discount_Pct]]&lt;=5,"1-5%",
IF(Sales_Trans_2[[#This Row],[Discount_Pct]]&lt;=10,"6-10%",
IF(Sales_Trans_2[[#This Row],[Discount_Pct]]&lt;=15,"11-15%","&gt;15%"))))</f>
        <v>6-10%</v>
      </c>
    </row>
    <row r="1376" spans="1:32" x14ac:dyDescent="0.25">
      <c r="A1376" t="s">
        <v>4088</v>
      </c>
      <c r="B1376" s="10">
        <v>45960</v>
      </c>
      <c r="C1376" t="s">
        <v>1422</v>
      </c>
      <c r="D1376" t="s">
        <v>605</v>
      </c>
      <c r="E1376" t="s">
        <v>957</v>
      </c>
      <c r="F1376" t="s">
        <v>1735</v>
      </c>
      <c r="G1376">
        <v>1</v>
      </c>
      <c r="H1376">
        <v>75.680000000000007</v>
      </c>
      <c r="I1376">
        <v>15</v>
      </c>
      <c r="J1376">
        <v>11.35</v>
      </c>
      <c r="K1376">
        <v>64.33</v>
      </c>
      <c r="L1376">
        <v>62.14</v>
      </c>
      <c r="M1376">
        <v>2.19</v>
      </c>
      <c r="N1376" t="s">
        <v>47</v>
      </c>
      <c r="O1376" t="s">
        <v>24</v>
      </c>
      <c r="P1376" t="s">
        <v>55</v>
      </c>
      <c r="Q1376">
        <v>0.87361111111111112</v>
      </c>
      <c r="R1376" t="s">
        <v>49</v>
      </c>
      <c r="S1376" t="s">
        <v>4851</v>
      </c>
      <c r="T1376" t="s">
        <v>4847</v>
      </c>
      <c r="U1376">
        <v>75.680000000000007</v>
      </c>
      <c r="V1376" t="s">
        <v>5886</v>
      </c>
      <c r="W1376" t="s">
        <v>4964</v>
      </c>
      <c r="X1376" t="s">
        <v>5279</v>
      </c>
      <c r="Y1376" t="s">
        <v>4960</v>
      </c>
      <c r="Z1376" t="s">
        <v>5280</v>
      </c>
      <c r="AA1376" t="s">
        <v>4962</v>
      </c>
      <c r="AB1376">
        <f>YEAR(Sales_Trans_2[[#This Row],[Transaction_Date]])</f>
        <v>2025</v>
      </c>
      <c r="AC1376" t="str">
        <f>TEXT(Sales_Trans_2[[#This Row],[Transaction_Date]],"mmm")</f>
        <v>Oct</v>
      </c>
      <c r="AD1376">
        <f>MONTH(Sales_Trans_2[[#This Row],[Transaction_Date]])</f>
        <v>10</v>
      </c>
      <c r="AE1376" s="19">
        <f>IFERROR(Sales_Trans_2[[#This Row],[Profit]]/Sales_Trans_2[[#This Row],[Sales_Amount]],0)</f>
        <v>3.4043214674335458E-2</v>
      </c>
      <c r="AF1376" s="20" t="str">
        <f>IF(Sales_Trans_2[[#This Row],[Discount_Pct]]=0,"0%",
IF(Sales_Trans_2[[#This Row],[Discount_Pct]]&lt;=5,"1-5%",
IF(Sales_Trans_2[[#This Row],[Discount_Pct]]&lt;=10,"6-10%",
IF(Sales_Trans_2[[#This Row],[Discount_Pct]]&lt;=15,"11-15%","&gt;15%"))))</f>
        <v>11-15%</v>
      </c>
    </row>
    <row r="1377" spans="1:32" x14ac:dyDescent="0.25">
      <c r="A1377" t="s">
        <v>4201</v>
      </c>
      <c r="B1377" s="10">
        <v>45960</v>
      </c>
      <c r="C1377" t="s">
        <v>1470</v>
      </c>
      <c r="D1377" t="s">
        <v>247</v>
      </c>
      <c r="E1377" t="s">
        <v>957</v>
      </c>
      <c r="F1377" t="s">
        <v>958</v>
      </c>
      <c r="G1377">
        <v>6</v>
      </c>
      <c r="H1377">
        <v>339.33</v>
      </c>
      <c r="I1377">
        <v>20</v>
      </c>
      <c r="J1377">
        <v>407.2</v>
      </c>
      <c r="K1377">
        <v>1628.78</v>
      </c>
      <c r="L1377">
        <v>1629.18</v>
      </c>
      <c r="M1377">
        <v>-0.4</v>
      </c>
      <c r="N1377" t="s">
        <v>4971</v>
      </c>
      <c r="O1377" t="s">
        <v>24</v>
      </c>
      <c r="P1377" t="s">
        <v>55</v>
      </c>
      <c r="Q1377">
        <v>0.80347222222222225</v>
      </c>
      <c r="R1377" t="s">
        <v>49</v>
      </c>
      <c r="S1377" t="s">
        <v>4897</v>
      </c>
      <c r="T1377" t="s">
        <v>4887</v>
      </c>
      <c r="U1377">
        <v>223.15</v>
      </c>
      <c r="V1377" t="s">
        <v>5293</v>
      </c>
      <c r="W1377" t="s">
        <v>4958</v>
      </c>
      <c r="X1377" t="s">
        <v>5614</v>
      </c>
      <c r="Y1377" t="s">
        <v>4960</v>
      </c>
      <c r="Z1377" t="s">
        <v>5280</v>
      </c>
      <c r="AA1377" t="s">
        <v>4962</v>
      </c>
      <c r="AB1377">
        <f>YEAR(Sales_Trans_2[[#This Row],[Transaction_Date]])</f>
        <v>2025</v>
      </c>
      <c r="AC1377" t="str">
        <f>TEXT(Sales_Trans_2[[#This Row],[Transaction_Date]],"mmm")</f>
        <v>Oct</v>
      </c>
      <c r="AD1377">
        <f>MONTH(Sales_Trans_2[[#This Row],[Transaction_Date]])</f>
        <v>10</v>
      </c>
      <c r="AE1377" s="19">
        <f>IFERROR(Sales_Trans_2[[#This Row],[Profit]]/Sales_Trans_2[[#This Row],[Sales_Amount]],0)</f>
        <v>-2.4558258328319355E-4</v>
      </c>
      <c r="AF1377" s="20" t="str">
        <f>IF(Sales_Trans_2[[#This Row],[Discount_Pct]]=0,"0%",
IF(Sales_Trans_2[[#This Row],[Discount_Pct]]&lt;=5,"1-5%",
IF(Sales_Trans_2[[#This Row],[Discount_Pct]]&lt;=10,"6-10%",
IF(Sales_Trans_2[[#This Row],[Discount_Pct]]&lt;=15,"11-15%","&gt;15%"))))</f>
        <v>&gt;15%</v>
      </c>
    </row>
    <row r="1378" spans="1:32" x14ac:dyDescent="0.25">
      <c r="A1378" t="s">
        <v>2339</v>
      </c>
      <c r="B1378" s="10">
        <v>45956</v>
      </c>
      <c r="C1378" t="s">
        <v>307</v>
      </c>
      <c r="D1378" t="s">
        <v>493</v>
      </c>
      <c r="E1378" t="s">
        <v>808</v>
      </c>
      <c r="F1378" t="s">
        <v>381</v>
      </c>
      <c r="G1378">
        <v>7</v>
      </c>
      <c r="H1378">
        <v>260.82</v>
      </c>
      <c r="I1378">
        <v>20</v>
      </c>
      <c r="J1378">
        <v>365.15</v>
      </c>
      <c r="K1378">
        <v>1679.68</v>
      </c>
      <c r="L1378">
        <v>1338.4</v>
      </c>
      <c r="M1378">
        <v>341.28</v>
      </c>
      <c r="N1378" t="s">
        <v>40</v>
      </c>
      <c r="O1378" t="s">
        <v>24</v>
      </c>
      <c r="P1378" t="s">
        <v>55</v>
      </c>
      <c r="Q1378">
        <v>0.48749999999999999</v>
      </c>
      <c r="R1378" t="s">
        <v>27</v>
      </c>
      <c r="S1378" t="s">
        <v>4688</v>
      </c>
      <c r="T1378" t="s">
        <v>4672</v>
      </c>
      <c r="U1378">
        <v>232.58</v>
      </c>
      <c r="V1378" t="s">
        <v>5035</v>
      </c>
      <c r="W1378" t="s">
        <v>4958</v>
      </c>
      <c r="X1378" t="s">
        <v>5075</v>
      </c>
      <c r="Y1378" t="s">
        <v>4960</v>
      </c>
      <c r="Z1378" t="s">
        <v>5703</v>
      </c>
      <c r="AA1378" t="s">
        <v>4962</v>
      </c>
      <c r="AB1378">
        <f>YEAR(Sales_Trans_2[[#This Row],[Transaction_Date]])</f>
        <v>2025</v>
      </c>
      <c r="AC1378" t="str">
        <f>TEXT(Sales_Trans_2[[#This Row],[Transaction_Date]],"mmm")</f>
        <v>Oct</v>
      </c>
      <c r="AD1378">
        <f>MONTH(Sales_Trans_2[[#This Row],[Transaction_Date]])</f>
        <v>10</v>
      </c>
      <c r="AE1378" s="19">
        <f>IFERROR(Sales_Trans_2[[#This Row],[Profit]]/Sales_Trans_2[[#This Row],[Sales_Amount]],0)</f>
        <v>0.20318155839207466</v>
      </c>
      <c r="AF1378" s="20" t="str">
        <f>IF(Sales_Trans_2[[#This Row],[Discount_Pct]]=0,"0%",
IF(Sales_Trans_2[[#This Row],[Discount_Pct]]&lt;=5,"1-5%",
IF(Sales_Trans_2[[#This Row],[Discount_Pct]]&lt;=10,"6-10%",
IF(Sales_Trans_2[[#This Row],[Discount_Pct]]&lt;=15,"11-15%","&gt;15%"))))</f>
        <v>&gt;15%</v>
      </c>
    </row>
    <row r="1379" spans="1:32" x14ac:dyDescent="0.25">
      <c r="A1379" t="s">
        <v>3940</v>
      </c>
      <c r="B1379" s="10">
        <v>45954</v>
      </c>
      <c r="C1379" t="s">
        <v>342</v>
      </c>
      <c r="D1379" t="s">
        <v>755</v>
      </c>
      <c r="E1379" t="s">
        <v>78</v>
      </c>
      <c r="F1379" t="s">
        <v>79</v>
      </c>
      <c r="G1379">
        <v>6</v>
      </c>
      <c r="H1379">
        <v>485.63</v>
      </c>
      <c r="I1379">
        <v>5</v>
      </c>
      <c r="J1379">
        <v>145.69</v>
      </c>
      <c r="K1379">
        <v>2768.09</v>
      </c>
      <c r="L1379">
        <v>2111.2199999999998</v>
      </c>
      <c r="M1379">
        <v>656.87</v>
      </c>
      <c r="N1379" t="s">
        <v>4971</v>
      </c>
      <c r="O1379" t="s">
        <v>24</v>
      </c>
      <c r="P1379" t="s">
        <v>55</v>
      </c>
      <c r="Q1379">
        <v>0.80277777777777781</v>
      </c>
      <c r="R1379" t="s">
        <v>49</v>
      </c>
      <c r="S1379" t="s">
        <v>4927</v>
      </c>
      <c r="T1379" t="s">
        <v>4908</v>
      </c>
      <c r="U1379">
        <v>442.14</v>
      </c>
      <c r="V1379" t="s">
        <v>5174</v>
      </c>
      <c r="W1379" t="s">
        <v>4958</v>
      </c>
      <c r="X1379" t="s">
        <v>5359</v>
      </c>
      <c r="Y1379" t="s">
        <v>4960</v>
      </c>
      <c r="Z1379" t="s">
        <v>5360</v>
      </c>
      <c r="AA1379" t="s">
        <v>4962</v>
      </c>
      <c r="AB1379">
        <f>YEAR(Sales_Trans_2[[#This Row],[Transaction_Date]])</f>
        <v>2025</v>
      </c>
      <c r="AC1379" t="str">
        <f>TEXT(Sales_Trans_2[[#This Row],[Transaction_Date]],"mmm")</f>
        <v>Oct</v>
      </c>
      <c r="AD1379">
        <f>MONTH(Sales_Trans_2[[#This Row],[Transaction_Date]])</f>
        <v>10</v>
      </c>
      <c r="AE1379" s="19">
        <f>IFERROR(Sales_Trans_2[[#This Row],[Profit]]/Sales_Trans_2[[#This Row],[Sales_Amount]],0)</f>
        <v>0.23730081030602326</v>
      </c>
      <c r="AF1379" s="20" t="str">
        <f>IF(Sales_Trans_2[[#This Row],[Discount_Pct]]=0,"0%",
IF(Sales_Trans_2[[#This Row],[Discount_Pct]]&lt;=5,"1-5%",
IF(Sales_Trans_2[[#This Row],[Discount_Pct]]&lt;=10,"6-10%",
IF(Sales_Trans_2[[#This Row],[Discount_Pct]]&lt;=15,"11-15%","&gt;15%"))))</f>
        <v>1-5%</v>
      </c>
    </row>
    <row r="1380" spans="1:32" x14ac:dyDescent="0.25">
      <c r="A1380" t="s">
        <v>4419</v>
      </c>
      <c r="B1380" s="10">
        <v>45954</v>
      </c>
      <c r="C1380" t="s">
        <v>940</v>
      </c>
      <c r="D1380" t="s">
        <v>1305</v>
      </c>
      <c r="E1380" t="s">
        <v>327</v>
      </c>
      <c r="F1380" t="s">
        <v>892</v>
      </c>
      <c r="G1380">
        <v>3</v>
      </c>
      <c r="H1380">
        <v>490.22</v>
      </c>
      <c r="I1380">
        <v>5</v>
      </c>
      <c r="J1380">
        <v>73.53</v>
      </c>
      <c r="K1380">
        <v>1397.13</v>
      </c>
      <c r="L1380">
        <v>1120.74</v>
      </c>
      <c r="M1380">
        <v>276.39</v>
      </c>
      <c r="N1380" t="s">
        <v>47</v>
      </c>
      <c r="O1380" t="s">
        <v>24</v>
      </c>
      <c r="P1380" t="s">
        <v>55</v>
      </c>
      <c r="Q1380">
        <v>0.89861111111111114</v>
      </c>
      <c r="R1380" t="s">
        <v>49</v>
      </c>
      <c r="S1380" t="s">
        <v>4911</v>
      </c>
      <c r="T1380" t="s">
        <v>4908</v>
      </c>
      <c r="U1380">
        <v>490.22</v>
      </c>
      <c r="V1380" t="s">
        <v>5905</v>
      </c>
      <c r="W1380" t="s">
        <v>4968</v>
      </c>
      <c r="X1380" t="s">
        <v>5669</v>
      </c>
      <c r="Y1380" t="s">
        <v>4970</v>
      </c>
      <c r="Z1380" t="s">
        <v>5216</v>
      </c>
      <c r="AA1380" t="s">
        <v>4962</v>
      </c>
      <c r="AB1380">
        <f>YEAR(Sales_Trans_2[[#This Row],[Transaction_Date]])</f>
        <v>2025</v>
      </c>
      <c r="AC1380" t="str">
        <f>TEXT(Sales_Trans_2[[#This Row],[Transaction_Date]],"mmm")</f>
        <v>Oct</v>
      </c>
      <c r="AD1380">
        <f>MONTH(Sales_Trans_2[[#This Row],[Transaction_Date]])</f>
        <v>10</v>
      </c>
      <c r="AE1380" s="19">
        <f>IFERROR(Sales_Trans_2[[#This Row],[Profit]]/Sales_Trans_2[[#This Row],[Sales_Amount]],0)</f>
        <v>0.19782697386785766</v>
      </c>
      <c r="AF1380" s="20" t="str">
        <f>IF(Sales_Trans_2[[#This Row],[Discount_Pct]]=0,"0%",
IF(Sales_Trans_2[[#This Row],[Discount_Pct]]&lt;=5,"1-5%",
IF(Sales_Trans_2[[#This Row],[Discount_Pct]]&lt;=10,"6-10%",
IF(Sales_Trans_2[[#This Row],[Discount_Pct]]&lt;=15,"11-15%","&gt;15%"))))</f>
        <v>1-5%</v>
      </c>
    </row>
    <row r="1381" spans="1:32" x14ac:dyDescent="0.25">
      <c r="A1381" t="s">
        <v>4219</v>
      </c>
      <c r="B1381" s="10">
        <v>45951</v>
      </c>
      <c r="C1381" t="s">
        <v>43</v>
      </c>
      <c r="D1381" t="s">
        <v>1650</v>
      </c>
      <c r="E1381" t="s">
        <v>31</v>
      </c>
      <c r="F1381" t="s">
        <v>32</v>
      </c>
      <c r="G1381">
        <v>2</v>
      </c>
      <c r="H1381">
        <v>232.2</v>
      </c>
      <c r="I1381">
        <v>10</v>
      </c>
      <c r="J1381">
        <v>46.44</v>
      </c>
      <c r="K1381">
        <v>417.96</v>
      </c>
      <c r="L1381">
        <v>321.95999999999998</v>
      </c>
      <c r="M1381">
        <v>96</v>
      </c>
      <c r="N1381" t="s">
        <v>47</v>
      </c>
      <c r="O1381" t="s">
        <v>24</v>
      </c>
      <c r="P1381" t="s">
        <v>55</v>
      </c>
      <c r="Q1381">
        <v>0.72083333333333333</v>
      </c>
      <c r="R1381" t="s">
        <v>49</v>
      </c>
      <c r="S1381" t="s">
        <v>4800</v>
      </c>
      <c r="T1381" t="s">
        <v>4776</v>
      </c>
      <c r="U1381">
        <v>232.2</v>
      </c>
      <c r="V1381" t="s">
        <v>5898</v>
      </c>
      <c r="W1381" t="s">
        <v>4968</v>
      </c>
      <c r="X1381" t="s">
        <v>5187</v>
      </c>
      <c r="Y1381" t="s">
        <v>5007</v>
      </c>
      <c r="Z1381" t="s">
        <v>5188</v>
      </c>
      <c r="AA1381" t="s">
        <v>4962</v>
      </c>
      <c r="AB1381">
        <f>YEAR(Sales_Trans_2[[#This Row],[Transaction_Date]])</f>
        <v>2025</v>
      </c>
      <c r="AC1381" t="str">
        <f>TEXT(Sales_Trans_2[[#This Row],[Transaction_Date]],"mmm")</f>
        <v>Oct</v>
      </c>
      <c r="AD1381">
        <f>MONTH(Sales_Trans_2[[#This Row],[Transaction_Date]])</f>
        <v>10</v>
      </c>
      <c r="AE1381" s="19">
        <f>IFERROR(Sales_Trans_2[[#This Row],[Profit]]/Sales_Trans_2[[#This Row],[Sales_Amount]],0)</f>
        <v>0.22968705139247775</v>
      </c>
      <c r="AF1381" s="20" t="str">
        <f>IF(Sales_Trans_2[[#This Row],[Discount_Pct]]=0,"0%",
IF(Sales_Trans_2[[#This Row],[Discount_Pct]]&lt;=5,"1-5%",
IF(Sales_Trans_2[[#This Row],[Discount_Pct]]&lt;=10,"6-10%",
IF(Sales_Trans_2[[#This Row],[Discount_Pct]]&lt;=15,"11-15%","&gt;15%"))))</f>
        <v>6-10%</v>
      </c>
    </row>
    <row r="1382" spans="1:32" x14ac:dyDescent="0.25">
      <c r="A1382" t="s">
        <v>4563</v>
      </c>
      <c r="B1382" s="10">
        <v>45950</v>
      </c>
      <c r="C1382" t="s">
        <v>1535</v>
      </c>
      <c r="D1382" t="s">
        <v>1668</v>
      </c>
      <c r="E1382" t="s">
        <v>438</v>
      </c>
      <c r="F1382" t="s">
        <v>46</v>
      </c>
      <c r="G1382">
        <v>2</v>
      </c>
      <c r="H1382">
        <v>242.22</v>
      </c>
      <c r="I1382">
        <v>5</v>
      </c>
      <c r="J1382">
        <v>24.22</v>
      </c>
      <c r="K1382">
        <v>460.22</v>
      </c>
      <c r="L1382">
        <v>372.08</v>
      </c>
      <c r="M1382">
        <v>88.14</v>
      </c>
      <c r="N1382" t="s">
        <v>23</v>
      </c>
      <c r="O1382" t="s">
        <v>24</v>
      </c>
      <c r="P1382" t="s">
        <v>55</v>
      </c>
      <c r="Q1382">
        <v>0.76388888888888884</v>
      </c>
      <c r="R1382" t="s">
        <v>49</v>
      </c>
      <c r="S1382" t="s">
        <v>4941</v>
      </c>
      <c r="T1382" t="s">
        <v>4930</v>
      </c>
      <c r="U1382">
        <v>242.22</v>
      </c>
      <c r="V1382" t="s">
        <v>5332</v>
      </c>
      <c r="W1382" t="s">
        <v>4968</v>
      </c>
      <c r="X1382" t="s">
        <v>5422</v>
      </c>
      <c r="Y1382" t="s">
        <v>5011</v>
      </c>
      <c r="Z1382" t="s">
        <v>4961</v>
      </c>
      <c r="AA1382" t="s">
        <v>4962</v>
      </c>
      <c r="AB1382">
        <f>YEAR(Sales_Trans_2[[#This Row],[Transaction_Date]])</f>
        <v>2025</v>
      </c>
      <c r="AC1382" t="str">
        <f>TEXT(Sales_Trans_2[[#This Row],[Transaction_Date]],"mmm")</f>
        <v>Oct</v>
      </c>
      <c r="AD1382">
        <f>MONTH(Sales_Trans_2[[#This Row],[Transaction_Date]])</f>
        <v>10</v>
      </c>
      <c r="AE1382" s="19">
        <f>IFERROR(Sales_Trans_2[[#This Row],[Profit]]/Sales_Trans_2[[#This Row],[Sales_Amount]],0)</f>
        <v>0.19151710051714396</v>
      </c>
      <c r="AF1382" s="20" t="str">
        <f>IF(Sales_Trans_2[[#This Row],[Discount_Pct]]=0,"0%",
IF(Sales_Trans_2[[#This Row],[Discount_Pct]]&lt;=5,"1-5%",
IF(Sales_Trans_2[[#This Row],[Discount_Pct]]&lt;=10,"6-10%",
IF(Sales_Trans_2[[#This Row],[Discount_Pct]]&lt;=15,"11-15%","&gt;15%"))))</f>
        <v>1-5%</v>
      </c>
    </row>
    <row r="1383" spans="1:32" x14ac:dyDescent="0.25">
      <c r="A1383" t="s">
        <v>4541</v>
      </c>
      <c r="B1383" s="10">
        <v>45949</v>
      </c>
      <c r="C1383" t="s">
        <v>181</v>
      </c>
      <c r="D1383" t="s">
        <v>264</v>
      </c>
      <c r="E1383" t="s">
        <v>488</v>
      </c>
      <c r="F1383" t="s">
        <v>489</v>
      </c>
      <c r="G1383">
        <v>6</v>
      </c>
      <c r="H1383">
        <v>391.43</v>
      </c>
      <c r="I1383">
        <v>15</v>
      </c>
      <c r="J1383">
        <v>352.29</v>
      </c>
      <c r="K1383">
        <v>2295.73</v>
      </c>
      <c r="L1383">
        <v>1715.4</v>
      </c>
      <c r="M1383">
        <v>580.33000000000004</v>
      </c>
      <c r="N1383" t="s">
        <v>47</v>
      </c>
      <c r="O1383" t="s">
        <v>24</v>
      </c>
      <c r="P1383" t="s">
        <v>55</v>
      </c>
      <c r="Q1383">
        <v>0.66388888888888886</v>
      </c>
      <c r="R1383" t="s">
        <v>27</v>
      </c>
      <c r="S1383" t="s">
        <v>4702</v>
      </c>
      <c r="T1383" t="s">
        <v>4703</v>
      </c>
      <c r="U1383">
        <v>383.51</v>
      </c>
      <c r="V1383" t="s">
        <v>5746</v>
      </c>
      <c r="W1383" t="s">
        <v>4958</v>
      </c>
      <c r="X1383" t="s">
        <v>5338</v>
      </c>
      <c r="Y1383" t="s">
        <v>5011</v>
      </c>
      <c r="Z1383" t="s">
        <v>5339</v>
      </c>
      <c r="AA1383" t="s">
        <v>4962</v>
      </c>
      <c r="AB1383">
        <f>YEAR(Sales_Trans_2[[#This Row],[Transaction_Date]])</f>
        <v>2025</v>
      </c>
      <c r="AC1383" t="str">
        <f>TEXT(Sales_Trans_2[[#This Row],[Transaction_Date]],"mmm")</f>
        <v>Oct</v>
      </c>
      <c r="AD1383">
        <f>MONTH(Sales_Trans_2[[#This Row],[Transaction_Date]])</f>
        <v>10</v>
      </c>
      <c r="AE1383" s="19">
        <f>IFERROR(Sales_Trans_2[[#This Row],[Profit]]/Sales_Trans_2[[#This Row],[Sales_Amount]],0)</f>
        <v>0.25278669529953435</v>
      </c>
      <c r="AF1383" s="20" t="str">
        <f>IF(Sales_Trans_2[[#This Row],[Discount_Pct]]=0,"0%",
IF(Sales_Trans_2[[#This Row],[Discount_Pct]]&lt;=5,"1-5%",
IF(Sales_Trans_2[[#This Row],[Discount_Pct]]&lt;=10,"6-10%",
IF(Sales_Trans_2[[#This Row],[Discount_Pct]]&lt;=15,"11-15%","&gt;15%"))))</f>
        <v>11-15%</v>
      </c>
    </row>
    <row r="1384" spans="1:32" x14ac:dyDescent="0.25">
      <c r="A1384" t="s">
        <v>1713</v>
      </c>
      <c r="B1384" s="10">
        <v>45947</v>
      </c>
      <c r="C1384" t="s">
        <v>43</v>
      </c>
      <c r="D1384" t="s">
        <v>708</v>
      </c>
      <c r="E1384" t="s">
        <v>950</v>
      </c>
      <c r="F1384" t="s">
        <v>1655</v>
      </c>
      <c r="G1384">
        <v>5</v>
      </c>
      <c r="H1384">
        <v>474.19</v>
      </c>
      <c r="I1384">
        <v>10</v>
      </c>
      <c r="J1384">
        <v>237.09</v>
      </c>
      <c r="K1384">
        <v>2133.86</v>
      </c>
      <c r="L1384">
        <v>1719.45</v>
      </c>
      <c r="M1384">
        <v>414.41</v>
      </c>
      <c r="N1384" t="s">
        <v>40</v>
      </c>
      <c r="O1384" t="s">
        <v>24</v>
      </c>
      <c r="P1384" t="s">
        <v>55</v>
      </c>
      <c r="Q1384">
        <v>0.59375</v>
      </c>
      <c r="R1384" t="s">
        <v>49</v>
      </c>
      <c r="S1384" t="s">
        <v>4751</v>
      </c>
      <c r="T1384" t="s">
        <v>4752</v>
      </c>
      <c r="U1384">
        <v>474.19</v>
      </c>
      <c r="V1384" t="s">
        <v>5898</v>
      </c>
      <c r="W1384" t="s">
        <v>4968</v>
      </c>
      <c r="X1384" t="s">
        <v>5801</v>
      </c>
      <c r="Y1384" t="s">
        <v>4960</v>
      </c>
      <c r="Z1384" t="s">
        <v>5049</v>
      </c>
      <c r="AA1384" t="s">
        <v>4962</v>
      </c>
      <c r="AB1384">
        <f>YEAR(Sales_Trans_2[[#This Row],[Transaction_Date]])</f>
        <v>2025</v>
      </c>
      <c r="AC1384" t="str">
        <f>TEXT(Sales_Trans_2[[#This Row],[Transaction_Date]],"mmm")</f>
        <v>Oct</v>
      </c>
      <c r="AD1384">
        <f>MONTH(Sales_Trans_2[[#This Row],[Transaction_Date]])</f>
        <v>10</v>
      </c>
      <c r="AE1384" s="19">
        <f>IFERROR(Sales_Trans_2[[#This Row],[Profit]]/Sales_Trans_2[[#This Row],[Sales_Amount]],0)</f>
        <v>0.19420674271039337</v>
      </c>
      <c r="AF1384" s="20" t="str">
        <f>IF(Sales_Trans_2[[#This Row],[Discount_Pct]]=0,"0%",
IF(Sales_Trans_2[[#This Row],[Discount_Pct]]&lt;=5,"1-5%",
IF(Sales_Trans_2[[#This Row],[Discount_Pct]]&lt;=10,"6-10%",
IF(Sales_Trans_2[[#This Row],[Discount_Pct]]&lt;=15,"11-15%","&gt;15%"))))</f>
        <v>6-10%</v>
      </c>
    </row>
    <row r="1385" spans="1:32" x14ac:dyDescent="0.25">
      <c r="A1385" t="s">
        <v>4351</v>
      </c>
      <c r="B1385" s="10">
        <v>45947</v>
      </c>
      <c r="C1385" t="s">
        <v>2811</v>
      </c>
      <c r="D1385" t="s">
        <v>158</v>
      </c>
      <c r="E1385" t="s">
        <v>66</v>
      </c>
      <c r="F1385" t="s">
        <v>1310</v>
      </c>
      <c r="G1385">
        <v>5</v>
      </c>
      <c r="H1385">
        <v>306.62</v>
      </c>
      <c r="I1385">
        <v>10</v>
      </c>
      <c r="J1385">
        <v>153.31</v>
      </c>
      <c r="K1385">
        <v>1379.79</v>
      </c>
      <c r="L1385">
        <v>1299.6500000000001</v>
      </c>
      <c r="M1385">
        <v>80.14</v>
      </c>
      <c r="N1385" t="s">
        <v>40</v>
      </c>
      <c r="O1385" t="s">
        <v>24</v>
      </c>
      <c r="P1385" t="s">
        <v>55</v>
      </c>
      <c r="Q1385">
        <v>0.85902777777777772</v>
      </c>
      <c r="R1385" t="s">
        <v>49</v>
      </c>
      <c r="S1385" t="s">
        <v>4871</v>
      </c>
      <c r="T1385" t="s">
        <v>4864</v>
      </c>
      <c r="U1385">
        <v>306.62</v>
      </c>
      <c r="V1385" t="s">
        <v>5715</v>
      </c>
      <c r="W1385" t="s">
        <v>4968</v>
      </c>
      <c r="X1385" t="s">
        <v>5377</v>
      </c>
      <c r="Y1385" t="s">
        <v>4970</v>
      </c>
      <c r="Z1385" t="s">
        <v>5155</v>
      </c>
      <c r="AA1385" t="s">
        <v>4962</v>
      </c>
      <c r="AB1385">
        <f>YEAR(Sales_Trans_2[[#This Row],[Transaction_Date]])</f>
        <v>2025</v>
      </c>
      <c r="AC1385" t="str">
        <f>TEXT(Sales_Trans_2[[#This Row],[Transaction_Date]],"mmm")</f>
        <v>Oct</v>
      </c>
      <c r="AD1385">
        <f>MONTH(Sales_Trans_2[[#This Row],[Transaction_Date]])</f>
        <v>10</v>
      </c>
      <c r="AE1385" s="19">
        <f>IFERROR(Sales_Trans_2[[#This Row],[Profit]]/Sales_Trans_2[[#This Row],[Sales_Amount]],0)</f>
        <v>5.8081302227150508E-2</v>
      </c>
      <c r="AF1385" s="20" t="str">
        <f>IF(Sales_Trans_2[[#This Row],[Discount_Pct]]=0,"0%",
IF(Sales_Trans_2[[#This Row],[Discount_Pct]]&lt;=5,"1-5%",
IF(Sales_Trans_2[[#This Row],[Discount_Pct]]&lt;=10,"6-10%",
IF(Sales_Trans_2[[#This Row],[Discount_Pct]]&lt;=15,"11-15%","&gt;15%"))))</f>
        <v>6-10%</v>
      </c>
    </row>
    <row r="1386" spans="1:32" x14ac:dyDescent="0.25">
      <c r="A1386" t="s">
        <v>468</v>
      </c>
      <c r="B1386" s="10">
        <v>45946</v>
      </c>
      <c r="C1386" t="s">
        <v>469</v>
      </c>
      <c r="D1386" t="s">
        <v>470</v>
      </c>
      <c r="E1386" t="s">
        <v>21</v>
      </c>
      <c r="F1386" t="s">
        <v>471</v>
      </c>
      <c r="G1386">
        <v>5</v>
      </c>
      <c r="H1386">
        <v>671.76</v>
      </c>
      <c r="I1386">
        <v>15</v>
      </c>
      <c r="J1386">
        <v>503.82</v>
      </c>
      <c r="K1386">
        <v>2854.98</v>
      </c>
      <c r="L1386">
        <v>1718.25</v>
      </c>
      <c r="M1386">
        <v>1136.73</v>
      </c>
      <c r="N1386" t="s">
        <v>47</v>
      </c>
      <c r="O1386" t="s">
        <v>24</v>
      </c>
      <c r="P1386" t="s">
        <v>55</v>
      </c>
      <c r="Q1386">
        <v>0.66666666666666663</v>
      </c>
      <c r="R1386" t="s">
        <v>49</v>
      </c>
      <c r="S1386" t="s">
        <v>4646</v>
      </c>
      <c r="T1386" t="s">
        <v>4636</v>
      </c>
      <c r="U1386">
        <v>589.75</v>
      </c>
      <c r="V1386" t="s">
        <v>5409</v>
      </c>
      <c r="W1386" t="s">
        <v>4958</v>
      </c>
      <c r="X1386" t="s">
        <v>5376</v>
      </c>
      <c r="Y1386" t="s">
        <v>4970</v>
      </c>
      <c r="Z1386" t="s">
        <v>5133</v>
      </c>
      <c r="AA1386" t="s">
        <v>4962</v>
      </c>
      <c r="AB1386">
        <f>YEAR(Sales_Trans_2[[#This Row],[Transaction_Date]])</f>
        <v>2025</v>
      </c>
      <c r="AC1386" t="str">
        <f>TEXT(Sales_Trans_2[[#This Row],[Transaction_Date]],"mmm")</f>
        <v>Oct</v>
      </c>
      <c r="AD1386">
        <f>MONTH(Sales_Trans_2[[#This Row],[Transaction_Date]])</f>
        <v>10</v>
      </c>
      <c r="AE1386" s="19">
        <f>IFERROR(Sales_Trans_2[[#This Row],[Profit]]/Sales_Trans_2[[#This Row],[Sales_Amount]],0)</f>
        <v>0.39815690477691612</v>
      </c>
      <c r="AF1386" s="20" t="str">
        <f>IF(Sales_Trans_2[[#This Row],[Discount_Pct]]=0,"0%",
IF(Sales_Trans_2[[#This Row],[Discount_Pct]]&lt;=5,"1-5%",
IF(Sales_Trans_2[[#This Row],[Discount_Pct]]&lt;=10,"6-10%",
IF(Sales_Trans_2[[#This Row],[Discount_Pct]]&lt;=15,"11-15%","&gt;15%"))))</f>
        <v>11-15%</v>
      </c>
    </row>
    <row r="1387" spans="1:32" x14ac:dyDescent="0.25">
      <c r="A1387" t="s">
        <v>949</v>
      </c>
      <c r="B1387" s="10">
        <v>45943</v>
      </c>
      <c r="C1387" t="s">
        <v>458</v>
      </c>
      <c r="D1387" t="s">
        <v>147</v>
      </c>
      <c r="E1387" t="s">
        <v>950</v>
      </c>
      <c r="F1387" t="s">
        <v>951</v>
      </c>
      <c r="G1387">
        <v>4</v>
      </c>
      <c r="H1387">
        <v>332.73</v>
      </c>
      <c r="I1387">
        <v>5</v>
      </c>
      <c r="J1387">
        <v>66.55</v>
      </c>
      <c r="K1387">
        <v>1264.3699999999999</v>
      </c>
      <c r="L1387">
        <v>1044.8800000000001</v>
      </c>
      <c r="M1387">
        <v>219.49</v>
      </c>
      <c r="N1387" t="s">
        <v>68</v>
      </c>
      <c r="O1387" t="s">
        <v>24</v>
      </c>
      <c r="P1387" t="s">
        <v>55</v>
      </c>
      <c r="Q1387">
        <v>0.42638888888888887</v>
      </c>
      <c r="R1387" t="s">
        <v>49</v>
      </c>
      <c r="S1387" t="s">
        <v>4717</v>
      </c>
      <c r="T1387" t="s">
        <v>4703</v>
      </c>
      <c r="U1387">
        <v>332.73</v>
      </c>
      <c r="V1387" t="s">
        <v>5368</v>
      </c>
      <c r="W1387" t="s">
        <v>4968</v>
      </c>
      <c r="X1387" t="s">
        <v>5261</v>
      </c>
      <c r="Y1387" t="s">
        <v>4970</v>
      </c>
      <c r="Z1387" t="s">
        <v>5049</v>
      </c>
      <c r="AA1387" t="s">
        <v>4962</v>
      </c>
      <c r="AB1387">
        <f>YEAR(Sales_Trans_2[[#This Row],[Transaction_Date]])</f>
        <v>2025</v>
      </c>
      <c r="AC1387" t="str">
        <f>TEXT(Sales_Trans_2[[#This Row],[Transaction_Date]],"mmm")</f>
        <v>Oct</v>
      </c>
      <c r="AD1387">
        <f>MONTH(Sales_Trans_2[[#This Row],[Transaction_Date]])</f>
        <v>10</v>
      </c>
      <c r="AE1387" s="19">
        <f>IFERROR(Sales_Trans_2[[#This Row],[Profit]]/Sales_Trans_2[[#This Row],[Sales_Amount]],0)</f>
        <v>0.17359633651541878</v>
      </c>
      <c r="AF1387" s="20" t="str">
        <f>IF(Sales_Trans_2[[#This Row],[Discount_Pct]]=0,"0%",
IF(Sales_Trans_2[[#This Row],[Discount_Pct]]&lt;=5,"1-5%",
IF(Sales_Trans_2[[#This Row],[Discount_Pct]]&lt;=10,"6-10%",
IF(Sales_Trans_2[[#This Row],[Discount_Pct]]&lt;=15,"11-15%","&gt;15%"))))</f>
        <v>1-5%</v>
      </c>
    </row>
    <row r="1388" spans="1:32" x14ac:dyDescent="0.25">
      <c r="A1388" t="s">
        <v>2884</v>
      </c>
      <c r="B1388" s="10">
        <v>45971</v>
      </c>
      <c r="C1388" t="s">
        <v>1354</v>
      </c>
      <c r="D1388" t="s">
        <v>384</v>
      </c>
      <c r="E1388" t="s">
        <v>209</v>
      </c>
      <c r="F1388" t="s">
        <v>210</v>
      </c>
      <c r="G1388">
        <v>7</v>
      </c>
      <c r="H1388">
        <v>414.65</v>
      </c>
      <c r="I1388">
        <v>5</v>
      </c>
      <c r="J1388">
        <v>145.13</v>
      </c>
      <c r="K1388">
        <v>3171.03</v>
      </c>
      <c r="L1388">
        <v>2352.4899999999998</v>
      </c>
      <c r="M1388">
        <v>818.54</v>
      </c>
      <c r="N1388" t="s">
        <v>68</v>
      </c>
      <c r="O1388" t="s">
        <v>24</v>
      </c>
      <c r="P1388" t="s">
        <v>55</v>
      </c>
      <c r="Q1388">
        <v>0.6333333333333333</v>
      </c>
      <c r="R1388" t="s">
        <v>27</v>
      </c>
      <c r="S1388" t="s">
        <v>4835</v>
      </c>
      <c r="T1388" t="s">
        <v>4828</v>
      </c>
      <c r="U1388">
        <v>389.61</v>
      </c>
      <c r="V1388" t="s">
        <v>5621</v>
      </c>
      <c r="W1388" t="s">
        <v>4958</v>
      </c>
      <c r="X1388" t="s">
        <v>4973</v>
      </c>
      <c r="Y1388" t="s">
        <v>4960</v>
      </c>
      <c r="Z1388" t="s">
        <v>5067</v>
      </c>
      <c r="AA1388" t="s">
        <v>4962</v>
      </c>
      <c r="AB1388">
        <f>YEAR(Sales_Trans_2[[#This Row],[Transaction_Date]])</f>
        <v>2025</v>
      </c>
      <c r="AC1388" t="str">
        <f>TEXT(Sales_Trans_2[[#This Row],[Transaction_Date]],"mmm")</f>
        <v>Nov</v>
      </c>
      <c r="AD1388">
        <f>MONTH(Sales_Trans_2[[#This Row],[Transaction_Date]])</f>
        <v>11</v>
      </c>
      <c r="AE1388" s="19">
        <f>IFERROR(Sales_Trans_2[[#This Row],[Profit]]/Sales_Trans_2[[#This Row],[Sales_Amount]],0)</f>
        <v>0.25813063894065963</v>
      </c>
      <c r="AF1388" s="20" t="str">
        <f>IF(Sales_Trans_2[[#This Row],[Discount_Pct]]=0,"0%",
IF(Sales_Trans_2[[#This Row],[Discount_Pct]]&lt;=5,"1-5%",
IF(Sales_Trans_2[[#This Row],[Discount_Pct]]&lt;=10,"6-10%",
IF(Sales_Trans_2[[#This Row],[Discount_Pct]]&lt;=15,"11-15%","&gt;15%"))))</f>
        <v>1-5%</v>
      </c>
    </row>
    <row r="1389" spans="1:32" x14ac:dyDescent="0.25">
      <c r="A1389" t="s">
        <v>3803</v>
      </c>
      <c r="B1389" s="10">
        <v>45971</v>
      </c>
      <c r="C1389" t="s">
        <v>1976</v>
      </c>
      <c r="D1389" t="s">
        <v>371</v>
      </c>
      <c r="E1389" t="s">
        <v>771</v>
      </c>
      <c r="F1389" t="s">
        <v>772</v>
      </c>
      <c r="G1389">
        <v>3</v>
      </c>
      <c r="H1389">
        <v>380.12</v>
      </c>
      <c r="I1389">
        <v>20</v>
      </c>
      <c r="J1389">
        <v>228.07</v>
      </c>
      <c r="K1389">
        <v>1049.1300000000001</v>
      </c>
      <c r="L1389">
        <v>929.94</v>
      </c>
      <c r="M1389">
        <v>119.19</v>
      </c>
      <c r="N1389" t="s">
        <v>47</v>
      </c>
      <c r="O1389" t="s">
        <v>24</v>
      </c>
      <c r="P1389" t="s">
        <v>55</v>
      </c>
      <c r="Q1389">
        <v>0.71666666666666667</v>
      </c>
      <c r="R1389" t="s">
        <v>27</v>
      </c>
      <c r="S1389" t="s">
        <v>4714</v>
      </c>
      <c r="T1389" t="s">
        <v>4703</v>
      </c>
      <c r="U1389">
        <v>380.12</v>
      </c>
      <c r="V1389" t="s">
        <v>5580</v>
      </c>
      <c r="W1389" t="s">
        <v>4964</v>
      </c>
      <c r="X1389" t="s">
        <v>5618</v>
      </c>
      <c r="Y1389" t="s">
        <v>5011</v>
      </c>
      <c r="Z1389" t="s">
        <v>4978</v>
      </c>
      <c r="AA1389" t="s">
        <v>4962</v>
      </c>
      <c r="AB1389">
        <f>YEAR(Sales_Trans_2[[#This Row],[Transaction_Date]])</f>
        <v>2025</v>
      </c>
      <c r="AC1389" t="str">
        <f>TEXT(Sales_Trans_2[[#This Row],[Transaction_Date]],"mmm")</f>
        <v>Nov</v>
      </c>
      <c r="AD1389">
        <f>MONTH(Sales_Trans_2[[#This Row],[Transaction_Date]])</f>
        <v>11</v>
      </c>
      <c r="AE1389" s="19">
        <f>IFERROR(Sales_Trans_2[[#This Row],[Profit]]/Sales_Trans_2[[#This Row],[Sales_Amount]],0)</f>
        <v>0.1136084184038203</v>
      </c>
      <c r="AF1389" s="20" t="str">
        <f>IF(Sales_Trans_2[[#This Row],[Discount_Pct]]=0,"0%",
IF(Sales_Trans_2[[#This Row],[Discount_Pct]]&lt;=5,"1-5%",
IF(Sales_Trans_2[[#This Row],[Discount_Pct]]&lt;=10,"6-10%",
IF(Sales_Trans_2[[#This Row],[Discount_Pct]]&lt;=15,"11-15%","&gt;15%"))))</f>
        <v>&gt;15%</v>
      </c>
    </row>
    <row r="1390" spans="1:32" x14ac:dyDescent="0.25">
      <c r="A1390" t="s">
        <v>4378</v>
      </c>
      <c r="B1390" s="10">
        <v>45971</v>
      </c>
      <c r="C1390" t="s">
        <v>1228</v>
      </c>
      <c r="D1390" t="s">
        <v>176</v>
      </c>
      <c r="E1390" t="s">
        <v>1347</v>
      </c>
      <c r="F1390" t="s">
        <v>1313</v>
      </c>
      <c r="G1390">
        <v>3</v>
      </c>
      <c r="H1390">
        <v>365.91</v>
      </c>
      <c r="I1390">
        <v>15</v>
      </c>
      <c r="J1390">
        <v>164.66</v>
      </c>
      <c r="K1390">
        <v>1073.03</v>
      </c>
      <c r="L1390">
        <v>910.23</v>
      </c>
      <c r="M1390">
        <v>162.80000000000001</v>
      </c>
      <c r="N1390" t="s">
        <v>4971</v>
      </c>
      <c r="O1390" t="s">
        <v>24</v>
      </c>
      <c r="P1390" t="s">
        <v>55</v>
      </c>
      <c r="Q1390">
        <v>0.8208333333333333</v>
      </c>
      <c r="R1390" t="s">
        <v>27</v>
      </c>
      <c r="S1390" t="s">
        <v>4860</v>
      </c>
      <c r="T1390" t="s">
        <v>4847</v>
      </c>
      <c r="U1390">
        <v>355.64</v>
      </c>
      <c r="V1390" t="s">
        <v>5062</v>
      </c>
      <c r="W1390" t="s">
        <v>4958</v>
      </c>
      <c r="X1390" t="s">
        <v>4976</v>
      </c>
      <c r="Y1390" t="s">
        <v>4977</v>
      </c>
      <c r="Z1390" t="s">
        <v>5089</v>
      </c>
      <c r="AA1390" t="s">
        <v>4962</v>
      </c>
      <c r="AB1390">
        <f>YEAR(Sales_Trans_2[[#This Row],[Transaction_Date]])</f>
        <v>2025</v>
      </c>
      <c r="AC1390" t="str">
        <f>TEXT(Sales_Trans_2[[#This Row],[Transaction_Date]],"mmm")</f>
        <v>Nov</v>
      </c>
      <c r="AD1390">
        <f>MONTH(Sales_Trans_2[[#This Row],[Transaction_Date]])</f>
        <v>11</v>
      </c>
      <c r="AE1390" s="19">
        <f>IFERROR(Sales_Trans_2[[#This Row],[Profit]]/Sales_Trans_2[[#This Row],[Sales_Amount]],0)</f>
        <v>0.15171989599545216</v>
      </c>
      <c r="AF1390" s="20" t="str">
        <f>IF(Sales_Trans_2[[#This Row],[Discount_Pct]]=0,"0%",
IF(Sales_Trans_2[[#This Row],[Discount_Pct]]&lt;=5,"1-5%",
IF(Sales_Trans_2[[#This Row],[Discount_Pct]]&lt;=10,"6-10%",
IF(Sales_Trans_2[[#This Row],[Discount_Pct]]&lt;=15,"11-15%","&gt;15%"))))</f>
        <v>11-15%</v>
      </c>
    </row>
    <row r="1391" spans="1:32" x14ac:dyDescent="0.25">
      <c r="A1391" t="s">
        <v>1528</v>
      </c>
      <c r="B1391" s="10">
        <v>45940</v>
      </c>
      <c r="C1391" t="s">
        <v>1529</v>
      </c>
      <c r="D1391" t="s">
        <v>186</v>
      </c>
      <c r="E1391" t="s">
        <v>544</v>
      </c>
      <c r="F1391" t="s">
        <v>545</v>
      </c>
      <c r="G1391">
        <v>4</v>
      </c>
      <c r="H1391">
        <v>217.42</v>
      </c>
      <c r="I1391">
        <v>5</v>
      </c>
      <c r="J1391">
        <v>43.48</v>
      </c>
      <c r="K1391">
        <v>826.2</v>
      </c>
      <c r="L1391">
        <v>708.12</v>
      </c>
      <c r="M1391">
        <v>118.08</v>
      </c>
      <c r="N1391" t="s">
        <v>47</v>
      </c>
      <c r="O1391" t="s">
        <v>24</v>
      </c>
      <c r="P1391" t="s">
        <v>55</v>
      </c>
      <c r="Q1391">
        <v>0.80555555555555558</v>
      </c>
      <c r="R1391" t="s">
        <v>49</v>
      </c>
      <c r="S1391" t="s">
        <v>4724</v>
      </c>
      <c r="T1391" t="s">
        <v>4703</v>
      </c>
      <c r="U1391">
        <v>217.42</v>
      </c>
      <c r="V1391" t="s">
        <v>5909</v>
      </c>
      <c r="W1391" t="s">
        <v>4968</v>
      </c>
      <c r="X1391" t="s">
        <v>5406</v>
      </c>
      <c r="Y1391" t="s">
        <v>4960</v>
      </c>
      <c r="Z1391" t="s">
        <v>5407</v>
      </c>
      <c r="AA1391" t="s">
        <v>4962</v>
      </c>
      <c r="AB1391">
        <f>YEAR(Sales_Trans_2[[#This Row],[Transaction_Date]])</f>
        <v>2025</v>
      </c>
      <c r="AC1391" t="str">
        <f>TEXT(Sales_Trans_2[[#This Row],[Transaction_Date]],"mmm")</f>
        <v>Oct</v>
      </c>
      <c r="AD1391">
        <f>MONTH(Sales_Trans_2[[#This Row],[Transaction_Date]])</f>
        <v>10</v>
      </c>
      <c r="AE1391" s="19">
        <f>IFERROR(Sales_Trans_2[[#This Row],[Profit]]/Sales_Trans_2[[#This Row],[Sales_Amount]],0)</f>
        <v>0.14291938997821349</v>
      </c>
      <c r="AF1391" s="20" t="str">
        <f>IF(Sales_Trans_2[[#This Row],[Discount_Pct]]=0,"0%",
IF(Sales_Trans_2[[#This Row],[Discount_Pct]]&lt;=5,"1-5%",
IF(Sales_Trans_2[[#This Row],[Discount_Pct]]&lt;=10,"6-10%",
IF(Sales_Trans_2[[#This Row],[Discount_Pct]]&lt;=15,"11-15%","&gt;15%"))))</f>
        <v>1-5%</v>
      </c>
    </row>
    <row r="1392" spans="1:32" x14ac:dyDescent="0.25">
      <c r="A1392" t="s">
        <v>2647</v>
      </c>
      <c r="B1392" s="10">
        <v>45787</v>
      </c>
      <c r="C1392" t="s">
        <v>593</v>
      </c>
      <c r="D1392" t="s">
        <v>454</v>
      </c>
      <c r="E1392" t="s">
        <v>1339</v>
      </c>
      <c r="F1392" t="s">
        <v>2001</v>
      </c>
      <c r="G1392">
        <v>2</v>
      </c>
      <c r="H1392">
        <v>365.92</v>
      </c>
      <c r="I1392">
        <v>5</v>
      </c>
      <c r="J1392">
        <v>36.590000000000003</v>
      </c>
      <c r="K1392">
        <v>799.54</v>
      </c>
      <c r="L1392">
        <v>620.76</v>
      </c>
      <c r="M1392">
        <v>178.78</v>
      </c>
      <c r="N1392" t="s">
        <v>47</v>
      </c>
      <c r="O1392" t="s">
        <v>24</v>
      </c>
      <c r="P1392" t="s">
        <v>55</v>
      </c>
      <c r="Q1392">
        <v>0.47847222222222224</v>
      </c>
      <c r="R1392" t="s">
        <v>27</v>
      </c>
      <c r="S1392" t="s">
        <v>4853</v>
      </c>
      <c r="T1392" t="s">
        <v>4847</v>
      </c>
      <c r="U1392">
        <v>365.92</v>
      </c>
      <c r="V1392" t="s">
        <v>5900</v>
      </c>
      <c r="W1392" t="s">
        <v>4968</v>
      </c>
      <c r="X1392" t="s">
        <v>5791</v>
      </c>
      <c r="Y1392" t="s">
        <v>4970</v>
      </c>
      <c r="Z1392" t="s">
        <v>5792</v>
      </c>
      <c r="AA1392" t="s">
        <v>4962</v>
      </c>
      <c r="AB1392">
        <f>YEAR(Sales_Trans_2[[#This Row],[Transaction_Date]])</f>
        <v>2025</v>
      </c>
      <c r="AC1392" t="str">
        <f>TEXT(Sales_Trans_2[[#This Row],[Transaction_Date]],"mmm")</f>
        <v>May</v>
      </c>
      <c r="AD1392">
        <f>MONTH(Sales_Trans_2[[#This Row],[Transaction_Date]])</f>
        <v>5</v>
      </c>
      <c r="AE1392" s="19">
        <f>IFERROR(Sales_Trans_2[[#This Row],[Profit]]/Sales_Trans_2[[#This Row],[Sales_Amount]],0)</f>
        <v>0.22360357205393103</v>
      </c>
      <c r="AF1392" s="20" t="str">
        <f>IF(Sales_Trans_2[[#This Row],[Discount_Pct]]=0,"0%",
IF(Sales_Trans_2[[#This Row],[Discount_Pct]]&lt;=5,"1-5%",
IF(Sales_Trans_2[[#This Row],[Discount_Pct]]&lt;=10,"6-10%",
IF(Sales_Trans_2[[#This Row],[Discount_Pct]]&lt;=15,"11-15%","&gt;15%"))))</f>
        <v>1-5%</v>
      </c>
    </row>
    <row r="1393" spans="1:32" x14ac:dyDescent="0.25">
      <c r="A1393" t="s">
        <v>419</v>
      </c>
      <c r="B1393" s="10">
        <v>45757</v>
      </c>
      <c r="C1393" t="s">
        <v>420</v>
      </c>
      <c r="D1393" t="s">
        <v>203</v>
      </c>
      <c r="E1393" t="s">
        <v>421</v>
      </c>
      <c r="F1393" t="s">
        <v>422</v>
      </c>
      <c r="G1393">
        <v>4</v>
      </c>
      <c r="H1393">
        <v>205.93</v>
      </c>
      <c r="I1393">
        <v>15</v>
      </c>
      <c r="J1393">
        <v>123.56</v>
      </c>
      <c r="K1393">
        <v>805.18</v>
      </c>
      <c r="L1393">
        <v>680.8</v>
      </c>
      <c r="M1393">
        <v>124.38</v>
      </c>
      <c r="N1393" t="s">
        <v>4971</v>
      </c>
      <c r="O1393" t="s">
        <v>24</v>
      </c>
      <c r="P1393" t="s">
        <v>55</v>
      </c>
      <c r="Q1393">
        <v>0.57986111111111116</v>
      </c>
      <c r="R1393" t="s">
        <v>27</v>
      </c>
      <c r="S1393" t="s">
        <v>4852</v>
      </c>
      <c r="T1393" t="s">
        <v>4847</v>
      </c>
      <c r="U1393">
        <v>205.93</v>
      </c>
      <c r="V1393" t="s">
        <v>5947</v>
      </c>
      <c r="W1393" t="s">
        <v>4968</v>
      </c>
      <c r="X1393" t="s">
        <v>5691</v>
      </c>
      <c r="Y1393" t="s">
        <v>4960</v>
      </c>
      <c r="Z1393" t="s">
        <v>5069</v>
      </c>
      <c r="AA1393" t="s">
        <v>4962</v>
      </c>
      <c r="AB1393">
        <f>YEAR(Sales_Trans_2[[#This Row],[Transaction_Date]])</f>
        <v>2025</v>
      </c>
      <c r="AC1393" t="str">
        <f>TEXT(Sales_Trans_2[[#This Row],[Transaction_Date]],"mmm")</f>
        <v>Apr</v>
      </c>
      <c r="AD1393">
        <f>MONTH(Sales_Trans_2[[#This Row],[Transaction_Date]])</f>
        <v>4</v>
      </c>
      <c r="AE1393" s="19">
        <f>IFERROR(Sales_Trans_2[[#This Row],[Profit]]/Sales_Trans_2[[#This Row],[Sales_Amount]],0)</f>
        <v>0.15447477582652328</v>
      </c>
      <c r="AF1393" s="20" t="str">
        <f>IF(Sales_Trans_2[[#This Row],[Discount_Pct]]=0,"0%",
IF(Sales_Trans_2[[#This Row],[Discount_Pct]]&lt;=5,"1-5%",
IF(Sales_Trans_2[[#This Row],[Discount_Pct]]&lt;=10,"6-10%",
IF(Sales_Trans_2[[#This Row],[Discount_Pct]]&lt;=15,"11-15%","&gt;15%"))))</f>
        <v>11-15%</v>
      </c>
    </row>
    <row r="1394" spans="1:32" x14ac:dyDescent="0.25">
      <c r="A1394" t="s">
        <v>2784</v>
      </c>
      <c r="B1394" s="10">
        <v>45757</v>
      </c>
      <c r="C1394" t="s">
        <v>2128</v>
      </c>
      <c r="D1394" t="s">
        <v>147</v>
      </c>
      <c r="E1394" t="s">
        <v>192</v>
      </c>
      <c r="F1394" t="s">
        <v>2538</v>
      </c>
      <c r="G1394">
        <v>5</v>
      </c>
      <c r="H1394">
        <v>342.72</v>
      </c>
      <c r="I1394">
        <v>10</v>
      </c>
      <c r="J1394">
        <v>171.36</v>
      </c>
      <c r="K1394">
        <v>1773.58</v>
      </c>
      <c r="L1394">
        <v>1306.0999999999999</v>
      </c>
      <c r="M1394">
        <v>467.48</v>
      </c>
      <c r="N1394" t="s">
        <v>23</v>
      </c>
      <c r="O1394" t="s">
        <v>24</v>
      </c>
      <c r="P1394" t="s">
        <v>55</v>
      </c>
      <c r="Q1394">
        <v>0.42291666666666666</v>
      </c>
      <c r="R1394" t="s">
        <v>27</v>
      </c>
      <c r="S1394" t="s">
        <v>4717</v>
      </c>
      <c r="T1394" t="s">
        <v>4703</v>
      </c>
      <c r="U1394">
        <v>332.73</v>
      </c>
      <c r="V1394" t="s">
        <v>5665</v>
      </c>
      <c r="W1394" t="s">
        <v>4958</v>
      </c>
      <c r="X1394" t="s">
        <v>5428</v>
      </c>
      <c r="Y1394" t="s">
        <v>5011</v>
      </c>
      <c r="Z1394" t="s">
        <v>5284</v>
      </c>
      <c r="AA1394" t="s">
        <v>4962</v>
      </c>
      <c r="AB1394">
        <f>YEAR(Sales_Trans_2[[#This Row],[Transaction_Date]])</f>
        <v>2025</v>
      </c>
      <c r="AC1394" t="str">
        <f>TEXT(Sales_Trans_2[[#This Row],[Transaction_Date]],"mmm")</f>
        <v>Apr</v>
      </c>
      <c r="AD1394">
        <f>MONTH(Sales_Trans_2[[#This Row],[Transaction_Date]])</f>
        <v>4</v>
      </c>
      <c r="AE1394" s="19">
        <f>IFERROR(Sales_Trans_2[[#This Row],[Profit]]/Sales_Trans_2[[#This Row],[Sales_Amount]],0)</f>
        <v>0.26357987798689658</v>
      </c>
      <c r="AF1394" s="20" t="str">
        <f>IF(Sales_Trans_2[[#This Row],[Discount_Pct]]=0,"0%",
IF(Sales_Trans_2[[#This Row],[Discount_Pct]]&lt;=5,"1-5%",
IF(Sales_Trans_2[[#This Row],[Discount_Pct]]&lt;=10,"6-10%",
IF(Sales_Trans_2[[#This Row],[Discount_Pct]]&lt;=15,"11-15%","&gt;15%"))))</f>
        <v>6-10%</v>
      </c>
    </row>
    <row r="1395" spans="1:32" x14ac:dyDescent="0.25">
      <c r="A1395" t="s">
        <v>4391</v>
      </c>
      <c r="B1395" s="10">
        <v>45757</v>
      </c>
      <c r="C1395" t="s">
        <v>3063</v>
      </c>
      <c r="D1395" t="s">
        <v>264</v>
      </c>
      <c r="E1395" t="s">
        <v>957</v>
      </c>
      <c r="F1395" t="s">
        <v>1358</v>
      </c>
      <c r="G1395">
        <v>3</v>
      </c>
      <c r="H1395">
        <v>383.51</v>
      </c>
      <c r="I1395">
        <v>15</v>
      </c>
      <c r="J1395">
        <v>172.58</v>
      </c>
      <c r="K1395">
        <v>1124.6400000000001</v>
      </c>
      <c r="L1395">
        <v>857.7</v>
      </c>
      <c r="M1395">
        <v>266.94</v>
      </c>
      <c r="N1395" t="s">
        <v>47</v>
      </c>
      <c r="O1395" t="s">
        <v>24</v>
      </c>
      <c r="P1395" t="s">
        <v>55</v>
      </c>
      <c r="Q1395">
        <v>0.69027777777777777</v>
      </c>
      <c r="R1395" t="s">
        <v>27</v>
      </c>
      <c r="S1395" t="s">
        <v>4702</v>
      </c>
      <c r="T1395" t="s">
        <v>4703</v>
      </c>
      <c r="U1395">
        <v>383.51</v>
      </c>
      <c r="V1395" t="s">
        <v>5953</v>
      </c>
      <c r="W1395" t="s">
        <v>4964</v>
      </c>
      <c r="X1395" t="s">
        <v>5623</v>
      </c>
      <c r="Y1395" t="s">
        <v>4960</v>
      </c>
      <c r="Z1395" t="s">
        <v>5280</v>
      </c>
      <c r="AA1395" t="s">
        <v>4962</v>
      </c>
      <c r="AB1395">
        <f>YEAR(Sales_Trans_2[[#This Row],[Transaction_Date]])</f>
        <v>2025</v>
      </c>
      <c r="AC1395" t="str">
        <f>TEXT(Sales_Trans_2[[#This Row],[Transaction_Date]],"mmm")</f>
        <v>Apr</v>
      </c>
      <c r="AD1395">
        <f>MONTH(Sales_Trans_2[[#This Row],[Transaction_Date]])</f>
        <v>4</v>
      </c>
      <c r="AE1395" s="19">
        <f>IFERROR(Sales_Trans_2[[#This Row],[Profit]]/Sales_Trans_2[[#This Row],[Sales_Amount]],0)</f>
        <v>0.23735595390524966</v>
      </c>
      <c r="AF1395" s="20" t="str">
        <f>IF(Sales_Trans_2[[#This Row],[Discount_Pct]]=0,"0%",
IF(Sales_Trans_2[[#This Row],[Discount_Pct]]&lt;=5,"1-5%",
IF(Sales_Trans_2[[#This Row],[Discount_Pct]]&lt;=10,"6-10%",
IF(Sales_Trans_2[[#This Row],[Discount_Pct]]&lt;=15,"11-15%","&gt;15%"))))</f>
        <v>11-15%</v>
      </c>
    </row>
    <row r="1396" spans="1:32" x14ac:dyDescent="0.25">
      <c r="A1396" t="s">
        <v>2229</v>
      </c>
      <c r="B1396" s="10">
        <v>45698</v>
      </c>
      <c r="C1396" t="s">
        <v>1496</v>
      </c>
      <c r="D1396" t="s">
        <v>253</v>
      </c>
      <c r="E1396" t="s">
        <v>60</v>
      </c>
      <c r="F1396" t="s">
        <v>1262</v>
      </c>
      <c r="G1396">
        <v>5</v>
      </c>
      <c r="H1396">
        <v>240.8</v>
      </c>
      <c r="I1396">
        <v>10</v>
      </c>
      <c r="J1396">
        <v>120.4</v>
      </c>
      <c r="K1396">
        <v>1083.5999999999999</v>
      </c>
      <c r="L1396">
        <v>977.2</v>
      </c>
      <c r="M1396">
        <v>106.4</v>
      </c>
      <c r="N1396" t="s">
        <v>47</v>
      </c>
      <c r="O1396" t="s">
        <v>24</v>
      </c>
      <c r="P1396" t="s">
        <v>55</v>
      </c>
      <c r="Q1396">
        <v>0.66111111111111109</v>
      </c>
      <c r="R1396" t="s">
        <v>49</v>
      </c>
      <c r="S1396" t="s">
        <v>4903</v>
      </c>
      <c r="T1396" t="s">
        <v>4887</v>
      </c>
      <c r="U1396">
        <v>219.39</v>
      </c>
      <c r="V1396" t="s">
        <v>5123</v>
      </c>
      <c r="W1396" t="s">
        <v>4958</v>
      </c>
      <c r="X1396" t="s">
        <v>5044</v>
      </c>
      <c r="Y1396" t="s">
        <v>4970</v>
      </c>
      <c r="Z1396" t="s">
        <v>5051</v>
      </c>
      <c r="AA1396" t="s">
        <v>4962</v>
      </c>
      <c r="AB1396">
        <f>YEAR(Sales_Trans_2[[#This Row],[Transaction_Date]])</f>
        <v>2025</v>
      </c>
      <c r="AC1396" t="str">
        <f>TEXT(Sales_Trans_2[[#This Row],[Transaction_Date]],"mmm")</f>
        <v>Feb</v>
      </c>
      <c r="AD1396">
        <f>MONTH(Sales_Trans_2[[#This Row],[Transaction_Date]])</f>
        <v>2</v>
      </c>
      <c r="AE1396" s="19">
        <f>IFERROR(Sales_Trans_2[[#This Row],[Profit]]/Sales_Trans_2[[#This Row],[Sales_Amount]],0)</f>
        <v>9.8191214470284255E-2</v>
      </c>
      <c r="AF1396" s="20" t="str">
        <f>IF(Sales_Trans_2[[#This Row],[Discount_Pct]]=0,"0%",
IF(Sales_Trans_2[[#This Row],[Discount_Pct]]&lt;=5,"1-5%",
IF(Sales_Trans_2[[#This Row],[Discount_Pct]]&lt;=10,"6-10%",
IF(Sales_Trans_2[[#This Row],[Discount_Pct]]&lt;=15,"11-15%","&gt;15%"))))</f>
        <v>6-10%</v>
      </c>
    </row>
    <row r="1397" spans="1:32" x14ac:dyDescent="0.25">
      <c r="A1397" t="s">
        <v>4004</v>
      </c>
      <c r="B1397" s="10">
        <v>45667</v>
      </c>
      <c r="C1397" t="s">
        <v>508</v>
      </c>
      <c r="D1397" t="s">
        <v>371</v>
      </c>
      <c r="E1397" t="s">
        <v>1323</v>
      </c>
      <c r="F1397" t="s">
        <v>2870</v>
      </c>
      <c r="G1397">
        <v>8</v>
      </c>
      <c r="H1397">
        <v>401.72</v>
      </c>
      <c r="I1397">
        <v>20</v>
      </c>
      <c r="J1397">
        <v>642.75</v>
      </c>
      <c r="K1397">
        <v>2571.0100000000002</v>
      </c>
      <c r="L1397">
        <v>2479.84</v>
      </c>
      <c r="M1397">
        <v>91.17</v>
      </c>
      <c r="N1397" t="s">
        <v>68</v>
      </c>
      <c r="O1397" t="s">
        <v>24</v>
      </c>
      <c r="P1397" t="s">
        <v>55</v>
      </c>
      <c r="Q1397">
        <v>0.78541666666666665</v>
      </c>
      <c r="R1397" t="s">
        <v>49</v>
      </c>
      <c r="S1397" t="s">
        <v>4714</v>
      </c>
      <c r="T1397" t="s">
        <v>4703</v>
      </c>
      <c r="U1397">
        <v>380.12</v>
      </c>
      <c r="V1397" t="s">
        <v>5748</v>
      </c>
      <c r="W1397" t="s">
        <v>4958</v>
      </c>
      <c r="X1397" t="s">
        <v>5146</v>
      </c>
      <c r="Y1397" t="s">
        <v>4960</v>
      </c>
      <c r="Z1397" t="s">
        <v>5147</v>
      </c>
      <c r="AA1397" t="s">
        <v>4962</v>
      </c>
      <c r="AB1397">
        <f>YEAR(Sales_Trans_2[[#This Row],[Transaction_Date]])</f>
        <v>2025</v>
      </c>
      <c r="AC1397" t="str">
        <f>TEXT(Sales_Trans_2[[#This Row],[Transaction_Date]],"mmm")</f>
        <v>Jan</v>
      </c>
      <c r="AD1397">
        <f>MONTH(Sales_Trans_2[[#This Row],[Transaction_Date]])</f>
        <v>1</v>
      </c>
      <c r="AE1397" s="19">
        <f>IFERROR(Sales_Trans_2[[#This Row],[Profit]]/Sales_Trans_2[[#This Row],[Sales_Amount]],0)</f>
        <v>3.5460772225701181E-2</v>
      </c>
      <c r="AF1397" s="20" t="str">
        <f>IF(Sales_Trans_2[[#This Row],[Discount_Pct]]=0,"0%",
IF(Sales_Trans_2[[#This Row],[Discount_Pct]]&lt;=5,"1-5%",
IF(Sales_Trans_2[[#This Row],[Discount_Pct]]&lt;=10,"6-10%",
IF(Sales_Trans_2[[#This Row],[Discount_Pct]]&lt;=15,"11-15%","&gt;15%"))))</f>
        <v>&gt;15%</v>
      </c>
    </row>
    <row r="1398" spans="1:32" x14ac:dyDescent="0.25">
      <c r="A1398" t="s">
        <v>2068</v>
      </c>
      <c r="B1398" s="10">
        <v>45929</v>
      </c>
      <c r="C1398" t="s">
        <v>2069</v>
      </c>
      <c r="D1398" t="s">
        <v>666</v>
      </c>
      <c r="E1398" t="s">
        <v>1682</v>
      </c>
      <c r="F1398" t="s">
        <v>2070</v>
      </c>
      <c r="G1398">
        <v>1</v>
      </c>
      <c r="H1398">
        <v>372.61</v>
      </c>
      <c r="I1398">
        <v>20</v>
      </c>
      <c r="J1398">
        <v>74.52</v>
      </c>
      <c r="K1398">
        <v>298.08999999999997</v>
      </c>
      <c r="L1398">
        <v>319.91000000000003</v>
      </c>
      <c r="M1398">
        <v>-21.82</v>
      </c>
      <c r="N1398" t="s">
        <v>23</v>
      </c>
      <c r="O1398" t="s">
        <v>24</v>
      </c>
      <c r="P1398" t="s">
        <v>55</v>
      </c>
      <c r="Q1398">
        <v>0.71111111111111114</v>
      </c>
      <c r="R1398" t="s">
        <v>49</v>
      </c>
      <c r="S1398" t="s">
        <v>4883</v>
      </c>
      <c r="T1398" t="s">
        <v>4864</v>
      </c>
      <c r="U1398">
        <v>372.61</v>
      </c>
      <c r="V1398" t="s">
        <v>5711</v>
      </c>
      <c r="W1398" t="s">
        <v>4968</v>
      </c>
      <c r="X1398" t="s">
        <v>5114</v>
      </c>
      <c r="Y1398" t="s">
        <v>5011</v>
      </c>
      <c r="Z1398" t="s">
        <v>5160</v>
      </c>
      <c r="AA1398" t="s">
        <v>4962</v>
      </c>
      <c r="AB1398">
        <f>YEAR(Sales_Trans_2[[#This Row],[Transaction_Date]])</f>
        <v>2025</v>
      </c>
      <c r="AC1398" t="str">
        <f>TEXT(Sales_Trans_2[[#This Row],[Transaction_Date]],"mmm")</f>
        <v>Sep</v>
      </c>
      <c r="AD1398">
        <f>MONTH(Sales_Trans_2[[#This Row],[Transaction_Date]])</f>
        <v>9</v>
      </c>
      <c r="AE1398" s="19">
        <f>IFERROR(Sales_Trans_2[[#This Row],[Profit]]/Sales_Trans_2[[#This Row],[Sales_Amount]],0)</f>
        <v>-7.3199369317991217E-2</v>
      </c>
      <c r="AF1398" s="20" t="str">
        <f>IF(Sales_Trans_2[[#This Row],[Discount_Pct]]=0,"0%",
IF(Sales_Trans_2[[#This Row],[Discount_Pct]]&lt;=5,"1-5%",
IF(Sales_Trans_2[[#This Row],[Discount_Pct]]&lt;=10,"6-10%",
IF(Sales_Trans_2[[#This Row],[Discount_Pct]]&lt;=15,"11-15%","&gt;15%"))))</f>
        <v>&gt;15%</v>
      </c>
    </row>
    <row r="1399" spans="1:32" x14ac:dyDescent="0.25">
      <c r="A1399" t="s">
        <v>1451</v>
      </c>
      <c r="B1399" s="10">
        <v>45928</v>
      </c>
      <c r="C1399" t="s">
        <v>1452</v>
      </c>
      <c r="D1399" t="s">
        <v>714</v>
      </c>
      <c r="E1399" t="s">
        <v>1453</v>
      </c>
      <c r="F1399" t="s">
        <v>1454</v>
      </c>
      <c r="G1399">
        <v>1</v>
      </c>
      <c r="H1399">
        <v>161.03</v>
      </c>
      <c r="I1399">
        <v>10</v>
      </c>
      <c r="J1399">
        <v>16.100000000000001</v>
      </c>
      <c r="K1399">
        <v>166.67</v>
      </c>
      <c r="L1399">
        <v>124.24</v>
      </c>
      <c r="M1399">
        <v>42.43</v>
      </c>
      <c r="N1399" t="s">
        <v>40</v>
      </c>
      <c r="O1399" t="s">
        <v>24</v>
      </c>
      <c r="P1399" t="s">
        <v>55</v>
      </c>
      <c r="Q1399">
        <v>0.84097222222222223</v>
      </c>
      <c r="R1399" t="s">
        <v>27</v>
      </c>
      <c r="S1399" t="s">
        <v>4653</v>
      </c>
      <c r="T1399" t="s">
        <v>4672</v>
      </c>
      <c r="U1399">
        <v>161.03</v>
      </c>
      <c r="V1399" t="s">
        <v>5803</v>
      </c>
      <c r="W1399" t="s">
        <v>4968</v>
      </c>
      <c r="X1399" t="s">
        <v>5053</v>
      </c>
      <c r="Y1399" t="s">
        <v>4960</v>
      </c>
      <c r="Z1399" t="s">
        <v>5054</v>
      </c>
      <c r="AA1399" t="s">
        <v>4962</v>
      </c>
      <c r="AB1399">
        <f>YEAR(Sales_Trans_2[[#This Row],[Transaction_Date]])</f>
        <v>2025</v>
      </c>
      <c r="AC1399" t="str">
        <f>TEXT(Sales_Trans_2[[#This Row],[Transaction_Date]],"mmm")</f>
        <v>Sep</v>
      </c>
      <c r="AD1399">
        <f>MONTH(Sales_Trans_2[[#This Row],[Transaction_Date]])</f>
        <v>9</v>
      </c>
      <c r="AE1399" s="19">
        <f>IFERROR(Sales_Trans_2[[#This Row],[Profit]]/Sales_Trans_2[[#This Row],[Sales_Amount]],0)</f>
        <v>0.25457490850182996</v>
      </c>
      <c r="AF1399" s="20" t="str">
        <f>IF(Sales_Trans_2[[#This Row],[Discount_Pct]]=0,"0%",
IF(Sales_Trans_2[[#This Row],[Discount_Pct]]&lt;=5,"1-5%",
IF(Sales_Trans_2[[#This Row],[Discount_Pct]]&lt;=10,"6-10%",
IF(Sales_Trans_2[[#This Row],[Discount_Pct]]&lt;=15,"11-15%","&gt;15%"))))</f>
        <v>6-10%</v>
      </c>
    </row>
    <row r="1400" spans="1:32" x14ac:dyDescent="0.25">
      <c r="A1400" t="s">
        <v>3948</v>
      </c>
      <c r="B1400" s="10">
        <v>45928</v>
      </c>
      <c r="C1400" t="s">
        <v>3158</v>
      </c>
      <c r="D1400" t="s">
        <v>723</v>
      </c>
      <c r="E1400" t="s">
        <v>830</v>
      </c>
      <c r="F1400" t="s">
        <v>831</v>
      </c>
      <c r="G1400">
        <v>7</v>
      </c>
      <c r="H1400">
        <v>401.61</v>
      </c>
      <c r="I1400">
        <v>10</v>
      </c>
      <c r="J1400">
        <v>281.13</v>
      </c>
      <c r="K1400">
        <v>2909.66</v>
      </c>
      <c r="L1400">
        <v>2110.9899999999998</v>
      </c>
      <c r="M1400">
        <v>798.67</v>
      </c>
      <c r="N1400" t="s">
        <v>4971</v>
      </c>
      <c r="O1400" t="s">
        <v>24</v>
      </c>
      <c r="P1400" t="s">
        <v>55</v>
      </c>
      <c r="Q1400">
        <v>0.64513888888888893</v>
      </c>
      <c r="R1400" t="s">
        <v>27</v>
      </c>
      <c r="S1400" t="s">
        <v>4844</v>
      </c>
      <c r="T1400" t="s">
        <v>4828</v>
      </c>
      <c r="U1400">
        <v>376.11</v>
      </c>
      <c r="V1400" t="s">
        <v>5520</v>
      </c>
      <c r="W1400" t="s">
        <v>4958</v>
      </c>
      <c r="X1400" t="s">
        <v>5402</v>
      </c>
      <c r="Y1400" t="s">
        <v>4977</v>
      </c>
      <c r="Z1400" t="s">
        <v>5403</v>
      </c>
      <c r="AA1400" t="s">
        <v>4962</v>
      </c>
      <c r="AB1400">
        <f>YEAR(Sales_Trans_2[[#This Row],[Transaction_Date]])</f>
        <v>2025</v>
      </c>
      <c r="AC1400" t="str">
        <f>TEXT(Sales_Trans_2[[#This Row],[Transaction_Date]],"mmm")</f>
        <v>Sep</v>
      </c>
      <c r="AD1400">
        <f>MONTH(Sales_Trans_2[[#This Row],[Transaction_Date]])</f>
        <v>9</v>
      </c>
      <c r="AE1400" s="19">
        <f>IFERROR(Sales_Trans_2[[#This Row],[Profit]]/Sales_Trans_2[[#This Row],[Sales_Amount]],0)</f>
        <v>0.27448911556676725</v>
      </c>
      <c r="AF1400" s="20" t="str">
        <f>IF(Sales_Trans_2[[#This Row],[Discount_Pct]]=0,"0%",
IF(Sales_Trans_2[[#This Row],[Discount_Pct]]&lt;=5,"1-5%",
IF(Sales_Trans_2[[#This Row],[Discount_Pct]]&lt;=10,"6-10%",
IF(Sales_Trans_2[[#This Row],[Discount_Pct]]&lt;=15,"11-15%","&gt;15%"))))</f>
        <v>6-10%</v>
      </c>
    </row>
    <row r="1401" spans="1:32" x14ac:dyDescent="0.25">
      <c r="A1401" t="s">
        <v>2879</v>
      </c>
      <c r="B1401" s="10">
        <v>45927</v>
      </c>
      <c r="C1401" t="s">
        <v>2880</v>
      </c>
      <c r="D1401" t="s">
        <v>253</v>
      </c>
      <c r="E1401" t="s">
        <v>1621</v>
      </c>
      <c r="F1401" t="s">
        <v>1622</v>
      </c>
      <c r="G1401">
        <v>3</v>
      </c>
      <c r="H1401">
        <v>219.39</v>
      </c>
      <c r="I1401">
        <v>5</v>
      </c>
      <c r="J1401">
        <v>32.909999999999997</v>
      </c>
      <c r="K1401">
        <v>719.05</v>
      </c>
      <c r="L1401">
        <v>586.32000000000005</v>
      </c>
      <c r="M1401">
        <v>132.72999999999999</v>
      </c>
      <c r="N1401" t="s">
        <v>133</v>
      </c>
      <c r="O1401" t="s">
        <v>24</v>
      </c>
      <c r="P1401" t="s">
        <v>55</v>
      </c>
      <c r="Q1401">
        <v>0.79861111111111116</v>
      </c>
      <c r="R1401" t="s">
        <v>27</v>
      </c>
      <c r="S1401" t="s">
        <v>4903</v>
      </c>
      <c r="T1401" t="s">
        <v>4887</v>
      </c>
      <c r="U1401">
        <v>219.39</v>
      </c>
      <c r="V1401" t="s">
        <v>5941</v>
      </c>
      <c r="W1401" t="s">
        <v>4964</v>
      </c>
      <c r="X1401" t="s">
        <v>5048</v>
      </c>
      <c r="Y1401" t="s">
        <v>5011</v>
      </c>
      <c r="Z1401" t="s">
        <v>5138</v>
      </c>
      <c r="AA1401" t="s">
        <v>4962</v>
      </c>
      <c r="AB1401">
        <f>YEAR(Sales_Trans_2[[#This Row],[Transaction_Date]])</f>
        <v>2025</v>
      </c>
      <c r="AC1401" t="str">
        <f>TEXT(Sales_Trans_2[[#This Row],[Transaction_Date]],"mmm")</f>
        <v>Sep</v>
      </c>
      <c r="AD1401">
        <f>MONTH(Sales_Trans_2[[#This Row],[Transaction_Date]])</f>
        <v>9</v>
      </c>
      <c r="AE1401" s="19">
        <f>IFERROR(Sales_Trans_2[[#This Row],[Profit]]/Sales_Trans_2[[#This Row],[Sales_Amount]],0)</f>
        <v>0.18459077950073013</v>
      </c>
      <c r="AF1401" s="20" t="str">
        <f>IF(Sales_Trans_2[[#This Row],[Discount_Pct]]=0,"0%",
IF(Sales_Trans_2[[#This Row],[Discount_Pct]]&lt;=5,"1-5%",
IF(Sales_Trans_2[[#This Row],[Discount_Pct]]&lt;=10,"6-10%",
IF(Sales_Trans_2[[#This Row],[Discount_Pct]]&lt;=15,"11-15%","&gt;15%"))))</f>
        <v>1-5%</v>
      </c>
    </row>
    <row r="1402" spans="1:32" x14ac:dyDescent="0.25">
      <c r="A1402" t="s">
        <v>3608</v>
      </c>
      <c r="B1402" s="10">
        <v>45924</v>
      </c>
      <c r="C1402" t="s">
        <v>2235</v>
      </c>
      <c r="D1402" t="s">
        <v>119</v>
      </c>
      <c r="E1402" t="s">
        <v>1066</v>
      </c>
      <c r="F1402" t="s">
        <v>471</v>
      </c>
      <c r="G1402">
        <v>7</v>
      </c>
      <c r="H1402">
        <v>145.25</v>
      </c>
      <c r="I1402">
        <v>20</v>
      </c>
      <c r="J1402">
        <v>203.35</v>
      </c>
      <c r="K1402">
        <v>813.4</v>
      </c>
      <c r="L1402">
        <v>811.37</v>
      </c>
      <c r="M1402">
        <v>2.0299999999999998</v>
      </c>
      <c r="N1402" t="s">
        <v>133</v>
      </c>
      <c r="O1402" t="s">
        <v>24</v>
      </c>
      <c r="P1402" t="s">
        <v>55</v>
      </c>
      <c r="Q1402">
        <v>0.6166666666666667</v>
      </c>
      <c r="R1402" t="s">
        <v>49</v>
      </c>
      <c r="S1402" t="s">
        <v>4722</v>
      </c>
      <c r="T1402" t="s">
        <v>4703</v>
      </c>
      <c r="U1402">
        <v>141.11000000000001</v>
      </c>
      <c r="V1402" t="s">
        <v>5648</v>
      </c>
      <c r="W1402" t="s">
        <v>4958</v>
      </c>
      <c r="X1402" t="s">
        <v>5376</v>
      </c>
      <c r="Y1402" t="s">
        <v>4970</v>
      </c>
      <c r="Z1402" t="s">
        <v>5120</v>
      </c>
      <c r="AA1402" t="s">
        <v>4962</v>
      </c>
      <c r="AB1402">
        <f>YEAR(Sales_Trans_2[[#This Row],[Transaction_Date]])</f>
        <v>2025</v>
      </c>
      <c r="AC1402" t="str">
        <f>TEXT(Sales_Trans_2[[#This Row],[Transaction_Date]],"mmm")</f>
        <v>Sep</v>
      </c>
      <c r="AD1402">
        <f>MONTH(Sales_Trans_2[[#This Row],[Transaction_Date]])</f>
        <v>9</v>
      </c>
      <c r="AE1402" s="19">
        <f>IFERROR(Sales_Trans_2[[#This Row],[Profit]]/Sales_Trans_2[[#This Row],[Sales_Amount]],0)</f>
        <v>2.4956970740103268E-3</v>
      </c>
      <c r="AF1402" s="20" t="str">
        <f>IF(Sales_Trans_2[[#This Row],[Discount_Pct]]=0,"0%",
IF(Sales_Trans_2[[#This Row],[Discount_Pct]]&lt;=5,"1-5%",
IF(Sales_Trans_2[[#This Row],[Discount_Pct]]&lt;=10,"6-10%",
IF(Sales_Trans_2[[#This Row],[Discount_Pct]]&lt;=15,"11-15%","&gt;15%"))))</f>
        <v>&gt;15%</v>
      </c>
    </row>
    <row r="1403" spans="1:32" x14ac:dyDescent="0.25">
      <c r="A1403" t="s">
        <v>2371</v>
      </c>
      <c r="B1403" s="10">
        <v>45923</v>
      </c>
      <c r="C1403" t="s">
        <v>2372</v>
      </c>
      <c r="D1403" t="s">
        <v>107</v>
      </c>
      <c r="E1403" t="s">
        <v>21</v>
      </c>
      <c r="F1403" t="s">
        <v>1170</v>
      </c>
      <c r="G1403">
        <v>1</v>
      </c>
      <c r="H1403">
        <v>59.92</v>
      </c>
      <c r="I1403">
        <v>20</v>
      </c>
      <c r="J1403">
        <v>11.98</v>
      </c>
      <c r="K1403">
        <v>47.94</v>
      </c>
      <c r="L1403">
        <v>48.15</v>
      </c>
      <c r="M1403">
        <v>-0.21</v>
      </c>
      <c r="N1403" t="s">
        <v>23</v>
      </c>
      <c r="O1403" t="s">
        <v>24</v>
      </c>
      <c r="P1403" t="s">
        <v>55</v>
      </c>
      <c r="Q1403">
        <v>0.45347222222222222</v>
      </c>
      <c r="R1403" t="s">
        <v>49</v>
      </c>
      <c r="S1403" t="s">
        <v>4683</v>
      </c>
      <c r="T1403" t="s">
        <v>4672</v>
      </c>
      <c r="U1403">
        <v>59.92</v>
      </c>
      <c r="V1403" t="s">
        <v>5885</v>
      </c>
      <c r="W1403" t="s">
        <v>4964</v>
      </c>
      <c r="X1403" t="s">
        <v>5176</v>
      </c>
      <c r="Y1403" t="s">
        <v>5011</v>
      </c>
      <c r="Z1403" t="s">
        <v>5133</v>
      </c>
      <c r="AA1403" t="s">
        <v>4962</v>
      </c>
      <c r="AB1403">
        <f>YEAR(Sales_Trans_2[[#This Row],[Transaction_Date]])</f>
        <v>2025</v>
      </c>
      <c r="AC1403" t="str">
        <f>TEXT(Sales_Trans_2[[#This Row],[Transaction_Date]],"mmm")</f>
        <v>Sep</v>
      </c>
      <c r="AD1403">
        <f>MONTH(Sales_Trans_2[[#This Row],[Transaction_Date]])</f>
        <v>9</v>
      </c>
      <c r="AE1403" s="19">
        <f>IFERROR(Sales_Trans_2[[#This Row],[Profit]]/Sales_Trans_2[[#This Row],[Sales_Amount]],0)</f>
        <v>-4.3804755944931162E-3</v>
      </c>
      <c r="AF1403" s="20" t="str">
        <f>IF(Sales_Trans_2[[#This Row],[Discount_Pct]]=0,"0%",
IF(Sales_Trans_2[[#This Row],[Discount_Pct]]&lt;=5,"1-5%",
IF(Sales_Trans_2[[#This Row],[Discount_Pct]]&lt;=10,"6-10%",
IF(Sales_Trans_2[[#This Row],[Discount_Pct]]&lt;=15,"11-15%","&gt;15%"))))</f>
        <v>&gt;15%</v>
      </c>
    </row>
    <row r="1404" spans="1:32" x14ac:dyDescent="0.25">
      <c r="A1404" t="s">
        <v>3152</v>
      </c>
      <c r="B1404" s="10">
        <v>45921</v>
      </c>
      <c r="C1404" t="s">
        <v>2342</v>
      </c>
      <c r="D1404" t="s">
        <v>530</v>
      </c>
      <c r="E1404" t="s">
        <v>400</v>
      </c>
      <c r="F1404" t="s">
        <v>401</v>
      </c>
      <c r="G1404">
        <v>4</v>
      </c>
      <c r="H1404">
        <v>125.15</v>
      </c>
      <c r="I1404">
        <v>5</v>
      </c>
      <c r="J1404">
        <v>25.03</v>
      </c>
      <c r="K1404">
        <v>546.91</v>
      </c>
      <c r="L1404">
        <v>382.8</v>
      </c>
      <c r="M1404">
        <v>164.11</v>
      </c>
      <c r="N1404" t="s">
        <v>4971</v>
      </c>
      <c r="O1404" t="s">
        <v>24</v>
      </c>
      <c r="P1404" t="s">
        <v>55</v>
      </c>
      <c r="Q1404">
        <v>0.63194444444444442</v>
      </c>
      <c r="R1404" t="s">
        <v>27</v>
      </c>
      <c r="S1404" t="s">
        <v>4772</v>
      </c>
      <c r="T1404" t="s">
        <v>4752</v>
      </c>
      <c r="U1404">
        <v>125.15</v>
      </c>
      <c r="V1404" t="s">
        <v>4969</v>
      </c>
      <c r="W1404" t="s">
        <v>4964</v>
      </c>
      <c r="X1404" t="s">
        <v>5002</v>
      </c>
      <c r="Y1404" t="s">
        <v>4970</v>
      </c>
      <c r="Z1404" t="s">
        <v>5003</v>
      </c>
      <c r="AA1404" t="s">
        <v>4962</v>
      </c>
      <c r="AB1404">
        <f>YEAR(Sales_Trans_2[[#This Row],[Transaction_Date]])</f>
        <v>2025</v>
      </c>
      <c r="AC1404" t="str">
        <f>TEXT(Sales_Trans_2[[#This Row],[Transaction_Date]],"mmm")</f>
        <v>Sep</v>
      </c>
      <c r="AD1404">
        <f>MONTH(Sales_Trans_2[[#This Row],[Transaction_Date]])</f>
        <v>9</v>
      </c>
      <c r="AE1404" s="19">
        <f>IFERROR(Sales_Trans_2[[#This Row],[Profit]]/Sales_Trans_2[[#This Row],[Sales_Amount]],0)</f>
        <v>0.30006765281307712</v>
      </c>
      <c r="AF1404" s="20" t="str">
        <f>IF(Sales_Trans_2[[#This Row],[Discount_Pct]]=0,"0%",
IF(Sales_Trans_2[[#This Row],[Discount_Pct]]&lt;=5,"1-5%",
IF(Sales_Trans_2[[#This Row],[Discount_Pct]]&lt;=10,"6-10%",
IF(Sales_Trans_2[[#This Row],[Discount_Pct]]&lt;=15,"11-15%","&gt;15%"))))</f>
        <v>1-5%</v>
      </c>
    </row>
    <row r="1405" spans="1:32" x14ac:dyDescent="0.25">
      <c r="A1405" t="s">
        <v>3280</v>
      </c>
      <c r="B1405" s="10">
        <v>45920</v>
      </c>
      <c r="C1405" t="s">
        <v>3281</v>
      </c>
      <c r="D1405" t="s">
        <v>197</v>
      </c>
      <c r="E1405" t="s">
        <v>808</v>
      </c>
      <c r="F1405" t="s">
        <v>227</v>
      </c>
      <c r="G1405">
        <v>1</v>
      </c>
      <c r="H1405">
        <v>121.9</v>
      </c>
      <c r="I1405">
        <v>20</v>
      </c>
      <c r="J1405">
        <v>24.38</v>
      </c>
      <c r="K1405">
        <v>112.15</v>
      </c>
      <c r="L1405">
        <v>108.92</v>
      </c>
      <c r="M1405">
        <v>3.23</v>
      </c>
      <c r="N1405" t="s">
        <v>68</v>
      </c>
      <c r="O1405" t="s">
        <v>24</v>
      </c>
      <c r="P1405" t="s">
        <v>55</v>
      </c>
      <c r="Q1405">
        <v>0.54722222222222228</v>
      </c>
      <c r="R1405" t="s">
        <v>27</v>
      </c>
      <c r="S1405" t="s">
        <v>4902</v>
      </c>
      <c r="T1405" t="s">
        <v>4887</v>
      </c>
      <c r="U1405">
        <v>121.9</v>
      </c>
      <c r="V1405" t="s">
        <v>5966</v>
      </c>
      <c r="W1405" t="s">
        <v>4968</v>
      </c>
      <c r="X1405" t="s">
        <v>5283</v>
      </c>
      <c r="Y1405" t="s">
        <v>5011</v>
      </c>
      <c r="Z1405" t="s">
        <v>5703</v>
      </c>
      <c r="AA1405" t="s">
        <v>4962</v>
      </c>
      <c r="AB1405">
        <f>YEAR(Sales_Trans_2[[#This Row],[Transaction_Date]])</f>
        <v>2025</v>
      </c>
      <c r="AC1405" t="str">
        <f>TEXT(Sales_Trans_2[[#This Row],[Transaction_Date]],"mmm")</f>
        <v>Sep</v>
      </c>
      <c r="AD1405">
        <f>MONTH(Sales_Trans_2[[#This Row],[Transaction_Date]])</f>
        <v>9</v>
      </c>
      <c r="AE1405" s="19">
        <f>IFERROR(Sales_Trans_2[[#This Row],[Profit]]/Sales_Trans_2[[#This Row],[Sales_Amount]],0)</f>
        <v>2.8800713330361122E-2</v>
      </c>
      <c r="AF1405" s="20" t="str">
        <f>IF(Sales_Trans_2[[#This Row],[Discount_Pct]]=0,"0%",
IF(Sales_Trans_2[[#This Row],[Discount_Pct]]&lt;=5,"1-5%",
IF(Sales_Trans_2[[#This Row],[Discount_Pct]]&lt;=10,"6-10%",
IF(Sales_Trans_2[[#This Row],[Discount_Pct]]&lt;=15,"11-15%","&gt;15%"))))</f>
        <v>&gt;15%</v>
      </c>
    </row>
    <row r="1406" spans="1:32" x14ac:dyDescent="0.25">
      <c r="A1406" t="s">
        <v>3043</v>
      </c>
      <c r="B1406" s="10">
        <v>45915</v>
      </c>
      <c r="C1406" t="s">
        <v>2310</v>
      </c>
      <c r="D1406" t="s">
        <v>1091</v>
      </c>
      <c r="E1406" t="s">
        <v>159</v>
      </c>
      <c r="F1406" t="s">
        <v>848</v>
      </c>
      <c r="G1406">
        <v>1</v>
      </c>
      <c r="H1406">
        <v>297.32</v>
      </c>
      <c r="I1406">
        <v>15</v>
      </c>
      <c r="J1406">
        <v>44.6</v>
      </c>
      <c r="K1406">
        <v>252.72</v>
      </c>
      <c r="L1406">
        <v>225.28</v>
      </c>
      <c r="M1406">
        <v>27.44</v>
      </c>
      <c r="N1406" t="s">
        <v>47</v>
      </c>
      <c r="O1406" t="s">
        <v>24</v>
      </c>
      <c r="P1406" t="s">
        <v>55</v>
      </c>
      <c r="Q1406">
        <v>0.78194444444444444</v>
      </c>
      <c r="R1406" t="s">
        <v>49</v>
      </c>
      <c r="S1406" t="s">
        <v>4816</v>
      </c>
      <c r="T1406" t="s">
        <v>4805</v>
      </c>
      <c r="U1406">
        <v>297.32</v>
      </c>
      <c r="V1406" t="s">
        <v>5968</v>
      </c>
      <c r="W1406" t="s">
        <v>4964</v>
      </c>
      <c r="X1406" t="s">
        <v>5107</v>
      </c>
      <c r="Y1406" t="s">
        <v>4970</v>
      </c>
      <c r="Z1406" t="s">
        <v>5034</v>
      </c>
      <c r="AA1406" t="s">
        <v>4962</v>
      </c>
      <c r="AB1406">
        <f>YEAR(Sales_Trans_2[[#This Row],[Transaction_Date]])</f>
        <v>2025</v>
      </c>
      <c r="AC1406" t="str">
        <f>TEXT(Sales_Trans_2[[#This Row],[Transaction_Date]],"mmm")</f>
        <v>Sep</v>
      </c>
      <c r="AD1406">
        <f>MONTH(Sales_Trans_2[[#This Row],[Transaction_Date]])</f>
        <v>9</v>
      </c>
      <c r="AE1406" s="19">
        <f>IFERROR(Sales_Trans_2[[#This Row],[Profit]]/Sales_Trans_2[[#This Row],[Sales_Amount]],0)</f>
        <v>0.1085786641342197</v>
      </c>
      <c r="AF1406" s="20" t="str">
        <f>IF(Sales_Trans_2[[#This Row],[Discount_Pct]]=0,"0%",
IF(Sales_Trans_2[[#This Row],[Discount_Pct]]&lt;=5,"1-5%",
IF(Sales_Trans_2[[#This Row],[Discount_Pct]]&lt;=10,"6-10%",
IF(Sales_Trans_2[[#This Row],[Discount_Pct]]&lt;=15,"11-15%","&gt;15%"))))</f>
        <v>11-15%</v>
      </c>
    </row>
    <row r="1407" spans="1:32" x14ac:dyDescent="0.25">
      <c r="A1407" t="s">
        <v>3533</v>
      </c>
      <c r="B1407" s="10">
        <v>45914</v>
      </c>
      <c r="C1407" t="s">
        <v>152</v>
      </c>
      <c r="D1407" t="s">
        <v>405</v>
      </c>
      <c r="E1407" t="s">
        <v>72</v>
      </c>
      <c r="F1407" t="s">
        <v>73</v>
      </c>
      <c r="G1407">
        <v>5</v>
      </c>
      <c r="H1407">
        <v>441.67</v>
      </c>
      <c r="I1407">
        <v>10</v>
      </c>
      <c r="J1407">
        <v>220.84</v>
      </c>
      <c r="K1407">
        <v>2285.64</v>
      </c>
      <c r="L1407">
        <v>1270.25</v>
      </c>
      <c r="M1407">
        <v>1015.39</v>
      </c>
      <c r="N1407" t="s">
        <v>47</v>
      </c>
      <c r="O1407" t="s">
        <v>24</v>
      </c>
      <c r="P1407" t="s">
        <v>55</v>
      </c>
      <c r="Q1407">
        <v>0.39861111111111114</v>
      </c>
      <c r="R1407" t="s">
        <v>27</v>
      </c>
      <c r="S1407" t="s">
        <v>4642</v>
      </c>
      <c r="T1407" t="s">
        <v>4636</v>
      </c>
      <c r="U1407">
        <v>440.5</v>
      </c>
      <c r="V1407" t="s">
        <v>5127</v>
      </c>
      <c r="W1407" t="s">
        <v>4958</v>
      </c>
      <c r="X1407" t="s">
        <v>5458</v>
      </c>
      <c r="Y1407" t="s">
        <v>5007</v>
      </c>
      <c r="Z1407" t="s">
        <v>5031</v>
      </c>
      <c r="AA1407" t="s">
        <v>4962</v>
      </c>
      <c r="AB1407">
        <f>YEAR(Sales_Trans_2[[#This Row],[Transaction_Date]])</f>
        <v>2025</v>
      </c>
      <c r="AC1407" t="str">
        <f>TEXT(Sales_Trans_2[[#This Row],[Transaction_Date]],"mmm")</f>
        <v>Sep</v>
      </c>
      <c r="AD1407">
        <f>MONTH(Sales_Trans_2[[#This Row],[Transaction_Date]])</f>
        <v>9</v>
      </c>
      <c r="AE1407" s="19">
        <f>IFERROR(Sales_Trans_2[[#This Row],[Profit]]/Sales_Trans_2[[#This Row],[Sales_Amount]],0)</f>
        <v>0.44424756304579899</v>
      </c>
      <c r="AF1407" s="20" t="str">
        <f>IF(Sales_Trans_2[[#This Row],[Discount_Pct]]=0,"0%",
IF(Sales_Trans_2[[#This Row],[Discount_Pct]]&lt;=5,"1-5%",
IF(Sales_Trans_2[[#This Row],[Discount_Pct]]&lt;=10,"6-10%",
IF(Sales_Trans_2[[#This Row],[Discount_Pct]]&lt;=15,"11-15%","&gt;15%"))))</f>
        <v>6-10%</v>
      </c>
    </row>
    <row r="1408" spans="1:32" x14ac:dyDescent="0.25">
      <c r="A1408" t="s">
        <v>4458</v>
      </c>
      <c r="B1408" s="10">
        <v>45913</v>
      </c>
      <c r="C1408" t="s">
        <v>3963</v>
      </c>
      <c r="D1408" t="s">
        <v>1225</v>
      </c>
      <c r="E1408" t="s">
        <v>1347</v>
      </c>
      <c r="F1408" t="s">
        <v>1313</v>
      </c>
      <c r="G1408">
        <v>4</v>
      </c>
      <c r="H1408">
        <v>182.3</v>
      </c>
      <c r="I1408">
        <v>15</v>
      </c>
      <c r="J1408">
        <v>109.38</v>
      </c>
      <c r="K1408">
        <v>712.79</v>
      </c>
      <c r="L1408">
        <v>430.4</v>
      </c>
      <c r="M1408">
        <v>282.39</v>
      </c>
      <c r="N1408" t="s">
        <v>40</v>
      </c>
      <c r="O1408" t="s">
        <v>24</v>
      </c>
      <c r="P1408" t="s">
        <v>55</v>
      </c>
      <c r="Q1408">
        <v>0.89583333333333337</v>
      </c>
      <c r="R1408" t="s">
        <v>27</v>
      </c>
      <c r="S1408" t="s">
        <v>4664</v>
      </c>
      <c r="T1408" t="s">
        <v>4636</v>
      </c>
      <c r="U1408">
        <v>182.3</v>
      </c>
      <c r="V1408" t="s">
        <v>5942</v>
      </c>
      <c r="W1408" t="s">
        <v>4964</v>
      </c>
      <c r="X1408" t="s">
        <v>4976</v>
      </c>
      <c r="Y1408" t="s">
        <v>4977</v>
      </c>
      <c r="Z1408" t="s">
        <v>5089</v>
      </c>
      <c r="AA1408" t="s">
        <v>4962</v>
      </c>
      <c r="AB1408">
        <f>YEAR(Sales_Trans_2[[#This Row],[Transaction_Date]])</f>
        <v>2025</v>
      </c>
      <c r="AC1408" t="str">
        <f>TEXT(Sales_Trans_2[[#This Row],[Transaction_Date]],"mmm")</f>
        <v>Sep</v>
      </c>
      <c r="AD1408">
        <f>MONTH(Sales_Trans_2[[#This Row],[Transaction_Date]])</f>
        <v>9</v>
      </c>
      <c r="AE1408" s="19">
        <f>IFERROR(Sales_Trans_2[[#This Row],[Profit]]/Sales_Trans_2[[#This Row],[Sales_Amount]],0)</f>
        <v>0.39617559168899674</v>
      </c>
      <c r="AF1408" s="20" t="str">
        <f>IF(Sales_Trans_2[[#This Row],[Discount_Pct]]=0,"0%",
IF(Sales_Trans_2[[#This Row],[Discount_Pct]]&lt;=5,"1-5%",
IF(Sales_Trans_2[[#This Row],[Discount_Pct]]&lt;=10,"6-10%",
IF(Sales_Trans_2[[#This Row],[Discount_Pct]]&lt;=15,"11-15%","&gt;15%"))))</f>
        <v>11-15%</v>
      </c>
    </row>
    <row r="1409" spans="1:32" x14ac:dyDescent="0.25">
      <c r="A1409" t="s">
        <v>4125</v>
      </c>
      <c r="B1409" s="10">
        <v>45909</v>
      </c>
      <c r="C1409" t="s">
        <v>1943</v>
      </c>
      <c r="D1409" t="s">
        <v>59</v>
      </c>
      <c r="E1409" t="s">
        <v>1453</v>
      </c>
      <c r="F1409" t="s">
        <v>1454</v>
      </c>
      <c r="G1409">
        <v>5</v>
      </c>
      <c r="H1409">
        <v>342.46</v>
      </c>
      <c r="I1409">
        <v>15</v>
      </c>
      <c r="J1409">
        <v>256.85000000000002</v>
      </c>
      <c r="K1409">
        <v>1455.45</v>
      </c>
      <c r="L1409">
        <v>1358.9</v>
      </c>
      <c r="M1409">
        <v>96.55</v>
      </c>
      <c r="N1409" t="s">
        <v>4971</v>
      </c>
      <c r="O1409" t="s">
        <v>24</v>
      </c>
      <c r="P1409" t="s">
        <v>55</v>
      </c>
      <c r="Q1409">
        <v>0.38541666666666669</v>
      </c>
      <c r="R1409" t="s">
        <v>49</v>
      </c>
      <c r="S1409" t="s">
        <v>4721</v>
      </c>
      <c r="T1409" t="s">
        <v>4703</v>
      </c>
      <c r="U1409">
        <v>342.46</v>
      </c>
      <c r="V1409" t="s">
        <v>4993</v>
      </c>
      <c r="W1409" t="s">
        <v>4968</v>
      </c>
      <c r="X1409" t="s">
        <v>5053</v>
      </c>
      <c r="Y1409" t="s">
        <v>4960</v>
      </c>
      <c r="Z1409" t="s">
        <v>5054</v>
      </c>
      <c r="AA1409" t="s">
        <v>4962</v>
      </c>
      <c r="AB1409">
        <f>YEAR(Sales_Trans_2[[#This Row],[Transaction_Date]])</f>
        <v>2025</v>
      </c>
      <c r="AC1409" t="str">
        <f>TEXT(Sales_Trans_2[[#This Row],[Transaction_Date]],"mmm")</f>
        <v>Sep</v>
      </c>
      <c r="AD1409">
        <f>MONTH(Sales_Trans_2[[#This Row],[Transaction_Date]])</f>
        <v>9</v>
      </c>
      <c r="AE1409" s="19">
        <f>IFERROR(Sales_Trans_2[[#This Row],[Profit]]/Sales_Trans_2[[#This Row],[Sales_Amount]],0)</f>
        <v>6.6336871757875573E-2</v>
      </c>
      <c r="AF1409" s="20" t="str">
        <f>IF(Sales_Trans_2[[#This Row],[Discount_Pct]]=0,"0%",
IF(Sales_Trans_2[[#This Row],[Discount_Pct]]&lt;=5,"1-5%",
IF(Sales_Trans_2[[#This Row],[Discount_Pct]]&lt;=10,"6-10%",
IF(Sales_Trans_2[[#This Row],[Discount_Pct]]&lt;=15,"11-15%","&gt;15%"))))</f>
        <v>11-15%</v>
      </c>
    </row>
    <row r="1410" spans="1:32" x14ac:dyDescent="0.25">
      <c r="A1410" t="s">
        <v>3378</v>
      </c>
      <c r="B1410" s="10">
        <v>45847</v>
      </c>
      <c r="C1410" t="s">
        <v>3225</v>
      </c>
      <c r="D1410" t="s">
        <v>264</v>
      </c>
      <c r="E1410" t="s">
        <v>852</v>
      </c>
      <c r="F1410" t="s">
        <v>997</v>
      </c>
      <c r="G1410">
        <v>3</v>
      </c>
      <c r="H1410">
        <v>383.51</v>
      </c>
      <c r="I1410">
        <v>10</v>
      </c>
      <c r="J1410">
        <v>115.05</v>
      </c>
      <c r="K1410">
        <v>1190.8</v>
      </c>
      <c r="L1410">
        <v>857.7</v>
      </c>
      <c r="M1410">
        <v>333.1</v>
      </c>
      <c r="N1410" t="s">
        <v>40</v>
      </c>
      <c r="O1410" t="s">
        <v>24</v>
      </c>
      <c r="P1410" t="s">
        <v>55</v>
      </c>
      <c r="Q1410">
        <v>0.51944444444444449</v>
      </c>
      <c r="R1410" t="s">
        <v>27</v>
      </c>
      <c r="S1410" t="s">
        <v>4702</v>
      </c>
      <c r="T1410" t="s">
        <v>4703</v>
      </c>
      <c r="U1410">
        <v>383.51</v>
      </c>
      <c r="V1410" t="s">
        <v>5781</v>
      </c>
      <c r="W1410" t="s">
        <v>4968</v>
      </c>
      <c r="X1410" t="s">
        <v>5042</v>
      </c>
      <c r="Y1410" t="s">
        <v>5007</v>
      </c>
      <c r="Z1410" t="s">
        <v>5043</v>
      </c>
      <c r="AA1410" t="s">
        <v>4962</v>
      </c>
      <c r="AB1410">
        <f>YEAR(Sales_Trans_2[[#This Row],[Transaction_Date]])</f>
        <v>2025</v>
      </c>
      <c r="AC1410" t="str">
        <f>TEXT(Sales_Trans_2[[#This Row],[Transaction_Date]],"mmm")</f>
        <v>Jul</v>
      </c>
      <c r="AD1410">
        <f>MONTH(Sales_Trans_2[[#This Row],[Transaction_Date]])</f>
        <v>7</v>
      </c>
      <c r="AE1410" s="19">
        <f>IFERROR(Sales_Trans_2[[#This Row],[Profit]]/Sales_Trans_2[[#This Row],[Sales_Amount]],0)</f>
        <v>0.27972791400739</v>
      </c>
      <c r="AF1410" s="20" t="str">
        <f>IF(Sales_Trans_2[[#This Row],[Discount_Pct]]=0,"0%",
IF(Sales_Trans_2[[#This Row],[Discount_Pct]]&lt;=5,"1-5%",
IF(Sales_Trans_2[[#This Row],[Discount_Pct]]&lt;=10,"6-10%",
IF(Sales_Trans_2[[#This Row],[Discount_Pct]]&lt;=15,"11-15%","&gt;15%"))))</f>
        <v>6-10%</v>
      </c>
    </row>
    <row r="1411" spans="1:32" x14ac:dyDescent="0.25">
      <c r="A1411" t="s">
        <v>3450</v>
      </c>
      <c r="B1411" s="10">
        <v>45817</v>
      </c>
      <c r="C1411" t="s">
        <v>2372</v>
      </c>
      <c r="D1411" t="s">
        <v>371</v>
      </c>
      <c r="E1411" t="s">
        <v>72</v>
      </c>
      <c r="F1411" t="s">
        <v>1986</v>
      </c>
      <c r="G1411">
        <v>3</v>
      </c>
      <c r="H1411">
        <v>380.12</v>
      </c>
      <c r="I1411">
        <v>10</v>
      </c>
      <c r="J1411">
        <v>114.04</v>
      </c>
      <c r="K1411">
        <v>1180.27</v>
      </c>
      <c r="L1411">
        <v>929.94</v>
      </c>
      <c r="M1411">
        <v>250.33</v>
      </c>
      <c r="N1411" t="s">
        <v>4971</v>
      </c>
      <c r="O1411" t="s">
        <v>24</v>
      </c>
      <c r="P1411" t="s">
        <v>55</v>
      </c>
      <c r="Q1411">
        <v>0.68125000000000002</v>
      </c>
      <c r="R1411" t="s">
        <v>27</v>
      </c>
      <c r="S1411" t="s">
        <v>4714</v>
      </c>
      <c r="T1411" t="s">
        <v>4703</v>
      </c>
      <c r="U1411">
        <v>380.12</v>
      </c>
      <c r="V1411" t="s">
        <v>5885</v>
      </c>
      <c r="W1411" t="s">
        <v>4964</v>
      </c>
      <c r="X1411" t="s">
        <v>5030</v>
      </c>
      <c r="Y1411" t="s">
        <v>4960</v>
      </c>
      <c r="Z1411" t="s">
        <v>5031</v>
      </c>
      <c r="AA1411" t="s">
        <v>4962</v>
      </c>
      <c r="AB1411">
        <f>YEAR(Sales_Trans_2[[#This Row],[Transaction_Date]])</f>
        <v>2025</v>
      </c>
      <c r="AC1411" t="str">
        <f>TEXT(Sales_Trans_2[[#This Row],[Transaction_Date]],"mmm")</f>
        <v>Jun</v>
      </c>
      <c r="AD1411">
        <f>MONTH(Sales_Trans_2[[#This Row],[Transaction_Date]])</f>
        <v>6</v>
      </c>
      <c r="AE1411" s="19">
        <f>IFERROR(Sales_Trans_2[[#This Row],[Profit]]/Sales_Trans_2[[#This Row],[Sales_Amount]],0)</f>
        <v>0.21209553746176724</v>
      </c>
      <c r="AF1411" s="20" t="str">
        <f>IF(Sales_Trans_2[[#This Row],[Discount_Pct]]=0,"0%",
IF(Sales_Trans_2[[#This Row],[Discount_Pct]]&lt;=5,"1-5%",
IF(Sales_Trans_2[[#This Row],[Discount_Pct]]&lt;=10,"6-10%",
IF(Sales_Trans_2[[#This Row],[Discount_Pct]]&lt;=15,"11-15%","&gt;15%"))))</f>
        <v>6-10%</v>
      </c>
    </row>
    <row r="1412" spans="1:32" x14ac:dyDescent="0.25">
      <c r="A1412" t="s">
        <v>3619</v>
      </c>
      <c r="B1412" s="10">
        <v>45666</v>
      </c>
      <c r="C1412" t="s">
        <v>301</v>
      </c>
      <c r="D1412" t="s">
        <v>732</v>
      </c>
      <c r="E1412" t="s">
        <v>192</v>
      </c>
      <c r="F1412" t="s">
        <v>2922</v>
      </c>
      <c r="G1412">
        <v>2</v>
      </c>
      <c r="H1412">
        <v>661.91</v>
      </c>
      <c r="I1412">
        <v>15</v>
      </c>
      <c r="J1412">
        <v>198.57</v>
      </c>
      <c r="K1412">
        <v>1125.25</v>
      </c>
      <c r="L1412">
        <v>797.44</v>
      </c>
      <c r="M1412">
        <v>327.81</v>
      </c>
      <c r="N1412" t="s">
        <v>133</v>
      </c>
      <c r="O1412" t="s">
        <v>24</v>
      </c>
      <c r="P1412" t="s">
        <v>55</v>
      </c>
      <c r="Q1412">
        <v>0.80347222222222225</v>
      </c>
      <c r="R1412" t="s">
        <v>49</v>
      </c>
      <c r="S1412" t="s">
        <v>4662</v>
      </c>
      <c r="T1412" t="s">
        <v>4636</v>
      </c>
      <c r="U1412">
        <v>661.91</v>
      </c>
      <c r="V1412" t="s">
        <v>5286</v>
      </c>
      <c r="W1412" t="s">
        <v>4968</v>
      </c>
      <c r="X1412" t="s">
        <v>5789</v>
      </c>
      <c r="Y1412" t="s">
        <v>4970</v>
      </c>
      <c r="Z1412" t="s">
        <v>5284</v>
      </c>
      <c r="AA1412" t="s">
        <v>4962</v>
      </c>
      <c r="AB1412">
        <f>YEAR(Sales_Trans_2[[#This Row],[Transaction_Date]])</f>
        <v>2025</v>
      </c>
      <c r="AC1412" t="str">
        <f>TEXT(Sales_Trans_2[[#This Row],[Transaction_Date]],"mmm")</f>
        <v>Jan</v>
      </c>
      <c r="AD1412">
        <f>MONTH(Sales_Trans_2[[#This Row],[Transaction_Date]])</f>
        <v>1</v>
      </c>
      <c r="AE1412" s="19">
        <f>IFERROR(Sales_Trans_2[[#This Row],[Profit]]/Sales_Trans_2[[#This Row],[Sales_Amount]],0)</f>
        <v>0.29132192846034216</v>
      </c>
      <c r="AF1412" s="20" t="str">
        <f>IF(Sales_Trans_2[[#This Row],[Discount_Pct]]=0,"0%",
IF(Sales_Trans_2[[#This Row],[Discount_Pct]]&lt;=5,"1-5%",
IF(Sales_Trans_2[[#This Row],[Discount_Pct]]&lt;=10,"6-10%",
IF(Sales_Trans_2[[#This Row],[Discount_Pct]]&lt;=15,"11-15%","&gt;15%"))))</f>
        <v>11-15%</v>
      </c>
    </row>
    <row r="1413" spans="1:32" x14ac:dyDescent="0.25">
      <c r="A1413" t="s">
        <v>2444</v>
      </c>
      <c r="B1413" s="10">
        <v>45900</v>
      </c>
      <c r="C1413" t="s">
        <v>2445</v>
      </c>
      <c r="D1413" t="s">
        <v>493</v>
      </c>
      <c r="E1413" t="s">
        <v>1157</v>
      </c>
      <c r="F1413" t="s">
        <v>1158</v>
      </c>
      <c r="G1413">
        <v>1</v>
      </c>
      <c r="H1413">
        <v>232.58</v>
      </c>
      <c r="I1413">
        <v>20</v>
      </c>
      <c r="J1413">
        <v>46.52</v>
      </c>
      <c r="K1413">
        <v>213.97</v>
      </c>
      <c r="L1413">
        <v>191.2</v>
      </c>
      <c r="M1413">
        <v>22.77</v>
      </c>
      <c r="N1413" t="s">
        <v>40</v>
      </c>
      <c r="O1413" t="s">
        <v>24</v>
      </c>
      <c r="P1413" t="s">
        <v>55</v>
      </c>
      <c r="Q1413">
        <v>0.54097222222222219</v>
      </c>
      <c r="R1413" t="s">
        <v>27</v>
      </c>
      <c r="S1413" t="s">
        <v>4688</v>
      </c>
      <c r="T1413" t="s">
        <v>4672</v>
      </c>
      <c r="U1413">
        <v>232.58</v>
      </c>
      <c r="V1413" t="s">
        <v>5940</v>
      </c>
      <c r="W1413" t="s">
        <v>4964</v>
      </c>
      <c r="X1413" t="s">
        <v>5179</v>
      </c>
      <c r="Y1413" t="s">
        <v>5007</v>
      </c>
      <c r="Z1413" t="s">
        <v>5180</v>
      </c>
      <c r="AA1413" t="s">
        <v>4962</v>
      </c>
      <c r="AB1413">
        <f>YEAR(Sales_Trans_2[[#This Row],[Transaction_Date]])</f>
        <v>2025</v>
      </c>
      <c r="AC1413" t="str">
        <f>TEXT(Sales_Trans_2[[#This Row],[Transaction_Date]],"mmm")</f>
        <v>Aug</v>
      </c>
      <c r="AD1413">
        <f>MONTH(Sales_Trans_2[[#This Row],[Transaction_Date]])</f>
        <v>8</v>
      </c>
      <c r="AE1413" s="19">
        <f>IFERROR(Sales_Trans_2[[#This Row],[Profit]]/Sales_Trans_2[[#This Row],[Sales_Amount]],0)</f>
        <v>0.10641678740010281</v>
      </c>
      <c r="AF1413" s="20" t="str">
        <f>IF(Sales_Trans_2[[#This Row],[Discount_Pct]]=0,"0%",
IF(Sales_Trans_2[[#This Row],[Discount_Pct]]&lt;=5,"1-5%",
IF(Sales_Trans_2[[#This Row],[Discount_Pct]]&lt;=10,"6-10%",
IF(Sales_Trans_2[[#This Row],[Discount_Pct]]&lt;=15,"11-15%","&gt;15%"))))</f>
        <v>&gt;15%</v>
      </c>
    </row>
    <row r="1414" spans="1:32" x14ac:dyDescent="0.25">
      <c r="A1414" t="s">
        <v>3348</v>
      </c>
      <c r="B1414" s="10">
        <v>45893</v>
      </c>
      <c r="C1414" t="s">
        <v>1219</v>
      </c>
      <c r="D1414" t="s">
        <v>1475</v>
      </c>
      <c r="E1414" t="s">
        <v>600</v>
      </c>
      <c r="F1414" t="s">
        <v>831</v>
      </c>
      <c r="G1414">
        <v>1</v>
      </c>
      <c r="H1414">
        <v>183.39</v>
      </c>
      <c r="I1414">
        <v>5</v>
      </c>
      <c r="J1414">
        <v>9.17</v>
      </c>
      <c r="K1414">
        <v>200.35</v>
      </c>
      <c r="L1414">
        <v>158.43</v>
      </c>
      <c r="M1414">
        <v>41.92</v>
      </c>
      <c r="N1414" t="s">
        <v>68</v>
      </c>
      <c r="O1414" t="s">
        <v>24</v>
      </c>
      <c r="P1414" t="s">
        <v>55</v>
      </c>
      <c r="Q1414">
        <v>0.46458333333333335</v>
      </c>
      <c r="R1414" t="s">
        <v>27</v>
      </c>
      <c r="S1414" t="s">
        <v>4900</v>
      </c>
      <c r="T1414" t="s">
        <v>4887</v>
      </c>
      <c r="U1414">
        <v>183.39</v>
      </c>
      <c r="V1414" t="s">
        <v>5449</v>
      </c>
      <c r="W1414" t="s">
        <v>4964</v>
      </c>
      <c r="X1414" t="s">
        <v>5402</v>
      </c>
      <c r="Y1414" t="s">
        <v>4977</v>
      </c>
      <c r="Z1414" t="s">
        <v>5536</v>
      </c>
      <c r="AA1414" t="s">
        <v>4962</v>
      </c>
      <c r="AB1414">
        <f>YEAR(Sales_Trans_2[[#This Row],[Transaction_Date]])</f>
        <v>2025</v>
      </c>
      <c r="AC1414" t="str">
        <f>TEXT(Sales_Trans_2[[#This Row],[Transaction_Date]],"mmm")</f>
        <v>Aug</v>
      </c>
      <c r="AD1414">
        <f>MONTH(Sales_Trans_2[[#This Row],[Transaction_Date]])</f>
        <v>8</v>
      </c>
      <c r="AE1414" s="19">
        <f>IFERROR(Sales_Trans_2[[#This Row],[Profit]]/Sales_Trans_2[[#This Row],[Sales_Amount]],0)</f>
        <v>0.20923384077863741</v>
      </c>
      <c r="AF1414" s="20" t="str">
        <f>IF(Sales_Trans_2[[#This Row],[Discount_Pct]]=0,"0%",
IF(Sales_Trans_2[[#This Row],[Discount_Pct]]&lt;=5,"1-5%",
IF(Sales_Trans_2[[#This Row],[Discount_Pct]]&lt;=10,"6-10%",
IF(Sales_Trans_2[[#This Row],[Discount_Pct]]&lt;=15,"11-15%","&gt;15%"))))</f>
        <v>1-5%</v>
      </c>
    </row>
    <row r="1415" spans="1:32" x14ac:dyDescent="0.25">
      <c r="A1415" t="s">
        <v>3759</v>
      </c>
      <c r="B1415" s="10">
        <v>45889</v>
      </c>
      <c r="C1415" t="s">
        <v>3760</v>
      </c>
      <c r="D1415" t="s">
        <v>2552</v>
      </c>
      <c r="E1415" t="s">
        <v>1180</v>
      </c>
      <c r="F1415" t="s">
        <v>1223</v>
      </c>
      <c r="G1415">
        <v>1</v>
      </c>
      <c r="H1415">
        <v>72.930000000000007</v>
      </c>
      <c r="I1415">
        <v>10</v>
      </c>
      <c r="J1415">
        <v>7.29</v>
      </c>
      <c r="K1415">
        <v>65.64</v>
      </c>
      <c r="L1415">
        <v>54.25</v>
      </c>
      <c r="M1415">
        <v>11.39</v>
      </c>
      <c r="N1415" t="s">
        <v>68</v>
      </c>
      <c r="O1415" t="s">
        <v>24</v>
      </c>
      <c r="P1415" t="s">
        <v>55</v>
      </c>
      <c r="Q1415">
        <v>0.76666666666666672</v>
      </c>
      <c r="R1415" t="s">
        <v>49</v>
      </c>
      <c r="S1415" t="s">
        <v>4784</v>
      </c>
      <c r="T1415" t="s">
        <v>4776</v>
      </c>
      <c r="U1415">
        <v>72.930000000000007</v>
      </c>
      <c r="V1415" t="s">
        <v>5986</v>
      </c>
      <c r="W1415" t="s">
        <v>4964</v>
      </c>
      <c r="X1415" t="s">
        <v>5326</v>
      </c>
      <c r="Y1415" t="s">
        <v>4960</v>
      </c>
      <c r="Z1415" t="s">
        <v>5087</v>
      </c>
      <c r="AA1415" t="s">
        <v>4962</v>
      </c>
      <c r="AB1415">
        <f>YEAR(Sales_Trans_2[[#This Row],[Transaction_Date]])</f>
        <v>2025</v>
      </c>
      <c r="AC1415" t="str">
        <f>TEXT(Sales_Trans_2[[#This Row],[Transaction_Date]],"mmm")</f>
        <v>Aug</v>
      </c>
      <c r="AD1415">
        <f>MONTH(Sales_Trans_2[[#This Row],[Transaction_Date]])</f>
        <v>8</v>
      </c>
      <c r="AE1415" s="19">
        <f>IFERROR(Sales_Trans_2[[#This Row],[Profit]]/Sales_Trans_2[[#This Row],[Sales_Amount]],0)</f>
        <v>0.17352224253503962</v>
      </c>
      <c r="AF1415" s="20" t="str">
        <f>IF(Sales_Trans_2[[#This Row],[Discount_Pct]]=0,"0%",
IF(Sales_Trans_2[[#This Row],[Discount_Pct]]&lt;=5,"1-5%",
IF(Sales_Trans_2[[#This Row],[Discount_Pct]]&lt;=10,"6-10%",
IF(Sales_Trans_2[[#This Row],[Discount_Pct]]&lt;=15,"11-15%","&gt;15%"))))</f>
        <v>6-10%</v>
      </c>
    </row>
    <row r="1416" spans="1:32" x14ac:dyDescent="0.25">
      <c r="A1416" t="s">
        <v>2205</v>
      </c>
      <c r="B1416" s="10">
        <v>45888</v>
      </c>
      <c r="C1416" t="s">
        <v>2206</v>
      </c>
      <c r="D1416" t="s">
        <v>399</v>
      </c>
      <c r="E1416" t="s">
        <v>1347</v>
      </c>
      <c r="F1416" t="s">
        <v>1313</v>
      </c>
      <c r="G1416">
        <v>7</v>
      </c>
      <c r="H1416">
        <v>103.2</v>
      </c>
      <c r="I1416">
        <v>20</v>
      </c>
      <c r="J1416">
        <v>144.47999999999999</v>
      </c>
      <c r="K1416">
        <v>577.91999999999996</v>
      </c>
      <c r="L1416">
        <v>602.35</v>
      </c>
      <c r="M1416">
        <v>-24.43</v>
      </c>
      <c r="N1416" t="s">
        <v>40</v>
      </c>
      <c r="O1416" t="s">
        <v>24</v>
      </c>
      <c r="P1416" t="s">
        <v>55</v>
      </c>
      <c r="Q1416">
        <v>0.8569444444444444</v>
      </c>
      <c r="R1416" t="s">
        <v>49</v>
      </c>
      <c r="S1416" t="s">
        <v>4693</v>
      </c>
      <c r="T1416" t="s">
        <v>4672</v>
      </c>
      <c r="U1416">
        <v>99.93</v>
      </c>
      <c r="V1416" t="s">
        <v>5016</v>
      </c>
      <c r="W1416" t="s">
        <v>4958</v>
      </c>
      <c r="X1416" t="s">
        <v>4976</v>
      </c>
      <c r="Y1416" t="s">
        <v>4977</v>
      </c>
      <c r="Z1416" t="s">
        <v>5089</v>
      </c>
      <c r="AA1416" t="s">
        <v>4962</v>
      </c>
      <c r="AB1416">
        <f>YEAR(Sales_Trans_2[[#This Row],[Transaction_Date]])</f>
        <v>2025</v>
      </c>
      <c r="AC1416" t="str">
        <f>TEXT(Sales_Trans_2[[#This Row],[Transaction_Date]],"mmm")</f>
        <v>Aug</v>
      </c>
      <c r="AD1416">
        <f>MONTH(Sales_Trans_2[[#This Row],[Transaction_Date]])</f>
        <v>8</v>
      </c>
      <c r="AE1416" s="19">
        <f>IFERROR(Sales_Trans_2[[#This Row],[Profit]]/Sales_Trans_2[[#This Row],[Sales_Amount]],0)</f>
        <v>-4.2272286821705432E-2</v>
      </c>
      <c r="AF1416" s="20" t="str">
        <f>IF(Sales_Trans_2[[#This Row],[Discount_Pct]]=0,"0%",
IF(Sales_Trans_2[[#This Row],[Discount_Pct]]&lt;=5,"1-5%",
IF(Sales_Trans_2[[#This Row],[Discount_Pct]]&lt;=10,"6-10%",
IF(Sales_Trans_2[[#This Row],[Discount_Pct]]&lt;=15,"11-15%","&gt;15%"))))</f>
        <v>&gt;15%</v>
      </c>
    </row>
    <row r="1417" spans="1:32" x14ac:dyDescent="0.25">
      <c r="A1417" t="s">
        <v>4262</v>
      </c>
      <c r="B1417" s="10">
        <v>45908</v>
      </c>
      <c r="C1417" t="s">
        <v>3281</v>
      </c>
      <c r="D1417" t="s">
        <v>124</v>
      </c>
      <c r="E1417" t="s">
        <v>285</v>
      </c>
      <c r="F1417" t="s">
        <v>286</v>
      </c>
      <c r="G1417">
        <v>3</v>
      </c>
      <c r="H1417">
        <v>397.22</v>
      </c>
      <c r="I1417">
        <v>10</v>
      </c>
      <c r="J1417">
        <v>119.17</v>
      </c>
      <c r="K1417">
        <v>1233.3599999999999</v>
      </c>
      <c r="L1417">
        <v>958.11</v>
      </c>
      <c r="M1417">
        <v>275.25</v>
      </c>
      <c r="N1417" t="s">
        <v>133</v>
      </c>
      <c r="O1417" t="s">
        <v>24</v>
      </c>
      <c r="P1417" t="s">
        <v>55</v>
      </c>
      <c r="Q1417">
        <v>0.83263888888888893</v>
      </c>
      <c r="R1417" t="s">
        <v>27</v>
      </c>
      <c r="S1417" t="s">
        <v>4697</v>
      </c>
      <c r="T1417" t="s">
        <v>4672</v>
      </c>
      <c r="U1417">
        <v>397.22</v>
      </c>
      <c r="V1417" t="s">
        <v>5966</v>
      </c>
      <c r="W1417" t="s">
        <v>4968</v>
      </c>
      <c r="X1417" t="s">
        <v>5732</v>
      </c>
      <c r="Y1417" t="s">
        <v>5011</v>
      </c>
      <c r="Z1417" t="s">
        <v>5112</v>
      </c>
      <c r="AA1417" t="s">
        <v>4962</v>
      </c>
      <c r="AB1417">
        <f>YEAR(Sales_Trans_2[[#This Row],[Transaction_Date]])</f>
        <v>2025</v>
      </c>
      <c r="AC1417" t="str">
        <f>TEXT(Sales_Trans_2[[#This Row],[Transaction_Date]],"mmm")</f>
        <v>Sep</v>
      </c>
      <c r="AD1417">
        <f>MONTH(Sales_Trans_2[[#This Row],[Transaction_Date]])</f>
        <v>9</v>
      </c>
      <c r="AE1417" s="19">
        <f>IFERROR(Sales_Trans_2[[#This Row],[Profit]]/Sales_Trans_2[[#This Row],[Sales_Amount]],0)</f>
        <v>0.22317085035999223</v>
      </c>
      <c r="AF1417" s="20" t="str">
        <f>IF(Sales_Trans_2[[#This Row],[Discount_Pct]]=0,"0%",
IF(Sales_Trans_2[[#This Row],[Discount_Pct]]&lt;=5,"1-5%",
IF(Sales_Trans_2[[#This Row],[Discount_Pct]]&lt;=10,"6-10%",
IF(Sales_Trans_2[[#This Row],[Discount_Pct]]&lt;=15,"11-15%","&gt;15%"))))</f>
        <v>6-10%</v>
      </c>
    </row>
    <row r="1418" spans="1:32" x14ac:dyDescent="0.25">
      <c r="A1418" t="s">
        <v>3996</v>
      </c>
      <c r="B1418" s="10">
        <v>45696</v>
      </c>
      <c r="C1418" t="s">
        <v>876</v>
      </c>
      <c r="D1418" t="s">
        <v>1991</v>
      </c>
      <c r="E1418" t="s">
        <v>950</v>
      </c>
      <c r="F1418" t="s">
        <v>356</v>
      </c>
      <c r="G1418">
        <v>7</v>
      </c>
      <c r="H1418">
        <v>389.96</v>
      </c>
      <c r="I1418">
        <v>15</v>
      </c>
      <c r="J1418">
        <v>409.46</v>
      </c>
      <c r="K1418">
        <v>2668.3</v>
      </c>
      <c r="L1418">
        <v>1820.42</v>
      </c>
      <c r="M1418">
        <v>847.88</v>
      </c>
      <c r="N1418" t="s">
        <v>23</v>
      </c>
      <c r="O1418" t="s">
        <v>24</v>
      </c>
      <c r="P1418" t="s">
        <v>55</v>
      </c>
      <c r="Q1418">
        <v>0.76875000000000004</v>
      </c>
      <c r="R1418" t="s">
        <v>27</v>
      </c>
      <c r="S1418" t="s">
        <v>4933</v>
      </c>
      <c r="T1418" t="s">
        <v>4930</v>
      </c>
      <c r="U1418">
        <v>352.51</v>
      </c>
      <c r="V1418" t="s">
        <v>5745</v>
      </c>
      <c r="W1418" t="s">
        <v>4958</v>
      </c>
      <c r="X1418" t="s">
        <v>5205</v>
      </c>
      <c r="Y1418" t="s">
        <v>4960</v>
      </c>
      <c r="Z1418" t="s">
        <v>5049</v>
      </c>
      <c r="AA1418" t="s">
        <v>4962</v>
      </c>
      <c r="AB1418">
        <f>YEAR(Sales_Trans_2[[#This Row],[Transaction_Date]])</f>
        <v>2025</v>
      </c>
      <c r="AC1418" t="str">
        <f>TEXT(Sales_Trans_2[[#This Row],[Transaction_Date]],"mmm")</f>
        <v>Feb</v>
      </c>
      <c r="AD1418">
        <f>MONTH(Sales_Trans_2[[#This Row],[Transaction_Date]])</f>
        <v>2</v>
      </c>
      <c r="AE1418" s="19">
        <f>IFERROR(Sales_Trans_2[[#This Row],[Profit]]/Sales_Trans_2[[#This Row],[Sales_Amount]],0)</f>
        <v>0.31776037177228944</v>
      </c>
      <c r="AF1418" s="20" t="str">
        <f>IF(Sales_Trans_2[[#This Row],[Discount_Pct]]=0,"0%",
IF(Sales_Trans_2[[#This Row],[Discount_Pct]]&lt;=5,"1-5%",
IF(Sales_Trans_2[[#This Row],[Discount_Pct]]&lt;=10,"6-10%",
IF(Sales_Trans_2[[#This Row],[Discount_Pct]]&lt;=15,"11-15%","&gt;15%"))))</f>
        <v>11-15%</v>
      </c>
    </row>
    <row r="1419" spans="1:32" x14ac:dyDescent="0.25">
      <c r="A1419" t="s">
        <v>3189</v>
      </c>
      <c r="B1419" s="10">
        <v>45868</v>
      </c>
      <c r="C1419" t="s">
        <v>1945</v>
      </c>
      <c r="D1419" t="s">
        <v>2768</v>
      </c>
      <c r="E1419" t="s">
        <v>171</v>
      </c>
      <c r="F1419" t="s">
        <v>2950</v>
      </c>
      <c r="G1419">
        <v>5</v>
      </c>
      <c r="H1419">
        <v>409.77</v>
      </c>
      <c r="I1419">
        <v>15</v>
      </c>
      <c r="J1419">
        <v>307.33</v>
      </c>
      <c r="K1419">
        <v>1741.52</v>
      </c>
      <c r="L1419">
        <v>1414.95</v>
      </c>
      <c r="M1419">
        <v>326.57</v>
      </c>
      <c r="N1419" t="s">
        <v>23</v>
      </c>
      <c r="O1419" t="s">
        <v>24</v>
      </c>
      <c r="P1419" t="s">
        <v>55</v>
      </c>
      <c r="Q1419">
        <v>0.89652777777777781</v>
      </c>
      <c r="R1419" t="s">
        <v>49</v>
      </c>
      <c r="S1419" t="s">
        <v>4942</v>
      </c>
      <c r="T1419" t="s">
        <v>4930</v>
      </c>
      <c r="U1419">
        <v>367.25</v>
      </c>
      <c r="V1419" t="s">
        <v>5734</v>
      </c>
      <c r="W1419" t="s">
        <v>4958</v>
      </c>
      <c r="X1419" t="s">
        <v>5264</v>
      </c>
      <c r="Y1419" t="s">
        <v>4970</v>
      </c>
      <c r="Z1419" t="s">
        <v>4974</v>
      </c>
      <c r="AA1419" t="s">
        <v>4962</v>
      </c>
      <c r="AB1419">
        <f>YEAR(Sales_Trans_2[[#This Row],[Transaction_Date]])</f>
        <v>2025</v>
      </c>
      <c r="AC1419" t="str">
        <f>TEXT(Sales_Trans_2[[#This Row],[Transaction_Date]],"mmm")</f>
        <v>Jul</v>
      </c>
      <c r="AD1419">
        <f>MONTH(Sales_Trans_2[[#This Row],[Transaction_Date]])</f>
        <v>7</v>
      </c>
      <c r="AE1419" s="19">
        <f>IFERROR(Sales_Trans_2[[#This Row],[Profit]]/Sales_Trans_2[[#This Row],[Sales_Amount]],0)</f>
        <v>0.18752009738619138</v>
      </c>
      <c r="AF1419" s="20" t="str">
        <f>IF(Sales_Trans_2[[#This Row],[Discount_Pct]]=0,"0%",
IF(Sales_Trans_2[[#This Row],[Discount_Pct]]&lt;=5,"1-5%",
IF(Sales_Trans_2[[#This Row],[Discount_Pct]]&lt;=10,"6-10%",
IF(Sales_Trans_2[[#This Row],[Discount_Pct]]&lt;=15,"11-15%","&gt;15%"))))</f>
        <v>11-15%</v>
      </c>
    </row>
    <row r="1420" spans="1:32" x14ac:dyDescent="0.25">
      <c r="A1420" t="s">
        <v>3894</v>
      </c>
      <c r="B1420" s="10">
        <v>45866</v>
      </c>
      <c r="C1420" t="s">
        <v>993</v>
      </c>
      <c r="D1420" t="s">
        <v>203</v>
      </c>
      <c r="E1420" t="s">
        <v>120</v>
      </c>
      <c r="F1420" t="s">
        <v>265</v>
      </c>
      <c r="G1420">
        <v>6</v>
      </c>
      <c r="H1420">
        <v>216.55</v>
      </c>
      <c r="I1420">
        <v>5</v>
      </c>
      <c r="J1420">
        <v>64.97</v>
      </c>
      <c r="K1420">
        <v>1234.33</v>
      </c>
      <c r="L1420">
        <v>1021.2</v>
      </c>
      <c r="M1420">
        <v>213.13</v>
      </c>
      <c r="N1420" t="s">
        <v>68</v>
      </c>
      <c r="O1420" t="s">
        <v>24</v>
      </c>
      <c r="P1420" t="s">
        <v>55</v>
      </c>
      <c r="Q1420">
        <v>0.66041666666666665</v>
      </c>
      <c r="R1420" t="s">
        <v>49</v>
      </c>
      <c r="S1420" t="s">
        <v>4852</v>
      </c>
      <c r="T1420" t="s">
        <v>4847</v>
      </c>
      <c r="U1420">
        <v>205.93</v>
      </c>
      <c r="V1420" t="s">
        <v>5281</v>
      </c>
      <c r="W1420" t="s">
        <v>4958</v>
      </c>
      <c r="X1420" t="s">
        <v>5565</v>
      </c>
      <c r="Y1420" t="s">
        <v>4960</v>
      </c>
      <c r="Z1420" t="s">
        <v>5207</v>
      </c>
      <c r="AA1420" t="s">
        <v>4962</v>
      </c>
      <c r="AB1420">
        <f>YEAR(Sales_Trans_2[[#This Row],[Transaction_Date]])</f>
        <v>2025</v>
      </c>
      <c r="AC1420" t="str">
        <f>TEXT(Sales_Trans_2[[#This Row],[Transaction_Date]],"mmm")</f>
        <v>Jul</v>
      </c>
      <c r="AD1420">
        <f>MONTH(Sales_Trans_2[[#This Row],[Transaction_Date]])</f>
        <v>7</v>
      </c>
      <c r="AE1420" s="19">
        <f>IFERROR(Sales_Trans_2[[#This Row],[Profit]]/Sales_Trans_2[[#This Row],[Sales_Amount]],0)</f>
        <v>0.17266857323406221</v>
      </c>
      <c r="AF1420" s="20" t="str">
        <f>IF(Sales_Trans_2[[#This Row],[Discount_Pct]]=0,"0%",
IF(Sales_Trans_2[[#This Row],[Discount_Pct]]&lt;=5,"1-5%",
IF(Sales_Trans_2[[#This Row],[Discount_Pct]]&lt;=10,"6-10%",
IF(Sales_Trans_2[[#This Row],[Discount_Pct]]&lt;=15,"11-15%","&gt;15%"))))</f>
        <v>1-5%</v>
      </c>
    </row>
    <row r="1421" spans="1:32" x14ac:dyDescent="0.25">
      <c r="A1421" t="s">
        <v>2831</v>
      </c>
      <c r="B1421" s="10">
        <v>45862</v>
      </c>
      <c r="C1421" t="s">
        <v>770</v>
      </c>
      <c r="D1421" t="s">
        <v>2552</v>
      </c>
      <c r="E1421" t="s">
        <v>1109</v>
      </c>
      <c r="F1421" t="s">
        <v>1110</v>
      </c>
      <c r="G1421">
        <v>1</v>
      </c>
      <c r="H1421">
        <v>72.930000000000007</v>
      </c>
      <c r="I1421">
        <v>15</v>
      </c>
      <c r="J1421">
        <v>10.94</v>
      </c>
      <c r="K1421">
        <v>61.99</v>
      </c>
      <c r="L1421">
        <v>54.25</v>
      </c>
      <c r="M1421">
        <v>7.74</v>
      </c>
      <c r="N1421" t="s">
        <v>23</v>
      </c>
      <c r="O1421" t="s">
        <v>24</v>
      </c>
      <c r="P1421" t="s">
        <v>55</v>
      </c>
      <c r="Q1421">
        <v>0.77361111111111114</v>
      </c>
      <c r="R1421" t="s">
        <v>49</v>
      </c>
      <c r="S1421" t="s">
        <v>4784</v>
      </c>
      <c r="T1421" t="s">
        <v>4776</v>
      </c>
      <c r="U1421">
        <v>72.930000000000007</v>
      </c>
      <c r="V1421" t="s">
        <v>5842</v>
      </c>
      <c r="W1421" t="s">
        <v>4964</v>
      </c>
      <c r="X1421" t="s">
        <v>5104</v>
      </c>
      <c r="Y1421" t="s">
        <v>4970</v>
      </c>
      <c r="Z1421" t="s">
        <v>5105</v>
      </c>
      <c r="AA1421" t="s">
        <v>4962</v>
      </c>
      <c r="AB1421">
        <f>YEAR(Sales_Trans_2[[#This Row],[Transaction_Date]])</f>
        <v>2025</v>
      </c>
      <c r="AC1421" t="str">
        <f>TEXT(Sales_Trans_2[[#This Row],[Transaction_Date]],"mmm")</f>
        <v>Jul</v>
      </c>
      <c r="AD1421">
        <f>MONTH(Sales_Trans_2[[#This Row],[Transaction_Date]])</f>
        <v>7</v>
      </c>
      <c r="AE1421" s="19">
        <f>IFERROR(Sales_Trans_2[[#This Row],[Profit]]/Sales_Trans_2[[#This Row],[Sales_Amount]],0)</f>
        <v>0.1248588482013228</v>
      </c>
      <c r="AF1421" s="20" t="str">
        <f>IF(Sales_Trans_2[[#This Row],[Discount_Pct]]=0,"0%",
IF(Sales_Trans_2[[#This Row],[Discount_Pct]]&lt;=5,"1-5%",
IF(Sales_Trans_2[[#This Row],[Discount_Pct]]&lt;=10,"6-10%",
IF(Sales_Trans_2[[#This Row],[Discount_Pct]]&lt;=15,"11-15%","&gt;15%"))))</f>
        <v>11-15%</v>
      </c>
    </row>
    <row r="1422" spans="1:32" x14ac:dyDescent="0.25">
      <c r="A1422" t="s">
        <v>4569</v>
      </c>
      <c r="B1422" s="10">
        <v>45861</v>
      </c>
      <c r="C1422" t="s">
        <v>2320</v>
      </c>
      <c r="D1422" t="s">
        <v>264</v>
      </c>
      <c r="E1422" t="s">
        <v>291</v>
      </c>
      <c r="F1422" t="s">
        <v>86</v>
      </c>
      <c r="G1422">
        <v>4</v>
      </c>
      <c r="H1422">
        <v>383.51</v>
      </c>
      <c r="I1422">
        <v>15</v>
      </c>
      <c r="J1422">
        <v>230.11</v>
      </c>
      <c r="K1422">
        <v>1303.93</v>
      </c>
      <c r="L1422">
        <v>1143.5999999999999</v>
      </c>
      <c r="M1422">
        <v>160.33000000000001</v>
      </c>
      <c r="N1422" t="s">
        <v>40</v>
      </c>
      <c r="O1422" t="s">
        <v>24</v>
      </c>
      <c r="P1422" t="s">
        <v>55</v>
      </c>
      <c r="Q1422">
        <v>0.5</v>
      </c>
      <c r="R1422" t="s">
        <v>49</v>
      </c>
      <c r="S1422" t="s">
        <v>4702</v>
      </c>
      <c r="T1422" t="s">
        <v>4703</v>
      </c>
      <c r="U1422">
        <v>383.51</v>
      </c>
      <c r="V1422" t="s">
        <v>5811</v>
      </c>
      <c r="W1422" t="s">
        <v>4964</v>
      </c>
      <c r="X1422" t="s">
        <v>5374</v>
      </c>
      <c r="Y1422" t="s">
        <v>4970</v>
      </c>
      <c r="Z1422" t="s">
        <v>5131</v>
      </c>
      <c r="AA1422" t="s">
        <v>4962</v>
      </c>
      <c r="AB1422">
        <f>YEAR(Sales_Trans_2[[#This Row],[Transaction_Date]])</f>
        <v>2025</v>
      </c>
      <c r="AC1422" t="str">
        <f>TEXT(Sales_Trans_2[[#This Row],[Transaction_Date]],"mmm")</f>
        <v>Jul</v>
      </c>
      <c r="AD1422">
        <f>MONTH(Sales_Trans_2[[#This Row],[Transaction_Date]])</f>
        <v>7</v>
      </c>
      <c r="AE1422" s="19">
        <f>IFERROR(Sales_Trans_2[[#This Row],[Profit]]/Sales_Trans_2[[#This Row],[Sales_Amount]],0)</f>
        <v>0.12295905455047434</v>
      </c>
      <c r="AF1422" s="20" t="str">
        <f>IF(Sales_Trans_2[[#This Row],[Discount_Pct]]=0,"0%",
IF(Sales_Trans_2[[#This Row],[Discount_Pct]]&lt;=5,"1-5%",
IF(Sales_Trans_2[[#This Row],[Discount_Pct]]&lt;=10,"6-10%",
IF(Sales_Trans_2[[#This Row],[Discount_Pct]]&lt;=15,"11-15%","&gt;15%"))))</f>
        <v>11-15%</v>
      </c>
    </row>
    <row r="1423" spans="1:32" x14ac:dyDescent="0.25">
      <c r="A1423" t="s">
        <v>2524</v>
      </c>
      <c r="B1423" s="10">
        <v>45858</v>
      </c>
      <c r="C1423" t="s">
        <v>2255</v>
      </c>
      <c r="D1423" t="s">
        <v>543</v>
      </c>
      <c r="E1423" t="s">
        <v>415</v>
      </c>
      <c r="F1423" t="s">
        <v>901</v>
      </c>
      <c r="G1423">
        <v>3</v>
      </c>
      <c r="H1423">
        <v>386.17</v>
      </c>
      <c r="I1423">
        <v>20</v>
      </c>
      <c r="J1423">
        <v>231.7</v>
      </c>
      <c r="K1423">
        <v>1065.83</v>
      </c>
      <c r="L1423">
        <v>827.01</v>
      </c>
      <c r="M1423">
        <v>238.82</v>
      </c>
      <c r="N1423" t="s">
        <v>47</v>
      </c>
      <c r="O1423" t="s">
        <v>24</v>
      </c>
      <c r="P1423" t="s">
        <v>55</v>
      </c>
      <c r="Q1423">
        <v>0.83888888888888891</v>
      </c>
      <c r="R1423" t="s">
        <v>27</v>
      </c>
      <c r="S1423" t="s">
        <v>4793</v>
      </c>
      <c r="T1423" t="s">
        <v>4776</v>
      </c>
      <c r="U1423">
        <v>386.17</v>
      </c>
      <c r="V1423" t="s">
        <v>5782</v>
      </c>
      <c r="W1423" t="s">
        <v>4968</v>
      </c>
      <c r="X1423" t="s">
        <v>5554</v>
      </c>
      <c r="Y1423" t="s">
        <v>5007</v>
      </c>
      <c r="Z1423" t="s">
        <v>5175</v>
      </c>
      <c r="AA1423" t="s">
        <v>4962</v>
      </c>
      <c r="AB1423">
        <f>YEAR(Sales_Trans_2[[#This Row],[Transaction_Date]])</f>
        <v>2025</v>
      </c>
      <c r="AC1423" t="str">
        <f>TEXT(Sales_Trans_2[[#This Row],[Transaction_Date]],"mmm")</f>
        <v>Jul</v>
      </c>
      <c r="AD1423">
        <f>MONTH(Sales_Trans_2[[#This Row],[Transaction_Date]])</f>
        <v>7</v>
      </c>
      <c r="AE1423" s="19">
        <f>IFERROR(Sales_Trans_2[[#This Row],[Profit]]/Sales_Trans_2[[#This Row],[Sales_Amount]],0)</f>
        <v>0.22406950451760602</v>
      </c>
      <c r="AF1423" s="20" t="str">
        <f>IF(Sales_Trans_2[[#This Row],[Discount_Pct]]=0,"0%",
IF(Sales_Trans_2[[#This Row],[Discount_Pct]]&lt;=5,"1-5%",
IF(Sales_Trans_2[[#This Row],[Discount_Pct]]&lt;=10,"6-10%",
IF(Sales_Trans_2[[#This Row],[Discount_Pct]]&lt;=15,"11-15%","&gt;15%"))))</f>
        <v>&gt;15%</v>
      </c>
    </row>
    <row r="1424" spans="1:32" x14ac:dyDescent="0.25">
      <c r="A1424" t="s">
        <v>921</v>
      </c>
      <c r="B1424" s="10">
        <v>45857</v>
      </c>
      <c r="C1424" t="s">
        <v>922</v>
      </c>
      <c r="D1424" t="s">
        <v>77</v>
      </c>
      <c r="E1424" t="s">
        <v>85</v>
      </c>
      <c r="F1424" t="s">
        <v>86</v>
      </c>
      <c r="G1424">
        <v>1</v>
      </c>
      <c r="H1424">
        <v>131.03</v>
      </c>
      <c r="I1424">
        <v>15</v>
      </c>
      <c r="J1424">
        <v>19.649999999999999</v>
      </c>
      <c r="K1424">
        <v>128.09</v>
      </c>
      <c r="L1424">
        <v>117.27</v>
      </c>
      <c r="M1424">
        <v>10.82</v>
      </c>
      <c r="N1424" t="s">
        <v>4971</v>
      </c>
      <c r="O1424" t="s">
        <v>24</v>
      </c>
      <c r="P1424" t="s">
        <v>55</v>
      </c>
      <c r="Q1424">
        <v>0.45833333333333331</v>
      </c>
      <c r="R1424" t="s">
        <v>27</v>
      </c>
      <c r="S1424" t="s">
        <v>4863</v>
      </c>
      <c r="T1424" t="s">
        <v>4864</v>
      </c>
      <c r="U1424">
        <v>131.03</v>
      </c>
      <c r="V1424" t="s">
        <v>5542</v>
      </c>
      <c r="W1424" t="s">
        <v>4968</v>
      </c>
      <c r="X1424" t="s">
        <v>5374</v>
      </c>
      <c r="Y1424" t="s">
        <v>4970</v>
      </c>
      <c r="Z1424" t="s">
        <v>5312</v>
      </c>
      <c r="AA1424" t="s">
        <v>4962</v>
      </c>
      <c r="AB1424">
        <f>YEAR(Sales_Trans_2[[#This Row],[Transaction_Date]])</f>
        <v>2025</v>
      </c>
      <c r="AC1424" t="str">
        <f>TEXT(Sales_Trans_2[[#This Row],[Transaction_Date]],"mmm")</f>
        <v>Jul</v>
      </c>
      <c r="AD1424">
        <f>MONTH(Sales_Trans_2[[#This Row],[Transaction_Date]])</f>
        <v>7</v>
      </c>
      <c r="AE1424" s="19">
        <f>IFERROR(Sales_Trans_2[[#This Row],[Profit]]/Sales_Trans_2[[#This Row],[Sales_Amount]],0)</f>
        <v>8.4471855726442349E-2</v>
      </c>
      <c r="AF1424" s="20" t="str">
        <f>IF(Sales_Trans_2[[#This Row],[Discount_Pct]]=0,"0%",
IF(Sales_Trans_2[[#This Row],[Discount_Pct]]&lt;=5,"1-5%",
IF(Sales_Trans_2[[#This Row],[Discount_Pct]]&lt;=10,"6-10%",
IF(Sales_Trans_2[[#This Row],[Discount_Pct]]&lt;=15,"11-15%","&gt;15%"))))</f>
        <v>11-15%</v>
      </c>
    </row>
    <row r="1425" spans="1:32" x14ac:dyDescent="0.25">
      <c r="A1425" t="s">
        <v>4023</v>
      </c>
      <c r="B1425" s="10">
        <v>45907</v>
      </c>
      <c r="C1425" t="s">
        <v>1256</v>
      </c>
      <c r="D1425" t="s">
        <v>164</v>
      </c>
      <c r="E1425" t="s">
        <v>1252</v>
      </c>
      <c r="F1425" t="s">
        <v>1335</v>
      </c>
      <c r="G1425">
        <v>5</v>
      </c>
      <c r="H1425">
        <v>200.83</v>
      </c>
      <c r="I1425">
        <v>5</v>
      </c>
      <c r="J1425">
        <v>50.21</v>
      </c>
      <c r="K1425">
        <v>953.94</v>
      </c>
      <c r="L1425">
        <v>767.1</v>
      </c>
      <c r="M1425">
        <v>186.84</v>
      </c>
      <c r="N1425" t="s">
        <v>4971</v>
      </c>
      <c r="O1425" t="s">
        <v>24</v>
      </c>
      <c r="P1425" t="s">
        <v>55</v>
      </c>
      <c r="Q1425">
        <v>0.80208333333333337</v>
      </c>
      <c r="R1425" t="s">
        <v>49</v>
      </c>
      <c r="S1425" t="s">
        <v>4861</v>
      </c>
      <c r="T1425" t="s">
        <v>4847</v>
      </c>
      <c r="U1425">
        <v>191.13</v>
      </c>
      <c r="V1425" t="s">
        <v>5610</v>
      </c>
      <c r="W1425" t="s">
        <v>4958</v>
      </c>
      <c r="X1425" t="s">
        <v>5627</v>
      </c>
      <c r="Y1425" t="s">
        <v>5018</v>
      </c>
      <c r="Z1425" t="s">
        <v>5498</v>
      </c>
      <c r="AA1425" t="s">
        <v>4962</v>
      </c>
      <c r="AB1425">
        <f>YEAR(Sales_Trans_2[[#This Row],[Transaction_Date]])</f>
        <v>2025</v>
      </c>
      <c r="AC1425" t="str">
        <f>TEXT(Sales_Trans_2[[#This Row],[Transaction_Date]],"mmm")</f>
        <v>Sep</v>
      </c>
      <c r="AD1425">
        <f>MONTH(Sales_Trans_2[[#This Row],[Transaction_Date]])</f>
        <v>9</v>
      </c>
      <c r="AE1425" s="19">
        <f>IFERROR(Sales_Trans_2[[#This Row],[Profit]]/Sales_Trans_2[[#This Row],[Sales_Amount]],0)</f>
        <v>0.19586137492924083</v>
      </c>
      <c r="AF1425" s="20" t="str">
        <f>IF(Sales_Trans_2[[#This Row],[Discount_Pct]]=0,"0%",
IF(Sales_Trans_2[[#This Row],[Discount_Pct]]&lt;=5,"1-5%",
IF(Sales_Trans_2[[#This Row],[Discount_Pct]]&lt;=10,"6-10%",
IF(Sales_Trans_2[[#This Row],[Discount_Pct]]&lt;=15,"11-15%","&gt;15%"))))</f>
        <v>1-5%</v>
      </c>
    </row>
    <row r="1426" spans="1:32" x14ac:dyDescent="0.25">
      <c r="A1426" t="s">
        <v>3012</v>
      </c>
      <c r="B1426" s="10">
        <v>45845</v>
      </c>
      <c r="C1426" t="s">
        <v>2465</v>
      </c>
      <c r="D1426" t="s">
        <v>680</v>
      </c>
      <c r="E1426" t="s">
        <v>913</v>
      </c>
      <c r="F1426" t="s">
        <v>2327</v>
      </c>
      <c r="G1426">
        <v>8</v>
      </c>
      <c r="H1426">
        <v>160.30000000000001</v>
      </c>
      <c r="I1426">
        <v>15</v>
      </c>
      <c r="J1426">
        <v>192.36</v>
      </c>
      <c r="K1426">
        <v>1090.04</v>
      </c>
      <c r="L1426">
        <v>1103.5999999999999</v>
      </c>
      <c r="M1426">
        <v>-13.56</v>
      </c>
      <c r="N1426" t="s">
        <v>133</v>
      </c>
      <c r="O1426" t="s">
        <v>24</v>
      </c>
      <c r="P1426" t="s">
        <v>55</v>
      </c>
      <c r="Q1426">
        <v>0.47152777777777777</v>
      </c>
      <c r="R1426" t="s">
        <v>49</v>
      </c>
      <c r="S1426" t="s">
        <v>4873</v>
      </c>
      <c r="T1426" t="s">
        <v>4864</v>
      </c>
      <c r="U1426">
        <v>157.97999999999999</v>
      </c>
      <c r="V1426" t="s">
        <v>5352</v>
      </c>
      <c r="W1426" t="s">
        <v>4958</v>
      </c>
      <c r="X1426" t="s">
        <v>5924</v>
      </c>
      <c r="Y1426" t="s">
        <v>4960</v>
      </c>
      <c r="Z1426" t="s">
        <v>5063</v>
      </c>
      <c r="AA1426" t="s">
        <v>4962</v>
      </c>
      <c r="AB1426">
        <f>YEAR(Sales_Trans_2[[#This Row],[Transaction_Date]])</f>
        <v>2025</v>
      </c>
      <c r="AC1426" t="str">
        <f>TEXT(Sales_Trans_2[[#This Row],[Transaction_Date]],"mmm")</f>
        <v>Jul</v>
      </c>
      <c r="AD1426">
        <f>MONTH(Sales_Trans_2[[#This Row],[Transaction_Date]])</f>
        <v>7</v>
      </c>
      <c r="AE1426" s="19">
        <f>IFERROR(Sales_Trans_2[[#This Row],[Profit]]/Sales_Trans_2[[#This Row],[Sales_Amount]],0)</f>
        <v>-1.2439910462001396E-2</v>
      </c>
      <c r="AF1426" s="20" t="str">
        <f>IF(Sales_Trans_2[[#This Row],[Discount_Pct]]=0,"0%",
IF(Sales_Trans_2[[#This Row],[Discount_Pct]]&lt;=5,"1-5%",
IF(Sales_Trans_2[[#This Row],[Discount_Pct]]&lt;=10,"6-10%",
IF(Sales_Trans_2[[#This Row],[Discount_Pct]]&lt;=15,"11-15%","&gt;15%"))))</f>
        <v>11-15%</v>
      </c>
    </row>
    <row r="1427" spans="1:32" x14ac:dyDescent="0.25">
      <c r="A1427" t="s">
        <v>1175</v>
      </c>
      <c r="B1427" s="10">
        <v>45838</v>
      </c>
      <c r="C1427" t="s">
        <v>1176</v>
      </c>
      <c r="D1427" t="s">
        <v>449</v>
      </c>
      <c r="E1427" t="s">
        <v>857</v>
      </c>
      <c r="F1427" t="s">
        <v>121</v>
      </c>
      <c r="G1427">
        <v>2</v>
      </c>
      <c r="H1427">
        <v>395.66</v>
      </c>
      <c r="I1427">
        <v>15</v>
      </c>
      <c r="J1427">
        <v>118.7</v>
      </c>
      <c r="K1427">
        <v>672.62</v>
      </c>
      <c r="L1427">
        <v>640.38</v>
      </c>
      <c r="M1427">
        <v>32.24</v>
      </c>
      <c r="N1427" t="s">
        <v>133</v>
      </c>
      <c r="O1427" t="s">
        <v>24</v>
      </c>
      <c r="P1427" t="s">
        <v>55</v>
      </c>
      <c r="Q1427">
        <v>0.87847222222222221</v>
      </c>
      <c r="R1427" t="s">
        <v>49</v>
      </c>
      <c r="S1427" t="s">
        <v>4817</v>
      </c>
      <c r="T1427" t="s">
        <v>4805</v>
      </c>
      <c r="U1427">
        <v>395.66</v>
      </c>
      <c r="V1427" t="s">
        <v>5867</v>
      </c>
      <c r="W1427" t="s">
        <v>4964</v>
      </c>
      <c r="X1427" t="s">
        <v>5036</v>
      </c>
      <c r="Y1427" t="s">
        <v>5007</v>
      </c>
      <c r="Z1427" t="s">
        <v>5037</v>
      </c>
      <c r="AA1427" t="s">
        <v>4962</v>
      </c>
      <c r="AB1427">
        <f>YEAR(Sales_Trans_2[[#This Row],[Transaction_Date]])</f>
        <v>2025</v>
      </c>
      <c r="AC1427" t="str">
        <f>TEXT(Sales_Trans_2[[#This Row],[Transaction_Date]],"mmm")</f>
        <v>Jun</v>
      </c>
      <c r="AD1427">
        <f>MONTH(Sales_Trans_2[[#This Row],[Transaction_Date]])</f>
        <v>6</v>
      </c>
      <c r="AE1427" s="19">
        <f>IFERROR(Sales_Trans_2[[#This Row],[Profit]]/Sales_Trans_2[[#This Row],[Sales_Amount]],0)</f>
        <v>4.793196752995748E-2</v>
      </c>
      <c r="AF1427" s="20" t="str">
        <f>IF(Sales_Trans_2[[#This Row],[Discount_Pct]]=0,"0%",
IF(Sales_Trans_2[[#This Row],[Discount_Pct]]&lt;=5,"1-5%",
IF(Sales_Trans_2[[#This Row],[Discount_Pct]]&lt;=10,"6-10%",
IF(Sales_Trans_2[[#This Row],[Discount_Pct]]&lt;=15,"11-15%","&gt;15%"))))</f>
        <v>11-15%</v>
      </c>
    </row>
    <row r="1428" spans="1:32" x14ac:dyDescent="0.25">
      <c r="A1428" t="s">
        <v>1196</v>
      </c>
      <c r="B1428" s="10">
        <v>45838</v>
      </c>
      <c r="C1428" t="s">
        <v>1197</v>
      </c>
      <c r="D1428" t="s">
        <v>1156</v>
      </c>
      <c r="E1428" t="s">
        <v>639</v>
      </c>
      <c r="F1428" t="s">
        <v>1198</v>
      </c>
      <c r="G1428">
        <v>8</v>
      </c>
      <c r="H1428">
        <v>149.6</v>
      </c>
      <c r="I1428">
        <v>15</v>
      </c>
      <c r="J1428">
        <v>179.52</v>
      </c>
      <c r="K1428">
        <v>1017.28</v>
      </c>
      <c r="L1428">
        <v>873.68</v>
      </c>
      <c r="M1428">
        <v>143.6</v>
      </c>
      <c r="N1428" t="s">
        <v>133</v>
      </c>
      <c r="O1428" t="s">
        <v>24</v>
      </c>
      <c r="P1428" t="s">
        <v>55</v>
      </c>
      <c r="Q1428">
        <v>0.41041666666666665</v>
      </c>
      <c r="R1428" t="s">
        <v>49</v>
      </c>
      <c r="S1428" t="s">
        <v>4755</v>
      </c>
      <c r="T1428" t="s">
        <v>4752</v>
      </c>
      <c r="U1428">
        <v>147.72</v>
      </c>
      <c r="V1428" t="s">
        <v>5224</v>
      </c>
      <c r="W1428" t="s">
        <v>4958</v>
      </c>
      <c r="X1428" t="s">
        <v>5370</v>
      </c>
      <c r="Y1428" t="s">
        <v>4970</v>
      </c>
      <c r="Z1428" t="s">
        <v>4986</v>
      </c>
      <c r="AA1428" t="s">
        <v>4962</v>
      </c>
      <c r="AB1428">
        <f>YEAR(Sales_Trans_2[[#This Row],[Transaction_Date]])</f>
        <v>2025</v>
      </c>
      <c r="AC1428" t="str">
        <f>TEXT(Sales_Trans_2[[#This Row],[Transaction_Date]],"mmm")</f>
        <v>Jun</v>
      </c>
      <c r="AD1428">
        <f>MONTH(Sales_Trans_2[[#This Row],[Transaction_Date]])</f>
        <v>6</v>
      </c>
      <c r="AE1428" s="19">
        <f>IFERROR(Sales_Trans_2[[#This Row],[Profit]]/Sales_Trans_2[[#This Row],[Sales_Amount]],0)</f>
        <v>0.14116074237181503</v>
      </c>
      <c r="AF1428" s="20" t="str">
        <f>IF(Sales_Trans_2[[#This Row],[Discount_Pct]]=0,"0%",
IF(Sales_Trans_2[[#This Row],[Discount_Pct]]&lt;=5,"1-5%",
IF(Sales_Trans_2[[#This Row],[Discount_Pct]]&lt;=10,"6-10%",
IF(Sales_Trans_2[[#This Row],[Discount_Pct]]&lt;=15,"11-15%","&gt;15%"))))</f>
        <v>11-15%</v>
      </c>
    </row>
    <row r="1429" spans="1:32" x14ac:dyDescent="0.25">
      <c r="A1429" t="s">
        <v>3637</v>
      </c>
      <c r="B1429" s="10">
        <v>45837</v>
      </c>
      <c r="C1429" t="s">
        <v>431</v>
      </c>
      <c r="D1429" t="s">
        <v>113</v>
      </c>
      <c r="E1429" t="s">
        <v>390</v>
      </c>
      <c r="F1429" t="s">
        <v>821</v>
      </c>
      <c r="G1429">
        <v>3</v>
      </c>
      <c r="H1429">
        <v>253.11</v>
      </c>
      <c r="I1429">
        <v>15</v>
      </c>
      <c r="J1429">
        <v>113.9</v>
      </c>
      <c r="K1429">
        <v>742.24</v>
      </c>
      <c r="L1429">
        <v>572.22</v>
      </c>
      <c r="M1429">
        <v>170.02</v>
      </c>
      <c r="N1429" t="s">
        <v>47</v>
      </c>
      <c r="O1429" t="s">
        <v>24</v>
      </c>
      <c r="P1429" t="s">
        <v>55</v>
      </c>
      <c r="Q1429">
        <v>0.51666666666666672</v>
      </c>
      <c r="R1429" t="s">
        <v>27</v>
      </c>
      <c r="S1429" t="s">
        <v>4907</v>
      </c>
      <c r="T1429" t="s">
        <v>4908</v>
      </c>
      <c r="U1429">
        <v>253.11</v>
      </c>
      <c r="V1429" t="s">
        <v>5652</v>
      </c>
      <c r="W1429" t="s">
        <v>4968</v>
      </c>
      <c r="X1429" t="s">
        <v>5322</v>
      </c>
      <c r="Y1429" t="s">
        <v>5007</v>
      </c>
      <c r="Z1429" t="s">
        <v>5323</v>
      </c>
      <c r="AA1429" t="s">
        <v>4962</v>
      </c>
      <c r="AB1429">
        <f>YEAR(Sales_Trans_2[[#This Row],[Transaction_Date]])</f>
        <v>2025</v>
      </c>
      <c r="AC1429" t="str">
        <f>TEXT(Sales_Trans_2[[#This Row],[Transaction_Date]],"mmm")</f>
        <v>Jun</v>
      </c>
      <c r="AD1429">
        <f>MONTH(Sales_Trans_2[[#This Row],[Transaction_Date]])</f>
        <v>6</v>
      </c>
      <c r="AE1429" s="19">
        <f>IFERROR(Sales_Trans_2[[#This Row],[Profit]]/Sales_Trans_2[[#This Row],[Sales_Amount]],0)</f>
        <v>0.2290633757275275</v>
      </c>
      <c r="AF1429" s="20" t="str">
        <f>IF(Sales_Trans_2[[#This Row],[Discount_Pct]]=0,"0%",
IF(Sales_Trans_2[[#This Row],[Discount_Pct]]&lt;=5,"1-5%",
IF(Sales_Trans_2[[#This Row],[Discount_Pct]]&lt;=10,"6-10%",
IF(Sales_Trans_2[[#This Row],[Discount_Pct]]&lt;=15,"11-15%","&gt;15%"))))</f>
        <v>11-15%</v>
      </c>
    </row>
    <row r="1430" spans="1:32" x14ac:dyDescent="0.25">
      <c r="A1430" t="s">
        <v>4223</v>
      </c>
      <c r="B1430" s="10">
        <v>45836</v>
      </c>
      <c r="C1430" t="s">
        <v>2677</v>
      </c>
      <c r="D1430" t="s">
        <v>652</v>
      </c>
      <c r="E1430" t="s">
        <v>285</v>
      </c>
      <c r="F1430" t="s">
        <v>667</v>
      </c>
      <c r="G1430">
        <v>5</v>
      </c>
      <c r="H1430">
        <v>363.01</v>
      </c>
      <c r="I1430">
        <v>10</v>
      </c>
      <c r="J1430">
        <v>181.5</v>
      </c>
      <c r="K1430">
        <v>1878.58</v>
      </c>
      <c r="L1430">
        <v>1451.65</v>
      </c>
      <c r="M1430">
        <v>426.93</v>
      </c>
      <c r="N1430" t="s">
        <v>40</v>
      </c>
      <c r="O1430" t="s">
        <v>24</v>
      </c>
      <c r="P1430" t="s">
        <v>55</v>
      </c>
      <c r="Q1430">
        <v>0.86805555555555558</v>
      </c>
      <c r="R1430" t="s">
        <v>27</v>
      </c>
      <c r="S1430" t="s">
        <v>4906</v>
      </c>
      <c r="T1430" t="s">
        <v>4887</v>
      </c>
      <c r="U1430">
        <v>331.35</v>
      </c>
      <c r="V1430" t="s">
        <v>5807</v>
      </c>
      <c r="W1430" t="s">
        <v>4958</v>
      </c>
      <c r="X1430" t="s">
        <v>5466</v>
      </c>
      <c r="Y1430" t="s">
        <v>5007</v>
      </c>
      <c r="Z1430" t="s">
        <v>5112</v>
      </c>
      <c r="AA1430" t="s">
        <v>4962</v>
      </c>
      <c r="AB1430">
        <f>YEAR(Sales_Trans_2[[#This Row],[Transaction_Date]])</f>
        <v>2025</v>
      </c>
      <c r="AC1430" t="str">
        <f>TEXT(Sales_Trans_2[[#This Row],[Transaction_Date]],"mmm")</f>
        <v>Jun</v>
      </c>
      <c r="AD1430">
        <f>MONTH(Sales_Trans_2[[#This Row],[Transaction_Date]])</f>
        <v>6</v>
      </c>
      <c r="AE1430" s="19">
        <f>IFERROR(Sales_Trans_2[[#This Row],[Profit]]/Sales_Trans_2[[#This Row],[Sales_Amount]],0)</f>
        <v>0.22726208093347103</v>
      </c>
      <c r="AF1430" s="20" t="str">
        <f>IF(Sales_Trans_2[[#This Row],[Discount_Pct]]=0,"0%",
IF(Sales_Trans_2[[#This Row],[Discount_Pct]]&lt;=5,"1-5%",
IF(Sales_Trans_2[[#This Row],[Discount_Pct]]&lt;=10,"6-10%",
IF(Sales_Trans_2[[#This Row],[Discount_Pct]]&lt;=15,"11-15%","&gt;15%"))))</f>
        <v>6-10%</v>
      </c>
    </row>
    <row r="1431" spans="1:32" x14ac:dyDescent="0.25">
      <c r="A1431" t="s">
        <v>3190</v>
      </c>
      <c r="B1431" s="10">
        <v>45830</v>
      </c>
      <c r="C1431" t="s">
        <v>940</v>
      </c>
      <c r="D1431" t="s">
        <v>389</v>
      </c>
      <c r="E1431" t="s">
        <v>1621</v>
      </c>
      <c r="F1431" t="s">
        <v>1622</v>
      </c>
      <c r="G1431">
        <v>3</v>
      </c>
      <c r="H1431">
        <v>83.13</v>
      </c>
      <c r="I1431">
        <v>10</v>
      </c>
      <c r="J1431">
        <v>24.94</v>
      </c>
      <c r="K1431">
        <v>258.12</v>
      </c>
      <c r="L1431">
        <v>207.27</v>
      </c>
      <c r="M1431">
        <v>50.85</v>
      </c>
      <c r="N1431" t="s">
        <v>40</v>
      </c>
      <c r="O1431" t="s">
        <v>24</v>
      </c>
      <c r="P1431" t="s">
        <v>55</v>
      </c>
      <c r="Q1431">
        <v>0.64027777777777772</v>
      </c>
      <c r="R1431" t="s">
        <v>27</v>
      </c>
      <c r="S1431" t="s">
        <v>4854</v>
      </c>
      <c r="T1431" t="s">
        <v>4847</v>
      </c>
      <c r="U1431">
        <v>83.13</v>
      </c>
      <c r="V1431" t="s">
        <v>5905</v>
      </c>
      <c r="W1431" t="s">
        <v>4968</v>
      </c>
      <c r="X1431" t="s">
        <v>5048</v>
      </c>
      <c r="Y1431" t="s">
        <v>5011</v>
      </c>
      <c r="Z1431" t="s">
        <v>5138</v>
      </c>
      <c r="AA1431" t="s">
        <v>4962</v>
      </c>
      <c r="AB1431">
        <f>YEAR(Sales_Trans_2[[#This Row],[Transaction_Date]])</f>
        <v>2025</v>
      </c>
      <c r="AC1431" t="str">
        <f>TEXT(Sales_Trans_2[[#This Row],[Transaction_Date]],"mmm")</f>
        <v>Jun</v>
      </c>
      <c r="AD1431">
        <f>MONTH(Sales_Trans_2[[#This Row],[Transaction_Date]])</f>
        <v>6</v>
      </c>
      <c r="AE1431" s="19">
        <f>IFERROR(Sales_Trans_2[[#This Row],[Profit]]/Sales_Trans_2[[#This Row],[Sales_Amount]],0)</f>
        <v>0.19700139470013947</v>
      </c>
      <c r="AF1431" s="20" t="str">
        <f>IF(Sales_Trans_2[[#This Row],[Discount_Pct]]=0,"0%",
IF(Sales_Trans_2[[#This Row],[Discount_Pct]]&lt;=5,"1-5%",
IF(Sales_Trans_2[[#This Row],[Discount_Pct]]&lt;=10,"6-10%",
IF(Sales_Trans_2[[#This Row],[Discount_Pct]]&lt;=15,"11-15%","&gt;15%"))))</f>
        <v>6-10%</v>
      </c>
    </row>
    <row r="1432" spans="1:32" x14ac:dyDescent="0.25">
      <c r="A1432" t="s">
        <v>2403</v>
      </c>
      <c r="B1432" s="10">
        <v>45829</v>
      </c>
      <c r="C1432" t="s">
        <v>36</v>
      </c>
      <c r="D1432" t="s">
        <v>2058</v>
      </c>
      <c r="E1432" t="s">
        <v>1157</v>
      </c>
      <c r="F1432" t="s">
        <v>1158</v>
      </c>
      <c r="G1432">
        <v>1</v>
      </c>
      <c r="H1432">
        <v>392.79</v>
      </c>
      <c r="I1432">
        <v>5</v>
      </c>
      <c r="J1432">
        <v>19.64</v>
      </c>
      <c r="K1432">
        <v>429.12</v>
      </c>
      <c r="L1432">
        <v>348.33</v>
      </c>
      <c r="M1432">
        <v>80.790000000000006</v>
      </c>
      <c r="N1432" t="s">
        <v>23</v>
      </c>
      <c r="O1432" t="s">
        <v>24</v>
      </c>
      <c r="P1432" t="s">
        <v>55</v>
      </c>
      <c r="Q1432">
        <v>0.45833333333333331</v>
      </c>
      <c r="R1432" t="s">
        <v>27</v>
      </c>
      <c r="S1432" t="s">
        <v>4738</v>
      </c>
      <c r="T1432" t="s">
        <v>4729</v>
      </c>
      <c r="U1432">
        <v>392.79</v>
      </c>
      <c r="V1432" t="s">
        <v>5965</v>
      </c>
      <c r="W1432" t="s">
        <v>4964</v>
      </c>
      <c r="X1432" t="s">
        <v>5179</v>
      </c>
      <c r="Y1432" t="s">
        <v>5007</v>
      </c>
      <c r="Z1432" t="s">
        <v>5180</v>
      </c>
      <c r="AA1432" t="s">
        <v>4962</v>
      </c>
      <c r="AB1432">
        <f>YEAR(Sales_Trans_2[[#This Row],[Transaction_Date]])</f>
        <v>2025</v>
      </c>
      <c r="AC1432" t="str">
        <f>TEXT(Sales_Trans_2[[#This Row],[Transaction_Date]],"mmm")</f>
        <v>Jun</v>
      </c>
      <c r="AD1432">
        <f>MONTH(Sales_Trans_2[[#This Row],[Transaction_Date]])</f>
        <v>6</v>
      </c>
      <c r="AE1432" s="19">
        <f>IFERROR(Sales_Trans_2[[#This Row],[Profit]]/Sales_Trans_2[[#This Row],[Sales_Amount]],0)</f>
        <v>0.18826901565995527</v>
      </c>
      <c r="AF1432" s="20" t="str">
        <f>IF(Sales_Trans_2[[#This Row],[Discount_Pct]]=0,"0%",
IF(Sales_Trans_2[[#This Row],[Discount_Pct]]&lt;=5,"1-5%",
IF(Sales_Trans_2[[#This Row],[Discount_Pct]]&lt;=10,"6-10%",
IF(Sales_Trans_2[[#This Row],[Discount_Pct]]&lt;=15,"11-15%","&gt;15%"))))</f>
        <v>1-5%</v>
      </c>
    </row>
    <row r="1433" spans="1:32" x14ac:dyDescent="0.25">
      <c r="A1433" t="s">
        <v>4123</v>
      </c>
      <c r="B1433" s="10">
        <v>45826</v>
      </c>
      <c r="C1433" t="s">
        <v>2429</v>
      </c>
      <c r="D1433" t="s">
        <v>52</v>
      </c>
      <c r="E1433" t="s">
        <v>31</v>
      </c>
      <c r="F1433" t="s">
        <v>32</v>
      </c>
      <c r="G1433">
        <v>2</v>
      </c>
      <c r="H1433">
        <v>313.47000000000003</v>
      </c>
      <c r="I1433">
        <v>10</v>
      </c>
      <c r="J1433">
        <v>62.69</v>
      </c>
      <c r="K1433">
        <v>564.25</v>
      </c>
      <c r="L1433">
        <v>492.24</v>
      </c>
      <c r="M1433">
        <v>72.010000000000005</v>
      </c>
      <c r="N1433" t="s">
        <v>4971</v>
      </c>
      <c r="O1433" t="s">
        <v>24</v>
      </c>
      <c r="P1433" t="s">
        <v>55</v>
      </c>
      <c r="Q1433">
        <v>0.38680555555555557</v>
      </c>
      <c r="R1433" t="s">
        <v>49</v>
      </c>
      <c r="S1433" t="s">
        <v>4701</v>
      </c>
      <c r="T1433" t="s">
        <v>4672</v>
      </c>
      <c r="U1433">
        <v>313.47000000000003</v>
      </c>
      <c r="V1433" t="s">
        <v>5969</v>
      </c>
      <c r="W1433" t="s">
        <v>4964</v>
      </c>
      <c r="X1433" t="s">
        <v>5187</v>
      </c>
      <c r="Y1433" t="s">
        <v>5007</v>
      </c>
      <c r="Z1433" t="s">
        <v>5188</v>
      </c>
      <c r="AA1433" t="s">
        <v>4962</v>
      </c>
      <c r="AB1433">
        <f>YEAR(Sales_Trans_2[[#This Row],[Transaction_Date]])</f>
        <v>2025</v>
      </c>
      <c r="AC1433" t="str">
        <f>TEXT(Sales_Trans_2[[#This Row],[Transaction_Date]],"mmm")</f>
        <v>Jun</v>
      </c>
      <c r="AD1433">
        <f>MONTH(Sales_Trans_2[[#This Row],[Transaction_Date]])</f>
        <v>6</v>
      </c>
      <c r="AE1433" s="19">
        <f>IFERROR(Sales_Trans_2[[#This Row],[Profit]]/Sales_Trans_2[[#This Row],[Sales_Amount]],0)</f>
        <v>0.12762073548958797</v>
      </c>
      <c r="AF1433" s="20" t="str">
        <f>IF(Sales_Trans_2[[#This Row],[Discount_Pct]]=0,"0%",
IF(Sales_Trans_2[[#This Row],[Discount_Pct]]&lt;=5,"1-5%",
IF(Sales_Trans_2[[#This Row],[Discount_Pct]]&lt;=10,"6-10%",
IF(Sales_Trans_2[[#This Row],[Discount_Pct]]&lt;=15,"11-15%","&gt;15%"))))</f>
        <v>6-10%</v>
      </c>
    </row>
    <row r="1434" spans="1:32" x14ac:dyDescent="0.25">
      <c r="A1434" t="s">
        <v>3582</v>
      </c>
      <c r="B1434" s="10">
        <v>45824</v>
      </c>
      <c r="C1434" t="s">
        <v>593</v>
      </c>
      <c r="D1434" t="s">
        <v>2158</v>
      </c>
      <c r="E1434" t="s">
        <v>1031</v>
      </c>
      <c r="F1434" t="s">
        <v>2312</v>
      </c>
      <c r="G1434">
        <v>3</v>
      </c>
      <c r="H1434">
        <v>91.61</v>
      </c>
      <c r="I1434">
        <v>5</v>
      </c>
      <c r="J1434">
        <v>13.74</v>
      </c>
      <c r="K1434">
        <v>261.08999999999997</v>
      </c>
      <c r="L1434">
        <v>212.1</v>
      </c>
      <c r="M1434">
        <v>48.99</v>
      </c>
      <c r="N1434" t="s">
        <v>68</v>
      </c>
      <c r="O1434" t="s">
        <v>24</v>
      </c>
      <c r="P1434" t="s">
        <v>55</v>
      </c>
      <c r="Q1434">
        <v>0.43333333333333335</v>
      </c>
      <c r="R1434" t="s">
        <v>49</v>
      </c>
      <c r="S1434" t="s">
        <v>4929</v>
      </c>
      <c r="T1434" t="s">
        <v>4930</v>
      </c>
      <c r="U1434">
        <v>91.61</v>
      </c>
      <c r="V1434" t="s">
        <v>5900</v>
      </c>
      <c r="W1434" t="s">
        <v>4968</v>
      </c>
      <c r="X1434" t="s">
        <v>5645</v>
      </c>
      <c r="Y1434" t="s">
        <v>4960</v>
      </c>
      <c r="Z1434" t="s">
        <v>5000</v>
      </c>
      <c r="AA1434" t="s">
        <v>4962</v>
      </c>
      <c r="AB1434">
        <f>YEAR(Sales_Trans_2[[#This Row],[Transaction_Date]])</f>
        <v>2025</v>
      </c>
      <c r="AC1434" t="str">
        <f>TEXT(Sales_Trans_2[[#This Row],[Transaction_Date]],"mmm")</f>
        <v>Jun</v>
      </c>
      <c r="AD1434">
        <f>MONTH(Sales_Trans_2[[#This Row],[Transaction_Date]])</f>
        <v>6</v>
      </c>
      <c r="AE1434" s="19">
        <f>IFERROR(Sales_Trans_2[[#This Row],[Profit]]/Sales_Trans_2[[#This Row],[Sales_Amount]],0)</f>
        <v>0.18763644720211423</v>
      </c>
      <c r="AF1434" s="20" t="str">
        <f>IF(Sales_Trans_2[[#This Row],[Discount_Pct]]=0,"0%",
IF(Sales_Trans_2[[#This Row],[Discount_Pct]]&lt;=5,"1-5%",
IF(Sales_Trans_2[[#This Row],[Discount_Pct]]&lt;=10,"6-10%",
IF(Sales_Trans_2[[#This Row],[Discount_Pct]]&lt;=15,"11-15%","&gt;15%"))))</f>
        <v>1-5%</v>
      </c>
    </row>
    <row r="1435" spans="1:32" x14ac:dyDescent="0.25">
      <c r="A1435" t="s">
        <v>4162</v>
      </c>
      <c r="B1435" s="10">
        <v>45823</v>
      </c>
      <c r="C1435" t="s">
        <v>703</v>
      </c>
      <c r="D1435" t="s">
        <v>20</v>
      </c>
      <c r="E1435" t="s">
        <v>148</v>
      </c>
      <c r="F1435" t="s">
        <v>149</v>
      </c>
      <c r="G1435">
        <v>4</v>
      </c>
      <c r="H1435">
        <v>416.08</v>
      </c>
      <c r="I1435">
        <v>20</v>
      </c>
      <c r="J1435">
        <v>332.86</v>
      </c>
      <c r="K1435">
        <v>1531.18</v>
      </c>
      <c r="L1435">
        <v>1278.56</v>
      </c>
      <c r="M1435">
        <v>252.62</v>
      </c>
      <c r="N1435" t="s">
        <v>133</v>
      </c>
      <c r="O1435" t="s">
        <v>24</v>
      </c>
      <c r="P1435" t="s">
        <v>55</v>
      </c>
      <c r="Q1435">
        <v>0.54305555555555551</v>
      </c>
      <c r="R1435" t="s">
        <v>27</v>
      </c>
      <c r="S1435" t="s">
        <v>4928</v>
      </c>
      <c r="T1435" t="s">
        <v>4908</v>
      </c>
      <c r="U1435">
        <v>416.08</v>
      </c>
      <c r="V1435" t="s">
        <v>5387</v>
      </c>
      <c r="W1435" t="s">
        <v>4964</v>
      </c>
      <c r="X1435" t="s">
        <v>5666</v>
      </c>
      <c r="Y1435" t="s">
        <v>4970</v>
      </c>
      <c r="Z1435" t="s">
        <v>5135</v>
      </c>
      <c r="AA1435" t="s">
        <v>4962</v>
      </c>
      <c r="AB1435">
        <f>YEAR(Sales_Trans_2[[#This Row],[Transaction_Date]])</f>
        <v>2025</v>
      </c>
      <c r="AC1435" t="str">
        <f>TEXT(Sales_Trans_2[[#This Row],[Transaction_Date]],"mmm")</f>
        <v>Jun</v>
      </c>
      <c r="AD1435">
        <f>MONTH(Sales_Trans_2[[#This Row],[Transaction_Date]])</f>
        <v>6</v>
      </c>
      <c r="AE1435" s="19">
        <f>IFERROR(Sales_Trans_2[[#This Row],[Profit]]/Sales_Trans_2[[#This Row],[Sales_Amount]],0)</f>
        <v>0.16498386865032197</v>
      </c>
      <c r="AF1435" s="20" t="str">
        <f>IF(Sales_Trans_2[[#This Row],[Discount_Pct]]=0,"0%",
IF(Sales_Trans_2[[#This Row],[Discount_Pct]]&lt;=5,"1-5%",
IF(Sales_Trans_2[[#This Row],[Discount_Pct]]&lt;=10,"6-10%",
IF(Sales_Trans_2[[#This Row],[Discount_Pct]]&lt;=15,"11-15%","&gt;15%"))))</f>
        <v>&gt;15%</v>
      </c>
    </row>
    <row r="1436" spans="1:32" x14ac:dyDescent="0.25">
      <c r="A1436" t="s">
        <v>4271</v>
      </c>
      <c r="B1436" s="10">
        <v>45823</v>
      </c>
      <c r="C1436" t="s">
        <v>3904</v>
      </c>
      <c r="D1436" t="s">
        <v>530</v>
      </c>
      <c r="E1436" t="s">
        <v>1247</v>
      </c>
      <c r="F1436" t="s">
        <v>474</v>
      </c>
      <c r="G1436">
        <v>4</v>
      </c>
      <c r="H1436">
        <v>125.15</v>
      </c>
      <c r="I1436">
        <v>20</v>
      </c>
      <c r="J1436">
        <v>100.12</v>
      </c>
      <c r="K1436">
        <v>460.55</v>
      </c>
      <c r="L1436">
        <v>382.8</v>
      </c>
      <c r="M1436">
        <v>77.75</v>
      </c>
      <c r="N1436" t="s">
        <v>133</v>
      </c>
      <c r="O1436" t="s">
        <v>24</v>
      </c>
      <c r="P1436" t="s">
        <v>55</v>
      </c>
      <c r="Q1436">
        <v>0.88263888888888886</v>
      </c>
      <c r="R1436" t="s">
        <v>27</v>
      </c>
      <c r="S1436" t="s">
        <v>4772</v>
      </c>
      <c r="T1436" t="s">
        <v>4752</v>
      </c>
      <c r="U1436">
        <v>125.15</v>
      </c>
      <c r="V1436" t="s">
        <v>5320</v>
      </c>
      <c r="W1436" t="s">
        <v>4964</v>
      </c>
      <c r="X1436" t="s">
        <v>5335</v>
      </c>
      <c r="Y1436" t="s">
        <v>4960</v>
      </c>
      <c r="Z1436" t="s">
        <v>5336</v>
      </c>
      <c r="AA1436" t="s">
        <v>4962</v>
      </c>
      <c r="AB1436">
        <f>YEAR(Sales_Trans_2[[#This Row],[Transaction_Date]])</f>
        <v>2025</v>
      </c>
      <c r="AC1436" t="str">
        <f>TEXT(Sales_Trans_2[[#This Row],[Transaction_Date]],"mmm")</f>
        <v>Jun</v>
      </c>
      <c r="AD1436">
        <f>MONTH(Sales_Trans_2[[#This Row],[Transaction_Date]])</f>
        <v>6</v>
      </c>
      <c r="AE1436" s="19">
        <f>IFERROR(Sales_Trans_2[[#This Row],[Profit]]/Sales_Trans_2[[#This Row],[Sales_Amount]],0)</f>
        <v>0.16881988926283792</v>
      </c>
      <c r="AF1436" s="20" t="str">
        <f>IF(Sales_Trans_2[[#This Row],[Discount_Pct]]=0,"0%",
IF(Sales_Trans_2[[#This Row],[Discount_Pct]]&lt;=5,"1-5%",
IF(Sales_Trans_2[[#This Row],[Discount_Pct]]&lt;=10,"6-10%",
IF(Sales_Trans_2[[#This Row],[Discount_Pct]]&lt;=15,"11-15%","&gt;15%"))))</f>
        <v>&gt;15%</v>
      </c>
    </row>
    <row r="1437" spans="1:32" x14ac:dyDescent="0.25">
      <c r="A1437" t="s">
        <v>900</v>
      </c>
      <c r="B1437" s="10">
        <v>45844</v>
      </c>
      <c r="C1437" t="s">
        <v>674</v>
      </c>
      <c r="D1437" t="s">
        <v>765</v>
      </c>
      <c r="E1437" t="s">
        <v>415</v>
      </c>
      <c r="F1437" t="s">
        <v>901</v>
      </c>
      <c r="G1437">
        <v>3</v>
      </c>
      <c r="H1437">
        <v>340.25</v>
      </c>
      <c r="I1437">
        <v>5</v>
      </c>
      <c r="J1437">
        <v>51.04</v>
      </c>
      <c r="K1437">
        <v>1115.17</v>
      </c>
      <c r="L1437">
        <v>791.55</v>
      </c>
      <c r="M1437">
        <v>323.62</v>
      </c>
      <c r="N1437" t="s">
        <v>23</v>
      </c>
      <c r="O1437" t="s">
        <v>24</v>
      </c>
      <c r="P1437" t="s">
        <v>55</v>
      </c>
      <c r="Q1437">
        <v>0.76388888888888884</v>
      </c>
      <c r="R1437" t="s">
        <v>27</v>
      </c>
      <c r="S1437" t="s">
        <v>4811</v>
      </c>
      <c r="T1437" t="s">
        <v>4805</v>
      </c>
      <c r="U1437">
        <v>340.25</v>
      </c>
      <c r="V1437" t="s">
        <v>5713</v>
      </c>
      <c r="W1437" t="s">
        <v>4968</v>
      </c>
      <c r="X1437" t="s">
        <v>5554</v>
      </c>
      <c r="Y1437" t="s">
        <v>5007</v>
      </c>
      <c r="Z1437" t="s">
        <v>5175</v>
      </c>
      <c r="AA1437" t="s">
        <v>4962</v>
      </c>
      <c r="AB1437">
        <f>YEAR(Sales_Trans_2[[#This Row],[Transaction_Date]])</f>
        <v>2025</v>
      </c>
      <c r="AC1437" t="str">
        <f>TEXT(Sales_Trans_2[[#This Row],[Transaction_Date]],"mmm")</f>
        <v>Jul</v>
      </c>
      <c r="AD1437">
        <f>MONTH(Sales_Trans_2[[#This Row],[Transaction_Date]])</f>
        <v>7</v>
      </c>
      <c r="AE1437" s="19">
        <f>IFERROR(Sales_Trans_2[[#This Row],[Profit]]/Sales_Trans_2[[#This Row],[Sales_Amount]],0)</f>
        <v>0.29019790704556253</v>
      </c>
      <c r="AF1437" s="20" t="str">
        <f>IF(Sales_Trans_2[[#This Row],[Discount_Pct]]=0,"0%",
IF(Sales_Trans_2[[#This Row],[Discount_Pct]]&lt;=5,"1-5%",
IF(Sales_Trans_2[[#This Row],[Discount_Pct]]&lt;=10,"6-10%",
IF(Sales_Trans_2[[#This Row],[Discount_Pct]]&lt;=15,"11-15%","&gt;15%"))))</f>
        <v>1-5%</v>
      </c>
    </row>
    <row r="1438" spans="1:32" x14ac:dyDescent="0.25">
      <c r="A1438" t="s">
        <v>3696</v>
      </c>
      <c r="B1438" s="10">
        <v>45844</v>
      </c>
      <c r="C1438" t="s">
        <v>2681</v>
      </c>
      <c r="D1438" t="s">
        <v>107</v>
      </c>
      <c r="E1438" t="s">
        <v>1157</v>
      </c>
      <c r="F1438" t="s">
        <v>1158</v>
      </c>
      <c r="G1438">
        <v>3</v>
      </c>
      <c r="H1438">
        <v>59.92</v>
      </c>
      <c r="I1438">
        <v>10</v>
      </c>
      <c r="J1438">
        <v>17.98</v>
      </c>
      <c r="K1438">
        <v>186.05</v>
      </c>
      <c r="L1438">
        <v>144.44999999999999</v>
      </c>
      <c r="M1438">
        <v>41.6</v>
      </c>
      <c r="N1438" t="s">
        <v>4971</v>
      </c>
      <c r="O1438" t="s">
        <v>24</v>
      </c>
      <c r="P1438" t="s">
        <v>55</v>
      </c>
      <c r="Q1438">
        <v>0.80694444444444446</v>
      </c>
      <c r="R1438" t="s">
        <v>27</v>
      </c>
      <c r="S1438" t="s">
        <v>4683</v>
      </c>
      <c r="T1438" t="s">
        <v>4672</v>
      </c>
      <c r="U1438">
        <v>59.92</v>
      </c>
      <c r="V1438" t="s">
        <v>6035</v>
      </c>
      <c r="W1438" t="s">
        <v>4964</v>
      </c>
      <c r="X1438" t="s">
        <v>5179</v>
      </c>
      <c r="Y1438" t="s">
        <v>5007</v>
      </c>
      <c r="Z1438" t="s">
        <v>5180</v>
      </c>
      <c r="AA1438" t="s">
        <v>4962</v>
      </c>
      <c r="AB1438">
        <f>YEAR(Sales_Trans_2[[#This Row],[Transaction_Date]])</f>
        <v>2025</v>
      </c>
      <c r="AC1438" t="str">
        <f>TEXT(Sales_Trans_2[[#This Row],[Transaction_Date]],"mmm")</f>
        <v>Jul</v>
      </c>
      <c r="AD1438">
        <f>MONTH(Sales_Trans_2[[#This Row],[Transaction_Date]])</f>
        <v>7</v>
      </c>
      <c r="AE1438" s="19">
        <f>IFERROR(Sales_Trans_2[[#This Row],[Profit]]/Sales_Trans_2[[#This Row],[Sales_Amount]],0)</f>
        <v>0.22359580757860789</v>
      </c>
      <c r="AF1438" s="20" t="str">
        <f>IF(Sales_Trans_2[[#This Row],[Discount_Pct]]=0,"0%",
IF(Sales_Trans_2[[#This Row],[Discount_Pct]]&lt;=5,"1-5%",
IF(Sales_Trans_2[[#This Row],[Discount_Pct]]&lt;=10,"6-10%",
IF(Sales_Trans_2[[#This Row],[Discount_Pct]]&lt;=15,"11-15%","&gt;15%"))))</f>
        <v>6-10%</v>
      </c>
    </row>
    <row r="1439" spans="1:32" x14ac:dyDescent="0.25">
      <c r="A1439" t="s">
        <v>1492</v>
      </c>
      <c r="B1439" s="10">
        <v>45808</v>
      </c>
      <c r="C1439" t="s">
        <v>1493</v>
      </c>
      <c r="D1439" t="s">
        <v>197</v>
      </c>
      <c r="E1439" t="s">
        <v>544</v>
      </c>
      <c r="F1439" t="s">
        <v>545</v>
      </c>
      <c r="G1439">
        <v>2</v>
      </c>
      <c r="H1439">
        <v>121.9</v>
      </c>
      <c r="I1439">
        <v>20</v>
      </c>
      <c r="J1439">
        <v>48.76</v>
      </c>
      <c r="K1439">
        <v>224.3</v>
      </c>
      <c r="L1439">
        <v>217.84</v>
      </c>
      <c r="M1439">
        <v>6.46</v>
      </c>
      <c r="N1439" t="s">
        <v>4971</v>
      </c>
      <c r="O1439" t="s">
        <v>24</v>
      </c>
      <c r="P1439" t="s">
        <v>55</v>
      </c>
      <c r="Q1439">
        <v>0.86527777777777781</v>
      </c>
      <c r="R1439" t="s">
        <v>27</v>
      </c>
      <c r="S1439" t="s">
        <v>4902</v>
      </c>
      <c r="T1439" t="s">
        <v>4887</v>
      </c>
      <c r="U1439">
        <v>121.9</v>
      </c>
      <c r="V1439" t="s">
        <v>5767</v>
      </c>
      <c r="W1439" t="s">
        <v>4968</v>
      </c>
      <c r="X1439" t="s">
        <v>5406</v>
      </c>
      <c r="Y1439" t="s">
        <v>4960</v>
      </c>
      <c r="Z1439" t="s">
        <v>5407</v>
      </c>
      <c r="AA1439" t="s">
        <v>4962</v>
      </c>
      <c r="AB1439">
        <f>YEAR(Sales_Trans_2[[#This Row],[Transaction_Date]])</f>
        <v>2025</v>
      </c>
      <c r="AC1439" t="str">
        <f>TEXT(Sales_Trans_2[[#This Row],[Transaction_Date]],"mmm")</f>
        <v>May</v>
      </c>
      <c r="AD1439">
        <f>MONTH(Sales_Trans_2[[#This Row],[Transaction_Date]])</f>
        <v>5</v>
      </c>
      <c r="AE1439" s="19">
        <f>IFERROR(Sales_Trans_2[[#This Row],[Profit]]/Sales_Trans_2[[#This Row],[Sales_Amount]],0)</f>
        <v>2.8800713330361122E-2</v>
      </c>
      <c r="AF1439" s="20" t="str">
        <f>IF(Sales_Trans_2[[#This Row],[Discount_Pct]]=0,"0%",
IF(Sales_Trans_2[[#This Row],[Discount_Pct]]&lt;=5,"1-5%",
IF(Sales_Trans_2[[#This Row],[Discount_Pct]]&lt;=10,"6-10%",
IF(Sales_Trans_2[[#This Row],[Discount_Pct]]&lt;=15,"11-15%","&gt;15%"))))</f>
        <v>&gt;15%</v>
      </c>
    </row>
    <row r="1440" spans="1:32" x14ac:dyDescent="0.25">
      <c r="A1440" t="s">
        <v>2826</v>
      </c>
      <c r="B1440" s="10">
        <v>45805</v>
      </c>
      <c r="C1440" t="s">
        <v>910</v>
      </c>
      <c r="D1440" t="s">
        <v>581</v>
      </c>
      <c r="E1440" t="s">
        <v>248</v>
      </c>
      <c r="F1440" t="s">
        <v>249</v>
      </c>
      <c r="G1440">
        <v>8</v>
      </c>
      <c r="H1440">
        <v>155.34</v>
      </c>
      <c r="I1440">
        <v>15</v>
      </c>
      <c r="J1440">
        <v>186.41</v>
      </c>
      <c r="K1440">
        <v>1056.31</v>
      </c>
      <c r="L1440">
        <v>855.92</v>
      </c>
      <c r="M1440">
        <v>200.39</v>
      </c>
      <c r="N1440" t="s">
        <v>47</v>
      </c>
      <c r="O1440" t="s">
        <v>24</v>
      </c>
      <c r="P1440" t="s">
        <v>55</v>
      </c>
      <c r="Q1440">
        <v>0.55833333333333335</v>
      </c>
      <c r="R1440" t="s">
        <v>49</v>
      </c>
      <c r="S1440" t="s">
        <v>4710</v>
      </c>
      <c r="T1440" t="s">
        <v>4703</v>
      </c>
      <c r="U1440">
        <v>139.21</v>
      </c>
      <c r="V1440" t="s">
        <v>5056</v>
      </c>
      <c r="W1440" t="s">
        <v>4958</v>
      </c>
      <c r="X1440" t="s">
        <v>5316</v>
      </c>
      <c r="Y1440" t="s">
        <v>5011</v>
      </c>
      <c r="Z1440" t="s">
        <v>5317</v>
      </c>
      <c r="AA1440" t="s">
        <v>4962</v>
      </c>
      <c r="AB1440">
        <f>YEAR(Sales_Trans_2[[#This Row],[Transaction_Date]])</f>
        <v>2025</v>
      </c>
      <c r="AC1440" t="str">
        <f>TEXT(Sales_Trans_2[[#This Row],[Transaction_Date]],"mmm")</f>
        <v>May</v>
      </c>
      <c r="AD1440">
        <f>MONTH(Sales_Trans_2[[#This Row],[Transaction_Date]])</f>
        <v>5</v>
      </c>
      <c r="AE1440" s="19">
        <f>IFERROR(Sales_Trans_2[[#This Row],[Profit]]/Sales_Trans_2[[#This Row],[Sales_Amount]],0)</f>
        <v>0.18970756690744195</v>
      </c>
      <c r="AF1440" s="20" t="str">
        <f>IF(Sales_Trans_2[[#This Row],[Discount_Pct]]=0,"0%",
IF(Sales_Trans_2[[#This Row],[Discount_Pct]]&lt;=5,"1-5%",
IF(Sales_Trans_2[[#This Row],[Discount_Pct]]&lt;=10,"6-10%",
IF(Sales_Trans_2[[#This Row],[Discount_Pct]]&lt;=15,"11-15%","&gt;15%"))))</f>
        <v>11-15%</v>
      </c>
    </row>
    <row r="1441" spans="1:32" x14ac:dyDescent="0.25">
      <c r="A1441" t="s">
        <v>1582</v>
      </c>
      <c r="B1441" s="10">
        <v>45801</v>
      </c>
      <c r="C1441" t="s">
        <v>1583</v>
      </c>
      <c r="D1441" t="s">
        <v>214</v>
      </c>
      <c r="E1441" t="s">
        <v>857</v>
      </c>
      <c r="F1441" t="s">
        <v>121</v>
      </c>
      <c r="G1441">
        <v>2</v>
      </c>
      <c r="H1441">
        <v>147.97</v>
      </c>
      <c r="I1441">
        <v>20</v>
      </c>
      <c r="J1441">
        <v>59.19</v>
      </c>
      <c r="K1441">
        <v>272.26</v>
      </c>
      <c r="L1441">
        <v>225.6</v>
      </c>
      <c r="M1441">
        <v>46.66</v>
      </c>
      <c r="N1441" t="s">
        <v>23</v>
      </c>
      <c r="O1441" t="s">
        <v>24</v>
      </c>
      <c r="P1441" t="s">
        <v>55</v>
      </c>
      <c r="Q1441">
        <v>0.74236111111111114</v>
      </c>
      <c r="R1441" t="s">
        <v>27</v>
      </c>
      <c r="S1441" t="s">
        <v>4764</v>
      </c>
      <c r="T1441" t="s">
        <v>4752</v>
      </c>
      <c r="U1441">
        <v>147.97</v>
      </c>
      <c r="V1441" t="s">
        <v>5113</v>
      </c>
      <c r="W1441" t="s">
        <v>4968</v>
      </c>
      <c r="X1441" t="s">
        <v>5036</v>
      </c>
      <c r="Y1441" t="s">
        <v>5007</v>
      </c>
      <c r="Z1441" t="s">
        <v>5037</v>
      </c>
      <c r="AA1441" t="s">
        <v>4962</v>
      </c>
      <c r="AB1441">
        <f>YEAR(Sales_Trans_2[[#This Row],[Transaction_Date]])</f>
        <v>2025</v>
      </c>
      <c r="AC1441" t="str">
        <f>TEXT(Sales_Trans_2[[#This Row],[Transaction_Date]],"mmm")</f>
        <v>May</v>
      </c>
      <c r="AD1441">
        <f>MONTH(Sales_Trans_2[[#This Row],[Transaction_Date]])</f>
        <v>5</v>
      </c>
      <c r="AE1441" s="19">
        <f>IFERROR(Sales_Trans_2[[#This Row],[Profit]]/Sales_Trans_2[[#This Row],[Sales_Amount]],0)</f>
        <v>0.17138029824432527</v>
      </c>
      <c r="AF1441" s="20" t="str">
        <f>IF(Sales_Trans_2[[#This Row],[Discount_Pct]]=0,"0%",
IF(Sales_Trans_2[[#This Row],[Discount_Pct]]&lt;=5,"1-5%",
IF(Sales_Trans_2[[#This Row],[Discount_Pct]]&lt;=10,"6-10%",
IF(Sales_Trans_2[[#This Row],[Discount_Pct]]&lt;=15,"11-15%","&gt;15%"))))</f>
        <v>&gt;15%</v>
      </c>
    </row>
    <row r="1442" spans="1:32" x14ac:dyDescent="0.25">
      <c r="A1442" t="s">
        <v>358</v>
      </c>
      <c r="B1442" s="10">
        <v>45800</v>
      </c>
      <c r="C1442" t="s">
        <v>359</v>
      </c>
      <c r="D1442" t="s">
        <v>360</v>
      </c>
      <c r="E1442" t="s">
        <v>148</v>
      </c>
      <c r="F1442" t="s">
        <v>361</v>
      </c>
      <c r="G1442">
        <v>1</v>
      </c>
      <c r="H1442">
        <v>353.05</v>
      </c>
      <c r="I1442">
        <v>5</v>
      </c>
      <c r="J1442">
        <v>17.649999999999999</v>
      </c>
      <c r="K1442">
        <v>335.4</v>
      </c>
      <c r="L1442">
        <v>262.8</v>
      </c>
      <c r="M1442">
        <v>72.599999999999994</v>
      </c>
      <c r="N1442" t="s">
        <v>133</v>
      </c>
      <c r="O1442" t="s">
        <v>24</v>
      </c>
      <c r="P1442" t="s">
        <v>55</v>
      </c>
      <c r="Q1442">
        <v>0.59166666666666667</v>
      </c>
      <c r="R1442" t="s">
        <v>49</v>
      </c>
      <c r="S1442" t="s">
        <v>4922</v>
      </c>
      <c r="T1442" t="s">
        <v>4908</v>
      </c>
      <c r="U1442">
        <v>353.05</v>
      </c>
      <c r="V1442" t="s">
        <v>5241</v>
      </c>
      <c r="W1442" t="s">
        <v>4968</v>
      </c>
      <c r="X1442" t="s">
        <v>5017</v>
      </c>
      <c r="Y1442" t="s">
        <v>5018</v>
      </c>
      <c r="Z1442" t="s">
        <v>5135</v>
      </c>
      <c r="AA1442" t="s">
        <v>4962</v>
      </c>
      <c r="AB1442">
        <f>YEAR(Sales_Trans_2[[#This Row],[Transaction_Date]])</f>
        <v>2025</v>
      </c>
      <c r="AC1442" t="str">
        <f>TEXT(Sales_Trans_2[[#This Row],[Transaction_Date]],"mmm")</f>
        <v>May</v>
      </c>
      <c r="AD1442">
        <f>MONTH(Sales_Trans_2[[#This Row],[Transaction_Date]])</f>
        <v>5</v>
      </c>
      <c r="AE1442" s="19">
        <f>IFERROR(Sales_Trans_2[[#This Row],[Profit]]/Sales_Trans_2[[#This Row],[Sales_Amount]],0)</f>
        <v>0.21645796064400716</v>
      </c>
      <c r="AF1442" s="20" t="str">
        <f>IF(Sales_Trans_2[[#This Row],[Discount_Pct]]=0,"0%",
IF(Sales_Trans_2[[#This Row],[Discount_Pct]]&lt;=5,"1-5%",
IF(Sales_Trans_2[[#This Row],[Discount_Pct]]&lt;=10,"6-10%",
IF(Sales_Trans_2[[#This Row],[Discount_Pct]]&lt;=15,"11-15%","&gt;15%"))))</f>
        <v>1-5%</v>
      </c>
    </row>
    <row r="1443" spans="1:32" x14ac:dyDescent="0.25">
      <c r="A1443" t="s">
        <v>3381</v>
      </c>
      <c r="B1443" s="10">
        <v>45797</v>
      </c>
      <c r="C1443" t="s">
        <v>961</v>
      </c>
      <c r="D1443" t="s">
        <v>503</v>
      </c>
      <c r="E1443" t="s">
        <v>639</v>
      </c>
      <c r="F1443" t="s">
        <v>1052</v>
      </c>
      <c r="G1443">
        <v>4</v>
      </c>
      <c r="H1443">
        <v>503.36</v>
      </c>
      <c r="I1443">
        <v>20</v>
      </c>
      <c r="J1443">
        <v>402.69</v>
      </c>
      <c r="K1443">
        <v>1610.75</v>
      </c>
      <c r="L1443">
        <v>1559.2</v>
      </c>
      <c r="M1443">
        <v>51.55</v>
      </c>
      <c r="N1443" t="s">
        <v>133</v>
      </c>
      <c r="O1443" t="s">
        <v>24</v>
      </c>
      <c r="P1443" t="s">
        <v>55</v>
      </c>
      <c r="Q1443">
        <v>0.65277777777777779</v>
      </c>
      <c r="R1443" t="s">
        <v>49</v>
      </c>
      <c r="S1443" t="s">
        <v>4727</v>
      </c>
      <c r="T1443" t="s">
        <v>4703</v>
      </c>
      <c r="U1443">
        <v>503.36</v>
      </c>
      <c r="V1443" t="s">
        <v>6044</v>
      </c>
      <c r="W1443" t="s">
        <v>4968</v>
      </c>
      <c r="X1443" t="s">
        <v>5939</v>
      </c>
      <c r="Y1443" t="s">
        <v>4960</v>
      </c>
      <c r="Z1443" t="s">
        <v>4986</v>
      </c>
      <c r="AA1443" t="s">
        <v>4962</v>
      </c>
      <c r="AB1443">
        <f>YEAR(Sales_Trans_2[[#This Row],[Transaction_Date]])</f>
        <v>2025</v>
      </c>
      <c r="AC1443" t="str">
        <f>TEXT(Sales_Trans_2[[#This Row],[Transaction_Date]],"mmm")</f>
        <v>May</v>
      </c>
      <c r="AD1443">
        <f>MONTH(Sales_Trans_2[[#This Row],[Transaction_Date]])</f>
        <v>5</v>
      </c>
      <c r="AE1443" s="19">
        <f>IFERROR(Sales_Trans_2[[#This Row],[Profit]]/Sales_Trans_2[[#This Row],[Sales_Amount]],0)</f>
        <v>3.2003724972838737E-2</v>
      </c>
      <c r="AF1443" s="20" t="str">
        <f>IF(Sales_Trans_2[[#This Row],[Discount_Pct]]=0,"0%",
IF(Sales_Trans_2[[#This Row],[Discount_Pct]]&lt;=5,"1-5%",
IF(Sales_Trans_2[[#This Row],[Discount_Pct]]&lt;=10,"6-10%",
IF(Sales_Trans_2[[#This Row],[Discount_Pct]]&lt;=15,"11-15%","&gt;15%"))))</f>
        <v>&gt;15%</v>
      </c>
    </row>
    <row r="1444" spans="1:32" x14ac:dyDescent="0.25">
      <c r="A1444" t="s">
        <v>3667</v>
      </c>
      <c r="B1444" s="10">
        <v>45795</v>
      </c>
      <c r="C1444" t="s">
        <v>3668</v>
      </c>
      <c r="D1444" t="s">
        <v>1678</v>
      </c>
      <c r="E1444" t="s">
        <v>248</v>
      </c>
      <c r="F1444" t="s">
        <v>249</v>
      </c>
      <c r="G1444">
        <v>2</v>
      </c>
      <c r="H1444">
        <v>342.27</v>
      </c>
      <c r="I1444">
        <v>15</v>
      </c>
      <c r="J1444">
        <v>102.68</v>
      </c>
      <c r="K1444">
        <v>669.14</v>
      </c>
      <c r="L1444">
        <v>532.20000000000005</v>
      </c>
      <c r="M1444">
        <v>136.94</v>
      </c>
      <c r="N1444" t="s">
        <v>47</v>
      </c>
      <c r="O1444" t="s">
        <v>24</v>
      </c>
      <c r="P1444" t="s">
        <v>55</v>
      </c>
      <c r="Q1444">
        <v>0.78263888888888888</v>
      </c>
      <c r="R1444" t="s">
        <v>27</v>
      </c>
      <c r="S1444" t="s">
        <v>4699</v>
      </c>
      <c r="T1444" t="s">
        <v>4672</v>
      </c>
      <c r="U1444">
        <v>342.27</v>
      </c>
      <c r="V1444" t="s">
        <v>5425</v>
      </c>
      <c r="W1444" t="s">
        <v>4968</v>
      </c>
      <c r="X1444" t="s">
        <v>5316</v>
      </c>
      <c r="Y1444" t="s">
        <v>5011</v>
      </c>
      <c r="Z1444" t="s">
        <v>5317</v>
      </c>
      <c r="AA1444" t="s">
        <v>4962</v>
      </c>
      <c r="AB1444">
        <f>YEAR(Sales_Trans_2[[#This Row],[Transaction_Date]])</f>
        <v>2025</v>
      </c>
      <c r="AC1444" t="str">
        <f>TEXT(Sales_Trans_2[[#This Row],[Transaction_Date]],"mmm")</f>
        <v>May</v>
      </c>
      <c r="AD1444">
        <f>MONTH(Sales_Trans_2[[#This Row],[Transaction_Date]])</f>
        <v>5</v>
      </c>
      <c r="AE1444" s="19">
        <f>IFERROR(Sales_Trans_2[[#This Row],[Profit]]/Sales_Trans_2[[#This Row],[Sales_Amount]],0)</f>
        <v>0.20465074573332934</v>
      </c>
      <c r="AF1444" s="20" t="str">
        <f>IF(Sales_Trans_2[[#This Row],[Discount_Pct]]=0,"0%",
IF(Sales_Trans_2[[#This Row],[Discount_Pct]]&lt;=5,"1-5%",
IF(Sales_Trans_2[[#This Row],[Discount_Pct]]&lt;=10,"6-10%",
IF(Sales_Trans_2[[#This Row],[Discount_Pct]]&lt;=15,"11-15%","&gt;15%"))))</f>
        <v>11-15%</v>
      </c>
    </row>
    <row r="1445" spans="1:32" x14ac:dyDescent="0.25">
      <c r="A1445" t="s">
        <v>1155</v>
      </c>
      <c r="B1445" s="10">
        <v>45996</v>
      </c>
      <c r="C1445" t="s">
        <v>982</v>
      </c>
      <c r="D1445" t="s">
        <v>1156</v>
      </c>
      <c r="E1445" t="s">
        <v>1157</v>
      </c>
      <c r="F1445" t="s">
        <v>1158</v>
      </c>
      <c r="G1445">
        <v>3</v>
      </c>
      <c r="H1445">
        <v>147.72</v>
      </c>
      <c r="I1445">
        <v>10</v>
      </c>
      <c r="J1445">
        <v>44.32</v>
      </c>
      <c r="K1445">
        <v>398.84</v>
      </c>
      <c r="L1445">
        <v>327.63</v>
      </c>
      <c r="M1445">
        <v>71.209999999999994</v>
      </c>
      <c r="N1445" t="s">
        <v>4971</v>
      </c>
      <c r="O1445" t="s">
        <v>24</v>
      </c>
      <c r="P1445" t="s">
        <v>55</v>
      </c>
      <c r="Q1445">
        <v>0.55486111111111114</v>
      </c>
      <c r="R1445" t="s">
        <v>49</v>
      </c>
      <c r="S1445" t="s">
        <v>4755</v>
      </c>
      <c r="T1445" t="s">
        <v>4752</v>
      </c>
      <c r="U1445">
        <v>147.72</v>
      </c>
      <c r="V1445" t="s">
        <v>5928</v>
      </c>
      <c r="W1445" t="s">
        <v>4968</v>
      </c>
      <c r="X1445" t="s">
        <v>5179</v>
      </c>
      <c r="Y1445" t="s">
        <v>5007</v>
      </c>
      <c r="Z1445" t="s">
        <v>5180</v>
      </c>
      <c r="AA1445" t="s">
        <v>4962</v>
      </c>
      <c r="AB1445">
        <f>YEAR(Sales_Trans_2[[#This Row],[Transaction_Date]])</f>
        <v>2025</v>
      </c>
      <c r="AC1445" t="str">
        <f>TEXT(Sales_Trans_2[[#This Row],[Transaction_Date]],"mmm")</f>
        <v>Dec</v>
      </c>
      <c r="AD1445">
        <f>MONTH(Sales_Trans_2[[#This Row],[Transaction_Date]])</f>
        <v>12</v>
      </c>
      <c r="AE1445" s="19">
        <f>IFERROR(Sales_Trans_2[[#This Row],[Profit]]/Sales_Trans_2[[#This Row],[Sales_Amount]],0)</f>
        <v>0.17854277404472971</v>
      </c>
      <c r="AF1445" s="20" t="str">
        <f>IF(Sales_Trans_2[[#This Row],[Discount_Pct]]=0,"0%",
IF(Sales_Trans_2[[#This Row],[Discount_Pct]]&lt;=5,"1-5%",
IF(Sales_Trans_2[[#This Row],[Discount_Pct]]&lt;=10,"6-10%",
IF(Sales_Trans_2[[#This Row],[Discount_Pct]]&lt;=15,"11-15%","&gt;15%"))))</f>
        <v>6-10%</v>
      </c>
    </row>
    <row r="1446" spans="1:32" x14ac:dyDescent="0.25">
      <c r="A1446" t="s">
        <v>3530</v>
      </c>
      <c r="B1446" s="10">
        <v>45996</v>
      </c>
      <c r="C1446" t="s">
        <v>279</v>
      </c>
      <c r="D1446" t="s">
        <v>581</v>
      </c>
      <c r="E1446" t="s">
        <v>567</v>
      </c>
      <c r="F1446" t="s">
        <v>1607</v>
      </c>
      <c r="G1446">
        <v>5</v>
      </c>
      <c r="H1446">
        <v>139.21</v>
      </c>
      <c r="I1446">
        <v>5</v>
      </c>
      <c r="J1446">
        <v>34.799999999999997</v>
      </c>
      <c r="K1446">
        <v>661.25</v>
      </c>
      <c r="L1446">
        <v>534.95000000000005</v>
      </c>
      <c r="M1446">
        <v>126.3</v>
      </c>
      <c r="N1446" t="s">
        <v>133</v>
      </c>
      <c r="O1446" t="s">
        <v>24</v>
      </c>
      <c r="P1446" t="s">
        <v>55</v>
      </c>
      <c r="Q1446">
        <v>0.7416666666666667</v>
      </c>
      <c r="R1446" t="s">
        <v>49</v>
      </c>
      <c r="S1446" t="s">
        <v>4710</v>
      </c>
      <c r="T1446" t="s">
        <v>4703</v>
      </c>
      <c r="U1446">
        <v>139.21</v>
      </c>
      <c r="V1446" t="s">
        <v>5754</v>
      </c>
      <c r="W1446" t="s">
        <v>4968</v>
      </c>
      <c r="X1446" t="s">
        <v>5410</v>
      </c>
      <c r="Y1446" t="s">
        <v>5018</v>
      </c>
      <c r="Z1446" t="s">
        <v>5353</v>
      </c>
      <c r="AA1446" t="s">
        <v>4962</v>
      </c>
      <c r="AB1446">
        <f>YEAR(Sales_Trans_2[[#This Row],[Transaction_Date]])</f>
        <v>2025</v>
      </c>
      <c r="AC1446" t="str">
        <f>TEXT(Sales_Trans_2[[#This Row],[Transaction_Date]],"mmm")</f>
        <v>Dec</v>
      </c>
      <c r="AD1446">
        <f>MONTH(Sales_Trans_2[[#This Row],[Transaction_Date]])</f>
        <v>12</v>
      </c>
      <c r="AE1446" s="19">
        <f>IFERROR(Sales_Trans_2[[#This Row],[Profit]]/Sales_Trans_2[[#This Row],[Sales_Amount]],0)</f>
        <v>0.19100189035916823</v>
      </c>
      <c r="AF1446" s="20" t="str">
        <f>IF(Sales_Trans_2[[#This Row],[Discount_Pct]]=0,"0%",
IF(Sales_Trans_2[[#This Row],[Discount_Pct]]&lt;=5,"1-5%",
IF(Sales_Trans_2[[#This Row],[Discount_Pct]]&lt;=10,"6-10%",
IF(Sales_Trans_2[[#This Row],[Discount_Pct]]&lt;=15,"11-15%","&gt;15%"))))</f>
        <v>1-5%</v>
      </c>
    </row>
    <row r="1447" spans="1:32" x14ac:dyDescent="0.25">
      <c r="A1447" t="s">
        <v>526</v>
      </c>
      <c r="B1447" s="10">
        <v>45966</v>
      </c>
      <c r="C1447" t="s">
        <v>527</v>
      </c>
      <c r="D1447" t="s">
        <v>101</v>
      </c>
      <c r="E1447" t="s">
        <v>21</v>
      </c>
      <c r="F1447" t="s">
        <v>528</v>
      </c>
      <c r="G1447">
        <v>1</v>
      </c>
      <c r="H1447">
        <v>434.65</v>
      </c>
      <c r="I1447">
        <v>20</v>
      </c>
      <c r="J1447">
        <v>86.93</v>
      </c>
      <c r="K1447">
        <v>399.88</v>
      </c>
      <c r="L1447">
        <v>351.63</v>
      </c>
      <c r="M1447">
        <v>48.25</v>
      </c>
      <c r="N1447" t="s">
        <v>68</v>
      </c>
      <c r="O1447" t="s">
        <v>24</v>
      </c>
      <c r="P1447" t="s">
        <v>55</v>
      </c>
      <c r="Q1447">
        <v>0.81874999999999998</v>
      </c>
      <c r="R1447" t="s">
        <v>27</v>
      </c>
      <c r="S1447" t="s">
        <v>4676</v>
      </c>
      <c r="T1447" t="s">
        <v>4672</v>
      </c>
      <c r="U1447">
        <v>434.65</v>
      </c>
      <c r="V1447" t="s">
        <v>5656</v>
      </c>
      <c r="W1447" t="s">
        <v>4968</v>
      </c>
      <c r="X1447" t="s">
        <v>5268</v>
      </c>
      <c r="Y1447" t="s">
        <v>4977</v>
      </c>
      <c r="Z1447" t="s">
        <v>5133</v>
      </c>
      <c r="AA1447" t="s">
        <v>4962</v>
      </c>
      <c r="AB1447">
        <f>YEAR(Sales_Trans_2[[#This Row],[Transaction_Date]])</f>
        <v>2025</v>
      </c>
      <c r="AC1447" t="str">
        <f>TEXT(Sales_Trans_2[[#This Row],[Transaction_Date]],"mmm")</f>
        <v>Nov</v>
      </c>
      <c r="AD1447">
        <f>MONTH(Sales_Trans_2[[#This Row],[Transaction_Date]])</f>
        <v>11</v>
      </c>
      <c r="AE1447" s="19">
        <f>IFERROR(Sales_Trans_2[[#This Row],[Profit]]/Sales_Trans_2[[#This Row],[Sales_Amount]],0)</f>
        <v>0.12066119835950785</v>
      </c>
      <c r="AF1447" s="20" t="str">
        <f>IF(Sales_Trans_2[[#This Row],[Discount_Pct]]=0,"0%",
IF(Sales_Trans_2[[#This Row],[Discount_Pct]]&lt;=5,"1-5%",
IF(Sales_Trans_2[[#This Row],[Discount_Pct]]&lt;=10,"6-10%",
IF(Sales_Trans_2[[#This Row],[Discount_Pct]]&lt;=15,"11-15%","&gt;15%"))))</f>
        <v>&gt;15%</v>
      </c>
    </row>
    <row r="1448" spans="1:32" x14ac:dyDescent="0.25">
      <c r="A1448" t="s">
        <v>3502</v>
      </c>
      <c r="B1448" s="10">
        <v>45966</v>
      </c>
      <c r="C1448" t="s">
        <v>3503</v>
      </c>
      <c r="D1448" t="s">
        <v>1382</v>
      </c>
      <c r="E1448" t="s">
        <v>1413</v>
      </c>
      <c r="F1448" t="s">
        <v>1829</v>
      </c>
      <c r="G1448">
        <v>2</v>
      </c>
      <c r="H1448">
        <v>317.99</v>
      </c>
      <c r="I1448">
        <v>5</v>
      </c>
      <c r="J1448">
        <v>31.8</v>
      </c>
      <c r="K1448">
        <v>694.81</v>
      </c>
      <c r="L1448">
        <v>470.1</v>
      </c>
      <c r="M1448">
        <v>224.71</v>
      </c>
      <c r="N1448" t="s">
        <v>47</v>
      </c>
      <c r="O1448" t="s">
        <v>24</v>
      </c>
      <c r="P1448" t="s">
        <v>55</v>
      </c>
      <c r="Q1448">
        <v>0.89513888888888893</v>
      </c>
      <c r="R1448" t="s">
        <v>27</v>
      </c>
      <c r="S1448" t="s">
        <v>4774</v>
      </c>
      <c r="T1448" t="s">
        <v>4752</v>
      </c>
      <c r="U1448">
        <v>317.99</v>
      </c>
      <c r="V1448" t="s">
        <v>5191</v>
      </c>
      <c r="W1448" t="s">
        <v>4968</v>
      </c>
      <c r="X1448" t="s">
        <v>5463</v>
      </c>
      <c r="Y1448" t="s">
        <v>4970</v>
      </c>
      <c r="Z1448" t="s">
        <v>5310</v>
      </c>
      <c r="AA1448" t="s">
        <v>4962</v>
      </c>
      <c r="AB1448">
        <f>YEAR(Sales_Trans_2[[#This Row],[Transaction_Date]])</f>
        <v>2025</v>
      </c>
      <c r="AC1448" t="str">
        <f>TEXT(Sales_Trans_2[[#This Row],[Transaction_Date]],"mmm")</f>
        <v>Nov</v>
      </c>
      <c r="AD1448">
        <f>MONTH(Sales_Trans_2[[#This Row],[Transaction_Date]])</f>
        <v>11</v>
      </c>
      <c r="AE1448" s="19">
        <f>IFERROR(Sales_Trans_2[[#This Row],[Profit]]/Sales_Trans_2[[#This Row],[Sales_Amount]],0)</f>
        <v>0.32341215584116523</v>
      </c>
      <c r="AF1448" s="20" t="str">
        <f>IF(Sales_Trans_2[[#This Row],[Discount_Pct]]=0,"0%",
IF(Sales_Trans_2[[#This Row],[Discount_Pct]]&lt;=5,"1-5%",
IF(Sales_Trans_2[[#This Row],[Discount_Pct]]&lt;=10,"6-10%",
IF(Sales_Trans_2[[#This Row],[Discount_Pct]]&lt;=15,"11-15%","&gt;15%"))))</f>
        <v>1-5%</v>
      </c>
    </row>
    <row r="1449" spans="1:32" x14ac:dyDescent="0.25">
      <c r="A1449" t="s">
        <v>3767</v>
      </c>
      <c r="B1449" s="10">
        <v>45966</v>
      </c>
      <c r="C1449" t="s">
        <v>1704</v>
      </c>
      <c r="D1449" t="s">
        <v>732</v>
      </c>
      <c r="E1449" t="s">
        <v>209</v>
      </c>
      <c r="F1449" t="s">
        <v>210</v>
      </c>
      <c r="G1449">
        <v>4</v>
      </c>
      <c r="H1449">
        <v>661.91</v>
      </c>
      <c r="I1449">
        <v>20</v>
      </c>
      <c r="J1449">
        <v>529.53</v>
      </c>
      <c r="K1449">
        <v>2435.83</v>
      </c>
      <c r="L1449">
        <v>1594.88</v>
      </c>
      <c r="M1449">
        <v>840.95</v>
      </c>
      <c r="N1449" t="s">
        <v>40</v>
      </c>
      <c r="O1449" t="s">
        <v>24</v>
      </c>
      <c r="P1449" t="s">
        <v>55</v>
      </c>
      <c r="Q1449">
        <v>0.77708333333333335</v>
      </c>
      <c r="R1449" t="s">
        <v>27</v>
      </c>
      <c r="S1449" t="s">
        <v>4662</v>
      </c>
      <c r="T1449" t="s">
        <v>4636</v>
      </c>
      <c r="U1449">
        <v>661.91</v>
      </c>
      <c r="V1449" t="s">
        <v>6026</v>
      </c>
      <c r="W1449" t="s">
        <v>4968</v>
      </c>
      <c r="X1449" t="s">
        <v>4973</v>
      </c>
      <c r="Y1449" t="s">
        <v>4960</v>
      </c>
      <c r="Z1449" t="s">
        <v>5067</v>
      </c>
      <c r="AA1449" t="s">
        <v>4962</v>
      </c>
      <c r="AB1449">
        <f>YEAR(Sales_Trans_2[[#This Row],[Transaction_Date]])</f>
        <v>2025</v>
      </c>
      <c r="AC1449" t="str">
        <f>TEXT(Sales_Trans_2[[#This Row],[Transaction_Date]],"mmm")</f>
        <v>Nov</v>
      </c>
      <c r="AD1449">
        <f>MONTH(Sales_Trans_2[[#This Row],[Transaction_Date]])</f>
        <v>11</v>
      </c>
      <c r="AE1449" s="19">
        <f>IFERROR(Sales_Trans_2[[#This Row],[Profit]]/Sales_Trans_2[[#This Row],[Sales_Amount]],0)</f>
        <v>0.34524166300603903</v>
      </c>
      <c r="AF1449" s="20" t="str">
        <f>IF(Sales_Trans_2[[#This Row],[Discount_Pct]]=0,"0%",
IF(Sales_Trans_2[[#This Row],[Discount_Pct]]&lt;=5,"1-5%",
IF(Sales_Trans_2[[#This Row],[Discount_Pct]]&lt;=10,"6-10%",
IF(Sales_Trans_2[[#This Row],[Discount_Pct]]&lt;=15,"11-15%","&gt;15%"))))</f>
        <v>&gt;15%</v>
      </c>
    </row>
    <row r="1450" spans="1:32" x14ac:dyDescent="0.25">
      <c r="A1450" t="s">
        <v>2655</v>
      </c>
      <c r="B1450" s="10">
        <v>45693</v>
      </c>
      <c r="C1450" t="s">
        <v>2656</v>
      </c>
      <c r="D1450" t="s">
        <v>119</v>
      </c>
      <c r="E1450" t="s">
        <v>421</v>
      </c>
      <c r="F1450" t="s">
        <v>422</v>
      </c>
      <c r="G1450">
        <v>1</v>
      </c>
      <c r="H1450">
        <v>141.11000000000001</v>
      </c>
      <c r="I1450">
        <v>20</v>
      </c>
      <c r="J1450">
        <v>28.22</v>
      </c>
      <c r="K1450">
        <v>112.89</v>
      </c>
      <c r="L1450">
        <v>115.91</v>
      </c>
      <c r="M1450">
        <v>-3.02</v>
      </c>
      <c r="N1450" t="s">
        <v>40</v>
      </c>
      <c r="O1450" t="s">
        <v>24</v>
      </c>
      <c r="P1450" t="s">
        <v>55</v>
      </c>
      <c r="Q1450">
        <v>0.87569444444444444</v>
      </c>
      <c r="R1450" t="s">
        <v>49</v>
      </c>
      <c r="S1450" t="s">
        <v>4722</v>
      </c>
      <c r="T1450" t="s">
        <v>4703</v>
      </c>
      <c r="U1450">
        <v>141.11000000000001</v>
      </c>
      <c r="V1450" t="s">
        <v>6050</v>
      </c>
      <c r="W1450" t="s">
        <v>4964</v>
      </c>
      <c r="X1450" t="s">
        <v>5691</v>
      </c>
      <c r="Y1450" t="s">
        <v>4960</v>
      </c>
      <c r="Z1450" t="s">
        <v>5069</v>
      </c>
      <c r="AA1450" t="s">
        <v>4962</v>
      </c>
      <c r="AB1450">
        <f>YEAR(Sales_Trans_2[[#This Row],[Transaction_Date]])</f>
        <v>2025</v>
      </c>
      <c r="AC1450" t="str">
        <f>TEXT(Sales_Trans_2[[#This Row],[Transaction_Date]],"mmm")</f>
        <v>Feb</v>
      </c>
      <c r="AD1450">
        <f>MONTH(Sales_Trans_2[[#This Row],[Transaction_Date]])</f>
        <v>2</v>
      </c>
      <c r="AE1450" s="19">
        <f>IFERROR(Sales_Trans_2[[#This Row],[Profit]]/Sales_Trans_2[[#This Row],[Sales_Amount]],0)</f>
        <v>-2.6751705199751973E-2</v>
      </c>
      <c r="AF1450" s="20" t="str">
        <f>IF(Sales_Trans_2[[#This Row],[Discount_Pct]]=0,"0%",
IF(Sales_Trans_2[[#This Row],[Discount_Pct]]&lt;=5,"1-5%",
IF(Sales_Trans_2[[#This Row],[Discount_Pct]]&lt;=10,"6-10%",
IF(Sales_Trans_2[[#This Row],[Discount_Pct]]&lt;=15,"11-15%","&gt;15%"))))</f>
        <v>&gt;15%</v>
      </c>
    </row>
    <row r="1451" spans="1:32" x14ac:dyDescent="0.25">
      <c r="A1451" t="s">
        <v>2388</v>
      </c>
      <c r="B1451" s="10">
        <v>45777</v>
      </c>
      <c r="C1451" t="s">
        <v>2069</v>
      </c>
      <c r="D1451" t="s">
        <v>280</v>
      </c>
      <c r="E1451" t="s">
        <v>209</v>
      </c>
      <c r="F1451" t="s">
        <v>210</v>
      </c>
      <c r="G1451">
        <v>2</v>
      </c>
      <c r="H1451">
        <v>124.84</v>
      </c>
      <c r="I1451">
        <v>5</v>
      </c>
      <c r="J1451">
        <v>12.48</v>
      </c>
      <c r="K1451">
        <v>237.2</v>
      </c>
      <c r="L1451">
        <v>194.7</v>
      </c>
      <c r="M1451">
        <v>42.5</v>
      </c>
      <c r="N1451" t="s">
        <v>68</v>
      </c>
      <c r="O1451" t="s">
        <v>24</v>
      </c>
      <c r="P1451" t="s">
        <v>55</v>
      </c>
      <c r="Q1451">
        <v>0.90208333333333335</v>
      </c>
      <c r="R1451" t="s">
        <v>49</v>
      </c>
      <c r="S1451" t="s">
        <v>4726</v>
      </c>
      <c r="T1451" t="s">
        <v>4703</v>
      </c>
      <c r="U1451">
        <v>124.84</v>
      </c>
      <c r="V1451" t="s">
        <v>5711</v>
      </c>
      <c r="W1451" t="s">
        <v>4968</v>
      </c>
      <c r="X1451" t="s">
        <v>4973</v>
      </c>
      <c r="Y1451" t="s">
        <v>4960</v>
      </c>
      <c r="Z1451" t="s">
        <v>5067</v>
      </c>
      <c r="AA1451" t="s">
        <v>4962</v>
      </c>
      <c r="AB1451">
        <f>YEAR(Sales_Trans_2[[#This Row],[Transaction_Date]])</f>
        <v>2025</v>
      </c>
      <c r="AC1451" t="str">
        <f>TEXT(Sales_Trans_2[[#This Row],[Transaction_Date]],"mmm")</f>
        <v>Apr</v>
      </c>
      <c r="AD1451">
        <f>MONTH(Sales_Trans_2[[#This Row],[Transaction_Date]])</f>
        <v>4</v>
      </c>
      <c r="AE1451" s="19">
        <f>IFERROR(Sales_Trans_2[[#This Row],[Profit]]/Sales_Trans_2[[#This Row],[Sales_Amount]],0)</f>
        <v>0.17917369308600339</v>
      </c>
      <c r="AF1451" s="20" t="str">
        <f>IF(Sales_Trans_2[[#This Row],[Discount_Pct]]=0,"0%",
IF(Sales_Trans_2[[#This Row],[Discount_Pct]]&lt;=5,"1-5%",
IF(Sales_Trans_2[[#This Row],[Discount_Pct]]&lt;=10,"6-10%",
IF(Sales_Trans_2[[#This Row],[Discount_Pct]]&lt;=15,"11-15%","&gt;15%"))))</f>
        <v>1-5%</v>
      </c>
    </row>
    <row r="1452" spans="1:32" x14ac:dyDescent="0.25">
      <c r="A1452" t="s">
        <v>4296</v>
      </c>
      <c r="B1452" s="10">
        <v>45776</v>
      </c>
      <c r="C1452" t="s">
        <v>1441</v>
      </c>
      <c r="D1452" t="s">
        <v>905</v>
      </c>
      <c r="E1452" t="s">
        <v>285</v>
      </c>
      <c r="F1452" t="s">
        <v>667</v>
      </c>
      <c r="G1452">
        <v>4</v>
      </c>
      <c r="H1452">
        <v>504.49</v>
      </c>
      <c r="I1452">
        <v>5</v>
      </c>
      <c r="J1452">
        <v>100.9</v>
      </c>
      <c r="K1452">
        <v>1917.06</v>
      </c>
      <c r="L1452">
        <v>1590.76</v>
      </c>
      <c r="M1452">
        <v>326.3</v>
      </c>
      <c r="N1452" t="s">
        <v>23</v>
      </c>
      <c r="O1452" t="s">
        <v>24</v>
      </c>
      <c r="P1452" t="s">
        <v>55</v>
      </c>
      <c r="Q1452">
        <v>0.8979166666666667</v>
      </c>
      <c r="R1452" t="s">
        <v>49</v>
      </c>
      <c r="S1452" t="s">
        <v>4686</v>
      </c>
      <c r="T1452" t="s">
        <v>4672</v>
      </c>
      <c r="U1452">
        <v>464.41</v>
      </c>
      <c r="V1452" t="s">
        <v>5092</v>
      </c>
      <c r="W1452" t="s">
        <v>4958</v>
      </c>
      <c r="X1452" t="s">
        <v>5466</v>
      </c>
      <c r="Y1452" t="s">
        <v>5007</v>
      </c>
      <c r="Z1452" t="s">
        <v>5112</v>
      </c>
      <c r="AA1452" t="s">
        <v>4962</v>
      </c>
      <c r="AB1452">
        <f>YEAR(Sales_Trans_2[[#This Row],[Transaction_Date]])</f>
        <v>2025</v>
      </c>
      <c r="AC1452" t="str">
        <f>TEXT(Sales_Trans_2[[#This Row],[Transaction_Date]],"mmm")</f>
        <v>Apr</v>
      </c>
      <c r="AD1452">
        <f>MONTH(Sales_Trans_2[[#This Row],[Transaction_Date]])</f>
        <v>4</v>
      </c>
      <c r="AE1452" s="19">
        <f>IFERROR(Sales_Trans_2[[#This Row],[Profit]]/Sales_Trans_2[[#This Row],[Sales_Amount]],0)</f>
        <v>0.17020854850656736</v>
      </c>
      <c r="AF1452" s="20" t="str">
        <f>IF(Sales_Trans_2[[#This Row],[Discount_Pct]]=0,"0%",
IF(Sales_Trans_2[[#This Row],[Discount_Pct]]&lt;=5,"1-5%",
IF(Sales_Trans_2[[#This Row],[Discount_Pct]]&lt;=10,"6-10%",
IF(Sales_Trans_2[[#This Row],[Discount_Pct]]&lt;=15,"11-15%","&gt;15%"))))</f>
        <v>1-5%</v>
      </c>
    </row>
    <row r="1453" spans="1:32" x14ac:dyDescent="0.25">
      <c r="A1453" t="s">
        <v>3249</v>
      </c>
      <c r="B1453" s="10">
        <v>45773</v>
      </c>
      <c r="C1453" t="s">
        <v>508</v>
      </c>
      <c r="D1453" t="s">
        <v>449</v>
      </c>
      <c r="E1453" t="s">
        <v>120</v>
      </c>
      <c r="F1453" t="s">
        <v>766</v>
      </c>
      <c r="G1453">
        <v>8</v>
      </c>
      <c r="H1453">
        <v>446.35</v>
      </c>
      <c r="I1453">
        <v>20</v>
      </c>
      <c r="J1453">
        <v>714.16</v>
      </c>
      <c r="K1453">
        <v>3285.14</v>
      </c>
      <c r="L1453">
        <v>2561.52</v>
      </c>
      <c r="M1453">
        <v>723.62</v>
      </c>
      <c r="N1453" t="s">
        <v>23</v>
      </c>
      <c r="O1453" t="s">
        <v>24</v>
      </c>
      <c r="P1453" t="s">
        <v>55</v>
      </c>
      <c r="Q1453">
        <v>0.43472222222222223</v>
      </c>
      <c r="R1453" t="s">
        <v>27</v>
      </c>
      <c r="S1453" t="s">
        <v>4817</v>
      </c>
      <c r="T1453" t="s">
        <v>4805</v>
      </c>
      <c r="U1453">
        <v>395.66</v>
      </c>
      <c r="V1453" t="s">
        <v>5748</v>
      </c>
      <c r="W1453" t="s">
        <v>4958</v>
      </c>
      <c r="X1453" t="s">
        <v>5563</v>
      </c>
      <c r="Y1453" t="s">
        <v>4960</v>
      </c>
      <c r="Z1453" t="s">
        <v>5207</v>
      </c>
      <c r="AA1453" t="s">
        <v>4962</v>
      </c>
      <c r="AB1453">
        <f>YEAR(Sales_Trans_2[[#This Row],[Transaction_Date]])</f>
        <v>2025</v>
      </c>
      <c r="AC1453" t="str">
        <f>TEXT(Sales_Trans_2[[#This Row],[Transaction_Date]],"mmm")</f>
        <v>Apr</v>
      </c>
      <c r="AD1453">
        <f>MONTH(Sales_Trans_2[[#This Row],[Transaction_Date]])</f>
        <v>4</v>
      </c>
      <c r="AE1453" s="19">
        <f>IFERROR(Sales_Trans_2[[#This Row],[Profit]]/Sales_Trans_2[[#This Row],[Sales_Amount]],0)</f>
        <v>0.22027067339595879</v>
      </c>
      <c r="AF1453" s="20" t="str">
        <f>IF(Sales_Trans_2[[#This Row],[Discount_Pct]]=0,"0%",
IF(Sales_Trans_2[[#This Row],[Discount_Pct]]&lt;=5,"1-5%",
IF(Sales_Trans_2[[#This Row],[Discount_Pct]]&lt;=10,"6-10%",
IF(Sales_Trans_2[[#This Row],[Discount_Pct]]&lt;=15,"11-15%","&gt;15%"))))</f>
        <v>&gt;15%</v>
      </c>
    </row>
    <row r="1454" spans="1:32" x14ac:dyDescent="0.25">
      <c r="A1454" t="s">
        <v>1304</v>
      </c>
      <c r="B1454" s="10">
        <v>45769</v>
      </c>
      <c r="C1454" t="s">
        <v>670</v>
      </c>
      <c r="D1454" t="s">
        <v>1305</v>
      </c>
      <c r="E1454" t="s">
        <v>350</v>
      </c>
      <c r="F1454" t="s">
        <v>351</v>
      </c>
      <c r="G1454">
        <v>1</v>
      </c>
      <c r="H1454">
        <v>490.22</v>
      </c>
      <c r="I1454">
        <v>15</v>
      </c>
      <c r="J1454">
        <v>73.53</v>
      </c>
      <c r="K1454">
        <v>416.69</v>
      </c>
      <c r="L1454">
        <v>373.58</v>
      </c>
      <c r="M1454">
        <v>43.11</v>
      </c>
      <c r="N1454" t="s">
        <v>40</v>
      </c>
      <c r="O1454" t="s">
        <v>24</v>
      </c>
      <c r="P1454" t="s">
        <v>55</v>
      </c>
      <c r="Q1454">
        <v>0.64930555555555558</v>
      </c>
      <c r="R1454" t="s">
        <v>49</v>
      </c>
      <c r="S1454" t="s">
        <v>4911</v>
      </c>
      <c r="T1454" t="s">
        <v>4908</v>
      </c>
      <c r="U1454">
        <v>490.22</v>
      </c>
      <c r="V1454" t="s">
        <v>5221</v>
      </c>
      <c r="W1454" t="s">
        <v>4968</v>
      </c>
      <c r="X1454" t="s">
        <v>5285</v>
      </c>
      <c r="Y1454" t="s">
        <v>5011</v>
      </c>
      <c r="Z1454" t="s">
        <v>4981</v>
      </c>
      <c r="AA1454" t="s">
        <v>4962</v>
      </c>
      <c r="AB1454">
        <f>YEAR(Sales_Trans_2[[#This Row],[Transaction_Date]])</f>
        <v>2025</v>
      </c>
      <c r="AC1454" t="str">
        <f>TEXT(Sales_Trans_2[[#This Row],[Transaction_Date]],"mmm")</f>
        <v>Apr</v>
      </c>
      <c r="AD1454">
        <f>MONTH(Sales_Trans_2[[#This Row],[Transaction_Date]])</f>
        <v>4</v>
      </c>
      <c r="AE1454" s="19">
        <f>IFERROR(Sales_Trans_2[[#This Row],[Profit]]/Sales_Trans_2[[#This Row],[Sales_Amount]],0)</f>
        <v>0.10345820634044493</v>
      </c>
      <c r="AF1454" s="20" t="str">
        <f>IF(Sales_Trans_2[[#This Row],[Discount_Pct]]=0,"0%",
IF(Sales_Trans_2[[#This Row],[Discount_Pct]]&lt;=5,"1-5%",
IF(Sales_Trans_2[[#This Row],[Discount_Pct]]&lt;=10,"6-10%",
IF(Sales_Trans_2[[#This Row],[Discount_Pct]]&lt;=15,"11-15%","&gt;15%"))))</f>
        <v>11-15%</v>
      </c>
    </row>
    <row r="1455" spans="1:32" x14ac:dyDescent="0.25">
      <c r="A1455" t="s">
        <v>3391</v>
      </c>
      <c r="B1455" s="10">
        <v>45767</v>
      </c>
      <c r="C1455" t="s">
        <v>1095</v>
      </c>
      <c r="D1455" t="s">
        <v>124</v>
      </c>
      <c r="E1455" t="s">
        <v>950</v>
      </c>
      <c r="F1455" t="s">
        <v>271</v>
      </c>
      <c r="G1455">
        <v>3</v>
      </c>
      <c r="H1455">
        <v>397.22</v>
      </c>
      <c r="I1455">
        <v>15</v>
      </c>
      <c r="J1455">
        <v>178.75</v>
      </c>
      <c r="K1455">
        <v>1164.8499999999999</v>
      </c>
      <c r="L1455">
        <v>958.11</v>
      </c>
      <c r="M1455">
        <v>206.74</v>
      </c>
      <c r="N1455" t="s">
        <v>23</v>
      </c>
      <c r="O1455" t="s">
        <v>24</v>
      </c>
      <c r="P1455" t="s">
        <v>55</v>
      </c>
      <c r="Q1455">
        <v>0.53402777777777777</v>
      </c>
      <c r="R1455" t="s">
        <v>27</v>
      </c>
      <c r="S1455" t="s">
        <v>4697</v>
      </c>
      <c r="T1455" t="s">
        <v>4672</v>
      </c>
      <c r="U1455">
        <v>397.22</v>
      </c>
      <c r="V1455" t="s">
        <v>5459</v>
      </c>
      <c r="W1455" t="s">
        <v>4968</v>
      </c>
      <c r="X1455" t="s">
        <v>5600</v>
      </c>
      <c r="Y1455" t="s">
        <v>4970</v>
      </c>
      <c r="Z1455" t="s">
        <v>5049</v>
      </c>
      <c r="AA1455" t="s">
        <v>4962</v>
      </c>
      <c r="AB1455">
        <f>YEAR(Sales_Trans_2[[#This Row],[Transaction_Date]])</f>
        <v>2025</v>
      </c>
      <c r="AC1455" t="str">
        <f>TEXT(Sales_Trans_2[[#This Row],[Transaction_Date]],"mmm")</f>
        <v>Apr</v>
      </c>
      <c r="AD1455">
        <f>MONTH(Sales_Trans_2[[#This Row],[Transaction_Date]])</f>
        <v>4</v>
      </c>
      <c r="AE1455" s="19">
        <f>IFERROR(Sales_Trans_2[[#This Row],[Profit]]/Sales_Trans_2[[#This Row],[Sales_Amount]],0)</f>
        <v>0.17748207923767012</v>
      </c>
      <c r="AF1455" s="20" t="str">
        <f>IF(Sales_Trans_2[[#This Row],[Discount_Pct]]=0,"0%",
IF(Sales_Trans_2[[#This Row],[Discount_Pct]]&lt;=5,"1-5%",
IF(Sales_Trans_2[[#This Row],[Discount_Pct]]&lt;=10,"6-10%",
IF(Sales_Trans_2[[#This Row],[Discount_Pct]]&lt;=15,"11-15%","&gt;15%"))))</f>
        <v>11-15%</v>
      </c>
    </row>
    <row r="1456" spans="1:32" x14ac:dyDescent="0.25">
      <c r="A1456" t="s">
        <v>1302</v>
      </c>
      <c r="B1456" s="10">
        <v>45766</v>
      </c>
      <c r="C1456" t="s">
        <v>863</v>
      </c>
      <c r="D1456" t="s">
        <v>89</v>
      </c>
      <c r="E1456" t="s">
        <v>795</v>
      </c>
      <c r="F1456" t="s">
        <v>991</v>
      </c>
      <c r="G1456">
        <v>1</v>
      </c>
      <c r="H1456">
        <v>38.659999999999997</v>
      </c>
      <c r="I1456">
        <v>15</v>
      </c>
      <c r="J1456">
        <v>5.8</v>
      </c>
      <c r="K1456">
        <v>37.79</v>
      </c>
      <c r="L1456">
        <v>32.4</v>
      </c>
      <c r="M1456">
        <v>5.39</v>
      </c>
      <c r="N1456" t="s">
        <v>40</v>
      </c>
      <c r="O1456" t="s">
        <v>24</v>
      </c>
      <c r="P1456" t="s">
        <v>55</v>
      </c>
      <c r="Q1456">
        <v>0.84583333333333333</v>
      </c>
      <c r="R1456" t="s">
        <v>27</v>
      </c>
      <c r="S1456" t="s">
        <v>4695</v>
      </c>
      <c r="T1456" t="s">
        <v>4672</v>
      </c>
      <c r="U1456">
        <v>38.659999999999997</v>
      </c>
      <c r="V1456" t="s">
        <v>5937</v>
      </c>
      <c r="W1456" t="s">
        <v>4968</v>
      </c>
      <c r="X1456" t="s">
        <v>5453</v>
      </c>
      <c r="Y1456" t="s">
        <v>5007</v>
      </c>
      <c r="Z1456" t="s">
        <v>5454</v>
      </c>
      <c r="AA1456" t="s">
        <v>4962</v>
      </c>
      <c r="AB1456">
        <f>YEAR(Sales_Trans_2[[#This Row],[Transaction_Date]])</f>
        <v>2025</v>
      </c>
      <c r="AC1456" t="str">
        <f>TEXT(Sales_Trans_2[[#This Row],[Transaction_Date]],"mmm")</f>
        <v>Apr</v>
      </c>
      <c r="AD1456">
        <f>MONTH(Sales_Trans_2[[#This Row],[Transaction_Date]])</f>
        <v>4</v>
      </c>
      <c r="AE1456" s="19">
        <f>IFERROR(Sales_Trans_2[[#This Row],[Profit]]/Sales_Trans_2[[#This Row],[Sales_Amount]],0)</f>
        <v>0.14263032548293197</v>
      </c>
      <c r="AF1456" s="20" t="str">
        <f>IF(Sales_Trans_2[[#This Row],[Discount_Pct]]=0,"0%",
IF(Sales_Trans_2[[#This Row],[Discount_Pct]]&lt;=5,"1-5%",
IF(Sales_Trans_2[[#This Row],[Discount_Pct]]&lt;=10,"6-10%",
IF(Sales_Trans_2[[#This Row],[Discount_Pct]]&lt;=15,"11-15%","&gt;15%"))))</f>
        <v>11-15%</v>
      </c>
    </row>
    <row r="1457" spans="1:32" x14ac:dyDescent="0.25">
      <c r="A1457" t="s">
        <v>3814</v>
      </c>
      <c r="B1457" s="10">
        <v>45762</v>
      </c>
      <c r="C1457" t="s">
        <v>1948</v>
      </c>
      <c r="D1457" t="s">
        <v>264</v>
      </c>
      <c r="E1457" t="s">
        <v>380</v>
      </c>
      <c r="F1457" t="s">
        <v>936</v>
      </c>
      <c r="G1457">
        <v>7</v>
      </c>
      <c r="H1457">
        <v>419.84</v>
      </c>
      <c r="I1457">
        <v>20</v>
      </c>
      <c r="J1457">
        <v>587.78</v>
      </c>
      <c r="K1457">
        <v>2351.1</v>
      </c>
      <c r="L1457">
        <v>2001.3</v>
      </c>
      <c r="M1457">
        <v>349.8</v>
      </c>
      <c r="N1457" t="s">
        <v>23</v>
      </c>
      <c r="O1457" t="s">
        <v>24</v>
      </c>
      <c r="P1457" t="s">
        <v>55</v>
      </c>
      <c r="Q1457">
        <v>0.89375000000000004</v>
      </c>
      <c r="R1457" t="s">
        <v>49</v>
      </c>
      <c r="S1457" t="s">
        <v>4702</v>
      </c>
      <c r="T1457" t="s">
        <v>4703</v>
      </c>
      <c r="U1457">
        <v>383.51</v>
      </c>
      <c r="V1457" t="s">
        <v>5340</v>
      </c>
      <c r="W1457" t="s">
        <v>4958</v>
      </c>
      <c r="X1457" t="s">
        <v>5366</v>
      </c>
      <c r="Y1457" t="s">
        <v>5018</v>
      </c>
      <c r="Z1457" t="s">
        <v>5076</v>
      </c>
      <c r="AA1457" t="s">
        <v>4962</v>
      </c>
      <c r="AB1457">
        <f>YEAR(Sales_Trans_2[[#This Row],[Transaction_Date]])</f>
        <v>2025</v>
      </c>
      <c r="AC1457" t="str">
        <f>TEXT(Sales_Trans_2[[#This Row],[Transaction_Date]],"mmm")</f>
        <v>Apr</v>
      </c>
      <c r="AD1457">
        <f>MONTH(Sales_Trans_2[[#This Row],[Transaction_Date]])</f>
        <v>4</v>
      </c>
      <c r="AE1457" s="19">
        <f>IFERROR(Sales_Trans_2[[#This Row],[Profit]]/Sales_Trans_2[[#This Row],[Sales_Amount]],0)</f>
        <v>0.14878142146229426</v>
      </c>
      <c r="AF1457" s="20" t="str">
        <f>IF(Sales_Trans_2[[#This Row],[Discount_Pct]]=0,"0%",
IF(Sales_Trans_2[[#This Row],[Discount_Pct]]&lt;=5,"1-5%",
IF(Sales_Trans_2[[#This Row],[Discount_Pct]]&lt;=10,"6-10%",
IF(Sales_Trans_2[[#This Row],[Discount_Pct]]&lt;=15,"11-15%","&gt;15%"))))</f>
        <v>&gt;15%</v>
      </c>
    </row>
    <row r="1458" spans="1:32" x14ac:dyDescent="0.25">
      <c r="A1458" t="s">
        <v>3554</v>
      </c>
      <c r="B1458" s="10">
        <v>45760</v>
      </c>
      <c r="C1458" t="s">
        <v>3233</v>
      </c>
      <c r="D1458" t="s">
        <v>365</v>
      </c>
      <c r="E1458" t="s">
        <v>1252</v>
      </c>
      <c r="F1458" t="s">
        <v>1335</v>
      </c>
      <c r="G1458">
        <v>5</v>
      </c>
      <c r="H1458">
        <v>459.58</v>
      </c>
      <c r="I1458">
        <v>20</v>
      </c>
      <c r="J1458">
        <v>459.58</v>
      </c>
      <c r="K1458">
        <v>2114.0700000000002</v>
      </c>
      <c r="L1458">
        <v>1934.45</v>
      </c>
      <c r="M1458">
        <v>179.62</v>
      </c>
      <c r="N1458" t="s">
        <v>40</v>
      </c>
      <c r="O1458" t="s">
        <v>24</v>
      </c>
      <c r="P1458" t="s">
        <v>55</v>
      </c>
      <c r="Q1458">
        <v>0.78333333333333333</v>
      </c>
      <c r="R1458" t="s">
        <v>27</v>
      </c>
      <c r="S1458" t="s">
        <v>4680</v>
      </c>
      <c r="T1458" t="s">
        <v>4672</v>
      </c>
      <c r="U1458">
        <v>459.58</v>
      </c>
      <c r="V1458" t="s">
        <v>6021</v>
      </c>
      <c r="W1458" t="s">
        <v>4968</v>
      </c>
      <c r="X1458" t="s">
        <v>5627</v>
      </c>
      <c r="Y1458" t="s">
        <v>5018</v>
      </c>
      <c r="Z1458" t="s">
        <v>5498</v>
      </c>
      <c r="AA1458" t="s">
        <v>4962</v>
      </c>
      <c r="AB1458">
        <f>YEAR(Sales_Trans_2[[#This Row],[Transaction_Date]])</f>
        <v>2025</v>
      </c>
      <c r="AC1458" t="str">
        <f>TEXT(Sales_Trans_2[[#This Row],[Transaction_Date]],"mmm")</f>
        <v>Apr</v>
      </c>
      <c r="AD1458">
        <f>MONTH(Sales_Trans_2[[#This Row],[Transaction_Date]])</f>
        <v>4</v>
      </c>
      <c r="AE1458" s="19">
        <f>IFERROR(Sales_Trans_2[[#This Row],[Profit]]/Sales_Trans_2[[#This Row],[Sales_Amount]],0)</f>
        <v>8.4964074037283524E-2</v>
      </c>
      <c r="AF1458" s="20" t="str">
        <f>IF(Sales_Trans_2[[#This Row],[Discount_Pct]]=0,"0%",
IF(Sales_Trans_2[[#This Row],[Discount_Pct]]&lt;=5,"1-5%",
IF(Sales_Trans_2[[#This Row],[Discount_Pct]]&lt;=10,"6-10%",
IF(Sales_Trans_2[[#This Row],[Discount_Pct]]&lt;=15,"11-15%","&gt;15%"))))</f>
        <v>&gt;15%</v>
      </c>
    </row>
    <row r="1459" spans="1:32" x14ac:dyDescent="0.25">
      <c r="A1459" t="s">
        <v>3316</v>
      </c>
      <c r="B1459" s="10">
        <v>45904</v>
      </c>
      <c r="C1459" t="s">
        <v>633</v>
      </c>
      <c r="D1459" t="s">
        <v>124</v>
      </c>
      <c r="E1459" t="s">
        <v>623</v>
      </c>
      <c r="F1459" t="s">
        <v>624</v>
      </c>
      <c r="G1459">
        <v>5</v>
      </c>
      <c r="H1459">
        <v>397.22</v>
      </c>
      <c r="I1459">
        <v>15</v>
      </c>
      <c r="J1459">
        <v>297.92</v>
      </c>
      <c r="K1459">
        <v>1688.18</v>
      </c>
      <c r="L1459">
        <v>1596.85</v>
      </c>
      <c r="M1459">
        <v>91.33</v>
      </c>
      <c r="N1459" t="s">
        <v>40</v>
      </c>
      <c r="O1459" t="s">
        <v>24</v>
      </c>
      <c r="P1459" t="s">
        <v>55</v>
      </c>
      <c r="Q1459">
        <v>0.56736111111111109</v>
      </c>
      <c r="R1459" t="s">
        <v>49</v>
      </c>
      <c r="S1459" t="s">
        <v>4697</v>
      </c>
      <c r="T1459" t="s">
        <v>4672</v>
      </c>
      <c r="U1459">
        <v>397.22</v>
      </c>
      <c r="V1459" t="s">
        <v>5990</v>
      </c>
      <c r="W1459" t="s">
        <v>4968</v>
      </c>
      <c r="X1459" t="s">
        <v>5324</v>
      </c>
      <c r="Y1459" t="s">
        <v>5007</v>
      </c>
      <c r="Z1459" t="s">
        <v>5196</v>
      </c>
      <c r="AA1459" t="s">
        <v>4962</v>
      </c>
      <c r="AB1459">
        <f>YEAR(Sales_Trans_2[[#This Row],[Transaction_Date]])</f>
        <v>2025</v>
      </c>
      <c r="AC1459" t="str">
        <f>TEXT(Sales_Trans_2[[#This Row],[Transaction_Date]],"mmm")</f>
        <v>Sep</v>
      </c>
      <c r="AD1459">
        <f>MONTH(Sales_Trans_2[[#This Row],[Transaction_Date]])</f>
        <v>9</v>
      </c>
      <c r="AE1459" s="19">
        <f>IFERROR(Sales_Trans_2[[#This Row],[Profit]]/Sales_Trans_2[[#This Row],[Sales_Amount]],0)</f>
        <v>5.4099681313603994E-2</v>
      </c>
      <c r="AF1459" s="20" t="str">
        <f>IF(Sales_Trans_2[[#This Row],[Discount_Pct]]=0,"0%",
IF(Sales_Trans_2[[#This Row],[Discount_Pct]]&lt;=5,"1-5%",
IF(Sales_Trans_2[[#This Row],[Discount_Pct]]&lt;=10,"6-10%",
IF(Sales_Trans_2[[#This Row],[Discount_Pct]]&lt;=15,"11-15%","&gt;15%"))))</f>
        <v>11-15%</v>
      </c>
    </row>
    <row r="1460" spans="1:32" x14ac:dyDescent="0.25">
      <c r="A1460" t="s">
        <v>1468</v>
      </c>
      <c r="B1460" s="10">
        <v>46020</v>
      </c>
      <c r="C1460" t="s">
        <v>340</v>
      </c>
      <c r="D1460" t="s">
        <v>264</v>
      </c>
      <c r="E1460" t="s">
        <v>617</v>
      </c>
      <c r="F1460" t="s">
        <v>239</v>
      </c>
      <c r="G1460">
        <v>3</v>
      </c>
      <c r="H1460">
        <v>383.51</v>
      </c>
      <c r="I1460">
        <v>20</v>
      </c>
      <c r="J1460">
        <v>230.11</v>
      </c>
      <c r="K1460">
        <v>920.42</v>
      </c>
      <c r="L1460">
        <v>857.7</v>
      </c>
      <c r="M1460">
        <v>62.72</v>
      </c>
      <c r="N1460" t="s">
        <v>68</v>
      </c>
      <c r="O1460" t="s">
        <v>24</v>
      </c>
      <c r="P1460" t="s">
        <v>55</v>
      </c>
      <c r="Q1460">
        <v>0.65833333333333333</v>
      </c>
      <c r="R1460" t="s">
        <v>49</v>
      </c>
      <c r="S1460" t="s">
        <v>4702</v>
      </c>
      <c r="T1460" t="s">
        <v>4703</v>
      </c>
      <c r="U1460">
        <v>383.51</v>
      </c>
      <c r="V1460" t="s">
        <v>5014</v>
      </c>
      <c r="W1460" t="s">
        <v>4964</v>
      </c>
      <c r="X1460" t="s">
        <v>5015</v>
      </c>
      <c r="Y1460" t="s">
        <v>4966</v>
      </c>
      <c r="Z1460" t="s">
        <v>5012</v>
      </c>
      <c r="AA1460" t="s">
        <v>4962</v>
      </c>
      <c r="AB1460">
        <f>YEAR(Sales_Trans_2[[#This Row],[Transaction_Date]])</f>
        <v>2025</v>
      </c>
      <c r="AC1460" t="str">
        <f>TEXT(Sales_Trans_2[[#This Row],[Transaction_Date]],"mmm")</f>
        <v>Dec</v>
      </c>
      <c r="AD1460">
        <f>MONTH(Sales_Trans_2[[#This Row],[Transaction_Date]])</f>
        <v>12</v>
      </c>
      <c r="AE1460" s="19">
        <f>IFERROR(Sales_Trans_2[[#This Row],[Profit]]/Sales_Trans_2[[#This Row],[Sales_Amount]],0)</f>
        <v>6.8142804371917165E-2</v>
      </c>
      <c r="AF1460" s="20" t="str">
        <f>IF(Sales_Trans_2[[#This Row],[Discount_Pct]]=0,"0%",
IF(Sales_Trans_2[[#This Row],[Discount_Pct]]&lt;=5,"1-5%",
IF(Sales_Trans_2[[#This Row],[Discount_Pct]]&lt;=10,"6-10%",
IF(Sales_Trans_2[[#This Row],[Discount_Pct]]&lt;=15,"11-15%","&gt;15%"))))</f>
        <v>&gt;15%</v>
      </c>
    </row>
    <row r="1461" spans="1:32" x14ac:dyDescent="0.25">
      <c r="A1461" t="s">
        <v>306</v>
      </c>
      <c r="B1461" s="10">
        <v>45955</v>
      </c>
      <c r="C1461" t="s">
        <v>307</v>
      </c>
      <c r="D1461" t="s">
        <v>308</v>
      </c>
      <c r="E1461" t="s">
        <v>309</v>
      </c>
      <c r="F1461" t="s">
        <v>310</v>
      </c>
      <c r="G1461">
        <v>7</v>
      </c>
      <c r="H1461">
        <v>504.43</v>
      </c>
      <c r="I1461">
        <v>5</v>
      </c>
      <c r="J1461">
        <v>176.55</v>
      </c>
      <c r="K1461">
        <v>3857.63</v>
      </c>
      <c r="L1461">
        <v>1980.16</v>
      </c>
      <c r="M1461">
        <v>1877.47</v>
      </c>
      <c r="N1461" t="s">
        <v>23</v>
      </c>
      <c r="O1461" t="s">
        <v>24</v>
      </c>
      <c r="P1461" t="s">
        <v>55</v>
      </c>
      <c r="Q1461">
        <v>0.62569444444444444</v>
      </c>
      <c r="R1461" t="s">
        <v>27</v>
      </c>
      <c r="S1461" t="s">
        <v>4660</v>
      </c>
      <c r="T1461" t="s">
        <v>4636</v>
      </c>
      <c r="U1461">
        <v>455.79</v>
      </c>
      <c r="V1461" t="s">
        <v>5035</v>
      </c>
      <c r="W1461" t="s">
        <v>4958</v>
      </c>
      <c r="X1461" t="s">
        <v>5121</v>
      </c>
      <c r="Y1461" t="s">
        <v>4966</v>
      </c>
      <c r="Z1461" t="s">
        <v>5122</v>
      </c>
      <c r="AA1461" t="s">
        <v>4962</v>
      </c>
      <c r="AB1461">
        <f>YEAR(Sales_Trans_2[[#This Row],[Transaction_Date]])</f>
        <v>2025</v>
      </c>
      <c r="AC1461" t="str">
        <f>TEXT(Sales_Trans_2[[#This Row],[Transaction_Date]],"mmm")</f>
        <v>Oct</v>
      </c>
      <c r="AD1461">
        <f>MONTH(Sales_Trans_2[[#This Row],[Transaction_Date]])</f>
        <v>10</v>
      </c>
      <c r="AE1461" s="19">
        <f>IFERROR(Sales_Trans_2[[#This Row],[Profit]]/Sales_Trans_2[[#This Row],[Sales_Amount]],0)</f>
        <v>0.48669001433522652</v>
      </c>
      <c r="AF1461" s="20" t="str">
        <f>IF(Sales_Trans_2[[#This Row],[Discount_Pct]]=0,"0%",
IF(Sales_Trans_2[[#This Row],[Discount_Pct]]&lt;=5,"1-5%",
IF(Sales_Trans_2[[#This Row],[Discount_Pct]]&lt;=10,"6-10%",
IF(Sales_Trans_2[[#This Row],[Discount_Pct]]&lt;=15,"11-15%","&gt;15%"))))</f>
        <v>1-5%</v>
      </c>
    </row>
    <row r="1462" spans="1:32" x14ac:dyDescent="0.25">
      <c r="A1462" t="s">
        <v>3439</v>
      </c>
      <c r="B1462" s="10">
        <v>46358</v>
      </c>
      <c r="C1462" t="s">
        <v>977</v>
      </c>
      <c r="D1462" t="s">
        <v>895</v>
      </c>
      <c r="E1462" t="s">
        <v>153</v>
      </c>
      <c r="F1462" t="s">
        <v>154</v>
      </c>
      <c r="G1462">
        <v>7</v>
      </c>
      <c r="H1462">
        <v>439.39</v>
      </c>
      <c r="I1462">
        <v>20</v>
      </c>
      <c r="J1462">
        <v>615.15</v>
      </c>
      <c r="K1462">
        <v>2460.58</v>
      </c>
      <c r="L1462">
        <v>2591.2600000000002</v>
      </c>
      <c r="M1462">
        <v>-130.68</v>
      </c>
      <c r="N1462" t="s">
        <v>68</v>
      </c>
      <c r="O1462" t="s">
        <v>24</v>
      </c>
      <c r="P1462" t="s">
        <v>55</v>
      </c>
      <c r="Q1462">
        <v>0.6069444444444444</v>
      </c>
      <c r="R1462" t="s">
        <v>49</v>
      </c>
      <c r="S1462" t="s">
        <v>4843</v>
      </c>
      <c r="T1462" t="s">
        <v>4828</v>
      </c>
      <c r="U1462">
        <v>438.7</v>
      </c>
      <c r="V1462" t="s">
        <v>5070</v>
      </c>
      <c r="W1462" t="s">
        <v>4958</v>
      </c>
      <c r="X1462" t="s">
        <v>4965</v>
      </c>
      <c r="Y1462" t="s">
        <v>4966</v>
      </c>
      <c r="Z1462" t="s">
        <v>5126</v>
      </c>
      <c r="AA1462" t="s">
        <v>4962</v>
      </c>
      <c r="AB1462">
        <f>YEAR(Sales_Trans_2[[#This Row],[Transaction_Date]])</f>
        <v>2026</v>
      </c>
      <c r="AC1462" t="str">
        <f>TEXT(Sales_Trans_2[[#This Row],[Transaction_Date]],"mmm")</f>
        <v>Dec</v>
      </c>
      <c r="AD1462">
        <f>MONTH(Sales_Trans_2[[#This Row],[Transaction_Date]])</f>
        <v>12</v>
      </c>
      <c r="AE1462" s="19">
        <f>IFERROR(Sales_Trans_2[[#This Row],[Profit]]/Sales_Trans_2[[#This Row],[Sales_Amount]],0)</f>
        <v>-5.310942948410538E-2</v>
      </c>
      <c r="AF1462" s="20" t="str">
        <f>IF(Sales_Trans_2[[#This Row],[Discount_Pct]]=0,"0%",
IF(Sales_Trans_2[[#This Row],[Discount_Pct]]&lt;=5,"1-5%",
IF(Sales_Trans_2[[#This Row],[Discount_Pct]]&lt;=10,"6-10%",
IF(Sales_Trans_2[[#This Row],[Discount_Pct]]&lt;=15,"11-15%","&gt;15%"))))</f>
        <v>&gt;15%</v>
      </c>
    </row>
    <row r="1463" spans="1:32" x14ac:dyDescent="0.25">
      <c r="A1463" t="s">
        <v>3849</v>
      </c>
      <c r="B1463" s="10">
        <v>46048</v>
      </c>
      <c r="C1463" t="s">
        <v>1128</v>
      </c>
      <c r="D1463" t="s">
        <v>661</v>
      </c>
      <c r="E1463" t="s">
        <v>153</v>
      </c>
      <c r="F1463" t="s">
        <v>154</v>
      </c>
      <c r="G1463">
        <v>4</v>
      </c>
      <c r="H1463">
        <v>240.95</v>
      </c>
      <c r="I1463">
        <v>5</v>
      </c>
      <c r="J1463">
        <v>48.19</v>
      </c>
      <c r="K1463">
        <v>915.61</v>
      </c>
      <c r="L1463">
        <v>769.56</v>
      </c>
      <c r="M1463">
        <v>146.05000000000001</v>
      </c>
      <c r="N1463" t="s">
        <v>133</v>
      </c>
      <c r="O1463" t="s">
        <v>24</v>
      </c>
      <c r="P1463" t="s">
        <v>55</v>
      </c>
      <c r="Q1463">
        <v>0.8208333333333333</v>
      </c>
      <c r="R1463" t="s">
        <v>49</v>
      </c>
      <c r="S1463" t="s">
        <v>4845</v>
      </c>
      <c r="T1463" t="s">
        <v>4828</v>
      </c>
      <c r="U1463">
        <v>224.28</v>
      </c>
      <c r="V1463" t="s">
        <v>5128</v>
      </c>
      <c r="W1463" t="s">
        <v>4958</v>
      </c>
      <c r="X1463" t="s">
        <v>4965</v>
      </c>
      <c r="Y1463" t="s">
        <v>4966</v>
      </c>
      <c r="Z1463" t="s">
        <v>5126</v>
      </c>
      <c r="AA1463" t="s">
        <v>4962</v>
      </c>
      <c r="AB1463">
        <f>YEAR(Sales_Trans_2[[#This Row],[Transaction_Date]])</f>
        <v>2026</v>
      </c>
      <c r="AC1463" t="str">
        <f>TEXT(Sales_Trans_2[[#This Row],[Transaction_Date]],"mmm")</f>
        <v>Jan</v>
      </c>
      <c r="AD1463">
        <f>MONTH(Sales_Trans_2[[#This Row],[Transaction_Date]])</f>
        <v>1</v>
      </c>
      <c r="AE1463" s="19">
        <f>IFERROR(Sales_Trans_2[[#This Row],[Profit]]/Sales_Trans_2[[#This Row],[Sales_Amount]],0)</f>
        <v>0.15951114557508111</v>
      </c>
      <c r="AF1463" s="20" t="str">
        <f>IF(Sales_Trans_2[[#This Row],[Discount_Pct]]=0,"0%",
IF(Sales_Trans_2[[#This Row],[Discount_Pct]]&lt;=5,"1-5%",
IF(Sales_Trans_2[[#This Row],[Discount_Pct]]&lt;=10,"6-10%",
IF(Sales_Trans_2[[#This Row],[Discount_Pct]]&lt;=15,"11-15%","&gt;15%"))))</f>
        <v>1-5%</v>
      </c>
    </row>
    <row r="1464" spans="1:32" x14ac:dyDescent="0.25">
      <c r="A1464" t="s">
        <v>903</v>
      </c>
      <c r="B1464" s="10">
        <v>46056</v>
      </c>
      <c r="C1464" t="s">
        <v>904</v>
      </c>
      <c r="D1464" t="s">
        <v>905</v>
      </c>
      <c r="E1464" t="s">
        <v>906</v>
      </c>
      <c r="F1464" t="s">
        <v>907</v>
      </c>
      <c r="G1464">
        <v>2</v>
      </c>
      <c r="H1464">
        <v>464.41</v>
      </c>
      <c r="I1464">
        <v>5</v>
      </c>
      <c r="J1464">
        <v>46.44</v>
      </c>
      <c r="K1464">
        <v>882.38</v>
      </c>
      <c r="L1464">
        <v>795.38</v>
      </c>
      <c r="M1464">
        <v>87</v>
      </c>
      <c r="N1464" t="s">
        <v>40</v>
      </c>
      <c r="O1464" t="s">
        <v>24</v>
      </c>
      <c r="P1464" t="s">
        <v>55</v>
      </c>
      <c r="Q1464">
        <v>0.85624999999999996</v>
      </c>
      <c r="R1464" t="s">
        <v>49</v>
      </c>
      <c r="S1464" t="s">
        <v>4686</v>
      </c>
      <c r="T1464" t="s">
        <v>4672</v>
      </c>
      <c r="U1464">
        <v>464.41</v>
      </c>
      <c r="V1464" t="s">
        <v>5143</v>
      </c>
      <c r="W1464" t="s">
        <v>4968</v>
      </c>
      <c r="X1464" t="s">
        <v>5141</v>
      </c>
      <c r="Y1464" t="s">
        <v>4966</v>
      </c>
      <c r="Z1464" t="s">
        <v>5142</v>
      </c>
      <c r="AA1464" t="s">
        <v>4962</v>
      </c>
      <c r="AB1464">
        <f>YEAR(Sales_Trans_2[[#This Row],[Transaction_Date]])</f>
        <v>2026</v>
      </c>
      <c r="AC1464" t="str">
        <f>TEXT(Sales_Trans_2[[#This Row],[Transaction_Date]],"mmm")</f>
        <v>Feb</v>
      </c>
      <c r="AD1464">
        <f>MONTH(Sales_Trans_2[[#This Row],[Transaction_Date]])</f>
        <v>2</v>
      </c>
      <c r="AE1464" s="19">
        <f>IFERROR(Sales_Trans_2[[#This Row],[Profit]]/Sales_Trans_2[[#This Row],[Sales_Amount]],0)</f>
        <v>9.8596976359391644E-2</v>
      </c>
      <c r="AF1464" s="20" t="str">
        <f>IF(Sales_Trans_2[[#This Row],[Discount_Pct]]=0,"0%",
IF(Sales_Trans_2[[#This Row],[Discount_Pct]]&lt;=5,"1-5%",
IF(Sales_Trans_2[[#This Row],[Discount_Pct]]&lt;=10,"6-10%",
IF(Sales_Trans_2[[#This Row],[Discount_Pct]]&lt;=15,"11-15%","&gt;15%"))))</f>
        <v>1-5%</v>
      </c>
    </row>
    <row r="1465" spans="1:32" x14ac:dyDescent="0.25">
      <c r="A1465" t="s">
        <v>212</v>
      </c>
      <c r="B1465" s="10">
        <v>46081</v>
      </c>
      <c r="C1465" t="s">
        <v>213</v>
      </c>
      <c r="D1465" t="s">
        <v>214</v>
      </c>
      <c r="E1465" t="s">
        <v>215</v>
      </c>
      <c r="F1465" t="s">
        <v>216</v>
      </c>
      <c r="G1465">
        <v>4</v>
      </c>
      <c r="H1465">
        <v>147.97</v>
      </c>
      <c r="I1465">
        <v>20</v>
      </c>
      <c r="J1465">
        <v>118.38</v>
      </c>
      <c r="K1465">
        <v>544.52</v>
      </c>
      <c r="L1465">
        <v>451.2</v>
      </c>
      <c r="M1465">
        <v>93.32</v>
      </c>
      <c r="N1465" t="s">
        <v>23</v>
      </c>
      <c r="O1465" t="s">
        <v>24</v>
      </c>
      <c r="P1465" t="s">
        <v>55</v>
      </c>
      <c r="Q1465">
        <v>0.87916666666666665</v>
      </c>
      <c r="R1465" t="s">
        <v>27</v>
      </c>
      <c r="S1465" t="s">
        <v>4764</v>
      </c>
      <c r="T1465" t="s">
        <v>4752</v>
      </c>
      <c r="U1465">
        <v>147.97</v>
      </c>
      <c r="V1465" t="s">
        <v>5088</v>
      </c>
      <c r="W1465" t="s">
        <v>4968</v>
      </c>
      <c r="X1465" t="s">
        <v>5168</v>
      </c>
      <c r="Y1465" t="s">
        <v>4966</v>
      </c>
      <c r="Z1465" t="s">
        <v>5169</v>
      </c>
      <c r="AA1465" t="s">
        <v>4962</v>
      </c>
      <c r="AB1465">
        <f>YEAR(Sales_Trans_2[[#This Row],[Transaction_Date]])</f>
        <v>2026</v>
      </c>
      <c r="AC1465" t="str">
        <f>TEXT(Sales_Trans_2[[#This Row],[Transaction_Date]],"mmm")</f>
        <v>Feb</v>
      </c>
      <c r="AD1465">
        <f>MONTH(Sales_Trans_2[[#This Row],[Transaction_Date]])</f>
        <v>2</v>
      </c>
      <c r="AE1465" s="19">
        <f>IFERROR(Sales_Trans_2[[#This Row],[Profit]]/Sales_Trans_2[[#This Row],[Sales_Amount]],0)</f>
        <v>0.17138029824432527</v>
      </c>
      <c r="AF1465" s="20" t="str">
        <f>IF(Sales_Trans_2[[#This Row],[Discount_Pct]]=0,"0%",
IF(Sales_Trans_2[[#This Row],[Discount_Pct]]&lt;=5,"1-5%",
IF(Sales_Trans_2[[#This Row],[Discount_Pct]]&lt;=10,"6-10%",
IF(Sales_Trans_2[[#This Row],[Discount_Pct]]&lt;=15,"11-15%","&gt;15%"))))</f>
        <v>&gt;15%</v>
      </c>
    </row>
    <row r="1466" spans="1:32" x14ac:dyDescent="0.25">
      <c r="A1466" t="s">
        <v>2277</v>
      </c>
      <c r="B1466" s="10">
        <v>46010</v>
      </c>
      <c r="C1466" t="s">
        <v>2278</v>
      </c>
      <c r="D1466" t="s">
        <v>130</v>
      </c>
      <c r="E1466" t="s">
        <v>1309</v>
      </c>
      <c r="F1466" t="s">
        <v>520</v>
      </c>
      <c r="G1466">
        <v>3</v>
      </c>
      <c r="H1466">
        <v>379.12</v>
      </c>
      <c r="I1466">
        <v>5</v>
      </c>
      <c r="J1466">
        <v>56.87</v>
      </c>
      <c r="K1466">
        <v>1080.49</v>
      </c>
      <c r="L1466">
        <v>879.15</v>
      </c>
      <c r="M1466">
        <v>201.34</v>
      </c>
      <c r="N1466" t="s">
        <v>68</v>
      </c>
      <c r="O1466" t="s">
        <v>24</v>
      </c>
      <c r="P1466" t="s">
        <v>55</v>
      </c>
      <c r="Q1466">
        <v>0.39583333333333331</v>
      </c>
      <c r="R1466" t="s">
        <v>49</v>
      </c>
      <c r="S1466" t="s">
        <v>4923</v>
      </c>
      <c r="T1466" t="s">
        <v>4908</v>
      </c>
      <c r="U1466">
        <v>379.12</v>
      </c>
      <c r="V1466" t="s">
        <v>5213</v>
      </c>
      <c r="W1466" t="s">
        <v>4964</v>
      </c>
      <c r="X1466" t="s">
        <v>5214</v>
      </c>
      <c r="Y1466" t="s">
        <v>4966</v>
      </c>
      <c r="Z1466" t="s">
        <v>5212</v>
      </c>
      <c r="AA1466" t="s">
        <v>4962</v>
      </c>
      <c r="AB1466">
        <f>YEAR(Sales_Trans_2[[#This Row],[Transaction_Date]])</f>
        <v>2025</v>
      </c>
      <c r="AC1466" t="str">
        <f>TEXT(Sales_Trans_2[[#This Row],[Transaction_Date]],"mmm")</f>
        <v>Dec</v>
      </c>
      <c r="AD1466">
        <f>MONTH(Sales_Trans_2[[#This Row],[Transaction_Date]])</f>
        <v>12</v>
      </c>
      <c r="AE1466" s="19">
        <f>IFERROR(Sales_Trans_2[[#This Row],[Profit]]/Sales_Trans_2[[#This Row],[Sales_Amount]],0)</f>
        <v>0.1863413821506909</v>
      </c>
      <c r="AF1466" s="20" t="str">
        <f>IF(Sales_Trans_2[[#This Row],[Discount_Pct]]=0,"0%",
IF(Sales_Trans_2[[#This Row],[Discount_Pct]]&lt;=5,"1-5%",
IF(Sales_Trans_2[[#This Row],[Discount_Pct]]&lt;=10,"6-10%",
IF(Sales_Trans_2[[#This Row],[Discount_Pct]]&lt;=15,"11-15%","&gt;15%"))))</f>
        <v>1-5%</v>
      </c>
    </row>
    <row r="1467" spans="1:32" x14ac:dyDescent="0.25">
      <c r="A1467" t="s">
        <v>4451</v>
      </c>
      <c r="B1467" s="10">
        <v>46011</v>
      </c>
      <c r="C1467" t="s">
        <v>1615</v>
      </c>
      <c r="D1467" t="s">
        <v>549</v>
      </c>
      <c r="E1467" t="s">
        <v>1309</v>
      </c>
      <c r="F1467" t="s">
        <v>1586</v>
      </c>
      <c r="G1467">
        <v>5</v>
      </c>
      <c r="H1467">
        <v>221.61</v>
      </c>
      <c r="I1467">
        <v>10</v>
      </c>
      <c r="J1467">
        <v>110.81</v>
      </c>
      <c r="K1467">
        <v>1146.83</v>
      </c>
      <c r="L1467">
        <v>910.85</v>
      </c>
      <c r="M1467">
        <v>235.98</v>
      </c>
      <c r="N1467" t="s">
        <v>133</v>
      </c>
      <c r="O1467" t="s">
        <v>24</v>
      </c>
      <c r="P1467" t="s">
        <v>55</v>
      </c>
      <c r="Q1467">
        <v>0.89027777777777772</v>
      </c>
      <c r="R1467" t="s">
        <v>27</v>
      </c>
      <c r="S1467" t="s">
        <v>4832</v>
      </c>
      <c r="T1467" t="s">
        <v>4828</v>
      </c>
      <c r="U1467">
        <v>221.61</v>
      </c>
      <c r="V1467" t="s">
        <v>5016</v>
      </c>
      <c r="W1467" t="s">
        <v>4968</v>
      </c>
      <c r="X1467" t="s">
        <v>5148</v>
      </c>
      <c r="Y1467" t="s">
        <v>4966</v>
      </c>
      <c r="Z1467" t="s">
        <v>5212</v>
      </c>
      <c r="AA1467" t="s">
        <v>4962</v>
      </c>
      <c r="AB1467">
        <f>YEAR(Sales_Trans_2[[#This Row],[Transaction_Date]])</f>
        <v>2025</v>
      </c>
      <c r="AC1467" t="str">
        <f>TEXT(Sales_Trans_2[[#This Row],[Transaction_Date]],"mmm")</f>
        <v>Dec</v>
      </c>
      <c r="AD1467">
        <f>MONTH(Sales_Trans_2[[#This Row],[Transaction_Date]])</f>
        <v>12</v>
      </c>
      <c r="AE1467" s="19">
        <f>IFERROR(Sales_Trans_2[[#This Row],[Profit]]/Sales_Trans_2[[#This Row],[Sales_Amount]],0)</f>
        <v>0.2057672017648649</v>
      </c>
      <c r="AF1467" s="20" t="str">
        <f>IF(Sales_Trans_2[[#This Row],[Discount_Pct]]=0,"0%",
IF(Sales_Trans_2[[#This Row],[Discount_Pct]]&lt;=5,"1-5%",
IF(Sales_Trans_2[[#This Row],[Discount_Pct]]&lt;=10,"6-10%",
IF(Sales_Trans_2[[#This Row],[Discount_Pct]]&lt;=15,"11-15%","&gt;15%"))))</f>
        <v>6-10%</v>
      </c>
    </row>
    <row r="1468" spans="1:32" x14ac:dyDescent="0.25">
      <c r="A1468" t="s">
        <v>4220</v>
      </c>
      <c r="B1468" s="10">
        <v>46112</v>
      </c>
      <c r="C1468" t="s">
        <v>1284</v>
      </c>
      <c r="D1468" t="s">
        <v>1225</v>
      </c>
      <c r="E1468" t="s">
        <v>1063</v>
      </c>
      <c r="F1468" t="s">
        <v>1064</v>
      </c>
      <c r="G1468">
        <v>2</v>
      </c>
      <c r="H1468">
        <v>182.3</v>
      </c>
      <c r="I1468">
        <v>5</v>
      </c>
      <c r="J1468">
        <v>18.23</v>
      </c>
      <c r="K1468">
        <v>346.37</v>
      </c>
      <c r="L1468">
        <v>215.2</v>
      </c>
      <c r="M1468">
        <v>131.16999999999999</v>
      </c>
      <c r="N1468" t="s">
        <v>4971</v>
      </c>
      <c r="O1468" t="s">
        <v>24</v>
      </c>
      <c r="P1468" t="s">
        <v>55</v>
      </c>
      <c r="Q1468">
        <v>0.37847222222222221</v>
      </c>
      <c r="R1468" t="s">
        <v>49</v>
      </c>
      <c r="S1468" t="s">
        <v>4664</v>
      </c>
      <c r="T1468" t="s">
        <v>4636</v>
      </c>
      <c r="U1468">
        <v>182.3</v>
      </c>
      <c r="V1468" t="s">
        <v>5328</v>
      </c>
      <c r="W1468" t="s">
        <v>4968</v>
      </c>
      <c r="X1468" t="s">
        <v>5329</v>
      </c>
      <c r="Y1468" t="s">
        <v>4966</v>
      </c>
      <c r="Z1468" t="s">
        <v>5330</v>
      </c>
      <c r="AA1468" t="s">
        <v>4962</v>
      </c>
      <c r="AB1468">
        <f>YEAR(Sales_Trans_2[[#This Row],[Transaction_Date]])</f>
        <v>2026</v>
      </c>
      <c r="AC1468" t="str">
        <f>TEXT(Sales_Trans_2[[#This Row],[Transaction_Date]],"mmm")</f>
        <v>Mar</v>
      </c>
      <c r="AD1468">
        <f>MONTH(Sales_Trans_2[[#This Row],[Transaction_Date]])</f>
        <v>3</v>
      </c>
      <c r="AE1468" s="19">
        <f>IFERROR(Sales_Trans_2[[#This Row],[Profit]]/Sales_Trans_2[[#This Row],[Sales_Amount]],0)</f>
        <v>0.37869907901954553</v>
      </c>
      <c r="AF1468" s="20" t="str">
        <f>IF(Sales_Trans_2[[#This Row],[Discount_Pct]]=0,"0%",
IF(Sales_Trans_2[[#This Row],[Discount_Pct]]&lt;=5,"1-5%",
IF(Sales_Trans_2[[#This Row],[Discount_Pct]]&lt;=10,"6-10%",
IF(Sales_Trans_2[[#This Row],[Discount_Pct]]&lt;=15,"11-15%","&gt;15%"))))</f>
        <v>1-5%</v>
      </c>
    </row>
    <row r="1469" spans="1:32" x14ac:dyDescent="0.25">
      <c r="A1469" t="s">
        <v>2775</v>
      </c>
      <c r="B1469" s="10">
        <v>46079</v>
      </c>
      <c r="C1469" t="s">
        <v>1535</v>
      </c>
      <c r="D1469" t="s">
        <v>371</v>
      </c>
      <c r="E1469" t="s">
        <v>1063</v>
      </c>
      <c r="F1469" t="s">
        <v>1064</v>
      </c>
      <c r="G1469">
        <v>3</v>
      </c>
      <c r="H1469">
        <v>380.12</v>
      </c>
      <c r="I1469">
        <v>15</v>
      </c>
      <c r="J1469">
        <v>171.05</v>
      </c>
      <c r="K1469">
        <v>969.31</v>
      </c>
      <c r="L1469">
        <v>929.94</v>
      </c>
      <c r="M1469">
        <v>39.369999999999997</v>
      </c>
      <c r="N1469" t="s">
        <v>40</v>
      </c>
      <c r="O1469" t="s">
        <v>24</v>
      </c>
      <c r="P1469" t="s">
        <v>55</v>
      </c>
      <c r="Q1469">
        <v>0.84513888888888888</v>
      </c>
      <c r="R1469" t="s">
        <v>49</v>
      </c>
      <c r="S1469" t="s">
        <v>4714</v>
      </c>
      <c r="T1469" t="s">
        <v>4703</v>
      </c>
      <c r="U1469">
        <v>380.12</v>
      </c>
      <c r="V1469" t="s">
        <v>5332</v>
      </c>
      <c r="W1469" t="s">
        <v>4968</v>
      </c>
      <c r="X1469" t="s">
        <v>5329</v>
      </c>
      <c r="Y1469" t="s">
        <v>4966</v>
      </c>
      <c r="Z1469" t="s">
        <v>5330</v>
      </c>
      <c r="AA1469" t="s">
        <v>4962</v>
      </c>
      <c r="AB1469">
        <f>YEAR(Sales_Trans_2[[#This Row],[Transaction_Date]])</f>
        <v>2026</v>
      </c>
      <c r="AC1469" t="str">
        <f>TEXT(Sales_Trans_2[[#This Row],[Transaction_Date]],"mmm")</f>
        <v>Feb</v>
      </c>
      <c r="AD1469">
        <f>MONTH(Sales_Trans_2[[#This Row],[Transaction_Date]])</f>
        <v>2</v>
      </c>
      <c r="AE1469" s="19">
        <f>IFERROR(Sales_Trans_2[[#This Row],[Profit]]/Sales_Trans_2[[#This Row],[Sales_Amount]],0)</f>
        <v>4.0616521030423701E-2</v>
      </c>
      <c r="AF1469" s="20" t="str">
        <f>IF(Sales_Trans_2[[#This Row],[Discount_Pct]]=0,"0%",
IF(Sales_Trans_2[[#This Row],[Discount_Pct]]&lt;=5,"1-5%",
IF(Sales_Trans_2[[#This Row],[Discount_Pct]]&lt;=10,"6-10%",
IF(Sales_Trans_2[[#This Row],[Discount_Pct]]&lt;=15,"11-15%","&gt;15%"))))</f>
        <v>11-15%</v>
      </c>
    </row>
    <row r="1470" spans="1:32" x14ac:dyDescent="0.25">
      <c r="A1470" t="s">
        <v>702</v>
      </c>
      <c r="B1470" s="10">
        <v>46007</v>
      </c>
      <c r="C1470" t="s">
        <v>703</v>
      </c>
      <c r="D1470" t="s">
        <v>539</v>
      </c>
      <c r="E1470" t="s">
        <v>704</v>
      </c>
      <c r="F1470" t="s">
        <v>705</v>
      </c>
      <c r="G1470">
        <v>3</v>
      </c>
      <c r="H1470">
        <v>251.73</v>
      </c>
      <c r="I1470">
        <v>20</v>
      </c>
      <c r="J1470">
        <v>151.04</v>
      </c>
      <c r="K1470">
        <v>604.15</v>
      </c>
      <c r="L1470">
        <v>631.55999999999995</v>
      </c>
      <c r="M1470">
        <v>-27.41</v>
      </c>
      <c r="N1470" t="s">
        <v>4971</v>
      </c>
      <c r="O1470" t="s">
        <v>24</v>
      </c>
      <c r="P1470" t="s">
        <v>55</v>
      </c>
      <c r="Q1470">
        <v>0.63749999999999996</v>
      </c>
      <c r="R1470" t="s">
        <v>49</v>
      </c>
      <c r="S1470" t="s">
        <v>4878</v>
      </c>
      <c r="T1470" t="s">
        <v>4864</v>
      </c>
      <c r="U1470">
        <v>251.73</v>
      </c>
      <c r="V1470" t="s">
        <v>5387</v>
      </c>
      <c r="W1470" t="s">
        <v>4964</v>
      </c>
      <c r="X1470" t="s">
        <v>5388</v>
      </c>
      <c r="Y1470" t="s">
        <v>4966</v>
      </c>
      <c r="Z1470" t="s">
        <v>4997</v>
      </c>
      <c r="AA1470" t="s">
        <v>4962</v>
      </c>
      <c r="AB1470">
        <f>YEAR(Sales_Trans_2[[#This Row],[Transaction_Date]])</f>
        <v>2025</v>
      </c>
      <c r="AC1470" t="str">
        <f>TEXT(Sales_Trans_2[[#This Row],[Transaction_Date]],"mmm")</f>
        <v>Dec</v>
      </c>
      <c r="AD1470">
        <f>MONTH(Sales_Trans_2[[#This Row],[Transaction_Date]])</f>
        <v>12</v>
      </c>
      <c r="AE1470" s="19">
        <f>IFERROR(Sales_Trans_2[[#This Row],[Profit]]/Sales_Trans_2[[#This Row],[Sales_Amount]],0)</f>
        <v>-4.5369527435239594E-2</v>
      </c>
      <c r="AF1470" s="20" t="str">
        <f>IF(Sales_Trans_2[[#This Row],[Discount_Pct]]=0,"0%",
IF(Sales_Trans_2[[#This Row],[Discount_Pct]]&lt;=5,"1-5%",
IF(Sales_Trans_2[[#This Row],[Discount_Pct]]&lt;=10,"6-10%",
IF(Sales_Trans_2[[#This Row],[Discount_Pct]]&lt;=15,"11-15%","&gt;15%"))))</f>
        <v>&gt;15%</v>
      </c>
    </row>
    <row r="1471" spans="1:32" x14ac:dyDescent="0.25">
      <c r="A1471" t="s">
        <v>1761</v>
      </c>
      <c r="B1471" s="10">
        <v>46110</v>
      </c>
      <c r="C1471" t="s">
        <v>458</v>
      </c>
      <c r="D1471" t="s">
        <v>1194</v>
      </c>
      <c r="E1471" t="s">
        <v>1372</v>
      </c>
      <c r="F1471" t="s">
        <v>1373</v>
      </c>
      <c r="G1471">
        <v>3</v>
      </c>
      <c r="H1471">
        <v>109.69</v>
      </c>
      <c r="I1471">
        <v>10</v>
      </c>
      <c r="J1471">
        <v>32.909999999999997</v>
      </c>
      <c r="K1471">
        <v>340.58</v>
      </c>
      <c r="L1471">
        <v>278.88</v>
      </c>
      <c r="M1471">
        <v>61.7</v>
      </c>
      <c r="N1471" t="s">
        <v>68</v>
      </c>
      <c r="O1471" t="s">
        <v>24</v>
      </c>
      <c r="P1471" t="s">
        <v>55</v>
      </c>
      <c r="Q1471">
        <v>0.49722222222222223</v>
      </c>
      <c r="R1471" t="s">
        <v>27</v>
      </c>
      <c r="S1471" t="s">
        <v>4896</v>
      </c>
      <c r="T1471" t="s">
        <v>4887</v>
      </c>
      <c r="U1471">
        <v>109.69</v>
      </c>
      <c r="V1471" t="s">
        <v>5368</v>
      </c>
      <c r="W1471" t="s">
        <v>4968</v>
      </c>
      <c r="X1471" t="s">
        <v>5461</v>
      </c>
      <c r="Y1471" t="s">
        <v>4966</v>
      </c>
      <c r="Z1471" t="s">
        <v>5356</v>
      </c>
      <c r="AA1471" t="s">
        <v>4962</v>
      </c>
      <c r="AB1471">
        <f>YEAR(Sales_Trans_2[[#This Row],[Transaction_Date]])</f>
        <v>2026</v>
      </c>
      <c r="AC1471" t="str">
        <f>TEXT(Sales_Trans_2[[#This Row],[Transaction_Date]],"mmm")</f>
        <v>Mar</v>
      </c>
      <c r="AD1471">
        <f>MONTH(Sales_Trans_2[[#This Row],[Transaction_Date]])</f>
        <v>3</v>
      </c>
      <c r="AE1471" s="19">
        <f>IFERROR(Sales_Trans_2[[#This Row],[Profit]]/Sales_Trans_2[[#This Row],[Sales_Amount]],0)</f>
        <v>0.1811615479476188</v>
      </c>
      <c r="AF1471" s="20" t="str">
        <f>IF(Sales_Trans_2[[#This Row],[Discount_Pct]]=0,"0%",
IF(Sales_Trans_2[[#This Row],[Discount_Pct]]&lt;=5,"1-5%",
IF(Sales_Trans_2[[#This Row],[Discount_Pct]]&lt;=10,"6-10%",
IF(Sales_Trans_2[[#This Row],[Discount_Pct]]&lt;=15,"11-15%","&gt;15%"))))</f>
        <v>6-10%</v>
      </c>
    </row>
    <row r="1472" spans="1:32" x14ac:dyDescent="0.25">
      <c r="A1472" t="s">
        <v>4329</v>
      </c>
      <c r="B1472" s="10">
        <v>46037</v>
      </c>
      <c r="C1472" t="s">
        <v>2103</v>
      </c>
      <c r="D1472" t="s">
        <v>765</v>
      </c>
      <c r="E1472" t="s">
        <v>303</v>
      </c>
      <c r="F1472" t="s">
        <v>1165</v>
      </c>
      <c r="G1472">
        <v>8</v>
      </c>
      <c r="H1472">
        <v>342.87</v>
      </c>
      <c r="I1472">
        <v>15</v>
      </c>
      <c r="J1472">
        <v>411.44</v>
      </c>
      <c r="K1472">
        <v>2331.52</v>
      </c>
      <c r="L1472">
        <v>2110.8000000000002</v>
      </c>
      <c r="M1472">
        <v>220.72</v>
      </c>
      <c r="N1472" t="s">
        <v>4971</v>
      </c>
      <c r="O1472" t="s">
        <v>24</v>
      </c>
      <c r="P1472" t="s">
        <v>55</v>
      </c>
      <c r="Q1472">
        <v>0.49583333333333335</v>
      </c>
      <c r="R1472" t="s">
        <v>49</v>
      </c>
      <c r="S1472" t="s">
        <v>4811</v>
      </c>
      <c r="T1472" t="s">
        <v>4805</v>
      </c>
      <c r="U1472">
        <v>340.25</v>
      </c>
      <c r="V1472" t="s">
        <v>5064</v>
      </c>
      <c r="W1472" t="s">
        <v>4958</v>
      </c>
      <c r="X1472" t="s">
        <v>5464</v>
      </c>
      <c r="Y1472" t="s">
        <v>4966</v>
      </c>
      <c r="Z1472" t="s">
        <v>5351</v>
      </c>
      <c r="AA1472" t="s">
        <v>4962</v>
      </c>
      <c r="AB1472">
        <f>YEAR(Sales_Trans_2[[#This Row],[Transaction_Date]])</f>
        <v>2026</v>
      </c>
      <c r="AC1472" t="str">
        <f>TEXT(Sales_Trans_2[[#This Row],[Transaction_Date]],"mmm")</f>
        <v>Jan</v>
      </c>
      <c r="AD1472">
        <f>MONTH(Sales_Trans_2[[#This Row],[Transaction_Date]])</f>
        <v>1</v>
      </c>
      <c r="AE1472" s="19">
        <f>IFERROR(Sales_Trans_2[[#This Row],[Profit]]/Sales_Trans_2[[#This Row],[Sales_Amount]],0)</f>
        <v>9.4667856162503436E-2</v>
      </c>
      <c r="AF1472" s="20" t="str">
        <f>IF(Sales_Trans_2[[#This Row],[Discount_Pct]]=0,"0%",
IF(Sales_Trans_2[[#This Row],[Discount_Pct]]&lt;=5,"1-5%",
IF(Sales_Trans_2[[#This Row],[Discount_Pct]]&lt;=10,"6-10%",
IF(Sales_Trans_2[[#This Row],[Discount_Pct]]&lt;=15,"11-15%","&gt;15%"))))</f>
        <v>11-15%</v>
      </c>
    </row>
    <row r="1473" spans="1:32" x14ac:dyDescent="0.25">
      <c r="A1473" t="s">
        <v>3049</v>
      </c>
      <c r="B1473" s="10">
        <v>46236</v>
      </c>
      <c r="C1473" t="s">
        <v>1594</v>
      </c>
      <c r="D1473" t="s">
        <v>158</v>
      </c>
      <c r="E1473" t="s">
        <v>21</v>
      </c>
      <c r="F1473" t="s">
        <v>947</v>
      </c>
      <c r="G1473">
        <v>2</v>
      </c>
      <c r="H1473">
        <v>306.62</v>
      </c>
      <c r="I1473">
        <v>5</v>
      </c>
      <c r="J1473">
        <v>30.66</v>
      </c>
      <c r="K1473">
        <v>669.97</v>
      </c>
      <c r="L1473">
        <v>519.86</v>
      </c>
      <c r="M1473">
        <v>150.11000000000001</v>
      </c>
      <c r="N1473" t="s">
        <v>133</v>
      </c>
      <c r="O1473" t="s">
        <v>24</v>
      </c>
      <c r="P1473" t="s">
        <v>55</v>
      </c>
      <c r="Q1473">
        <v>0.43402777777777779</v>
      </c>
      <c r="R1473" t="s">
        <v>27</v>
      </c>
      <c r="S1473" t="s">
        <v>4871</v>
      </c>
      <c r="T1473" t="s">
        <v>4864</v>
      </c>
      <c r="U1473">
        <v>306.62</v>
      </c>
      <c r="V1473" t="s">
        <v>5483</v>
      </c>
      <c r="W1473" t="s">
        <v>4968</v>
      </c>
      <c r="X1473" t="s">
        <v>5092</v>
      </c>
      <c r="Y1473" t="s">
        <v>4966</v>
      </c>
      <c r="Z1473" t="s">
        <v>5133</v>
      </c>
      <c r="AA1473" t="s">
        <v>4962</v>
      </c>
      <c r="AB1473">
        <f>YEAR(Sales_Trans_2[[#This Row],[Transaction_Date]])</f>
        <v>2026</v>
      </c>
      <c r="AC1473" t="str">
        <f>TEXT(Sales_Trans_2[[#This Row],[Transaction_Date]],"mmm")</f>
        <v>Aug</v>
      </c>
      <c r="AD1473">
        <f>MONTH(Sales_Trans_2[[#This Row],[Transaction_Date]])</f>
        <v>8</v>
      </c>
      <c r="AE1473" s="19">
        <f>IFERROR(Sales_Trans_2[[#This Row],[Profit]]/Sales_Trans_2[[#This Row],[Sales_Amount]],0)</f>
        <v>0.22405480842425782</v>
      </c>
      <c r="AF1473" s="20" t="str">
        <f>IF(Sales_Trans_2[[#This Row],[Discount_Pct]]=0,"0%",
IF(Sales_Trans_2[[#This Row],[Discount_Pct]]&lt;=5,"1-5%",
IF(Sales_Trans_2[[#This Row],[Discount_Pct]]&lt;=10,"6-10%",
IF(Sales_Trans_2[[#This Row],[Discount_Pct]]&lt;=15,"11-15%","&gt;15%"))))</f>
        <v>1-5%</v>
      </c>
    </row>
    <row r="1474" spans="1:32" x14ac:dyDescent="0.25">
      <c r="A1474" t="s">
        <v>4071</v>
      </c>
      <c r="B1474" s="10">
        <v>46056</v>
      </c>
      <c r="C1474" t="s">
        <v>2982</v>
      </c>
      <c r="D1474" t="s">
        <v>399</v>
      </c>
      <c r="E1474" t="s">
        <v>1180</v>
      </c>
      <c r="F1474" t="s">
        <v>888</v>
      </c>
      <c r="G1474">
        <v>5</v>
      </c>
      <c r="H1474">
        <v>106.8</v>
      </c>
      <c r="I1474">
        <v>5</v>
      </c>
      <c r="J1474">
        <v>26.7</v>
      </c>
      <c r="K1474">
        <v>507.3</v>
      </c>
      <c r="L1474">
        <v>430.25</v>
      </c>
      <c r="M1474">
        <v>77.05</v>
      </c>
      <c r="N1474" t="s">
        <v>40</v>
      </c>
      <c r="O1474" t="s">
        <v>24</v>
      </c>
      <c r="P1474" t="s">
        <v>55</v>
      </c>
      <c r="Q1474">
        <v>0.63749999999999996</v>
      </c>
      <c r="R1474" t="s">
        <v>49</v>
      </c>
      <c r="S1474" t="s">
        <v>4693</v>
      </c>
      <c r="T1474" t="s">
        <v>4672</v>
      </c>
      <c r="U1474">
        <v>99.93</v>
      </c>
      <c r="V1474" t="s">
        <v>5547</v>
      </c>
      <c r="W1474" t="s">
        <v>4958</v>
      </c>
      <c r="X1474" t="s">
        <v>5159</v>
      </c>
      <c r="Y1474" t="s">
        <v>4966</v>
      </c>
      <c r="Z1474" t="s">
        <v>5087</v>
      </c>
      <c r="AA1474" t="s">
        <v>4962</v>
      </c>
      <c r="AB1474">
        <f>YEAR(Sales_Trans_2[[#This Row],[Transaction_Date]])</f>
        <v>2026</v>
      </c>
      <c r="AC1474" t="str">
        <f>TEXT(Sales_Trans_2[[#This Row],[Transaction_Date]],"mmm")</f>
        <v>Feb</v>
      </c>
      <c r="AD1474">
        <f>MONTH(Sales_Trans_2[[#This Row],[Transaction_Date]])</f>
        <v>2</v>
      </c>
      <c r="AE1474" s="19">
        <f>IFERROR(Sales_Trans_2[[#This Row],[Profit]]/Sales_Trans_2[[#This Row],[Sales_Amount]],0)</f>
        <v>0.15188251527695643</v>
      </c>
      <c r="AF1474" s="20" t="str">
        <f>IF(Sales_Trans_2[[#This Row],[Discount_Pct]]=0,"0%",
IF(Sales_Trans_2[[#This Row],[Discount_Pct]]&lt;=5,"1-5%",
IF(Sales_Trans_2[[#This Row],[Discount_Pct]]&lt;=10,"6-10%",
IF(Sales_Trans_2[[#This Row],[Discount_Pct]]&lt;=15,"11-15%","&gt;15%"))))</f>
        <v>1-5%</v>
      </c>
    </row>
    <row r="1475" spans="1:32" x14ac:dyDescent="0.25">
      <c r="A1475" t="s">
        <v>3308</v>
      </c>
      <c r="B1475" s="10">
        <v>46077</v>
      </c>
      <c r="C1475" t="s">
        <v>1256</v>
      </c>
      <c r="D1475" t="s">
        <v>1156</v>
      </c>
      <c r="E1475" t="s">
        <v>102</v>
      </c>
      <c r="F1475" t="s">
        <v>103</v>
      </c>
      <c r="G1475">
        <v>5</v>
      </c>
      <c r="H1475">
        <v>167.18</v>
      </c>
      <c r="I1475">
        <v>20</v>
      </c>
      <c r="J1475">
        <v>167.18</v>
      </c>
      <c r="K1475">
        <v>668.72</v>
      </c>
      <c r="L1475">
        <v>546.04999999999995</v>
      </c>
      <c r="M1475">
        <v>122.67</v>
      </c>
      <c r="N1475" t="s">
        <v>40</v>
      </c>
      <c r="O1475" t="s">
        <v>24</v>
      </c>
      <c r="P1475" t="s">
        <v>55</v>
      </c>
      <c r="Q1475">
        <v>0.68333333333333335</v>
      </c>
      <c r="R1475" t="s">
        <v>49</v>
      </c>
      <c r="S1475" t="s">
        <v>4755</v>
      </c>
      <c r="T1475" t="s">
        <v>4752</v>
      </c>
      <c r="U1475">
        <v>147.72</v>
      </c>
      <c r="V1475" t="s">
        <v>5610</v>
      </c>
      <c r="W1475" t="s">
        <v>4958</v>
      </c>
      <c r="X1475" t="s">
        <v>5510</v>
      </c>
      <c r="Y1475" t="s">
        <v>4966</v>
      </c>
      <c r="Z1475" t="s">
        <v>5511</v>
      </c>
      <c r="AA1475" t="s">
        <v>4962</v>
      </c>
      <c r="AB1475">
        <f>YEAR(Sales_Trans_2[[#This Row],[Transaction_Date]])</f>
        <v>2026</v>
      </c>
      <c r="AC1475" t="str">
        <f>TEXT(Sales_Trans_2[[#This Row],[Transaction_Date]],"mmm")</f>
        <v>Feb</v>
      </c>
      <c r="AD1475">
        <f>MONTH(Sales_Trans_2[[#This Row],[Transaction_Date]])</f>
        <v>2</v>
      </c>
      <c r="AE1475" s="19">
        <f>IFERROR(Sales_Trans_2[[#This Row],[Profit]]/Sales_Trans_2[[#This Row],[Sales_Amount]],0)</f>
        <v>0.1834400047852614</v>
      </c>
      <c r="AF1475" s="20" t="str">
        <f>IF(Sales_Trans_2[[#This Row],[Discount_Pct]]=0,"0%",
IF(Sales_Trans_2[[#This Row],[Discount_Pct]]&lt;=5,"1-5%",
IF(Sales_Trans_2[[#This Row],[Discount_Pct]]&lt;=10,"6-10%",
IF(Sales_Trans_2[[#This Row],[Discount_Pct]]&lt;=15,"11-15%","&gt;15%"))))</f>
        <v>&gt;15%</v>
      </c>
    </row>
    <row r="1476" spans="1:32" x14ac:dyDescent="0.25">
      <c r="A1476" t="s">
        <v>1015</v>
      </c>
      <c r="B1476" s="10">
        <v>46012</v>
      </c>
      <c r="C1476" t="s">
        <v>1016</v>
      </c>
      <c r="D1476" t="s">
        <v>459</v>
      </c>
      <c r="E1476" t="s">
        <v>291</v>
      </c>
      <c r="F1476" t="s">
        <v>676</v>
      </c>
      <c r="G1476">
        <v>7</v>
      </c>
      <c r="H1476">
        <v>80.790000000000006</v>
      </c>
      <c r="I1476">
        <v>5</v>
      </c>
      <c r="J1476">
        <v>28.28</v>
      </c>
      <c r="K1476">
        <v>617.84</v>
      </c>
      <c r="L1476">
        <v>415.59</v>
      </c>
      <c r="M1476">
        <v>202.25</v>
      </c>
      <c r="N1476" t="s">
        <v>23</v>
      </c>
      <c r="O1476" t="s">
        <v>24</v>
      </c>
      <c r="P1476" t="s">
        <v>55</v>
      </c>
      <c r="Q1476">
        <v>0.61875000000000002</v>
      </c>
      <c r="R1476" t="s">
        <v>27</v>
      </c>
      <c r="S1476" t="s">
        <v>4838</v>
      </c>
      <c r="T1476" t="s">
        <v>4828</v>
      </c>
      <c r="U1476">
        <v>71.290000000000006</v>
      </c>
      <c r="V1476" t="s">
        <v>5653</v>
      </c>
      <c r="W1476" t="s">
        <v>4958</v>
      </c>
      <c r="X1476" t="s">
        <v>5085</v>
      </c>
      <c r="Y1476" t="s">
        <v>4966</v>
      </c>
      <c r="Z1476" t="s">
        <v>5131</v>
      </c>
      <c r="AA1476" t="s">
        <v>4962</v>
      </c>
      <c r="AB1476">
        <f>YEAR(Sales_Trans_2[[#This Row],[Transaction_Date]])</f>
        <v>2025</v>
      </c>
      <c r="AC1476" t="str">
        <f>TEXT(Sales_Trans_2[[#This Row],[Transaction_Date]],"mmm")</f>
        <v>Dec</v>
      </c>
      <c r="AD1476">
        <f>MONTH(Sales_Trans_2[[#This Row],[Transaction_Date]])</f>
        <v>12</v>
      </c>
      <c r="AE1476" s="19">
        <f>IFERROR(Sales_Trans_2[[#This Row],[Profit]]/Sales_Trans_2[[#This Row],[Sales_Amount]],0)</f>
        <v>0.32735012300919331</v>
      </c>
      <c r="AF1476" s="20" t="str">
        <f>IF(Sales_Trans_2[[#This Row],[Discount_Pct]]=0,"0%",
IF(Sales_Trans_2[[#This Row],[Discount_Pct]]&lt;=5,"1-5%",
IF(Sales_Trans_2[[#This Row],[Discount_Pct]]&lt;=10,"6-10%",
IF(Sales_Trans_2[[#This Row],[Discount_Pct]]&lt;=15,"11-15%","&gt;15%"))))</f>
        <v>1-5%</v>
      </c>
    </row>
    <row r="1477" spans="1:32" x14ac:dyDescent="0.25">
      <c r="A1477" t="s">
        <v>2411</v>
      </c>
      <c r="B1477" s="10">
        <v>46205</v>
      </c>
      <c r="C1477" t="s">
        <v>219</v>
      </c>
      <c r="D1477" t="s">
        <v>459</v>
      </c>
      <c r="E1477" t="s">
        <v>460</v>
      </c>
      <c r="F1477" t="s">
        <v>1423</v>
      </c>
      <c r="G1477">
        <v>3</v>
      </c>
      <c r="H1477">
        <v>71.290000000000006</v>
      </c>
      <c r="I1477">
        <v>10</v>
      </c>
      <c r="J1477">
        <v>21.39</v>
      </c>
      <c r="K1477">
        <v>221.35</v>
      </c>
      <c r="L1477">
        <v>178.11</v>
      </c>
      <c r="M1477">
        <v>43.24</v>
      </c>
      <c r="N1477" t="s">
        <v>68</v>
      </c>
      <c r="O1477" t="s">
        <v>24</v>
      </c>
      <c r="P1477" t="s">
        <v>55</v>
      </c>
      <c r="Q1477">
        <v>0.47291666666666665</v>
      </c>
      <c r="R1477" t="s">
        <v>27</v>
      </c>
      <c r="S1477" t="s">
        <v>4838</v>
      </c>
      <c r="T1477" t="s">
        <v>4828</v>
      </c>
      <c r="U1477">
        <v>71.290000000000006</v>
      </c>
      <c r="V1477" t="s">
        <v>5684</v>
      </c>
      <c r="W1477" t="s">
        <v>4968</v>
      </c>
      <c r="X1477" t="s">
        <v>5154</v>
      </c>
      <c r="Y1477" t="s">
        <v>4966</v>
      </c>
      <c r="Z1477" t="s">
        <v>5405</v>
      </c>
      <c r="AA1477" t="s">
        <v>4962</v>
      </c>
      <c r="AB1477">
        <f>YEAR(Sales_Trans_2[[#This Row],[Transaction_Date]])</f>
        <v>2026</v>
      </c>
      <c r="AC1477" t="str">
        <f>TEXT(Sales_Trans_2[[#This Row],[Transaction_Date]],"mmm")</f>
        <v>Jul</v>
      </c>
      <c r="AD1477">
        <f>MONTH(Sales_Trans_2[[#This Row],[Transaction_Date]])</f>
        <v>7</v>
      </c>
      <c r="AE1477" s="19">
        <f>IFERROR(Sales_Trans_2[[#This Row],[Profit]]/Sales_Trans_2[[#This Row],[Sales_Amount]],0)</f>
        <v>0.19534673593855886</v>
      </c>
      <c r="AF1477" s="20" t="str">
        <f>IF(Sales_Trans_2[[#This Row],[Discount_Pct]]=0,"0%",
IF(Sales_Trans_2[[#This Row],[Discount_Pct]]&lt;=5,"1-5%",
IF(Sales_Trans_2[[#This Row],[Discount_Pct]]&lt;=10,"6-10%",
IF(Sales_Trans_2[[#This Row],[Discount_Pct]]&lt;=15,"11-15%","&gt;15%"))))</f>
        <v>6-10%</v>
      </c>
    </row>
    <row r="1478" spans="1:32" x14ac:dyDescent="0.25">
      <c r="A1478" t="s">
        <v>3296</v>
      </c>
      <c r="B1478" s="10">
        <v>46083</v>
      </c>
      <c r="C1478" t="s">
        <v>2069</v>
      </c>
      <c r="D1478" t="s">
        <v>1156</v>
      </c>
      <c r="E1478" t="s">
        <v>221</v>
      </c>
      <c r="F1478" t="s">
        <v>1472</v>
      </c>
      <c r="G1478">
        <v>5</v>
      </c>
      <c r="H1478">
        <v>147.72</v>
      </c>
      <c r="I1478">
        <v>10</v>
      </c>
      <c r="J1478">
        <v>73.86</v>
      </c>
      <c r="K1478">
        <v>664.74</v>
      </c>
      <c r="L1478">
        <v>546.04999999999995</v>
      </c>
      <c r="M1478">
        <v>118.69</v>
      </c>
      <c r="N1478" t="s">
        <v>47</v>
      </c>
      <c r="O1478" t="s">
        <v>24</v>
      </c>
      <c r="P1478" t="s">
        <v>55</v>
      </c>
      <c r="Q1478">
        <v>0.42986111111111114</v>
      </c>
      <c r="R1478" t="s">
        <v>49</v>
      </c>
      <c r="S1478" t="s">
        <v>4755</v>
      </c>
      <c r="T1478" t="s">
        <v>4752</v>
      </c>
      <c r="U1478">
        <v>147.72</v>
      </c>
      <c r="V1478" t="s">
        <v>5711</v>
      </c>
      <c r="W1478" t="s">
        <v>4968</v>
      </c>
      <c r="X1478" t="s">
        <v>5294</v>
      </c>
      <c r="Y1478" t="s">
        <v>4966</v>
      </c>
      <c r="Z1478" t="s">
        <v>5019</v>
      </c>
      <c r="AA1478" t="s">
        <v>4962</v>
      </c>
      <c r="AB1478">
        <f>YEAR(Sales_Trans_2[[#This Row],[Transaction_Date]])</f>
        <v>2026</v>
      </c>
      <c r="AC1478" t="str">
        <f>TEXT(Sales_Trans_2[[#This Row],[Transaction_Date]],"mmm")</f>
        <v>Mar</v>
      </c>
      <c r="AD1478">
        <f>MONTH(Sales_Trans_2[[#This Row],[Transaction_Date]])</f>
        <v>3</v>
      </c>
      <c r="AE1478" s="19">
        <f>IFERROR(Sales_Trans_2[[#This Row],[Profit]]/Sales_Trans_2[[#This Row],[Sales_Amount]],0)</f>
        <v>0.17855101242591087</v>
      </c>
      <c r="AF1478" s="20" t="str">
        <f>IF(Sales_Trans_2[[#This Row],[Discount_Pct]]=0,"0%",
IF(Sales_Trans_2[[#This Row],[Discount_Pct]]&lt;=5,"1-5%",
IF(Sales_Trans_2[[#This Row],[Discount_Pct]]&lt;=10,"6-10%",
IF(Sales_Trans_2[[#This Row],[Discount_Pct]]&lt;=15,"11-15%","&gt;15%"))))</f>
        <v>6-10%</v>
      </c>
    </row>
    <row r="1479" spans="1:32" x14ac:dyDescent="0.25">
      <c r="A1479" t="s">
        <v>3459</v>
      </c>
      <c r="B1479" s="10">
        <v>46005</v>
      </c>
      <c r="C1479" t="s">
        <v>181</v>
      </c>
      <c r="D1479" t="s">
        <v>44</v>
      </c>
      <c r="E1479" t="s">
        <v>142</v>
      </c>
      <c r="F1479" t="s">
        <v>455</v>
      </c>
      <c r="G1479">
        <v>7</v>
      </c>
      <c r="H1479">
        <v>426.71</v>
      </c>
      <c r="I1479">
        <v>10</v>
      </c>
      <c r="J1479">
        <v>298.7</v>
      </c>
      <c r="K1479">
        <v>3091.51</v>
      </c>
      <c r="L1479">
        <v>1655.78</v>
      </c>
      <c r="M1479">
        <v>1435.73</v>
      </c>
      <c r="N1479" t="s">
        <v>4971</v>
      </c>
      <c r="O1479" t="s">
        <v>24</v>
      </c>
      <c r="P1479" t="s">
        <v>55</v>
      </c>
      <c r="Q1479">
        <v>0.69305555555555554</v>
      </c>
      <c r="R1479" t="s">
        <v>27</v>
      </c>
      <c r="S1479" t="s">
        <v>4650</v>
      </c>
      <c r="T1479" t="s">
        <v>4636</v>
      </c>
      <c r="U1479">
        <v>398.25</v>
      </c>
      <c r="V1479" t="s">
        <v>5746</v>
      </c>
      <c r="W1479" t="s">
        <v>4958</v>
      </c>
      <c r="X1479" t="s">
        <v>5056</v>
      </c>
      <c r="Y1479" t="s">
        <v>4966</v>
      </c>
      <c r="Z1479" t="s">
        <v>5057</v>
      </c>
      <c r="AA1479" t="s">
        <v>4962</v>
      </c>
      <c r="AB1479">
        <f>YEAR(Sales_Trans_2[[#This Row],[Transaction_Date]])</f>
        <v>2025</v>
      </c>
      <c r="AC1479" t="str">
        <f>TEXT(Sales_Trans_2[[#This Row],[Transaction_Date]],"mmm")</f>
        <v>Dec</v>
      </c>
      <c r="AD1479">
        <f>MONTH(Sales_Trans_2[[#This Row],[Transaction_Date]])</f>
        <v>12</v>
      </c>
      <c r="AE1479" s="19">
        <f>IFERROR(Sales_Trans_2[[#This Row],[Profit]]/Sales_Trans_2[[#This Row],[Sales_Amount]],0)</f>
        <v>0.46441059546952779</v>
      </c>
      <c r="AF1479" s="20" t="str">
        <f>IF(Sales_Trans_2[[#This Row],[Discount_Pct]]=0,"0%",
IF(Sales_Trans_2[[#This Row],[Discount_Pct]]&lt;=5,"1-5%",
IF(Sales_Trans_2[[#This Row],[Discount_Pct]]&lt;=10,"6-10%",
IF(Sales_Trans_2[[#This Row],[Discount_Pct]]&lt;=15,"11-15%","&gt;15%"))))</f>
        <v>6-10%</v>
      </c>
    </row>
    <row r="1480" spans="1:32" x14ac:dyDescent="0.25">
      <c r="A1480" t="s">
        <v>4576</v>
      </c>
      <c r="B1480" s="10">
        <v>45850</v>
      </c>
      <c r="C1480" t="s">
        <v>1615</v>
      </c>
      <c r="D1480" t="s">
        <v>101</v>
      </c>
      <c r="E1480" t="s">
        <v>291</v>
      </c>
      <c r="F1480" t="s">
        <v>61</v>
      </c>
      <c r="G1480">
        <v>4</v>
      </c>
      <c r="H1480">
        <v>434.65</v>
      </c>
      <c r="I1480">
        <v>20</v>
      </c>
      <c r="J1480">
        <v>347.72</v>
      </c>
      <c r="K1480">
        <v>1599.51</v>
      </c>
      <c r="L1480">
        <v>1406.52</v>
      </c>
      <c r="M1480">
        <v>192.99</v>
      </c>
      <c r="N1480" t="s">
        <v>23</v>
      </c>
      <c r="O1480" t="s">
        <v>24</v>
      </c>
      <c r="P1480" t="s">
        <v>55</v>
      </c>
      <c r="Q1480">
        <v>0.54097222222222219</v>
      </c>
      <c r="R1480" t="s">
        <v>27</v>
      </c>
      <c r="S1480" t="s">
        <v>4676</v>
      </c>
      <c r="T1480" t="s">
        <v>4672</v>
      </c>
      <c r="U1480">
        <v>434.65</v>
      </c>
      <c r="V1480" t="s">
        <v>5016</v>
      </c>
      <c r="W1480" t="s">
        <v>4968</v>
      </c>
      <c r="X1480" t="s">
        <v>5420</v>
      </c>
      <c r="Y1480" t="s">
        <v>4966</v>
      </c>
      <c r="Z1480" t="s">
        <v>5131</v>
      </c>
      <c r="AA1480" t="s">
        <v>4962</v>
      </c>
      <c r="AB1480">
        <f>YEAR(Sales_Trans_2[[#This Row],[Transaction_Date]])</f>
        <v>2025</v>
      </c>
      <c r="AC1480" t="str">
        <f>TEXT(Sales_Trans_2[[#This Row],[Transaction_Date]],"mmm")</f>
        <v>Jul</v>
      </c>
      <c r="AD1480">
        <f>MONTH(Sales_Trans_2[[#This Row],[Transaction_Date]])</f>
        <v>7</v>
      </c>
      <c r="AE1480" s="19">
        <f>IFERROR(Sales_Trans_2[[#This Row],[Profit]]/Sales_Trans_2[[#This Row],[Sales_Amount]],0)</f>
        <v>0.12065570080837257</v>
      </c>
      <c r="AF1480" s="20" t="str">
        <f>IF(Sales_Trans_2[[#This Row],[Discount_Pct]]=0,"0%",
IF(Sales_Trans_2[[#This Row],[Discount_Pct]]&lt;=5,"1-5%",
IF(Sales_Trans_2[[#This Row],[Discount_Pct]]&lt;=10,"6-10%",
IF(Sales_Trans_2[[#This Row],[Discount_Pct]]&lt;=15,"11-15%","&gt;15%"))))</f>
        <v>&gt;15%</v>
      </c>
    </row>
    <row r="1481" spans="1:32" x14ac:dyDescent="0.25">
      <c r="A1481" t="s">
        <v>1981</v>
      </c>
      <c r="B1481" s="10">
        <v>45820</v>
      </c>
      <c r="C1481" t="s">
        <v>1627</v>
      </c>
      <c r="D1481" t="s">
        <v>275</v>
      </c>
      <c r="E1481" t="s">
        <v>771</v>
      </c>
      <c r="F1481" t="s">
        <v>568</v>
      </c>
      <c r="G1481">
        <v>1</v>
      </c>
      <c r="H1481">
        <v>51.33</v>
      </c>
      <c r="I1481">
        <v>5</v>
      </c>
      <c r="J1481">
        <v>2.57</v>
      </c>
      <c r="K1481">
        <v>56.07</v>
      </c>
      <c r="L1481">
        <v>37.479999999999997</v>
      </c>
      <c r="M1481">
        <v>18.59</v>
      </c>
      <c r="N1481" t="s">
        <v>133</v>
      </c>
      <c r="O1481" t="s">
        <v>24</v>
      </c>
      <c r="P1481" t="s">
        <v>55</v>
      </c>
      <c r="Q1481">
        <v>0.52500000000000002</v>
      </c>
      <c r="R1481" t="s">
        <v>27</v>
      </c>
      <c r="S1481" t="s">
        <v>4760</v>
      </c>
      <c r="T1481" t="s">
        <v>4752</v>
      </c>
      <c r="U1481">
        <v>51.33</v>
      </c>
      <c r="V1481" t="s">
        <v>5774</v>
      </c>
      <c r="W1481" t="s">
        <v>4968</v>
      </c>
      <c r="X1481" t="s">
        <v>5707</v>
      </c>
      <c r="Y1481" t="s">
        <v>4966</v>
      </c>
      <c r="Z1481" t="s">
        <v>4978</v>
      </c>
      <c r="AA1481" t="s">
        <v>4962</v>
      </c>
      <c r="AB1481">
        <f>YEAR(Sales_Trans_2[[#This Row],[Transaction_Date]])</f>
        <v>2025</v>
      </c>
      <c r="AC1481" t="str">
        <f>TEXT(Sales_Trans_2[[#This Row],[Transaction_Date]],"mmm")</f>
        <v>Jun</v>
      </c>
      <c r="AD1481">
        <f>MONTH(Sales_Trans_2[[#This Row],[Transaction_Date]])</f>
        <v>6</v>
      </c>
      <c r="AE1481" s="19">
        <f>IFERROR(Sales_Trans_2[[#This Row],[Profit]]/Sales_Trans_2[[#This Row],[Sales_Amount]],0)</f>
        <v>0.33154984840378099</v>
      </c>
      <c r="AF1481" s="20" t="str">
        <f>IF(Sales_Trans_2[[#This Row],[Discount_Pct]]=0,"0%",
IF(Sales_Trans_2[[#This Row],[Discount_Pct]]&lt;=5,"1-5%",
IF(Sales_Trans_2[[#This Row],[Discount_Pct]]&lt;=10,"6-10%",
IF(Sales_Trans_2[[#This Row],[Discount_Pct]]&lt;=15,"11-15%","&gt;15%"))))</f>
        <v>1-5%</v>
      </c>
    </row>
    <row r="1482" spans="1:32" x14ac:dyDescent="0.25">
      <c r="A1482" t="s">
        <v>3270</v>
      </c>
      <c r="B1482" s="10">
        <v>45669</v>
      </c>
      <c r="C1482" t="s">
        <v>3271</v>
      </c>
      <c r="D1482" t="s">
        <v>499</v>
      </c>
      <c r="E1482" t="s">
        <v>808</v>
      </c>
      <c r="F1482" t="s">
        <v>2601</v>
      </c>
      <c r="G1482">
        <v>3</v>
      </c>
      <c r="H1482">
        <v>401.06</v>
      </c>
      <c r="I1482">
        <v>5</v>
      </c>
      <c r="J1482">
        <v>60.16</v>
      </c>
      <c r="K1482">
        <v>1143.02</v>
      </c>
      <c r="L1482">
        <v>1042.4100000000001</v>
      </c>
      <c r="M1482">
        <v>100.61</v>
      </c>
      <c r="N1482" t="s">
        <v>4971</v>
      </c>
      <c r="O1482" t="s">
        <v>24</v>
      </c>
      <c r="P1482" t="s">
        <v>55</v>
      </c>
      <c r="Q1482">
        <v>0.42152777777777778</v>
      </c>
      <c r="R1482" t="s">
        <v>49</v>
      </c>
      <c r="S1482" t="s">
        <v>4816</v>
      </c>
      <c r="T1482" t="s">
        <v>4847</v>
      </c>
      <c r="U1482">
        <v>401.06</v>
      </c>
      <c r="V1482" t="s">
        <v>5796</v>
      </c>
      <c r="W1482" t="s">
        <v>4964</v>
      </c>
      <c r="X1482" t="s">
        <v>5286</v>
      </c>
      <c r="Y1482" t="s">
        <v>4966</v>
      </c>
      <c r="Z1482" t="s">
        <v>5703</v>
      </c>
      <c r="AA1482" t="s">
        <v>4962</v>
      </c>
      <c r="AB1482">
        <f>YEAR(Sales_Trans_2[[#This Row],[Transaction_Date]])</f>
        <v>2025</v>
      </c>
      <c r="AC1482" t="str">
        <f>TEXT(Sales_Trans_2[[#This Row],[Transaction_Date]],"mmm")</f>
        <v>Jan</v>
      </c>
      <c r="AD1482">
        <f>MONTH(Sales_Trans_2[[#This Row],[Transaction_Date]])</f>
        <v>1</v>
      </c>
      <c r="AE1482" s="19">
        <f>IFERROR(Sales_Trans_2[[#This Row],[Profit]]/Sales_Trans_2[[#This Row],[Sales_Amount]],0)</f>
        <v>8.8021206978005639E-2</v>
      </c>
      <c r="AF1482" s="20" t="str">
        <f>IF(Sales_Trans_2[[#This Row],[Discount_Pct]]=0,"0%",
IF(Sales_Trans_2[[#This Row],[Discount_Pct]]&lt;=5,"1-5%",
IF(Sales_Trans_2[[#This Row],[Discount_Pct]]&lt;=10,"6-10%",
IF(Sales_Trans_2[[#This Row],[Discount_Pct]]&lt;=15,"11-15%","&gt;15%"))))</f>
        <v>1-5%</v>
      </c>
    </row>
    <row r="1483" spans="1:32" x14ac:dyDescent="0.25">
      <c r="A1483" t="s">
        <v>598</v>
      </c>
      <c r="B1483" s="10">
        <v>45986</v>
      </c>
      <c r="C1483" t="s">
        <v>599</v>
      </c>
      <c r="D1483" t="s">
        <v>141</v>
      </c>
      <c r="E1483" t="s">
        <v>600</v>
      </c>
      <c r="F1483" t="s">
        <v>601</v>
      </c>
      <c r="G1483">
        <v>4</v>
      </c>
      <c r="H1483">
        <v>437.49</v>
      </c>
      <c r="I1483">
        <v>20</v>
      </c>
      <c r="J1483">
        <v>349.99</v>
      </c>
      <c r="K1483">
        <v>1399.97</v>
      </c>
      <c r="L1483">
        <v>1061.76</v>
      </c>
      <c r="M1483">
        <v>338.21</v>
      </c>
      <c r="N1483" t="s">
        <v>133</v>
      </c>
      <c r="O1483" t="s">
        <v>24</v>
      </c>
      <c r="P1483" t="s">
        <v>55</v>
      </c>
      <c r="Q1483">
        <v>0.87152777777777779</v>
      </c>
      <c r="R1483" t="s">
        <v>49</v>
      </c>
      <c r="S1483" t="s">
        <v>4658</v>
      </c>
      <c r="T1483" t="s">
        <v>4636</v>
      </c>
      <c r="U1483">
        <v>437.49</v>
      </c>
      <c r="V1483" t="s">
        <v>5817</v>
      </c>
      <c r="W1483" t="s">
        <v>4968</v>
      </c>
      <c r="X1483" t="s">
        <v>5209</v>
      </c>
      <c r="Y1483" t="s">
        <v>4966</v>
      </c>
      <c r="Z1483" t="s">
        <v>5536</v>
      </c>
      <c r="AA1483" t="s">
        <v>4962</v>
      </c>
      <c r="AB1483">
        <f>YEAR(Sales_Trans_2[[#This Row],[Transaction_Date]])</f>
        <v>2025</v>
      </c>
      <c r="AC1483" t="str">
        <f>TEXT(Sales_Trans_2[[#This Row],[Transaction_Date]],"mmm")</f>
        <v>Nov</v>
      </c>
      <c r="AD1483">
        <f>MONTH(Sales_Trans_2[[#This Row],[Transaction_Date]])</f>
        <v>11</v>
      </c>
      <c r="AE1483" s="19">
        <f>IFERROR(Sales_Trans_2[[#This Row],[Profit]]/Sales_Trans_2[[#This Row],[Sales_Amount]],0)</f>
        <v>0.24158374822317619</v>
      </c>
      <c r="AF1483" s="20" t="str">
        <f>IF(Sales_Trans_2[[#This Row],[Discount_Pct]]=0,"0%",
IF(Sales_Trans_2[[#This Row],[Discount_Pct]]&lt;=5,"1-5%",
IF(Sales_Trans_2[[#This Row],[Discount_Pct]]&lt;=10,"6-10%",
IF(Sales_Trans_2[[#This Row],[Discount_Pct]]&lt;=15,"11-15%","&gt;15%"))))</f>
        <v>&gt;15%</v>
      </c>
    </row>
    <row r="1484" spans="1:32" x14ac:dyDescent="0.25">
      <c r="A1484" t="s">
        <v>4573</v>
      </c>
      <c r="B1484" s="10">
        <v>45985</v>
      </c>
      <c r="C1484" t="s">
        <v>548</v>
      </c>
      <c r="D1484" t="s">
        <v>124</v>
      </c>
      <c r="E1484" t="s">
        <v>102</v>
      </c>
      <c r="F1484" t="s">
        <v>103</v>
      </c>
      <c r="G1484">
        <v>7</v>
      </c>
      <c r="H1484">
        <v>429.77</v>
      </c>
      <c r="I1484">
        <v>10</v>
      </c>
      <c r="J1484">
        <v>300.83999999999997</v>
      </c>
      <c r="K1484">
        <v>2707.55</v>
      </c>
      <c r="L1484">
        <v>2235.59</v>
      </c>
      <c r="M1484">
        <v>471.96</v>
      </c>
      <c r="N1484" t="s">
        <v>4971</v>
      </c>
      <c r="O1484" t="s">
        <v>24</v>
      </c>
      <c r="P1484" t="s">
        <v>55</v>
      </c>
      <c r="Q1484">
        <v>0.6166666666666667</v>
      </c>
      <c r="R1484" t="s">
        <v>49</v>
      </c>
      <c r="S1484" t="s">
        <v>4697</v>
      </c>
      <c r="T1484" t="s">
        <v>4672</v>
      </c>
      <c r="U1484">
        <v>397.22</v>
      </c>
      <c r="V1484" t="s">
        <v>4979</v>
      </c>
      <c r="W1484" t="s">
        <v>4958</v>
      </c>
      <c r="X1484" t="s">
        <v>5510</v>
      </c>
      <c r="Y1484" t="s">
        <v>4966</v>
      </c>
      <c r="Z1484" t="s">
        <v>5511</v>
      </c>
      <c r="AA1484" t="s">
        <v>4962</v>
      </c>
      <c r="AB1484">
        <f>YEAR(Sales_Trans_2[[#This Row],[Transaction_Date]])</f>
        <v>2025</v>
      </c>
      <c r="AC1484" t="str">
        <f>TEXT(Sales_Trans_2[[#This Row],[Transaction_Date]],"mmm")</f>
        <v>Nov</v>
      </c>
      <c r="AD1484">
        <f>MONTH(Sales_Trans_2[[#This Row],[Transaction_Date]])</f>
        <v>11</v>
      </c>
      <c r="AE1484" s="19">
        <f>IFERROR(Sales_Trans_2[[#This Row],[Profit]]/Sales_Trans_2[[#This Row],[Sales_Amount]],0)</f>
        <v>0.17431257040497866</v>
      </c>
      <c r="AF1484" s="20" t="str">
        <f>IF(Sales_Trans_2[[#This Row],[Discount_Pct]]=0,"0%",
IF(Sales_Trans_2[[#This Row],[Discount_Pct]]&lt;=5,"1-5%",
IF(Sales_Trans_2[[#This Row],[Discount_Pct]]&lt;=10,"6-10%",
IF(Sales_Trans_2[[#This Row],[Discount_Pct]]&lt;=15,"11-15%","&gt;15%"))))</f>
        <v>6-10%</v>
      </c>
    </row>
    <row r="1485" spans="1:32" x14ac:dyDescent="0.25">
      <c r="A1485" t="s">
        <v>2700</v>
      </c>
      <c r="B1485" s="10">
        <v>45982</v>
      </c>
      <c r="C1485" t="s">
        <v>935</v>
      </c>
      <c r="D1485" t="s">
        <v>302</v>
      </c>
      <c r="E1485" t="s">
        <v>1180</v>
      </c>
      <c r="F1485" t="s">
        <v>2612</v>
      </c>
      <c r="G1485">
        <v>3</v>
      </c>
      <c r="H1485">
        <v>343.56</v>
      </c>
      <c r="I1485">
        <v>15</v>
      </c>
      <c r="J1485">
        <v>154.6</v>
      </c>
      <c r="K1485">
        <v>876.08</v>
      </c>
      <c r="L1485">
        <v>648.96</v>
      </c>
      <c r="M1485">
        <v>227.12</v>
      </c>
      <c r="N1485" t="s">
        <v>68</v>
      </c>
      <c r="O1485" t="s">
        <v>24</v>
      </c>
      <c r="P1485" t="s">
        <v>55</v>
      </c>
      <c r="Q1485">
        <v>0.71527777777777779</v>
      </c>
      <c r="R1485" t="s">
        <v>49</v>
      </c>
      <c r="S1485" t="s">
        <v>4655</v>
      </c>
      <c r="T1485" t="s">
        <v>4636</v>
      </c>
      <c r="U1485">
        <v>343.56</v>
      </c>
      <c r="V1485" t="s">
        <v>5261</v>
      </c>
      <c r="W1485" t="s">
        <v>4968</v>
      </c>
      <c r="X1485" t="s">
        <v>5304</v>
      </c>
      <c r="Y1485" t="s">
        <v>4966</v>
      </c>
      <c r="Z1485" t="s">
        <v>5087</v>
      </c>
      <c r="AA1485" t="s">
        <v>4962</v>
      </c>
      <c r="AB1485">
        <f>YEAR(Sales_Trans_2[[#This Row],[Transaction_Date]])</f>
        <v>2025</v>
      </c>
      <c r="AC1485" t="str">
        <f>TEXT(Sales_Trans_2[[#This Row],[Transaction_Date]],"mmm")</f>
        <v>Nov</v>
      </c>
      <c r="AD1485">
        <f>MONTH(Sales_Trans_2[[#This Row],[Transaction_Date]])</f>
        <v>11</v>
      </c>
      <c r="AE1485" s="19">
        <f>IFERROR(Sales_Trans_2[[#This Row],[Profit]]/Sales_Trans_2[[#This Row],[Sales_Amount]],0)</f>
        <v>0.25924573098347181</v>
      </c>
      <c r="AF1485" s="20" t="str">
        <f>IF(Sales_Trans_2[[#This Row],[Discount_Pct]]=0,"0%",
IF(Sales_Trans_2[[#This Row],[Discount_Pct]]&lt;=5,"1-5%",
IF(Sales_Trans_2[[#This Row],[Discount_Pct]]&lt;=10,"6-10%",
IF(Sales_Trans_2[[#This Row],[Discount_Pct]]&lt;=15,"11-15%","&gt;15%"))))</f>
        <v>11-15%</v>
      </c>
    </row>
    <row r="1486" spans="1:32" x14ac:dyDescent="0.25">
      <c r="A1486" t="s">
        <v>3775</v>
      </c>
      <c r="B1486" s="10">
        <v>45981</v>
      </c>
      <c r="C1486" t="s">
        <v>3617</v>
      </c>
      <c r="D1486" t="s">
        <v>130</v>
      </c>
      <c r="E1486" t="s">
        <v>1066</v>
      </c>
      <c r="F1486" t="s">
        <v>1067</v>
      </c>
      <c r="G1486">
        <v>5</v>
      </c>
      <c r="H1486">
        <v>379.12</v>
      </c>
      <c r="I1486">
        <v>5</v>
      </c>
      <c r="J1486">
        <v>94.78</v>
      </c>
      <c r="K1486">
        <v>1800.82</v>
      </c>
      <c r="L1486">
        <v>1465.25</v>
      </c>
      <c r="M1486">
        <v>335.57</v>
      </c>
      <c r="N1486" t="s">
        <v>47</v>
      </c>
      <c r="O1486" t="s">
        <v>24</v>
      </c>
      <c r="P1486" t="s">
        <v>55</v>
      </c>
      <c r="Q1486">
        <v>0.62361111111111112</v>
      </c>
      <c r="R1486" t="s">
        <v>49</v>
      </c>
      <c r="S1486" t="s">
        <v>4923</v>
      </c>
      <c r="T1486" t="s">
        <v>4908</v>
      </c>
      <c r="U1486">
        <v>379.12</v>
      </c>
      <c r="V1486" t="s">
        <v>5837</v>
      </c>
      <c r="W1486" t="s">
        <v>4968</v>
      </c>
      <c r="X1486" t="s">
        <v>5119</v>
      </c>
      <c r="Y1486" t="s">
        <v>4966</v>
      </c>
      <c r="Z1486" t="s">
        <v>5120</v>
      </c>
      <c r="AA1486" t="s">
        <v>4962</v>
      </c>
      <c r="AB1486">
        <f>YEAR(Sales_Trans_2[[#This Row],[Transaction_Date]])</f>
        <v>2025</v>
      </c>
      <c r="AC1486" t="str">
        <f>TEXT(Sales_Trans_2[[#This Row],[Transaction_Date]],"mmm")</f>
        <v>Nov</v>
      </c>
      <c r="AD1486">
        <f>MONTH(Sales_Trans_2[[#This Row],[Transaction_Date]])</f>
        <v>11</v>
      </c>
      <c r="AE1486" s="19">
        <f>IFERROR(Sales_Trans_2[[#This Row],[Profit]]/Sales_Trans_2[[#This Row],[Sales_Amount]],0)</f>
        <v>0.18634288823980186</v>
      </c>
      <c r="AF1486" s="20" t="str">
        <f>IF(Sales_Trans_2[[#This Row],[Discount_Pct]]=0,"0%",
IF(Sales_Trans_2[[#This Row],[Discount_Pct]]&lt;=5,"1-5%",
IF(Sales_Trans_2[[#This Row],[Discount_Pct]]&lt;=10,"6-10%",
IF(Sales_Trans_2[[#This Row],[Discount_Pct]]&lt;=15,"11-15%","&gt;15%"))))</f>
        <v>1-5%</v>
      </c>
    </row>
    <row r="1487" spans="1:32" x14ac:dyDescent="0.25">
      <c r="A1487" t="s">
        <v>3702</v>
      </c>
      <c r="B1487" s="10">
        <v>45941</v>
      </c>
      <c r="C1487" t="s">
        <v>3489</v>
      </c>
      <c r="D1487" t="s">
        <v>101</v>
      </c>
      <c r="E1487" t="s">
        <v>291</v>
      </c>
      <c r="F1487" t="s">
        <v>239</v>
      </c>
      <c r="G1487">
        <v>2</v>
      </c>
      <c r="H1487">
        <v>434.65</v>
      </c>
      <c r="I1487">
        <v>20</v>
      </c>
      <c r="J1487">
        <v>173.86</v>
      </c>
      <c r="K1487">
        <v>695.44</v>
      </c>
      <c r="L1487">
        <v>703.26</v>
      </c>
      <c r="M1487">
        <v>-7.82</v>
      </c>
      <c r="N1487" t="s">
        <v>68</v>
      </c>
      <c r="O1487" t="s">
        <v>24</v>
      </c>
      <c r="P1487" t="s">
        <v>55</v>
      </c>
      <c r="Q1487">
        <v>0.70694444444444449</v>
      </c>
      <c r="R1487" t="s">
        <v>49</v>
      </c>
      <c r="S1487" t="s">
        <v>4676</v>
      </c>
      <c r="T1487" t="s">
        <v>4672</v>
      </c>
      <c r="U1487">
        <v>434.65</v>
      </c>
      <c r="V1487" t="s">
        <v>5853</v>
      </c>
      <c r="W1487" t="s">
        <v>4964</v>
      </c>
      <c r="X1487" t="s">
        <v>5015</v>
      </c>
      <c r="Y1487" t="s">
        <v>4966</v>
      </c>
      <c r="Z1487" t="s">
        <v>5131</v>
      </c>
      <c r="AA1487" t="s">
        <v>4962</v>
      </c>
      <c r="AB1487">
        <f>YEAR(Sales_Trans_2[[#This Row],[Transaction_Date]])</f>
        <v>2025</v>
      </c>
      <c r="AC1487" t="str">
        <f>TEXT(Sales_Trans_2[[#This Row],[Transaction_Date]],"mmm")</f>
        <v>Oct</v>
      </c>
      <c r="AD1487">
        <f>MONTH(Sales_Trans_2[[#This Row],[Transaction_Date]])</f>
        <v>10</v>
      </c>
      <c r="AE1487" s="19">
        <f>IFERROR(Sales_Trans_2[[#This Row],[Profit]]/Sales_Trans_2[[#This Row],[Sales_Amount]],0)</f>
        <v>-1.1244679627286322E-2</v>
      </c>
      <c r="AF1487" s="20" t="str">
        <f>IF(Sales_Trans_2[[#This Row],[Discount_Pct]]=0,"0%",
IF(Sales_Trans_2[[#This Row],[Discount_Pct]]&lt;=5,"1-5%",
IF(Sales_Trans_2[[#This Row],[Discount_Pct]]&lt;=10,"6-10%",
IF(Sales_Trans_2[[#This Row],[Discount_Pct]]&lt;=15,"11-15%","&gt;15%"))))</f>
        <v>&gt;15%</v>
      </c>
    </row>
    <row r="1488" spans="1:32" x14ac:dyDescent="0.25">
      <c r="A1488" t="s">
        <v>2815</v>
      </c>
      <c r="B1488" s="10">
        <v>45758</v>
      </c>
      <c r="C1488" t="s">
        <v>1176</v>
      </c>
      <c r="D1488" t="s">
        <v>389</v>
      </c>
      <c r="E1488" t="s">
        <v>1682</v>
      </c>
      <c r="F1488" t="s">
        <v>1932</v>
      </c>
      <c r="G1488">
        <v>1</v>
      </c>
      <c r="H1488">
        <v>83.13</v>
      </c>
      <c r="I1488">
        <v>20</v>
      </c>
      <c r="J1488">
        <v>16.63</v>
      </c>
      <c r="K1488">
        <v>66.5</v>
      </c>
      <c r="L1488">
        <v>69.09</v>
      </c>
      <c r="M1488">
        <v>-2.59</v>
      </c>
      <c r="N1488" t="s">
        <v>47</v>
      </c>
      <c r="O1488" t="s">
        <v>24</v>
      </c>
      <c r="P1488" t="s">
        <v>55</v>
      </c>
      <c r="Q1488">
        <v>0.71458333333333335</v>
      </c>
      <c r="R1488" t="s">
        <v>49</v>
      </c>
      <c r="S1488" t="s">
        <v>4854</v>
      </c>
      <c r="T1488" t="s">
        <v>4847</v>
      </c>
      <c r="U1488">
        <v>83.13</v>
      </c>
      <c r="V1488" t="s">
        <v>5867</v>
      </c>
      <c r="W1488" t="s">
        <v>4964</v>
      </c>
      <c r="X1488" t="s">
        <v>5333</v>
      </c>
      <c r="Y1488" t="s">
        <v>4966</v>
      </c>
      <c r="Z1488" t="s">
        <v>5160</v>
      </c>
      <c r="AA1488" t="s">
        <v>4962</v>
      </c>
      <c r="AB1488">
        <f>YEAR(Sales_Trans_2[[#This Row],[Transaction_Date]])</f>
        <v>2025</v>
      </c>
      <c r="AC1488" t="str">
        <f>TEXT(Sales_Trans_2[[#This Row],[Transaction_Date]],"mmm")</f>
        <v>Apr</v>
      </c>
      <c r="AD1488">
        <f>MONTH(Sales_Trans_2[[#This Row],[Transaction_Date]])</f>
        <v>4</v>
      </c>
      <c r="AE1488" s="19">
        <f>IFERROR(Sales_Trans_2[[#This Row],[Profit]]/Sales_Trans_2[[#This Row],[Sales_Amount]],0)</f>
        <v>-3.8947368421052626E-2</v>
      </c>
      <c r="AF1488" s="20" t="str">
        <f>IF(Sales_Trans_2[[#This Row],[Discount_Pct]]=0,"0%",
IF(Sales_Trans_2[[#This Row],[Discount_Pct]]&lt;=5,"1-5%",
IF(Sales_Trans_2[[#This Row],[Discount_Pct]]&lt;=10,"6-10%",
IF(Sales_Trans_2[[#This Row],[Discount_Pct]]&lt;=15,"11-15%","&gt;15%"))))</f>
        <v>&gt;15%</v>
      </c>
    </row>
    <row r="1489" spans="1:32" x14ac:dyDescent="0.25">
      <c r="A1489" t="s">
        <v>294</v>
      </c>
      <c r="B1489" s="10">
        <v>45955</v>
      </c>
      <c r="C1489" t="s">
        <v>295</v>
      </c>
      <c r="D1489" t="s">
        <v>296</v>
      </c>
      <c r="E1489" t="s">
        <v>297</v>
      </c>
      <c r="F1489" t="s">
        <v>298</v>
      </c>
      <c r="G1489">
        <v>6</v>
      </c>
      <c r="H1489">
        <v>558.82000000000005</v>
      </c>
      <c r="I1489">
        <v>15</v>
      </c>
      <c r="J1489">
        <v>502.94</v>
      </c>
      <c r="K1489">
        <v>3277.48</v>
      </c>
      <c r="L1489">
        <v>2179.7399999999998</v>
      </c>
      <c r="M1489">
        <v>1097.74</v>
      </c>
      <c r="N1489" t="s">
        <v>47</v>
      </c>
      <c r="O1489" t="s">
        <v>24</v>
      </c>
      <c r="P1489" t="s">
        <v>55</v>
      </c>
      <c r="Q1489">
        <v>0.59722222222222221</v>
      </c>
      <c r="R1489" t="s">
        <v>27</v>
      </c>
      <c r="S1489" t="s">
        <v>4780</v>
      </c>
      <c r="T1489" t="s">
        <v>4776</v>
      </c>
      <c r="U1489">
        <v>507.5</v>
      </c>
      <c r="V1489" t="s">
        <v>5795</v>
      </c>
      <c r="W1489" t="s">
        <v>4958</v>
      </c>
      <c r="X1489" t="s">
        <v>5327</v>
      </c>
      <c r="Y1489" t="s">
        <v>4966</v>
      </c>
      <c r="Z1489" t="s">
        <v>5084</v>
      </c>
      <c r="AA1489" t="s">
        <v>4962</v>
      </c>
      <c r="AB1489">
        <f>YEAR(Sales_Trans_2[[#This Row],[Transaction_Date]])</f>
        <v>2025</v>
      </c>
      <c r="AC1489" t="str">
        <f>TEXT(Sales_Trans_2[[#This Row],[Transaction_Date]],"mmm")</f>
        <v>Oct</v>
      </c>
      <c r="AD1489">
        <f>MONTH(Sales_Trans_2[[#This Row],[Transaction_Date]])</f>
        <v>10</v>
      </c>
      <c r="AE1489" s="19">
        <f>IFERROR(Sales_Trans_2[[#This Row],[Profit]]/Sales_Trans_2[[#This Row],[Sales_Amount]],0)</f>
        <v>0.33493415673017074</v>
      </c>
      <c r="AF1489" s="20" t="str">
        <f>IF(Sales_Trans_2[[#This Row],[Discount_Pct]]=0,"0%",
IF(Sales_Trans_2[[#This Row],[Discount_Pct]]&lt;=5,"1-5%",
IF(Sales_Trans_2[[#This Row],[Discount_Pct]]&lt;=10,"6-10%",
IF(Sales_Trans_2[[#This Row],[Discount_Pct]]&lt;=15,"11-15%","&gt;15%"))))</f>
        <v>11-15%</v>
      </c>
    </row>
    <row r="1490" spans="1:32" x14ac:dyDescent="0.25">
      <c r="A1490" t="s">
        <v>2222</v>
      </c>
      <c r="B1490" s="10">
        <v>45952</v>
      </c>
      <c r="C1490" t="s">
        <v>1235</v>
      </c>
      <c r="D1490" t="s">
        <v>186</v>
      </c>
      <c r="E1490" t="s">
        <v>309</v>
      </c>
      <c r="F1490" t="s">
        <v>310</v>
      </c>
      <c r="G1490">
        <v>1</v>
      </c>
      <c r="H1490">
        <v>217.42</v>
      </c>
      <c r="I1490">
        <v>15</v>
      </c>
      <c r="J1490">
        <v>32.61</v>
      </c>
      <c r="K1490">
        <v>184.81</v>
      </c>
      <c r="L1490">
        <v>177.03</v>
      </c>
      <c r="M1490">
        <v>7.78</v>
      </c>
      <c r="N1490" t="s">
        <v>47</v>
      </c>
      <c r="O1490" t="s">
        <v>24</v>
      </c>
      <c r="P1490" t="s">
        <v>55</v>
      </c>
      <c r="Q1490">
        <v>0.78819444444444442</v>
      </c>
      <c r="R1490" t="s">
        <v>49</v>
      </c>
      <c r="S1490" t="s">
        <v>4724</v>
      </c>
      <c r="T1490" t="s">
        <v>4703</v>
      </c>
      <c r="U1490">
        <v>217.42</v>
      </c>
      <c r="V1490" t="s">
        <v>5576</v>
      </c>
      <c r="W1490" t="s">
        <v>4968</v>
      </c>
      <c r="X1490" t="s">
        <v>5121</v>
      </c>
      <c r="Y1490" t="s">
        <v>4966</v>
      </c>
      <c r="Z1490" t="s">
        <v>5122</v>
      </c>
      <c r="AA1490" t="s">
        <v>4962</v>
      </c>
      <c r="AB1490">
        <f>YEAR(Sales_Trans_2[[#This Row],[Transaction_Date]])</f>
        <v>2025</v>
      </c>
      <c r="AC1490" t="str">
        <f>TEXT(Sales_Trans_2[[#This Row],[Transaction_Date]],"mmm")</f>
        <v>Oct</v>
      </c>
      <c r="AD1490">
        <f>MONTH(Sales_Trans_2[[#This Row],[Transaction_Date]])</f>
        <v>10</v>
      </c>
      <c r="AE1490" s="19">
        <f>IFERROR(Sales_Trans_2[[#This Row],[Profit]]/Sales_Trans_2[[#This Row],[Sales_Amount]],0)</f>
        <v>4.2097289107732264E-2</v>
      </c>
      <c r="AF1490" s="20" t="str">
        <f>IF(Sales_Trans_2[[#This Row],[Discount_Pct]]=0,"0%",
IF(Sales_Trans_2[[#This Row],[Discount_Pct]]&lt;=5,"1-5%",
IF(Sales_Trans_2[[#This Row],[Discount_Pct]]&lt;=10,"6-10%",
IF(Sales_Trans_2[[#This Row],[Discount_Pct]]&lt;=15,"11-15%","&gt;15%"))))</f>
        <v>11-15%</v>
      </c>
    </row>
    <row r="1491" spans="1:32" x14ac:dyDescent="0.25">
      <c r="A1491" t="s">
        <v>1847</v>
      </c>
      <c r="B1491" s="10">
        <v>45951</v>
      </c>
      <c r="C1491" t="s">
        <v>1848</v>
      </c>
      <c r="D1491" t="s">
        <v>314</v>
      </c>
      <c r="E1491" t="s">
        <v>390</v>
      </c>
      <c r="F1491" t="s">
        <v>239</v>
      </c>
      <c r="G1491">
        <v>5</v>
      </c>
      <c r="H1491">
        <v>329.69</v>
      </c>
      <c r="I1491">
        <v>20</v>
      </c>
      <c r="J1491">
        <v>329.69</v>
      </c>
      <c r="K1491">
        <v>1318.76</v>
      </c>
      <c r="L1491">
        <v>1236.25</v>
      </c>
      <c r="M1491">
        <v>82.51</v>
      </c>
      <c r="N1491" t="s">
        <v>68</v>
      </c>
      <c r="O1491" t="s">
        <v>24</v>
      </c>
      <c r="P1491" t="s">
        <v>55</v>
      </c>
      <c r="Q1491">
        <v>0.69305555555555554</v>
      </c>
      <c r="R1491" t="s">
        <v>49</v>
      </c>
      <c r="S1491" t="s">
        <v>4707</v>
      </c>
      <c r="T1491" t="s">
        <v>4703</v>
      </c>
      <c r="U1491">
        <v>329.69</v>
      </c>
      <c r="V1491" t="s">
        <v>5408</v>
      </c>
      <c r="W1491" t="s">
        <v>4968</v>
      </c>
      <c r="X1491" t="s">
        <v>5015</v>
      </c>
      <c r="Y1491" t="s">
        <v>4966</v>
      </c>
      <c r="Z1491" t="s">
        <v>5323</v>
      </c>
      <c r="AA1491" t="s">
        <v>4962</v>
      </c>
      <c r="AB1491">
        <f>YEAR(Sales_Trans_2[[#This Row],[Transaction_Date]])</f>
        <v>2025</v>
      </c>
      <c r="AC1491" t="str">
        <f>TEXT(Sales_Trans_2[[#This Row],[Transaction_Date]],"mmm")</f>
        <v>Oct</v>
      </c>
      <c r="AD1491">
        <f>MONTH(Sales_Trans_2[[#This Row],[Transaction_Date]])</f>
        <v>10</v>
      </c>
      <c r="AE1491" s="19">
        <f>IFERROR(Sales_Trans_2[[#This Row],[Profit]]/Sales_Trans_2[[#This Row],[Sales_Amount]],0)</f>
        <v>6.2566350207770946E-2</v>
      </c>
      <c r="AF1491" s="20" t="str">
        <f>IF(Sales_Trans_2[[#This Row],[Discount_Pct]]=0,"0%",
IF(Sales_Trans_2[[#This Row],[Discount_Pct]]&lt;=5,"1-5%",
IF(Sales_Trans_2[[#This Row],[Discount_Pct]]&lt;=10,"6-10%",
IF(Sales_Trans_2[[#This Row],[Discount_Pct]]&lt;=15,"11-15%","&gt;15%"))))</f>
        <v>&gt;15%</v>
      </c>
    </row>
    <row r="1492" spans="1:32" x14ac:dyDescent="0.25">
      <c r="A1492" t="s">
        <v>3238</v>
      </c>
      <c r="B1492" s="10">
        <v>45948</v>
      </c>
      <c r="C1492" t="s">
        <v>1256</v>
      </c>
      <c r="D1492" t="s">
        <v>314</v>
      </c>
      <c r="E1492" t="s">
        <v>1247</v>
      </c>
      <c r="F1492" t="s">
        <v>239</v>
      </c>
      <c r="G1492">
        <v>4</v>
      </c>
      <c r="H1492">
        <v>353.75</v>
      </c>
      <c r="I1492">
        <v>10</v>
      </c>
      <c r="J1492">
        <v>141.5</v>
      </c>
      <c r="K1492">
        <v>1464.52</v>
      </c>
      <c r="L1492">
        <v>989</v>
      </c>
      <c r="M1492">
        <v>475.52</v>
      </c>
      <c r="N1492" t="s">
        <v>23</v>
      </c>
      <c r="O1492" t="s">
        <v>24</v>
      </c>
      <c r="P1492" t="s">
        <v>55</v>
      </c>
      <c r="Q1492">
        <v>0.87013888888888891</v>
      </c>
      <c r="R1492" t="s">
        <v>27</v>
      </c>
      <c r="S1492" t="s">
        <v>4707</v>
      </c>
      <c r="T1492" t="s">
        <v>4703</v>
      </c>
      <c r="U1492">
        <v>329.69</v>
      </c>
      <c r="V1492" t="s">
        <v>5610</v>
      </c>
      <c r="W1492" t="s">
        <v>4958</v>
      </c>
      <c r="X1492" t="s">
        <v>5015</v>
      </c>
      <c r="Y1492" t="s">
        <v>4966</v>
      </c>
      <c r="Z1492" t="s">
        <v>5336</v>
      </c>
      <c r="AA1492" t="s">
        <v>4962</v>
      </c>
      <c r="AB1492">
        <f>YEAR(Sales_Trans_2[[#This Row],[Transaction_Date]])</f>
        <v>2025</v>
      </c>
      <c r="AC1492" t="str">
        <f>TEXT(Sales_Trans_2[[#This Row],[Transaction_Date]],"mmm")</f>
        <v>Oct</v>
      </c>
      <c r="AD1492">
        <f>MONTH(Sales_Trans_2[[#This Row],[Transaction_Date]])</f>
        <v>10</v>
      </c>
      <c r="AE1492" s="19">
        <f>IFERROR(Sales_Trans_2[[#This Row],[Profit]]/Sales_Trans_2[[#This Row],[Sales_Amount]],0)</f>
        <v>0.32469341490727338</v>
      </c>
      <c r="AF1492" s="20" t="str">
        <f>IF(Sales_Trans_2[[#This Row],[Discount_Pct]]=0,"0%",
IF(Sales_Trans_2[[#This Row],[Discount_Pct]]&lt;=5,"1-5%",
IF(Sales_Trans_2[[#This Row],[Discount_Pct]]&lt;=10,"6-10%",
IF(Sales_Trans_2[[#This Row],[Discount_Pct]]&lt;=15,"11-15%","&gt;15%"))))</f>
        <v>6-10%</v>
      </c>
    </row>
    <row r="1493" spans="1:32" x14ac:dyDescent="0.25">
      <c r="A1493" t="s">
        <v>4450</v>
      </c>
      <c r="B1493" s="10">
        <v>45948</v>
      </c>
      <c r="C1493" t="s">
        <v>657</v>
      </c>
      <c r="D1493" t="s">
        <v>459</v>
      </c>
      <c r="E1493" t="s">
        <v>1063</v>
      </c>
      <c r="F1493" t="s">
        <v>1064</v>
      </c>
      <c r="G1493">
        <v>2</v>
      </c>
      <c r="H1493">
        <v>71.290000000000006</v>
      </c>
      <c r="I1493">
        <v>10</v>
      </c>
      <c r="J1493">
        <v>14.26</v>
      </c>
      <c r="K1493">
        <v>147.57</v>
      </c>
      <c r="L1493">
        <v>118.74</v>
      </c>
      <c r="M1493">
        <v>28.83</v>
      </c>
      <c r="N1493" t="s">
        <v>133</v>
      </c>
      <c r="O1493" t="s">
        <v>24</v>
      </c>
      <c r="P1493" t="s">
        <v>55</v>
      </c>
      <c r="Q1493">
        <v>0.82847222222222228</v>
      </c>
      <c r="R1493" t="s">
        <v>27</v>
      </c>
      <c r="S1493" t="s">
        <v>4838</v>
      </c>
      <c r="T1493" t="s">
        <v>4828</v>
      </c>
      <c r="U1493">
        <v>71.290000000000006</v>
      </c>
      <c r="V1493" t="s">
        <v>4996</v>
      </c>
      <c r="W1493" t="s">
        <v>4968</v>
      </c>
      <c r="X1493" t="s">
        <v>5329</v>
      </c>
      <c r="Y1493" t="s">
        <v>4966</v>
      </c>
      <c r="Z1493" t="s">
        <v>5330</v>
      </c>
      <c r="AA1493" t="s">
        <v>4962</v>
      </c>
      <c r="AB1493">
        <f>YEAR(Sales_Trans_2[[#This Row],[Transaction_Date]])</f>
        <v>2025</v>
      </c>
      <c r="AC1493" t="str">
        <f>TEXT(Sales_Trans_2[[#This Row],[Transaction_Date]],"mmm")</f>
        <v>Oct</v>
      </c>
      <c r="AD1493">
        <f>MONTH(Sales_Trans_2[[#This Row],[Transaction_Date]])</f>
        <v>10</v>
      </c>
      <c r="AE1493" s="19">
        <f>IFERROR(Sales_Trans_2[[#This Row],[Profit]]/Sales_Trans_2[[#This Row],[Sales_Amount]],0)</f>
        <v>0.19536491156739175</v>
      </c>
      <c r="AF1493" s="20" t="str">
        <f>IF(Sales_Trans_2[[#This Row],[Discount_Pct]]=0,"0%",
IF(Sales_Trans_2[[#This Row],[Discount_Pct]]&lt;=5,"1-5%",
IF(Sales_Trans_2[[#This Row],[Discount_Pct]]&lt;=10,"6-10%",
IF(Sales_Trans_2[[#This Row],[Discount_Pct]]&lt;=15,"11-15%","&gt;15%"))))</f>
        <v>6-10%</v>
      </c>
    </row>
    <row r="1494" spans="1:32" x14ac:dyDescent="0.25">
      <c r="A1494" t="s">
        <v>4508</v>
      </c>
      <c r="B1494" s="10">
        <v>45948</v>
      </c>
      <c r="C1494" t="s">
        <v>2662</v>
      </c>
      <c r="D1494" t="s">
        <v>1194</v>
      </c>
      <c r="E1494" t="s">
        <v>90</v>
      </c>
      <c r="F1494" t="s">
        <v>91</v>
      </c>
      <c r="G1494">
        <v>8</v>
      </c>
      <c r="H1494">
        <v>122.27</v>
      </c>
      <c r="I1494">
        <v>20</v>
      </c>
      <c r="J1494">
        <v>195.63</v>
      </c>
      <c r="K1494">
        <v>899.91</v>
      </c>
      <c r="L1494">
        <v>743.68</v>
      </c>
      <c r="M1494">
        <v>156.22999999999999</v>
      </c>
      <c r="N1494" t="s">
        <v>23</v>
      </c>
      <c r="O1494" t="s">
        <v>24</v>
      </c>
      <c r="P1494" t="s">
        <v>55</v>
      </c>
      <c r="Q1494">
        <v>0.45208333333333334</v>
      </c>
      <c r="R1494" t="s">
        <v>27</v>
      </c>
      <c r="S1494" t="s">
        <v>4896</v>
      </c>
      <c r="T1494" t="s">
        <v>4887</v>
      </c>
      <c r="U1494">
        <v>109.69</v>
      </c>
      <c r="V1494" t="s">
        <v>5876</v>
      </c>
      <c r="W1494" t="s">
        <v>4958</v>
      </c>
      <c r="X1494" t="s">
        <v>5467</v>
      </c>
      <c r="Y1494" t="s">
        <v>4966</v>
      </c>
      <c r="Z1494" t="s">
        <v>5468</v>
      </c>
      <c r="AA1494" t="s">
        <v>4962</v>
      </c>
      <c r="AB1494">
        <f>YEAR(Sales_Trans_2[[#This Row],[Transaction_Date]])</f>
        <v>2025</v>
      </c>
      <c r="AC1494" t="str">
        <f>TEXT(Sales_Trans_2[[#This Row],[Transaction_Date]],"mmm")</f>
        <v>Oct</v>
      </c>
      <c r="AD1494">
        <f>MONTH(Sales_Trans_2[[#This Row],[Transaction_Date]])</f>
        <v>10</v>
      </c>
      <c r="AE1494" s="19">
        <f>IFERROR(Sales_Trans_2[[#This Row],[Profit]]/Sales_Trans_2[[#This Row],[Sales_Amount]],0)</f>
        <v>0.17360624951384027</v>
      </c>
      <c r="AF1494" s="20" t="str">
        <f>IF(Sales_Trans_2[[#This Row],[Discount_Pct]]=0,"0%",
IF(Sales_Trans_2[[#This Row],[Discount_Pct]]&lt;=5,"1-5%",
IF(Sales_Trans_2[[#This Row],[Discount_Pct]]&lt;=10,"6-10%",
IF(Sales_Trans_2[[#This Row],[Discount_Pct]]&lt;=15,"11-15%","&gt;15%"))))</f>
        <v>&gt;15%</v>
      </c>
    </row>
    <row r="1495" spans="1:32" x14ac:dyDescent="0.25">
      <c r="A1495" t="s">
        <v>3876</v>
      </c>
      <c r="B1495" s="10">
        <v>45910</v>
      </c>
      <c r="C1495" t="s">
        <v>1943</v>
      </c>
      <c r="D1495" t="s">
        <v>371</v>
      </c>
      <c r="E1495" t="s">
        <v>808</v>
      </c>
      <c r="F1495" t="s">
        <v>1718</v>
      </c>
      <c r="G1495">
        <v>4</v>
      </c>
      <c r="H1495">
        <v>380.12</v>
      </c>
      <c r="I1495">
        <v>20</v>
      </c>
      <c r="J1495">
        <v>304.10000000000002</v>
      </c>
      <c r="K1495">
        <v>1216.3800000000001</v>
      </c>
      <c r="L1495">
        <v>1239.92</v>
      </c>
      <c r="M1495">
        <v>-23.54</v>
      </c>
      <c r="N1495" t="s">
        <v>40</v>
      </c>
      <c r="O1495" t="s">
        <v>24</v>
      </c>
      <c r="P1495" t="s">
        <v>55</v>
      </c>
      <c r="Q1495">
        <v>0.86041666666666672</v>
      </c>
      <c r="R1495" t="s">
        <v>49</v>
      </c>
      <c r="S1495" t="s">
        <v>4714</v>
      </c>
      <c r="T1495" t="s">
        <v>4703</v>
      </c>
      <c r="U1495">
        <v>380.12</v>
      </c>
      <c r="V1495" t="s">
        <v>4993</v>
      </c>
      <c r="W1495" t="s">
        <v>4968</v>
      </c>
      <c r="X1495" t="s">
        <v>5899</v>
      </c>
      <c r="Y1495" t="s">
        <v>4966</v>
      </c>
      <c r="Z1495" t="s">
        <v>5703</v>
      </c>
      <c r="AA1495" t="s">
        <v>4962</v>
      </c>
      <c r="AB1495">
        <f>YEAR(Sales_Trans_2[[#This Row],[Transaction_Date]])</f>
        <v>2025</v>
      </c>
      <c r="AC1495" t="str">
        <f>TEXT(Sales_Trans_2[[#This Row],[Transaction_Date]],"mmm")</f>
        <v>Sep</v>
      </c>
      <c r="AD1495">
        <f>MONTH(Sales_Trans_2[[#This Row],[Transaction_Date]])</f>
        <v>9</v>
      </c>
      <c r="AE1495" s="19">
        <f>IFERROR(Sales_Trans_2[[#This Row],[Profit]]/Sales_Trans_2[[#This Row],[Sales_Amount]],0)</f>
        <v>-1.935250497377464E-2</v>
      </c>
      <c r="AF1495" s="20" t="str">
        <f>IF(Sales_Trans_2[[#This Row],[Discount_Pct]]=0,"0%",
IF(Sales_Trans_2[[#This Row],[Discount_Pct]]&lt;=5,"1-5%",
IF(Sales_Trans_2[[#This Row],[Discount_Pct]]&lt;=10,"6-10%",
IF(Sales_Trans_2[[#This Row],[Discount_Pct]]&lt;=15,"11-15%","&gt;15%"))))</f>
        <v>&gt;15%</v>
      </c>
    </row>
    <row r="1496" spans="1:32" x14ac:dyDescent="0.25">
      <c r="A1496" t="s">
        <v>579</v>
      </c>
      <c r="B1496" s="10">
        <v>45698</v>
      </c>
      <c r="C1496" t="s">
        <v>580</v>
      </c>
      <c r="D1496" t="s">
        <v>581</v>
      </c>
      <c r="E1496" t="s">
        <v>243</v>
      </c>
      <c r="F1496" t="s">
        <v>222</v>
      </c>
      <c r="G1496">
        <v>4</v>
      </c>
      <c r="H1496">
        <v>155.15</v>
      </c>
      <c r="I1496">
        <v>10</v>
      </c>
      <c r="J1496">
        <v>62.06</v>
      </c>
      <c r="K1496">
        <v>558.54</v>
      </c>
      <c r="L1496">
        <v>427.96</v>
      </c>
      <c r="M1496">
        <v>130.58000000000001</v>
      </c>
      <c r="N1496" t="s">
        <v>40</v>
      </c>
      <c r="O1496" t="s">
        <v>24</v>
      </c>
      <c r="P1496" t="s">
        <v>55</v>
      </c>
      <c r="Q1496">
        <v>0.76736111111111116</v>
      </c>
      <c r="R1496" t="s">
        <v>49</v>
      </c>
      <c r="S1496" t="s">
        <v>4710</v>
      </c>
      <c r="T1496" t="s">
        <v>4703</v>
      </c>
      <c r="U1496">
        <v>139.21</v>
      </c>
      <c r="V1496" t="s">
        <v>5644</v>
      </c>
      <c r="W1496" t="s">
        <v>4958</v>
      </c>
      <c r="X1496" t="s">
        <v>5424</v>
      </c>
      <c r="Y1496" t="s">
        <v>4966</v>
      </c>
      <c r="Z1496" t="s">
        <v>5046</v>
      </c>
      <c r="AA1496" t="s">
        <v>4962</v>
      </c>
      <c r="AB1496">
        <f>YEAR(Sales_Trans_2[[#This Row],[Transaction_Date]])</f>
        <v>2025</v>
      </c>
      <c r="AC1496" t="str">
        <f>TEXT(Sales_Trans_2[[#This Row],[Transaction_Date]],"mmm")</f>
        <v>Feb</v>
      </c>
      <c r="AD1496">
        <f>MONTH(Sales_Trans_2[[#This Row],[Transaction_Date]])</f>
        <v>2</v>
      </c>
      <c r="AE1496" s="19">
        <f>IFERROR(Sales_Trans_2[[#This Row],[Profit]]/Sales_Trans_2[[#This Row],[Sales_Amount]],0)</f>
        <v>0.2337880903784868</v>
      </c>
      <c r="AF1496" s="20" t="str">
        <f>IF(Sales_Trans_2[[#This Row],[Discount_Pct]]=0,"0%",
IF(Sales_Trans_2[[#This Row],[Discount_Pct]]&lt;=5,"1-5%",
IF(Sales_Trans_2[[#This Row],[Discount_Pct]]&lt;=10,"6-10%",
IF(Sales_Trans_2[[#This Row],[Discount_Pct]]&lt;=15,"11-15%","&gt;15%"))))</f>
        <v>6-10%</v>
      </c>
    </row>
    <row r="1497" spans="1:32" x14ac:dyDescent="0.25">
      <c r="A1497" t="s">
        <v>3763</v>
      </c>
      <c r="B1497" s="10">
        <v>45923</v>
      </c>
      <c r="D1497" t="s">
        <v>95</v>
      </c>
      <c r="E1497" t="s">
        <v>148</v>
      </c>
      <c r="F1497" t="s">
        <v>239</v>
      </c>
      <c r="G1497">
        <v>1</v>
      </c>
      <c r="H1497">
        <v>522.78</v>
      </c>
      <c r="I1497">
        <v>10</v>
      </c>
      <c r="J1497">
        <v>52.28</v>
      </c>
      <c r="K1497">
        <v>470.5</v>
      </c>
      <c r="L1497">
        <v>395.87</v>
      </c>
      <c r="M1497">
        <v>74.63</v>
      </c>
      <c r="N1497" t="s">
        <v>40</v>
      </c>
      <c r="O1497" t="s">
        <v>24</v>
      </c>
      <c r="P1497" t="s">
        <v>55</v>
      </c>
      <c r="Q1497">
        <v>0.6791666666666667</v>
      </c>
      <c r="R1497" t="s">
        <v>49</v>
      </c>
      <c r="S1497" t="s">
        <v>4937</v>
      </c>
      <c r="T1497" t="s">
        <v>4930</v>
      </c>
      <c r="U1497">
        <v>522.78</v>
      </c>
      <c r="X1497" t="s">
        <v>5015</v>
      </c>
      <c r="Y1497" t="s">
        <v>4966</v>
      </c>
      <c r="Z1497" t="s">
        <v>5135</v>
      </c>
      <c r="AA1497" t="s">
        <v>4962</v>
      </c>
      <c r="AB1497">
        <f>YEAR(Sales_Trans_2[[#This Row],[Transaction_Date]])</f>
        <v>2025</v>
      </c>
      <c r="AC1497" t="str">
        <f>TEXT(Sales_Trans_2[[#This Row],[Transaction_Date]],"mmm")</f>
        <v>Sep</v>
      </c>
      <c r="AD1497">
        <f>MONTH(Sales_Trans_2[[#This Row],[Transaction_Date]])</f>
        <v>9</v>
      </c>
      <c r="AE1497" s="19">
        <f>IFERROR(Sales_Trans_2[[#This Row],[Profit]]/Sales_Trans_2[[#This Row],[Sales_Amount]],0)</f>
        <v>0.15861849096705632</v>
      </c>
      <c r="AF1497" s="20" t="str">
        <f>IF(Sales_Trans_2[[#This Row],[Discount_Pct]]=0,"0%",
IF(Sales_Trans_2[[#This Row],[Discount_Pct]]&lt;=5,"1-5%",
IF(Sales_Trans_2[[#This Row],[Discount_Pct]]&lt;=10,"6-10%",
IF(Sales_Trans_2[[#This Row],[Discount_Pct]]&lt;=15,"11-15%","&gt;15%"))))</f>
        <v>6-10%</v>
      </c>
    </row>
    <row r="1498" spans="1:32" x14ac:dyDescent="0.25">
      <c r="A1498" t="s">
        <v>3440</v>
      </c>
      <c r="B1498" s="10">
        <v>45922</v>
      </c>
      <c r="C1498" t="s">
        <v>1508</v>
      </c>
      <c r="D1498" t="s">
        <v>503</v>
      </c>
      <c r="E1498" t="s">
        <v>1323</v>
      </c>
      <c r="F1498" t="s">
        <v>54</v>
      </c>
      <c r="G1498">
        <v>8</v>
      </c>
      <c r="H1498">
        <v>509.6</v>
      </c>
      <c r="I1498">
        <v>5</v>
      </c>
      <c r="J1498">
        <v>203.84</v>
      </c>
      <c r="K1498">
        <v>3872.96</v>
      </c>
      <c r="L1498">
        <v>3118.4</v>
      </c>
      <c r="M1498">
        <v>754.56</v>
      </c>
      <c r="N1498" t="s">
        <v>133</v>
      </c>
      <c r="O1498" t="s">
        <v>24</v>
      </c>
      <c r="P1498" t="s">
        <v>55</v>
      </c>
      <c r="Q1498">
        <v>0.62083333333333335</v>
      </c>
      <c r="R1498" t="s">
        <v>49</v>
      </c>
      <c r="S1498" t="s">
        <v>4727</v>
      </c>
      <c r="T1498" t="s">
        <v>4703</v>
      </c>
      <c r="U1498">
        <v>503.36</v>
      </c>
      <c r="V1498" t="s">
        <v>5664</v>
      </c>
      <c r="W1498" t="s">
        <v>4958</v>
      </c>
      <c r="X1498" t="s">
        <v>5416</v>
      </c>
      <c r="Y1498" t="s">
        <v>4966</v>
      </c>
      <c r="Z1498" t="s">
        <v>5147</v>
      </c>
      <c r="AA1498" t="s">
        <v>4962</v>
      </c>
      <c r="AB1498">
        <f>YEAR(Sales_Trans_2[[#This Row],[Transaction_Date]])</f>
        <v>2025</v>
      </c>
      <c r="AC1498" t="str">
        <f>TEXT(Sales_Trans_2[[#This Row],[Transaction_Date]],"mmm")</f>
        <v>Sep</v>
      </c>
      <c r="AD1498">
        <f>MONTH(Sales_Trans_2[[#This Row],[Transaction_Date]])</f>
        <v>9</v>
      </c>
      <c r="AE1498" s="19">
        <f>IFERROR(Sales_Trans_2[[#This Row],[Profit]]/Sales_Trans_2[[#This Row],[Sales_Amount]],0)</f>
        <v>0.19482772866231512</v>
      </c>
      <c r="AF1498" s="20" t="str">
        <f>IF(Sales_Trans_2[[#This Row],[Discount_Pct]]=0,"0%",
IF(Sales_Trans_2[[#This Row],[Discount_Pct]]&lt;=5,"1-5%",
IF(Sales_Trans_2[[#This Row],[Discount_Pct]]&lt;=10,"6-10%",
IF(Sales_Trans_2[[#This Row],[Discount_Pct]]&lt;=15,"11-15%","&gt;15%"))))</f>
        <v>1-5%</v>
      </c>
    </row>
    <row r="1499" spans="1:32" x14ac:dyDescent="0.25">
      <c r="A1499" t="s">
        <v>407</v>
      </c>
      <c r="B1499" s="10">
        <v>46000</v>
      </c>
      <c r="C1499" t="s">
        <v>408</v>
      </c>
      <c r="D1499" t="s">
        <v>409</v>
      </c>
      <c r="E1499" t="s">
        <v>120</v>
      </c>
      <c r="F1499" t="s">
        <v>410</v>
      </c>
      <c r="G1499">
        <v>2</v>
      </c>
      <c r="H1499">
        <v>299.73</v>
      </c>
      <c r="I1499">
        <v>20</v>
      </c>
      <c r="J1499">
        <v>119.89</v>
      </c>
      <c r="K1499">
        <v>479.57</v>
      </c>
      <c r="L1499">
        <v>369.48</v>
      </c>
      <c r="M1499">
        <v>110.09</v>
      </c>
      <c r="N1499" t="s">
        <v>68</v>
      </c>
      <c r="O1499" t="s">
        <v>24</v>
      </c>
      <c r="P1499" t="s">
        <v>55</v>
      </c>
      <c r="Q1499">
        <v>0.57708333333333328</v>
      </c>
      <c r="R1499" t="s">
        <v>49</v>
      </c>
      <c r="S1499" t="s">
        <v>4635</v>
      </c>
      <c r="T1499" t="s">
        <v>4636</v>
      </c>
      <c r="U1499">
        <v>299.73</v>
      </c>
      <c r="V1499" t="s">
        <v>5091</v>
      </c>
      <c r="W1499" t="s">
        <v>4968</v>
      </c>
      <c r="X1499" t="s">
        <v>5172</v>
      </c>
      <c r="Y1499" t="s">
        <v>4966</v>
      </c>
      <c r="Z1499" t="s">
        <v>5207</v>
      </c>
      <c r="AA1499" t="s">
        <v>4962</v>
      </c>
      <c r="AB1499">
        <f>YEAR(Sales_Trans_2[[#This Row],[Transaction_Date]])</f>
        <v>2025</v>
      </c>
      <c r="AC1499" t="str">
        <f>TEXT(Sales_Trans_2[[#This Row],[Transaction_Date]],"mmm")</f>
        <v>Dec</v>
      </c>
      <c r="AD1499">
        <f>MONTH(Sales_Trans_2[[#This Row],[Transaction_Date]])</f>
        <v>12</v>
      </c>
      <c r="AE1499" s="19">
        <f>IFERROR(Sales_Trans_2[[#This Row],[Profit]]/Sales_Trans_2[[#This Row],[Sales_Amount]],0)</f>
        <v>0.22955981400004172</v>
      </c>
      <c r="AF1499" s="20" t="str">
        <f>IF(Sales_Trans_2[[#This Row],[Discount_Pct]]=0,"0%",
IF(Sales_Trans_2[[#This Row],[Discount_Pct]]&lt;=5,"1-5%",
IF(Sales_Trans_2[[#This Row],[Discount_Pct]]&lt;=10,"6-10%",
IF(Sales_Trans_2[[#This Row],[Discount_Pct]]&lt;=15,"11-15%","&gt;15%"))))</f>
        <v>&gt;15%</v>
      </c>
    </row>
    <row r="1500" spans="1:32" x14ac:dyDescent="0.25">
      <c r="A1500" t="s">
        <v>3294</v>
      </c>
      <c r="B1500" s="10">
        <v>46000</v>
      </c>
      <c r="C1500" t="s">
        <v>2110</v>
      </c>
      <c r="D1500" t="s">
        <v>905</v>
      </c>
      <c r="E1500" t="s">
        <v>366</v>
      </c>
      <c r="F1500" t="s">
        <v>1932</v>
      </c>
      <c r="G1500">
        <v>8</v>
      </c>
      <c r="H1500">
        <v>532.91</v>
      </c>
      <c r="I1500">
        <v>10</v>
      </c>
      <c r="J1500">
        <v>426.33</v>
      </c>
      <c r="K1500">
        <v>3836.95</v>
      </c>
      <c r="L1500">
        <v>3181.52</v>
      </c>
      <c r="M1500">
        <v>655.43</v>
      </c>
      <c r="N1500" t="s">
        <v>68</v>
      </c>
      <c r="O1500" t="s">
        <v>24</v>
      </c>
      <c r="P1500" t="s">
        <v>55</v>
      </c>
      <c r="Q1500">
        <v>0.55555555555555558</v>
      </c>
      <c r="R1500" t="s">
        <v>49</v>
      </c>
      <c r="S1500" t="s">
        <v>4686</v>
      </c>
      <c r="T1500" t="s">
        <v>4672</v>
      </c>
      <c r="U1500">
        <v>464.41</v>
      </c>
      <c r="V1500" t="s">
        <v>5775</v>
      </c>
      <c r="W1500" t="s">
        <v>4958</v>
      </c>
      <c r="X1500" t="s">
        <v>5333</v>
      </c>
      <c r="Y1500" t="s">
        <v>4966</v>
      </c>
      <c r="Z1500" t="s">
        <v>5334</v>
      </c>
      <c r="AA1500" t="s">
        <v>4962</v>
      </c>
      <c r="AB1500">
        <f>YEAR(Sales_Trans_2[[#This Row],[Transaction_Date]])</f>
        <v>2025</v>
      </c>
      <c r="AC1500" t="str">
        <f>TEXT(Sales_Trans_2[[#This Row],[Transaction_Date]],"mmm")</f>
        <v>Dec</v>
      </c>
      <c r="AD1500">
        <f>MONTH(Sales_Trans_2[[#This Row],[Transaction_Date]])</f>
        <v>12</v>
      </c>
      <c r="AE1500" s="19">
        <f>IFERROR(Sales_Trans_2[[#This Row],[Profit]]/Sales_Trans_2[[#This Row],[Sales_Amount]],0)</f>
        <v>0.17082057363270306</v>
      </c>
      <c r="AF1500" s="20" t="str">
        <f>IF(Sales_Trans_2[[#This Row],[Discount_Pct]]=0,"0%",
IF(Sales_Trans_2[[#This Row],[Discount_Pct]]&lt;=5,"1-5%",
IF(Sales_Trans_2[[#This Row],[Discount_Pct]]&lt;=10,"6-10%",
IF(Sales_Trans_2[[#This Row],[Discount_Pct]]&lt;=15,"11-15%","&gt;15%"))))</f>
        <v>6-10%</v>
      </c>
    </row>
    <row r="1501" spans="1:32" x14ac:dyDescent="0.25">
      <c r="A1501" t="s">
        <v>2589</v>
      </c>
      <c r="B1501" s="10">
        <v>45970</v>
      </c>
      <c r="C1501" t="s">
        <v>2366</v>
      </c>
      <c r="D1501" t="s">
        <v>2058</v>
      </c>
      <c r="E1501" t="s">
        <v>390</v>
      </c>
      <c r="F1501" t="s">
        <v>391</v>
      </c>
      <c r="G1501">
        <v>3</v>
      </c>
      <c r="H1501">
        <v>392.79</v>
      </c>
      <c r="I1501">
        <v>10</v>
      </c>
      <c r="J1501">
        <v>117.84</v>
      </c>
      <c r="K1501">
        <v>1060.53</v>
      </c>
      <c r="L1501">
        <v>1044.99</v>
      </c>
      <c r="M1501">
        <v>15.54</v>
      </c>
      <c r="N1501" t="s">
        <v>68</v>
      </c>
      <c r="O1501" t="s">
        <v>24</v>
      </c>
      <c r="P1501" t="s">
        <v>55</v>
      </c>
      <c r="Q1501">
        <v>0.73124999999999996</v>
      </c>
      <c r="R1501" t="s">
        <v>49</v>
      </c>
      <c r="S1501" t="s">
        <v>4738</v>
      </c>
      <c r="T1501" t="s">
        <v>4729</v>
      </c>
      <c r="U1501">
        <v>392.79</v>
      </c>
      <c r="V1501" t="s">
        <v>5973</v>
      </c>
      <c r="W1501" t="s">
        <v>4968</v>
      </c>
      <c r="X1501" t="s">
        <v>5373</v>
      </c>
      <c r="Y1501" t="s">
        <v>4966</v>
      </c>
      <c r="Z1501" t="s">
        <v>5323</v>
      </c>
      <c r="AA1501" t="s">
        <v>4962</v>
      </c>
      <c r="AB1501">
        <f>YEAR(Sales_Trans_2[[#This Row],[Transaction_Date]])</f>
        <v>2025</v>
      </c>
      <c r="AC1501" t="str">
        <f>TEXT(Sales_Trans_2[[#This Row],[Transaction_Date]],"mmm")</f>
        <v>Nov</v>
      </c>
      <c r="AD1501">
        <f>MONTH(Sales_Trans_2[[#This Row],[Transaction_Date]])</f>
        <v>11</v>
      </c>
      <c r="AE1501" s="19">
        <f>IFERROR(Sales_Trans_2[[#This Row],[Profit]]/Sales_Trans_2[[#This Row],[Sales_Amount]],0)</f>
        <v>1.4653050833074029E-2</v>
      </c>
      <c r="AF1501" s="20" t="str">
        <f>IF(Sales_Trans_2[[#This Row],[Discount_Pct]]=0,"0%",
IF(Sales_Trans_2[[#This Row],[Discount_Pct]]&lt;=5,"1-5%",
IF(Sales_Trans_2[[#This Row],[Discount_Pct]]&lt;=10,"6-10%",
IF(Sales_Trans_2[[#This Row],[Discount_Pct]]&lt;=15,"11-15%","&gt;15%"))))</f>
        <v>6-10%</v>
      </c>
    </row>
    <row r="1502" spans="1:32" x14ac:dyDescent="0.25">
      <c r="A1502" t="s">
        <v>4078</v>
      </c>
      <c r="B1502" s="10">
        <v>45847</v>
      </c>
      <c r="C1502" t="s">
        <v>927</v>
      </c>
      <c r="D1502" t="s">
        <v>186</v>
      </c>
      <c r="E1502" t="s">
        <v>906</v>
      </c>
      <c r="F1502" t="s">
        <v>907</v>
      </c>
      <c r="G1502">
        <v>2</v>
      </c>
      <c r="H1502">
        <v>217.42</v>
      </c>
      <c r="I1502">
        <v>5</v>
      </c>
      <c r="J1502">
        <v>21.74</v>
      </c>
      <c r="K1502">
        <v>475.06</v>
      </c>
      <c r="L1502">
        <v>354.06</v>
      </c>
      <c r="M1502">
        <v>121</v>
      </c>
      <c r="N1502" t="s">
        <v>4971</v>
      </c>
      <c r="O1502" t="s">
        <v>24</v>
      </c>
      <c r="P1502" t="s">
        <v>55</v>
      </c>
      <c r="Q1502">
        <v>0.48125000000000001</v>
      </c>
      <c r="R1502" t="s">
        <v>27</v>
      </c>
      <c r="S1502" t="s">
        <v>4724</v>
      </c>
      <c r="T1502" t="s">
        <v>4703</v>
      </c>
      <c r="U1502">
        <v>217.42</v>
      </c>
      <c r="V1502" t="s">
        <v>5410</v>
      </c>
      <c r="W1502" t="s">
        <v>4964</v>
      </c>
      <c r="X1502" t="s">
        <v>5141</v>
      </c>
      <c r="Y1502" t="s">
        <v>4966</v>
      </c>
      <c r="Z1502" t="s">
        <v>5142</v>
      </c>
      <c r="AA1502" t="s">
        <v>4962</v>
      </c>
      <c r="AB1502">
        <f>YEAR(Sales_Trans_2[[#This Row],[Transaction_Date]])</f>
        <v>2025</v>
      </c>
      <c r="AC1502" t="str">
        <f>TEXT(Sales_Trans_2[[#This Row],[Transaction_Date]],"mmm")</f>
        <v>Jul</v>
      </c>
      <c r="AD1502">
        <f>MONTH(Sales_Trans_2[[#This Row],[Transaction_Date]])</f>
        <v>7</v>
      </c>
      <c r="AE1502" s="19">
        <f>IFERROR(Sales_Trans_2[[#This Row],[Profit]]/Sales_Trans_2[[#This Row],[Sales_Amount]],0)</f>
        <v>0.25470466888393045</v>
      </c>
      <c r="AF1502" s="20" t="str">
        <f>IF(Sales_Trans_2[[#This Row],[Discount_Pct]]=0,"0%",
IF(Sales_Trans_2[[#This Row],[Discount_Pct]]&lt;=5,"1-5%",
IF(Sales_Trans_2[[#This Row],[Discount_Pct]]&lt;=10,"6-10%",
IF(Sales_Trans_2[[#This Row],[Discount_Pct]]&lt;=15,"11-15%","&gt;15%"))))</f>
        <v>1-5%</v>
      </c>
    </row>
    <row r="1503" spans="1:32" x14ac:dyDescent="0.25">
      <c r="A1503" t="s">
        <v>2505</v>
      </c>
      <c r="B1503" s="10">
        <v>45666</v>
      </c>
      <c r="C1503" t="s">
        <v>2506</v>
      </c>
      <c r="D1503" t="s">
        <v>745</v>
      </c>
      <c r="E1503" t="s">
        <v>808</v>
      </c>
      <c r="F1503" t="s">
        <v>322</v>
      </c>
      <c r="G1503">
        <v>6</v>
      </c>
      <c r="H1503">
        <v>188.72</v>
      </c>
      <c r="I1503">
        <v>10</v>
      </c>
      <c r="J1503">
        <v>113.23</v>
      </c>
      <c r="K1503">
        <v>1019.09</v>
      </c>
      <c r="L1503">
        <v>613.38</v>
      </c>
      <c r="M1503">
        <v>405.71</v>
      </c>
      <c r="N1503" t="s">
        <v>40</v>
      </c>
      <c r="O1503" t="s">
        <v>24</v>
      </c>
      <c r="P1503" t="s">
        <v>55</v>
      </c>
      <c r="Q1503">
        <v>0.5756944444444444</v>
      </c>
      <c r="R1503" t="s">
        <v>49</v>
      </c>
      <c r="S1503" t="s">
        <v>4666</v>
      </c>
      <c r="T1503" t="s">
        <v>4636</v>
      </c>
      <c r="U1503">
        <v>168.36</v>
      </c>
      <c r="V1503" t="s">
        <v>5550</v>
      </c>
      <c r="W1503" t="s">
        <v>4958</v>
      </c>
      <c r="X1503" t="s">
        <v>5910</v>
      </c>
      <c r="Y1503" t="s">
        <v>4966</v>
      </c>
      <c r="Z1503" t="s">
        <v>5703</v>
      </c>
      <c r="AA1503" t="s">
        <v>4962</v>
      </c>
      <c r="AB1503">
        <f>YEAR(Sales_Trans_2[[#This Row],[Transaction_Date]])</f>
        <v>2025</v>
      </c>
      <c r="AC1503" t="str">
        <f>TEXT(Sales_Trans_2[[#This Row],[Transaction_Date]],"mmm")</f>
        <v>Jan</v>
      </c>
      <c r="AD1503">
        <f>MONTH(Sales_Trans_2[[#This Row],[Transaction_Date]])</f>
        <v>1</v>
      </c>
      <c r="AE1503" s="19">
        <f>IFERROR(Sales_Trans_2[[#This Row],[Profit]]/Sales_Trans_2[[#This Row],[Sales_Amount]],0)</f>
        <v>0.39811007859953484</v>
      </c>
      <c r="AF1503" s="20" t="str">
        <f>IF(Sales_Trans_2[[#This Row],[Discount_Pct]]=0,"0%",
IF(Sales_Trans_2[[#This Row],[Discount_Pct]]&lt;=5,"1-5%",
IF(Sales_Trans_2[[#This Row],[Discount_Pct]]&lt;=10,"6-10%",
IF(Sales_Trans_2[[#This Row],[Discount_Pct]]&lt;=15,"11-15%","&gt;15%"))))</f>
        <v>6-10%</v>
      </c>
    </row>
    <row r="1504" spans="1:32" x14ac:dyDescent="0.25">
      <c r="A1504" t="s">
        <v>4319</v>
      </c>
      <c r="B1504" s="10">
        <v>45666</v>
      </c>
      <c r="C1504" t="s">
        <v>3622</v>
      </c>
      <c r="D1504" t="s">
        <v>856</v>
      </c>
      <c r="E1504" t="s">
        <v>1180</v>
      </c>
      <c r="F1504" t="s">
        <v>391</v>
      </c>
      <c r="G1504">
        <v>4</v>
      </c>
      <c r="H1504">
        <v>275.70999999999998</v>
      </c>
      <c r="I1504">
        <v>5</v>
      </c>
      <c r="J1504">
        <v>55.14</v>
      </c>
      <c r="K1504">
        <v>1047.7</v>
      </c>
      <c r="L1504">
        <v>825.2</v>
      </c>
      <c r="M1504">
        <v>222.5</v>
      </c>
      <c r="N1504" t="s">
        <v>68</v>
      </c>
      <c r="O1504" t="s">
        <v>24</v>
      </c>
      <c r="P1504" t="s">
        <v>55</v>
      </c>
      <c r="Q1504">
        <v>0.81527777777777777</v>
      </c>
      <c r="R1504" t="s">
        <v>49</v>
      </c>
      <c r="S1504" t="s">
        <v>4825</v>
      </c>
      <c r="T1504" t="s">
        <v>4805</v>
      </c>
      <c r="U1504">
        <v>275.70999999999998</v>
      </c>
      <c r="V1504" t="s">
        <v>5393</v>
      </c>
      <c r="W1504" t="s">
        <v>4968</v>
      </c>
      <c r="X1504" t="s">
        <v>5373</v>
      </c>
      <c r="Y1504" t="s">
        <v>4966</v>
      </c>
      <c r="Z1504" t="s">
        <v>5087</v>
      </c>
      <c r="AA1504" t="s">
        <v>4962</v>
      </c>
      <c r="AB1504">
        <f>YEAR(Sales_Trans_2[[#This Row],[Transaction_Date]])</f>
        <v>2025</v>
      </c>
      <c r="AC1504" t="str">
        <f>TEXT(Sales_Trans_2[[#This Row],[Transaction_Date]],"mmm")</f>
        <v>Jan</v>
      </c>
      <c r="AD1504">
        <f>MONTH(Sales_Trans_2[[#This Row],[Transaction_Date]])</f>
        <v>1</v>
      </c>
      <c r="AE1504" s="19">
        <f>IFERROR(Sales_Trans_2[[#This Row],[Profit]]/Sales_Trans_2[[#This Row],[Sales_Amount]],0)</f>
        <v>0.2123699532308867</v>
      </c>
      <c r="AF1504" s="20" t="str">
        <f>IF(Sales_Trans_2[[#This Row],[Discount_Pct]]=0,"0%",
IF(Sales_Trans_2[[#This Row],[Discount_Pct]]&lt;=5,"1-5%",
IF(Sales_Trans_2[[#This Row],[Discount_Pct]]&lt;=10,"6-10%",
IF(Sales_Trans_2[[#This Row],[Discount_Pct]]&lt;=15,"11-15%","&gt;15%"))))</f>
        <v>1-5%</v>
      </c>
    </row>
    <row r="1505" spans="1:32" x14ac:dyDescent="0.25">
      <c r="A1505" t="s">
        <v>3330</v>
      </c>
      <c r="B1505" s="10">
        <v>45899</v>
      </c>
      <c r="C1505" t="s">
        <v>1069</v>
      </c>
      <c r="D1505" t="s">
        <v>1112</v>
      </c>
      <c r="E1505" t="s">
        <v>623</v>
      </c>
      <c r="F1505" t="s">
        <v>239</v>
      </c>
      <c r="G1505">
        <v>8</v>
      </c>
      <c r="H1505">
        <v>372.74</v>
      </c>
      <c r="I1505">
        <v>10</v>
      </c>
      <c r="J1505">
        <v>298.19</v>
      </c>
      <c r="K1505">
        <v>3086.29</v>
      </c>
      <c r="L1505">
        <v>2595.84</v>
      </c>
      <c r="M1505">
        <v>490.45</v>
      </c>
      <c r="N1505" t="s">
        <v>4971</v>
      </c>
      <c r="O1505" t="s">
        <v>24</v>
      </c>
      <c r="P1505" t="s">
        <v>55</v>
      </c>
      <c r="Q1505">
        <v>0.44027777777777777</v>
      </c>
      <c r="R1505" t="s">
        <v>27</v>
      </c>
      <c r="S1505" t="s">
        <v>4904</v>
      </c>
      <c r="T1505" t="s">
        <v>4887</v>
      </c>
      <c r="U1505">
        <v>360.52</v>
      </c>
      <c r="V1505" t="s">
        <v>5641</v>
      </c>
      <c r="W1505" t="s">
        <v>4958</v>
      </c>
      <c r="X1505" t="s">
        <v>5015</v>
      </c>
      <c r="Y1505" t="s">
        <v>4966</v>
      </c>
      <c r="Z1505" t="s">
        <v>5196</v>
      </c>
      <c r="AA1505" t="s">
        <v>4962</v>
      </c>
      <c r="AB1505">
        <f>YEAR(Sales_Trans_2[[#This Row],[Transaction_Date]])</f>
        <v>2025</v>
      </c>
      <c r="AC1505" t="str">
        <f>TEXT(Sales_Trans_2[[#This Row],[Transaction_Date]],"mmm")</f>
        <v>Aug</v>
      </c>
      <c r="AD1505">
        <f>MONTH(Sales_Trans_2[[#This Row],[Transaction_Date]])</f>
        <v>8</v>
      </c>
      <c r="AE1505" s="19">
        <f>IFERROR(Sales_Trans_2[[#This Row],[Profit]]/Sales_Trans_2[[#This Row],[Sales_Amount]],0)</f>
        <v>0.15891248068068781</v>
      </c>
      <c r="AF1505" s="20" t="str">
        <f>IF(Sales_Trans_2[[#This Row],[Discount_Pct]]=0,"0%",
IF(Sales_Trans_2[[#This Row],[Discount_Pct]]&lt;=5,"1-5%",
IF(Sales_Trans_2[[#This Row],[Discount_Pct]]&lt;=10,"6-10%",
IF(Sales_Trans_2[[#This Row],[Discount_Pct]]&lt;=15,"11-15%","&gt;15%"))))</f>
        <v>6-10%</v>
      </c>
    </row>
    <row r="1506" spans="1:32" x14ac:dyDescent="0.25">
      <c r="A1506" t="s">
        <v>4080</v>
      </c>
      <c r="B1506" s="10">
        <v>45893</v>
      </c>
      <c r="C1506" t="s">
        <v>1832</v>
      </c>
      <c r="D1506" t="s">
        <v>186</v>
      </c>
      <c r="E1506" t="s">
        <v>1063</v>
      </c>
      <c r="F1506" t="s">
        <v>1064</v>
      </c>
      <c r="G1506">
        <v>3</v>
      </c>
      <c r="H1506">
        <v>217.42</v>
      </c>
      <c r="I1506">
        <v>10</v>
      </c>
      <c r="J1506">
        <v>65.23</v>
      </c>
      <c r="K1506">
        <v>675.08</v>
      </c>
      <c r="L1506">
        <v>531.09</v>
      </c>
      <c r="M1506">
        <v>143.99</v>
      </c>
      <c r="N1506" t="s">
        <v>47</v>
      </c>
      <c r="O1506" t="s">
        <v>24</v>
      </c>
      <c r="P1506" t="s">
        <v>55</v>
      </c>
      <c r="Q1506">
        <v>0.44513888888888886</v>
      </c>
      <c r="R1506" t="s">
        <v>27</v>
      </c>
      <c r="S1506" t="s">
        <v>4724</v>
      </c>
      <c r="T1506" t="s">
        <v>4703</v>
      </c>
      <c r="U1506">
        <v>217.42</v>
      </c>
      <c r="V1506" t="s">
        <v>5930</v>
      </c>
      <c r="W1506" t="s">
        <v>4968</v>
      </c>
      <c r="X1506" t="s">
        <v>5329</v>
      </c>
      <c r="Y1506" t="s">
        <v>4966</v>
      </c>
      <c r="Z1506" t="s">
        <v>5330</v>
      </c>
      <c r="AA1506" t="s">
        <v>4962</v>
      </c>
      <c r="AB1506">
        <f>YEAR(Sales_Trans_2[[#This Row],[Transaction_Date]])</f>
        <v>2025</v>
      </c>
      <c r="AC1506" t="str">
        <f>TEXT(Sales_Trans_2[[#This Row],[Transaction_Date]],"mmm")</f>
        <v>Aug</v>
      </c>
      <c r="AD1506">
        <f>MONTH(Sales_Trans_2[[#This Row],[Transaction_Date]])</f>
        <v>8</v>
      </c>
      <c r="AE1506" s="19">
        <f>IFERROR(Sales_Trans_2[[#This Row],[Profit]]/Sales_Trans_2[[#This Row],[Sales_Amount]],0)</f>
        <v>0.21329323931978433</v>
      </c>
      <c r="AF1506" s="20" t="str">
        <f>IF(Sales_Trans_2[[#This Row],[Discount_Pct]]=0,"0%",
IF(Sales_Trans_2[[#This Row],[Discount_Pct]]&lt;=5,"1-5%",
IF(Sales_Trans_2[[#This Row],[Discount_Pct]]&lt;=10,"6-10%",
IF(Sales_Trans_2[[#This Row],[Discount_Pct]]&lt;=15,"11-15%","&gt;15%"))))</f>
        <v>6-10%</v>
      </c>
    </row>
    <row r="1507" spans="1:32" x14ac:dyDescent="0.25">
      <c r="A1507" t="s">
        <v>2251</v>
      </c>
      <c r="B1507" s="10">
        <v>45882</v>
      </c>
      <c r="C1507" t="s">
        <v>2252</v>
      </c>
      <c r="D1507" t="s">
        <v>203</v>
      </c>
      <c r="E1507" t="s">
        <v>617</v>
      </c>
      <c r="F1507" t="s">
        <v>239</v>
      </c>
      <c r="G1507">
        <v>1</v>
      </c>
      <c r="H1507">
        <v>205.93</v>
      </c>
      <c r="I1507">
        <v>20</v>
      </c>
      <c r="J1507">
        <v>41.19</v>
      </c>
      <c r="K1507">
        <v>164.74</v>
      </c>
      <c r="L1507">
        <v>170.2</v>
      </c>
      <c r="M1507">
        <v>-5.46</v>
      </c>
      <c r="N1507" t="s">
        <v>68</v>
      </c>
      <c r="O1507" t="s">
        <v>24</v>
      </c>
      <c r="P1507" t="s">
        <v>55</v>
      </c>
      <c r="Q1507">
        <v>0.51666666666666672</v>
      </c>
      <c r="R1507" t="s">
        <v>49</v>
      </c>
      <c r="S1507" t="s">
        <v>4852</v>
      </c>
      <c r="T1507" t="s">
        <v>4847</v>
      </c>
      <c r="U1507">
        <v>205.93</v>
      </c>
      <c r="V1507" t="s">
        <v>5735</v>
      </c>
      <c r="W1507" t="s">
        <v>4964</v>
      </c>
      <c r="X1507" t="s">
        <v>5015</v>
      </c>
      <c r="Y1507" t="s">
        <v>4966</v>
      </c>
      <c r="Z1507" t="s">
        <v>5012</v>
      </c>
      <c r="AA1507" t="s">
        <v>4962</v>
      </c>
      <c r="AB1507">
        <f>YEAR(Sales_Trans_2[[#This Row],[Transaction_Date]])</f>
        <v>2025</v>
      </c>
      <c r="AC1507" t="str">
        <f>TEXT(Sales_Trans_2[[#This Row],[Transaction_Date]],"mmm")</f>
        <v>Aug</v>
      </c>
      <c r="AD1507">
        <f>MONTH(Sales_Trans_2[[#This Row],[Transaction_Date]])</f>
        <v>8</v>
      </c>
      <c r="AE1507" s="19">
        <f>IFERROR(Sales_Trans_2[[#This Row],[Profit]]/Sales_Trans_2[[#This Row],[Sales_Amount]],0)</f>
        <v>-3.3143134636396746E-2</v>
      </c>
      <c r="AF1507" s="20" t="str">
        <f>IF(Sales_Trans_2[[#This Row],[Discount_Pct]]=0,"0%",
IF(Sales_Trans_2[[#This Row],[Discount_Pct]]&lt;=5,"1-5%",
IF(Sales_Trans_2[[#This Row],[Discount_Pct]]&lt;=10,"6-10%",
IF(Sales_Trans_2[[#This Row],[Discount_Pct]]&lt;=15,"11-15%","&gt;15%"))))</f>
        <v>&gt;15%</v>
      </c>
    </row>
    <row r="1508" spans="1:32" x14ac:dyDescent="0.25">
      <c r="A1508" t="s">
        <v>4390</v>
      </c>
      <c r="B1508" s="10">
        <v>45785</v>
      </c>
      <c r="C1508" t="s">
        <v>1775</v>
      </c>
      <c r="D1508" t="s">
        <v>275</v>
      </c>
      <c r="E1508" t="s">
        <v>1063</v>
      </c>
      <c r="F1508" t="s">
        <v>1064</v>
      </c>
      <c r="G1508">
        <v>7</v>
      </c>
      <c r="H1508">
        <v>56.7</v>
      </c>
      <c r="I1508">
        <v>15</v>
      </c>
      <c r="J1508">
        <v>59.54</v>
      </c>
      <c r="K1508">
        <v>337.36</v>
      </c>
      <c r="L1508">
        <v>262.36</v>
      </c>
      <c r="M1508">
        <v>75</v>
      </c>
      <c r="N1508" t="s">
        <v>133</v>
      </c>
      <c r="O1508" t="s">
        <v>24</v>
      </c>
      <c r="P1508" t="s">
        <v>55</v>
      </c>
      <c r="Q1508">
        <v>0.8833333333333333</v>
      </c>
      <c r="R1508" t="s">
        <v>49</v>
      </c>
      <c r="S1508" t="s">
        <v>4760</v>
      </c>
      <c r="T1508" t="s">
        <v>4752</v>
      </c>
      <c r="U1508">
        <v>51.33</v>
      </c>
      <c r="V1508" t="s">
        <v>5144</v>
      </c>
      <c r="W1508" t="s">
        <v>4958</v>
      </c>
      <c r="X1508" t="s">
        <v>5329</v>
      </c>
      <c r="Y1508" t="s">
        <v>4966</v>
      </c>
      <c r="Z1508" t="s">
        <v>5330</v>
      </c>
      <c r="AA1508" t="s">
        <v>4962</v>
      </c>
      <c r="AB1508">
        <f>YEAR(Sales_Trans_2[[#This Row],[Transaction_Date]])</f>
        <v>2025</v>
      </c>
      <c r="AC1508" t="str">
        <f>TEXT(Sales_Trans_2[[#This Row],[Transaction_Date]],"mmm")</f>
        <v>May</v>
      </c>
      <c r="AD1508">
        <f>MONTH(Sales_Trans_2[[#This Row],[Transaction_Date]])</f>
        <v>5</v>
      </c>
      <c r="AE1508" s="19">
        <f>IFERROR(Sales_Trans_2[[#This Row],[Profit]]/Sales_Trans_2[[#This Row],[Sales_Amount]],0)</f>
        <v>0.22231444154612282</v>
      </c>
      <c r="AF1508" s="20" t="str">
        <f>IF(Sales_Trans_2[[#This Row],[Discount_Pct]]=0,"0%",
IF(Sales_Trans_2[[#This Row],[Discount_Pct]]&lt;=5,"1-5%",
IF(Sales_Trans_2[[#This Row],[Discount_Pct]]&lt;=10,"6-10%",
IF(Sales_Trans_2[[#This Row],[Discount_Pct]]&lt;=15,"11-15%","&gt;15%"))))</f>
        <v>11-15%</v>
      </c>
    </row>
    <row r="1509" spans="1:32" x14ac:dyDescent="0.25">
      <c r="A1509" t="s">
        <v>1672</v>
      </c>
      <c r="B1509" s="10">
        <v>45867</v>
      </c>
      <c r="C1509" t="s">
        <v>1673</v>
      </c>
      <c r="D1509" t="s">
        <v>377</v>
      </c>
      <c r="E1509" t="s">
        <v>309</v>
      </c>
      <c r="F1509" t="s">
        <v>450</v>
      </c>
      <c r="G1509">
        <v>3</v>
      </c>
      <c r="H1509">
        <v>57.88</v>
      </c>
      <c r="I1509">
        <v>5</v>
      </c>
      <c r="J1509">
        <v>8.68</v>
      </c>
      <c r="K1509">
        <v>164.96</v>
      </c>
      <c r="L1509">
        <v>129.03</v>
      </c>
      <c r="M1509">
        <v>35.93</v>
      </c>
      <c r="N1509" t="s">
        <v>23</v>
      </c>
      <c r="O1509" t="s">
        <v>24</v>
      </c>
      <c r="P1509" t="s">
        <v>55</v>
      </c>
      <c r="Q1509">
        <v>0.46041666666666664</v>
      </c>
      <c r="R1509" t="s">
        <v>49</v>
      </c>
      <c r="S1509" t="s">
        <v>4808</v>
      </c>
      <c r="T1509" t="s">
        <v>4805</v>
      </c>
      <c r="U1509">
        <v>53.39</v>
      </c>
      <c r="V1509" t="s">
        <v>5860</v>
      </c>
      <c r="W1509" t="s">
        <v>4958</v>
      </c>
      <c r="X1509" t="s">
        <v>5137</v>
      </c>
      <c r="Y1509" t="s">
        <v>4966</v>
      </c>
      <c r="Z1509" t="s">
        <v>5122</v>
      </c>
      <c r="AA1509" t="s">
        <v>4962</v>
      </c>
      <c r="AB1509">
        <f>YEAR(Sales_Trans_2[[#This Row],[Transaction_Date]])</f>
        <v>2025</v>
      </c>
      <c r="AC1509" t="str">
        <f>TEXT(Sales_Trans_2[[#This Row],[Transaction_Date]],"mmm")</f>
        <v>Jul</v>
      </c>
      <c r="AD1509">
        <f>MONTH(Sales_Trans_2[[#This Row],[Transaction_Date]])</f>
        <v>7</v>
      </c>
      <c r="AE1509" s="19">
        <f>IFERROR(Sales_Trans_2[[#This Row],[Profit]]/Sales_Trans_2[[#This Row],[Sales_Amount]],0)</f>
        <v>0.21781037827352084</v>
      </c>
      <c r="AF1509" s="20" t="str">
        <f>IF(Sales_Trans_2[[#This Row],[Discount_Pct]]=0,"0%",
IF(Sales_Trans_2[[#This Row],[Discount_Pct]]&lt;=5,"1-5%",
IF(Sales_Trans_2[[#This Row],[Discount_Pct]]&lt;=10,"6-10%",
IF(Sales_Trans_2[[#This Row],[Discount_Pct]]&lt;=15,"11-15%","&gt;15%"))))</f>
        <v>1-5%</v>
      </c>
    </row>
    <row r="1510" spans="1:32" x14ac:dyDescent="0.25">
      <c r="A1510" t="s">
        <v>1874</v>
      </c>
      <c r="B1510" s="10">
        <v>45867</v>
      </c>
      <c r="C1510" t="s">
        <v>1551</v>
      </c>
      <c r="D1510" t="s">
        <v>503</v>
      </c>
      <c r="E1510" t="s">
        <v>421</v>
      </c>
      <c r="F1510" t="s">
        <v>787</v>
      </c>
      <c r="G1510">
        <v>3</v>
      </c>
      <c r="H1510">
        <v>550.69000000000005</v>
      </c>
      <c r="I1510">
        <v>10</v>
      </c>
      <c r="J1510">
        <v>165.21</v>
      </c>
      <c r="K1510">
        <v>1486.86</v>
      </c>
      <c r="L1510">
        <v>1169.4000000000001</v>
      </c>
      <c r="M1510">
        <v>317.45999999999998</v>
      </c>
      <c r="N1510" t="s">
        <v>40</v>
      </c>
      <c r="O1510" t="s">
        <v>24</v>
      </c>
      <c r="P1510" t="s">
        <v>55</v>
      </c>
      <c r="Q1510">
        <v>0.43958333333333333</v>
      </c>
      <c r="R1510" t="s">
        <v>49</v>
      </c>
      <c r="S1510" t="s">
        <v>4727</v>
      </c>
      <c r="T1510" t="s">
        <v>4703</v>
      </c>
      <c r="U1510">
        <v>503.36</v>
      </c>
      <c r="V1510" t="s">
        <v>5291</v>
      </c>
      <c r="W1510" t="s">
        <v>4958</v>
      </c>
      <c r="X1510" t="s">
        <v>5045</v>
      </c>
      <c r="Y1510" t="s">
        <v>4966</v>
      </c>
      <c r="Z1510" t="s">
        <v>5069</v>
      </c>
      <c r="AA1510" t="s">
        <v>4962</v>
      </c>
      <c r="AB1510">
        <f>YEAR(Sales_Trans_2[[#This Row],[Transaction_Date]])</f>
        <v>2025</v>
      </c>
      <c r="AC1510" t="str">
        <f>TEXT(Sales_Trans_2[[#This Row],[Transaction_Date]],"mmm")</f>
        <v>Jul</v>
      </c>
      <c r="AD1510">
        <f>MONTH(Sales_Trans_2[[#This Row],[Transaction_Date]])</f>
        <v>7</v>
      </c>
      <c r="AE1510" s="19">
        <f>IFERROR(Sales_Trans_2[[#This Row],[Profit]]/Sales_Trans_2[[#This Row],[Sales_Amount]],0)</f>
        <v>0.21351035067188573</v>
      </c>
      <c r="AF1510" s="20" t="str">
        <f>IF(Sales_Trans_2[[#This Row],[Discount_Pct]]=0,"0%",
IF(Sales_Trans_2[[#This Row],[Discount_Pct]]&lt;=5,"1-5%",
IF(Sales_Trans_2[[#This Row],[Discount_Pct]]&lt;=10,"6-10%",
IF(Sales_Trans_2[[#This Row],[Discount_Pct]]&lt;=15,"11-15%","&gt;15%"))))</f>
        <v>6-10%</v>
      </c>
    </row>
    <row r="1511" spans="1:32" x14ac:dyDescent="0.25">
      <c r="A1511" t="s">
        <v>1858</v>
      </c>
      <c r="B1511" s="10">
        <v>45876</v>
      </c>
      <c r="C1511" t="s">
        <v>394</v>
      </c>
      <c r="D1511" t="s">
        <v>44</v>
      </c>
      <c r="E1511" t="s">
        <v>438</v>
      </c>
      <c r="F1511" t="s">
        <v>1859</v>
      </c>
      <c r="G1511">
        <v>5</v>
      </c>
      <c r="H1511">
        <v>398.25</v>
      </c>
      <c r="I1511">
        <v>10</v>
      </c>
      <c r="J1511">
        <v>199.12</v>
      </c>
      <c r="K1511">
        <v>1792.13</v>
      </c>
      <c r="L1511">
        <v>1182.7</v>
      </c>
      <c r="M1511">
        <v>609.42999999999995</v>
      </c>
      <c r="N1511" t="s">
        <v>133</v>
      </c>
      <c r="O1511" t="s">
        <v>24</v>
      </c>
      <c r="P1511" t="s">
        <v>55</v>
      </c>
      <c r="Q1511">
        <v>0.60763888888888884</v>
      </c>
      <c r="R1511" t="s">
        <v>49</v>
      </c>
      <c r="S1511" t="s">
        <v>4650</v>
      </c>
      <c r="T1511" t="s">
        <v>4636</v>
      </c>
      <c r="U1511">
        <v>398.25</v>
      </c>
      <c r="V1511" t="s">
        <v>5686</v>
      </c>
      <c r="W1511" t="s">
        <v>4968</v>
      </c>
      <c r="X1511" t="s">
        <v>4994</v>
      </c>
      <c r="Y1511" t="s">
        <v>4966</v>
      </c>
      <c r="Z1511" t="s">
        <v>4961</v>
      </c>
      <c r="AA1511" t="s">
        <v>4962</v>
      </c>
      <c r="AB1511">
        <f>YEAR(Sales_Trans_2[[#This Row],[Transaction_Date]])</f>
        <v>2025</v>
      </c>
      <c r="AC1511" t="str">
        <f>TEXT(Sales_Trans_2[[#This Row],[Transaction_Date]],"mmm")</f>
        <v>Aug</v>
      </c>
      <c r="AD1511">
        <f>MONTH(Sales_Trans_2[[#This Row],[Transaction_Date]])</f>
        <v>8</v>
      </c>
      <c r="AE1511" s="19">
        <f>IFERROR(Sales_Trans_2[[#This Row],[Profit]]/Sales_Trans_2[[#This Row],[Sales_Amount]],0)</f>
        <v>0.34005903589583342</v>
      </c>
      <c r="AF1511" s="20" t="str">
        <f>IF(Sales_Trans_2[[#This Row],[Discount_Pct]]=0,"0%",
IF(Sales_Trans_2[[#This Row],[Discount_Pct]]&lt;=5,"1-5%",
IF(Sales_Trans_2[[#This Row],[Discount_Pct]]&lt;=10,"6-10%",
IF(Sales_Trans_2[[#This Row],[Discount_Pct]]&lt;=15,"11-15%","&gt;15%"))))</f>
        <v>6-10%</v>
      </c>
    </row>
    <row r="1512" spans="1:32" x14ac:dyDescent="0.25">
      <c r="A1512" t="s">
        <v>3890</v>
      </c>
      <c r="B1512" s="10">
        <v>45837</v>
      </c>
      <c r="C1512" t="s">
        <v>469</v>
      </c>
      <c r="D1512" t="s">
        <v>530</v>
      </c>
      <c r="E1512" t="s">
        <v>1180</v>
      </c>
      <c r="F1512" t="s">
        <v>239</v>
      </c>
      <c r="G1512">
        <v>4</v>
      </c>
      <c r="H1512">
        <v>142.44999999999999</v>
      </c>
      <c r="I1512">
        <v>10</v>
      </c>
      <c r="J1512">
        <v>56.98</v>
      </c>
      <c r="K1512">
        <v>589.74</v>
      </c>
      <c r="L1512">
        <v>382.8</v>
      </c>
      <c r="M1512">
        <v>206.94</v>
      </c>
      <c r="N1512" t="s">
        <v>133</v>
      </c>
      <c r="O1512" t="s">
        <v>24</v>
      </c>
      <c r="P1512" t="s">
        <v>55</v>
      </c>
      <c r="Q1512">
        <v>0.53194444444444444</v>
      </c>
      <c r="R1512" t="s">
        <v>27</v>
      </c>
      <c r="S1512" t="s">
        <v>4772</v>
      </c>
      <c r="T1512" t="s">
        <v>4752</v>
      </c>
      <c r="U1512">
        <v>125.15</v>
      </c>
      <c r="V1512" t="s">
        <v>5409</v>
      </c>
      <c r="W1512" t="s">
        <v>4958</v>
      </c>
      <c r="X1512" t="s">
        <v>5015</v>
      </c>
      <c r="Y1512" t="s">
        <v>4966</v>
      </c>
      <c r="Z1512" t="s">
        <v>5087</v>
      </c>
      <c r="AA1512" t="s">
        <v>4962</v>
      </c>
      <c r="AB1512">
        <f>YEAR(Sales_Trans_2[[#This Row],[Transaction_Date]])</f>
        <v>2025</v>
      </c>
      <c r="AC1512" t="str">
        <f>TEXT(Sales_Trans_2[[#This Row],[Transaction_Date]],"mmm")</f>
        <v>Jun</v>
      </c>
      <c r="AD1512">
        <f>MONTH(Sales_Trans_2[[#This Row],[Transaction_Date]])</f>
        <v>6</v>
      </c>
      <c r="AE1512" s="19">
        <f>IFERROR(Sales_Trans_2[[#This Row],[Profit]]/Sales_Trans_2[[#This Row],[Sales_Amount]],0)</f>
        <v>0.35090039678502388</v>
      </c>
      <c r="AF1512" s="20" t="str">
        <f>IF(Sales_Trans_2[[#This Row],[Discount_Pct]]=0,"0%",
IF(Sales_Trans_2[[#This Row],[Discount_Pct]]&lt;=5,"1-5%",
IF(Sales_Trans_2[[#This Row],[Discount_Pct]]&lt;=10,"6-10%",
IF(Sales_Trans_2[[#This Row],[Discount_Pct]]&lt;=15,"11-15%","&gt;15%"))))</f>
        <v>6-10%</v>
      </c>
    </row>
    <row r="1513" spans="1:32" x14ac:dyDescent="0.25">
      <c r="A1513" t="s">
        <v>1321</v>
      </c>
      <c r="B1513" s="10">
        <v>45830</v>
      </c>
      <c r="C1513" t="s">
        <v>492</v>
      </c>
      <c r="D1513" t="s">
        <v>1322</v>
      </c>
      <c r="E1513" t="s">
        <v>1323</v>
      </c>
      <c r="F1513" t="s">
        <v>54</v>
      </c>
      <c r="G1513">
        <v>2</v>
      </c>
      <c r="H1513">
        <v>229.81</v>
      </c>
      <c r="I1513">
        <v>15</v>
      </c>
      <c r="J1513">
        <v>68.94</v>
      </c>
      <c r="K1513">
        <v>449.28</v>
      </c>
      <c r="L1513">
        <v>416.44</v>
      </c>
      <c r="M1513">
        <v>32.840000000000003</v>
      </c>
      <c r="N1513" t="s">
        <v>47</v>
      </c>
      <c r="O1513" t="s">
        <v>24</v>
      </c>
      <c r="P1513" t="s">
        <v>55</v>
      </c>
      <c r="Q1513">
        <v>0.67152777777777772</v>
      </c>
      <c r="R1513" t="s">
        <v>27</v>
      </c>
      <c r="S1513" t="s">
        <v>4747</v>
      </c>
      <c r="T1513" t="s">
        <v>4729</v>
      </c>
      <c r="U1513">
        <v>229.81</v>
      </c>
      <c r="V1513" t="s">
        <v>5620</v>
      </c>
      <c r="W1513" t="s">
        <v>4968</v>
      </c>
      <c r="X1513" t="s">
        <v>5416</v>
      </c>
      <c r="Y1513" t="s">
        <v>4966</v>
      </c>
      <c r="Z1513" t="s">
        <v>5147</v>
      </c>
      <c r="AA1513" t="s">
        <v>4962</v>
      </c>
      <c r="AB1513">
        <f>YEAR(Sales_Trans_2[[#This Row],[Transaction_Date]])</f>
        <v>2025</v>
      </c>
      <c r="AC1513" t="str">
        <f>TEXT(Sales_Trans_2[[#This Row],[Transaction_Date]],"mmm")</f>
        <v>Jun</v>
      </c>
      <c r="AD1513">
        <f>MONTH(Sales_Trans_2[[#This Row],[Transaction_Date]])</f>
        <v>6</v>
      </c>
      <c r="AE1513" s="19">
        <f>IFERROR(Sales_Trans_2[[#This Row],[Profit]]/Sales_Trans_2[[#This Row],[Sales_Amount]],0)</f>
        <v>7.3094729344729353E-2</v>
      </c>
      <c r="AF1513" s="20" t="str">
        <f>IF(Sales_Trans_2[[#This Row],[Discount_Pct]]=0,"0%",
IF(Sales_Trans_2[[#This Row],[Discount_Pct]]&lt;=5,"1-5%",
IF(Sales_Trans_2[[#This Row],[Discount_Pct]]&lt;=10,"6-10%",
IF(Sales_Trans_2[[#This Row],[Discount_Pct]]&lt;=15,"11-15%","&gt;15%"))))</f>
        <v>11-15%</v>
      </c>
    </row>
    <row r="1514" spans="1:32" x14ac:dyDescent="0.25">
      <c r="A1514" t="s">
        <v>4531</v>
      </c>
      <c r="B1514" s="10">
        <v>45829</v>
      </c>
      <c r="C1514" t="s">
        <v>3068</v>
      </c>
      <c r="D1514" t="s">
        <v>905</v>
      </c>
      <c r="E1514" t="s">
        <v>198</v>
      </c>
      <c r="F1514" t="s">
        <v>239</v>
      </c>
      <c r="G1514">
        <v>7</v>
      </c>
      <c r="H1514">
        <v>495.55</v>
      </c>
      <c r="I1514">
        <v>15</v>
      </c>
      <c r="J1514">
        <v>520.33000000000004</v>
      </c>
      <c r="K1514">
        <v>3390.8</v>
      </c>
      <c r="L1514">
        <v>2783.83</v>
      </c>
      <c r="M1514">
        <v>606.97</v>
      </c>
      <c r="N1514" t="s">
        <v>4971</v>
      </c>
      <c r="O1514" t="s">
        <v>24</v>
      </c>
      <c r="P1514" t="s">
        <v>55</v>
      </c>
      <c r="Q1514">
        <v>0.80138888888888893</v>
      </c>
      <c r="R1514" t="s">
        <v>27</v>
      </c>
      <c r="S1514" t="s">
        <v>4686</v>
      </c>
      <c r="T1514" t="s">
        <v>4672</v>
      </c>
      <c r="U1514">
        <v>464.41</v>
      </c>
      <c r="V1514" t="s">
        <v>5568</v>
      </c>
      <c r="W1514" t="s">
        <v>4958</v>
      </c>
      <c r="X1514" t="s">
        <v>5015</v>
      </c>
      <c r="Y1514" t="s">
        <v>4966</v>
      </c>
      <c r="Z1514" t="s">
        <v>5097</v>
      </c>
      <c r="AA1514" t="s">
        <v>4962</v>
      </c>
      <c r="AB1514">
        <f>YEAR(Sales_Trans_2[[#This Row],[Transaction_Date]])</f>
        <v>2025</v>
      </c>
      <c r="AC1514" t="str">
        <f>TEXT(Sales_Trans_2[[#This Row],[Transaction_Date]],"mmm")</f>
        <v>Jun</v>
      </c>
      <c r="AD1514">
        <f>MONTH(Sales_Trans_2[[#This Row],[Transaction_Date]])</f>
        <v>6</v>
      </c>
      <c r="AE1514" s="19">
        <f>IFERROR(Sales_Trans_2[[#This Row],[Profit]]/Sales_Trans_2[[#This Row],[Sales_Amount]],0)</f>
        <v>0.17900495458298926</v>
      </c>
      <c r="AF1514" s="20" t="str">
        <f>IF(Sales_Trans_2[[#This Row],[Discount_Pct]]=0,"0%",
IF(Sales_Trans_2[[#This Row],[Discount_Pct]]&lt;=5,"1-5%",
IF(Sales_Trans_2[[#This Row],[Discount_Pct]]&lt;=10,"6-10%",
IF(Sales_Trans_2[[#This Row],[Discount_Pct]]&lt;=15,"11-15%","&gt;15%"))))</f>
        <v>11-15%</v>
      </c>
    </row>
    <row r="1515" spans="1:32" x14ac:dyDescent="0.25">
      <c r="A1515" t="s">
        <v>4459</v>
      </c>
      <c r="B1515" s="10">
        <v>45822</v>
      </c>
      <c r="C1515" t="s">
        <v>2702</v>
      </c>
      <c r="D1515" t="s">
        <v>1490</v>
      </c>
      <c r="E1515" t="s">
        <v>232</v>
      </c>
      <c r="F1515" t="s">
        <v>239</v>
      </c>
      <c r="G1515">
        <v>2</v>
      </c>
      <c r="H1515">
        <v>102.51</v>
      </c>
      <c r="I1515">
        <v>10</v>
      </c>
      <c r="J1515">
        <v>20.5</v>
      </c>
      <c r="K1515">
        <v>212.2</v>
      </c>
      <c r="L1515">
        <v>177.44</v>
      </c>
      <c r="M1515">
        <v>34.76</v>
      </c>
      <c r="N1515" t="s">
        <v>23</v>
      </c>
      <c r="O1515" t="s">
        <v>24</v>
      </c>
      <c r="P1515" t="s">
        <v>55</v>
      </c>
      <c r="Q1515">
        <v>0.49305555555555558</v>
      </c>
      <c r="R1515" t="s">
        <v>27</v>
      </c>
      <c r="S1515" t="s">
        <v>4899</v>
      </c>
      <c r="T1515" t="s">
        <v>4887</v>
      </c>
      <c r="U1515">
        <v>102.51</v>
      </c>
      <c r="V1515" t="s">
        <v>5557</v>
      </c>
      <c r="W1515" t="s">
        <v>4964</v>
      </c>
      <c r="X1515" t="s">
        <v>5015</v>
      </c>
      <c r="Y1515" t="s">
        <v>4966</v>
      </c>
      <c r="Z1515" t="s">
        <v>5079</v>
      </c>
      <c r="AA1515" t="s">
        <v>4962</v>
      </c>
      <c r="AB1515">
        <f>YEAR(Sales_Trans_2[[#This Row],[Transaction_Date]])</f>
        <v>2025</v>
      </c>
      <c r="AC1515" t="str">
        <f>TEXT(Sales_Trans_2[[#This Row],[Transaction_Date]],"mmm")</f>
        <v>Jun</v>
      </c>
      <c r="AD1515">
        <f>MONTH(Sales_Trans_2[[#This Row],[Transaction_Date]])</f>
        <v>6</v>
      </c>
      <c r="AE1515" s="19">
        <f>IFERROR(Sales_Trans_2[[#This Row],[Profit]]/Sales_Trans_2[[#This Row],[Sales_Amount]],0)</f>
        <v>0.16380772855796419</v>
      </c>
      <c r="AF1515" s="20" t="str">
        <f>IF(Sales_Trans_2[[#This Row],[Discount_Pct]]=0,"0%",
IF(Sales_Trans_2[[#This Row],[Discount_Pct]]&lt;=5,"1-5%",
IF(Sales_Trans_2[[#This Row],[Discount_Pct]]&lt;=10,"6-10%",
IF(Sales_Trans_2[[#This Row],[Discount_Pct]]&lt;=15,"11-15%","&gt;15%"))))</f>
        <v>6-10%</v>
      </c>
    </row>
    <row r="1516" spans="1:32" x14ac:dyDescent="0.25">
      <c r="A1516" t="s">
        <v>2550</v>
      </c>
      <c r="B1516" s="10">
        <v>45663</v>
      </c>
      <c r="C1516" t="s">
        <v>538</v>
      </c>
      <c r="D1516" t="s">
        <v>308</v>
      </c>
      <c r="E1516" t="s">
        <v>355</v>
      </c>
      <c r="F1516" t="s">
        <v>239</v>
      </c>
      <c r="G1516">
        <v>3</v>
      </c>
      <c r="H1516">
        <v>495.42</v>
      </c>
      <c r="I1516">
        <v>20</v>
      </c>
      <c r="J1516">
        <v>297.25</v>
      </c>
      <c r="K1516">
        <v>1367.36</v>
      </c>
      <c r="L1516">
        <v>848.64</v>
      </c>
      <c r="M1516">
        <v>518.72</v>
      </c>
      <c r="N1516" t="s">
        <v>40</v>
      </c>
      <c r="O1516" t="s">
        <v>24</v>
      </c>
      <c r="P1516" t="s">
        <v>55</v>
      </c>
      <c r="Q1516">
        <v>0.79791666666666672</v>
      </c>
      <c r="R1516" t="s">
        <v>27</v>
      </c>
      <c r="S1516" t="s">
        <v>4660</v>
      </c>
      <c r="T1516" t="s">
        <v>4636</v>
      </c>
      <c r="U1516">
        <v>455.79</v>
      </c>
      <c r="V1516" t="s">
        <v>5521</v>
      </c>
      <c r="W1516" t="s">
        <v>4958</v>
      </c>
      <c r="X1516" t="s">
        <v>5015</v>
      </c>
      <c r="Y1516" t="s">
        <v>4966</v>
      </c>
      <c r="Z1516" t="s">
        <v>5204</v>
      </c>
      <c r="AA1516" t="s">
        <v>4962</v>
      </c>
      <c r="AB1516">
        <f>YEAR(Sales_Trans_2[[#This Row],[Transaction_Date]])</f>
        <v>2025</v>
      </c>
      <c r="AC1516" t="str">
        <f>TEXT(Sales_Trans_2[[#This Row],[Transaction_Date]],"mmm")</f>
        <v>Jan</v>
      </c>
      <c r="AD1516">
        <f>MONTH(Sales_Trans_2[[#This Row],[Transaction_Date]])</f>
        <v>1</v>
      </c>
      <c r="AE1516" s="19">
        <f>IFERROR(Sales_Trans_2[[#This Row],[Profit]]/Sales_Trans_2[[#This Row],[Sales_Amount]],0)</f>
        <v>0.37935876433419147</v>
      </c>
      <c r="AF1516" s="20" t="str">
        <f>IF(Sales_Trans_2[[#This Row],[Discount_Pct]]=0,"0%",
IF(Sales_Trans_2[[#This Row],[Discount_Pct]]&lt;=5,"1-5%",
IF(Sales_Trans_2[[#This Row],[Discount_Pct]]&lt;=10,"6-10%",
IF(Sales_Trans_2[[#This Row],[Discount_Pct]]&lt;=15,"11-15%","&gt;15%"))))</f>
        <v>&gt;15%</v>
      </c>
    </row>
    <row r="1517" spans="1:32" x14ac:dyDescent="0.25">
      <c r="A1517" t="s">
        <v>3029</v>
      </c>
      <c r="B1517" s="10">
        <v>45663</v>
      </c>
      <c r="C1517" t="s">
        <v>3030</v>
      </c>
      <c r="D1517" t="s">
        <v>1382</v>
      </c>
      <c r="E1517" t="s">
        <v>142</v>
      </c>
      <c r="F1517" t="s">
        <v>143</v>
      </c>
      <c r="G1517">
        <v>4</v>
      </c>
      <c r="H1517">
        <v>317.99</v>
      </c>
      <c r="I1517">
        <v>5</v>
      </c>
      <c r="J1517">
        <v>63.6</v>
      </c>
      <c r="K1517">
        <v>1389.61</v>
      </c>
      <c r="L1517">
        <v>940.2</v>
      </c>
      <c r="M1517">
        <v>449.41</v>
      </c>
      <c r="N1517" t="s">
        <v>47</v>
      </c>
      <c r="O1517" t="s">
        <v>24</v>
      </c>
      <c r="P1517" t="s">
        <v>55</v>
      </c>
      <c r="Q1517">
        <v>0.43194444444444446</v>
      </c>
      <c r="R1517" t="s">
        <v>27</v>
      </c>
      <c r="S1517" t="s">
        <v>4774</v>
      </c>
      <c r="T1517" t="s">
        <v>4752</v>
      </c>
      <c r="U1517">
        <v>317.99</v>
      </c>
      <c r="V1517" t="s">
        <v>5658</v>
      </c>
      <c r="W1517" t="s">
        <v>4968</v>
      </c>
      <c r="X1517" t="s">
        <v>5308</v>
      </c>
      <c r="Y1517" t="s">
        <v>4966</v>
      </c>
      <c r="Z1517" t="s">
        <v>5057</v>
      </c>
      <c r="AA1517" t="s">
        <v>4962</v>
      </c>
      <c r="AB1517">
        <f>YEAR(Sales_Trans_2[[#This Row],[Transaction_Date]])</f>
        <v>2025</v>
      </c>
      <c r="AC1517" t="str">
        <f>TEXT(Sales_Trans_2[[#This Row],[Transaction_Date]],"mmm")</f>
        <v>Jan</v>
      </c>
      <c r="AD1517">
        <f>MONTH(Sales_Trans_2[[#This Row],[Transaction_Date]])</f>
        <v>1</v>
      </c>
      <c r="AE1517" s="19">
        <f>IFERROR(Sales_Trans_2[[#This Row],[Profit]]/Sales_Trans_2[[#This Row],[Sales_Amount]],0)</f>
        <v>0.32340728693662257</v>
      </c>
      <c r="AF1517" s="20" t="str">
        <f>IF(Sales_Trans_2[[#This Row],[Discount_Pct]]=0,"0%",
IF(Sales_Trans_2[[#This Row],[Discount_Pct]]&lt;=5,"1-5%",
IF(Sales_Trans_2[[#This Row],[Discount_Pct]]&lt;=10,"6-10%",
IF(Sales_Trans_2[[#This Row],[Discount_Pct]]&lt;=15,"11-15%","&gt;15%"))))</f>
        <v>1-5%</v>
      </c>
    </row>
    <row r="1518" spans="1:32" x14ac:dyDescent="0.25">
      <c r="A1518" t="s">
        <v>1025</v>
      </c>
      <c r="B1518" s="10">
        <v>45806</v>
      </c>
      <c r="C1518" t="s">
        <v>379</v>
      </c>
      <c r="D1518" t="s">
        <v>89</v>
      </c>
      <c r="E1518" t="s">
        <v>303</v>
      </c>
      <c r="F1518" t="s">
        <v>1026</v>
      </c>
      <c r="G1518">
        <v>8</v>
      </c>
      <c r="H1518">
        <v>39.520000000000003</v>
      </c>
      <c r="I1518">
        <v>15</v>
      </c>
      <c r="J1518">
        <v>47.42</v>
      </c>
      <c r="K1518">
        <v>268.74</v>
      </c>
      <c r="L1518">
        <v>259.2</v>
      </c>
      <c r="M1518">
        <v>9.5399999999999991</v>
      </c>
      <c r="N1518" t="s">
        <v>133</v>
      </c>
      <c r="O1518" t="s">
        <v>24</v>
      </c>
      <c r="P1518" t="s">
        <v>55</v>
      </c>
      <c r="Q1518">
        <v>0.76111111111111107</v>
      </c>
      <c r="R1518" t="s">
        <v>49</v>
      </c>
      <c r="S1518" t="s">
        <v>4695</v>
      </c>
      <c r="T1518" t="s">
        <v>4672</v>
      </c>
      <c r="U1518">
        <v>38.659999999999997</v>
      </c>
      <c r="V1518" t="s">
        <v>5074</v>
      </c>
      <c r="W1518" t="s">
        <v>4958</v>
      </c>
      <c r="X1518" t="s">
        <v>5419</v>
      </c>
      <c r="Y1518" t="s">
        <v>4966</v>
      </c>
      <c r="Z1518" t="s">
        <v>5351</v>
      </c>
      <c r="AA1518" t="s">
        <v>4962</v>
      </c>
      <c r="AB1518">
        <f>YEAR(Sales_Trans_2[[#This Row],[Transaction_Date]])</f>
        <v>2025</v>
      </c>
      <c r="AC1518" t="str">
        <f>TEXT(Sales_Trans_2[[#This Row],[Transaction_Date]],"mmm")</f>
        <v>May</v>
      </c>
      <c r="AD1518">
        <f>MONTH(Sales_Trans_2[[#This Row],[Transaction_Date]])</f>
        <v>5</v>
      </c>
      <c r="AE1518" s="19">
        <f>IFERROR(Sales_Trans_2[[#This Row],[Profit]]/Sales_Trans_2[[#This Row],[Sales_Amount]],0)</f>
        <v>3.5498995311453445E-2</v>
      </c>
      <c r="AF1518" s="20" t="str">
        <f>IF(Sales_Trans_2[[#This Row],[Discount_Pct]]=0,"0%",
IF(Sales_Trans_2[[#This Row],[Discount_Pct]]&lt;=5,"1-5%",
IF(Sales_Trans_2[[#This Row],[Discount_Pct]]&lt;=10,"6-10%",
IF(Sales_Trans_2[[#This Row],[Discount_Pct]]&lt;=15,"11-15%","&gt;15%"))))</f>
        <v>11-15%</v>
      </c>
    </row>
    <row r="1519" spans="1:32" x14ac:dyDescent="0.25">
      <c r="A1519" t="s">
        <v>2710</v>
      </c>
      <c r="B1519" s="10">
        <v>45801</v>
      </c>
      <c r="C1519" t="s">
        <v>2711</v>
      </c>
      <c r="D1519" t="s">
        <v>186</v>
      </c>
      <c r="E1519" t="s">
        <v>102</v>
      </c>
      <c r="F1519" t="s">
        <v>103</v>
      </c>
      <c r="G1519">
        <v>1</v>
      </c>
      <c r="H1519">
        <v>217.42</v>
      </c>
      <c r="I1519">
        <v>10</v>
      </c>
      <c r="J1519">
        <v>21.74</v>
      </c>
      <c r="K1519">
        <v>225.03</v>
      </c>
      <c r="L1519">
        <v>177.03</v>
      </c>
      <c r="M1519">
        <v>48</v>
      </c>
      <c r="N1519" t="s">
        <v>47</v>
      </c>
      <c r="O1519" t="s">
        <v>24</v>
      </c>
      <c r="P1519" t="s">
        <v>55</v>
      </c>
      <c r="Q1519">
        <v>0.73541666666666672</v>
      </c>
      <c r="R1519" t="s">
        <v>27</v>
      </c>
      <c r="S1519" t="s">
        <v>4724</v>
      </c>
      <c r="T1519" t="s">
        <v>4703</v>
      </c>
      <c r="U1519">
        <v>217.42</v>
      </c>
      <c r="V1519" t="s">
        <v>5869</v>
      </c>
      <c r="W1519" t="s">
        <v>4964</v>
      </c>
      <c r="X1519" t="s">
        <v>5510</v>
      </c>
      <c r="Y1519" t="s">
        <v>4966</v>
      </c>
      <c r="Z1519" t="s">
        <v>5511</v>
      </c>
      <c r="AA1519" t="s">
        <v>4962</v>
      </c>
      <c r="AB1519">
        <f>YEAR(Sales_Trans_2[[#This Row],[Transaction_Date]])</f>
        <v>2025</v>
      </c>
      <c r="AC1519" t="str">
        <f>TEXT(Sales_Trans_2[[#This Row],[Transaction_Date]],"mmm")</f>
        <v>May</v>
      </c>
      <c r="AD1519">
        <f>MONTH(Sales_Trans_2[[#This Row],[Transaction_Date]])</f>
        <v>5</v>
      </c>
      <c r="AE1519" s="19">
        <f>IFERROR(Sales_Trans_2[[#This Row],[Profit]]/Sales_Trans_2[[#This Row],[Sales_Amount]],0)</f>
        <v>0.21330489268097585</v>
      </c>
      <c r="AF1519" s="20" t="str">
        <f>IF(Sales_Trans_2[[#This Row],[Discount_Pct]]=0,"0%",
IF(Sales_Trans_2[[#This Row],[Discount_Pct]]&lt;=5,"1-5%",
IF(Sales_Trans_2[[#This Row],[Discount_Pct]]&lt;=10,"6-10%",
IF(Sales_Trans_2[[#This Row],[Discount_Pct]]&lt;=15,"11-15%","&gt;15%"))))</f>
        <v>6-10%</v>
      </c>
    </row>
    <row r="1520" spans="1:32" x14ac:dyDescent="0.25">
      <c r="A1520" t="s">
        <v>2463</v>
      </c>
      <c r="B1520" s="10">
        <v>45966</v>
      </c>
      <c r="C1520" t="s">
        <v>2394</v>
      </c>
      <c r="D1520" t="s">
        <v>1096</v>
      </c>
      <c r="E1520" t="s">
        <v>204</v>
      </c>
      <c r="F1520" t="s">
        <v>205</v>
      </c>
      <c r="G1520">
        <v>4</v>
      </c>
      <c r="H1520">
        <v>412.53</v>
      </c>
      <c r="I1520">
        <v>15</v>
      </c>
      <c r="J1520">
        <v>247.52</v>
      </c>
      <c r="K1520">
        <v>1612.99</v>
      </c>
      <c r="L1520">
        <v>1393.64</v>
      </c>
      <c r="M1520">
        <v>219.35</v>
      </c>
      <c r="N1520" t="s">
        <v>133</v>
      </c>
      <c r="O1520" t="s">
        <v>24</v>
      </c>
      <c r="P1520" t="s">
        <v>55</v>
      </c>
      <c r="Q1520">
        <v>0.54097222222222219</v>
      </c>
      <c r="R1520" t="s">
        <v>27</v>
      </c>
      <c r="S1520" t="s">
        <v>4869</v>
      </c>
      <c r="T1520" t="s">
        <v>4864</v>
      </c>
      <c r="U1520">
        <v>405.1</v>
      </c>
      <c r="V1520" t="s">
        <v>5115</v>
      </c>
      <c r="W1520" t="s">
        <v>4958</v>
      </c>
      <c r="X1520" t="s">
        <v>5021</v>
      </c>
      <c r="Y1520" t="s">
        <v>4966</v>
      </c>
      <c r="Z1520" t="s">
        <v>5022</v>
      </c>
      <c r="AA1520" t="s">
        <v>4962</v>
      </c>
      <c r="AB1520">
        <f>YEAR(Sales_Trans_2[[#This Row],[Transaction_Date]])</f>
        <v>2025</v>
      </c>
      <c r="AC1520" t="str">
        <f>TEXT(Sales_Trans_2[[#This Row],[Transaction_Date]],"mmm")</f>
        <v>Nov</v>
      </c>
      <c r="AD1520">
        <f>MONTH(Sales_Trans_2[[#This Row],[Transaction_Date]])</f>
        <v>11</v>
      </c>
      <c r="AE1520" s="19">
        <f>IFERROR(Sales_Trans_2[[#This Row],[Profit]]/Sales_Trans_2[[#This Row],[Sales_Amount]],0)</f>
        <v>0.13598968375501397</v>
      </c>
      <c r="AF1520" s="20" t="str">
        <f>IF(Sales_Trans_2[[#This Row],[Discount_Pct]]=0,"0%",
IF(Sales_Trans_2[[#This Row],[Discount_Pct]]&lt;=5,"1-5%",
IF(Sales_Trans_2[[#This Row],[Discount_Pct]]&lt;=10,"6-10%",
IF(Sales_Trans_2[[#This Row],[Discount_Pct]]&lt;=15,"11-15%","&gt;15%"))))</f>
        <v>11-15%</v>
      </c>
    </row>
    <row r="1521" spans="1:32" x14ac:dyDescent="0.25">
      <c r="A1521" t="s">
        <v>4058</v>
      </c>
      <c r="B1521" s="10">
        <v>45966</v>
      </c>
      <c r="C1521" t="s">
        <v>1452</v>
      </c>
      <c r="D1521" t="s">
        <v>714</v>
      </c>
      <c r="E1521" t="s">
        <v>125</v>
      </c>
      <c r="F1521" t="s">
        <v>648</v>
      </c>
      <c r="G1521">
        <v>3</v>
      </c>
      <c r="H1521">
        <v>161.03</v>
      </c>
      <c r="I1521">
        <v>5</v>
      </c>
      <c r="J1521">
        <v>24.15</v>
      </c>
      <c r="K1521">
        <v>527.78</v>
      </c>
      <c r="L1521">
        <v>372.72</v>
      </c>
      <c r="M1521">
        <v>155.06</v>
      </c>
      <c r="N1521" t="s">
        <v>23</v>
      </c>
      <c r="O1521" t="s">
        <v>24</v>
      </c>
      <c r="P1521" t="s">
        <v>55</v>
      </c>
      <c r="Q1521">
        <v>0.91249999999999998</v>
      </c>
      <c r="R1521" t="s">
        <v>27</v>
      </c>
      <c r="S1521" t="s">
        <v>4653</v>
      </c>
      <c r="T1521" t="s">
        <v>4672</v>
      </c>
      <c r="U1521">
        <v>161.03</v>
      </c>
      <c r="V1521" t="s">
        <v>5803</v>
      </c>
      <c r="W1521" t="s">
        <v>4968</v>
      </c>
      <c r="X1521" t="s">
        <v>5856</v>
      </c>
      <c r="Y1521" t="s">
        <v>4966</v>
      </c>
      <c r="Z1521" t="s">
        <v>5173</v>
      </c>
      <c r="AA1521" t="s">
        <v>4962</v>
      </c>
      <c r="AB1521">
        <f>YEAR(Sales_Trans_2[[#This Row],[Transaction_Date]])</f>
        <v>2025</v>
      </c>
      <c r="AC1521" t="str">
        <f>TEXT(Sales_Trans_2[[#This Row],[Transaction_Date]],"mmm")</f>
        <v>Nov</v>
      </c>
      <c r="AD1521">
        <f>MONTH(Sales_Trans_2[[#This Row],[Transaction_Date]])</f>
        <v>11</v>
      </c>
      <c r="AE1521" s="19">
        <f>IFERROR(Sales_Trans_2[[#This Row],[Profit]]/Sales_Trans_2[[#This Row],[Sales_Amount]],0)</f>
        <v>0.29379665769828339</v>
      </c>
      <c r="AF1521" s="20" t="str">
        <f>IF(Sales_Trans_2[[#This Row],[Discount_Pct]]=0,"0%",
IF(Sales_Trans_2[[#This Row],[Discount_Pct]]&lt;=5,"1-5%",
IF(Sales_Trans_2[[#This Row],[Discount_Pct]]&lt;=10,"6-10%",
IF(Sales_Trans_2[[#This Row],[Discount_Pct]]&lt;=15,"11-15%","&gt;15%"))))</f>
        <v>1-5%</v>
      </c>
    </row>
    <row r="1522" spans="1:32" x14ac:dyDescent="0.25">
      <c r="A1522" t="s">
        <v>731</v>
      </c>
      <c r="B1522" s="10">
        <v>45935</v>
      </c>
      <c r="C1522" t="s">
        <v>580</v>
      </c>
      <c r="D1522" t="s">
        <v>732</v>
      </c>
      <c r="E1522" t="s">
        <v>321</v>
      </c>
      <c r="F1522" t="s">
        <v>322</v>
      </c>
      <c r="G1522">
        <v>6</v>
      </c>
      <c r="H1522">
        <v>744.15</v>
      </c>
      <c r="I1522">
        <v>15</v>
      </c>
      <c r="J1522">
        <v>669.74</v>
      </c>
      <c r="K1522">
        <v>4364.43</v>
      </c>
      <c r="L1522">
        <v>2392.3200000000002</v>
      </c>
      <c r="M1522">
        <v>1972.11</v>
      </c>
      <c r="N1522" t="s">
        <v>40</v>
      </c>
      <c r="O1522" t="s">
        <v>24</v>
      </c>
      <c r="P1522" t="s">
        <v>55</v>
      </c>
      <c r="Q1522">
        <v>0.73611111111111116</v>
      </c>
      <c r="R1522" t="s">
        <v>27</v>
      </c>
      <c r="S1522" t="s">
        <v>4662</v>
      </c>
      <c r="T1522" t="s">
        <v>4636</v>
      </c>
      <c r="U1522">
        <v>661.91</v>
      </c>
      <c r="V1522" t="s">
        <v>5644</v>
      </c>
      <c r="W1522" t="s">
        <v>4958</v>
      </c>
      <c r="X1522" t="s">
        <v>5910</v>
      </c>
      <c r="Y1522" t="s">
        <v>4966</v>
      </c>
      <c r="Z1522" t="s">
        <v>5507</v>
      </c>
      <c r="AA1522" t="s">
        <v>4962</v>
      </c>
      <c r="AB1522">
        <f>YEAR(Sales_Trans_2[[#This Row],[Transaction_Date]])</f>
        <v>2025</v>
      </c>
      <c r="AC1522" t="str">
        <f>TEXT(Sales_Trans_2[[#This Row],[Transaction_Date]],"mmm")</f>
        <v>Oct</v>
      </c>
      <c r="AD1522">
        <f>MONTH(Sales_Trans_2[[#This Row],[Transaction_Date]])</f>
        <v>10</v>
      </c>
      <c r="AE1522" s="19">
        <f>IFERROR(Sales_Trans_2[[#This Row],[Profit]]/Sales_Trans_2[[#This Row],[Sales_Amount]],0)</f>
        <v>0.45185969301833223</v>
      </c>
      <c r="AF1522" s="20" t="str">
        <f>IF(Sales_Trans_2[[#This Row],[Discount_Pct]]=0,"0%",
IF(Sales_Trans_2[[#This Row],[Discount_Pct]]&lt;=5,"1-5%",
IF(Sales_Trans_2[[#This Row],[Discount_Pct]]&lt;=10,"6-10%",
IF(Sales_Trans_2[[#This Row],[Discount_Pct]]&lt;=15,"11-15%","&gt;15%"))))</f>
        <v>11-15%</v>
      </c>
    </row>
    <row r="1523" spans="1:32" x14ac:dyDescent="0.25">
      <c r="A1523" t="s">
        <v>318</v>
      </c>
      <c r="B1523" s="10">
        <v>45721</v>
      </c>
      <c r="C1523" t="s">
        <v>319</v>
      </c>
      <c r="D1523" t="s">
        <v>320</v>
      </c>
      <c r="E1523" t="s">
        <v>321</v>
      </c>
      <c r="F1523" t="s">
        <v>322</v>
      </c>
      <c r="G1523">
        <v>8</v>
      </c>
      <c r="H1523">
        <v>76.67</v>
      </c>
      <c r="I1523">
        <v>5</v>
      </c>
      <c r="J1523">
        <v>30.67</v>
      </c>
      <c r="K1523">
        <v>670.09</v>
      </c>
      <c r="L1523">
        <v>403.44</v>
      </c>
      <c r="M1523">
        <v>266.64999999999998</v>
      </c>
      <c r="N1523" t="s">
        <v>4971</v>
      </c>
      <c r="O1523" t="s">
        <v>24</v>
      </c>
      <c r="P1523" t="s">
        <v>55</v>
      </c>
      <c r="Q1523">
        <v>0.63749999999999996</v>
      </c>
      <c r="R1523" t="s">
        <v>27</v>
      </c>
      <c r="S1523" t="s">
        <v>4944</v>
      </c>
      <c r="T1523" t="s">
        <v>4930</v>
      </c>
      <c r="U1523">
        <v>67.37</v>
      </c>
      <c r="V1523" t="s">
        <v>5858</v>
      </c>
      <c r="W1523" t="s">
        <v>4958</v>
      </c>
      <c r="X1523" t="s">
        <v>5910</v>
      </c>
      <c r="Y1523" t="s">
        <v>4966</v>
      </c>
      <c r="Z1523" t="s">
        <v>5507</v>
      </c>
      <c r="AA1523" t="s">
        <v>4962</v>
      </c>
      <c r="AB1523">
        <f>YEAR(Sales_Trans_2[[#This Row],[Transaction_Date]])</f>
        <v>2025</v>
      </c>
      <c r="AC1523" t="str">
        <f>TEXT(Sales_Trans_2[[#This Row],[Transaction_Date]],"mmm")</f>
        <v>Mar</v>
      </c>
      <c r="AD1523">
        <f>MONTH(Sales_Trans_2[[#This Row],[Transaction_Date]])</f>
        <v>3</v>
      </c>
      <c r="AE1523" s="19">
        <f>IFERROR(Sales_Trans_2[[#This Row],[Profit]]/Sales_Trans_2[[#This Row],[Sales_Amount]],0)</f>
        <v>0.39793162112552039</v>
      </c>
      <c r="AF1523" s="20" t="str">
        <f>IF(Sales_Trans_2[[#This Row],[Discount_Pct]]=0,"0%",
IF(Sales_Trans_2[[#This Row],[Discount_Pct]]&lt;=5,"1-5%",
IF(Sales_Trans_2[[#This Row],[Discount_Pct]]&lt;=10,"6-10%",
IF(Sales_Trans_2[[#This Row],[Discount_Pct]]&lt;=15,"11-15%","&gt;15%"))))</f>
        <v>1-5%</v>
      </c>
    </row>
    <row r="1524" spans="1:32" x14ac:dyDescent="0.25">
      <c r="A1524" t="s">
        <v>1880</v>
      </c>
      <c r="B1524" s="10">
        <v>45774</v>
      </c>
      <c r="C1524" t="s">
        <v>1788</v>
      </c>
      <c r="D1524" t="s">
        <v>555</v>
      </c>
      <c r="E1524" t="s">
        <v>1309</v>
      </c>
      <c r="F1524" t="s">
        <v>1881</v>
      </c>
      <c r="G1524">
        <v>4</v>
      </c>
      <c r="H1524">
        <v>491.81</v>
      </c>
      <c r="I1524">
        <v>5</v>
      </c>
      <c r="J1524">
        <v>98.36</v>
      </c>
      <c r="K1524">
        <v>2149.21</v>
      </c>
      <c r="L1524">
        <v>1462.28</v>
      </c>
      <c r="M1524">
        <v>686.93</v>
      </c>
      <c r="N1524" t="s">
        <v>23</v>
      </c>
      <c r="O1524" t="s">
        <v>24</v>
      </c>
      <c r="P1524" t="s">
        <v>55</v>
      </c>
      <c r="Q1524">
        <v>0.62708333333333333</v>
      </c>
      <c r="R1524" t="s">
        <v>27</v>
      </c>
      <c r="S1524" t="s">
        <v>4797</v>
      </c>
      <c r="T1524" t="s">
        <v>4776</v>
      </c>
      <c r="U1524">
        <v>491.81</v>
      </c>
      <c r="V1524" t="s">
        <v>5306</v>
      </c>
      <c r="W1524" t="s">
        <v>4964</v>
      </c>
      <c r="X1524" t="s">
        <v>5247</v>
      </c>
      <c r="Y1524" t="s">
        <v>4966</v>
      </c>
      <c r="Z1524" t="s">
        <v>5212</v>
      </c>
      <c r="AA1524" t="s">
        <v>4962</v>
      </c>
      <c r="AB1524">
        <f>YEAR(Sales_Trans_2[[#This Row],[Transaction_Date]])</f>
        <v>2025</v>
      </c>
      <c r="AC1524" t="str">
        <f>TEXT(Sales_Trans_2[[#This Row],[Transaction_Date]],"mmm")</f>
        <v>Apr</v>
      </c>
      <c r="AD1524">
        <f>MONTH(Sales_Trans_2[[#This Row],[Transaction_Date]])</f>
        <v>4</v>
      </c>
      <c r="AE1524" s="19">
        <f>IFERROR(Sales_Trans_2[[#This Row],[Profit]]/Sales_Trans_2[[#This Row],[Sales_Amount]],0)</f>
        <v>0.31961976726331998</v>
      </c>
      <c r="AF1524" s="20" t="str">
        <f>IF(Sales_Trans_2[[#This Row],[Discount_Pct]]=0,"0%",
IF(Sales_Trans_2[[#This Row],[Discount_Pct]]&lt;=5,"1-5%",
IF(Sales_Trans_2[[#This Row],[Discount_Pct]]&lt;=10,"6-10%",
IF(Sales_Trans_2[[#This Row],[Discount_Pct]]&lt;=15,"11-15%","&gt;15%"))))</f>
        <v>1-5%</v>
      </c>
    </row>
    <row r="1525" spans="1:32" x14ac:dyDescent="0.25">
      <c r="A1525" t="s">
        <v>3066</v>
      </c>
      <c r="B1525" s="10">
        <v>45766</v>
      </c>
      <c r="C1525" t="s">
        <v>202</v>
      </c>
      <c r="D1525" t="s">
        <v>530</v>
      </c>
      <c r="E1525" t="s">
        <v>864</v>
      </c>
      <c r="F1525" t="s">
        <v>865</v>
      </c>
      <c r="G1525">
        <v>2</v>
      </c>
      <c r="H1525">
        <v>125.15</v>
      </c>
      <c r="I1525">
        <v>10</v>
      </c>
      <c r="J1525">
        <v>25.03</v>
      </c>
      <c r="K1525">
        <v>259.06</v>
      </c>
      <c r="L1525">
        <v>191.4</v>
      </c>
      <c r="M1525">
        <v>67.66</v>
      </c>
      <c r="N1525" t="s">
        <v>40</v>
      </c>
      <c r="O1525" t="s">
        <v>24</v>
      </c>
      <c r="P1525" t="s">
        <v>55</v>
      </c>
      <c r="Q1525">
        <v>0.58333333333333337</v>
      </c>
      <c r="R1525" t="s">
        <v>27</v>
      </c>
      <c r="S1525" t="s">
        <v>4772</v>
      </c>
      <c r="T1525" t="s">
        <v>4752</v>
      </c>
      <c r="U1525">
        <v>125.15</v>
      </c>
      <c r="V1525" t="s">
        <v>5721</v>
      </c>
      <c r="W1525" t="s">
        <v>4964</v>
      </c>
      <c r="X1525" t="s">
        <v>5167</v>
      </c>
      <c r="Y1525" t="s">
        <v>4966</v>
      </c>
      <c r="Z1525" t="s">
        <v>5166</v>
      </c>
      <c r="AA1525" t="s">
        <v>4962</v>
      </c>
      <c r="AB1525">
        <f>YEAR(Sales_Trans_2[[#This Row],[Transaction_Date]])</f>
        <v>2025</v>
      </c>
      <c r="AC1525" t="str">
        <f>TEXT(Sales_Trans_2[[#This Row],[Transaction_Date]],"mmm")</f>
        <v>Apr</v>
      </c>
      <c r="AD1525">
        <f>MONTH(Sales_Trans_2[[#This Row],[Transaction_Date]])</f>
        <v>4</v>
      </c>
      <c r="AE1525" s="19">
        <f>IFERROR(Sales_Trans_2[[#This Row],[Profit]]/Sales_Trans_2[[#This Row],[Sales_Amount]],0)</f>
        <v>0.26117501737049331</v>
      </c>
      <c r="AF1525" s="20" t="str">
        <f>IF(Sales_Trans_2[[#This Row],[Discount_Pct]]=0,"0%",
IF(Sales_Trans_2[[#This Row],[Discount_Pct]]&lt;=5,"1-5%",
IF(Sales_Trans_2[[#This Row],[Discount_Pct]]&lt;=10,"6-10%",
IF(Sales_Trans_2[[#This Row],[Discount_Pct]]&lt;=15,"11-15%","&gt;15%"))))</f>
        <v>6-10%</v>
      </c>
    </row>
    <row r="1526" spans="1:32" x14ac:dyDescent="0.25">
      <c r="A1526" t="s">
        <v>2704</v>
      </c>
      <c r="B1526" s="10">
        <v>45812</v>
      </c>
      <c r="C1526" t="s">
        <v>2103</v>
      </c>
      <c r="D1526" t="s">
        <v>59</v>
      </c>
      <c r="E1526" t="s">
        <v>421</v>
      </c>
      <c r="F1526" t="s">
        <v>787</v>
      </c>
      <c r="G1526">
        <v>5</v>
      </c>
      <c r="H1526">
        <v>379.93</v>
      </c>
      <c r="I1526">
        <v>15</v>
      </c>
      <c r="J1526">
        <v>284.95</v>
      </c>
      <c r="K1526">
        <v>1856.9</v>
      </c>
      <c r="L1526">
        <v>1358.9</v>
      </c>
      <c r="M1526">
        <v>498</v>
      </c>
      <c r="N1526" t="s">
        <v>23</v>
      </c>
      <c r="O1526" t="s">
        <v>24</v>
      </c>
      <c r="P1526" t="s">
        <v>55</v>
      </c>
      <c r="Q1526">
        <v>0.56111111111111112</v>
      </c>
      <c r="R1526" t="s">
        <v>27</v>
      </c>
      <c r="S1526" t="s">
        <v>4721</v>
      </c>
      <c r="T1526" t="s">
        <v>4703</v>
      </c>
      <c r="U1526">
        <v>342.46</v>
      </c>
      <c r="V1526" t="s">
        <v>5064</v>
      </c>
      <c r="W1526" t="s">
        <v>4958</v>
      </c>
      <c r="X1526" t="s">
        <v>5045</v>
      </c>
      <c r="Y1526" t="s">
        <v>4966</v>
      </c>
      <c r="Z1526" t="s">
        <v>5069</v>
      </c>
      <c r="AA1526" t="s">
        <v>4962</v>
      </c>
      <c r="AB1526">
        <f>YEAR(Sales_Trans_2[[#This Row],[Transaction_Date]])</f>
        <v>2025</v>
      </c>
      <c r="AC1526" t="str">
        <f>TEXT(Sales_Trans_2[[#This Row],[Transaction_Date]],"mmm")</f>
        <v>Jun</v>
      </c>
      <c r="AD1526">
        <f>MONTH(Sales_Trans_2[[#This Row],[Transaction_Date]])</f>
        <v>6</v>
      </c>
      <c r="AE1526" s="19">
        <f>IFERROR(Sales_Trans_2[[#This Row],[Profit]]/Sales_Trans_2[[#This Row],[Sales_Amount]],0)</f>
        <v>0.26818891701222464</v>
      </c>
      <c r="AF1526" s="20" t="str">
        <f>IF(Sales_Trans_2[[#This Row],[Discount_Pct]]=0,"0%",
IF(Sales_Trans_2[[#This Row],[Discount_Pct]]&lt;=5,"1-5%",
IF(Sales_Trans_2[[#This Row],[Discount_Pct]]&lt;=10,"6-10%",
IF(Sales_Trans_2[[#This Row],[Discount_Pct]]&lt;=15,"11-15%","&gt;15%"))))</f>
        <v>11-15%</v>
      </c>
    </row>
    <row r="1527" spans="1:32" x14ac:dyDescent="0.25">
      <c r="A1527" t="s">
        <v>4248</v>
      </c>
      <c r="B1527" s="10">
        <v>46021</v>
      </c>
      <c r="C1527" t="s">
        <v>3668</v>
      </c>
      <c r="D1527" t="s">
        <v>264</v>
      </c>
      <c r="E1527" t="s">
        <v>243</v>
      </c>
      <c r="F1527" t="s">
        <v>222</v>
      </c>
      <c r="G1527">
        <v>3</v>
      </c>
      <c r="H1527">
        <v>383.51</v>
      </c>
      <c r="I1527">
        <v>20</v>
      </c>
      <c r="J1527">
        <v>230.11</v>
      </c>
      <c r="K1527">
        <v>920.42</v>
      </c>
      <c r="L1527">
        <v>857.7</v>
      </c>
      <c r="M1527">
        <v>62.72</v>
      </c>
      <c r="N1527" t="s">
        <v>4971</v>
      </c>
      <c r="O1527" t="s">
        <v>345</v>
      </c>
      <c r="P1527" t="s">
        <v>55</v>
      </c>
      <c r="Q1527">
        <v>0.83194444444444449</v>
      </c>
      <c r="R1527" t="s">
        <v>49</v>
      </c>
      <c r="S1527" t="s">
        <v>4702</v>
      </c>
      <c r="T1527" t="s">
        <v>4703</v>
      </c>
      <c r="U1527">
        <v>383.51</v>
      </c>
      <c r="V1527" t="s">
        <v>5425</v>
      </c>
      <c r="W1527" t="s">
        <v>4968</v>
      </c>
      <c r="X1527" t="s">
        <v>5424</v>
      </c>
      <c r="Y1527" t="s">
        <v>4966</v>
      </c>
      <c r="Z1527" t="s">
        <v>5046</v>
      </c>
      <c r="AA1527" t="s">
        <v>4962</v>
      </c>
      <c r="AB1527">
        <f>YEAR(Sales_Trans_2[[#This Row],[Transaction_Date]])</f>
        <v>2025</v>
      </c>
      <c r="AC1527" t="str">
        <f>TEXT(Sales_Trans_2[[#This Row],[Transaction_Date]],"mmm")</f>
        <v>Dec</v>
      </c>
      <c r="AD1527">
        <f>MONTH(Sales_Trans_2[[#This Row],[Transaction_Date]])</f>
        <v>12</v>
      </c>
      <c r="AE1527" s="19">
        <f>IFERROR(Sales_Trans_2[[#This Row],[Profit]]/Sales_Trans_2[[#This Row],[Sales_Amount]],0)</f>
        <v>6.8142804371917165E-2</v>
      </c>
      <c r="AF1527" s="20" t="str">
        <f>IF(Sales_Trans_2[[#This Row],[Discount_Pct]]=0,"0%",
IF(Sales_Trans_2[[#This Row],[Discount_Pct]]&lt;=5,"1-5%",
IF(Sales_Trans_2[[#This Row],[Discount_Pct]]&lt;=10,"6-10%",
IF(Sales_Trans_2[[#This Row],[Discount_Pct]]&lt;=15,"11-15%","&gt;15%"))))</f>
        <v>&gt;15%</v>
      </c>
    </row>
    <row r="1528" spans="1:32" x14ac:dyDescent="0.25">
      <c r="A1528" t="s">
        <v>1294</v>
      </c>
      <c r="B1528" s="10">
        <v>45883</v>
      </c>
      <c r="C1528" t="s">
        <v>993</v>
      </c>
      <c r="D1528" t="s">
        <v>44</v>
      </c>
      <c r="E1528" t="s">
        <v>1180</v>
      </c>
      <c r="F1528" t="s">
        <v>1039</v>
      </c>
      <c r="G1528">
        <v>5</v>
      </c>
      <c r="H1528">
        <v>402.8</v>
      </c>
      <c r="I1528">
        <v>5</v>
      </c>
      <c r="J1528">
        <v>100.7</v>
      </c>
      <c r="K1528">
        <v>1913.3</v>
      </c>
      <c r="L1528">
        <v>1182.7</v>
      </c>
      <c r="M1528">
        <v>730.6</v>
      </c>
      <c r="N1528" t="s">
        <v>23</v>
      </c>
      <c r="O1528" t="s">
        <v>345</v>
      </c>
      <c r="P1528" t="s">
        <v>55</v>
      </c>
      <c r="Q1528">
        <v>0.42986111111111114</v>
      </c>
      <c r="R1528" t="s">
        <v>49</v>
      </c>
      <c r="S1528" t="s">
        <v>4650</v>
      </c>
      <c r="T1528" t="s">
        <v>4636</v>
      </c>
      <c r="U1528">
        <v>398.25</v>
      </c>
      <c r="V1528" t="s">
        <v>5281</v>
      </c>
      <c r="W1528" t="s">
        <v>4958</v>
      </c>
      <c r="X1528" t="s">
        <v>5222</v>
      </c>
      <c r="Y1528" t="s">
        <v>4966</v>
      </c>
      <c r="Z1528" t="s">
        <v>5087</v>
      </c>
      <c r="AA1528" t="s">
        <v>4962</v>
      </c>
      <c r="AB1528">
        <f>YEAR(Sales_Trans_2[[#This Row],[Transaction_Date]])</f>
        <v>2025</v>
      </c>
      <c r="AC1528" t="str">
        <f>TEXT(Sales_Trans_2[[#This Row],[Transaction_Date]],"mmm")</f>
        <v>Aug</v>
      </c>
      <c r="AD1528">
        <f>MONTH(Sales_Trans_2[[#This Row],[Transaction_Date]])</f>
        <v>8</v>
      </c>
      <c r="AE1528" s="19">
        <f>IFERROR(Sales_Trans_2[[#This Row],[Profit]]/Sales_Trans_2[[#This Row],[Sales_Amount]],0)</f>
        <v>0.38185334239272462</v>
      </c>
      <c r="AF1528" s="20" t="str">
        <f>IF(Sales_Trans_2[[#This Row],[Discount_Pct]]=0,"0%",
IF(Sales_Trans_2[[#This Row],[Discount_Pct]]&lt;=5,"1-5%",
IF(Sales_Trans_2[[#This Row],[Discount_Pct]]&lt;=10,"6-10%",
IF(Sales_Trans_2[[#This Row],[Discount_Pct]]&lt;=15,"11-15%","&gt;15%"))))</f>
        <v>1-5%</v>
      </c>
    </row>
    <row r="1529" spans="1:32" x14ac:dyDescent="0.25">
      <c r="A1529" t="s">
        <v>4322</v>
      </c>
      <c r="B1529" s="10">
        <v>46011</v>
      </c>
      <c r="C1529" t="s">
        <v>408</v>
      </c>
      <c r="D1529" t="s">
        <v>280</v>
      </c>
      <c r="E1529" t="s">
        <v>1744</v>
      </c>
      <c r="F1529" t="s">
        <v>1745</v>
      </c>
      <c r="G1529">
        <v>4</v>
      </c>
      <c r="H1529">
        <v>124.84</v>
      </c>
      <c r="I1529">
        <v>5</v>
      </c>
      <c r="J1529">
        <v>24.97</v>
      </c>
      <c r="K1529">
        <v>545.54999999999995</v>
      </c>
      <c r="L1529">
        <v>389.4</v>
      </c>
      <c r="M1529">
        <v>156.15</v>
      </c>
      <c r="N1529" t="s">
        <v>23</v>
      </c>
      <c r="O1529" t="s">
        <v>345</v>
      </c>
      <c r="P1529" t="s">
        <v>25</v>
      </c>
      <c r="Q1529">
        <v>0.51527777777777772</v>
      </c>
      <c r="R1529" t="s">
        <v>27</v>
      </c>
      <c r="S1529" t="s">
        <v>4726</v>
      </c>
      <c r="T1529" t="s">
        <v>4703</v>
      </c>
      <c r="U1529">
        <v>124.84</v>
      </c>
      <c r="V1529" t="s">
        <v>5091</v>
      </c>
      <c r="W1529" t="s">
        <v>4968</v>
      </c>
      <c r="X1529" t="s">
        <v>5471</v>
      </c>
      <c r="Y1529" t="s">
        <v>5018</v>
      </c>
      <c r="Z1529" t="s">
        <v>5472</v>
      </c>
      <c r="AA1529" t="s">
        <v>4992</v>
      </c>
      <c r="AB1529">
        <f>YEAR(Sales_Trans_2[[#This Row],[Transaction_Date]])</f>
        <v>2025</v>
      </c>
      <c r="AC1529" t="str">
        <f>TEXT(Sales_Trans_2[[#This Row],[Transaction_Date]],"mmm")</f>
        <v>Dec</v>
      </c>
      <c r="AD1529">
        <f>MONTH(Sales_Trans_2[[#This Row],[Transaction_Date]])</f>
        <v>12</v>
      </c>
      <c r="AE1529" s="19">
        <f>IFERROR(Sales_Trans_2[[#This Row],[Profit]]/Sales_Trans_2[[#This Row],[Sales_Amount]],0)</f>
        <v>0.28622491064063793</v>
      </c>
      <c r="AF1529" s="20" t="str">
        <f>IF(Sales_Trans_2[[#This Row],[Discount_Pct]]=0,"0%",
IF(Sales_Trans_2[[#This Row],[Discount_Pct]]&lt;=5,"1-5%",
IF(Sales_Trans_2[[#This Row],[Discount_Pct]]&lt;=10,"6-10%",
IF(Sales_Trans_2[[#This Row],[Discount_Pct]]&lt;=15,"11-15%","&gt;15%"))))</f>
        <v>1-5%</v>
      </c>
    </row>
    <row r="1530" spans="1:32" x14ac:dyDescent="0.25">
      <c r="A1530" t="s">
        <v>4596</v>
      </c>
      <c r="B1530" s="10">
        <v>45820</v>
      </c>
      <c r="C1530" t="s">
        <v>2506</v>
      </c>
      <c r="D1530" t="s">
        <v>296</v>
      </c>
      <c r="E1530" t="s">
        <v>108</v>
      </c>
      <c r="F1530" t="s">
        <v>682</v>
      </c>
      <c r="G1530">
        <v>7</v>
      </c>
      <c r="H1530">
        <v>575.61</v>
      </c>
      <c r="I1530">
        <v>15</v>
      </c>
      <c r="J1530">
        <v>604.39</v>
      </c>
      <c r="K1530">
        <v>3938.61</v>
      </c>
      <c r="L1530">
        <v>2543.0300000000002</v>
      </c>
      <c r="M1530">
        <v>1395.58</v>
      </c>
      <c r="N1530" t="s">
        <v>23</v>
      </c>
      <c r="O1530" t="s">
        <v>345</v>
      </c>
      <c r="P1530" t="s">
        <v>25</v>
      </c>
      <c r="Q1530">
        <v>0.69374999999999998</v>
      </c>
      <c r="R1530" t="s">
        <v>27</v>
      </c>
      <c r="S1530" t="s">
        <v>4780</v>
      </c>
      <c r="T1530" t="s">
        <v>4776</v>
      </c>
      <c r="U1530">
        <v>507.5</v>
      </c>
      <c r="V1530" t="s">
        <v>5550</v>
      </c>
      <c r="W1530" t="s">
        <v>4958</v>
      </c>
      <c r="X1530" t="s">
        <v>5483</v>
      </c>
      <c r="Y1530" t="s">
        <v>4960</v>
      </c>
      <c r="Z1530" t="s">
        <v>5303</v>
      </c>
      <c r="AA1530" t="s">
        <v>4992</v>
      </c>
      <c r="AB1530">
        <f>YEAR(Sales_Trans_2[[#This Row],[Transaction_Date]])</f>
        <v>2025</v>
      </c>
      <c r="AC1530" t="str">
        <f>TEXT(Sales_Trans_2[[#This Row],[Transaction_Date]],"mmm")</f>
        <v>Jun</v>
      </c>
      <c r="AD1530">
        <f>MONTH(Sales_Trans_2[[#This Row],[Transaction_Date]])</f>
        <v>6</v>
      </c>
      <c r="AE1530" s="19">
        <f>IFERROR(Sales_Trans_2[[#This Row],[Profit]]/Sales_Trans_2[[#This Row],[Sales_Amount]],0)</f>
        <v>0.35433312767702307</v>
      </c>
      <c r="AF1530" s="20" t="str">
        <f>IF(Sales_Trans_2[[#This Row],[Discount_Pct]]=0,"0%",
IF(Sales_Trans_2[[#This Row],[Discount_Pct]]&lt;=5,"1-5%",
IF(Sales_Trans_2[[#This Row],[Discount_Pct]]&lt;=10,"6-10%",
IF(Sales_Trans_2[[#This Row],[Discount_Pct]]&lt;=15,"11-15%","&gt;15%"))))</f>
        <v>11-15%</v>
      </c>
    </row>
    <row r="1531" spans="1:32" x14ac:dyDescent="0.25">
      <c r="A1531" t="s">
        <v>3368</v>
      </c>
      <c r="B1531" s="10">
        <v>46040</v>
      </c>
      <c r="C1531" t="s">
        <v>966</v>
      </c>
      <c r="D1531" t="s">
        <v>107</v>
      </c>
      <c r="E1531" t="s">
        <v>465</v>
      </c>
      <c r="F1531" t="s">
        <v>466</v>
      </c>
      <c r="G1531">
        <v>8</v>
      </c>
      <c r="H1531">
        <v>62.6</v>
      </c>
      <c r="I1531">
        <v>20</v>
      </c>
      <c r="J1531">
        <v>100.16</v>
      </c>
      <c r="K1531">
        <v>460.74</v>
      </c>
      <c r="L1531">
        <v>385.2</v>
      </c>
      <c r="M1531">
        <v>75.540000000000006</v>
      </c>
      <c r="N1531" t="s">
        <v>4971</v>
      </c>
      <c r="O1531" t="s">
        <v>24</v>
      </c>
      <c r="P1531" t="s">
        <v>25</v>
      </c>
      <c r="Q1531">
        <v>0.68888888888888888</v>
      </c>
      <c r="R1531" t="s">
        <v>27</v>
      </c>
      <c r="S1531" t="s">
        <v>4683</v>
      </c>
      <c r="T1531" t="s">
        <v>4672</v>
      </c>
      <c r="U1531">
        <v>59.92</v>
      </c>
      <c r="V1531" t="s">
        <v>4957</v>
      </c>
      <c r="W1531" t="s">
        <v>4958</v>
      </c>
      <c r="X1531" t="s">
        <v>4988</v>
      </c>
      <c r="Y1531" t="s">
        <v>4966</v>
      </c>
      <c r="Z1531" t="s">
        <v>4991</v>
      </c>
      <c r="AA1531" t="s">
        <v>4992</v>
      </c>
      <c r="AB1531">
        <f>YEAR(Sales_Trans_2[[#This Row],[Transaction_Date]])</f>
        <v>2026</v>
      </c>
      <c r="AC1531" t="str">
        <f>TEXT(Sales_Trans_2[[#This Row],[Transaction_Date]],"mmm")</f>
        <v>Jan</v>
      </c>
      <c r="AD1531">
        <f>MONTH(Sales_Trans_2[[#This Row],[Transaction_Date]])</f>
        <v>1</v>
      </c>
      <c r="AE1531" s="19">
        <f>IFERROR(Sales_Trans_2[[#This Row],[Profit]]/Sales_Trans_2[[#This Row],[Sales_Amount]],0)</f>
        <v>0.16395363979684857</v>
      </c>
      <c r="AF1531" s="20" t="str">
        <f>IF(Sales_Trans_2[[#This Row],[Discount_Pct]]=0,"0%",
IF(Sales_Trans_2[[#This Row],[Discount_Pct]]&lt;=5,"1-5%",
IF(Sales_Trans_2[[#This Row],[Discount_Pct]]&lt;=10,"6-10%",
IF(Sales_Trans_2[[#This Row],[Discount_Pct]]&lt;=15,"11-15%","&gt;15%"))))</f>
        <v>&gt;15%</v>
      </c>
    </row>
    <row r="1532" spans="1:32" x14ac:dyDescent="0.25">
      <c r="A1532" t="s">
        <v>3825</v>
      </c>
      <c r="B1532" s="10">
        <v>46018</v>
      </c>
      <c r="C1532" t="s">
        <v>3544</v>
      </c>
      <c r="D1532" t="s">
        <v>566</v>
      </c>
      <c r="E1532" t="s">
        <v>1476</v>
      </c>
      <c r="F1532" t="s">
        <v>654</v>
      </c>
      <c r="G1532">
        <v>2</v>
      </c>
      <c r="H1532">
        <v>328.59</v>
      </c>
      <c r="I1532">
        <v>5</v>
      </c>
      <c r="J1532">
        <v>32.86</v>
      </c>
      <c r="K1532">
        <v>717.97</v>
      </c>
      <c r="L1532">
        <v>510.98</v>
      </c>
      <c r="M1532">
        <v>206.99</v>
      </c>
      <c r="N1532" t="s">
        <v>23</v>
      </c>
      <c r="O1532" t="s">
        <v>24</v>
      </c>
      <c r="P1532" t="s">
        <v>25</v>
      </c>
      <c r="Q1532">
        <v>0.5083333333333333</v>
      </c>
      <c r="R1532" t="s">
        <v>27</v>
      </c>
      <c r="S1532" t="s">
        <v>4767</v>
      </c>
      <c r="T1532" t="s">
        <v>4752</v>
      </c>
      <c r="U1532">
        <v>328.59</v>
      </c>
      <c r="V1532" t="s">
        <v>5027</v>
      </c>
      <c r="W1532" t="s">
        <v>4964</v>
      </c>
      <c r="X1532" t="s">
        <v>5028</v>
      </c>
      <c r="Y1532" t="s">
        <v>4960</v>
      </c>
      <c r="Z1532" t="s">
        <v>5025</v>
      </c>
      <c r="AA1532" t="s">
        <v>4992</v>
      </c>
      <c r="AB1532">
        <f>YEAR(Sales_Trans_2[[#This Row],[Transaction_Date]])</f>
        <v>2025</v>
      </c>
      <c r="AC1532" t="str">
        <f>TEXT(Sales_Trans_2[[#This Row],[Transaction_Date]],"mmm")</f>
        <v>Dec</v>
      </c>
      <c r="AD1532">
        <f>MONTH(Sales_Trans_2[[#This Row],[Transaction_Date]])</f>
        <v>12</v>
      </c>
      <c r="AE1532" s="19">
        <f>IFERROR(Sales_Trans_2[[#This Row],[Profit]]/Sales_Trans_2[[#This Row],[Sales_Amount]],0)</f>
        <v>0.28829895399529226</v>
      </c>
      <c r="AF1532" s="20" t="str">
        <f>IF(Sales_Trans_2[[#This Row],[Discount_Pct]]=0,"0%",
IF(Sales_Trans_2[[#This Row],[Discount_Pct]]&lt;=5,"1-5%",
IF(Sales_Trans_2[[#This Row],[Discount_Pct]]&lt;=10,"6-10%",
IF(Sales_Trans_2[[#This Row],[Discount_Pct]]&lt;=15,"11-15%","&gt;15%"))))</f>
        <v>1-5%</v>
      </c>
    </row>
    <row r="1533" spans="1:32" x14ac:dyDescent="0.25">
      <c r="A1533" t="s">
        <v>2893</v>
      </c>
      <c r="B1533" s="10">
        <v>46024</v>
      </c>
      <c r="C1533" t="s">
        <v>1555</v>
      </c>
      <c r="D1533" t="s">
        <v>1678</v>
      </c>
      <c r="E1533" t="s">
        <v>2307</v>
      </c>
      <c r="F1533" t="s">
        <v>1420</v>
      </c>
      <c r="G1533">
        <v>2</v>
      </c>
      <c r="H1533">
        <v>342.27</v>
      </c>
      <c r="I1533">
        <v>5</v>
      </c>
      <c r="J1533">
        <v>34.229999999999997</v>
      </c>
      <c r="K1533">
        <v>747.86</v>
      </c>
      <c r="L1533">
        <v>532.20000000000005</v>
      </c>
      <c r="M1533">
        <v>215.66</v>
      </c>
      <c r="N1533" t="s">
        <v>47</v>
      </c>
      <c r="O1533" t="s">
        <v>24</v>
      </c>
      <c r="P1533" t="s">
        <v>25</v>
      </c>
      <c r="Q1533">
        <v>0.91597222222222219</v>
      </c>
      <c r="R1533" t="s">
        <v>27</v>
      </c>
      <c r="S1533" t="s">
        <v>4699</v>
      </c>
      <c r="T1533" t="s">
        <v>4672</v>
      </c>
      <c r="U1533">
        <v>342.27</v>
      </c>
      <c r="V1533" t="s">
        <v>5157</v>
      </c>
      <c r="W1533" t="s">
        <v>4964</v>
      </c>
      <c r="X1533" t="s">
        <v>5184</v>
      </c>
      <c r="Y1533" t="s">
        <v>4966</v>
      </c>
      <c r="Z1533" t="s">
        <v>5185</v>
      </c>
      <c r="AA1533" t="s">
        <v>4992</v>
      </c>
      <c r="AB1533">
        <f>YEAR(Sales_Trans_2[[#This Row],[Transaction_Date]])</f>
        <v>2026</v>
      </c>
      <c r="AC1533" t="str">
        <f>TEXT(Sales_Trans_2[[#This Row],[Transaction_Date]],"mmm")</f>
        <v>Jan</v>
      </c>
      <c r="AD1533">
        <f>MONTH(Sales_Trans_2[[#This Row],[Transaction_Date]])</f>
        <v>1</v>
      </c>
      <c r="AE1533" s="19">
        <f>IFERROR(Sales_Trans_2[[#This Row],[Profit]]/Sales_Trans_2[[#This Row],[Sales_Amount]],0)</f>
        <v>0.28836948091888853</v>
      </c>
      <c r="AF1533" s="20" t="str">
        <f>IF(Sales_Trans_2[[#This Row],[Discount_Pct]]=0,"0%",
IF(Sales_Trans_2[[#This Row],[Discount_Pct]]&lt;=5,"1-5%",
IF(Sales_Trans_2[[#This Row],[Discount_Pct]]&lt;=10,"6-10%",
IF(Sales_Trans_2[[#This Row],[Discount_Pct]]&lt;=15,"11-15%","&gt;15%"))))</f>
        <v>1-5%</v>
      </c>
    </row>
    <row r="1534" spans="1:32" x14ac:dyDescent="0.25">
      <c r="A1534" t="s">
        <v>312</v>
      </c>
      <c r="B1534" s="10">
        <v>46020</v>
      </c>
      <c r="C1534" t="s">
        <v>313</v>
      </c>
      <c r="D1534" t="s">
        <v>314</v>
      </c>
      <c r="E1534" t="s">
        <v>315</v>
      </c>
      <c r="F1534" t="s">
        <v>316</v>
      </c>
      <c r="G1534">
        <v>4</v>
      </c>
      <c r="H1534">
        <v>349.59</v>
      </c>
      <c r="I1534">
        <v>10</v>
      </c>
      <c r="J1534">
        <v>139.84</v>
      </c>
      <c r="K1534">
        <v>1258.52</v>
      </c>
      <c r="L1534">
        <v>989</v>
      </c>
      <c r="M1534">
        <v>269.52</v>
      </c>
      <c r="N1534" t="s">
        <v>47</v>
      </c>
      <c r="O1534" t="s">
        <v>24</v>
      </c>
      <c r="P1534" t="s">
        <v>25</v>
      </c>
      <c r="Q1534">
        <v>0.60902777777777772</v>
      </c>
      <c r="R1534" t="s">
        <v>49</v>
      </c>
      <c r="S1534" t="s">
        <v>4707</v>
      </c>
      <c r="T1534" t="s">
        <v>4703</v>
      </c>
      <c r="U1534">
        <v>329.69</v>
      </c>
      <c r="V1534" t="s">
        <v>5066</v>
      </c>
      <c r="W1534" t="s">
        <v>4958</v>
      </c>
      <c r="X1534" t="s">
        <v>5233</v>
      </c>
      <c r="Y1534" t="s">
        <v>5007</v>
      </c>
      <c r="Z1534" t="s">
        <v>5257</v>
      </c>
      <c r="AA1534" t="s">
        <v>4992</v>
      </c>
      <c r="AB1534">
        <f>YEAR(Sales_Trans_2[[#This Row],[Transaction_Date]])</f>
        <v>2025</v>
      </c>
      <c r="AC1534" t="str">
        <f>TEXT(Sales_Trans_2[[#This Row],[Transaction_Date]],"mmm")</f>
        <v>Dec</v>
      </c>
      <c r="AD1534">
        <f>MONTH(Sales_Trans_2[[#This Row],[Transaction_Date]])</f>
        <v>12</v>
      </c>
      <c r="AE1534" s="19">
        <f>IFERROR(Sales_Trans_2[[#This Row],[Profit]]/Sales_Trans_2[[#This Row],[Sales_Amount]],0)</f>
        <v>0.21415631058703874</v>
      </c>
      <c r="AF1534" s="20" t="str">
        <f>IF(Sales_Trans_2[[#This Row],[Discount_Pct]]=0,"0%",
IF(Sales_Trans_2[[#This Row],[Discount_Pct]]&lt;=5,"1-5%",
IF(Sales_Trans_2[[#This Row],[Discount_Pct]]&lt;=10,"6-10%",
IF(Sales_Trans_2[[#This Row],[Discount_Pct]]&lt;=15,"11-15%","&gt;15%"))))</f>
        <v>6-10%</v>
      </c>
    </row>
    <row r="1535" spans="1:32" x14ac:dyDescent="0.25">
      <c r="A1535" t="s">
        <v>3336</v>
      </c>
      <c r="B1535" s="10">
        <v>45973</v>
      </c>
      <c r="C1535" t="s">
        <v>2005</v>
      </c>
      <c r="D1535" t="s">
        <v>44</v>
      </c>
      <c r="E1535" t="s">
        <v>514</v>
      </c>
      <c r="F1535" t="s">
        <v>2950</v>
      </c>
      <c r="G1535">
        <v>5</v>
      </c>
      <c r="H1535">
        <v>398.25</v>
      </c>
      <c r="I1535">
        <v>20</v>
      </c>
      <c r="J1535">
        <v>398.25</v>
      </c>
      <c r="K1535">
        <v>1593</v>
      </c>
      <c r="L1535">
        <v>1182.7</v>
      </c>
      <c r="M1535">
        <v>410.3</v>
      </c>
      <c r="N1535" t="s">
        <v>40</v>
      </c>
      <c r="O1535" t="s">
        <v>24</v>
      </c>
      <c r="P1535" t="s">
        <v>25</v>
      </c>
      <c r="Q1535">
        <v>0.75763888888888886</v>
      </c>
      <c r="R1535" t="s">
        <v>49</v>
      </c>
      <c r="S1535" t="s">
        <v>4650</v>
      </c>
      <c r="T1535" t="s">
        <v>4636</v>
      </c>
      <c r="U1535">
        <v>398.25</v>
      </c>
      <c r="V1535" t="s">
        <v>5266</v>
      </c>
      <c r="W1535" t="s">
        <v>4968</v>
      </c>
      <c r="X1535" t="s">
        <v>5264</v>
      </c>
      <c r="Y1535" t="s">
        <v>4970</v>
      </c>
      <c r="Z1535" t="s">
        <v>5265</v>
      </c>
      <c r="AA1535" t="s">
        <v>4992</v>
      </c>
      <c r="AB1535">
        <f>YEAR(Sales_Trans_2[[#This Row],[Transaction_Date]])</f>
        <v>2025</v>
      </c>
      <c r="AC1535" t="str">
        <f>TEXT(Sales_Trans_2[[#This Row],[Transaction_Date]],"mmm")</f>
        <v>Nov</v>
      </c>
      <c r="AD1535">
        <f>MONTH(Sales_Trans_2[[#This Row],[Transaction_Date]])</f>
        <v>11</v>
      </c>
      <c r="AE1535" s="19">
        <f>IFERROR(Sales_Trans_2[[#This Row],[Profit]]/Sales_Trans_2[[#This Row],[Sales_Amount]],0)</f>
        <v>0.25756434400502198</v>
      </c>
      <c r="AF1535" s="20" t="str">
        <f>IF(Sales_Trans_2[[#This Row],[Discount_Pct]]=0,"0%",
IF(Sales_Trans_2[[#This Row],[Discount_Pct]]&lt;=5,"1-5%",
IF(Sales_Trans_2[[#This Row],[Discount_Pct]]&lt;=10,"6-10%",
IF(Sales_Trans_2[[#This Row],[Discount_Pct]]&lt;=15,"11-15%","&gt;15%"))))</f>
        <v>&gt;15%</v>
      </c>
    </row>
    <row r="1536" spans="1:32" x14ac:dyDescent="0.25">
      <c r="A1536" t="s">
        <v>4472</v>
      </c>
      <c r="B1536" s="10">
        <v>46236</v>
      </c>
      <c r="C1536" t="s">
        <v>1232</v>
      </c>
      <c r="D1536" t="s">
        <v>905</v>
      </c>
      <c r="E1536" t="s">
        <v>1162</v>
      </c>
      <c r="F1536" t="s">
        <v>888</v>
      </c>
      <c r="G1536">
        <v>3</v>
      </c>
      <c r="H1536">
        <v>464.41</v>
      </c>
      <c r="I1536">
        <v>20</v>
      </c>
      <c r="J1536">
        <v>278.64999999999998</v>
      </c>
      <c r="K1536">
        <v>1281.77</v>
      </c>
      <c r="L1536">
        <v>1193.07</v>
      </c>
      <c r="M1536">
        <v>88.7</v>
      </c>
      <c r="N1536" t="s">
        <v>40</v>
      </c>
      <c r="O1536" t="s">
        <v>24</v>
      </c>
      <c r="P1536" t="s">
        <v>25</v>
      </c>
      <c r="Q1536">
        <v>0.60277777777777775</v>
      </c>
      <c r="R1536" t="s">
        <v>27</v>
      </c>
      <c r="S1536" t="s">
        <v>4686</v>
      </c>
      <c r="T1536" t="s">
        <v>4672</v>
      </c>
      <c r="U1536">
        <v>464.41</v>
      </c>
      <c r="V1536" t="s">
        <v>5020</v>
      </c>
      <c r="W1536" t="s">
        <v>4968</v>
      </c>
      <c r="X1536" t="s">
        <v>5159</v>
      </c>
      <c r="Y1536" t="s">
        <v>4966</v>
      </c>
      <c r="Z1536" t="s">
        <v>5267</v>
      </c>
      <c r="AA1536" t="s">
        <v>4992</v>
      </c>
      <c r="AB1536">
        <f>YEAR(Sales_Trans_2[[#This Row],[Transaction_Date]])</f>
        <v>2026</v>
      </c>
      <c r="AC1536" t="str">
        <f>TEXT(Sales_Trans_2[[#This Row],[Transaction_Date]],"mmm")</f>
        <v>Aug</v>
      </c>
      <c r="AD1536">
        <f>MONTH(Sales_Trans_2[[#This Row],[Transaction_Date]])</f>
        <v>8</v>
      </c>
      <c r="AE1536" s="19">
        <f>IFERROR(Sales_Trans_2[[#This Row],[Profit]]/Sales_Trans_2[[#This Row],[Sales_Amount]],0)</f>
        <v>6.920118273949305E-2</v>
      </c>
      <c r="AF1536" s="20" t="str">
        <f>IF(Sales_Trans_2[[#This Row],[Discount_Pct]]=0,"0%",
IF(Sales_Trans_2[[#This Row],[Discount_Pct]]&lt;=5,"1-5%",
IF(Sales_Trans_2[[#This Row],[Discount_Pct]]&lt;=10,"6-10%",
IF(Sales_Trans_2[[#This Row],[Discount_Pct]]&lt;=15,"11-15%","&gt;15%"))))</f>
        <v>&gt;15%</v>
      </c>
    </row>
    <row r="1537" spans="1:32" x14ac:dyDescent="0.25">
      <c r="A1537" t="s">
        <v>4001</v>
      </c>
      <c r="B1537" s="10">
        <v>46067</v>
      </c>
      <c r="C1537" t="s">
        <v>1419</v>
      </c>
      <c r="D1537" t="s">
        <v>389</v>
      </c>
      <c r="E1537" t="s">
        <v>108</v>
      </c>
      <c r="F1537" t="s">
        <v>1950</v>
      </c>
      <c r="G1537">
        <v>2</v>
      </c>
      <c r="H1537">
        <v>83.13</v>
      </c>
      <c r="I1537">
        <v>5</v>
      </c>
      <c r="J1537">
        <v>8.31</v>
      </c>
      <c r="K1537">
        <v>181.64</v>
      </c>
      <c r="L1537">
        <v>138.18</v>
      </c>
      <c r="M1537">
        <v>43.46</v>
      </c>
      <c r="N1537" t="s">
        <v>68</v>
      </c>
      <c r="O1537" t="s">
        <v>24</v>
      </c>
      <c r="P1537" t="s">
        <v>25</v>
      </c>
      <c r="Q1537">
        <v>0.4465277777777778</v>
      </c>
      <c r="R1537" t="s">
        <v>27</v>
      </c>
      <c r="S1537" t="s">
        <v>4854</v>
      </c>
      <c r="T1537" t="s">
        <v>4847</v>
      </c>
      <c r="U1537">
        <v>83.13</v>
      </c>
      <c r="V1537" t="s">
        <v>5301</v>
      </c>
      <c r="W1537" t="s">
        <v>4968</v>
      </c>
      <c r="X1537" t="s">
        <v>5302</v>
      </c>
      <c r="Y1537" t="s">
        <v>4966</v>
      </c>
      <c r="Z1537" t="s">
        <v>5303</v>
      </c>
      <c r="AA1537" t="s">
        <v>4992</v>
      </c>
      <c r="AB1537">
        <f>YEAR(Sales_Trans_2[[#This Row],[Transaction_Date]])</f>
        <v>2026</v>
      </c>
      <c r="AC1537" t="str">
        <f>TEXT(Sales_Trans_2[[#This Row],[Transaction_Date]],"mmm")</f>
        <v>Feb</v>
      </c>
      <c r="AD1537">
        <f>MONTH(Sales_Trans_2[[#This Row],[Transaction_Date]])</f>
        <v>2</v>
      </c>
      <c r="AE1537" s="19">
        <f>IFERROR(Sales_Trans_2[[#This Row],[Profit]]/Sales_Trans_2[[#This Row],[Sales_Amount]],0)</f>
        <v>0.23926447918960583</v>
      </c>
      <c r="AF1537" s="20" t="str">
        <f>IF(Sales_Trans_2[[#This Row],[Discount_Pct]]=0,"0%",
IF(Sales_Trans_2[[#This Row],[Discount_Pct]]&lt;=5,"1-5%",
IF(Sales_Trans_2[[#This Row],[Discount_Pct]]&lt;=10,"6-10%",
IF(Sales_Trans_2[[#This Row],[Discount_Pct]]&lt;=15,"11-15%","&gt;15%"))))</f>
        <v>1-5%</v>
      </c>
    </row>
    <row r="1538" spans="1:32" x14ac:dyDescent="0.25">
      <c r="A1538" t="s">
        <v>1084</v>
      </c>
      <c r="B1538" s="10">
        <v>46077</v>
      </c>
      <c r="C1538" t="s">
        <v>1085</v>
      </c>
      <c r="D1538" t="s">
        <v>89</v>
      </c>
      <c r="E1538" t="s">
        <v>1086</v>
      </c>
      <c r="F1538" t="s">
        <v>1087</v>
      </c>
      <c r="G1538">
        <v>4</v>
      </c>
      <c r="H1538">
        <v>41.61</v>
      </c>
      <c r="I1538">
        <v>15</v>
      </c>
      <c r="J1538">
        <v>24.97</v>
      </c>
      <c r="K1538">
        <v>141.47</v>
      </c>
      <c r="L1538">
        <v>129.6</v>
      </c>
      <c r="M1538">
        <v>11.87</v>
      </c>
      <c r="N1538" t="s">
        <v>23</v>
      </c>
      <c r="O1538" t="s">
        <v>24</v>
      </c>
      <c r="P1538" t="s">
        <v>25</v>
      </c>
      <c r="Q1538">
        <v>0.6743055555555556</v>
      </c>
      <c r="R1538" t="s">
        <v>49</v>
      </c>
      <c r="S1538" t="s">
        <v>4695</v>
      </c>
      <c r="T1538" t="s">
        <v>4672</v>
      </c>
      <c r="U1538">
        <v>38.659999999999997</v>
      </c>
      <c r="V1538" t="s">
        <v>5341</v>
      </c>
      <c r="W1538" t="s">
        <v>4958</v>
      </c>
      <c r="X1538" t="s">
        <v>5342</v>
      </c>
      <c r="Y1538" t="s">
        <v>4966</v>
      </c>
      <c r="Z1538" t="s">
        <v>5343</v>
      </c>
      <c r="AA1538" t="s">
        <v>4992</v>
      </c>
      <c r="AB1538">
        <f>YEAR(Sales_Trans_2[[#This Row],[Transaction_Date]])</f>
        <v>2026</v>
      </c>
      <c r="AC1538" t="str">
        <f>TEXT(Sales_Trans_2[[#This Row],[Transaction_Date]],"mmm")</f>
        <v>Feb</v>
      </c>
      <c r="AD1538">
        <f>MONTH(Sales_Trans_2[[#This Row],[Transaction_Date]])</f>
        <v>2</v>
      </c>
      <c r="AE1538" s="19">
        <f>IFERROR(Sales_Trans_2[[#This Row],[Profit]]/Sales_Trans_2[[#This Row],[Sales_Amount]],0)</f>
        <v>8.3904714780518835E-2</v>
      </c>
      <c r="AF1538" s="20" t="str">
        <f>IF(Sales_Trans_2[[#This Row],[Discount_Pct]]=0,"0%",
IF(Sales_Trans_2[[#This Row],[Discount_Pct]]&lt;=5,"1-5%",
IF(Sales_Trans_2[[#This Row],[Discount_Pct]]&lt;=10,"6-10%",
IF(Sales_Trans_2[[#This Row],[Discount_Pct]]&lt;=15,"11-15%","&gt;15%"))))</f>
        <v>11-15%</v>
      </c>
    </row>
    <row r="1539" spans="1:32" x14ac:dyDescent="0.25">
      <c r="A1539" t="s">
        <v>3197</v>
      </c>
      <c r="B1539" s="10">
        <v>46359</v>
      </c>
      <c r="C1539" t="s">
        <v>1116</v>
      </c>
      <c r="D1539" t="s">
        <v>89</v>
      </c>
      <c r="E1539" t="s">
        <v>1086</v>
      </c>
      <c r="F1539" t="s">
        <v>1087</v>
      </c>
      <c r="G1539">
        <v>8</v>
      </c>
      <c r="H1539">
        <v>42.85</v>
      </c>
      <c r="I1539">
        <v>20</v>
      </c>
      <c r="J1539">
        <v>68.56</v>
      </c>
      <c r="K1539">
        <v>274.24</v>
      </c>
      <c r="L1539">
        <v>259.2</v>
      </c>
      <c r="M1539">
        <v>15.04</v>
      </c>
      <c r="N1539" t="s">
        <v>23</v>
      </c>
      <c r="O1539" t="s">
        <v>24</v>
      </c>
      <c r="P1539" t="s">
        <v>25</v>
      </c>
      <c r="Q1539">
        <v>0.42430555555555555</v>
      </c>
      <c r="R1539" t="s">
        <v>49</v>
      </c>
      <c r="S1539" t="s">
        <v>4695</v>
      </c>
      <c r="T1539" t="s">
        <v>4672</v>
      </c>
      <c r="U1539">
        <v>38.659999999999997</v>
      </c>
      <c r="V1539" t="s">
        <v>5344</v>
      </c>
      <c r="W1539" t="s">
        <v>4958</v>
      </c>
      <c r="X1539" t="s">
        <v>5342</v>
      </c>
      <c r="Y1539" t="s">
        <v>4966</v>
      </c>
      <c r="Z1539" t="s">
        <v>5343</v>
      </c>
      <c r="AA1539" t="s">
        <v>4992</v>
      </c>
      <c r="AB1539">
        <f>YEAR(Sales_Trans_2[[#This Row],[Transaction_Date]])</f>
        <v>2026</v>
      </c>
      <c r="AC1539" t="str">
        <f>TEXT(Sales_Trans_2[[#This Row],[Transaction_Date]],"mmm")</f>
        <v>Dec</v>
      </c>
      <c r="AD1539">
        <f>MONTH(Sales_Trans_2[[#This Row],[Transaction_Date]])</f>
        <v>12</v>
      </c>
      <c r="AE1539" s="19">
        <f>IFERROR(Sales_Trans_2[[#This Row],[Profit]]/Sales_Trans_2[[#This Row],[Sales_Amount]],0)</f>
        <v>5.4842473745624266E-2</v>
      </c>
      <c r="AF1539" s="20" t="str">
        <f>IF(Sales_Trans_2[[#This Row],[Discount_Pct]]=0,"0%",
IF(Sales_Trans_2[[#This Row],[Discount_Pct]]&lt;=5,"1-5%",
IF(Sales_Trans_2[[#This Row],[Discount_Pct]]&lt;=10,"6-10%",
IF(Sales_Trans_2[[#This Row],[Discount_Pct]]&lt;=15,"11-15%","&gt;15%"))))</f>
        <v>&gt;15%</v>
      </c>
    </row>
    <row r="1540" spans="1:32" x14ac:dyDescent="0.25">
      <c r="A1540" t="s">
        <v>1606</v>
      </c>
      <c r="B1540" s="10">
        <v>45726</v>
      </c>
      <c r="C1540" t="s">
        <v>562</v>
      </c>
      <c r="D1540" t="s">
        <v>891</v>
      </c>
      <c r="E1540" t="s">
        <v>968</v>
      </c>
      <c r="F1540" t="s">
        <v>1607</v>
      </c>
      <c r="G1540">
        <v>4</v>
      </c>
      <c r="H1540">
        <v>467.31</v>
      </c>
      <c r="I1540">
        <v>10</v>
      </c>
      <c r="J1540">
        <v>186.92</v>
      </c>
      <c r="K1540">
        <v>1682.32</v>
      </c>
      <c r="L1540">
        <v>1429.88</v>
      </c>
      <c r="M1540">
        <v>252.44</v>
      </c>
      <c r="N1540" t="s">
        <v>23</v>
      </c>
      <c r="O1540" t="s">
        <v>24</v>
      </c>
      <c r="P1540" t="s">
        <v>25</v>
      </c>
      <c r="Q1540">
        <v>0.39583333333333331</v>
      </c>
      <c r="R1540" t="s">
        <v>49</v>
      </c>
      <c r="S1540" t="s">
        <v>4831</v>
      </c>
      <c r="T1540" t="s">
        <v>4828</v>
      </c>
      <c r="U1540">
        <v>425.88</v>
      </c>
      <c r="V1540" t="s">
        <v>5375</v>
      </c>
      <c r="W1540" t="s">
        <v>4958</v>
      </c>
      <c r="X1540" t="s">
        <v>5410</v>
      </c>
      <c r="Y1540" t="s">
        <v>5018</v>
      </c>
      <c r="Z1540" t="s">
        <v>5411</v>
      </c>
      <c r="AA1540" t="s">
        <v>4992</v>
      </c>
      <c r="AB1540">
        <f>YEAR(Sales_Trans_2[[#This Row],[Transaction_Date]])</f>
        <v>2025</v>
      </c>
      <c r="AC1540" t="str">
        <f>TEXT(Sales_Trans_2[[#This Row],[Transaction_Date]],"mmm")</f>
        <v>Mar</v>
      </c>
      <c r="AD1540">
        <f>MONTH(Sales_Trans_2[[#This Row],[Transaction_Date]])</f>
        <v>3</v>
      </c>
      <c r="AE1540" s="19">
        <f>IFERROR(Sales_Trans_2[[#This Row],[Profit]]/Sales_Trans_2[[#This Row],[Sales_Amount]],0)</f>
        <v>0.15005468638546768</v>
      </c>
      <c r="AF1540" s="20" t="str">
        <f>IF(Sales_Trans_2[[#This Row],[Discount_Pct]]=0,"0%",
IF(Sales_Trans_2[[#This Row],[Discount_Pct]]&lt;=5,"1-5%",
IF(Sales_Trans_2[[#This Row],[Discount_Pct]]&lt;=10,"6-10%",
IF(Sales_Trans_2[[#This Row],[Discount_Pct]]&lt;=15,"11-15%","&gt;15%"))))</f>
        <v>6-10%</v>
      </c>
    </row>
    <row r="1541" spans="1:32" x14ac:dyDescent="0.25">
      <c r="A1541" t="s">
        <v>4207</v>
      </c>
      <c r="B1541" s="10">
        <v>46097</v>
      </c>
      <c r="C1541" t="s">
        <v>1948</v>
      </c>
      <c r="D1541" t="s">
        <v>326</v>
      </c>
      <c r="E1541" t="s">
        <v>2224</v>
      </c>
      <c r="F1541" t="s">
        <v>1100</v>
      </c>
      <c r="G1541">
        <v>6</v>
      </c>
      <c r="H1541">
        <v>421.98</v>
      </c>
      <c r="I1541">
        <v>15</v>
      </c>
      <c r="J1541">
        <v>379.78</v>
      </c>
      <c r="K1541">
        <v>2152.1</v>
      </c>
      <c r="L1541">
        <v>2045.4</v>
      </c>
      <c r="M1541">
        <v>106.7</v>
      </c>
      <c r="N1541" t="s">
        <v>133</v>
      </c>
      <c r="O1541" t="s">
        <v>24</v>
      </c>
      <c r="P1541" t="s">
        <v>25</v>
      </c>
      <c r="Q1541">
        <v>0.4465277777777778</v>
      </c>
      <c r="R1541" t="s">
        <v>49</v>
      </c>
      <c r="S1541" t="s">
        <v>4859</v>
      </c>
      <c r="T1541" t="s">
        <v>4847</v>
      </c>
      <c r="U1541">
        <v>400.33</v>
      </c>
      <c r="V1541" t="s">
        <v>5340</v>
      </c>
      <c r="W1541" t="s">
        <v>4958</v>
      </c>
      <c r="X1541" t="s">
        <v>5469</v>
      </c>
      <c r="Y1541" t="s">
        <v>5011</v>
      </c>
      <c r="Z1541" t="s">
        <v>5470</v>
      </c>
      <c r="AA1541" t="s">
        <v>4992</v>
      </c>
      <c r="AB1541">
        <f>YEAR(Sales_Trans_2[[#This Row],[Transaction_Date]])</f>
        <v>2026</v>
      </c>
      <c r="AC1541" t="str">
        <f>TEXT(Sales_Trans_2[[#This Row],[Transaction_Date]],"mmm")</f>
        <v>Mar</v>
      </c>
      <c r="AD1541">
        <f>MONTH(Sales_Trans_2[[#This Row],[Transaction_Date]])</f>
        <v>3</v>
      </c>
      <c r="AE1541" s="19">
        <f>IFERROR(Sales_Trans_2[[#This Row],[Profit]]/Sales_Trans_2[[#This Row],[Sales_Amount]],0)</f>
        <v>4.9579480507411372E-2</v>
      </c>
      <c r="AF1541" s="20" t="str">
        <f>IF(Sales_Trans_2[[#This Row],[Discount_Pct]]=0,"0%",
IF(Sales_Trans_2[[#This Row],[Discount_Pct]]&lt;=5,"1-5%",
IF(Sales_Trans_2[[#This Row],[Discount_Pct]]&lt;=10,"6-10%",
IF(Sales_Trans_2[[#This Row],[Discount_Pct]]&lt;=15,"11-15%","&gt;15%"))))</f>
        <v>11-15%</v>
      </c>
    </row>
    <row r="1542" spans="1:32" x14ac:dyDescent="0.25">
      <c r="A1542" t="s">
        <v>3792</v>
      </c>
      <c r="B1542" s="10">
        <v>46102</v>
      </c>
      <c r="C1542" t="s">
        <v>1741</v>
      </c>
      <c r="D1542" t="s">
        <v>226</v>
      </c>
      <c r="E1542" t="s">
        <v>653</v>
      </c>
      <c r="F1542" t="s">
        <v>1220</v>
      </c>
      <c r="G1542">
        <v>8</v>
      </c>
      <c r="H1542">
        <v>364.78</v>
      </c>
      <c r="I1542">
        <v>5</v>
      </c>
      <c r="J1542">
        <v>145.91</v>
      </c>
      <c r="K1542">
        <v>3188.18</v>
      </c>
      <c r="L1542">
        <v>1773.76</v>
      </c>
      <c r="M1542">
        <v>1414.42</v>
      </c>
      <c r="N1542" t="s">
        <v>23</v>
      </c>
      <c r="O1542" t="s">
        <v>24</v>
      </c>
      <c r="P1542" t="s">
        <v>25</v>
      </c>
      <c r="Q1542">
        <v>0.8979166666666667</v>
      </c>
      <c r="R1542" t="s">
        <v>27</v>
      </c>
      <c r="S1542" t="s">
        <v>4786</v>
      </c>
      <c r="T1542" t="s">
        <v>4776</v>
      </c>
      <c r="U1542">
        <v>318.62</v>
      </c>
      <c r="V1542" t="s">
        <v>5494</v>
      </c>
      <c r="W1542" t="s">
        <v>4958</v>
      </c>
      <c r="X1542" t="s">
        <v>5450</v>
      </c>
      <c r="Y1542" t="s">
        <v>5007</v>
      </c>
      <c r="Z1542" t="s">
        <v>5451</v>
      </c>
      <c r="AA1542" t="s">
        <v>4992</v>
      </c>
      <c r="AB1542">
        <f>YEAR(Sales_Trans_2[[#This Row],[Transaction_Date]])</f>
        <v>2026</v>
      </c>
      <c r="AC1542" t="str">
        <f>TEXT(Sales_Trans_2[[#This Row],[Transaction_Date]],"mmm")</f>
        <v>Mar</v>
      </c>
      <c r="AD1542">
        <f>MONTH(Sales_Trans_2[[#This Row],[Transaction_Date]])</f>
        <v>3</v>
      </c>
      <c r="AE1542" s="19">
        <f>IFERROR(Sales_Trans_2[[#This Row],[Profit]]/Sales_Trans_2[[#This Row],[Sales_Amount]],0)</f>
        <v>0.44364496358423933</v>
      </c>
      <c r="AF1542" s="20" t="str">
        <f>IF(Sales_Trans_2[[#This Row],[Discount_Pct]]=0,"0%",
IF(Sales_Trans_2[[#This Row],[Discount_Pct]]&lt;=5,"1-5%",
IF(Sales_Trans_2[[#This Row],[Discount_Pct]]&lt;=10,"6-10%",
IF(Sales_Trans_2[[#This Row],[Discount_Pct]]&lt;=15,"11-15%","&gt;15%"))))</f>
        <v>1-5%</v>
      </c>
    </row>
    <row r="1543" spans="1:32" x14ac:dyDescent="0.25">
      <c r="A1543" t="s">
        <v>4542</v>
      </c>
      <c r="B1543" s="10">
        <v>46103</v>
      </c>
      <c r="C1543" t="s">
        <v>2262</v>
      </c>
      <c r="D1543" t="s">
        <v>284</v>
      </c>
      <c r="E1543" t="s">
        <v>465</v>
      </c>
      <c r="F1543" t="s">
        <v>4066</v>
      </c>
      <c r="G1543">
        <v>4</v>
      </c>
      <c r="H1543">
        <v>73.83</v>
      </c>
      <c r="I1543">
        <v>10</v>
      </c>
      <c r="J1543">
        <v>29.53</v>
      </c>
      <c r="K1543">
        <v>305.66000000000003</v>
      </c>
      <c r="L1543">
        <v>217.28</v>
      </c>
      <c r="M1543">
        <v>88.38</v>
      </c>
      <c r="N1543" t="s">
        <v>40</v>
      </c>
      <c r="O1543" t="s">
        <v>24</v>
      </c>
      <c r="P1543" t="s">
        <v>25</v>
      </c>
      <c r="Q1543">
        <v>0.79791666666666672</v>
      </c>
      <c r="R1543" t="s">
        <v>27</v>
      </c>
      <c r="S1543" t="s">
        <v>4791</v>
      </c>
      <c r="T1543" t="s">
        <v>4776</v>
      </c>
      <c r="U1543">
        <v>42.16</v>
      </c>
      <c r="V1543" t="s">
        <v>5503</v>
      </c>
      <c r="W1543" t="s">
        <v>4968</v>
      </c>
      <c r="X1543" t="s">
        <v>5504</v>
      </c>
      <c r="Y1543" t="s">
        <v>4970</v>
      </c>
      <c r="Z1543" t="s">
        <v>4991</v>
      </c>
      <c r="AA1543" t="s">
        <v>4992</v>
      </c>
      <c r="AB1543">
        <f>YEAR(Sales_Trans_2[[#This Row],[Transaction_Date]])</f>
        <v>2026</v>
      </c>
      <c r="AC1543" t="str">
        <f>TEXT(Sales_Trans_2[[#This Row],[Transaction_Date]],"mmm")</f>
        <v>Mar</v>
      </c>
      <c r="AD1543">
        <f>MONTH(Sales_Trans_2[[#This Row],[Transaction_Date]])</f>
        <v>3</v>
      </c>
      <c r="AE1543" s="19">
        <f>IFERROR(Sales_Trans_2[[#This Row],[Profit]]/Sales_Trans_2[[#This Row],[Sales_Amount]],0)</f>
        <v>0.28914480141333504</v>
      </c>
      <c r="AF1543" s="20" t="str">
        <f>IF(Sales_Trans_2[[#This Row],[Discount_Pct]]=0,"0%",
IF(Sales_Trans_2[[#This Row],[Discount_Pct]]&lt;=5,"1-5%",
IF(Sales_Trans_2[[#This Row],[Discount_Pct]]&lt;=10,"6-10%",
IF(Sales_Trans_2[[#This Row],[Discount_Pct]]&lt;=15,"11-15%","&gt;15%"))))</f>
        <v>6-10%</v>
      </c>
    </row>
    <row r="1544" spans="1:32" x14ac:dyDescent="0.25">
      <c r="A1544" t="s">
        <v>2968</v>
      </c>
      <c r="B1544" s="10">
        <v>46102</v>
      </c>
      <c r="C1544" t="s">
        <v>1545</v>
      </c>
      <c r="D1544" t="s">
        <v>242</v>
      </c>
      <c r="E1544" t="s">
        <v>1044</v>
      </c>
      <c r="F1544" t="s">
        <v>1045</v>
      </c>
      <c r="G1544">
        <v>4</v>
      </c>
      <c r="H1544">
        <v>80.5</v>
      </c>
      <c r="I1544">
        <v>5</v>
      </c>
      <c r="J1544">
        <v>16.100000000000001</v>
      </c>
      <c r="K1544">
        <v>351.78</v>
      </c>
      <c r="L1544">
        <v>249</v>
      </c>
      <c r="M1544">
        <v>102.78</v>
      </c>
      <c r="N1544" t="s">
        <v>40</v>
      </c>
      <c r="O1544" t="s">
        <v>24</v>
      </c>
      <c r="P1544" t="s">
        <v>25</v>
      </c>
      <c r="Q1544">
        <v>0.74375000000000002</v>
      </c>
      <c r="R1544" t="s">
        <v>27</v>
      </c>
      <c r="S1544" t="s">
        <v>4921</v>
      </c>
      <c r="T1544" t="s">
        <v>4908</v>
      </c>
      <c r="U1544">
        <v>80.5</v>
      </c>
      <c r="V1544" t="s">
        <v>5515</v>
      </c>
      <c r="W1544" t="s">
        <v>4964</v>
      </c>
      <c r="X1544" t="s">
        <v>5516</v>
      </c>
      <c r="Y1544" t="s">
        <v>4960</v>
      </c>
      <c r="Z1544" t="s">
        <v>5517</v>
      </c>
      <c r="AA1544" t="s">
        <v>4992</v>
      </c>
      <c r="AB1544">
        <f>YEAR(Sales_Trans_2[[#This Row],[Transaction_Date]])</f>
        <v>2026</v>
      </c>
      <c r="AC1544" t="str">
        <f>TEXT(Sales_Trans_2[[#This Row],[Transaction_Date]],"mmm")</f>
        <v>Mar</v>
      </c>
      <c r="AD1544">
        <f>MONTH(Sales_Trans_2[[#This Row],[Transaction_Date]])</f>
        <v>3</v>
      </c>
      <c r="AE1544" s="19">
        <f>IFERROR(Sales_Trans_2[[#This Row],[Profit]]/Sales_Trans_2[[#This Row],[Sales_Amount]],0)</f>
        <v>0.29217124339075562</v>
      </c>
      <c r="AF1544" s="20" t="str">
        <f>IF(Sales_Trans_2[[#This Row],[Discount_Pct]]=0,"0%",
IF(Sales_Trans_2[[#This Row],[Discount_Pct]]&lt;=5,"1-5%",
IF(Sales_Trans_2[[#This Row],[Discount_Pct]]&lt;=10,"6-10%",
IF(Sales_Trans_2[[#This Row],[Discount_Pct]]&lt;=15,"11-15%","&gt;15%"))))</f>
        <v>1-5%</v>
      </c>
    </row>
    <row r="1545" spans="1:32" x14ac:dyDescent="0.25">
      <c r="A1545" t="s">
        <v>4075</v>
      </c>
      <c r="B1545" s="10">
        <v>46011</v>
      </c>
      <c r="C1545" t="s">
        <v>1769</v>
      </c>
      <c r="D1545" t="s">
        <v>337</v>
      </c>
      <c r="E1545" t="s">
        <v>96</v>
      </c>
      <c r="F1545" t="s">
        <v>97</v>
      </c>
      <c r="G1545">
        <v>3</v>
      </c>
      <c r="H1545">
        <v>186.38</v>
      </c>
      <c r="I1545">
        <v>20</v>
      </c>
      <c r="J1545">
        <v>111.83</v>
      </c>
      <c r="K1545">
        <v>514.41</v>
      </c>
      <c r="L1545">
        <v>406.98</v>
      </c>
      <c r="M1545">
        <v>107.43</v>
      </c>
      <c r="N1545" t="s">
        <v>133</v>
      </c>
      <c r="O1545" t="s">
        <v>24</v>
      </c>
      <c r="P1545" t="s">
        <v>25</v>
      </c>
      <c r="Q1545">
        <v>0.79374999999999996</v>
      </c>
      <c r="R1545" t="s">
        <v>27</v>
      </c>
      <c r="S1545" t="s">
        <v>4799</v>
      </c>
      <c r="T1545" t="s">
        <v>4776</v>
      </c>
      <c r="U1545">
        <v>186.38</v>
      </c>
      <c r="V1545" t="s">
        <v>5532</v>
      </c>
      <c r="W1545" t="s">
        <v>4968</v>
      </c>
      <c r="X1545" t="s">
        <v>5533</v>
      </c>
      <c r="Y1545" t="s">
        <v>4966</v>
      </c>
      <c r="Z1545" t="s">
        <v>5534</v>
      </c>
      <c r="AA1545" t="s">
        <v>4992</v>
      </c>
      <c r="AB1545">
        <f>YEAR(Sales_Trans_2[[#This Row],[Transaction_Date]])</f>
        <v>2025</v>
      </c>
      <c r="AC1545" t="str">
        <f>TEXT(Sales_Trans_2[[#This Row],[Transaction_Date]],"mmm")</f>
        <v>Dec</v>
      </c>
      <c r="AD1545">
        <f>MONTH(Sales_Trans_2[[#This Row],[Transaction_Date]])</f>
        <v>12</v>
      </c>
      <c r="AE1545" s="19">
        <f>IFERROR(Sales_Trans_2[[#This Row],[Profit]]/Sales_Trans_2[[#This Row],[Sales_Amount]],0)</f>
        <v>0.20884119671079493</v>
      </c>
      <c r="AF1545" s="20" t="str">
        <f>IF(Sales_Trans_2[[#This Row],[Discount_Pct]]=0,"0%",
IF(Sales_Trans_2[[#This Row],[Discount_Pct]]&lt;=5,"1-5%",
IF(Sales_Trans_2[[#This Row],[Discount_Pct]]&lt;=10,"6-10%",
IF(Sales_Trans_2[[#This Row],[Discount_Pct]]&lt;=15,"11-15%","&gt;15%"))))</f>
        <v>&gt;15%</v>
      </c>
    </row>
    <row r="1546" spans="1:32" x14ac:dyDescent="0.25">
      <c r="A1546" t="s">
        <v>3320</v>
      </c>
      <c r="B1546" s="10">
        <v>46047</v>
      </c>
      <c r="C1546" t="s">
        <v>3321</v>
      </c>
      <c r="D1546" t="s">
        <v>365</v>
      </c>
      <c r="E1546" t="s">
        <v>1081</v>
      </c>
      <c r="F1546" t="s">
        <v>1082</v>
      </c>
      <c r="G1546">
        <v>4</v>
      </c>
      <c r="H1546">
        <v>459.58</v>
      </c>
      <c r="I1546">
        <v>10</v>
      </c>
      <c r="J1546">
        <v>183.83</v>
      </c>
      <c r="K1546">
        <v>1902.66</v>
      </c>
      <c r="L1546">
        <v>1547.56</v>
      </c>
      <c r="M1546">
        <v>355.1</v>
      </c>
      <c r="N1546" t="s">
        <v>4971</v>
      </c>
      <c r="O1546" t="s">
        <v>24</v>
      </c>
      <c r="P1546" t="s">
        <v>25</v>
      </c>
      <c r="Q1546">
        <v>0.69861111111111107</v>
      </c>
      <c r="R1546" t="s">
        <v>27</v>
      </c>
      <c r="S1546" t="s">
        <v>4680</v>
      </c>
      <c r="T1546" t="s">
        <v>4672</v>
      </c>
      <c r="U1546">
        <v>459.58</v>
      </c>
      <c r="V1546" t="s">
        <v>5596</v>
      </c>
      <c r="W1546" t="s">
        <v>4968</v>
      </c>
      <c r="X1546" t="s">
        <v>5597</v>
      </c>
      <c r="Y1546" t="s">
        <v>5011</v>
      </c>
      <c r="Z1546" t="s">
        <v>5598</v>
      </c>
      <c r="AA1546" t="s">
        <v>4992</v>
      </c>
      <c r="AB1546">
        <f>YEAR(Sales_Trans_2[[#This Row],[Transaction_Date]])</f>
        <v>2026</v>
      </c>
      <c r="AC1546" t="str">
        <f>TEXT(Sales_Trans_2[[#This Row],[Transaction_Date]],"mmm")</f>
        <v>Jan</v>
      </c>
      <c r="AD1546">
        <f>MONTH(Sales_Trans_2[[#This Row],[Transaction_Date]])</f>
        <v>1</v>
      </c>
      <c r="AE1546" s="19">
        <f>IFERROR(Sales_Trans_2[[#This Row],[Profit]]/Sales_Trans_2[[#This Row],[Sales_Amount]],0)</f>
        <v>0.18663345001208834</v>
      </c>
      <c r="AF1546" s="20" t="str">
        <f>IF(Sales_Trans_2[[#This Row],[Discount_Pct]]=0,"0%",
IF(Sales_Trans_2[[#This Row],[Discount_Pct]]&lt;=5,"1-5%",
IF(Sales_Trans_2[[#This Row],[Discount_Pct]]&lt;=10,"6-10%",
IF(Sales_Trans_2[[#This Row],[Discount_Pct]]&lt;=15,"11-15%","&gt;15%"))))</f>
        <v>6-10%</v>
      </c>
    </row>
    <row r="1547" spans="1:32" x14ac:dyDescent="0.25">
      <c r="A1547" t="s">
        <v>1758</v>
      </c>
      <c r="B1547" s="10">
        <v>46083</v>
      </c>
      <c r="C1547" t="s">
        <v>1256</v>
      </c>
      <c r="D1547" t="s">
        <v>101</v>
      </c>
      <c r="E1547" t="s">
        <v>791</v>
      </c>
      <c r="F1547" t="s">
        <v>1759</v>
      </c>
      <c r="G1547">
        <v>5</v>
      </c>
      <c r="H1547">
        <v>444.12</v>
      </c>
      <c r="I1547">
        <v>20</v>
      </c>
      <c r="J1547">
        <v>444.12</v>
      </c>
      <c r="K1547">
        <v>1776.48</v>
      </c>
      <c r="L1547">
        <v>1758.15</v>
      </c>
      <c r="M1547">
        <v>18.329999999999998</v>
      </c>
      <c r="N1547" t="s">
        <v>133</v>
      </c>
      <c r="O1547" t="s">
        <v>24</v>
      </c>
      <c r="P1547" t="s">
        <v>25</v>
      </c>
      <c r="Q1547">
        <v>0.76041666666666663</v>
      </c>
      <c r="R1547" t="s">
        <v>49</v>
      </c>
      <c r="S1547" t="s">
        <v>4676</v>
      </c>
      <c r="T1547" t="s">
        <v>4672</v>
      </c>
      <c r="U1547">
        <v>434.65</v>
      </c>
      <c r="V1547" t="s">
        <v>5610</v>
      </c>
      <c r="W1547" t="s">
        <v>4958</v>
      </c>
      <c r="X1547" t="s">
        <v>5611</v>
      </c>
      <c r="Y1547" t="s">
        <v>5011</v>
      </c>
      <c r="Z1547" t="s">
        <v>5587</v>
      </c>
      <c r="AA1547" t="s">
        <v>4992</v>
      </c>
      <c r="AB1547">
        <f>YEAR(Sales_Trans_2[[#This Row],[Transaction_Date]])</f>
        <v>2026</v>
      </c>
      <c r="AC1547" t="str">
        <f>TEXT(Sales_Trans_2[[#This Row],[Transaction_Date]],"mmm")</f>
        <v>Mar</v>
      </c>
      <c r="AD1547">
        <f>MONTH(Sales_Trans_2[[#This Row],[Transaction_Date]])</f>
        <v>3</v>
      </c>
      <c r="AE1547" s="19">
        <f>IFERROR(Sales_Trans_2[[#This Row],[Profit]]/Sales_Trans_2[[#This Row],[Sales_Amount]],0)</f>
        <v>1.0318157254796E-2</v>
      </c>
      <c r="AF1547" s="20" t="str">
        <f>IF(Sales_Trans_2[[#This Row],[Discount_Pct]]=0,"0%",
IF(Sales_Trans_2[[#This Row],[Discount_Pct]]&lt;=5,"1-5%",
IF(Sales_Trans_2[[#This Row],[Discount_Pct]]&lt;=10,"6-10%",
IF(Sales_Trans_2[[#This Row],[Discount_Pct]]&lt;=15,"11-15%","&gt;15%"))))</f>
        <v>&gt;15%</v>
      </c>
    </row>
    <row r="1548" spans="1:32" x14ac:dyDescent="0.25">
      <c r="A1548" t="s">
        <v>3709</v>
      </c>
      <c r="B1548" s="10">
        <v>46175</v>
      </c>
      <c r="C1548" t="s">
        <v>2742</v>
      </c>
      <c r="D1548" t="s">
        <v>886</v>
      </c>
      <c r="E1548" t="s">
        <v>514</v>
      </c>
      <c r="F1548" t="s">
        <v>1365</v>
      </c>
      <c r="G1548">
        <v>3</v>
      </c>
      <c r="H1548">
        <v>232.92</v>
      </c>
      <c r="I1548">
        <v>15</v>
      </c>
      <c r="J1548">
        <v>104.81</v>
      </c>
      <c r="K1548">
        <v>593.95000000000005</v>
      </c>
      <c r="L1548">
        <v>577.23</v>
      </c>
      <c r="M1548">
        <v>16.72</v>
      </c>
      <c r="N1548" t="s">
        <v>40</v>
      </c>
      <c r="O1548" t="s">
        <v>24</v>
      </c>
      <c r="P1548" t="s">
        <v>25</v>
      </c>
      <c r="Q1548">
        <v>0.55833333333333335</v>
      </c>
      <c r="R1548" t="s">
        <v>49</v>
      </c>
      <c r="S1548" t="s">
        <v>4827</v>
      </c>
      <c r="T1548" t="s">
        <v>4828</v>
      </c>
      <c r="U1548">
        <v>232.92</v>
      </c>
      <c r="V1548" t="s">
        <v>5639</v>
      </c>
      <c r="W1548" t="s">
        <v>4968</v>
      </c>
      <c r="X1548" t="s">
        <v>4985</v>
      </c>
      <c r="Y1548" t="s">
        <v>4970</v>
      </c>
      <c r="Z1548" t="s">
        <v>5265</v>
      </c>
      <c r="AA1548" t="s">
        <v>4992</v>
      </c>
      <c r="AB1548">
        <f>YEAR(Sales_Trans_2[[#This Row],[Transaction_Date]])</f>
        <v>2026</v>
      </c>
      <c r="AC1548" t="str">
        <f>TEXT(Sales_Trans_2[[#This Row],[Transaction_Date]],"mmm")</f>
        <v>Jun</v>
      </c>
      <c r="AD1548">
        <f>MONTH(Sales_Trans_2[[#This Row],[Transaction_Date]])</f>
        <v>6</v>
      </c>
      <c r="AE1548" s="19">
        <f>IFERROR(Sales_Trans_2[[#This Row],[Profit]]/Sales_Trans_2[[#This Row],[Sales_Amount]],0)</f>
        <v>2.8150517720346827E-2</v>
      </c>
      <c r="AF1548" s="20" t="str">
        <f>IF(Sales_Trans_2[[#This Row],[Discount_Pct]]=0,"0%",
IF(Sales_Trans_2[[#This Row],[Discount_Pct]]&lt;=5,"1-5%",
IF(Sales_Trans_2[[#This Row],[Discount_Pct]]&lt;=10,"6-10%",
IF(Sales_Trans_2[[#This Row],[Discount_Pct]]&lt;=15,"11-15%","&gt;15%"))))</f>
        <v>11-15%</v>
      </c>
    </row>
    <row r="1549" spans="1:32" x14ac:dyDescent="0.25">
      <c r="A1549" t="s">
        <v>3178</v>
      </c>
      <c r="B1549" s="10">
        <v>46004</v>
      </c>
      <c r="C1549" t="s">
        <v>2235</v>
      </c>
      <c r="D1549" t="s">
        <v>2670</v>
      </c>
      <c r="E1549" t="s">
        <v>1820</v>
      </c>
      <c r="F1549" t="s">
        <v>22</v>
      </c>
      <c r="G1549">
        <v>8</v>
      </c>
      <c r="H1549">
        <v>553.24</v>
      </c>
      <c r="I1549">
        <v>10</v>
      </c>
      <c r="J1549">
        <v>442.59</v>
      </c>
      <c r="K1549">
        <v>4580.83</v>
      </c>
      <c r="L1549">
        <v>3183.36</v>
      </c>
      <c r="M1549">
        <v>1397.47</v>
      </c>
      <c r="N1549" t="s">
        <v>68</v>
      </c>
      <c r="O1549" t="s">
        <v>24</v>
      </c>
      <c r="P1549" t="s">
        <v>25</v>
      </c>
      <c r="Q1549">
        <v>0.71666666666666667</v>
      </c>
      <c r="R1549" t="s">
        <v>27</v>
      </c>
      <c r="S1549" t="s">
        <v>4914</v>
      </c>
      <c r="T1549" t="s">
        <v>4908</v>
      </c>
      <c r="U1549">
        <v>519.78</v>
      </c>
      <c r="V1549" t="s">
        <v>5648</v>
      </c>
      <c r="W1549" t="s">
        <v>4958</v>
      </c>
      <c r="X1549" t="s">
        <v>5444</v>
      </c>
      <c r="Y1549" t="s">
        <v>4960</v>
      </c>
      <c r="Z1549" t="s">
        <v>5347</v>
      </c>
      <c r="AA1549" t="s">
        <v>4992</v>
      </c>
      <c r="AB1549">
        <f>YEAR(Sales_Trans_2[[#This Row],[Transaction_Date]])</f>
        <v>2025</v>
      </c>
      <c r="AC1549" t="str">
        <f>TEXT(Sales_Trans_2[[#This Row],[Transaction_Date]],"mmm")</f>
        <v>Dec</v>
      </c>
      <c r="AD1549">
        <f>MONTH(Sales_Trans_2[[#This Row],[Transaction_Date]])</f>
        <v>12</v>
      </c>
      <c r="AE1549" s="19">
        <f>IFERROR(Sales_Trans_2[[#This Row],[Profit]]/Sales_Trans_2[[#This Row],[Sales_Amount]],0)</f>
        <v>0.30506916868777056</v>
      </c>
      <c r="AF1549" s="20" t="str">
        <f>IF(Sales_Trans_2[[#This Row],[Discount_Pct]]=0,"0%",
IF(Sales_Trans_2[[#This Row],[Discount_Pct]]&lt;=5,"1-5%",
IF(Sales_Trans_2[[#This Row],[Discount_Pct]]&lt;=10,"6-10%",
IF(Sales_Trans_2[[#This Row],[Discount_Pct]]&lt;=15,"11-15%","&gt;15%"))))</f>
        <v>6-10%</v>
      </c>
    </row>
    <row r="1550" spans="1:32" x14ac:dyDescent="0.25">
      <c r="A1550" t="s">
        <v>3529</v>
      </c>
      <c r="B1550" s="10">
        <v>46005</v>
      </c>
      <c r="C1550" t="s">
        <v>1538</v>
      </c>
      <c r="D1550" t="s">
        <v>723</v>
      </c>
      <c r="E1550" t="s">
        <v>653</v>
      </c>
      <c r="F1550" t="s">
        <v>1220</v>
      </c>
      <c r="G1550">
        <v>7</v>
      </c>
      <c r="H1550">
        <v>402.8</v>
      </c>
      <c r="I1550">
        <v>10</v>
      </c>
      <c r="J1550">
        <v>281.95999999999998</v>
      </c>
      <c r="K1550">
        <v>2918.29</v>
      </c>
      <c r="L1550">
        <v>2110.9899999999998</v>
      </c>
      <c r="M1550">
        <v>807.3</v>
      </c>
      <c r="N1550" t="s">
        <v>23</v>
      </c>
      <c r="O1550" t="s">
        <v>24</v>
      </c>
      <c r="P1550" t="s">
        <v>25</v>
      </c>
      <c r="Q1550">
        <v>0.80694444444444446</v>
      </c>
      <c r="R1550" t="s">
        <v>27</v>
      </c>
      <c r="S1550" t="s">
        <v>4844</v>
      </c>
      <c r="T1550" t="s">
        <v>4828</v>
      </c>
      <c r="U1550">
        <v>376.11</v>
      </c>
      <c r="V1550" t="s">
        <v>5681</v>
      </c>
      <c r="W1550" t="s">
        <v>4958</v>
      </c>
      <c r="X1550" t="s">
        <v>5450</v>
      </c>
      <c r="Y1550" t="s">
        <v>5007</v>
      </c>
      <c r="Z1550" t="s">
        <v>5451</v>
      </c>
      <c r="AA1550" t="s">
        <v>4992</v>
      </c>
      <c r="AB1550">
        <f>YEAR(Sales_Trans_2[[#This Row],[Transaction_Date]])</f>
        <v>2025</v>
      </c>
      <c r="AC1550" t="str">
        <f>TEXT(Sales_Trans_2[[#This Row],[Transaction_Date]],"mmm")</f>
        <v>Dec</v>
      </c>
      <c r="AD1550">
        <f>MONTH(Sales_Trans_2[[#This Row],[Transaction_Date]])</f>
        <v>12</v>
      </c>
      <c r="AE1550" s="19">
        <f>IFERROR(Sales_Trans_2[[#This Row],[Profit]]/Sales_Trans_2[[#This Row],[Sales_Amount]],0)</f>
        <v>0.27663460451154614</v>
      </c>
      <c r="AF1550" s="20" t="str">
        <f>IF(Sales_Trans_2[[#This Row],[Discount_Pct]]=0,"0%",
IF(Sales_Trans_2[[#This Row],[Discount_Pct]]&lt;=5,"1-5%",
IF(Sales_Trans_2[[#This Row],[Discount_Pct]]&lt;=10,"6-10%",
IF(Sales_Trans_2[[#This Row],[Discount_Pct]]&lt;=15,"11-15%","&gt;15%"))))</f>
        <v>6-10%</v>
      </c>
    </row>
    <row r="1551" spans="1:32" x14ac:dyDescent="0.25">
      <c r="A1551" t="s">
        <v>1766</v>
      </c>
      <c r="B1551" s="10">
        <v>46081</v>
      </c>
      <c r="C1551" t="s">
        <v>342</v>
      </c>
      <c r="D1551" t="s">
        <v>414</v>
      </c>
      <c r="E1551" t="s">
        <v>1044</v>
      </c>
      <c r="F1551" t="s">
        <v>1045</v>
      </c>
      <c r="G1551">
        <v>4</v>
      </c>
      <c r="H1551">
        <v>102.61</v>
      </c>
      <c r="I1551">
        <v>20</v>
      </c>
      <c r="J1551">
        <v>82.09</v>
      </c>
      <c r="K1551">
        <v>377.6</v>
      </c>
      <c r="L1551">
        <v>319.27999999999997</v>
      </c>
      <c r="M1551">
        <v>58.32</v>
      </c>
      <c r="N1551" t="s">
        <v>133</v>
      </c>
      <c r="O1551" t="s">
        <v>24</v>
      </c>
      <c r="P1551" t="s">
        <v>25</v>
      </c>
      <c r="Q1551">
        <v>0.80347222222222225</v>
      </c>
      <c r="R1551" t="s">
        <v>27</v>
      </c>
      <c r="S1551" t="s">
        <v>4846</v>
      </c>
      <c r="T1551" t="s">
        <v>4847</v>
      </c>
      <c r="U1551">
        <v>96.72</v>
      </c>
      <c r="V1551" t="s">
        <v>5174</v>
      </c>
      <c r="W1551" t="s">
        <v>4958</v>
      </c>
      <c r="X1551" t="s">
        <v>5516</v>
      </c>
      <c r="Y1551" t="s">
        <v>4960</v>
      </c>
      <c r="Z1551" t="s">
        <v>5517</v>
      </c>
      <c r="AA1551" t="s">
        <v>4992</v>
      </c>
      <c r="AB1551">
        <f>YEAR(Sales_Trans_2[[#This Row],[Transaction_Date]])</f>
        <v>2026</v>
      </c>
      <c r="AC1551" t="str">
        <f>TEXT(Sales_Trans_2[[#This Row],[Transaction_Date]],"mmm")</f>
        <v>Feb</v>
      </c>
      <c r="AD1551">
        <f>MONTH(Sales_Trans_2[[#This Row],[Transaction_Date]])</f>
        <v>2</v>
      </c>
      <c r="AE1551" s="19">
        <f>IFERROR(Sales_Trans_2[[#This Row],[Profit]]/Sales_Trans_2[[#This Row],[Sales_Amount]],0)</f>
        <v>0.15444915254237288</v>
      </c>
      <c r="AF1551" s="20" t="str">
        <f>IF(Sales_Trans_2[[#This Row],[Discount_Pct]]=0,"0%",
IF(Sales_Trans_2[[#This Row],[Discount_Pct]]&lt;=5,"1-5%",
IF(Sales_Trans_2[[#This Row],[Discount_Pct]]&lt;=10,"6-10%",
IF(Sales_Trans_2[[#This Row],[Discount_Pct]]&lt;=15,"11-15%","&gt;15%"))))</f>
        <v>&gt;15%</v>
      </c>
    </row>
    <row r="1552" spans="1:32" x14ac:dyDescent="0.25">
      <c r="A1552" t="s">
        <v>2828</v>
      </c>
      <c r="B1552" s="10">
        <v>46004</v>
      </c>
      <c r="C1552" t="s">
        <v>2829</v>
      </c>
      <c r="D1552" t="s">
        <v>1225</v>
      </c>
      <c r="E1552" t="s">
        <v>1820</v>
      </c>
      <c r="F1552" t="s">
        <v>1290</v>
      </c>
      <c r="G1552">
        <v>1</v>
      </c>
      <c r="H1552">
        <v>182.3</v>
      </c>
      <c r="I1552">
        <v>15</v>
      </c>
      <c r="J1552">
        <v>27.34</v>
      </c>
      <c r="K1552">
        <v>178.2</v>
      </c>
      <c r="L1552">
        <v>107.6</v>
      </c>
      <c r="M1552">
        <v>70.599999999999994</v>
      </c>
      <c r="N1552" t="s">
        <v>68</v>
      </c>
      <c r="O1552" t="s">
        <v>24</v>
      </c>
      <c r="P1552" t="s">
        <v>25</v>
      </c>
      <c r="Q1552">
        <v>0.70277777777777772</v>
      </c>
      <c r="R1552" t="s">
        <v>27</v>
      </c>
      <c r="S1552" t="s">
        <v>4664</v>
      </c>
      <c r="T1552" t="s">
        <v>4636</v>
      </c>
      <c r="U1552">
        <v>182.3</v>
      </c>
      <c r="V1552" t="s">
        <v>5733</v>
      </c>
      <c r="W1552" t="s">
        <v>4964</v>
      </c>
      <c r="X1552" t="s">
        <v>5346</v>
      </c>
      <c r="Y1552" t="s">
        <v>4960</v>
      </c>
      <c r="Z1552" t="s">
        <v>5347</v>
      </c>
      <c r="AA1552" t="s">
        <v>4992</v>
      </c>
      <c r="AB1552">
        <f>YEAR(Sales_Trans_2[[#This Row],[Transaction_Date]])</f>
        <v>2025</v>
      </c>
      <c r="AC1552" t="str">
        <f>TEXT(Sales_Trans_2[[#This Row],[Transaction_Date]],"mmm")</f>
        <v>Dec</v>
      </c>
      <c r="AD1552">
        <f>MONTH(Sales_Trans_2[[#This Row],[Transaction_Date]])</f>
        <v>12</v>
      </c>
      <c r="AE1552" s="19">
        <f>IFERROR(Sales_Trans_2[[#This Row],[Profit]]/Sales_Trans_2[[#This Row],[Sales_Amount]],0)</f>
        <v>0.39618406285072949</v>
      </c>
      <c r="AF1552" s="20" t="str">
        <f>IF(Sales_Trans_2[[#This Row],[Discount_Pct]]=0,"0%",
IF(Sales_Trans_2[[#This Row],[Discount_Pct]]&lt;=5,"1-5%",
IF(Sales_Trans_2[[#This Row],[Discount_Pct]]&lt;=10,"6-10%",
IF(Sales_Trans_2[[#This Row],[Discount_Pct]]&lt;=15,"11-15%","&gt;15%"))))</f>
        <v>11-15%</v>
      </c>
    </row>
    <row r="1553" spans="1:32" x14ac:dyDescent="0.25">
      <c r="A1553" t="s">
        <v>3090</v>
      </c>
      <c r="B1553" s="10">
        <v>46327</v>
      </c>
      <c r="C1553" t="s">
        <v>844</v>
      </c>
      <c r="D1553" t="s">
        <v>895</v>
      </c>
      <c r="E1553" t="s">
        <v>653</v>
      </c>
      <c r="F1553" t="s">
        <v>1220</v>
      </c>
      <c r="G1553">
        <v>4</v>
      </c>
      <c r="H1553">
        <v>438.7</v>
      </c>
      <c r="I1553">
        <v>10</v>
      </c>
      <c r="J1553">
        <v>175.48</v>
      </c>
      <c r="K1553">
        <v>1816.22</v>
      </c>
      <c r="L1553">
        <v>1480.72</v>
      </c>
      <c r="M1553">
        <v>335.5</v>
      </c>
      <c r="N1553" t="s">
        <v>133</v>
      </c>
      <c r="O1553" t="s">
        <v>24</v>
      </c>
      <c r="P1553" t="s">
        <v>25</v>
      </c>
      <c r="Q1553">
        <v>0.79374999999999996</v>
      </c>
      <c r="R1553" t="s">
        <v>27</v>
      </c>
      <c r="S1553" t="s">
        <v>4843</v>
      </c>
      <c r="T1553" t="s">
        <v>4828</v>
      </c>
      <c r="U1553">
        <v>438.7</v>
      </c>
      <c r="V1553" t="s">
        <v>5741</v>
      </c>
      <c r="W1553" t="s">
        <v>4968</v>
      </c>
      <c r="X1553" t="s">
        <v>5450</v>
      </c>
      <c r="Y1553" t="s">
        <v>5007</v>
      </c>
      <c r="Z1553" t="s">
        <v>5451</v>
      </c>
      <c r="AA1553" t="s">
        <v>4992</v>
      </c>
      <c r="AB1553">
        <f>YEAR(Sales_Trans_2[[#This Row],[Transaction_Date]])</f>
        <v>2026</v>
      </c>
      <c r="AC1553" t="str">
        <f>TEXT(Sales_Trans_2[[#This Row],[Transaction_Date]],"mmm")</f>
        <v>Nov</v>
      </c>
      <c r="AD1553">
        <f>MONTH(Sales_Trans_2[[#This Row],[Transaction_Date]])</f>
        <v>11</v>
      </c>
      <c r="AE1553" s="19">
        <f>IFERROR(Sales_Trans_2[[#This Row],[Profit]]/Sales_Trans_2[[#This Row],[Sales_Amount]],0)</f>
        <v>0.18472431753862417</v>
      </c>
      <c r="AF1553" s="20" t="str">
        <f>IF(Sales_Trans_2[[#This Row],[Discount_Pct]]=0,"0%",
IF(Sales_Trans_2[[#This Row],[Discount_Pct]]&lt;=5,"1-5%",
IF(Sales_Trans_2[[#This Row],[Discount_Pct]]&lt;=10,"6-10%",
IF(Sales_Trans_2[[#This Row],[Discount_Pct]]&lt;=15,"11-15%","&gt;15%"))))</f>
        <v>6-10%</v>
      </c>
    </row>
    <row r="1554" spans="1:32" x14ac:dyDescent="0.25">
      <c r="A1554" t="s">
        <v>2713</v>
      </c>
      <c r="B1554" s="10">
        <v>45912</v>
      </c>
      <c r="C1554" t="s">
        <v>2211</v>
      </c>
      <c r="D1554" t="s">
        <v>680</v>
      </c>
      <c r="E1554" t="s">
        <v>2307</v>
      </c>
      <c r="F1554" t="s">
        <v>2308</v>
      </c>
      <c r="G1554">
        <v>4</v>
      </c>
      <c r="H1554">
        <v>157.97999999999999</v>
      </c>
      <c r="I1554">
        <v>20</v>
      </c>
      <c r="J1554">
        <v>126.38</v>
      </c>
      <c r="K1554">
        <v>505.54</v>
      </c>
      <c r="L1554">
        <v>551.79999999999995</v>
      </c>
      <c r="M1554">
        <v>-46.26</v>
      </c>
      <c r="N1554" t="s">
        <v>40</v>
      </c>
      <c r="O1554" t="s">
        <v>24</v>
      </c>
      <c r="P1554" t="s">
        <v>25</v>
      </c>
      <c r="Q1554">
        <v>0.47569444444444442</v>
      </c>
      <c r="R1554" t="s">
        <v>49</v>
      </c>
      <c r="S1554" t="s">
        <v>4873</v>
      </c>
      <c r="T1554" t="s">
        <v>4864</v>
      </c>
      <c r="U1554">
        <v>157.97999999999999</v>
      </c>
      <c r="V1554" t="s">
        <v>5770</v>
      </c>
      <c r="W1554" t="s">
        <v>4964</v>
      </c>
      <c r="X1554" t="s">
        <v>5493</v>
      </c>
      <c r="Y1554" t="s">
        <v>4966</v>
      </c>
      <c r="Z1554" t="s">
        <v>5185</v>
      </c>
      <c r="AA1554" t="s">
        <v>4992</v>
      </c>
      <c r="AB1554">
        <f>YEAR(Sales_Trans_2[[#This Row],[Transaction_Date]])</f>
        <v>2025</v>
      </c>
      <c r="AC1554" t="str">
        <f>TEXT(Sales_Trans_2[[#This Row],[Transaction_Date]],"mmm")</f>
        <v>Sep</v>
      </c>
      <c r="AD1554">
        <f>MONTH(Sales_Trans_2[[#This Row],[Transaction_Date]])</f>
        <v>9</v>
      </c>
      <c r="AE1554" s="19">
        <f>IFERROR(Sales_Trans_2[[#This Row],[Profit]]/Sales_Trans_2[[#This Row],[Sales_Amount]],0)</f>
        <v>-9.1506112275982113E-2</v>
      </c>
      <c r="AF1554" s="20" t="str">
        <f>IF(Sales_Trans_2[[#This Row],[Discount_Pct]]=0,"0%",
IF(Sales_Trans_2[[#This Row],[Discount_Pct]]&lt;=5,"1-5%",
IF(Sales_Trans_2[[#This Row],[Discount_Pct]]&lt;=10,"6-10%",
IF(Sales_Trans_2[[#This Row],[Discount_Pct]]&lt;=15,"11-15%","&gt;15%"))))</f>
        <v>&gt;15%</v>
      </c>
    </row>
    <row r="1555" spans="1:32" x14ac:dyDescent="0.25">
      <c r="A1555" t="s">
        <v>744</v>
      </c>
      <c r="B1555" s="10">
        <v>45820</v>
      </c>
      <c r="D1555" t="s">
        <v>745</v>
      </c>
      <c r="E1555" t="s">
        <v>675</v>
      </c>
      <c r="F1555" t="s">
        <v>676</v>
      </c>
      <c r="G1555">
        <v>7</v>
      </c>
      <c r="H1555">
        <v>184.37</v>
      </c>
      <c r="I1555">
        <v>5</v>
      </c>
      <c r="J1555">
        <v>64.53</v>
      </c>
      <c r="K1555">
        <v>1409.97</v>
      </c>
      <c r="L1555">
        <v>715.61</v>
      </c>
      <c r="M1555">
        <v>694.36</v>
      </c>
      <c r="N1555" t="s">
        <v>23</v>
      </c>
      <c r="O1555" t="s">
        <v>24</v>
      </c>
      <c r="P1555" t="s">
        <v>25</v>
      </c>
      <c r="Q1555">
        <v>0.86875000000000002</v>
      </c>
      <c r="R1555" t="s">
        <v>27</v>
      </c>
      <c r="S1555" t="s">
        <v>4666</v>
      </c>
      <c r="T1555" t="s">
        <v>4636</v>
      </c>
      <c r="U1555">
        <v>168.36</v>
      </c>
      <c r="X1555" t="s">
        <v>5085</v>
      </c>
      <c r="Y1555" t="s">
        <v>4966</v>
      </c>
      <c r="Z1555" t="s">
        <v>5486</v>
      </c>
      <c r="AA1555" t="s">
        <v>4992</v>
      </c>
      <c r="AB1555">
        <f>YEAR(Sales_Trans_2[[#This Row],[Transaction_Date]])</f>
        <v>2025</v>
      </c>
      <c r="AC1555" t="str">
        <f>TEXT(Sales_Trans_2[[#This Row],[Transaction_Date]],"mmm")</f>
        <v>Jun</v>
      </c>
      <c r="AD1555">
        <f>MONTH(Sales_Trans_2[[#This Row],[Transaction_Date]])</f>
        <v>6</v>
      </c>
      <c r="AE1555" s="19">
        <f>IFERROR(Sales_Trans_2[[#This Row],[Profit]]/Sales_Trans_2[[#This Row],[Sales_Amount]],0)</f>
        <v>0.49246437867472359</v>
      </c>
      <c r="AF1555" s="20" t="str">
        <f>IF(Sales_Trans_2[[#This Row],[Discount_Pct]]=0,"0%",
IF(Sales_Trans_2[[#This Row],[Discount_Pct]]&lt;=5,"1-5%",
IF(Sales_Trans_2[[#This Row],[Discount_Pct]]&lt;=10,"6-10%",
IF(Sales_Trans_2[[#This Row],[Discount_Pct]]&lt;=15,"11-15%","&gt;15%"))))</f>
        <v>1-5%</v>
      </c>
    </row>
    <row r="1556" spans="1:32" x14ac:dyDescent="0.25">
      <c r="A1556" t="s">
        <v>2987</v>
      </c>
      <c r="B1556" s="10">
        <v>45820</v>
      </c>
      <c r="C1556" t="s">
        <v>1508</v>
      </c>
      <c r="D1556" t="s">
        <v>777</v>
      </c>
      <c r="E1556" t="s">
        <v>968</v>
      </c>
      <c r="F1556" t="s">
        <v>2212</v>
      </c>
      <c r="G1556">
        <v>5</v>
      </c>
      <c r="H1556">
        <v>97.45</v>
      </c>
      <c r="I1556">
        <v>20</v>
      </c>
      <c r="J1556">
        <v>97.45</v>
      </c>
      <c r="K1556">
        <v>448.27</v>
      </c>
      <c r="L1556">
        <v>340.85</v>
      </c>
      <c r="M1556">
        <v>107.42</v>
      </c>
      <c r="N1556" t="s">
        <v>133</v>
      </c>
      <c r="O1556" t="s">
        <v>24</v>
      </c>
      <c r="P1556" t="s">
        <v>25</v>
      </c>
      <c r="Q1556">
        <v>0.84722222222222221</v>
      </c>
      <c r="R1556" t="s">
        <v>27</v>
      </c>
      <c r="S1556" t="s">
        <v>4818</v>
      </c>
      <c r="T1556" t="s">
        <v>4805</v>
      </c>
      <c r="U1556">
        <v>86.11</v>
      </c>
      <c r="V1556" t="s">
        <v>5664</v>
      </c>
      <c r="W1556" t="s">
        <v>4958</v>
      </c>
      <c r="X1556" t="s">
        <v>5211</v>
      </c>
      <c r="Y1556" t="s">
        <v>5011</v>
      </c>
      <c r="Z1556" t="s">
        <v>5411</v>
      </c>
      <c r="AA1556" t="s">
        <v>4992</v>
      </c>
      <c r="AB1556">
        <f>YEAR(Sales_Trans_2[[#This Row],[Transaction_Date]])</f>
        <v>2025</v>
      </c>
      <c r="AC1556" t="str">
        <f>TEXT(Sales_Trans_2[[#This Row],[Transaction_Date]],"mmm")</f>
        <v>Jun</v>
      </c>
      <c r="AD1556">
        <f>MONTH(Sales_Trans_2[[#This Row],[Transaction_Date]])</f>
        <v>6</v>
      </c>
      <c r="AE1556" s="19">
        <f>IFERROR(Sales_Trans_2[[#This Row],[Profit]]/Sales_Trans_2[[#This Row],[Sales_Amount]],0)</f>
        <v>0.23963236442322708</v>
      </c>
      <c r="AF1556" s="20" t="str">
        <f>IF(Sales_Trans_2[[#This Row],[Discount_Pct]]=0,"0%",
IF(Sales_Trans_2[[#This Row],[Discount_Pct]]&lt;=5,"1-5%",
IF(Sales_Trans_2[[#This Row],[Discount_Pct]]&lt;=10,"6-10%",
IF(Sales_Trans_2[[#This Row],[Discount_Pct]]&lt;=15,"11-15%","&gt;15%"))))</f>
        <v>&gt;15%</v>
      </c>
    </row>
    <row r="1557" spans="1:32" x14ac:dyDescent="0.25">
      <c r="A1557" t="s">
        <v>2341</v>
      </c>
      <c r="B1557" s="10">
        <v>45700</v>
      </c>
      <c r="C1557" t="s">
        <v>2342</v>
      </c>
      <c r="D1557" t="s">
        <v>186</v>
      </c>
      <c r="E1557" t="s">
        <v>791</v>
      </c>
      <c r="F1557" t="s">
        <v>907</v>
      </c>
      <c r="G1557">
        <v>4</v>
      </c>
      <c r="H1557">
        <v>217.42</v>
      </c>
      <c r="I1557">
        <v>20</v>
      </c>
      <c r="J1557">
        <v>173.94</v>
      </c>
      <c r="K1557">
        <v>695.74</v>
      </c>
      <c r="L1557">
        <v>708.12</v>
      </c>
      <c r="M1557">
        <v>-12.38</v>
      </c>
      <c r="N1557" t="s">
        <v>133</v>
      </c>
      <c r="O1557" t="s">
        <v>24</v>
      </c>
      <c r="P1557" t="s">
        <v>25</v>
      </c>
      <c r="Q1557">
        <v>0.86736111111111114</v>
      </c>
      <c r="R1557" t="s">
        <v>49</v>
      </c>
      <c r="S1557" t="s">
        <v>4724</v>
      </c>
      <c r="T1557" t="s">
        <v>4703</v>
      </c>
      <c r="U1557">
        <v>217.42</v>
      </c>
      <c r="V1557" t="s">
        <v>4969</v>
      </c>
      <c r="W1557" t="s">
        <v>4964</v>
      </c>
      <c r="X1557" t="s">
        <v>5141</v>
      </c>
      <c r="Y1557" t="s">
        <v>4966</v>
      </c>
      <c r="Z1557" t="s">
        <v>5587</v>
      </c>
      <c r="AA1557" t="s">
        <v>4992</v>
      </c>
      <c r="AB1557">
        <f>YEAR(Sales_Trans_2[[#This Row],[Transaction_Date]])</f>
        <v>2025</v>
      </c>
      <c r="AC1557" t="str">
        <f>TEXT(Sales_Trans_2[[#This Row],[Transaction_Date]],"mmm")</f>
        <v>Feb</v>
      </c>
      <c r="AD1557">
        <f>MONTH(Sales_Trans_2[[#This Row],[Transaction_Date]])</f>
        <v>2</v>
      </c>
      <c r="AE1557" s="19">
        <f>IFERROR(Sales_Trans_2[[#This Row],[Profit]]/Sales_Trans_2[[#This Row],[Sales_Amount]],0)</f>
        <v>-1.7794003507057236E-2</v>
      </c>
      <c r="AF1557" s="20" t="str">
        <f>IF(Sales_Trans_2[[#This Row],[Discount_Pct]]=0,"0%",
IF(Sales_Trans_2[[#This Row],[Discount_Pct]]&lt;=5,"1-5%",
IF(Sales_Trans_2[[#This Row],[Discount_Pct]]&lt;=10,"6-10%",
IF(Sales_Trans_2[[#This Row],[Discount_Pct]]&lt;=15,"11-15%","&gt;15%"))))</f>
        <v>&gt;15%</v>
      </c>
    </row>
    <row r="1558" spans="1:32" x14ac:dyDescent="0.25">
      <c r="A1558" t="s">
        <v>3400</v>
      </c>
      <c r="B1558" s="10">
        <v>45983</v>
      </c>
      <c r="C1558" t="s">
        <v>3202</v>
      </c>
      <c r="D1558" t="s">
        <v>308</v>
      </c>
      <c r="E1558" t="s">
        <v>1893</v>
      </c>
      <c r="F1558" t="s">
        <v>2601</v>
      </c>
      <c r="G1558">
        <v>8</v>
      </c>
      <c r="H1558">
        <v>495.59</v>
      </c>
      <c r="I1558">
        <v>20</v>
      </c>
      <c r="J1558">
        <v>792.94</v>
      </c>
      <c r="K1558">
        <v>3647.55</v>
      </c>
      <c r="L1558">
        <v>2263.04</v>
      </c>
      <c r="M1558">
        <v>1384.51</v>
      </c>
      <c r="N1558" t="s">
        <v>133</v>
      </c>
      <c r="O1558" t="s">
        <v>24</v>
      </c>
      <c r="P1558" t="s">
        <v>25</v>
      </c>
      <c r="Q1558">
        <v>0.68263888888888891</v>
      </c>
      <c r="R1558" t="s">
        <v>27</v>
      </c>
      <c r="S1558" t="s">
        <v>4660</v>
      </c>
      <c r="T1558" t="s">
        <v>4636</v>
      </c>
      <c r="U1558">
        <v>455.79</v>
      </c>
      <c r="V1558" t="s">
        <v>5528</v>
      </c>
      <c r="W1558" t="s">
        <v>4958</v>
      </c>
      <c r="X1558" t="s">
        <v>5286</v>
      </c>
      <c r="Y1558" t="s">
        <v>4966</v>
      </c>
      <c r="Z1558" t="s">
        <v>5269</v>
      </c>
      <c r="AA1558" t="s">
        <v>4992</v>
      </c>
      <c r="AB1558">
        <f>YEAR(Sales_Trans_2[[#This Row],[Transaction_Date]])</f>
        <v>2025</v>
      </c>
      <c r="AC1558" t="str">
        <f>TEXT(Sales_Trans_2[[#This Row],[Transaction_Date]],"mmm")</f>
        <v>Nov</v>
      </c>
      <c r="AD1558">
        <f>MONTH(Sales_Trans_2[[#This Row],[Transaction_Date]])</f>
        <v>11</v>
      </c>
      <c r="AE1558" s="19">
        <f>IFERROR(Sales_Trans_2[[#This Row],[Profit]]/Sales_Trans_2[[#This Row],[Sales_Amount]],0)</f>
        <v>0.37957258982056447</v>
      </c>
      <c r="AF1558" s="20" t="str">
        <f>IF(Sales_Trans_2[[#This Row],[Discount_Pct]]=0,"0%",
IF(Sales_Trans_2[[#This Row],[Discount_Pct]]&lt;=5,"1-5%",
IF(Sales_Trans_2[[#This Row],[Discount_Pct]]&lt;=10,"6-10%",
IF(Sales_Trans_2[[#This Row],[Discount_Pct]]&lt;=15,"11-15%","&gt;15%"))))</f>
        <v>&gt;15%</v>
      </c>
    </row>
    <row r="1559" spans="1:32" x14ac:dyDescent="0.25">
      <c r="A1559" t="s">
        <v>4235</v>
      </c>
      <c r="B1559" s="10">
        <v>45976</v>
      </c>
      <c r="C1559" t="s">
        <v>764</v>
      </c>
      <c r="D1559" t="s">
        <v>2135</v>
      </c>
      <c r="E1559" t="s">
        <v>96</v>
      </c>
      <c r="F1559" t="s">
        <v>97</v>
      </c>
      <c r="G1559">
        <v>6</v>
      </c>
      <c r="H1559">
        <v>70.900000000000006</v>
      </c>
      <c r="I1559">
        <v>15</v>
      </c>
      <c r="J1559">
        <v>63.81</v>
      </c>
      <c r="K1559">
        <v>415.83</v>
      </c>
      <c r="L1559">
        <v>347.34</v>
      </c>
      <c r="M1559">
        <v>68.489999999999995</v>
      </c>
      <c r="N1559" t="s">
        <v>68</v>
      </c>
      <c r="O1559" t="s">
        <v>24</v>
      </c>
      <c r="P1559" t="s">
        <v>25</v>
      </c>
      <c r="Q1559">
        <v>0.78819444444444442</v>
      </c>
      <c r="R1559" t="s">
        <v>27</v>
      </c>
      <c r="S1559" t="s">
        <v>4748</v>
      </c>
      <c r="T1559" t="s">
        <v>4729</v>
      </c>
      <c r="U1559">
        <v>68.95</v>
      </c>
      <c r="V1559" t="s">
        <v>5562</v>
      </c>
      <c r="W1559" t="s">
        <v>4958</v>
      </c>
      <c r="X1559" t="s">
        <v>5533</v>
      </c>
      <c r="Y1559" t="s">
        <v>4966</v>
      </c>
      <c r="Z1559" t="s">
        <v>5534</v>
      </c>
      <c r="AA1559" t="s">
        <v>4992</v>
      </c>
      <c r="AB1559">
        <f>YEAR(Sales_Trans_2[[#This Row],[Transaction_Date]])</f>
        <v>2025</v>
      </c>
      <c r="AC1559" t="str">
        <f>TEXT(Sales_Trans_2[[#This Row],[Transaction_Date]],"mmm")</f>
        <v>Nov</v>
      </c>
      <c r="AD1559">
        <f>MONTH(Sales_Trans_2[[#This Row],[Transaction_Date]])</f>
        <v>11</v>
      </c>
      <c r="AE1559" s="19">
        <f>IFERROR(Sales_Trans_2[[#This Row],[Profit]]/Sales_Trans_2[[#This Row],[Sales_Amount]],0)</f>
        <v>0.16470673111608108</v>
      </c>
      <c r="AF1559" s="20" t="str">
        <f>IF(Sales_Trans_2[[#This Row],[Discount_Pct]]=0,"0%",
IF(Sales_Trans_2[[#This Row],[Discount_Pct]]&lt;=5,"1-5%",
IF(Sales_Trans_2[[#This Row],[Discount_Pct]]&lt;=10,"6-10%",
IF(Sales_Trans_2[[#This Row],[Discount_Pct]]&lt;=15,"11-15%","&gt;15%"))))</f>
        <v>11-15%</v>
      </c>
    </row>
    <row r="1560" spans="1:32" x14ac:dyDescent="0.25">
      <c r="A1560" t="s">
        <v>2500</v>
      </c>
      <c r="B1560" s="10">
        <v>45668</v>
      </c>
      <c r="C1560" t="s">
        <v>2501</v>
      </c>
      <c r="D1560" t="s">
        <v>745</v>
      </c>
      <c r="E1560" t="s">
        <v>1162</v>
      </c>
      <c r="F1560" t="s">
        <v>1716</v>
      </c>
      <c r="G1560">
        <v>5</v>
      </c>
      <c r="H1560">
        <v>168.36</v>
      </c>
      <c r="I1560">
        <v>5</v>
      </c>
      <c r="J1560">
        <v>42.09</v>
      </c>
      <c r="K1560">
        <v>919.67</v>
      </c>
      <c r="L1560">
        <v>511.15</v>
      </c>
      <c r="M1560">
        <v>408.52</v>
      </c>
      <c r="N1560" t="s">
        <v>68</v>
      </c>
      <c r="O1560" t="s">
        <v>24</v>
      </c>
      <c r="P1560" t="s">
        <v>25</v>
      </c>
      <c r="Q1560">
        <v>0.63611111111111107</v>
      </c>
      <c r="R1560" t="s">
        <v>27</v>
      </c>
      <c r="S1560" t="s">
        <v>4666</v>
      </c>
      <c r="T1560" t="s">
        <v>4636</v>
      </c>
      <c r="U1560">
        <v>168.36</v>
      </c>
      <c r="V1560" t="s">
        <v>5743</v>
      </c>
      <c r="W1560" t="s">
        <v>4968</v>
      </c>
      <c r="X1560" t="s">
        <v>5476</v>
      </c>
      <c r="Y1560" t="s">
        <v>4966</v>
      </c>
      <c r="Z1560" t="s">
        <v>5267</v>
      </c>
      <c r="AA1560" t="s">
        <v>4992</v>
      </c>
      <c r="AB1560">
        <f>YEAR(Sales_Trans_2[[#This Row],[Transaction_Date]])</f>
        <v>2025</v>
      </c>
      <c r="AC1560" t="str">
        <f>TEXT(Sales_Trans_2[[#This Row],[Transaction_Date]],"mmm")</f>
        <v>Jan</v>
      </c>
      <c r="AD1560">
        <f>MONTH(Sales_Trans_2[[#This Row],[Transaction_Date]])</f>
        <v>1</v>
      </c>
      <c r="AE1560" s="19">
        <f>IFERROR(Sales_Trans_2[[#This Row],[Profit]]/Sales_Trans_2[[#This Row],[Sales_Amount]],0)</f>
        <v>0.44420281187817368</v>
      </c>
      <c r="AF1560" s="20" t="str">
        <f>IF(Sales_Trans_2[[#This Row],[Discount_Pct]]=0,"0%",
IF(Sales_Trans_2[[#This Row],[Discount_Pct]]&lt;=5,"1-5%",
IF(Sales_Trans_2[[#This Row],[Discount_Pct]]&lt;=10,"6-10%",
IF(Sales_Trans_2[[#This Row],[Discount_Pct]]&lt;=15,"11-15%","&gt;15%"))))</f>
        <v>1-5%</v>
      </c>
    </row>
    <row r="1561" spans="1:32" x14ac:dyDescent="0.25">
      <c r="A1561" t="s">
        <v>3605</v>
      </c>
      <c r="B1561" s="10">
        <v>45961</v>
      </c>
      <c r="C1561" t="s">
        <v>3606</v>
      </c>
      <c r="D1561" t="s">
        <v>2670</v>
      </c>
      <c r="E1561" t="s">
        <v>1086</v>
      </c>
      <c r="F1561" t="s">
        <v>239</v>
      </c>
      <c r="G1561">
        <v>2</v>
      </c>
      <c r="H1561">
        <v>519.78</v>
      </c>
      <c r="I1561">
        <v>5</v>
      </c>
      <c r="J1561">
        <v>51.98</v>
      </c>
      <c r="K1561">
        <v>987.58</v>
      </c>
      <c r="L1561">
        <v>795.84</v>
      </c>
      <c r="M1561">
        <v>191.74</v>
      </c>
      <c r="N1561" t="s">
        <v>47</v>
      </c>
      <c r="O1561" t="s">
        <v>24</v>
      </c>
      <c r="P1561" t="s">
        <v>25</v>
      </c>
      <c r="Q1561">
        <v>0.85069444444444442</v>
      </c>
      <c r="R1561" t="s">
        <v>49</v>
      </c>
      <c r="S1561" t="s">
        <v>4914</v>
      </c>
      <c r="T1561" t="s">
        <v>4908</v>
      </c>
      <c r="U1561">
        <v>519.78</v>
      </c>
      <c r="V1561" t="s">
        <v>5369</v>
      </c>
      <c r="W1561" t="s">
        <v>4964</v>
      </c>
      <c r="X1561" t="s">
        <v>5015</v>
      </c>
      <c r="Y1561" t="s">
        <v>4966</v>
      </c>
      <c r="Z1561" t="s">
        <v>5343</v>
      </c>
      <c r="AA1561" t="s">
        <v>4992</v>
      </c>
      <c r="AB1561">
        <f>YEAR(Sales_Trans_2[[#This Row],[Transaction_Date]])</f>
        <v>2025</v>
      </c>
      <c r="AC1561" t="str">
        <f>TEXT(Sales_Trans_2[[#This Row],[Transaction_Date]],"mmm")</f>
        <v>Oct</v>
      </c>
      <c r="AD1561">
        <f>MONTH(Sales_Trans_2[[#This Row],[Transaction_Date]])</f>
        <v>10</v>
      </c>
      <c r="AE1561" s="19">
        <f>IFERROR(Sales_Trans_2[[#This Row],[Profit]]/Sales_Trans_2[[#This Row],[Sales_Amount]],0)</f>
        <v>0.1941513598898317</v>
      </c>
      <c r="AF1561" s="20" t="str">
        <f>IF(Sales_Trans_2[[#This Row],[Discount_Pct]]=0,"0%",
IF(Sales_Trans_2[[#This Row],[Discount_Pct]]&lt;=5,"1-5%",
IF(Sales_Trans_2[[#This Row],[Discount_Pct]]&lt;=10,"6-10%",
IF(Sales_Trans_2[[#This Row],[Discount_Pct]]&lt;=15,"11-15%","&gt;15%"))))</f>
        <v>1-5%</v>
      </c>
    </row>
    <row r="1562" spans="1:32" x14ac:dyDescent="0.25">
      <c r="A1562" t="s">
        <v>967</v>
      </c>
      <c r="B1562" s="10">
        <v>45957</v>
      </c>
      <c r="C1562" t="s">
        <v>307</v>
      </c>
      <c r="D1562" t="s">
        <v>732</v>
      </c>
      <c r="E1562" t="s">
        <v>968</v>
      </c>
      <c r="F1562" t="s">
        <v>969</v>
      </c>
      <c r="G1562">
        <v>5</v>
      </c>
      <c r="H1562">
        <v>751.74</v>
      </c>
      <c r="I1562">
        <v>15</v>
      </c>
      <c r="J1562">
        <v>563.79999999999995</v>
      </c>
      <c r="K1562">
        <v>3194.9</v>
      </c>
      <c r="L1562">
        <v>1993.6</v>
      </c>
      <c r="M1562">
        <v>1201.3</v>
      </c>
      <c r="N1562" t="s">
        <v>68</v>
      </c>
      <c r="O1562" t="s">
        <v>24</v>
      </c>
      <c r="P1562" t="s">
        <v>25</v>
      </c>
      <c r="Q1562">
        <v>0.55694444444444446</v>
      </c>
      <c r="R1562" t="s">
        <v>49</v>
      </c>
      <c r="S1562" t="s">
        <v>4662</v>
      </c>
      <c r="T1562" t="s">
        <v>4636</v>
      </c>
      <c r="U1562">
        <v>661.91</v>
      </c>
      <c r="V1562" t="s">
        <v>5035</v>
      </c>
      <c r="W1562" t="s">
        <v>4958</v>
      </c>
      <c r="X1562" t="s">
        <v>5820</v>
      </c>
      <c r="Y1562" t="s">
        <v>4960</v>
      </c>
      <c r="Z1562" t="s">
        <v>5411</v>
      </c>
      <c r="AA1562" t="s">
        <v>4992</v>
      </c>
      <c r="AB1562">
        <f>YEAR(Sales_Trans_2[[#This Row],[Transaction_Date]])</f>
        <v>2025</v>
      </c>
      <c r="AC1562" t="str">
        <f>TEXT(Sales_Trans_2[[#This Row],[Transaction_Date]],"mmm")</f>
        <v>Oct</v>
      </c>
      <c r="AD1562">
        <f>MONTH(Sales_Trans_2[[#This Row],[Transaction_Date]])</f>
        <v>10</v>
      </c>
      <c r="AE1562" s="19">
        <f>IFERROR(Sales_Trans_2[[#This Row],[Profit]]/Sales_Trans_2[[#This Row],[Sales_Amount]],0)</f>
        <v>0.37600550877961747</v>
      </c>
      <c r="AF1562" s="20" t="str">
        <f>IF(Sales_Trans_2[[#This Row],[Discount_Pct]]=0,"0%",
IF(Sales_Trans_2[[#This Row],[Discount_Pct]]&lt;=5,"1-5%",
IF(Sales_Trans_2[[#This Row],[Discount_Pct]]&lt;=10,"6-10%",
IF(Sales_Trans_2[[#This Row],[Discount_Pct]]&lt;=15,"11-15%","&gt;15%"))))</f>
        <v>11-15%</v>
      </c>
    </row>
    <row r="1563" spans="1:32" x14ac:dyDescent="0.25">
      <c r="A1563" t="s">
        <v>1563</v>
      </c>
      <c r="B1563" s="10">
        <v>45955</v>
      </c>
      <c r="C1563" t="s">
        <v>1564</v>
      </c>
      <c r="D1563" t="s">
        <v>686</v>
      </c>
      <c r="E1563" t="s">
        <v>1476</v>
      </c>
      <c r="F1563" t="s">
        <v>239</v>
      </c>
      <c r="G1563">
        <v>7</v>
      </c>
      <c r="H1563">
        <v>496.85</v>
      </c>
      <c r="I1563">
        <v>5</v>
      </c>
      <c r="J1563">
        <v>173.9</v>
      </c>
      <c r="K1563">
        <v>3799.66</v>
      </c>
      <c r="L1563">
        <v>2710.12</v>
      </c>
      <c r="M1563">
        <v>1089.54</v>
      </c>
      <c r="N1563" t="s">
        <v>68</v>
      </c>
      <c r="O1563" t="s">
        <v>24</v>
      </c>
      <c r="P1563" t="s">
        <v>25</v>
      </c>
      <c r="Q1563">
        <v>0.5756944444444444</v>
      </c>
      <c r="R1563" t="s">
        <v>27</v>
      </c>
      <c r="S1563" t="s">
        <v>4857</v>
      </c>
      <c r="T1563" t="s">
        <v>4847</v>
      </c>
      <c r="U1563">
        <v>451.89</v>
      </c>
      <c r="V1563" t="s">
        <v>5237</v>
      </c>
      <c r="W1563" t="s">
        <v>4958</v>
      </c>
      <c r="X1563" t="s">
        <v>5015</v>
      </c>
      <c r="Y1563" t="s">
        <v>4966</v>
      </c>
      <c r="Z1563" t="s">
        <v>5025</v>
      </c>
      <c r="AA1563" t="s">
        <v>4992</v>
      </c>
      <c r="AB1563">
        <f>YEAR(Sales_Trans_2[[#This Row],[Transaction_Date]])</f>
        <v>2025</v>
      </c>
      <c r="AC1563" t="str">
        <f>TEXT(Sales_Trans_2[[#This Row],[Transaction_Date]],"mmm")</f>
        <v>Oct</v>
      </c>
      <c r="AD1563">
        <f>MONTH(Sales_Trans_2[[#This Row],[Transaction_Date]])</f>
        <v>10</v>
      </c>
      <c r="AE1563" s="19">
        <f>IFERROR(Sales_Trans_2[[#This Row],[Profit]]/Sales_Trans_2[[#This Row],[Sales_Amount]],0)</f>
        <v>0.28674670891606091</v>
      </c>
      <c r="AF1563" s="20" t="str">
        <f>IF(Sales_Trans_2[[#This Row],[Discount_Pct]]=0,"0%",
IF(Sales_Trans_2[[#This Row],[Discount_Pct]]&lt;=5,"1-5%",
IF(Sales_Trans_2[[#This Row],[Discount_Pct]]&lt;=10,"6-10%",
IF(Sales_Trans_2[[#This Row],[Discount_Pct]]&lt;=15,"11-15%","&gt;15%"))))</f>
        <v>1-5%</v>
      </c>
    </row>
    <row r="1564" spans="1:32" x14ac:dyDescent="0.25">
      <c r="A1564" t="s">
        <v>2868</v>
      </c>
      <c r="B1564" s="10">
        <v>45954</v>
      </c>
      <c r="C1564" t="s">
        <v>870</v>
      </c>
      <c r="D1564" t="s">
        <v>891</v>
      </c>
      <c r="E1564" t="s">
        <v>1893</v>
      </c>
      <c r="F1564" t="s">
        <v>2601</v>
      </c>
      <c r="G1564">
        <v>8</v>
      </c>
      <c r="H1564">
        <v>481.36</v>
      </c>
      <c r="I1564">
        <v>5</v>
      </c>
      <c r="J1564">
        <v>192.54</v>
      </c>
      <c r="K1564">
        <v>3658.34</v>
      </c>
      <c r="L1564">
        <v>2859.76</v>
      </c>
      <c r="M1564">
        <v>798.58</v>
      </c>
      <c r="N1564" t="s">
        <v>133</v>
      </c>
      <c r="O1564" t="s">
        <v>24</v>
      </c>
      <c r="P1564" t="s">
        <v>25</v>
      </c>
      <c r="Q1564">
        <v>0.63055555555555554</v>
      </c>
      <c r="R1564" t="s">
        <v>49</v>
      </c>
      <c r="S1564" t="s">
        <v>4831</v>
      </c>
      <c r="T1564" t="s">
        <v>4828</v>
      </c>
      <c r="U1564">
        <v>425.88</v>
      </c>
      <c r="V1564" t="s">
        <v>5129</v>
      </c>
      <c r="W1564" t="s">
        <v>4958</v>
      </c>
      <c r="X1564" t="s">
        <v>5286</v>
      </c>
      <c r="Y1564" t="s">
        <v>4966</v>
      </c>
      <c r="Z1564" t="s">
        <v>5269</v>
      </c>
      <c r="AA1564" t="s">
        <v>4992</v>
      </c>
      <c r="AB1564">
        <f>YEAR(Sales_Trans_2[[#This Row],[Transaction_Date]])</f>
        <v>2025</v>
      </c>
      <c r="AC1564" t="str">
        <f>TEXT(Sales_Trans_2[[#This Row],[Transaction_Date]],"mmm")</f>
        <v>Oct</v>
      </c>
      <c r="AD1564">
        <f>MONTH(Sales_Trans_2[[#This Row],[Transaction_Date]])</f>
        <v>10</v>
      </c>
      <c r="AE1564" s="19">
        <f>IFERROR(Sales_Trans_2[[#This Row],[Profit]]/Sales_Trans_2[[#This Row],[Sales_Amount]],0)</f>
        <v>0.21829026279678762</v>
      </c>
      <c r="AF1564" s="20" t="str">
        <f>IF(Sales_Trans_2[[#This Row],[Discount_Pct]]=0,"0%",
IF(Sales_Trans_2[[#This Row],[Discount_Pct]]&lt;=5,"1-5%",
IF(Sales_Trans_2[[#This Row],[Discount_Pct]]&lt;=10,"6-10%",
IF(Sales_Trans_2[[#This Row],[Discount_Pct]]&lt;=15,"11-15%","&gt;15%"))))</f>
        <v>1-5%</v>
      </c>
    </row>
    <row r="1565" spans="1:32" x14ac:dyDescent="0.25">
      <c r="A1565" t="s">
        <v>3799</v>
      </c>
      <c r="B1565" s="10">
        <v>45945</v>
      </c>
      <c r="C1565" t="s">
        <v>1349</v>
      </c>
      <c r="D1565" t="s">
        <v>647</v>
      </c>
      <c r="E1565" t="s">
        <v>1476</v>
      </c>
      <c r="F1565" t="s">
        <v>3048</v>
      </c>
      <c r="G1565">
        <v>3</v>
      </c>
      <c r="H1565">
        <v>123.11</v>
      </c>
      <c r="I1565">
        <v>15</v>
      </c>
      <c r="J1565">
        <v>55.4</v>
      </c>
      <c r="K1565">
        <v>313.93</v>
      </c>
      <c r="L1565">
        <v>273.54000000000002</v>
      </c>
      <c r="M1565">
        <v>40.39</v>
      </c>
      <c r="N1565" t="s">
        <v>133</v>
      </c>
      <c r="O1565" t="s">
        <v>24</v>
      </c>
      <c r="P1565" t="s">
        <v>25</v>
      </c>
      <c r="Q1565">
        <v>0.79652777777777772</v>
      </c>
      <c r="R1565" t="s">
        <v>49</v>
      </c>
      <c r="S1565" t="s">
        <v>4925</v>
      </c>
      <c r="T1565" t="s">
        <v>4908</v>
      </c>
      <c r="U1565">
        <v>123.11</v>
      </c>
      <c r="V1565" t="s">
        <v>5505</v>
      </c>
      <c r="W1565" t="s">
        <v>4968</v>
      </c>
      <c r="X1565" t="s">
        <v>5676</v>
      </c>
      <c r="Y1565" t="s">
        <v>5011</v>
      </c>
      <c r="Z1565" t="s">
        <v>5025</v>
      </c>
      <c r="AA1565" t="s">
        <v>4992</v>
      </c>
      <c r="AB1565">
        <f>YEAR(Sales_Trans_2[[#This Row],[Transaction_Date]])</f>
        <v>2025</v>
      </c>
      <c r="AC1565" t="str">
        <f>TEXT(Sales_Trans_2[[#This Row],[Transaction_Date]],"mmm")</f>
        <v>Oct</v>
      </c>
      <c r="AD1565">
        <f>MONTH(Sales_Trans_2[[#This Row],[Transaction_Date]])</f>
        <v>10</v>
      </c>
      <c r="AE1565" s="19">
        <f>IFERROR(Sales_Trans_2[[#This Row],[Profit]]/Sales_Trans_2[[#This Row],[Sales_Amount]],0)</f>
        <v>0.12865925524798522</v>
      </c>
      <c r="AF1565" s="20" t="str">
        <f>IF(Sales_Trans_2[[#This Row],[Discount_Pct]]=0,"0%",
IF(Sales_Trans_2[[#This Row],[Discount_Pct]]&lt;=5,"1-5%",
IF(Sales_Trans_2[[#This Row],[Discount_Pct]]&lt;=10,"6-10%",
IF(Sales_Trans_2[[#This Row],[Discount_Pct]]&lt;=15,"11-15%","&gt;15%"))))</f>
        <v>11-15%</v>
      </c>
    </row>
    <row r="1566" spans="1:32" x14ac:dyDescent="0.25">
      <c r="A1566" t="s">
        <v>3047</v>
      </c>
      <c r="B1566" s="10">
        <v>46001</v>
      </c>
      <c r="C1566" t="s">
        <v>313</v>
      </c>
      <c r="D1566" t="s">
        <v>1091</v>
      </c>
      <c r="E1566" t="s">
        <v>791</v>
      </c>
      <c r="F1566" t="s">
        <v>3048</v>
      </c>
      <c r="G1566">
        <v>4</v>
      </c>
      <c r="H1566">
        <v>320.5</v>
      </c>
      <c r="I1566">
        <v>20</v>
      </c>
      <c r="J1566">
        <v>256.39999999999998</v>
      </c>
      <c r="K1566">
        <v>1179.44</v>
      </c>
      <c r="L1566">
        <v>901.12</v>
      </c>
      <c r="M1566">
        <v>278.32</v>
      </c>
      <c r="N1566" t="s">
        <v>68</v>
      </c>
      <c r="O1566" t="s">
        <v>24</v>
      </c>
      <c r="P1566" t="s">
        <v>25</v>
      </c>
      <c r="Q1566">
        <v>0.8354166666666667</v>
      </c>
      <c r="R1566" t="s">
        <v>27</v>
      </c>
      <c r="S1566" t="s">
        <v>4816</v>
      </c>
      <c r="T1566" t="s">
        <v>4805</v>
      </c>
      <c r="U1566">
        <v>297.32</v>
      </c>
      <c r="V1566" t="s">
        <v>5066</v>
      </c>
      <c r="W1566" t="s">
        <v>4958</v>
      </c>
      <c r="X1566" t="s">
        <v>5676</v>
      </c>
      <c r="Y1566" t="s">
        <v>5011</v>
      </c>
      <c r="Z1566" t="s">
        <v>5587</v>
      </c>
      <c r="AA1566" t="s">
        <v>4992</v>
      </c>
      <c r="AB1566">
        <f>YEAR(Sales_Trans_2[[#This Row],[Transaction_Date]])</f>
        <v>2025</v>
      </c>
      <c r="AC1566" t="str">
        <f>TEXT(Sales_Trans_2[[#This Row],[Transaction_Date]],"mmm")</f>
        <v>Dec</v>
      </c>
      <c r="AD1566">
        <f>MONTH(Sales_Trans_2[[#This Row],[Transaction_Date]])</f>
        <v>12</v>
      </c>
      <c r="AE1566" s="19">
        <f>IFERROR(Sales_Trans_2[[#This Row],[Profit]]/Sales_Trans_2[[#This Row],[Sales_Amount]],0)</f>
        <v>0.23597639557756223</v>
      </c>
      <c r="AF1566" s="20" t="str">
        <f>IF(Sales_Trans_2[[#This Row],[Discount_Pct]]=0,"0%",
IF(Sales_Trans_2[[#This Row],[Discount_Pct]]&lt;=5,"1-5%",
IF(Sales_Trans_2[[#This Row],[Discount_Pct]]&lt;=10,"6-10%",
IF(Sales_Trans_2[[#This Row],[Discount_Pct]]&lt;=15,"11-15%","&gt;15%"))))</f>
        <v>&gt;15%</v>
      </c>
    </row>
    <row r="1567" spans="1:32" x14ac:dyDescent="0.25">
      <c r="A1567" t="s">
        <v>918</v>
      </c>
      <c r="B1567" s="10">
        <v>45971</v>
      </c>
      <c r="C1567" t="s">
        <v>919</v>
      </c>
      <c r="D1567" t="s">
        <v>652</v>
      </c>
      <c r="E1567" t="s">
        <v>108</v>
      </c>
      <c r="F1567" t="s">
        <v>736</v>
      </c>
      <c r="G1567">
        <v>4</v>
      </c>
      <c r="H1567">
        <v>331.35</v>
      </c>
      <c r="I1567">
        <v>15</v>
      </c>
      <c r="J1567">
        <v>198.81</v>
      </c>
      <c r="K1567">
        <v>1295.58</v>
      </c>
      <c r="L1567">
        <v>1161.32</v>
      </c>
      <c r="M1567">
        <v>134.26</v>
      </c>
      <c r="N1567" t="s">
        <v>68</v>
      </c>
      <c r="O1567" t="s">
        <v>24</v>
      </c>
      <c r="P1567" t="s">
        <v>25</v>
      </c>
      <c r="Q1567">
        <v>0.57499999999999996</v>
      </c>
      <c r="R1567" t="s">
        <v>27</v>
      </c>
      <c r="S1567" t="s">
        <v>4906</v>
      </c>
      <c r="T1567" t="s">
        <v>4887</v>
      </c>
      <c r="U1567">
        <v>331.35</v>
      </c>
      <c r="V1567" t="s">
        <v>5932</v>
      </c>
      <c r="W1567" t="s">
        <v>4964</v>
      </c>
      <c r="X1567" t="s">
        <v>5367</v>
      </c>
      <c r="Y1567" t="s">
        <v>4966</v>
      </c>
      <c r="Z1567" t="s">
        <v>5303</v>
      </c>
      <c r="AA1567" t="s">
        <v>4992</v>
      </c>
      <c r="AB1567">
        <f>YEAR(Sales_Trans_2[[#This Row],[Transaction_Date]])</f>
        <v>2025</v>
      </c>
      <c r="AC1567" t="str">
        <f>TEXT(Sales_Trans_2[[#This Row],[Transaction_Date]],"mmm")</f>
        <v>Nov</v>
      </c>
      <c r="AD1567">
        <f>MONTH(Sales_Trans_2[[#This Row],[Transaction_Date]])</f>
        <v>11</v>
      </c>
      <c r="AE1567" s="19">
        <f>IFERROR(Sales_Trans_2[[#This Row],[Profit]]/Sales_Trans_2[[#This Row],[Sales_Amount]],0)</f>
        <v>0.10362926256965992</v>
      </c>
      <c r="AF1567" s="20" t="str">
        <f>IF(Sales_Trans_2[[#This Row],[Discount_Pct]]=0,"0%",
IF(Sales_Trans_2[[#This Row],[Discount_Pct]]&lt;=5,"1-5%",
IF(Sales_Trans_2[[#This Row],[Discount_Pct]]&lt;=10,"6-10%",
IF(Sales_Trans_2[[#This Row],[Discount_Pct]]&lt;=15,"11-15%","&gt;15%"))))</f>
        <v>11-15%</v>
      </c>
    </row>
    <row r="1568" spans="1:32" x14ac:dyDescent="0.25">
      <c r="A1568" t="s">
        <v>2059</v>
      </c>
      <c r="B1568" s="10">
        <v>45940</v>
      </c>
      <c r="C1568" t="s">
        <v>1583</v>
      </c>
      <c r="D1568" t="s">
        <v>891</v>
      </c>
      <c r="E1568" t="s">
        <v>108</v>
      </c>
      <c r="F1568" t="s">
        <v>682</v>
      </c>
      <c r="G1568">
        <v>3</v>
      </c>
      <c r="H1568">
        <v>425.88</v>
      </c>
      <c r="I1568">
        <v>15</v>
      </c>
      <c r="J1568">
        <v>191.65</v>
      </c>
      <c r="K1568">
        <v>1085.99</v>
      </c>
      <c r="L1568">
        <v>1072.4100000000001</v>
      </c>
      <c r="M1568">
        <v>13.58</v>
      </c>
      <c r="N1568" t="s">
        <v>4971</v>
      </c>
      <c r="O1568" t="s">
        <v>24</v>
      </c>
      <c r="P1568" t="s">
        <v>25</v>
      </c>
      <c r="Q1568">
        <v>0.53749999999999998</v>
      </c>
      <c r="R1568" t="s">
        <v>49</v>
      </c>
      <c r="S1568" t="s">
        <v>4831</v>
      </c>
      <c r="T1568" t="s">
        <v>4828</v>
      </c>
      <c r="U1568">
        <v>425.88</v>
      </c>
      <c r="V1568" t="s">
        <v>5113</v>
      </c>
      <c r="W1568" t="s">
        <v>4968</v>
      </c>
      <c r="X1568" t="s">
        <v>5483</v>
      </c>
      <c r="Y1568" t="s">
        <v>4960</v>
      </c>
      <c r="Z1568" t="s">
        <v>5303</v>
      </c>
      <c r="AA1568" t="s">
        <v>4992</v>
      </c>
      <c r="AB1568">
        <f>YEAR(Sales_Trans_2[[#This Row],[Transaction_Date]])</f>
        <v>2025</v>
      </c>
      <c r="AC1568" t="str">
        <f>TEXT(Sales_Trans_2[[#This Row],[Transaction_Date]],"mmm")</f>
        <v>Oct</v>
      </c>
      <c r="AD1568">
        <f>MONTH(Sales_Trans_2[[#This Row],[Transaction_Date]])</f>
        <v>10</v>
      </c>
      <c r="AE1568" s="19">
        <f>IFERROR(Sales_Trans_2[[#This Row],[Profit]]/Sales_Trans_2[[#This Row],[Sales_Amount]],0)</f>
        <v>1.2504719196309359E-2</v>
      </c>
      <c r="AF1568" s="20" t="str">
        <f>IF(Sales_Trans_2[[#This Row],[Discount_Pct]]=0,"0%",
IF(Sales_Trans_2[[#This Row],[Discount_Pct]]&lt;=5,"1-5%",
IF(Sales_Trans_2[[#This Row],[Discount_Pct]]&lt;=10,"6-10%",
IF(Sales_Trans_2[[#This Row],[Discount_Pct]]&lt;=15,"11-15%","&gt;15%"))))</f>
        <v>11-15%</v>
      </c>
    </row>
    <row r="1569" spans="1:32" x14ac:dyDescent="0.25">
      <c r="A1569" t="s">
        <v>3797</v>
      </c>
      <c r="B1569" s="10">
        <v>45787</v>
      </c>
      <c r="C1569" t="s">
        <v>112</v>
      </c>
      <c r="D1569" t="s">
        <v>349</v>
      </c>
      <c r="E1569" t="s">
        <v>108</v>
      </c>
      <c r="F1569" t="s">
        <v>736</v>
      </c>
      <c r="G1569">
        <v>1</v>
      </c>
      <c r="H1569">
        <v>446.17</v>
      </c>
      <c r="I1569">
        <v>15</v>
      </c>
      <c r="J1569">
        <v>66.930000000000007</v>
      </c>
      <c r="K1569">
        <v>436.13</v>
      </c>
      <c r="L1569">
        <v>325.61</v>
      </c>
      <c r="M1569">
        <v>110.52</v>
      </c>
      <c r="N1569" t="s">
        <v>23</v>
      </c>
      <c r="O1569" t="s">
        <v>24</v>
      </c>
      <c r="P1569" t="s">
        <v>25</v>
      </c>
      <c r="Q1569">
        <v>0.62083333333333335</v>
      </c>
      <c r="R1569" t="s">
        <v>27</v>
      </c>
      <c r="S1569" t="s">
        <v>4789</v>
      </c>
      <c r="T1569" t="s">
        <v>4776</v>
      </c>
      <c r="U1569">
        <v>298.81</v>
      </c>
      <c r="V1569" t="s">
        <v>4963</v>
      </c>
      <c r="W1569" t="s">
        <v>4964</v>
      </c>
      <c r="X1569" t="s">
        <v>5367</v>
      </c>
      <c r="Y1569" t="s">
        <v>4966</v>
      </c>
      <c r="Z1569" t="s">
        <v>5303</v>
      </c>
      <c r="AA1569" t="s">
        <v>4992</v>
      </c>
      <c r="AB1569">
        <f>YEAR(Sales_Trans_2[[#This Row],[Transaction_Date]])</f>
        <v>2025</v>
      </c>
      <c r="AC1569" t="str">
        <f>TEXT(Sales_Trans_2[[#This Row],[Transaction_Date]],"mmm")</f>
        <v>May</v>
      </c>
      <c r="AD1569">
        <f>MONTH(Sales_Trans_2[[#This Row],[Transaction_Date]])</f>
        <v>5</v>
      </c>
      <c r="AE1569" s="19">
        <f>IFERROR(Sales_Trans_2[[#This Row],[Profit]]/Sales_Trans_2[[#This Row],[Sales_Amount]],0)</f>
        <v>0.25341068030174491</v>
      </c>
      <c r="AF1569" s="20" t="str">
        <f>IF(Sales_Trans_2[[#This Row],[Discount_Pct]]=0,"0%",
IF(Sales_Trans_2[[#This Row],[Discount_Pct]]&lt;=5,"1-5%",
IF(Sales_Trans_2[[#This Row],[Discount_Pct]]&lt;=10,"6-10%",
IF(Sales_Trans_2[[#This Row],[Discount_Pct]]&lt;=15,"11-15%","&gt;15%"))))</f>
        <v>11-15%</v>
      </c>
    </row>
    <row r="1570" spans="1:32" x14ac:dyDescent="0.25">
      <c r="A1570" t="s">
        <v>4443</v>
      </c>
      <c r="B1570" s="10">
        <v>45787</v>
      </c>
      <c r="C1570" t="s">
        <v>118</v>
      </c>
      <c r="D1570" t="s">
        <v>647</v>
      </c>
      <c r="E1570" t="s">
        <v>514</v>
      </c>
      <c r="F1570" t="s">
        <v>2950</v>
      </c>
      <c r="G1570">
        <v>2</v>
      </c>
      <c r="H1570">
        <v>123.11</v>
      </c>
      <c r="I1570">
        <v>20</v>
      </c>
      <c r="J1570">
        <v>49.24</v>
      </c>
      <c r="K1570">
        <v>226.53</v>
      </c>
      <c r="L1570">
        <v>182.36</v>
      </c>
      <c r="M1570">
        <v>44.17</v>
      </c>
      <c r="N1570" t="s">
        <v>68</v>
      </c>
      <c r="O1570" t="s">
        <v>24</v>
      </c>
      <c r="P1570" t="s">
        <v>25</v>
      </c>
      <c r="Q1570">
        <v>0.84444444444444444</v>
      </c>
      <c r="R1570" t="s">
        <v>27</v>
      </c>
      <c r="S1570" t="s">
        <v>4925</v>
      </c>
      <c r="T1570" t="s">
        <v>4908</v>
      </c>
      <c r="U1570">
        <v>123.11</v>
      </c>
      <c r="V1570" t="s">
        <v>5865</v>
      </c>
      <c r="W1570" t="s">
        <v>4964</v>
      </c>
      <c r="X1570" t="s">
        <v>5264</v>
      </c>
      <c r="Y1570" t="s">
        <v>4970</v>
      </c>
      <c r="Z1570" t="s">
        <v>5265</v>
      </c>
      <c r="AA1570" t="s">
        <v>4992</v>
      </c>
      <c r="AB1570">
        <f>YEAR(Sales_Trans_2[[#This Row],[Transaction_Date]])</f>
        <v>2025</v>
      </c>
      <c r="AC1570" t="str">
        <f>TEXT(Sales_Trans_2[[#This Row],[Transaction_Date]],"mmm")</f>
        <v>May</v>
      </c>
      <c r="AD1570">
        <f>MONTH(Sales_Trans_2[[#This Row],[Transaction_Date]])</f>
        <v>5</v>
      </c>
      <c r="AE1570" s="19">
        <f>IFERROR(Sales_Trans_2[[#This Row],[Profit]]/Sales_Trans_2[[#This Row],[Sales_Amount]],0)</f>
        <v>0.19498521167174326</v>
      </c>
      <c r="AF1570" s="20" t="str">
        <f>IF(Sales_Trans_2[[#This Row],[Discount_Pct]]=0,"0%",
IF(Sales_Trans_2[[#This Row],[Discount_Pct]]&lt;=5,"1-5%",
IF(Sales_Trans_2[[#This Row],[Discount_Pct]]&lt;=10,"6-10%",
IF(Sales_Trans_2[[#This Row],[Discount_Pct]]&lt;=15,"11-15%","&gt;15%"))))</f>
        <v>&gt;15%</v>
      </c>
    </row>
    <row r="1571" spans="1:32" x14ac:dyDescent="0.25">
      <c r="A1571" t="s">
        <v>1106</v>
      </c>
      <c r="B1571" s="10">
        <v>45757</v>
      </c>
      <c r="C1571" t="s">
        <v>982</v>
      </c>
      <c r="D1571" t="s">
        <v>759</v>
      </c>
      <c r="E1571" t="s">
        <v>108</v>
      </c>
      <c r="F1571" t="s">
        <v>736</v>
      </c>
      <c r="G1571">
        <v>1</v>
      </c>
      <c r="H1571">
        <v>217.85</v>
      </c>
      <c r="I1571">
        <v>5</v>
      </c>
      <c r="J1571">
        <v>10.89</v>
      </c>
      <c r="K1571">
        <v>238</v>
      </c>
      <c r="L1571">
        <v>189.69</v>
      </c>
      <c r="M1571">
        <v>48.31</v>
      </c>
      <c r="N1571" t="s">
        <v>47</v>
      </c>
      <c r="O1571" t="s">
        <v>24</v>
      </c>
      <c r="P1571" t="s">
        <v>25</v>
      </c>
      <c r="Q1571">
        <v>0.67500000000000004</v>
      </c>
      <c r="R1571" t="s">
        <v>27</v>
      </c>
      <c r="S1571" t="s">
        <v>4741</v>
      </c>
      <c r="T1571" t="s">
        <v>4729</v>
      </c>
      <c r="U1571">
        <v>217.85</v>
      </c>
      <c r="V1571" t="s">
        <v>5928</v>
      </c>
      <c r="W1571" t="s">
        <v>4968</v>
      </c>
      <c r="X1571" t="s">
        <v>5367</v>
      </c>
      <c r="Y1571" t="s">
        <v>4966</v>
      </c>
      <c r="Z1571" t="s">
        <v>5303</v>
      </c>
      <c r="AA1571" t="s">
        <v>4992</v>
      </c>
      <c r="AB1571">
        <f>YEAR(Sales_Trans_2[[#This Row],[Transaction_Date]])</f>
        <v>2025</v>
      </c>
      <c r="AC1571" t="str">
        <f>TEXT(Sales_Trans_2[[#This Row],[Transaction_Date]],"mmm")</f>
        <v>Apr</v>
      </c>
      <c r="AD1571">
        <f>MONTH(Sales_Trans_2[[#This Row],[Transaction_Date]])</f>
        <v>4</v>
      </c>
      <c r="AE1571" s="19">
        <f>IFERROR(Sales_Trans_2[[#This Row],[Profit]]/Sales_Trans_2[[#This Row],[Sales_Amount]],0)</f>
        <v>0.20298319327731093</v>
      </c>
      <c r="AF1571" s="20" t="str">
        <f>IF(Sales_Trans_2[[#This Row],[Discount_Pct]]=0,"0%",
IF(Sales_Trans_2[[#This Row],[Discount_Pct]]&lt;=5,"1-5%",
IF(Sales_Trans_2[[#This Row],[Discount_Pct]]&lt;=10,"6-10%",
IF(Sales_Trans_2[[#This Row],[Discount_Pct]]&lt;=15,"11-15%","&gt;15%"))))</f>
        <v>1-5%</v>
      </c>
    </row>
    <row r="1572" spans="1:32" x14ac:dyDescent="0.25">
      <c r="A1572" t="s">
        <v>4364</v>
      </c>
      <c r="B1572" s="10">
        <v>45698</v>
      </c>
      <c r="C1572" t="s">
        <v>3843</v>
      </c>
      <c r="D1572" t="s">
        <v>30</v>
      </c>
      <c r="E1572" t="s">
        <v>2307</v>
      </c>
      <c r="F1572" t="s">
        <v>2308</v>
      </c>
      <c r="G1572">
        <v>4</v>
      </c>
      <c r="H1572">
        <v>448.94</v>
      </c>
      <c r="I1572">
        <v>15</v>
      </c>
      <c r="J1572">
        <v>269.36</v>
      </c>
      <c r="K1572">
        <v>1526.4</v>
      </c>
      <c r="L1572">
        <v>1520.32</v>
      </c>
      <c r="M1572">
        <v>6.08</v>
      </c>
      <c r="N1572" t="s">
        <v>47</v>
      </c>
      <c r="O1572" t="s">
        <v>24</v>
      </c>
      <c r="P1572" t="s">
        <v>25</v>
      </c>
      <c r="Q1572">
        <v>0.38958333333333334</v>
      </c>
      <c r="R1572" t="s">
        <v>49</v>
      </c>
      <c r="S1572" t="s">
        <v>4691</v>
      </c>
      <c r="T1572" t="s">
        <v>4672</v>
      </c>
      <c r="U1572">
        <v>448.94</v>
      </c>
      <c r="V1572" t="s">
        <v>5525</v>
      </c>
      <c r="W1572" t="s">
        <v>4964</v>
      </c>
      <c r="X1572" t="s">
        <v>5493</v>
      </c>
      <c r="Y1572" t="s">
        <v>4966</v>
      </c>
      <c r="Z1572" t="s">
        <v>5185</v>
      </c>
      <c r="AA1572" t="s">
        <v>4992</v>
      </c>
      <c r="AB1572">
        <f>YEAR(Sales_Trans_2[[#This Row],[Transaction_Date]])</f>
        <v>2025</v>
      </c>
      <c r="AC1572" t="str">
        <f>TEXT(Sales_Trans_2[[#This Row],[Transaction_Date]],"mmm")</f>
        <v>Feb</v>
      </c>
      <c r="AD1572">
        <f>MONTH(Sales_Trans_2[[#This Row],[Transaction_Date]])</f>
        <v>2</v>
      </c>
      <c r="AE1572" s="19">
        <f>IFERROR(Sales_Trans_2[[#This Row],[Profit]]/Sales_Trans_2[[#This Row],[Sales_Amount]],0)</f>
        <v>3.983228511530398E-3</v>
      </c>
      <c r="AF1572" s="20" t="str">
        <f>IF(Sales_Trans_2[[#This Row],[Discount_Pct]]=0,"0%",
IF(Sales_Trans_2[[#This Row],[Discount_Pct]]&lt;=5,"1-5%",
IF(Sales_Trans_2[[#This Row],[Discount_Pct]]&lt;=10,"6-10%",
IF(Sales_Trans_2[[#This Row],[Discount_Pct]]&lt;=15,"11-15%","&gt;15%"))))</f>
        <v>11-15%</v>
      </c>
    </row>
    <row r="1573" spans="1:32" x14ac:dyDescent="0.25">
      <c r="A1573" t="s">
        <v>2551</v>
      </c>
      <c r="B1573" s="10">
        <v>45930</v>
      </c>
      <c r="C1573" t="s">
        <v>2057</v>
      </c>
      <c r="D1573" t="s">
        <v>2552</v>
      </c>
      <c r="E1573" t="s">
        <v>589</v>
      </c>
      <c r="F1573" t="s">
        <v>590</v>
      </c>
      <c r="G1573">
        <v>4</v>
      </c>
      <c r="H1573">
        <v>72.930000000000007</v>
      </c>
      <c r="I1573">
        <v>15</v>
      </c>
      <c r="J1573">
        <v>43.76</v>
      </c>
      <c r="K1573">
        <v>247.96</v>
      </c>
      <c r="L1573">
        <v>217</v>
      </c>
      <c r="M1573">
        <v>30.96</v>
      </c>
      <c r="N1573" t="s">
        <v>23</v>
      </c>
      <c r="O1573" t="s">
        <v>24</v>
      </c>
      <c r="P1573" t="s">
        <v>25</v>
      </c>
      <c r="Q1573">
        <v>0.74305555555555558</v>
      </c>
      <c r="R1573" t="s">
        <v>49</v>
      </c>
      <c r="S1573" t="s">
        <v>4784</v>
      </c>
      <c r="T1573" t="s">
        <v>4776</v>
      </c>
      <c r="U1573">
        <v>72.930000000000007</v>
      </c>
      <c r="V1573" t="s">
        <v>5824</v>
      </c>
      <c r="W1573" t="s">
        <v>4964</v>
      </c>
      <c r="X1573" t="s">
        <v>5638</v>
      </c>
      <c r="Y1573" t="s">
        <v>4966</v>
      </c>
      <c r="Z1573" t="s">
        <v>5821</v>
      </c>
      <c r="AA1573" t="s">
        <v>4992</v>
      </c>
      <c r="AB1573">
        <f>YEAR(Sales_Trans_2[[#This Row],[Transaction_Date]])</f>
        <v>2025</v>
      </c>
      <c r="AC1573" t="str">
        <f>TEXT(Sales_Trans_2[[#This Row],[Transaction_Date]],"mmm")</f>
        <v>Sep</v>
      </c>
      <c r="AD1573">
        <f>MONTH(Sales_Trans_2[[#This Row],[Transaction_Date]])</f>
        <v>9</v>
      </c>
      <c r="AE1573" s="19">
        <f>IFERROR(Sales_Trans_2[[#This Row],[Profit]]/Sales_Trans_2[[#This Row],[Sales_Amount]],0)</f>
        <v>0.1248588482013228</v>
      </c>
      <c r="AF1573" s="20" t="str">
        <f>IF(Sales_Trans_2[[#This Row],[Discount_Pct]]=0,"0%",
IF(Sales_Trans_2[[#This Row],[Discount_Pct]]&lt;=5,"1-5%",
IF(Sales_Trans_2[[#This Row],[Discount_Pct]]&lt;=10,"6-10%",
IF(Sales_Trans_2[[#This Row],[Discount_Pct]]&lt;=15,"11-15%","&gt;15%"))))</f>
        <v>11-15%</v>
      </c>
    </row>
    <row r="1574" spans="1:32" x14ac:dyDescent="0.25">
      <c r="A1574" t="s">
        <v>2818</v>
      </c>
      <c r="B1574" s="10">
        <v>45928</v>
      </c>
      <c r="C1574" t="s">
        <v>76</v>
      </c>
      <c r="D1574" t="s">
        <v>1150</v>
      </c>
      <c r="E1574" t="s">
        <v>1744</v>
      </c>
      <c r="F1574" t="s">
        <v>1745</v>
      </c>
      <c r="G1574">
        <v>2</v>
      </c>
      <c r="H1574">
        <v>468.94</v>
      </c>
      <c r="I1574">
        <v>15</v>
      </c>
      <c r="J1574">
        <v>140.68</v>
      </c>
      <c r="K1574">
        <v>916.78</v>
      </c>
      <c r="L1574">
        <v>673.6</v>
      </c>
      <c r="M1574">
        <v>243.18</v>
      </c>
      <c r="N1574" t="s">
        <v>47</v>
      </c>
      <c r="O1574" t="s">
        <v>24</v>
      </c>
      <c r="P1574" t="s">
        <v>25</v>
      </c>
      <c r="Q1574">
        <v>0.50208333333333333</v>
      </c>
      <c r="R1574" t="s">
        <v>27</v>
      </c>
      <c r="S1574" t="s">
        <v>4802</v>
      </c>
      <c r="T1574" t="s">
        <v>4776</v>
      </c>
      <c r="U1574">
        <v>468.94</v>
      </c>
      <c r="V1574" t="s">
        <v>5929</v>
      </c>
      <c r="W1574" t="s">
        <v>4968</v>
      </c>
      <c r="X1574" t="s">
        <v>5471</v>
      </c>
      <c r="Y1574" t="s">
        <v>5018</v>
      </c>
      <c r="Z1574" t="s">
        <v>5472</v>
      </c>
      <c r="AA1574" t="s">
        <v>4992</v>
      </c>
      <c r="AB1574">
        <f>YEAR(Sales_Trans_2[[#This Row],[Transaction_Date]])</f>
        <v>2025</v>
      </c>
      <c r="AC1574" t="str">
        <f>TEXT(Sales_Trans_2[[#This Row],[Transaction_Date]],"mmm")</f>
        <v>Sep</v>
      </c>
      <c r="AD1574">
        <f>MONTH(Sales_Trans_2[[#This Row],[Transaction_Date]])</f>
        <v>9</v>
      </c>
      <c r="AE1574" s="19">
        <f>IFERROR(Sales_Trans_2[[#This Row],[Profit]]/Sales_Trans_2[[#This Row],[Sales_Amount]],0)</f>
        <v>0.26525447762822052</v>
      </c>
      <c r="AF1574" s="20" t="str">
        <f>IF(Sales_Trans_2[[#This Row],[Discount_Pct]]=0,"0%",
IF(Sales_Trans_2[[#This Row],[Discount_Pct]]&lt;=5,"1-5%",
IF(Sales_Trans_2[[#This Row],[Discount_Pct]]&lt;=10,"6-10%",
IF(Sales_Trans_2[[#This Row],[Discount_Pct]]&lt;=15,"11-15%","&gt;15%"))))</f>
        <v>11-15%</v>
      </c>
    </row>
    <row r="1575" spans="1:32" x14ac:dyDescent="0.25">
      <c r="A1575" t="s">
        <v>2822</v>
      </c>
      <c r="B1575" s="10">
        <v>45922</v>
      </c>
      <c r="C1575" t="s">
        <v>252</v>
      </c>
      <c r="D1575" t="s">
        <v>777</v>
      </c>
      <c r="E1575" t="s">
        <v>968</v>
      </c>
      <c r="F1575" t="s">
        <v>796</v>
      </c>
      <c r="G1575">
        <v>4</v>
      </c>
      <c r="H1575">
        <v>96.58</v>
      </c>
      <c r="I1575">
        <v>5</v>
      </c>
      <c r="J1575">
        <v>19.32</v>
      </c>
      <c r="K1575">
        <v>367</v>
      </c>
      <c r="L1575">
        <v>272.68</v>
      </c>
      <c r="M1575">
        <v>94.32</v>
      </c>
      <c r="N1575" t="s">
        <v>40</v>
      </c>
      <c r="O1575" t="s">
        <v>24</v>
      </c>
      <c r="P1575" t="s">
        <v>25</v>
      </c>
      <c r="Q1575">
        <v>0.72291666666666665</v>
      </c>
      <c r="R1575" t="s">
        <v>49</v>
      </c>
      <c r="S1575" t="s">
        <v>4818</v>
      </c>
      <c r="T1575" t="s">
        <v>4805</v>
      </c>
      <c r="U1575">
        <v>86.11</v>
      </c>
      <c r="V1575" t="s">
        <v>5635</v>
      </c>
      <c r="W1575" t="s">
        <v>4958</v>
      </c>
      <c r="X1575" t="s">
        <v>5574</v>
      </c>
      <c r="Y1575" t="s">
        <v>5007</v>
      </c>
      <c r="Z1575" t="s">
        <v>5411</v>
      </c>
      <c r="AA1575" t="s">
        <v>4992</v>
      </c>
      <c r="AB1575">
        <f>YEAR(Sales_Trans_2[[#This Row],[Transaction_Date]])</f>
        <v>2025</v>
      </c>
      <c r="AC1575" t="str">
        <f>TEXT(Sales_Trans_2[[#This Row],[Transaction_Date]],"mmm")</f>
        <v>Sep</v>
      </c>
      <c r="AD1575">
        <f>MONTH(Sales_Trans_2[[#This Row],[Transaction_Date]])</f>
        <v>9</v>
      </c>
      <c r="AE1575" s="19">
        <f>IFERROR(Sales_Trans_2[[#This Row],[Profit]]/Sales_Trans_2[[#This Row],[Sales_Amount]],0)</f>
        <v>0.25700272479564029</v>
      </c>
      <c r="AF1575" s="20" t="str">
        <f>IF(Sales_Trans_2[[#This Row],[Discount_Pct]]=0,"0%",
IF(Sales_Trans_2[[#This Row],[Discount_Pct]]&lt;=5,"1-5%",
IF(Sales_Trans_2[[#This Row],[Discount_Pct]]&lt;=10,"6-10%",
IF(Sales_Trans_2[[#This Row],[Discount_Pct]]&lt;=15,"11-15%","&gt;15%"))))</f>
        <v>1-5%</v>
      </c>
    </row>
    <row r="1576" spans="1:32" x14ac:dyDescent="0.25">
      <c r="A1576" t="s">
        <v>4289</v>
      </c>
      <c r="B1576" s="10">
        <v>45921</v>
      </c>
      <c r="C1576" t="s">
        <v>548</v>
      </c>
      <c r="D1576" t="s">
        <v>1010</v>
      </c>
      <c r="E1576" t="s">
        <v>715</v>
      </c>
      <c r="F1576" t="s">
        <v>2511</v>
      </c>
      <c r="G1576">
        <v>8</v>
      </c>
      <c r="H1576">
        <v>265.06</v>
      </c>
      <c r="I1576">
        <v>20</v>
      </c>
      <c r="J1576">
        <v>424.1</v>
      </c>
      <c r="K1576">
        <v>1950.84</v>
      </c>
      <c r="L1576">
        <v>1720.24</v>
      </c>
      <c r="M1576">
        <v>230.6</v>
      </c>
      <c r="N1576" t="s">
        <v>133</v>
      </c>
      <c r="O1576" t="s">
        <v>24</v>
      </c>
      <c r="P1576" t="s">
        <v>25</v>
      </c>
      <c r="Q1576">
        <v>0.81805555555555554</v>
      </c>
      <c r="R1576" t="s">
        <v>27</v>
      </c>
      <c r="S1576" t="s">
        <v>4821</v>
      </c>
      <c r="T1576" t="s">
        <v>4805</v>
      </c>
      <c r="U1576">
        <v>261.55</v>
      </c>
      <c r="V1576" t="s">
        <v>4979</v>
      </c>
      <c r="W1576" t="s">
        <v>4958</v>
      </c>
      <c r="X1576" t="s">
        <v>5782</v>
      </c>
      <c r="Y1576" t="s">
        <v>4966</v>
      </c>
      <c r="Z1576" t="s">
        <v>5438</v>
      </c>
      <c r="AA1576" t="s">
        <v>4992</v>
      </c>
      <c r="AB1576">
        <f>YEAR(Sales_Trans_2[[#This Row],[Transaction_Date]])</f>
        <v>2025</v>
      </c>
      <c r="AC1576" t="str">
        <f>TEXT(Sales_Trans_2[[#This Row],[Transaction_Date]],"mmm")</f>
        <v>Sep</v>
      </c>
      <c r="AD1576">
        <f>MONTH(Sales_Trans_2[[#This Row],[Transaction_Date]])</f>
        <v>9</v>
      </c>
      <c r="AE1576" s="19">
        <f>IFERROR(Sales_Trans_2[[#This Row],[Profit]]/Sales_Trans_2[[#This Row],[Sales_Amount]],0)</f>
        <v>0.11820549096799328</v>
      </c>
      <c r="AF1576" s="20" t="str">
        <f>IF(Sales_Trans_2[[#This Row],[Discount_Pct]]=0,"0%",
IF(Sales_Trans_2[[#This Row],[Discount_Pct]]&lt;=5,"1-5%",
IF(Sales_Trans_2[[#This Row],[Discount_Pct]]&lt;=10,"6-10%",
IF(Sales_Trans_2[[#This Row],[Discount_Pct]]&lt;=15,"11-15%","&gt;15%"))))</f>
        <v>&gt;15%</v>
      </c>
    </row>
    <row r="1577" spans="1:32" x14ac:dyDescent="0.25">
      <c r="A1577" t="s">
        <v>1550</v>
      </c>
      <c r="B1577" s="10">
        <v>45914</v>
      </c>
      <c r="C1577" t="s">
        <v>1551</v>
      </c>
      <c r="D1577" t="s">
        <v>414</v>
      </c>
      <c r="E1577" t="s">
        <v>1086</v>
      </c>
      <c r="F1577" t="s">
        <v>1552</v>
      </c>
      <c r="G1577">
        <v>8</v>
      </c>
      <c r="H1577">
        <v>108.33</v>
      </c>
      <c r="I1577">
        <v>5</v>
      </c>
      <c r="J1577">
        <v>43.33</v>
      </c>
      <c r="K1577">
        <v>946.81</v>
      </c>
      <c r="L1577">
        <v>638.55999999999995</v>
      </c>
      <c r="M1577">
        <v>308.25</v>
      </c>
      <c r="N1577" t="s">
        <v>23</v>
      </c>
      <c r="O1577" t="s">
        <v>24</v>
      </c>
      <c r="P1577" t="s">
        <v>25</v>
      </c>
      <c r="Q1577">
        <v>0.89513888888888893</v>
      </c>
      <c r="R1577" t="s">
        <v>27</v>
      </c>
      <c r="S1577" t="s">
        <v>4846</v>
      </c>
      <c r="T1577" t="s">
        <v>4847</v>
      </c>
      <c r="U1577">
        <v>96.72</v>
      </c>
      <c r="V1577" t="s">
        <v>5291</v>
      </c>
      <c r="W1577" t="s">
        <v>4958</v>
      </c>
      <c r="X1577" t="s">
        <v>5971</v>
      </c>
      <c r="Y1577" t="s">
        <v>4966</v>
      </c>
      <c r="Z1577" t="s">
        <v>5343</v>
      </c>
      <c r="AA1577" t="s">
        <v>4992</v>
      </c>
      <c r="AB1577">
        <f>YEAR(Sales_Trans_2[[#This Row],[Transaction_Date]])</f>
        <v>2025</v>
      </c>
      <c r="AC1577" t="str">
        <f>TEXT(Sales_Trans_2[[#This Row],[Transaction_Date]],"mmm")</f>
        <v>Sep</v>
      </c>
      <c r="AD1577">
        <f>MONTH(Sales_Trans_2[[#This Row],[Transaction_Date]])</f>
        <v>9</v>
      </c>
      <c r="AE1577" s="19">
        <f>IFERROR(Sales_Trans_2[[#This Row],[Profit]]/Sales_Trans_2[[#This Row],[Sales_Amount]],0)</f>
        <v>0.32556690360262358</v>
      </c>
      <c r="AF1577" s="20" t="str">
        <f>IF(Sales_Trans_2[[#This Row],[Discount_Pct]]=0,"0%",
IF(Sales_Trans_2[[#This Row],[Discount_Pct]]&lt;=5,"1-5%",
IF(Sales_Trans_2[[#This Row],[Discount_Pct]]&lt;=10,"6-10%",
IF(Sales_Trans_2[[#This Row],[Discount_Pct]]&lt;=15,"11-15%","&gt;15%"))))</f>
        <v>1-5%</v>
      </c>
    </row>
    <row r="1578" spans="1:32" x14ac:dyDescent="0.25">
      <c r="A1578" t="s">
        <v>2743</v>
      </c>
      <c r="B1578" s="10">
        <v>45939</v>
      </c>
      <c r="C1578" t="s">
        <v>1948</v>
      </c>
      <c r="D1578" t="s">
        <v>308</v>
      </c>
      <c r="E1578" t="s">
        <v>1476</v>
      </c>
      <c r="F1578" t="s">
        <v>2744</v>
      </c>
      <c r="G1578">
        <v>4</v>
      </c>
      <c r="H1578">
        <v>503.4</v>
      </c>
      <c r="I1578">
        <v>15</v>
      </c>
      <c r="J1578">
        <v>302.04000000000002</v>
      </c>
      <c r="K1578">
        <v>1711.56</v>
      </c>
      <c r="L1578">
        <v>1131.52</v>
      </c>
      <c r="M1578">
        <v>580.04</v>
      </c>
      <c r="N1578" t="s">
        <v>68</v>
      </c>
      <c r="O1578" t="s">
        <v>24</v>
      </c>
      <c r="P1578" t="s">
        <v>25</v>
      </c>
      <c r="Q1578">
        <v>0.68402777777777779</v>
      </c>
      <c r="R1578" t="s">
        <v>49</v>
      </c>
      <c r="S1578" t="s">
        <v>4660</v>
      </c>
      <c r="T1578" t="s">
        <v>4636</v>
      </c>
      <c r="U1578">
        <v>455.79</v>
      </c>
      <c r="V1578" t="s">
        <v>5340</v>
      </c>
      <c r="W1578" t="s">
        <v>4958</v>
      </c>
      <c r="X1578" t="s">
        <v>5643</v>
      </c>
      <c r="Y1578" t="s">
        <v>4960</v>
      </c>
      <c r="Z1578" t="s">
        <v>5025</v>
      </c>
      <c r="AA1578" t="s">
        <v>4992</v>
      </c>
      <c r="AB1578">
        <f>YEAR(Sales_Trans_2[[#This Row],[Transaction_Date]])</f>
        <v>2025</v>
      </c>
      <c r="AC1578" t="str">
        <f>TEXT(Sales_Trans_2[[#This Row],[Transaction_Date]],"mmm")</f>
        <v>Oct</v>
      </c>
      <c r="AD1578">
        <f>MONTH(Sales_Trans_2[[#This Row],[Transaction_Date]])</f>
        <v>10</v>
      </c>
      <c r="AE1578" s="19">
        <f>IFERROR(Sales_Trans_2[[#This Row],[Profit]]/Sales_Trans_2[[#This Row],[Sales_Amount]],0)</f>
        <v>0.33889551052840683</v>
      </c>
      <c r="AF1578" s="20" t="str">
        <f>IF(Sales_Trans_2[[#This Row],[Discount_Pct]]=0,"0%",
IF(Sales_Trans_2[[#This Row],[Discount_Pct]]&lt;=5,"1-5%",
IF(Sales_Trans_2[[#This Row],[Discount_Pct]]&lt;=10,"6-10%",
IF(Sales_Trans_2[[#This Row],[Discount_Pct]]&lt;=15,"11-15%","&gt;15%"))))</f>
        <v>11-15%</v>
      </c>
    </row>
    <row r="1579" spans="1:32" x14ac:dyDescent="0.25">
      <c r="A1579" t="s">
        <v>4172</v>
      </c>
      <c r="B1579" s="10">
        <v>45756</v>
      </c>
      <c r="C1579" t="s">
        <v>527</v>
      </c>
      <c r="D1579" t="s">
        <v>454</v>
      </c>
      <c r="E1579" t="s">
        <v>1744</v>
      </c>
      <c r="F1579" t="s">
        <v>1745</v>
      </c>
      <c r="G1579">
        <v>5</v>
      </c>
      <c r="H1579">
        <v>365.92</v>
      </c>
      <c r="I1579">
        <v>5</v>
      </c>
      <c r="J1579">
        <v>91.48</v>
      </c>
      <c r="K1579">
        <v>1738.12</v>
      </c>
      <c r="L1579">
        <v>1551.9</v>
      </c>
      <c r="M1579">
        <v>186.22</v>
      </c>
      <c r="N1579" t="s">
        <v>47</v>
      </c>
      <c r="O1579" t="s">
        <v>24</v>
      </c>
      <c r="P1579" t="s">
        <v>25</v>
      </c>
      <c r="Q1579">
        <v>0.44930555555555557</v>
      </c>
      <c r="R1579" t="s">
        <v>49</v>
      </c>
      <c r="S1579" t="s">
        <v>4853</v>
      </c>
      <c r="T1579" t="s">
        <v>4847</v>
      </c>
      <c r="U1579">
        <v>365.92</v>
      </c>
      <c r="V1579" t="s">
        <v>5656</v>
      </c>
      <c r="W1579" t="s">
        <v>4968</v>
      </c>
      <c r="X1579" t="s">
        <v>5471</v>
      </c>
      <c r="Y1579" t="s">
        <v>5018</v>
      </c>
      <c r="Z1579" t="s">
        <v>5472</v>
      </c>
      <c r="AA1579" t="s">
        <v>4992</v>
      </c>
      <c r="AB1579">
        <f>YEAR(Sales_Trans_2[[#This Row],[Transaction_Date]])</f>
        <v>2025</v>
      </c>
      <c r="AC1579" t="str">
        <f>TEXT(Sales_Trans_2[[#This Row],[Transaction_Date]],"mmm")</f>
        <v>Apr</v>
      </c>
      <c r="AD1579">
        <f>MONTH(Sales_Trans_2[[#This Row],[Transaction_Date]])</f>
        <v>4</v>
      </c>
      <c r="AE1579" s="19">
        <f>IFERROR(Sales_Trans_2[[#This Row],[Profit]]/Sales_Trans_2[[#This Row],[Sales_Amount]],0)</f>
        <v>0.10713874761236279</v>
      </c>
      <c r="AF1579" s="20" t="str">
        <f>IF(Sales_Trans_2[[#This Row],[Discount_Pct]]=0,"0%",
IF(Sales_Trans_2[[#This Row],[Discount_Pct]]&lt;=5,"1-5%",
IF(Sales_Trans_2[[#This Row],[Discount_Pct]]&lt;=10,"6-10%",
IF(Sales_Trans_2[[#This Row],[Discount_Pct]]&lt;=15,"11-15%","&gt;15%"))))</f>
        <v>1-5%</v>
      </c>
    </row>
    <row r="1580" spans="1:32" x14ac:dyDescent="0.25">
      <c r="A1580" t="s">
        <v>4477</v>
      </c>
      <c r="B1580" s="10">
        <v>45756</v>
      </c>
      <c r="C1580" t="s">
        <v>993</v>
      </c>
      <c r="D1580" t="s">
        <v>197</v>
      </c>
      <c r="E1580" t="s">
        <v>653</v>
      </c>
      <c r="F1580" t="s">
        <v>1220</v>
      </c>
      <c r="G1580">
        <v>5</v>
      </c>
      <c r="H1580">
        <v>132.24</v>
      </c>
      <c r="I1580">
        <v>5</v>
      </c>
      <c r="J1580">
        <v>33.06</v>
      </c>
      <c r="K1580">
        <v>628.14</v>
      </c>
      <c r="L1580">
        <v>544.6</v>
      </c>
      <c r="M1580">
        <v>83.54</v>
      </c>
      <c r="N1580" t="s">
        <v>40</v>
      </c>
      <c r="O1580" t="s">
        <v>24</v>
      </c>
      <c r="P1580" t="s">
        <v>25</v>
      </c>
      <c r="Q1580">
        <v>0.90208333333333335</v>
      </c>
      <c r="R1580" t="s">
        <v>49</v>
      </c>
      <c r="S1580" t="s">
        <v>4902</v>
      </c>
      <c r="T1580" t="s">
        <v>4887</v>
      </c>
      <c r="U1580">
        <v>121.9</v>
      </c>
      <c r="V1580" t="s">
        <v>5281</v>
      </c>
      <c r="W1580" t="s">
        <v>4958</v>
      </c>
      <c r="X1580" t="s">
        <v>5450</v>
      </c>
      <c r="Y1580" t="s">
        <v>5007</v>
      </c>
      <c r="Z1580" t="s">
        <v>5451</v>
      </c>
      <c r="AA1580" t="s">
        <v>4992</v>
      </c>
      <c r="AB1580">
        <f>YEAR(Sales_Trans_2[[#This Row],[Transaction_Date]])</f>
        <v>2025</v>
      </c>
      <c r="AC1580" t="str">
        <f>TEXT(Sales_Trans_2[[#This Row],[Transaction_Date]],"mmm")</f>
        <v>Apr</v>
      </c>
      <c r="AD1580">
        <f>MONTH(Sales_Trans_2[[#This Row],[Transaction_Date]])</f>
        <v>4</v>
      </c>
      <c r="AE1580" s="19">
        <f>IFERROR(Sales_Trans_2[[#This Row],[Profit]]/Sales_Trans_2[[#This Row],[Sales_Amount]],0)</f>
        <v>0.13299582895532844</v>
      </c>
      <c r="AF1580" s="20" t="str">
        <f>IF(Sales_Trans_2[[#This Row],[Discount_Pct]]=0,"0%",
IF(Sales_Trans_2[[#This Row],[Discount_Pct]]&lt;=5,"1-5%",
IF(Sales_Trans_2[[#This Row],[Discount_Pct]]&lt;=10,"6-10%",
IF(Sales_Trans_2[[#This Row],[Discount_Pct]]&lt;=15,"11-15%","&gt;15%"))))</f>
        <v>1-5%</v>
      </c>
    </row>
    <row r="1581" spans="1:32" x14ac:dyDescent="0.25">
      <c r="A1581" t="s">
        <v>1160</v>
      </c>
      <c r="B1581" s="10">
        <v>45898</v>
      </c>
      <c r="C1581" t="s">
        <v>1161</v>
      </c>
      <c r="D1581" t="s">
        <v>30</v>
      </c>
      <c r="E1581" t="s">
        <v>1162</v>
      </c>
      <c r="F1581" t="s">
        <v>888</v>
      </c>
      <c r="G1581">
        <v>2</v>
      </c>
      <c r="H1581">
        <v>448.94</v>
      </c>
      <c r="I1581">
        <v>5</v>
      </c>
      <c r="J1581">
        <v>44.89</v>
      </c>
      <c r="K1581">
        <v>852.99</v>
      </c>
      <c r="L1581">
        <v>760.16</v>
      </c>
      <c r="M1581">
        <v>92.83</v>
      </c>
      <c r="N1581" t="s">
        <v>40</v>
      </c>
      <c r="O1581" t="s">
        <v>24</v>
      </c>
      <c r="P1581" t="s">
        <v>25</v>
      </c>
      <c r="Q1581">
        <v>0.4826388888888889</v>
      </c>
      <c r="R1581" t="s">
        <v>49</v>
      </c>
      <c r="S1581" t="s">
        <v>4691</v>
      </c>
      <c r="T1581" t="s">
        <v>4672</v>
      </c>
      <c r="U1581">
        <v>448.94</v>
      </c>
      <c r="V1581" t="s">
        <v>5802</v>
      </c>
      <c r="W1581" t="s">
        <v>4964</v>
      </c>
      <c r="X1581" t="s">
        <v>5159</v>
      </c>
      <c r="Y1581" t="s">
        <v>4966</v>
      </c>
      <c r="Z1581" t="s">
        <v>5267</v>
      </c>
      <c r="AA1581" t="s">
        <v>4992</v>
      </c>
      <c r="AB1581">
        <f>YEAR(Sales_Trans_2[[#This Row],[Transaction_Date]])</f>
        <v>2025</v>
      </c>
      <c r="AC1581" t="str">
        <f>TEXT(Sales_Trans_2[[#This Row],[Transaction_Date]],"mmm")</f>
        <v>Aug</v>
      </c>
      <c r="AD1581">
        <f>MONTH(Sales_Trans_2[[#This Row],[Transaction_Date]])</f>
        <v>8</v>
      </c>
      <c r="AE1581" s="19">
        <f>IFERROR(Sales_Trans_2[[#This Row],[Profit]]/Sales_Trans_2[[#This Row],[Sales_Amount]],0)</f>
        <v>0.10882894289499291</v>
      </c>
      <c r="AF1581" s="20" t="str">
        <f>IF(Sales_Trans_2[[#This Row],[Discount_Pct]]=0,"0%",
IF(Sales_Trans_2[[#This Row],[Discount_Pct]]&lt;=5,"1-5%",
IF(Sales_Trans_2[[#This Row],[Discount_Pct]]&lt;=10,"6-10%",
IF(Sales_Trans_2[[#This Row],[Discount_Pct]]&lt;=15,"11-15%","&gt;15%"))))</f>
        <v>1-5%</v>
      </c>
    </row>
    <row r="1582" spans="1:32" x14ac:dyDescent="0.25">
      <c r="A1582" t="s">
        <v>1079</v>
      </c>
      <c r="B1582" s="10">
        <v>45890</v>
      </c>
      <c r="C1582" t="s">
        <v>1080</v>
      </c>
      <c r="D1582" t="s">
        <v>107</v>
      </c>
      <c r="E1582" t="s">
        <v>1081</v>
      </c>
      <c r="F1582" t="s">
        <v>1082</v>
      </c>
      <c r="G1582">
        <v>1</v>
      </c>
      <c r="H1582">
        <v>59.92</v>
      </c>
      <c r="I1582">
        <v>10</v>
      </c>
      <c r="J1582">
        <v>5.99</v>
      </c>
      <c r="K1582">
        <v>53.93</v>
      </c>
      <c r="L1582">
        <v>48.15</v>
      </c>
      <c r="M1582">
        <v>5.78</v>
      </c>
      <c r="N1582" t="s">
        <v>40</v>
      </c>
      <c r="O1582" t="s">
        <v>24</v>
      </c>
      <c r="P1582" t="s">
        <v>25</v>
      </c>
      <c r="Q1582">
        <v>0.51527777777777772</v>
      </c>
      <c r="R1582" t="s">
        <v>49</v>
      </c>
      <c r="S1582" t="s">
        <v>4683</v>
      </c>
      <c r="T1582" t="s">
        <v>4672</v>
      </c>
      <c r="U1582">
        <v>59.92</v>
      </c>
      <c r="V1582" t="s">
        <v>5398</v>
      </c>
      <c r="W1582" t="s">
        <v>4964</v>
      </c>
      <c r="X1582" t="s">
        <v>5597</v>
      </c>
      <c r="Y1582" t="s">
        <v>5011</v>
      </c>
      <c r="Z1582" t="s">
        <v>5598</v>
      </c>
      <c r="AA1582" t="s">
        <v>4992</v>
      </c>
      <c r="AB1582">
        <f>YEAR(Sales_Trans_2[[#This Row],[Transaction_Date]])</f>
        <v>2025</v>
      </c>
      <c r="AC1582" t="str">
        <f>TEXT(Sales_Trans_2[[#This Row],[Transaction_Date]],"mmm")</f>
        <v>Aug</v>
      </c>
      <c r="AD1582">
        <f>MONTH(Sales_Trans_2[[#This Row],[Transaction_Date]])</f>
        <v>8</v>
      </c>
      <c r="AE1582" s="19">
        <f>IFERROR(Sales_Trans_2[[#This Row],[Profit]]/Sales_Trans_2[[#This Row],[Sales_Amount]],0)</f>
        <v>0.10717596884850733</v>
      </c>
      <c r="AF1582" s="20" t="str">
        <f>IF(Sales_Trans_2[[#This Row],[Discount_Pct]]=0,"0%",
IF(Sales_Trans_2[[#This Row],[Discount_Pct]]&lt;=5,"1-5%",
IF(Sales_Trans_2[[#This Row],[Discount_Pct]]&lt;=10,"6-10%",
IF(Sales_Trans_2[[#This Row],[Discount_Pct]]&lt;=15,"11-15%","&gt;15%"))))</f>
        <v>6-10%</v>
      </c>
    </row>
    <row r="1583" spans="1:32" x14ac:dyDescent="0.25">
      <c r="A1583" t="s">
        <v>2306</v>
      </c>
      <c r="B1583" s="10">
        <v>45886</v>
      </c>
      <c r="C1583" t="s">
        <v>943</v>
      </c>
      <c r="D1583" t="s">
        <v>1706</v>
      </c>
      <c r="E1583" t="s">
        <v>2307</v>
      </c>
      <c r="F1583" t="s">
        <v>2308</v>
      </c>
      <c r="G1583">
        <v>6</v>
      </c>
      <c r="H1583">
        <v>273.48</v>
      </c>
      <c r="I1583">
        <v>15</v>
      </c>
      <c r="J1583">
        <v>246.13</v>
      </c>
      <c r="K1583">
        <v>1603.96</v>
      </c>
      <c r="L1583">
        <v>1448.64</v>
      </c>
      <c r="M1583">
        <v>155.32</v>
      </c>
      <c r="N1583" t="s">
        <v>4971</v>
      </c>
      <c r="O1583" t="s">
        <v>24</v>
      </c>
      <c r="P1583" t="s">
        <v>25</v>
      </c>
      <c r="Q1583">
        <v>0.77916666666666667</v>
      </c>
      <c r="R1583" t="s">
        <v>27</v>
      </c>
      <c r="S1583" t="s">
        <v>4886</v>
      </c>
      <c r="T1583" t="s">
        <v>4887</v>
      </c>
      <c r="U1583">
        <v>268.32</v>
      </c>
      <c r="V1583" t="s">
        <v>5691</v>
      </c>
      <c r="W1583" t="s">
        <v>4958</v>
      </c>
      <c r="X1583" t="s">
        <v>5493</v>
      </c>
      <c r="Y1583" t="s">
        <v>4966</v>
      </c>
      <c r="Z1583" t="s">
        <v>5185</v>
      </c>
      <c r="AA1583" t="s">
        <v>4992</v>
      </c>
      <c r="AB1583">
        <f>YEAR(Sales_Trans_2[[#This Row],[Transaction_Date]])</f>
        <v>2025</v>
      </c>
      <c r="AC1583" t="str">
        <f>TEXT(Sales_Trans_2[[#This Row],[Transaction_Date]],"mmm")</f>
        <v>Aug</v>
      </c>
      <c r="AD1583">
        <f>MONTH(Sales_Trans_2[[#This Row],[Transaction_Date]])</f>
        <v>8</v>
      </c>
      <c r="AE1583" s="19">
        <f>IFERROR(Sales_Trans_2[[#This Row],[Profit]]/Sales_Trans_2[[#This Row],[Sales_Amount]],0)</f>
        <v>9.6835332551933953E-2</v>
      </c>
      <c r="AF1583" s="20" t="str">
        <f>IF(Sales_Trans_2[[#This Row],[Discount_Pct]]=0,"0%",
IF(Sales_Trans_2[[#This Row],[Discount_Pct]]&lt;=5,"1-5%",
IF(Sales_Trans_2[[#This Row],[Discount_Pct]]&lt;=10,"6-10%",
IF(Sales_Trans_2[[#This Row],[Discount_Pct]]&lt;=15,"11-15%","&gt;15%"))))</f>
        <v>11-15%</v>
      </c>
    </row>
    <row r="1584" spans="1:32" x14ac:dyDescent="0.25">
      <c r="A1584" t="s">
        <v>2738</v>
      </c>
      <c r="B1584" s="10">
        <v>45883</v>
      </c>
      <c r="C1584" t="s">
        <v>2739</v>
      </c>
      <c r="D1584" t="s">
        <v>566</v>
      </c>
      <c r="E1584" t="s">
        <v>791</v>
      </c>
      <c r="F1584" t="s">
        <v>373</v>
      </c>
      <c r="G1584">
        <v>4</v>
      </c>
      <c r="H1584">
        <v>328.59</v>
      </c>
      <c r="I1584">
        <v>10</v>
      </c>
      <c r="J1584">
        <v>131.44</v>
      </c>
      <c r="K1584">
        <v>1182.92</v>
      </c>
      <c r="L1584">
        <v>1021.96</v>
      </c>
      <c r="M1584">
        <v>160.96</v>
      </c>
      <c r="N1584" t="s">
        <v>23</v>
      </c>
      <c r="O1584" t="s">
        <v>24</v>
      </c>
      <c r="P1584" t="s">
        <v>25</v>
      </c>
      <c r="Q1584">
        <v>0.40902777777777777</v>
      </c>
      <c r="R1584" t="s">
        <v>49</v>
      </c>
      <c r="S1584" t="s">
        <v>4767</v>
      </c>
      <c r="T1584" t="s">
        <v>4752</v>
      </c>
      <c r="U1584">
        <v>328.59</v>
      </c>
      <c r="V1584" t="s">
        <v>5414</v>
      </c>
      <c r="W1584" t="s">
        <v>4968</v>
      </c>
      <c r="X1584" t="s">
        <v>5258</v>
      </c>
      <c r="Y1584" t="s">
        <v>4966</v>
      </c>
      <c r="Z1584" t="s">
        <v>5587</v>
      </c>
      <c r="AA1584" t="s">
        <v>4992</v>
      </c>
      <c r="AB1584">
        <f>YEAR(Sales_Trans_2[[#This Row],[Transaction_Date]])</f>
        <v>2025</v>
      </c>
      <c r="AC1584" t="str">
        <f>TEXT(Sales_Trans_2[[#This Row],[Transaction_Date]],"mmm")</f>
        <v>Aug</v>
      </c>
      <c r="AD1584">
        <f>MONTH(Sales_Trans_2[[#This Row],[Transaction_Date]])</f>
        <v>8</v>
      </c>
      <c r="AE1584" s="19">
        <f>IFERROR(Sales_Trans_2[[#This Row],[Profit]]/Sales_Trans_2[[#This Row],[Sales_Amount]],0)</f>
        <v>0.13607006390964732</v>
      </c>
      <c r="AF1584" s="20" t="str">
        <f>IF(Sales_Trans_2[[#This Row],[Discount_Pct]]=0,"0%",
IF(Sales_Trans_2[[#This Row],[Discount_Pct]]&lt;=5,"1-5%",
IF(Sales_Trans_2[[#This Row],[Discount_Pct]]&lt;=10,"6-10%",
IF(Sales_Trans_2[[#This Row],[Discount_Pct]]&lt;=15,"11-15%","&gt;15%"))))</f>
        <v>6-10%</v>
      </c>
    </row>
    <row r="1585" spans="1:32" x14ac:dyDescent="0.25">
      <c r="A1585" t="s">
        <v>3956</v>
      </c>
      <c r="B1585" s="10">
        <v>45877</v>
      </c>
      <c r="C1585" t="s">
        <v>1538</v>
      </c>
      <c r="D1585" t="s">
        <v>1322</v>
      </c>
      <c r="E1585" t="s">
        <v>315</v>
      </c>
      <c r="F1585" t="s">
        <v>316</v>
      </c>
      <c r="G1585">
        <v>6</v>
      </c>
      <c r="H1585">
        <v>261.61</v>
      </c>
      <c r="I1585">
        <v>20</v>
      </c>
      <c r="J1585">
        <v>313.93</v>
      </c>
      <c r="K1585">
        <v>1255.73</v>
      </c>
      <c r="L1585">
        <v>1249.32</v>
      </c>
      <c r="M1585">
        <v>6.41</v>
      </c>
      <c r="N1585" t="s">
        <v>47</v>
      </c>
      <c r="O1585" t="s">
        <v>24</v>
      </c>
      <c r="P1585" t="s">
        <v>25</v>
      </c>
      <c r="Q1585">
        <v>0.68680555555555556</v>
      </c>
      <c r="R1585" t="s">
        <v>49</v>
      </c>
      <c r="S1585" t="s">
        <v>4747</v>
      </c>
      <c r="T1585" t="s">
        <v>4729</v>
      </c>
      <c r="U1585">
        <v>229.81</v>
      </c>
      <c r="V1585" t="s">
        <v>5681</v>
      </c>
      <c r="W1585" t="s">
        <v>4958</v>
      </c>
      <c r="X1585" t="s">
        <v>5233</v>
      </c>
      <c r="Y1585" t="s">
        <v>5007</v>
      </c>
      <c r="Z1585" t="s">
        <v>5257</v>
      </c>
      <c r="AA1585" t="s">
        <v>4992</v>
      </c>
      <c r="AB1585">
        <f>YEAR(Sales_Trans_2[[#This Row],[Transaction_Date]])</f>
        <v>2025</v>
      </c>
      <c r="AC1585" t="str">
        <f>TEXT(Sales_Trans_2[[#This Row],[Transaction_Date]],"mmm")</f>
        <v>Aug</v>
      </c>
      <c r="AD1585">
        <f>MONTH(Sales_Trans_2[[#This Row],[Transaction_Date]])</f>
        <v>8</v>
      </c>
      <c r="AE1585" s="19">
        <f>IFERROR(Sales_Trans_2[[#This Row],[Profit]]/Sales_Trans_2[[#This Row],[Sales_Amount]],0)</f>
        <v>5.1046005112564009E-3</v>
      </c>
      <c r="AF1585" s="20" t="str">
        <f>IF(Sales_Trans_2[[#This Row],[Discount_Pct]]=0,"0%",
IF(Sales_Trans_2[[#This Row],[Discount_Pct]]&lt;=5,"1-5%",
IF(Sales_Trans_2[[#This Row],[Discount_Pct]]&lt;=10,"6-10%",
IF(Sales_Trans_2[[#This Row],[Discount_Pct]]&lt;=15,"11-15%","&gt;15%"))))</f>
        <v>&gt;15%</v>
      </c>
    </row>
    <row r="1586" spans="1:32" x14ac:dyDescent="0.25">
      <c r="A1586" t="s">
        <v>587</v>
      </c>
      <c r="B1586" s="10">
        <v>45864</v>
      </c>
      <c r="C1586" t="s">
        <v>588</v>
      </c>
      <c r="D1586" t="s">
        <v>499</v>
      </c>
      <c r="E1586" t="s">
        <v>589</v>
      </c>
      <c r="F1586" t="s">
        <v>590</v>
      </c>
      <c r="G1586">
        <v>3</v>
      </c>
      <c r="H1586">
        <v>401.06</v>
      </c>
      <c r="I1586">
        <v>5</v>
      </c>
      <c r="J1586">
        <v>60.16</v>
      </c>
      <c r="K1586">
        <v>1314.47</v>
      </c>
      <c r="L1586">
        <v>1042.4100000000001</v>
      </c>
      <c r="M1586">
        <v>272.06</v>
      </c>
      <c r="N1586" t="s">
        <v>4971</v>
      </c>
      <c r="O1586" t="s">
        <v>24</v>
      </c>
      <c r="P1586" t="s">
        <v>25</v>
      </c>
      <c r="Q1586">
        <v>0.46666666666666667</v>
      </c>
      <c r="R1586" t="s">
        <v>27</v>
      </c>
      <c r="S1586" t="s">
        <v>4816</v>
      </c>
      <c r="T1586" t="s">
        <v>4847</v>
      </c>
      <c r="U1586">
        <v>401.06</v>
      </c>
      <c r="V1586" t="s">
        <v>6007</v>
      </c>
      <c r="W1586" t="s">
        <v>4964</v>
      </c>
      <c r="X1586" t="s">
        <v>5638</v>
      </c>
      <c r="Y1586" t="s">
        <v>4966</v>
      </c>
      <c r="Z1586" t="s">
        <v>5821</v>
      </c>
      <c r="AA1586" t="s">
        <v>4992</v>
      </c>
      <c r="AB1586">
        <f>YEAR(Sales_Trans_2[[#This Row],[Transaction_Date]])</f>
        <v>2025</v>
      </c>
      <c r="AC1586" t="str">
        <f>TEXT(Sales_Trans_2[[#This Row],[Transaction_Date]],"mmm")</f>
        <v>Jul</v>
      </c>
      <c r="AD1586">
        <f>MONTH(Sales_Trans_2[[#This Row],[Transaction_Date]])</f>
        <v>7</v>
      </c>
      <c r="AE1586" s="19">
        <f>IFERROR(Sales_Trans_2[[#This Row],[Profit]]/Sales_Trans_2[[#This Row],[Sales_Amount]],0)</f>
        <v>0.20697315267750499</v>
      </c>
      <c r="AF1586" s="20" t="str">
        <f>IF(Sales_Trans_2[[#This Row],[Discount_Pct]]=0,"0%",
IF(Sales_Trans_2[[#This Row],[Discount_Pct]]&lt;=5,"1-5%",
IF(Sales_Trans_2[[#This Row],[Discount_Pct]]&lt;=10,"6-10%",
IF(Sales_Trans_2[[#This Row],[Discount_Pct]]&lt;=15,"11-15%","&gt;15%"))))</f>
        <v>1-5%</v>
      </c>
    </row>
    <row r="1587" spans="1:32" x14ac:dyDescent="0.25">
      <c r="A1587" t="s">
        <v>3703</v>
      </c>
      <c r="B1587" s="10">
        <v>45864</v>
      </c>
      <c r="C1587" t="s">
        <v>1803</v>
      </c>
      <c r="D1587" t="s">
        <v>290</v>
      </c>
      <c r="E1587" t="s">
        <v>1081</v>
      </c>
      <c r="F1587" t="s">
        <v>1082</v>
      </c>
      <c r="G1587">
        <v>5</v>
      </c>
      <c r="H1587">
        <v>225.21</v>
      </c>
      <c r="I1587">
        <v>15</v>
      </c>
      <c r="J1587">
        <v>168.91</v>
      </c>
      <c r="K1587">
        <v>1100.71</v>
      </c>
      <c r="L1587">
        <v>778.25</v>
      </c>
      <c r="M1587">
        <v>322.45999999999998</v>
      </c>
      <c r="N1587" t="s">
        <v>133</v>
      </c>
      <c r="O1587" t="s">
        <v>24</v>
      </c>
      <c r="P1587" t="s">
        <v>25</v>
      </c>
      <c r="Q1587">
        <v>0.67986111111111114</v>
      </c>
      <c r="R1587" t="s">
        <v>27</v>
      </c>
      <c r="S1587" t="s">
        <v>4939</v>
      </c>
      <c r="T1587" t="s">
        <v>4930</v>
      </c>
      <c r="U1587">
        <v>210.36</v>
      </c>
      <c r="V1587" t="s">
        <v>5875</v>
      </c>
      <c r="W1587" t="s">
        <v>4958</v>
      </c>
      <c r="X1587" t="s">
        <v>5597</v>
      </c>
      <c r="Y1587" t="s">
        <v>5011</v>
      </c>
      <c r="Z1587" t="s">
        <v>5598</v>
      </c>
      <c r="AA1587" t="s">
        <v>4992</v>
      </c>
      <c r="AB1587">
        <f>YEAR(Sales_Trans_2[[#This Row],[Transaction_Date]])</f>
        <v>2025</v>
      </c>
      <c r="AC1587" t="str">
        <f>TEXT(Sales_Trans_2[[#This Row],[Transaction_Date]],"mmm")</f>
        <v>Jul</v>
      </c>
      <c r="AD1587">
        <f>MONTH(Sales_Trans_2[[#This Row],[Transaction_Date]])</f>
        <v>7</v>
      </c>
      <c r="AE1587" s="19">
        <f>IFERROR(Sales_Trans_2[[#This Row],[Profit]]/Sales_Trans_2[[#This Row],[Sales_Amount]],0)</f>
        <v>0.29295636452834983</v>
      </c>
      <c r="AF1587" s="20" t="str">
        <f>IF(Sales_Trans_2[[#This Row],[Discount_Pct]]=0,"0%",
IF(Sales_Trans_2[[#This Row],[Discount_Pct]]&lt;=5,"1-5%",
IF(Sales_Trans_2[[#This Row],[Discount_Pct]]&lt;=10,"6-10%",
IF(Sales_Trans_2[[#This Row],[Discount_Pct]]&lt;=15,"11-15%","&gt;15%"))))</f>
        <v>11-15%</v>
      </c>
    </row>
    <row r="1588" spans="1:32" x14ac:dyDescent="0.25">
      <c r="A1588" t="s">
        <v>2804</v>
      </c>
      <c r="B1588" s="10">
        <v>45861</v>
      </c>
      <c r="C1588" t="s">
        <v>112</v>
      </c>
      <c r="D1588" t="s">
        <v>214</v>
      </c>
      <c r="E1588" t="s">
        <v>2224</v>
      </c>
      <c r="F1588" t="s">
        <v>1983</v>
      </c>
      <c r="G1588">
        <v>1</v>
      </c>
      <c r="H1588">
        <v>147.97</v>
      </c>
      <c r="I1588">
        <v>10</v>
      </c>
      <c r="J1588">
        <v>14.8</v>
      </c>
      <c r="K1588">
        <v>133.16999999999999</v>
      </c>
      <c r="L1588">
        <v>112.8</v>
      </c>
      <c r="M1588">
        <v>20.37</v>
      </c>
      <c r="N1588" t="s">
        <v>47</v>
      </c>
      <c r="O1588" t="s">
        <v>24</v>
      </c>
      <c r="P1588" t="s">
        <v>25</v>
      </c>
      <c r="Q1588">
        <v>0.66805555555555551</v>
      </c>
      <c r="R1588" t="s">
        <v>49</v>
      </c>
      <c r="S1588" t="s">
        <v>4764</v>
      </c>
      <c r="T1588" t="s">
        <v>4752</v>
      </c>
      <c r="U1588">
        <v>147.97</v>
      </c>
      <c r="V1588" t="s">
        <v>4963</v>
      </c>
      <c r="W1588" t="s">
        <v>4964</v>
      </c>
      <c r="X1588" t="s">
        <v>5931</v>
      </c>
      <c r="Y1588" t="s">
        <v>4970</v>
      </c>
      <c r="Z1588" t="s">
        <v>5470</v>
      </c>
      <c r="AA1588" t="s">
        <v>4992</v>
      </c>
      <c r="AB1588">
        <f>YEAR(Sales_Trans_2[[#This Row],[Transaction_Date]])</f>
        <v>2025</v>
      </c>
      <c r="AC1588" t="str">
        <f>TEXT(Sales_Trans_2[[#This Row],[Transaction_Date]],"mmm")</f>
        <v>Jul</v>
      </c>
      <c r="AD1588">
        <f>MONTH(Sales_Trans_2[[#This Row],[Transaction_Date]])</f>
        <v>7</v>
      </c>
      <c r="AE1588" s="19">
        <f>IFERROR(Sales_Trans_2[[#This Row],[Profit]]/Sales_Trans_2[[#This Row],[Sales_Amount]],0)</f>
        <v>0.15296237891416989</v>
      </c>
      <c r="AF1588" s="20" t="str">
        <f>IF(Sales_Trans_2[[#This Row],[Discount_Pct]]=0,"0%",
IF(Sales_Trans_2[[#This Row],[Discount_Pct]]&lt;=5,"1-5%",
IF(Sales_Trans_2[[#This Row],[Discount_Pct]]&lt;=10,"6-10%",
IF(Sales_Trans_2[[#This Row],[Discount_Pct]]&lt;=15,"11-15%","&gt;15%"))))</f>
        <v>6-10%</v>
      </c>
    </row>
    <row r="1589" spans="1:32" x14ac:dyDescent="0.25">
      <c r="A1589" t="s">
        <v>2640</v>
      </c>
      <c r="B1589" s="10">
        <v>45854</v>
      </c>
      <c r="C1589" t="s">
        <v>2641</v>
      </c>
      <c r="D1589" t="s">
        <v>1991</v>
      </c>
      <c r="E1589" t="s">
        <v>2642</v>
      </c>
      <c r="F1589" t="s">
        <v>2643</v>
      </c>
      <c r="G1589">
        <v>3</v>
      </c>
      <c r="H1589">
        <v>352.51</v>
      </c>
      <c r="I1589">
        <v>10</v>
      </c>
      <c r="J1589">
        <v>105.75</v>
      </c>
      <c r="K1589">
        <v>951.78</v>
      </c>
      <c r="L1589">
        <v>780.18</v>
      </c>
      <c r="M1589">
        <v>171.6</v>
      </c>
      <c r="N1589" t="s">
        <v>4971</v>
      </c>
      <c r="O1589" t="s">
        <v>24</v>
      </c>
      <c r="P1589" t="s">
        <v>25</v>
      </c>
      <c r="Q1589">
        <v>0.3888888888888889</v>
      </c>
      <c r="R1589" t="s">
        <v>49</v>
      </c>
      <c r="S1589" t="s">
        <v>4933</v>
      </c>
      <c r="T1589" t="s">
        <v>4930</v>
      </c>
      <c r="U1589">
        <v>352.51</v>
      </c>
      <c r="V1589" t="s">
        <v>6016</v>
      </c>
      <c r="W1589" t="s">
        <v>4968</v>
      </c>
      <c r="X1589" t="s">
        <v>5580</v>
      </c>
      <c r="Y1589" t="s">
        <v>4966</v>
      </c>
      <c r="Z1589" t="s">
        <v>6017</v>
      </c>
      <c r="AA1589" t="s">
        <v>4992</v>
      </c>
      <c r="AB1589">
        <f>YEAR(Sales_Trans_2[[#This Row],[Transaction_Date]])</f>
        <v>2025</v>
      </c>
      <c r="AC1589" t="str">
        <f>TEXT(Sales_Trans_2[[#This Row],[Transaction_Date]],"mmm")</f>
        <v>Jul</v>
      </c>
      <c r="AD1589">
        <f>MONTH(Sales_Trans_2[[#This Row],[Transaction_Date]])</f>
        <v>7</v>
      </c>
      <c r="AE1589" s="19">
        <f>IFERROR(Sales_Trans_2[[#This Row],[Profit]]/Sales_Trans_2[[#This Row],[Sales_Amount]],0)</f>
        <v>0.18029376536594591</v>
      </c>
      <c r="AF1589" s="20" t="str">
        <f>IF(Sales_Trans_2[[#This Row],[Discount_Pct]]=0,"0%",
IF(Sales_Trans_2[[#This Row],[Discount_Pct]]&lt;=5,"1-5%",
IF(Sales_Trans_2[[#This Row],[Discount_Pct]]&lt;=10,"6-10%",
IF(Sales_Trans_2[[#This Row],[Discount_Pct]]&lt;=15,"11-15%","&gt;15%"))))</f>
        <v>6-10%</v>
      </c>
    </row>
    <row r="1590" spans="1:32" x14ac:dyDescent="0.25">
      <c r="A1590" t="s">
        <v>1626</v>
      </c>
      <c r="B1590" s="10">
        <v>45998</v>
      </c>
      <c r="C1590" t="s">
        <v>1963</v>
      </c>
      <c r="D1590" t="s">
        <v>399</v>
      </c>
      <c r="E1590" t="s">
        <v>2224</v>
      </c>
      <c r="F1590" t="s">
        <v>1100</v>
      </c>
      <c r="G1590">
        <v>4</v>
      </c>
      <c r="H1590">
        <v>99.93</v>
      </c>
      <c r="I1590">
        <v>10</v>
      </c>
      <c r="J1590">
        <v>39.97</v>
      </c>
      <c r="K1590">
        <v>413.71</v>
      </c>
      <c r="L1590">
        <v>344.2</v>
      </c>
      <c r="M1590">
        <v>69.510000000000005</v>
      </c>
      <c r="N1590" t="s">
        <v>4971</v>
      </c>
      <c r="O1590" t="s">
        <v>24</v>
      </c>
      <c r="P1590" t="s">
        <v>25</v>
      </c>
      <c r="Q1590">
        <v>0.48680555555555555</v>
      </c>
      <c r="R1590" t="s">
        <v>27</v>
      </c>
      <c r="S1590" t="s">
        <v>4693</v>
      </c>
      <c r="T1590" t="s">
        <v>4672</v>
      </c>
      <c r="U1590">
        <v>99.93</v>
      </c>
      <c r="V1590" t="s">
        <v>5916</v>
      </c>
      <c r="W1590" t="s">
        <v>4964</v>
      </c>
      <c r="X1590" t="s">
        <v>5469</v>
      </c>
      <c r="Y1590" t="s">
        <v>5011</v>
      </c>
      <c r="Z1590" t="s">
        <v>5470</v>
      </c>
      <c r="AA1590" t="s">
        <v>4992</v>
      </c>
      <c r="AB1590">
        <f>YEAR(Sales_Trans_2[[#This Row],[Transaction_Date]])</f>
        <v>2025</v>
      </c>
      <c r="AC1590" t="str">
        <f>TEXT(Sales_Trans_2[[#This Row],[Transaction_Date]],"mmm")</f>
        <v>Dec</v>
      </c>
      <c r="AD1590">
        <f>MONTH(Sales_Trans_2[[#This Row],[Transaction_Date]])</f>
        <v>12</v>
      </c>
      <c r="AE1590" s="19">
        <f>IFERROR(Sales_Trans_2[[#This Row],[Profit]]/Sales_Trans_2[[#This Row],[Sales_Amount]],0)</f>
        <v>0.1680162432621885</v>
      </c>
      <c r="AF1590" s="20" t="str">
        <f>IF(Sales_Trans_2[[#This Row],[Discount_Pct]]=0,"0%",
IF(Sales_Trans_2[[#This Row],[Discount_Pct]]&lt;=5,"1-5%",
IF(Sales_Trans_2[[#This Row],[Discount_Pct]]&lt;=10,"6-10%",
IF(Sales_Trans_2[[#This Row],[Discount_Pct]]&lt;=15,"11-15%","&gt;15%"))))</f>
        <v>6-10%</v>
      </c>
    </row>
    <row r="1591" spans="1:32" x14ac:dyDescent="0.25">
      <c r="A1591" t="s">
        <v>3498</v>
      </c>
      <c r="B1591" s="10">
        <v>45937</v>
      </c>
      <c r="C1591" t="s">
        <v>696</v>
      </c>
      <c r="D1591" t="s">
        <v>978</v>
      </c>
      <c r="E1591" t="s">
        <v>315</v>
      </c>
      <c r="F1591" t="s">
        <v>316</v>
      </c>
      <c r="G1591">
        <v>6</v>
      </c>
      <c r="H1591">
        <v>148.84</v>
      </c>
      <c r="I1591">
        <v>15</v>
      </c>
      <c r="J1591">
        <v>133.96</v>
      </c>
      <c r="K1591">
        <v>759.08</v>
      </c>
      <c r="L1591">
        <v>675.72</v>
      </c>
      <c r="M1591">
        <v>83.36</v>
      </c>
      <c r="N1591" t="s">
        <v>40</v>
      </c>
      <c r="O1591" t="s">
        <v>24</v>
      </c>
      <c r="P1591" t="s">
        <v>25</v>
      </c>
      <c r="Q1591">
        <v>0.40138888888888891</v>
      </c>
      <c r="R1591" t="s">
        <v>49</v>
      </c>
      <c r="S1591" t="s">
        <v>4736</v>
      </c>
      <c r="T1591" t="s">
        <v>4729</v>
      </c>
      <c r="U1591">
        <v>130.09</v>
      </c>
      <c r="V1591" t="s">
        <v>5307</v>
      </c>
      <c r="W1591" t="s">
        <v>4958</v>
      </c>
      <c r="X1591" t="s">
        <v>5233</v>
      </c>
      <c r="Y1591" t="s">
        <v>5007</v>
      </c>
      <c r="Z1591" t="s">
        <v>5257</v>
      </c>
      <c r="AA1591" t="s">
        <v>4992</v>
      </c>
      <c r="AB1591">
        <f>YEAR(Sales_Trans_2[[#This Row],[Transaction_Date]])</f>
        <v>2025</v>
      </c>
      <c r="AC1591" t="str">
        <f>TEXT(Sales_Trans_2[[#This Row],[Transaction_Date]],"mmm")</f>
        <v>Oct</v>
      </c>
      <c r="AD1591">
        <f>MONTH(Sales_Trans_2[[#This Row],[Transaction_Date]])</f>
        <v>10</v>
      </c>
      <c r="AE1591" s="19">
        <f>IFERROR(Sales_Trans_2[[#This Row],[Profit]]/Sales_Trans_2[[#This Row],[Sales_Amount]],0)</f>
        <v>0.10981714707277229</v>
      </c>
      <c r="AF1591" s="20" t="str">
        <f>IF(Sales_Trans_2[[#This Row],[Discount_Pct]]=0,"0%",
IF(Sales_Trans_2[[#This Row],[Discount_Pct]]&lt;=5,"1-5%",
IF(Sales_Trans_2[[#This Row],[Discount_Pct]]&lt;=10,"6-10%",
IF(Sales_Trans_2[[#This Row],[Discount_Pct]]&lt;=15,"11-15%","&gt;15%"))))</f>
        <v>11-15%</v>
      </c>
    </row>
    <row r="1592" spans="1:32" x14ac:dyDescent="0.25">
      <c r="A1592" t="s">
        <v>4161</v>
      </c>
      <c r="B1592" s="10">
        <v>45836</v>
      </c>
      <c r="C1592" t="s">
        <v>2255</v>
      </c>
      <c r="D1592" t="s">
        <v>882</v>
      </c>
      <c r="E1592" t="s">
        <v>1476</v>
      </c>
      <c r="F1592" t="s">
        <v>2744</v>
      </c>
      <c r="G1592">
        <v>2</v>
      </c>
      <c r="H1592">
        <v>262.77</v>
      </c>
      <c r="I1592">
        <v>15</v>
      </c>
      <c r="J1592">
        <v>78.83</v>
      </c>
      <c r="K1592">
        <v>513.72</v>
      </c>
      <c r="L1592">
        <v>389.28</v>
      </c>
      <c r="M1592">
        <v>124.44</v>
      </c>
      <c r="N1592" t="s">
        <v>133</v>
      </c>
      <c r="O1592" t="s">
        <v>24</v>
      </c>
      <c r="P1592" t="s">
        <v>25</v>
      </c>
      <c r="Q1592">
        <v>0.75902777777777775</v>
      </c>
      <c r="R1592" t="s">
        <v>27</v>
      </c>
      <c r="S1592" t="s">
        <v>4768</v>
      </c>
      <c r="T1592" t="s">
        <v>4752</v>
      </c>
      <c r="U1592">
        <v>262.77</v>
      </c>
      <c r="V1592" t="s">
        <v>5782</v>
      </c>
      <c r="W1592" t="s">
        <v>4968</v>
      </c>
      <c r="X1592" t="s">
        <v>5643</v>
      </c>
      <c r="Y1592" t="s">
        <v>4960</v>
      </c>
      <c r="Z1592" t="s">
        <v>5025</v>
      </c>
      <c r="AA1592" t="s">
        <v>4992</v>
      </c>
      <c r="AB1592">
        <f>YEAR(Sales_Trans_2[[#This Row],[Transaction_Date]])</f>
        <v>2025</v>
      </c>
      <c r="AC1592" t="str">
        <f>TEXT(Sales_Trans_2[[#This Row],[Transaction_Date]],"mmm")</f>
        <v>Jun</v>
      </c>
      <c r="AD1592">
        <f>MONTH(Sales_Trans_2[[#This Row],[Transaction_Date]])</f>
        <v>6</v>
      </c>
      <c r="AE1592" s="19">
        <f>IFERROR(Sales_Trans_2[[#This Row],[Profit]]/Sales_Trans_2[[#This Row],[Sales_Amount]],0)</f>
        <v>0.24223312310207892</v>
      </c>
      <c r="AF1592" s="20" t="str">
        <f>IF(Sales_Trans_2[[#This Row],[Discount_Pct]]=0,"0%",
IF(Sales_Trans_2[[#This Row],[Discount_Pct]]&lt;=5,"1-5%",
IF(Sales_Trans_2[[#This Row],[Discount_Pct]]&lt;=10,"6-10%",
IF(Sales_Trans_2[[#This Row],[Discount_Pct]]&lt;=15,"11-15%","&gt;15%"))))</f>
        <v>11-15%</v>
      </c>
    </row>
    <row r="1593" spans="1:32" x14ac:dyDescent="0.25">
      <c r="A1593" t="s">
        <v>1743</v>
      </c>
      <c r="B1593" s="10">
        <v>45835</v>
      </c>
      <c r="C1593" t="s">
        <v>1051</v>
      </c>
      <c r="D1593" t="s">
        <v>119</v>
      </c>
      <c r="E1593" t="s">
        <v>1744</v>
      </c>
      <c r="F1593" t="s">
        <v>1745</v>
      </c>
      <c r="G1593">
        <v>1</v>
      </c>
      <c r="H1593">
        <v>141.11000000000001</v>
      </c>
      <c r="I1593">
        <v>5</v>
      </c>
      <c r="J1593">
        <v>7.06</v>
      </c>
      <c r="K1593">
        <v>134.05000000000001</v>
      </c>
      <c r="L1593">
        <v>115.91</v>
      </c>
      <c r="M1593">
        <v>18.14</v>
      </c>
      <c r="N1593" t="s">
        <v>47</v>
      </c>
      <c r="O1593" t="s">
        <v>24</v>
      </c>
      <c r="P1593" t="s">
        <v>25</v>
      </c>
      <c r="Q1593">
        <v>0.84236111111111112</v>
      </c>
      <c r="R1593" t="s">
        <v>49</v>
      </c>
      <c r="S1593" t="s">
        <v>4722</v>
      </c>
      <c r="T1593" t="s">
        <v>4703</v>
      </c>
      <c r="U1593">
        <v>141.11000000000001</v>
      </c>
      <c r="V1593" t="s">
        <v>5831</v>
      </c>
      <c r="W1593" t="s">
        <v>4964</v>
      </c>
      <c r="X1593" t="s">
        <v>5471</v>
      </c>
      <c r="Y1593" t="s">
        <v>5018</v>
      </c>
      <c r="Z1593" t="s">
        <v>5472</v>
      </c>
      <c r="AA1593" t="s">
        <v>4992</v>
      </c>
      <c r="AB1593">
        <f>YEAR(Sales_Trans_2[[#This Row],[Transaction_Date]])</f>
        <v>2025</v>
      </c>
      <c r="AC1593" t="str">
        <f>TEXT(Sales_Trans_2[[#This Row],[Transaction_Date]],"mmm")</f>
        <v>Jun</v>
      </c>
      <c r="AD1593">
        <f>MONTH(Sales_Trans_2[[#This Row],[Transaction_Date]])</f>
        <v>6</v>
      </c>
      <c r="AE1593" s="19">
        <f>IFERROR(Sales_Trans_2[[#This Row],[Profit]]/Sales_Trans_2[[#This Row],[Sales_Amount]],0)</f>
        <v>0.13532264080566953</v>
      </c>
      <c r="AF1593" s="20" t="str">
        <f>IF(Sales_Trans_2[[#This Row],[Discount_Pct]]=0,"0%",
IF(Sales_Trans_2[[#This Row],[Discount_Pct]]&lt;=5,"1-5%",
IF(Sales_Trans_2[[#This Row],[Discount_Pct]]&lt;=10,"6-10%",
IF(Sales_Trans_2[[#This Row],[Discount_Pct]]&lt;=15,"11-15%","&gt;15%"))))</f>
        <v>1-5%</v>
      </c>
    </row>
    <row r="1594" spans="1:32" x14ac:dyDescent="0.25">
      <c r="A1594" t="s">
        <v>3650</v>
      </c>
      <c r="B1594" s="10">
        <v>45834</v>
      </c>
      <c r="C1594" t="s">
        <v>604</v>
      </c>
      <c r="D1594" t="s">
        <v>214</v>
      </c>
      <c r="E1594" t="s">
        <v>589</v>
      </c>
      <c r="F1594" t="s">
        <v>590</v>
      </c>
      <c r="G1594">
        <v>6</v>
      </c>
      <c r="H1594">
        <v>158.31</v>
      </c>
      <c r="I1594">
        <v>5</v>
      </c>
      <c r="J1594">
        <v>47.49</v>
      </c>
      <c r="K1594">
        <v>902.37</v>
      </c>
      <c r="L1594">
        <v>676.8</v>
      </c>
      <c r="M1594">
        <v>225.57</v>
      </c>
      <c r="N1594" t="s">
        <v>40</v>
      </c>
      <c r="O1594" t="s">
        <v>24</v>
      </c>
      <c r="P1594" t="s">
        <v>25</v>
      </c>
      <c r="Q1594">
        <v>0.51388888888888884</v>
      </c>
      <c r="R1594" t="s">
        <v>49</v>
      </c>
      <c r="S1594" t="s">
        <v>4764</v>
      </c>
      <c r="T1594" t="s">
        <v>4752</v>
      </c>
      <c r="U1594">
        <v>147.97</v>
      </c>
      <c r="V1594" t="s">
        <v>5362</v>
      </c>
      <c r="W1594" t="s">
        <v>4958</v>
      </c>
      <c r="X1594" t="s">
        <v>5638</v>
      </c>
      <c r="Y1594" t="s">
        <v>4966</v>
      </c>
      <c r="Z1594" t="s">
        <v>5821</v>
      </c>
      <c r="AA1594" t="s">
        <v>4992</v>
      </c>
      <c r="AB1594">
        <f>YEAR(Sales_Trans_2[[#This Row],[Transaction_Date]])</f>
        <v>2025</v>
      </c>
      <c r="AC1594" t="str">
        <f>TEXT(Sales_Trans_2[[#This Row],[Transaction_Date]],"mmm")</f>
        <v>Jun</v>
      </c>
      <c r="AD1594">
        <f>MONTH(Sales_Trans_2[[#This Row],[Transaction_Date]])</f>
        <v>6</v>
      </c>
      <c r="AE1594" s="19">
        <f>IFERROR(Sales_Trans_2[[#This Row],[Profit]]/Sales_Trans_2[[#This Row],[Sales_Amount]],0)</f>
        <v>0.24997506566042754</v>
      </c>
      <c r="AF1594" s="20" t="str">
        <f>IF(Sales_Trans_2[[#This Row],[Discount_Pct]]=0,"0%",
IF(Sales_Trans_2[[#This Row],[Discount_Pct]]&lt;=5,"1-5%",
IF(Sales_Trans_2[[#This Row],[Discount_Pct]]&lt;=10,"6-10%",
IF(Sales_Trans_2[[#This Row],[Discount_Pct]]&lt;=15,"11-15%","&gt;15%"))))</f>
        <v>1-5%</v>
      </c>
    </row>
    <row r="1595" spans="1:32" x14ac:dyDescent="0.25">
      <c r="A1595" t="s">
        <v>3587</v>
      </c>
      <c r="B1595" s="10">
        <v>45832</v>
      </c>
      <c r="C1595" t="s">
        <v>3588</v>
      </c>
      <c r="D1595" t="s">
        <v>113</v>
      </c>
      <c r="E1595" t="s">
        <v>1820</v>
      </c>
      <c r="F1595" t="s">
        <v>1290</v>
      </c>
      <c r="G1595">
        <v>4</v>
      </c>
      <c r="H1595">
        <v>253.11</v>
      </c>
      <c r="I1595">
        <v>5</v>
      </c>
      <c r="J1595">
        <v>50.62</v>
      </c>
      <c r="K1595">
        <v>961.82</v>
      </c>
      <c r="L1595">
        <v>762.96</v>
      </c>
      <c r="M1595">
        <v>198.86</v>
      </c>
      <c r="N1595" t="s">
        <v>23</v>
      </c>
      <c r="O1595" t="s">
        <v>24</v>
      </c>
      <c r="P1595" t="s">
        <v>25</v>
      </c>
      <c r="Q1595">
        <v>0.58888888888888891</v>
      </c>
      <c r="R1595" t="s">
        <v>49</v>
      </c>
      <c r="S1595" t="s">
        <v>4907</v>
      </c>
      <c r="T1595" t="s">
        <v>4908</v>
      </c>
      <c r="U1595">
        <v>253.11</v>
      </c>
      <c r="V1595" t="s">
        <v>6028</v>
      </c>
      <c r="W1595" t="s">
        <v>4964</v>
      </c>
      <c r="X1595" t="s">
        <v>5346</v>
      </c>
      <c r="Y1595" t="s">
        <v>4960</v>
      </c>
      <c r="Z1595" t="s">
        <v>5347</v>
      </c>
      <c r="AA1595" t="s">
        <v>4992</v>
      </c>
      <c r="AB1595">
        <f>YEAR(Sales_Trans_2[[#This Row],[Transaction_Date]])</f>
        <v>2025</v>
      </c>
      <c r="AC1595" t="str">
        <f>TEXT(Sales_Trans_2[[#This Row],[Transaction_Date]],"mmm")</f>
        <v>Jun</v>
      </c>
      <c r="AD1595">
        <f>MONTH(Sales_Trans_2[[#This Row],[Transaction_Date]])</f>
        <v>6</v>
      </c>
      <c r="AE1595" s="19">
        <f>IFERROR(Sales_Trans_2[[#This Row],[Profit]]/Sales_Trans_2[[#This Row],[Sales_Amount]],0)</f>
        <v>0.20675386246906907</v>
      </c>
      <c r="AF1595" s="20" t="str">
        <f>IF(Sales_Trans_2[[#This Row],[Discount_Pct]]=0,"0%",
IF(Sales_Trans_2[[#This Row],[Discount_Pct]]&lt;=5,"1-5%",
IF(Sales_Trans_2[[#This Row],[Discount_Pct]]&lt;=10,"6-10%",
IF(Sales_Trans_2[[#This Row],[Discount_Pct]]&lt;=15,"11-15%","&gt;15%"))))</f>
        <v>1-5%</v>
      </c>
    </row>
    <row r="1596" spans="1:32" x14ac:dyDescent="0.25">
      <c r="A1596" t="s">
        <v>4185</v>
      </c>
      <c r="B1596" s="10">
        <v>45825</v>
      </c>
      <c r="C1596" t="s">
        <v>554</v>
      </c>
      <c r="D1596" t="s">
        <v>95</v>
      </c>
      <c r="E1596" t="s">
        <v>968</v>
      </c>
      <c r="F1596" t="s">
        <v>1738</v>
      </c>
      <c r="G1596">
        <v>2</v>
      </c>
      <c r="H1596">
        <v>522.78</v>
      </c>
      <c r="I1596">
        <v>15</v>
      </c>
      <c r="J1596">
        <v>156.83000000000001</v>
      </c>
      <c r="K1596">
        <v>888.73</v>
      </c>
      <c r="L1596">
        <v>791.74</v>
      </c>
      <c r="M1596">
        <v>96.99</v>
      </c>
      <c r="N1596" t="s">
        <v>68</v>
      </c>
      <c r="O1596" t="s">
        <v>24</v>
      </c>
      <c r="P1596" t="s">
        <v>25</v>
      </c>
      <c r="Q1596">
        <v>0.59236111111111112</v>
      </c>
      <c r="R1596" t="s">
        <v>49</v>
      </c>
      <c r="S1596" t="s">
        <v>4937</v>
      </c>
      <c r="T1596" t="s">
        <v>4930</v>
      </c>
      <c r="U1596">
        <v>522.78</v>
      </c>
      <c r="V1596" t="s">
        <v>5636</v>
      </c>
      <c r="W1596" t="s">
        <v>4968</v>
      </c>
      <c r="X1596" t="s">
        <v>5825</v>
      </c>
      <c r="Y1596" t="s">
        <v>5018</v>
      </c>
      <c r="Z1596" t="s">
        <v>5411</v>
      </c>
      <c r="AA1596" t="s">
        <v>4992</v>
      </c>
      <c r="AB1596">
        <f>YEAR(Sales_Trans_2[[#This Row],[Transaction_Date]])</f>
        <v>2025</v>
      </c>
      <c r="AC1596" t="str">
        <f>TEXT(Sales_Trans_2[[#This Row],[Transaction_Date]],"mmm")</f>
        <v>Jun</v>
      </c>
      <c r="AD1596">
        <f>MONTH(Sales_Trans_2[[#This Row],[Transaction_Date]])</f>
        <v>6</v>
      </c>
      <c r="AE1596" s="19">
        <f>IFERROR(Sales_Trans_2[[#This Row],[Profit]]/Sales_Trans_2[[#This Row],[Sales_Amount]],0)</f>
        <v>0.10913325756979059</v>
      </c>
      <c r="AF1596" s="20" t="str">
        <f>IF(Sales_Trans_2[[#This Row],[Discount_Pct]]=0,"0%",
IF(Sales_Trans_2[[#This Row],[Discount_Pct]]&lt;=5,"1-5%",
IF(Sales_Trans_2[[#This Row],[Discount_Pct]]&lt;=10,"6-10%",
IF(Sales_Trans_2[[#This Row],[Discount_Pct]]&lt;=15,"11-15%","&gt;15%"))))</f>
        <v>11-15%</v>
      </c>
    </row>
    <row r="1597" spans="1:32" x14ac:dyDescent="0.25">
      <c r="A1597" t="s">
        <v>3756</v>
      </c>
      <c r="B1597" s="10">
        <v>45875</v>
      </c>
      <c r="C1597" t="s">
        <v>1948</v>
      </c>
      <c r="D1597" t="s">
        <v>231</v>
      </c>
      <c r="E1597" t="s">
        <v>675</v>
      </c>
      <c r="F1597" t="s">
        <v>601</v>
      </c>
      <c r="G1597">
        <v>5</v>
      </c>
      <c r="H1597">
        <v>469.11</v>
      </c>
      <c r="I1597">
        <v>15</v>
      </c>
      <c r="J1597">
        <v>351.83</v>
      </c>
      <c r="K1597">
        <v>2292.7800000000002</v>
      </c>
      <c r="L1597">
        <v>1544.7</v>
      </c>
      <c r="M1597">
        <v>748.08</v>
      </c>
      <c r="N1597" t="s">
        <v>133</v>
      </c>
      <c r="O1597" t="s">
        <v>24</v>
      </c>
      <c r="P1597" t="s">
        <v>25</v>
      </c>
      <c r="Q1597">
        <v>0.78402777777777777</v>
      </c>
      <c r="R1597" t="s">
        <v>27</v>
      </c>
      <c r="S1597" t="s">
        <v>4756</v>
      </c>
      <c r="T1597" t="s">
        <v>4752</v>
      </c>
      <c r="U1597">
        <v>418.79</v>
      </c>
      <c r="V1597" t="s">
        <v>5340</v>
      </c>
      <c r="W1597" t="s">
        <v>4958</v>
      </c>
      <c r="X1597" t="s">
        <v>5209</v>
      </c>
      <c r="Y1597" t="s">
        <v>4966</v>
      </c>
      <c r="Z1597" t="s">
        <v>5486</v>
      </c>
      <c r="AA1597" t="s">
        <v>4992</v>
      </c>
      <c r="AB1597">
        <f>YEAR(Sales_Trans_2[[#This Row],[Transaction_Date]])</f>
        <v>2025</v>
      </c>
      <c r="AC1597" t="str">
        <f>TEXT(Sales_Trans_2[[#This Row],[Transaction_Date]],"mmm")</f>
        <v>Aug</v>
      </c>
      <c r="AD1597">
        <f>MONTH(Sales_Trans_2[[#This Row],[Transaction_Date]])</f>
        <v>8</v>
      </c>
      <c r="AE1597" s="19">
        <f>IFERROR(Sales_Trans_2[[#This Row],[Profit]]/Sales_Trans_2[[#This Row],[Sales_Amount]],0)</f>
        <v>0.32627639808442155</v>
      </c>
      <c r="AF1597" s="20" t="str">
        <f>IF(Sales_Trans_2[[#This Row],[Discount_Pct]]=0,"0%",
IF(Sales_Trans_2[[#This Row],[Discount_Pct]]&lt;=5,"1-5%",
IF(Sales_Trans_2[[#This Row],[Discount_Pct]]&lt;=10,"6-10%",
IF(Sales_Trans_2[[#This Row],[Discount_Pct]]&lt;=15,"11-15%","&gt;15%"))))</f>
        <v>11-15%</v>
      </c>
    </row>
    <row r="1598" spans="1:32" x14ac:dyDescent="0.25">
      <c r="A1598" t="s">
        <v>734</v>
      </c>
      <c r="B1598" s="10">
        <v>45783</v>
      </c>
      <c r="C1598" t="s">
        <v>735</v>
      </c>
      <c r="D1598" t="s">
        <v>197</v>
      </c>
      <c r="E1598" t="s">
        <v>108</v>
      </c>
      <c r="F1598" t="s">
        <v>736</v>
      </c>
      <c r="G1598">
        <v>5</v>
      </c>
      <c r="H1598">
        <v>121.9</v>
      </c>
      <c r="I1598">
        <v>20</v>
      </c>
      <c r="J1598">
        <v>121.9</v>
      </c>
      <c r="K1598">
        <v>487.6</v>
      </c>
      <c r="L1598">
        <v>544.6</v>
      </c>
      <c r="M1598">
        <v>-57</v>
      </c>
      <c r="N1598" t="s">
        <v>40</v>
      </c>
      <c r="O1598" t="s">
        <v>24</v>
      </c>
      <c r="P1598" t="s">
        <v>25</v>
      </c>
      <c r="Q1598">
        <v>0.80625000000000002</v>
      </c>
      <c r="R1598" t="s">
        <v>49</v>
      </c>
      <c r="S1598" t="s">
        <v>4902</v>
      </c>
      <c r="T1598" t="s">
        <v>4887</v>
      </c>
      <c r="U1598">
        <v>121.9</v>
      </c>
      <c r="V1598" t="s">
        <v>5960</v>
      </c>
      <c r="W1598" t="s">
        <v>4968</v>
      </c>
      <c r="X1598" t="s">
        <v>5367</v>
      </c>
      <c r="Y1598" t="s">
        <v>4966</v>
      </c>
      <c r="Z1598" t="s">
        <v>5303</v>
      </c>
      <c r="AA1598" t="s">
        <v>4992</v>
      </c>
      <c r="AB1598">
        <f>YEAR(Sales_Trans_2[[#This Row],[Transaction_Date]])</f>
        <v>2025</v>
      </c>
      <c r="AC1598" t="str">
        <f>TEXT(Sales_Trans_2[[#This Row],[Transaction_Date]],"mmm")</f>
        <v>May</v>
      </c>
      <c r="AD1598">
        <f>MONTH(Sales_Trans_2[[#This Row],[Transaction_Date]])</f>
        <v>5</v>
      </c>
      <c r="AE1598" s="19">
        <f>IFERROR(Sales_Trans_2[[#This Row],[Profit]]/Sales_Trans_2[[#This Row],[Sales_Amount]],0)</f>
        <v>-0.11689909762100081</v>
      </c>
      <c r="AF1598" s="20" t="str">
        <f>IF(Sales_Trans_2[[#This Row],[Discount_Pct]]=0,"0%",
IF(Sales_Trans_2[[#This Row],[Discount_Pct]]&lt;=5,"1-5%",
IF(Sales_Trans_2[[#This Row],[Discount_Pct]]&lt;=10,"6-10%",
IF(Sales_Trans_2[[#This Row],[Discount_Pct]]&lt;=15,"11-15%","&gt;15%"))))</f>
        <v>&gt;15%</v>
      </c>
    </row>
    <row r="1599" spans="1:32" x14ac:dyDescent="0.25">
      <c r="A1599" t="s">
        <v>2335</v>
      </c>
      <c r="B1599" s="10">
        <v>45801</v>
      </c>
      <c r="C1599" t="s">
        <v>1529</v>
      </c>
      <c r="D1599" t="s">
        <v>1329</v>
      </c>
      <c r="E1599" t="s">
        <v>96</v>
      </c>
      <c r="F1599" t="s">
        <v>97</v>
      </c>
      <c r="G1599">
        <v>1</v>
      </c>
      <c r="H1599">
        <v>55.81</v>
      </c>
      <c r="I1599">
        <v>15</v>
      </c>
      <c r="J1599">
        <v>8.3699999999999992</v>
      </c>
      <c r="K1599">
        <v>54.56</v>
      </c>
      <c r="L1599">
        <v>44.96</v>
      </c>
      <c r="M1599">
        <v>9.6</v>
      </c>
      <c r="N1599" t="s">
        <v>4971</v>
      </c>
      <c r="O1599" t="s">
        <v>24</v>
      </c>
      <c r="P1599" t="s">
        <v>25</v>
      </c>
      <c r="Q1599">
        <v>0.39444444444444443</v>
      </c>
      <c r="R1599" t="s">
        <v>27</v>
      </c>
      <c r="S1599" t="s">
        <v>4826</v>
      </c>
      <c r="T1599" t="s">
        <v>4805</v>
      </c>
      <c r="U1599">
        <v>55.81</v>
      </c>
      <c r="V1599" t="s">
        <v>5909</v>
      </c>
      <c r="W1599" t="s">
        <v>4968</v>
      </c>
      <c r="X1599" t="s">
        <v>5533</v>
      </c>
      <c r="Y1599" t="s">
        <v>4966</v>
      </c>
      <c r="Z1599" t="s">
        <v>5534</v>
      </c>
      <c r="AA1599" t="s">
        <v>4992</v>
      </c>
      <c r="AB1599">
        <f>YEAR(Sales_Trans_2[[#This Row],[Transaction_Date]])</f>
        <v>2025</v>
      </c>
      <c r="AC1599" t="str">
        <f>TEXT(Sales_Trans_2[[#This Row],[Transaction_Date]],"mmm")</f>
        <v>May</v>
      </c>
      <c r="AD1599">
        <f>MONTH(Sales_Trans_2[[#This Row],[Transaction_Date]])</f>
        <v>5</v>
      </c>
      <c r="AE1599" s="19">
        <f>IFERROR(Sales_Trans_2[[#This Row],[Profit]]/Sales_Trans_2[[#This Row],[Sales_Amount]],0)</f>
        <v>0.17595307917888561</v>
      </c>
      <c r="AF1599" s="20" t="str">
        <f>IF(Sales_Trans_2[[#This Row],[Discount_Pct]]=0,"0%",
IF(Sales_Trans_2[[#This Row],[Discount_Pct]]&lt;=5,"1-5%",
IF(Sales_Trans_2[[#This Row],[Discount_Pct]]&lt;=10,"6-10%",
IF(Sales_Trans_2[[#This Row],[Discount_Pct]]&lt;=15,"11-15%","&gt;15%"))))</f>
        <v>11-15%</v>
      </c>
    </row>
    <row r="1600" spans="1:32" x14ac:dyDescent="0.25">
      <c r="A1600" t="s">
        <v>4226</v>
      </c>
      <c r="B1600" s="10">
        <v>45798</v>
      </c>
      <c r="C1600" t="s">
        <v>1069</v>
      </c>
      <c r="D1600" t="s">
        <v>371</v>
      </c>
      <c r="E1600" t="s">
        <v>96</v>
      </c>
      <c r="F1600" t="s">
        <v>239</v>
      </c>
      <c r="G1600">
        <v>5</v>
      </c>
      <c r="H1600">
        <v>433.97</v>
      </c>
      <c r="I1600">
        <v>10</v>
      </c>
      <c r="J1600">
        <v>216.99</v>
      </c>
      <c r="K1600">
        <v>1952.86</v>
      </c>
      <c r="L1600">
        <v>1549.9</v>
      </c>
      <c r="M1600">
        <v>402.96</v>
      </c>
      <c r="N1600" t="s">
        <v>68</v>
      </c>
      <c r="O1600" t="s">
        <v>24</v>
      </c>
      <c r="P1600" t="s">
        <v>25</v>
      </c>
      <c r="Q1600">
        <v>0.58125000000000004</v>
      </c>
      <c r="R1600" t="s">
        <v>49</v>
      </c>
      <c r="S1600" t="s">
        <v>4714</v>
      </c>
      <c r="T1600" t="s">
        <v>4703</v>
      </c>
      <c r="U1600">
        <v>380.12</v>
      </c>
      <c r="V1600" t="s">
        <v>5641</v>
      </c>
      <c r="W1600" t="s">
        <v>4958</v>
      </c>
      <c r="X1600" t="s">
        <v>5015</v>
      </c>
      <c r="Y1600" t="s">
        <v>4966</v>
      </c>
      <c r="Z1600" t="s">
        <v>5534</v>
      </c>
      <c r="AA1600" t="s">
        <v>4992</v>
      </c>
      <c r="AB1600">
        <f>YEAR(Sales_Trans_2[[#This Row],[Transaction_Date]])</f>
        <v>2025</v>
      </c>
      <c r="AC1600" t="str">
        <f>TEXT(Sales_Trans_2[[#This Row],[Transaction_Date]],"mmm")</f>
        <v>May</v>
      </c>
      <c r="AD1600">
        <f>MONTH(Sales_Trans_2[[#This Row],[Transaction_Date]])</f>
        <v>5</v>
      </c>
      <c r="AE1600" s="19">
        <f>IFERROR(Sales_Trans_2[[#This Row],[Profit]]/Sales_Trans_2[[#This Row],[Sales_Amount]],0)</f>
        <v>0.20634351668834428</v>
      </c>
      <c r="AF1600" s="20" t="str">
        <f>IF(Sales_Trans_2[[#This Row],[Discount_Pct]]=0,"0%",
IF(Sales_Trans_2[[#This Row],[Discount_Pct]]&lt;=5,"1-5%",
IF(Sales_Trans_2[[#This Row],[Discount_Pct]]&lt;=10,"6-10%",
IF(Sales_Trans_2[[#This Row],[Discount_Pct]]&lt;=15,"11-15%","&gt;15%"))))</f>
        <v>6-10%</v>
      </c>
    </row>
    <row r="1601" spans="1:32" x14ac:dyDescent="0.25">
      <c r="A1601" t="s">
        <v>2353</v>
      </c>
      <c r="B1601" s="10">
        <v>45773</v>
      </c>
      <c r="C1601" t="s">
        <v>2354</v>
      </c>
      <c r="D1601" t="s">
        <v>708</v>
      </c>
      <c r="E1601" t="s">
        <v>1744</v>
      </c>
      <c r="F1601" t="s">
        <v>1745</v>
      </c>
      <c r="G1601">
        <v>2</v>
      </c>
      <c r="H1601">
        <v>474.19</v>
      </c>
      <c r="I1601">
        <v>10</v>
      </c>
      <c r="J1601">
        <v>94.84</v>
      </c>
      <c r="K1601">
        <v>981.57</v>
      </c>
      <c r="L1601">
        <v>687.78</v>
      </c>
      <c r="M1601">
        <v>293.79000000000002</v>
      </c>
      <c r="N1601" t="s">
        <v>47</v>
      </c>
      <c r="O1601" t="s">
        <v>24</v>
      </c>
      <c r="P1601" t="s">
        <v>25</v>
      </c>
      <c r="Q1601">
        <v>0.77708333333333335</v>
      </c>
      <c r="R1601" t="s">
        <v>27</v>
      </c>
      <c r="S1601" t="s">
        <v>4751</v>
      </c>
      <c r="T1601" t="s">
        <v>4752</v>
      </c>
      <c r="U1601">
        <v>474.19</v>
      </c>
      <c r="V1601" t="s">
        <v>6052</v>
      </c>
      <c r="W1601" t="s">
        <v>4964</v>
      </c>
      <c r="X1601" t="s">
        <v>5471</v>
      </c>
      <c r="Y1601" t="s">
        <v>5018</v>
      </c>
      <c r="Z1601" t="s">
        <v>5472</v>
      </c>
      <c r="AA1601" t="s">
        <v>4992</v>
      </c>
      <c r="AB1601">
        <f>YEAR(Sales_Trans_2[[#This Row],[Transaction_Date]])</f>
        <v>2025</v>
      </c>
      <c r="AC1601" t="str">
        <f>TEXT(Sales_Trans_2[[#This Row],[Transaction_Date]],"mmm")</f>
        <v>Apr</v>
      </c>
      <c r="AD1601">
        <f>MONTH(Sales_Trans_2[[#This Row],[Transaction_Date]])</f>
        <v>4</v>
      </c>
      <c r="AE1601" s="19">
        <f>IFERROR(Sales_Trans_2[[#This Row],[Profit]]/Sales_Trans_2[[#This Row],[Sales_Amount]],0)</f>
        <v>0.29930621351508296</v>
      </c>
      <c r="AF1601" s="20" t="str">
        <f>IF(Sales_Trans_2[[#This Row],[Discount_Pct]]=0,"0%",
IF(Sales_Trans_2[[#This Row],[Discount_Pct]]&lt;=5,"1-5%",
IF(Sales_Trans_2[[#This Row],[Discount_Pct]]&lt;=10,"6-10%",
IF(Sales_Trans_2[[#This Row],[Discount_Pct]]&lt;=15,"11-15%","&gt;15%"))))</f>
        <v>6-10%</v>
      </c>
    </row>
    <row r="1602" spans="1:32" x14ac:dyDescent="0.25">
      <c r="A1602" t="s">
        <v>4013</v>
      </c>
      <c r="B1602" s="10">
        <v>45773</v>
      </c>
      <c r="C1602" t="s">
        <v>1538</v>
      </c>
      <c r="D1602" t="s">
        <v>337</v>
      </c>
      <c r="E1602" t="s">
        <v>887</v>
      </c>
      <c r="F1602" t="s">
        <v>4014</v>
      </c>
      <c r="G1602">
        <v>5</v>
      </c>
      <c r="H1602">
        <v>197.81</v>
      </c>
      <c r="I1602">
        <v>15</v>
      </c>
      <c r="J1602">
        <v>148.36000000000001</v>
      </c>
      <c r="K1602">
        <v>966.79</v>
      </c>
      <c r="L1602">
        <v>678.3</v>
      </c>
      <c r="M1602">
        <v>288.49</v>
      </c>
      <c r="N1602" t="s">
        <v>40</v>
      </c>
      <c r="O1602" t="s">
        <v>24</v>
      </c>
      <c r="P1602" t="s">
        <v>25</v>
      </c>
      <c r="Q1602">
        <v>0.72222222222222221</v>
      </c>
      <c r="R1602" t="s">
        <v>27</v>
      </c>
      <c r="S1602" t="s">
        <v>4799</v>
      </c>
      <c r="T1602" t="s">
        <v>4776</v>
      </c>
      <c r="U1602">
        <v>186.38</v>
      </c>
      <c r="V1602" t="s">
        <v>5681</v>
      </c>
      <c r="W1602" t="s">
        <v>4958</v>
      </c>
      <c r="X1602" t="s">
        <v>6053</v>
      </c>
      <c r="Y1602" t="s">
        <v>4966</v>
      </c>
      <c r="Z1602" t="s">
        <v>5844</v>
      </c>
      <c r="AA1602" t="s">
        <v>4992</v>
      </c>
      <c r="AB1602">
        <f>YEAR(Sales_Trans_2[[#This Row],[Transaction_Date]])</f>
        <v>2025</v>
      </c>
      <c r="AC1602" t="str">
        <f>TEXT(Sales_Trans_2[[#This Row],[Transaction_Date]],"mmm")</f>
        <v>Apr</v>
      </c>
      <c r="AD1602">
        <f>MONTH(Sales_Trans_2[[#This Row],[Transaction_Date]])</f>
        <v>4</v>
      </c>
      <c r="AE1602" s="19">
        <f>IFERROR(Sales_Trans_2[[#This Row],[Profit]]/Sales_Trans_2[[#This Row],[Sales_Amount]],0)</f>
        <v>0.2983998593282926</v>
      </c>
      <c r="AF1602" s="20" t="str">
        <f>IF(Sales_Trans_2[[#This Row],[Discount_Pct]]=0,"0%",
IF(Sales_Trans_2[[#This Row],[Discount_Pct]]&lt;=5,"1-5%",
IF(Sales_Trans_2[[#This Row],[Discount_Pct]]&lt;=10,"6-10%",
IF(Sales_Trans_2[[#This Row],[Discount_Pct]]&lt;=15,"11-15%","&gt;15%"))))</f>
        <v>11-15%</v>
      </c>
    </row>
    <row r="1603" spans="1:32" x14ac:dyDescent="0.25">
      <c r="A1603" t="s">
        <v>4489</v>
      </c>
      <c r="B1603" s="10">
        <v>45770</v>
      </c>
      <c r="C1603" t="s">
        <v>855</v>
      </c>
      <c r="D1603" t="s">
        <v>84</v>
      </c>
      <c r="E1603" t="s">
        <v>1936</v>
      </c>
      <c r="F1603" t="s">
        <v>3426</v>
      </c>
      <c r="G1603">
        <v>8</v>
      </c>
      <c r="H1603">
        <v>276.87</v>
      </c>
      <c r="I1603">
        <v>5</v>
      </c>
      <c r="J1603">
        <v>110.75</v>
      </c>
      <c r="K1603">
        <v>2104.21</v>
      </c>
      <c r="L1603">
        <v>1552.48</v>
      </c>
      <c r="M1603">
        <v>551.73</v>
      </c>
      <c r="N1603" t="s">
        <v>47</v>
      </c>
      <c r="O1603" t="s">
        <v>24</v>
      </c>
      <c r="P1603" t="s">
        <v>25</v>
      </c>
      <c r="Q1603">
        <v>0.66805555555555551</v>
      </c>
      <c r="R1603" t="s">
        <v>49</v>
      </c>
      <c r="S1603" t="s">
        <v>4823</v>
      </c>
      <c r="T1603" t="s">
        <v>4805</v>
      </c>
      <c r="U1603">
        <v>260.93</v>
      </c>
      <c r="V1603" t="s">
        <v>5535</v>
      </c>
      <c r="W1603" t="s">
        <v>4958</v>
      </c>
      <c r="X1603" t="s">
        <v>5531</v>
      </c>
      <c r="Y1603" t="s">
        <v>4960</v>
      </c>
      <c r="Z1603" t="s">
        <v>5950</v>
      </c>
      <c r="AA1603" t="s">
        <v>4992</v>
      </c>
      <c r="AB1603">
        <f>YEAR(Sales_Trans_2[[#This Row],[Transaction_Date]])</f>
        <v>2025</v>
      </c>
      <c r="AC1603" t="str">
        <f>TEXT(Sales_Trans_2[[#This Row],[Transaction_Date]],"mmm")</f>
        <v>Apr</v>
      </c>
      <c r="AD1603">
        <f>MONTH(Sales_Trans_2[[#This Row],[Transaction_Date]])</f>
        <v>4</v>
      </c>
      <c r="AE1603" s="19">
        <f>IFERROR(Sales_Trans_2[[#This Row],[Profit]]/Sales_Trans_2[[#This Row],[Sales_Amount]],0)</f>
        <v>0.26220291700923387</v>
      </c>
      <c r="AF1603" s="20" t="str">
        <f>IF(Sales_Trans_2[[#This Row],[Discount_Pct]]=0,"0%",
IF(Sales_Trans_2[[#This Row],[Discount_Pct]]&lt;=5,"1-5%",
IF(Sales_Trans_2[[#This Row],[Discount_Pct]]&lt;=10,"6-10%",
IF(Sales_Trans_2[[#This Row],[Discount_Pct]]&lt;=15,"11-15%","&gt;15%"))))</f>
        <v>1-5%</v>
      </c>
    </row>
    <row r="1604" spans="1:32" x14ac:dyDescent="0.25">
      <c r="A1604" t="s">
        <v>3385</v>
      </c>
      <c r="B1604" s="10">
        <v>45769</v>
      </c>
      <c r="C1604" t="s">
        <v>3386</v>
      </c>
      <c r="D1604" t="s">
        <v>1650</v>
      </c>
      <c r="E1604" t="s">
        <v>1893</v>
      </c>
      <c r="F1604" t="s">
        <v>528</v>
      </c>
      <c r="G1604">
        <v>3</v>
      </c>
      <c r="H1604">
        <v>232.2</v>
      </c>
      <c r="I1604">
        <v>20</v>
      </c>
      <c r="J1604">
        <v>139.32</v>
      </c>
      <c r="K1604">
        <v>557.28</v>
      </c>
      <c r="L1604">
        <v>482.94</v>
      </c>
      <c r="M1604">
        <v>74.34</v>
      </c>
      <c r="N1604" t="s">
        <v>133</v>
      </c>
      <c r="O1604" t="s">
        <v>24</v>
      </c>
      <c r="P1604" t="s">
        <v>25</v>
      </c>
      <c r="Q1604">
        <v>0.47499999999999998</v>
      </c>
      <c r="R1604" t="s">
        <v>49</v>
      </c>
      <c r="S1604" t="s">
        <v>4800</v>
      </c>
      <c r="T1604" t="s">
        <v>4776</v>
      </c>
      <c r="U1604">
        <v>232.2</v>
      </c>
      <c r="V1604" t="s">
        <v>5496</v>
      </c>
      <c r="W1604" t="s">
        <v>4968</v>
      </c>
      <c r="X1604" t="s">
        <v>5268</v>
      </c>
      <c r="Y1604" t="s">
        <v>4977</v>
      </c>
      <c r="Z1604" t="s">
        <v>5269</v>
      </c>
      <c r="AA1604" t="s">
        <v>4992</v>
      </c>
      <c r="AB1604">
        <f>YEAR(Sales_Trans_2[[#This Row],[Transaction_Date]])</f>
        <v>2025</v>
      </c>
      <c r="AC1604" t="str">
        <f>TEXT(Sales_Trans_2[[#This Row],[Transaction_Date]],"mmm")</f>
        <v>Apr</v>
      </c>
      <c r="AD1604">
        <f>MONTH(Sales_Trans_2[[#This Row],[Transaction_Date]])</f>
        <v>4</v>
      </c>
      <c r="AE1604" s="19">
        <f>IFERROR(Sales_Trans_2[[#This Row],[Profit]]/Sales_Trans_2[[#This Row],[Sales_Amount]],0)</f>
        <v>0.13339793281653747</v>
      </c>
      <c r="AF1604" s="20" t="str">
        <f>IF(Sales_Trans_2[[#This Row],[Discount_Pct]]=0,"0%",
IF(Sales_Trans_2[[#This Row],[Discount_Pct]]&lt;=5,"1-5%",
IF(Sales_Trans_2[[#This Row],[Discount_Pct]]&lt;=10,"6-10%",
IF(Sales_Trans_2[[#This Row],[Discount_Pct]]&lt;=15,"11-15%","&gt;15%"))))</f>
        <v>&gt;15%</v>
      </c>
    </row>
    <row r="1605" spans="1:32" x14ac:dyDescent="0.25">
      <c r="A1605" t="s">
        <v>3928</v>
      </c>
      <c r="B1605" s="10">
        <v>45767</v>
      </c>
      <c r="C1605" t="s">
        <v>313</v>
      </c>
      <c r="D1605" t="s">
        <v>52</v>
      </c>
      <c r="E1605" t="s">
        <v>2224</v>
      </c>
      <c r="F1605" t="s">
        <v>1983</v>
      </c>
      <c r="G1605">
        <v>3</v>
      </c>
      <c r="H1605">
        <v>329.19</v>
      </c>
      <c r="I1605">
        <v>10</v>
      </c>
      <c r="J1605">
        <v>98.76</v>
      </c>
      <c r="K1605">
        <v>1022.13</v>
      </c>
      <c r="L1605">
        <v>738.36</v>
      </c>
      <c r="M1605">
        <v>283.77</v>
      </c>
      <c r="N1605" t="s">
        <v>40</v>
      </c>
      <c r="O1605" t="s">
        <v>24</v>
      </c>
      <c r="P1605" t="s">
        <v>25</v>
      </c>
      <c r="Q1605">
        <v>0.5180555555555556</v>
      </c>
      <c r="R1605" t="s">
        <v>27</v>
      </c>
      <c r="S1605" t="s">
        <v>4701</v>
      </c>
      <c r="T1605" t="s">
        <v>4672</v>
      </c>
      <c r="U1605">
        <v>313.47000000000003</v>
      </c>
      <c r="V1605" t="s">
        <v>5066</v>
      </c>
      <c r="W1605" t="s">
        <v>4958</v>
      </c>
      <c r="X1605" t="s">
        <v>5931</v>
      </c>
      <c r="Y1605" t="s">
        <v>4970</v>
      </c>
      <c r="Z1605" t="s">
        <v>5470</v>
      </c>
      <c r="AA1605" t="s">
        <v>4992</v>
      </c>
      <c r="AB1605">
        <f>YEAR(Sales_Trans_2[[#This Row],[Transaction_Date]])</f>
        <v>2025</v>
      </c>
      <c r="AC1605" t="str">
        <f>TEXT(Sales_Trans_2[[#This Row],[Transaction_Date]],"mmm")</f>
        <v>Apr</v>
      </c>
      <c r="AD1605">
        <f>MONTH(Sales_Trans_2[[#This Row],[Transaction_Date]])</f>
        <v>4</v>
      </c>
      <c r="AE1605" s="19">
        <f>IFERROR(Sales_Trans_2[[#This Row],[Profit]]/Sales_Trans_2[[#This Row],[Sales_Amount]],0)</f>
        <v>0.27762613366205863</v>
      </c>
      <c r="AF1605" s="20" t="str">
        <f>IF(Sales_Trans_2[[#This Row],[Discount_Pct]]=0,"0%",
IF(Sales_Trans_2[[#This Row],[Discount_Pct]]&lt;=5,"1-5%",
IF(Sales_Trans_2[[#This Row],[Discount_Pct]]&lt;=10,"6-10%",
IF(Sales_Trans_2[[#This Row],[Discount_Pct]]&lt;=15,"11-15%","&gt;15%"))))</f>
        <v>6-10%</v>
      </c>
    </row>
    <row r="1606" spans="1:32" x14ac:dyDescent="0.25">
      <c r="A1606" t="s">
        <v>2755</v>
      </c>
      <c r="B1606" s="10">
        <v>45766</v>
      </c>
      <c r="C1606" t="s">
        <v>1256</v>
      </c>
      <c r="D1606" t="s">
        <v>405</v>
      </c>
      <c r="E1606" t="s">
        <v>715</v>
      </c>
      <c r="F1606" t="s">
        <v>1908</v>
      </c>
      <c r="G1606">
        <v>7</v>
      </c>
      <c r="H1606">
        <v>505.15</v>
      </c>
      <c r="I1606">
        <v>5</v>
      </c>
      <c r="J1606">
        <v>176.8</v>
      </c>
      <c r="K1606">
        <v>3863.14</v>
      </c>
      <c r="L1606">
        <v>1778.35</v>
      </c>
      <c r="M1606">
        <v>2084.79</v>
      </c>
      <c r="N1606" t="s">
        <v>40</v>
      </c>
      <c r="O1606" t="s">
        <v>24</v>
      </c>
      <c r="P1606" t="s">
        <v>25</v>
      </c>
      <c r="Q1606">
        <v>0.44374999999999998</v>
      </c>
      <c r="R1606" t="s">
        <v>27</v>
      </c>
      <c r="S1606" t="s">
        <v>4642</v>
      </c>
      <c r="T1606" t="s">
        <v>4636</v>
      </c>
      <c r="U1606">
        <v>440.5</v>
      </c>
      <c r="V1606" t="s">
        <v>5610</v>
      </c>
      <c r="W1606" t="s">
        <v>4958</v>
      </c>
      <c r="X1606" t="s">
        <v>5206</v>
      </c>
      <c r="Y1606" t="s">
        <v>4966</v>
      </c>
      <c r="Z1606" t="s">
        <v>5438</v>
      </c>
      <c r="AA1606" t="s">
        <v>4992</v>
      </c>
      <c r="AB1606">
        <f>YEAR(Sales_Trans_2[[#This Row],[Transaction_Date]])</f>
        <v>2025</v>
      </c>
      <c r="AC1606" t="str">
        <f>TEXT(Sales_Trans_2[[#This Row],[Transaction_Date]],"mmm")</f>
        <v>Apr</v>
      </c>
      <c r="AD1606">
        <f>MONTH(Sales_Trans_2[[#This Row],[Transaction_Date]])</f>
        <v>4</v>
      </c>
      <c r="AE1606" s="19">
        <f>IFERROR(Sales_Trans_2[[#This Row],[Profit]]/Sales_Trans_2[[#This Row],[Sales_Amount]],0)</f>
        <v>0.5396620365816408</v>
      </c>
      <c r="AF1606" s="20" t="str">
        <f>IF(Sales_Trans_2[[#This Row],[Discount_Pct]]=0,"0%",
IF(Sales_Trans_2[[#This Row],[Discount_Pct]]&lt;=5,"1-5%",
IF(Sales_Trans_2[[#This Row],[Discount_Pct]]&lt;=10,"6-10%",
IF(Sales_Trans_2[[#This Row],[Discount_Pct]]&lt;=15,"11-15%","&gt;15%"))))</f>
        <v>1-5%</v>
      </c>
    </row>
    <row r="1607" spans="1:32" x14ac:dyDescent="0.25">
      <c r="A1607" t="s">
        <v>2683</v>
      </c>
      <c r="B1607" s="10">
        <v>45995</v>
      </c>
      <c r="C1607" t="s">
        <v>2151</v>
      </c>
      <c r="D1607" t="s">
        <v>777</v>
      </c>
      <c r="E1607" t="s">
        <v>96</v>
      </c>
      <c r="F1607" t="s">
        <v>97</v>
      </c>
      <c r="G1607">
        <v>5</v>
      </c>
      <c r="H1607">
        <v>86.11</v>
      </c>
      <c r="I1607">
        <v>15</v>
      </c>
      <c r="J1607">
        <v>64.58</v>
      </c>
      <c r="K1607">
        <v>420.87</v>
      </c>
      <c r="L1607">
        <v>340.85</v>
      </c>
      <c r="M1607">
        <v>80.02</v>
      </c>
      <c r="N1607" t="s">
        <v>23</v>
      </c>
      <c r="O1607" t="s">
        <v>24</v>
      </c>
      <c r="P1607" t="s">
        <v>25</v>
      </c>
      <c r="Q1607">
        <v>0.42222222222222222</v>
      </c>
      <c r="R1607" t="s">
        <v>27</v>
      </c>
      <c r="S1607" t="s">
        <v>4818</v>
      </c>
      <c r="T1607" t="s">
        <v>4805</v>
      </c>
      <c r="U1607">
        <v>86.11</v>
      </c>
      <c r="V1607" t="s">
        <v>5882</v>
      </c>
      <c r="W1607" t="s">
        <v>4968</v>
      </c>
      <c r="X1607" t="s">
        <v>5533</v>
      </c>
      <c r="Y1607" t="s">
        <v>4966</v>
      </c>
      <c r="Z1607" t="s">
        <v>5534</v>
      </c>
      <c r="AA1607" t="s">
        <v>4992</v>
      </c>
      <c r="AB1607">
        <f>YEAR(Sales_Trans_2[[#This Row],[Transaction_Date]])</f>
        <v>2025</v>
      </c>
      <c r="AC1607" t="str">
        <f>TEXT(Sales_Trans_2[[#This Row],[Transaction_Date]],"mmm")</f>
        <v>Dec</v>
      </c>
      <c r="AD1607">
        <f>MONTH(Sales_Trans_2[[#This Row],[Transaction_Date]])</f>
        <v>12</v>
      </c>
      <c r="AE1607" s="19">
        <f>IFERROR(Sales_Trans_2[[#This Row],[Profit]]/Sales_Trans_2[[#This Row],[Sales_Amount]],0)</f>
        <v>0.19012996887399908</v>
      </c>
      <c r="AF1607" s="20" t="str">
        <f>IF(Sales_Trans_2[[#This Row],[Discount_Pct]]=0,"0%",
IF(Sales_Trans_2[[#This Row],[Discount_Pct]]&lt;=5,"1-5%",
IF(Sales_Trans_2[[#This Row],[Discount_Pct]]&lt;=10,"6-10%",
IF(Sales_Trans_2[[#This Row],[Discount_Pct]]&lt;=15,"11-15%","&gt;15%"))))</f>
        <v>11-15%</v>
      </c>
    </row>
    <row r="1608" spans="1:32" x14ac:dyDescent="0.25">
      <c r="A1608" t="s">
        <v>4412</v>
      </c>
      <c r="B1608" s="10">
        <v>45842</v>
      </c>
      <c r="C1608" t="s">
        <v>146</v>
      </c>
      <c r="D1608" t="s">
        <v>426</v>
      </c>
      <c r="E1608" t="s">
        <v>108</v>
      </c>
      <c r="F1608" t="s">
        <v>1950</v>
      </c>
      <c r="G1608">
        <v>4</v>
      </c>
      <c r="H1608">
        <v>290.45</v>
      </c>
      <c r="I1608">
        <v>5</v>
      </c>
      <c r="J1608">
        <v>58.09</v>
      </c>
      <c r="K1608">
        <v>1103.71</v>
      </c>
      <c r="L1608">
        <v>951.56</v>
      </c>
      <c r="M1608">
        <v>152.15</v>
      </c>
      <c r="N1608" t="s">
        <v>4971</v>
      </c>
      <c r="O1608" t="s">
        <v>24</v>
      </c>
      <c r="P1608" t="s">
        <v>25</v>
      </c>
      <c r="Q1608">
        <v>0.79861111111111116</v>
      </c>
      <c r="R1608" t="s">
        <v>49</v>
      </c>
      <c r="S1608" t="s">
        <v>4856</v>
      </c>
      <c r="T1608" t="s">
        <v>4847</v>
      </c>
      <c r="U1608">
        <v>290.45</v>
      </c>
      <c r="V1608" t="s">
        <v>5737</v>
      </c>
      <c r="W1608" t="s">
        <v>4968</v>
      </c>
      <c r="X1608" t="s">
        <v>5302</v>
      </c>
      <c r="Y1608" t="s">
        <v>4966</v>
      </c>
      <c r="Z1608" t="s">
        <v>5303</v>
      </c>
      <c r="AA1608" t="s">
        <v>4992</v>
      </c>
      <c r="AB1608">
        <f>YEAR(Sales_Trans_2[[#This Row],[Transaction_Date]])</f>
        <v>2025</v>
      </c>
      <c r="AC1608" t="str">
        <f>TEXT(Sales_Trans_2[[#This Row],[Transaction_Date]],"mmm")</f>
        <v>Jul</v>
      </c>
      <c r="AD1608">
        <f>MONTH(Sales_Trans_2[[#This Row],[Transaction_Date]])</f>
        <v>7</v>
      </c>
      <c r="AE1608" s="19">
        <f>IFERROR(Sales_Trans_2[[#This Row],[Profit]]/Sales_Trans_2[[#This Row],[Sales_Amount]],0)</f>
        <v>0.13785324043453442</v>
      </c>
      <c r="AF1608" s="20" t="str">
        <f>IF(Sales_Trans_2[[#This Row],[Discount_Pct]]=0,"0%",
IF(Sales_Trans_2[[#This Row],[Discount_Pct]]&lt;=5,"1-5%",
IF(Sales_Trans_2[[#This Row],[Discount_Pct]]&lt;=10,"6-10%",
IF(Sales_Trans_2[[#This Row],[Discount_Pct]]&lt;=15,"11-15%","&gt;15%"))))</f>
        <v>1-5%</v>
      </c>
    </row>
    <row r="1609" spans="1:32" x14ac:dyDescent="0.25">
      <c r="A1609" t="s">
        <v>3979</v>
      </c>
      <c r="B1609" s="10">
        <v>46003</v>
      </c>
      <c r="C1609" t="s">
        <v>453</v>
      </c>
      <c r="D1609" t="s">
        <v>170</v>
      </c>
      <c r="E1609" t="s">
        <v>165</v>
      </c>
      <c r="F1609" t="s">
        <v>166</v>
      </c>
      <c r="G1609">
        <v>7</v>
      </c>
      <c r="H1609">
        <v>249.05</v>
      </c>
      <c r="I1609">
        <v>20</v>
      </c>
      <c r="J1609">
        <v>348.67</v>
      </c>
      <c r="K1609">
        <v>1394.68</v>
      </c>
      <c r="L1609">
        <v>1336.3</v>
      </c>
      <c r="M1609">
        <v>58.38</v>
      </c>
      <c r="N1609" t="s">
        <v>47</v>
      </c>
      <c r="O1609" t="s">
        <v>24</v>
      </c>
      <c r="P1609" t="s">
        <v>25</v>
      </c>
      <c r="Q1609">
        <v>0.71111111111111114</v>
      </c>
      <c r="R1609" t="s">
        <v>49</v>
      </c>
      <c r="S1609" t="s">
        <v>4876</v>
      </c>
      <c r="T1609" t="s">
        <v>4864</v>
      </c>
      <c r="U1609">
        <v>225.45</v>
      </c>
      <c r="V1609" t="s">
        <v>5055</v>
      </c>
      <c r="W1609" t="s">
        <v>4958</v>
      </c>
      <c r="Y1609" t="s">
        <v>4966</v>
      </c>
      <c r="Z1609" t="s">
        <v>5162</v>
      </c>
      <c r="AA1609" t="s">
        <v>5163</v>
      </c>
      <c r="AB1609">
        <f>YEAR(Sales_Trans_2[[#This Row],[Transaction_Date]])</f>
        <v>2025</v>
      </c>
      <c r="AC1609" t="str">
        <f>TEXT(Sales_Trans_2[[#This Row],[Transaction_Date]],"mmm")</f>
        <v>Dec</v>
      </c>
      <c r="AD1609">
        <f>MONTH(Sales_Trans_2[[#This Row],[Transaction_Date]])</f>
        <v>12</v>
      </c>
      <c r="AE1609" s="19">
        <f>IFERROR(Sales_Trans_2[[#This Row],[Profit]]/Sales_Trans_2[[#This Row],[Sales_Amount]],0)</f>
        <v>4.1859064444890584E-2</v>
      </c>
      <c r="AF1609" s="20" t="str">
        <f>IF(Sales_Trans_2[[#This Row],[Discount_Pct]]=0,"0%",
IF(Sales_Trans_2[[#This Row],[Discount_Pct]]&lt;=5,"1-5%",
IF(Sales_Trans_2[[#This Row],[Discount_Pct]]&lt;=10,"6-10%",
IF(Sales_Trans_2[[#This Row],[Discount_Pct]]&lt;=15,"11-15%","&gt;15%"))))</f>
        <v>&gt;15%</v>
      </c>
    </row>
    <row r="1610" spans="1:32" x14ac:dyDescent="0.25">
      <c r="A1610" t="s">
        <v>689</v>
      </c>
      <c r="B1610" s="10">
        <v>45942</v>
      </c>
      <c r="C1610" t="s">
        <v>690</v>
      </c>
      <c r="D1610" t="s">
        <v>231</v>
      </c>
      <c r="E1610" t="s">
        <v>494</v>
      </c>
      <c r="F1610" t="s">
        <v>495</v>
      </c>
      <c r="G1610">
        <v>2</v>
      </c>
      <c r="H1610">
        <v>418.79</v>
      </c>
      <c r="I1610">
        <v>10</v>
      </c>
      <c r="J1610">
        <v>83.76</v>
      </c>
      <c r="K1610">
        <v>753.82</v>
      </c>
      <c r="L1610">
        <v>617.88</v>
      </c>
      <c r="M1610">
        <v>135.94</v>
      </c>
      <c r="N1610" t="s">
        <v>68</v>
      </c>
      <c r="O1610" t="s">
        <v>24</v>
      </c>
      <c r="P1610" t="s">
        <v>25</v>
      </c>
      <c r="Q1610">
        <v>0.6430555555555556</v>
      </c>
      <c r="R1610" t="s">
        <v>49</v>
      </c>
      <c r="S1610" t="s">
        <v>4756</v>
      </c>
      <c r="T1610" t="s">
        <v>4752</v>
      </c>
      <c r="U1610">
        <v>418.79</v>
      </c>
      <c r="V1610" t="s">
        <v>5218</v>
      </c>
      <c r="W1610" t="s">
        <v>4968</v>
      </c>
      <c r="X1610" t="s">
        <v>5253</v>
      </c>
      <c r="Y1610" t="s">
        <v>4960</v>
      </c>
      <c r="Z1610" t="s">
        <v>5254</v>
      </c>
      <c r="AA1610" t="s">
        <v>5163</v>
      </c>
      <c r="AB1610">
        <f>YEAR(Sales_Trans_2[[#This Row],[Transaction_Date]])</f>
        <v>2025</v>
      </c>
      <c r="AC1610" t="str">
        <f>TEXT(Sales_Trans_2[[#This Row],[Transaction_Date]],"mmm")</f>
        <v>Oct</v>
      </c>
      <c r="AD1610">
        <f>MONTH(Sales_Trans_2[[#This Row],[Transaction_Date]])</f>
        <v>10</v>
      </c>
      <c r="AE1610" s="19">
        <f>IFERROR(Sales_Trans_2[[#This Row],[Profit]]/Sales_Trans_2[[#This Row],[Sales_Amount]],0)</f>
        <v>0.18033482794301026</v>
      </c>
      <c r="AF1610" s="20" t="str">
        <f>IF(Sales_Trans_2[[#This Row],[Discount_Pct]]=0,"0%",
IF(Sales_Trans_2[[#This Row],[Discount_Pct]]&lt;=5,"1-5%",
IF(Sales_Trans_2[[#This Row],[Discount_Pct]]&lt;=10,"6-10%",
IF(Sales_Trans_2[[#This Row],[Discount_Pct]]&lt;=15,"11-15%","&gt;15%"))))</f>
        <v>6-10%</v>
      </c>
    </row>
    <row r="1611" spans="1:32" x14ac:dyDescent="0.25">
      <c r="A1611" t="s">
        <v>4550</v>
      </c>
      <c r="B1611" s="10">
        <v>46024</v>
      </c>
      <c r="C1611" t="s">
        <v>2062</v>
      </c>
      <c r="D1611" t="s">
        <v>755</v>
      </c>
      <c r="E1611" t="s">
        <v>1190</v>
      </c>
      <c r="F1611" t="s">
        <v>3780</v>
      </c>
      <c r="G1611">
        <v>4</v>
      </c>
      <c r="H1611">
        <v>442.14</v>
      </c>
      <c r="I1611">
        <v>5</v>
      </c>
      <c r="J1611">
        <v>88.43</v>
      </c>
      <c r="K1611">
        <v>1932.15</v>
      </c>
      <c r="L1611">
        <v>1407.48</v>
      </c>
      <c r="M1611">
        <v>524.66999999999996</v>
      </c>
      <c r="N1611" t="s">
        <v>40</v>
      </c>
      <c r="O1611" t="s">
        <v>24</v>
      </c>
      <c r="P1611" t="s">
        <v>25</v>
      </c>
      <c r="Q1611">
        <v>0.49652777777777779</v>
      </c>
      <c r="R1611" t="s">
        <v>27</v>
      </c>
      <c r="S1611" t="s">
        <v>4927</v>
      </c>
      <c r="T1611" t="s">
        <v>4908</v>
      </c>
      <c r="U1611">
        <v>442.14</v>
      </c>
      <c r="V1611" t="s">
        <v>5272</v>
      </c>
      <c r="W1611" t="s">
        <v>4968</v>
      </c>
      <c r="X1611" t="s">
        <v>5273</v>
      </c>
      <c r="Y1611" t="s">
        <v>4966</v>
      </c>
      <c r="Z1611" t="s">
        <v>5274</v>
      </c>
      <c r="AA1611" t="s">
        <v>5163</v>
      </c>
      <c r="AB1611">
        <f>YEAR(Sales_Trans_2[[#This Row],[Transaction_Date]])</f>
        <v>2026</v>
      </c>
      <c r="AC1611" t="str">
        <f>TEXT(Sales_Trans_2[[#This Row],[Transaction_Date]],"mmm")</f>
        <v>Jan</v>
      </c>
      <c r="AD1611">
        <f>MONTH(Sales_Trans_2[[#This Row],[Transaction_Date]])</f>
        <v>1</v>
      </c>
      <c r="AE1611" s="19">
        <f>IFERROR(Sales_Trans_2[[#This Row],[Profit]]/Sales_Trans_2[[#This Row],[Sales_Amount]],0)</f>
        <v>0.27154724012110859</v>
      </c>
      <c r="AF1611" s="20" t="str">
        <f>IF(Sales_Trans_2[[#This Row],[Discount_Pct]]=0,"0%",
IF(Sales_Trans_2[[#This Row],[Discount_Pct]]&lt;=5,"1-5%",
IF(Sales_Trans_2[[#This Row],[Discount_Pct]]&lt;=10,"6-10%",
IF(Sales_Trans_2[[#This Row],[Discount_Pct]]&lt;=15,"11-15%","&gt;15%"))))</f>
        <v>1-5%</v>
      </c>
    </row>
    <row r="1612" spans="1:32" x14ac:dyDescent="0.25">
      <c r="A1612" t="s">
        <v>869</v>
      </c>
      <c r="B1612" s="10">
        <v>46114</v>
      </c>
      <c r="C1612" t="s">
        <v>870</v>
      </c>
      <c r="D1612" t="s">
        <v>871</v>
      </c>
      <c r="E1612" t="s">
        <v>872</v>
      </c>
      <c r="F1612" t="s">
        <v>873</v>
      </c>
      <c r="G1612">
        <v>6</v>
      </c>
      <c r="H1612">
        <v>214.86</v>
      </c>
      <c r="I1612">
        <v>20</v>
      </c>
      <c r="J1612">
        <v>257.83</v>
      </c>
      <c r="K1612">
        <v>1031.33</v>
      </c>
      <c r="L1612">
        <v>948.36</v>
      </c>
      <c r="M1612">
        <v>82.97</v>
      </c>
      <c r="N1612" t="s">
        <v>23</v>
      </c>
      <c r="O1612" t="s">
        <v>24</v>
      </c>
      <c r="P1612" t="s">
        <v>25</v>
      </c>
      <c r="Q1612">
        <v>0.39444444444444443</v>
      </c>
      <c r="R1612" t="s">
        <v>49</v>
      </c>
      <c r="S1612" t="s">
        <v>4947</v>
      </c>
      <c r="T1612" t="s">
        <v>4930</v>
      </c>
      <c r="U1612">
        <v>214.04</v>
      </c>
      <c r="V1612" t="s">
        <v>5129</v>
      </c>
      <c r="W1612" t="s">
        <v>4958</v>
      </c>
      <c r="X1612" t="s">
        <v>5277</v>
      </c>
      <c r="Y1612" t="s">
        <v>4960</v>
      </c>
      <c r="Z1612" t="s">
        <v>5278</v>
      </c>
      <c r="AA1612" t="s">
        <v>5163</v>
      </c>
      <c r="AB1612">
        <f>YEAR(Sales_Trans_2[[#This Row],[Transaction_Date]])</f>
        <v>2026</v>
      </c>
      <c r="AC1612" t="str">
        <f>TEXT(Sales_Trans_2[[#This Row],[Transaction_Date]],"mmm")</f>
        <v>Apr</v>
      </c>
      <c r="AD1612">
        <f>MONTH(Sales_Trans_2[[#This Row],[Transaction_Date]])</f>
        <v>4</v>
      </c>
      <c r="AE1612" s="19">
        <f>IFERROR(Sales_Trans_2[[#This Row],[Profit]]/Sales_Trans_2[[#This Row],[Sales_Amount]],0)</f>
        <v>8.0449516643557359E-2</v>
      </c>
      <c r="AF1612" s="20" t="str">
        <f>IF(Sales_Trans_2[[#This Row],[Discount_Pct]]=0,"0%",
IF(Sales_Trans_2[[#This Row],[Discount_Pct]]&lt;=5,"1-5%",
IF(Sales_Trans_2[[#This Row],[Discount_Pct]]&lt;=10,"6-10%",
IF(Sales_Trans_2[[#This Row],[Discount_Pct]]&lt;=15,"11-15%","&gt;15%"))))</f>
        <v>&gt;15%</v>
      </c>
    </row>
    <row r="1613" spans="1:32" x14ac:dyDescent="0.25">
      <c r="A1613" t="s">
        <v>4208</v>
      </c>
      <c r="B1613" s="10">
        <v>46051</v>
      </c>
      <c r="C1613" t="s">
        <v>1470</v>
      </c>
      <c r="D1613" t="s">
        <v>530</v>
      </c>
      <c r="E1613" t="s">
        <v>1385</v>
      </c>
      <c r="F1613" t="s">
        <v>4209</v>
      </c>
      <c r="G1613">
        <v>7</v>
      </c>
      <c r="H1613">
        <v>140.66999999999999</v>
      </c>
      <c r="I1613">
        <v>5</v>
      </c>
      <c r="J1613">
        <v>49.23</v>
      </c>
      <c r="K1613">
        <v>935.46</v>
      </c>
      <c r="L1613">
        <v>669.9</v>
      </c>
      <c r="M1613">
        <v>265.56</v>
      </c>
      <c r="N1613" t="s">
        <v>23</v>
      </c>
      <c r="O1613" t="s">
        <v>24</v>
      </c>
      <c r="P1613" t="s">
        <v>25</v>
      </c>
      <c r="Q1613">
        <v>0.90486111111111112</v>
      </c>
      <c r="R1613" t="s">
        <v>49</v>
      </c>
      <c r="S1613" t="s">
        <v>4772</v>
      </c>
      <c r="T1613" t="s">
        <v>4752</v>
      </c>
      <c r="U1613">
        <v>125.15</v>
      </c>
      <c r="V1613" t="s">
        <v>5293</v>
      </c>
      <c r="W1613" t="s">
        <v>4958</v>
      </c>
      <c r="X1613" t="s">
        <v>5357</v>
      </c>
      <c r="Y1613" t="s">
        <v>5011</v>
      </c>
      <c r="Z1613" t="s">
        <v>5358</v>
      </c>
      <c r="AA1613" t="s">
        <v>5163</v>
      </c>
      <c r="AB1613">
        <f>YEAR(Sales_Trans_2[[#This Row],[Transaction_Date]])</f>
        <v>2026</v>
      </c>
      <c r="AC1613" t="str">
        <f>TEXT(Sales_Trans_2[[#This Row],[Transaction_Date]],"mmm")</f>
        <v>Jan</v>
      </c>
      <c r="AD1613">
        <f>MONTH(Sales_Trans_2[[#This Row],[Transaction_Date]])</f>
        <v>1</v>
      </c>
      <c r="AE1613" s="19">
        <f>IFERROR(Sales_Trans_2[[#This Row],[Profit]]/Sales_Trans_2[[#This Row],[Sales_Amount]],0)</f>
        <v>0.28388172663716243</v>
      </c>
      <c r="AF1613" s="20" t="str">
        <f>IF(Sales_Trans_2[[#This Row],[Discount_Pct]]=0,"0%",
IF(Sales_Trans_2[[#This Row],[Discount_Pct]]&lt;=5,"1-5%",
IF(Sales_Trans_2[[#This Row],[Discount_Pct]]&lt;=10,"6-10%",
IF(Sales_Trans_2[[#This Row],[Discount_Pct]]&lt;=15,"11-15%","&gt;15%"))))</f>
        <v>1-5%</v>
      </c>
    </row>
    <row r="1614" spans="1:32" x14ac:dyDescent="0.25">
      <c r="A1614" t="s">
        <v>3138</v>
      </c>
      <c r="B1614" s="10">
        <v>46073</v>
      </c>
      <c r="C1614" t="s">
        <v>1555</v>
      </c>
      <c r="D1614" t="s">
        <v>264</v>
      </c>
      <c r="E1614" t="s">
        <v>2051</v>
      </c>
      <c r="F1614" t="s">
        <v>1996</v>
      </c>
      <c r="G1614">
        <v>1</v>
      </c>
      <c r="H1614">
        <v>383.51</v>
      </c>
      <c r="I1614">
        <v>20</v>
      </c>
      <c r="J1614">
        <v>76.7</v>
      </c>
      <c r="K1614">
        <v>306.81</v>
      </c>
      <c r="L1614">
        <v>285.89999999999998</v>
      </c>
      <c r="M1614">
        <v>20.91</v>
      </c>
      <c r="N1614" t="s">
        <v>133</v>
      </c>
      <c r="O1614" t="s">
        <v>24</v>
      </c>
      <c r="P1614" t="s">
        <v>25</v>
      </c>
      <c r="Q1614">
        <v>0.39513888888888887</v>
      </c>
      <c r="R1614" t="s">
        <v>49</v>
      </c>
      <c r="S1614" t="s">
        <v>4702</v>
      </c>
      <c r="T1614" t="s">
        <v>4703</v>
      </c>
      <c r="U1614">
        <v>383.51</v>
      </c>
      <c r="V1614" t="s">
        <v>5157</v>
      </c>
      <c r="W1614" t="s">
        <v>4964</v>
      </c>
      <c r="X1614" t="s">
        <v>5395</v>
      </c>
      <c r="Y1614" t="s">
        <v>4966</v>
      </c>
      <c r="Z1614" t="s">
        <v>5396</v>
      </c>
      <c r="AA1614" t="s">
        <v>5163</v>
      </c>
      <c r="AB1614">
        <f>YEAR(Sales_Trans_2[[#This Row],[Transaction_Date]])</f>
        <v>2026</v>
      </c>
      <c r="AC1614" t="str">
        <f>TEXT(Sales_Trans_2[[#This Row],[Transaction_Date]],"mmm")</f>
        <v>Feb</v>
      </c>
      <c r="AD1614">
        <f>MONTH(Sales_Trans_2[[#This Row],[Transaction_Date]])</f>
        <v>2</v>
      </c>
      <c r="AE1614" s="19">
        <f>IFERROR(Sales_Trans_2[[#This Row],[Profit]]/Sales_Trans_2[[#This Row],[Sales_Amount]],0)</f>
        <v>6.8152928522538375E-2</v>
      </c>
      <c r="AF1614" s="20" t="str">
        <f>IF(Sales_Trans_2[[#This Row],[Discount_Pct]]=0,"0%",
IF(Sales_Trans_2[[#This Row],[Discount_Pct]]&lt;=5,"1-5%",
IF(Sales_Trans_2[[#This Row],[Discount_Pct]]&lt;=10,"6-10%",
IF(Sales_Trans_2[[#This Row],[Discount_Pct]]&lt;=15,"11-15%","&gt;15%"))))</f>
        <v>&gt;15%</v>
      </c>
    </row>
    <row r="1615" spans="1:32" x14ac:dyDescent="0.25">
      <c r="A1615" t="s">
        <v>2049</v>
      </c>
      <c r="B1615" s="10">
        <v>46104</v>
      </c>
      <c r="C1615" t="s">
        <v>2050</v>
      </c>
      <c r="D1615" t="s">
        <v>1329</v>
      </c>
      <c r="E1615" t="s">
        <v>2051</v>
      </c>
      <c r="F1615" t="s">
        <v>1996</v>
      </c>
      <c r="G1615">
        <v>7</v>
      </c>
      <c r="H1615">
        <v>56.88</v>
      </c>
      <c r="I1615">
        <v>20</v>
      </c>
      <c r="J1615">
        <v>79.63</v>
      </c>
      <c r="K1615">
        <v>318.52999999999997</v>
      </c>
      <c r="L1615">
        <v>314.72000000000003</v>
      </c>
      <c r="M1615">
        <v>3.81</v>
      </c>
      <c r="N1615" t="s">
        <v>40</v>
      </c>
      <c r="O1615" t="s">
        <v>24</v>
      </c>
      <c r="P1615" t="s">
        <v>25</v>
      </c>
      <c r="Q1615">
        <v>0.60277777777777775</v>
      </c>
      <c r="R1615" t="s">
        <v>49</v>
      </c>
      <c r="S1615" t="s">
        <v>4826</v>
      </c>
      <c r="T1615" t="s">
        <v>4805</v>
      </c>
      <c r="U1615">
        <v>55.81</v>
      </c>
      <c r="V1615" t="s">
        <v>5538</v>
      </c>
      <c r="W1615" t="s">
        <v>4958</v>
      </c>
      <c r="X1615" t="s">
        <v>5395</v>
      </c>
      <c r="Y1615" t="s">
        <v>4966</v>
      </c>
      <c r="Z1615" t="s">
        <v>5396</v>
      </c>
      <c r="AA1615" t="s">
        <v>5163</v>
      </c>
      <c r="AB1615">
        <f>YEAR(Sales_Trans_2[[#This Row],[Transaction_Date]])</f>
        <v>2026</v>
      </c>
      <c r="AC1615" t="str">
        <f>TEXT(Sales_Trans_2[[#This Row],[Transaction_Date]],"mmm")</f>
        <v>Mar</v>
      </c>
      <c r="AD1615">
        <f>MONTH(Sales_Trans_2[[#This Row],[Transaction_Date]])</f>
        <v>3</v>
      </c>
      <c r="AE1615" s="19">
        <f>IFERROR(Sales_Trans_2[[#This Row],[Profit]]/Sales_Trans_2[[#This Row],[Sales_Amount]],0)</f>
        <v>1.19611967475591E-2</v>
      </c>
      <c r="AF1615" s="20" t="str">
        <f>IF(Sales_Trans_2[[#This Row],[Discount_Pct]]=0,"0%",
IF(Sales_Trans_2[[#This Row],[Discount_Pct]]&lt;=5,"1-5%",
IF(Sales_Trans_2[[#This Row],[Discount_Pct]]&lt;=10,"6-10%",
IF(Sales_Trans_2[[#This Row],[Discount_Pct]]&lt;=15,"11-15%","&gt;15%"))))</f>
        <v>&gt;15%</v>
      </c>
    </row>
    <row r="1616" spans="1:32" x14ac:dyDescent="0.25">
      <c r="A1616" t="s">
        <v>4587</v>
      </c>
      <c r="B1616" s="10">
        <v>46020</v>
      </c>
      <c r="C1616" t="s">
        <v>2506</v>
      </c>
      <c r="D1616" t="s">
        <v>886</v>
      </c>
      <c r="E1616" t="s">
        <v>872</v>
      </c>
      <c r="F1616" t="s">
        <v>1776</v>
      </c>
      <c r="G1616">
        <v>7</v>
      </c>
      <c r="H1616">
        <v>235.76</v>
      </c>
      <c r="I1616">
        <v>10</v>
      </c>
      <c r="J1616">
        <v>165.03</v>
      </c>
      <c r="K1616">
        <v>1485.29</v>
      </c>
      <c r="L1616">
        <v>1346.87</v>
      </c>
      <c r="M1616">
        <v>138.41999999999999</v>
      </c>
      <c r="N1616" t="s">
        <v>68</v>
      </c>
      <c r="O1616" t="s">
        <v>24</v>
      </c>
      <c r="P1616" t="s">
        <v>25</v>
      </c>
      <c r="Q1616">
        <v>0.60486111111111107</v>
      </c>
      <c r="R1616" t="s">
        <v>49</v>
      </c>
      <c r="S1616" t="s">
        <v>4827</v>
      </c>
      <c r="T1616" t="s">
        <v>4828</v>
      </c>
      <c r="U1616">
        <v>232.92</v>
      </c>
      <c r="V1616" t="s">
        <v>5550</v>
      </c>
      <c r="W1616" t="s">
        <v>4958</v>
      </c>
      <c r="X1616" t="s">
        <v>5552</v>
      </c>
      <c r="Y1616" t="s">
        <v>4966</v>
      </c>
      <c r="Z1616" t="s">
        <v>5278</v>
      </c>
      <c r="AA1616" t="s">
        <v>5163</v>
      </c>
      <c r="AB1616">
        <f>YEAR(Sales_Trans_2[[#This Row],[Transaction_Date]])</f>
        <v>2025</v>
      </c>
      <c r="AC1616" t="str">
        <f>TEXT(Sales_Trans_2[[#This Row],[Transaction_Date]],"mmm")</f>
        <v>Dec</v>
      </c>
      <c r="AD1616">
        <f>MONTH(Sales_Trans_2[[#This Row],[Transaction_Date]])</f>
        <v>12</v>
      </c>
      <c r="AE1616" s="19">
        <f>IFERROR(Sales_Trans_2[[#This Row],[Profit]]/Sales_Trans_2[[#This Row],[Sales_Amount]],0)</f>
        <v>9.3193921725723591E-2</v>
      </c>
      <c r="AF1616" s="20" t="str">
        <f>IF(Sales_Trans_2[[#This Row],[Discount_Pct]]=0,"0%",
IF(Sales_Trans_2[[#This Row],[Discount_Pct]]&lt;=5,"1-5%",
IF(Sales_Trans_2[[#This Row],[Discount_Pct]]&lt;=10,"6-10%",
IF(Sales_Trans_2[[#This Row],[Discount_Pct]]&lt;=15,"11-15%","&gt;15%"))))</f>
        <v>6-10%</v>
      </c>
    </row>
    <row r="1617" spans="1:32" x14ac:dyDescent="0.25">
      <c r="A1617" t="s">
        <v>4099</v>
      </c>
      <c r="B1617" s="10">
        <v>46044</v>
      </c>
      <c r="C1617" t="s">
        <v>1256</v>
      </c>
      <c r="D1617" t="s">
        <v>371</v>
      </c>
      <c r="E1617" t="s">
        <v>494</v>
      </c>
      <c r="F1617" t="s">
        <v>495</v>
      </c>
      <c r="G1617">
        <v>4</v>
      </c>
      <c r="H1617">
        <v>418.58</v>
      </c>
      <c r="I1617">
        <v>15</v>
      </c>
      <c r="J1617">
        <v>251.15</v>
      </c>
      <c r="K1617">
        <v>1423.17</v>
      </c>
      <c r="L1617">
        <v>1239.92</v>
      </c>
      <c r="M1617">
        <v>183.25</v>
      </c>
      <c r="N1617" t="s">
        <v>47</v>
      </c>
      <c r="O1617" t="s">
        <v>24</v>
      </c>
      <c r="P1617" t="s">
        <v>25</v>
      </c>
      <c r="Q1617">
        <v>0.69861111111111107</v>
      </c>
      <c r="R1617" t="s">
        <v>49</v>
      </c>
      <c r="S1617" t="s">
        <v>4714</v>
      </c>
      <c r="T1617" t="s">
        <v>4703</v>
      </c>
      <c r="U1617">
        <v>380.12</v>
      </c>
      <c r="V1617" t="s">
        <v>5610</v>
      </c>
      <c r="W1617" t="s">
        <v>4958</v>
      </c>
      <c r="X1617" t="s">
        <v>5253</v>
      </c>
      <c r="Y1617" t="s">
        <v>4960</v>
      </c>
      <c r="Z1617" t="s">
        <v>5254</v>
      </c>
      <c r="AA1617" t="s">
        <v>5163</v>
      </c>
      <c r="AB1617">
        <f>YEAR(Sales_Trans_2[[#This Row],[Transaction_Date]])</f>
        <v>2026</v>
      </c>
      <c r="AC1617" t="str">
        <f>TEXT(Sales_Trans_2[[#This Row],[Transaction_Date]],"mmm")</f>
        <v>Jan</v>
      </c>
      <c r="AD1617">
        <f>MONTH(Sales_Trans_2[[#This Row],[Transaction_Date]])</f>
        <v>1</v>
      </c>
      <c r="AE1617" s="19">
        <f>IFERROR(Sales_Trans_2[[#This Row],[Profit]]/Sales_Trans_2[[#This Row],[Sales_Amount]],0)</f>
        <v>0.12876184854936515</v>
      </c>
      <c r="AF1617" s="20" t="str">
        <f>IF(Sales_Trans_2[[#This Row],[Discount_Pct]]=0,"0%",
IF(Sales_Trans_2[[#This Row],[Discount_Pct]]&lt;=5,"1-5%",
IF(Sales_Trans_2[[#This Row],[Discount_Pct]]&lt;=10,"6-10%",
IF(Sales_Trans_2[[#This Row],[Discount_Pct]]&lt;=15,"11-15%","&gt;15%"))))</f>
        <v>11-15%</v>
      </c>
    </row>
    <row r="1618" spans="1:32" x14ac:dyDescent="0.25">
      <c r="A1618" t="s">
        <v>2234</v>
      </c>
      <c r="B1618" s="10">
        <v>46206</v>
      </c>
      <c r="C1618" t="s">
        <v>2235</v>
      </c>
      <c r="D1618" t="s">
        <v>895</v>
      </c>
      <c r="E1618" t="s">
        <v>1190</v>
      </c>
      <c r="F1618" t="s">
        <v>1191</v>
      </c>
      <c r="G1618">
        <v>8</v>
      </c>
      <c r="H1618">
        <v>502.19</v>
      </c>
      <c r="I1618">
        <v>20</v>
      </c>
      <c r="J1618">
        <v>803.5</v>
      </c>
      <c r="K1618">
        <v>3696.12</v>
      </c>
      <c r="L1618">
        <v>2961.44</v>
      </c>
      <c r="M1618">
        <v>734.68</v>
      </c>
      <c r="N1618" t="s">
        <v>23</v>
      </c>
      <c r="O1618" t="s">
        <v>24</v>
      </c>
      <c r="P1618" t="s">
        <v>25</v>
      </c>
      <c r="Q1618">
        <v>0.85624999999999996</v>
      </c>
      <c r="R1618" t="s">
        <v>27</v>
      </c>
      <c r="S1618" t="s">
        <v>4843</v>
      </c>
      <c r="T1618" t="s">
        <v>4828</v>
      </c>
      <c r="U1618">
        <v>438.7</v>
      </c>
      <c r="V1618" t="s">
        <v>5648</v>
      </c>
      <c r="W1618" t="s">
        <v>4958</v>
      </c>
      <c r="X1618" t="s">
        <v>5649</v>
      </c>
      <c r="Y1618" t="s">
        <v>5007</v>
      </c>
      <c r="Z1618" t="s">
        <v>5274</v>
      </c>
      <c r="AA1618" t="s">
        <v>5163</v>
      </c>
      <c r="AB1618">
        <f>YEAR(Sales_Trans_2[[#This Row],[Transaction_Date]])</f>
        <v>2026</v>
      </c>
      <c r="AC1618" t="str">
        <f>TEXT(Sales_Trans_2[[#This Row],[Transaction_Date]],"mmm")</f>
        <v>Jul</v>
      </c>
      <c r="AD1618">
        <f>MONTH(Sales_Trans_2[[#This Row],[Transaction_Date]])</f>
        <v>7</v>
      </c>
      <c r="AE1618" s="19">
        <f>IFERROR(Sales_Trans_2[[#This Row],[Profit]]/Sales_Trans_2[[#This Row],[Sales_Amount]],0)</f>
        <v>0.19877060268605998</v>
      </c>
      <c r="AF1618" s="20" t="str">
        <f>IF(Sales_Trans_2[[#This Row],[Discount_Pct]]=0,"0%",
IF(Sales_Trans_2[[#This Row],[Discount_Pct]]&lt;=5,"1-5%",
IF(Sales_Trans_2[[#This Row],[Discount_Pct]]&lt;=10,"6-10%",
IF(Sales_Trans_2[[#This Row],[Discount_Pct]]&lt;=15,"11-15%","&gt;15%"))))</f>
        <v>&gt;15%</v>
      </c>
    </row>
    <row r="1619" spans="1:32" x14ac:dyDescent="0.25">
      <c r="A1619" t="s">
        <v>1383</v>
      </c>
      <c r="B1619" s="10">
        <v>45700</v>
      </c>
      <c r="C1619" t="s">
        <v>1384</v>
      </c>
      <c r="D1619" t="s">
        <v>647</v>
      </c>
      <c r="E1619" t="s">
        <v>1385</v>
      </c>
      <c r="F1619" t="s">
        <v>1386</v>
      </c>
      <c r="G1619">
        <v>3</v>
      </c>
      <c r="H1619">
        <v>139.19</v>
      </c>
      <c r="I1619">
        <v>20</v>
      </c>
      <c r="J1619">
        <v>83.51</v>
      </c>
      <c r="K1619">
        <v>334.06</v>
      </c>
      <c r="L1619">
        <v>273.54000000000002</v>
      </c>
      <c r="M1619">
        <v>60.52</v>
      </c>
      <c r="N1619" t="s">
        <v>4971</v>
      </c>
      <c r="O1619" t="s">
        <v>345</v>
      </c>
      <c r="P1619" t="s">
        <v>25</v>
      </c>
      <c r="Q1619">
        <v>0.60069444444444442</v>
      </c>
      <c r="R1619" t="s">
        <v>49</v>
      </c>
      <c r="S1619" t="s">
        <v>4925</v>
      </c>
      <c r="T1619" t="s">
        <v>4908</v>
      </c>
      <c r="U1619">
        <v>123.11</v>
      </c>
      <c r="V1619" t="s">
        <v>5044</v>
      </c>
      <c r="W1619" t="s">
        <v>4958</v>
      </c>
      <c r="X1619" t="s">
        <v>5663</v>
      </c>
      <c r="Y1619" t="s">
        <v>5018</v>
      </c>
      <c r="Z1619" t="s">
        <v>5358</v>
      </c>
      <c r="AA1619" t="s">
        <v>5163</v>
      </c>
      <c r="AB1619">
        <f>YEAR(Sales_Trans_2[[#This Row],[Transaction_Date]])</f>
        <v>2025</v>
      </c>
      <c r="AC1619" t="str">
        <f>TEXT(Sales_Trans_2[[#This Row],[Transaction_Date]],"mmm")</f>
        <v>Feb</v>
      </c>
      <c r="AD1619">
        <f>MONTH(Sales_Trans_2[[#This Row],[Transaction_Date]])</f>
        <v>2</v>
      </c>
      <c r="AE1619" s="19">
        <f>IFERROR(Sales_Trans_2[[#This Row],[Profit]]/Sales_Trans_2[[#This Row],[Sales_Amount]],0)</f>
        <v>0.18116506016883197</v>
      </c>
      <c r="AF1619" s="20" t="str">
        <f>IF(Sales_Trans_2[[#This Row],[Discount_Pct]]=0,"0%",
IF(Sales_Trans_2[[#This Row],[Discount_Pct]]&lt;=5,"1-5%",
IF(Sales_Trans_2[[#This Row],[Discount_Pct]]&lt;=10,"6-10%",
IF(Sales_Trans_2[[#This Row],[Discount_Pct]]&lt;=15,"11-15%","&gt;15%"))))</f>
        <v>&gt;15%</v>
      </c>
    </row>
    <row r="1620" spans="1:32" x14ac:dyDescent="0.25">
      <c r="A1620" t="s">
        <v>1187</v>
      </c>
      <c r="B1620" s="10">
        <v>45991</v>
      </c>
      <c r="C1620" t="s">
        <v>1188</v>
      </c>
      <c r="D1620" t="s">
        <v>1189</v>
      </c>
      <c r="E1620" t="s">
        <v>1190</v>
      </c>
      <c r="F1620" t="s">
        <v>1191</v>
      </c>
      <c r="G1620">
        <v>7</v>
      </c>
      <c r="H1620">
        <v>188.94</v>
      </c>
      <c r="I1620">
        <v>10</v>
      </c>
      <c r="J1620">
        <v>132.26</v>
      </c>
      <c r="K1620">
        <v>1368.87</v>
      </c>
      <c r="L1620">
        <v>1107.96</v>
      </c>
      <c r="M1620">
        <v>260.91000000000003</v>
      </c>
      <c r="N1620" t="s">
        <v>40</v>
      </c>
      <c r="O1620" t="s">
        <v>24</v>
      </c>
      <c r="P1620" t="s">
        <v>25</v>
      </c>
      <c r="Q1620">
        <v>0.68333333333333335</v>
      </c>
      <c r="R1620" t="s">
        <v>27</v>
      </c>
      <c r="S1620" t="s">
        <v>4882</v>
      </c>
      <c r="T1620" t="s">
        <v>4864</v>
      </c>
      <c r="U1620">
        <v>188.64</v>
      </c>
      <c r="V1620" t="s">
        <v>5202</v>
      </c>
      <c r="W1620" t="s">
        <v>4958</v>
      </c>
      <c r="X1620" t="s">
        <v>5649</v>
      </c>
      <c r="Y1620" t="s">
        <v>5007</v>
      </c>
      <c r="Z1620" t="s">
        <v>5274</v>
      </c>
      <c r="AA1620" t="s">
        <v>5163</v>
      </c>
      <c r="AB1620">
        <f>YEAR(Sales_Trans_2[[#This Row],[Transaction_Date]])</f>
        <v>2025</v>
      </c>
      <c r="AC1620" t="str">
        <f>TEXT(Sales_Trans_2[[#This Row],[Transaction_Date]],"mmm")</f>
        <v>Nov</v>
      </c>
      <c r="AD1620">
        <f>MONTH(Sales_Trans_2[[#This Row],[Transaction_Date]])</f>
        <v>11</v>
      </c>
      <c r="AE1620" s="19">
        <f>IFERROR(Sales_Trans_2[[#This Row],[Profit]]/Sales_Trans_2[[#This Row],[Sales_Amount]],0)</f>
        <v>0.19060246772885669</v>
      </c>
      <c r="AF1620" s="20" t="str">
        <f>IF(Sales_Trans_2[[#This Row],[Discount_Pct]]=0,"0%",
IF(Sales_Trans_2[[#This Row],[Discount_Pct]]&lt;=5,"1-5%",
IF(Sales_Trans_2[[#This Row],[Discount_Pct]]&lt;=10,"6-10%",
IF(Sales_Trans_2[[#This Row],[Discount_Pct]]&lt;=15,"11-15%","&gt;15%"))))</f>
        <v>6-10%</v>
      </c>
    </row>
    <row r="1621" spans="1:32" x14ac:dyDescent="0.25">
      <c r="A1621" t="s">
        <v>2448</v>
      </c>
      <c r="B1621" s="10">
        <v>45818</v>
      </c>
      <c r="C1621" t="s">
        <v>1116</v>
      </c>
      <c r="D1621" t="s">
        <v>1490</v>
      </c>
      <c r="E1621" t="s">
        <v>2449</v>
      </c>
      <c r="F1621" t="s">
        <v>2450</v>
      </c>
      <c r="G1621">
        <v>5</v>
      </c>
      <c r="H1621">
        <v>104.66</v>
      </c>
      <c r="I1621">
        <v>20</v>
      </c>
      <c r="J1621">
        <v>104.66</v>
      </c>
      <c r="K1621">
        <v>418.64</v>
      </c>
      <c r="L1621">
        <v>443.6</v>
      </c>
      <c r="M1621">
        <v>-24.96</v>
      </c>
      <c r="N1621" t="s">
        <v>133</v>
      </c>
      <c r="O1621" t="s">
        <v>24</v>
      </c>
      <c r="P1621" t="s">
        <v>25</v>
      </c>
      <c r="Q1621">
        <v>0.72222222222222221</v>
      </c>
      <c r="R1621" t="s">
        <v>49</v>
      </c>
      <c r="S1621" t="s">
        <v>4899</v>
      </c>
      <c r="T1621" t="s">
        <v>4887</v>
      </c>
      <c r="U1621">
        <v>102.51</v>
      </c>
      <c r="V1621" t="s">
        <v>5344</v>
      </c>
      <c r="W1621" t="s">
        <v>4958</v>
      </c>
      <c r="X1621" t="s">
        <v>5943</v>
      </c>
      <c r="Y1621" t="s">
        <v>4966</v>
      </c>
      <c r="Z1621" t="s">
        <v>5944</v>
      </c>
      <c r="AA1621" t="s">
        <v>5163</v>
      </c>
      <c r="AB1621">
        <f>YEAR(Sales_Trans_2[[#This Row],[Transaction_Date]])</f>
        <v>2025</v>
      </c>
      <c r="AC1621" t="str">
        <f>TEXT(Sales_Trans_2[[#This Row],[Transaction_Date]],"mmm")</f>
        <v>Jun</v>
      </c>
      <c r="AD1621">
        <f>MONTH(Sales_Trans_2[[#This Row],[Transaction_Date]])</f>
        <v>6</v>
      </c>
      <c r="AE1621" s="19">
        <f>IFERROR(Sales_Trans_2[[#This Row],[Profit]]/Sales_Trans_2[[#This Row],[Sales_Amount]],0)</f>
        <v>-5.9621631951079689E-2</v>
      </c>
      <c r="AF1621" s="20" t="str">
        <f>IF(Sales_Trans_2[[#This Row],[Discount_Pct]]=0,"0%",
IF(Sales_Trans_2[[#This Row],[Discount_Pct]]&lt;=5,"1-5%",
IF(Sales_Trans_2[[#This Row],[Discount_Pct]]&lt;=10,"6-10%",
IF(Sales_Trans_2[[#This Row],[Discount_Pct]]&lt;=15,"11-15%","&gt;15%"))))</f>
        <v>&gt;15%</v>
      </c>
    </row>
    <row r="1622" spans="1:32" x14ac:dyDescent="0.25">
      <c r="A1622" t="s">
        <v>1478</v>
      </c>
      <c r="B1622" s="10">
        <v>45929</v>
      </c>
      <c r="C1622" t="s">
        <v>922</v>
      </c>
      <c r="D1622" t="s">
        <v>89</v>
      </c>
      <c r="E1622" t="s">
        <v>1479</v>
      </c>
      <c r="F1622" t="s">
        <v>1113</v>
      </c>
      <c r="G1622">
        <v>4</v>
      </c>
      <c r="H1622">
        <v>38.659999999999997</v>
      </c>
      <c r="I1622">
        <v>5</v>
      </c>
      <c r="J1622">
        <v>7.73</v>
      </c>
      <c r="K1622">
        <v>146.91</v>
      </c>
      <c r="L1622">
        <v>129.6</v>
      </c>
      <c r="M1622">
        <v>17.309999999999999</v>
      </c>
      <c r="N1622" t="s">
        <v>4971</v>
      </c>
      <c r="O1622" t="s">
        <v>24</v>
      </c>
      <c r="P1622" t="s">
        <v>25</v>
      </c>
      <c r="Q1622">
        <v>0.52013888888888893</v>
      </c>
      <c r="R1622" t="s">
        <v>49</v>
      </c>
      <c r="S1622" t="s">
        <v>4695</v>
      </c>
      <c r="T1622" t="s">
        <v>4672</v>
      </c>
      <c r="U1622">
        <v>38.659999999999997</v>
      </c>
      <c r="V1622" t="s">
        <v>5542</v>
      </c>
      <c r="W1622" t="s">
        <v>4968</v>
      </c>
      <c r="X1622" t="s">
        <v>5481</v>
      </c>
      <c r="Y1622" t="s">
        <v>4960</v>
      </c>
      <c r="Z1622" t="s">
        <v>5482</v>
      </c>
      <c r="AA1622" t="s">
        <v>5163</v>
      </c>
      <c r="AB1622">
        <f>YEAR(Sales_Trans_2[[#This Row],[Transaction_Date]])</f>
        <v>2025</v>
      </c>
      <c r="AC1622" t="str">
        <f>TEXT(Sales_Trans_2[[#This Row],[Transaction_Date]],"mmm")</f>
        <v>Sep</v>
      </c>
      <c r="AD1622">
        <f>MONTH(Sales_Trans_2[[#This Row],[Transaction_Date]])</f>
        <v>9</v>
      </c>
      <c r="AE1622" s="19">
        <f>IFERROR(Sales_Trans_2[[#This Row],[Profit]]/Sales_Trans_2[[#This Row],[Sales_Amount]],0)</f>
        <v>0.11782724116806208</v>
      </c>
      <c r="AF1622" s="20" t="str">
        <f>IF(Sales_Trans_2[[#This Row],[Discount_Pct]]=0,"0%",
IF(Sales_Trans_2[[#This Row],[Discount_Pct]]&lt;=5,"1-5%",
IF(Sales_Trans_2[[#This Row],[Discount_Pct]]&lt;=10,"6-10%",
IF(Sales_Trans_2[[#This Row],[Discount_Pct]]&lt;=15,"11-15%","&gt;15%"))))</f>
        <v>1-5%</v>
      </c>
    </row>
    <row r="1623" spans="1:32" x14ac:dyDescent="0.25">
      <c r="A1623" t="s">
        <v>4055</v>
      </c>
      <c r="B1623" s="10">
        <v>45887</v>
      </c>
      <c r="C1623" t="s">
        <v>801</v>
      </c>
      <c r="D1623" t="s">
        <v>2552</v>
      </c>
      <c r="E1623" t="s">
        <v>4056</v>
      </c>
      <c r="F1623" t="s">
        <v>1438</v>
      </c>
      <c r="G1623">
        <v>3</v>
      </c>
      <c r="H1623">
        <v>72.930000000000007</v>
      </c>
      <c r="I1623">
        <v>15</v>
      </c>
      <c r="J1623">
        <v>32.82</v>
      </c>
      <c r="K1623">
        <v>185.97</v>
      </c>
      <c r="L1623">
        <v>162.75</v>
      </c>
      <c r="M1623">
        <v>23.22</v>
      </c>
      <c r="N1623" t="s">
        <v>133</v>
      </c>
      <c r="O1623" t="s">
        <v>24</v>
      </c>
      <c r="P1623" t="s">
        <v>25</v>
      </c>
      <c r="Q1623">
        <v>0.49375000000000002</v>
      </c>
      <c r="R1623" t="s">
        <v>49</v>
      </c>
      <c r="S1623" t="s">
        <v>4784</v>
      </c>
      <c r="T1623" t="s">
        <v>4776</v>
      </c>
      <c r="U1623">
        <v>72.930000000000007</v>
      </c>
      <c r="V1623" t="s">
        <v>5581</v>
      </c>
      <c r="W1623" t="s">
        <v>4968</v>
      </c>
      <c r="X1623" t="s">
        <v>5379</v>
      </c>
      <c r="Y1623" t="s">
        <v>4960</v>
      </c>
      <c r="Z1623" t="s">
        <v>5988</v>
      </c>
      <c r="AA1623" t="s">
        <v>5163</v>
      </c>
      <c r="AB1623">
        <f>YEAR(Sales_Trans_2[[#This Row],[Transaction_Date]])</f>
        <v>2025</v>
      </c>
      <c r="AC1623" t="str">
        <f>TEXT(Sales_Trans_2[[#This Row],[Transaction_Date]],"mmm")</f>
        <v>Aug</v>
      </c>
      <c r="AD1623">
        <f>MONTH(Sales_Trans_2[[#This Row],[Transaction_Date]])</f>
        <v>8</v>
      </c>
      <c r="AE1623" s="19">
        <f>IFERROR(Sales_Trans_2[[#This Row],[Profit]]/Sales_Trans_2[[#This Row],[Sales_Amount]],0)</f>
        <v>0.12485884820132279</v>
      </c>
      <c r="AF1623" s="20" t="str">
        <f>IF(Sales_Trans_2[[#This Row],[Discount_Pct]]=0,"0%",
IF(Sales_Trans_2[[#This Row],[Discount_Pct]]&lt;=5,"1-5%",
IF(Sales_Trans_2[[#This Row],[Discount_Pct]]&lt;=10,"6-10%",
IF(Sales_Trans_2[[#This Row],[Discount_Pct]]&lt;=15,"11-15%","&gt;15%"))))</f>
        <v>11-15%</v>
      </c>
    </row>
    <row r="1624" spans="1:32" x14ac:dyDescent="0.25">
      <c r="A1624" t="s">
        <v>823</v>
      </c>
      <c r="B1624" s="10">
        <v>45857</v>
      </c>
      <c r="C1624" t="s">
        <v>824</v>
      </c>
      <c r="D1624" t="s">
        <v>320</v>
      </c>
      <c r="E1624" t="s">
        <v>825</v>
      </c>
      <c r="F1624" t="s">
        <v>826</v>
      </c>
      <c r="G1624">
        <v>3</v>
      </c>
      <c r="H1624">
        <v>67.37</v>
      </c>
      <c r="I1624">
        <v>10</v>
      </c>
      <c r="J1624">
        <v>20.21</v>
      </c>
      <c r="K1624">
        <v>209.19</v>
      </c>
      <c r="L1624">
        <v>151.29</v>
      </c>
      <c r="M1624">
        <v>57.9</v>
      </c>
      <c r="N1624" t="s">
        <v>47</v>
      </c>
      <c r="O1624" t="s">
        <v>24</v>
      </c>
      <c r="P1624" t="s">
        <v>25</v>
      </c>
      <c r="Q1624">
        <v>0.60833333333333328</v>
      </c>
      <c r="R1624" t="s">
        <v>27</v>
      </c>
      <c r="S1624" t="s">
        <v>4944</v>
      </c>
      <c r="T1624" t="s">
        <v>4930</v>
      </c>
      <c r="U1624">
        <v>67.37</v>
      </c>
      <c r="V1624" t="s">
        <v>6015</v>
      </c>
      <c r="W1624" t="s">
        <v>4964</v>
      </c>
      <c r="X1624" t="s">
        <v>4969</v>
      </c>
      <c r="Y1624" t="s">
        <v>4970</v>
      </c>
      <c r="Z1624" t="s">
        <v>5271</v>
      </c>
      <c r="AA1624" t="s">
        <v>5163</v>
      </c>
      <c r="AB1624">
        <f>YEAR(Sales_Trans_2[[#This Row],[Transaction_Date]])</f>
        <v>2025</v>
      </c>
      <c r="AC1624" t="str">
        <f>TEXT(Sales_Trans_2[[#This Row],[Transaction_Date]],"mmm")</f>
        <v>Jul</v>
      </c>
      <c r="AD1624">
        <f>MONTH(Sales_Trans_2[[#This Row],[Transaction_Date]])</f>
        <v>7</v>
      </c>
      <c r="AE1624" s="19">
        <f>IFERROR(Sales_Trans_2[[#This Row],[Profit]]/Sales_Trans_2[[#This Row],[Sales_Amount]],0)</f>
        <v>0.276781872938477</v>
      </c>
      <c r="AF1624" s="20" t="str">
        <f>IF(Sales_Trans_2[[#This Row],[Discount_Pct]]=0,"0%",
IF(Sales_Trans_2[[#This Row],[Discount_Pct]]&lt;=5,"1-5%",
IF(Sales_Trans_2[[#This Row],[Discount_Pct]]&lt;=10,"6-10%",
IF(Sales_Trans_2[[#This Row],[Discount_Pct]]&lt;=15,"11-15%","&gt;15%"))))</f>
        <v>6-10%</v>
      </c>
    </row>
    <row r="1625" spans="1:32" x14ac:dyDescent="0.25">
      <c r="A1625" t="s">
        <v>2970</v>
      </c>
      <c r="B1625" s="10">
        <v>45823</v>
      </c>
      <c r="C1625" t="s">
        <v>246</v>
      </c>
      <c r="D1625" t="s">
        <v>518</v>
      </c>
      <c r="E1625" t="s">
        <v>2051</v>
      </c>
      <c r="F1625" t="s">
        <v>556</v>
      </c>
      <c r="G1625">
        <v>3</v>
      </c>
      <c r="H1625">
        <v>407.72</v>
      </c>
      <c r="I1625">
        <v>15</v>
      </c>
      <c r="J1625">
        <v>183.47</v>
      </c>
      <c r="K1625">
        <v>1195.6400000000001</v>
      </c>
      <c r="L1625">
        <v>1023.72</v>
      </c>
      <c r="M1625">
        <v>171.92</v>
      </c>
      <c r="N1625" t="s">
        <v>4971</v>
      </c>
      <c r="O1625" t="s">
        <v>24</v>
      </c>
      <c r="P1625" t="s">
        <v>25</v>
      </c>
      <c r="Q1625">
        <v>0.54722222222222228</v>
      </c>
      <c r="R1625" t="s">
        <v>27</v>
      </c>
      <c r="S1625" t="s">
        <v>4840</v>
      </c>
      <c r="T1625" t="s">
        <v>4828</v>
      </c>
      <c r="U1625">
        <v>404.97</v>
      </c>
      <c r="V1625" t="s">
        <v>5183</v>
      </c>
      <c r="W1625" t="s">
        <v>4958</v>
      </c>
      <c r="X1625" t="s">
        <v>5723</v>
      </c>
      <c r="Y1625" t="s">
        <v>5007</v>
      </c>
      <c r="Z1625" t="s">
        <v>5396</v>
      </c>
      <c r="AA1625" t="s">
        <v>5163</v>
      </c>
      <c r="AB1625">
        <f>YEAR(Sales_Trans_2[[#This Row],[Transaction_Date]])</f>
        <v>2025</v>
      </c>
      <c r="AC1625" t="str">
        <f>TEXT(Sales_Trans_2[[#This Row],[Transaction_Date]],"mmm")</f>
        <v>Jun</v>
      </c>
      <c r="AD1625">
        <f>MONTH(Sales_Trans_2[[#This Row],[Transaction_Date]])</f>
        <v>6</v>
      </c>
      <c r="AE1625" s="19">
        <f>IFERROR(Sales_Trans_2[[#This Row],[Profit]]/Sales_Trans_2[[#This Row],[Sales_Amount]],0)</f>
        <v>0.14378910039811313</v>
      </c>
      <c r="AF1625" s="20" t="str">
        <f>IF(Sales_Trans_2[[#This Row],[Discount_Pct]]=0,"0%",
IF(Sales_Trans_2[[#This Row],[Discount_Pct]]&lt;=5,"1-5%",
IF(Sales_Trans_2[[#This Row],[Discount_Pct]]&lt;=10,"6-10%",
IF(Sales_Trans_2[[#This Row],[Discount_Pct]]&lt;=15,"11-15%","&gt;15%"))))</f>
        <v>11-15%</v>
      </c>
    </row>
    <row r="1626" spans="1:32" x14ac:dyDescent="0.25">
      <c r="A1626" t="s">
        <v>3555</v>
      </c>
      <c r="B1626" s="10">
        <v>45663</v>
      </c>
      <c r="C1626" t="s">
        <v>1197</v>
      </c>
      <c r="D1626" t="s">
        <v>314</v>
      </c>
      <c r="E1626" t="s">
        <v>2449</v>
      </c>
      <c r="F1626" t="s">
        <v>239</v>
      </c>
      <c r="G1626">
        <v>5</v>
      </c>
      <c r="H1626">
        <v>352.15</v>
      </c>
      <c r="I1626">
        <v>20</v>
      </c>
      <c r="J1626">
        <v>352.15</v>
      </c>
      <c r="K1626">
        <v>1619.89</v>
      </c>
      <c r="L1626">
        <v>1236.25</v>
      </c>
      <c r="M1626">
        <v>383.64</v>
      </c>
      <c r="N1626" t="s">
        <v>40</v>
      </c>
      <c r="O1626" t="s">
        <v>24</v>
      </c>
      <c r="P1626" t="s">
        <v>25</v>
      </c>
      <c r="Q1626">
        <v>0.83819444444444446</v>
      </c>
      <c r="R1626" t="s">
        <v>27</v>
      </c>
      <c r="S1626" t="s">
        <v>4707</v>
      </c>
      <c r="T1626" t="s">
        <v>4703</v>
      </c>
      <c r="U1626">
        <v>329.69</v>
      </c>
      <c r="V1626" t="s">
        <v>5224</v>
      </c>
      <c r="W1626" t="s">
        <v>4958</v>
      </c>
      <c r="X1626" t="s">
        <v>5015</v>
      </c>
      <c r="Y1626" t="s">
        <v>4966</v>
      </c>
      <c r="Z1626" t="s">
        <v>5944</v>
      </c>
      <c r="AA1626" t="s">
        <v>5163</v>
      </c>
      <c r="AB1626">
        <f>YEAR(Sales_Trans_2[[#This Row],[Transaction_Date]])</f>
        <v>2025</v>
      </c>
      <c r="AC1626" t="str">
        <f>TEXT(Sales_Trans_2[[#This Row],[Transaction_Date]],"mmm")</f>
        <v>Jan</v>
      </c>
      <c r="AD1626">
        <f>MONTH(Sales_Trans_2[[#This Row],[Transaction_Date]])</f>
        <v>1</v>
      </c>
      <c r="AE1626" s="19">
        <f>IFERROR(Sales_Trans_2[[#This Row],[Profit]]/Sales_Trans_2[[#This Row],[Sales_Amount]],0)</f>
        <v>0.23683089592503193</v>
      </c>
      <c r="AF1626" s="20" t="str">
        <f>IF(Sales_Trans_2[[#This Row],[Discount_Pct]]=0,"0%",
IF(Sales_Trans_2[[#This Row],[Discount_Pct]]&lt;=5,"1-5%",
IF(Sales_Trans_2[[#This Row],[Discount_Pct]]&lt;=10,"6-10%",
IF(Sales_Trans_2[[#This Row],[Discount_Pct]]&lt;=15,"11-15%","&gt;15%"))))</f>
        <v>&gt;15%</v>
      </c>
    </row>
    <row r="1627" spans="1:32" x14ac:dyDescent="0.25">
      <c r="A1627" t="s">
        <v>3887</v>
      </c>
      <c r="B1627" s="10">
        <v>45764</v>
      </c>
      <c r="C1627" t="s">
        <v>2475</v>
      </c>
      <c r="D1627" t="s">
        <v>1305</v>
      </c>
      <c r="E1627" t="s">
        <v>1035</v>
      </c>
      <c r="F1627" t="s">
        <v>1436</v>
      </c>
      <c r="G1627">
        <v>5</v>
      </c>
      <c r="H1627">
        <v>490.22</v>
      </c>
      <c r="I1627">
        <v>20</v>
      </c>
      <c r="J1627">
        <v>490.22</v>
      </c>
      <c r="K1627">
        <v>1960.88</v>
      </c>
      <c r="L1627">
        <v>1867.9</v>
      </c>
      <c r="M1627">
        <v>92.98</v>
      </c>
      <c r="N1627" t="s">
        <v>68</v>
      </c>
      <c r="O1627" t="s">
        <v>24</v>
      </c>
      <c r="P1627" t="s">
        <v>25</v>
      </c>
      <c r="Q1627">
        <v>0.43611111111111112</v>
      </c>
      <c r="R1627" t="s">
        <v>49</v>
      </c>
      <c r="S1627" t="s">
        <v>4911</v>
      </c>
      <c r="T1627" t="s">
        <v>4908</v>
      </c>
      <c r="U1627">
        <v>490.22</v>
      </c>
      <c r="V1627" t="s">
        <v>5884</v>
      </c>
      <c r="W1627" t="s">
        <v>4968</v>
      </c>
      <c r="X1627" t="s">
        <v>5385</v>
      </c>
      <c r="Y1627" t="s">
        <v>4960</v>
      </c>
      <c r="Z1627" t="s">
        <v>5915</v>
      </c>
      <c r="AA1627" t="s">
        <v>5163</v>
      </c>
      <c r="AB1627">
        <f>YEAR(Sales_Trans_2[[#This Row],[Transaction_Date]])</f>
        <v>2025</v>
      </c>
      <c r="AC1627" t="str">
        <f>TEXT(Sales_Trans_2[[#This Row],[Transaction_Date]],"mmm")</f>
        <v>Apr</v>
      </c>
      <c r="AD1627">
        <f>MONTH(Sales_Trans_2[[#This Row],[Transaction_Date]])</f>
        <v>4</v>
      </c>
      <c r="AE1627" s="19">
        <f>IFERROR(Sales_Trans_2[[#This Row],[Profit]]/Sales_Trans_2[[#This Row],[Sales_Amount]],0)</f>
        <v>4.7417486026681895E-2</v>
      </c>
      <c r="AF1627" s="20" t="str">
        <f>IF(Sales_Trans_2[[#This Row],[Discount_Pct]]=0,"0%",
IF(Sales_Trans_2[[#This Row],[Discount_Pct]]&lt;=5,"1-5%",
IF(Sales_Trans_2[[#This Row],[Discount_Pct]]&lt;=10,"6-10%",
IF(Sales_Trans_2[[#This Row],[Discount_Pct]]&lt;=15,"11-15%","&gt;15%"))))</f>
        <v>&gt;15%</v>
      </c>
    </row>
    <row r="1628" spans="1:32" x14ac:dyDescent="0.25">
      <c r="A1628" t="s">
        <v>2534</v>
      </c>
      <c r="B1628" s="10">
        <v>46110</v>
      </c>
      <c r="C1628" t="s">
        <v>404</v>
      </c>
      <c r="D1628" t="s">
        <v>119</v>
      </c>
      <c r="E1628" t="s">
        <v>1092</v>
      </c>
      <c r="F1628" t="s">
        <v>1093</v>
      </c>
      <c r="G1628">
        <v>2</v>
      </c>
      <c r="H1628">
        <v>141.11000000000001</v>
      </c>
      <c r="I1628">
        <v>5</v>
      </c>
      <c r="J1628">
        <v>14.11</v>
      </c>
      <c r="K1628">
        <v>308.33</v>
      </c>
      <c r="L1628">
        <v>231.82</v>
      </c>
      <c r="M1628">
        <v>76.510000000000005</v>
      </c>
      <c r="N1628" t="s">
        <v>68</v>
      </c>
      <c r="O1628" t="s">
        <v>345</v>
      </c>
      <c r="P1628" t="s">
        <v>25</v>
      </c>
      <c r="Q1628">
        <v>0.65347222222222223</v>
      </c>
      <c r="R1628" t="s">
        <v>27</v>
      </c>
      <c r="S1628" t="s">
        <v>4722</v>
      </c>
      <c r="T1628" t="s">
        <v>4703</v>
      </c>
      <c r="U1628">
        <v>141.11000000000001</v>
      </c>
      <c r="V1628" t="s">
        <v>5151</v>
      </c>
      <c r="W1628" t="s">
        <v>4964</v>
      </c>
      <c r="X1628" t="s">
        <v>5152</v>
      </c>
      <c r="Y1628" t="s">
        <v>5011</v>
      </c>
      <c r="Z1628" t="s">
        <v>5150</v>
      </c>
      <c r="AA1628" t="s">
        <v>5060</v>
      </c>
      <c r="AB1628">
        <f>YEAR(Sales_Trans_2[[#This Row],[Transaction_Date]])</f>
        <v>2026</v>
      </c>
      <c r="AC1628" t="str">
        <f>TEXT(Sales_Trans_2[[#This Row],[Transaction_Date]],"mmm")</f>
        <v>Mar</v>
      </c>
      <c r="AD1628">
        <f>MONTH(Sales_Trans_2[[#This Row],[Transaction_Date]])</f>
        <v>3</v>
      </c>
      <c r="AE1628" s="19">
        <f>IFERROR(Sales_Trans_2[[#This Row],[Profit]]/Sales_Trans_2[[#This Row],[Sales_Amount]],0)</f>
        <v>0.24814322316998025</v>
      </c>
      <c r="AF1628" s="20" t="str">
        <f>IF(Sales_Trans_2[[#This Row],[Discount_Pct]]=0,"0%",
IF(Sales_Trans_2[[#This Row],[Discount_Pct]]&lt;=5,"1-5%",
IF(Sales_Trans_2[[#This Row],[Discount_Pct]]&lt;=10,"6-10%",
IF(Sales_Trans_2[[#This Row],[Discount_Pct]]&lt;=15,"11-15%","&gt;15%"))))</f>
        <v>1-5%</v>
      </c>
    </row>
    <row r="1629" spans="1:32" x14ac:dyDescent="0.25">
      <c r="A1629" t="s">
        <v>2816</v>
      </c>
      <c r="B1629" s="10">
        <v>46004</v>
      </c>
      <c r="C1629" t="s">
        <v>1749</v>
      </c>
      <c r="D1629" t="s">
        <v>237</v>
      </c>
      <c r="E1629" t="s">
        <v>2611</v>
      </c>
      <c r="F1629" t="s">
        <v>2612</v>
      </c>
      <c r="G1629">
        <v>4</v>
      </c>
      <c r="H1629">
        <v>603.65</v>
      </c>
      <c r="I1629">
        <v>15</v>
      </c>
      <c r="J1629">
        <v>362.19</v>
      </c>
      <c r="K1629">
        <v>2360.27</v>
      </c>
      <c r="L1629">
        <v>1345.6</v>
      </c>
      <c r="M1629">
        <v>1014.67</v>
      </c>
      <c r="N1629" t="s">
        <v>23</v>
      </c>
      <c r="O1629" t="s">
        <v>345</v>
      </c>
      <c r="P1629" t="s">
        <v>25</v>
      </c>
      <c r="Q1629">
        <v>0.73263888888888884</v>
      </c>
      <c r="R1629" t="s">
        <v>27</v>
      </c>
      <c r="S1629" t="s">
        <v>4670</v>
      </c>
      <c r="T1629" t="s">
        <v>4636</v>
      </c>
      <c r="U1629">
        <v>541.35</v>
      </c>
      <c r="V1629" t="s">
        <v>5729</v>
      </c>
      <c r="W1629" t="s">
        <v>4958</v>
      </c>
      <c r="X1629" t="s">
        <v>5304</v>
      </c>
      <c r="Y1629" t="s">
        <v>4966</v>
      </c>
      <c r="Z1629" t="s">
        <v>5305</v>
      </c>
      <c r="AA1629" t="s">
        <v>5060</v>
      </c>
      <c r="AB1629">
        <f>YEAR(Sales_Trans_2[[#This Row],[Transaction_Date]])</f>
        <v>2025</v>
      </c>
      <c r="AC1629" t="str">
        <f>TEXT(Sales_Trans_2[[#This Row],[Transaction_Date]],"mmm")</f>
        <v>Dec</v>
      </c>
      <c r="AD1629">
        <f>MONTH(Sales_Trans_2[[#This Row],[Transaction_Date]])</f>
        <v>12</v>
      </c>
      <c r="AE1629" s="19">
        <f>IFERROR(Sales_Trans_2[[#This Row],[Profit]]/Sales_Trans_2[[#This Row],[Sales_Amount]],0)</f>
        <v>0.4298957322679185</v>
      </c>
      <c r="AF1629" s="20" t="str">
        <f>IF(Sales_Trans_2[[#This Row],[Discount_Pct]]=0,"0%",
IF(Sales_Trans_2[[#This Row],[Discount_Pct]]&lt;=5,"1-5%",
IF(Sales_Trans_2[[#This Row],[Discount_Pct]]&lt;=10,"6-10%",
IF(Sales_Trans_2[[#This Row],[Discount_Pct]]&lt;=15,"11-15%","&gt;15%"))))</f>
        <v>11-15%</v>
      </c>
    </row>
    <row r="1630" spans="1:32" x14ac:dyDescent="0.25">
      <c r="A1630" t="s">
        <v>3665</v>
      </c>
      <c r="B1630" s="10">
        <v>45983</v>
      </c>
      <c r="C1630" t="s">
        <v>3068</v>
      </c>
      <c r="D1630" t="s">
        <v>124</v>
      </c>
      <c r="E1630" t="s">
        <v>433</v>
      </c>
      <c r="F1630" t="s">
        <v>434</v>
      </c>
      <c r="G1630">
        <v>3</v>
      </c>
      <c r="H1630">
        <v>421.08</v>
      </c>
      <c r="I1630">
        <v>5</v>
      </c>
      <c r="J1630">
        <v>63.16</v>
      </c>
      <c r="K1630">
        <v>1380.09</v>
      </c>
      <c r="L1630">
        <v>958.11</v>
      </c>
      <c r="M1630">
        <v>421.98</v>
      </c>
      <c r="N1630" t="s">
        <v>68</v>
      </c>
      <c r="O1630" t="s">
        <v>345</v>
      </c>
      <c r="P1630" t="s">
        <v>25</v>
      </c>
      <c r="Q1630">
        <v>0.66736111111111107</v>
      </c>
      <c r="R1630" t="s">
        <v>27</v>
      </c>
      <c r="S1630" t="s">
        <v>4697</v>
      </c>
      <c r="T1630" t="s">
        <v>4672</v>
      </c>
      <c r="U1630">
        <v>397.22</v>
      </c>
      <c r="V1630" t="s">
        <v>5568</v>
      </c>
      <c r="W1630" t="s">
        <v>4958</v>
      </c>
      <c r="X1630" t="s">
        <v>5832</v>
      </c>
      <c r="Y1630" t="s">
        <v>4966</v>
      </c>
      <c r="Z1630" t="s">
        <v>5544</v>
      </c>
      <c r="AA1630" t="s">
        <v>5060</v>
      </c>
      <c r="AB1630">
        <f>YEAR(Sales_Trans_2[[#This Row],[Transaction_Date]])</f>
        <v>2025</v>
      </c>
      <c r="AC1630" t="str">
        <f>TEXT(Sales_Trans_2[[#This Row],[Transaction_Date]],"mmm")</f>
        <v>Nov</v>
      </c>
      <c r="AD1630">
        <f>MONTH(Sales_Trans_2[[#This Row],[Transaction_Date]])</f>
        <v>11</v>
      </c>
      <c r="AE1630" s="19">
        <f>IFERROR(Sales_Trans_2[[#This Row],[Profit]]/Sales_Trans_2[[#This Row],[Sales_Amount]],0)</f>
        <v>0.30576266765210969</v>
      </c>
      <c r="AF1630" s="20" t="str">
        <f>IF(Sales_Trans_2[[#This Row],[Discount_Pct]]=0,"0%",
IF(Sales_Trans_2[[#This Row],[Discount_Pct]]&lt;=5,"1-5%",
IF(Sales_Trans_2[[#This Row],[Discount_Pct]]&lt;=10,"6-10%",
IF(Sales_Trans_2[[#This Row],[Discount_Pct]]&lt;=15,"11-15%","&gt;15%"))))</f>
        <v>1-5%</v>
      </c>
    </row>
    <row r="1631" spans="1:32" x14ac:dyDescent="0.25">
      <c r="A1631" t="s">
        <v>3172</v>
      </c>
      <c r="B1631" s="10">
        <v>45816</v>
      </c>
      <c r="C1631" t="s">
        <v>2372</v>
      </c>
      <c r="D1631" t="s">
        <v>141</v>
      </c>
      <c r="E1631" t="s">
        <v>1403</v>
      </c>
      <c r="F1631" t="s">
        <v>1404</v>
      </c>
      <c r="G1631">
        <v>1</v>
      </c>
      <c r="H1631">
        <v>437.49</v>
      </c>
      <c r="I1631">
        <v>15</v>
      </c>
      <c r="J1631">
        <v>65.62</v>
      </c>
      <c r="K1631">
        <v>371.87</v>
      </c>
      <c r="L1631">
        <v>265.44</v>
      </c>
      <c r="M1631">
        <v>106.43</v>
      </c>
      <c r="N1631" t="s">
        <v>68</v>
      </c>
      <c r="O1631" t="s">
        <v>345</v>
      </c>
      <c r="P1631" t="s">
        <v>25</v>
      </c>
      <c r="Q1631">
        <v>0.375</v>
      </c>
      <c r="R1631" t="s">
        <v>49</v>
      </c>
      <c r="S1631" t="s">
        <v>4658</v>
      </c>
      <c r="T1631" t="s">
        <v>4636</v>
      </c>
      <c r="U1631">
        <v>437.49</v>
      </c>
      <c r="V1631" t="s">
        <v>5885</v>
      </c>
      <c r="W1631" t="s">
        <v>4964</v>
      </c>
      <c r="X1631" t="s">
        <v>5559</v>
      </c>
      <c r="Y1631" t="s">
        <v>5007</v>
      </c>
      <c r="Z1631" t="s">
        <v>5560</v>
      </c>
      <c r="AA1631" t="s">
        <v>5060</v>
      </c>
      <c r="AB1631">
        <f>YEAR(Sales_Trans_2[[#This Row],[Transaction_Date]])</f>
        <v>2025</v>
      </c>
      <c r="AC1631" t="str">
        <f>TEXT(Sales_Trans_2[[#This Row],[Transaction_Date]],"mmm")</f>
        <v>Jun</v>
      </c>
      <c r="AD1631">
        <f>MONTH(Sales_Trans_2[[#This Row],[Transaction_Date]])</f>
        <v>6</v>
      </c>
      <c r="AE1631" s="19">
        <f>IFERROR(Sales_Trans_2[[#This Row],[Profit]]/Sales_Trans_2[[#This Row],[Sales_Amount]],0)</f>
        <v>0.28620216742409982</v>
      </c>
      <c r="AF1631" s="20" t="str">
        <f>IF(Sales_Trans_2[[#This Row],[Discount_Pct]]=0,"0%",
IF(Sales_Trans_2[[#This Row],[Discount_Pct]]&lt;=5,"1-5%",
IF(Sales_Trans_2[[#This Row],[Discount_Pct]]&lt;=10,"6-10%",
IF(Sales_Trans_2[[#This Row],[Discount_Pct]]&lt;=15,"11-15%","&gt;15%"))))</f>
        <v>11-15%</v>
      </c>
    </row>
    <row r="1632" spans="1:32" x14ac:dyDescent="0.25">
      <c r="A1632" t="s">
        <v>2134</v>
      </c>
      <c r="B1632" s="10">
        <v>45852</v>
      </c>
      <c r="C1632" t="s">
        <v>1016</v>
      </c>
      <c r="D1632" t="s">
        <v>2135</v>
      </c>
      <c r="E1632" t="s">
        <v>2009</v>
      </c>
      <c r="F1632" t="s">
        <v>2136</v>
      </c>
      <c r="G1632">
        <v>6</v>
      </c>
      <c r="H1632">
        <v>77.87</v>
      </c>
      <c r="I1632">
        <v>10</v>
      </c>
      <c r="J1632">
        <v>46.72</v>
      </c>
      <c r="K1632">
        <v>420.5</v>
      </c>
      <c r="L1632">
        <v>347.34</v>
      </c>
      <c r="M1632">
        <v>73.16</v>
      </c>
      <c r="N1632" t="s">
        <v>4971</v>
      </c>
      <c r="O1632" t="s">
        <v>345</v>
      </c>
      <c r="P1632" t="s">
        <v>25</v>
      </c>
      <c r="Q1632">
        <v>0.52569444444444446</v>
      </c>
      <c r="R1632" t="s">
        <v>49</v>
      </c>
      <c r="S1632" t="s">
        <v>4748</v>
      </c>
      <c r="T1632" t="s">
        <v>4729</v>
      </c>
      <c r="U1632">
        <v>68.95</v>
      </c>
      <c r="V1632" t="s">
        <v>5653</v>
      </c>
      <c r="W1632" t="s">
        <v>4958</v>
      </c>
      <c r="X1632" t="s">
        <v>5440</v>
      </c>
      <c r="Y1632" t="s">
        <v>4960</v>
      </c>
      <c r="Z1632" t="s">
        <v>5177</v>
      </c>
      <c r="AA1632" t="s">
        <v>5060</v>
      </c>
      <c r="AB1632">
        <f>YEAR(Sales_Trans_2[[#This Row],[Transaction_Date]])</f>
        <v>2025</v>
      </c>
      <c r="AC1632" t="str">
        <f>TEXT(Sales_Trans_2[[#This Row],[Transaction_Date]],"mmm")</f>
        <v>Jul</v>
      </c>
      <c r="AD1632">
        <f>MONTH(Sales_Trans_2[[#This Row],[Transaction_Date]])</f>
        <v>7</v>
      </c>
      <c r="AE1632" s="19">
        <f>IFERROR(Sales_Trans_2[[#This Row],[Profit]]/Sales_Trans_2[[#This Row],[Sales_Amount]],0)</f>
        <v>0.17398335315101068</v>
      </c>
      <c r="AF1632" s="20" t="str">
        <f>IF(Sales_Trans_2[[#This Row],[Discount_Pct]]=0,"0%",
IF(Sales_Trans_2[[#This Row],[Discount_Pct]]&lt;=5,"1-5%",
IF(Sales_Trans_2[[#This Row],[Discount_Pct]]&lt;=10,"6-10%",
IF(Sales_Trans_2[[#This Row],[Discount_Pct]]&lt;=15,"11-15%","&gt;15%"))))</f>
        <v>6-10%</v>
      </c>
    </row>
    <row r="1633" spans="1:32" x14ac:dyDescent="0.25">
      <c r="A1633" t="s">
        <v>4030</v>
      </c>
      <c r="B1633" s="10">
        <v>45934</v>
      </c>
      <c r="C1633" t="s">
        <v>3271</v>
      </c>
      <c r="D1633" t="s">
        <v>95</v>
      </c>
      <c r="E1633" t="s">
        <v>2478</v>
      </c>
      <c r="F1633" t="s">
        <v>3537</v>
      </c>
      <c r="G1633">
        <v>3</v>
      </c>
      <c r="H1633">
        <v>522.78</v>
      </c>
      <c r="I1633">
        <v>10</v>
      </c>
      <c r="J1633">
        <v>156.83000000000001</v>
      </c>
      <c r="K1633">
        <v>1411.51</v>
      </c>
      <c r="L1633">
        <v>1187.6099999999999</v>
      </c>
      <c r="M1633">
        <v>223.9</v>
      </c>
      <c r="N1633" t="s">
        <v>68</v>
      </c>
      <c r="O1633" t="s">
        <v>345</v>
      </c>
      <c r="P1633" t="s">
        <v>25</v>
      </c>
      <c r="Q1633">
        <v>0.40138888888888891</v>
      </c>
      <c r="R1633" t="s">
        <v>49</v>
      </c>
      <c r="S1633" t="s">
        <v>4937</v>
      </c>
      <c r="T1633" t="s">
        <v>4930</v>
      </c>
      <c r="U1633">
        <v>522.78</v>
      </c>
      <c r="V1633" t="s">
        <v>5796</v>
      </c>
      <c r="W1633" t="s">
        <v>4964</v>
      </c>
      <c r="X1633" t="s">
        <v>5244</v>
      </c>
      <c r="Y1633" t="s">
        <v>5007</v>
      </c>
      <c r="Z1633" t="s">
        <v>5245</v>
      </c>
      <c r="AA1633" t="s">
        <v>5060</v>
      </c>
      <c r="AB1633">
        <f>YEAR(Sales_Trans_2[[#This Row],[Transaction_Date]])</f>
        <v>2025</v>
      </c>
      <c r="AC1633" t="str">
        <f>TEXT(Sales_Trans_2[[#This Row],[Transaction_Date]],"mmm")</f>
        <v>Oct</v>
      </c>
      <c r="AD1633">
        <f>MONTH(Sales_Trans_2[[#This Row],[Transaction_Date]])</f>
        <v>10</v>
      </c>
      <c r="AE1633" s="19">
        <f>IFERROR(Sales_Trans_2[[#This Row],[Profit]]/Sales_Trans_2[[#This Row],[Sales_Amount]],0)</f>
        <v>0.15862445182818399</v>
      </c>
      <c r="AF1633" s="20" t="str">
        <f>IF(Sales_Trans_2[[#This Row],[Discount_Pct]]=0,"0%",
IF(Sales_Trans_2[[#This Row],[Discount_Pct]]&lt;=5,"1-5%",
IF(Sales_Trans_2[[#This Row],[Discount_Pct]]&lt;=10,"6-10%",
IF(Sales_Trans_2[[#This Row],[Discount_Pct]]&lt;=15,"11-15%","&gt;15%"))))</f>
        <v>6-10%</v>
      </c>
    </row>
    <row r="1634" spans="1:32" x14ac:dyDescent="0.25">
      <c r="A1634" t="s">
        <v>2434</v>
      </c>
      <c r="B1634" s="10">
        <v>45812</v>
      </c>
      <c r="C1634" t="s">
        <v>2435</v>
      </c>
      <c r="D1634" t="s">
        <v>1991</v>
      </c>
      <c r="E1634" t="s">
        <v>1059</v>
      </c>
      <c r="F1634" t="s">
        <v>304</v>
      </c>
      <c r="G1634">
        <v>6</v>
      </c>
      <c r="H1634">
        <v>398.95</v>
      </c>
      <c r="I1634">
        <v>20</v>
      </c>
      <c r="J1634">
        <v>478.74</v>
      </c>
      <c r="K1634">
        <v>2202.1999999999998</v>
      </c>
      <c r="L1634">
        <v>1560.36</v>
      </c>
      <c r="M1634">
        <v>641.84</v>
      </c>
      <c r="N1634" t="s">
        <v>40</v>
      </c>
      <c r="O1634" t="s">
        <v>345</v>
      </c>
      <c r="P1634" t="s">
        <v>25</v>
      </c>
      <c r="Q1634">
        <v>0.51875000000000004</v>
      </c>
      <c r="R1634" t="s">
        <v>27</v>
      </c>
      <c r="S1634" t="s">
        <v>4933</v>
      </c>
      <c r="T1634" t="s">
        <v>4930</v>
      </c>
      <c r="U1634">
        <v>352.51</v>
      </c>
      <c r="V1634" t="s">
        <v>6061</v>
      </c>
      <c r="W1634" t="s">
        <v>4958</v>
      </c>
      <c r="X1634" t="s">
        <v>5101</v>
      </c>
      <c r="Y1634" t="s">
        <v>4970</v>
      </c>
      <c r="Z1634" t="s">
        <v>5099</v>
      </c>
      <c r="AA1634" t="s">
        <v>5060</v>
      </c>
      <c r="AB1634">
        <f>YEAR(Sales_Trans_2[[#This Row],[Transaction_Date]])</f>
        <v>2025</v>
      </c>
      <c r="AC1634" t="str">
        <f>TEXT(Sales_Trans_2[[#This Row],[Transaction_Date]],"mmm")</f>
        <v>Jun</v>
      </c>
      <c r="AD1634">
        <f>MONTH(Sales_Trans_2[[#This Row],[Transaction_Date]])</f>
        <v>6</v>
      </c>
      <c r="AE1634" s="19">
        <f>IFERROR(Sales_Trans_2[[#This Row],[Profit]]/Sales_Trans_2[[#This Row],[Sales_Amount]],0)</f>
        <v>0.29145400054490966</v>
      </c>
      <c r="AF1634" s="20" t="str">
        <f>IF(Sales_Trans_2[[#This Row],[Discount_Pct]]=0,"0%",
IF(Sales_Trans_2[[#This Row],[Discount_Pct]]&lt;=5,"1-5%",
IF(Sales_Trans_2[[#This Row],[Discount_Pct]]&lt;=10,"6-10%",
IF(Sales_Trans_2[[#This Row],[Discount_Pct]]&lt;=15,"11-15%","&gt;15%"))))</f>
        <v>&gt;15%</v>
      </c>
    </row>
    <row r="1635" spans="1:32" x14ac:dyDescent="0.25">
      <c r="A1635" t="s">
        <v>2525</v>
      </c>
      <c r="B1635" s="10">
        <v>45661</v>
      </c>
      <c r="C1635" t="s">
        <v>1863</v>
      </c>
      <c r="D1635" t="s">
        <v>147</v>
      </c>
      <c r="E1635" t="s">
        <v>131</v>
      </c>
      <c r="F1635" t="s">
        <v>132</v>
      </c>
      <c r="G1635">
        <v>4</v>
      </c>
      <c r="H1635">
        <v>332.73</v>
      </c>
      <c r="I1635">
        <v>10</v>
      </c>
      <c r="J1635">
        <v>133.09</v>
      </c>
      <c r="K1635">
        <v>1197.83</v>
      </c>
      <c r="L1635">
        <v>1044.8800000000001</v>
      </c>
      <c r="M1635">
        <v>152.94999999999999</v>
      </c>
      <c r="N1635" t="s">
        <v>133</v>
      </c>
      <c r="O1635" t="s">
        <v>345</v>
      </c>
      <c r="P1635" t="s">
        <v>25</v>
      </c>
      <c r="Q1635">
        <v>0.50555555555555554</v>
      </c>
      <c r="R1635" t="s">
        <v>49</v>
      </c>
      <c r="S1635" t="s">
        <v>4717</v>
      </c>
      <c r="T1635" t="s">
        <v>4703</v>
      </c>
      <c r="U1635">
        <v>332.73</v>
      </c>
      <c r="V1635" t="s">
        <v>5835</v>
      </c>
      <c r="W1635" t="s">
        <v>4964</v>
      </c>
      <c r="X1635" t="s">
        <v>5593</v>
      </c>
      <c r="Y1635" t="s">
        <v>5007</v>
      </c>
      <c r="Z1635" t="s">
        <v>5076</v>
      </c>
      <c r="AA1635" t="s">
        <v>5060</v>
      </c>
      <c r="AB1635">
        <f>YEAR(Sales_Trans_2[[#This Row],[Transaction_Date]])</f>
        <v>2025</v>
      </c>
      <c r="AC1635" t="str">
        <f>TEXT(Sales_Trans_2[[#This Row],[Transaction_Date]],"mmm")</f>
        <v>Jan</v>
      </c>
      <c r="AD1635">
        <f>MONTH(Sales_Trans_2[[#This Row],[Transaction_Date]])</f>
        <v>1</v>
      </c>
      <c r="AE1635" s="19">
        <f>IFERROR(Sales_Trans_2[[#This Row],[Profit]]/Sales_Trans_2[[#This Row],[Sales_Amount]],0)</f>
        <v>0.12768923803878682</v>
      </c>
      <c r="AF1635" s="20" t="str">
        <f>IF(Sales_Trans_2[[#This Row],[Discount_Pct]]=0,"0%",
IF(Sales_Trans_2[[#This Row],[Discount_Pct]]&lt;=5,"1-5%",
IF(Sales_Trans_2[[#This Row],[Discount_Pct]]&lt;=10,"6-10%",
IF(Sales_Trans_2[[#This Row],[Discount_Pct]]&lt;=15,"11-15%","&gt;15%"))))</f>
        <v>6-10%</v>
      </c>
    </row>
    <row r="1636" spans="1:32" x14ac:dyDescent="0.25">
      <c r="A1636" t="s">
        <v>3295</v>
      </c>
      <c r="B1636" s="10">
        <v>46005</v>
      </c>
      <c r="C1636" t="s">
        <v>1953</v>
      </c>
      <c r="D1636" t="s">
        <v>2670</v>
      </c>
      <c r="E1636" t="s">
        <v>53</v>
      </c>
      <c r="F1636" t="s">
        <v>1454</v>
      </c>
      <c r="G1636">
        <v>2</v>
      </c>
      <c r="H1636">
        <v>519.78</v>
      </c>
      <c r="I1636">
        <v>5</v>
      </c>
      <c r="J1636">
        <v>51.98</v>
      </c>
      <c r="K1636">
        <v>1135.72</v>
      </c>
      <c r="L1636">
        <v>795.84</v>
      </c>
      <c r="M1636">
        <v>339.88</v>
      </c>
      <c r="N1636" t="s">
        <v>133</v>
      </c>
      <c r="O1636" t="s">
        <v>24</v>
      </c>
      <c r="P1636" t="s">
        <v>25</v>
      </c>
      <c r="Q1636">
        <v>0.86597222222222225</v>
      </c>
      <c r="R1636" t="s">
        <v>27</v>
      </c>
      <c r="S1636" t="s">
        <v>4914</v>
      </c>
      <c r="T1636" t="s">
        <v>4908</v>
      </c>
      <c r="U1636">
        <v>519.78</v>
      </c>
      <c r="V1636" t="s">
        <v>5058</v>
      </c>
      <c r="W1636" t="s">
        <v>4964</v>
      </c>
      <c r="X1636" t="s">
        <v>5053</v>
      </c>
      <c r="Y1636" t="s">
        <v>4960</v>
      </c>
      <c r="Z1636" t="s">
        <v>5059</v>
      </c>
      <c r="AA1636" t="s">
        <v>5060</v>
      </c>
      <c r="AB1636">
        <f>YEAR(Sales_Trans_2[[#This Row],[Transaction_Date]])</f>
        <v>2025</v>
      </c>
      <c r="AC1636" t="str">
        <f>TEXT(Sales_Trans_2[[#This Row],[Transaction_Date]],"mmm")</f>
        <v>Dec</v>
      </c>
      <c r="AD1636">
        <f>MONTH(Sales_Trans_2[[#This Row],[Transaction_Date]])</f>
        <v>12</v>
      </c>
      <c r="AE1636" s="19">
        <f>IFERROR(Sales_Trans_2[[#This Row],[Profit]]/Sales_Trans_2[[#This Row],[Sales_Amount]],0)</f>
        <v>0.29926390307470152</v>
      </c>
      <c r="AF1636" s="20" t="str">
        <f>IF(Sales_Trans_2[[#This Row],[Discount_Pct]]=0,"0%",
IF(Sales_Trans_2[[#This Row],[Discount_Pct]]&lt;=5,"1-5%",
IF(Sales_Trans_2[[#This Row],[Discount_Pct]]&lt;=10,"6-10%",
IF(Sales_Trans_2[[#This Row],[Discount_Pct]]&lt;=15,"11-15%","&gt;15%"))))</f>
        <v>1-5%</v>
      </c>
    </row>
    <row r="1637" spans="1:32" x14ac:dyDescent="0.25">
      <c r="A1637" t="s">
        <v>2830</v>
      </c>
      <c r="B1637" s="10">
        <v>46008</v>
      </c>
      <c r="C1637" t="s">
        <v>1567</v>
      </c>
      <c r="D1637" t="s">
        <v>566</v>
      </c>
      <c r="E1637" t="s">
        <v>1059</v>
      </c>
      <c r="F1637" t="s">
        <v>239</v>
      </c>
      <c r="G1637">
        <v>3</v>
      </c>
      <c r="H1637">
        <v>328.59</v>
      </c>
      <c r="I1637">
        <v>20</v>
      </c>
      <c r="J1637">
        <v>197.15</v>
      </c>
      <c r="K1637">
        <v>788.62</v>
      </c>
      <c r="L1637">
        <v>766.47</v>
      </c>
      <c r="M1637">
        <v>22.15</v>
      </c>
      <c r="N1637" t="s">
        <v>40</v>
      </c>
      <c r="O1637" t="s">
        <v>24</v>
      </c>
      <c r="P1637" t="s">
        <v>25</v>
      </c>
      <c r="Q1637">
        <v>0.63541666666666663</v>
      </c>
      <c r="R1637" t="s">
        <v>49</v>
      </c>
      <c r="S1637" t="s">
        <v>4767</v>
      </c>
      <c r="T1637" t="s">
        <v>4752</v>
      </c>
      <c r="U1637">
        <v>328.59</v>
      </c>
      <c r="V1637" t="s">
        <v>5098</v>
      </c>
      <c r="W1637" t="s">
        <v>4968</v>
      </c>
      <c r="X1637" t="s">
        <v>5015</v>
      </c>
      <c r="Y1637" t="s">
        <v>4966</v>
      </c>
      <c r="Z1637" t="s">
        <v>5099</v>
      </c>
      <c r="AA1637" t="s">
        <v>5060</v>
      </c>
      <c r="AB1637">
        <f>YEAR(Sales_Trans_2[[#This Row],[Transaction_Date]])</f>
        <v>2025</v>
      </c>
      <c r="AC1637" t="str">
        <f>TEXT(Sales_Trans_2[[#This Row],[Transaction_Date]],"mmm")</f>
        <v>Dec</v>
      </c>
      <c r="AD1637">
        <f>MONTH(Sales_Trans_2[[#This Row],[Transaction_Date]])</f>
        <v>12</v>
      </c>
      <c r="AE1637" s="19">
        <f>IFERROR(Sales_Trans_2[[#This Row],[Profit]]/Sales_Trans_2[[#This Row],[Sales_Amount]],0)</f>
        <v>2.8087038117217415E-2</v>
      </c>
      <c r="AF1637" s="20" t="str">
        <f>IF(Sales_Trans_2[[#This Row],[Discount_Pct]]=0,"0%",
IF(Sales_Trans_2[[#This Row],[Discount_Pct]]&lt;=5,"1-5%",
IF(Sales_Trans_2[[#This Row],[Discount_Pct]]&lt;=10,"6-10%",
IF(Sales_Trans_2[[#This Row],[Discount_Pct]]&lt;=15,"11-15%","&gt;15%"))))</f>
        <v>&gt;15%</v>
      </c>
    </row>
    <row r="1638" spans="1:32" x14ac:dyDescent="0.25">
      <c r="A1638" t="s">
        <v>1057</v>
      </c>
      <c r="B1638" s="10">
        <v>46076</v>
      </c>
      <c r="C1638" t="s">
        <v>1058</v>
      </c>
      <c r="D1638" t="s">
        <v>777</v>
      </c>
      <c r="E1638" t="s">
        <v>1059</v>
      </c>
      <c r="F1638" t="s">
        <v>304</v>
      </c>
      <c r="G1638">
        <v>2</v>
      </c>
      <c r="H1638">
        <v>86.11</v>
      </c>
      <c r="I1638">
        <v>10</v>
      </c>
      <c r="J1638">
        <v>17.22</v>
      </c>
      <c r="K1638">
        <v>155</v>
      </c>
      <c r="L1638">
        <v>136.34</v>
      </c>
      <c r="M1638">
        <v>18.66</v>
      </c>
      <c r="N1638" t="s">
        <v>47</v>
      </c>
      <c r="O1638" t="s">
        <v>24</v>
      </c>
      <c r="P1638" t="s">
        <v>25</v>
      </c>
      <c r="Q1638">
        <v>0.75138888888888888</v>
      </c>
      <c r="R1638" t="s">
        <v>49</v>
      </c>
      <c r="S1638" t="s">
        <v>4818</v>
      </c>
      <c r="T1638" t="s">
        <v>4805</v>
      </c>
      <c r="U1638">
        <v>86.11</v>
      </c>
      <c r="V1638" t="s">
        <v>5102</v>
      </c>
      <c r="W1638" t="s">
        <v>4968</v>
      </c>
      <c r="X1638" t="s">
        <v>5101</v>
      </c>
      <c r="Y1638" t="s">
        <v>4970</v>
      </c>
      <c r="Z1638" t="s">
        <v>5099</v>
      </c>
      <c r="AA1638" t="s">
        <v>5060</v>
      </c>
      <c r="AB1638">
        <f>YEAR(Sales_Trans_2[[#This Row],[Transaction_Date]])</f>
        <v>2026</v>
      </c>
      <c r="AC1638" t="str">
        <f>TEXT(Sales_Trans_2[[#This Row],[Transaction_Date]],"mmm")</f>
        <v>Feb</v>
      </c>
      <c r="AD1638">
        <f>MONTH(Sales_Trans_2[[#This Row],[Transaction_Date]])</f>
        <v>2</v>
      </c>
      <c r="AE1638" s="19">
        <f>IFERROR(Sales_Trans_2[[#This Row],[Profit]]/Sales_Trans_2[[#This Row],[Sales_Amount]],0)</f>
        <v>0.12038709677419356</v>
      </c>
      <c r="AF1638" s="20" t="str">
        <f>IF(Sales_Trans_2[[#This Row],[Discount_Pct]]=0,"0%",
IF(Sales_Trans_2[[#This Row],[Discount_Pct]]&lt;=5,"1-5%",
IF(Sales_Trans_2[[#This Row],[Discount_Pct]]&lt;=10,"6-10%",
IF(Sales_Trans_2[[#This Row],[Discount_Pct]]&lt;=15,"11-15%","&gt;15%"))))</f>
        <v>6-10%</v>
      </c>
    </row>
    <row r="1639" spans="1:32" x14ac:dyDescent="0.25">
      <c r="A1639" t="s">
        <v>2858</v>
      </c>
      <c r="B1639" s="10">
        <v>46066</v>
      </c>
      <c r="C1639" t="s">
        <v>670</v>
      </c>
      <c r="D1639" t="s">
        <v>314</v>
      </c>
      <c r="E1639" t="s">
        <v>576</v>
      </c>
      <c r="F1639" t="s">
        <v>577</v>
      </c>
      <c r="G1639">
        <v>5</v>
      </c>
      <c r="H1639">
        <v>329.69</v>
      </c>
      <c r="I1639">
        <v>15</v>
      </c>
      <c r="J1639">
        <v>247.27</v>
      </c>
      <c r="K1639">
        <v>1401.18</v>
      </c>
      <c r="L1639">
        <v>1236.25</v>
      </c>
      <c r="M1639">
        <v>164.93</v>
      </c>
      <c r="N1639" t="s">
        <v>47</v>
      </c>
      <c r="O1639" t="s">
        <v>24</v>
      </c>
      <c r="P1639" t="s">
        <v>25</v>
      </c>
      <c r="Q1639">
        <v>0.52708333333333335</v>
      </c>
      <c r="R1639" t="s">
        <v>49</v>
      </c>
      <c r="S1639" t="s">
        <v>4707</v>
      </c>
      <c r="T1639" t="s">
        <v>4703</v>
      </c>
      <c r="U1639">
        <v>329.69</v>
      </c>
      <c r="V1639" t="s">
        <v>5221</v>
      </c>
      <c r="W1639" t="s">
        <v>4968</v>
      </c>
      <c r="X1639" t="s">
        <v>5219</v>
      </c>
      <c r="Y1639" t="s">
        <v>5011</v>
      </c>
      <c r="Z1639" t="s">
        <v>5220</v>
      </c>
      <c r="AA1639" t="s">
        <v>5060</v>
      </c>
      <c r="AB1639">
        <f>YEAR(Sales_Trans_2[[#This Row],[Transaction_Date]])</f>
        <v>2026</v>
      </c>
      <c r="AC1639" t="str">
        <f>TEXT(Sales_Trans_2[[#This Row],[Transaction_Date]],"mmm")</f>
        <v>Feb</v>
      </c>
      <c r="AD1639">
        <f>MONTH(Sales_Trans_2[[#This Row],[Transaction_Date]])</f>
        <v>2</v>
      </c>
      <c r="AE1639" s="19">
        <f>IFERROR(Sales_Trans_2[[#This Row],[Profit]]/Sales_Trans_2[[#This Row],[Sales_Amount]],0)</f>
        <v>0.11770793188598182</v>
      </c>
      <c r="AF1639" s="20" t="str">
        <f>IF(Sales_Trans_2[[#This Row],[Discount_Pct]]=0,"0%",
IF(Sales_Trans_2[[#This Row],[Discount_Pct]]&lt;=5,"1-5%",
IF(Sales_Trans_2[[#This Row],[Discount_Pct]]&lt;=10,"6-10%",
IF(Sales_Trans_2[[#This Row],[Discount_Pct]]&lt;=15,"11-15%","&gt;15%"))))</f>
        <v>11-15%</v>
      </c>
    </row>
    <row r="1640" spans="1:32" x14ac:dyDescent="0.25">
      <c r="A1640" t="s">
        <v>1566</v>
      </c>
      <c r="B1640" s="10">
        <v>46009</v>
      </c>
      <c r="C1640" t="s">
        <v>1567</v>
      </c>
      <c r="D1640" t="s">
        <v>44</v>
      </c>
      <c r="E1640" t="s">
        <v>700</v>
      </c>
      <c r="F1640" t="s">
        <v>1481</v>
      </c>
      <c r="G1640">
        <v>2</v>
      </c>
      <c r="H1640">
        <v>398.25</v>
      </c>
      <c r="I1640">
        <v>10</v>
      </c>
      <c r="J1640">
        <v>79.650000000000006</v>
      </c>
      <c r="K1640">
        <v>716.85</v>
      </c>
      <c r="L1640">
        <v>473.08</v>
      </c>
      <c r="M1640">
        <v>243.77</v>
      </c>
      <c r="N1640" t="s">
        <v>23</v>
      </c>
      <c r="O1640" t="s">
        <v>24</v>
      </c>
      <c r="P1640" t="s">
        <v>25</v>
      </c>
      <c r="Q1640">
        <v>0.43125000000000002</v>
      </c>
      <c r="R1640" t="s">
        <v>49</v>
      </c>
      <c r="S1640" t="s">
        <v>4650</v>
      </c>
      <c r="T1640" t="s">
        <v>4636</v>
      </c>
      <c r="U1640">
        <v>398.25</v>
      </c>
      <c r="V1640" t="s">
        <v>5098</v>
      </c>
      <c r="W1640" t="s">
        <v>4968</v>
      </c>
      <c r="X1640" t="s">
        <v>5230</v>
      </c>
      <c r="Y1640" t="s">
        <v>4960</v>
      </c>
      <c r="Z1640" t="s">
        <v>5231</v>
      </c>
      <c r="AA1640" t="s">
        <v>5060</v>
      </c>
      <c r="AB1640">
        <f>YEAR(Sales_Trans_2[[#This Row],[Transaction_Date]])</f>
        <v>2025</v>
      </c>
      <c r="AC1640" t="str">
        <f>TEXT(Sales_Trans_2[[#This Row],[Transaction_Date]],"mmm")</f>
        <v>Dec</v>
      </c>
      <c r="AD1640">
        <f>MONTH(Sales_Trans_2[[#This Row],[Transaction_Date]])</f>
        <v>12</v>
      </c>
      <c r="AE1640" s="19">
        <f>IFERROR(Sales_Trans_2[[#This Row],[Profit]]/Sales_Trans_2[[#This Row],[Sales_Amount]],0)</f>
        <v>0.34005719467113066</v>
      </c>
      <c r="AF1640" s="20" t="str">
        <f>IF(Sales_Trans_2[[#This Row],[Discount_Pct]]=0,"0%",
IF(Sales_Trans_2[[#This Row],[Discount_Pct]]&lt;=5,"1-5%",
IF(Sales_Trans_2[[#This Row],[Discount_Pct]]&lt;=10,"6-10%",
IF(Sales_Trans_2[[#This Row],[Discount_Pct]]&lt;=15,"11-15%","&gt;15%"))))</f>
        <v>6-10%</v>
      </c>
    </row>
    <row r="1641" spans="1:32" x14ac:dyDescent="0.25">
      <c r="A1641" t="s">
        <v>1360</v>
      </c>
      <c r="B1641" s="10">
        <v>46017</v>
      </c>
      <c r="C1641" t="s">
        <v>1361</v>
      </c>
      <c r="D1641" t="s">
        <v>414</v>
      </c>
      <c r="E1641" t="s">
        <v>519</v>
      </c>
      <c r="F1641" t="s">
        <v>520</v>
      </c>
      <c r="G1641">
        <v>1</v>
      </c>
      <c r="H1641">
        <v>96.72</v>
      </c>
      <c r="I1641">
        <v>15</v>
      </c>
      <c r="J1641">
        <v>14.51</v>
      </c>
      <c r="K1641">
        <v>82.21</v>
      </c>
      <c r="L1641">
        <v>79.819999999999993</v>
      </c>
      <c r="M1641">
        <v>2.39</v>
      </c>
      <c r="N1641" t="s">
        <v>68</v>
      </c>
      <c r="O1641" t="s">
        <v>24</v>
      </c>
      <c r="P1641" t="s">
        <v>25</v>
      </c>
      <c r="Q1641">
        <v>0.71250000000000002</v>
      </c>
      <c r="R1641" t="s">
        <v>49</v>
      </c>
      <c r="S1641" t="s">
        <v>4846</v>
      </c>
      <c r="T1641" t="s">
        <v>4847</v>
      </c>
      <c r="U1641">
        <v>96.72</v>
      </c>
      <c r="V1641" t="s">
        <v>5243</v>
      </c>
      <c r="W1641" t="s">
        <v>4964</v>
      </c>
      <c r="X1641" t="s">
        <v>5214</v>
      </c>
      <c r="Y1641" t="s">
        <v>4966</v>
      </c>
      <c r="Z1641" t="s">
        <v>5242</v>
      </c>
      <c r="AA1641" t="s">
        <v>5060</v>
      </c>
      <c r="AB1641">
        <f>YEAR(Sales_Trans_2[[#This Row],[Transaction_Date]])</f>
        <v>2025</v>
      </c>
      <c r="AC1641" t="str">
        <f>TEXT(Sales_Trans_2[[#This Row],[Transaction_Date]],"mmm")</f>
        <v>Dec</v>
      </c>
      <c r="AD1641">
        <f>MONTH(Sales_Trans_2[[#This Row],[Transaction_Date]])</f>
        <v>12</v>
      </c>
      <c r="AE1641" s="19">
        <f>IFERROR(Sales_Trans_2[[#This Row],[Profit]]/Sales_Trans_2[[#This Row],[Sales_Amount]],0)</f>
        <v>2.9071889064590687E-2</v>
      </c>
      <c r="AF1641" s="20" t="str">
        <f>IF(Sales_Trans_2[[#This Row],[Discount_Pct]]=0,"0%",
IF(Sales_Trans_2[[#This Row],[Discount_Pct]]&lt;=5,"1-5%",
IF(Sales_Trans_2[[#This Row],[Discount_Pct]]&lt;=10,"6-10%",
IF(Sales_Trans_2[[#This Row],[Discount_Pct]]&lt;=15,"11-15%","&gt;15%"))))</f>
        <v>11-15%</v>
      </c>
    </row>
    <row r="1642" spans="1:32" x14ac:dyDescent="0.25">
      <c r="A1642" t="s">
        <v>2789</v>
      </c>
      <c r="B1642" s="10">
        <v>46095</v>
      </c>
      <c r="C1642" t="s">
        <v>2790</v>
      </c>
      <c r="D1642" t="s">
        <v>1678</v>
      </c>
      <c r="E1642" t="s">
        <v>2478</v>
      </c>
      <c r="F1642" t="s">
        <v>1881</v>
      </c>
      <c r="G1642">
        <v>3</v>
      </c>
      <c r="H1642">
        <v>342.27</v>
      </c>
      <c r="I1642">
        <v>20</v>
      </c>
      <c r="J1642">
        <v>205.36</v>
      </c>
      <c r="K1642">
        <v>944.67</v>
      </c>
      <c r="L1642">
        <v>798.3</v>
      </c>
      <c r="M1642">
        <v>146.37</v>
      </c>
      <c r="N1642" t="s">
        <v>23</v>
      </c>
      <c r="O1642" t="s">
        <v>24</v>
      </c>
      <c r="P1642" t="s">
        <v>25</v>
      </c>
      <c r="Q1642">
        <v>0.90416666666666667</v>
      </c>
      <c r="R1642" t="s">
        <v>27</v>
      </c>
      <c r="S1642" t="s">
        <v>4699</v>
      </c>
      <c r="T1642" t="s">
        <v>4672</v>
      </c>
      <c r="U1642">
        <v>342.27</v>
      </c>
      <c r="V1642" t="s">
        <v>5246</v>
      </c>
      <c r="W1642" t="s">
        <v>4964</v>
      </c>
      <c r="X1642" t="s">
        <v>5247</v>
      </c>
      <c r="Y1642" t="s">
        <v>4966</v>
      </c>
      <c r="Z1642" t="s">
        <v>5245</v>
      </c>
      <c r="AA1642" t="s">
        <v>5060</v>
      </c>
      <c r="AB1642">
        <f>YEAR(Sales_Trans_2[[#This Row],[Transaction_Date]])</f>
        <v>2026</v>
      </c>
      <c r="AC1642" t="str">
        <f>TEXT(Sales_Trans_2[[#This Row],[Transaction_Date]],"mmm")</f>
        <v>Mar</v>
      </c>
      <c r="AD1642">
        <f>MONTH(Sales_Trans_2[[#This Row],[Transaction_Date]])</f>
        <v>3</v>
      </c>
      <c r="AE1642" s="19">
        <f>IFERROR(Sales_Trans_2[[#This Row],[Profit]]/Sales_Trans_2[[#This Row],[Sales_Amount]],0)</f>
        <v>0.15494299596684558</v>
      </c>
      <c r="AF1642" s="20" t="str">
        <f>IF(Sales_Trans_2[[#This Row],[Discount_Pct]]=0,"0%",
IF(Sales_Trans_2[[#This Row],[Discount_Pct]]&lt;=5,"1-5%",
IF(Sales_Trans_2[[#This Row],[Discount_Pct]]&lt;=10,"6-10%",
IF(Sales_Trans_2[[#This Row],[Discount_Pct]]&lt;=15,"11-15%","&gt;15%"))))</f>
        <v>&gt;15%</v>
      </c>
    </row>
    <row r="1643" spans="1:32" x14ac:dyDescent="0.25">
      <c r="A1643" t="s">
        <v>3220</v>
      </c>
      <c r="B1643" s="10">
        <v>46237</v>
      </c>
      <c r="C1643" t="s">
        <v>3221</v>
      </c>
      <c r="D1643" t="s">
        <v>242</v>
      </c>
      <c r="E1643" t="s">
        <v>270</v>
      </c>
      <c r="F1643" t="s">
        <v>3117</v>
      </c>
      <c r="G1643">
        <v>4</v>
      </c>
      <c r="H1643">
        <v>80.5</v>
      </c>
      <c r="I1643">
        <v>10</v>
      </c>
      <c r="J1643">
        <v>32.200000000000003</v>
      </c>
      <c r="K1643">
        <v>333.27</v>
      </c>
      <c r="L1643">
        <v>249</v>
      </c>
      <c r="M1643">
        <v>84.27</v>
      </c>
      <c r="N1643" t="s">
        <v>40</v>
      </c>
      <c r="O1643" t="s">
        <v>24</v>
      </c>
      <c r="P1643" t="s">
        <v>25</v>
      </c>
      <c r="Q1643">
        <v>0.84652777777777777</v>
      </c>
      <c r="R1643" t="s">
        <v>27</v>
      </c>
      <c r="S1643" t="s">
        <v>4921</v>
      </c>
      <c r="T1643" t="s">
        <v>4908</v>
      </c>
      <c r="U1643">
        <v>80.5</v>
      </c>
      <c r="V1643" t="s">
        <v>5296</v>
      </c>
      <c r="W1643" t="s">
        <v>4968</v>
      </c>
      <c r="X1643" t="s">
        <v>5297</v>
      </c>
      <c r="Y1643" t="s">
        <v>4960</v>
      </c>
      <c r="Z1643" t="s">
        <v>5280</v>
      </c>
      <c r="AA1643" t="s">
        <v>5060</v>
      </c>
      <c r="AB1643">
        <f>YEAR(Sales_Trans_2[[#This Row],[Transaction_Date]])</f>
        <v>2026</v>
      </c>
      <c r="AC1643" t="str">
        <f>TEXT(Sales_Trans_2[[#This Row],[Transaction_Date]],"mmm")</f>
        <v>Aug</v>
      </c>
      <c r="AD1643">
        <f>MONTH(Sales_Trans_2[[#This Row],[Transaction_Date]])</f>
        <v>8</v>
      </c>
      <c r="AE1643" s="19">
        <f>IFERROR(Sales_Trans_2[[#This Row],[Profit]]/Sales_Trans_2[[#This Row],[Sales_Amount]],0)</f>
        <v>0.25285804302817533</v>
      </c>
      <c r="AF1643" s="20" t="str">
        <f>IF(Sales_Trans_2[[#This Row],[Discount_Pct]]=0,"0%",
IF(Sales_Trans_2[[#This Row],[Discount_Pct]]&lt;=5,"1-5%",
IF(Sales_Trans_2[[#This Row],[Discount_Pct]]&lt;=10,"6-10%",
IF(Sales_Trans_2[[#This Row],[Discount_Pct]]&lt;=15,"11-15%","&gt;15%"))))</f>
        <v>6-10%</v>
      </c>
    </row>
    <row r="1644" spans="1:32" x14ac:dyDescent="0.25">
      <c r="A1644" t="s">
        <v>2753</v>
      </c>
      <c r="B1644" s="10">
        <v>46077</v>
      </c>
      <c r="C1644" t="s">
        <v>2187</v>
      </c>
      <c r="D1644" t="s">
        <v>1096</v>
      </c>
      <c r="E1644" t="s">
        <v>2611</v>
      </c>
      <c r="F1644" t="s">
        <v>2612</v>
      </c>
      <c r="G1644">
        <v>1</v>
      </c>
      <c r="H1644">
        <v>405.1</v>
      </c>
      <c r="I1644">
        <v>10</v>
      </c>
      <c r="J1644">
        <v>40.51</v>
      </c>
      <c r="K1644">
        <v>364.59</v>
      </c>
      <c r="L1644">
        <v>348.41</v>
      </c>
      <c r="M1644">
        <v>16.18</v>
      </c>
      <c r="N1644" t="s">
        <v>4971</v>
      </c>
      <c r="O1644" t="s">
        <v>24</v>
      </c>
      <c r="P1644" t="s">
        <v>25</v>
      </c>
      <c r="Q1644">
        <v>0.54861111111111116</v>
      </c>
      <c r="R1644" t="s">
        <v>49</v>
      </c>
      <c r="S1644" t="s">
        <v>4869</v>
      </c>
      <c r="T1644" t="s">
        <v>4864</v>
      </c>
      <c r="U1644">
        <v>405.1</v>
      </c>
      <c r="V1644" t="s">
        <v>5039</v>
      </c>
      <c r="W1644" t="s">
        <v>4964</v>
      </c>
      <c r="X1644" t="s">
        <v>5304</v>
      </c>
      <c r="Y1644" t="s">
        <v>4966</v>
      </c>
      <c r="Z1644" t="s">
        <v>5305</v>
      </c>
      <c r="AA1644" t="s">
        <v>5060</v>
      </c>
      <c r="AB1644">
        <f>YEAR(Sales_Trans_2[[#This Row],[Transaction_Date]])</f>
        <v>2026</v>
      </c>
      <c r="AC1644" t="str">
        <f>TEXT(Sales_Trans_2[[#This Row],[Transaction_Date]],"mmm")</f>
        <v>Feb</v>
      </c>
      <c r="AD1644">
        <f>MONTH(Sales_Trans_2[[#This Row],[Transaction_Date]])</f>
        <v>2</v>
      </c>
      <c r="AE1644" s="19">
        <f>IFERROR(Sales_Trans_2[[#This Row],[Profit]]/Sales_Trans_2[[#This Row],[Sales_Amount]],0)</f>
        <v>4.4378617076716316E-2</v>
      </c>
      <c r="AF1644" s="20" t="str">
        <f>IF(Sales_Trans_2[[#This Row],[Discount_Pct]]=0,"0%",
IF(Sales_Trans_2[[#This Row],[Discount_Pct]]&lt;=5,"1-5%",
IF(Sales_Trans_2[[#This Row],[Discount_Pct]]&lt;=10,"6-10%",
IF(Sales_Trans_2[[#This Row],[Discount_Pct]]&lt;=15,"11-15%","&gt;15%"))))</f>
        <v>6-10%</v>
      </c>
    </row>
    <row r="1645" spans="1:32" x14ac:dyDescent="0.25">
      <c r="A1645" t="s">
        <v>2079</v>
      </c>
      <c r="B1645" s="10">
        <v>46041</v>
      </c>
      <c r="C1645" t="s">
        <v>1592</v>
      </c>
      <c r="D1645" t="s">
        <v>170</v>
      </c>
      <c r="E1645" t="s">
        <v>177</v>
      </c>
      <c r="F1645" t="s">
        <v>333</v>
      </c>
      <c r="G1645">
        <v>2</v>
      </c>
      <c r="H1645">
        <v>225.45</v>
      </c>
      <c r="I1645">
        <v>20</v>
      </c>
      <c r="J1645">
        <v>90.18</v>
      </c>
      <c r="K1645">
        <v>360.72</v>
      </c>
      <c r="L1645">
        <v>381.8</v>
      </c>
      <c r="M1645">
        <v>-21.08</v>
      </c>
      <c r="N1645" t="s">
        <v>23</v>
      </c>
      <c r="O1645" t="s">
        <v>24</v>
      </c>
      <c r="P1645" t="s">
        <v>25</v>
      </c>
      <c r="Q1645">
        <v>0.60416666666666663</v>
      </c>
      <c r="R1645" t="s">
        <v>49</v>
      </c>
      <c r="S1645" t="s">
        <v>4876</v>
      </c>
      <c r="T1645" t="s">
        <v>4864</v>
      </c>
      <c r="U1645">
        <v>225.45</v>
      </c>
      <c r="V1645" t="s">
        <v>5318</v>
      </c>
      <c r="W1645" t="s">
        <v>4968</v>
      </c>
      <c r="X1645" t="s">
        <v>5319</v>
      </c>
      <c r="Y1645" t="s">
        <v>4970</v>
      </c>
      <c r="Z1645" t="s">
        <v>5227</v>
      </c>
      <c r="AA1645" t="s">
        <v>5060</v>
      </c>
      <c r="AB1645">
        <f>YEAR(Sales_Trans_2[[#This Row],[Transaction_Date]])</f>
        <v>2026</v>
      </c>
      <c r="AC1645" t="str">
        <f>TEXT(Sales_Trans_2[[#This Row],[Transaction_Date]],"mmm")</f>
        <v>Jan</v>
      </c>
      <c r="AD1645">
        <f>MONTH(Sales_Trans_2[[#This Row],[Transaction_Date]])</f>
        <v>1</v>
      </c>
      <c r="AE1645" s="19">
        <f>IFERROR(Sales_Trans_2[[#This Row],[Profit]]/Sales_Trans_2[[#This Row],[Sales_Amount]],0)</f>
        <v>-5.8438678199157233E-2</v>
      </c>
      <c r="AF1645" s="20" t="str">
        <f>IF(Sales_Trans_2[[#This Row],[Discount_Pct]]=0,"0%",
IF(Sales_Trans_2[[#This Row],[Discount_Pct]]&lt;=5,"1-5%",
IF(Sales_Trans_2[[#This Row],[Discount_Pct]]&lt;=10,"6-10%",
IF(Sales_Trans_2[[#This Row],[Discount_Pct]]&lt;=15,"11-15%","&gt;15%"))))</f>
        <v>&gt;15%</v>
      </c>
    </row>
    <row r="1646" spans="1:32" x14ac:dyDescent="0.25">
      <c r="A1646" t="s">
        <v>501</v>
      </c>
      <c r="B1646" s="10">
        <v>46019</v>
      </c>
      <c r="C1646" t="s">
        <v>502</v>
      </c>
      <c r="D1646" t="s">
        <v>503</v>
      </c>
      <c r="E1646" t="s">
        <v>504</v>
      </c>
      <c r="F1646" t="s">
        <v>505</v>
      </c>
      <c r="G1646">
        <v>4</v>
      </c>
      <c r="H1646">
        <v>503.36</v>
      </c>
      <c r="I1646">
        <v>20</v>
      </c>
      <c r="J1646">
        <v>402.69</v>
      </c>
      <c r="K1646">
        <v>1852.36</v>
      </c>
      <c r="L1646">
        <v>1559.2</v>
      </c>
      <c r="M1646">
        <v>293.16000000000003</v>
      </c>
      <c r="N1646" t="s">
        <v>23</v>
      </c>
      <c r="O1646" t="s">
        <v>24</v>
      </c>
      <c r="P1646" t="s">
        <v>25</v>
      </c>
      <c r="Q1646">
        <v>0.77430555555555558</v>
      </c>
      <c r="R1646" t="s">
        <v>27</v>
      </c>
      <c r="S1646" t="s">
        <v>4727</v>
      </c>
      <c r="T1646" t="s">
        <v>4703</v>
      </c>
      <c r="U1646">
        <v>503.36</v>
      </c>
      <c r="V1646" t="s">
        <v>5217</v>
      </c>
      <c r="W1646" t="s">
        <v>4964</v>
      </c>
      <c r="X1646" t="s">
        <v>5348</v>
      </c>
      <c r="Y1646" t="s">
        <v>5011</v>
      </c>
      <c r="Z1646" t="s">
        <v>5349</v>
      </c>
      <c r="AA1646" t="s">
        <v>5060</v>
      </c>
      <c r="AB1646">
        <f>YEAR(Sales_Trans_2[[#This Row],[Transaction_Date]])</f>
        <v>2025</v>
      </c>
      <c r="AC1646" t="str">
        <f>TEXT(Sales_Trans_2[[#This Row],[Transaction_Date]],"mmm")</f>
        <v>Dec</v>
      </c>
      <c r="AD1646">
        <f>MONTH(Sales_Trans_2[[#This Row],[Transaction_Date]])</f>
        <v>12</v>
      </c>
      <c r="AE1646" s="19">
        <f>IFERROR(Sales_Trans_2[[#This Row],[Profit]]/Sales_Trans_2[[#This Row],[Sales_Amount]],0)</f>
        <v>0.15826297264030753</v>
      </c>
      <c r="AF1646" s="20" t="str">
        <f>IF(Sales_Trans_2[[#This Row],[Discount_Pct]]=0,"0%",
IF(Sales_Trans_2[[#This Row],[Discount_Pct]]&lt;=5,"1-5%",
IF(Sales_Trans_2[[#This Row],[Discount_Pct]]&lt;=10,"6-10%",
IF(Sales_Trans_2[[#This Row],[Discount_Pct]]&lt;=15,"11-15%","&gt;15%"))))</f>
        <v>&gt;15%</v>
      </c>
    </row>
    <row r="1647" spans="1:32" x14ac:dyDescent="0.25">
      <c r="A1647" t="s">
        <v>4151</v>
      </c>
      <c r="B1647" s="10">
        <v>46104</v>
      </c>
      <c r="C1647" t="s">
        <v>1000</v>
      </c>
      <c r="D1647" t="s">
        <v>264</v>
      </c>
      <c r="E1647" t="s">
        <v>2009</v>
      </c>
      <c r="F1647" t="s">
        <v>2136</v>
      </c>
      <c r="G1647">
        <v>1</v>
      </c>
      <c r="H1647">
        <v>383.51</v>
      </c>
      <c r="I1647">
        <v>10</v>
      </c>
      <c r="J1647">
        <v>38.35</v>
      </c>
      <c r="K1647">
        <v>345.16</v>
      </c>
      <c r="L1647">
        <v>285.89999999999998</v>
      </c>
      <c r="M1647">
        <v>59.26</v>
      </c>
      <c r="N1647" t="s">
        <v>23</v>
      </c>
      <c r="O1647" t="s">
        <v>24</v>
      </c>
      <c r="P1647" t="s">
        <v>25</v>
      </c>
      <c r="Q1647">
        <v>0.70208333333333328</v>
      </c>
      <c r="R1647" t="s">
        <v>49</v>
      </c>
      <c r="S1647" t="s">
        <v>4702</v>
      </c>
      <c r="T1647" t="s">
        <v>4703</v>
      </c>
      <c r="U1647">
        <v>383.51</v>
      </c>
      <c r="V1647" t="s">
        <v>5153</v>
      </c>
      <c r="W1647" t="s">
        <v>4968</v>
      </c>
      <c r="X1647" t="s">
        <v>5440</v>
      </c>
      <c r="Y1647" t="s">
        <v>4960</v>
      </c>
      <c r="Z1647" t="s">
        <v>5177</v>
      </c>
      <c r="AA1647" t="s">
        <v>5060</v>
      </c>
      <c r="AB1647">
        <f>YEAR(Sales_Trans_2[[#This Row],[Transaction_Date]])</f>
        <v>2026</v>
      </c>
      <c r="AC1647" t="str">
        <f>TEXT(Sales_Trans_2[[#This Row],[Transaction_Date]],"mmm")</f>
        <v>Mar</v>
      </c>
      <c r="AD1647">
        <f>MONTH(Sales_Trans_2[[#This Row],[Transaction_Date]])</f>
        <v>3</v>
      </c>
      <c r="AE1647" s="19">
        <f>IFERROR(Sales_Trans_2[[#This Row],[Profit]]/Sales_Trans_2[[#This Row],[Sales_Amount]],0)</f>
        <v>0.17168849229342911</v>
      </c>
      <c r="AF1647" s="20" t="str">
        <f>IF(Sales_Trans_2[[#This Row],[Discount_Pct]]=0,"0%",
IF(Sales_Trans_2[[#This Row],[Discount_Pct]]&lt;=5,"1-5%",
IF(Sales_Trans_2[[#This Row],[Discount_Pct]]&lt;=10,"6-10%",
IF(Sales_Trans_2[[#This Row],[Discount_Pct]]&lt;=15,"11-15%","&gt;15%"))))</f>
        <v>6-10%</v>
      </c>
    </row>
    <row r="1648" spans="1:32" x14ac:dyDescent="0.25">
      <c r="A1648" t="s">
        <v>3329</v>
      </c>
      <c r="B1648" s="10">
        <v>46096</v>
      </c>
      <c r="C1648" t="s">
        <v>1756</v>
      </c>
      <c r="D1648" t="s">
        <v>581</v>
      </c>
      <c r="E1648" t="s">
        <v>962</v>
      </c>
      <c r="F1648" t="s">
        <v>963</v>
      </c>
      <c r="G1648">
        <v>3</v>
      </c>
      <c r="H1648">
        <v>139.21</v>
      </c>
      <c r="I1648">
        <v>20</v>
      </c>
      <c r="J1648">
        <v>83.53</v>
      </c>
      <c r="K1648">
        <v>384.21</v>
      </c>
      <c r="L1648">
        <v>320.97000000000003</v>
      </c>
      <c r="M1648">
        <v>63.24</v>
      </c>
      <c r="N1648" t="s">
        <v>133</v>
      </c>
      <c r="O1648" t="s">
        <v>24</v>
      </c>
      <c r="P1648" t="s">
        <v>25</v>
      </c>
      <c r="Q1648">
        <v>0.60972222222222228</v>
      </c>
      <c r="R1648" t="s">
        <v>27</v>
      </c>
      <c r="S1648" t="s">
        <v>4710</v>
      </c>
      <c r="T1648" t="s">
        <v>4703</v>
      </c>
      <c r="U1648">
        <v>139.21</v>
      </c>
      <c r="V1648" t="s">
        <v>5478</v>
      </c>
      <c r="W1648" t="s">
        <v>4968</v>
      </c>
      <c r="X1648" t="s">
        <v>5479</v>
      </c>
      <c r="Y1648" t="s">
        <v>5011</v>
      </c>
      <c r="Z1648" t="s">
        <v>5480</v>
      </c>
      <c r="AA1648" t="s">
        <v>5060</v>
      </c>
      <c r="AB1648">
        <f>YEAR(Sales_Trans_2[[#This Row],[Transaction_Date]])</f>
        <v>2026</v>
      </c>
      <c r="AC1648" t="str">
        <f>TEXT(Sales_Trans_2[[#This Row],[Transaction_Date]],"mmm")</f>
        <v>Mar</v>
      </c>
      <c r="AD1648">
        <f>MONTH(Sales_Trans_2[[#This Row],[Transaction_Date]])</f>
        <v>3</v>
      </c>
      <c r="AE1648" s="19">
        <f>IFERROR(Sales_Trans_2[[#This Row],[Profit]]/Sales_Trans_2[[#This Row],[Sales_Amount]],0)</f>
        <v>0.16459748574998048</v>
      </c>
      <c r="AF1648" s="20" t="str">
        <f>IF(Sales_Trans_2[[#This Row],[Discount_Pct]]=0,"0%",
IF(Sales_Trans_2[[#This Row],[Discount_Pct]]&lt;=5,"1-5%",
IF(Sales_Trans_2[[#This Row],[Discount_Pct]]&lt;=10,"6-10%",
IF(Sales_Trans_2[[#This Row],[Discount_Pct]]&lt;=15,"11-15%","&gt;15%"))))</f>
        <v>&gt;15%</v>
      </c>
    </row>
    <row r="1649" spans="1:32" x14ac:dyDescent="0.25">
      <c r="A1649" t="s">
        <v>678</v>
      </c>
      <c r="B1649" s="10">
        <v>46072</v>
      </c>
      <c r="C1649" t="s">
        <v>679</v>
      </c>
      <c r="D1649" t="s">
        <v>680</v>
      </c>
      <c r="E1649" t="s">
        <v>681</v>
      </c>
      <c r="F1649" t="s">
        <v>682</v>
      </c>
      <c r="G1649">
        <v>3</v>
      </c>
      <c r="H1649">
        <v>157.97999999999999</v>
      </c>
      <c r="I1649">
        <v>10</v>
      </c>
      <c r="J1649">
        <v>47.39</v>
      </c>
      <c r="K1649">
        <v>426.55</v>
      </c>
      <c r="L1649">
        <v>413.85</v>
      </c>
      <c r="M1649">
        <v>12.7</v>
      </c>
      <c r="N1649" t="s">
        <v>4971</v>
      </c>
      <c r="O1649" t="s">
        <v>24</v>
      </c>
      <c r="P1649" t="s">
        <v>25</v>
      </c>
      <c r="Q1649">
        <v>0.59791666666666665</v>
      </c>
      <c r="R1649" t="s">
        <v>49</v>
      </c>
      <c r="S1649" t="s">
        <v>4873</v>
      </c>
      <c r="T1649" t="s">
        <v>4864</v>
      </c>
      <c r="U1649">
        <v>157.97999999999999</v>
      </c>
      <c r="V1649" t="s">
        <v>5260</v>
      </c>
      <c r="W1649" t="s">
        <v>4964</v>
      </c>
      <c r="X1649" t="s">
        <v>5483</v>
      </c>
      <c r="Y1649" t="s">
        <v>4960</v>
      </c>
      <c r="Z1649" t="s">
        <v>5380</v>
      </c>
      <c r="AA1649" t="s">
        <v>5060</v>
      </c>
      <c r="AB1649">
        <f>YEAR(Sales_Trans_2[[#This Row],[Transaction_Date]])</f>
        <v>2026</v>
      </c>
      <c r="AC1649" t="str">
        <f>TEXT(Sales_Trans_2[[#This Row],[Transaction_Date]],"mmm")</f>
        <v>Feb</v>
      </c>
      <c r="AD1649">
        <f>MONTH(Sales_Trans_2[[#This Row],[Transaction_Date]])</f>
        <v>2</v>
      </c>
      <c r="AE1649" s="19">
        <f>IFERROR(Sales_Trans_2[[#This Row],[Profit]]/Sales_Trans_2[[#This Row],[Sales_Amount]],0)</f>
        <v>2.9773766264212867E-2</v>
      </c>
      <c r="AF1649" s="20" t="str">
        <f>IF(Sales_Trans_2[[#This Row],[Discount_Pct]]=0,"0%",
IF(Sales_Trans_2[[#This Row],[Discount_Pct]]&lt;=5,"1-5%",
IF(Sales_Trans_2[[#This Row],[Discount_Pct]]&lt;=10,"6-10%",
IF(Sales_Trans_2[[#This Row],[Discount_Pct]]&lt;=15,"11-15%","&gt;15%"))))</f>
        <v>6-10%</v>
      </c>
    </row>
    <row r="1650" spans="1:32" x14ac:dyDescent="0.25">
      <c r="A1650" t="s">
        <v>1401</v>
      </c>
      <c r="B1650" s="10">
        <v>46044</v>
      </c>
      <c r="C1650" t="s">
        <v>1402</v>
      </c>
      <c r="D1650" t="s">
        <v>302</v>
      </c>
      <c r="E1650" t="s">
        <v>1403</v>
      </c>
      <c r="F1650" t="s">
        <v>1404</v>
      </c>
      <c r="G1650">
        <v>5</v>
      </c>
      <c r="H1650">
        <v>343.56</v>
      </c>
      <c r="I1650">
        <v>20</v>
      </c>
      <c r="J1650">
        <v>343.56</v>
      </c>
      <c r="K1650">
        <v>1374.24</v>
      </c>
      <c r="L1650">
        <v>1081.5999999999999</v>
      </c>
      <c r="M1650">
        <v>292.64</v>
      </c>
      <c r="N1650" t="s">
        <v>47</v>
      </c>
      <c r="O1650" t="s">
        <v>24</v>
      </c>
      <c r="P1650" t="s">
        <v>25</v>
      </c>
      <c r="Q1650">
        <v>0.52986111111111112</v>
      </c>
      <c r="R1650" t="s">
        <v>49</v>
      </c>
      <c r="S1650" t="s">
        <v>4655</v>
      </c>
      <c r="T1650" t="s">
        <v>4636</v>
      </c>
      <c r="U1650">
        <v>343.56</v>
      </c>
      <c r="V1650" t="s">
        <v>5558</v>
      </c>
      <c r="W1650" t="s">
        <v>4968</v>
      </c>
      <c r="X1650" t="s">
        <v>5559</v>
      </c>
      <c r="Y1650" t="s">
        <v>5007</v>
      </c>
      <c r="Z1650" t="s">
        <v>5560</v>
      </c>
      <c r="AA1650" t="s">
        <v>5060</v>
      </c>
      <c r="AB1650">
        <f>YEAR(Sales_Trans_2[[#This Row],[Transaction_Date]])</f>
        <v>2026</v>
      </c>
      <c r="AC1650" t="str">
        <f>TEXT(Sales_Trans_2[[#This Row],[Transaction_Date]],"mmm")</f>
        <v>Jan</v>
      </c>
      <c r="AD1650">
        <f>MONTH(Sales_Trans_2[[#This Row],[Transaction_Date]])</f>
        <v>1</v>
      </c>
      <c r="AE1650" s="19">
        <f>IFERROR(Sales_Trans_2[[#This Row],[Profit]]/Sales_Trans_2[[#This Row],[Sales_Amount]],0)</f>
        <v>0.21294679240889508</v>
      </c>
      <c r="AF1650" s="20" t="str">
        <f>IF(Sales_Trans_2[[#This Row],[Discount_Pct]]=0,"0%",
IF(Sales_Trans_2[[#This Row],[Discount_Pct]]&lt;=5,"1-5%",
IF(Sales_Trans_2[[#This Row],[Discount_Pct]]&lt;=10,"6-10%",
IF(Sales_Trans_2[[#This Row],[Discount_Pct]]&lt;=15,"11-15%","&gt;15%"))))</f>
        <v>&gt;15%</v>
      </c>
    </row>
    <row r="1651" spans="1:32" x14ac:dyDescent="0.25">
      <c r="A1651" t="s">
        <v>3804</v>
      </c>
      <c r="B1651" s="10">
        <v>46104</v>
      </c>
      <c r="C1651" t="s">
        <v>1958</v>
      </c>
      <c r="D1651" t="s">
        <v>389</v>
      </c>
      <c r="E1651" t="s">
        <v>576</v>
      </c>
      <c r="F1651" t="s">
        <v>1151</v>
      </c>
      <c r="G1651">
        <v>4</v>
      </c>
      <c r="H1651">
        <v>83.13</v>
      </c>
      <c r="I1651">
        <v>15</v>
      </c>
      <c r="J1651">
        <v>49.88</v>
      </c>
      <c r="K1651">
        <v>282.64</v>
      </c>
      <c r="L1651">
        <v>276.36</v>
      </c>
      <c r="M1651">
        <v>6.28</v>
      </c>
      <c r="N1651" t="s">
        <v>4971</v>
      </c>
      <c r="O1651" t="s">
        <v>24</v>
      </c>
      <c r="P1651" t="s">
        <v>25</v>
      </c>
      <c r="Q1651">
        <v>0.80069444444444449</v>
      </c>
      <c r="R1651" t="s">
        <v>49</v>
      </c>
      <c r="S1651" t="s">
        <v>4854</v>
      </c>
      <c r="T1651" t="s">
        <v>4847</v>
      </c>
      <c r="U1651">
        <v>83.13</v>
      </c>
      <c r="V1651" t="s">
        <v>5573</v>
      </c>
      <c r="W1651" t="s">
        <v>4968</v>
      </c>
      <c r="X1651" t="s">
        <v>5490</v>
      </c>
      <c r="Y1651" t="s">
        <v>4960</v>
      </c>
      <c r="Z1651" t="s">
        <v>5220</v>
      </c>
      <c r="AA1651" t="s">
        <v>5060</v>
      </c>
      <c r="AB1651">
        <f>YEAR(Sales_Trans_2[[#This Row],[Transaction_Date]])</f>
        <v>2026</v>
      </c>
      <c r="AC1651" t="str">
        <f>TEXT(Sales_Trans_2[[#This Row],[Transaction_Date]],"mmm")</f>
        <v>Mar</v>
      </c>
      <c r="AD1651">
        <f>MONTH(Sales_Trans_2[[#This Row],[Transaction_Date]])</f>
        <v>3</v>
      </c>
      <c r="AE1651" s="19">
        <f>IFERROR(Sales_Trans_2[[#This Row],[Profit]]/Sales_Trans_2[[#This Row],[Sales_Amount]],0)</f>
        <v>2.2219077271440704E-2</v>
      </c>
      <c r="AF1651" s="20" t="str">
        <f>IF(Sales_Trans_2[[#This Row],[Discount_Pct]]=0,"0%",
IF(Sales_Trans_2[[#This Row],[Discount_Pct]]&lt;=5,"1-5%",
IF(Sales_Trans_2[[#This Row],[Discount_Pct]]&lt;=10,"6-10%",
IF(Sales_Trans_2[[#This Row],[Discount_Pct]]&lt;=15,"11-15%","&gt;15%"))))</f>
        <v>11-15%</v>
      </c>
    </row>
    <row r="1652" spans="1:32" x14ac:dyDescent="0.25">
      <c r="A1652" t="s">
        <v>4166</v>
      </c>
      <c r="B1652" s="10">
        <v>46205</v>
      </c>
      <c r="C1652" t="s">
        <v>4167</v>
      </c>
      <c r="D1652" t="s">
        <v>1322</v>
      </c>
      <c r="E1652" t="s">
        <v>131</v>
      </c>
      <c r="F1652" t="s">
        <v>766</v>
      </c>
      <c r="G1652">
        <v>2</v>
      </c>
      <c r="H1652">
        <v>229.81</v>
      </c>
      <c r="I1652">
        <v>15</v>
      </c>
      <c r="J1652">
        <v>68.94</v>
      </c>
      <c r="K1652">
        <v>449.28</v>
      </c>
      <c r="L1652">
        <v>416.44</v>
      </c>
      <c r="M1652">
        <v>32.840000000000003</v>
      </c>
      <c r="N1652" t="s">
        <v>4971</v>
      </c>
      <c r="O1652" t="s">
        <v>24</v>
      </c>
      <c r="P1652" t="s">
        <v>25</v>
      </c>
      <c r="Q1652">
        <v>0.65902777777777777</v>
      </c>
      <c r="R1652" t="s">
        <v>27</v>
      </c>
      <c r="S1652" t="s">
        <v>4747</v>
      </c>
      <c r="T1652" t="s">
        <v>4729</v>
      </c>
      <c r="U1652">
        <v>229.81</v>
      </c>
      <c r="V1652" t="s">
        <v>5578</v>
      </c>
      <c r="W1652" t="s">
        <v>4964</v>
      </c>
      <c r="X1652" t="s">
        <v>5563</v>
      </c>
      <c r="Y1652" t="s">
        <v>4960</v>
      </c>
      <c r="Z1652" t="s">
        <v>5076</v>
      </c>
      <c r="AA1652" t="s">
        <v>5060</v>
      </c>
      <c r="AB1652">
        <f>YEAR(Sales_Trans_2[[#This Row],[Transaction_Date]])</f>
        <v>2026</v>
      </c>
      <c r="AC1652" t="str">
        <f>TEXT(Sales_Trans_2[[#This Row],[Transaction_Date]],"mmm")</f>
        <v>Jul</v>
      </c>
      <c r="AD1652">
        <f>MONTH(Sales_Trans_2[[#This Row],[Transaction_Date]])</f>
        <v>7</v>
      </c>
      <c r="AE1652" s="19">
        <f>IFERROR(Sales_Trans_2[[#This Row],[Profit]]/Sales_Trans_2[[#This Row],[Sales_Amount]],0)</f>
        <v>7.3094729344729353E-2</v>
      </c>
      <c r="AF1652" s="20" t="str">
        <f>IF(Sales_Trans_2[[#This Row],[Discount_Pct]]=0,"0%",
IF(Sales_Trans_2[[#This Row],[Discount_Pct]]&lt;=5,"1-5%",
IF(Sales_Trans_2[[#This Row],[Discount_Pct]]&lt;=10,"6-10%",
IF(Sales_Trans_2[[#This Row],[Discount_Pct]]&lt;=15,"11-15%","&gt;15%"))))</f>
        <v>11-15%</v>
      </c>
    </row>
    <row r="1653" spans="1:32" x14ac:dyDescent="0.25">
      <c r="A1653" t="s">
        <v>4475</v>
      </c>
      <c r="B1653" s="10">
        <v>46021</v>
      </c>
      <c r="C1653" t="s">
        <v>4167</v>
      </c>
      <c r="D1653" t="s">
        <v>264</v>
      </c>
      <c r="E1653" t="s">
        <v>760</v>
      </c>
      <c r="F1653" t="s">
        <v>761</v>
      </c>
      <c r="G1653">
        <v>3</v>
      </c>
      <c r="H1653">
        <v>383.51</v>
      </c>
      <c r="I1653">
        <v>10</v>
      </c>
      <c r="J1653">
        <v>115.05</v>
      </c>
      <c r="K1653">
        <v>1035.48</v>
      </c>
      <c r="L1653">
        <v>857.7</v>
      </c>
      <c r="M1653">
        <v>177.78</v>
      </c>
      <c r="N1653" t="s">
        <v>23</v>
      </c>
      <c r="O1653" t="s">
        <v>24</v>
      </c>
      <c r="P1653" t="s">
        <v>25</v>
      </c>
      <c r="Q1653">
        <v>0.62569444444444444</v>
      </c>
      <c r="R1653" t="s">
        <v>49</v>
      </c>
      <c r="S1653" t="s">
        <v>4702</v>
      </c>
      <c r="T1653" t="s">
        <v>4703</v>
      </c>
      <c r="U1653">
        <v>383.51</v>
      </c>
      <c r="V1653" t="s">
        <v>5578</v>
      </c>
      <c r="W1653" t="s">
        <v>4964</v>
      </c>
      <c r="X1653" t="s">
        <v>5363</v>
      </c>
      <c r="Y1653" t="s">
        <v>4970</v>
      </c>
      <c r="Z1653" t="s">
        <v>5364</v>
      </c>
      <c r="AA1653" t="s">
        <v>5060</v>
      </c>
      <c r="AB1653">
        <f>YEAR(Sales_Trans_2[[#This Row],[Transaction_Date]])</f>
        <v>2025</v>
      </c>
      <c r="AC1653" t="str">
        <f>TEXT(Sales_Trans_2[[#This Row],[Transaction_Date]],"mmm")</f>
        <v>Dec</v>
      </c>
      <c r="AD1653">
        <f>MONTH(Sales_Trans_2[[#This Row],[Transaction_Date]])</f>
        <v>12</v>
      </c>
      <c r="AE1653" s="19">
        <f>IFERROR(Sales_Trans_2[[#This Row],[Profit]]/Sales_Trans_2[[#This Row],[Sales_Amount]],0)</f>
        <v>0.17168849229342914</v>
      </c>
      <c r="AF1653" s="20" t="str">
        <f>IF(Sales_Trans_2[[#This Row],[Discount_Pct]]=0,"0%",
IF(Sales_Trans_2[[#This Row],[Discount_Pct]]&lt;=5,"1-5%",
IF(Sales_Trans_2[[#This Row],[Discount_Pct]]&lt;=10,"6-10%",
IF(Sales_Trans_2[[#This Row],[Discount_Pct]]&lt;=15,"11-15%","&gt;15%"))))</f>
        <v>6-10%</v>
      </c>
    </row>
    <row r="1654" spans="1:32" x14ac:dyDescent="0.25">
      <c r="A1654" t="s">
        <v>4433</v>
      </c>
      <c r="B1654" s="10">
        <v>46176</v>
      </c>
      <c r="C1654" t="s">
        <v>4434</v>
      </c>
      <c r="D1654" t="s">
        <v>371</v>
      </c>
      <c r="E1654" t="s">
        <v>53</v>
      </c>
      <c r="F1654" t="s">
        <v>947</v>
      </c>
      <c r="G1654">
        <v>2</v>
      </c>
      <c r="H1654">
        <v>380.12</v>
      </c>
      <c r="I1654">
        <v>10</v>
      </c>
      <c r="J1654">
        <v>76.02</v>
      </c>
      <c r="K1654">
        <v>684.22</v>
      </c>
      <c r="L1654">
        <v>619.96</v>
      </c>
      <c r="M1654">
        <v>64.260000000000005</v>
      </c>
      <c r="N1654" t="s">
        <v>40</v>
      </c>
      <c r="O1654" t="s">
        <v>24</v>
      </c>
      <c r="P1654" t="s">
        <v>25</v>
      </c>
      <c r="Q1654">
        <v>0.6381944444444444</v>
      </c>
      <c r="R1654" t="s">
        <v>49</v>
      </c>
      <c r="S1654" t="s">
        <v>4714</v>
      </c>
      <c r="T1654" t="s">
        <v>4703</v>
      </c>
      <c r="U1654">
        <v>380.12</v>
      </c>
      <c r="V1654" t="s">
        <v>5579</v>
      </c>
      <c r="W1654" t="s">
        <v>4968</v>
      </c>
      <c r="X1654" t="s">
        <v>5092</v>
      </c>
      <c r="Y1654" t="s">
        <v>4966</v>
      </c>
      <c r="Z1654" t="s">
        <v>5059</v>
      </c>
      <c r="AA1654" t="s">
        <v>5060</v>
      </c>
      <c r="AB1654">
        <f>YEAR(Sales_Trans_2[[#This Row],[Transaction_Date]])</f>
        <v>2026</v>
      </c>
      <c r="AC1654" t="str">
        <f>TEXT(Sales_Trans_2[[#This Row],[Transaction_Date]],"mmm")</f>
        <v>Jun</v>
      </c>
      <c r="AD1654">
        <f>MONTH(Sales_Trans_2[[#This Row],[Transaction_Date]])</f>
        <v>6</v>
      </c>
      <c r="AE1654" s="19">
        <f>IFERROR(Sales_Trans_2[[#This Row],[Profit]]/Sales_Trans_2[[#This Row],[Sales_Amount]],0)</f>
        <v>9.3917161146999509E-2</v>
      </c>
      <c r="AF1654" s="20" t="str">
        <f>IF(Sales_Trans_2[[#This Row],[Discount_Pct]]=0,"0%",
IF(Sales_Trans_2[[#This Row],[Discount_Pct]]&lt;=5,"1-5%",
IF(Sales_Trans_2[[#This Row],[Discount_Pct]]&lt;=10,"6-10%",
IF(Sales_Trans_2[[#This Row],[Discount_Pct]]&lt;=15,"11-15%","&gt;15%"))))</f>
        <v>6-10%</v>
      </c>
    </row>
    <row r="1655" spans="1:32" x14ac:dyDescent="0.25">
      <c r="A1655" t="s">
        <v>1782</v>
      </c>
      <c r="B1655" s="10">
        <v>46096</v>
      </c>
      <c r="C1655" t="s">
        <v>1783</v>
      </c>
      <c r="D1655" t="s">
        <v>326</v>
      </c>
      <c r="E1655" t="s">
        <v>259</v>
      </c>
      <c r="F1655" t="s">
        <v>260</v>
      </c>
      <c r="G1655">
        <v>4</v>
      </c>
      <c r="H1655">
        <v>400.33</v>
      </c>
      <c r="I1655">
        <v>10</v>
      </c>
      <c r="J1655">
        <v>160.13</v>
      </c>
      <c r="K1655">
        <v>1657.37</v>
      </c>
      <c r="L1655">
        <v>1363.6</v>
      </c>
      <c r="M1655">
        <v>293.77</v>
      </c>
      <c r="N1655" t="s">
        <v>47</v>
      </c>
      <c r="O1655" t="s">
        <v>24</v>
      </c>
      <c r="P1655" t="s">
        <v>25</v>
      </c>
      <c r="Q1655">
        <v>0.7055555555555556</v>
      </c>
      <c r="R1655" t="s">
        <v>27</v>
      </c>
      <c r="S1655" t="s">
        <v>4859</v>
      </c>
      <c r="T1655" t="s">
        <v>4847</v>
      </c>
      <c r="U1655">
        <v>400.33</v>
      </c>
      <c r="V1655" t="s">
        <v>5582</v>
      </c>
      <c r="W1655" t="s">
        <v>4964</v>
      </c>
      <c r="X1655" t="s">
        <v>5583</v>
      </c>
      <c r="Y1655" t="s">
        <v>4966</v>
      </c>
      <c r="Z1655" t="s">
        <v>5190</v>
      </c>
      <c r="AA1655" t="s">
        <v>5060</v>
      </c>
      <c r="AB1655">
        <f>YEAR(Sales_Trans_2[[#This Row],[Transaction_Date]])</f>
        <v>2026</v>
      </c>
      <c r="AC1655" t="str">
        <f>TEXT(Sales_Trans_2[[#This Row],[Transaction_Date]],"mmm")</f>
        <v>Mar</v>
      </c>
      <c r="AD1655">
        <f>MONTH(Sales_Trans_2[[#This Row],[Transaction_Date]])</f>
        <v>3</v>
      </c>
      <c r="AE1655" s="19">
        <f>IFERROR(Sales_Trans_2[[#This Row],[Profit]]/Sales_Trans_2[[#This Row],[Sales_Amount]],0)</f>
        <v>0.17725070442930668</v>
      </c>
      <c r="AF1655" s="20" t="str">
        <f>IF(Sales_Trans_2[[#This Row],[Discount_Pct]]=0,"0%",
IF(Sales_Trans_2[[#This Row],[Discount_Pct]]&lt;=5,"1-5%",
IF(Sales_Trans_2[[#This Row],[Discount_Pct]]&lt;=10,"6-10%",
IF(Sales_Trans_2[[#This Row],[Discount_Pct]]&lt;=15,"11-15%","&gt;15%"))))</f>
        <v>6-10%</v>
      </c>
    </row>
    <row r="1656" spans="1:32" x14ac:dyDescent="0.25">
      <c r="A1656" t="s">
        <v>4057</v>
      </c>
      <c r="B1656" s="10">
        <v>46070</v>
      </c>
      <c r="C1656" t="s">
        <v>2285</v>
      </c>
      <c r="D1656" t="s">
        <v>905</v>
      </c>
      <c r="E1656" t="s">
        <v>760</v>
      </c>
      <c r="F1656" t="s">
        <v>761</v>
      </c>
      <c r="G1656">
        <v>1</v>
      </c>
      <c r="H1656">
        <v>464.41</v>
      </c>
      <c r="I1656">
        <v>20</v>
      </c>
      <c r="J1656">
        <v>92.88</v>
      </c>
      <c r="K1656">
        <v>371.53</v>
      </c>
      <c r="L1656">
        <v>397.69</v>
      </c>
      <c r="M1656">
        <v>-26.16</v>
      </c>
      <c r="N1656" t="s">
        <v>47</v>
      </c>
      <c r="O1656" t="s">
        <v>24</v>
      </c>
      <c r="P1656" t="s">
        <v>25</v>
      </c>
      <c r="Q1656">
        <v>0.86875000000000002</v>
      </c>
      <c r="R1656" t="s">
        <v>49</v>
      </c>
      <c r="S1656" t="s">
        <v>4686</v>
      </c>
      <c r="T1656" t="s">
        <v>4672</v>
      </c>
      <c r="U1656">
        <v>464.41</v>
      </c>
      <c r="V1656" t="s">
        <v>5427</v>
      </c>
      <c r="W1656" t="s">
        <v>4964</v>
      </c>
      <c r="X1656" t="s">
        <v>5363</v>
      </c>
      <c r="Y1656" t="s">
        <v>4970</v>
      </c>
      <c r="Z1656" t="s">
        <v>5364</v>
      </c>
      <c r="AA1656" t="s">
        <v>5060</v>
      </c>
      <c r="AB1656">
        <f>YEAR(Sales_Trans_2[[#This Row],[Transaction_Date]])</f>
        <v>2026</v>
      </c>
      <c r="AC1656" t="str">
        <f>TEXT(Sales_Trans_2[[#This Row],[Transaction_Date]],"mmm")</f>
        <v>Feb</v>
      </c>
      <c r="AD1656">
        <f>MONTH(Sales_Trans_2[[#This Row],[Transaction_Date]])</f>
        <v>2</v>
      </c>
      <c r="AE1656" s="19">
        <f>IFERROR(Sales_Trans_2[[#This Row],[Profit]]/Sales_Trans_2[[#This Row],[Sales_Amount]],0)</f>
        <v>-7.041154146367723E-2</v>
      </c>
      <c r="AF1656" s="20" t="str">
        <f>IF(Sales_Trans_2[[#This Row],[Discount_Pct]]=0,"0%",
IF(Sales_Trans_2[[#This Row],[Discount_Pct]]&lt;=5,"1-5%",
IF(Sales_Trans_2[[#This Row],[Discount_Pct]]&lt;=10,"6-10%",
IF(Sales_Trans_2[[#This Row],[Discount_Pct]]&lt;=15,"11-15%","&gt;15%"))))</f>
        <v>&gt;15%</v>
      </c>
    </row>
    <row r="1657" spans="1:32" x14ac:dyDescent="0.25">
      <c r="A1657" t="s">
        <v>3429</v>
      </c>
      <c r="B1657" s="10">
        <v>46056</v>
      </c>
      <c r="C1657" t="s">
        <v>527</v>
      </c>
      <c r="D1657" t="s">
        <v>275</v>
      </c>
      <c r="E1657" t="s">
        <v>1343</v>
      </c>
      <c r="F1657" t="s">
        <v>1344</v>
      </c>
      <c r="G1657">
        <v>1</v>
      </c>
      <c r="H1657">
        <v>51.33</v>
      </c>
      <c r="I1657">
        <v>5</v>
      </c>
      <c r="J1657">
        <v>2.57</v>
      </c>
      <c r="K1657">
        <v>48.76</v>
      </c>
      <c r="L1657">
        <v>37.479999999999997</v>
      </c>
      <c r="M1657">
        <v>11.28</v>
      </c>
      <c r="N1657" t="s">
        <v>23</v>
      </c>
      <c r="O1657" t="s">
        <v>24</v>
      </c>
      <c r="P1657" t="s">
        <v>25</v>
      </c>
      <c r="Q1657">
        <v>0.71875</v>
      </c>
      <c r="R1657" t="s">
        <v>49</v>
      </c>
      <c r="S1657" t="s">
        <v>4760</v>
      </c>
      <c r="T1657" t="s">
        <v>4752</v>
      </c>
      <c r="U1657">
        <v>51.33</v>
      </c>
      <c r="V1657" t="s">
        <v>5656</v>
      </c>
      <c r="W1657" t="s">
        <v>4968</v>
      </c>
      <c r="X1657" t="s">
        <v>5228</v>
      </c>
      <c r="Y1657" t="s">
        <v>4960</v>
      </c>
      <c r="Z1657" t="s">
        <v>5229</v>
      </c>
      <c r="AA1657" t="s">
        <v>5060</v>
      </c>
      <c r="AB1657">
        <f>YEAR(Sales_Trans_2[[#This Row],[Transaction_Date]])</f>
        <v>2026</v>
      </c>
      <c r="AC1657" t="str">
        <f>TEXT(Sales_Trans_2[[#This Row],[Transaction_Date]],"mmm")</f>
        <v>Feb</v>
      </c>
      <c r="AD1657">
        <f>MONTH(Sales_Trans_2[[#This Row],[Transaction_Date]])</f>
        <v>2</v>
      </c>
      <c r="AE1657" s="19">
        <f>IFERROR(Sales_Trans_2[[#This Row],[Profit]]/Sales_Trans_2[[#This Row],[Sales_Amount]],0)</f>
        <v>0.23133716160787529</v>
      </c>
      <c r="AF1657" s="20" t="str">
        <f>IF(Sales_Trans_2[[#This Row],[Discount_Pct]]=0,"0%",
IF(Sales_Trans_2[[#This Row],[Discount_Pct]]&lt;=5,"1-5%",
IF(Sales_Trans_2[[#This Row],[Discount_Pct]]&lt;=10,"6-10%",
IF(Sales_Trans_2[[#This Row],[Discount_Pct]]&lt;=15,"11-15%","&gt;15%"))))</f>
        <v>1-5%</v>
      </c>
    </row>
    <row r="1658" spans="1:32" x14ac:dyDescent="0.25">
      <c r="A1658" t="s">
        <v>3264</v>
      </c>
      <c r="B1658" s="10">
        <v>46045</v>
      </c>
      <c r="C1658" t="s">
        <v>2777</v>
      </c>
      <c r="D1658" t="s">
        <v>856</v>
      </c>
      <c r="E1658" t="s">
        <v>2611</v>
      </c>
      <c r="F1658" t="s">
        <v>2612</v>
      </c>
      <c r="G1658">
        <v>3</v>
      </c>
      <c r="H1658">
        <v>275.70999999999998</v>
      </c>
      <c r="I1658">
        <v>20</v>
      </c>
      <c r="J1658">
        <v>165.43</v>
      </c>
      <c r="K1658">
        <v>661.7</v>
      </c>
      <c r="L1658">
        <v>618.9</v>
      </c>
      <c r="M1658">
        <v>42.8</v>
      </c>
      <c r="N1658" t="s">
        <v>68</v>
      </c>
      <c r="O1658" t="s">
        <v>24</v>
      </c>
      <c r="P1658" t="s">
        <v>25</v>
      </c>
      <c r="Q1658">
        <v>0.58194444444444449</v>
      </c>
      <c r="R1658" t="s">
        <v>49</v>
      </c>
      <c r="S1658" t="s">
        <v>4825</v>
      </c>
      <c r="T1658" t="s">
        <v>4805</v>
      </c>
      <c r="U1658">
        <v>275.70999999999998</v>
      </c>
      <c r="V1658" t="s">
        <v>5671</v>
      </c>
      <c r="W1658" t="s">
        <v>4964</v>
      </c>
      <c r="X1658" t="s">
        <v>5304</v>
      </c>
      <c r="Y1658" t="s">
        <v>4966</v>
      </c>
      <c r="Z1658" t="s">
        <v>5305</v>
      </c>
      <c r="AA1658" t="s">
        <v>5060</v>
      </c>
      <c r="AB1658">
        <f>YEAR(Sales_Trans_2[[#This Row],[Transaction_Date]])</f>
        <v>2026</v>
      </c>
      <c r="AC1658" t="str">
        <f>TEXT(Sales_Trans_2[[#This Row],[Transaction_Date]],"mmm")</f>
        <v>Jan</v>
      </c>
      <c r="AD1658">
        <f>MONTH(Sales_Trans_2[[#This Row],[Transaction_Date]])</f>
        <v>1</v>
      </c>
      <c r="AE1658" s="19">
        <f>IFERROR(Sales_Trans_2[[#This Row],[Profit]]/Sales_Trans_2[[#This Row],[Sales_Amount]],0)</f>
        <v>6.4681880006045023E-2</v>
      </c>
      <c r="AF1658" s="20" t="str">
        <f>IF(Sales_Trans_2[[#This Row],[Discount_Pct]]=0,"0%",
IF(Sales_Trans_2[[#This Row],[Discount_Pct]]&lt;=5,"1-5%",
IF(Sales_Trans_2[[#This Row],[Discount_Pct]]&lt;=10,"6-10%",
IF(Sales_Trans_2[[#This Row],[Discount_Pct]]&lt;=15,"11-15%","&gt;15%"))))</f>
        <v>&gt;15%</v>
      </c>
    </row>
    <row r="1659" spans="1:32" x14ac:dyDescent="0.25">
      <c r="A1659" t="s">
        <v>2495</v>
      </c>
      <c r="B1659" s="10">
        <v>46047</v>
      </c>
      <c r="C1659" t="s">
        <v>2496</v>
      </c>
      <c r="D1659" t="s">
        <v>2391</v>
      </c>
      <c r="E1659" t="s">
        <v>1431</v>
      </c>
      <c r="F1659" t="s">
        <v>1432</v>
      </c>
      <c r="G1659">
        <v>4</v>
      </c>
      <c r="H1659">
        <v>150.04</v>
      </c>
      <c r="I1659">
        <v>5</v>
      </c>
      <c r="J1659">
        <v>30.01</v>
      </c>
      <c r="K1659">
        <v>655.67</v>
      </c>
      <c r="L1659">
        <v>511.92</v>
      </c>
      <c r="M1659">
        <v>143.75</v>
      </c>
      <c r="N1659" t="s">
        <v>40</v>
      </c>
      <c r="O1659" t="s">
        <v>24</v>
      </c>
      <c r="P1659" t="s">
        <v>25</v>
      </c>
      <c r="Q1659">
        <v>0.48125000000000001</v>
      </c>
      <c r="R1659" t="s">
        <v>27</v>
      </c>
      <c r="S1659" t="s">
        <v>4885</v>
      </c>
      <c r="T1659" t="s">
        <v>4864</v>
      </c>
      <c r="U1659">
        <v>150.04</v>
      </c>
      <c r="V1659" t="s">
        <v>5674</v>
      </c>
      <c r="W1659" t="s">
        <v>4968</v>
      </c>
      <c r="X1659" t="s">
        <v>5642</v>
      </c>
      <c r="Y1659" t="s">
        <v>4960</v>
      </c>
      <c r="Z1659" t="s">
        <v>5386</v>
      </c>
      <c r="AA1659" t="s">
        <v>5060</v>
      </c>
      <c r="AB1659">
        <f>YEAR(Sales_Trans_2[[#This Row],[Transaction_Date]])</f>
        <v>2026</v>
      </c>
      <c r="AC1659" t="str">
        <f>TEXT(Sales_Trans_2[[#This Row],[Transaction_Date]],"mmm")</f>
        <v>Jan</v>
      </c>
      <c r="AD1659">
        <f>MONTH(Sales_Trans_2[[#This Row],[Transaction_Date]])</f>
        <v>1</v>
      </c>
      <c r="AE1659" s="19">
        <f>IFERROR(Sales_Trans_2[[#This Row],[Profit]]/Sales_Trans_2[[#This Row],[Sales_Amount]],0)</f>
        <v>0.21924138667317403</v>
      </c>
      <c r="AF1659" s="20" t="str">
        <f>IF(Sales_Trans_2[[#This Row],[Discount_Pct]]=0,"0%",
IF(Sales_Trans_2[[#This Row],[Discount_Pct]]&lt;=5,"1-5%",
IF(Sales_Trans_2[[#This Row],[Discount_Pct]]&lt;=10,"6-10%",
IF(Sales_Trans_2[[#This Row],[Discount_Pct]]&lt;=15,"11-15%","&gt;15%"))))</f>
        <v>1-5%</v>
      </c>
    </row>
    <row r="1660" spans="1:32" x14ac:dyDescent="0.25">
      <c r="A1660" t="s">
        <v>2108</v>
      </c>
      <c r="B1660" s="10">
        <v>46297</v>
      </c>
      <c r="C1660" t="s">
        <v>811</v>
      </c>
      <c r="D1660" t="s">
        <v>409</v>
      </c>
      <c r="E1660" t="s">
        <v>576</v>
      </c>
      <c r="F1660" t="s">
        <v>577</v>
      </c>
      <c r="G1660">
        <v>2</v>
      </c>
      <c r="H1660">
        <v>299.73</v>
      </c>
      <c r="I1660">
        <v>5</v>
      </c>
      <c r="J1660">
        <v>29.97</v>
      </c>
      <c r="K1660">
        <v>569.49</v>
      </c>
      <c r="L1660">
        <v>369.48</v>
      </c>
      <c r="M1660">
        <v>200.01</v>
      </c>
      <c r="N1660" t="s">
        <v>133</v>
      </c>
      <c r="O1660" t="s">
        <v>24</v>
      </c>
      <c r="P1660" t="s">
        <v>25</v>
      </c>
      <c r="Q1660">
        <v>0.42083333333333334</v>
      </c>
      <c r="R1660" t="s">
        <v>49</v>
      </c>
      <c r="S1660" t="s">
        <v>4635</v>
      </c>
      <c r="T1660" t="s">
        <v>4636</v>
      </c>
      <c r="U1660">
        <v>299.73</v>
      </c>
      <c r="V1660" t="s">
        <v>5679</v>
      </c>
      <c r="W1660" t="s">
        <v>4964</v>
      </c>
      <c r="X1660" t="s">
        <v>5219</v>
      </c>
      <c r="Y1660" t="s">
        <v>5011</v>
      </c>
      <c r="Z1660" t="s">
        <v>5220</v>
      </c>
      <c r="AA1660" t="s">
        <v>5060</v>
      </c>
      <c r="AB1660">
        <f>YEAR(Sales_Trans_2[[#This Row],[Transaction_Date]])</f>
        <v>2026</v>
      </c>
      <c r="AC1660" t="str">
        <f>TEXT(Sales_Trans_2[[#This Row],[Transaction_Date]],"mmm")</f>
        <v>Oct</v>
      </c>
      <c r="AD1660">
        <f>MONTH(Sales_Trans_2[[#This Row],[Transaction_Date]])</f>
        <v>10</v>
      </c>
      <c r="AE1660" s="19">
        <f>IFERROR(Sales_Trans_2[[#This Row],[Profit]]/Sales_Trans_2[[#This Row],[Sales_Amount]],0)</f>
        <v>0.35120897645261545</v>
      </c>
      <c r="AF1660" s="20" t="str">
        <f>IF(Sales_Trans_2[[#This Row],[Discount_Pct]]=0,"0%",
IF(Sales_Trans_2[[#This Row],[Discount_Pct]]&lt;=5,"1-5%",
IF(Sales_Trans_2[[#This Row],[Discount_Pct]]&lt;=10,"6-10%",
IF(Sales_Trans_2[[#This Row],[Discount_Pct]]&lt;=15,"11-15%","&gt;15%"))))</f>
        <v>1-5%</v>
      </c>
    </row>
    <row r="1661" spans="1:32" x14ac:dyDescent="0.25">
      <c r="A1661" t="s">
        <v>3766</v>
      </c>
      <c r="B1661" s="10">
        <v>46016</v>
      </c>
      <c r="C1661" t="s">
        <v>2252</v>
      </c>
      <c r="D1661" t="s">
        <v>52</v>
      </c>
      <c r="E1661" t="s">
        <v>372</v>
      </c>
      <c r="F1661" t="s">
        <v>373</v>
      </c>
      <c r="G1661">
        <v>1</v>
      </c>
      <c r="H1661">
        <v>313.47000000000003</v>
      </c>
      <c r="I1661">
        <v>5</v>
      </c>
      <c r="J1661">
        <v>15.67</v>
      </c>
      <c r="K1661">
        <v>297.8</v>
      </c>
      <c r="L1661">
        <v>246.12</v>
      </c>
      <c r="M1661">
        <v>51.68</v>
      </c>
      <c r="N1661" t="s">
        <v>40</v>
      </c>
      <c r="O1661" t="s">
        <v>24</v>
      </c>
      <c r="P1661" t="s">
        <v>25</v>
      </c>
      <c r="Q1661">
        <v>0.81388888888888888</v>
      </c>
      <c r="R1661" t="s">
        <v>49</v>
      </c>
      <c r="S1661" t="s">
        <v>4701</v>
      </c>
      <c r="T1661" t="s">
        <v>4672</v>
      </c>
      <c r="U1661">
        <v>313.47000000000003</v>
      </c>
      <c r="V1661" t="s">
        <v>5735</v>
      </c>
      <c r="W1661" t="s">
        <v>4964</v>
      </c>
      <c r="X1661" t="s">
        <v>5258</v>
      </c>
      <c r="Y1661" t="s">
        <v>4966</v>
      </c>
      <c r="Z1661" t="s">
        <v>5259</v>
      </c>
      <c r="AA1661" t="s">
        <v>5060</v>
      </c>
      <c r="AB1661">
        <f>YEAR(Sales_Trans_2[[#This Row],[Transaction_Date]])</f>
        <v>2025</v>
      </c>
      <c r="AC1661" t="str">
        <f>TEXT(Sales_Trans_2[[#This Row],[Transaction_Date]],"mmm")</f>
        <v>Dec</v>
      </c>
      <c r="AD1661">
        <f>MONTH(Sales_Trans_2[[#This Row],[Transaction_Date]])</f>
        <v>12</v>
      </c>
      <c r="AE1661" s="19">
        <f>IFERROR(Sales_Trans_2[[#This Row],[Profit]]/Sales_Trans_2[[#This Row],[Sales_Amount]],0)</f>
        <v>0.1735392881128274</v>
      </c>
      <c r="AF1661" s="20" t="str">
        <f>IF(Sales_Trans_2[[#This Row],[Discount_Pct]]=0,"0%",
IF(Sales_Trans_2[[#This Row],[Discount_Pct]]&lt;=5,"1-5%",
IF(Sales_Trans_2[[#This Row],[Discount_Pct]]&lt;=10,"6-10%",
IF(Sales_Trans_2[[#This Row],[Discount_Pct]]&lt;=15,"11-15%","&gt;15%"))))</f>
        <v>1-5%</v>
      </c>
    </row>
    <row r="1662" spans="1:32" x14ac:dyDescent="0.25">
      <c r="A1662" t="s">
        <v>2669</v>
      </c>
      <c r="B1662" s="10">
        <v>46045</v>
      </c>
      <c r="C1662" t="s">
        <v>1581</v>
      </c>
      <c r="D1662" t="s">
        <v>2670</v>
      </c>
      <c r="E1662" t="s">
        <v>700</v>
      </c>
      <c r="F1662" t="s">
        <v>1481</v>
      </c>
      <c r="G1662">
        <v>4</v>
      </c>
      <c r="H1662">
        <v>519.78</v>
      </c>
      <c r="I1662">
        <v>15</v>
      </c>
      <c r="J1662">
        <v>311.87</v>
      </c>
      <c r="K1662">
        <v>1767.25</v>
      </c>
      <c r="L1662">
        <v>1591.68</v>
      </c>
      <c r="M1662">
        <v>175.57</v>
      </c>
      <c r="N1662" t="s">
        <v>133</v>
      </c>
      <c r="O1662" t="s">
        <v>24</v>
      </c>
      <c r="P1662" t="s">
        <v>25</v>
      </c>
      <c r="Q1662">
        <v>0.4826388888888889</v>
      </c>
      <c r="R1662" t="s">
        <v>49</v>
      </c>
      <c r="S1662" t="s">
        <v>4914</v>
      </c>
      <c r="T1662" t="s">
        <v>4908</v>
      </c>
      <c r="U1662">
        <v>519.78</v>
      </c>
      <c r="V1662" t="s">
        <v>5751</v>
      </c>
      <c r="W1662" t="s">
        <v>4964</v>
      </c>
      <c r="X1662" t="s">
        <v>5230</v>
      </c>
      <c r="Y1662" t="s">
        <v>4960</v>
      </c>
      <c r="Z1662" t="s">
        <v>5231</v>
      </c>
      <c r="AA1662" t="s">
        <v>5060</v>
      </c>
      <c r="AB1662">
        <f>YEAR(Sales_Trans_2[[#This Row],[Transaction_Date]])</f>
        <v>2026</v>
      </c>
      <c r="AC1662" t="str">
        <f>TEXT(Sales_Trans_2[[#This Row],[Transaction_Date]],"mmm")</f>
        <v>Jan</v>
      </c>
      <c r="AD1662">
        <f>MONTH(Sales_Trans_2[[#This Row],[Transaction_Date]])</f>
        <v>1</v>
      </c>
      <c r="AE1662" s="19">
        <f>IFERROR(Sales_Trans_2[[#This Row],[Profit]]/Sales_Trans_2[[#This Row],[Sales_Amount]],0)</f>
        <v>9.9346442212477015E-2</v>
      </c>
      <c r="AF1662" s="20" t="str">
        <f>IF(Sales_Trans_2[[#This Row],[Discount_Pct]]=0,"0%",
IF(Sales_Trans_2[[#This Row],[Discount_Pct]]&lt;=5,"1-5%",
IF(Sales_Trans_2[[#This Row],[Discount_Pct]]&lt;=10,"6-10%",
IF(Sales_Trans_2[[#This Row],[Discount_Pct]]&lt;=15,"11-15%","&gt;15%"))))</f>
        <v>11-15%</v>
      </c>
    </row>
    <row r="1663" spans="1:32" x14ac:dyDescent="0.25">
      <c r="A1663" t="s">
        <v>3638</v>
      </c>
      <c r="B1663" s="10">
        <v>45850</v>
      </c>
      <c r="C1663" t="s">
        <v>1545</v>
      </c>
      <c r="D1663" t="s">
        <v>509</v>
      </c>
      <c r="E1663" t="s">
        <v>1289</v>
      </c>
      <c r="F1663" t="s">
        <v>991</v>
      </c>
      <c r="G1663">
        <v>3</v>
      </c>
      <c r="H1663">
        <v>291.93</v>
      </c>
      <c r="I1663">
        <v>5</v>
      </c>
      <c r="J1663">
        <v>43.79</v>
      </c>
      <c r="K1663">
        <v>956.8</v>
      </c>
      <c r="L1663">
        <v>761.1</v>
      </c>
      <c r="M1663">
        <v>195.7</v>
      </c>
      <c r="N1663" t="s">
        <v>4971</v>
      </c>
      <c r="O1663" t="s">
        <v>24</v>
      </c>
      <c r="P1663" t="s">
        <v>25</v>
      </c>
      <c r="Q1663">
        <v>0.81388888888888888</v>
      </c>
      <c r="R1663" t="s">
        <v>27</v>
      </c>
      <c r="S1663" t="s">
        <v>4875</v>
      </c>
      <c r="T1663" t="s">
        <v>4864</v>
      </c>
      <c r="U1663">
        <v>291.93</v>
      </c>
      <c r="V1663" t="s">
        <v>5515</v>
      </c>
      <c r="W1663" t="s">
        <v>4964</v>
      </c>
      <c r="X1663" t="s">
        <v>5453</v>
      </c>
      <c r="Y1663" t="s">
        <v>5007</v>
      </c>
      <c r="Z1663" t="s">
        <v>5234</v>
      </c>
      <c r="AA1663" t="s">
        <v>5060</v>
      </c>
      <c r="AB1663">
        <f>YEAR(Sales_Trans_2[[#This Row],[Transaction_Date]])</f>
        <v>2025</v>
      </c>
      <c r="AC1663" t="str">
        <f>TEXT(Sales_Trans_2[[#This Row],[Transaction_Date]],"mmm")</f>
        <v>Jul</v>
      </c>
      <c r="AD1663">
        <f>MONTH(Sales_Trans_2[[#This Row],[Transaction_Date]])</f>
        <v>7</v>
      </c>
      <c r="AE1663" s="19">
        <f>IFERROR(Sales_Trans_2[[#This Row],[Profit]]/Sales_Trans_2[[#This Row],[Sales_Amount]],0)</f>
        <v>0.20453595317725753</v>
      </c>
      <c r="AF1663" s="20" t="str">
        <f>IF(Sales_Trans_2[[#This Row],[Discount_Pct]]=0,"0%",
IF(Sales_Trans_2[[#This Row],[Discount_Pct]]&lt;=5,"1-5%",
IF(Sales_Trans_2[[#This Row],[Discount_Pct]]&lt;=10,"6-10%",
IF(Sales_Trans_2[[#This Row],[Discount_Pct]]&lt;=15,"11-15%","&gt;15%"))))</f>
        <v>1-5%</v>
      </c>
    </row>
    <row r="1664" spans="1:32" x14ac:dyDescent="0.25">
      <c r="A1664" t="s">
        <v>4308</v>
      </c>
      <c r="B1664" s="10">
        <v>45850</v>
      </c>
      <c r="C1664" t="s">
        <v>2288</v>
      </c>
      <c r="D1664" t="s">
        <v>2085</v>
      </c>
      <c r="E1664" t="s">
        <v>973</v>
      </c>
      <c r="F1664" t="s">
        <v>1735</v>
      </c>
      <c r="G1664">
        <v>1</v>
      </c>
      <c r="H1664">
        <v>392.68</v>
      </c>
      <c r="I1664">
        <v>20</v>
      </c>
      <c r="J1664">
        <v>78.540000000000006</v>
      </c>
      <c r="K1664">
        <v>361.26</v>
      </c>
      <c r="L1664">
        <v>319.05</v>
      </c>
      <c r="M1664">
        <v>42.21</v>
      </c>
      <c r="N1664" t="s">
        <v>23</v>
      </c>
      <c r="O1664" t="s">
        <v>24</v>
      </c>
      <c r="P1664" t="s">
        <v>25</v>
      </c>
      <c r="Q1664">
        <v>0.625</v>
      </c>
      <c r="R1664" t="s">
        <v>27</v>
      </c>
      <c r="S1664" t="s">
        <v>4670</v>
      </c>
      <c r="T1664" t="s">
        <v>4805</v>
      </c>
      <c r="U1664">
        <v>392.68</v>
      </c>
      <c r="V1664" t="s">
        <v>5772</v>
      </c>
      <c r="W1664" t="s">
        <v>4968</v>
      </c>
      <c r="X1664" t="s">
        <v>5279</v>
      </c>
      <c r="Y1664" t="s">
        <v>4960</v>
      </c>
      <c r="Z1664" t="s">
        <v>5474</v>
      </c>
      <c r="AA1664" t="s">
        <v>5060</v>
      </c>
      <c r="AB1664">
        <f>YEAR(Sales_Trans_2[[#This Row],[Transaction_Date]])</f>
        <v>2025</v>
      </c>
      <c r="AC1664" t="str">
        <f>TEXT(Sales_Trans_2[[#This Row],[Transaction_Date]],"mmm")</f>
        <v>Jul</v>
      </c>
      <c r="AD1664">
        <f>MONTH(Sales_Trans_2[[#This Row],[Transaction_Date]])</f>
        <v>7</v>
      </c>
      <c r="AE1664" s="19">
        <f>IFERROR(Sales_Trans_2[[#This Row],[Profit]]/Sales_Trans_2[[#This Row],[Sales_Amount]],0)</f>
        <v>0.11684105630293971</v>
      </c>
      <c r="AF1664" s="20" t="str">
        <f>IF(Sales_Trans_2[[#This Row],[Discount_Pct]]=0,"0%",
IF(Sales_Trans_2[[#This Row],[Discount_Pct]]&lt;=5,"1-5%",
IF(Sales_Trans_2[[#This Row],[Discount_Pct]]&lt;=10,"6-10%",
IF(Sales_Trans_2[[#This Row],[Discount_Pct]]&lt;=15,"11-15%","&gt;15%"))))</f>
        <v>&gt;15%</v>
      </c>
    </row>
    <row r="1665" spans="1:32" x14ac:dyDescent="0.25">
      <c r="A1665" t="s">
        <v>2142</v>
      </c>
      <c r="B1665" s="10">
        <v>45820</v>
      </c>
      <c r="C1665" t="s">
        <v>2143</v>
      </c>
      <c r="D1665" t="s">
        <v>147</v>
      </c>
      <c r="E1665" t="s">
        <v>53</v>
      </c>
      <c r="F1665" t="s">
        <v>736</v>
      </c>
      <c r="G1665">
        <v>2</v>
      </c>
      <c r="H1665">
        <v>332.73</v>
      </c>
      <c r="I1665">
        <v>10</v>
      </c>
      <c r="J1665">
        <v>66.55</v>
      </c>
      <c r="K1665">
        <v>688.75</v>
      </c>
      <c r="L1665">
        <v>522.44000000000005</v>
      </c>
      <c r="M1665">
        <v>166.31</v>
      </c>
      <c r="N1665" t="s">
        <v>47</v>
      </c>
      <c r="O1665" t="s">
        <v>24</v>
      </c>
      <c r="P1665" t="s">
        <v>25</v>
      </c>
      <c r="Q1665">
        <v>0.39861111111111114</v>
      </c>
      <c r="R1665" t="s">
        <v>27</v>
      </c>
      <c r="S1665" t="s">
        <v>4717</v>
      </c>
      <c r="T1665" t="s">
        <v>4703</v>
      </c>
      <c r="U1665">
        <v>332.73</v>
      </c>
      <c r="V1665" t="s">
        <v>5776</v>
      </c>
      <c r="W1665" t="s">
        <v>4968</v>
      </c>
      <c r="X1665" t="s">
        <v>5367</v>
      </c>
      <c r="Y1665" t="s">
        <v>4966</v>
      </c>
      <c r="Z1665" t="s">
        <v>5059</v>
      </c>
      <c r="AA1665" t="s">
        <v>5060</v>
      </c>
      <c r="AB1665">
        <f>YEAR(Sales_Trans_2[[#This Row],[Transaction_Date]])</f>
        <v>2025</v>
      </c>
      <c r="AC1665" t="str">
        <f>TEXT(Sales_Trans_2[[#This Row],[Transaction_Date]],"mmm")</f>
        <v>Jun</v>
      </c>
      <c r="AD1665">
        <f>MONTH(Sales_Trans_2[[#This Row],[Transaction_Date]])</f>
        <v>6</v>
      </c>
      <c r="AE1665" s="19">
        <f>IFERROR(Sales_Trans_2[[#This Row],[Profit]]/Sales_Trans_2[[#This Row],[Sales_Amount]],0)</f>
        <v>0.24146642468239565</v>
      </c>
      <c r="AF1665" s="20" t="str">
        <f>IF(Sales_Trans_2[[#This Row],[Discount_Pct]]=0,"0%",
IF(Sales_Trans_2[[#This Row],[Discount_Pct]]&lt;=5,"1-5%",
IF(Sales_Trans_2[[#This Row],[Discount_Pct]]&lt;=10,"6-10%",
IF(Sales_Trans_2[[#This Row],[Discount_Pct]]&lt;=15,"11-15%","&gt;15%"))))</f>
        <v>6-10%</v>
      </c>
    </row>
    <row r="1666" spans="1:32" x14ac:dyDescent="0.25">
      <c r="A1666" t="s">
        <v>3088</v>
      </c>
      <c r="B1666" s="10">
        <v>45991</v>
      </c>
      <c r="C1666" t="s">
        <v>1232</v>
      </c>
      <c r="D1666" t="s">
        <v>1030</v>
      </c>
      <c r="E1666" t="s">
        <v>1403</v>
      </c>
      <c r="F1666" t="s">
        <v>1404</v>
      </c>
      <c r="G1666">
        <v>4</v>
      </c>
      <c r="H1666">
        <v>277.42</v>
      </c>
      <c r="I1666">
        <v>10</v>
      </c>
      <c r="J1666">
        <v>110.97</v>
      </c>
      <c r="K1666">
        <v>1148.52</v>
      </c>
      <c r="L1666">
        <v>796.64</v>
      </c>
      <c r="M1666">
        <v>351.88</v>
      </c>
      <c r="N1666" t="s">
        <v>4971</v>
      </c>
      <c r="O1666" t="s">
        <v>24</v>
      </c>
      <c r="P1666" t="s">
        <v>25</v>
      </c>
      <c r="Q1666">
        <v>0.68888888888888888</v>
      </c>
      <c r="R1666" t="s">
        <v>27</v>
      </c>
      <c r="S1666" t="s">
        <v>4794</v>
      </c>
      <c r="T1666" t="s">
        <v>4776</v>
      </c>
      <c r="U1666">
        <v>159.5</v>
      </c>
      <c r="V1666" t="s">
        <v>5020</v>
      </c>
      <c r="W1666" t="s">
        <v>4968</v>
      </c>
      <c r="X1666" t="s">
        <v>5559</v>
      </c>
      <c r="Y1666" t="s">
        <v>5007</v>
      </c>
      <c r="Z1666" t="s">
        <v>5560</v>
      </c>
      <c r="AA1666" t="s">
        <v>5060</v>
      </c>
      <c r="AB1666">
        <f>YEAR(Sales_Trans_2[[#This Row],[Transaction_Date]])</f>
        <v>2025</v>
      </c>
      <c r="AC1666" t="str">
        <f>TEXT(Sales_Trans_2[[#This Row],[Transaction_Date]],"mmm")</f>
        <v>Nov</v>
      </c>
      <c r="AD1666">
        <f>MONTH(Sales_Trans_2[[#This Row],[Transaction_Date]])</f>
        <v>11</v>
      </c>
      <c r="AE1666" s="19">
        <f>IFERROR(Sales_Trans_2[[#This Row],[Profit]]/Sales_Trans_2[[#This Row],[Sales_Amount]],0)</f>
        <v>0.30637690244836835</v>
      </c>
      <c r="AF1666" s="20" t="str">
        <f>IF(Sales_Trans_2[[#This Row],[Discount_Pct]]=0,"0%",
IF(Sales_Trans_2[[#This Row],[Discount_Pct]]&lt;=5,"1-5%",
IF(Sales_Trans_2[[#This Row],[Discount_Pct]]&lt;=10,"6-10%",
IF(Sales_Trans_2[[#This Row],[Discount_Pct]]&lt;=15,"11-15%","&gt;15%"))))</f>
        <v>6-10%</v>
      </c>
    </row>
    <row r="1667" spans="1:32" x14ac:dyDescent="0.25">
      <c r="A1667" t="s">
        <v>3365</v>
      </c>
      <c r="B1667" s="10">
        <v>45983</v>
      </c>
      <c r="C1667" t="s">
        <v>146</v>
      </c>
      <c r="D1667" t="s">
        <v>1010</v>
      </c>
      <c r="E1667" t="s">
        <v>700</v>
      </c>
      <c r="F1667" t="s">
        <v>1481</v>
      </c>
      <c r="G1667">
        <v>4</v>
      </c>
      <c r="H1667">
        <v>261.55</v>
      </c>
      <c r="I1667">
        <v>5</v>
      </c>
      <c r="J1667">
        <v>52.31</v>
      </c>
      <c r="K1667">
        <v>1142.97</v>
      </c>
      <c r="L1667">
        <v>860.12</v>
      </c>
      <c r="M1667">
        <v>282.85000000000002</v>
      </c>
      <c r="N1667" t="s">
        <v>40</v>
      </c>
      <c r="O1667" t="s">
        <v>24</v>
      </c>
      <c r="P1667" t="s">
        <v>25</v>
      </c>
      <c r="Q1667">
        <v>0.7416666666666667</v>
      </c>
      <c r="R1667" t="s">
        <v>27</v>
      </c>
      <c r="S1667" t="s">
        <v>4821</v>
      </c>
      <c r="T1667" t="s">
        <v>4805</v>
      </c>
      <c r="U1667">
        <v>261.55</v>
      </c>
      <c r="V1667" t="s">
        <v>5737</v>
      </c>
      <c r="W1667" t="s">
        <v>4968</v>
      </c>
      <c r="X1667" t="s">
        <v>5230</v>
      </c>
      <c r="Y1667" t="s">
        <v>4960</v>
      </c>
      <c r="Z1667" t="s">
        <v>5231</v>
      </c>
      <c r="AA1667" t="s">
        <v>5060</v>
      </c>
      <c r="AB1667">
        <f>YEAR(Sales_Trans_2[[#This Row],[Transaction_Date]])</f>
        <v>2025</v>
      </c>
      <c r="AC1667" t="str">
        <f>TEXT(Sales_Trans_2[[#This Row],[Transaction_Date]],"mmm")</f>
        <v>Nov</v>
      </c>
      <c r="AD1667">
        <f>MONTH(Sales_Trans_2[[#This Row],[Transaction_Date]])</f>
        <v>11</v>
      </c>
      <c r="AE1667" s="19">
        <f>IFERROR(Sales_Trans_2[[#This Row],[Profit]]/Sales_Trans_2[[#This Row],[Sales_Amount]],0)</f>
        <v>0.24746931240539999</v>
      </c>
      <c r="AF1667" s="20" t="str">
        <f>IF(Sales_Trans_2[[#This Row],[Discount_Pct]]=0,"0%",
IF(Sales_Trans_2[[#This Row],[Discount_Pct]]&lt;=5,"1-5%",
IF(Sales_Trans_2[[#This Row],[Discount_Pct]]&lt;=10,"6-10%",
IF(Sales_Trans_2[[#This Row],[Discount_Pct]]&lt;=15,"11-15%","&gt;15%"))))</f>
        <v>1-5%</v>
      </c>
    </row>
    <row r="1668" spans="1:32" x14ac:dyDescent="0.25">
      <c r="A1668" t="s">
        <v>3536</v>
      </c>
      <c r="B1668" s="10">
        <v>45983</v>
      </c>
      <c r="C1668" t="s">
        <v>1051</v>
      </c>
      <c r="D1668" t="s">
        <v>226</v>
      </c>
      <c r="E1668" t="s">
        <v>2478</v>
      </c>
      <c r="F1668" t="s">
        <v>3537</v>
      </c>
      <c r="G1668">
        <v>3</v>
      </c>
      <c r="H1668">
        <v>318.62</v>
      </c>
      <c r="I1668">
        <v>20</v>
      </c>
      <c r="J1668">
        <v>191.17</v>
      </c>
      <c r="K1668">
        <v>879.39</v>
      </c>
      <c r="L1668">
        <v>665.16</v>
      </c>
      <c r="M1668">
        <v>214.23</v>
      </c>
      <c r="N1668" t="s">
        <v>4971</v>
      </c>
      <c r="O1668" t="s">
        <v>24</v>
      </c>
      <c r="P1668" t="s">
        <v>25</v>
      </c>
      <c r="Q1668">
        <v>0.87847222222222221</v>
      </c>
      <c r="R1668" t="s">
        <v>27</v>
      </c>
      <c r="S1668" t="s">
        <v>4786</v>
      </c>
      <c r="T1668" t="s">
        <v>4776</v>
      </c>
      <c r="U1668">
        <v>318.62</v>
      </c>
      <c r="V1668" t="s">
        <v>5831</v>
      </c>
      <c r="W1668" t="s">
        <v>4964</v>
      </c>
      <c r="X1668" t="s">
        <v>5244</v>
      </c>
      <c r="Y1668" t="s">
        <v>5007</v>
      </c>
      <c r="Z1668" t="s">
        <v>5245</v>
      </c>
      <c r="AA1668" t="s">
        <v>5060</v>
      </c>
      <c r="AB1668">
        <f>YEAR(Sales_Trans_2[[#This Row],[Transaction_Date]])</f>
        <v>2025</v>
      </c>
      <c r="AC1668" t="str">
        <f>TEXT(Sales_Trans_2[[#This Row],[Transaction_Date]],"mmm")</f>
        <v>Nov</v>
      </c>
      <c r="AD1668">
        <f>MONTH(Sales_Trans_2[[#This Row],[Transaction_Date]])</f>
        <v>11</v>
      </c>
      <c r="AE1668" s="19">
        <f>IFERROR(Sales_Trans_2[[#This Row],[Profit]]/Sales_Trans_2[[#This Row],[Sales_Amount]],0)</f>
        <v>0.24361204926141983</v>
      </c>
      <c r="AF1668" s="20" t="str">
        <f>IF(Sales_Trans_2[[#This Row],[Discount_Pct]]=0,"0%",
IF(Sales_Trans_2[[#This Row],[Discount_Pct]]&lt;=5,"1-5%",
IF(Sales_Trans_2[[#This Row],[Discount_Pct]]&lt;=10,"6-10%",
IF(Sales_Trans_2[[#This Row],[Discount_Pct]]&lt;=15,"11-15%","&gt;15%"))))</f>
        <v>&gt;15%</v>
      </c>
    </row>
    <row r="1669" spans="1:32" x14ac:dyDescent="0.25">
      <c r="A1669" t="s">
        <v>4294</v>
      </c>
      <c r="B1669" s="10">
        <v>45982</v>
      </c>
      <c r="C1669" t="s">
        <v>3599</v>
      </c>
      <c r="D1669" t="s">
        <v>119</v>
      </c>
      <c r="E1669" t="s">
        <v>847</v>
      </c>
      <c r="F1669" t="s">
        <v>848</v>
      </c>
      <c r="G1669">
        <v>2</v>
      </c>
      <c r="H1669">
        <v>141.11000000000001</v>
      </c>
      <c r="I1669">
        <v>10</v>
      </c>
      <c r="J1669">
        <v>28.22</v>
      </c>
      <c r="K1669">
        <v>254</v>
      </c>
      <c r="L1669">
        <v>231.82</v>
      </c>
      <c r="M1669">
        <v>-382.91</v>
      </c>
      <c r="N1669" t="s">
        <v>133</v>
      </c>
      <c r="O1669" t="s">
        <v>24</v>
      </c>
      <c r="P1669" t="s">
        <v>25</v>
      </c>
      <c r="Q1669">
        <v>0.88541666666666663</v>
      </c>
      <c r="R1669" t="s">
        <v>49</v>
      </c>
      <c r="S1669" t="s">
        <v>4722</v>
      </c>
      <c r="T1669" t="s">
        <v>4703</v>
      </c>
      <c r="U1669">
        <v>141.11000000000001</v>
      </c>
      <c r="V1669" t="s">
        <v>5834</v>
      </c>
      <c r="W1669" t="s">
        <v>4964</v>
      </c>
      <c r="X1669" t="s">
        <v>5107</v>
      </c>
      <c r="Y1669" t="s">
        <v>4970</v>
      </c>
      <c r="Z1669" t="s">
        <v>5108</v>
      </c>
      <c r="AA1669" t="s">
        <v>5060</v>
      </c>
      <c r="AB1669">
        <f>YEAR(Sales_Trans_2[[#This Row],[Transaction_Date]])</f>
        <v>2025</v>
      </c>
      <c r="AC1669" t="str">
        <f>TEXT(Sales_Trans_2[[#This Row],[Transaction_Date]],"mmm")</f>
        <v>Nov</v>
      </c>
      <c r="AD1669">
        <f>MONTH(Sales_Trans_2[[#This Row],[Transaction_Date]])</f>
        <v>11</v>
      </c>
      <c r="AE1669" s="19">
        <f>IFERROR(Sales_Trans_2[[#This Row],[Profit]]/Sales_Trans_2[[#This Row],[Sales_Amount]],0)</f>
        <v>-1.5075196850393702</v>
      </c>
      <c r="AF1669" s="20" t="str">
        <f>IF(Sales_Trans_2[[#This Row],[Discount_Pct]]=0,"0%",
IF(Sales_Trans_2[[#This Row],[Discount_Pct]]&lt;=5,"1-5%",
IF(Sales_Trans_2[[#This Row],[Discount_Pct]]&lt;=10,"6-10%",
IF(Sales_Trans_2[[#This Row],[Discount_Pct]]&lt;=15,"11-15%","&gt;15%"))))</f>
        <v>6-10%</v>
      </c>
    </row>
    <row r="1670" spans="1:32" x14ac:dyDescent="0.25">
      <c r="A1670" t="s">
        <v>393</v>
      </c>
      <c r="B1670" s="10">
        <v>45975</v>
      </c>
      <c r="C1670" t="s">
        <v>394</v>
      </c>
      <c r="D1670" t="s">
        <v>77</v>
      </c>
      <c r="E1670" t="s">
        <v>395</v>
      </c>
      <c r="F1670" t="s">
        <v>396</v>
      </c>
      <c r="G1670">
        <v>4</v>
      </c>
      <c r="H1670">
        <v>131.03</v>
      </c>
      <c r="I1670">
        <v>5</v>
      </c>
      <c r="J1670">
        <v>26.21</v>
      </c>
      <c r="K1670">
        <v>497.91</v>
      </c>
      <c r="L1670">
        <v>469.08</v>
      </c>
      <c r="M1670">
        <v>28.83</v>
      </c>
      <c r="N1670" t="s">
        <v>4971</v>
      </c>
      <c r="O1670" t="s">
        <v>24</v>
      </c>
      <c r="P1670" t="s">
        <v>25</v>
      </c>
      <c r="Q1670">
        <v>0.69861111111111107</v>
      </c>
      <c r="R1670" t="s">
        <v>49</v>
      </c>
      <c r="S1670" t="s">
        <v>4863</v>
      </c>
      <c r="T1670" t="s">
        <v>4864</v>
      </c>
      <c r="U1670">
        <v>131.03</v>
      </c>
      <c r="V1670" t="s">
        <v>5686</v>
      </c>
      <c r="W1670" t="s">
        <v>4968</v>
      </c>
      <c r="X1670" t="s">
        <v>5702</v>
      </c>
      <c r="Y1670" t="s">
        <v>4960</v>
      </c>
      <c r="Z1670" t="s">
        <v>5262</v>
      </c>
      <c r="AA1670" t="s">
        <v>5060</v>
      </c>
      <c r="AB1670">
        <f>YEAR(Sales_Trans_2[[#This Row],[Transaction_Date]])</f>
        <v>2025</v>
      </c>
      <c r="AC1670" t="str">
        <f>TEXT(Sales_Trans_2[[#This Row],[Transaction_Date]],"mmm")</f>
        <v>Nov</v>
      </c>
      <c r="AD1670">
        <f>MONTH(Sales_Trans_2[[#This Row],[Transaction_Date]])</f>
        <v>11</v>
      </c>
      <c r="AE1670" s="19">
        <f>IFERROR(Sales_Trans_2[[#This Row],[Profit]]/Sales_Trans_2[[#This Row],[Sales_Amount]],0)</f>
        <v>5.7902030487437479E-2</v>
      </c>
      <c r="AF1670" s="20" t="str">
        <f>IF(Sales_Trans_2[[#This Row],[Discount_Pct]]=0,"0%",
IF(Sales_Trans_2[[#This Row],[Discount_Pct]]&lt;=5,"1-5%",
IF(Sales_Trans_2[[#This Row],[Discount_Pct]]&lt;=10,"6-10%",
IF(Sales_Trans_2[[#This Row],[Discount_Pct]]&lt;=15,"11-15%","&gt;15%"))))</f>
        <v>1-5%</v>
      </c>
    </row>
    <row r="1671" spans="1:32" x14ac:dyDescent="0.25">
      <c r="A1671" t="s">
        <v>1596</v>
      </c>
      <c r="B1671" s="10">
        <v>45819</v>
      </c>
      <c r="C1671" t="s">
        <v>1597</v>
      </c>
      <c r="D1671" t="s">
        <v>944</v>
      </c>
      <c r="E1671" t="s">
        <v>1398</v>
      </c>
      <c r="F1671" t="s">
        <v>1598</v>
      </c>
      <c r="G1671">
        <v>2</v>
      </c>
      <c r="H1671">
        <v>333.54</v>
      </c>
      <c r="I1671">
        <v>10</v>
      </c>
      <c r="J1671">
        <v>66.709999999999994</v>
      </c>
      <c r="K1671">
        <v>600.37</v>
      </c>
      <c r="L1671">
        <v>476.86</v>
      </c>
      <c r="M1671">
        <v>123.51</v>
      </c>
      <c r="N1671" t="s">
        <v>68</v>
      </c>
      <c r="O1671" t="s">
        <v>24</v>
      </c>
      <c r="P1671" t="s">
        <v>25</v>
      </c>
      <c r="Q1671">
        <v>0.42083333333333334</v>
      </c>
      <c r="R1671" t="s">
        <v>49</v>
      </c>
      <c r="S1671" t="s">
        <v>4773</v>
      </c>
      <c r="T1671" t="s">
        <v>4752</v>
      </c>
      <c r="U1671">
        <v>333.54</v>
      </c>
      <c r="V1671" t="s">
        <v>5765</v>
      </c>
      <c r="W1671" t="s">
        <v>4968</v>
      </c>
      <c r="X1671" t="s">
        <v>5255</v>
      </c>
      <c r="Y1671" t="s">
        <v>5011</v>
      </c>
      <c r="Z1671" t="s">
        <v>5256</v>
      </c>
      <c r="AA1671" t="s">
        <v>5060</v>
      </c>
      <c r="AB1671">
        <f>YEAR(Sales_Trans_2[[#This Row],[Transaction_Date]])</f>
        <v>2025</v>
      </c>
      <c r="AC1671" t="str">
        <f>TEXT(Sales_Trans_2[[#This Row],[Transaction_Date]],"mmm")</f>
        <v>Jun</v>
      </c>
      <c r="AD1671">
        <f>MONTH(Sales_Trans_2[[#This Row],[Transaction_Date]])</f>
        <v>6</v>
      </c>
      <c r="AE1671" s="19">
        <f>IFERROR(Sales_Trans_2[[#This Row],[Profit]]/Sales_Trans_2[[#This Row],[Sales_Amount]],0)</f>
        <v>0.20572313739860421</v>
      </c>
      <c r="AF1671" s="20" t="str">
        <f>IF(Sales_Trans_2[[#This Row],[Discount_Pct]]=0,"0%",
IF(Sales_Trans_2[[#This Row],[Discount_Pct]]&lt;=5,"1-5%",
IF(Sales_Trans_2[[#This Row],[Discount_Pct]]&lt;=10,"6-10%",
IF(Sales_Trans_2[[#This Row],[Discount_Pct]]&lt;=15,"11-15%","&gt;15%"))))</f>
        <v>6-10%</v>
      </c>
    </row>
    <row r="1672" spans="1:32" x14ac:dyDescent="0.25">
      <c r="A1672" t="s">
        <v>2098</v>
      </c>
      <c r="B1672" s="10">
        <v>45758</v>
      </c>
      <c r="C1672" t="s">
        <v>2099</v>
      </c>
      <c r="D1672" t="s">
        <v>302</v>
      </c>
      <c r="E1672" t="s">
        <v>1289</v>
      </c>
      <c r="F1672" t="s">
        <v>1369</v>
      </c>
      <c r="G1672">
        <v>3</v>
      </c>
      <c r="H1672">
        <v>343.56</v>
      </c>
      <c r="I1672">
        <v>20</v>
      </c>
      <c r="J1672">
        <v>206.14</v>
      </c>
      <c r="K1672">
        <v>824.54</v>
      </c>
      <c r="L1672">
        <v>648.96</v>
      </c>
      <c r="M1672">
        <v>175.58</v>
      </c>
      <c r="N1672" t="s">
        <v>68</v>
      </c>
      <c r="O1672" t="s">
        <v>24</v>
      </c>
      <c r="P1672" t="s">
        <v>25</v>
      </c>
      <c r="Q1672">
        <v>0.39097222222222222</v>
      </c>
      <c r="R1672" t="s">
        <v>49</v>
      </c>
      <c r="S1672" t="s">
        <v>4655</v>
      </c>
      <c r="T1672" t="s">
        <v>4636</v>
      </c>
      <c r="U1672">
        <v>343.56</v>
      </c>
      <c r="V1672" t="s">
        <v>5866</v>
      </c>
      <c r="W1672" t="s">
        <v>4964</v>
      </c>
      <c r="X1672" t="s">
        <v>5590</v>
      </c>
      <c r="Y1672" t="s">
        <v>4966</v>
      </c>
      <c r="Z1672" t="s">
        <v>5234</v>
      </c>
      <c r="AA1672" t="s">
        <v>5060</v>
      </c>
      <c r="AB1672">
        <f>YEAR(Sales_Trans_2[[#This Row],[Transaction_Date]])</f>
        <v>2025</v>
      </c>
      <c r="AC1672" t="str">
        <f>TEXT(Sales_Trans_2[[#This Row],[Transaction_Date]],"mmm")</f>
        <v>Apr</v>
      </c>
      <c r="AD1672">
        <f>MONTH(Sales_Trans_2[[#This Row],[Transaction_Date]])</f>
        <v>4</v>
      </c>
      <c r="AE1672" s="19">
        <f>IFERROR(Sales_Trans_2[[#This Row],[Profit]]/Sales_Trans_2[[#This Row],[Sales_Amount]],0)</f>
        <v>0.21294297426443837</v>
      </c>
      <c r="AF1672" s="20" t="str">
        <f>IF(Sales_Trans_2[[#This Row],[Discount_Pct]]=0,"0%",
IF(Sales_Trans_2[[#This Row],[Discount_Pct]]&lt;=5,"1-5%",
IF(Sales_Trans_2[[#This Row],[Discount_Pct]]&lt;=10,"6-10%",
IF(Sales_Trans_2[[#This Row],[Discount_Pct]]&lt;=15,"11-15%","&gt;15%"))))</f>
        <v>&gt;15%</v>
      </c>
    </row>
    <row r="1673" spans="1:32" x14ac:dyDescent="0.25">
      <c r="A1673" t="s">
        <v>4146</v>
      </c>
      <c r="B1673" s="10">
        <v>45954</v>
      </c>
      <c r="C1673" t="s">
        <v>1176</v>
      </c>
      <c r="D1673" t="s">
        <v>326</v>
      </c>
      <c r="E1673" t="s">
        <v>1092</v>
      </c>
      <c r="F1673" t="s">
        <v>1093</v>
      </c>
      <c r="G1673">
        <v>2</v>
      </c>
      <c r="H1673">
        <v>400.33</v>
      </c>
      <c r="I1673">
        <v>10</v>
      </c>
      <c r="J1673">
        <v>80.069999999999993</v>
      </c>
      <c r="K1673">
        <v>720.59</v>
      </c>
      <c r="L1673">
        <v>681.8</v>
      </c>
      <c r="M1673">
        <v>38.79</v>
      </c>
      <c r="N1673" t="s">
        <v>133</v>
      </c>
      <c r="O1673" t="s">
        <v>24</v>
      </c>
      <c r="P1673" t="s">
        <v>25</v>
      </c>
      <c r="Q1673">
        <v>0.62986111111111109</v>
      </c>
      <c r="R1673" t="s">
        <v>49</v>
      </c>
      <c r="S1673" t="s">
        <v>4859</v>
      </c>
      <c r="T1673" t="s">
        <v>4847</v>
      </c>
      <c r="U1673">
        <v>400.33</v>
      </c>
      <c r="V1673" t="s">
        <v>5867</v>
      </c>
      <c r="W1673" t="s">
        <v>4964</v>
      </c>
      <c r="X1673" t="s">
        <v>5152</v>
      </c>
      <c r="Y1673" t="s">
        <v>5011</v>
      </c>
      <c r="Z1673" t="s">
        <v>5150</v>
      </c>
      <c r="AA1673" t="s">
        <v>5060</v>
      </c>
      <c r="AB1673">
        <f>YEAR(Sales_Trans_2[[#This Row],[Transaction_Date]])</f>
        <v>2025</v>
      </c>
      <c r="AC1673" t="str">
        <f>TEXT(Sales_Trans_2[[#This Row],[Transaction_Date]],"mmm")</f>
        <v>Oct</v>
      </c>
      <c r="AD1673">
        <f>MONTH(Sales_Trans_2[[#This Row],[Transaction_Date]])</f>
        <v>10</v>
      </c>
      <c r="AE1673" s="19">
        <f>IFERROR(Sales_Trans_2[[#This Row],[Profit]]/Sales_Trans_2[[#This Row],[Sales_Amount]],0)</f>
        <v>5.3830888577415727E-2</v>
      </c>
      <c r="AF1673" s="20" t="str">
        <f>IF(Sales_Trans_2[[#This Row],[Discount_Pct]]=0,"0%",
IF(Sales_Trans_2[[#This Row],[Discount_Pct]]&lt;=5,"1-5%",
IF(Sales_Trans_2[[#This Row],[Discount_Pct]]&lt;=10,"6-10%",
IF(Sales_Trans_2[[#This Row],[Discount_Pct]]&lt;=15,"11-15%","&gt;15%"))))</f>
        <v>6-10%</v>
      </c>
    </row>
    <row r="1674" spans="1:32" x14ac:dyDescent="0.25">
      <c r="A1674" t="s">
        <v>4527</v>
      </c>
      <c r="B1674" s="10">
        <v>45953</v>
      </c>
      <c r="C1674" t="s">
        <v>2787</v>
      </c>
      <c r="D1674" t="s">
        <v>237</v>
      </c>
      <c r="E1674" t="s">
        <v>1145</v>
      </c>
      <c r="F1674" t="s">
        <v>1146</v>
      </c>
      <c r="G1674">
        <v>2</v>
      </c>
      <c r="H1674">
        <v>541.35</v>
      </c>
      <c r="I1674">
        <v>15</v>
      </c>
      <c r="J1674">
        <v>162.41</v>
      </c>
      <c r="K1674">
        <v>920.29</v>
      </c>
      <c r="L1674">
        <v>672.8</v>
      </c>
      <c r="M1674">
        <v>247.49</v>
      </c>
      <c r="N1674" t="s">
        <v>23</v>
      </c>
      <c r="O1674" t="s">
        <v>24</v>
      </c>
      <c r="P1674" t="s">
        <v>25</v>
      </c>
      <c r="Q1674">
        <v>0.82430555555555551</v>
      </c>
      <c r="R1674" t="s">
        <v>49</v>
      </c>
      <c r="S1674" t="s">
        <v>4670</v>
      </c>
      <c r="T1674" t="s">
        <v>4636</v>
      </c>
      <c r="U1674">
        <v>541.35</v>
      </c>
      <c r="V1674" t="s">
        <v>5906</v>
      </c>
      <c r="W1674" t="s">
        <v>4964</v>
      </c>
      <c r="X1674" t="s">
        <v>5907</v>
      </c>
      <c r="Y1674" t="s">
        <v>4960</v>
      </c>
      <c r="Z1674" t="s">
        <v>5908</v>
      </c>
      <c r="AA1674" t="s">
        <v>5060</v>
      </c>
      <c r="AB1674">
        <f>YEAR(Sales_Trans_2[[#This Row],[Transaction_Date]])</f>
        <v>2025</v>
      </c>
      <c r="AC1674" t="str">
        <f>TEXT(Sales_Trans_2[[#This Row],[Transaction_Date]],"mmm")</f>
        <v>Oct</v>
      </c>
      <c r="AD1674">
        <f>MONTH(Sales_Trans_2[[#This Row],[Transaction_Date]])</f>
        <v>10</v>
      </c>
      <c r="AE1674" s="19">
        <f>IFERROR(Sales_Trans_2[[#This Row],[Profit]]/Sales_Trans_2[[#This Row],[Sales_Amount]],0)</f>
        <v>0.26892609938171663</v>
      </c>
      <c r="AF1674" s="20" t="str">
        <f>IF(Sales_Trans_2[[#This Row],[Discount_Pct]]=0,"0%",
IF(Sales_Trans_2[[#This Row],[Discount_Pct]]&lt;=5,"1-5%",
IF(Sales_Trans_2[[#This Row],[Discount_Pct]]&lt;=10,"6-10%",
IF(Sales_Trans_2[[#This Row],[Discount_Pct]]&lt;=15,"11-15%","&gt;15%"))))</f>
        <v>11-15%</v>
      </c>
    </row>
    <row r="1675" spans="1:32" x14ac:dyDescent="0.25">
      <c r="A1675" t="s">
        <v>1522</v>
      </c>
      <c r="B1675" s="10">
        <v>45950</v>
      </c>
      <c r="C1675" t="s">
        <v>1523</v>
      </c>
      <c r="D1675" t="s">
        <v>30</v>
      </c>
      <c r="E1675" t="s">
        <v>760</v>
      </c>
      <c r="F1675" t="s">
        <v>761</v>
      </c>
      <c r="G1675">
        <v>1</v>
      </c>
      <c r="H1675">
        <v>448.94</v>
      </c>
      <c r="I1675">
        <v>20</v>
      </c>
      <c r="J1675">
        <v>89.79</v>
      </c>
      <c r="K1675">
        <v>359.15</v>
      </c>
      <c r="L1675">
        <v>380.08</v>
      </c>
      <c r="M1675">
        <v>-20.93</v>
      </c>
      <c r="N1675" t="s">
        <v>68</v>
      </c>
      <c r="O1675" t="s">
        <v>24</v>
      </c>
      <c r="P1675" t="s">
        <v>25</v>
      </c>
      <c r="Q1675">
        <v>0.78749999999999998</v>
      </c>
      <c r="R1675" t="s">
        <v>49</v>
      </c>
      <c r="S1675" t="s">
        <v>4691</v>
      </c>
      <c r="T1675" t="s">
        <v>4672</v>
      </c>
      <c r="U1675">
        <v>448.94</v>
      </c>
      <c r="V1675" t="s">
        <v>5913</v>
      </c>
      <c r="W1675" t="s">
        <v>4964</v>
      </c>
      <c r="X1675" t="s">
        <v>5363</v>
      </c>
      <c r="Y1675" t="s">
        <v>4970</v>
      </c>
      <c r="Z1675" t="s">
        <v>5364</v>
      </c>
      <c r="AA1675" t="s">
        <v>5060</v>
      </c>
      <c r="AB1675">
        <f>YEAR(Sales_Trans_2[[#This Row],[Transaction_Date]])</f>
        <v>2025</v>
      </c>
      <c r="AC1675" t="str">
        <f>TEXT(Sales_Trans_2[[#This Row],[Transaction_Date]],"mmm")</f>
        <v>Oct</v>
      </c>
      <c r="AD1675">
        <f>MONTH(Sales_Trans_2[[#This Row],[Transaction_Date]])</f>
        <v>10</v>
      </c>
      <c r="AE1675" s="19">
        <f>IFERROR(Sales_Trans_2[[#This Row],[Profit]]/Sales_Trans_2[[#This Row],[Sales_Amount]],0)</f>
        <v>-5.8276486147849089E-2</v>
      </c>
      <c r="AF1675" s="20" t="str">
        <f>IF(Sales_Trans_2[[#This Row],[Discount_Pct]]=0,"0%",
IF(Sales_Trans_2[[#This Row],[Discount_Pct]]&lt;=5,"1-5%",
IF(Sales_Trans_2[[#This Row],[Discount_Pct]]&lt;=10,"6-10%",
IF(Sales_Trans_2[[#This Row],[Discount_Pct]]&lt;=15,"11-15%","&gt;15%"))))</f>
        <v>&gt;15%</v>
      </c>
    </row>
    <row r="1676" spans="1:32" x14ac:dyDescent="0.25">
      <c r="A1676" t="s">
        <v>2773</v>
      </c>
      <c r="B1676" s="10">
        <v>45949</v>
      </c>
      <c r="C1676" t="s">
        <v>940</v>
      </c>
      <c r="D1676" t="s">
        <v>275</v>
      </c>
      <c r="E1676" t="s">
        <v>504</v>
      </c>
      <c r="F1676" t="s">
        <v>239</v>
      </c>
      <c r="G1676">
        <v>4</v>
      </c>
      <c r="H1676">
        <v>51.33</v>
      </c>
      <c r="I1676">
        <v>5</v>
      </c>
      <c r="J1676">
        <v>10.27</v>
      </c>
      <c r="K1676">
        <v>224.31</v>
      </c>
      <c r="L1676">
        <v>149.91999999999999</v>
      </c>
      <c r="M1676">
        <v>74.39</v>
      </c>
      <c r="N1676" t="s">
        <v>23</v>
      </c>
      <c r="O1676" t="s">
        <v>24</v>
      </c>
      <c r="P1676" t="s">
        <v>25</v>
      </c>
      <c r="Q1676">
        <v>0.82499999999999996</v>
      </c>
      <c r="R1676" t="s">
        <v>27</v>
      </c>
      <c r="S1676" t="s">
        <v>4760</v>
      </c>
      <c r="T1676" t="s">
        <v>4752</v>
      </c>
      <c r="U1676">
        <v>51.33</v>
      </c>
      <c r="V1676" t="s">
        <v>5905</v>
      </c>
      <c r="W1676" t="s">
        <v>4968</v>
      </c>
      <c r="X1676" t="s">
        <v>5015</v>
      </c>
      <c r="Y1676" t="s">
        <v>4966</v>
      </c>
      <c r="Z1676" t="s">
        <v>5349</v>
      </c>
      <c r="AA1676" t="s">
        <v>5060</v>
      </c>
      <c r="AB1676">
        <f>YEAR(Sales_Trans_2[[#This Row],[Transaction_Date]])</f>
        <v>2025</v>
      </c>
      <c r="AC1676" t="str">
        <f>TEXT(Sales_Trans_2[[#This Row],[Transaction_Date]],"mmm")</f>
        <v>Oct</v>
      </c>
      <c r="AD1676">
        <f>MONTH(Sales_Trans_2[[#This Row],[Transaction_Date]])</f>
        <v>10</v>
      </c>
      <c r="AE1676" s="19">
        <f>IFERROR(Sales_Trans_2[[#This Row],[Profit]]/Sales_Trans_2[[#This Row],[Sales_Amount]],0)</f>
        <v>0.33163924925326554</v>
      </c>
      <c r="AF1676" s="20" t="str">
        <f>IF(Sales_Trans_2[[#This Row],[Discount_Pct]]=0,"0%",
IF(Sales_Trans_2[[#This Row],[Discount_Pct]]&lt;=5,"1-5%",
IF(Sales_Trans_2[[#This Row],[Discount_Pct]]&lt;=10,"6-10%",
IF(Sales_Trans_2[[#This Row],[Discount_Pct]]&lt;=15,"11-15%","&gt;15%"))))</f>
        <v>1-5%</v>
      </c>
    </row>
    <row r="1677" spans="1:32" x14ac:dyDescent="0.25">
      <c r="A1677" t="s">
        <v>3229</v>
      </c>
      <c r="B1677" s="10">
        <v>45949</v>
      </c>
      <c r="C1677" t="s">
        <v>3230</v>
      </c>
      <c r="D1677" t="s">
        <v>30</v>
      </c>
      <c r="E1677" t="s">
        <v>1289</v>
      </c>
      <c r="F1677" t="s">
        <v>590</v>
      </c>
      <c r="G1677">
        <v>3</v>
      </c>
      <c r="H1677">
        <v>448.94</v>
      </c>
      <c r="I1677">
        <v>5</v>
      </c>
      <c r="J1677">
        <v>67.34</v>
      </c>
      <c r="K1677">
        <v>1471.4</v>
      </c>
      <c r="L1677">
        <v>1140.24</v>
      </c>
      <c r="M1677">
        <v>-184.45</v>
      </c>
      <c r="N1677" t="s">
        <v>40</v>
      </c>
      <c r="O1677" t="s">
        <v>24</v>
      </c>
      <c r="P1677" t="s">
        <v>25</v>
      </c>
      <c r="Q1677">
        <v>0.66597222222222219</v>
      </c>
      <c r="R1677" t="s">
        <v>27</v>
      </c>
      <c r="S1677" t="s">
        <v>4691</v>
      </c>
      <c r="T1677" t="s">
        <v>4672</v>
      </c>
      <c r="U1677">
        <v>448.94</v>
      </c>
      <c r="V1677" t="s">
        <v>5917</v>
      </c>
      <c r="W1677" t="s">
        <v>4964</v>
      </c>
      <c r="X1677" t="s">
        <v>5638</v>
      </c>
      <c r="Y1677" t="s">
        <v>4966</v>
      </c>
      <c r="Z1677" t="s">
        <v>5234</v>
      </c>
      <c r="AA1677" t="s">
        <v>5060</v>
      </c>
      <c r="AB1677">
        <f>YEAR(Sales_Trans_2[[#This Row],[Transaction_Date]])</f>
        <v>2025</v>
      </c>
      <c r="AC1677" t="str">
        <f>TEXT(Sales_Trans_2[[#This Row],[Transaction_Date]],"mmm")</f>
        <v>Oct</v>
      </c>
      <c r="AD1677">
        <f>MONTH(Sales_Trans_2[[#This Row],[Transaction_Date]])</f>
        <v>10</v>
      </c>
      <c r="AE1677" s="19">
        <f>IFERROR(Sales_Trans_2[[#This Row],[Profit]]/Sales_Trans_2[[#This Row],[Sales_Amount]],0)</f>
        <v>-0.1253568030447193</v>
      </c>
      <c r="AF1677" s="20" t="str">
        <f>IF(Sales_Trans_2[[#This Row],[Discount_Pct]]=0,"0%",
IF(Sales_Trans_2[[#This Row],[Discount_Pct]]&lt;=5,"1-5%",
IF(Sales_Trans_2[[#This Row],[Discount_Pct]]&lt;=10,"6-10%",
IF(Sales_Trans_2[[#This Row],[Discount_Pct]]&lt;=15,"11-15%","&gt;15%"))))</f>
        <v>1-5%</v>
      </c>
    </row>
    <row r="1678" spans="1:32" x14ac:dyDescent="0.25">
      <c r="A1678" t="s">
        <v>497</v>
      </c>
      <c r="B1678" s="10">
        <v>45948</v>
      </c>
      <c r="C1678" t="s">
        <v>498</v>
      </c>
      <c r="D1678" t="s">
        <v>499</v>
      </c>
      <c r="E1678" t="s">
        <v>372</v>
      </c>
      <c r="F1678" t="s">
        <v>373</v>
      </c>
      <c r="G1678">
        <v>4</v>
      </c>
      <c r="H1678">
        <v>401.06</v>
      </c>
      <c r="I1678">
        <v>5</v>
      </c>
      <c r="J1678">
        <v>80.209999999999994</v>
      </c>
      <c r="K1678">
        <v>1752.63</v>
      </c>
      <c r="L1678">
        <v>1389.88</v>
      </c>
      <c r="M1678">
        <v>362.75</v>
      </c>
      <c r="N1678" t="s">
        <v>23</v>
      </c>
      <c r="O1678" t="s">
        <v>24</v>
      </c>
      <c r="P1678" t="s">
        <v>25</v>
      </c>
      <c r="Q1678">
        <v>0.74791666666666667</v>
      </c>
      <c r="R1678" t="s">
        <v>27</v>
      </c>
      <c r="S1678" t="s">
        <v>4816</v>
      </c>
      <c r="T1678" t="s">
        <v>4847</v>
      </c>
      <c r="U1678">
        <v>401.06</v>
      </c>
      <c r="V1678" t="s">
        <v>5484</v>
      </c>
      <c r="W1678" t="s">
        <v>4964</v>
      </c>
      <c r="X1678" t="s">
        <v>5258</v>
      </c>
      <c r="Y1678" t="s">
        <v>4966</v>
      </c>
      <c r="Z1678" t="s">
        <v>5259</v>
      </c>
      <c r="AA1678" t="s">
        <v>5060</v>
      </c>
      <c r="AB1678">
        <f>YEAR(Sales_Trans_2[[#This Row],[Transaction_Date]])</f>
        <v>2025</v>
      </c>
      <c r="AC1678" t="str">
        <f>TEXT(Sales_Trans_2[[#This Row],[Transaction_Date]],"mmm")</f>
        <v>Oct</v>
      </c>
      <c r="AD1678">
        <f>MONTH(Sales_Trans_2[[#This Row],[Transaction_Date]])</f>
        <v>10</v>
      </c>
      <c r="AE1678" s="19">
        <f>IFERROR(Sales_Trans_2[[#This Row],[Profit]]/Sales_Trans_2[[#This Row],[Sales_Amount]],0)</f>
        <v>0.20697466093813296</v>
      </c>
      <c r="AF1678" s="20" t="str">
        <f>IF(Sales_Trans_2[[#This Row],[Discount_Pct]]=0,"0%",
IF(Sales_Trans_2[[#This Row],[Discount_Pct]]&lt;=5,"1-5%",
IF(Sales_Trans_2[[#This Row],[Discount_Pct]]&lt;=10,"6-10%",
IF(Sales_Trans_2[[#This Row],[Discount_Pct]]&lt;=15,"11-15%","&gt;15%"))))</f>
        <v>1-5%</v>
      </c>
    </row>
    <row r="1679" spans="1:32" x14ac:dyDescent="0.25">
      <c r="A1679" t="s">
        <v>3297</v>
      </c>
      <c r="B1679" s="10">
        <v>45948</v>
      </c>
      <c r="C1679" t="s">
        <v>3056</v>
      </c>
      <c r="D1679" t="s">
        <v>107</v>
      </c>
      <c r="E1679" t="s">
        <v>1471</v>
      </c>
      <c r="F1679" t="s">
        <v>1628</v>
      </c>
      <c r="G1679">
        <v>3</v>
      </c>
      <c r="H1679">
        <v>59.92</v>
      </c>
      <c r="I1679">
        <v>20</v>
      </c>
      <c r="J1679">
        <v>35.950000000000003</v>
      </c>
      <c r="K1679">
        <v>165.38</v>
      </c>
      <c r="L1679">
        <v>144.44999999999999</v>
      </c>
      <c r="M1679">
        <v>20.93</v>
      </c>
      <c r="N1679" t="s">
        <v>23</v>
      </c>
      <c r="O1679" t="s">
        <v>24</v>
      </c>
      <c r="P1679" t="s">
        <v>25</v>
      </c>
      <c r="Q1679">
        <v>0.49166666666666664</v>
      </c>
      <c r="R1679" t="s">
        <v>27</v>
      </c>
      <c r="S1679" t="s">
        <v>4683</v>
      </c>
      <c r="T1679" t="s">
        <v>4672</v>
      </c>
      <c r="U1679">
        <v>59.92</v>
      </c>
      <c r="V1679" t="s">
        <v>5041</v>
      </c>
      <c r="W1679" t="s">
        <v>4964</v>
      </c>
      <c r="X1679" t="s">
        <v>5918</v>
      </c>
      <c r="Y1679" t="s">
        <v>4966</v>
      </c>
      <c r="Z1679" t="s">
        <v>5295</v>
      </c>
      <c r="AA1679" t="s">
        <v>5060</v>
      </c>
      <c r="AB1679">
        <f>YEAR(Sales_Trans_2[[#This Row],[Transaction_Date]])</f>
        <v>2025</v>
      </c>
      <c r="AC1679" t="str">
        <f>TEXT(Sales_Trans_2[[#This Row],[Transaction_Date]],"mmm")</f>
        <v>Oct</v>
      </c>
      <c r="AD1679">
        <f>MONTH(Sales_Trans_2[[#This Row],[Transaction_Date]])</f>
        <v>10</v>
      </c>
      <c r="AE1679" s="19">
        <f>IFERROR(Sales_Trans_2[[#This Row],[Profit]]/Sales_Trans_2[[#This Row],[Sales_Amount]],0)</f>
        <v>0.12655702019591245</v>
      </c>
      <c r="AF1679" s="20" t="str">
        <f>IF(Sales_Trans_2[[#This Row],[Discount_Pct]]=0,"0%",
IF(Sales_Trans_2[[#This Row],[Discount_Pct]]&lt;=5,"1-5%",
IF(Sales_Trans_2[[#This Row],[Discount_Pct]]&lt;=10,"6-10%",
IF(Sales_Trans_2[[#This Row],[Discount_Pct]]&lt;=15,"11-15%","&gt;15%"))))</f>
        <v>&gt;15%</v>
      </c>
    </row>
    <row r="1680" spans="1:32" x14ac:dyDescent="0.25">
      <c r="A1680" t="s">
        <v>3781</v>
      </c>
      <c r="B1680" s="10">
        <v>45947</v>
      </c>
      <c r="C1680" t="s">
        <v>972</v>
      </c>
      <c r="D1680" t="s">
        <v>147</v>
      </c>
      <c r="E1680" t="s">
        <v>1145</v>
      </c>
      <c r="F1680" t="s">
        <v>1146</v>
      </c>
      <c r="G1680">
        <v>4</v>
      </c>
      <c r="H1680">
        <v>332.73</v>
      </c>
      <c r="I1680">
        <v>15</v>
      </c>
      <c r="J1680">
        <v>199.64</v>
      </c>
      <c r="K1680">
        <v>1131.28</v>
      </c>
      <c r="L1680">
        <v>1044.8800000000001</v>
      </c>
      <c r="M1680">
        <v>86.4</v>
      </c>
      <c r="N1680" t="s">
        <v>133</v>
      </c>
      <c r="O1680" t="s">
        <v>24</v>
      </c>
      <c r="P1680" t="s">
        <v>25</v>
      </c>
      <c r="Q1680">
        <v>0.87847222222222221</v>
      </c>
      <c r="R1680" t="s">
        <v>49</v>
      </c>
      <c r="S1680" t="s">
        <v>4717</v>
      </c>
      <c r="T1680" t="s">
        <v>4703</v>
      </c>
      <c r="U1680">
        <v>332.73</v>
      </c>
      <c r="V1680" t="s">
        <v>5475</v>
      </c>
      <c r="W1680" t="s">
        <v>4964</v>
      </c>
      <c r="X1680" t="s">
        <v>5907</v>
      </c>
      <c r="Y1680" t="s">
        <v>4960</v>
      </c>
      <c r="Z1680" t="s">
        <v>5908</v>
      </c>
      <c r="AA1680" t="s">
        <v>5060</v>
      </c>
      <c r="AB1680">
        <f>YEAR(Sales_Trans_2[[#This Row],[Transaction_Date]])</f>
        <v>2025</v>
      </c>
      <c r="AC1680" t="str">
        <f>TEXT(Sales_Trans_2[[#This Row],[Transaction_Date]],"mmm")</f>
        <v>Oct</v>
      </c>
      <c r="AD1680">
        <f>MONTH(Sales_Trans_2[[#This Row],[Transaction_Date]])</f>
        <v>10</v>
      </c>
      <c r="AE1680" s="19">
        <f>IFERROR(Sales_Trans_2[[#This Row],[Profit]]/Sales_Trans_2[[#This Row],[Sales_Amount]],0)</f>
        <v>7.6373665228767415E-2</v>
      </c>
      <c r="AF1680" s="20" t="str">
        <f>IF(Sales_Trans_2[[#This Row],[Discount_Pct]]=0,"0%",
IF(Sales_Trans_2[[#This Row],[Discount_Pct]]&lt;=5,"1-5%",
IF(Sales_Trans_2[[#This Row],[Discount_Pct]]&lt;=10,"6-10%",
IF(Sales_Trans_2[[#This Row],[Discount_Pct]]&lt;=15,"11-15%","&gt;15%"))))</f>
        <v>11-15%</v>
      </c>
    </row>
    <row r="1681" spans="1:32" x14ac:dyDescent="0.25">
      <c r="A1681" t="s">
        <v>3673</v>
      </c>
      <c r="B1681" s="10">
        <v>45946</v>
      </c>
      <c r="C1681" t="s">
        <v>3016</v>
      </c>
      <c r="D1681" t="s">
        <v>107</v>
      </c>
      <c r="E1681" t="s">
        <v>177</v>
      </c>
      <c r="F1681" t="s">
        <v>333</v>
      </c>
      <c r="G1681">
        <v>5</v>
      </c>
      <c r="H1681">
        <v>59.92</v>
      </c>
      <c r="I1681">
        <v>5</v>
      </c>
      <c r="J1681">
        <v>14.98</v>
      </c>
      <c r="K1681">
        <v>284.62</v>
      </c>
      <c r="L1681">
        <v>240.75</v>
      </c>
      <c r="M1681">
        <v>43.87</v>
      </c>
      <c r="N1681" t="s">
        <v>23</v>
      </c>
      <c r="O1681" t="s">
        <v>24</v>
      </c>
      <c r="P1681" t="s">
        <v>25</v>
      </c>
      <c r="Q1681">
        <v>0.56111111111111112</v>
      </c>
      <c r="R1681" t="s">
        <v>49</v>
      </c>
      <c r="S1681" t="s">
        <v>4683</v>
      </c>
      <c r="T1681" t="s">
        <v>4672</v>
      </c>
      <c r="U1681">
        <v>59.92</v>
      </c>
      <c r="V1681" t="s">
        <v>5004</v>
      </c>
      <c r="W1681" t="s">
        <v>4968</v>
      </c>
      <c r="X1681" t="s">
        <v>5319</v>
      </c>
      <c r="Y1681" t="s">
        <v>4970</v>
      </c>
      <c r="Z1681" t="s">
        <v>5227</v>
      </c>
      <c r="AA1681" t="s">
        <v>5060</v>
      </c>
      <c r="AB1681">
        <f>YEAR(Sales_Trans_2[[#This Row],[Transaction_Date]])</f>
        <v>2025</v>
      </c>
      <c r="AC1681" t="str">
        <f>TEXT(Sales_Trans_2[[#This Row],[Transaction_Date]],"mmm")</f>
        <v>Oct</v>
      </c>
      <c r="AD1681">
        <f>MONTH(Sales_Trans_2[[#This Row],[Transaction_Date]])</f>
        <v>10</v>
      </c>
      <c r="AE1681" s="19">
        <f>IFERROR(Sales_Trans_2[[#This Row],[Profit]]/Sales_Trans_2[[#This Row],[Sales_Amount]],0)</f>
        <v>0.15413533834586465</v>
      </c>
      <c r="AF1681" s="20" t="str">
        <f>IF(Sales_Trans_2[[#This Row],[Discount_Pct]]=0,"0%",
IF(Sales_Trans_2[[#This Row],[Discount_Pct]]&lt;=5,"1-5%",
IF(Sales_Trans_2[[#This Row],[Discount_Pct]]&lt;=10,"6-10%",
IF(Sales_Trans_2[[#This Row],[Discount_Pct]]&lt;=15,"11-15%","&gt;15%"))))</f>
        <v>1-5%</v>
      </c>
    </row>
    <row r="1682" spans="1:32" x14ac:dyDescent="0.25">
      <c r="A1682" t="s">
        <v>2610</v>
      </c>
      <c r="B1682" s="10">
        <v>45943</v>
      </c>
      <c r="C1682" t="s">
        <v>2356</v>
      </c>
      <c r="D1682" t="s">
        <v>371</v>
      </c>
      <c r="E1682" t="s">
        <v>2611</v>
      </c>
      <c r="F1682" t="s">
        <v>2612</v>
      </c>
      <c r="G1682">
        <v>1</v>
      </c>
      <c r="H1682">
        <v>380.12</v>
      </c>
      <c r="I1682">
        <v>5</v>
      </c>
      <c r="J1682">
        <v>19.010000000000002</v>
      </c>
      <c r="K1682">
        <v>361.11</v>
      </c>
      <c r="L1682">
        <v>309.98</v>
      </c>
      <c r="M1682">
        <v>51.13</v>
      </c>
      <c r="N1682" t="s">
        <v>4971</v>
      </c>
      <c r="O1682" t="s">
        <v>24</v>
      </c>
      <c r="P1682" t="s">
        <v>25</v>
      </c>
      <c r="Q1682">
        <v>0.65208333333333335</v>
      </c>
      <c r="R1682" t="s">
        <v>49</v>
      </c>
      <c r="S1682" t="s">
        <v>4714</v>
      </c>
      <c r="T1682" t="s">
        <v>4703</v>
      </c>
      <c r="U1682">
        <v>380.12</v>
      </c>
      <c r="V1682" t="s">
        <v>5563</v>
      </c>
      <c r="W1682" t="s">
        <v>4968</v>
      </c>
      <c r="X1682" t="s">
        <v>5304</v>
      </c>
      <c r="Y1682" t="s">
        <v>4966</v>
      </c>
      <c r="Z1682" t="s">
        <v>5305</v>
      </c>
      <c r="AA1682" t="s">
        <v>5060</v>
      </c>
      <c r="AB1682">
        <f>YEAR(Sales_Trans_2[[#This Row],[Transaction_Date]])</f>
        <v>2025</v>
      </c>
      <c r="AC1682" t="str">
        <f>TEXT(Sales_Trans_2[[#This Row],[Transaction_Date]],"mmm")</f>
        <v>Oct</v>
      </c>
      <c r="AD1682">
        <f>MONTH(Sales_Trans_2[[#This Row],[Transaction_Date]])</f>
        <v>10</v>
      </c>
      <c r="AE1682" s="19">
        <f>IFERROR(Sales_Trans_2[[#This Row],[Profit]]/Sales_Trans_2[[#This Row],[Sales_Amount]],0)</f>
        <v>0.14159120489601507</v>
      </c>
      <c r="AF1682" s="20" t="str">
        <f>IF(Sales_Trans_2[[#This Row],[Discount_Pct]]=0,"0%",
IF(Sales_Trans_2[[#This Row],[Discount_Pct]]&lt;=5,"1-5%",
IF(Sales_Trans_2[[#This Row],[Discount_Pct]]&lt;=10,"6-10%",
IF(Sales_Trans_2[[#This Row],[Discount_Pct]]&lt;=15,"11-15%","&gt;15%"))))</f>
        <v>1-5%</v>
      </c>
    </row>
    <row r="1683" spans="1:32" x14ac:dyDescent="0.25">
      <c r="A1683" t="s">
        <v>1610</v>
      </c>
      <c r="B1683" s="10">
        <v>46001</v>
      </c>
      <c r="C1683" t="s">
        <v>76</v>
      </c>
      <c r="D1683" t="s">
        <v>214</v>
      </c>
      <c r="E1683" t="s">
        <v>835</v>
      </c>
      <c r="F1683" t="s">
        <v>836</v>
      </c>
      <c r="G1683">
        <v>2</v>
      </c>
      <c r="H1683">
        <v>147.97</v>
      </c>
      <c r="I1683">
        <v>5</v>
      </c>
      <c r="J1683">
        <v>14.8</v>
      </c>
      <c r="K1683">
        <v>323.31</v>
      </c>
      <c r="L1683">
        <v>225.6</v>
      </c>
      <c r="M1683">
        <v>97.71</v>
      </c>
      <c r="N1683" t="s">
        <v>68</v>
      </c>
      <c r="O1683" t="s">
        <v>24</v>
      </c>
      <c r="P1683" t="s">
        <v>25</v>
      </c>
      <c r="Q1683">
        <v>0.55208333333333337</v>
      </c>
      <c r="R1683" t="s">
        <v>27</v>
      </c>
      <c r="S1683" t="s">
        <v>4764</v>
      </c>
      <c r="T1683" t="s">
        <v>4752</v>
      </c>
      <c r="U1683">
        <v>147.97</v>
      </c>
      <c r="V1683" t="s">
        <v>5929</v>
      </c>
      <c r="W1683" t="s">
        <v>4968</v>
      </c>
      <c r="X1683" t="s">
        <v>5170</v>
      </c>
      <c r="Y1683" t="s">
        <v>5007</v>
      </c>
      <c r="Z1683" t="s">
        <v>5567</v>
      </c>
      <c r="AA1683" t="s">
        <v>5060</v>
      </c>
      <c r="AB1683">
        <f>YEAR(Sales_Trans_2[[#This Row],[Transaction_Date]])</f>
        <v>2025</v>
      </c>
      <c r="AC1683" t="str">
        <f>TEXT(Sales_Trans_2[[#This Row],[Transaction_Date]],"mmm")</f>
        <v>Dec</v>
      </c>
      <c r="AD1683">
        <f>MONTH(Sales_Trans_2[[#This Row],[Transaction_Date]])</f>
        <v>12</v>
      </c>
      <c r="AE1683" s="19">
        <f>IFERROR(Sales_Trans_2[[#This Row],[Profit]]/Sales_Trans_2[[#This Row],[Sales_Amount]],0)</f>
        <v>0.30221768581237818</v>
      </c>
      <c r="AF1683" s="20" t="str">
        <f>IF(Sales_Trans_2[[#This Row],[Discount_Pct]]=0,"0%",
IF(Sales_Trans_2[[#This Row],[Discount_Pct]]&lt;=5,"1-5%",
IF(Sales_Trans_2[[#This Row],[Discount_Pct]]&lt;=10,"6-10%",
IF(Sales_Trans_2[[#This Row],[Discount_Pct]]&lt;=15,"11-15%","&gt;15%"))))</f>
        <v>1-5%</v>
      </c>
    </row>
    <row r="1684" spans="1:32" x14ac:dyDescent="0.25">
      <c r="A1684" t="s">
        <v>3403</v>
      </c>
      <c r="B1684" s="10">
        <v>46001</v>
      </c>
      <c r="C1684" t="s">
        <v>820</v>
      </c>
      <c r="D1684" t="s">
        <v>59</v>
      </c>
      <c r="E1684" t="s">
        <v>1905</v>
      </c>
      <c r="F1684" t="s">
        <v>1100</v>
      </c>
      <c r="G1684">
        <v>3</v>
      </c>
      <c r="H1684">
        <v>342.46</v>
      </c>
      <c r="I1684">
        <v>10</v>
      </c>
      <c r="J1684">
        <v>102.74</v>
      </c>
      <c r="K1684">
        <v>1063.3399999999999</v>
      </c>
      <c r="L1684">
        <v>815.34</v>
      </c>
      <c r="M1684">
        <v>248</v>
      </c>
      <c r="N1684" t="s">
        <v>133</v>
      </c>
      <c r="O1684" t="s">
        <v>24</v>
      </c>
      <c r="P1684" t="s">
        <v>25</v>
      </c>
      <c r="Q1684">
        <v>0.52152777777777781</v>
      </c>
      <c r="R1684" t="s">
        <v>27</v>
      </c>
      <c r="S1684" t="s">
        <v>4721</v>
      </c>
      <c r="T1684" t="s">
        <v>4703</v>
      </c>
      <c r="U1684">
        <v>342.46</v>
      </c>
      <c r="V1684" t="s">
        <v>5855</v>
      </c>
      <c r="W1684" t="s">
        <v>4964</v>
      </c>
      <c r="X1684" t="s">
        <v>5469</v>
      </c>
      <c r="Y1684" t="s">
        <v>5011</v>
      </c>
      <c r="Z1684" t="s">
        <v>5249</v>
      </c>
      <c r="AA1684" t="s">
        <v>5060</v>
      </c>
      <c r="AB1684">
        <f>YEAR(Sales_Trans_2[[#This Row],[Transaction_Date]])</f>
        <v>2025</v>
      </c>
      <c r="AC1684" t="str">
        <f>TEXT(Sales_Trans_2[[#This Row],[Transaction_Date]],"mmm")</f>
        <v>Dec</v>
      </c>
      <c r="AD1684">
        <f>MONTH(Sales_Trans_2[[#This Row],[Transaction_Date]])</f>
        <v>12</v>
      </c>
      <c r="AE1684" s="19">
        <f>IFERROR(Sales_Trans_2[[#This Row],[Profit]]/Sales_Trans_2[[#This Row],[Sales_Amount]],0)</f>
        <v>0.23322737788477818</v>
      </c>
      <c r="AF1684" s="20" t="str">
        <f>IF(Sales_Trans_2[[#This Row],[Discount_Pct]]=0,"0%",
IF(Sales_Trans_2[[#This Row],[Discount_Pct]]&lt;=5,"1-5%",
IF(Sales_Trans_2[[#This Row],[Discount_Pct]]&lt;=10,"6-10%",
IF(Sales_Trans_2[[#This Row],[Discount_Pct]]&lt;=15,"11-15%","&gt;15%"))))</f>
        <v>6-10%</v>
      </c>
    </row>
    <row r="1685" spans="1:32" x14ac:dyDescent="0.25">
      <c r="A1685" t="s">
        <v>4442</v>
      </c>
      <c r="B1685" s="10">
        <v>45971</v>
      </c>
      <c r="C1685" t="s">
        <v>1312</v>
      </c>
      <c r="D1685" t="s">
        <v>581</v>
      </c>
      <c r="E1685" t="s">
        <v>973</v>
      </c>
      <c r="F1685" t="s">
        <v>974</v>
      </c>
      <c r="G1685">
        <v>4</v>
      </c>
      <c r="H1685">
        <v>139.21</v>
      </c>
      <c r="I1685">
        <v>20</v>
      </c>
      <c r="J1685">
        <v>111.37</v>
      </c>
      <c r="K1685">
        <v>512.29</v>
      </c>
      <c r="L1685">
        <v>427.96</v>
      </c>
      <c r="M1685">
        <v>84.33</v>
      </c>
      <c r="N1685" t="s">
        <v>47</v>
      </c>
      <c r="O1685" t="s">
        <v>24</v>
      </c>
      <c r="P1685" t="s">
        <v>25</v>
      </c>
      <c r="Q1685">
        <v>0.43541666666666667</v>
      </c>
      <c r="R1685" t="s">
        <v>27</v>
      </c>
      <c r="S1685" t="s">
        <v>4710</v>
      </c>
      <c r="T1685" t="s">
        <v>4703</v>
      </c>
      <c r="U1685">
        <v>139.21</v>
      </c>
      <c r="V1685" t="s">
        <v>4975</v>
      </c>
      <c r="W1685" t="s">
        <v>4964</v>
      </c>
      <c r="X1685" t="s">
        <v>5473</v>
      </c>
      <c r="Y1685" t="s">
        <v>4960</v>
      </c>
      <c r="Z1685" t="s">
        <v>5474</v>
      </c>
      <c r="AA1685" t="s">
        <v>5060</v>
      </c>
      <c r="AB1685">
        <f>YEAR(Sales_Trans_2[[#This Row],[Transaction_Date]])</f>
        <v>2025</v>
      </c>
      <c r="AC1685" t="str">
        <f>TEXT(Sales_Trans_2[[#This Row],[Transaction_Date]],"mmm")</f>
        <v>Nov</v>
      </c>
      <c r="AD1685">
        <f>MONTH(Sales_Trans_2[[#This Row],[Transaction_Date]])</f>
        <v>11</v>
      </c>
      <c r="AE1685" s="19">
        <f>IFERROR(Sales_Trans_2[[#This Row],[Profit]]/Sales_Trans_2[[#This Row],[Sales_Amount]],0)</f>
        <v>0.16461379296882625</v>
      </c>
      <c r="AF1685" s="20" t="str">
        <f>IF(Sales_Trans_2[[#This Row],[Discount_Pct]]=0,"0%",
IF(Sales_Trans_2[[#This Row],[Discount_Pct]]&lt;=5,"1-5%",
IF(Sales_Trans_2[[#This Row],[Discount_Pct]]&lt;=10,"6-10%",
IF(Sales_Trans_2[[#This Row],[Discount_Pct]]&lt;=15,"11-15%","&gt;15%"))))</f>
        <v>&gt;15%</v>
      </c>
    </row>
    <row r="1686" spans="1:32" x14ac:dyDescent="0.25">
      <c r="A1686" t="s">
        <v>1569</v>
      </c>
      <c r="B1686" s="10">
        <v>45940</v>
      </c>
      <c r="C1686" t="s">
        <v>863</v>
      </c>
      <c r="D1686" t="s">
        <v>882</v>
      </c>
      <c r="E1686" t="s">
        <v>835</v>
      </c>
      <c r="F1686" t="s">
        <v>705</v>
      </c>
      <c r="G1686">
        <v>5</v>
      </c>
      <c r="H1686">
        <v>262.77</v>
      </c>
      <c r="I1686">
        <v>15</v>
      </c>
      <c r="J1686">
        <v>197.08</v>
      </c>
      <c r="K1686">
        <v>1116.77</v>
      </c>
      <c r="L1686">
        <v>973.2</v>
      </c>
      <c r="M1686">
        <v>143.57</v>
      </c>
      <c r="N1686" t="s">
        <v>40</v>
      </c>
      <c r="O1686" t="s">
        <v>24</v>
      </c>
      <c r="P1686" t="s">
        <v>25</v>
      </c>
      <c r="Q1686">
        <v>0.45416666666666666</v>
      </c>
      <c r="R1686" t="s">
        <v>49</v>
      </c>
      <c r="S1686" t="s">
        <v>4768</v>
      </c>
      <c r="T1686" t="s">
        <v>4752</v>
      </c>
      <c r="U1686">
        <v>262.77</v>
      </c>
      <c r="V1686" t="s">
        <v>5937</v>
      </c>
      <c r="W1686" t="s">
        <v>4968</v>
      </c>
      <c r="X1686" t="s">
        <v>5388</v>
      </c>
      <c r="Y1686" t="s">
        <v>4966</v>
      </c>
      <c r="Z1686" t="s">
        <v>5567</v>
      </c>
      <c r="AA1686" t="s">
        <v>5060</v>
      </c>
      <c r="AB1686">
        <f>YEAR(Sales_Trans_2[[#This Row],[Transaction_Date]])</f>
        <v>2025</v>
      </c>
      <c r="AC1686" t="str">
        <f>TEXT(Sales_Trans_2[[#This Row],[Transaction_Date]],"mmm")</f>
        <v>Oct</v>
      </c>
      <c r="AD1686">
        <f>MONTH(Sales_Trans_2[[#This Row],[Transaction_Date]])</f>
        <v>10</v>
      </c>
      <c r="AE1686" s="19">
        <f>IFERROR(Sales_Trans_2[[#This Row],[Profit]]/Sales_Trans_2[[#This Row],[Sales_Amount]],0)</f>
        <v>0.12855825281839592</v>
      </c>
      <c r="AF1686" s="20" t="str">
        <f>IF(Sales_Trans_2[[#This Row],[Discount_Pct]]=0,"0%",
IF(Sales_Trans_2[[#This Row],[Discount_Pct]]&lt;=5,"1-5%",
IF(Sales_Trans_2[[#This Row],[Discount_Pct]]&lt;=10,"6-10%",
IF(Sales_Trans_2[[#This Row],[Discount_Pct]]&lt;=15,"11-15%","&gt;15%"))))</f>
        <v>11-15%</v>
      </c>
    </row>
    <row r="1687" spans="1:32" x14ac:dyDescent="0.25">
      <c r="A1687" t="s">
        <v>2129</v>
      </c>
      <c r="B1687" s="10">
        <v>45910</v>
      </c>
      <c r="C1687" t="s">
        <v>844</v>
      </c>
      <c r="D1687" t="s">
        <v>871</v>
      </c>
      <c r="E1687" t="s">
        <v>681</v>
      </c>
      <c r="F1687" t="s">
        <v>461</v>
      </c>
      <c r="G1687">
        <v>1</v>
      </c>
      <c r="H1687">
        <v>214.04</v>
      </c>
      <c r="I1687">
        <v>5</v>
      </c>
      <c r="J1687">
        <v>10.7</v>
      </c>
      <c r="K1687">
        <v>203.34</v>
      </c>
      <c r="L1687">
        <v>158.06</v>
      </c>
      <c r="M1687">
        <v>45.28</v>
      </c>
      <c r="N1687" t="s">
        <v>23</v>
      </c>
      <c r="O1687" t="s">
        <v>24</v>
      </c>
      <c r="P1687" t="s">
        <v>25</v>
      </c>
      <c r="Q1687">
        <v>0.85555555555555551</v>
      </c>
      <c r="R1687" t="s">
        <v>49</v>
      </c>
      <c r="S1687" t="s">
        <v>4947</v>
      </c>
      <c r="T1687" t="s">
        <v>4930</v>
      </c>
      <c r="U1687">
        <v>214.04</v>
      </c>
      <c r="V1687" t="s">
        <v>5741</v>
      </c>
      <c r="W1687" t="s">
        <v>4968</v>
      </c>
      <c r="X1687" t="s">
        <v>5404</v>
      </c>
      <c r="Y1687" t="s">
        <v>4970</v>
      </c>
      <c r="Z1687" t="s">
        <v>5380</v>
      </c>
      <c r="AA1687" t="s">
        <v>5060</v>
      </c>
      <c r="AB1687">
        <f>YEAR(Sales_Trans_2[[#This Row],[Transaction_Date]])</f>
        <v>2025</v>
      </c>
      <c r="AC1687" t="str">
        <f>TEXT(Sales_Trans_2[[#This Row],[Transaction_Date]],"mmm")</f>
        <v>Sep</v>
      </c>
      <c r="AD1687">
        <f>MONTH(Sales_Trans_2[[#This Row],[Transaction_Date]])</f>
        <v>9</v>
      </c>
      <c r="AE1687" s="19">
        <f>IFERROR(Sales_Trans_2[[#This Row],[Profit]]/Sales_Trans_2[[#This Row],[Sales_Amount]],0)</f>
        <v>0.22268122356644043</v>
      </c>
      <c r="AF1687" s="20" t="str">
        <f>IF(Sales_Trans_2[[#This Row],[Discount_Pct]]=0,"0%",
IF(Sales_Trans_2[[#This Row],[Discount_Pct]]&lt;=5,"1-5%",
IF(Sales_Trans_2[[#This Row],[Discount_Pct]]&lt;=10,"6-10%",
IF(Sales_Trans_2[[#This Row],[Discount_Pct]]&lt;=15,"11-15%","&gt;15%"))))</f>
        <v>1-5%</v>
      </c>
    </row>
    <row r="1688" spans="1:32" x14ac:dyDescent="0.25">
      <c r="A1688" t="s">
        <v>2404</v>
      </c>
      <c r="B1688" s="10">
        <v>45879</v>
      </c>
      <c r="C1688" t="s">
        <v>2405</v>
      </c>
      <c r="D1688" t="s">
        <v>414</v>
      </c>
      <c r="E1688" t="s">
        <v>504</v>
      </c>
      <c r="F1688" t="s">
        <v>1635</v>
      </c>
      <c r="G1688">
        <v>2</v>
      </c>
      <c r="H1688">
        <v>96.72</v>
      </c>
      <c r="I1688">
        <v>5</v>
      </c>
      <c r="J1688">
        <v>9.67</v>
      </c>
      <c r="K1688">
        <v>183.77</v>
      </c>
      <c r="L1688">
        <v>159.63999999999999</v>
      </c>
      <c r="M1688">
        <v>24.13</v>
      </c>
      <c r="N1688" t="s">
        <v>68</v>
      </c>
      <c r="O1688" t="s">
        <v>24</v>
      </c>
      <c r="P1688" t="s">
        <v>25</v>
      </c>
      <c r="Q1688">
        <v>0.70694444444444449</v>
      </c>
      <c r="R1688" t="s">
        <v>49</v>
      </c>
      <c r="S1688" t="s">
        <v>4846</v>
      </c>
      <c r="T1688" t="s">
        <v>4847</v>
      </c>
      <c r="U1688">
        <v>96.72</v>
      </c>
      <c r="V1688" t="s">
        <v>5887</v>
      </c>
      <c r="W1688" t="s">
        <v>4964</v>
      </c>
      <c r="X1688" t="s">
        <v>5390</v>
      </c>
      <c r="Y1688" t="s">
        <v>4966</v>
      </c>
      <c r="Z1688" t="s">
        <v>5349</v>
      </c>
      <c r="AA1688" t="s">
        <v>5060</v>
      </c>
      <c r="AB1688">
        <f>YEAR(Sales_Trans_2[[#This Row],[Transaction_Date]])</f>
        <v>2025</v>
      </c>
      <c r="AC1688" t="str">
        <f>TEXT(Sales_Trans_2[[#This Row],[Transaction_Date]],"mmm")</f>
        <v>Aug</v>
      </c>
      <c r="AD1688">
        <f>MONTH(Sales_Trans_2[[#This Row],[Transaction_Date]])</f>
        <v>8</v>
      </c>
      <c r="AE1688" s="19">
        <f>IFERROR(Sales_Trans_2[[#This Row],[Profit]]/Sales_Trans_2[[#This Row],[Sales_Amount]],0)</f>
        <v>0.13130543614300483</v>
      </c>
      <c r="AF1688" s="20" t="str">
        <f>IF(Sales_Trans_2[[#This Row],[Discount_Pct]]=0,"0%",
IF(Sales_Trans_2[[#This Row],[Discount_Pct]]&lt;=5,"1-5%",
IF(Sales_Trans_2[[#This Row],[Discount_Pct]]&lt;=10,"6-10%",
IF(Sales_Trans_2[[#This Row],[Discount_Pct]]&lt;=15,"11-15%","&gt;15%"))))</f>
        <v>1-5%</v>
      </c>
    </row>
    <row r="1689" spans="1:32" x14ac:dyDescent="0.25">
      <c r="A1689" t="s">
        <v>3448</v>
      </c>
      <c r="B1689" s="10">
        <v>45879</v>
      </c>
      <c r="C1689" t="s">
        <v>1990</v>
      </c>
      <c r="D1689" t="s">
        <v>886</v>
      </c>
      <c r="E1689" t="s">
        <v>681</v>
      </c>
      <c r="F1689" t="s">
        <v>239</v>
      </c>
      <c r="G1689">
        <v>4</v>
      </c>
      <c r="H1689">
        <v>232.92</v>
      </c>
      <c r="I1689">
        <v>15</v>
      </c>
      <c r="J1689">
        <v>139.75</v>
      </c>
      <c r="K1689">
        <v>791.93</v>
      </c>
      <c r="L1689">
        <v>769.64</v>
      </c>
      <c r="M1689">
        <v>22.29</v>
      </c>
      <c r="N1689" t="s">
        <v>23</v>
      </c>
      <c r="O1689" t="s">
        <v>24</v>
      </c>
      <c r="P1689" t="s">
        <v>25</v>
      </c>
      <c r="Q1689">
        <v>0.44444444444444442</v>
      </c>
      <c r="R1689" t="s">
        <v>49</v>
      </c>
      <c r="S1689" t="s">
        <v>4827</v>
      </c>
      <c r="T1689" t="s">
        <v>4828</v>
      </c>
      <c r="U1689">
        <v>232.92</v>
      </c>
      <c r="V1689" t="s">
        <v>5434</v>
      </c>
      <c r="W1689" t="s">
        <v>4964</v>
      </c>
      <c r="X1689" t="s">
        <v>5015</v>
      </c>
      <c r="Y1689" t="s">
        <v>4966</v>
      </c>
      <c r="Z1689" t="s">
        <v>5380</v>
      </c>
      <c r="AA1689" t="s">
        <v>5060</v>
      </c>
      <c r="AB1689">
        <f>YEAR(Sales_Trans_2[[#This Row],[Transaction_Date]])</f>
        <v>2025</v>
      </c>
      <c r="AC1689" t="str">
        <f>TEXT(Sales_Trans_2[[#This Row],[Transaction_Date]],"mmm")</f>
        <v>Aug</v>
      </c>
      <c r="AD1689">
        <f>MONTH(Sales_Trans_2[[#This Row],[Transaction_Date]])</f>
        <v>8</v>
      </c>
      <c r="AE1689" s="19">
        <f>IFERROR(Sales_Trans_2[[#This Row],[Profit]]/Sales_Trans_2[[#This Row],[Sales_Amount]],0)</f>
        <v>2.8146427083201798E-2</v>
      </c>
      <c r="AF1689" s="20" t="str">
        <f>IF(Sales_Trans_2[[#This Row],[Discount_Pct]]=0,"0%",
IF(Sales_Trans_2[[#This Row],[Discount_Pct]]&lt;=5,"1-5%",
IF(Sales_Trans_2[[#This Row],[Discount_Pct]]&lt;=10,"6-10%",
IF(Sales_Trans_2[[#This Row],[Discount_Pct]]&lt;=15,"11-15%","&gt;15%"))))</f>
        <v>11-15%</v>
      </c>
    </row>
    <row r="1690" spans="1:32" x14ac:dyDescent="0.25">
      <c r="A1690" t="s">
        <v>3646</v>
      </c>
      <c r="B1690" s="10">
        <v>45879</v>
      </c>
      <c r="C1690" t="s">
        <v>2880</v>
      </c>
      <c r="D1690" t="s">
        <v>1150</v>
      </c>
      <c r="E1690" t="s">
        <v>760</v>
      </c>
      <c r="F1690" t="s">
        <v>761</v>
      </c>
      <c r="G1690">
        <v>2</v>
      </c>
      <c r="H1690">
        <v>468.94</v>
      </c>
      <c r="I1690">
        <v>10</v>
      </c>
      <c r="J1690">
        <v>93.79</v>
      </c>
      <c r="K1690">
        <v>844.09</v>
      </c>
      <c r="L1690">
        <v>673.6</v>
      </c>
      <c r="M1690">
        <v>170.49</v>
      </c>
      <c r="N1690" t="s">
        <v>68</v>
      </c>
      <c r="O1690" t="s">
        <v>24</v>
      </c>
      <c r="P1690" t="s">
        <v>25</v>
      </c>
      <c r="Q1690">
        <v>0.87152777777777779</v>
      </c>
      <c r="R1690" t="s">
        <v>49</v>
      </c>
      <c r="S1690" t="s">
        <v>4802</v>
      </c>
      <c r="T1690" t="s">
        <v>4776</v>
      </c>
      <c r="U1690">
        <v>468.94</v>
      </c>
      <c r="V1690" t="s">
        <v>5941</v>
      </c>
      <c r="W1690" t="s">
        <v>4964</v>
      </c>
      <c r="X1690" t="s">
        <v>5363</v>
      </c>
      <c r="Y1690" t="s">
        <v>4970</v>
      </c>
      <c r="Z1690" t="s">
        <v>5364</v>
      </c>
      <c r="AA1690" t="s">
        <v>5060</v>
      </c>
      <c r="AB1690">
        <f>YEAR(Sales_Trans_2[[#This Row],[Transaction_Date]])</f>
        <v>2025</v>
      </c>
      <c r="AC1690" t="str">
        <f>TEXT(Sales_Trans_2[[#This Row],[Transaction_Date]],"mmm")</f>
        <v>Aug</v>
      </c>
      <c r="AD1690">
        <f>MONTH(Sales_Trans_2[[#This Row],[Transaction_Date]])</f>
        <v>8</v>
      </c>
      <c r="AE1690" s="19">
        <f>IFERROR(Sales_Trans_2[[#This Row],[Profit]]/Sales_Trans_2[[#This Row],[Sales_Amount]],0)</f>
        <v>0.2019808314279283</v>
      </c>
      <c r="AF1690" s="20" t="str">
        <f>IF(Sales_Trans_2[[#This Row],[Discount_Pct]]=0,"0%",
IF(Sales_Trans_2[[#This Row],[Discount_Pct]]&lt;=5,"1-5%",
IF(Sales_Trans_2[[#This Row],[Discount_Pct]]&lt;=10,"6-10%",
IF(Sales_Trans_2[[#This Row],[Discount_Pct]]&lt;=15,"11-15%","&gt;15%"))))</f>
        <v>6-10%</v>
      </c>
    </row>
    <row r="1691" spans="1:32" x14ac:dyDescent="0.25">
      <c r="A1691" t="s">
        <v>4316</v>
      </c>
      <c r="B1691" s="10">
        <v>45787</v>
      </c>
      <c r="C1691" t="s">
        <v>3622</v>
      </c>
      <c r="D1691" t="s">
        <v>231</v>
      </c>
      <c r="E1691" t="s">
        <v>606</v>
      </c>
      <c r="F1691" t="s">
        <v>630</v>
      </c>
      <c r="G1691">
        <v>3</v>
      </c>
      <c r="H1691">
        <v>418.79</v>
      </c>
      <c r="I1691">
        <v>5</v>
      </c>
      <c r="J1691">
        <v>62.82</v>
      </c>
      <c r="K1691">
        <v>1372.58</v>
      </c>
      <c r="L1691">
        <v>926.82</v>
      </c>
      <c r="M1691">
        <v>445.76</v>
      </c>
      <c r="N1691" t="s">
        <v>40</v>
      </c>
      <c r="O1691" t="s">
        <v>24</v>
      </c>
      <c r="P1691" t="s">
        <v>25</v>
      </c>
      <c r="Q1691">
        <v>0.67361111111111116</v>
      </c>
      <c r="R1691" t="s">
        <v>27</v>
      </c>
      <c r="S1691" t="s">
        <v>4756</v>
      </c>
      <c r="T1691" t="s">
        <v>4752</v>
      </c>
      <c r="U1691">
        <v>418.79</v>
      </c>
      <c r="V1691" t="s">
        <v>5393</v>
      </c>
      <c r="W1691" t="s">
        <v>4968</v>
      </c>
      <c r="X1691" t="s">
        <v>5695</v>
      </c>
      <c r="Y1691" t="s">
        <v>4966</v>
      </c>
      <c r="Z1691" t="s">
        <v>5696</v>
      </c>
      <c r="AA1691" t="s">
        <v>5060</v>
      </c>
      <c r="AB1691">
        <f>YEAR(Sales_Trans_2[[#This Row],[Transaction_Date]])</f>
        <v>2025</v>
      </c>
      <c r="AC1691" t="str">
        <f>TEXT(Sales_Trans_2[[#This Row],[Transaction_Date]],"mmm")</f>
        <v>May</v>
      </c>
      <c r="AD1691">
        <f>MONTH(Sales_Trans_2[[#This Row],[Transaction_Date]])</f>
        <v>5</v>
      </c>
      <c r="AE1691" s="19">
        <f>IFERROR(Sales_Trans_2[[#This Row],[Profit]]/Sales_Trans_2[[#This Row],[Sales_Amount]],0)</f>
        <v>0.32476066968774137</v>
      </c>
      <c r="AF1691" s="20" t="str">
        <f>IF(Sales_Trans_2[[#This Row],[Discount_Pct]]=0,"0%",
IF(Sales_Trans_2[[#This Row],[Discount_Pct]]&lt;=5,"1-5%",
IF(Sales_Trans_2[[#This Row],[Discount_Pct]]&lt;=10,"6-10%",
IF(Sales_Trans_2[[#This Row],[Discount_Pct]]&lt;=15,"11-15%","&gt;15%"))))</f>
        <v>1-5%</v>
      </c>
    </row>
    <row r="1692" spans="1:32" x14ac:dyDescent="0.25">
      <c r="A1692" t="s">
        <v>1418</v>
      </c>
      <c r="B1692" s="10">
        <v>45757</v>
      </c>
      <c r="C1692" t="s">
        <v>1419</v>
      </c>
      <c r="D1692" t="s">
        <v>891</v>
      </c>
      <c r="E1692" t="s">
        <v>395</v>
      </c>
      <c r="F1692" t="s">
        <v>1420</v>
      </c>
      <c r="G1692">
        <v>5</v>
      </c>
      <c r="H1692">
        <v>425.88</v>
      </c>
      <c r="I1692">
        <v>10</v>
      </c>
      <c r="J1692">
        <v>212.94</v>
      </c>
      <c r="K1692">
        <v>2203.9299999999998</v>
      </c>
      <c r="L1692">
        <v>1787.35</v>
      </c>
      <c r="M1692">
        <v>416.58</v>
      </c>
      <c r="N1692" t="s">
        <v>133</v>
      </c>
      <c r="O1692" t="s">
        <v>24</v>
      </c>
      <c r="P1692" t="s">
        <v>25</v>
      </c>
      <c r="Q1692">
        <v>0.86319444444444449</v>
      </c>
      <c r="R1692" t="s">
        <v>27</v>
      </c>
      <c r="S1692" t="s">
        <v>4831</v>
      </c>
      <c r="T1692" t="s">
        <v>4828</v>
      </c>
      <c r="U1692">
        <v>425.88</v>
      </c>
      <c r="V1692" t="s">
        <v>5301</v>
      </c>
      <c r="W1692" t="s">
        <v>4968</v>
      </c>
      <c r="X1692" t="s">
        <v>5184</v>
      </c>
      <c r="Y1692" t="s">
        <v>4966</v>
      </c>
      <c r="Z1692" t="s">
        <v>5262</v>
      </c>
      <c r="AA1692" t="s">
        <v>5060</v>
      </c>
      <c r="AB1692">
        <f>YEAR(Sales_Trans_2[[#This Row],[Transaction_Date]])</f>
        <v>2025</v>
      </c>
      <c r="AC1692" t="str">
        <f>TEXT(Sales_Trans_2[[#This Row],[Transaction_Date]],"mmm")</f>
        <v>Apr</v>
      </c>
      <c r="AD1692">
        <f>MONTH(Sales_Trans_2[[#This Row],[Transaction_Date]])</f>
        <v>4</v>
      </c>
      <c r="AE1692" s="19">
        <f>IFERROR(Sales_Trans_2[[#This Row],[Profit]]/Sales_Trans_2[[#This Row],[Sales_Amount]],0)</f>
        <v>0.18901689255103385</v>
      </c>
      <c r="AF1692" s="20" t="str">
        <f>IF(Sales_Trans_2[[#This Row],[Discount_Pct]]=0,"0%",
IF(Sales_Trans_2[[#This Row],[Discount_Pct]]&lt;=5,"1-5%",
IF(Sales_Trans_2[[#This Row],[Discount_Pct]]&lt;=10,"6-10%",
IF(Sales_Trans_2[[#This Row],[Discount_Pct]]&lt;=15,"11-15%","&gt;15%"))))</f>
        <v>6-10%</v>
      </c>
    </row>
    <row r="1693" spans="1:32" x14ac:dyDescent="0.25">
      <c r="A1693" t="s">
        <v>4274</v>
      </c>
      <c r="B1693" s="10">
        <v>45698</v>
      </c>
      <c r="C1693" t="s">
        <v>670</v>
      </c>
      <c r="D1693" t="s">
        <v>147</v>
      </c>
      <c r="E1693" t="s">
        <v>778</v>
      </c>
      <c r="F1693" t="s">
        <v>779</v>
      </c>
      <c r="G1693">
        <v>1</v>
      </c>
      <c r="H1693">
        <v>332.73</v>
      </c>
      <c r="I1693">
        <v>20</v>
      </c>
      <c r="J1693">
        <v>66.55</v>
      </c>
      <c r="K1693">
        <v>266.18</v>
      </c>
      <c r="L1693">
        <v>261.22000000000003</v>
      </c>
      <c r="M1693">
        <v>4.96</v>
      </c>
      <c r="N1693" t="s">
        <v>68</v>
      </c>
      <c r="O1693" t="s">
        <v>24</v>
      </c>
      <c r="P1693" t="s">
        <v>25</v>
      </c>
      <c r="Q1693">
        <v>0.82291666666666663</v>
      </c>
      <c r="R1693" t="s">
        <v>49</v>
      </c>
      <c r="S1693" t="s">
        <v>4717</v>
      </c>
      <c r="T1693" t="s">
        <v>4703</v>
      </c>
      <c r="U1693">
        <v>332.73</v>
      </c>
      <c r="V1693" t="s">
        <v>5221</v>
      </c>
      <c r="W1693" t="s">
        <v>4968</v>
      </c>
      <c r="X1693" t="s">
        <v>4996</v>
      </c>
      <c r="Y1693" t="s">
        <v>4960</v>
      </c>
      <c r="Z1693" t="s">
        <v>5432</v>
      </c>
      <c r="AA1693" t="s">
        <v>5060</v>
      </c>
      <c r="AB1693">
        <f>YEAR(Sales_Trans_2[[#This Row],[Transaction_Date]])</f>
        <v>2025</v>
      </c>
      <c r="AC1693" t="str">
        <f>TEXT(Sales_Trans_2[[#This Row],[Transaction_Date]],"mmm")</f>
        <v>Feb</v>
      </c>
      <c r="AD1693">
        <f>MONTH(Sales_Trans_2[[#This Row],[Transaction_Date]])</f>
        <v>2</v>
      </c>
      <c r="AE1693" s="19">
        <f>IFERROR(Sales_Trans_2[[#This Row],[Profit]]/Sales_Trans_2[[#This Row],[Sales_Amount]],0)</f>
        <v>1.8634007062889774E-2</v>
      </c>
      <c r="AF1693" s="20" t="str">
        <f>IF(Sales_Trans_2[[#This Row],[Discount_Pct]]=0,"0%",
IF(Sales_Trans_2[[#This Row],[Discount_Pct]]&lt;=5,"1-5%",
IF(Sales_Trans_2[[#This Row],[Discount_Pct]]&lt;=10,"6-10%",
IF(Sales_Trans_2[[#This Row],[Discount_Pct]]&lt;=15,"11-15%","&gt;15%"))))</f>
        <v>&gt;15%</v>
      </c>
    </row>
    <row r="1694" spans="1:32" x14ac:dyDescent="0.25">
      <c r="A1694" t="s">
        <v>2938</v>
      </c>
      <c r="B1694" s="10">
        <v>45667</v>
      </c>
      <c r="C1694" t="s">
        <v>2939</v>
      </c>
      <c r="D1694" t="s">
        <v>326</v>
      </c>
      <c r="E1694" t="s">
        <v>1471</v>
      </c>
      <c r="F1694" t="s">
        <v>1472</v>
      </c>
      <c r="G1694">
        <v>2</v>
      </c>
      <c r="H1694">
        <v>400.33</v>
      </c>
      <c r="I1694">
        <v>20</v>
      </c>
      <c r="J1694">
        <v>160.13</v>
      </c>
      <c r="K1694">
        <v>640.53</v>
      </c>
      <c r="L1694">
        <v>681.8</v>
      </c>
      <c r="M1694">
        <v>-41.27</v>
      </c>
      <c r="N1694" t="s">
        <v>4971</v>
      </c>
      <c r="O1694" t="s">
        <v>24</v>
      </c>
      <c r="P1694" t="s">
        <v>25</v>
      </c>
      <c r="Q1694">
        <v>0.57777777777777772</v>
      </c>
      <c r="R1694" t="s">
        <v>49</v>
      </c>
      <c r="S1694" t="s">
        <v>4859</v>
      </c>
      <c r="T1694" t="s">
        <v>4847</v>
      </c>
      <c r="U1694">
        <v>400.33</v>
      </c>
      <c r="V1694" t="s">
        <v>5815</v>
      </c>
      <c r="W1694" t="s">
        <v>4964</v>
      </c>
      <c r="X1694" t="s">
        <v>5294</v>
      </c>
      <c r="Y1694" t="s">
        <v>4966</v>
      </c>
      <c r="Z1694" t="s">
        <v>5295</v>
      </c>
      <c r="AA1694" t="s">
        <v>5060</v>
      </c>
      <c r="AB1694">
        <f>YEAR(Sales_Trans_2[[#This Row],[Transaction_Date]])</f>
        <v>2025</v>
      </c>
      <c r="AC1694" t="str">
        <f>TEXT(Sales_Trans_2[[#This Row],[Transaction_Date]],"mmm")</f>
        <v>Jan</v>
      </c>
      <c r="AD1694">
        <f>MONTH(Sales_Trans_2[[#This Row],[Transaction_Date]])</f>
        <v>1</v>
      </c>
      <c r="AE1694" s="19">
        <f>IFERROR(Sales_Trans_2[[#This Row],[Profit]]/Sales_Trans_2[[#This Row],[Sales_Amount]],0)</f>
        <v>-6.4431018063166451E-2</v>
      </c>
      <c r="AF1694" s="20" t="str">
        <f>IF(Sales_Trans_2[[#This Row],[Discount_Pct]]=0,"0%",
IF(Sales_Trans_2[[#This Row],[Discount_Pct]]&lt;=5,"1-5%",
IF(Sales_Trans_2[[#This Row],[Discount_Pct]]&lt;=10,"6-10%",
IF(Sales_Trans_2[[#This Row],[Discount_Pct]]&lt;=15,"11-15%","&gt;15%"))))</f>
        <v>&gt;15%</v>
      </c>
    </row>
    <row r="1695" spans="1:32" x14ac:dyDescent="0.25">
      <c r="A1695" t="s">
        <v>4421</v>
      </c>
      <c r="B1695" s="10">
        <v>45928</v>
      </c>
      <c r="C1695" t="s">
        <v>735</v>
      </c>
      <c r="D1695" t="s">
        <v>176</v>
      </c>
      <c r="E1695" t="s">
        <v>1403</v>
      </c>
      <c r="F1695" t="s">
        <v>1404</v>
      </c>
      <c r="G1695">
        <v>2</v>
      </c>
      <c r="H1695">
        <v>355.64</v>
      </c>
      <c r="I1695">
        <v>5</v>
      </c>
      <c r="J1695">
        <v>35.56</v>
      </c>
      <c r="K1695">
        <v>777.08</v>
      </c>
      <c r="L1695">
        <v>606.82000000000005</v>
      </c>
      <c r="M1695">
        <v>170.26</v>
      </c>
      <c r="N1695" t="s">
        <v>40</v>
      </c>
      <c r="O1695" t="s">
        <v>24</v>
      </c>
      <c r="P1695" t="s">
        <v>25</v>
      </c>
      <c r="Q1695">
        <v>0.86250000000000004</v>
      </c>
      <c r="R1695" t="s">
        <v>27</v>
      </c>
      <c r="S1695" t="s">
        <v>4860</v>
      </c>
      <c r="T1695" t="s">
        <v>4847</v>
      </c>
      <c r="U1695">
        <v>355.64</v>
      </c>
      <c r="V1695" t="s">
        <v>5960</v>
      </c>
      <c r="W1695" t="s">
        <v>4968</v>
      </c>
      <c r="X1695" t="s">
        <v>5559</v>
      </c>
      <c r="Y1695" t="s">
        <v>5007</v>
      </c>
      <c r="Z1695" t="s">
        <v>5560</v>
      </c>
      <c r="AA1695" t="s">
        <v>5060</v>
      </c>
      <c r="AB1695">
        <f>YEAR(Sales_Trans_2[[#This Row],[Transaction_Date]])</f>
        <v>2025</v>
      </c>
      <c r="AC1695" t="str">
        <f>TEXT(Sales_Trans_2[[#This Row],[Transaction_Date]],"mmm")</f>
        <v>Sep</v>
      </c>
      <c r="AD1695">
        <f>MONTH(Sales_Trans_2[[#This Row],[Transaction_Date]])</f>
        <v>9</v>
      </c>
      <c r="AE1695" s="19">
        <f>IFERROR(Sales_Trans_2[[#This Row],[Profit]]/Sales_Trans_2[[#This Row],[Sales_Amount]],0)</f>
        <v>0.21910228033149737</v>
      </c>
      <c r="AF1695" s="20" t="str">
        <f>IF(Sales_Trans_2[[#This Row],[Discount_Pct]]=0,"0%",
IF(Sales_Trans_2[[#This Row],[Discount_Pct]]&lt;=5,"1-5%",
IF(Sales_Trans_2[[#This Row],[Discount_Pct]]&lt;=10,"6-10%",
IF(Sales_Trans_2[[#This Row],[Discount_Pct]]&lt;=15,"11-15%","&gt;15%"))))</f>
        <v>1-5%</v>
      </c>
    </row>
    <row r="1696" spans="1:32" x14ac:dyDescent="0.25">
      <c r="A1696" t="s">
        <v>4405</v>
      </c>
      <c r="B1696" s="10">
        <v>45925</v>
      </c>
      <c r="C1696" t="s">
        <v>554</v>
      </c>
      <c r="D1696" t="s">
        <v>503</v>
      </c>
      <c r="E1696" t="s">
        <v>270</v>
      </c>
      <c r="F1696" t="s">
        <v>3117</v>
      </c>
      <c r="G1696">
        <v>2</v>
      </c>
      <c r="H1696">
        <v>503.36</v>
      </c>
      <c r="I1696">
        <v>10</v>
      </c>
      <c r="J1696">
        <v>100.67</v>
      </c>
      <c r="K1696">
        <v>906.05</v>
      </c>
      <c r="L1696">
        <v>779.6</v>
      </c>
      <c r="M1696">
        <v>126.45</v>
      </c>
      <c r="N1696" t="s">
        <v>68</v>
      </c>
      <c r="O1696" t="s">
        <v>24</v>
      </c>
      <c r="P1696" t="s">
        <v>25</v>
      </c>
      <c r="Q1696">
        <v>0.68333333333333335</v>
      </c>
      <c r="R1696" t="s">
        <v>49</v>
      </c>
      <c r="S1696" t="s">
        <v>4727</v>
      </c>
      <c r="T1696" t="s">
        <v>4703</v>
      </c>
      <c r="U1696">
        <v>503.36</v>
      </c>
      <c r="V1696" t="s">
        <v>5636</v>
      </c>
      <c r="W1696" t="s">
        <v>4968</v>
      </c>
      <c r="X1696" t="s">
        <v>5297</v>
      </c>
      <c r="Y1696" t="s">
        <v>4960</v>
      </c>
      <c r="Z1696" t="s">
        <v>5280</v>
      </c>
      <c r="AA1696" t="s">
        <v>5060</v>
      </c>
      <c r="AB1696">
        <f>YEAR(Sales_Trans_2[[#This Row],[Transaction_Date]])</f>
        <v>2025</v>
      </c>
      <c r="AC1696" t="str">
        <f>TEXT(Sales_Trans_2[[#This Row],[Transaction_Date]],"mmm")</f>
        <v>Sep</v>
      </c>
      <c r="AD1696">
        <f>MONTH(Sales_Trans_2[[#This Row],[Transaction_Date]])</f>
        <v>9</v>
      </c>
      <c r="AE1696" s="19">
        <f>IFERROR(Sales_Trans_2[[#This Row],[Profit]]/Sales_Trans_2[[#This Row],[Sales_Amount]],0)</f>
        <v>0.13956183433585345</v>
      </c>
      <c r="AF1696" s="20" t="str">
        <f>IF(Sales_Trans_2[[#This Row],[Discount_Pct]]=0,"0%",
IF(Sales_Trans_2[[#This Row],[Discount_Pct]]&lt;=5,"1-5%",
IF(Sales_Trans_2[[#This Row],[Discount_Pct]]&lt;=10,"6-10%",
IF(Sales_Trans_2[[#This Row],[Discount_Pct]]&lt;=15,"11-15%","&gt;15%"))))</f>
        <v>6-10%</v>
      </c>
    </row>
    <row r="1697" spans="1:32" x14ac:dyDescent="0.25">
      <c r="A1697" t="s">
        <v>810</v>
      </c>
      <c r="B1697" s="10">
        <v>45920</v>
      </c>
      <c r="C1697" t="s">
        <v>811</v>
      </c>
      <c r="D1697" t="s">
        <v>812</v>
      </c>
      <c r="E1697" t="s">
        <v>445</v>
      </c>
      <c r="F1697" t="s">
        <v>813</v>
      </c>
      <c r="G1697">
        <v>4</v>
      </c>
      <c r="H1697">
        <v>530.16</v>
      </c>
      <c r="I1697">
        <v>20</v>
      </c>
      <c r="J1697">
        <v>424.13</v>
      </c>
      <c r="K1697">
        <v>1950.99</v>
      </c>
      <c r="L1697">
        <v>1516.76</v>
      </c>
      <c r="M1697">
        <v>434.23</v>
      </c>
      <c r="N1697" t="s">
        <v>133</v>
      </c>
      <c r="O1697" t="s">
        <v>24</v>
      </c>
      <c r="P1697" t="s">
        <v>25</v>
      </c>
      <c r="Q1697">
        <v>0.61527777777777781</v>
      </c>
      <c r="R1697" t="s">
        <v>27</v>
      </c>
      <c r="S1697" t="s">
        <v>4770</v>
      </c>
      <c r="T1697" t="s">
        <v>4752</v>
      </c>
      <c r="U1697">
        <v>530.16</v>
      </c>
      <c r="V1697" t="s">
        <v>5679</v>
      </c>
      <c r="W1697" t="s">
        <v>4964</v>
      </c>
      <c r="X1697" t="s">
        <v>5957</v>
      </c>
      <c r="Y1697" t="s">
        <v>4960</v>
      </c>
      <c r="Z1697" t="s">
        <v>5925</v>
      </c>
      <c r="AA1697" t="s">
        <v>5060</v>
      </c>
      <c r="AB1697">
        <f>YEAR(Sales_Trans_2[[#This Row],[Transaction_Date]])</f>
        <v>2025</v>
      </c>
      <c r="AC1697" t="str">
        <f>TEXT(Sales_Trans_2[[#This Row],[Transaction_Date]],"mmm")</f>
        <v>Sep</v>
      </c>
      <c r="AD1697">
        <f>MONTH(Sales_Trans_2[[#This Row],[Transaction_Date]])</f>
        <v>9</v>
      </c>
      <c r="AE1697" s="19">
        <f>IFERROR(Sales_Trans_2[[#This Row],[Profit]]/Sales_Trans_2[[#This Row],[Sales_Amount]],0)</f>
        <v>0.22256905468505733</v>
      </c>
      <c r="AF1697" s="20" t="str">
        <f>IF(Sales_Trans_2[[#This Row],[Discount_Pct]]=0,"0%",
IF(Sales_Trans_2[[#This Row],[Discount_Pct]]&lt;=5,"1-5%",
IF(Sales_Trans_2[[#This Row],[Discount_Pct]]&lt;=10,"6-10%",
IF(Sales_Trans_2[[#This Row],[Discount_Pct]]&lt;=15,"11-15%","&gt;15%"))))</f>
        <v>&gt;15%</v>
      </c>
    </row>
    <row r="1698" spans="1:32" x14ac:dyDescent="0.25">
      <c r="A1698" t="s">
        <v>4293</v>
      </c>
      <c r="B1698" s="10">
        <v>45918</v>
      </c>
      <c r="C1698" t="s">
        <v>3622</v>
      </c>
      <c r="D1698" t="s">
        <v>269</v>
      </c>
      <c r="E1698" t="s">
        <v>835</v>
      </c>
      <c r="F1698" t="s">
        <v>836</v>
      </c>
      <c r="G1698">
        <v>5</v>
      </c>
      <c r="H1698">
        <v>155.55000000000001</v>
      </c>
      <c r="I1698">
        <v>20</v>
      </c>
      <c r="J1698">
        <v>155.55000000000001</v>
      </c>
      <c r="K1698">
        <v>622.20000000000005</v>
      </c>
      <c r="L1698">
        <v>688.2</v>
      </c>
      <c r="M1698">
        <v>-66</v>
      </c>
      <c r="N1698" t="s">
        <v>47</v>
      </c>
      <c r="O1698" t="s">
        <v>24</v>
      </c>
      <c r="P1698" t="s">
        <v>25</v>
      </c>
      <c r="Q1698">
        <v>0.62152777777777779</v>
      </c>
      <c r="R1698" t="s">
        <v>49</v>
      </c>
      <c r="S1698" t="s">
        <v>4835</v>
      </c>
      <c r="T1698" t="s">
        <v>4887</v>
      </c>
      <c r="U1698">
        <v>155.55000000000001</v>
      </c>
      <c r="V1698" t="s">
        <v>5393</v>
      </c>
      <c r="W1698" t="s">
        <v>4968</v>
      </c>
      <c r="X1698" t="s">
        <v>5170</v>
      </c>
      <c r="Y1698" t="s">
        <v>5007</v>
      </c>
      <c r="Z1698" t="s">
        <v>5567</v>
      </c>
      <c r="AA1698" t="s">
        <v>5060</v>
      </c>
      <c r="AB1698">
        <f>YEAR(Sales_Trans_2[[#This Row],[Transaction_Date]])</f>
        <v>2025</v>
      </c>
      <c r="AC1698" t="str">
        <f>TEXT(Sales_Trans_2[[#This Row],[Transaction_Date]],"mmm")</f>
        <v>Sep</v>
      </c>
      <c r="AD1698">
        <f>MONTH(Sales_Trans_2[[#This Row],[Transaction_Date]])</f>
        <v>9</v>
      </c>
      <c r="AE1698" s="19">
        <f>IFERROR(Sales_Trans_2[[#This Row],[Profit]]/Sales_Trans_2[[#This Row],[Sales_Amount]],0)</f>
        <v>-0.1060752169720347</v>
      </c>
      <c r="AF1698" s="20" t="str">
        <f>IF(Sales_Trans_2[[#This Row],[Discount_Pct]]=0,"0%",
IF(Sales_Trans_2[[#This Row],[Discount_Pct]]&lt;=5,"1-5%",
IF(Sales_Trans_2[[#This Row],[Discount_Pct]]&lt;=10,"6-10%",
IF(Sales_Trans_2[[#This Row],[Discount_Pct]]&lt;=15,"11-15%","&gt;15%"))))</f>
        <v>&gt;15%</v>
      </c>
    </row>
    <row r="1699" spans="1:32" x14ac:dyDescent="0.25">
      <c r="A1699" t="s">
        <v>2995</v>
      </c>
      <c r="B1699" s="10">
        <v>45913</v>
      </c>
      <c r="C1699" t="s">
        <v>1561</v>
      </c>
      <c r="D1699" t="s">
        <v>549</v>
      </c>
      <c r="E1699" t="s">
        <v>709</v>
      </c>
      <c r="F1699" t="s">
        <v>710</v>
      </c>
      <c r="G1699">
        <v>2</v>
      </c>
      <c r="H1699">
        <v>221.61</v>
      </c>
      <c r="I1699">
        <v>10</v>
      </c>
      <c r="J1699">
        <v>44.32</v>
      </c>
      <c r="K1699">
        <v>458.74</v>
      </c>
      <c r="L1699">
        <v>364.34</v>
      </c>
      <c r="M1699">
        <v>94.4</v>
      </c>
      <c r="N1699" t="s">
        <v>133</v>
      </c>
      <c r="O1699" t="s">
        <v>24</v>
      </c>
      <c r="P1699" t="s">
        <v>25</v>
      </c>
      <c r="Q1699">
        <v>0.47222222222222221</v>
      </c>
      <c r="R1699" t="s">
        <v>27</v>
      </c>
      <c r="S1699" t="s">
        <v>4832</v>
      </c>
      <c r="T1699" t="s">
        <v>4828</v>
      </c>
      <c r="U1699">
        <v>221.61</v>
      </c>
      <c r="V1699" t="s">
        <v>5728</v>
      </c>
      <c r="W1699" t="s">
        <v>4968</v>
      </c>
      <c r="X1699" t="s">
        <v>5313</v>
      </c>
      <c r="Y1699" t="s">
        <v>4960</v>
      </c>
      <c r="Z1699" t="s">
        <v>5314</v>
      </c>
      <c r="AA1699" t="s">
        <v>5060</v>
      </c>
      <c r="AB1699">
        <f>YEAR(Sales_Trans_2[[#This Row],[Transaction_Date]])</f>
        <v>2025</v>
      </c>
      <c r="AC1699" t="str">
        <f>TEXT(Sales_Trans_2[[#This Row],[Transaction_Date]],"mmm")</f>
        <v>Sep</v>
      </c>
      <c r="AD1699">
        <f>MONTH(Sales_Trans_2[[#This Row],[Transaction_Date]])</f>
        <v>9</v>
      </c>
      <c r="AE1699" s="19">
        <f>IFERROR(Sales_Trans_2[[#This Row],[Profit]]/Sales_Trans_2[[#This Row],[Sales_Amount]],0)</f>
        <v>0.20578105244800979</v>
      </c>
      <c r="AF1699" s="20" t="str">
        <f>IF(Sales_Trans_2[[#This Row],[Discount_Pct]]=0,"0%",
IF(Sales_Trans_2[[#This Row],[Discount_Pct]]&lt;=5,"1-5%",
IF(Sales_Trans_2[[#This Row],[Discount_Pct]]&lt;=10,"6-10%",
IF(Sales_Trans_2[[#This Row],[Discount_Pct]]&lt;=15,"11-15%","&gt;15%"))))</f>
        <v>6-10%</v>
      </c>
    </row>
    <row r="1700" spans="1:32" x14ac:dyDescent="0.25">
      <c r="A1700" t="s">
        <v>3059</v>
      </c>
      <c r="B1700" s="10">
        <v>45878</v>
      </c>
      <c r="C1700" t="s">
        <v>643</v>
      </c>
      <c r="D1700" t="s">
        <v>30</v>
      </c>
      <c r="E1700" t="s">
        <v>760</v>
      </c>
      <c r="F1700" t="s">
        <v>761</v>
      </c>
      <c r="G1700">
        <v>5</v>
      </c>
      <c r="H1700">
        <v>448.94</v>
      </c>
      <c r="I1700">
        <v>20</v>
      </c>
      <c r="J1700">
        <v>448.94</v>
      </c>
      <c r="K1700">
        <v>1795.76</v>
      </c>
      <c r="L1700">
        <v>1900.4</v>
      </c>
      <c r="M1700">
        <v>-104.64</v>
      </c>
      <c r="N1700" t="s">
        <v>133</v>
      </c>
      <c r="O1700" t="s">
        <v>24</v>
      </c>
      <c r="P1700" t="s">
        <v>25</v>
      </c>
      <c r="Q1700">
        <v>0.49930555555555556</v>
      </c>
      <c r="R1700" t="s">
        <v>49</v>
      </c>
      <c r="S1700" t="s">
        <v>4691</v>
      </c>
      <c r="T1700" t="s">
        <v>4672</v>
      </c>
      <c r="U1700">
        <v>448.94</v>
      </c>
      <c r="V1700" t="s">
        <v>5828</v>
      </c>
      <c r="W1700" t="s">
        <v>4968</v>
      </c>
      <c r="X1700" t="s">
        <v>5363</v>
      </c>
      <c r="Y1700" t="s">
        <v>4970</v>
      </c>
      <c r="Z1700" t="s">
        <v>5364</v>
      </c>
      <c r="AA1700" t="s">
        <v>5060</v>
      </c>
      <c r="AB1700">
        <f>YEAR(Sales_Trans_2[[#This Row],[Transaction_Date]])</f>
        <v>2025</v>
      </c>
      <c r="AC1700" t="str">
        <f>TEXT(Sales_Trans_2[[#This Row],[Transaction_Date]],"mmm")</f>
        <v>Aug</v>
      </c>
      <c r="AD1700">
        <f>MONTH(Sales_Trans_2[[#This Row],[Transaction_Date]])</f>
        <v>8</v>
      </c>
      <c r="AE1700" s="19">
        <f>IFERROR(Sales_Trans_2[[#This Row],[Profit]]/Sales_Trans_2[[#This Row],[Sales_Amount]],0)</f>
        <v>-5.8270592952287613E-2</v>
      </c>
      <c r="AF1700" s="20" t="str">
        <f>IF(Sales_Trans_2[[#This Row],[Discount_Pct]]=0,"0%",
IF(Sales_Trans_2[[#This Row],[Discount_Pct]]&lt;=5,"1-5%",
IF(Sales_Trans_2[[#This Row],[Discount_Pct]]&lt;=10,"6-10%",
IF(Sales_Trans_2[[#This Row],[Discount_Pct]]&lt;=15,"11-15%","&gt;15%"))))</f>
        <v>&gt;15%</v>
      </c>
    </row>
    <row r="1701" spans="1:32" x14ac:dyDescent="0.25">
      <c r="A1701" t="s">
        <v>3584</v>
      </c>
      <c r="B1701" s="10">
        <v>45899</v>
      </c>
      <c r="C1701" t="s">
        <v>3585</v>
      </c>
      <c r="D1701" t="s">
        <v>399</v>
      </c>
      <c r="E1701" t="s">
        <v>606</v>
      </c>
      <c r="F1701" t="s">
        <v>630</v>
      </c>
      <c r="G1701">
        <v>3</v>
      </c>
      <c r="H1701">
        <v>99.93</v>
      </c>
      <c r="I1701">
        <v>20</v>
      </c>
      <c r="J1701">
        <v>59.96</v>
      </c>
      <c r="K1701">
        <v>275.8</v>
      </c>
      <c r="L1701">
        <v>258.14999999999998</v>
      </c>
      <c r="M1701">
        <v>17.649999999999999</v>
      </c>
      <c r="N1701" t="s">
        <v>133</v>
      </c>
      <c r="O1701" t="s">
        <v>24</v>
      </c>
      <c r="P1701" t="s">
        <v>25</v>
      </c>
      <c r="Q1701">
        <v>0.77361111111111114</v>
      </c>
      <c r="R1701" t="s">
        <v>27</v>
      </c>
      <c r="S1701" t="s">
        <v>4693</v>
      </c>
      <c r="T1701" t="s">
        <v>4672</v>
      </c>
      <c r="U1701">
        <v>99.93</v>
      </c>
      <c r="V1701" t="s">
        <v>5978</v>
      </c>
      <c r="W1701" t="s">
        <v>4968</v>
      </c>
      <c r="X1701" t="s">
        <v>5695</v>
      </c>
      <c r="Y1701" t="s">
        <v>4966</v>
      </c>
      <c r="Z1701" t="s">
        <v>5696</v>
      </c>
      <c r="AA1701" t="s">
        <v>5060</v>
      </c>
      <c r="AB1701">
        <f>YEAR(Sales_Trans_2[[#This Row],[Transaction_Date]])</f>
        <v>2025</v>
      </c>
      <c r="AC1701" t="str">
        <f>TEXT(Sales_Trans_2[[#This Row],[Transaction_Date]],"mmm")</f>
        <v>Aug</v>
      </c>
      <c r="AD1701">
        <f>MONTH(Sales_Trans_2[[#This Row],[Transaction_Date]])</f>
        <v>8</v>
      </c>
      <c r="AE1701" s="19">
        <f>IFERROR(Sales_Trans_2[[#This Row],[Profit]]/Sales_Trans_2[[#This Row],[Sales_Amount]],0)</f>
        <v>6.3995649021029721E-2</v>
      </c>
      <c r="AF1701" s="20" t="str">
        <f>IF(Sales_Trans_2[[#This Row],[Discount_Pct]]=0,"0%",
IF(Sales_Trans_2[[#This Row],[Discount_Pct]]&lt;=5,"1-5%",
IF(Sales_Trans_2[[#This Row],[Discount_Pct]]&lt;=10,"6-10%",
IF(Sales_Trans_2[[#This Row],[Discount_Pct]]&lt;=15,"11-15%","&gt;15%"))))</f>
        <v>&gt;15%</v>
      </c>
    </row>
    <row r="1702" spans="1:32" x14ac:dyDescent="0.25">
      <c r="A1702" t="s">
        <v>574</v>
      </c>
      <c r="B1702" s="10">
        <v>45894</v>
      </c>
      <c r="C1702" t="s">
        <v>575</v>
      </c>
      <c r="D1702" t="s">
        <v>231</v>
      </c>
      <c r="E1702" t="s">
        <v>576</v>
      </c>
      <c r="F1702" t="s">
        <v>577</v>
      </c>
      <c r="G1702">
        <v>4</v>
      </c>
      <c r="H1702">
        <v>418.79</v>
      </c>
      <c r="I1702">
        <v>15</v>
      </c>
      <c r="J1702">
        <v>251.27</v>
      </c>
      <c r="K1702">
        <v>1423.89</v>
      </c>
      <c r="L1702">
        <v>1235.76</v>
      </c>
      <c r="M1702">
        <v>188.13</v>
      </c>
      <c r="N1702" t="s">
        <v>4971</v>
      </c>
      <c r="O1702" t="s">
        <v>24</v>
      </c>
      <c r="P1702" t="s">
        <v>25</v>
      </c>
      <c r="Q1702">
        <v>0.84930555555555554</v>
      </c>
      <c r="R1702" t="s">
        <v>49</v>
      </c>
      <c r="S1702" t="s">
        <v>4756</v>
      </c>
      <c r="T1702" t="s">
        <v>4752</v>
      </c>
      <c r="U1702">
        <v>418.79</v>
      </c>
      <c r="V1702" t="s">
        <v>5981</v>
      </c>
      <c r="W1702" t="s">
        <v>4964</v>
      </c>
      <c r="X1702" t="s">
        <v>5219</v>
      </c>
      <c r="Y1702" t="s">
        <v>5011</v>
      </c>
      <c r="Z1702" t="s">
        <v>5220</v>
      </c>
      <c r="AA1702" t="s">
        <v>5060</v>
      </c>
      <c r="AB1702">
        <f>YEAR(Sales_Trans_2[[#This Row],[Transaction_Date]])</f>
        <v>2025</v>
      </c>
      <c r="AC1702" t="str">
        <f>TEXT(Sales_Trans_2[[#This Row],[Transaction_Date]],"mmm")</f>
        <v>Aug</v>
      </c>
      <c r="AD1702">
        <f>MONTH(Sales_Trans_2[[#This Row],[Transaction_Date]])</f>
        <v>8</v>
      </c>
      <c r="AE1702" s="19">
        <f>IFERROR(Sales_Trans_2[[#This Row],[Profit]]/Sales_Trans_2[[#This Row],[Sales_Amount]],0)</f>
        <v>0.13212397025051092</v>
      </c>
      <c r="AF1702" s="20" t="str">
        <f>IF(Sales_Trans_2[[#This Row],[Discount_Pct]]=0,"0%",
IF(Sales_Trans_2[[#This Row],[Discount_Pct]]&lt;=5,"1-5%",
IF(Sales_Trans_2[[#This Row],[Discount_Pct]]&lt;=10,"6-10%",
IF(Sales_Trans_2[[#This Row],[Discount_Pct]]&lt;=15,"11-15%","&gt;15%"))))</f>
        <v>11-15%</v>
      </c>
    </row>
    <row r="1703" spans="1:32" x14ac:dyDescent="0.25">
      <c r="A1703" t="s">
        <v>3240</v>
      </c>
      <c r="B1703" s="10">
        <v>45893</v>
      </c>
      <c r="C1703" t="s">
        <v>2829</v>
      </c>
      <c r="D1703" t="s">
        <v>723</v>
      </c>
      <c r="E1703" t="s">
        <v>840</v>
      </c>
      <c r="F1703" t="s">
        <v>1463</v>
      </c>
      <c r="G1703">
        <v>2</v>
      </c>
      <c r="H1703">
        <v>376.11</v>
      </c>
      <c r="I1703">
        <v>20</v>
      </c>
      <c r="J1703">
        <v>150.44</v>
      </c>
      <c r="K1703">
        <v>692.05</v>
      </c>
      <c r="L1703">
        <v>603.14</v>
      </c>
      <c r="M1703">
        <v>88.91</v>
      </c>
      <c r="N1703" t="s">
        <v>23</v>
      </c>
      <c r="O1703" t="s">
        <v>24</v>
      </c>
      <c r="P1703" t="s">
        <v>25</v>
      </c>
      <c r="Q1703">
        <v>0.82013888888888886</v>
      </c>
      <c r="R1703" t="s">
        <v>27</v>
      </c>
      <c r="S1703" t="s">
        <v>4844</v>
      </c>
      <c r="T1703" t="s">
        <v>4828</v>
      </c>
      <c r="U1703">
        <v>376.11</v>
      </c>
      <c r="V1703" t="s">
        <v>5733</v>
      </c>
      <c r="W1703" t="s">
        <v>4964</v>
      </c>
      <c r="X1703" t="s">
        <v>5442</v>
      </c>
      <c r="Y1703" t="s">
        <v>5011</v>
      </c>
      <c r="Z1703" t="s">
        <v>5300</v>
      </c>
      <c r="AA1703" t="s">
        <v>5060</v>
      </c>
      <c r="AB1703">
        <f>YEAR(Sales_Trans_2[[#This Row],[Transaction_Date]])</f>
        <v>2025</v>
      </c>
      <c r="AC1703" t="str">
        <f>TEXT(Sales_Trans_2[[#This Row],[Transaction_Date]],"mmm")</f>
        <v>Aug</v>
      </c>
      <c r="AD1703">
        <f>MONTH(Sales_Trans_2[[#This Row],[Transaction_Date]])</f>
        <v>8</v>
      </c>
      <c r="AE1703" s="19">
        <f>IFERROR(Sales_Trans_2[[#This Row],[Profit]]/Sales_Trans_2[[#This Row],[Sales_Amount]],0)</f>
        <v>0.12847337620114155</v>
      </c>
      <c r="AF1703" s="20" t="str">
        <f>IF(Sales_Trans_2[[#This Row],[Discount_Pct]]=0,"0%",
IF(Sales_Trans_2[[#This Row],[Discount_Pct]]&lt;=5,"1-5%",
IF(Sales_Trans_2[[#This Row],[Discount_Pct]]&lt;=10,"6-10%",
IF(Sales_Trans_2[[#This Row],[Discount_Pct]]&lt;=15,"11-15%","&gt;15%"))))</f>
        <v>&gt;15%</v>
      </c>
    </row>
    <row r="1704" spans="1:32" x14ac:dyDescent="0.25">
      <c r="A1704" t="s">
        <v>706</v>
      </c>
      <c r="B1704" s="10">
        <v>45891</v>
      </c>
      <c r="C1704" t="s">
        <v>707</v>
      </c>
      <c r="D1704" t="s">
        <v>708</v>
      </c>
      <c r="E1704" t="s">
        <v>709</v>
      </c>
      <c r="F1704" t="s">
        <v>710</v>
      </c>
      <c r="G1704">
        <v>4</v>
      </c>
      <c r="H1704">
        <v>474.19</v>
      </c>
      <c r="I1704">
        <v>10</v>
      </c>
      <c r="J1704">
        <v>189.68</v>
      </c>
      <c r="K1704">
        <v>1707.08</v>
      </c>
      <c r="L1704">
        <v>1375.56</v>
      </c>
      <c r="M1704">
        <v>331.52</v>
      </c>
      <c r="N1704" t="s">
        <v>23</v>
      </c>
      <c r="O1704" t="s">
        <v>24</v>
      </c>
      <c r="P1704" t="s">
        <v>25</v>
      </c>
      <c r="Q1704">
        <v>0.52777777777777779</v>
      </c>
      <c r="R1704" t="s">
        <v>49</v>
      </c>
      <c r="S1704" t="s">
        <v>4751</v>
      </c>
      <c r="T1704" t="s">
        <v>4752</v>
      </c>
      <c r="U1704">
        <v>474.19</v>
      </c>
      <c r="V1704" t="s">
        <v>5140</v>
      </c>
      <c r="W1704" t="s">
        <v>4964</v>
      </c>
      <c r="X1704" t="s">
        <v>5313</v>
      </c>
      <c r="Y1704" t="s">
        <v>4960</v>
      </c>
      <c r="Z1704" t="s">
        <v>5314</v>
      </c>
      <c r="AA1704" t="s">
        <v>5060</v>
      </c>
      <c r="AB1704">
        <f>YEAR(Sales_Trans_2[[#This Row],[Transaction_Date]])</f>
        <v>2025</v>
      </c>
      <c r="AC1704" t="str">
        <f>TEXT(Sales_Trans_2[[#This Row],[Transaction_Date]],"mmm")</f>
        <v>Aug</v>
      </c>
      <c r="AD1704">
        <f>MONTH(Sales_Trans_2[[#This Row],[Transaction_Date]])</f>
        <v>8</v>
      </c>
      <c r="AE1704" s="19">
        <f>IFERROR(Sales_Trans_2[[#This Row],[Profit]]/Sales_Trans_2[[#This Row],[Sales_Amount]],0)</f>
        <v>0.19420296646905827</v>
      </c>
      <c r="AF1704" s="20" t="str">
        <f>IF(Sales_Trans_2[[#This Row],[Discount_Pct]]=0,"0%",
IF(Sales_Trans_2[[#This Row],[Discount_Pct]]&lt;=5,"1-5%",
IF(Sales_Trans_2[[#This Row],[Discount_Pct]]&lt;=10,"6-10%",
IF(Sales_Trans_2[[#This Row],[Discount_Pct]]&lt;=15,"11-15%","&gt;15%"))))</f>
        <v>6-10%</v>
      </c>
    </row>
    <row r="1705" spans="1:32" x14ac:dyDescent="0.25">
      <c r="A1705" t="s">
        <v>4592</v>
      </c>
      <c r="B1705" s="10">
        <v>45886</v>
      </c>
      <c r="C1705" t="s">
        <v>2278</v>
      </c>
      <c r="D1705" t="s">
        <v>302</v>
      </c>
      <c r="E1705" t="s">
        <v>270</v>
      </c>
      <c r="F1705" t="s">
        <v>109</v>
      </c>
      <c r="G1705">
        <v>2</v>
      </c>
      <c r="H1705">
        <v>343.56</v>
      </c>
      <c r="I1705">
        <v>15</v>
      </c>
      <c r="J1705">
        <v>103.07</v>
      </c>
      <c r="K1705">
        <v>671.66</v>
      </c>
      <c r="L1705">
        <v>432.64</v>
      </c>
      <c r="M1705">
        <v>239.02</v>
      </c>
      <c r="N1705" t="s">
        <v>23</v>
      </c>
      <c r="O1705" t="s">
        <v>24</v>
      </c>
      <c r="P1705" t="s">
        <v>25</v>
      </c>
      <c r="Q1705">
        <v>0.39791666666666664</v>
      </c>
      <c r="R1705" t="s">
        <v>27</v>
      </c>
      <c r="S1705" t="s">
        <v>4655</v>
      </c>
      <c r="T1705" t="s">
        <v>4636</v>
      </c>
      <c r="U1705">
        <v>343.56</v>
      </c>
      <c r="V1705" t="s">
        <v>5213</v>
      </c>
      <c r="W1705" t="s">
        <v>4964</v>
      </c>
      <c r="X1705" t="s">
        <v>5427</v>
      </c>
      <c r="Y1705" t="s">
        <v>5007</v>
      </c>
      <c r="Z1705" t="s">
        <v>5280</v>
      </c>
      <c r="AA1705" t="s">
        <v>5060</v>
      </c>
      <c r="AB1705">
        <f>YEAR(Sales_Trans_2[[#This Row],[Transaction_Date]])</f>
        <v>2025</v>
      </c>
      <c r="AC1705" t="str">
        <f>TEXT(Sales_Trans_2[[#This Row],[Transaction_Date]],"mmm")</f>
        <v>Aug</v>
      </c>
      <c r="AD1705">
        <f>MONTH(Sales_Trans_2[[#This Row],[Transaction_Date]])</f>
        <v>8</v>
      </c>
      <c r="AE1705" s="19">
        <f>IFERROR(Sales_Trans_2[[#This Row],[Profit]]/Sales_Trans_2[[#This Row],[Sales_Amount]],0)</f>
        <v>0.35586457433820684</v>
      </c>
      <c r="AF1705" s="20" t="str">
        <f>IF(Sales_Trans_2[[#This Row],[Discount_Pct]]=0,"0%",
IF(Sales_Trans_2[[#This Row],[Discount_Pct]]&lt;=5,"1-5%",
IF(Sales_Trans_2[[#This Row],[Discount_Pct]]&lt;=10,"6-10%",
IF(Sales_Trans_2[[#This Row],[Discount_Pct]]&lt;=15,"11-15%","&gt;15%"))))</f>
        <v>11-15%</v>
      </c>
    </row>
    <row r="1706" spans="1:32" x14ac:dyDescent="0.25">
      <c r="A1706" t="s">
        <v>2273</v>
      </c>
      <c r="B1706" s="10">
        <v>45882</v>
      </c>
      <c r="C1706" t="s">
        <v>394</v>
      </c>
      <c r="D1706" t="s">
        <v>147</v>
      </c>
      <c r="E1706" t="s">
        <v>2009</v>
      </c>
      <c r="F1706" t="s">
        <v>1170</v>
      </c>
      <c r="G1706">
        <v>5</v>
      </c>
      <c r="H1706">
        <v>332.73</v>
      </c>
      <c r="I1706">
        <v>20</v>
      </c>
      <c r="J1706">
        <v>332.73</v>
      </c>
      <c r="K1706">
        <v>1330.92</v>
      </c>
      <c r="L1706">
        <v>1306.0999999999999</v>
      </c>
      <c r="M1706">
        <v>24.82</v>
      </c>
      <c r="N1706" t="s">
        <v>133</v>
      </c>
      <c r="O1706" t="s">
        <v>24</v>
      </c>
      <c r="P1706" t="s">
        <v>25</v>
      </c>
      <c r="Q1706">
        <v>0.85416666666666663</v>
      </c>
      <c r="R1706" t="s">
        <v>49</v>
      </c>
      <c r="S1706" t="s">
        <v>4717</v>
      </c>
      <c r="T1706" t="s">
        <v>4703</v>
      </c>
      <c r="U1706">
        <v>332.73</v>
      </c>
      <c r="V1706" t="s">
        <v>5686</v>
      </c>
      <c r="W1706" t="s">
        <v>4968</v>
      </c>
      <c r="X1706" t="s">
        <v>5176</v>
      </c>
      <c r="Y1706" t="s">
        <v>5011</v>
      </c>
      <c r="Z1706" t="s">
        <v>5177</v>
      </c>
      <c r="AA1706" t="s">
        <v>5060</v>
      </c>
      <c r="AB1706">
        <f>YEAR(Sales_Trans_2[[#This Row],[Transaction_Date]])</f>
        <v>2025</v>
      </c>
      <c r="AC1706" t="str">
        <f>TEXT(Sales_Trans_2[[#This Row],[Transaction_Date]],"mmm")</f>
        <v>Aug</v>
      </c>
      <c r="AD1706">
        <f>MONTH(Sales_Trans_2[[#This Row],[Transaction_Date]])</f>
        <v>8</v>
      </c>
      <c r="AE1706" s="19">
        <f>IFERROR(Sales_Trans_2[[#This Row],[Profit]]/Sales_Trans_2[[#This Row],[Sales_Amount]],0)</f>
        <v>1.8648754245183783E-2</v>
      </c>
      <c r="AF1706" s="20" t="str">
        <f>IF(Sales_Trans_2[[#This Row],[Discount_Pct]]=0,"0%",
IF(Sales_Trans_2[[#This Row],[Discount_Pct]]&lt;=5,"1-5%",
IF(Sales_Trans_2[[#This Row],[Discount_Pct]]&lt;=10,"6-10%",
IF(Sales_Trans_2[[#This Row],[Discount_Pct]]&lt;=15,"11-15%","&gt;15%"))))</f>
        <v>&gt;15%</v>
      </c>
    </row>
    <row r="1707" spans="1:32" x14ac:dyDescent="0.25">
      <c r="A1707" t="s">
        <v>1143</v>
      </c>
      <c r="B1707" s="10">
        <v>45908</v>
      </c>
      <c r="C1707" t="s">
        <v>1144</v>
      </c>
      <c r="D1707" t="s">
        <v>454</v>
      </c>
      <c r="E1707" t="s">
        <v>1145</v>
      </c>
      <c r="F1707" t="s">
        <v>1146</v>
      </c>
      <c r="G1707">
        <v>5</v>
      </c>
      <c r="H1707">
        <v>365.92</v>
      </c>
      <c r="I1707">
        <v>20</v>
      </c>
      <c r="J1707">
        <v>365.92</v>
      </c>
      <c r="K1707">
        <v>1683.23</v>
      </c>
      <c r="L1707">
        <v>1551.9</v>
      </c>
      <c r="M1707">
        <v>131.33000000000001</v>
      </c>
      <c r="N1707" t="s">
        <v>47</v>
      </c>
      <c r="O1707" t="s">
        <v>24</v>
      </c>
      <c r="P1707" t="s">
        <v>25</v>
      </c>
      <c r="Q1707">
        <v>0.8833333333333333</v>
      </c>
      <c r="R1707" t="s">
        <v>27</v>
      </c>
      <c r="S1707" t="s">
        <v>4853</v>
      </c>
      <c r="T1707" t="s">
        <v>4847</v>
      </c>
      <c r="U1707">
        <v>365.92</v>
      </c>
      <c r="V1707" t="s">
        <v>5250</v>
      </c>
      <c r="W1707" t="s">
        <v>4968</v>
      </c>
      <c r="X1707" t="s">
        <v>5907</v>
      </c>
      <c r="Y1707" t="s">
        <v>4960</v>
      </c>
      <c r="Z1707" t="s">
        <v>5908</v>
      </c>
      <c r="AA1707" t="s">
        <v>5060</v>
      </c>
      <c r="AB1707">
        <f>YEAR(Sales_Trans_2[[#This Row],[Transaction_Date]])</f>
        <v>2025</v>
      </c>
      <c r="AC1707" t="str">
        <f>TEXT(Sales_Trans_2[[#This Row],[Transaction_Date]],"mmm")</f>
        <v>Sep</v>
      </c>
      <c r="AD1707">
        <f>MONTH(Sales_Trans_2[[#This Row],[Transaction_Date]])</f>
        <v>9</v>
      </c>
      <c r="AE1707" s="19">
        <f>IFERROR(Sales_Trans_2[[#This Row],[Profit]]/Sales_Trans_2[[#This Row],[Sales_Amount]],0)</f>
        <v>7.8022611289009822E-2</v>
      </c>
      <c r="AF1707" s="20" t="str">
        <f>IF(Sales_Trans_2[[#This Row],[Discount_Pct]]=0,"0%",
IF(Sales_Trans_2[[#This Row],[Discount_Pct]]&lt;=5,"1-5%",
IF(Sales_Trans_2[[#This Row],[Discount_Pct]]&lt;=10,"6-10%",
IF(Sales_Trans_2[[#This Row],[Discount_Pct]]&lt;=15,"11-15%","&gt;15%"))))</f>
        <v>&gt;15%</v>
      </c>
    </row>
    <row r="1708" spans="1:32" x14ac:dyDescent="0.25">
      <c r="A1708" t="s">
        <v>4601</v>
      </c>
      <c r="B1708" s="10">
        <v>45724</v>
      </c>
      <c r="C1708" t="s">
        <v>1041</v>
      </c>
      <c r="D1708" t="s">
        <v>52</v>
      </c>
      <c r="E1708" t="s">
        <v>433</v>
      </c>
      <c r="F1708" t="s">
        <v>1140</v>
      </c>
      <c r="G1708">
        <v>2</v>
      </c>
      <c r="H1708">
        <v>313.47000000000003</v>
      </c>
      <c r="I1708">
        <v>10</v>
      </c>
      <c r="J1708">
        <v>62.69</v>
      </c>
      <c r="K1708">
        <v>648.89</v>
      </c>
      <c r="L1708">
        <v>492.24</v>
      </c>
      <c r="M1708">
        <v>156.65</v>
      </c>
      <c r="N1708" t="s">
        <v>40</v>
      </c>
      <c r="O1708" t="s">
        <v>24</v>
      </c>
      <c r="P1708" t="s">
        <v>25</v>
      </c>
      <c r="Q1708">
        <v>0.72777777777777775</v>
      </c>
      <c r="R1708" t="s">
        <v>27</v>
      </c>
      <c r="S1708" t="s">
        <v>4701</v>
      </c>
      <c r="T1708" t="s">
        <v>4672</v>
      </c>
      <c r="U1708">
        <v>313.47000000000003</v>
      </c>
      <c r="V1708" t="s">
        <v>5277</v>
      </c>
      <c r="W1708" t="s">
        <v>4964</v>
      </c>
      <c r="X1708" t="s">
        <v>5543</v>
      </c>
      <c r="Y1708" t="s">
        <v>4977</v>
      </c>
      <c r="Z1708" t="s">
        <v>5544</v>
      </c>
      <c r="AA1708" t="s">
        <v>5060</v>
      </c>
      <c r="AB1708">
        <f>YEAR(Sales_Trans_2[[#This Row],[Transaction_Date]])</f>
        <v>2025</v>
      </c>
      <c r="AC1708" t="str">
        <f>TEXT(Sales_Trans_2[[#This Row],[Transaction_Date]],"mmm")</f>
        <v>Mar</v>
      </c>
      <c r="AD1708">
        <f>MONTH(Sales_Trans_2[[#This Row],[Transaction_Date]])</f>
        <v>3</v>
      </c>
      <c r="AE1708" s="19">
        <f>IFERROR(Sales_Trans_2[[#This Row],[Profit]]/Sales_Trans_2[[#This Row],[Sales_Amount]],0)</f>
        <v>0.24141225785572287</v>
      </c>
      <c r="AF1708" s="20" t="str">
        <f>IF(Sales_Trans_2[[#This Row],[Discount_Pct]]=0,"0%",
IF(Sales_Trans_2[[#This Row],[Discount_Pct]]&lt;=5,"1-5%",
IF(Sales_Trans_2[[#This Row],[Discount_Pct]]&lt;=10,"6-10%",
IF(Sales_Trans_2[[#This Row],[Discount_Pct]]&lt;=15,"11-15%","&gt;15%"))))</f>
        <v>6-10%</v>
      </c>
    </row>
    <row r="1709" spans="1:32" x14ac:dyDescent="0.25">
      <c r="A1709" t="s">
        <v>1626</v>
      </c>
      <c r="B1709" s="10">
        <v>45696</v>
      </c>
      <c r="C1709" t="s">
        <v>1627</v>
      </c>
      <c r="D1709" t="s">
        <v>302</v>
      </c>
      <c r="E1709" t="s">
        <v>1471</v>
      </c>
      <c r="F1709" t="s">
        <v>1628</v>
      </c>
      <c r="G1709">
        <v>1</v>
      </c>
      <c r="H1709">
        <v>343.56</v>
      </c>
      <c r="I1709">
        <v>15</v>
      </c>
      <c r="J1709">
        <v>51.53</v>
      </c>
      <c r="K1709">
        <v>335.83</v>
      </c>
      <c r="L1709">
        <v>216.32</v>
      </c>
      <c r="M1709">
        <v>119.51</v>
      </c>
      <c r="N1709" t="s">
        <v>4971</v>
      </c>
      <c r="O1709" t="s">
        <v>24</v>
      </c>
      <c r="P1709" t="s">
        <v>25</v>
      </c>
      <c r="Q1709">
        <v>0.45555555555555555</v>
      </c>
      <c r="R1709" t="s">
        <v>27</v>
      </c>
      <c r="S1709" t="s">
        <v>4655</v>
      </c>
      <c r="T1709" t="s">
        <v>4636</v>
      </c>
      <c r="U1709">
        <v>343.56</v>
      </c>
      <c r="V1709" t="s">
        <v>5774</v>
      </c>
      <c r="W1709" t="s">
        <v>4968</v>
      </c>
      <c r="X1709" t="s">
        <v>5918</v>
      </c>
      <c r="Y1709" t="s">
        <v>4966</v>
      </c>
      <c r="Z1709" t="s">
        <v>5295</v>
      </c>
      <c r="AA1709" t="s">
        <v>5060</v>
      </c>
      <c r="AB1709">
        <f>YEAR(Sales_Trans_2[[#This Row],[Transaction_Date]])</f>
        <v>2025</v>
      </c>
      <c r="AC1709" t="str">
        <f>TEXT(Sales_Trans_2[[#This Row],[Transaction_Date]],"mmm")</f>
        <v>Feb</v>
      </c>
      <c r="AD1709">
        <f>MONTH(Sales_Trans_2[[#This Row],[Transaction_Date]])</f>
        <v>2</v>
      </c>
      <c r="AE1709" s="19">
        <f>IFERROR(Sales_Trans_2[[#This Row],[Profit]]/Sales_Trans_2[[#This Row],[Sales_Amount]],0)</f>
        <v>0.35586457433820684</v>
      </c>
      <c r="AF1709" s="20" t="str">
        <f>IF(Sales_Trans_2[[#This Row],[Discount_Pct]]=0,"0%",
IF(Sales_Trans_2[[#This Row],[Discount_Pct]]&lt;=5,"1-5%",
IF(Sales_Trans_2[[#This Row],[Discount_Pct]]&lt;=10,"6-10%",
IF(Sales_Trans_2[[#This Row],[Discount_Pct]]&lt;=15,"11-15%","&gt;15%"))))</f>
        <v>11-15%</v>
      </c>
    </row>
    <row r="1710" spans="1:32" x14ac:dyDescent="0.25">
      <c r="A1710" t="s">
        <v>267</v>
      </c>
      <c r="B1710" s="10">
        <v>45868</v>
      </c>
      <c r="C1710" t="s">
        <v>268</v>
      </c>
      <c r="D1710" t="s">
        <v>269</v>
      </c>
      <c r="E1710" t="s">
        <v>270</v>
      </c>
      <c r="F1710" t="s">
        <v>271</v>
      </c>
      <c r="G1710">
        <v>1</v>
      </c>
      <c r="H1710">
        <v>155.55000000000001</v>
      </c>
      <c r="I1710">
        <v>10</v>
      </c>
      <c r="J1710">
        <v>15.55</v>
      </c>
      <c r="K1710">
        <v>140</v>
      </c>
      <c r="L1710">
        <v>137.63999999999999</v>
      </c>
      <c r="M1710">
        <v>2.36</v>
      </c>
      <c r="N1710" t="s">
        <v>47</v>
      </c>
      <c r="O1710" t="s">
        <v>24</v>
      </c>
      <c r="P1710" t="s">
        <v>25</v>
      </c>
      <c r="Q1710">
        <v>0.90763888888888888</v>
      </c>
      <c r="R1710" t="s">
        <v>49</v>
      </c>
      <c r="S1710" t="s">
        <v>4835</v>
      </c>
      <c r="T1710" t="s">
        <v>4887</v>
      </c>
      <c r="U1710">
        <v>155.55000000000001</v>
      </c>
      <c r="V1710" t="s">
        <v>5984</v>
      </c>
      <c r="W1710" t="s">
        <v>4968</v>
      </c>
      <c r="X1710" t="s">
        <v>5600</v>
      </c>
      <c r="Y1710" t="s">
        <v>4970</v>
      </c>
      <c r="Z1710" t="s">
        <v>5280</v>
      </c>
      <c r="AA1710" t="s">
        <v>5060</v>
      </c>
      <c r="AB1710">
        <f>YEAR(Sales_Trans_2[[#This Row],[Transaction_Date]])</f>
        <v>2025</v>
      </c>
      <c r="AC1710" t="str">
        <f>TEXT(Sales_Trans_2[[#This Row],[Transaction_Date]],"mmm")</f>
        <v>Jul</v>
      </c>
      <c r="AD1710">
        <f>MONTH(Sales_Trans_2[[#This Row],[Transaction_Date]])</f>
        <v>7</v>
      </c>
      <c r="AE1710" s="19">
        <f>IFERROR(Sales_Trans_2[[#This Row],[Profit]]/Sales_Trans_2[[#This Row],[Sales_Amount]],0)</f>
        <v>1.6857142857142855E-2</v>
      </c>
      <c r="AF1710" s="20" t="str">
        <f>IF(Sales_Trans_2[[#This Row],[Discount_Pct]]=0,"0%",
IF(Sales_Trans_2[[#This Row],[Discount_Pct]]&lt;=5,"1-5%",
IF(Sales_Trans_2[[#This Row],[Discount_Pct]]&lt;=10,"6-10%",
IF(Sales_Trans_2[[#This Row],[Discount_Pct]]&lt;=15,"11-15%","&gt;15%"))))</f>
        <v>6-10%</v>
      </c>
    </row>
    <row r="1711" spans="1:32" x14ac:dyDescent="0.25">
      <c r="A1711" t="s">
        <v>2906</v>
      </c>
      <c r="B1711" s="10">
        <v>45865</v>
      </c>
      <c r="C1711" t="s">
        <v>2907</v>
      </c>
      <c r="D1711" t="s">
        <v>405</v>
      </c>
      <c r="E1711" t="s">
        <v>45</v>
      </c>
      <c r="F1711" t="s">
        <v>239</v>
      </c>
      <c r="G1711">
        <v>3</v>
      </c>
      <c r="H1711">
        <v>440.5</v>
      </c>
      <c r="I1711">
        <v>20</v>
      </c>
      <c r="J1711">
        <v>264.3</v>
      </c>
      <c r="K1711">
        <v>1215.78</v>
      </c>
      <c r="L1711">
        <v>762.15</v>
      </c>
      <c r="M1711">
        <v>453.63</v>
      </c>
      <c r="N1711" t="s">
        <v>23</v>
      </c>
      <c r="O1711" t="s">
        <v>24</v>
      </c>
      <c r="P1711" t="s">
        <v>25</v>
      </c>
      <c r="Q1711">
        <v>0.74375000000000002</v>
      </c>
      <c r="R1711" t="s">
        <v>27</v>
      </c>
      <c r="S1711" t="s">
        <v>4642</v>
      </c>
      <c r="T1711" t="s">
        <v>4636</v>
      </c>
      <c r="U1711">
        <v>440.5</v>
      </c>
      <c r="V1711" t="s">
        <v>6006</v>
      </c>
      <c r="W1711" t="s">
        <v>4964</v>
      </c>
      <c r="X1711" t="s">
        <v>5015</v>
      </c>
      <c r="Y1711" t="s">
        <v>4966</v>
      </c>
      <c r="Z1711" t="s">
        <v>5423</v>
      </c>
      <c r="AA1711" t="s">
        <v>5060</v>
      </c>
      <c r="AB1711">
        <f>YEAR(Sales_Trans_2[[#This Row],[Transaction_Date]])</f>
        <v>2025</v>
      </c>
      <c r="AC1711" t="str">
        <f>TEXT(Sales_Trans_2[[#This Row],[Transaction_Date]],"mmm")</f>
        <v>Jul</v>
      </c>
      <c r="AD1711">
        <f>MONTH(Sales_Trans_2[[#This Row],[Transaction_Date]])</f>
        <v>7</v>
      </c>
      <c r="AE1711" s="19">
        <f>IFERROR(Sales_Trans_2[[#This Row],[Profit]]/Sales_Trans_2[[#This Row],[Sales_Amount]],0)</f>
        <v>0.37311849183240392</v>
      </c>
      <c r="AF1711" s="20" t="str">
        <f>IF(Sales_Trans_2[[#This Row],[Discount_Pct]]=0,"0%",
IF(Sales_Trans_2[[#This Row],[Discount_Pct]]&lt;=5,"1-5%",
IF(Sales_Trans_2[[#This Row],[Discount_Pct]]&lt;=10,"6-10%",
IF(Sales_Trans_2[[#This Row],[Discount_Pct]]&lt;=15,"11-15%","&gt;15%"))))</f>
        <v>&gt;15%</v>
      </c>
    </row>
    <row r="1712" spans="1:32" x14ac:dyDescent="0.25">
      <c r="A1712" t="s">
        <v>3519</v>
      </c>
      <c r="B1712" s="10">
        <v>45864</v>
      </c>
      <c r="C1712" t="s">
        <v>1853</v>
      </c>
      <c r="D1712" t="s">
        <v>1322</v>
      </c>
      <c r="E1712" t="s">
        <v>433</v>
      </c>
      <c r="F1712" t="s">
        <v>434</v>
      </c>
      <c r="G1712">
        <v>1</v>
      </c>
      <c r="H1712">
        <v>229.81</v>
      </c>
      <c r="I1712">
        <v>5</v>
      </c>
      <c r="J1712">
        <v>11.49</v>
      </c>
      <c r="K1712">
        <v>251.07</v>
      </c>
      <c r="L1712">
        <v>208.22</v>
      </c>
      <c r="M1712">
        <v>42.85</v>
      </c>
      <c r="N1712" t="s">
        <v>68</v>
      </c>
      <c r="O1712" t="s">
        <v>24</v>
      </c>
      <c r="P1712" t="s">
        <v>25</v>
      </c>
      <c r="Q1712">
        <v>0.53611111111111109</v>
      </c>
      <c r="R1712" t="s">
        <v>27</v>
      </c>
      <c r="S1712" t="s">
        <v>4747</v>
      </c>
      <c r="T1712" t="s">
        <v>4729</v>
      </c>
      <c r="U1712">
        <v>229.81</v>
      </c>
      <c r="V1712" t="s">
        <v>5880</v>
      </c>
      <c r="W1712" t="s">
        <v>4964</v>
      </c>
      <c r="X1712" t="s">
        <v>5832</v>
      </c>
      <c r="Y1712" t="s">
        <v>4966</v>
      </c>
      <c r="Z1712" t="s">
        <v>5544</v>
      </c>
      <c r="AA1712" t="s">
        <v>5060</v>
      </c>
      <c r="AB1712">
        <f>YEAR(Sales_Trans_2[[#This Row],[Transaction_Date]])</f>
        <v>2025</v>
      </c>
      <c r="AC1712" t="str">
        <f>TEXT(Sales_Trans_2[[#This Row],[Transaction_Date]],"mmm")</f>
        <v>Jul</v>
      </c>
      <c r="AD1712">
        <f>MONTH(Sales_Trans_2[[#This Row],[Transaction_Date]])</f>
        <v>7</v>
      </c>
      <c r="AE1712" s="19">
        <f>IFERROR(Sales_Trans_2[[#This Row],[Profit]]/Sales_Trans_2[[#This Row],[Sales_Amount]],0)</f>
        <v>0.17066953439279883</v>
      </c>
      <c r="AF1712" s="20" t="str">
        <f>IF(Sales_Trans_2[[#This Row],[Discount_Pct]]=0,"0%",
IF(Sales_Trans_2[[#This Row],[Discount_Pct]]&lt;=5,"1-5%",
IF(Sales_Trans_2[[#This Row],[Discount_Pct]]&lt;=10,"6-10%",
IF(Sales_Trans_2[[#This Row],[Discount_Pct]]&lt;=15,"11-15%","&gt;15%"))))</f>
        <v>1-5%</v>
      </c>
    </row>
    <row r="1713" spans="1:32" x14ac:dyDescent="0.25">
      <c r="A1713" t="s">
        <v>1148</v>
      </c>
      <c r="B1713" s="10">
        <v>45863</v>
      </c>
      <c r="C1713" t="s">
        <v>1149</v>
      </c>
      <c r="D1713" t="s">
        <v>1150</v>
      </c>
      <c r="E1713" t="s">
        <v>576</v>
      </c>
      <c r="F1713" t="s">
        <v>1151</v>
      </c>
      <c r="G1713">
        <v>3</v>
      </c>
      <c r="H1713">
        <v>468.94</v>
      </c>
      <c r="I1713">
        <v>10</v>
      </c>
      <c r="J1713">
        <v>140.68</v>
      </c>
      <c r="K1713">
        <v>1266.1400000000001</v>
      </c>
      <c r="L1713">
        <v>1010.4</v>
      </c>
      <c r="M1713">
        <v>255.74</v>
      </c>
      <c r="N1713" t="s">
        <v>68</v>
      </c>
      <c r="O1713" t="s">
        <v>24</v>
      </c>
      <c r="P1713" t="s">
        <v>25</v>
      </c>
      <c r="Q1713">
        <v>0.40486111111111112</v>
      </c>
      <c r="R1713" t="s">
        <v>49</v>
      </c>
      <c r="S1713" t="s">
        <v>4802</v>
      </c>
      <c r="T1713" t="s">
        <v>4776</v>
      </c>
      <c r="U1713">
        <v>468.94</v>
      </c>
      <c r="V1713" t="s">
        <v>6010</v>
      </c>
      <c r="W1713" t="s">
        <v>4964</v>
      </c>
      <c r="X1713" t="s">
        <v>5490</v>
      </c>
      <c r="Y1713" t="s">
        <v>4960</v>
      </c>
      <c r="Z1713" t="s">
        <v>5220</v>
      </c>
      <c r="AA1713" t="s">
        <v>5060</v>
      </c>
      <c r="AB1713">
        <f>YEAR(Sales_Trans_2[[#This Row],[Transaction_Date]])</f>
        <v>2025</v>
      </c>
      <c r="AC1713" t="str">
        <f>TEXT(Sales_Trans_2[[#This Row],[Transaction_Date]],"mmm")</f>
        <v>Jul</v>
      </c>
      <c r="AD1713">
        <f>MONTH(Sales_Trans_2[[#This Row],[Transaction_Date]])</f>
        <v>7</v>
      </c>
      <c r="AE1713" s="19">
        <f>IFERROR(Sales_Trans_2[[#This Row],[Profit]]/Sales_Trans_2[[#This Row],[Sales_Amount]],0)</f>
        <v>0.20198398281390684</v>
      </c>
      <c r="AF1713" s="20" t="str">
        <f>IF(Sales_Trans_2[[#This Row],[Discount_Pct]]=0,"0%",
IF(Sales_Trans_2[[#This Row],[Discount_Pct]]&lt;=5,"1-5%",
IF(Sales_Trans_2[[#This Row],[Discount_Pct]]&lt;=10,"6-10%",
IF(Sales_Trans_2[[#This Row],[Discount_Pct]]&lt;=15,"11-15%","&gt;15%"))))</f>
        <v>6-10%</v>
      </c>
    </row>
    <row r="1714" spans="1:32" x14ac:dyDescent="0.25">
      <c r="A1714" t="s">
        <v>2168</v>
      </c>
      <c r="B1714" s="10">
        <v>45861</v>
      </c>
      <c r="C1714" t="s">
        <v>1990</v>
      </c>
      <c r="D1714" t="s">
        <v>1225</v>
      </c>
      <c r="E1714" t="s">
        <v>131</v>
      </c>
      <c r="F1714" t="s">
        <v>132</v>
      </c>
      <c r="G1714">
        <v>2</v>
      </c>
      <c r="H1714">
        <v>182.3</v>
      </c>
      <c r="I1714">
        <v>15</v>
      </c>
      <c r="J1714">
        <v>54.69</v>
      </c>
      <c r="K1714">
        <v>309.91000000000003</v>
      </c>
      <c r="L1714">
        <v>215.2</v>
      </c>
      <c r="M1714">
        <v>94.71</v>
      </c>
      <c r="N1714" t="s">
        <v>47</v>
      </c>
      <c r="O1714" t="s">
        <v>24</v>
      </c>
      <c r="P1714" t="s">
        <v>25</v>
      </c>
      <c r="Q1714">
        <v>0.78055555555555556</v>
      </c>
      <c r="R1714" t="s">
        <v>49</v>
      </c>
      <c r="S1714" t="s">
        <v>4664</v>
      </c>
      <c r="T1714" t="s">
        <v>4636</v>
      </c>
      <c r="U1714">
        <v>182.3</v>
      </c>
      <c r="V1714" t="s">
        <v>5434</v>
      </c>
      <c r="W1714" t="s">
        <v>4964</v>
      </c>
      <c r="X1714" t="s">
        <v>5593</v>
      </c>
      <c r="Y1714" t="s">
        <v>5007</v>
      </c>
      <c r="Z1714" t="s">
        <v>5076</v>
      </c>
      <c r="AA1714" t="s">
        <v>5060</v>
      </c>
      <c r="AB1714">
        <f>YEAR(Sales_Trans_2[[#This Row],[Transaction_Date]])</f>
        <v>2025</v>
      </c>
      <c r="AC1714" t="str">
        <f>TEXT(Sales_Trans_2[[#This Row],[Transaction_Date]],"mmm")</f>
        <v>Jul</v>
      </c>
      <c r="AD1714">
        <f>MONTH(Sales_Trans_2[[#This Row],[Transaction_Date]])</f>
        <v>7</v>
      </c>
      <c r="AE1714" s="19">
        <f>IFERROR(Sales_Trans_2[[#This Row],[Profit]]/Sales_Trans_2[[#This Row],[Sales_Amount]],0)</f>
        <v>0.30560485302184498</v>
      </c>
      <c r="AF1714" s="20" t="str">
        <f>IF(Sales_Trans_2[[#This Row],[Discount_Pct]]=0,"0%",
IF(Sales_Trans_2[[#This Row],[Discount_Pct]]&lt;=5,"1-5%",
IF(Sales_Trans_2[[#This Row],[Discount_Pct]]&lt;=10,"6-10%",
IF(Sales_Trans_2[[#This Row],[Discount_Pct]]&lt;=15,"11-15%","&gt;15%"))))</f>
        <v>11-15%</v>
      </c>
    </row>
    <row r="1715" spans="1:32" x14ac:dyDescent="0.25">
      <c r="A1715" t="s">
        <v>1388</v>
      </c>
      <c r="B1715" s="10">
        <v>45854</v>
      </c>
      <c r="C1715" t="s">
        <v>1389</v>
      </c>
      <c r="D1715" t="s">
        <v>928</v>
      </c>
      <c r="E1715" t="s">
        <v>504</v>
      </c>
      <c r="F1715" t="s">
        <v>1390</v>
      </c>
      <c r="G1715">
        <v>5</v>
      </c>
      <c r="H1715">
        <v>351.78</v>
      </c>
      <c r="I1715">
        <v>5</v>
      </c>
      <c r="J1715">
        <v>87.94</v>
      </c>
      <c r="K1715">
        <v>1670.96</v>
      </c>
      <c r="L1715">
        <v>1269.1500000000001</v>
      </c>
      <c r="M1715">
        <v>401.81</v>
      </c>
      <c r="N1715" t="s">
        <v>23</v>
      </c>
      <c r="O1715" t="s">
        <v>24</v>
      </c>
      <c r="P1715" t="s">
        <v>25</v>
      </c>
      <c r="Q1715">
        <v>0.52638888888888891</v>
      </c>
      <c r="R1715" t="s">
        <v>49</v>
      </c>
      <c r="S1715" t="s">
        <v>4919</v>
      </c>
      <c r="T1715" t="s">
        <v>4908</v>
      </c>
      <c r="U1715">
        <v>351.78</v>
      </c>
      <c r="V1715" t="s">
        <v>5994</v>
      </c>
      <c r="W1715" t="s">
        <v>4968</v>
      </c>
      <c r="X1715" t="s">
        <v>5526</v>
      </c>
      <c r="Y1715" t="s">
        <v>4977</v>
      </c>
      <c r="Z1715" t="s">
        <v>5349</v>
      </c>
      <c r="AA1715" t="s">
        <v>5060</v>
      </c>
      <c r="AB1715">
        <f>YEAR(Sales_Trans_2[[#This Row],[Transaction_Date]])</f>
        <v>2025</v>
      </c>
      <c r="AC1715" t="str">
        <f>TEXT(Sales_Trans_2[[#This Row],[Transaction_Date]],"mmm")</f>
        <v>Jul</v>
      </c>
      <c r="AD1715">
        <f>MONTH(Sales_Trans_2[[#This Row],[Transaction_Date]])</f>
        <v>7</v>
      </c>
      <c r="AE1715" s="19">
        <f>IFERROR(Sales_Trans_2[[#This Row],[Profit]]/Sales_Trans_2[[#This Row],[Sales_Amount]],0)</f>
        <v>0.24046655814621534</v>
      </c>
      <c r="AF1715" s="20" t="str">
        <f>IF(Sales_Trans_2[[#This Row],[Discount_Pct]]=0,"0%",
IF(Sales_Trans_2[[#This Row],[Discount_Pct]]&lt;=5,"1-5%",
IF(Sales_Trans_2[[#This Row],[Discount_Pct]]&lt;=10,"6-10%",
IF(Sales_Trans_2[[#This Row],[Discount_Pct]]&lt;=15,"11-15%","&gt;15%"))))</f>
        <v>1-5%</v>
      </c>
    </row>
    <row r="1716" spans="1:32" x14ac:dyDescent="0.25">
      <c r="A1716" t="s">
        <v>1812</v>
      </c>
      <c r="B1716" s="10">
        <v>45853</v>
      </c>
      <c r="C1716" t="s">
        <v>1813</v>
      </c>
      <c r="D1716" t="s">
        <v>509</v>
      </c>
      <c r="E1716" t="s">
        <v>1431</v>
      </c>
      <c r="F1716" t="s">
        <v>1436</v>
      </c>
      <c r="G1716">
        <v>1</v>
      </c>
      <c r="H1716">
        <v>291.93</v>
      </c>
      <c r="I1716">
        <v>5</v>
      </c>
      <c r="J1716">
        <v>14.6</v>
      </c>
      <c r="K1716">
        <v>277.33</v>
      </c>
      <c r="L1716">
        <v>253.7</v>
      </c>
      <c r="M1716">
        <v>23.63</v>
      </c>
      <c r="N1716" t="s">
        <v>4971</v>
      </c>
      <c r="O1716" t="s">
        <v>24</v>
      </c>
      <c r="P1716" t="s">
        <v>25</v>
      </c>
      <c r="Q1716">
        <v>0.91041666666666665</v>
      </c>
      <c r="R1716" t="s">
        <v>49</v>
      </c>
      <c r="S1716" t="s">
        <v>4875</v>
      </c>
      <c r="T1716" t="s">
        <v>4864</v>
      </c>
      <c r="U1716">
        <v>291.93</v>
      </c>
      <c r="V1716" t="s">
        <v>5706</v>
      </c>
      <c r="W1716" t="s">
        <v>4964</v>
      </c>
      <c r="X1716" t="s">
        <v>5385</v>
      </c>
      <c r="Y1716" t="s">
        <v>4960</v>
      </c>
      <c r="Z1716" t="s">
        <v>5386</v>
      </c>
      <c r="AA1716" t="s">
        <v>5060</v>
      </c>
      <c r="AB1716">
        <f>YEAR(Sales_Trans_2[[#This Row],[Transaction_Date]])</f>
        <v>2025</v>
      </c>
      <c r="AC1716" t="str">
        <f>TEXT(Sales_Trans_2[[#This Row],[Transaction_Date]],"mmm")</f>
        <v>Jul</v>
      </c>
      <c r="AD1716">
        <f>MONTH(Sales_Trans_2[[#This Row],[Transaction_Date]])</f>
        <v>7</v>
      </c>
      <c r="AE1716" s="19">
        <f>IFERROR(Sales_Trans_2[[#This Row],[Profit]]/Sales_Trans_2[[#This Row],[Sales_Amount]],0)</f>
        <v>8.5205351025853679E-2</v>
      </c>
      <c r="AF1716" s="20" t="str">
        <f>IF(Sales_Trans_2[[#This Row],[Discount_Pct]]=0,"0%",
IF(Sales_Trans_2[[#This Row],[Discount_Pct]]&lt;=5,"1-5%",
IF(Sales_Trans_2[[#This Row],[Discount_Pct]]&lt;=10,"6-10%",
IF(Sales_Trans_2[[#This Row],[Discount_Pct]]&lt;=15,"11-15%","&gt;15%"))))</f>
        <v>1-5%</v>
      </c>
    </row>
    <row r="1717" spans="1:32" x14ac:dyDescent="0.25">
      <c r="A1717" t="s">
        <v>3434</v>
      </c>
      <c r="B1717" s="10">
        <v>45968</v>
      </c>
      <c r="C1717" t="s">
        <v>3310</v>
      </c>
      <c r="D1717" t="s">
        <v>708</v>
      </c>
      <c r="E1717" t="s">
        <v>2611</v>
      </c>
      <c r="F1717" t="s">
        <v>2612</v>
      </c>
      <c r="G1717">
        <v>1</v>
      </c>
      <c r="H1717">
        <v>474.19</v>
      </c>
      <c r="I1717">
        <v>15</v>
      </c>
      <c r="J1717">
        <v>71.13</v>
      </c>
      <c r="K1717">
        <v>403.06</v>
      </c>
      <c r="L1717">
        <v>343.89</v>
      </c>
      <c r="M1717">
        <v>59.17</v>
      </c>
      <c r="N1717" t="s">
        <v>68</v>
      </c>
      <c r="O1717" t="s">
        <v>24</v>
      </c>
      <c r="P1717" t="s">
        <v>25</v>
      </c>
      <c r="Q1717">
        <v>0.71111111111111114</v>
      </c>
      <c r="R1717" t="s">
        <v>49</v>
      </c>
      <c r="S1717" t="s">
        <v>4751</v>
      </c>
      <c r="T1717" t="s">
        <v>4752</v>
      </c>
      <c r="U1717">
        <v>474.19</v>
      </c>
      <c r="V1717" t="s">
        <v>5100</v>
      </c>
      <c r="W1717" t="s">
        <v>4964</v>
      </c>
      <c r="X1717" t="s">
        <v>5304</v>
      </c>
      <c r="Y1717" t="s">
        <v>4966</v>
      </c>
      <c r="Z1717" t="s">
        <v>5305</v>
      </c>
      <c r="AA1717" t="s">
        <v>5060</v>
      </c>
      <c r="AB1717">
        <f>YEAR(Sales_Trans_2[[#This Row],[Transaction_Date]])</f>
        <v>2025</v>
      </c>
      <c r="AC1717" t="str">
        <f>TEXT(Sales_Trans_2[[#This Row],[Transaction_Date]],"mmm")</f>
        <v>Nov</v>
      </c>
      <c r="AD1717">
        <f>MONTH(Sales_Trans_2[[#This Row],[Transaction_Date]])</f>
        <v>11</v>
      </c>
      <c r="AE1717" s="19">
        <f>IFERROR(Sales_Trans_2[[#This Row],[Profit]]/Sales_Trans_2[[#This Row],[Sales_Amount]],0)</f>
        <v>0.14680196496799483</v>
      </c>
      <c r="AF1717" s="20" t="str">
        <f>IF(Sales_Trans_2[[#This Row],[Discount_Pct]]=0,"0%",
IF(Sales_Trans_2[[#This Row],[Discount_Pct]]&lt;=5,"1-5%",
IF(Sales_Trans_2[[#This Row],[Discount_Pct]]&lt;=10,"6-10%",
IF(Sales_Trans_2[[#This Row],[Discount_Pct]]&lt;=15,"11-15%","&gt;15%"))))</f>
        <v>11-15%</v>
      </c>
    </row>
    <row r="1718" spans="1:32" x14ac:dyDescent="0.25">
      <c r="A1718" t="s">
        <v>42</v>
      </c>
      <c r="B1718" s="10">
        <v>45937</v>
      </c>
      <c r="C1718" t="s">
        <v>43</v>
      </c>
      <c r="D1718" t="s">
        <v>44</v>
      </c>
      <c r="E1718" t="s">
        <v>45</v>
      </c>
      <c r="F1718" t="s">
        <v>46</v>
      </c>
      <c r="G1718">
        <v>2</v>
      </c>
      <c r="H1718">
        <v>398.25</v>
      </c>
      <c r="I1718">
        <v>20</v>
      </c>
      <c r="J1718">
        <v>159.30000000000001</v>
      </c>
      <c r="K1718">
        <v>637.20000000000005</v>
      </c>
      <c r="L1718">
        <v>473.08</v>
      </c>
      <c r="M1718">
        <v>164.12</v>
      </c>
      <c r="N1718" t="s">
        <v>47</v>
      </c>
      <c r="O1718" t="s">
        <v>24</v>
      </c>
      <c r="P1718" t="s">
        <v>25</v>
      </c>
      <c r="Q1718">
        <v>0.77986111111111112</v>
      </c>
      <c r="R1718" t="s">
        <v>49</v>
      </c>
      <c r="S1718" t="s">
        <v>4650</v>
      </c>
      <c r="T1718" t="s">
        <v>4636</v>
      </c>
      <c r="U1718">
        <v>398.25</v>
      </c>
      <c r="V1718" t="s">
        <v>5898</v>
      </c>
      <c r="W1718" t="s">
        <v>4968</v>
      </c>
      <c r="X1718" t="s">
        <v>5422</v>
      </c>
      <c r="Y1718" t="s">
        <v>5011</v>
      </c>
      <c r="Z1718" t="s">
        <v>5423</v>
      </c>
      <c r="AA1718" t="s">
        <v>5060</v>
      </c>
      <c r="AB1718">
        <f>YEAR(Sales_Trans_2[[#This Row],[Transaction_Date]])</f>
        <v>2025</v>
      </c>
      <c r="AC1718" t="str">
        <f>TEXT(Sales_Trans_2[[#This Row],[Transaction_Date]],"mmm")</f>
        <v>Oct</v>
      </c>
      <c r="AD1718">
        <f>MONTH(Sales_Trans_2[[#This Row],[Transaction_Date]])</f>
        <v>10</v>
      </c>
      <c r="AE1718" s="19">
        <f>IFERROR(Sales_Trans_2[[#This Row],[Profit]]/Sales_Trans_2[[#This Row],[Sales_Amount]],0)</f>
        <v>0.25756434400502198</v>
      </c>
      <c r="AF1718" s="20" t="str">
        <f>IF(Sales_Trans_2[[#This Row],[Discount_Pct]]=0,"0%",
IF(Sales_Trans_2[[#This Row],[Discount_Pct]]&lt;=5,"1-5%",
IF(Sales_Trans_2[[#This Row],[Discount_Pct]]&lt;=10,"6-10%",
IF(Sales_Trans_2[[#This Row],[Discount_Pct]]&lt;=15,"11-15%","&gt;15%"))))</f>
        <v>&gt;15%</v>
      </c>
    </row>
    <row r="1719" spans="1:32" x14ac:dyDescent="0.25">
      <c r="A1719" t="s">
        <v>1970</v>
      </c>
      <c r="B1719" s="10">
        <v>45845</v>
      </c>
      <c r="C1719" t="s">
        <v>1971</v>
      </c>
      <c r="D1719" t="s">
        <v>891</v>
      </c>
      <c r="E1719" t="s">
        <v>671</v>
      </c>
      <c r="F1719" t="s">
        <v>756</v>
      </c>
      <c r="G1719">
        <v>1</v>
      </c>
      <c r="H1719">
        <v>425.88</v>
      </c>
      <c r="I1719">
        <v>5</v>
      </c>
      <c r="J1719">
        <v>21.29</v>
      </c>
      <c r="K1719">
        <v>404.59</v>
      </c>
      <c r="L1719">
        <v>357.47</v>
      </c>
      <c r="M1719">
        <v>47.12</v>
      </c>
      <c r="N1719" t="s">
        <v>4971</v>
      </c>
      <c r="O1719" t="s">
        <v>24</v>
      </c>
      <c r="P1719" t="s">
        <v>25</v>
      </c>
      <c r="Q1719">
        <v>0.49166666666666664</v>
      </c>
      <c r="R1719" t="s">
        <v>49</v>
      </c>
      <c r="S1719" t="s">
        <v>4831</v>
      </c>
      <c r="T1719" t="s">
        <v>4828</v>
      </c>
      <c r="U1719">
        <v>425.88</v>
      </c>
      <c r="V1719" t="s">
        <v>6020</v>
      </c>
      <c r="W1719" t="s">
        <v>4964</v>
      </c>
      <c r="X1719" t="s">
        <v>5794</v>
      </c>
      <c r="Y1719" t="s">
        <v>4960</v>
      </c>
      <c r="Z1719" t="s">
        <v>5529</v>
      </c>
      <c r="AA1719" t="s">
        <v>5060</v>
      </c>
      <c r="AB1719">
        <f>YEAR(Sales_Trans_2[[#This Row],[Transaction_Date]])</f>
        <v>2025</v>
      </c>
      <c r="AC1719" t="str">
        <f>TEXT(Sales_Trans_2[[#This Row],[Transaction_Date]],"mmm")</f>
        <v>Jul</v>
      </c>
      <c r="AD1719">
        <f>MONTH(Sales_Trans_2[[#This Row],[Transaction_Date]])</f>
        <v>7</v>
      </c>
      <c r="AE1719" s="19">
        <f>IFERROR(Sales_Trans_2[[#This Row],[Profit]]/Sales_Trans_2[[#This Row],[Sales_Amount]],0)</f>
        <v>0.11646358041474085</v>
      </c>
      <c r="AF1719" s="20" t="str">
        <f>IF(Sales_Trans_2[[#This Row],[Discount_Pct]]=0,"0%",
IF(Sales_Trans_2[[#This Row],[Discount_Pct]]&lt;=5,"1-5%",
IF(Sales_Trans_2[[#This Row],[Discount_Pct]]&lt;=10,"6-10%",
IF(Sales_Trans_2[[#This Row],[Discount_Pct]]&lt;=15,"11-15%","&gt;15%"))))</f>
        <v>1-5%</v>
      </c>
    </row>
    <row r="1720" spans="1:32" x14ac:dyDescent="0.25">
      <c r="A1720" t="s">
        <v>3232</v>
      </c>
      <c r="B1720" s="10">
        <v>45845</v>
      </c>
      <c r="C1720" t="s">
        <v>3233</v>
      </c>
      <c r="D1720" t="s">
        <v>732</v>
      </c>
      <c r="E1720" t="s">
        <v>1448</v>
      </c>
      <c r="F1720" t="s">
        <v>3086</v>
      </c>
      <c r="G1720">
        <v>3</v>
      </c>
      <c r="H1720">
        <v>661.91</v>
      </c>
      <c r="I1720">
        <v>15</v>
      </c>
      <c r="J1720">
        <v>297.86</v>
      </c>
      <c r="K1720">
        <v>1687.87</v>
      </c>
      <c r="L1720">
        <v>1196.1600000000001</v>
      </c>
      <c r="M1720">
        <v>491.71</v>
      </c>
      <c r="N1720" t="s">
        <v>4971</v>
      </c>
      <c r="O1720" t="s">
        <v>24</v>
      </c>
      <c r="P1720" t="s">
        <v>25</v>
      </c>
      <c r="Q1720">
        <v>0.89236111111111116</v>
      </c>
      <c r="R1720" t="s">
        <v>49</v>
      </c>
      <c r="S1720" t="s">
        <v>4662</v>
      </c>
      <c r="T1720" t="s">
        <v>4636</v>
      </c>
      <c r="U1720">
        <v>661.91</v>
      </c>
      <c r="V1720" t="s">
        <v>6021</v>
      </c>
      <c r="W1720" t="s">
        <v>4968</v>
      </c>
      <c r="X1720" t="s">
        <v>5768</v>
      </c>
      <c r="Y1720" t="s">
        <v>5007</v>
      </c>
      <c r="Z1720" t="s">
        <v>5603</v>
      </c>
      <c r="AA1720" t="s">
        <v>5060</v>
      </c>
      <c r="AB1720">
        <f>YEAR(Sales_Trans_2[[#This Row],[Transaction_Date]])</f>
        <v>2025</v>
      </c>
      <c r="AC1720" t="str">
        <f>TEXT(Sales_Trans_2[[#This Row],[Transaction_Date]],"mmm")</f>
        <v>Jul</v>
      </c>
      <c r="AD1720">
        <f>MONTH(Sales_Trans_2[[#This Row],[Transaction_Date]])</f>
        <v>7</v>
      </c>
      <c r="AE1720" s="19">
        <f>IFERROR(Sales_Trans_2[[#This Row],[Profit]]/Sales_Trans_2[[#This Row],[Sales_Amount]],0)</f>
        <v>0.29131982913376031</v>
      </c>
      <c r="AF1720" s="20" t="str">
        <f>IF(Sales_Trans_2[[#This Row],[Discount_Pct]]=0,"0%",
IF(Sales_Trans_2[[#This Row],[Discount_Pct]]&lt;=5,"1-5%",
IF(Sales_Trans_2[[#This Row],[Discount_Pct]]&lt;=10,"6-10%",
IF(Sales_Trans_2[[#This Row],[Discount_Pct]]&lt;=15,"11-15%","&gt;15%"))))</f>
        <v>11-15%</v>
      </c>
    </row>
    <row r="1721" spans="1:32" x14ac:dyDescent="0.25">
      <c r="A1721" t="s">
        <v>4493</v>
      </c>
      <c r="B1721" s="10">
        <v>45784</v>
      </c>
      <c r="C1721" t="s">
        <v>3094</v>
      </c>
      <c r="D1721" t="s">
        <v>242</v>
      </c>
      <c r="E1721" t="s">
        <v>1431</v>
      </c>
      <c r="F1721" t="s">
        <v>1014</v>
      </c>
      <c r="G1721">
        <v>1</v>
      </c>
      <c r="H1721">
        <v>80.5</v>
      </c>
      <c r="I1721">
        <v>20</v>
      </c>
      <c r="J1721">
        <v>16.100000000000001</v>
      </c>
      <c r="K1721">
        <v>74.06</v>
      </c>
      <c r="L1721">
        <v>62.25</v>
      </c>
      <c r="M1721">
        <v>11.81</v>
      </c>
      <c r="N1721" t="s">
        <v>23</v>
      </c>
      <c r="O1721" t="s">
        <v>24</v>
      </c>
      <c r="P1721" t="s">
        <v>25</v>
      </c>
      <c r="Q1721">
        <v>0.63888888888888884</v>
      </c>
      <c r="R1721" t="s">
        <v>27</v>
      </c>
      <c r="S1721" t="s">
        <v>4921</v>
      </c>
      <c r="T1721" t="s">
        <v>4908</v>
      </c>
      <c r="U1721">
        <v>80.5</v>
      </c>
      <c r="V1721" t="s">
        <v>6008</v>
      </c>
      <c r="W1721" t="s">
        <v>4968</v>
      </c>
      <c r="X1721" t="s">
        <v>5958</v>
      </c>
      <c r="Y1721" t="s">
        <v>5011</v>
      </c>
      <c r="Z1721" t="s">
        <v>5386</v>
      </c>
      <c r="AA1721" t="s">
        <v>5060</v>
      </c>
      <c r="AB1721">
        <f>YEAR(Sales_Trans_2[[#This Row],[Transaction_Date]])</f>
        <v>2025</v>
      </c>
      <c r="AC1721" t="str">
        <f>TEXT(Sales_Trans_2[[#This Row],[Transaction_Date]],"mmm")</f>
        <v>May</v>
      </c>
      <c r="AD1721">
        <f>MONTH(Sales_Trans_2[[#This Row],[Transaction_Date]])</f>
        <v>5</v>
      </c>
      <c r="AE1721" s="19">
        <f>IFERROR(Sales_Trans_2[[#This Row],[Profit]]/Sales_Trans_2[[#This Row],[Sales_Amount]],0)</f>
        <v>0.15946529840669726</v>
      </c>
      <c r="AF1721" s="20" t="str">
        <f>IF(Sales_Trans_2[[#This Row],[Discount_Pct]]=0,"0%",
IF(Sales_Trans_2[[#This Row],[Discount_Pct]]&lt;=5,"1-5%",
IF(Sales_Trans_2[[#This Row],[Discount_Pct]]&lt;=10,"6-10%",
IF(Sales_Trans_2[[#This Row],[Discount_Pct]]&lt;=15,"11-15%","&gt;15%"))))</f>
        <v>&gt;15%</v>
      </c>
    </row>
    <row r="1722" spans="1:32" x14ac:dyDescent="0.25">
      <c r="A1722" t="s">
        <v>2150</v>
      </c>
      <c r="B1722" s="10">
        <v>45837</v>
      </c>
      <c r="C1722" t="s">
        <v>2151</v>
      </c>
      <c r="D1722" t="s">
        <v>296</v>
      </c>
      <c r="E1722" t="s">
        <v>177</v>
      </c>
      <c r="F1722" t="s">
        <v>178</v>
      </c>
      <c r="G1722">
        <v>3</v>
      </c>
      <c r="H1722">
        <v>507.5</v>
      </c>
      <c r="I1722">
        <v>20</v>
      </c>
      <c r="J1722">
        <v>304.5</v>
      </c>
      <c r="K1722">
        <v>1400.7</v>
      </c>
      <c r="L1722">
        <v>1089.8699999999999</v>
      </c>
      <c r="M1722">
        <v>310.83</v>
      </c>
      <c r="N1722" t="s">
        <v>23</v>
      </c>
      <c r="O1722" t="s">
        <v>24</v>
      </c>
      <c r="P1722" t="s">
        <v>25</v>
      </c>
      <c r="Q1722">
        <v>0.69444444444444442</v>
      </c>
      <c r="R1722" t="s">
        <v>27</v>
      </c>
      <c r="S1722" t="s">
        <v>4780</v>
      </c>
      <c r="T1722" t="s">
        <v>4776</v>
      </c>
      <c r="U1722">
        <v>507.5</v>
      </c>
      <c r="V1722" t="s">
        <v>5882</v>
      </c>
      <c r="W1722" t="s">
        <v>4968</v>
      </c>
      <c r="X1722" t="s">
        <v>5130</v>
      </c>
      <c r="Y1722" t="s">
        <v>4966</v>
      </c>
      <c r="Z1722" t="s">
        <v>5227</v>
      </c>
      <c r="AA1722" t="s">
        <v>5060</v>
      </c>
      <c r="AB1722">
        <f>YEAR(Sales_Trans_2[[#This Row],[Transaction_Date]])</f>
        <v>2025</v>
      </c>
      <c r="AC1722" t="str">
        <f>TEXT(Sales_Trans_2[[#This Row],[Transaction_Date]],"mmm")</f>
        <v>Jun</v>
      </c>
      <c r="AD1722">
        <f>MONTH(Sales_Trans_2[[#This Row],[Transaction_Date]])</f>
        <v>6</v>
      </c>
      <c r="AE1722" s="19">
        <f>IFERROR(Sales_Trans_2[[#This Row],[Profit]]/Sales_Trans_2[[#This Row],[Sales_Amount]],0)</f>
        <v>0.22191047333476116</v>
      </c>
      <c r="AF1722" s="20" t="str">
        <f>IF(Sales_Trans_2[[#This Row],[Discount_Pct]]=0,"0%",
IF(Sales_Trans_2[[#This Row],[Discount_Pct]]&lt;=5,"1-5%",
IF(Sales_Trans_2[[#This Row],[Discount_Pct]]&lt;=10,"6-10%",
IF(Sales_Trans_2[[#This Row],[Discount_Pct]]&lt;=15,"11-15%","&gt;15%"))))</f>
        <v>&gt;15%</v>
      </c>
    </row>
    <row r="1723" spans="1:32" x14ac:dyDescent="0.25">
      <c r="A1723" t="s">
        <v>2587</v>
      </c>
      <c r="B1723" s="10">
        <v>45830</v>
      </c>
      <c r="C1723" t="s">
        <v>2143</v>
      </c>
      <c r="D1723" t="s">
        <v>164</v>
      </c>
      <c r="E1723" t="s">
        <v>1059</v>
      </c>
      <c r="F1723" t="s">
        <v>304</v>
      </c>
      <c r="G1723">
        <v>5</v>
      </c>
      <c r="H1723">
        <v>191.13</v>
      </c>
      <c r="I1723">
        <v>5</v>
      </c>
      <c r="J1723">
        <v>47.78</v>
      </c>
      <c r="K1723">
        <v>1044.05</v>
      </c>
      <c r="L1723">
        <v>767.1</v>
      </c>
      <c r="M1723">
        <v>276.95</v>
      </c>
      <c r="N1723" t="s">
        <v>47</v>
      </c>
      <c r="O1723" t="s">
        <v>24</v>
      </c>
      <c r="P1723" t="s">
        <v>25</v>
      </c>
      <c r="Q1723">
        <v>0.47847222222222224</v>
      </c>
      <c r="R1723" t="s">
        <v>27</v>
      </c>
      <c r="S1723" t="s">
        <v>4861</v>
      </c>
      <c r="T1723" t="s">
        <v>4847</v>
      </c>
      <c r="U1723">
        <v>191.13</v>
      </c>
      <c r="V1723" t="s">
        <v>5776</v>
      </c>
      <c r="W1723" t="s">
        <v>4968</v>
      </c>
      <c r="X1723" t="s">
        <v>5101</v>
      </c>
      <c r="Y1723" t="s">
        <v>4970</v>
      </c>
      <c r="Z1723" t="s">
        <v>5099</v>
      </c>
      <c r="AA1723" t="s">
        <v>5060</v>
      </c>
      <c r="AB1723">
        <f>YEAR(Sales_Trans_2[[#This Row],[Transaction_Date]])</f>
        <v>2025</v>
      </c>
      <c r="AC1723" t="str">
        <f>TEXT(Sales_Trans_2[[#This Row],[Transaction_Date]],"mmm")</f>
        <v>Jun</v>
      </c>
      <c r="AD1723">
        <f>MONTH(Sales_Trans_2[[#This Row],[Transaction_Date]])</f>
        <v>6</v>
      </c>
      <c r="AE1723" s="19">
        <f>IFERROR(Sales_Trans_2[[#This Row],[Profit]]/Sales_Trans_2[[#This Row],[Sales_Amount]],0)</f>
        <v>0.26526507351180501</v>
      </c>
      <c r="AF1723" s="20" t="str">
        <f>IF(Sales_Trans_2[[#This Row],[Discount_Pct]]=0,"0%",
IF(Sales_Trans_2[[#This Row],[Discount_Pct]]&lt;=5,"1-5%",
IF(Sales_Trans_2[[#This Row],[Discount_Pct]]&lt;=10,"6-10%",
IF(Sales_Trans_2[[#This Row],[Discount_Pct]]&lt;=15,"11-15%","&gt;15%"))))</f>
        <v>1-5%</v>
      </c>
    </row>
    <row r="1724" spans="1:32" x14ac:dyDescent="0.25">
      <c r="A1724" t="s">
        <v>1427</v>
      </c>
      <c r="B1724" s="10">
        <v>45827</v>
      </c>
      <c r="C1724" t="s">
        <v>735</v>
      </c>
      <c r="D1724" t="s">
        <v>871</v>
      </c>
      <c r="E1724" t="s">
        <v>519</v>
      </c>
      <c r="F1724" t="s">
        <v>520</v>
      </c>
      <c r="G1724">
        <v>3</v>
      </c>
      <c r="H1724">
        <v>214.04</v>
      </c>
      <c r="I1724">
        <v>20</v>
      </c>
      <c r="J1724">
        <v>128.41999999999999</v>
      </c>
      <c r="K1724">
        <v>513.70000000000005</v>
      </c>
      <c r="L1724">
        <v>474.18</v>
      </c>
      <c r="M1724">
        <v>39.520000000000003</v>
      </c>
      <c r="N1724" t="s">
        <v>4971</v>
      </c>
      <c r="O1724" t="s">
        <v>24</v>
      </c>
      <c r="P1724" t="s">
        <v>25</v>
      </c>
      <c r="Q1724">
        <v>0.63472222222222219</v>
      </c>
      <c r="R1724" t="s">
        <v>49</v>
      </c>
      <c r="S1724" t="s">
        <v>4947</v>
      </c>
      <c r="T1724" t="s">
        <v>4930</v>
      </c>
      <c r="U1724">
        <v>214.04</v>
      </c>
      <c r="V1724" t="s">
        <v>5960</v>
      </c>
      <c r="W1724" t="s">
        <v>4968</v>
      </c>
      <c r="X1724" t="s">
        <v>5214</v>
      </c>
      <c r="Y1724" t="s">
        <v>4966</v>
      </c>
      <c r="Z1724" t="s">
        <v>5242</v>
      </c>
      <c r="AA1724" t="s">
        <v>5060</v>
      </c>
      <c r="AB1724">
        <f>YEAR(Sales_Trans_2[[#This Row],[Transaction_Date]])</f>
        <v>2025</v>
      </c>
      <c r="AC1724" t="str">
        <f>TEXT(Sales_Trans_2[[#This Row],[Transaction_Date]],"mmm")</f>
        <v>Jun</v>
      </c>
      <c r="AD1724">
        <f>MONTH(Sales_Trans_2[[#This Row],[Transaction_Date]])</f>
        <v>6</v>
      </c>
      <c r="AE1724" s="19">
        <f>IFERROR(Sales_Trans_2[[#This Row],[Profit]]/Sales_Trans_2[[#This Row],[Sales_Amount]],0)</f>
        <v>7.6932061514502631E-2</v>
      </c>
      <c r="AF1724" s="20" t="str">
        <f>IF(Sales_Trans_2[[#This Row],[Discount_Pct]]=0,"0%",
IF(Sales_Trans_2[[#This Row],[Discount_Pct]]&lt;=5,"1-5%",
IF(Sales_Trans_2[[#This Row],[Discount_Pct]]&lt;=10,"6-10%",
IF(Sales_Trans_2[[#This Row],[Discount_Pct]]&lt;=15,"11-15%","&gt;15%"))))</f>
        <v>&gt;15%</v>
      </c>
    </row>
    <row r="1725" spans="1:32" x14ac:dyDescent="0.25">
      <c r="A1725" t="s">
        <v>2960</v>
      </c>
      <c r="B1725" s="10">
        <v>45826</v>
      </c>
      <c r="C1725" t="s">
        <v>2961</v>
      </c>
      <c r="D1725" t="s">
        <v>549</v>
      </c>
      <c r="E1725" t="s">
        <v>1431</v>
      </c>
      <c r="F1725" t="s">
        <v>1436</v>
      </c>
      <c r="G1725">
        <v>4</v>
      </c>
      <c r="H1725">
        <v>221.61</v>
      </c>
      <c r="I1725">
        <v>20</v>
      </c>
      <c r="J1725">
        <v>177.29</v>
      </c>
      <c r="K1725">
        <v>709.15</v>
      </c>
      <c r="L1725">
        <v>728.68</v>
      </c>
      <c r="M1725">
        <v>-19.53</v>
      </c>
      <c r="N1725" t="s">
        <v>47</v>
      </c>
      <c r="O1725" t="s">
        <v>24</v>
      </c>
      <c r="P1725" t="s">
        <v>25</v>
      </c>
      <c r="Q1725">
        <v>0.78472222222222221</v>
      </c>
      <c r="R1725" t="s">
        <v>49</v>
      </c>
      <c r="S1725" t="s">
        <v>4832</v>
      </c>
      <c r="T1725" t="s">
        <v>4828</v>
      </c>
      <c r="U1725">
        <v>221.61</v>
      </c>
      <c r="V1725" t="s">
        <v>5830</v>
      </c>
      <c r="W1725" t="s">
        <v>4964</v>
      </c>
      <c r="X1725" t="s">
        <v>5385</v>
      </c>
      <c r="Y1725" t="s">
        <v>4960</v>
      </c>
      <c r="Z1725" t="s">
        <v>5386</v>
      </c>
      <c r="AA1725" t="s">
        <v>5060</v>
      </c>
      <c r="AB1725">
        <f>YEAR(Sales_Trans_2[[#This Row],[Transaction_Date]])</f>
        <v>2025</v>
      </c>
      <c r="AC1725" t="str">
        <f>TEXT(Sales_Trans_2[[#This Row],[Transaction_Date]],"mmm")</f>
        <v>Jun</v>
      </c>
      <c r="AD1725">
        <f>MONTH(Sales_Trans_2[[#This Row],[Transaction_Date]])</f>
        <v>6</v>
      </c>
      <c r="AE1725" s="19">
        <f>IFERROR(Sales_Trans_2[[#This Row],[Profit]]/Sales_Trans_2[[#This Row],[Sales_Amount]],0)</f>
        <v>-2.7540012691250091E-2</v>
      </c>
      <c r="AF1725" s="20" t="str">
        <f>IF(Sales_Trans_2[[#This Row],[Discount_Pct]]=0,"0%",
IF(Sales_Trans_2[[#This Row],[Discount_Pct]]&lt;=5,"1-5%",
IF(Sales_Trans_2[[#This Row],[Discount_Pct]]&lt;=10,"6-10%",
IF(Sales_Trans_2[[#This Row],[Discount_Pct]]&lt;=15,"11-15%","&gt;15%"))))</f>
        <v>&gt;15%</v>
      </c>
    </row>
    <row r="1726" spans="1:32" x14ac:dyDescent="0.25">
      <c r="A1726" t="s">
        <v>1684</v>
      </c>
      <c r="B1726" s="10">
        <v>45823</v>
      </c>
      <c r="C1726" t="s">
        <v>940</v>
      </c>
      <c r="D1726" t="s">
        <v>214</v>
      </c>
      <c r="E1726" t="s">
        <v>1092</v>
      </c>
      <c r="F1726" t="s">
        <v>1685</v>
      </c>
      <c r="G1726">
        <v>5</v>
      </c>
      <c r="H1726">
        <v>147.97</v>
      </c>
      <c r="I1726">
        <v>15</v>
      </c>
      <c r="J1726">
        <v>110.98</v>
      </c>
      <c r="K1726">
        <v>723.2</v>
      </c>
      <c r="L1726">
        <v>564</v>
      </c>
      <c r="M1726">
        <v>159.19999999999999</v>
      </c>
      <c r="N1726" t="s">
        <v>133</v>
      </c>
      <c r="O1726" t="s">
        <v>24</v>
      </c>
      <c r="P1726" t="s">
        <v>25</v>
      </c>
      <c r="Q1726">
        <v>0.75069444444444444</v>
      </c>
      <c r="R1726" t="s">
        <v>27</v>
      </c>
      <c r="S1726" t="s">
        <v>4764</v>
      </c>
      <c r="T1726" t="s">
        <v>4752</v>
      </c>
      <c r="U1726">
        <v>147.97</v>
      </c>
      <c r="V1726" t="s">
        <v>5905</v>
      </c>
      <c r="W1726" t="s">
        <v>4968</v>
      </c>
      <c r="X1726" t="s">
        <v>5149</v>
      </c>
      <c r="Y1726" t="s">
        <v>4960</v>
      </c>
      <c r="Z1726" t="s">
        <v>5150</v>
      </c>
      <c r="AA1726" t="s">
        <v>5060</v>
      </c>
      <c r="AB1726">
        <f>YEAR(Sales_Trans_2[[#This Row],[Transaction_Date]])</f>
        <v>2025</v>
      </c>
      <c r="AC1726" t="str">
        <f>TEXT(Sales_Trans_2[[#This Row],[Transaction_Date]],"mmm")</f>
        <v>Jun</v>
      </c>
      <c r="AD1726">
        <f>MONTH(Sales_Trans_2[[#This Row],[Transaction_Date]])</f>
        <v>6</v>
      </c>
      <c r="AE1726" s="19">
        <f>IFERROR(Sales_Trans_2[[#This Row],[Profit]]/Sales_Trans_2[[#This Row],[Sales_Amount]],0)</f>
        <v>0.22013274336283184</v>
      </c>
      <c r="AF1726" s="20" t="str">
        <f>IF(Sales_Trans_2[[#This Row],[Discount_Pct]]=0,"0%",
IF(Sales_Trans_2[[#This Row],[Discount_Pct]]&lt;=5,"1-5%",
IF(Sales_Trans_2[[#This Row],[Discount_Pct]]&lt;=10,"6-10%",
IF(Sales_Trans_2[[#This Row],[Discount_Pct]]&lt;=15,"11-15%","&gt;15%"))))</f>
        <v>11-15%</v>
      </c>
    </row>
    <row r="1727" spans="1:32" x14ac:dyDescent="0.25">
      <c r="A1727" t="s">
        <v>4036</v>
      </c>
      <c r="B1727" s="10">
        <v>45823</v>
      </c>
      <c r="C1727" t="s">
        <v>3469</v>
      </c>
      <c r="D1727" t="s">
        <v>509</v>
      </c>
      <c r="E1727" t="s">
        <v>877</v>
      </c>
      <c r="F1727" t="s">
        <v>878</v>
      </c>
      <c r="G1727">
        <v>4</v>
      </c>
      <c r="H1727">
        <v>291.93</v>
      </c>
      <c r="I1727">
        <v>10</v>
      </c>
      <c r="J1727">
        <v>116.77</v>
      </c>
      <c r="K1727">
        <v>1208.5899999999999</v>
      </c>
      <c r="L1727">
        <v>1014.8</v>
      </c>
      <c r="M1727">
        <v>193.79</v>
      </c>
      <c r="N1727" t="s">
        <v>4971</v>
      </c>
      <c r="O1727" t="s">
        <v>24</v>
      </c>
      <c r="P1727" t="s">
        <v>25</v>
      </c>
      <c r="Q1727">
        <v>0.43819444444444444</v>
      </c>
      <c r="R1727" t="s">
        <v>27</v>
      </c>
      <c r="S1727" t="s">
        <v>4875</v>
      </c>
      <c r="T1727" t="s">
        <v>4864</v>
      </c>
      <c r="U1727">
        <v>291.93</v>
      </c>
      <c r="V1727" t="s">
        <v>5548</v>
      </c>
      <c r="W1727" t="s">
        <v>4964</v>
      </c>
      <c r="X1727" t="s">
        <v>5391</v>
      </c>
      <c r="Y1727" t="s">
        <v>4960</v>
      </c>
      <c r="Z1727" t="s">
        <v>5392</v>
      </c>
      <c r="AA1727" t="s">
        <v>5060</v>
      </c>
      <c r="AB1727">
        <f>YEAR(Sales_Trans_2[[#This Row],[Transaction_Date]])</f>
        <v>2025</v>
      </c>
      <c r="AC1727" t="str">
        <f>TEXT(Sales_Trans_2[[#This Row],[Transaction_Date]],"mmm")</f>
        <v>Jun</v>
      </c>
      <c r="AD1727">
        <f>MONTH(Sales_Trans_2[[#This Row],[Transaction_Date]])</f>
        <v>6</v>
      </c>
      <c r="AE1727" s="19">
        <f>IFERROR(Sales_Trans_2[[#This Row],[Profit]]/Sales_Trans_2[[#This Row],[Sales_Amount]],0)</f>
        <v>0.16034387178447612</v>
      </c>
      <c r="AF1727" s="20" t="str">
        <f>IF(Sales_Trans_2[[#This Row],[Discount_Pct]]=0,"0%",
IF(Sales_Trans_2[[#This Row],[Discount_Pct]]&lt;=5,"1-5%",
IF(Sales_Trans_2[[#This Row],[Discount_Pct]]&lt;=10,"6-10%",
IF(Sales_Trans_2[[#This Row],[Discount_Pct]]&lt;=15,"11-15%","&gt;15%"))))</f>
        <v>6-10%</v>
      </c>
    </row>
    <row r="1728" spans="1:32" x14ac:dyDescent="0.25">
      <c r="A1728" t="s">
        <v>2844</v>
      </c>
      <c r="B1728" s="10">
        <v>45967</v>
      </c>
      <c r="C1728" t="s">
        <v>2845</v>
      </c>
      <c r="D1728" t="s">
        <v>59</v>
      </c>
      <c r="E1728" t="s">
        <v>728</v>
      </c>
      <c r="F1728" t="s">
        <v>729</v>
      </c>
      <c r="G1728">
        <v>3</v>
      </c>
      <c r="H1728">
        <v>342.46</v>
      </c>
      <c r="I1728">
        <v>10</v>
      </c>
      <c r="J1728">
        <v>102.74</v>
      </c>
      <c r="K1728">
        <v>924.64</v>
      </c>
      <c r="L1728">
        <v>815.34</v>
      </c>
      <c r="M1728">
        <v>109.3</v>
      </c>
      <c r="N1728" t="s">
        <v>4971</v>
      </c>
      <c r="O1728" t="s">
        <v>24</v>
      </c>
      <c r="P1728" t="s">
        <v>25</v>
      </c>
      <c r="Q1728">
        <v>0.46944444444444444</v>
      </c>
      <c r="R1728" t="s">
        <v>49</v>
      </c>
      <c r="S1728" t="s">
        <v>4721</v>
      </c>
      <c r="T1728" t="s">
        <v>4703</v>
      </c>
      <c r="U1728">
        <v>342.46</v>
      </c>
      <c r="V1728" t="s">
        <v>6033</v>
      </c>
      <c r="W1728" t="s">
        <v>4964</v>
      </c>
      <c r="X1728" t="s">
        <v>5381</v>
      </c>
      <c r="Y1728" t="s">
        <v>5018</v>
      </c>
      <c r="Z1728" t="s">
        <v>5236</v>
      </c>
      <c r="AA1728" t="s">
        <v>5060</v>
      </c>
      <c r="AB1728">
        <f>YEAR(Sales_Trans_2[[#This Row],[Transaction_Date]])</f>
        <v>2025</v>
      </c>
      <c r="AC1728" t="str">
        <f>TEXT(Sales_Trans_2[[#This Row],[Transaction_Date]],"mmm")</f>
        <v>Nov</v>
      </c>
      <c r="AD1728">
        <f>MONTH(Sales_Trans_2[[#This Row],[Transaction_Date]])</f>
        <v>11</v>
      </c>
      <c r="AE1728" s="19">
        <f>IFERROR(Sales_Trans_2[[#This Row],[Profit]]/Sales_Trans_2[[#This Row],[Sales_Amount]],0)</f>
        <v>0.11820816750302821</v>
      </c>
      <c r="AF1728" s="20" t="str">
        <f>IF(Sales_Trans_2[[#This Row],[Discount_Pct]]=0,"0%",
IF(Sales_Trans_2[[#This Row],[Discount_Pct]]&lt;=5,"1-5%",
IF(Sales_Trans_2[[#This Row],[Discount_Pct]]&lt;=10,"6-10%",
IF(Sales_Trans_2[[#This Row],[Discount_Pct]]&lt;=15,"11-15%","&gt;15%"))))</f>
        <v>6-10%</v>
      </c>
    </row>
    <row r="1729" spans="1:32" x14ac:dyDescent="0.25">
      <c r="A1729" t="s">
        <v>330</v>
      </c>
      <c r="B1729" s="10">
        <v>45875</v>
      </c>
      <c r="C1729" t="s">
        <v>331</v>
      </c>
      <c r="D1729" t="s">
        <v>332</v>
      </c>
      <c r="E1729" t="s">
        <v>177</v>
      </c>
      <c r="F1729" t="s">
        <v>333</v>
      </c>
      <c r="G1729">
        <v>3</v>
      </c>
      <c r="H1729">
        <v>245.32</v>
      </c>
      <c r="I1729">
        <v>5</v>
      </c>
      <c r="J1729">
        <v>36.799999999999997</v>
      </c>
      <c r="K1729">
        <v>804.03</v>
      </c>
      <c r="L1729">
        <v>628.14</v>
      </c>
      <c r="M1729">
        <v>175.89</v>
      </c>
      <c r="N1729" t="s">
        <v>133</v>
      </c>
      <c r="O1729" t="s">
        <v>24</v>
      </c>
      <c r="P1729" t="s">
        <v>25</v>
      </c>
      <c r="Q1729">
        <v>0.73402777777777772</v>
      </c>
      <c r="R1729" t="s">
        <v>27</v>
      </c>
      <c r="S1729" t="s">
        <v>4733</v>
      </c>
      <c r="T1729" t="s">
        <v>4729</v>
      </c>
      <c r="U1729">
        <v>245.32</v>
      </c>
      <c r="V1729" t="s">
        <v>5818</v>
      </c>
      <c r="W1729" t="s">
        <v>4968</v>
      </c>
      <c r="X1729" t="s">
        <v>5319</v>
      </c>
      <c r="Y1729" t="s">
        <v>4970</v>
      </c>
      <c r="Z1729" t="s">
        <v>5227</v>
      </c>
      <c r="AA1729" t="s">
        <v>5060</v>
      </c>
      <c r="AB1729">
        <f>YEAR(Sales_Trans_2[[#This Row],[Transaction_Date]])</f>
        <v>2025</v>
      </c>
      <c r="AC1729" t="str">
        <f>TEXT(Sales_Trans_2[[#This Row],[Transaction_Date]],"mmm")</f>
        <v>Aug</v>
      </c>
      <c r="AD1729">
        <f>MONTH(Sales_Trans_2[[#This Row],[Transaction_Date]])</f>
        <v>8</v>
      </c>
      <c r="AE1729" s="19">
        <f>IFERROR(Sales_Trans_2[[#This Row],[Profit]]/Sales_Trans_2[[#This Row],[Sales_Amount]],0)</f>
        <v>0.21876049401141748</v>
      </c>
      <c r="AF1729" s="20" t="str">
        <f>IF(Sales_Trans_2[[#This Row],[Discount_Pct]]=0,"0%",
IF(Sales_Trans_2[[#This Row],[Discount_Pct]]&lt;=5,"1-5%",
IF(Sales_Trans_2[[#This Row],[Discount_Pct]]&lt;=10,"6-10%",
IF(Sales_Trans_2[[#This Row],[Discount_Pct]]&lt;=15,"11-15%","&gt;15%"))))</f>
        <v>1-5%</v>
      </c>
    </row>
    <row r="1730" spans="1:32" x14ac:dyDescent="0.25">
      <c r="A1730" t="s">
        <v>4111</v>
      </c>
      <c r="B1730" s="10">
        <v>45783</v>
      </c>
      <c r="C1730" t="s">
        <v>987</v>
      </c>
      <c r="D1730" t="s">
        <v>399</v>
      </c>
      <c r="E1730" t="s">
        <v>2594</v>
      </c>
      <c r="F1730" t="s">
        <v>1039</v>
      </c>
      <c r="G1730">
        <v>6</v>
      </c>
      <c r="H1730">
        <v>100.88</v>
      </c>
      <c r="I1730">
        <v>20</v>
      </c>
      <c r="J1730">
        <v>121.06</v>
      </c>
      <c r="K1730">
        <v>484.22</v>
      </c>
      <c r="L1730">
        <v>516.29999999999995</v>
      </c>
      <c r="M1730">
        <v>-32.08</v>
      </c>
      <c r="N1730" t="s">
        <v>68</v>
      </c>
      <c r="O1730" t="s">
        <v>24</v>
      </c>
      <c r="P1730" t="s">
        <v>25</v>
      </c>
      <c r="Q1730">
        <v>0.78333333333333333</v>
      </c>
      <c r="R1730" t="s">
        <v>49</v>
      </c>
      <c r="S1730" t="s">
        <v>4693</v>
      </c>
      <c r="T1730" t="s">
        <v>4672</v>
      </c>
      <c r="U1730">
        <v>99.93</v>
      </c>
      <c r="V1730" t="s">
        <v>5248</v>
      </c>
      <c r="W1730" t="s">
        <v>4964</v>
      </c>
      <c r="X1730" t="s">
        <v>5222</v>
      </c>
      <c r="Y1730" t="s">
        <v>4966</v>
      </c>
      <c r="Z1730" t="s">
        <v>5223</v>
      </c>
      <c r="AA1730" t="s">
        <v>5060</v>
      </c>
      <c r="AB1730">
        <f>YEAR(Sales_Trans_2[[#This Row],[Transaction_Date]])</f>
        <v>2025</v>
      </c>
      <c r="AC1730" t="str">
        <f>TEXT(Sales_Trans_2[[#This Row],[Transaction_Date]],"mmm")</f>
        <v>May</v>
      </c>
      <c r="AD1730">
        <f>MONTH(Sales_Trans_2[[#This Row],[Transaction_Date]])</f>
        <v>5</v>
      </c>
      <c r="AE1730" s="19">
        <f>IFERROR(Sales_Trans_2[[#This Row],[Profit]]/Sales_Trans_2[[#This Row],[Sales_Amount]],0)</f>
        <v>-6.6250877700218896E-2</v>
      </c>
      <c r="AF1730" s="20" t="str">
        <f>IF(Sales_Trans_2[[#This Row],[Discount_Pct]]=0,"0%",
IF(Sales_Trans_2[[#This Row],[Discount_Pct]]&lt;=5,"1-5%",
IF(Sales_Trans_2[[#This Row],[Discount_Pct]]&lt;=10,"6-10%",
IF(Sales_Trans_2[[#This Row],[Discount_Pct]]&lt;=15,"11-15%","&gt;15%"))))</f>
        <v>&gt;15%</v>
      </c>
    </row>
    <row r="1731" spans="1:32" x14ac:dyDescent="0.25">
      <c r="A1731" t="s">
        <v>1268</v>
      </c>
      <c r="B1731" s="10">
        <v>45806</v>
      </c>
      <c r="C1731" t="s">
        <v>922</v>
      </c>
      <c r="D1731" t="s">
        <v>1269</v>
      </c>
      <c r="E1731" t="s">
        <v>606</v>
      </c>
      <c r="F1731" t="s">
        <v>1270</v>
      </c>
      <c r="G1731">
        <v>2</v>
      </c>
      <c r="H1731">
        <v>236.56</v>
      </c>
      <c r="I1731">
        <v>5</v>
      </c>
      <c r="J1731">
        <v>23.66</v>
      </c>
      <c r="K1731">
        <v>449.46</v>
      </c>
      <c r="L1731">
        <v>423.46</v>
      </c>
      <c r="M1731">
        <v>26</v>
      </c>
      <c r="N1731" t="s">
        <v>40</v>
      </c>
      <c r="O1731" t="s">
        <v>24</v>
      </c>
      <c r="P1731" t="s">
        <v>25</v>
      </c>
      <c r="Q1731">
        <v>0.43958333333333333</v>
      </c>
      <c r="R1731" t="s">
        <v>49</v>
      </c>
      <c r="S1731" t="s">
        <v>4880</v>
      </c>
      <c r="T1731" t="s">
        <v>4864</v>
      </c>
      <c r="U1731">
        <v>236.56</v>
      </c>
      <c r="V1731" t="s">
        <v>5542</v>
      </c>
      <c r="W1731" t="s">
        <v>4968</v>
      </c>
      <c r="X1731" t="s">
        <v>5413</v>
      </c>
      <c r="Y1731" t="s">
        <v>4970</v>
      </c>
      <c r="Z1731" t="s">
        <v>5696</v>
      </c>
      <c r="AA1731" t="s">
        <v>5060</v>
      </c>
      <c r="AB1731">
        <f>YEAR(Sales_Trans_2[[#This Row],[Transaction_Date]])</f>
        <v>2025</v>
      </c>
      <c r="AC1731" t="str">
        <f>TEXT(Sales_Trans_2[[#This Row],[Transaction_Date]],"mmm")</f>
        <v>May</v>
      </c>
      <c r="AD1731">
        <f>MONTH(Sales_Trans_2[[#This Row],[Transaction_Date]])</f>
        <v>5</v>
      </c>
      <c r="AE1731" s="19">
        <f>IFERROR(Sales_Trans_2[[#This Row],[Profit]]/Sales_Trans_2[[#This Row],[Sales_Amount]],0)</f>
        <v>5.7847194411071064E-2</v>
      </c>
      <c r="AF1731" s="20" t="str">
        <f>IF(Sales_Trans_2[[#This Row],[Discount_Pct]]=0,"0%",
IF(Sales_Trans_2[[#This Row],[Discount_Pct]]&lt;=5,"1-5%",
IF(Sales_Trans_2[[#This Row],[Discount_Pct]]&lt;=10,"6-10%",
IF(Sales_Trans_2[[#This Row],[Discount_Pct]]&lt;=15,"11-15%","&gt;15%"))))</f>
        <v>1-5%</v>
      </c>
    </row>
    <row r="1732" spans="1:32" x14ac:dyDescent="0.25">
      <c r="A1732" t="s">
        <v>3670</v>
      </c>
      <c r="B1732" s="10">
        <v>45806</v>
      </c>
      <c r="C1732" t="s">
        <v>3546</v>
      </c>
      <c r="D1732" t="s">
        <v>895</v>
      </c>
      <c r="E1732" t="s">
        <v>606</v>
      </c>
      <c r="F1732" t="s">
        <v>607</v>
      </c>
      <c r="G1732">
        <v>2</v>
      </c>
      <c r="H1732">
        <v>438.7</v>
      </c>
      <c r="I1732">
        <v>10</v>
      </c>
      <c r="J1732">
        <v>87.74</v>
      </c>
      <c r="K1732">
        <v>789.66</v>
      </c>
      <c r="L1732">
        <v>740.36</v>
      </c>
      <c r="M1732">
        <v>49.3</v>
      </c>
      <c r="N1732" t="s">
        <v>47</v>
      </c>
      <c r="O1732" t="s">
        <v>24</v>
      </c>
      <c r="P1732" t="s">
        <v>25</v>
      </c>
      <c r="Q1732">
        <v>0.5493055555555556</v>
      </c>
      <c r="R1732" t="s">
        <v>49</v>
      </c>
      <c r="S1732" t="s">
        <v>4843</v>
      </c>
      <c r="T1732" t="s">
        <v>4828</v>
      </c>
      <c r="U1732">
        <v>438.7</v>
      </c>
      <c r="V1732" t="s">
        <v>5572</v>
      </c>
      <c r="W1732" t="s">
        <v>4964</v>
      </c>
      <c r="X1732" t="s">
        <v>5841</v>
      </c>
      <c r="Y1732" t="s">
        <v>4970</v>
      </c>
      <c r="Z1732" t="s">
        <v>5696</v>
      </c>
      <c r="AA1732" t="s">
        <v>5060</v>
      </c>
      <c r="AB1732">
        <f>YEAR(Sales_Trans_2[[#This Row],[Transaction_Date]])</f>
        <v>2025</v>
      </c>
      <c r="AC1732" t="str">
        <f>TEXT(Sales_Trans_2[[#This Row],[Transaction_Date]],"mmm")</f>
        <v>May</v>
      </c>
      <c r="AD1732">
        <f>MONTH(Sales_Trans_2[[#This Row],[Transaction_Date]])</f>
        <v>5</v>
      </c>
      <c r="AE1732" s="19">
        <f>IFERROR(Sales_Trans_2[[#This Row],[Profit]]/Sales_Trans_2[[#This Row],[Sales_Amount]],0)</f>
        <v>6.2431932730542254E-2</v>
      </c>
      <c r="AF1732" s="20" t="str">
        <f>IF(Sales_Trans_2[[#This Row],[Discount_Pct]]=0,"0%",
IF(Sales_Trans_2[[#This Row],[Discount_Pct]]&lt;=5,"1-5%",
IF(Sales_Trans_2[[#This Row],[Discount_Pct]]&lt;=10,"6-10%",
IF(Sales_Trans_2[[#This Row],[Discount_Pct]]&lt;=15,"11-15%","&gt;15%"))))</f>
        <v>6-10%</v>
      </c>
    </row>
    <row r="1733" spans="1:32" x14ac:dyDescent="0.25">
      <c r="A1733" t="s">
        <v>1689</v>
      </c>
      <c r="B1733" s="10">
        <v>45802</v>
      </c>
      <c r="C1733" t="s">
        <v>1690</v>
      </c>
      <c r="D1733" t="s">
        <v>449</v>
      </c>
      <c r="E1733" t="s">
        <v>847</v>
      </c>
      <c r="F1733" t="s">
        <v>1691</v>
      </c>
      <c r="G1733">
        <v>3</v>
      </c>
      <c r="H1733">
        <v>395.66</v>
      </c>
      <c r="I1733">
        <v>10</v>
      </c>
      <c r="J1733">
        <v>118.7</v>
      </c>
      <c r="K1733">
        <v>1228.52</v>
      </c>
      <c r="L1733">
        <v>960.57</v>
      </c>
      <c r="M1733">
        <v>267.95</v>
      </c>
      <c r="N1733" t="s">
        <v>68</v>
      </c>
      <c r="O1733" t="s">
        <v>24</v>
      </c>
      <c r="P1733" t="s">
        <v>25</v>
      </c>
      <c r="Q1733">
        <v>0.66805555555555551</v>
      </c>
      <c r="R1733" t="s">
        <v>27</v>
      </c>
      <c r="S1733" t="s">
        <v>4817</v>
      </c>
      <c r="T1733" t="s">
        <v>4805</v>
      </c>
      <c r="U1733">
        <v>395.66</v>
      </c>
      <c r="V1733" t="s">
        <v>5522</v>
      </c>
      <c r="W1733" t="s">
        <v>4968</v>
      </c>
      <c r="X1733" t="s">
        <v>5110</v>
      </c>
      <c r="Y1733" t="s">
        <v>4966</v>
      </c>
      <c r="Z1733" t="s">
        <v>5108</v>
      </c>
      <c r="AA1733" t="s">
        <v>5060</v>
      </c>
      <c r="AB1733">
        <f>YEAR(Sales_Trans_2[[#This Row],[Transaction_Date]])</f>
        <v>2025</v>
      </c>
      <c r="AC1733" t="str">
        <f>TEXT(Sales_Trans_2[[#This Row],[Transaction_Date]],"mmm")</f>
        <v>May</v>
      </c>
      <c r="AD1733">
        <f>MONTH(Sales_Trans_2[[#This Row],[Transaction_Date]])</f>
        <v>5</v>
      </c>
      <c r="AE1733" s="19">
        <f>IFERROR(Sales_Trans_2[[#This Row],[Profit]]/Sales_Trans_2[[#This Row],[Sales_Amount]],0)</f>
        <v>0.2181079673102595</v>
      </c>
      <c r="AF1733" s="20" t="str">
        <f>IF(Sales_Trans_2[[#This Row],[Discount_Pct]]=0,"0%",
IF(Sales_Trans_2[[#This Row],[Discount_Pct]]&lt;=5,"1-5%",
IF(Sales_Trans_2[[#This Row],[Discount_Pct]]&lt;=10,"6-10%",
IF(Sales_Trans_2[[#This Row],[Discount_Pct]]&lt;=15,"11-15%","&gt;15%"))))</f>
        <v>6-10%</v>
      </c>
    </row>
    <row r="1734" spans="1:32" x14ac:dyDescent="0.25">
      <c r="A1734" t="s">
        <v>3993</v>
      </c>
      <c r="B1734" s="10">
        <v>45802</v>
      </c>
      <c r="C1734" t="s">
        <v>3668</v>
      </c>
      <c r="D1734" t="s">
        <v>314</v>
      </c>
      <c r="E1734" t="s">
        <v>1169</v>
      </c>
      <c r="F1734" t="s">
        <v>705</v>
      </c>
      <c r="G1734">
        <v>5</v>
      </c>
      <c r="H1734">
        <v>329.69</v>
      </c>
      <c r="I1734">
        <v>15</v>
      </c>
      <c r="J1734">
        <v>247.27</v>
      </c>
      <c r="K1734">
        <v>1611.36</v>
      </c>
      <c r="L1734">
        <v>1236.25</v>
      </c>
      <c r="M1734">
        <v>375.11</v>
      </c>
      <c r="N1734" t="s">
        <v>47</v>
      </c>
      <c r="O1734" t="s">
        <v>24</v>
      </c>
      <c r="P1734" t="s">
        <v>25</v>
      </c>
      <c r="Q1734">
        <v>0.62638888888888888</v>
      </c>
      <c r="R1734" t="s">
        <v>27</v>
      </c>
      <c r="S1734" t="s">
        <v>4707</v>
      </c>
      <c r="T1734" t="s">
        <v>4703</v>
      </c>
      <c r="U1734">
        <v>329.69</v>
      </c>
      <c r="V1734" t="s">
        <v>5425</v>
      </c>
      <c r="W1734" t="s">
        <v>4968</v>
      </c>
      <c r="X1734" t="s">
        <v>5388</v>
      </c>
      <c r="Y1734" t="s">
        <v>4966</v>
      </c>
      <c r="Z1734" t="s">
        <v>5628</v>
      </c>
      <c r="AA1734" t="s">
        <v>5060</v>
      </c>
      <c r="AB1734">
        <f>YEAR(Sales_Trans_2[[#This Row],[Transaction_Date]])</f>
        <v>2025</v>
      </c>
      <c r="AC1734" t="str">
        <f>TEXT(Sales_Trans_2[[#This Row],[Transaction_Date]],"mmm")</f>
        <v>May</v>
      </c>
      <c r="AD1734">
        <f>MONTH(Sales_Trans_2[[#This Row],[Transaction_Date]])</f>
        <v>5</v>
      </c>
      <c r="AE1734" s="19">
        <f>IFERROR(Sales_Trans_2[[#This Row],[Profit]]/Sales_Trans_2[[#This Row],[Sales_Amount]],0)</f>
        <v>0.2327909343660014</v>
      </c>
      <c r="AF1734" s="20" t="str">
        <f>IF(Sales_Trans_2[[#This Row],[Discount_Pct]]=0,"0%",
IF(Sales_Trans_2[[#This Row],[Discount_Pct]]&lt;=5,"1-5%",
IF(Sales_Trans_2[[#This Row],[Discount_Pct]]&lt;=10,"6-10%",
IF(Sales_Trans_2[[#This Row],[Discount_Pct]]&lt;=15,"11-15%","&gt;15%"))))</f>
        <v>11-15%</v>
      </c>
    </row>
    <row r="1735" spans="1:32" x14ac:dyDescent="0.25">
      <c r="A1735" t="s">
        <v>669</v>
      </c>
      <c r="B1735" s="10">
        <v>45797</v>
      </c>
      <c r="C1735" t="s">
        <v>670</v>
      </c>
      <c r="D1735" t="s">
        <v>147</v>
      </c>
      <c r="E1735" t="s">
        <v>671</v>
      </c>
      <c r="F1735" t="s">
        <v>662</v>
      </c>
      <c r="G1735">
        <v>2</v>
      </c>
      <c r="H1735">
        <v>332.73</v>
      </c>
      <c r="I1735">
        <v>15</v>
      </c>
      <c r="J1735">
        <v>99.82</v>
      </c>
      <c r="K1735">
        <v>565.64</v>
      </c>
      <c r="L1735">
        <v>522.44000000000005</v>
      </c>
      <c r="M1735">
        <v>43.2</v>
      </c>
      <c r="N1735" t="s">
        <v>133</v>
      </c>
      <c r="O1735" t="s">
        <v>24</v>
      </c>
      <c r="P1735" t="s">
        <v>25</v>
      </c>
      <c r="Q1735">
        <v>0.40972222222222221</v>
      </c>
      <c r="R1735" t="s">
        <v>49</v>
      </c>
      <c r="S1735" t="s">
        <v>4717</v>
      </c>
      <c r="T1735" t="s">
        <v>4703</v>
      </c>
      <c r="U1735">
        <v>332.73</v>
      </c>
      <c r="V1735" t="s">
        <v>5221</v>
      </c>
      <c r="W1735" t="s">
        <v>4968</v>
      </c>
      <c r="X1735" t="s">
        <v>5528</v>
      </c>
      <c r="Y1735" t="s">
        <v>4960</v>
      </c>
      <c r="Z1735" t="s">
        <v>5529</v>
      </c>
      <c r="AA1735" t="s">
        <v>5060</v>
      </c>
      <c r="AB1735">
        <f>YEAR(Sales_Trans_2[[#This Row],[Transaction_Date]])</f>
        <v>2025</v>
      </c>
      <c r="AC1735" t="str">
        <f>TEXT(Sales_Trans_2[[#This Row],[Transaction_Date]],"mmm")</f>
        <v>May</v>
      </c>
      <c r="AD1735">
        <f>MONTH(Sales_Trans_2[[#This Row],[Transaction_Date]])</f>
        <v>5</v>
      </c>
      <c r="AE1735" s="19">
        <f>IFERROR(Sales_Trans_2[[#This Row],[Profit]]/Sales_Trans_2[[#This Row],[Sales_Amount]],0)</f>
        <v>7.6373665228767415E-2</v>
      </c>
      <c r="AF1735" s="20" t="str">
        <f>IF(Sales_Trans_2[[#This Row],[Discount_Pct]]=0,"0%",
IF(Sales_Trans_2[[#This Row],[Discount_Pct]]&lt;=5,"1-5%",
IF(Sales_Trans_2[[#This Row],[Discount_Pct]]&lt;=10,"6-10%",
IF(Sales_Trans_2[[#This Row],[Discount_Pct]]&lt;=15,"11-15%","&gt;15%"))))</f>
        <v>11-15%</v>
      </c>
    </row>
    <row r="1736" spans="1:32" x14ac:dyDescent="0.25">
      <c r="A1736" t="s">
        <v>2749</v>
      </c>
      <c r="B1736" s="10">
        <v>45795</v>
      </c>
      <c r="C1736" t="s">
        <v>922</v>
      </c>
      <c r="D1736" t="s">
        <v>377</v>
      </c>
      <c r="E1736" t="s">
        <v>519</v>
      </c>
      <c r="F1736" t="s">
        <v>520</v>
      </c>
      <c r="G1736">
        <v>4</v>
      </c>
      <c r="H1736">
        <v>53.39</v>
      </c>
      <c r="I1736">
        <v>15</v>
      </c>
      <c r="J1736">
        <v>32.03</v>
      </c>
      <c r="K1736">
        <v>208.76</v>
      </c>
      <c r="L1736">
        <v>172.04</v>
      </c>
      <c r="M1736">
        <v>36.72</v>
      </c>
      <c r="N1736" t="s">
        <v>23</v>
      </c>
      <c r="O1736" t="s">
        <v>24</v>
      </c>
      <c r="P1736" t="s">
        <v>25</v>
      </c>
      <c r="Q1736">
        <v>0.50763888888888886</v>
      </c>
      <c r="R1736" t="s">
        <v>27</v>
      </c>
      <c r="S1736" t="s">
        <v>4808</v>
      </c>
      <c r="T1736" t="s">
        <v>4805</v>
      </c>
      <c r="U1736">
        <v>53.39</v>
      </c>
      <c r="V1736" t="s">
        <v>5542</v>
      </c>
      <c r="W1736" t="s">
        <v>4968</v>
      </c>
      <c r="X1736" t="s">
        <v>5214</v>
      </c>
      <c r="Y1736" t="s">
        <v>4966</v>
      </c>
      <c r="Z1736" t="s">
        <v>5242</v>
      </c>
      <c r="AA1736" t="s">
        <v>5060</v>
      </c>
      <c r="AB1736">
        <f>YEAR(Sales_Trans_2[[#This Row],[Transaction_Date]])</f>
        <v>2025</v>
      </c>
      <c r="AC1736" t="str">
        <f>TEXT(Sales_Trans_2[[#This Row],[Transaction_Date]],"mmm")</f>
        <v>May</v>
      </c>
      <c r="AD1736">
        <f>MONTH(Sales_Trans_2[[#This Row],[Transaction_Date]])</f>
        <v>5</v>
      </c>
      <c r="AE1736" s="19">
        <f>IFERROR(Sales_Trans_2[[#This Row],[Profit]]/Sales_Trans_2[[#This Row],[Sales_Amount]],0)</f>
        <v>0.1758957654723127</v>
      </c>
      <c r="AF1736" s="20" t="str">
        <f>IF(Sales_Trans_2[[#This Row],[Discount_Pct]]=0,"0%",
IF(Sales_Trans_2[[#This Row],[Discount_Pct]]&lt;=5,"1-5%",
IF(Sales_Trans_2[[#This Row],[Discount_Pct]]&lt;=10,"6-10%",
IF(Sales_Trans_2[[#This Row],[Discount_Pct]]&lt;=15,"11-15%","&gt;15%"))))</f>
        <v>11-15%</v>
      </c>
    </row>
    <row r="1737" spans="1:32" x14ac:dyDescent="0.25">
      <c r="A1737" t="s">
        <v>2948</v>
      </c>
      <c r="B1737" s="10">
        <v>45794</v>
      </c>
      <c r="C1737" t="s">
        <v>1724</v>
      </c>
      <c r="D1737" t="s">
        <v>666</v>
      </c>
      <c r="E1737" t="s">
        <v>840</v>
      </c>
      <c r="F1737" t="s">
        <v>841</v>
      </c>
      <c r="G1737">
        <v>1</v>
      </c>
      <c r="H1737">
        <v>372.61</v>
      </c>
      <c r="I1737">
        <v>5</v>
      </c>
      <c r="J1737">
        <v>18.63</v>
      </c>
      <c r="K1737">
        <v>407.08</v>
      </c>
      <c r="L1737">
        <v>319.91000000000003</v>
      </c>
      <c r="M1737">
        <v>87.17</v>
      </c>
      <c r="N1737" t="s">
        <v>68</v>
      </c>
      <c r="O1737" t="s">
        <v>24</v>
      </c>
      <c r="P1737" t="s">
        <v>25</v>
      </c>
      <c r="Q1737">
        <v>0.58125000000000004</v>
      </c>
      <c r="R1737" t="s">
        <v>27</v>
      </c>
      <c r="S1737" t="s">
        <v>4883</v>
      </c>
      <c r="T1737" t="s">
        <v>4864</v>
      </c>
      <c r="U1737">
        <v>372.61</v>
      </c>
      <c r="V1737" t="s">
        <v>5848</v>
      </c>
      <c r="W1737" t="s">
        <v>4968</v>
      </c>
      <c r="X1737" t="s">
        <v>5299</v>
      </c>
      <c r="Y1737" t="s">
        <v>4977</v>
      </c>
      <c r="Z1737" t="s">
        <v>5300</v>
      </c>
      <c r="AA1737" t="s">
        <v>5060</v>
      </c>
      <c r="AB1737">
        <f>YEAR(Sales_Trans_2[[#This Row],[Transaction_Date]])</f>
        <v>2025</v>
      </c>
      <c r="AC1737" t="str">
        <f>TEXT(Sales_Trans_2[[#This Row],[Transaction_Date]],"mmm")</f>
        <v>May</v>
      </c>
      <c r="AD1737">
        <f>MONTH(Sales_Trans_2[[#This Row],[Transaction_Date]])</f>
        <v>5</v>
      </c>
      <c r="AE1737" s="19">
        <f>IFERROR(Sales_Trans_2[[#This Row],[Profit]]/Sales_Trans_2[[#This Row],[Sales_Amount]],0)</f>
        <v>0.21413481379581412</v>
      </c>
      <c r="AF1737" s="20" t="str">
        <f>IF(Sales_Trans_2[[#This Row],[Discount_Pct]]=0,"0%",
IF(Sales_Trans_2[[#This Row],[Discount_Pct]]&lt;=5,"1-5%",
IF(Sales_Trans_2[[#This Row],[Discount_Pct]]&lt;=10,"6-10%",
IF(Sales_Trans_2[[#This Row],[Discount_Pct]]&lt;=15,"11-15%","&gt;15%"))))</f>
        <v>1-5%</v>
      </c>
    </row>
    <row r="1738" spans="1:32" x14ac:dyDescent="0.25">
      <c r="A1738" t="s">
        <v>3079</v>
      </c>
      <c r="B1738" s="10">
        <v>45794</v>
      </c>
      <c r="C1738" t="s">
        <v>1810</v>
      </c>
      <c r="D1738" t="s">
        <v>365</v>
      </c>
      <c r="E1738" t="s">
        <v>1145</v>
      </c>
      <c r="F1738" t="s">
        <v>1146</v>
      </c>
      <c r="G1738">
        <v>3</v>
      </c>
      <c r="H1738">
        <v>459.58</v>
      </c>
      <c r="I1738">
        <v>15</v>
      </c>
      <c r="J1738">
        <v>206.81</v>
      </c>
      <c r="K1738">
        <v>1347.72</v>
      </c>
      <c r="L1738">
        <v>1160.67</v>
      </c>
      <c r="M1738">
        <v>187.05</v>
      </c>
      <c r="N1738" t="s">
        <v>68</v>
      </c>
      <c r="O1738" t="s">
        <v>24</v>
      </c>
      <c r="P1738" t="s">
        <v>25</v>
      </c>
      <c r="Q1738">
        <v>0.67013888888888884</v>
      </c>
      <c r="R1738" t="s">
        <v>27</v>
      </c>
      <c r="S1738" t="s">
        <v>4680</v>
      </c>
      <c r="T1738" t="s">
        <v>4672</v>
      </c>
      <c r="U1738">
        <v>459.58</v>
      </c>
      <c r="V1738" t="s">
        <v>5987</v>
      </c>
      <c r="W1738" t="s">
        <v>4968</v>
      </c>
      <c r="X1738" t="s">
        <v>5907</v>
      </c>
      <c r="Y1738" t="s">
        <v>4960</v>
      </c>
      <c r="Z1738" t="s">
        <v>5908</v>
      </c>
      <c r="AA1738" t="s">
        <v>5060</v>
      </c>
      <c r="AB1738">
        <f>YEAR(Sales_Trans_2[[#This Row],[Transaction_Date]])</f>
        <v>2025</v>
      </c>
      <c r="AC1738" t="str">
        <f>TEXT(Sales_Trans_2[[#This Row],[Transaction_Date]],"mmm")</f>
        <v>May</v>
      </c>
      <c r="AD1738">
        <f>MONTH(Sales_Trans_2[[#This Row],[Transaction_Date]])</f>
        <v>5</v>
      </c>
      <c r="AE1738" s="19">
        <f>IFERROR(Sales_Trans_2[[#This Row],[Profit]]/Sales_Trans_2[[#This Row],[Sales_Amount]],0)</f>
        <v>0.1387899563707595</v>
      </c>
      <c r="AF1738" s="20" t="str">
        <f>IF(Sales_Trans_2[[#This Row],[Discount_Pct]]=0,"0%",
IF(Sales_Trans_2[[#This Row],[Discount_Pct]]&lt;=5,"1-5%",
IF(Sales_Trans_2[[#This Row],[Discount_Pct]]&lt;=10,"6-10%",
IF(Sales_Trans_2[[#This Row],[Discount_Pct]]&lt;=15,"11-15%","&gt;15%"))))</f>
        <v>11-15%</v>
      </c>
    </row>
    <row r="1739" spans="1:32" x14ac:dyDescent="0.25">
      <c r="A1739" t="s">
        <v>2013</v>
      </c>
      <c r="B1739" s="10">
        <v>45793</v>
      </c>
      <c r="C1739" t="s">
        <v>2014</v>
      </c>
      <c r="D1739" t="s">
        <v>622</v>
      </c>
      <c r="E1739" t="s">
        <v>709</v>
      </c>
      <c r="F1739" t="s">
        <v>710</v>
      </c>
      <c r="G1739">
        <v>4</v>
      </c>
      <c r="H1739">
        <v>327.08</v>
      </c>
      <c r="I1739">
        <v>15</v>
      </c>
      <c r="J1739">
        <v>196.25</v>
      </c>
      <c r="K1739">
        <v>1112.07</v>
      </c>
      <c r="L1739">
        <v>1098.44</v>
      </c>
      <c r="M1739">
        <v>13.63</v>
      </c>
      <c r="N1739" t="s">
        <v>40</v>
      </c>
      <c r="O1739" t="s">
        <v>24</v>
      </c>
      <c r="P1739" t="s">
        <v>25</v>
      </c>
      <c r="Q1739">
        <v>0.56805555555555554</v>
      </c>
      <c r="R1739" t="s">
        <v>49</v>
      </c>
      <c r="S1739" t="s">
        <v>4836</v>
      </c>
      <c r="T1739" t="s">
        <v>4828</v>
      </c>
      <c r="U1739">
        <v>327.08</v>
      </c>
      <c r="V1739" t="s">
        <v>5346</v>
      </c>
      <c r="W1739" t="s">
        <v>4964</v>
      </c>
      <c r="X1739" t="s">
        <v>5313</v>
      </c>
      <c r="Y1739" t="s">
        <v>4960</v>
      </c>
      <c r="Z1739" t="s">
        <v>5314</v>
      </c>
      <c r="AA1739" t="s">
        <v>5060</v>
      </c>
      <c r="AB1739">
        <f>YEAR(Sales_Trans_2[[#This Row],[Transaction_Date]])</f>
        <v>2025</v>
      </c>
      <c r="AC1739" t="str">
        <f>TEXT(Sales_Trans_2[[#This Row],[Transaction_Date]],"mmm")</f>
        <v>May</v>
      </c>
      <c r="AD1739">
        <f>MONTH(Sales_Trans_2[[#This Row],[Transaction_Date]])</f>
        <v>5</v>
      </c>
      <c r="AE1739" s="19">
        <f>IFERROR(Sales_Trans_2[[#This Row],[Profit]]/Sales_Trans_2[[#This Row],[Sales_Amount]],0)</f>
        <v>1.2256422707203684E-2</v>
      </c>
      <c r="AF1739" s="20" t="str">
        <f>IF(Sales_Trans_2[[#This Row],[Discount_Pct]]=0,"0%",
IF(Sales_Trans_2[[#This Row],[Discount_Pct]]&lt;=5,"1-5%",
IF(Sales_Trans_2[[#This Row],[Discount_Pct]]&lt;=10,"6-10%",
IF(Sales_Trans_2[[#This Row],[Discount_Pct]]&lt;=15,"11-15%","&gt;15%"))))</f>
        <v>11-15%</v>
      </c>
    </row>
    <row r="1740" spans="1:32" x14ac:dyDescent="0.25">
      <c r="A1740" t="s">
        <v>4338</v>
      </c>
      <c r="B1740" s="10">
        <v>45793</v>
      </c>
      <c r="C1740" t="s">
        <v>3578</v>
      </c>
      <c r="D1740" t="s">
        <v>622</v>
      </c>
      <c r="E1740" t="s">
        <v>1169</v>
      </c>
      <c r="F1740" t="s">
        <v>766</v>
      </c>
      <c r="G1740">
        <v>2</v>
      </c>
      <c r="H1740">
        <v>327.08</v>
      </c>
      <c r="I1740">
        <v>20</v>
      </c>
      <c r="J1740">
        <v>130.83000000000001</v>
      </c>
      <c r="K1740">
        <v>523.33000000000004</v>
      </c>
      <c r="L1740">
        <v>549.22</v>
      </c>
      <c r="M1740">
        <v>-25.89</v>
      </c>
      <c r="N1740" t="s">
        <v>23</v>
      </c>
      <c r="O1740" t="s">
        <v>24</v>
      </c>
      <c r="P1740" t="s">
        <v>25</v>
      </c>
      <c r="Q1740">
        <v>0.74444444444444446</v>
      </c>
      <c r="R1740" t="s">
        <v>49</v>
      </c>
      <c r="S1740" t="s">
        <v>4836</v>
      </c>
      <c r="T1740" t="s">
        <v>4828</v>
      </c>
      <c r="U1740">
        <v>327.08</v>
      </c>
      <c r="V1740" t="s">
        <v>5103</v>
      </c>
      <c r="W1740" t="s">
        <v>4968</v>
      </c>
      <c r="X1740" t="s">
        <v>5563</v>
      </c>
      <c r="Y1740" t="s">
        <v>4960</v>
      </c>
      <c r="Z1740" t="s">
        <v>5628</v>
      </c>
      <c r="AA1740" t="s">
        <v>5060</v>
      </c>
      <c r="AB1740">
        <f>YEAR(Sales_Trans_2[[#This Row],[Transaction_Date]])</f>
        <v>2025</v>
      </c>
      <c r="AC1740" t="str">
        <f>TEXT(Sales_Trans_2[[#This Row],[Transaction_Date]],"mmm")</f>
        <v>May</v>
      </c>
      <c r="AD1740">
        <f>MONTH(Sales_Trans_2[[#This Row],[Transaction_Date]])</f>
        <v>5</v>
      </c>
      <c r="AE1740" s="19">
        <f>IFERROR(Sales_Trans_2[[#This Row],[Profit]]/Sales_Trans_2[[#This Row],[Sales_Amount]],0)</f>
        <v>-4.9471652685685895E-2</v>
      </c>
      <c r="AF1740" s="20" t="str">
        <f>IF(Sales_Trans_2[[#This Row],[Discount_Pct]]=0,"0%",
IF(Sales_Trans_2[[#This Row],[Discount_Pct]]&lt;=5,"1-5%",
IF(Sales_Trans_2[[#This Row],[Discount_Pct]]&lt;=10,"6-10%",
IF(Sales_Trans_2[[#This Row],[Discount_Pct]]&lt;=15,"11-15%","&gt;15%"))))</f>
        <v>&gt;15%</v>
      </c>
    </row>
    <row r="1741" spans="1:32" x14ac:dyDescent="0.25">
      <c r="A1741" t="s">
        <v>2490</v>
      </c>
      <c r="B1741" s="10">
        <v>45966</v>
      </c>
      <c r="C1741" t="s">
        <v>1326</v>
      </c>
      <c r="D1741" t="s">
        <v>470</v>
      </c>
      <c r="E1741" t="s">
        <v>1059</v>
      </c>
      <c r="F1741" t="s">
        <v>304</v>
      </c>
      <c r="G1741">
        <v>3</v>
      </c>
      <c r="H1741">
        <v>589.75</v>
      </c>
      <c r="I1741">
        <v>20</v>
      </c>
      <c r="J1741">
        <v>353.85</v>
      </c>
      <c r="K1741">
        <v>1627.71</v>
      </c>
      <c r="L1741">
        <v>1030.95</v>
      </c>
      <c r="M1741">
        <v>596.76</v>
      </c>
      <c r="N1741" t="s">
        <v>4971</v>
      </c>
      <c r="O1741" t="s">
        <v>24</v>
      </c>
      <c r="P1741" t="s">
        <v>25</v>
      </c>
      <c r="Q1741">
        <v>0.56111111111111112</v>
      </c>
      <c r="R1741" t="s">
        <v>27</v>
      </c>
      <c r="S1741" t="s">
        <v>4646</v>
      </c>
      <c r="T1741" t="s">
        <v>4636</v>
      </c>
      <c r="U1741">
        <v>589.75</v>
      </c>
      <c r="V1741" t="s">
        <v>5716</v>
      </c>
      <c r="W1741" t="s">
        <v>4964</v>
      </c>
      <c r="X1741" t="s">
        <v>5101</v>
      </c>
      <c r="Y1741" t="s">
        <v>4970</v>
      </c>
      <c r="Z1741" t="s">
        <v>5099</v>
      </c>
      <c r="AA1741" t="s">
        <v>5060</v>
      </c>
      <c r="AB1741">
        <f>YEAR(Sales_Trans_2[[#This Row],[Transaction_Date]])</f>
        <v>2025</v>
      </c>
      <c r="AC1741" t="str">
        <f>TEXT(Sales_Trans_2[[#This Row],[Transaction_Date]],"mmm")</f>
        <v>Nov</v>
      </c>
      <c r="AD1741">
        <f>MONTH(Sales_Trans_2[[#This Row],[Transaction_Date]])</f>
        <v>11</v>
      </c>
      <c r="AE1741" s="19">
        <f>IFERROR(Sales_Trans_2[[#This Row],[Profit]]/Sales_Trans_2[[#This Row],[Sales_Amount]],0)</f>
        <v>0.36662550454319259</v>
      </c>
      <c r="AF1741" s="20" t="str">
        <f>IF(Sales_Trans_2[[#This Row],[Discount_Pct]]=0,"0%",
IF(Sales_Trans_2[[#This Row],[Discount_Pct]]&lt;=5,"1-5%",
IF(Sales_Trans_2[[#This Row],[Discount_Pct]]&lt;=10,"6-10%",
IF(Sales_Trans_2[[#This Row],[Discount_Pct]]&lt;=15,"11-15%","&gt;15%"))))</f>
        <v>&gt;15%</v>
      </c>
    </row>
    <row r="1742" spans="1:32" x14ac:dyDescent="0.25">
      <c r="A1742" t="s">
        <v>3557</v>
      </c>
      <c r="B1742" s="10">
        <v>45721</v>
      </c>
      <c r="C1742" t="s">
        <v>2445</v>
      </c>
      <c r="D1742" t="s">
        <v>280</v>
      </c>
      <c r="E1742" t="s">
        <v>519</v>
      </c>
      <c r="F1742" t="s">
        <v>520</v>
      </c>
      <c r="G1742">
        <v>2</v>
      </c>
      <c r="H1742">
        <v>124.84</v>
      </c>
      <c r="I1742">
        <v>20</v>
      </c>
      <c r="J1742">
        <v>49.94</v>
      </c>
      <c r="K1742">
        <v>229.7</v>
      </c>
      <c r="L1742">
        <v>194.7</v>
      </c>
      <c r="M1742">
        <v>35</v>
      </c>
      <c r="N1742" t="s">
        <v>40</v>
      </c>
      <c r="O1742" t="s">
        <v>24</v>
      </c>
      <c r="P1742" t="s">
        <v>25</v>
      </c>
      <c r="Q1742">
        <v>0.73611111111111116</v>
      </c>
      <c r="R1742" t="s">
        <v>27</v>
      </c>
      <c r="S1742" t="s">
        <v>4726</v>
      </c>
      <c r="T1742" t="s">
        <v>4703</v>
      </c>
      <c r="U1742">
        <v>124.84</v>
      </c>
      <c r="V1742" t="s">
        <v>5940</v>
      </c>
      <c r="W1742" t="s">
        <v>4964</v>
      </c>
      <c r="X1742" t="s">
        <v>5214</v>
      </c>
      <c r="Y1742" t="s">
        <v>4966</v>
      </c>
      <c r="Z1742" t="s">
        <v>5242</v>
      </c>
      <c r="AA1742" t="s">
        <v>5060</v>
      </c>
      <c r="AB1742">
        <f>YEAR(Sales_Trans_2[[#This Row],[Transaction_Date]])</f>
        <v>2025</v>
      </c>
      <c r="AC1742" t="str">
        <f>TEXT(Sales_Trans_2[[#This Row],[Transaction_Date]],"mmm")</f>
        <v>Mar</v>
      </c>
      <c r="AD1742">
        <f>MONTH(Sales_Trans_2[[#This Row],[Transaction_Date]])</f>
        <v>3</v>
      </c>
      <c r="AE1742" s="19">
        <f>IFERROR(Sales_Trans_2[[#This Row],[Profit]]/Sales_Trans_2[[#This Row],[Sales_Amount]],0)</f>
        <v>0.15237265999129299</v>
      </c>
      <c r="AF1742" s="20" t="str">
        <f>IF(Sales_Trans_2[[#This Row],[Discount_Pct]]=0,"0%",
IF(Sales_Trans_2[[#This Row],[Discount_Pct]]&lt;=5,"1-5%",
IF(Sales_Trans_2[[#This Row],[Discount_Pct]]&lt;=10,"6-10%",
IF(Sales_Trans_2[[#This Row],[Discount_Pct]]&lt;=15,"11-15%","&gt;15%"))))</f>
        <v>&gt;15%</v>
      </c>
    </row>
    <row r="1743" spans="1:32" x14ac:dyDescent="0.25">
      <c r="A1743" t="s">
        <v>3744</v>
      </c>
      <c r="B1743" s="10">
        <v>45776</v>
      </c>
      <c r="C1743" t="s">
        <v>3094</v>
      </c>
      <c r="D1743" t="s">
        <v>89</v>
      </c>
      <c r="E1743" t="s">
        <v>847</v>
      </c>
      <c r="F1743" t="s">
        <v>1691</v>
      </c>
      <c r="G1743">
        <v>2</v>
      </c>
      <c r="H1743">
        <v>38.659999999999997</v>
      </c>
      <c r="I1743">
        <v>15</v>
      </c>
      <c r="J1743">
        <v>11.6</v>
      </c>
      <c r="K1743">
        <v>65.72</v>
      </c>
      <c r="L1743">
        <v>64.8</v>
      </c>
      <c r="M1743">
        <v>0.92</v>
      </c>
      <c r="N1743" t="s">
        <v>23</v>
      </c>
      <c r="O1743" t="s">
        <v>24</v>
      </c>
      <c r="P1743" t="s">
        <v>25</v>
      </c>
      <c r="Q1743">
        <v>0.79513888888888884</v>
      </c>
      <c r="R1743" t="s">
        <v>49</v>
      </c>
      <c r="S1743" t="s">
        <v>4695</v>
      </c>
      <c r="T1743" t="s">
        <v>4672</v>
      </c>
      <c r="U1743">
        <v>38.659999999999997</v>
      </c>
      <c r="V1743" t="s">
        <v>6008</v>
      </c>
      <c r="W1743" t="s">
        <v>4968</v>
      </c>
      <c r="X1743" t="s">
        <v>5110</v>
      </c>
      <c r="Y1743" t="s">
        <v>4966</v>
      </c>
      <c r="Z1743" t="s">
        <v>5108</v>
      </c>
      <c r="AA1743" t="s">
        <v>5060</v>
      </c>
      <c r="AB1743">
        <f>YEAR(Sales_Trans_2[[#This Row],[Transaction_Date]])</f>
        <v>2025</v>
      </c>
      <c r="AC1743" t="str">
        <f>TEXT(Sales_Trans_2[[#This Row],[Transaction_Date]],"mmm")</f>
        <v>Apr</v>
      </c>
      <c r="AD1743">
        <f>MONTH(Sales_Trans_2[[#This Row],[Transaction_Date]])</f>
        <v>4</v>
      </c>
      <c r="AE1743" s="19">
        <f>IFERROR(Sales_Trans_2[[#This Row],[Profit]]/Sales_Trans_2[[#This Row],[Sales_Amount]],0)</f>
        <v>1.3998782714546562E-2</v>
      </c>
      <c r="AF1743" s="20" t="str">
        <f>IF(Sales_Trans_2[[#This Row],[Discount_Pct]]=0,"0%",
IF(Sales_Trans_2[[#This Row],[Discount_Pct]]&lt;=5,"1-5%",
IF(Sales_Trans_2[[#This Row],[Discount_Pct]]&lt;=10,"6-10%",
IF(Sales_Trans_2[[#This Row],[Discount_Pct]]&lt;=15,"11-15%","&gt;15%"))))</f>
        <v>11-15%</v>
      </c>
    </row>
    <row r="1744" spans="1:32" x14ac:dyDescent="0.25">
      <c r="A1744" t="s">
        <v>4034</v>
      </c>
      <c r="B1744" s="10">
        <v>45774</v>
      </c>
      <c r="C1744" t="s">
        <v>2666</v>
      </c>
      <c r="D1744" t="s">
        <v>891</v>
      </c>
      <c r="E1744" t="s">
        <v>728</v>
      </c>
      <c r="F1744" t="s">
        <v>729</v>
      </c>
      <c r="G1744">
        <v>3</v>
      </c>
      <c r="H1744">
        <v>425.88</v>
      </c>
      <c r="I1744">
        <v>5</v>
      </c>
      <c r="J1744">
        <v>63.88</v>
      </c>
      <c r="K1744">
        <v>1395.82</v>
      </c>
      <c r="L1744">
        <v>1072.4100000000001</v>
      </c>
      <c r="M1744">
        <v>323.41000000000003</v>
      </c>
      <c r="N1744" t="s">
        <v>40</v>
      </c>
      <c r="O1744" t="s">
        <v>24</v>
      </c>
      <c r="P1744" t="s">
        <v>25</v>
      </c>
      <c r="Q1744">
        <v>0.86388888888888893</v>
      </c>
      <c r="R1744" t="s">
        <v>27</v>
      </c>
      <c r="S1744" t="s">
        <v>4831</v>
      </c>
      <c r="T1744" t="s">
        <v>4828</v>
      </c>
      <c r="U1744">
        <v>425.88</v>
      </c>
      <c r="V1744" t="s">
        <v>5963</v>
      </c>
      <c r="W1744" t="s">
        <v>4968</v>
      </c>
      <c r="X1744" t="s">
        <v>5381</v>
      </c>
      <c r="Y1744" t="s">
        <v>5018</v>
      </c>
      <c r="Z1744" t="s">
        <v>5236</v>
      </c>
      <c r="AA1744" t="s">
        <v>5060</v>
      </c>
      <c r="AB1744">
        <f>YEAR(Sales_Trans_2[[#This Row],[Transaction_Date]])</f>
        <v>2025</v>
      </c>
      <c r="AC1744" t="str">
        <f>TEXT(Sales_Trans_2[[#This Row],[Transaction_Date]],"mmm")</f>
        <v>Apr</v>
      </c>
      <c r="AD1744">
        <f>MONTH(Sales_Trans_2[[#This Row],[Transaction_Date]])</f>
        <v>4</v>
      </c>
      <c r="AE1744" s="19">
        <f>IFERROR(Sales_Trans_2[[#This Row],[Profit]]/Sales_Trans_2[[#This Row],[Sales_Amount]],0)</f>
        <v>0.2316989296614177</v>
      </c>
      <c r="AF1744" s="20" t="str">
        <f>IF(Sales_Trans_2[[#This Row],[Discount_Pct]]=0,"0%",
IF(Sales_Trans_2[[#This Row],[Discount_Pct]]&lt;=5,"1-5%",
IF(Sales_Trans_2[[#This Row],[Discount_Pct]]&lt;=10,"6-10%",
IF(Sales_Trans_2[[#This Row],[Discount_Pct]]&lt;=15,"11-15%","&gt;15%"))))</f>
        <v>1-5%</v>
      </c>
    </row>
    <row r="1745" spans="1:32" x14ac:dyDescent="0.25">
      <c r="A1745" t="s">
        <v>3997</v>
      </c>
      <c r="B1745" s="10">
        <v>45769</v>
      </c>
      <c r="C1745" t="s">
        <v>2961</v>
      </c>
      <c r="D1745" t="s">
        <v>231</v>
      </c>
      <c r="E1745" t="s">
        <v>1398</v>
      </c>
      <c r="F1745" t="s">
        <v>1598</v>
      </c>
      <c r="G1745">
        <v>2</v>
      </c>
      <c r="H1745">
        <v>418.79</v>
      </c>
      <c r="I1745">
        <v>10</v>
      </c>
      <c r="J1745">
        <v>83.76</v>
      </c>
      <c r="K1745">
        <v>753.82</v>
      </c>
      <c r="L1745">
        <v>617.88</v>
      </c>
      <c r="M1745">
        <v>135.94</v>
      </c>
      <c r="N1745" t="s">
        <v>68</v>
      </c>
      <c r="O1745" t="s">
        <v>24</v>
      </c>
      <c r="P1745" t="s">
        <v>25</v>
      </c>
      <c r="Q1745">
        <v>0.7944444444444444</v>
      </c>
      <c r="R1745" t="s">
        <v>49</v>
      </c>
      <c r="S1745" t="s">
        <v>4756</v>
      </c>
      <c r="T1745" t="s">
        <v>4752</v>
      </c>
      <c r="U1745">
        <v>418.79</v>
      </c>
      <c r="V1745" t="s">
        <v>5830</v>
      </c>
      <c r="W1745" t="s">
        <v>4964</v>
      </c>
      <c r="X1745" t="s">
        <v>5255</v>
      </c>
      <c r="Y1745" t="s">
        <v>5011</v>
      </c>
      <c r="Z1745" t="s">
        <v>5256</v>
      </c>
      <c r="AA1745" t="s">
        <v>5060</v>
      </c>
      <c r="AB1745">
        <f>YEAR(Sales_Trans_2[[#This Row],[Transaction_Date]])</f>
        <v>2025</v>
      </c>
      <c r="AC1745" t="str">
        <f>TEXT(Sales_Trans_2[[#This Row],[Transaction_Date]],"mmm")</f>
        <v>Apr</v>
      </c>
      <c r="AD1745">
        <f>MONTH(Sales_Trans_2[[#This Row],[Transaction_Date]])</f>
        <v>4</v>
      </c>
      <c r="AE1745" s="19">
        <f>IFERROR(Sales_Trans_2[[#This Row],[Profit]]/Sales_Trans_2[[#This Row],[Sales_Amount]],0)</f>
        <v>0.18033482794301026</v>
      </c>
      <c r="AF1745" s="20" t="str">
        <f>IF(Sales_Trans_2[[#This Row],[Discount_Pct]]=0,"0%",
IF(Sales_Trans_2[[#This Row],[Discount_Pct]]&lt;=5,"1-5%",
IF(Sales_Trans_2[[#This Row],[Discount_Pct]]&lt;=10,"6-10%",
IF(Sales_Trans_2[[#This Row],[Discount_Pct]]&lt;=15,"11-15%","&gt;15%"))))</f>
        <v>6-10%</v>
      </c>
    </row>
    <row r="1746" spans="1:32" x14ac:dyDescent="0.25">
      <c r="A1746" t="s">
        <v>430</v>
      </c>
      <c r="B1746" s="10">
        <v>45766</v>
      </c>
      <c r="C1746" t="s">
        <v>431</v>
      </c>
      <c r="D1746" t="s">
        <v>432</v>
      </c>
      <c r="E1746" t="s">
        <v>433</v>
      </c>
      <c r="F1746" t="s">
        <v>434</v>
      </c>
      <c r="G1746">
        <v>4</v>
      </c>
      <c r="H1746">
        <v>305.67</v>
      </c>
      <c r="I1746">
        <v>5</v>
      </c>
      <c r="J1746">
        <v>61.13</v>
      </c>
      <c r="K1746">
        <v>1335.78</v>
      </c>
      <c r="L1746">
        <v>1005.68</v>
      </c>
      <c r="M1746">
        <v>330.1</v>
      </c>
      <c r="N1746" t="s">
        <v>133</v>
      </c>
      <c r="O1746" t="s">
        <v>24</v>
      </c>
      <c r="P1746" t="s">
        <v>25</v>
      </c>
      <c r="Q1746">
        <v>0.64930555555555558</v>
      </c>
      <c r="R1746" t="s">
        <v>27</v>
      </c>
      <c r="S1746" t="s">
        <v>4841</v>
      </c>
      <c r="T1746" t="s">
        <v>4828</v>
      </c>
      <c r="U1746">
        <v>305.67</v>
      </c>
      <c r="V1746" t="s">
        <v>5652</v>
      </c>
      <c r="W1746" t="s">
        <v>4968</v>
      </c>
      <c r="X1746" t="s">
        <v>5832</v>
      </c>
      <c r="Y1746" t="s">
        <v>4966</v>
      </c>
      <c r="Z1746" t="s">
        <v>5544</v>
      </c>
      <c r="AA1746" t="s">
        <v>5060</v>
      </c>
      <c r="AB1746">
        <f>YEAR(Sales_Trans_2[[#This Row],[Transaction_Date]])</f>
        <v>2025</v>
      </c>
      <c r="AC1746" t="str">
        <f>TEXT(Sales_Trans_2[[#This Row],[Transaction_Date]],"mmm")</f>
        <v>Apr</v>
      </c>
      <c r="AD1746">
        <f>MONTH(Sales_Trans_2[[#This Row],[Transaction_Date]])</f>
        <v>4</v>
      </c>
      <c r="AE1746" s="19">
        <f>IFERROR(Sales_Trans_2[[#This Row],[Profit]]/Sales_Trans_2[[#This Row],[Sales_Amount]],0)</f>
        <v>0.24712153198880057</v>
      </c>
      <c r="AF1746" s="20" t="str">
        <f>IF(Sales_Trans_2[[#This Row],[Discount_Pct]]=0,"0%",
IF(Sales_Trans_2[[#This Row],[Discount_Pct]]&lt;=5,"1-5%",
IF(Sales_Trans_2[[#This Row],[Discount_Pct]]&lt;=10,"6-10%",
IF(Sales_Trans_2[[#This Row],[Discount_Pct]]&lt;=15,"11-15%","&gt;15%"))))</f>
        <v>1-5%</v>
      </c>
    </row>
    <row r="1747" spans="1:32" x14ac:dyDescent="0.25">
      <c r="A1747" t="s">
        <v>3958</v>
      </c>
      <c r="B1747" s="10">
        <v>45763</v>
      </c>
      <c r="C1747" t="s">
        <v>2695</v>
      </c>
      <c r="D1747" t="s">
        <v>360</v>
      </c>
      <c r="E1747" t="s">
        <v>1289</v>
      </c>
      <c r="F1747" t="s">
        <v>1463</v>
      </c>
      <c r="G1747">
        <v>1</v>
      </c>
      <c r="H1747">
        <v>353.05</v>
      </c>
      <c r="I1747">
        <v>15</v>
      </c>
      <c r="J1747">
        <v>52.96</v>
      </c>
      <c r="K1747">
        <v>300.08999999999997</v>
      </c>
      <c r="L1747">
        <v>262.8</v>
      </c>
      <c r="M1747">
        <v>37.29</v>
      </c>
      <c r="N1747" t="s">
        <v>4971</v>
      </c>
      <c r="O1747" t="s">
        <v>24</v>
      </c>
      <c r="P1747" t="s">
        <v>25</v>
      </c>
      <c r="Q1747">
        <v>0.41111111111111109</v>
      </c>
      <c r="R1747" t="s">
        <v>49</v>
      </c>
      <c r="S1747" t="s">
        <v>4922</v>
      </c>
      <c r="T1747" t="s">
        <v>4908</v>
      </c>
      <c r="U1747">
        <v>353.05</v>
      </c>
      <c r="V1747" t="s">
        <v>5489</v>
      </c>
      <c r="W1747" t="s">
        <v>4968</v>
      </c>
      <c r="X1747" t="s">
        <v>5442</v>
      </c>
      <c r="Y1747" t="s">
        <v>5011</v>
      </c>
      <c r="Z1747" t="s">
        <v>5234</v>
      </c>
      <c r="AA1747" t="s">
        <v>5060</v>
      </c>
      <c r="AB1747">
        <f>YEAR(Sales_Trans_2[[#This Row],[Transaction_Date]])</f>
        <v>2025</v>
      </c>
      <c r="AC1747" t="str">
        <f>TEXT(Sales_Trans_2[[#This Row],[Transaction_Date]],"mmm")</f>
        <v>Apr</v>
      </c>
      <c r="AD1747">
        <f>MONTH(Sales_Trans_2[[#This Row],[Transaction_Date]])</f>
        <v>4</v>
      </c>
      <c r="AE1747" s="19">
        <f>IFERROR(Sales_Trans_2[[#This Row],[Profit]]/Sales_Trans_2[[#This Row],[Sales_Amount]],0)</f>
        <v>0.12426272118364491</v>
      </c>
      <c r="AF1747" s="20" t="str">
        <f>IF(Sales_Trans_2[[#This Row],[Discount_Pct]]=0,"0%",
IF(Sales_Trans_2[[#This Row],[Discount_Pct]]&lt;=5,"1-5%",
IF(Sales_Trans_2[[#This Row],[Discount_Pct]]&lt;=10,"6-10%",
IF(Sales_Trans_2[[#This Row],[Discount_Pct]]&lt;=15,"11-15%","&gt;15%"))))</f>
        <v>11-15%</v>
      </c>
    </row>
    <row r="1748" spans="1:32" x14ac:dyDescent="0.25">
      <c r="A1748" t="s">
        <v>3057</v>
      </c>
      <c r="B1748" s="10">
        <v>45760</v>
      </c>
      <c r="C1748" t="s">
        <v>3058</v>
      </c>
      <c r="D1748" t="s">
        <v>1096</v>
      </c>
      <c r="E1748" t="s">
        <v>1169</v>
      </c>
      <c r="F1748" t="s">
        <v>958</v>
      </c>
      <c r="G1748">
        <v>2</v>
      </c>
      <c r="H1748">
        <v>405.1</v>
      </c>
      <c r="I1748">
        <v>20</v>
      </c>
      <c r="J1748">
        <v>162.04</v>
      </c>
      <c r="K1748">
        <v>745.38</v>
      </c>
      <c r="L1748">
        <v>696.82</v>
      </c>
      <c r="M1748">
        <v>48.56</v>
      </c>
      <c r="N1748" t="s">
        <v>4971</v>
      </c>
      <c r="O1748" t="s">
        <v>24</v>
      </c>
      <c r="P1748" t="s">
        <v>25</v>
      </c>
      <c r="Q1748">
        <v>0.47013888888888888</v>
      </c>
      <c r="R1748" t="s">
        <v>27</v>
      </c>
      <c r="S1748" t="s">
        <v>4869</v>
      </c>
      <c r="T1748" t="s">
        <v>4864</v>
      </c>
      <c r="U1748">
        <v>405.1</v>
      </c>
      <c r="V1748" t="s">
        <v>6059</v>
      </c>
      <c r="W1748" t="s">
        <v>4964</v>
      </c>
      <c r="X1748" t="s">
        <v>5614</v>
      </c>
      <c r="Y1748" t="s">
        <v>4960</v>
      </c>
      <c r="Z1748" t="s">
        <v>5628</v>
      </c>
      <c r="AA1748" t="s">
        <v>5060</v>
      </c>
      <c r="AB1748">
        <f>YEAR(Sales_Trans_2[[#This Row],[Transaction_Date]])</f>
        <v>2025</v>
      </c>
      <c r="AC1748" t="str">
        <f>TEXT(Sales_Trans_2[[#This Row],[Transaction_Date]],"mmm")</f>
        <v>Apr</v>
      </c>
      <c r="AD1748">
        <f>MONTH(Sales_Trans_2[[#This Row],[Transaction_Date]])</f>
        <v>4</v>
      </c>
      <c r="AE1748" s="19">
        <f>IFERROR(Sales_Trans_2[[#This Row],[Profit]]/Sales_Trans_2[[#This Row],[Sales_Amount]],0)</f>
        <v>6.5147978212455396E-2</v>
      </c>
      <c r="AF1748" s="20" t="str">
        <f>IF(Sales_Trans_2[[#This Row],[Discount_Pct]]=0,"0%",
IF(Sales_Trans_2[[#This Row],[Discount_Pct]]&lt;=5,"1-5%",
IF(Sales_Trans_2[[#This Row],[Discount_Pct]]&lt;=10,"6-10%",
IF(Sales_Trans_2[[#This Row],[Discount_Pct]]&lt;=15,"11-15%","&gt;15%"))))</f>
        <v>&gt;15%</v>
      </c>
    </row>
    <row r="1749" spans="1:32" x14ac:dyDescent="0.25">
      <c r="A1749" t="s">
        <v>3020</v>
      </c>
      <c r="B1749" s="10">
        <v>45995</v>
      </c>
      <c r="C1749" t="s">
        <v>2178</v>
      </c>
      <c r="D1749" t="s">
        <v>732</v>
      </c>
      <c r="E1749" t="s">
        <v>840</v>
      </c>
      <c r="F1749" t="s">
        <v>841</v>
      </c>
      <c r="G1749">
        <v>1</v>
      </c>
      <c r="H1749">
        <v>661.91</v>
      </c>
      <c r="I1749">
        <v>10</v>
      </c>
      <c r="J1749">
        <v>66.19</v>
      </c>
      <c r="K1749">
        <v>685.08</v>
      </c>
      <c r="L1749">
        <v>398.72</v>
      </c>
      <c r="M1749">
        <v>286.36</v>
      </c>
      <c r="N1749" t="s">
        <v>23</v>
      </c>
      <c r="O1749" t="s">
        <v>24</v>
      </c>
      <c r="P1749" t="s">
        <v>25</v>
      </c>
      <c r="Q1749">
        <v>0.68194444444444446</v>
      </c>
      <c r="R1749" t="s">
        <v>27</v>
      </c>
      <c r="S1749" t="s">
        <v>4662</v>
      </c>
      <c r="T1749" t="s">
        <v>4636</v>
      </c>
      <c r="U1749">
        <v>661.91</v>
      </c>
      <c r="V1749" t="s">
        <v>5016</v>
      </c>
      <c r="W1749" t="s">
        <v>4964</v>
      </c>
      <c r="X1749" t="s">
        <v>5299</v>
      </c>
      <c r="Y1749" t="s">
        <v>4977</v>
      </c>
      <c r="Z1749" t="s">
        <v>5300</v>
      </c>
      <c r="AA1749" t="s">
        <v>5060</v>
      </c>
      <c r="AB1749">
        <f>YEAR(Sales_Trans_2[[#This Row],[Transaction_Date]])</f>
        <v>2025</v>
      </c>
      <c r="AC1749" t="str">
        <f>TEXT(Sales_Trans_2[[#This Row],[Transaction_Date]],"mmm")</f>
        <v>Dec</v>
      </c>
      <c r="AD1749">
        <f>MONTH(Sales_Trans_2[[#This Row],[Transaction_Date]])</f>
        <v>12</v>
      </c>
      <c r="AE1749" s="19">
        <f>IFERROR(Sales_Trans_2[[#This Row],[Profit]]/Sales_Trans_2[[#This Row],[Sales_Amount]],0)</f>
        <v>0.41799497868862029</v>
      </c>
      <c r="AF1749" s="20" t="str">
        <f>IF(Sales_Trans_2[[#This Row],[Discount_Pct]]=0,"0%",
IF(Sales_Trans_2[[#This Row],[Discount_Pct]]&lt;=5,"1-5%",
IF(Sales_Trans_2[[#This Row],[Discount_Pct]]&lt;=10,"6-10%",
IF(Sales_Trans_2[[#This Row],[Discount_Pct]]&lt;=15,"11-15%","&gt;15%"))))</f>
        <v>6-10%</v>
      </c>
    </row>
    <row r="1750" spans="1:32" x14ac:dyDescent="0.25">
      <c r="A1750" t="s">
        <v>3661</v>
      </c>
      <c r="B1750" s="10">
        <v>45995</v>
      </c>
      <c r="C1750" t="s">
        <v>3629</v>
      </c>
      <c r="D1750" t="s">
        <v>107</v>
      </c>
      <c r="E1750" t="s">
        <v>709</v>
      </c>
      <c r="F1750" t="s">
        <v>710</v>
      </c>
      <c r="G1750">
        <v>3</v>
      </c>
      <c r="H1750">
        <v>59.92</v>
      </c>
      <c r="I1750">
        <v>20</v>
      </c>
      <c r="J1750">
        <v>35.950000000000003</v>
      </c>
      <c r="K1750">
        <v>165.38</v>
      </c>
      <c r="L1750">
        <v>144.44999999999999</v>
      </c>
      <c r="M1750">
        <v>20.93</v>
      </c>
      <c r="N1750" t="s">
        <v>133</v>
      </c>
      <c r="O1750" t="s">
        <v>24</v>
      </c>
      <c r="P1750" t="s">
        <v>25</v>
      </c>
      <c r="Q1750">
        <v>0.63402777777777775</v>
      </c>
      <c r="R1750" t="s">
        <v>27</v>
      </c>
      <c r="S1750" t="s">
        <v>4683</v>
      </c>
      <c r="T1750" t="s">
        <v>4672</v>
      </c>
      <c r="U1750">
        <v>59.92</v>
      </c>
      <c r="V1750" t="s">
        <v>5904</v>
      </c>
      <c r="W1750" t="s">
        <v>4968</v>
      </c>
      <c r="X1750" t="s">
        <v>5313</v>
      </c>
      <c r="Y1750" t="s">
        <v>4960</v>
      </c>
      <c r="Z1750" t="s">
        <v>5314</v>
      </c>
      <c r="AA1750" t="s">
        <v>5060</v>
      </c>
      <c r="AB1750">
        <f>YEAR(Sales_Trans_2[[#This Row],[Transaction_Date]])</f>
        <v>2025</v>
      </c>
      <c r="AC1750" t="str">
        <f>TEXT(Sales_Trans_2[[#This Row],[Transaction_Date]],"mmm")</f>
        <v>Dec</v>
      </c>
      <c r="AD1750">
        <f>MONTH(Sales_Trans_2[[#This Row],[Transaction_Date]])</f>
        <v>12</v>
      </c>
      <c r="AE1750" s="19">
        <f>IFERROR(Sales_Trans_2[[#This Row],[Profit]]/Sales_Trans_2[[#This Row],[Sales_Amount]],0)</f>
        <v>0.12655702019591245</v>
      </c>
      <c r="AF1750" s="20" t="str">
        <f>IF(Sales_Trans_2[[#This Row],[Discount_Pct]]=0,"0%",
IF(Sales_Trans_2[[#This Row],[Discount_Pct]]&lt;=5,"1-5%",
IF(Sales_Trans_2[[#This Row],[Discount_Pct]]&lt;=10,"6-10%",
IF(Sales_Trans_2[[#This Row],[Discount_Pct]]&lt;=15,"11-15%","&gt;15%"))))</f>
        <v>&gt;15%</v>
      </c>
    </row>
    <row r="1751" spans="1:32" x14ac:dyDescent="0.25">
      <c r="A1751" t="s">
        <v>1868</v>
      </c>
      <c r="B1751" s="10">
        <v>45965</v>
      </c>
      <c r="C1751" t="s">
        <v>935</v>
      </c>
      <c r="D1751" t="s">
        <v>1869</v>
      </c>
      <c r="E1751" t="s">
        <v>576</v>
      </c>
      <c r="F1751" t="s">
        <v>1151</v>
      </c>
      <c r="G1751">
        <v>1</v>
      </c>
      <c r="H1751">
        <v>108.97</v>
      </c>
      <c r="I1751">
        <v>10</v>
      </c>
      <c r="J1751">
        <v>10.9</v>
      </c>
      <c r="K1751">
        <v>98.07</v>
      </c>
      <c r="L1751">
        <v>83.33</v>
      </c>
      <c r="M1751">
        <v>14.74</v>
      </c>
      <c r="N1751" t="s">
        <v>47</v>
      </c>
      <c r="O1751" t="s">
        <v>24</v>
      </c>
      <c r="P1751" t="s">
        <v>25</v>
      </c>
      <c r="Q1751">
        <v>0.84097222222222223</v>
      </c>
      <c r="R1751" t="s">
        <v>49</v>
      </c>
      <c r="S1751" t="s">
        <v>4945</v>
      </c>
      <c r="T1751" t="s">
        <v>4930</v>
      </c>
      <c r="U1751">
        <v>108.97</v>
      </c>
      <c r="V1751" t="s">
        <v>5261</v>
      </c>
      <c r="W1751" t="s">
        <v>4968</v>
      </c>
      <c r="X1751" t="s">
        <v>5490</v>
      </c>
      <c r="Y1751" t="s">
        <v>4960</v>
      </c>
      <c r="Z1751" t="s">
        <v>5220</v>
      </c>
      <c r="AA1751" t="s">
        <v>5060</v>
      </c>
      <c r="AB1751">
        <f>YEAR(Sales_Trans_2[[#This Row],[Transaction_Date]])</f>
        <v>2025</v>
      </c>
      <c r="AC1751" t="str">
        <f>TEXT(Sales_Trans_2[[#This Row],[Transaction_Date]],"mmm")</f>
        <v>Nov</v>
      </c>
      <c r="AD1751">
        <f>MONTH(Sales_Trans_2[[#This Row],[Transaction_Date]])</f>
        <v>11</v>
      </c>
      <c r="AE1751" s="19">
        <f>IFERROR(Sales_Trans_2[[#This Row],[Profit]]/Sales_Trans_2[[#This Row],[Sales_Amount]],0)</f>
        <v>0.15030080554705824</v>
      </c>
      <c r="AF1751" s="20" t="str">
        <f>IF(Sales_Trans_2[[#This Row],[Discount_Pct]]=0,"0%",
IF(Sales_Trans_2[[#This Row],[Discount_Pct]]&lt;=5,"1-5%",
IF(Sales_Trans_2[[#This Row],[Discount_Pct]]&lt;=10,"6-10%",
IF(Sales_Trans_2[[#This Row],[Discount_Pct]]&lt;=15,"11-15%","&gt;15%"))))</f>
        <v>6-10%</v>
      </c>
    </row>
    <row r="1752" spans="1:32" x14ac:dyDescent="0.25">
      <c r="A1752" t="s">
        <v>4453</v>
      </c>
      <c r="B1752" s="10">
        <v>45965</v>
      </c>
      <c r="C1752" t="s">
        <v>2249</v>
      </c>
      <c r="D1752" t="s">
        <v>905</v>
      </c>
      <c r="E1752" t="s">
        <v>962</v>
      </c>
      <c r="F1752" t="s">
        <v>963</v>
      </c>
      <c r="G1752">
        <v>3</v>
      </c>
      <c r="H1752">
        <v>464.41</v>
      </c>
      <c r="I1752">
        <v>15</v>
      </c>
      <c r="J1752">
        <v>208.98</v>
      </c>
      <c r="K1752">
        <v>1184.25</v>
      </c>
      <c r="L1752">
        <v>1193.07</v>
      </c>
      <c r="M1752">
        <v>-8.82</v>
      </c>
      <c r="N1752" t="s">
        <v>68</v>
      </c>
      <c r="O1752" t="s">
        <v>24</v>
      </c>
      <c r="P1752" t="s">
        <v>25</v>
      </c>
      <c r="Q1752">
        <v>0.60902777777777772</v>
      </c>
      <c r="R1752" t="s">
        <v>49</v>
      </c>
      <c r="S1752" t="s">
        <v>4686</v>
      </c>
      <c r="T1752" t="s">
        <v>4672</v>
      </c>
      <c r="U1752">
        <v>464.41</v>
      </c>
      <c r="V1752" t="s">
        <v>5787</v>
      </c>
      <c r="W1752" t="s">
        <v>4968</v>
      </c>
      <c r="X1752" t="s">
        <v>5479</v>
      </c>
      <c r="Y1752" t="s">
        <v>5011</v>
      </c>
      <c r="Z1752" t="s">
        <v>5480</v>
      </c>
      <c r="AA1752" t="s">
        <v>5060</v>
      </c>
      <c r="AB1752">
        <f>YEAR(Sales_Trans_2[[#This Row],[Transaction_Date]])</f>
        <v>2025</v>
      </c>
      <c r="AC1752" t="str">
        <f>TEXT(Sales_Trans_2[[#This Row],[Transaction_Date]],"mmm")</f>
        <v>Nov</v>
      </c>
      <c r="AD1752">
        <f>MONTH(Sales_Trans_2[[#This Row],[Transaction_Date]])</f>
        <v>11</v>
      </c>
      <c r="AE1752" s="19">
        <f>IFERROR(Sales_Trans_2[[#This Row],[Profit]]/Sales_Trans_2[[#This Row],[Sales_Amount]],0)</f>
        <v>-7.4477517416086129E-3</v>
      </c>
      <c r="AF1752" s="20" t="str">
        <f>IF(Sales_Trans_2[[#This Row],[Discount_Pct]]=0,"0%",
IF(Sales_Trans_2[[#This Row],[Discount_Pct]]&lt;=5,"1-5%",
IF(Sales_Trans_2[[#This Row],[Discount_Pct]]&lt;=10,"6-10%",
IF(Sales_Trans_2[[#This Row],[Discount_Pct]]&lt;=15,"11-15%","&gt;15%"))))</f>
        <v>11-15%</v>
      </c>
    </row>
    <row r="1753" spans="1:32" x14ac:dyDescent="0.25">
      <c r="A1753" t="s">
        <v>4267</v>
      </c>
      <c r="B1753" s="10">
        <v>45720</v>
      </c>
      <c r="C1753" t="s">
        <v>169</v>
      </c>
      <c r="D1753" t="s">
        <v>237</v>
      </c>
      <c r="E1753" t="s">
        <v>2478</v>
      </c>
      <c r="F1753" t="s">
        <v>1881</v>
      </c>
      <c r="G1753">
        <v>1</v>
      </c>
      <c r="H1753">
        <v>541.35</v>
      </c>
      <c r="I1753">
        <v>10</v>
      </c>
      <c r="J1753">
        <v>54.13</v>
      </c>
      <c r="K1753">
        <v>487.22</v>
      </c>
      <c r="L1753">
        <v>336.4</v>
      </c>
      <c r="M1753">
        <v>150.82</v>
      </c>
      <c r="N1753" t="s">
        <v>133</v>
      </c>
      <c r="O1753" t="s">
        <v>24</v>
      </c>
      <c r="P1753" t="s">
        <v>25</v>
      </c>
      <c r="Q1753">
        <v>0.46875</v>
      </c>
      <c r="R1753" t="s">
        <v>49</v>
      </c>
      <c r="S1753" t="s">
        <v>4670</v>
      </c>
      <c r="T1753" t="s">
        <v>4636</v>
      </c>
      <c r="U1753">
        <v>541.35</v>
      </c>
      <c r="V1753" t="s">
        <v>5040</v>
      </c>
      <c r="W1753" t="s">
        <v>4968</v>
      </c>
      <c r="X1753" t="s">
        <v>5247</v>
      </c>
      <c r="Y1753" t="s">
        <v>4966</v>
      </c>
      <c r="Z1753" t="s">
        <v>5245</v>
      </c>
      <c r="AA1753" t="s">
        <v>5060</v>
      </c>
      <c r="AB1753">
        <f>YEAR(Sales_Trans_2[[#This Row],[Transaction_Date]])</f>
        <v>2025</v>
      </c>
      <c r="AC1753" t="str">
        <f>TEXT(Sales_Trans_2[[#This Row],[Transaction_Date]],"mmm")</f>
        <v>Mar</v>
      </c>
      <c r="AD1753">
        <f>MONTH(Sales_Trans_2[[#This Row],[Transaction_Date]])</f>
        <v>3</v>
      </c>
      <c r="AE1753" s="19">
        <f>IFERROR(Sales_Trans_2[[#This Row],[Profit]]/Sales_Trans_2[[#This Row],[Sales_Amount]],0)</f>
        <v>0.3095521530314847</v>
      </c>
      <c r="AF1753" s="20" t="str">
        <f>IF(Sales_Trans_2[[#This Row],[Discount_Pct]]=0,"0%",
IF(Sales_Trans_2[[#This Row],[Discount_Pct]]&lt;=5,"1-5%",
IF(Sales_Trans_2[[#This Row],[Discount_Pct]]&lt;=10,"6-10%",
IF(Sales_Trans_2[[#This Row],[Discount_Pct]]&lt;=15,"11-15%","&gt;15%"))))</f>
        <v>6-10%</v>
      </c>
    </row>
    <row r="1754" spans="1:32" x14ac:dyDescent="0.25">
      <c r="A1754" t="s">
        <v>3951</v>
      </c>
      <c r="B1754" s="10">
        <v>46055</v>
      </c>
      <c r="C1754" t="s">
        <v>629</v>
      </c>
      <c r="D1754" t="s">
        <v>1869</v>
      </c>
      <c r="E1754" t="s">
        <v>53</v>
      </c>
      <c r="F1754" t="s">
        <v>205</v>
      </c>
      <c r="G1754">
        <v>7</v>
      </c>
      <c r="H1754">
        <v>110.77</v>
      </c>
      <c r="I1754">
        <v>20</v>
      </c>
      <c r="J1754">
        <v>155.08000000000001</v>
      </c>
      <c r="K1754">
        <v>620.30999999999995</v>
      </c>
      <c r="L1754">
        <v>583.30999999999995</v>
      </c>
      <c r="M1754">
        <v>37</v>
      </c>
      <c r="N1754" t="s">
        <v>68</v>
      </c>
      <c r="O1754" t="s">
        <v>24</v>
      </c>
      <c r="P1754" t="s">
        <v>25</v>
      </c>
      <c r="Q1754">
        <v>0.71944444444444444</v>
      </c>
      <c r="R1754" t="s">
        <v>49</v>
      </c>
      <c r="S1754" t="s">
        <v>4945</v>
      </c>
      <c r="T1754" t="s">
        <v>4930</v>
      </c>
      <c r="U1754">
        <v>108.97</v>
      </c>
      <c r="V1754" t="s">
        <v>5061</v>
      </c>
      <c r="W1754" t="s">
        <v>4958</v>
      </c>
      <c r="X1754" t="s">
        <v>5021</v>
      </c>
      <c r="Y1754" t="s">
        <v>4966</v>
      </c>
      <c r="Z1754" t="s">
        <v>5059</v>
      </c>
      <c r="AA1754" t="s">
        <v>5060</v>
      </c>
      <c r="AB1754">
        <f>YEAR(Sales_Trans_2[[#This Row],[Transaction_Date]])</f>
        <v>2026</v>
      </c>
      <c r="AC1754" t="str">
        <f>TEXT(Sales_Trans_2[[#This Row],[Transaction_Date]],"mmm")</f>
        <v>Feb</v>
      </c>
      <c r="AD1754">
        <f>MONTH(Sales_Trans_2[[#This Row],[Transaction_Date]])</f>
        <v>2</v>
      </c>
      <c r="AE1754" s="19">
        <f>IFERROR(Sales_Trans_2[[#This Row],[Profit]]/Sales_Trans_2[[#This Row],[Sales_Amount]],0)</f>
        <v>5.9647595557060187E-2</v>
      </c>
      <c r="AF1754" s="20" t="str">
        <f>IF(Sales_Trans_2[[#This Row],[Discount_Pct]]=0,"0%",
IF(Sales_Trans_2[[#This Row],[Discount_Pct]]&lt;=5,"1-5%",
IF(Sales_Trans_2[[#This Row],[Discount_Pct]]&lt;=10,"6-10%",
IF(Sales_Trans_2[[#This Row],[Discount_Pct]]&lt;=15,"11-15%","&gt;15%"))))</f>
        <v>&gt;15%</v>
      </c>
    </row>
    <row r="1755" spans="1:32" x14ac:dyDescent="0.25">
      <c r="A1755" t="s">
        <v>3647</v>
      </c>
      <c r="B1755" s="10">
        <v>46357</v>
      </c>
      <c r="C1755" t="s">
        <v>977</v>
      </c>
      <c r="D1755" t="s">
        <v>426</v>
      </c>
      <c r="E1755" t="s">
        <v>1059</v>
      </c>
      <c r="F1755" t="s">
        <v>304</v>
      </c>
      <c r="G1755">
        <v>5</v>
      </c>
      <c r="H1755">
        <v>310.07</v>
      </c>
      <c r="I1755">
        <v>20</v>
      </c>
      <c r="J1755">
        <v>310.07</v>
      </c>
      <c r="K1755">
        <v>1240.28</v>
      </c>
      <c r="L1755">
        <v>1189.45</v>
      </c>
      <c r="M1755">
        <v>50.83</v>
      </c>
      <c r="N1755" t="s">
        <v>47</v>
      </c>
      <c r="O1755" t="s">
        <v>24</v>
      </c>
      <c r="P1755" t="s">
        <v>25</v>
      </c>
      <c r="Q1755">
        <v>0.65416666666666667</v>
      </c>
      <c r="R1755" t="s">
        <v>49</v>
      </c>
      <c r="S1755" t="s">
        <v>4856</v>
      </c>
      <c r="T1755" t="s">
        <v>4847</v>
      </c>
      <c r="U1755">
        <v>290.45</v>
      </c>
      <c r="V1755" t="s">
        <v>5070</v>
      </c>
      <c r="W1755" t="s">
        <v>4958</v>
      </c>
      <c r="X1755" t="s">
        <v>5101</v>
      </c>
      <c r="Y1755" t="s">
        <v>4970</v>
      </c>
      <c r="Z1755" t="s">
        <v>5099</v>
      </c>
      <c r="AA1755" t="s">
        <v>5060</v>
      </c>
      <c r="AB1755">
        <f>YEAR(Sales_Trans_2[[#This Row],[Transaction_Date]])</f>
        <v>2026</v>
      </c>
      <c r="AC1755" t="str">
        <f>TEXT(Sales_Trans_2[[#This Row],[Transaction_Date]],"mmm")</f>
        <v>Dec</v>
      </c>
      <c r="AD1755">
        <f>MONTH(Sales_Trans_2[[#This Row],[Transaction_Date]])</f>
        <v>12</v>
      </c>
      <c r="AE1755" s="19">
        <f>IFERROR(Sales_Trans_2[[#This Row],[Profit]]/Sales_Trans_2[[#This Row],[Sales_Amount]],0)</f>
        <v>4.0982681330022253E-2</v>
      </c>
      <c r="AF1755" s="20" t="str">
        <f>IF(Sales_Trans_2[[#This Row],[Discount_Pct]]=0,"0%",
IF(Sales_Trans_2[[#This Row],[Discount_Pct]]&lt;=5,"1-5%",
IF(Sales_Trans_2[[#This Row],[Discount_Pct]]&lt;=10,"6-10%",
IF(Sales_Trans_2[[#This Row],[Discount_Pct]]&lt;=15,"11-15%","&gt;15%"))))</f>
        <v>&gt;15%</v>
      </c>
    </row>
    <row r="1756" spans="1:32" x14ac:dyDescent="0.25">
      <c r="A1756" t="s">
        <v>2890</v>
      </c>
      <c r="B1756" s="10">
        <v>46008</v>
      </c>
      <c r="C1756" t="s">
        <v>51</v>
      </c>
      <c r="D1756" t="s">
        <v>882</v>
      </c>
      <c r="E1756" t="s">
        <v>728</v>
      </c>
      <c r="F1756" t="s">
        <v>239</v>
      </c>
      <c r="G1756">
        <v>7</v>
      </c>
      <c r="H1756">
        <v>293.79000000000002</v>
      </c>
      <c r="I1756">
        <v>5</v>
      </c>
      <c r="J1756">
        <v>102.83</v>
      </c>
      <c r="K1756">
        <v>1953.7</v>
      </c>
      <c r="L1756">
        <v>1362.48</v>
      </c>
      <c r="M1756">
        <v>591.22</v>
      </c>
      <c r="N1756" t="s">
        <v>68</v>
      </c>
      <c r="O1756" t="s">
        <v>24</v>
      </c>
      <c r="P1756" t="s">
        <v>25</v>
      </c>
      <c r="Q1756">
        <v>0.39027777777777778</v>
      </c>
      <c r="R1756" t="s">
        <v>49</v>
      </c>
      <c r="S1756" t="s">
        <v>4768</v>
      </c>
      <c r="T1756" t="s">
        <v>4752</v>
      </c>
      <c r="U1756">
        <v>262.77</v>
      </c>
      <c r="V1756" t="s">
        <v>5235</v>
      </c>
      <c r="W1756" t="s">
        <v>4958</v>
      </c>
      <c r="X1756" t="s">
        <v>5015</v>
      </c>
      <c r="Y1756" t="s">
        <v>4966</v>
      </c>
      <c r="Z1756" t="s">
        <v>5236</v>
      </c>
      <c r="AA1756" t="s">
        <v>5060</v>
      </c>
      <c r="AB1756">
        <f>YEAR(Sales_Trans_2[[#This Row],[Transaction_Date]])</f>
        <v>2025</v>
      </c>
      <c r="AC1756" t="str">
        <f>TEXT(Sales_Trans_2[[#This Row],[Transaction_Date]],"mmm")</f>
        <v>Dec</v>
      </c>
      <c r="AD1756">
        <f>MONTH(Sales_Trans_2[[#This Row],[Transaction_Date]])</f>
        <v>12</v>
      </c>
      <c r="AE1756" s="19">
        <f>IFERROR(Sales_Trans_2[[#This Row],[Profit]]/Sales_Trans_2[[#This Row],[Sales_Amount]],0)</f>
        <v>0.30261554998208529</v>
      </c>
      <c r="AF1756" s="20" t="str">
        <f>IF(Sales_Trans_2[[#This Row],[Discount_Pct]]=0,"0%",
IF(Sales_Trans_2[[#This Row],[Discount_Pct]]&lt;=5,"1-5%",
IF(Sales_Trans_2[[#This Row],[Discount_Pct]]&lt;=10,"6-10%",
IF(Sales_Trans_2[[#This Row],[Discount_Pct]]&lt;=15,"11-15%","&gt;15%"))))</f>
        <v>1-5%</v>
      </c>
    </row>
    <row r="1757" spans="1:32" x14ac:dyDescent="0.25">
      <c r="A1757" t="s">
        <v>3632</v>
      </c>
      <c r="B1757" s="10">
        <v>46115</v>
      </c>
      <c r="C1757" t="s">
        <v>3010</v>
      </c>
      <c r="D1757" t="s">
        <v>308</v>
      </c>
      <c r="E1757" t="s">
        <v>2478</v>
      </c>
      <c r="F1757" t="s">
        <v>3537</v>
      </c>
      <c r="G1757">
        <v>6</v>
      </c>
      <c r="H1757">
        <v>460.4</v>
      </c>
      <c r="I1757">
        <v>20</v>
      </c>
      <c r="J1757">
        <v>552.48</v>
      </c>
      <c r="K1757">
        <v>2209.92</v>
      </c>
      <c r="L1757">
        <v>1697.28</v>
      </c>
      <c r="M1757">
        <v>512.64</v>
      </c>
      <c r="N1757" t="s">
        <v>133</v>
      </c>
      <c r="O1757" t="s">
        <v>24</v>
      </c>
      <c r="P1757" t="s">
        <v>25</v>
      </c>
      <c r="Q1757">
        <v>0.7895833333333333</v>
      </c>
      <c r="R1757" t="s">
        <v>49</v>
      </c>
      <c r="S1757" t="s">
        <v>4660</v>
      </c>
      <c r="T1757" t="s">
        <v>4636</v>
      </c>
      <c r="U1757">
        <v>455.79</v>
      </c>
      <c r="V1757" t="s">
        <v>5016</v>
      </c>
      <c r="W1757" t="s">
        <v>4958</v>
      </c>
      <c r="X1757" t="s">
        <v>5244</v>
      </c>
      <c r="Y1757" t="s">
        <v>5007</v>
      </c>
      <c r="Z1757" t="s">
        <v>5245</v>
      </c>
      <c r="AA1757" t="s">
        <v>5060</v>
      </c>
      <c r="AB1757">
        <f>YEAR(Sales_Trans_2[[#This Row],[Transaction_Date]])</f>
        <v>2026</v>
      </c>
      <c r="AC1757" t="str">
        <f>TEXT(Sales_Trans_2[[#This Row],[Transaction_Date]],"mmm")</f>
        <v>Apr</v>
      </c>
      <c r="AD1757">
        <f>MONTH(Sales_Trans_2[[#This Row],[Transaction_Date]])</f>
        <v>4</v>
      </c>
      <c r="AE1757" s="19">
        <f>IFERROR(Sales_Trans_2[[#This Row],[Profit]]/Sales_Trans_2[[#This Row],[Sales_Amount]],0)</f>
        <v>0.23197219808861858</v>
      </c>
      <c r="AF1757" s="20" t="str">
        <f>IF(Sales_Trans_2[[#This Row],[Discount_Pct]]=0,"0%",
IF(Sales_Trans_2[[#This Row],[Discount_Pct]]&lt;=5,"1-5%",
IF(Sales_Trans_2[[#This Row],[Discount_Pct]]&lt;=10,"6-10%",
IF(Sales_Trans_2[[#This Row],[Discount_Pct]]&lt;=15,"11-15%","&gt;15%"))))</f>
        <v>&gt;15%</v>
      </c>
    </row>
    <row r="1758" spans="1:32" x14ac:dyDescent="0.25">
      <c r="A1758" t="s">
        <v>3707</v>
      </c>
      <c r="B1758" s="10">
        <v>46098</v>
      </c>
      <c r="C1758" t="s">
        <v>258</v>
      </c>
      <c r="D1758" t="s">
        <v>147</v>
      </c>
      <c r="E1758" t="s">
        <v>700</v>
      </c>
      <c r="F1758" t="s">
        <v>701</v>
      </c>
      <c r="G1758">
        <v>6</v>
      </c>
      <c r="H1758">
        <v>362.16</v>
      </c>
      <c r="I1758">
        <v>10</v>
      </c>
      <c r="J1758">
        <v>217.3</v>
      </c>
      <c r="K1758">
        <v>1955.66</v>
      </c>
      <c r="L1758">
        <v>1567.32</v>
      </c>
      <c r="M1758">
        <v>388.34</v>
      </c>
      <c r="N1758" t="s">
        <v>68</v>
      </c>
      <c r="O1758" t="s">
        <v>24</v>
      </c>
      <c r="P1758" t="s">
        <v>25</v>
      </c>
      <c r="Q1758">
        <v>0.55347222222222225</v>
      </c>
      <c r="R1758" t="s">
        <v>49</v>
      </c>
      <c r="S1758" t="s">
        <v>4717</v>
      </c>
      <c r="T1758" t="s">
        <v>4703</v>
      </c>
      <c r="U1758">
        <v>332.73</v>
      </c>
      <c r="V1758" t="s">
        <v>5298</v>
      </c>
      <c r="W1758" t="s">
        <v>4958</v>
      </c>
      <c r="X1758" t="s">
        <v>5371</v>
      </c>
      <c r="Y1758" t="s">
        <v>4970</v>
      </c>
      <c r="Z1758" t="s">
        <v>5231</v>
      </c>
      <c r="AA1758" t="s">
        <v>5060</v>
      </c>
      <c r="AB1758">
        <f>YEAR(Sales_Trans_2[[#This Row],[Transaction_Date]])</f>
        <v>2026</v>
      </c>
      <c r="AC1758" t="str">
        <f>TEXT(Sales_Trans_2[[#This Row],[Transaction_Date]],"mmm")</f>
        <v>Mar</v>
      </c>
      <c r="AD1758">
        <f>MONTH(Sales_Trans_2[[#This Row],[Transaction_Date]])</f>
        <v>3</v>
      </c>
      <c r="AE1758" s="19">
        <f>IFERROR(Sales_Trans_2[[#This Row],[Profit]]/Sales_Trans_2[[#This Row],[Sales_Amount]],0)</f>
        <v>0.198572348976816</v>
      </c>
      <c r="AF1758" s="20" t="str">
        <f>IF(Sales_Trans_2[[#This Row],[Discount_Pct]]=0,"0%",
IF(Sales_Trans_2[[#This Row],[Discount_Pct]]&lt;=5,"1-5%",
IF(Sales_Trans_2[[#This Row],[Discount_Pct]]&lt;=10,"6-10%",
IF(Sales_Trans_2[[#This Row],[Discount_Pct]]&lt;=15,"11-15%","&gt;15%"))))</f>
        <v>6-10%</v>
      </c>
    </row>
    <row r="1759" spans="1:32" x14ac:dyDescent="0.25">
      <c r="A1759" t="s">
        <v>4249</v>
      </c>
      <c r="B1759" s="10">
        <v>46077</v>
      </c>
      <c r="C1759" t="s">
        <v>1085</v>
      </c>
      <c r="D1759" t="s">
        <v>124</v>
      </c>
      <c r="E1759" t="s">
        <v>728</v>
      </c>
      <c r="F1759" t="s">
        <v>729</v>
      </c>
      <c r="G1759">
        <v>4</v>
      </c>
      <c r="H1759">
        <v>431.14</v>
      </c>
      <c r="I1759">
        <v>5</v>
      </c>
      <c r="J1759">
        <v>86.23</v>
      </c>
      <c r="K1759">
        <v>1638.33</v>
      </c>
      <c r="L1759">
        <v>1277.48</v>
      </c>
      <c r="M1759">
        <v>360.85</v>
      </c>
      <c r="N1759" t="s">
        <v>23</v>
      </c>
      <c r="O1759" t="s">
        <v>24</v>
      </c>
      <c r="P1759" t="s">
        <v>25</v>
      </c>
      <c r="Q1759">
        <v>0.46180555555555558</v>
      </c>
      <c r="R1759" t="s">
        <v>49</v>
      </c>
      <c r="S1759" t="s">
        <v>4697</v>
      </c>
      <c r="T1759" t="s">
        <v>4672</v>
      </c>
      <c r="U1759">
        <v>397.22</v>
      </c>
      <c r="V1759" t="s">
        <v>5341</v>
      </c>
      <c r="W1759" t="s">
        <v>4958</v>
      </c>
      <c r="X1759" t="s">
        <v>5381</v>
      </c>
      <c r="Y1759" t="s">
        <v>5018</v>
      </c>
      <c r="Z1759" t="s">
        <v>5236</v>
      </c>
      <c r="AA1759" t="s">
        <v>5060</v>
      </c>
      <c r="AB1759">
        <f>YEAR(Sales_Trans_2[[#This Row],[Transaction_Date]])</f>
        <v>2026</v>
      </c>
      <c r="AC1759" t="str">
        <f>TEXT(Sales_Trans_2[[#This Row],[Transaction_Date]],"mmm")</f>
        <v>Feb</v>
      </c>
      <c r="AD1759">
        <f>MONTH(Sales_Trans_2[[#This Row],[Transaction_Date]])</f>
        <v>2</v>
      </c>
      <c r="AE1759" s="19">
        <f>IFERROR(Sales_Trans_2[[#This Row],[Profit]]/Sales_Trans_2[[#This Row],[Sales_Amount]],0)</f>
        <v>0.22025477162720578</v>
      </c>
      <c r="AF1759" s="20" t="str">
        <f>IF(Sales_Trans_2[[#This Row],[Discount_Pct]]=0,"0%",
IF(Sales_Trans_2[[#This Row],[Discount_Pct]]&lt;=5,"1-5%",
IF(Sales_Trans_2[[#This Row],[Discount_Pct]]&lt;=10,"6-10%",
IF(Sales_Trans_2[[#This Row],[Discount_Pct]]&lt;=15,"11-15%","&gt;15%"))))</f>
        <v>1-5%</v>
      </c>
    </row>
    <row r="1760" spans="1:32" x14ac:dyDescent="0.25">
      <c r="A1760" t="s">
        <v>2631</v>
      </c>
      <c r="B1760" s="10">
        <v>46099</v>
      </c>
      <c r="C1760" t="s">
        <v>2632</v>
      </c>
      <c r="D1760" t="s">
        <v>581</v>
      </c>
      <c r="E1760" t="s">
        <v>478</v>
      </c>
      <c r="F1760" t="s">
        <v>1834</v>
      </c>
      <c r="G1760">
        <v>4</v>
      </c>
      <c r="H1760">
        <v>149.26</v>
      </c>
      <c r="I1760">
        <v>15</v>
      </c>
      <c r="J1760">
        <v>89.56</v>
      </c>
      <c r="K1760">
        <v>507.48</v>
      </c>
      <c r="L1760">
        <v>427.96</v>
      </c>
      <c r="M1760">
        <v>79.52</v>
      </c>
      <c r="N1760" t="s">
        <v>40</v>
      </c>
      <c r="O1760" t="s">
        <v>24</v>
      </c>
      <c r="P1760" t="s">
        <v>25</v>
      </c>
      <c r="Q1760">
        <v>0.55138888888888893</v>
      </c>
      <c r="R1760" t="s">
        <v>49</v>
      </c>
      <c r="S1760" t="s">
        <v>4710</v>
      </c>
      <c r="T1760" t="s">
        <v>4703</v>
      </c>
      <c r="U1760">
        <v>139.21</v>
      </c>
      <c r="V1760" t="s">
        <v>5383</v>
      </c>
      <c r="W1760" t="s">
        <v>4958</v>
      </c>
      <c r="X1760" t="s">
        <v>5136</v>
      </c>
      <c r="Y1760" t="s">
        <v>4977</v>
      </c>
      <c r="Z1760" t="s">
        <v>5252</v>
      </c>
      <c r="AA1760" t="s">
        <v>5060</v>
      </c>
      <c r="AB1760">
        <f>YEAR(Sales_Trans_2[[#This Row],[Transaction_Date]])</f>
        <v>2026</v>
      </c>
      <c r="AC1760" t="str">
        <f>TEXT(Sales_Trans_2[[#This Row],[Transaction_Date]],"mmm")</f>
        <v>Mar</v>
      </c>
      <c r="AD1760">
        <f>MONTH(Sales_Trans_2[[#This Row],[Transaction_Date]])</f>
        <v>3</v>
      </c>
      <c r="AE1760" s="19">
        <f>IFERROR(Sales_Trans_2[[#This Row],[Profit]]/Sales_Trans_2[[#This Row],[Sales_Amount]],0)</f>
        <v>0.1566958303775518</v>
      </c>
      <c r="AF1760" s="20" t="str">
        <f>IF(Sales_Trans_2[[#This Row],[Discount_Pct]]=0,"0%",
IF(Sales_Trans_2[[#This Row],[Discount_Pct]]&lt;=5,"1-5%",
IF(Sales_Trans_2[[#This Row],[Discount_Pct]]&lt;=10,"6-10%",
IF(Sales_Trans_2[[#This Row],[Discount_Pct]]&lt;=15,"11-15%","&gt;15%"))))</f>
        <v>11-15%</v>
      </c>
    </row>
    <row r="1761" spans="1:32" x14ac:dyDescent="0.25">
      <c r="A1761" t="s">
        <v>2213</v>
      </c>
      <c r="B1761" s="10">
        <v>46067</v>
      </c>
      <c r="C1761" t="s">
        <v>1085</v>
      </c>
      <c r="D1761" t="s">
        <v>44</v>
      </c>
      <c r="E1761" t="s">
        <v>877</v>
      </c>
      <c r="F1761" t="s">
        <v>878</v>
      </c>
      <c r="G1761">
        <v>6</v>
      </c>
      <c r="H1761">
        <v>456.77</v>
      </c>
      <c r="I1761">
        <v>15</v>
      </c>
      <c r="J1761">
        <v>411.09</v>
      </c>
      <c r="K1761">
        <v>2678.96</v>
      </c>
      <c r="L1761">
        <v>1419.24</v>
      </c>
      <c r="M1761">
        <v>1259.72</v>
      </c>
      <c r="N1761" t="s">
        <v>133</v>
      </c>
      <c r="O1761" t="s">
        <v>24</v>
      </c>
      <c r="P1761" t="s">
        <v>25</v>
      </c>
      <c r="Q1761">
        <v>0.52500000000000002</v>
      </c>
      <c r="R1761" t="s">
        <v>27</v>
      </c>
      <c r="S1761" t="s">
        <v>4650</v>
      </c>
      <c r="T1761" t="s">
        <v>4636</v>
      </c>
      <c r="U1761">
        <v>398.25</v>
      </c>
      <c r="V1761" t="s">
        <v>5341</v>
      </c>
      <c r="W1761" t="s">
        <v>4958</v>
      </c>
      <c r="X1761" t="s">
        <v>5391</v>
      </c>
      <c r="Y1761" t="s">
        <v>4960</v>
      </c>
      <c r="Z1761" t="s">
        <v>5392</v>
      </c>
      <c r="AA1761" t="s">
        <v>5060</v>
      </c>
      <c r="AB1761">
        <f>YEAR(Sales_Trans_2[[#This Row],[Transaction_Date]])</f>
        <v>2026</v>
      </c>
      <c r="AC1761" t="str">
        <f>TEXT(Sales_Trans_2[[#This Row],[Transaction_Date]],"mmm")</f>
        <v>Feb</v>
      </c>
      <c r="AD1761">
        <f>MONTH(Sales_Trans_2[[#This Row],[Transaction_Date]])</f>
        <v>2</v>
      </c>
      <c r="AE1761" s="19">
        <f>IFERROR(Sales_Trans_2[[#This Row],[Profit]]/Sales_Trans_2[[#This Row],[Sales_Amount]],0)</f>
        <v>0.47022725236659002</v>
      </c>
      <c r="AF1761" s="20" t="str">
        <f>IF(Sales_Trans_2[[#This Row],[Discount_Pct]]=0,"0%",
IF(Sales_Trans_2[[#This Row],[Discount_Pct]]&lt;=5,"1-5%",
IF(Sales_Trans_2[[#This Row],[Discount_Pct]]&lt;=10,"6-10%",
IF(Sales_Trans_2[[#This Row],[Discount_Pct]]&lt;=15,"11-15%","&gt;15%"))))</f>
        <v>11-15%</v>
      </c>
    </row>
    <row r="1762" spans="1:32" x14ac:dyDescent="0.25">
      <c r="A1762" t="s">
        <v>747</v>
      </c>
      <c r="B1762" s="10">
        <v>45912</v>
      </c>
      <c r="C1762" t="s">
        <v>548</v>
      </c>
      <c r="D1762" t="s">
        <v>237</v>
      </c>
      <c r="E1762" t="s">
        <v>45</v>
      </c>
      <c r="F1762" t="s">
        <v>46</v>
      </c>
      <c r="G1762">
        <v>3</v>
      </c>
      <c r="H1762">
        <v>610.45000000000005</v>
      </c>
      <c r="I1762">
        <v>10</v>
      </c>
      <c r="J1762">
        <v>183.13</v>
      </c>
      <c r="K1762">
        <v>1648.22</v>
      </c>
      <c r="L1762">
        <v>1009.2</v>
      </c>
      <c r="M1762">
        <v>639.02</v>
      </c>
      <c r="N1762" t="s">
        <v>133</v>
      </c>
      <c r="O1762" t="s">
        <v>24</v>
      </c>
      <c r="P1762" t="s">
        <v>25</v>
      </c>
      <c r="Q1762">
        <v>0.61527777777777781</v>
      </c>
      <c r="R1762" t="s">
        <v>49</v>
      </c>
      <c r="S1762" t="s">
        <v>4670</v>
      </c>
      <c r="T1762" t="s">
        <v>4636</v>
      </c>
      <c r="U1762">
        <v>541.35</v>
      </c>
      <c r="V1762" t="s">
        <v>4979</v>
      </c>
      <c r="W1762" t="s">
        <v>4958</v>
      </c>
      <c r="X1762" t="s">
        <v>5422</v>
      </c>
      <c r="Y1762" t="s">
        <v>5011</v>
      </c>
      <c r="Z1762" t="s">
        <v>5423</v>
      </c>
      <c r="AA1762" t="s">
        <v>5060</v>
      </c>
      <c r="AB1762">
        <f>YEAR(Sales_Trans_2[[#This Row],[Transaction_Date]])</f>
        <v>2025</v>
      </c>
      <c r="AC1762" t="str">
        <f>TEXT(Sales_Trans_2[[#This Row],[Transaction_Date]],"mmm")</f>
        <v>Sep</v>
      </c>
      <c r="AD1762">
        <f>MONTH(Sales_Trans_2[[#This Row],[Transaction_Date]])</f>
        <v>9</v>
      </c>
      <c r="AE1762" s="19">
        <f>IFERROR(Sales_Trans_2[[#This Row],[Profit]]/Sales_Trans_2[[#This Row],[Sales_Amount]],0)</f>
        <v>0.38770309788741791</v>
      </c>
      <c r="AF1762" s="20" t="str">
        <f>IF(Sales_Trans_2[[#This Row],[Discount_Pct]]=0,"0%",
IF(Sales_Trans_2[[#This Row],[Discount_Pct]]&lt;=5,"1-5%",
IF(Sales_Trans_2[[#This Row],[Discount_Pct]]&lt;=10,"6-10%",
IF(Sales_Trans_2[[#This Row],[Discount_Pct]]&lt;=15,"11-15%","&gt;15%"))))</f>
        <v>6-10%</v>
      </c>
    </row>
    <row r="1763" spans="1:32" x14ac:dyDescent="0.25">
      <c r="A1763" t="s">
        <v>2712</v>
      </c>
      <c r="B1763" s="10">
        <v>46236</v>
      </c>
      <c r="C1763" t="s">
        <v>750</v>
      </c>
      <c r="D1763" t="s">
        <v>124</v>
      </c>
      <c r="E1763" t="s">
        <v>671</v>
      </c>
      <c r="F1763" t="s">
        <v>662</v>
      </c>
      <c r="G1763">
        <v>6</v>
      </c>
      <c r="H1763">
        <v>448</v>
      </c>
      <c r="I1763">
        <v>15</v>
      </c>
      <c r="J1763">
        <v>403.2</v>
      </c>
      <c r="K1763">
        <v>2627.52</v>
      </c>
      <c r="L1763">
        <v>1916.22</v>
      </c>
      <c r="M1763">
        <v>711.3</v>
      </c>
      <c r="N1763" t="s">
        <v>40</v>
      </c>
      <c r="O1763" t="s">
        <v>24</v>
      </c>
      <c r="P1763" t="s">
        <v>25</v>
      </c>
      <c r="Q1763">
        <v>0.71458333333333335</v>
      </c>
      <c r="R1763" t="s">
        <v>27</v>
      </c>
      <c r="S1763" t="s">
        <v>4697</v>
      </c>
      <c r="T1763" t="s">
        <v>4672</v>
      </c>
      <c r="U1763">
        <v>397.22</v>
      </c>
      <c r="V1763" t="s">
        <v>5527</v>
      </c>
      <c r="W1763" t="s">
        <v>4958</v>
      </c>
      <c r="X1763" t="s">
        <v>5528</v>
      </c>
      <c r="Y1763" t="s">
        <v>4960</v>
      </c>
      <c r="Z1763" t="s">
        <v>5529</v>
      </c>
      <c r="AA1763" t="s">
        <v>5060</v>
      </c>
      <c r="AB1763">
        <f>YEAR(Sales_Trans_2[[#This Row],[Transaction_Date]])</f>
        <v>2026</v>
      </c>
      <c r="AC1763" t="str">
        <f>TEXT(Sales_Trans_2[[#This Row],[Transaction_Date]],"mmm")</f>
        <v>Aug</v>
      </c>
      <c r="AD1763">
        <f>MONTH(Sales_Trans_2[[#This Row],[Transaction_Date]])</f>
        <v>8</v>
      </c>
      <c r="AE1763" s="19">
        <f>IFERROR(Sales_Trans_2[[#This Row],[Profit]]/Sales_Trans_2[[#This Row],[Sales_Amount]],0)</f>
        <v>0.27071154548776033</v>
      </c>
      <c r="AF1763" s="20" t="str">
        <f>IF(Sales_Trans_2[[#This Row],[Discount_Pct]]=0,"0%",
IF(Sales_Trans_2[[#This Row],[Discount_Pct]]&lt;=5,"1-5%",
IF(Sales_Trans_2[[#This Row],[Discount_Pct]]&lt;=10,"6-10%",
IF(Sales_Trans_2[[#This Row],[Discount_Pct]]&lt;=15,"11-15%","&gt;15%"))))</f>
        <v>11-15%</v>
      </c>
    </row>
    <row r="1764" spans="1:32" x14ac:dyDescent="0.25">
      <c r="A1764" t="s">
        <v>4222</v>
      </c>
      <c r="B1764" s="10">
        <v>46103</v>
      </c>
      <c r="C1764" t="s">
        <v>3068</v>
      </c>
      <c r="D1764" t="s">
        <v>871</v>
      </c>
      <c r="E1764" t="s">
        <v>1905</v>
      </c>
      <c r="F1764" t="s">
        <v>3655</v>
      </c>
      <c r="G1764">
        <v>7</v>
      </c>
      <c r="H1764">
        <v>224.08</v>
      </c>
      <c r="I1764">
        <v>15</v>
      </c>
      <c r="J1764">
        <v>235.28</v>
      </c>
      <c r="K1764">
        <v>1533.27</v>
      </c>
      <c r="L1764">
        <v>1106.42</v>
      </c>
      <c r="M1764">
        <v>426.85</v>
      </c>
      <c r="N1764" t="s">
        <v>23</v>
      </c>
      <c r="O1764" t="s">
        <v>24</v>
      </c>
      <c r="P1764" t="s">
        <v>25</v>
      </c>
      <c r="Q1764">
        <v>0.38333333333333336</v>
      </c>
      <c r="R1764" t="s">
        <v>27</v>
      </c>
      <c r="S1764" t="s">
        <v>4947</v>
      </c>
      <c r="T1764" t="s">
        <v>4930</v>
      </c>
      <c r="U1764">
        <v>214.04</v>
      </c>
      <c r="V1764" t="s">
        <v>5568</v>
      </c>
      <c r="W1764" t="s">
        <v>4958</v>
      </c>
      <c r="X1764" t="s">
        <v>5569</v>
      </c>
      <c r="Y1764" t="s">
        <v>4966</v>
      </c>
      <c r="Z1764" t="s">
        <v>5249</v>
      </c>
      <c r="AA1764" t="s">
        <v>5060</v>
      </c>
      <c r="AB1764">
        <f>YEAR(Sales_Trans_2[[#This Row],[Transaction_Date]])</f>
        <v>2026</v>
      </c>
      <c r="AC1764" t="str">
        <f>TEXT(Sales_Trans_2[[#This Row],[Transaction_Date]],"mmm")</f>
        <v>Mar</v>
      </c>
      <c r="AD1764">
        <f>MONTH(Sales_Trans_2[[#This Row],[Transaction_Date]])</f>
        <v>3</v>
      </c>
      <c r="AE1764" s="19">
        <f>IFERROR(Sales_Trans_2[[#This Row],[Profit]]/Sales_Trans_2[[#This Row],[Sales_Amount]],0)</f>
        <v>0.27839193357986525</v>
      </c>
      <c r="AF1764" s="20" t="str">
        <f>IF(Sales_Trans_2[[#This Row],[Discount_Pct]]=0,"0%",
IF(Sales_Trans_2[[#This Row],[Discount_Pct]]&lt;=5,"1-5%",
IF(Sales_Trans_2[[#This Row],[Discount_Pct]]&lt;=10,"6-10%",
IF(Sales_Trans_2[[#This Row],[Discount_Pct]]&lt;=15,"11-15%","&gt;15%"))))</f>
        <v>11-15%</v>
      </c>
    </row>
    <row r="1765" spans="1:32" x14ac:dyDescent="0.25">
      <c r="A1765" t="s">
        <v>1757</v>
      </c>
      <c r="B1765" s="10">
        <v>46019</v>
      </c>
      <c r="C1765" t="s">
        <v>1256</v>
      </c>
      <c r="D1765" t="s">
        <v>1678</v>
      </c>
      <c r="E1765" t="s">
        <v>504</v>
      </c>
      <c r="F1765" t="s">
        <v>1635</v>
      </c>
      <c r="G1765">
        <v>8</v>
      </c>
      <c r="H1765">
        <v>357.49</v>
      </c>
      <c r="I1765">
        <v>10</v>
      </c>
      <c r="J1765">
        <v>285.99</v>
      </c>
      <c r="K1765">
        <v>2960.02</v>
      </c>
      <c r="L1765">
        <v>2128.8000000000002</v>
      </c>
      <c r="M1765">
        <v>831.22</v>
      </c>
      <c r="N1765" t="s">
        <v>23</v>
      </c>
      <c r="O1765" t="s">
        <v>24</v>
      </c>
      <c r="P1765" t="s">
        <v>25</v>
      </c>
      <c r="Q1765">
        <v>0.86319444444444449</v>
      </c>
      <c r="R1765" t="s">
        <v>27</v>
      </c>
      <c r="S1765" t="s">
        <v>4699</v>
      </c>
      <c r="T1765" t="s">
        <v>4672</v>
      </c>
      <c r="U1765">
        <v>342.27</v>
      </c>
      <c r="V1765" t="s">
        <v>5610</v>
      </c>
      <c r="W1765" t="s">
        <v>4958</v>
      </c>
      <c r="X1765" t="s">
        <v>5390</v>
      </c>
      <c r="Y1765" t="s">
        <v>4966</v>
      </c>
      <c r="Z1765" t="s">
        <v>5349</v>
      </c>
      <c r="AA1765" t="s">
        <v>5060</v>
      </c>
      <c r="AB1765">
        <f>YEAR(Sales_Trans_2[[#This Row],[Transaction_Date]])</f>
        <v>2025</v>
      </c>
      <c r="AC1765" t="str">
        <f>TEXT(Sales_Trans_2[[#This Row],[Transaction_Date]],"mmm")</f>
        <v>Dec</v>
      </c>
      <c r="AD1765">
        <f>MONTH(Sales_Trans_2[[#This Row],[Transaction_Date]])</f>
        <v>12</v>
      </c>
      <c r="AE1765" s="19">
        <f>IFERROR(Sales_Trans_2[[#This Row],[Profit]]/Sales_Trans_2[[#This Row],[Sales_Amount]],0)</f>
        <v>0.2808156701643908</v>
      </c>
      <c r="AF1765" s="20" t="str">
        <f>IF(Sales_Trans_2[[#This Row],[Discount_Pct]]=0,"0%",
IF(Sales_Trans_2[[#This Row],[Discount_Pct]]&lt;=5,"1-5%",
IF(Sales_Trans_2[[#This Row],[Discount_Pct]]&lt;=10,"6-10%",
IF(Sales_Trans_2[[#This Row],[Discount_Pct]]&lt;=15,"11-15%","&gt;15%"))))</f>
        <v>6-10%</v>
      </c>
    </row>
    <row r="1766" spans="1:32" x14ac:dyDescent="0.25">
      <c r="A1766" t="s">
        <v>3052</v>
      </c>
      <c r="B1766" s="10">
        <v>46011</v>
      </c>
      <c r="C1766" t="s">
        <v>1256</v>
      </c>
      <c r="D1766" t="s">
        <v>89</v>
      </c>
      <c r="E1766" t="s">
        <v>523</v>
      </c>
      <c r="F1766" t="s">
        <v>524</v>
      </c>
      <c r="G1766">
        <v>7</v>
      </c>
      <c r="H1766">
        <v>39.590000000000003</v>
      </c>
      <c r="I1766">
        <v>10</v>
      </c>
      <c r="J1766">
        <v>27.71</v>
      </c>
      <c r="K1766">
        <v>286.83</v>
      </c>
      <c r="L1766">
        <v>226.8</v>
      </c>
      <c r="M1766">
        <v>60.03</v>
      </c>
      <c r="N1766" t="s">
        <v>4971</v>
      </c>
      <c r="O1766" t="s">
        <v>24</v>
      </c>
      <c r="P1766" t="s">
        <v>25</v>
      </c>
      <c r="Q1766">
        <v>0.91180555555555554</v>
      </c>
      <c r="R1766" t="s">
        <v>27</v>
      </c>
      <c r="S1766" t="s">
        <v>4695</v>
      </c>
      <c r="T1766" t="s">
        <v>4672</v>
      </c>
      <c r="U1766">
        <v>38.659999999999997</v>
      </c>
      <c r="V1766" t="s">
        <v>5610</v>
      </c>
      <c r="W1766" t="s">
        <v>4958</v>
      </c>
      <c r="X1766" t="s">
        <v>5238</v>
      </c>
      <c r="Y1766" t="s">
        <v>4960</v>
      </c>
      <c r="Z1766" t="s">
        <v>5239</v>
      </c>
      <c r="AA1766" t="s">
        <v>5060</v>
      </c>
      <c r="AB1766">
        <f>YEAR(Sales_Trans_2[[#This Row],[Transaction_Date]])</f>
        <v>2025</v>
      </c>
      <c r="AC1766" t="str">
        <f>TEXT(Sales_Trans_2[[#This Row],[Transaction_Date]],"mmm")</f>
        <v>Dec</v>
      </c>
      <c r="AD1766">
        <f>MONTH(Sales_Trans_2[[#This Row],[Transaction_Date]])</f>
        <v>12</v>
      </c>
      <c r="AE1766" s="19">
        <f>IFERROR(Sales_Trans_2[[#This Row],[Profit]]/Sales_Trans_2[[#This Row],[Sales_Amount]],0)</f>
        <v>0.20928773140884846</v>
      </c>
      <c r="AF1766" s="20" t="str">
        <f>IF(Sales_Trans_2[[#This Row],[Discount_Pct]]=0,"0%",
IF(Sales_Trans_2[[#This Row],[Discount_Pct]]&lt;=5,"1-5%",
IF(Sales_Trans_2[[#This Row],[Discount_Pct]]&lt;=10,"6-10%",
IF(Sales_Trans_2[[#This Row],[Discount_Pct]]&lt;=15,"11-15%","&gt;15%"))))</f>
        <v>6-10%</v>
      </c>
    </row>
    <row r="1767" spans="1:32" x14ac:dyDescent="0.25">
      <c r="A1767" t="s">
        <v>4170</v>
      </c>
      <c r="B1767" s="10">
        <v>46017</v>
      </c>
      <c r="C1767" t="s">
        <v>58</v>
      </c>
      <c r="D1767" t="s">
        <v>503</v>
      </c>
      <c r="E1767" t="s">
        <v>259</v>
      </c>
      <c r="F1767" t="s">
        <v>260</v>
      </c>
      <c r="G1767">
        <v>5</v>
      </c>
      <c r="H1767">
        <v>519.71</v>
      </c>
      <c r="I1767">
        <v>5</v>
      </c>
      <c r="J1767">
        <v>129.93</v>
      </c>
      <c r="K1767">
        <v>2468.62</v>
      </c>
      <c r="L1767">
        <v>1949</v>
      </c>
      <c r="M1767">
        <v>519.62</v>
      </c>
      <c r="N1767" t="s">
        <v>40</v>
      </c>
      <c r="O1767" t="s">
        <v>24</v>
      </c>
      <c r="P1767" t="s">
        <v>25</v>
      </c>
      <c r="Q1767">
        <v>0.50486111111111109</v>
      </c>
      <c r="R1767" t="s">
        <v>49</v>
      </c>
      <c r="S1767" t="s">
        <v>4727</v>
      </c>
      <c r="T1767" t="s">
        <v>4703</v>
      </c>
      <c r="U1767">
        <v>503.36</v>
      </c>
      <c r="V1767" t="s">
        <v>5624</v>
      </c>
      <c r="W1767" t="s">
        <v>4958</v>
      </c>
      <c r="X1767" t="s">
        <v>5583</v>
      </c>
      <c r="Y1767" t="s">
        <v>4966</v>
      </c>
      <c r="Z1767" t="s">
        <v>5190</v>
      </c>
      <c r="AA1767" t="s">
        <v>5060</v>
      </c>
      <c r="AB1767">
        <f>YEAR(Sales_Trans_2[[#This Row],[Transaction_Date]])</f>
        <v>2025</v>
      </c>
      <c r="AC1767" t="str">
        <f>TEXT(Sales_Trans_2[[#This Row],[Transaction_Date]],"mmm")</f>
        <v>Dec</v>
      </c>
      <c r="AD1767">
        <f>MONTH(Sales_Trans_2[[#This Row],[Transaction_Date]])</f>
        <v>12</v>
      </c>
      <c r="AE1767" s="19">
        <f>IFERROR(Sales_Trans_2[[#This Row],[Profit]]/Sales_Trans_2[[#This Row],[Sales_Amount]],0)</f>
        <v>0.21049007137591044</v>
      </c>
      <c r="AF1767" s="20" t="str">
        <f>IF(Sales_Trans_2[[#This Row],[Discount_Pct]]=0,"0%",
IF(Sales_Trans_2[[#This Row],[Discount_Pct]]&lt;=5,"1-5%",
IF(Sales_Trans_2[[#This Row],[Discount_Pct]]&lt;=10,"6-10%",
IF(Sales_Trans_2[[#This Row],[Discount_Pct]]&lt;=15,"11-15%","&gt;15%"))))</f>
        <v>1-5%</v>
      </c>
    </row>
    <row r="1768" spans="1:32" x14ac:dyDescent="0.25">
      <c r="A1768" t="s">
        <v>1167</v>
      </c>
      <c r="B1768" s="10">
        <v>46007</v>
      </c>
      <c r="C1768" t="s">
        <v>1168</v>
      </c>
      <c r="D1768" t="s">
        <v>242</v>
      </c>
      <c r="E1768" t="s">
        <v>1169</v>
      </c>
      <c r="F1768" t="s">
        <v>1170</v>
      </c>
      <c r="G1768">
        <v>4</v>
      </c>
      <c r="H1768">
        <v>89.76</v>
      </c>
      <c r="I1768">
        <v>10</v>
      </c>
      <c r="J1768">
        <v>35.9</v>
      </c>
      <c r="K1768">
        <v>323.14</v>
      </c>
      <c r="L1768">
        <v>249</v>
      </c>
      <c r="M1768">
        <v>74.14</v>
      </c>
      <c r="N1768" t="s">
        <v>23</v>
      </c>
      <c r="O1768" t="s">
        <v>24</v>
      </c>
      <c r="P1768" t="s">
        <v>25</v>
      </c>
      <c r="Q1768">
        <v>0.69236111111111109</v>
      </c>
      <c r="R1768" t="s">
        <v>49</v>
      </c>
      <c r="S1768" t="s">
        <v>4921</v>
      </c>
      <c r="T1768" t="s">
        <v>4908</v>
      </c>
      <c r="U1768">
        <v>80.5</v>
      </c>
      <c r="V1768" t="s">
        <v>5625</v>
      </c>
      <c r="W1768" t="s">
        <v>4958</v>
      </c>
      <c r="X1768" t="s">
        <v>5176</v>
      </c>
      <c r="Y1768" t="s">
        <v>5011</v>
      </c>
      <c r="Z1768" t="s">
        <v>5628</v>
      </c>
      <c r="AA1768" t="s">
        <v>5060</v>
      </c>
      <c r="AB1768">
        <f>YEAR(Sales_Trans_2[[#This Row],[Transaction_Date]])</f>
        <v>2025</v>
      </c>
      <c r="AC1768" t="str">
        <f>TEXT(Sales_Trans_2[[#This Row],[Transaction_Date]],"mmm")</f>
        <v>Dec</v>
      </c>
      <c r="AD1768">
        <f>MONTH(Sales_Trans_2[[#This Row],[Transaction_Date]])</f>
        <v>12</v>
      </c>
      <c r="AE1768" s="19">
        <f>IFERROR(Sales_Trans_2[[#This Row],[Profit]]/Sales_Trans_2[[#This Row],[Sales_Amount]],0)</f>
        <v>0.2294361577025438</v>
      </c>
      <c r="AF1768" s="20" t="str">
        <f>IF(Sales_Trans_2[[#This Row],[Discount_Pct]]=0,"0%",
IF(Sales_Trans_2[[#This Row],[Discount_Pct]]&lt;=5,"1-5%",
IF(Sales_Trans_2[[#This Row],[Discount_Pct]]&lt;=10,"6-10%",
IF(Sales_Trans_2[[#This Row],[Discount_Pct]]&lt;=15,"11-15%","&gt;15%"))))</f>
        <v>6-10%</v>
      </c>
    </row>
    <row r="1769" spans="1:32" x14ac:dyDescent="0.25">
      <c r="A1769" t="s">
        <v>3901</v>
      </c>
      <c r="B1769" s="10">
        <v>46009</v>
      </c>
      <c r="C1769" t="s">
        <v>580</v>
      </c>
      <c r="D1769" t="s">
        <v>581</v>
      </c>
      <c r="E1769" t="s">
        <v>372</v>
      </c>
      <c r="F1769" t="s">
        <v>373</v>
      </c>
      <c r="G1769">
        <v>4</v>
      </c>
      <c r="H1769">
        <v>141.36000000000001</v>
      </c>
      <c r="I1769">
        <v>20</v>
      </c>
      <c r="J1769">
        <v>113.09</v>
      </c>
      <c r="K1769">
        <v>452.35</v>
      </c>
      <c r="L1769">
        <v>427.96</v>
      </c>
      <c r="M1769">
        <v>24.39</v>
      </c>
      <c r="N1769" t="s">
        <v>23</v>
      </c>
      <c r="O1769" t="s">
        <v>24</v>
      </c>
      <c r="P1769" t="s">
        <v>25</v>
      </c>
      <c r="Q1769">
        <v>0.82013888888888886</v>
      </c>
      <c r="R1769" t="s">
        <v>49</v>
      </c>
      <c r="S1769" t="s">
        <v>4710</v>
      </c>
      <c r="T1769" t="s">
        <v>4703</v>
      </c>
      <c r="U1769">
        <v>139.21</v>
      </c>
      <c r="V1769" t="s">
        <v>5644</v>
      </c>
      <c r="W1769" t="s">
        <v>4958</v>
      </c>
      <c r="X1769" t="s">
        <v>5258</v>
      </c>
      <c r="Y1769" t="s">
        <v>4966</v>
      </c>
      <c r="Z1769" t="s">
        <v>5259</v>
      </c>
      <c r="AA1769" t="s">
        <v>5060</v>
      </c>
      <c r="AB1769">
        <f>YEAR(Sales_Trans_2[[#This Row],[Transaction_Date]])</f>
        <v>2025</v>
      </c>
      <c r="AC1769" t="str">
        <f>TEXT(Sales_Trans_2[[#This Row],[Transaction_Date]],"mmm")</f>
        <v>Dec</v>
      </c>
      <c r="AD1769">
        <f>MONTH(Sales_Trans_2[[#This Row],[Transaction_Date]])</f>
        <v>12</v>
      </c>
      <c r="AE1769" s="19">
        <f>IFERROR(Sales_Trans_2[[#This Row],[Profit]]/Sales_Trans_2[[#This Row],[Sales_Amount]],0)</f>
        <v>5.3918425997568256E-2</v>
      </c>
      <c r="AF1769" s="20" t="str">
        <f>IF(Sales_Trans_2[[#This Row],[Discount_Pct]]=0,"0%",
IF(Sales_Trans_2[[#This Row],[Discount_Pct]]&lt;=5,"1-5%",
IF(Sales_Trans_2[[#This Row],[Discount_Pct]]&lt;=10,"6-10%",
IF(Sales_Trans_2[[#This Row],[Discount_Pct]]&lt;=15,"11-15%","&gt;15%"))))</f>
        <v>&gt;15%</v>
      </c>
    </row>
    <row r="1770" spans="1:32" x14ac:dyDescent="0.25">
      <c r="A1770" t="s">
        <v>4127</v>
      </c>
      <c r="B1770" s="10">
        <v>46018</v>
      </c>
      <c r="C1770" t="s">
        <v>354</v>
      </c>
      <c r="D1770" t="s">
        <v>130</v>
      </c>
      <c r="E1770" t="s">
        <v>1471</v>
      </c>
      <c r="F1770" t="s">
        <v>3048</v>
      </c>
      <c r="G1770">
        <v>5</v>
      </c>
      <c r="H1770">
        <v>413.29</v>
      </c>
      <c r="I1770">
        <v>20</v>
      </c>
      <c r="J1770">
        <v>413.29</v>
      </c>
      <c r="K1770">
        <v>1901.13</v>
      </c>
      <c r="L1770">
        <v>1465.25</v>
      </c>
      <c r="M1770">
        <v>435.88</v>
      </c>
      <c r="N1770" t="s">
        <v>47</v>
      </c>
      <c r="O1770" t="s">
        <v>24</v>
      </c>
      <c r="P1770" t="s">
        <v>25</v>
      </c>
      <c r="Q1770">
        <v>0.81666666666666665</v>
      </c>
      <c r="R1770" t="s">
        <v>27</v>
      </c>
      <c r="S1770" t="s">
        <v>4923</v>
      </c>
      <c r="T1770" t="s">
        <v>4908</v>
      </c>
      <c r="U1770">
        <v>379.12</v>
      </c>
      <c r="V1770" t="s">
        <v>5675</v>
      </c>
      <c r="W1770" t="s">
        <v>4958</v>
      </c>
      <c r="X1770" t="s">
        <v>5676</v>
      </c>
      <c r="Y1770" t="s">
        <v>5011</v>
      </c>
      <c r="Z1770" t="s">
        <v>5295</v>
      </c>
      <c r="AA1770" t="s">
        <v>5060</v>
      </c>
      <c r="AB1770">
        <f>YEAR(Sales_Trans_2[[#This Row],[Transaction_Date]])</f>
        <v>2025</v>
      </c>
      <c r="AC1770" t="str">
        <f>TEXT(Sales_Trans_2[[#This Row],[Transaction_Date]],"mmm")</f>
        <v>Dec</v>
      </c>
      <c r="AD1770">
        <f>MONTH(Sales_Trans_2[[#This Row],[Transaction_Date]])</f>
        <v>12</v>
      </c>
      <c r="AE1770" s="19">
        <f>IFERROR(Sales_Trans_2[[#This Row],[Profit]]/Sales_Trans_2[[#This Row],[Sales_Amount]],0)</f>
        <v>0.22927416852082708</v>
      </c>
      <c r="AF1770" s="20" t="str">
        <f>IF(Sales_Trans_2[[#This Row],[Discount_Pct]]=0,"0%",
IF(Sales_Trans_2[[#This Row],[Discount_Pct]]&lt;=5,"1-5%",
IF(Sales_Trans_2[[#This Row],[Discount_Pct]]&lt;=10,"6-10%",
IF(Sales_Trans_2[[#This Row],[Discount_Pct]]&lt;=15,"11-15%","&gt;15%"))))</f>
        <v>&gt;15%</v>
      </c>
    </row>
    <row r="1771" spans="1:32" x14ac:dyDescent="0.25">
      <c r="A1771" t="s">
        <v>3734</v>
      </c>
      <c r="B1771" s="10">
        <v>46236</v>
      </c>
      <c r="C1771" t="s">
        <v>342</v>
      </c>
      <c r="D1771" t="s">
        <v>647</v>
      </c>
      <c r="E1771" t="s">
        <v>760</v>
      </c>
      <c r="F1771" t="s">
        <v>761</v>
      </c>
      <c r="G1771">
        <v>7</v>
      </c>
      <c r="H1771">
        <v>130.33000000000001</v>
      </c>
      <c r="I1771">
        <v>20</v>
      </c>
      <c r="J1771">
        <v>182.46</v>
      </c>
      <c r="K1771">
        <v>839.33</v>
      </c>
      <c r="L1771">
        <v>638.26</v>
      </c>
      <c r="M1771">
        <v>201.07</v>
      </c>
      <c r="N1771" t="s">
        <v>133</v>
      </c>
      <c r="O1771" t="s">
        <v>24</v>
      </c>
      <c r="P1771" t="s">
        <v>25</v>
      </c>
      <c r="Q1771">
        <v>0.56388888888888888</v>
      </c>
      <c r="R1771" t="s">
        <v>27</v>
      </c>
      <c r="S1771" t="s">
        <v>4925</v>
      </c>
      <c r="T1771" t="s">
        <v>4908</v>
      </c>
      <c r="U1771">
        <v>123.11</v>
      </c>
      <c r="V1771" t="s">
        <v>5174</v>
      </c>
      <c r="W1771" t="s">
        <v>4958</v>
      </c>
      <c r="X1771" t="s">
        <v>5363</v>
      </c>
      <c r="Y1771" t="s">
        <v>4970</v>
      </c>
      <c r="Z1771" t="s">
        <v>5364</v>
      </c>
      <c r="AA1771" t="s">
        <v>5060</v>
      </c>
      <c r="AB1771">
        <f>YEAR(Sales_Trans_2[[#This Row],[Transaction_Date]])</f>
        <v>2026</v>
      </c>
      <c r="AC1771" t="str">
        <f>TEXT(Sales_Trans_2[[#This Row],[Transaction_Date]],"mmm")</f>
        <v>Aug</v>
      </c>
      <c r="AD1771">
        <f>MONTH(Sales_Trans_2[[#This Row],[Transaction_Date]])</f>
        <v>8</v>
      </c>
      <c r="AE1771" s="19">
        <f>IFERROR(Sales_Trans_2[[#This Row],[Profit]]/Sales_Trans_2[[#This Row],[Sales_Amount]],0)</f>
        <v>0.23956012533806725</v>
      </c>
      <c r="AF1771" s="20" t="str">
        <f>IF(Sales_Trans_2[[#This Row],[Discount_Pct]]=0,"0%",
IF(Sales_Trans_2[[#This Row],[Discount_Pct]]&lt;=5,"1-5%",
IF(Sales_Trans_2[[#This Row],[Discount_Pct]]&lt;=10,"6-10%",
IF(Sales_Trans_2[[#This Row],[Discount_Pct]]&lt;=15,"11-15%","&gt;15%"))))</f>
        <v>&gt;15%</v>
      </c>
    </row>
    <row r="1772" spans="1:32" x14ac:dyDescent="0.25">
      <c r="A1772" t="s">
        <v>875</v>
      </c>
      <c r="B1772" s="10">
        <v>46010</v>
      </c>
      <c r="C1772" t="s">
        <v>876</v>
      </c>
      <c r="D1772" t="s">
        <v>647</v>
      </c>
      <c r="E1772" t="s">
        <v>877</v>
      </c>
      <c r="F1772" t="s">
        <v>878</v>
      </c>
      <c r="G1772">
        <v>3</v>
      </c>
      <c r="H1772">
        <v>141.01</v>
      </c>
      <c r="I1772">
        <v>10</v>
      </c>
      <c r="J1772">
        <v>42.3</v>
      </c>
      <c r="K1772">
        <v>380.73</v>
      </c>
      <c r="L1772">
        <v>273.54000000000002</v>
      </c>
      <c r="M1772">
        <v>107.19</v>
      </c>
      <c r="N1772" t="s">
        <v>68</v>
      </c>
      <c r="O1772" t="s">
        <v>24</v>
      </c>
      <c r="P1772" t="s">
        <v>25</v>
      </c>
      <c r="Q1772">
        <v>0.88402777777777775</v>
      </c>
      <c r="R1772" t="s">
        <v>49</v>
      </c>
      <c r="S1772" t="s">
        <v>4925</v>
      </c>
      <c r="T1772" t="s">
        <v>4908</v>
      </c>
      <c r="U1772">
        <v>123.11</v>
      </c>
      <c r="V1772" t="s">
        <v>5745</v>
      </c>
      <c r="W1772" t="s">
        <v>4958</v>
      </c>
      <c r="X1772" t="s">
        <v>5391</v>
      </c>
      <c r="Y1772" t="s">
        <v>4960</v>
      </c>
      <c r="Z1772" t="s">
        <v>5392</v>
      </c>
      <c r="AA1772" t="s">
        <v>5060</v>
      </c>
      <c r="AB1772">
        <f>YEAR(Sales_Trans_2[[#This Row],[Transaction_Date]])</f>
        <v>2025</v>
      </c>
      <c r="AC1772" t="str">
        <f>TEXT(Sales_Trans_2[[#This Row],[Transaction_Date]],"mmm")</f>
        <v>Dec</v>
      </c>
      <c r="AD1772">
        <f>MONTH(Sales_Trans_2[[#This Row],[Transaction_Date]])</f>
        <v>12</v>
      </c>
      <c r="AE1772" s="19">
        <f>IFERROR(Sales_Trans_2[[#This Row],[Profit]]/Sales_Trans_2[[#This Row],[Sales_Amount]],0)</f>
        <v>0.28153809786462847</v>
      </c>
      <c r="AF1772" s="20" t="str">
        <f>IF(Sales_Trans_2[[#This Row],[Discount_Pct]]=0,"0%",
IF(Sales_Trans_2[[#This Row],[Discount_Pct]]&lt;=5,"1-5%",
IF(Sales_Trans_2[[#This Row],[Discount_Pct]]&lt;=10,"6-10%",
IF(Sales_Trans_2[[#This Row],[Discount_Pct]]&lt;=15,"11-15%","&gt;15%"))))</f>
        <v>6-10%</v>
      </c>
    </row>
    <row r="1773" spans="1:32" x14ac:dyDescent="0.25">
      <c r="A1773" t="s">
        <v>698</v>
      </c>
      <c r="B1773" s="10">
        <v>46012</v>
      </c>
      <c r="C1773" t="s">
        <v>699</v>
      </c>
      <c r="D1773" t="s">
        <v>101</v>
      </c>
      <c r="E1773" t="s">
        <v>700</v>
      </c>
      <c r="F1773" t="s">
        <v>701</v>
      </c>
      <c r="G1773">
        <v>3</v>
      </c>
      <c r="H1773">
        <v>477.96</v>
      </c>
      <c r="I1773">
        <v>15</v>
      </c>
      <c r="J1773">
        <v>215.08</v>
      </c>
      <c r="K1773">
        <v>1401.62</v>
      </c>
      <c r="L1773">
        <v>1054.8900000000001</v>
      </c>
      <c r="M1773">
        <v>346.73</v>
      </c>
      <c r="N1773" t="s">
        <v>23</v>
      </c>
      <c r="O1773" t="s">
        <v>24</v>
      </c>
      <c r="P1773" t="s">
        <v>25</v>
      </c>
      <c r="Q1773">
        <v>0.7319444444444444</v>
      </c>
      <c r="R1773" t="s">
        <v>27</v>
      </c>
      <c r="S1773" t="s">
        <v>4676</v>
      </c>
      <c r="T1773" t="s">
        <v>4672</v>
      </c>
      <c r="U1773">
        <v>434.65</v>
      </c>
      <c r="V1773" t="s">
        <v>5758</v>
      </c>
      <c r="W1773" t="s">
        <v>4958</v>
      </c>
      <c r="X1773" t="s">
        <v>5371</v>
      </c>
      <c r="Y1773" t="s">
        <v>4970</v>
      </c>
      <c r="Z1773" t="s">
        <v>5231</v>
      </c>
      <c r="AA1773" t="s">
        <v>5060</v>
      </c>
      <c r="AB1773">
        <f>YEAR(Sales_Trans_2[[#This Row],[Transaction_Date]])</f>
        <v>2025</v>
      </c>
      <c r="AC1773" t="str">
        <f>TEXT(Sales_Trans_2[[#This Row],[Transaction_Date]],"mmm")</f>
        <v>Dec</v>
      </c>
      <c r="AD1773">
        <f>MONTH(Sales_Trans_2[[#This Row],[Transaction_Date]])</f>
        <v>12</v>
      </c>
      <c r="AE1773" s="19">
        <f>IFERROR(Sales_Trans_2[[#This Row],[Profit]]/Sales_Trans_2[[#This Row],[Sales_Amount]],0)</f>
        <v>0.24737803398924105</v>
      </c>
      <c r="AF1773" s="20" t="str">
        <f>IF(Sales_Trans_2[[#This Row],[Discount_Pct]]=0,"0%",
IF(Sales_Trans_2[[#This Row],[Discount_Pct]]&lt;=5,"1-5%",
IF(Sales_Trans_2[[#This Row],[Discount_Pct]]&lt;=10,"6-10%",
IF(Sales_Trans_2[[#This Row],[Discount_Pct]]&lt;=15,"11-15%","&gt;15%"))))</f>
        <v>11-15%</v>
      </c>
    </row>
    <row r="1774" spans="1:32" x14ac:dyDescent="0.25">
      <c r="A1774" t="s">
        <v>2207</v>
      </c>
      <c r="B1774" s="10">
        <v>45820</v>
      </c>
      <c r="C1774" t="s">
        <v>1228</v>
      </c>
      <c r="D1774" t="s">
        <v>543</v>
      </c>
      <c r="E1774" t="s">
        <v>700</v>
      </c>
      <c r="F1774" t="s">
        <v>1481</v>
      </c>
      <c r="G1774">
        <v>4</v>
      </c>
      <c r="H1774">
        <v>419.04</v>
      </c>
      <c r="I1774">
        <v>20</v>
      </c>
      <c r="J1774">
        <v>335.23</v>
      </c>
      <c r="K1774">
        <v>1542.07</v>
      </c>
      <c r="L1774">
        <v>1102.68</v>
      </c>
      <c r="M1774">
        <v>439.39</v>
      </c>
      <c r="N1774" t="s">
        <v>47</v>
      </c>
      <c r="O1774" t="s">
        <v>24</v>
      </c>
      <c r="P1774" t="s">
        <v>25</v>
      </c>
      <c r="Q1774">
        <v>0.3972222222222222</v>
      </c>
      <c r="R1774" t="s">
        <v>27</v>
      </c>
      <c r="S1774" t="s">
        <v>4793</v>
      </c>
      <c r="T1774" t="s">
        <v>4776</v>
      </c>
      <c r="U1774">
        <v>386.17</v>
      </c>
      <c r="V1774" t="s">
        <v>5062</v>
      </c>
      <c r="W1774" t="s">
        <v>4958</v>
      </c>
      <c r="X1774" t="s">
        <v>5230</v>
      </c>
      <c r="Y1774" t="s">
        <v>4960</v>
      </c>
      <c r="Z1774" t="s">
        <v>5231</v>
      </c>
      <c r="AA1774" t="s">
        <v>5060</v>
      </c>
      <c r="AB1774">
        <f>YEAR(Sales_Trans_2[[#This Row],[Transaction_Date]])</f>
        <v>2025</v>
      </c>
      <c r="AC1774" t="str">
        <f>TEXT(Sales_Trans_2[[#This Row],[Transaction_Date]],"mmm")</f>
        <v>Jun</v>
      </c>
      <c r="AD1774">
        <f>MONTH(Sales_Trans_2[[#This Row],[Transaction_Date]])</f>
        <v>6</v>
      </c>
      <c r="AE1774" s="19">
        <f>IFERROR(Sales_Trans_2[[#This Row],[Profit]]/Sales_Trans_2[[#This Row],[Sales_Amount]],0)</f>
        <v>0.28493518452469735</v>
      </c>
      <c r="AF1774" s="20" t="str">
        <f>IF(Sales_Trans_2[[#This Row],[Discount_Pct]]=0,"0%",
IF(Sales_Trans_2[[#This Row],[Discount_Pct]]&lt;=5,"1-5%",
IF(Sales_Trans_2[[#This Row],[Discount_Pct]]&lt;=10,"6-10%",
IF(Sales_Trans_2[[#This Row],[Discount_Pct]]&lt;=15,"11-15%","&gt;15%"))))</f>
        <v>&gt;15%</v>
      </c>
    </row>
    <row r="1775" spans="1:32" x14ac:dyDescent="0.25">
      <c r="A1775" t="s">
        <v>2377</v>
      </c>
      <c r="B1775" s="10">
        <v>45820</v>
      </c>
      <c r="C1775" t="s">
        <v>1508</v>
      </c>
      <c r="D1775" t="s">
        <v>503</v>
      </c>
      <c r="E1775" t="s">
        <v>1448</v>
      </c>
      <c r="F1775" t="s">
        <v>239</v>
      </c>
      <c r="G1775">
        <v>7</v>
      </c>
      <c r="H1775">
        <v>573.42999999999995</v>
      </c>
      <c r="I1775">
        <v>5</v>
      </c>
      <c r="J1775">
        <v>200.7</v>
      </c>
      <c r="K1775">
        <v>4385.3100000000004</v>
      </c>
      <c r="L1775">
        <v>2728.6</v>
      </c>
      <c r="M1775">
        <v>1656.71</v>
      </c>
      <c r="N1775" t="s">
        <v>4971</v>
      </c>
      <c r="O1775" t="s">
        <v>24</v>
      </c>
      <c r="P1775" t="s">
        <v>25</v>
      </c>
      <c r="Q1775">
        <v>0.60624999999999996</v>
      </c>
      <c r="R1775" t="s">
        <v>27</v>
      </c>
      <c r="S1775" t="s">
        <v>4727</v>
      </c>
      <c r="T1775" t="s">
        <v>4703</v>
      </c>
      <c r="U1775">
        <v>503.36</v>
      </c>
      <c r="V1775" t="s">
        <v>5664</v>
      </c>
      <c r="W1775" t="s">
        <v>4958</v>
      </c>
      <c r="X1775" t="s">
        <v>5015</v>
      </c>
      <c r="Y1775" t="s">
        <v>4966</v>
      </c>
      <c r="Z1775" t="s">
        <v>5603</v>
      </c>
      <c r="AA1775" t="s">
        <v>5060</v>
      </c>
      <c r="AB1775">
        <f>YEAR(Sales_Trans_2[[#This Row],[Transaction_Date]])</f>
        <v>2025</v>
      </c>
      <c r="AC1775" t="str">
        <f>TEXT(Sales_Trans_2[[#This Row],[Transaction_Date]],"mmm")</f>
        <v>Jun</v>
      </c>
      <c r="AD1775">
        <f>MONTH(Sales_Trans_2[[#This Row],[Transaction_Date]])</f>
        <v>6</v>
      </c>
      <c r="AE1775" s="19">
        <f>IFERROR(Sales_Trans_2[[#This Row],[Profit]]/Sales_Trans_2[[#This Row],[Sales_Amount]],0)</f>
        <v>0.37778629104897943</v>
      </c>
      <c r="AF1775" s="20" t="str">
        <f>IF(Sales_Trans_2[[#This Row],[Discount_Pct]]=0,"0%",
IF(Sales_Trans_2[[#This Row],[Discount_Pct]]&lt;=5,"1-5%",
IF(Sales_Trans_2[[#This Row],[Discount_Pct]]&lt;=10,"6-10%",
IF(Sales_Trans_2[[#This Row],[Discount_Pct]]&lt;=15,"11-15%","&gt;15%"))))</f>
        <v>1-5%</v>
      </c>
    </row>
    <row r="1776" spans="1:32" x14ac:dyDescent="0.25">
      <c r="A1776" t="s">
        <v>2634</v>
      </c>
      <c r="B1776" s="10">
        <v>45789</v>
      </c>
      <c r="C1776" t="s">
        <v>1016</v>
      </c>
      <c r="D1776" t="s">
        <v>1539</v>
      </c>
      <c r="E1776" t="s">
        <v>584</v>
      </c>
      <c r="F1776" t="s">
        <v>2318</v>
      </c>
      <c r="G1776">
        <v>4</v>
      </c>
      <c r="H1776">
        <v>71.930000000000007</v>
      </c>
      <c r="I1776">
        <v>20</v>
      </c>
      <c r="J1776">
        <v>57.54</v>
      </c>
      <c r="K1776">
        <v>230.18</v>
      </c>
      <c r="L1776">
        <v>199.96</v>
      </c>
      <c r="M1776">
        <v>30.22</v>
      </c>
      <c r="N1776" t="s">
        <v>133</v>
      </c>
      <c r="O1776" t="s">
        <v>24</v>
      </c>
      <c r="P1776" t="s">
        <v>25</v>
      </c>
      <c r="Q1776">
        <v>0.63611111111111107</v>
      </c>
      <c r="R1776" t="s">
        <v>49</v>
      </c>
      <c r="S1776" t="s">
        <v>4943</v>
      </c>
      <c r="T1776" t="s">
        <v>4930</v>
      </c>
      <c r="U1776">
        <v>66.400000000000006</v>
      </c>
      <c r="V1776" t="s">
        <v>5653</v>
      </c>
      <c r="W1776" t="s">
        <v>4958</v>
      </c>
      <c r="X1776" t="s">
        <v>5225</v>
      </c>
      <c r="Y1776" t="s">
        <v>5011</v>
      </c>
      <c r="Z1776" t="s">
        <v>5226</v>
      </c>
      <c r="AA1776" t="s">
        <v>5060</v>
      </c>
      <c r="AB1776">
        <f>YEAR(Sales_Trans_2[[#This Row],[Transaction_Date]])</f>
        <v>2025</v>
      </c>
      <c r="AC1776" t="str">
        <f>TEXT(Sales_Trans_2[[#This Row],[Transaction_Date]],"mmm")</f>
        <v>May</v>
      </c>
      <c r="AD1776">
        <f>MONTH(Sales_Trans_2[[#This Row],[Transaction_Date]])</f>
        <v>5</v>
      </c>
      <c r="AE1776" s="19">
        <f>IFERROR(Sales_Trans_2[[#This Row],[Profit]]/Sales_Trans_2[[#This Row],[Sales_Amount]],0)</f>
        <v>0.13128855678164914</v>
      </c>
      <c r="AF1776" s="20" t="str">
        <f>IF(Sales_Trans_2[[#This Row],[Discount_Pct]]=0,"0%",
IF(Sales_Trans_2[[#This Row],[Discount_Pct]]&lt;=5,"1-5%",
IF(Sales_Trans_2[[#This Row],[Discount_Pct]]&lt;=10,"6-10%",
IF(Sales_Trans_2[[#This Row],[Discount_Pct]]&lt;=15,"11-15%","&gt;15%"))))</f>
        <v>&gt;15%</v>
      </c>
    </row>
    <row r="1777" spans="1:32" x14ac:dyDescent="0.25">
      <c r="A1777" t="s">
        <v>2796</v>
      </c>
      <c r="B1777" s="10">
        <v>45759</v>
      </c>
      <c r="C1777" t="s">
        <v>1256</v>
      </c>
      <c r="D1777" t="s">
        <v>124</v>
      </c>
      <c r="E1777" t="s">
        <v>2009</v>
      </c>
      <c r="F1777" t="s">
        <v>2136</v>
      </c>
      <c r="G1777">
        <v>6</v>
      </c>
      <c r="H1777">
        <v>431.29</v>
      </c>
      <c r="I1777">
        <v>5</v>
      </c>
      <c r="J1777">
        <v>129.38999999999999</v>
      </c>
      <c r="K1777">
        <v>2458.35</v>
      </c>
      <c r="L1777">
        <v>1916.22</v>
      </c>
      <c r="M1777">
        <v>542.13</v>
      </c>
      <c r="N1777" t="s">
        <v>47</v>
      </c>
      <c r="O1777" t="s">
        <v>24</v>
      </c>
      <c r="P1777" t="s">
        <v>25</v>
      </c>
      <c r="Q1777">
        <v>0.8618055555555556</v>
      </c>
      <c r="R1777" t="s">
        <v>49</v>
      </c>
      <c r="S1777" t="s">
        <v>4697</v>
      </c>
      <c r="T1777" t="s">
        <v>4672</v>
      </c>
      <c r="U1777">
        <v>397.22</v>
      </c>
      <c r="V1777" t="s">
        <v>5610</v>
      </c>
      <c r="W1777" t="s">
        <v>4958</v>
      </c>
      <c r="X1777" t="s">
        <v>5440</v>
      </c>
      <c r="Y1777" t="s">
        <v>4960</v>
      </c>
      <c r="Z1777" t="s">
        <v>5177</v>
      </c>
      <c r="AA1777" t="s">
        <v>5060</v>
      </c>
      <c r="AB1777">
        <f>YEAR(Sales_Trans_2[[#This Row],[Transaction_Date]])</f>
        <v>2025</v>
      </c>
      <c r="AC1777" t="str">
        <f>TEXT(Sales_Trans_2[[#This Row],[Transaction_Date]],"mmm")</f>
        <v>Apr</v>
      </c>
      <c r="AD1777">
        <f>MONTH(Sales_Trans_2[[#This Row],[Transaction_Date]])</f>
        <v>4</v>
      </c>
      <c r="AE1777" s="19">
        <f>IFERROR(Sales_Trans_2[[#This Row],[Profit]]/Sales_Trans_2[[#This Row],[Sales_Amount]],0)</f>
        <v>0.22052596253584722</v>
      </c>
      <c r="AF1777" s="20" t="str">
        <f>IF(Sales_Trans_2[[#This Row],[Discount_Pct]]=0,"0%",
IF(Sales_Trans_2[[#This Row],[Discount_Pct]]&lt;=5,"1-5%",
IF(Sales_Trans_2[[#This Row],[Discount_Pct]]&lt;=10,"6-10%",
IF(Sales_Trans_2[[#This Row],[Discount_Pct]]&lt;=15,"11-15%","&gt;15%"))))</f>
        <v>1-5%</v>
      </c>
    </row>
    <row r="1778" spans="1:32" x14ac:dyDescent="0.25">
      <c r="A1778" t="s">
        <v>3430</v>
      </c>
      <c r="B1778" s="10">
        <v>45669</v>
      </c>
      <c r="C1778" t="s">
        <v>508</v>
      </c>
      <c r="D1778" t="s">
        <v>680</v>
      </c>
      <c r="E1778" t="s">
        <v>53</v>
      </c>
      <c r="F1778" t="s">
        <v>276</v>
      </c>
      <c r="G1778">
        <v>8</v>
      </c>
      <c r="H1778">
        <v>169.42</v>
      </c>
      <c r="I1778">
        <v>20</v>
      </c>
      <c r="J1778">
        <v>271.07</v>
      </c>
      <c r="K1778">
        <v>1084.29</v>
      </c>
      <c r="L1778">
        <v>1103.5999999999999</v>
      </c>
      <c r="M1778">
        <v>-19.309999999999999</v>
      </c>
      <c r="N1778" t="s">
        <v>40</v>
      </c>
      <c r="O1778" t="s">
        <v>24</v>
      </c>
      <c r="P1778" t="s">
        <v>25</v>
      </c>
      <c r="Q1778">
        <v>0.43819444444444444</v>
      </c>
      <c r="R1778" t="s">
        <v>49</v>
      </c>
      <c r="S1778" t="s">
        <v>4873</v>
      </c>
      <c r="T1778" t="s">
        <v>4864</v>
      </c>
      <c r="U1778">
        <v>157.97999999999999</v>
      </c>
      <c r="V1778" t="s">
        <v>5748</v>
      </c>
      <c r="W1778" t="s">
        <v>4958</v>
      </c>
      <c r="X1778" t="s">
        <v>5237</v>
      </c>
      <c r="Y1778" t="s">
        <v>4970</v>
      </c>
      <c r="Z1778" t="s">
        <v>5059</v>
      </c>
      <c r="AA1778" t="s">
        <v>5060</v>
      </c>
      <c r="AB1778">
        <f>YEAR(Sales_Trans_2[[#This Row],[Transaction_Date]])</f>
        <v>2025</v>
      </c>
      <c r="AC1778" t="str">
        <f>TEXT(Sales_Trans_2[[#This Row],[Transaction_Date]],"mmm")</f>
        <v>Jan</v>
      </c>
      <c r="AD1778">
        <f>MONTH(Sales_Trans_2[[#This Row],[Transaction_Date]])</f>
        <v>1</v>
      </c>
      <c r="AE1778" s="19">
        <f>IFERROR(Sales_Trans_2[[#This Row],[Profit]]/Sales_Trans_2[[#This Row],[Sales_Amount]],0)</f>
        <v>-1.7808888765920555E-2</v>
      </c>
      <c r="AF1778" s="20" t="str">
        <f>IF(Sales_Trans_2[[#This Row],[Discount_Pct]]=0,"0%",
IF(Sales_Trans_2[[#This Row],[Discount_Pct]]&lt;=5,"1-5%",
IF(Sales_Trans_2[[#This Row],[Discount_Pct]]&lt;=10,"6-10%",
IF(Sales_Trans_2[[#This Row],[Discount_Pct]]&lt;=15,"11-15%","&gt;15%"))))</f>
        <v>&gt;15%</v>
      </c>
    </row>
    <row r="1779" spans="1:32" x14ac:dyDescent="0.25">
      <c r="A1779" t="s">
        <v>2838</v>
      </c>
      <c r="B1779" s="10">
        <v>45990</v>
      </c>
      <c r="C1779" t="s">
        <v>100</v>
      </c>
      <c r="D1779" t="s">
        <v>509</v>
      </c>
      <c r="E1779" t="s">
        <v>2478</v>
      </c>
      <c r="F1779" t="s">
        <v>1319</v>
      </c>
      <c r="G1779">
        <v>5</v>
      </c>
      <c r="H1779">
        <v>325.3</v>
      </c>
      <c r="I1779">
        <v>5</v>
      </c>
      <c r="J1779">
        <v>81.33</v>
      </c>
      <c r="K1779">
        <v>1776.95</v>
      </c>
      <c r="L1779">
        <v>1268.5</v>
      </c>
      <c r="M1779">
        <v>508.45</v>
      </c>
      <c r="N1779" t="s">
        <v>4971</v>
      </c>
      <c r="O1779" t="s">
        <v>24</v>
      </c>
      <c r="P1779" t="s">
        <v>25</v>
      </c>
      <c r="Q1779">
        <v>0.90486111111111112</v>
      </c>
      <c r="R1779" t="s">
        <v>27</v>
      </c>
      <c r="S1779" t="s">
        <v>4875</v>
      </c>
      <c r="T1779" t="s">
        <v>4864</v>
      </c>
      <c r="U1779">
        <v>291.93</v>
      </c>
      <c r="V1779" t="s">
        <v>5805</v>
      </c>
      <c r="W1779" t="s">
        <v>4958</v>
      </c>
      <c r="X1779" t="s">
        <v>5806</v>
      </c>
      <c r="Y1779" t="s">
        <v>4960</v>
      </c>
      <c r="Z1779" t="s">
        <v>5245</v>
      </c>
      <c r="AA1779" t="s">
        <v>5060</v>
      </c>
      <c r="AB1779">
        <f>YEAR(Sales_Trans_2[[#This Row],[Transaction_Date]])</f>
        <v>2025</v>
      </c>
      <c r="AC1779" t="str">
        <f>TEXT(Sales_Trans_2[[#This Row],[Transaction_Date]],"mmm")</f>
        <v>Nov</v>
      </c>
      <c r="AD1779">
        <f>MONTH(Sales_Trans_2[[#This Row],[Transaction_Date]])</f>
        <v>11</v>
      </c>
      <c r="AE1779" s="19">
        <f>IFERROR(Sales_Trans_2[[#This Row],[Profit]]/Sales_Trans_2[[#This Row],[Sales_Amount]],0)</f>
        <v>0.28613635724134051</v>
      </c>
      <c r="AF1779" s="20" t="str">
        <f>IF(Sales_Trans_2[[#This Row],[Discount_Pct]]=0,"0%",
IF(Sales_Trans_2[[#This Row],[Discount_Pct]]&lt;=5,"1-5%",
IF(Sales_Trans_2[[#This Row],[Discount_Pct]]&lt;=10,"6-10%",
IF(Sales_Trans_2[[#This Row],[Discount_Pct]]&lt;=15,"11-15%","&gt;15%"))))</f>
        <v>1-5%</v>
      </c>
    </row>
    <row r="1780" spans="1:32" x14ac:dyDescent="0.25">
      <c r="A1780" t="s">
        <v>4568</v>
      </c>
      <c r="B1780" s="10">
        <v>45987</v>
      </c>
      <c r="C1780" t="s">
        <v>2506</v>
      </c>
      <c r="D1780" t="s">
        <v>1091</v>
      </c>
      <c r="E1780" t="s">
        <v>962</v>
      </c>
      <c r="F1780" t="s">
        <v>963</v>
      </c>
      <c r="G1780">
        <v>3</v>
      </c>
      <c r="H1780">
        <v>318.41000000000003</v>
      </c>
      <c r="I1780">
        <v>15</v>
      </c>
      <c r="J1780">
        <v>143.28</v>
      </c>
      <c r="K1780">
        <v>811.95</v>
      </c>
      <c r="L1780">
        <v>675.84</v>
      </c>
      <c r="M1780">
        <v>136.11000000000001</v>
      </c>
      <c r="N1780" t="s">
        <v>133</v>
      </c>
      <c r="O1780" t="s">
        <v>24</v>
      </c>
      <c r="P1780" t="s">
        <v>25</v>
      </c>
      <c r="Q1780">
        <v>0.46805555555555556</v>
      </c>
      <c r="R1780" t="s">
        <v>49</v>
      </c>
      <c r="S1780" t="s">
        <v>4816</v>
      </c>
      <c r="T1780" t="s">
        <v>4805</v>
      </c>
      <c r="U1780">
        <v>297.32</v>
      </c>
      <c r="V1780" t="s">
        <v>5550</v>
      </c>
      <c r="W1780" t="s">
        <v>4958</v>
      </c>
      <c r="X1780" t="s">
        <v>5479</v>
      </c>
      <c r="Y1780" t="s">
        <v>5011</v>
      </c>
      <c r="Z1780" t="s">
        <v>5480</v>
      </c>
      <c r="AA1780" t="s">
        <v>5060</v>
      </c>
      <c r="AB1780">
        <f>YEAR(Sales_Trans_2[[#This Row],[Transaction_Date]])</f>
        <v>2025</v>
      </c>
      <c r="AC1780" t="str">
        <f>TEXT(Sales_Trans_2[[#This Row],[Transaction_Date]],"mmm")</f>
        <v>Nov</v>
      </c>
      <c r="AD1780">
        <f>MONTH(Sales_Trans_2[[#This Row],[Transaction_Date]])</f>
        <v>11</v>
      </c>
      <c r="AE1780" s="19">
        <f>IFERROR(Sales_Trans_2[[#This Row],[Profit]]/Sales_Trans_2[[#This Row],[Sales_Amount]],0)</f>
        <v>0.16763347496767042</v>
      </c>
      <c r="AF1780" s="20" t="str">
        <f>IF(Sales_Trans_2[[#This Row],[Discount_Pct]]=0,"0%",
IF(Sales_Trans_2[[#This Row],[Discount_Pct]]&lt;=5,"1-5%",
IF(Sales_Trans_2[[#This Row],[Discount_Pct]]&lt;=10,"6-10%",
IF(Sales_Trans_2[[#This Row],[Discount_Pct]]&lt;=15,"11-15%","&gt;15%"))))</f>
        <v>11-15%</v>
      </c>
    </row>
    <row r="1781" spans="1:32" x14ac:dyDescent="0.25">
      <c r="A1781" t="s">
        <v>3313</v>
      </c>
      <c r="B1781" s="10">
        <v>45985</v>
      </c>
      <c r="C1781" t="s">
        <v>722</v>
      </c>
      <c r="D1781" t="s">
        <v>802</v>
      </c>
      <c r="E1781" t="s">
        <v>576</v>
      </c>
      <c r="F1781" t="s">
        <v>1151</v>
      </c>
      <c r="G1781">
        <v>4</v>
      </c>
      <c r="H1781">
        <v>332.05</v>
      </c>
      <c r="I1781">
        <v>15</v>
      </c>
      <c r="J1781">
        <v>199.23</v>
      </c>
      <c r="K1781">
        <v>1128.97</v>
      </c>
      <c r="L1781">
        <v>1002.76</v>
      </c>
      <c r="M1781">
        <v>126.21</v>
      </c>
      <c r="N1781" t="s">
        <v>133</v>
      </c>
      <c r="O1781" t="s">
        <v>24</v>
      </c>
      <c r="P1781" t="s">
        <v>25</v>
      </c>
      <c r="Q1781">
        <v>0.88958333333333328</v>
      </c>
      <c r="R1781" t="s">
        <v>49</v>
      </c>
      <c r="S1781" t="s">
        <v>4850</v>
      </c>
      <c r="T1781" t="s">
        <v>4847</v>
      </c>
      <c r="U1781">
        <v>298.68</v>
      </c>
      <c r="V1781" t="s">
        <v>5822</v>
      </c>
      <c r="W1781" t="s">
        <v>4958</v>
      </c>
      <c r="X1781" t="s">
        <v>5490</v>
      </c>
      <c r="Y1781" t="s">
        <v>4960</v>
      </c>
      <c r="Z1781" t="s">
        <v>5220</v>
      </c>
      <c r="AA1781" t="s">
        <v>5060</v>
      </c>
      <c r="AB1781">
        <f>YEAR(Sales_Trans_2[[#This Row],[Transaction_Date]])</f>
        <v>2025</v>
      </c>
      <c r="AC1781" t="str">
        <f>TEXT(Sales_Trans_2[[#This Row],[Transaction_Date]],"mmm")</f>
        <v>Nov</v>
      </c>
      <c r="AD1781">
        <f>MONTH(Sales_Trans_2[[#This Row],[Transaction_Date]])</f>
        <v>11</v>
      </c>
      <c r="AE1781" s="19">
        <f>IFERROR(Sales_Trans_2[[#This Row],[Profit]]/Sales_Trans_2[[#This Row],[Sales_Amount]],0)</f>
        <v>0.11179216453935888</v>
      </c>
      <c r="AF1781" s="20" t="str">
        <f>IF(Sales_Trans_2[[#This Row],[Discount_Pct]]=0,"0%",
IF(Sales_Trans_2[[#This Row],[Discount_Pct]]&lt;=5,"1-5%",
IF(Sales_Trans_2[[#This Row],[Discount_Pct]]&lt;=10,"6-10%",
IF(Sales_Trans_2[[#This Row],[Discount_Pct]]&lt;=15,"11-15%","&gt;15%"))))</f>
        <v>11-15%</v>
      </c>
    </row>
    <row r="1782" spans="1:32" x14ac:dyDescent="0.25">
      <c r="A1782" t="s">
        <v>3506</v>
      </c>
      <c r="B1782" s="10">
        <v>45981</v>
      </c>
      <c r="C1782" t="s">
        <v>2465</v>
      </c>
      <c r="D1782" t="s">
        <v>176</v>
      </c>
      <c r="E1782" t="s">
        <v>606</v>
      </c>
      <c r="F1782" t="s">
        <v>630</v>
      </c>
      <c r="G1782">
        <v>6</v>
      </c>
      <c r="H1782">
        <v>404.27</v>
      </c>
      <c r="I1782">
        <v>5</v>
      </c>
      <c r="J1782">
        <v>121.28</v>
      </c>
      <c r="K1782">
        <v>2304.34</v>
      </c>
      <c r="L1782">
        <v>1820.46</v>
      </c>
      <c r="M1782">
        <v>483.88</v>
      </c>
      <c r="N1782" t="s">
        <v>4971</v>
      </c>
      <c r="O1782" t="s">
        <v>24</v>
      </c>
      <c r="P1782" t="s">
        <v>25</v>
      </c>
      <c r="Q1782">
        <v>0.59375</v>
      </c>
      <c r="R1782" t="s">
        <v>49</v>
      </c>
      <c r="S1782" t="s">
        <v>4860</v>
      </c>
      <c r="T1782" t="s">
        <v>4847</v>
      </c>
      <c r="U1782">
        <v>355.64</v>
      </c>
      <c r="V1782" t="s">
        <v>5352</v>
      </c>
      <c r="W1782" t="s">
        <v>4958</v>
      </c>
      <c r="X1782" t="s">
        <v>5695</v>
      </c>
      <c r="Y1782" t="s">
        <v>4966</v>
      </c>
      <c r="Z1782" t="s">
        <v>5696</v>
      </c>
      <c r="AA1782" t="s">
        <v>5060</v>
      </c>
      <c r="AB1782">
        <f>YEAR(Sales_Trans_2[[#This Row],[Transaction_Date]])</f>
        <v>2025</v>
      </c>
      <c r="AC1782" t="str">
        <f>TEXT(Sales_Trans_2[[#This Row],[Transaction_Date]],"mmm")</f>
        <v>Nov</v>
      </c>
      <c r="AD1782">
        <f>MONTH(Sales_Trans_2[[#This Row],[Transaction_Date]])</f>
        <v>11</v>
      </c>
      <c r="AE1782" s="19">
        <f>IFERROR(Sales_Trans_2[[#This Row],[Profit]]/Sales_Trans_2[[#This Row],[Sales_Amount]],0)</f>
        <v>0.20998637353862709</v>
      </c>
      <c r="AF1782" s="20" t="str">
        <f>IF(Sales_Trans_2[[#This Row],[Discount_Pct]]=0,"0%",
IF(Sales_Trans_2[[#This Row],[Discount_Pct]]&lt;=5,"1-5%",
IF(Sales_Trans_2[[#This Row],[Discount_Pct]]&lt;=10,"6-10%",
IF(Sales_Trans_2[[#This Row],[Discount_Pct]]&lt;=15,"11-15%","&gt;15%"))))</f>
        <v>1-5%</v>
      </c>
    </row>
    <row r="1783" spans="1:32" x14ac:dyDescent="0.25">
      <c r="A1783" t="s">
        <v>603</v>
      </c>
      <c r="B1783" s="10">
        <v>45977</v>
      </c>
      <c r="C1783" t="s">
        <v>604</v>
      </c>
      <c r="D1783" t="s">
        <v>605</v>
      </c>
      <c r="E1783" t="s">
        <v>606</v>
      </c>
      <c r="F1783" t="s">
        <v>607</v>
      </c>
      <c r="G1783">
        <v>8</v>
      </c>
      <c r="H1783">
        <v>84.09</v>
      </c>
      <c r="I1783">
        <v>10</v>
      </c>
      <c r="J1783">
        <v>67.27</v>
      </c>
      <c r="K1783">
        <v>696.27</v>
      </c>
      <c r="L1783">
        <v>497.12</v>
      </c>
      <c r="M1783">
        <v>199.15</v>
      </c>
      <c r="N1783" t="s">
        <v>40</v>
      </c>
      <c r="O1783" t="s">
        <v>24</v>
      </c>
      <c r="P1783" t="s">
        <v>25</v>
      </c>
      <c r="Q1783">
        <v>0.88541666666666663</v>
      </c>
      <c r="R1783" t="s">
        <v>27</v>
      </c>
      <c r="S1783" t="s">
        <v>4851</v>
      </c>
      <c r="T1783" t="s">
        <v>4847</v>
      </c>
      <c r="U1783">
        <v>75.680000000000007</v>
      </c>
      <c r="V1783" t="s">
        <v>5362</v>
      </c>
      <c r="W1783" t="s">
        <v>4958</v>
      </c>
      <c r="X1783" t="s">
        <v>5841</v>
      </c>
      <c r="Y1783" t="s">
        <v>4970</v>
      </c>
      <c r="Z1783" t="s">
        <v>5696</v>
      </c>
      <c r="AA1783" t="s">
        <v>5060</v>
      </c>
      <c r="AB1783">
        <f>YEAR(Sales_Trans_2[[#This Row],[Transaction_Date]])</f>
        <v>2025</v>
      </c>
      <c r="AC1783" t="str">
        <f>TEXT(Sales_Trans_2[[#This Row],[Transaction_Date]],"mmm")</f>
        <v>Nov</v>
      </c>
      <c r="AD1783">
        <f>MONTH(Sales_Trans_2[[#This Row],[Transaction_Date]])</f>
        <v>11</v>
      </c>
      <c r="AE1783" s="19">
        <f>IFERROR(Sales_Trans_2[[#This Row],[Profit]]/Sales_Trans_2[[#This Row],[Sales_Amount]],0)</f>
        <v>0.28602409984632399</v>
      </c>
      <c r="AF1783" s="20" t="str">
        <f>IF(Sales_Trans_2[[#This Row],[Discount_Pct]]=0,"0%",
IF(Sales_Trans_2[[#This Row],[Discount_Pct]]&lt;=5,"1-5%",
IF(Sales_Trans_2[[#This Row],[Discount_Pct]]&lt;=10,"6-10%",
IF(Sales_Trans_2[[#This Row],[Discount_Pct]]&lt;=15,"11-15%","&gt;15%"))))</f>
        <v>6-10%</v>
      </c>
    </row>
    <row r="1784" spans="1:32" x14ac:dyDescent="0.25">
      <c r="A1784" t="s">
        <v>3935</v>
      </c>
      <c r="B1784" s="10">
        <v>45941</v>
      </c>
      <c r="C1784" t="s">
        <v>1168</v>
      </c>
      <c r="D1784" t="s">
        <v>503</v>
      </c>
      <c r="E1784" t="s">
        <v>1059</v>
      </c>
      <c r="F1784" t="s">
        <v>304</v>
      </c>
      <c r="G1784">
        <v>3</v>
      </c>
      <c r="H1784">
        <v>566.29999999999995</v>
      </c>
      <c r="I1784">
        <v>5</v>
      </c>
      <c r="J1784">
        <v>84.94</v>
      </c>
      <c r="K1784">
        <v>1613.96</v>
      </c>
      <c r="L1784">
        <v>1169.4000000000001</v>
      </c>
      <c r="M1784">
        <v>444.56</v>
      </c>
      <c r="N1784" t="s">
        <v>23</v>
      </c>
      <c r="O1784" t="s">
        <v>24</v>
      </c>
      <c r="P1784" t="s">
        <v>25</v>
      </c>
      <c r="Q1784">
        <v>0.49027777777777776</v>
      </c>
      <c r="R1784" t="s">
        <v>49</v>
      </c>
      <c r="S1784" t="s">
        <v>4727</v>
      </c>
      <c r="T1784" t="s">
        <v>4703</v>
      </c>
      <c r="U1784">
        <v>503.36</v>
      </c>
      <c r="V1784" t="s">
        <v>5625</v>
      </c>
      <c r="W1784" t="s">
        <v>4958</v>
      </c>
      <c r="X1784" t="s">
        <v>5101</v>
      </c>
      <c r="Y1784" t="s">
        <v>4970</v>
      </c>
      <c r="Z1784" t="s">
        <v>5099</v>
      </c>
      <c r="AA1784" t="s">
        <v>5060</v>
      </c>
      <c r="AB1784">
        <f>YEAR(Sales_Trans_2[[#This Row],[Transaction_Date]])</f>
        <v>2025</v>
      </c>
      <c r="AC1784" t="str">
        <f>TEXT(Sales_Trans_2[[#This Row],[Transaction_Date]],"mmm")</f>
        <v>Oct</v>
      </c>
      <c r="AD1784">
        <f>MONTH(Sales_Trans_2[[#This Row],[Transaction_Date]])</f>
        <v>10</v>
      </c>
      <c r="AE1784" s="19">
        <f>IFERROR(Sales_Trans_2[[#This Row],[Profit]]/Sales_Trans_2[[#This Row],[Sales_Amount]],0)</f>
        <v>0.27544672730427022</v>
      </c>
      <c r="AF1784" s="20" t="str">
        <f>IF(Sales_Trans_2[[#This Row],[Discount_Pct]]=0,"0%",
IF(Sales_Trans_2[[#This Row],[Discount_Pct]]&lt;=5,"1-5%",
IF(Sales_Trans_2[[#This Row],[Discount_Pct]]&lt;=10,"6-10%",
IF(Sales_Trans_2[[#This Row],[Discount_Pct]]&lt;=15,"11-15%","&gt;15%"))))</f>
        <v>1-5%</v>
      </c>
    </row>
    <row r="1785" spans="1:32" x14ac:dyDescent="0.25">
      <c r="A1785" t="s">
        <v>3286</v>
      </c>
      <c r="B1785" s="10">
        <v>45819</v>
      </c>
      <c r="C1785" t="s">
        <v>58</v>
      </c>
      <c r="D1785" t="s">
        <v>65</v>
      </c>
      <c r="E1785" t="s">
        <v>584</v>
      </c>
      <c r="F1785" t="s">
        <v>585</v>
      </c>
      <c r="G1785">
        <v>7</v>
      </c>
      <c r="H1785">
        <v>189.04</v>
      </c>
      <c r="I1785">
        <v>10</v>
      </c>
      <c r="J1785">
        <v>132.33000000000001</v>
      </c>
      <c r="K1785">
        <v>1190.95</v>
      </c>
      <c r="L1785">
        <v>994</v>
      </c>
      <c r="M1785">
        <v>196.95</v>
      </c>
      <c r="N1785" t="s">
        <v>68</v>
      </c>
      <c r="O1785" t="s">
        <v>24</v>
      </c>
      <c r="P1785" t="s">
        <v>25</v>
      </c>
      <c r="Q1785">
        <v>0.70347222222222228</v>
      </c>
      <c r="R1785" t="s">
        <v>49</v>
      </c>
      <c r="S1785" t="s">
        <v>4719</v>
      </c>
      <c r="T1785" t="s">
        <v>4703</v>
      </c>
      <c r="U1785">
        <v>172.63</v>
      </c>
      <c r="V1785" t="s">
        <v>5624</v>
      </c>
      <c r="W1785" t="s">
        <v>4958</v>
      </c>
      <c r="X1785" t="s">
        <v>5752</v>
      </c>
      <c r="Y1785" t="s">
        <v>5007</v>
      </c>
      <c r="Z1785" t="s">
        <v>5226</v>
      </c>
      <c r="AA1785" t="s">
        <v>5060</v>
      </c>
      <c r="AB1785">
        <f>YEAR(Sales_Trans_2[[#This Row],[Transaction_Date]])</f>
        <v>2025</v>
      </c>
      <c r="AC1785" t="str">
        <f>TEXT(Sales_Trans_2[[#This Row],[Transaction_Date]],"mmm")</f>
        <v>Jun</v>
      </c>
      <c r="AD1785">
        <f>MONTH(Sales_Trans_2[[#This Row],[Transaction_Date]])</f>
        <v>6</v>
      </c>
      <c r="AE1785" s="19">
        <f>IFERROR(Sales_Trans_2[[#This Row],[Profit]]/Sales_Trans_2[[#This Row],[Sales_Amount]],0)</f>
        <v>0.16537218187161509</v>
      </c>
      <c r="AF1785" s="20" t="str">
        <f>IF(Sales_Trans_2[[#This Row],[Discount_Pct]]=0,"0%",
IF(Sales_Trans_2[[#This Row],[Discount_Pct]]&lt;=5,"1-5%",
IF(Sales_Trans_2[[#This Row],[Discount_Pct]]&lt;=10,"6-10%",
IF(Sales_Trans_2[[#This Row],[Discount_Pct]]&lt;=15,"11-15%","&gt;15%"))))</f>
        <v>6-10%</v>
      </c>
    </row>
    <row r="1786" spans="1:32" x14ac:dyDescent="0.25">
      <c r="A1786" t="s">
        <v>4492</v>
      </c>
      <c r="B1786" s="10">
        <v>45699</v>
      </c>
      <c r="C1786" t="s">
        <v>1564</v>
      </c>
      <c r="D1786" t="s">
        <v>1650</v>
      </c>
      <c r="E1786" t="s">
        <v>671</v>
      </c>
      <c r="F1786" t="s">
        <v>662</v>
      </c>
      <c r="G1786">
        <v>8</v>
      </c>
      <c r="H1786">
        <v>260.52</v>
      </c>
      <c r="I1786">
        <v>5</v>
      </c>
      <c r="J1786">
        <v>104.21</v>
      </c>
      <c r="K1786">
        <v>2276.94</v>
      </c>
      <c r="L1786">
        <v>1287.8399999999999</v>
      </c>
      <c r="M1786">
        <v>989.1</v>
      </c>
      <c r="N1786" t="s">
        <v>40</v>
      </c>
      <c r="O1786" t="s">
        <v>24</v>
      </c>
      <c r="P1786" t="s">
        <v>25</v>
      </c>
      <c r="Q1786">
        <v>0.78819444444444442</v>
      </c>
      <c r="R1786" t="s">
        <v>27</v>
      </c>
      <c r="S1786" t="s">
        <v>4800</v>
      </c>
      <c r="T1786" t="s">
        <v>4776</v>
      </c>
      <c r="U1786">
        <v>232.2</v>
      </c>
      <c r="V1786" t="s">
        <v>5237</v>
      </c>
      <c r="W1786" t="s">
        <v>4958</v>
      </c>
      <c r="X1786" t="s">
        <v>5528</v>
      </c>
      <c r="Y1786" t="s">
        <v>4960</v>
      </c>
      <c r="Z1786" t="s">
        <v>5529</v>
      </c>
      <c r="AA1786" t="s">
        <v>5060</v>
      </c>
      <c r="AB1786">
        <f>YEAR(Sales_Trans_2[[#This Row],[Transaction_Date]])</f>
        <v>2025</v>
      </c>
      <c r="AC1786" t="str">
        <f>TEXT(Sales_Trans_2[[#This Row],[Transaction_Date]],"mmm")</f>
        <v>Feb</v>
      </c>
      <c r="AD1786">
        <f>MONTH(Sales_Trans_2[[#This Row],[Transaction_Date]])</f>
        <v>2</v>
      </c>
      <c r="AE1786" s="19">
        <f>IFERROR(Sales_Trans_2[[#This Row],[Profit]]/Sales_Trans_2[[#This Row],[Sales_Amount]],0)</f>
        <v>0.43439879838730927</v>
      </c>
      <c r="AF1786" s="20" t="str">
        <f>IF(Sales_Trans_2[[#This Row],[Discount_Pct]]=0,"0%",
IF(Sales_Trans_2[[#This Row],[Discount_Pct]]&lt;=5,"1-5%",
IF(Sales_Trans_2[[#This Row],[Discount_Pct]]&lt;=10,"6-10%",
IF(Sales_Trans_2[[#This Row],[Discount_Pct]]&lt;=15,"11-15%","&gt;15%"))))</f>
        <v>1-5%</v>
      </c>
    </row>
    <row r="1787" spans="1:32" x14ac:dyDescent="0.25">
      <c r="A1787" t="s">
        <v>1662</v>
      </c>
      <c r="B1787" s="10">
        <v>45957</v>
      </c>
      <c r="C1787" t="s">
        <v>1470</v>
      </c>
      <c r="D1787" t="s">
        <v>237</v>
      </c>
      <c r="E1787" t="s">
        <v>1343</v>
      </c>
      <c r="F1787" t="s">
        <v>1344</v>
      </c>
      <c r="G1787">
        <v>4</v>
      </c>
      <c r="H1787">
        <v>597.21</v>
      </c>
      <c r="I1787">
        <v>20</v>
      </c>
      <c r="J1787">
        <v>477.77</v>
      </c>
      <c r="K1787">
        <v>1911.07</v>
      </c>
      <c r="L1787">
        <v>1345.6</v>
      </c>
      <c r="M1787">
        <v>565.47</v>
      </c>
      <c r="N1787" t="s">
        <v>47</v>
      </c>
      <c r="O1787" t="s">
        <v>24</v>
      </c>
      <c r="P1787" t="s">
        <v>25</v>
      </c>
      <c r="Q1787">
        <v>0.58472222222222225</v>
      </c>
      <c r="R1787" t="s">
        <v>49</v>
      </c>
      <c r="S1787" t="s">
        <v>4670</v>
      </c>
      <c r="T1787" t="s">
        <v>4636</v>
      </c>
      <c r="U1787">
        <v>541.35</v>
      </c>
      <c r="V1787" t="s">
        <v>5293</v>
      </c>
      <c r="W1787" t="s">
        <v>4958</v>
      </c>
      <c r="X1787" t="s">
        <v>5228</v>
      </c>
      <c r="Y1787" t="s">
        <v>4960</v>
      </c>
      <c r="Z1787" t="s">
        <v>5229</v>
      </c>
      <c r="AA1787" t="s">
        <v>5060</v>
      </c>
      <c r="AB1787">
        <f>YEAR(Sales_Trans_2[[#This Row],[Transaction_Date]])</f>
        <v>2025</v>
      </c>
      <c r="AC1787" t="str">
        <f>TEXT(Sales_Trans_2[[#This Row],[Transaction_Date]],"mmm")</f>
        <v>Oct</v>
      </c>
      <c r="AD1787">
        <f>MONTH(Sales_Trans_2[[#This Row],[Transaction_Date]])</f>
        <v>10</v>
      </c>
      <c r="AE1787" s="19">
        <f>IFERROR(Sales_Trans_2[[#This Row],[Profit]]/Sales_Trans_2[[#This Row],[Sales_Amount]],0)</f>
        <v>0.29589183023123172</v>
      </c>
      <c r="AF1787" s="20" t="str">
        <f>IF(Sales_Trans_2[[#This Row],[Discount_Pct]]=0,"0%",
IF(Sales_Trans_2[[#This Row],[Discount_Pct]]&lt;=5,"1-5%",
IF(Sales_Trans_2[[#This Row],[Discount_Pct]]&lt;=10,"6-10%",
IF(Sales_Trans_2[[#This Row],[Discount_Pct]]&lt;=15,"11-15%","&gt;15%"))))</f>
        <v>&gt;15%</v>
      </c>
    </row>
    <row r="1788" spans="1:32" x14ac:dyDescent="0.25">
      <c r="A1788" t="s">
        <v>3155</v>
      </c>
      <c r="B1788" s="10">
        <v>45955</v>
      </c>
      <c r="C1788" t="s">
        <v>477</v>
      </c>
      <c r="D1788" t="s">
        <v>539</v>
      </c>
      <c r="E1788" t="s">
        <v>259</v>
      </c>
      <c r="F1788" t="s">
        <v>260</v>
      </c>
      <c r="G1788">
        <v>6</v>
      </c>
      <c r="H1788">
        <v>283.7</v>
      </c>
      <c r="I1788">
        <v>20</v>
      </c>
      <c r="J1788">
        <v>340.44</v>
      </c>
      <c r="K1788">
        <v>1566.02</v>
      </c>
      <c r="L1788">
        <v>1263.1199999999999</v>
      </c>
      <c r="M1788">
        <v>302.89999999999998</v>
      </c>
      <c r="N1788" t="s">
        <v>133</v>
      </c>
      <c r="O1788" t="s">
        <v>24</v>
      </c>
      <c r="P1788" t="s">
        <v>25</v>
      </c>
      <c r="Q1788">
        <v>0.41805555555555557</v>
      </c>
      <c r="R1788" t="s">
        <v>27</v>
      </c>
      <c r="S1788" t="s">
        <v>4878</v>
      </c>
      <c r="T1788" t="s">
        <v>4864</v>
      </c>
      <c r="U1788">
        <v>251.73</v>
      </c>
      <c r="V1788" t="s">
        <v>5537</v>
      </c>
      <c r="W1788" t="s">
        <v>4958</v>
      </c>
      <c r="X1788" t="s">
        <v>5583</v>
      </c>
      <c r="Y1788" t="s">
        <v>4966</v>
      </c>
      <c r="Z1788" t="s">
        <v>5190</v>
      </c>
      <c r="AA1788" t="s">
        <v>5060</v>
      </c>
      <c r="AB1788">
        <f>YEAR(Sales_Trans_2[[#This Row],[Transaction_Date]])</f>
        <v>2025</v>
      </c>
      <c r="AC1788" t="str">
        <f>TEXT(Sales_Trans_2[[#This Row],[Transaction_Date]],"mmm")</f>
        <v>Oct</v>
      </c>
      <c r="AD1788">
        <f>MONTH(Sales_Trans_2[[#This Row],[Transaction_Date]])</f>
        <v>10</v>
      </c>
      <c r="AE1788" s="19">
        <f>IFERROR(Sales_Trans_2[[#This Row],[Profit]]/Sales_Trans_2[[#This Row],[Sales_Amount]],0)</f>
        <v>0.19342026283189231</v>
      </c>
      <c r="AF1788" s="20" t="str">
        <f>IF(Sales_Trans_2[[#This Row],[Discount_Pct]]=0,"0%",
IF(Sales_Trans_2[[#This Row],[Discount_Pct]]&lt;=5,"1-5%",
IF(Sales_Trans_2[[#This Row],[Discount_Pct]]&lt;=10,"6-10%",
IF(Sales_Trans_2[[#This Row],[Discount_Pct]]&lt;=15,"11-15%","&gt;15%"))))</f>
        <v>&gt;15%</v>
      </c>
    </row>
    <row r="1789" spans="1:32" x14ac:dyDescent="0.25">
      <c r="A1789" t="s">
        <v>628</v>
      </c>
      <c r="B1789" s="10">
        <v>45954</v>
      </c>
      <c r="C1789" t="s">
        <v>629</v>
      </c>
      <c r="D1789" t="s">
        <v>432</v>
      </c>
      <c r="E1789" t="s">
        <v>606</v>
      </c>
      <c r="F1789" t="s">
        <v>630</v>
      </c>
      <c r="G1789">
        <v>7</v>
      </c>
      <c r="H1789">
        <v>342.68</v>
      </c>
      <c r="I1789">
        <v>5</v>
      </c>
      <c r="J1789">
        <v>119.94</v>
      </c>
      <c r="K1789">
        <v>2278.8200000000002</v>
      </c>
      <c r="L1789">
        <v>1759.94</v>
      </c>
      <c r="M1789">
        <v>518.88</v>
      </c>
      <c r="N1789" t="s">
        <v>68</v>
      </c>
      <c r="O1789" t="s">
        <v>24</v>
      </c>
      <c r="P1789" t="s">
        <v>25</v>
      </c>
      <c r="Q1789">
        <v>0.62083333333333335</v>
      </c>
      <c r="R1789" t="s">
        <v>49</v>
      </c>
      <c r="S1789" t="s">
        <v>4841</v>
      </c>
      <c r="T1789" t="s">
        <v>4828</v>
      </c>
      <c r="U1789">
        <v>305.67</v>
      </c>
      <c r="V1789" t="s">
        <v>5061</v>
      </c>
      <c r="W1789" t="s">
        <v>4958</v>
      </c>
      <c r="X1789" t="s">
        <v>5695</v>
      </c>
      <c r="Y1789" t="s">
        <v>4966</v>
      </c>
      <c r="Z1789" t="s">
        <v>5696</v>
      </c>
      <c r="AA1789" t="s">
        <v>5060</v>
      </c>
      <c r="AB1789">
        <f>YEAR(Sales_Trans_2[[#This Row],[Transaction_Date]])</f>
        <v>2025</v>
      </c>
      <c r="AC1789" t="str">
        <f>TEXT(Sales_Trans_2[[#This Row],[Transaction_Date]],"mmm")</f>
        <v>Oct</v>
      </c>
      <c r="AD1789">
        <f>MONTH(Sales_Trans_2[[#This Row],[Transaction_Date]])</f>
        <v>10</v>
      </c>
      <c r="AE1789" s="19">
        <f>IFERROR(Sales_Trans_2[[#This Row],[Profit]]/Sales_Trans_2[[#This Row],[Sales_Amount]],0)</f>
        <v>0.22769679044417723</v>
      </c>
      <c r="AF1789" s="20" t="str">
        <f>IF(Sales_Trans_2[[#This Row],[Discount_Pct]]=0,"0%",
IF(Sales_Trans_2[[#This Row],[Discount_Pct]]&lt;=5,"1-5%",
IF(Sales_Trans_2[[#This Row],[Discount_Pct]]&lt;=10,"6-10%",
IF(Sales_Trans_2[[#This Row],[Discount_Pct]]&lt;=15,"11-15%","&gt;15%"))))</f>
        <v>1-5%</v>
      </c>
    </row>
    <row r="1790" spans="1:32" x14ac:dyDescent="0.25">
      <c r="A1790" t="s">
        <v>2981</v>
      </c>
      <c r="B1790" s="10">
        <v>45950</v>
      </c>
      <c r="C1790" t="s">
        <v>2982</v>
      </c>
      <c r="D1790" t="s">
        <v>886</v>
      </c>
      <c r="E1790" t="s">
        <v>1471</v>
      </c>
      <c r="F1790" t="s">
        <v>1472</v>
      </c>
      <c r="G1790">
        <v>3</v>
      </c>
      <c r="H1790">
        <v>238.97</v>
      </c>
      <c r="I1790">
        <v>10</v>
      </c>
      <c r="J1790">
        <v>71.69</v>
      </c>
      <c r="K1790">
        <v>645.22</v>
      </c>
      <c r="L1790">
        <v>577.23</v>
      </c>
      <c r="M1790">
        <v>67.989999999999995</v>
      </c>
      <c r="N1790" t="s">
        <v>68</v>
      </c>
      <c r="O1790" t="s">
        <v>24</v>
      </c>
      <c r="P1790" t="s">
        <v>25</v>
      </c>
      <c r="Q1790">
        <v>0.4909722222222222</v>
      </c>
      <c r="R1790" t="s">
        <v>49</v>
      </c>
      <c r="S1790" t="s">
        <v>4827</v>
      </c>
      <c r="T1790" t="s">
        <v>4828</v>
      </c>
      <c r="U1790">
        <v>232.92</v>
      </c>
      <c r="V1790" t="s">
        <v>5547</v>
      </c>
      <c r="W1790" t="s">
        <v>4958</v>
      </c>
      <c r="X1790" t="s">
        <v>5294</v>
      </c>
      <c r="Y1790" t="s">
        <v>4966</v>
      </c>
      <c r="Z1790" t="s">
        <v>5295</v>
      </c>
      <c r="AA1790" t="s">
        <v>5060</v>
      </c>
      <c r="AB1790">
        <f>YEAR(Sales_Trans_2[[#This Row],[Transaction_Date]])</f>
        <v>2025</v>
      </c>
      <c r="AC1790" t="str">
        <f>TEXT(Sales_Trans_2[[#This Row],[Transaction_Date]],"mmm")</f>
        <v>Oct</v>
      </c>
      <c r="AD1790">
        <f>MONTH(Sales_Trans_2[[#This Row],[Transaction_Date]])</f>
        <v>10</v>
      </c>
      <c r="AE1790" s="19">
        <f>IFERROR(Sales_Trans_2[[#This Row],[Profit]]/Sales_Trans_2[[#This Row],[Sales_Amount]],0)</f>
        <v>0.10537491088310963</v>
      </c>
      <c r="AF1790" s="20" t="str">
        <f>IF(Sales_Trans_2[[#This Row],[Discount_Pct]]=0,"0%",
IF(Sales_Trans_2[[#This Row],[Discount_Pct]]&lt;=5,"1-5%",
IF(Sales_Trans_2[[#This Row],[Discount_Pct]]&lt;=10,"6-10%",
IF(Sales_Trans_2[[#This Row],[Discount_Pct]]&lt;=15,"11-15%","&gt;15%"))))</f>
        <v>6-10%</v>
      </c>
    </row>
    <row r="1791" spans="1:32" x14ac:dyDescent="0.25">
      <c r="A1791" t="s">
        <v>2374</v>
      </c>
      <c r="B1791" s="10">
        <v>45947</v>
      </c>
      <c r="C1791" t="s">
        <v>565</v>
      </c>
      <c r="D1791" t="s">
        <v>745</v>
      </c>
      <c r="E1791" t="s">
        <v>760</v>
      </c>
      <c r="F1791" t="s">
        <v>761</v>
      </c>
      <c r="G1791">
        <v>3</v>
      </c>
      <c r="H1791">
        <v>186.32</v>
      </c>
      <c r="I1791">
        <v>10</v>
      </c>
      <c r="J1791">
        <v>55.9</v>
      </c>
      <c r="K1791">
        <v>503.06</v>
      </c>
      <c r="L1791">
        <v>306.69</v>
      </c>
      <c r="M1791">
        <v>196.37</v>
      </c>
      <c r="N1791" t="s">
        <v>47</v>
      </c>
      <c r="O1791" t="s">
        <v>24</v>
      </c>
      <c r="P1791" t="s">
        <v>25</v>
      </c>
      <c r="Q1791">
        <v>0.72986111111111107</v>
      </c>
      <c r="R1791" t="s">
        <v>49</v>
      </c>
      <c r="S1791" t="s">
        <v>4666</v>
      </c>
      <c r="T1791" t="s">
        <v>4636</v>
      </c>
      <c r="U1791">
        <v>168.36</v>
      </c>
      <c r="V1791" t="s">
        <v>4972</v>
      </c>
      <c r="W1791" t="s">
        <v>4958</v>
      </c>
      <c r="X1791" t="s">
        <v>5363</v>
      </c>
      <c r="Y1791" t="s">
        <v>4970</v>
      </c>
      <c r="Z1791" t="s">
        <v>5364</v>
      </c>
      <c r="AA1791" t="s">
        <v>5060</v>
      </c>
      <c r="AB1791">
        <f>YEAR(Sales_Trans_2[[#This Row],[Transaction_Date]])</f>
        <v>2025</v>
      </c>
      <c r="AC1791" t="str">
        <f>TEXT(Sales_Trans_2[[#This Row],[Transaction_Date]],"mmm")</f>
        <v>Oct</v>
      </c>
      <c r="AD1791">
        <f>MONTH(Sales_Trans_2[[#This Row],[Transaction_Date]])</f>
        <v>10</v>
      </c>
      <c r="AE1791" s="19">
        <f>IFERROR(Sales_Trans_2[[#This Row],[Profit]]/Sales_Trans_2[[#This Row],[Sales_Amount]],0)</f>
        <v>0.39035105156442573</v>
      </c>
      <c r="AF1791" s="20" t="str">
        <f>IF(Sales_Trans_2[[#This Row],[Discount_Pct]]=0,"0%",
IF(Sales_Trans_2[[#This Row],[Discount_Pct]]&lt;=5,"1-5%",
IF(Sales_Trans_2[[#This Row],[Discount_Pct]]&lt;=10,"6-10%",
IF(Sales_Trans_2[[#This Row],[Discount_Pct]]&lt;=15,"11-15%","&gt;15%"))))</f>
        <v>6-10%</v>
      </c>
    </row>
    <row r="1792" spans="1:32" x14ac:dyDescent="0.25">
      <c r="A1792" t="s">
        <v>3396</v>
      </c>
      <c r="B1792" s="10">
        <v>45945</v>
      </c>
      <c r="C1792" t="s">
        <v>1948</v>
      </c>
      <c r="D1792" t="s">
        <v>493</v>
      </c>
      <c r="E1792" t="s">
        <v>2009</v>
      </c>
      <c r="F1792" t="s">
        <v>1170</v>
      </c>
      <c r="G1792">
        <v>4</v>
      </c>
      <c r="H1792">
        <v>259.32</v>
      </c>
      <c r="I1792">
        <v>10</v>
      </c>
      <c r="J1792">
        <v>103.73</v>
      </c>
      <c r="K1792">
        <v>933.55</v>
      </c>
      <c r="L1792">
        <v>764.8</v>
      </c>
      <c r="M1792">
        <v>168.75</v>
      </c>
      <c r="N1792" t="s">
        <v>133</v>
      </c>
      <c r="O1792" t="s">
        <v>24</v>
      </c>
      <c r="P1792" t="s">
        <v>25</v>
      </c>
      <c r="Q1792">
        <v>0.80277777777777781</v>
      </c>
      <c r="R1792" t="s">
        <v>49</v>
      </c>
      <c r="S1792" t="s">
        <v>4688</v>
      </c>
      <c r="T1792" t="s">
        <v>4672</v>
      </c>
      <c r="U1792">
        <v>232.58</v>
      </c>
      <c r="V1792" t="s">
        <v>5340</v>
      </c>
      <c r="W1792" t="s">
        <v>4958</v>
      </c>
      <c r="X1792" t="s">
        <v>5176</v>
      </c>
      <c r="Y1792" t="s">
        <v>5011</v>
      </c>
      <c r="Z1792" t="s">
        <v>5177</v>
      </c>
      <c r="AA1792" t="s">
        <v>5060</v>
      </c>
      <c r="AB1792">
        <f>YEAR(Sales_Trans_2[[#This Row],[Transaction_Date]])</f>
        <v>2025</v>
      </c>
      <c r="AC1792" t="str">
        <f>TEXT(Sales_Trans_2[[#This Row],[Transaction_Date]],"mmm")</f>
        <v>Oct</v>
      </c>
      <c r="AD1792">
        <f>MONTH(Sales_Trans_2[[#This Row],[Transaction_Date]])</f>
        <v>10</v>
      </c>
      <c r="AE1792" s="19">
        <f>IFERROR(Sales_Trans_2[[#This Row],[Profit]]/Sales_Trans_2[[#This Row],[Sales_Amount]],0)</f>
        <v>0.18076160891221682</v>
      </c>
      <c r="AF1792" s="20" t="str">
        <f>IF(Sales_Trans_2[[#This Row],[Discount_Pct]]=0,"0%",
IF(Sales_Trans_2[[#This Row],[Discount_Pct]]&lt;=5,"1-5%",
IF(Sales_Trans_2[[#This Row],[Discount_Pct]]&lt;=10,"6-10%",
IF(Sales_Trans_2[[#This Row],[Discount_Pct]]&lt;=15,"11-15%","&gt;15%"))))</f>
        <v>6-10%</v>
      </c>
    </row>
    <row r="1793" spans="1:32" x14ac:dyDescent="0.25">
      <c r="A1793" t="s">
        <v>2983</v>
      </c>
      <c r="B1793" s="10">
        <v>45944</v>
      </c>
      <c r="C1793" t="s">
        <v>2632</v>
      </c>
      <c r="D1793" t="s">
        <v>158</v>
      </c>
      <c r="E1793" t="s">
        <v>2009</v>
      </c>
      <c r="F1793" t="s">
        <v>1856</v>
      </c>
      <c r="G1793">
        <v>8</v>
      </c>
      <c r="H1793">
        <v>337.44</v>
      </c>
      <c r="I1793">
        <v>15</v>
      </c>
      <c r="J1793">
        <v>404.93</v>
      </c>
      <c r="K1793">
        <v>2294.59</v>
      </c>
      <c r="L1793">
        <v>2079.44</v>
      </c>
      <c r="M1793">
        <v>215.15</v>
      </c>
      <c r="N1793" t="s">
        <v>47</v>
      </c>
      <c r="O1793" t="s">
        <v>24</v>
      </c>
      <c r="P1793" t="s">
        <v>25</v>
      </c>
      <c r="Q1793">
        <v>0.81944444444444442</v>
      </c>
      <c r="R1793" t="s">
        <v>49</v>
      </c>
      <c r="S1793" t="s">
        <v>4871</v>
      </c>
      <c r="T1793" t="s">
        <v>4864</v>
      </c>
      <c r="U1793">
        <v>306.62</v>
      </c>
      <c r="V1793" t="s">
        <v>5383</v>
      </c>
      <c r="W1793" t="s">
        <v>4958</v>
      </c>
      <c r="X1793" t="s">
        <v>5923</v>
      </c>
      <c r="Y1793" t="s">
        <v>4970</v>
      </c>
      <c r="Z1793" t="s">
        <v>5177</v>
      </c>
      <c r="AA1793" t="s">
        <v>5060</v>
      </c>
      <c r="AB1793">
        <f>YEAR(Sales_Trans_2[[#This Row],[Transaction_Date]])</f>
        <v>2025</v>
      </c>
      <c r="AC1793" t="str">
        <f>TEXT(Sales_Trans_2[[#This Row],[Transaction_Date]],"mmm")</f>
        <v>Oct</v>
      </c>
      <c r="AD1793">
        <f>MONTH(Sales_Trans_2[[#This Row],[Transaction_Date]])</f>
        <v>10</v>
      </c>
      <c r="AE1793" s="19">
        <f>IFERROR(Sales_Trans_2[[#This Row],[Profit]]/Sales_Trans_2[[#This Row],[Sales_Amount]],0)</f>
        <v>9.3764027560479205E-2</v>
      </c>
      <c r="AF1793" s="20" t="str">
        <f>IF(Sales_Trans_2[[#This Row],[Discount_Pct]]=0,"0%",
IF(Sales_Trans_2[[#This Row],[Discount_Pct]]&lt;=5,"1-5%",
IF(Sales_Trans_2[[#This Row],[Discount_Pct]]&lt;=10,"6-10%",
IF(Sales_Trans_2[[#This Row],[Discount_Pct]]&lt;=15,"11-15%","&gt;15%"))))</f>
        <v>11-15%</v>
      </c>
    </row>
    <row r="1794" spans="1:32" x14ac:dyDescent="0.25">
      <c r="A1794" t="s">
        <v>4153</v>
      </c>
      <c r="B1794" s="10">
        <v>45944</v>
      </c>
      <c r="C1794" t="s">
        <v>931</v>
      </c>
      <c r="D1794" t="s">
        <v>2552</v>
      </c>
      <c r="E1794" t="s">
        <v>1905</v>
      </c>
      <c r="F1794" t="s">
        <v>963</v>
      </c>
      <c r="G1794">
        <v>7</v>
      </c>
      <c r="H1794">
        <v>78.75</v>
      </c>
      <c r="I1794">
        <v>10</v>
      </c>
      <c r="J1794">
        <v>55.12</v>
      </c>
      <c r="K1794">
        <v>496.13</v>
      </c>
      <c r="L1794">
        <v>379.75</v>
      </c>
      <c r="M1794">
        <v>116.38</v>
      </c>
      <c r="N1794" t="s">
        <v>47</v>
      </c>
      <c r="O1794" t="s">
        <v>24</v>
      </c>
      <c r="P1794" t="s">
        <v>25</v>
      </c>
      <c r="Q1794">
        <v>0.4909722222222222</v>
      </c>
      <c r="R1794" t="s">
        <v>49</v>
      </c>
      <c r="S1794" t="s">
        <v>4784</v>
      </c>
      <c r="T1794" t="s">
        <v>4776</v>
      </c>
      <c r="U1794">
        <v>72.930000000000007</v>
      </c>
      <c r="V1794" t="s">
        <v>5005</v>
      </c>
      <c r="W1794" t="s">
        <v>4958</v>
      </c>
      <c r="X1794" t="s">
        <v>5479</v>
      </c>
      <c r="Y1794" t="s">
        <v>5011</v>
      </c>
      <c r="Z1794" t="s">
        <v>5249</v>
      </c>
      <c r="AA1794" t="s">
        <v>5060</v>
      </c>
      <c r="AB1794">
        <f>YEAR(Sales_Trans_2[[#This Row],[Transaction_Date]])</f>
        <v>2025</v>
      </c>
      <c r="AC1794" t="str">
        <f>TEXT(Sales_Trans_2[[#This Row],[Transaction_Date]],"mmm")</f>
        <v>Oct</v>
      </c>
      <c r="AD1794">
        <f>MONTH(Sales_Trans_2[[#This Row],[Transaction_Date]])</f>
        <v>10</v>
      </c>
      <c r="AE1794" s="19">
        <f>IFERROR(Sales_Trans_2[[#This Row],[Profit]]/Sales_Trans_2[[#This Row],[Sales_Amount]],0)</f>
        <v>0.23457561526212886</v>
      </c>
      <c r="AF1794" s="20" t="str">
        <f>IF(Sales_Trans_2[[#This Row],[Discount_Pct]]=0,"0%",
IF(Sales_Trans_2[[#This Row],[Discount_Pct]]&lt;=5,"1-5%",
IF(Sales_Trans_2[[#This Row],[Discount_Pct]]&lt;=10,"6-10%",
IF(Sales_Trans_2[[#This Row],[Discount_Pct]]&lt;=15,"11-15%","&gt;15%"))))</f>
        <v>6-10%</v>
      </c>
    </row>
    <row r="1795" spans="1:32" x14ac:dyDescent="0.25">
      <c r="A1795" t="s">
        <v>3732</v>
      </c>
      <c r="B1795" s="10">
        <v>45757</v>
      </c>
      <c r="C1795" t="s">
        <v>1179</v>
      </c>
      <c r="D1795" t="s">
        <v>905</v>
      </c>
      <c r="E1795" t="s">
        <v>1403</v>
      </c>
      <c r="F1795" t="s">
        <v>1404</v>
      </c>
      <c r="G1795">
        <v>3</v>
      </c>
      <c r="H1795">
        <v>493.36</v>
      </c>
      <c r="I1795">
        <v>10</v>
      </c>
      <c r="J1795">
        <v>148.01</v>
      </c>
      <c r="K1795">
        <v>1531.88</v>
      </c>
      <c r="L1795">
        <v>1193.07</v>
      </c>
      <c r="M1795">
        <v>338.81</v>
      </c>
      <c r="N1795" t="s">
        <v>68</v>
      </c>
      <c r="O1795" t="s">
        <v>24</v>
      </c>
      <c r="P1795" t="s">
        <v>25</v>
      </c>
      <c r="Q1795">
        <v>0.90069444444444446</v>
      </c>
      <c r="R1795" t="s">
        <v>27</v>
      </c>
      <c r="S1795" t="s">
        <v>4686</v>
      </c>
      <c r="T1795" t="s">
        <v>4672</v>
      </c>
      <c r="U1795">
        <v>464.41</v>
      </c>
      <c r="V1795" t="s">
        <v>5682</v>
      </c>
      <c r="W1795" t="s">
        <v>4958</v>
      </c>
      <c r="X1795" t="s">
        <v>5559</v>
      </c>
      <c r="Y1795" t="s">
        <v>5007</v>
      </c>
      <c r="Z1795" t="s">
        <v>5560</v>
      </c>
      <c r="AA1795" t="s">
        <v>5060</v>
      </c>
      <c r="AB1795">
        <f>YEAR(Sales_Trans_2[[#This Row],[Transaction_Date]])</f>
        <v>2025</v>
      </c>
      <c r="AC1795" t="str">
        <f>TEXT(Sales_Trans_2[[#This Row],[Transaction_Date]],"mmm")</f>
        <v>Apr</v>
      </c>
      <c r="AD1795">
        <f>MONTH(Sales_Trans_2[[#This Row],[Transaction_Date]])</f>
        <v>4</v>
      </c>
      <c r="AE1795" s="19">
        <f>IFERROR(Sales_Trans_2[[#This Row],[Profit]]/Sales_Trans_2[[#This Row],[Sales_Amount]],0)</f>
        <v>0.22117267671096952</v>
      </c>
      <c r="AF1795" s="20" t="str">
        <f>IF(Sales_Trans_2[[#This Row],[Discount_Pct]]=0,"0%",
IF(Sales_Trans_2[[#This Row],[Discount_Pct]]&lt;=5,"1-5%",
IF(Sales_Trans_2[[#This Row],[Discount_Pct]]&lt;=10,"6-10%",
IF(Sales_Trans_2[[#This Row],[Discount_Pct]]&lt;=15,"11-15%","&gt;15%"))))</f>
        <v>6-10%</v>
      </c>
    </row>
    <row r="1796" spans="1:32" x14ac:dyDescent="0.25">
      <c r="A1796" t="s">
        <v>4116</v>
      </c>
      <c r="B1796" s="10">
        <v>45726</v>
      </c>
      <c r="C1796" t="s">
        <v>295</v>
      </c>
      <c r="D1796" t="s">
        <v>30</v>
      </c>
      <c r="E1796" t="s">
        <v>53</v>
      </c>
      <c r="F1796" t="s">
        <v>2276</v>
      </c>
      <c r="G1796">
        <v>3</v>
      </c>
      <c r="H1796">
        <v>485.57</v>
      </c>
      <c r="I1796">
        <v>5</v>
      </c>
      <c r="J1796">
        <v>72.84</v>
      </c>
      <c r="K1796">
        <v>1383.87</v>
      </c>
      <c r="L1796">
        <v>1140.24</v>
      </c>
      <c r="M1796">
        <v>243.63</v>
      </c>
      <c r="N1796" t="s">
        <v>40</v>
      </c>
      <c r="O1796" t="s">
        <v>24</v>
      </c>
      <c r="P1796" t="s">
        <v>25</v>
      </c>
      <c r="Q1796">
        <v>0.62777777777777777</v>
      </c>
      <c r="R1796" t="s">
        <v>49</v>
      </c>
      <c r="S1796" t="s">
        <v>4691</v>
      </c>
      <c r="T1796" t="s">
        <v>4672</v>
      </c>
      <c r="U1796">
        <v>448.94</v>
      </c>
      <c r="V1796" t="s">
        <v>5795</v>
      </c>
      <c r="W1796" t="s">
        <v>4958</v>
      </c>
      <c r="X1796" t="s">
        <v>5065</v>
      </c>
      <c r="Y1796" t="s">
        <v>5018</v>
      </c>
      <c r="Z1796" t="s">
        <v>5059</v>
      </c>
      <c r="AA1796" t="s">
        <v>5060</v>
      </c>
      <c r="AB1796">
        <f>YEAR(Sales_Trans_2[[#This Row],[Transaction_Date]])</f>
        <v>2025</v>
      </c>
      <c r="AC1796" t="str">
        <f>TEXT(Sales_Trans_2[[#This Row],[Transaction_Date]],"mmm")</f>
        <v>Mar</v>
      </c>
      <c r="AD1796">
        <f>MONTH(Sales_Trans_2[[#This Row],[Transaction_Date]])</f>
        <v>3</v>
      </c>
      <c r="AE1796" s="19">
        <f>IFERROR(Sales_Trans_2[[#This Row],[Profit]]/Sales_Trans_2[[#This Row],[Sales_Amount]],0)</f>
        <v>0.17604977346138007</v>
      </c>
      <c r="AF1796" s="20" t="str">
        <f>IF(Sales_Trans_2[[#This Row],[Discount_Pct]]=0,"0%",
IF(Sales_Trans_2[[#This Row],[Discount_Pct]]&lt;=5,"1-5%",
IF(Sales_Trans_2[[#This Row],[Discount_Pct]]&lt;=10,"6-10%",
IF(Sales_Trans_2[[#This Row],[Discount_Pct]]&lt;=15,"11-15%","&gt;15%"))))</f>
        <v>1-5%</v>
      </c>
    </row>
    <row r="1797" spans="1:32" x14ac:dyDescent="0.25">
      <c r="A1797" t="s">
        <v>443</v>
      </c>
      <c r="B1797" s="10">
        <v>45698</v>
      </c>
      <c r="C1797" t="s">
        <v>444</v>
      </c>
      <c r="D1797" t="s">
        <v>384</v>
      </c>
      <c r="E1797" t="s">
        <v>445</v>
      </c>
      <c r="F1797" t="s">
        <v>446</v>
      </c>
      <c r="G1797">
        <v>5</v>
      </c>
      <c r="H1797">
        <v>413.68</v>
      </c>
      <c r="I1797">
        <v>15</v>
      </c>
      <c r="J1797">
        <v>310.26</v>
      </c>
      <c r="K1797">
        <v>1758.14</v>
      </c>
      <c r="L1797">
        <v>1680.35</v>
      </c>
      <c r="M1797">
        <v>77.790000000000006</v>
      </c>
      <c r="N1797" t="s">
        <v>133</v>
      </c>
      <c r="O1797" t="s">
        <v>24</v>
      </c>
      <c r="P1797" t="s">
        <v>25</v>
      </c>
      <c r="Q1797">
        <v>0.85833333333333328</v>
      </c>
      <c r="R1797" t="s">
        <v>49</v>
      </c>
      <c r="S1797" t="s">
        <v>4835</v>
      </c>
      <c r="T1797" t="s">
        <v>4828</v>
      </c>
      <c r="U1797">
        <v>389.61</v>
      </c>
      <c r="V1797" t="s">
        <v>5047</v>
      </c>
      <c r="W1797" t="s">
        <v>4958</v>
      </c>
      <c r="X1797" t="s">
        <v>5955</v>
      </c>
      <c r="Y1797" t="s">
        <v>5011</v>
      </c>
      <c r="Z1797" t="s">
        <v>5925</v>
      </c>
      <c r="AA1797" t="s">
        <v>5060</v>
      </c>
      <c r="AB1797">
        <f>YEAR(Sales_Trans_2[[#This Row],[Transaction_Date]])</f>
        <v>2025</v>
      </c>
      <c r="AC1797" t="str">
        <f>TEXT(Sales_Trans_2[[#This Row],[Transaction_Date]],"mmm")</f>
        <v>Feb</v>
      </c>
      <c r="AD1797">
        <f>MONTH(Sales_Trans_2[[#This Row],[Transaction_Date]])</f>
        <v>2</v>
      </c>
      <c r="AE1797" s="19">
        <f>IFERROR(Sales_Trans_2[[#This Row],[Profit]]/Sales_Trans_2[[#This Row],[Sales_Amount]],0)</f>
        <v>4.4245623215443598E-2</v>
      </c>
      <c r="AF1797" s="20" t="str">
        <f>IF(Sales_Trans_2[[#This Row],[Discount_Pct]]=0,"0%",
IF(Sales_Trans_2[[#This Row],[Discount_Pct]]&lt;=5,"1-5%",
IF(Sales_Trans_2[[#This Row],[Discount_Pct]]&lt;=10,"6-10%",
IF(Sales_Trans_2[[#This Row],[Discount_Pct]]&lt;=15,"11-15%","&gt;15%"))))</f>
        <v>11-15%</v>
      </c>
    </row>
    <row r="1798" spans="1:32" x14ac:dyDescent="0.25">
      <c r="A1798" t="s">
        <v>1089</v>
      </c>
      <c r="B1798" s="10">
        <v>45921</v>
      </c>
      <c r="C1798" t="s">
        <v>1090</v>
      </c>
      <c r="D1798" t="s">
        <v>1091</v>
      </c>
      <c r="E1798" t="s">
        <v>1092</v>
      </c>
      <c r="F1798" t="s">
        <v>1093</v>
      </c>
      <c r="G1798">
        <v>7</v>
      </c>
      <c r="H1798">
        <v>298.02</v>
      </c>
      <c r="I1798">
        <v>5</v>
      </c>
      <c r="J1798">
        <v>104.31</v>
      </c>
      <c r="K1798">
        <v>2279.1</v>
      </c>
      <c r="L1798">
        <v>1576.96</v>
      </c>
      <c r="M1798">
        <v>702.14</v>
      </c>
      <c r="N1798" t="s">
        <v>47</v>
      </c>
      <c r="O1798" t="s">
        <v>24</v>
      </c>
      <c r="P1798" t="s">
        <v>25</v>
      </c>
      <c r="Q1798">
        <v>0.54166666666666663</v>
      </c>
      <c r="R1798" t="s">
        <v>27</v>
      </c>
      <c r="S1798" t="s">
        <v>4816</v>
      </c>
      <c r="T1798" t="s">
        <v>4805</v>
      </c>
      <c r="U1798">
        <v>297.32</v>
      </c>
      <c r="V1798" t="s">
        <v>5700</v>
      </c>
      <c r="W1798" t="s">
        <v>4958</v>
      </c>
      <c r="X1798" t="s">
        <v>5152</v>
      </c>
      <c r="Y1798" t="s">
        <v>5011</v>
      </c>
      <c r="Z1798" t="s">
        <v>5150</v>
      </c>
      <c r="AA1798" t="s">
        <v>5060</v>
      </c>
      <c r="AB1798">
        <f>YEAR(Sales_Trans_2[[#This Row],[Transaction_Date]])</f>
        <v>2025</v>
      </c>
      <c r="AC1798" t="str">
        <f>TEXT(Sales_Trans_2[[#This Row],[Transaction_Date]],"mmm")</f>
        <v>Sep</v>
      </c>
      <c r="AD1798">
        <f>MONTH(Sales_Trans_2[[#This Row],[Transaction_Date]])</f>
        <v>9</v>
      </c>
      <c r="AE1798" s="19">
        <f>IFERROR(Sales_Trans_2[[#This Row],[Profit]]/Sales_Trans_2[[#This Row],[Sales_Amount]],0)</f>
        <v>0.30807774998903076</v>
      </c>
      <c r="AF1798" s="20" t="str">
        <f>IF(Sales_Trans_2[[#This Row],[Discount_Pct]]=0,"0%",
IF(Sales_Trans_2[[#This Row],[Discount_Pct]]&lt;=5,"1-5%",
IF(Sales_Trans_2[[#This Row],[Discount_Pct]]&lt;=10,"6-10%",
IF(Sales_Trans_2[[#This Row],[Discount_Pct]]&lt;=15,"11-15%","&gt;15%"))))</f>
        <v>1-5%</v>
      </c>
    </row>
    <row r="1799" spans="1:32" x14ac:dyDescent="0.25">
      <c r="A1799" t="s">
        <v>2508</v>
      </c>
      <c r="B1799" s="10">
        <v>45913</v>
      </c>
      <c r="C1799" t="s">
        <v>2506</v>
      </c>
      <c r="D1799" t="s">
        <v>242</v>
      </c>
      <c r="E1799" t="s">
        <v>973</v>
      </c>
      <c r="F1799" t="s">
        <v>974</v>
      </c>
      <c r="G1799">
        <v>5</v>
      </c>
      <c r="H1799">
        <v>89.69</v>
      </c>
      <c r="I1799">
        <v>5</v>
      </c>
      <c r="J1799">
        <v>22.42</v>
      </c>
      <c r="K1799">
        <v>489.93</v>
      </c>
      <c r="L1799">
        <v>311.25</v>
      </c>
      <c r="M1799">
        <v>178.68</v>
      </c>
      <c r="N1799" t="s">
        <v>40</v>
      </c>
      <c r="O1799" t="s">
        <v>24</v>
      </c>
      <c r="P1799" t="s">
        <v>25</v>
      </c>
      <c r="Q1799">
        <v>0.83333333333333337</v>
      </c>
      <c r="R1799" t="s">
        <v>27</v>
      </c>
      <c r="S1799" t="s">
        <v>4921</v>
      </c>
      <c r="T1799" t="s">
        <v>4908</v>
      </c>
      <c r="U1799">
        <v>80.5</v>
      </c>
      <c r="V1799" t="s">
        <v>5550</v>
      </c>
      <c r="W1799" t="s">
        <v>4958</v>
      </c>
      <c r="X1799" t="s">
        <v>5473</v>
      </c>
      <c r="Y1799" t="s">
        <v>4960</v>
      </c>
      <c r="Z1799" t="s">
        <v>5474</v>
      </c>
      <c r="AA1799" t="s">
        <v>5060</v>
      </c>
      <c r="AB1799">
        <f>YEAR(Sales_Trans_2[[#This Row],[Transaction_Date]])</f>
        <v>2025</v>
      </c>
      <c r="AC1799" t="str">
        <f>TEXT(Sales_Trans_2[[#This Row],[Transaction_Date]],"mmm")</f>
        <v>Sep</v>
      </c>
      <c r="AD1799">
        <f>MONTH(Sales_Trans_2[[#This Row],[Transaction_Date]])</f>
        <v>9</v>
      </c>
      <c r="AE1799" s="19">
        <f>IFERROR(Sales_Trans_2[[#This Row],[Profit]]/Sales_Trans_2[[#This Row],[Sales_Amount]],0)</f>
        <v>0.36470516196191294</v>
      </c>
      <c r="AF1799" s="20" t="str">
        <f>IF(Sales_Trans_2[[#This Row],[Discount_Pct]]=0,"0%",
IF(Sales_Trans_2[[#This Row],[Discount_Pct]]&lt;=5,"1-5%",
IF(Sales_Trans_2[[#This Row],[Discount_Pct]]&lt;=10,"6-10%",
IF(Sales_Trans_2[[#This Row],[Discount_Pct]]&lt;=15,"11-15%","&gt;15%"))))</f>
        <v>1-5%</v>
      </c>
    </row>
    <row r="1800" spans="1:32" x14ac:dyDescent="0.25">
      <c r="A1800" t="s">
        <v>3150</v>
      </c>
      <c r="B1800" s="10">
        <v>45970</v>
      </c>
      <c r="C1800" t="s">
        <v>3151</v>
      </c>
      <c r="D1800" t="s">
        <v>186</v>
      </c>
      <c r="E1800" t="s">
        <v>973</v>
      </c>
      <c r="F1800" t="s">
        <v>974</v>
      </c>
      <c r="G1800">
        <v>5</v>
      </c>
      <c r="H1800">
        <v>219.52</v>
      </c>
      <c r="I1800">
        <v>10</v>
      </c>
      <c r="J1800">
        <v>109.76</v>
      </c>
      <c r="K1800">
        <v>987.84</v>
      </c>
      <c r="L1800">
        <v>885.15</v>
      </c>
      <c r="M1800">
        <v>102.69</v>
      </c>
      <c r="N1800" t="s">
        <v>68</v>
      </c>
      <c r="O1800" t="s">
        <v>24</v>
      </c>
      <c r="P1800" t="s">
        <v>25</v>
      </c>
      <c r="Q1800">
        <v>0.40208333333333335</v>
      </c>
      <c r="R1800" t="s">
        <v>49</v>
      </c>
      <c r="S1800" t="s">
        <v>4724</v>
      </c>
      <c r="T1800" t="s">
        <v>4703</v>
      </c>
      <c r="U1800">
        <v>217.42</v>
      </c>
      <c r="V1800" t="s">
        <v>5232</v>
      </c>
      <c r="W1800" t="s">
        <v>4958</v>
      </c>
      <c r="X1800" t="s">
        <v>5473</v>
      </c>
      <c r="Y1800" t="s">
        <v>4960</v>
      </c>
      <c r="Z1800" t="s">
        <v>5474</v>
      </c>
      <c r="AA1800" t="s">
        <v>5060</v>
      </c>
      <c r="AB1800">
        <f>YEAR(Sales_Trans_2[[#This Row],[Transaction_Date]])</f>
        <v>2025</v>
      </c>
      <c r="AC1800" t="str">
        <f>TEXT(Sales_Trans_2[[#This Row],[Transaction_Date]],"mmm")</f>
        <v>Nov</v>
      </c>
      <c r="AD1800">
        <f>MONTH(Sales_Trans_2[[#This Row],[Transaction_Date]])</f>
        <v>11</v>
      </c>
      <c r="AE1800" s="19">
        <f>IFERROR(Sales_Trans_2[[#This Row],[Profit]]/Sales_Trans_2[[#This Row],[Sales_Amount]],0)</f>
        <v>0.10395408163265306</v>
      </c>
      <c r="AF1800" s="20" t="str">
        <f>IF(Sales_Trans_2[[#This Row],[Discount_Pct]]=0,"0%",
IF(Sales_Trans_2[[#This Row],[Discount_Pct]]&lt;=5,"1-5%",
IF(Sales_Trans_2[[#This Row],[Discount_Pct]]&lt;=10,"6-10%",
IF(Sales_Trans_2[[#This Row],[Discount_Pct]]&lt;=15,"11-15%","&gt;15%"))))</f>
        <v>6-10%</v>
      </c>
    </row>
    <row r="1801" spans="1:32" x14ac:dyDescent="0.25">
      <c r="A1801" t="s">
        <v>3513</v>
      </c>
      <c r="B1801" s="10">
        <v>45970</v>
      </c>
      <c r="C1801" t="s">
        <v>1240</v>
      </c>
      <c r="D1801" t="s">
        <v>509</v>
      </c>
      <c r="E1801" t="s">
        <v>760</v>
      </c>
      <c r="F1801" t="s">
        <v>761</v>
      </c>
      <c r="G1801">
        <v>4</v>
      </c>
      <c r="H1801">
        <v>328.15</v>
      </c>
      <c r="I1801">
        <v>20</v>
      </c>
      <c r="J1801">
        <v>262.52</v>
      </c>
      <c r="K1801">
        <v>1050.08</v>
      </c>
      <c r="L1801">
        <v>1014.8</v>
      </c>
      <c r="M1801">
        <v>35.28</v>
      </c>
      <c r="N1801" t="s">
        <v>68</v>
      </c>
      <c r="O1801" t="s">
        <v>24</v>
      </c>
      <c r="P1801" t="s">
        <v>25</v>
      </c>
      <c r="Q1801">
        <v>0.41597222222222224</v>
      </c>
      <c r="R1801" t="s">
        <v>49</v>
      </c>
      <c r="S1801" t="s">
        <v>4875</v>
      </c>
      <c r="T1801" t="s">
        <v>4864</v>
      </c>
      <c r="U1801">
        <v>291.93</v>
      </c>
      <c r="V1801" t="s">
        <v>5810</v>
      </c>
      <c r="W1801" t="s">
        <v>4958</v>
      </c>
      <c r="X1801" t="s">
        <v>5363</v>
      </c>
      <c r="Y1801" t="s">
        <v>4970</v>
      </c>
      <c r="Z1801" t="s">
        <v>5364</v>
      </c>
      <c r="AA1801" t="s">
        <v>5060</v>
      </c>
      <c r="AB1801">
        <f>YEAR(Sales_Trans_2[[#This Row],[Transaction_Date]])</f>
        <v>2025</v>
      </c>
      <c r="AC1801" t="str">
        <f>TEXT(Sales_Trans_2[[#This Row],[Transaction_Date]],"mmm")</f>
        <v>Nov</v>
      </c>
      <c r="AD1801">
        <f>MONTH(Sales_Trans_2[[#This Row],[Transaction_Date]])</f>
        <v>11</v>
      </c>
      <c r="AE1801" s="19">
        <f>IFERROR(Sales_Trans_2[[#This Row],[Profit]]/Sales_Trans_2[[#This Row],[Sales_Amount]],0)</f>
        <v>3.359744019503276E-2</v>
      </c>
      <c r="AF1801" s="20" t="str">
        <f>IF(Sales_Trans_2[[#This Row],[Discount_Pct]]=0,"0%",
IF(Sales_Trans_2[[#This Row],[Discount_Pct]]&lt;=5,"1-5%",
IF(Sales_Trans_2[[#This Row],[Discount_Pct]]&lt;=10,"6-10%",
IF(Sales_Trans_2[[#This Row],[Discount_Pct]]&lt;=15,"11-15%","&gt;15%"))))</f>
        <v>&gt;15%</v>
      </c>
    </row>
    <row r="1802" spans="1:32" x14ac:dyDescent="0.25">
      <c r="A1802" t="s">
        <v>1762</v>
      </c>
      <c r="B1802" s="10">
        <v>45939</v>
      </c>
      <c r="C1802" t="s">
        <v>1240</v>
      </c>
      <c r="D1802" t="s">
        <v>1189</v>
      </c>
      <c r="E1802" t="s">
        <v>576</v>
      </c>
      <c r="F1802" t="s">
        <v>577</v>
      </c>
      <c r="G1802">
        <v>6</v>
      </c>
      <c r="H1802">
        <v>200.08</v>
      </c>
      <c r="I1802">
        <v>10</v>
      </c>
      <c r="J1802">
        <v>120.05</v>
      </c>
      <c r="K1802">
        <v>1080.43</v>
      </c>
      <c r="L1802">
        <v>949.68</v>
      </c>
      <c r="M1802">
        <v>130.75</v>
      </c>
      <c r="N1802" t="s">
        <v>40</v>
      </c>
      <c r="O1802" t="s">
        <v>24</v>
      </c>
      <c r="P1802" t="s">
        <v>25</v>
      </c>
      <c r="Q1802">
        <v>0.72916666666666663</v>
      </c>
      <c r="R1802" t="s">
        <v>49</v>
      </c>
      <c r="S1802" t="s">
        <v>4882</v>
      </c>
      <c r="T1802" t="s">
        <v>4864</v>
      </c>
      <c r="U1802">
        <v>188.64</v>
      </c>
      <c r="V1802" t="s">
        <v>5810</v>
      </c>
      <c r="W1802" t="s">
        <v>4958</v>
      </c>
      <c r="X1802" t="s">
        <v>5219</v>
      </c>
      <c r="Y1802" t="s">
        <v>5011</v>
      </c>
      <c r="Z1802" t="s">
        <v>5220</v>
      </c>
      <c r="AA1802" t="s">
        <v>5060</v>
      </c>
      <c r="AB1802">
        <f>YEAR(Sales_Trans_2[[#This Row],[Transaction_Date]])</f>
        <v>2025</v>
      </c>
      <c r="AC1802" t="str">
        <f>TEXT(Sales_Trans_2[[#This Row],[Transaction_Date]],"mmm")</f>
        <v>Oct</v>
      </c>
      <c r="AD1802">
        <f>MONTH(Sales_Trans_2[[#This Row],[Transaction_Date]])</f>
        <v>10</v>
      </c>
      <c r="AE1802" s="19">
        <f>IFERROR(Sales_Trans_2[[#This Row],[Profit]]/Sales_Trans_2[[#This Row],[Sales_Amount]],0)</f>
        <v>0.12101663226678266</v>
      </c>
      <c r="AF1802" s="20" t="str">
        <f>IF(Sales_Trans_2[[#This Row],[Discount_Pct]]=0,"0%",
IF(Sales_Trans_2[[#This Row],[Discount_Pct]]&lt;=5,"1-5%",
IF(Sales_Trans_2[[#This Row],[Discount_Pct]]&lt;=10,"6-10%",
IF(Sales_Trans_2[[#This Row],[Discount_Pct]]&lt;=15,"11-15%","&gt;15%"))))</f>
        <v>6-10%</v>
      </c>
    </row>
    <row r="1803" spans="1:32" x14ac:dyDescent="0.25">
      <c r="A1803" t="s">
        <v>2522</v>
      </c>
      <c r="B1803" s="10">
        <v>45939</v>
      </c>
      <c r="C1803" t="s">
        <v>246</v>
      </c>
      <c r="D1803" t="s">
        <v>539</v>
      </c>
      <c r="E1803" t="s">
        <v>584</v>
      </c>
      <c r="F1803" t="s">
        <v>988</v>
      </c>
      <c r="G1803">
        <v>6</v>
      </c>
      <c r="H1803">
        <v>255.48</v>
      </c>
      <c r="I1803">
        <v>5</v>
      </c>
      <c r="J1803">
        <v>76.64</v>
      </c>
      <c r="K1803">
        <v>1456.24</v>
      </c>
      <c r="L1803">
        <v>1263.1199999999999</v>
      </c>
      <c r="M1803">
        <v>193.12</v>
      </c>
      <c r="N1803" t="s">
        <v>47</v>
      </c>
      <c r="O1803" t="s">
        <v>24</v>
      </c>
      <c r="P1803" t="s">
        <v>25</v>
      </c>
      <c r="Q1803">
        <v>0.72569444444444442</v>
      </c>
      <c r="R1803" t="s">
        <v>49</v>
      </c>
      <c r="S1803" t="s">
        <v>4878</v>
      </c>
      <c r="T1803" t="s">
        <v>4864</v>
      </c>
      <c r="U1803">
        <v>251.73</v>
      </c>
      <c r="V1803" t="s">
        <v>5183</v>
      </c>
      <c r="W1803" t="s">
        <v>4958</v>
      </c>
      <c r="X1803" t="s">
        <v>5606</v>
      </c>
      <c r="Y1803" t="s">
        <v>5011</v>
      </c>
      <c r="Z1803" t="s">
        <v>5226</v>
      </c>
      <c r="AA1803" t="s">
        <v>5060</v>
      </c>
      <c r="AB1803">
        <f>YEAR(Sales_Trans_2[[#This Row],[Transaction_Date]])</f>
        <v>2025</v>
      </c>
      <c r="AC1803" t="str">
        <f>TEXT(Sales_Trans_2[[#This Row],[Transaction_Date]],"mmm")</f>
        <v>Oct</v>
      </c>
      <c r="AD1803">
        <f>MONTH(Sales_Trans_2[[#This Row],[Transaction_Date]])</f>
        <v>10</v>
      </c>
      <c r="AE1803" s="19">
        <f>IFERROR(Sales_Trans_2[[#This Row],[Profit]]/Sales_Trans_2[[#This Row],[Sales_Amount]],0)</f>
        <v>0.13261550293907598</v>
      </c>
      <c r="AF1803" s="20" t="str">
        <f>IF(Sales_Trans_2[[#This Row],[Discount_Pct]]=0,"0%",
IF(Sales_Trans_2[[#This Row],[Discount_Pct]]&lt;=5,"1-5%",
IF(Sales_Trans_2[[#This Row],[Discount_Pct]]&lt;=10,"6-10%",
IF(Sales_Trans_2[[#This Row],[Discount_Pct]]&lt;=15,"11-15%","&gt;15%"))))</f>
        <v>1-5%</v>
      </c>
    </row>
    <row r="1804" spans="1:32" x14ac:dyDescent="0.25">
      <c r="A1804" t="s">
        <v>3505</v>
      </c>
      <c r="B1804" s="10">
        <v>45847</v>
      </c>
      <c r="C1804" t="s">
        <v>1624</v>
      </c>
      <c r="D1804" t="s">
        <v>59</v>
      </c>
      <c r="E1804" t="s">
        <v>372</v>
      </c>
      <c r="F1804" t="s">
        <v>373</v>
      </c>
      <c r="G1804">
        <v>5</v>
      </c>
      <c r="H1804">
        <v>373.84</v>
      </c>
      <c r="I1804">
        <v>15</v>
      </c>
      <c r="J1804">
        <v>280.38</v>
      </c>
      <c r="K1804">
        <v>1827.14</v>
      </c>
      <c r="L1804">
        <v>1358.9</v>
      </c>
      <c r="M1804">
        <v>468.24</v>
      </c>
      <c r="N1804" t="s">
        <v>133</v>
      </c>
      <c r="O1804" t="s">
        <v>24</v>
      </c>
      <c r="P1804" t="s">
        <v>25</v>
      </c>
      <c r="Q1804">
        <v>0.48333333333333334</v>
      </c>
      <c r="R1804" t="s">
        <v>27</v>
      </c>
      <c r="S1804" t="s">
        <v>4721</v>
      </c>
      <c r="T1804" t="s">
        <v>4703</v>
      </c>
      <c r="U1804">
        <v>342.46</v>
      </c>
      <c r="V1804" t="s">
        <v>5902</v>
      </c>
      <c r="W1804" t="s">
        <v>4958</v>
      </c>
      <c r="X1804" t="s">
        <v>5258</v>
      </c>
      <c r="Y1804" t="s">
        <v>4966</v>
      </c>
      <c r="Z1804" t="s">
        <v>5259</v>
      </c>
      <c r="AA1804" t="s">
        <v>5060</v>
      </c>
      <c r="AB1804">
        <f>YEAR(Sales_Trans_2[[#This Row],[Transaction_Date]])</f>
        <v>2025</v>
      </c>
      <c r="AC1804" t="str">
        <f>TEXT(Sales_Trans_2[[#This Row],[Transaction_Date]],"mmm")</f>
        <v>Jul</v>
      </c>
      <c r="AD1804">
        <f>MONTH(Sales_Trans_2[[#This Row],[Transaction_Date]])</f>
        <v>7</v>
      </c>
      <c r="AE1804" s="19">
        <f>IFERROR(Sales_Trans_2[[#This Row],[Profit]]/Sales_Trans_2[[#This Row],[Sales_Amount]],0)</f>
        <v>0.25626936085904745</v>
      </c>
      <c r="AF1804" s="20" t="str">
        <f>IF(Sales_Trans_2[[#This Row],[Discount_Pct]]=0,"0%",
IF(Sales_Trans_2[[#This Row],[Discount_Pct]]&lt;=5,"1-5%",
IF(Sales_Trans_2[[#This Row],[Discount_Pct]]&lt;=10,"6-10%",
IF(Sales_Trans_2[[#This Row],[Discount_Pct]]&lt;=15,"11-15%","&gt;15%"))))</f>
        <v>11-15%</v>
      </c>
    </row>
    <row r="1805" spans="1:32" x14ac:dyDescent="0.25">
      <c r="A1805" t="s">
        <v>4409</v>
      </c>
      <c r="B1805" s="10">
        <v>45899</v>
      </c>
      <c r="C1805" t="s">
        <v>2662</v>
      </c>
      <c r="D1805" t="s">
        <v>503</v>
      </c>
      <c r="E1805" t="s">
        <v>1905</v>
      </c>
      <c r="F1805" t="s">
        <v>1834</v>
      </c>
      <c r="G1805">
        <v>5</v>
      </c>
      <c r="H1805">
        <v>545.58000000000004</v>
      </c>
      <c r="I1805">
        <v>10</v>
      </c>
      <c r="J1805">
        <v>272.79000000000002</v>
      </c>
      <c r="K1805">
        <v>2823.38</v>
      </c>
      <c r="L1805">
        <v>1949</v>
      </c>
      <c r="M1805">
        <v>874.38</v>
      </c>
      <c r="N1805" t="s">
        <v>133</v>
      </c>
      <c r="O1805" t="s">
        <v>24</v>
      </c>
      <c r="P1805" t="s">
        <v>25</v>
      </c>
      <c r="Q1805">
        <v>0.41944444444444445</v>
      </c>
      <c r="R1805" t="s">
        <v>27</v>
      </c>
      <c r="S1805" t="s">
        <v>4727</v>
      </c>
      <c r="T1805" t="s">
        <v>4703</v>
      </c>
      <c r="U1805">
        <v>503.36</v>
      </c>
      <c r="V1805" t="s">
        <v>5876</v>
      </c>
      <c r="W1805" t="s">
        <v>4958</v>
      </c>
      <c r="X1805" t="s">
        <v>5136</v>
      </c>
      <c r="Y1805" t="s">
        <v>4977</v>
      </c>
      <c r="Z1805" t="s">
        <v>5249</v>
      </c>
      <c r="AA1805" t="s">
        <v>5060</v>
      </c>
      <c r="AB1805">
        <f>YEAR(Sales_Trans_2[[#This Row],[Transaction_Date]])</f>
        <v>2025</v>
      </c>
      <c r="AC1805" t="str">
        <f>TEXT(Sales_Trans_2[[#This Row],[Transaction_Date]],"mmm")</f>
        <v>Aug</v>
      </c>
      <c r="AD1805">
        <f>MONTH(Sales_Trans_2[[#This Row],[Transaction_Date]])</f>
        <v>8</v>
      </c>
      <c r="AE1805" s="19">
        <f>IFERROR(Sales_Trans_2[[#This Row],[Profit]]/Sales_Trans_2[[#This Row],[Sales_Amount]],0)</f>
        <v>0.30969263790208895</v>
      </c>
      <c r="AF1805" s="20" t="str">
        <f>IF(Sales_Trans_2[[#This Row],[Discount_Pct]]=0,"0%",
IF(Sales_Trans_2[[#This Row],[Discount_Pct]]&lt;=5,"1-5%",
IF(Sales_Trans_2[[#This Row],[Discount_Pct]]&lt;=10,"6-10%",
IF(Sales_Trans_2[[#This Row],[Discount_Pct]]&lt;=15,"11-15%","&gt;15%"))))</f>
        <v>6-10%</v>
      </c>
    </row>
    <row r="1806" spans="1:32" x14ac:dyDescent="0.25">
      <c r="A1806" t="s">
        <v>4337</v>
      </c>
      <c r="B1806" s="10">
        <v>45890</v>
      </c>
      <c r="C1806" t="s">
        <v>1184</v>
      </c>
      <c r="D1806" t="s">
        <v>186</v>
      </c>
      <c r="E1806" t="s">
        <v>2478</v>
      </c>
      <c r="F1806" t="s">
        <v>1319</v>
      </c>
      <c r="G1806">
        <v>5</v>
      </c>
      <c r="H1806">
        <v>249.92</v>
      </c>
      <c r="I1806">
        <v>20</v>
      </c>
      <c r="J1806">
        <v>249.92</v>
      </c>
      <c r="K1806">
        <v>999.68</v>
      </c>
      <c r="L1806">
        <v>885.15</v>
      </c>
      <c r="M1806">
        <v>114.53</v>
      </c>
      <c r="N1806" t="s">
        <v>47</v>
      </c>
      <c r="O1806" t="s">
        <v>24</v>
      </c>
      <c r="P1806" t="s">
        <v>25</v>
      </c>
      <c r="Q1806">
        <v>0.38750000000000001</v>
      </c>
      <c r="R1806" t="s">
        <v>49</v>
      </c>
      <c r="S1806" t="s">
        <v>4724</v>
      </c>
      <c r="T1806" t="s">
        <v>4703</v>
      </c>
      <c r="U1806">
        <v>217.42</v>
      </c>
      <c r="V1806" t="s">
        <v>5443</v>
      </c>
      <c r="W1806" t="s">
        <v>4958</v>
      </c>
      <c r="X1806" t="s">
        <v>5806</v>
      </c>
      <c r="Y1806" t="s">
        <v>4960</v>
      </c>
      <c r="Z1806" t="s">
        <v>5245</v>
      </c>
      <c r="AA1806" t="s">
        <v>5060</v>
      </c>
      <c r="AB1806">
        <f>YEAR(Sales_Trans_2[[#This Row],[Transaction_Date]])</f>
        <v>2025</v>
      </c>
      <c r="AC1806" t="str">
        <f>TEXT(Sales_Trans_2[[#This Row],[Transaction_Date]],"mmm")</f>
        <v>Aug</v>
      </c>
      <c r="AD1806">
        <f>MONTH(Sales_Trans_2[[#This Row],[Transaction_Date]])</f>
        <v>8</v>
      </c>
      <c r="AE1806" s="19">
        <f>IFERROR(Sales_Trans_2[[#This Row],[Profit]]/Sales_Trans_2[[#This Row],[Sales_Amount]],0)</f>
        <v>0.11456666133162613</v>
      </c>
      <c r="AF1806" s="20" t="str">
        <f>IF(Sales_Trans_2[[#This Row],[Discount_Pct]]=0,"0%",
IF(Sales_Trans_2[[#This Row],[Discount_Pct]]&lt;=5,"1-5%",
IF(Sales_Trans_2[[#This Row],[Discount_Pct]]&lt;=10,"6-10%",
IF(Sales_Trans_2[[#This Row],[Discount_Pct]]&lt;=15,"11-15%","&gt;15%"))))</f>
        <v>&gt;15%</v>
      </c>
    </row>
    <row r="1807" spans="1:32" x14ac:dyDescent="0.25">
      <c r="A1807" t="s">
        <v>3507</v>
      </c>
      <c r="B1807" s="10">
        <v>45883</v>
      </c>
      <c r="C1807" t="s">
        <v>3158</v>
      </c>
      <c r="D1807" t="s">
        <v>647</v>
      </c>
      <c r="E1807" t="s">
        <v>962</v>
      </c>
      <c r="F1807" t="s">
        <v>963</v>
      </c>
      <c r="G1807">
        <v>4</v>
      </c>
      <c r="H1807">
        <v>136.81</v>
      </c>
      <c r="I1807">
        <v>5</v>
      </c>
      <c r="J1807">
        <v>27.36</v>
      </c>
      <c r="K1807">
        <v>519.88</v>
      </c>
      <c r="L1807">
        <v>364.72</v>
      </c>
      <c r="M1807">
        <v>155.16</v>
      </c>
      <c r="N1807" t="s">
        <v>23</v>
      </c>
      <c r="O1807" t="s">
        <v>24</v>
      </c>
      <c r="P1807" t="s">
        <v>25</v>
      </c>
      <c r="Q1807">
        <v>0.37638888888888888</v>
      </c>
      <c r="R1807" t="s">
        <v>49</v>
      </c>
      <c r="S1807" t="s">
        <v>4925</v>
      </c>
      <c r="T1807" t="s">
        <v>4908</v>
      </c>
      <c r="U1807">
        <v>123.11</v>
      </c>
      <c r="V1807" t="s">
        <v>5520</v>
      </c>
      <c r="W1807" t="s">
        <v>4958</v>
      </c>
      <c r="X1807" t="s">
        <v>5479</v>
      </c>
      <c r="Y1807" t="s">
        <v>5011</v>
      </c>
      <c r="Z1807" t="s">
        <v>5480</v>
      </c>
      <c r="AA1807" t="s">
        <v>5060</v>
      </c>
      <c r="AB1807">
        <f>YEAR(Sales_Trans_2[[#This Row],[Transaction_Date]])</f>
        <v>2025</v>
      </c>
      <c r="AC1807" t="str">
        <f>TEXT(Sales_Trans_2[[#This Row],[Transaction_Date]],"mmm")</f>
        <v>Aug</v>
      </c>
      <c r="AD1807">
        <f>MONTH(Sales_Trans_2[[#This Row],[Transaction_Date]])</f>
        <v>8</v>
      </c>
      <c r="AE1807" s="19">
        <f>IFERROR(Sales_Trans_2[[#This Row],[Profit]]/Sales_Trans_2[[#This Row],[Sales_Amount]],0)</f>
        <v>0.29845348926675386</v>
      </c>
      <c r="AF1807" s="20" t="str">
        <f>IF(Sales_Trans_2[[#This Row],[Discount_Pct]]=0,"0%",
IF(Sales_Trans_2[[#This Row],[Discount_Pct]]&lt;=5,"1-5%",
IF(Sales_Trans_2[[#This Row],[Discount_Pct]]&lt;=10,"6-10%",
IF(Sales_Trans_2[[#This Row],[Discount_Pct]]&lt;=15,"11-15%","&gt;15%"))))</f>
        <v>1-5%</v>
      </c>
    </row>
    <row r="1808" spans="1:32" x14ac:dyDescent="0.25">
      <c r="A1808" t="s">
        <v>2264</v>
      </c>
      <c r="B1808" s="10">
        <v>45999</v>
      </c>
      <c r="C1808" t="s">
        <v>931</v>
      </c>
      <c r="D1808" t="s">
        <v>530</v>
      </c>
      <c r="E1808" t="s">
        <v>1905</v>
      </c>
      <c r="F1808" t="s">
        <v>1313</v>
      </c>
      <c r="G1808">
        <v>8</v>
      </c>
      <c r="H1808">
        <v>141.26</v>
      </c>
      <c r="I1808">
        <v>10</v>
      </c>
      <c r="J1808">
        <v>113.01</v>
      </c>
      <c r="K1808">
        <v>1017.07</v>
      </c>
      <c r="L1808">
        <v>765.6</v>
      </c>
      <c r="M1808">
        <v>251.47</v>
      </c>
      <c r="N1808" t="s">
        <v>47</v>
      </c>
      <c r="O1808" t="s">
        <v>24</v>
      </c>
      <c r="P1808" t="s">
        <v>25</v>
      </c>
      <c r="Q1808">
        <v>0.81944444444444442</v>
      </c>
      <c r="R1808" t="s">
        <v>49</v>
      </c>
      <c r="S1808" t="s">
        <v>4772</v>
      </c>
      <c r="T1808" t="s">
        <v>4752</v>
      </c>
      <c r="U1808">
        <v>125.15</v>
      </c>
      <c r="V1808" t="s">
        <v>5005</v>
      </c>
      <c r="W1808" t="s">
        <v>4958</v>
      </c>
      <c r="X1808" t="s">
        <v>4976</v>
      </c>
      <c r="Y1808" t="s">
        <v>4977</v>
      </c>
      <c r="Z1808" t="s">
        <v>5249</v>
      </c>
      <c r="AA1808" t="s">
        <v>5060</v>
      </c>
      <c r="AB1808">
        <f>YEAR(Sales_Trans_2[[#This Row],[Transaction_Date]])</f>
        <v>2025</v>
      </c>
      <c r="AC1808" t="str">
        <f>TEXT(Sales_Trans_2[[#This Row],[Transaction_Date]],"mmm")</f>
        <v>Dec</v>
      </c>
      <c r="AD1808">
        <f>MONTH(Sales_Trans_2[[#This Row],[Transaction_Date]])</f>
        <v>12</v>
      </c>
      <c r="AE1808" s="19">
        <f>IFERROR(Sales_Trans_2[[#This Row],[Profit]]/Sales_Trans_2[[#This Row],[Sales_Amount]],0)</f>
        <v>0.24724945185680433</v>
      </c>
      <c r="AF1808" s="20" t="str">
        <f>IF(Sales_Trans_2[[#This Row],[Discount_Pct]]=0,"0%",
IF(Sales_Trans_2[[#This Row],[Discount_Pct]]&lt;=5,"1-5%",
IF(Sales_Trans_2[[#This Row],[Discount_Pct]]&lt;=10,"6-10%",
IF(Sales_Trans_2[[#This Row],[Discount_Pct]]&lt;=15,"11-15%","&gt;15%"))))</f>
        <v>6-10%</v>
      </c>
    </row>
    <row r="1809" spans="1:32" x14ac:dyDescent="0.25">
      <c r="A1809" t="s">
        <v>2548</v>
      </c>
      <c r="B1809" s="10">
        <v>45846</v>
      </c>
      <c r="C1809" t="s">
        <v>283</v>
      </c>
      <c r="D1809" t="s">
        <v>20</v>
      </c>
      <c r="E1809" t="s">
        <v>1289</v>
      </c>
      <c r="F1809" t="s">
        <v>618</v>
      </c>
      <c r="G1809">
        <v>6</v>
      </c>
      <c r="H1809">
        <v>458.91</v>
      </c>
      <c r="I1809">
        <v>15</v>
      </c>
      <c r="J1809">
        <v>413.02</v>
      </c>
      <c r="K1809">
        <v>2340.44</v>
      </c>
      <c r="L1809">
        <v>1917.84</v>
      </c>
      <c r="M1809">
        <v>422.6</v>
      </c>
      <c r="N1809" t="s">
        <v>47</v>
      </c>
      <c r="O1809" t="s">
        <v>24</v>
      </c>
      <c r="P1809" t="s">
        <v>25</v>
      </c>
      <c r="Q1809">
        <v>0.58333333333333337</v>
      </c>
      <c r="R1809" t="s">
        <v>49</v>
      </c>
      <c r="S1809" t="s">
        <v>4928</v>
      </c>
      <c r="T1809" t="s">
        <v>4908</v>
      </c>
      <c r="U1809">
        <v>416.08</v>
      </c>
      <c r="V1809" t="s">
        <v>5891</v>
      </c>
      <c r="W1809" t="s">
        <v>4958</v>
      </c>
      <c r="X1809" t="s">
        <v>5010</v>
      </c>
      <c r="Y1809" t="s">
        <v>5011</v>
      </c>
      <c r="Z1809" t="s">
        <v>5234</v>
      </c>
      <c r="AA1809" t="s">
        <v>5060</v>
      </c>
      <c r="AB1809">
        <f>YEAR(Sales_Trans_2[[#This Row],[Transaction_Date]])</f>
        <v>2025</v>
      </c>
      <c r="AC1809" t="str">
        <f>TEXT(Sales_Trans_2[[#This Row],[Transaction_Date]],"mmm")</f>
        <v>Jul</v>
      </c>
      <c r="AD1809">
        <f>MONTH(Sales_Trans_2[[#This Row],[Transaction_Date]])</f>
        <v>7</v>
      </c>
      <c r="AE1809" s="19">
        <f>IFERROR(Sales_Trans_2[[#This Row],[Profit]]/Sales_Trans_2[[#This Row],[Sales_Amount]],0)</f>
        <v>0.18056433832954488</v>
      </c>
      <c r="AF1809" s="20" t="str">
        <f>IF(Sales_Trans_2[[#This Row],[Discount_Pct]]=0,"0%",
IF(Sales_Trans_2[[#This Row],[Discount_Pct]]&lt;=5,"1-5%",
IF(Sales_Trans_2[[#This Row],[Discount_Pct]]&lt;=10,"6-10%",
IF(Sales_Trans_2[[#This Row],[Discount_Pct]]&lt;=15,"11-15%","&gt;15%"))))</f>
        <v>11-15%</v>
      </c>
    </row>
    <row r="1810" spans="1:32" x14ac:dyDescent="0.25">
      <c r="A1810" t="s">
        <v>2912</v>
      </c>
      <c r="B1810" s="10">
        <v>45867</v>
      </c>
      <c r="C1810" t="s">
        <v>246</v>
      </c>
      <c r="D1810" t="s">
        <v>686</v>
      </c>
      <c r="E1810" t="s">
        <v>1471</v>
      </c>
      <c r="F1810" t="s">
        <v>1628</v>
      </c>
      <c r="G1810">
        <v>5</v>
      </c>
      <c r="H1810">
        <v>507.59</v>
      </c>
      <c r="I1810">
        <v>10</v>
      </c>
      <c r="J1810">
        <v>253.79</v>
      </c>
      <c r="K1810">
        <v>2284.16</v>
      </c>
      <c r="L1810">
        <v>1935.8</v>
      </c>
      <c r="M1810">
        <v>348.36</v>
      </c>
      <c r="N1810" t="s">
        <v>133</v>
      </c>
      <c r="O1810" t="s">
        <v>24</v>
      </c>
      <c r="P1810" t="s">
        <v>25</v>
      </c>
      <c r="Q1810">
        <v>0.41597222222222224</v>
      </c>
      <c r="R1810" t="s">
        <v>49</v>
      </c>
      <c r="S1810" t="s">
        <v>4857</v>
      </c>
      <c r="T1810" t="s">
        <v>4847</v>
      </c>
      <c r="U1810">
        <v>451.89</v>
      </c>
      <c r="V1810" t="s">
        <v>5183</v>
      </c>
      <c r="W1810" t="s">
        <v>4958</v>
      </c>
      <c r="X1810" t="s">
        <v>5918</v>
      </c>
      <c r="Y1810" t="s">
        <v>4966</v>
      </c>
      <c r="Z1810" t="s">
        <v>5295</v>
      </c>
      <c r="AA1810" t="s">
        <v>5060</v>
      </c>
      <c r="AB1810">
        <f>YEAR(Sales_Trans_2[[#This Row],[Transaction_Date]])</f>
        <v>2025</v>
      </c>
      <c r="AC1810" t="str">
        <f>TEXT(Sales_Trans_2[[#This Row],[Transaction_Date]],"mmm")</f>
        <v>Jul</v>
      </c>
      <c r="AD1810">
        <f>MONTH(Sales_Trans_2[[#This Row],[Transaction_Date]])</f>
        <v>7</v>
      </c>
      <c r="AE1810" s="19">
        <f>IFERROR(Sales_Trans_2[[#This Row],[Profit]]/Sales_Trans_2[[#This Row],[Sales_Amount]],0)</f>
        <v>0.15251120762118242</v>
      </c>
      <c r="AF1810" s="20" t="str">
        <f>IF(Sales_Trans_2[[#This Row],[Discount_Pct]]=0,"0%",
IF(Sales_Trans_2[[#This Row],[Discount_Pct]]&lt;=5,"1-5%",
IF(Sales_Trans_2[[#This Row],[Discount_Pct]]&lt;=10,"6-10%",
IF(Sales_Trans_2[[#This Row],[Discount_Pct]]&lt;=15,"11-15%","&gt;15%"))))</f>
        <v>6-10%</v>
      </c>
    </row>
    <row r="1811" spans="1:32" x14ac:dyDescent="0.25">
      <c r="A1811" t="s">
        <v>3678</v>
      </c>
      <c r="B1811" s="10">
        <v>45867</v>
      </c>
      <c r="C1811" t="s">
        <v>2677</v>
      </c>
      <c r="D1811" t="s">
        <v>84</v>
      </c>
      <c r="E1811" t="s">
        <v>1289</v>
      </c>
      <c r="F1811" t="s">
        <v>1319</v>
      </c>
      <c r="G1811">
        <v>8</v>
      </c>
      <c r="H1811">
        <v>263.72000000000003</v>
      </c>
      <c r="I1811">
        <v>15</v>
      </c>
      <c r="J1811">
        <v>316.45999999999998</v>
      </c>
      <c r="K1811">
        <v>1793.3</v>
      </c>
      <c r="L1811">
        <v>1552.48</v>
      </c>
      <c r="M1811">
        <v>240.82</v>
      </c>
      <c r="N1811" t="s">
        <v>4971</v>
      </c>
      <c r="O1811" t="s">
        <v>24</v>
      </c>
      <c r="P1811" t="s">
        <v>25</v>
      </c>
      <c r="Q1811">
        <v>0.38958333333333334</v>
      </c>
      <c r="R1811" t="s">
        <v>49</v>
      </c>
      <c r="S1811" t="s">
        <v>4823</v>
      </c>
      <c r="T1811" t="s">
        <v>4805</v>
      </c>
      <c r="U1811">
        <v>260.93</v>
      </c>
      <c r="V1811" t="s">
        <v>5807</v>
      </c>
      <c r="W1811" t="s">
        <v>4958</v>
      </c>
      <c r="X1811" t="s">
        <v>5806</v>
      </c>
      <c r="Y1811" t="s">
        <v>4960</v>
      </c>
      <c r="Z1811" t="s">
        <v>5234</v>
      </c>
      <c r="AA1811" t="s">
        <v>5060</v>
      </c>
      <c r="AB1811">
        <f>YEAR(Sales_Trans_2[[#This Row],[Transaction_Date]])</f>
        <v>2025</v>
      </c>
      <c r="AC1811" t="str">
        <f>TEXT(Sales_Trans_2[[#This Row],[Transaction_Date]],"mmm")</f>
        <v>Jul</v>
      </c>
      <c r="AD1811">
        <f>MONTH(Sales_Trans_2[[#This Row],[Transaction_Date]])</f>
        <v>7</v>
      </c>
      <c r="AE1811" s="19">
        <f>IFERROR(Sales_Trans_2[[#This Row],[Profit]]/Sales_Trans_2[[#This Row],[Sales_Amount]],0)</f>
        <v>0.13428874142642055</v>
      </c>
      <c r="AF1811" s="20" t="str">
        <f>IF(Sales_Trans_2[[#This Row],[Discount_Pct]]=0,"0%",
IF(Sales_Trans_2[[#This Row],[Discount_Pct]]&lt;=5,"1-5%",
IF(Sales_Trans_2[[#This Row],[Discount_Pct]]&lt;=10,"6-10%",
IF(Sales_Trans_2[[#This Row],[Discount_Pct]]&lt;=15,"11-15%","&gt;15%"))))</f>
        <v>11-15%</v>
      </c>
    </row>
    <row r="1812" spans="1:32" x14ac:dyDescent="0.25">
      <c r="A1812" t="s">
        <v>4481</v>
      </c>
      <c r="B1812" s="10">
        <v>45867</v>
      </c>
      <c r="C1812" t="s">
        <v>1624</v>
      </c>
      <c r="D1812" t="s">
        <v>308</v>
      </c>
      <c r="E1812" t="s">
        <v>584</v>
      </c>
      <c r="F1812" t="s">
        <v>39</v>
      </c>
      <c r="G1812">
        <v>3</v>
      </c>
      <c r="H1812">
        <v>510.28</v>
      </c>
      <c r="I1812">
        <v>15</v>
      </c>
      <c r="J1812">
        <v>229.63</v>
      </c>
      <c r="K1812">
        <v>1301.21</v>
      </c>
      <c r="L1812">
        <v>848.64</v>
      </c>
      <c r="M1812">
        <v>452.57</v>
      </c>
      <c r="N1812" t="s">
        <v>68</v>
      </c>
      <c r="O1812" t="s">
        <v>24</v>
      </c>
      <c r="P1812" t="s">
        <v>25</v>
      </c>
      <c r="Q1812">
        <v>0.6430555555555556</v>
      </c>
      <c r="R1812" t="s">
        <v>49</v>
      </c>
      <c r="S1812" t="s">
        <v>4660</v>
      </c>
      <c r="T1812" t="s">
        <v>4636</v>
      </c>
      <c r="U1812">
        <v>455.79</v>
      </c>
      <c r="V1812" t="s">
        <v>5902</v>
      </c>
      <c r="W1812" t="s">
        <v>4958</v>
      </c>
      <c r="X1812" t="s">
        <v>5430</v>
      </c>
      <c r="Y1812" t="s">
        <v>5011</v>
      </c>
      <c r="Z1812" t="s">
        <v>5226</v>
      </c>
      <c r="AA1812" t="s">
        <v>5060</v>
      </c>
      <c r="AB1812">
        <f>YEAR(Sales_Trans_2[[#This Row],[Transaction_Date]])</f>
        <v>2025</v>
      </c>
      <c r="AC1812" t="str">
        <f>TEXT(Sales_Trans_2[[#This Row],[Transaction_Date]],"mmm")</f>
        <v>Jul</v>
      </c>
      <c r="AD1812">
        <f>MONTH(Sales_Trans_2[[#This Row],[Transaction_Date]])</f>
        <v>7</v>
      </c>
      <c r="AE1812" s="19">
        <f>IFERROR(Sales_Trans_2[[#This Row],[Profit]]/Sales_Trans_2[[#This Row],[Sales_Amount]],0)</f>
        <v>0.34780704113863248</v>
      </c>
      <c r="AF1812" s="20" t="str">
        <f>IF(Sales_Trans_2[[#This Row],[Discount_Pct]]=0,"0%",
IF(Sales_Trans_2[[#This Row],[Discount_Pct]]&lt;=5,"1-5%",
IF(Sales_Trans_2[[#This Row],[Discount_Pct]]&lt;=10,"6-10%",
IF(Sales_Trans_2[[#This Row],[Discount_Pct]]&lt;=15,"11-15%","&gt;15%"))))</f>
        <v>11-15%</v>
      </c>
    </row>
    <row r="1813" spans="1:32" x14ac:dyDescent="0.25">
      <c r="A1813" t="s">
        <v>3889</v>
      </c>
      <c r="B1813" s="10">
        <v>45858</v>
      </c>
      <c r="C1813" t="s">
        <v>1197</v>
      </c>
      <c r="D1813" t="s">
        <v>812</v>
      </c>
      <c r="E1813" t="s">
        <v>504</v>
      </c>
      <c r="F1813" t="s">
        <v>1390</v>
      </c>
      <c r="G1813">
        <v>7</v>
      </c>
      <c r="H1813">
        <v>548.45000000000005</v>
      </c>
      <c r="I1813">
        <v>15</v>
      </c>
      <c r="J1813">
        <v>575.87</v>
      </c>
      <c r="K1813">
        <v>3752.77</v>
      </c>
      <c r="L1813">
        <v>2654.33</v>
      </c>
      <c r="M1813">
        <v>1098.44</v>
      </c>
      <c r="N1813" t="s">
        <v>47</v>
      </c>
      <c r="O1813" t="s">
        <v>24</v>
      </c>
      <c r="P1813" t="s">
        <v>25</v>
      </c>
      <c r="Q1813">
        <v>0.86458333333333337</v>
      </c>
      <c r="R1813" t="s">
        <v>27</v>
      </c>
      <c r="S1813" t="s">
        <v>4770</v>
      </c>
      <c r="T1813" t="s">
        <v>4752</v>
      </c>
      <c r="U1813">
        <v>530.16</v>
      </c>
      <c r="V1813" t="s">
        <v>5224</v>
      </c>
      <c r="W1813" t="s">
        <v>4958</v>
      </c>
      <c r="X1813" t="s">
        <v>5526</v>
      </c>
      <c r="Y1813" t="s">
        <v>4977</v>
      </c>
      <c r="Z1813" t="s">
        <v>5349</v>
      </c>
      <c r="AA1813" t="s">
        <v>5060</v>
      </c>
      <c r="AB1813">
        <f>YEAR(Sales_Trans_2[[#This Row],[Transaction_Date]])</f>
        <v>2025</v>
      </c>
      <c r="AC1813" t="str">
        <f>TEXT(Sales_Trans_2[[#This Row],[Transaction_Date]],"mmm")</f>
        <v>Jul</v>
      </c>
      <c r="AD1813">
        <f>MONTH(Sales_Trans_2[[#This Row],[Transaction_Date]])</f>
        <v>7</v>
      </c>
      <c r="AE1813" s="19">
        <f>IFERROR(Sales_Trans_2[[#This Row],[Profit]]/Sales_Trans_2[[#This Row],[Sales_Amount]],0)</f>
        <v>0.29270112476917054</v>
      </c>
      <c r="AF1813" s="20" t="str">
        <f>IF(Sales_Trans_2[[#This Row],[Discount_Pct]]=0,"0%",
IF(Sales_Trans_2[[#This Row],[Discount_Pct]]&lt;=5,"1-5%",
IF(Sales_Trans_2[[#This Row],[Discount_Pct]]&lt;=10,"6-10%",
IF(Sales_Trans_2[[#This Row],[Discount_Pct]]&lt;=15,"11-15%","&gt;15%"))))</f>
        <v>11-15%</v>
      </c>
    </row>
    <row r="1814" spans="1:32" x14ac:dyDescent="0.25">
      <c r="A1814" t="s">
        <v>4522</v>
      </c>
      <c r="B1814" s="10">
        <v>45857</v>
      </c>
      <c r="C1814" t="s">
        <v>2110</v>
      </c>
      <c r="D1814" t="s">
        <v>59</v>
      </c>
      <c r="E1814" t="s">
        <v>372</v>
      </c>
      <c r="F1814" t="s">
        <v>373</v>
      </c>
      <c r="G1814">
        <v>4</v>
      </c>
      <c r="H1814">
        <v>343.24</v>
      </c>
      <c r="I1814">
        <v>10</v>
      </c>
      <c r="J1814">
        <v>137.30000000000001</v>
      </c>
      <c r="K1814">
        <v>1421.01</v>
      </c>
      <c r="L1814">
        <v>1087.1199999999999</v>
      </c>
      <c r="M1814">
        <v>333.89</v>
      </c>
      <c r="N1814" t="s">
        <v>4971</v>
      </c>
      <c r="O1814" t="s">
        <v>24</v>
      </c>
      <c r="P1814" t="s">
        <v>25</v>
      </c>
      <c r="Q1814">
        <v>0.47430555555555554</v>
      </c>
      <c r="R1814" t="s">
        <v>27</v>
      </c>
      <c r="S1814" t="s">
        <v>4721</v>
      </c>
      <c r="T1814" s="16" t="s">
        <v>4703</v>
      </c>
      <c r="U1814">
        <v>342.46</v>
      </c>
      <c r="V1814" t="s">
        <v>5775</v>
      </c>
      <c r="W1814" t="s">
        <v>4958</v>
      </c>
      <c r="X1814" t="s">
        <v>5258</v>
      </c>
      <c r="Y1814" t="s">
        <v>4966</v>
      </c>
      <c r="Z1814" t="s">
        <v>5259</v>
      </c>
      <c r="AA1814" t="s">
        <v>5060</v>
      </c>
      <c r="AB1814">
        <f>YEAR(Sales_Trans_2[[#This Row],[Transaction_Date]])</f>
        <v>2025</v>
      </c>
      <c r="AC1814" t="str">
        <f>TEXT(Sales_Trans_2[[#This Row],[Transaction_Date]],"mmm")</f>
        <v>Jul</v>
      </c>
      <c r="AD1814">
        <f>MONTH(Sales_Trans_2[[#This Row],[Transaction_Date]])</f>
        <v>7</v>
      </c>
      <c r="AE1814" s="19">
        <f>IFERROR(Sales_Trans_2[[#This Row],[Profit]]/Sales_Trans_2[[#This Row],[Sales_Amount]],0)</f>
        <v>0.23496667862998852</v>
      </c>
      <c r="AF1814" s="20" t="str">
        <f>IF(Sales_Trans_2[[#This Row],[Discount_Pct]]=0,"0%",
IF(Sales_Trans_2[[#This Row],[Discount_Pct]]&lt;=5,"1-5%",
IF(Sales_Trans_2[[#This Row],[Discount_Pct]]&lt;=10,"6-10%",
IF(Sales_Trans_2[[#This Row],[Discount_Pct]]&lt;=15,"11-15%","&gt;15%"))))</f>
        <v>6-10%</v>
      </c>
    </row>
    <row r="1815" spans="1:32" x14ac:dyDescent="0.25">
      <c r="A1815" t="s">
        <v>3642</v>
      </c>
      <c r="B1815" s="10">
        <v>45855</v>
      </c>
      <c r="C1815" t="s">
        <v>1731</v>
      </c>
      <c r="D1815" t="s">
        <v>680</v>
      </c>
      <c r="E1815" t="s">
        <v>1092</v>
      </c>
      <c r="F1815" t="s">
        <v>1093</v>
      </c>
      <c r="G1815">
        <v>8</v>
      </c>
      <c r="H1815">
        <v>180.81</v>
      </c>
      <c r="I1815">
        <v>10</v>
      </c>
      <c r="J1815">
        <v>144.65</v>
      </c>
      <c r="K1815">
        <v>1301.83</v>
      </c>
      <c r="L1815">
        <v>1103.5999999999999</v>
      </c>
      <c r="M1815">
        <v>198.23</v>
      </c>
      <c r="N1815" t="s">
        <v>68</v>
      </c>
      <c r="O1815" t="s">
        <v>24</v>
      </c>
      <c r="P1815" t="s">
        <v>25</v>
      </c>
      <c r="Q1815">
        <v>0.44027777777777777</v>
      </c>
      <c r="R1815" t="s">
        <v>49</v>
      </c>
      <c r="S1815" t="s">
        <v>4873</v>
      </c>
      <c r="T1815" t="s">
        <v>4864</v>
      </c>
      <c r="U1815">
        <v>157.97999999999999</v>
      </c>
      <c r="V1815" t="s">
        <v>5701</v>
      </c>
      <c r="W1815" t="s">
        <v>4958</v>
      </c>
      <c r="X1815" t="s">
        <v>5152</v>
      </c>
      <c r="Y1815" t="s">
        <v>5011</v>
      </c>
      <c r="Z1815" t="s">
        <v>5150</v>
      </c>
      <c r="AA1815" t="s">
        <v>5060</v>
      </c>
      <c r="AB1815">
        <f>YEAR(Sales_Trans_2[[#This Row],[Transaction_Date]])</f>
        <v>2025</v>
      </c>
      <c r="AC1815" t="str">
        <f>TEXT(Sales_Trans_2[[#This Row],[Transaction_Date]],"mmm")</f>
        <v>Jul</v>
      </c>
      <c r="AD1815">
        <f>MONTH(Sales_Trans_2[[#This Row],[Transaction_Date]])</f>
        <v>7</v>
      </c>
      <c r="AE1815" s="19">
        <f>IFERROR(Sales_Trans_2[[#This Row],[Profit]]/Sales_Trans_2[[#This Row],[Sales_Amount]],0)</f>
        <v>0.15227026570289515</v>
      </c>
      <c r="AF1815" s="20" t="str">
        <f>IF(Sales_Trans_2[[#This Row],[Discount_Pct]]=0,"0%",
IF(Sales_Trans_2[[#This Row],[Discount_Pct]]&lt;=5,"1-5%",
IF(Sales_Trans_2[[#This Row],[Discount_Pct]]&lt;=10,"6-10%",
IF(Sales_Trans_2[[#This Row],[Discount_Pct]]&lt;=15,"11-15%","&gt;15%"))))</f>
        <v>6-10%</v>
      </c>
    </row>
    <row r="1816" spans="1:32" x14ac:dyDescent="0.25">
      <c r="A1816" t="s">
        <v>3334</v>
      </c>
      <c r="B1816" s="10">
        <v>45854</v>
      </c>
      <c r="C1816" t="s">
        <v>538</v>
      </c>
      <c r="D1816" t="s">
        <v>765</v>
      </c>
      <c r="E1816" t="s">
        <v>504</v>
      </c>
      <c r="F1816" t="s">
        <v>1635</v>
      </c>
      <c r="G1816">
        <v>5</v>
      </c>
      <c r="H1816">
        <v>357.79</v>
      </c>
      <c r="I1816">
        <v>10</v>
      </c>
      <c r="J1816">
        <v>178.9</v>
      </c>
      <c r="K1816">
        <v>1610.05</v>
      </c>
      <c r="L1816">
        <v>1319.25</v>
      </c>
      <c r="M1816">
        <v>290.8</v>
      </c>
      <c r="N1816" t="s">
        <v>68</v>
      </c>
      <c r="O1816" t="s">
        <v>24</v>
      </c>
      <c r="P1816" t="s">
        <v>25</v>
      </c>
      <c r="Q1816">
        <v>0.57291666666666663</v>
      </c>
      <c r="R1816" t="s">
        <v>49</v>
      </c>
      <c r="S1816" t="s">
        <v>4811</v>
      </c>
      <c r="T1816" t="s">
        <v>4805</v>
      </c>
      <c r="U1816">
        <v>340.25</v>
      </c>
      <c r="V1816" t="s">
        <v>5521</v>
      </c>
      <c r="W1816" t="s">
        <v>4958</v>
      </c>
      <c r="X1816" t="s">
        <v>5390</v>
      </c>
      <c r="Y1816" t="s">
        <v>4966</v>
      </c>
      <c r="Z1816" t="s">
        <v>5349</v>
      </c>
      <c r="AA1816" t="s">
        <v>5060</v>
      </c>
      <c r="AB1816">
        <f>YEAR(Sales_Trans_2[[#This Row],[Transaction_Date]])</f>
        <v>2025</v>
      </c>
      <c r="AC1816" t="str">
        <f>TEXT(Sales_Trans_2[[#This Row],[Transaction_Date]],"mmm")</f>
        <v>Jul</v>
      </c>
      <c r="AD1816">
        <f>MONTH(Sales_Trans_2[[#This Row],[Transaction_Date]])</f>
        <v>7</v>
      </c>
      <c r="AE1816" s="19">
        <f>IFERROR(Sales_Trans_2[[#This Row],[Profit]]/Sales_Trans_2[[#This Row],[Sales_Amount]],0)</f>
        <v>0.18061550883512936</v>
      </c>
      <c r="AF1816" s="20" t="str">
        <f>IF(Sales_Trans_2[[#This Row],[Discount_Pct]]=0,"0%",
IF(Sales_Trans_2[[#This Row],[Discount_Pct]]&lt;=5,"1-5%",
IF(Sales_Trans_2[[#This Row],[Discount_Pct]]&lt;=10,"6-10%",
IF(Sales_Trans_2[[#This Row],[Discount_Pct]]&lt;=15,"11-15%","&gt;15%"))))</f>
        <v>6-10%</v>
      </c>
    </row>
    <row r="1817" spans="1:32" x14ac:dyDescent="0.25">
      <c r="A1817" t="s">
        <v>3641</v>
      </c>
      <c r="B1817" s="10">
        <v>45851</v>
      </c>
      <c r="C1817" t="s">
        <v>1116</v>
      </c>
      <c r="D1817" t="s">
        <v>130</v>
      </c>
      <c r="E1817" t="s">
        <v>523</v>
      </c>
      <c r="F1817" t="s">
        <v>524</v>
      </c>
      <c r="G1817">
        <v>3</v>
      </c>
      <c r="H1817">
        <v>431</v>
      </c>
      <c r="I1817">
        <v>20</v>
      </c>
      <c r="J1817">
        <v>258.60000000000002</v>
      </c>
      <c r="K1817">
        <v>1189.56</v>
      </c>
      <c r="L1817">
        <v>879.15</v>
      </c>
      <c r="M1817">
        <v>310.41000000000003</v>
      </c>
      <c r="N1817" t="s">
        <v>47</v>
      </c>
      <c r="O1817" t="s">
        <v>24</v>
      </c>
      <c r="P1817" t="s">
        <v>25</v>
      </c>
      <c r="Q1817">
        <v>0.8569444444444444</v>
      </c>
      <c r="R1817" t="s">
        <v>27</v>
      </c>
      <c r="S1817" t="s">
        <v>4923</v>
      </c>
      <c r="T1817" t="s">
        <v>4908</v>
      </c>
      <c r="U1817">
        <v>379.12</v>
      </c>
      <c r="V1817" t="s">
        <v>5344</v>
      </c>
      <c r="W1817" t="s">
        <v>4958</v>
      </c>
      <c r="X1817" t="s">
        <v>5238</v>
      </c>
      <c r="Y1817" t="s">
        <v>4960</v>
      </c>
      <c r="Z1817" t="s">
        <v>5239</v>
      </c>
      <c r="AA1817" t="s">
        <v>5060</v>
      </c>
      <c r="AB1817">
        <f>YEAR(Sales_Trans_2[[#This Row],[Transaction_Date]])</f>
        <v>2025</v>
      </c>
      <c r="AC1817" t="str">
        <f>TEXT(Sales_Trans_2[[#This Row],[Transaction_Date]],"mmm")</f>
        <v>Jul</v>
      </c>
      <c r="AD1817">
        <f>MONTH(Sales_Trans_2[[#This Row],[Transaction_Date]])</f>
        <v>7</v>
      </c>
      <c r="AE1817" s="19">
        <f>IFERROR(Sales_Trans_2[[#This Row],[Profit]]/Sales_Trans_2[[#This Row],[Sales_Amount]],0)</f>
        <v>0.26094522344396248</v>
      </c>
      <c r="AF1817" s="20" t="str">
        <f>IF(Sales_Trans_2[[#This Row],[Discount_Pct]]=0,"0%",
IF(Sales_Trans_2[[#This Row],[Discount_Pct]]&lt;=5,"1-5%",
IF(Sales_Trans_2[[#This Row],[Discount_Pct]]&lt;=10,"6-10%",
IF(Sales_Trans_2[[#This Row],[Discount_Pct]]&lt;=15,"11-15%","&gt;15%"))))</f>
        <v>&gt;15%</v>
      </c>
    </row>
    <row r="1818" spans="1:32" x14ac:dyDescent="0.25">
      <c r="A1818" t="s">
        <v>4597</v>
      </c>
      <c r="B1818" s="10">
        <v>45851</v>
      </c>
      <c r="C1818" t="s">
        <v>289</v>
      </c>
      <c r="D1818" t="s">
        <v>275</v>
      </c>
      <c r="E1818" t="s">
        <v>1448</v>
      </c>
      <c r="F1818" t="s">
        <v>3086</v>
      </c>
      <c r="G1818">
        <v>5</v>
      </c>
      <c r="H1818">
        <v>52.47</v>
      </c>
      <c r="I1818">
        <v>10</v>
      </c>
      <c r="J1818">
        <v>26.23</v>
      </c>
      <c r="K1818">
        <v>271.54000000000002</v>
      </c>
      <c r="L1818">
        <v>187.4</v>
      </c>
      <c r="M1818">
        <v>84.14</v>
      </c>
      <c r="N1818" t="s">
        <v>47</v>
      </c>
      <c r="O1818" t="s">
        <v>24</v>
      </c>
      <c r="P1818" t="s">
        <v>25</v>
      </c>
      <c r="Q1818">
        <v>0.38958333333333334</v>
      </c>
      <c r="R1818" t="s">
        <v>27</v>
      </c>
      <c r="S1818" t="s">
        <v>4760</v>
      </c>
      <c r="T1818" t="s">
        <v>4752</v>
      </c>
      <c r="U1818">
        <v>51.33</v>
      </c>
      <c r="V1818" t="s">
        <v>5118</v>
      </c>
      <c r="W1818" t="s">
        <v>4958</v>
      </c>
      <c r="X1818" t="s">
        <v>5768</v>
      </c>
      <c r="Y1818" t="s">
        <v>5007</v>
      </c>
      <c r="Z1818" t="s">
        <v>5603</v>
      </c>
      <c r="AA1818" t="s">
        <v>5060</v>
      </c>
      <c r="AB1818">
        <f>YEAR(Sales_Trans_2[[#This Row],[Transaction_Date]])</f>
        <v>2025</v>
      </c>
      <c r="AC1818" t="str">
        <f>TEXT(Sales_Trans_2[[#This Row],[Transaction_Date]],"mmm")</f>
        <v>Jul</v>
      </c>
      <c r="AD1818">
        <f>MONTH(Sales_Trans_2[[#This Row],[Transaction_Date]])</f>
        <v>7</v>
      </c>
      <c r="AE1818" s="19">
        <f>IFERROR(Sales_Trans_2[[#This Row],[Profit]]/Sales_Trans_2[[#This Row],[Sales_Amount]],0)</f>
        <v>0.30986226706930836</v>
      </c>
      <c r="AF1818" s="20" t="str">
        <f>IF(Sales_Trans_2[[#This Row],[Discount_Pct]]=0,"0%",
IF(Sales_Trans_2[[#This Row],[Discount_Pct]]&lt;=5,"1-5%",
IF(Sales_Trans_2[[#This Row],[Discount_Pct]]&lt;=10,"6-10%",
IF(Sales_Trans_2[[#This Row],[Discount_Pct]]&lt;=15,"11-15%","&gt;15%"))))</f>
        <v>6-10%</v>
      </c>
    </row>
    <row r="1819" spans="1:32" x14ac:dyDescent="0.25">
      <c r="A1819" t="s">
        <v>1623</v>
      </c>
      <c r="B1819" s="10">
        <v>45845</v>
      </c>
      <c r="C1819" t="s">
        <v>1624</v>
      </c>
      <c r="D1819" t="s">
        <v>414</v>
      </c>
      <c r="E1819" t="s">
        <v>1059</v>
      </c>
      <c r="F1819" t="s">
        <v>304</v>
      </c>
      <c r="G1819">
        <v>4</v>
      </c>
      <c r="H1819">
        <v>109.34</v>
      </c>
      <c r="I1819">
        <v>20</v>
      </c>
      <c r="J1819">
        <v>87.47</v>
      </c>
      <c r="K1819">
        <v>349.89</v>
      </c>
      <c r="L1819">
        <v>319.27999999999997</v>
      </c>
      <c r="M1819">
        <v>30.61</v>
      </c>
      <c r="N1819" t="s">
        <v>23</v>
      </c>
      <c r="O1819" t="s">
        <v>24</v>
      </c>
      <c r="P1819" t="s">
        <v>25</v>
      </c>
      <c r="Q1819">
        <v>0.56041666666666667</v>
      </c>
      <c r="R1819" t="s">
        <v>49</v>
      </c>
      <c r="S1819" t="s">
        <v>4846</v>
      </c>
      <c r="T1819" t="s">
        <v>4847</v>
      </c>
      <c r="U1819">
        <v>96.72</v>
      </c>
      <c r="V1819" t="s">
        <v>5902</v>
      </c>
      <c r="W1819" t="s">
        <v>4958</v>
      </c>
      <c r="X1819" t="s">
        <v>5101</v>
      </c>
      <c r="Y1819" t="s">
        <v>4970</v>
      </c>
      <c r="Z1819" t="s">
        <v>5099</v>
      </c>
      <c r="AA1819" t="s">
        <v>5060</v>
      </c>
      <c r="AB1819">
        <f>YEAR(Sales_Trans_2[[#This Row],[Transaction_Date]])</f>
        <v>2025</v>
      </c>
      <c r="AC1819" t="str">
        <f>TEXT(Sales_Trans_2[[#This Row],[Transaction_Date]],"mmm")</f>
        <v>Jul</v>
      </c>
      <c r="AD1819">
        <f>MONTH(Sales_Trans_2[[#This Row],[Transaction_Date]])</f>
        <v>7</v>
      </c>
      <c r="AE1819" s="19">
        <f>IFERROR(Sales_Trans_2[[#This Row],[Profit]]/Sales_Trans_2[[#This Row],[Sales_Amount]],0)</f>
        <v>8.7484638029094855E-2</v>
      </c>
      <c r="AF1819" s="20" t="str">
        <f>IF(Sales_Trans_2[[#This Row],[Discount_Pct]]=0,"0%",
IF(Sales_Trans_2[[#This Row],[Discount_Pct]]&lt;=5,"1-5%",
IF(Sales_Trans_2[[#This Row],[Discount_Pct]]&lt;=10,"6-10%",
IF(Sales_Trans_2[[#This Row],[Discount_Pct]]&lt;=15,"11-15%","&gt;15%"))))</f>
        <v>&gt;15%</v>
      </c>
    </row>
    <row r="1820" spans="1:32" x14ac:dyDescent="0.25">
      <c r="A1820" t="s">
        <v>4302</v>
      </c>
      <c r="B1820" s="10">
        <v>45837</v>
      </c>
      <c r="C1820" t="s">
        <v>985</v>
      </c>
      <c r="D1820" t="s">
        <v>384</v>
      </c>
      <c r="E1820" t="s">
        <v>606</v>
      </c>
      <c r="F1820" t="s">
        <v>607</v>
      </c>
      <c r="G1820">
        <v>7</v>
      </c>
      <c r="H1820">
        <v>405.1</v>
      </c>
      <c r="I1820">
        <v>10</v>
      </c>
      <c r="J1820">
        <v>283.57</v>
      </c>
      <c r="K1820">
        <v>2934.95</v>
      </c>
      <c r="L1820">
        <v>2352.4899999999998</v>
      </c>
      <c r="M1820">
        <v>582.46</v>
      </c>
      <c r="N1820" t="s">
        <v>133</v>
      </c>
      <c r="O1820" t="s">
        <v>24</v>
      </c>
      <c r="P1820" t="s">
        <v>25</v>
      </c>
      <c r="Q1820">
        <v>0.91111111111111109</v>
      </c>
      <c r="R1820" t="s">
        <v>27</v>
      </c>
      <c r="S1820" t="s">
        <v>4835</v>
      </c>
      <c r="T1820" t="s">
        <v>4828</v>
      </c>
      <c r="U1820">
        <v>389.61</v>
      </c>
      <c r="V1820" t="s">
        <v>4982</v>
      </c>
      <c r="W1820" t="s">
        <v>4958</v>
      </c>
      <c r="X1820" t="s">
        <v>5841</v>
      </c>
      <c r="Y1820" t="s">
        <v>4970</v>
      </c>
      <c r="Z1820" t="s">
        <v>5696</v>
      </c>
      <c r="AA1820" t="s">
        <v>5060</v>
      </c>
      <c r="AB1820">
        <f>YEAR(Sales_Trans_2[[#This Row],[Transaction_Date]])</f>
        <v>2025</v>
      </c>
      <c r="AC1820" t="str">
        <f>TEXT(Sales_Trans_2[[#This Row],[Transaction_Date]],"mmm")</f>
        <v>Jun</v>
      </c>
      <c r="AD1820">
        <f>MONTH(Sales_Trans_2[[#This Row],[Transaction_Date]])</f>
        <v>6</v>
      </c>
      <c r="AE1820" s="19">
        <f>IFERROR(Sales_Trans_2[[#This Row],[Profit]]/Sales_Trans_2[[#This Row],[Sales_Amount]],0)</f>
        <v>0.19845653247925862</v>
      </c>
      <c r="AF1820" s="20" t="str">
        <f>IF(Sales_Trans_2[[#This Row],[Discount_Pct]]=0,"0%",
IF(Sales_Trans_2[[#This Row],[Discount_Pct]]&lt;=5,"1-5%",
IF(Sales_Trans_2[[#This Row],[Discount_Pct]]&lt;=10,"6-10%",
IF(Sales_Trans_2[[#This Row],[Discount_Pct]]&lt;=15,"11-15%","&gt;15%"))))</f>
        <v>6-10%</v>
      </c>
    </row>
    <row r="1821" spans="1:32" x14ac:dyDescent="0.25">
      <c r="A1821" t="s">
        <v>695</v>
      </c>
      <c r="B1821" s="10">
        <v>45836</v>
      </c>
      <c r="C1821" t="s">
        <v>696</v>
      </c>
      <c r="D1821" t="s">
        <v>214</v>
      </c>
      <c r="E1821" t="s">
        <v>606</v>
      </c>
      <c r="F1821" t="s">
        <v>607</v>
      </c>
      <c r="G1821">
        <v>4</v>
      </c>
      <c r="H1821">
        <v>164.99</v>
      </c>
      <c r="I1821">
        <v>15</v>
      </c>
      <c r="J1821">
        <v>98.99</v>
      </c>
      <c r="K1821">
        <v>645.12</v>
      </c>
      <c r="L1821">
        <v>451.2</v>
      </c>
      <c r="M1821">
        <v>193.92</v>
      </c>
      <c r="N1821" t="s">
        <v>4971</v>
      </c>
      <c r="O1821" t="s">
        <v>24</v>
      </c>
      <c r="P1821" t="s">
        <v>25</v>
      </c>
      <c r="Q1821">
        <v>0.5180555555555556</v>
      </c>
      <c r="R1821" t="s">
        <v>27</v>
      </c>
      <c r="S1821" t="s">
        <v>4764</v>
      </c>
      <c r="T1821" t="s">
        <v>4752</v>
      </c>
      <c r="U1821">
        <v>147.97</v>
      </c>
      <c r="V1821" t="s">
        <v>5307</v>
      </c>
      <c r="W1821" t="s">
        <v>4958</v>
      </c>
      <c r="X1821" t="s">
        <v>5841</v>
      </c>
      <c r="Y1821" t="s">
        <v>4970</v>
      </c>
      <c r="Z1821" t="s">
        <v>5696</v>
      </c>
      <c r="AA1821" t="s">
        <v>5060</v>
      </c>
      <c r="AB1821">
        <f>YEAR(Sales_Trans_2[[#This Row],[Transaction_Date]])</f>
        <v>2025</v>
      </c>
      <c r="AC1821" t="str">
        <f>TEXT(Sales_Trans_2[[#This Row],[Transaction_Date]],"mmm")</f>
        <v>Jun</v>
      </c>
      <c r="AD1821">
        <f>MONTH(Sales_Trans_2[[#This Row],[Transaction_Date]])</f>
        <v>6</v>
      </c>
      <c r="AE1821" s="19">
        <f>IFERROR(Sales_Trans_2[[#This Row],[Profit]]/Sales_Trans_2[[#This Row],[Sales_Amount]],0)</f>
        <v>0.30059523809523808</v>
      </c>
      <c r="AF1821" s="20" t="str">
        <f>IF(Sales_Trans_2[[#This Row],[Discount_Pct]]=0,"0%",
IF(Sales_Trans_2[[#This Row],[Discount_Pct]]&lt;=5,"1-5%",
IF(Sales_Trans_2[[#This Row],[Discount_Pct]]&lt;=10,"6-10%",
IF(Sales_Trans_2[[#This Row],[Discount_Pct]]&lt;=15,"11-15%","&gt;15%"))))</f>
        <v>11-15%</v>
      </c>
    </row>
    <row r="1822" spans="1:32" x14ac:dyDescent="0.25">
      <c r="A1822" t="s">
        <v>776</v>
      </c>
      <c r="B1822" s="10">
        <v>45832</v>
      </c>
      <c r="C1822" t="s">
        <v>289</v>
      </c>
      <c r="D1822" t="s">
        <v>777</v>
      </c>
      <c r="E1822" t="s">
        <v>778</v>
      </c>
      <c r="F1822" t="s">
        <v>779</v>
      </c>
      <c r="G1822">
        <v>8</v>
      </c>
      <c r="H1822">
        <v>88.63</v>
      </c>
      <c r="I1822">
        <v>20</v>
      </c>
      <c r="J1822">
        <v>141.81</v>
      </c>
      <c r="K1822">
        <v>567.23</v>
      </c>
      <c r="L1822">
        <v>545.36</v>
      </c>
      <c r="M1822">
        <v>21.87</v>
      </c>
      <c r="N1822" t="s">
        <v>23</v>
      </c>
      <c r="O1822" t="s">
        <v>24</v>
      </c>
      <c r="P1822" t="s">
        <v>25</v>
      </c>
      <c r="Q1822">
        <v>0.38611111111111113</v>
      </c>
      <c r="R1822" t="s">
        <v>49</v>
      </c>
      <c r="S1822" t="s">
        <v>4818</v>
      </c>
      <c r="T1822" t="s">
        <v>4805</v>
      </c>
      <c r="U1822">
        <v>86.11</v>
      </c>
      <c r="V1822" t="s">
        <v>5118</v>
      </c>
      <c r="W1822" t="s">
        <v>4958</v>
      </c>
      <c r="X1822" t="s">
        <v>4996</v>
      </c>
      <c r="Y1822" t="s">
        <v>4960</v>
      </c>
      <c r="Z1822" t="s">
        <v>5432</v>
      </c>
      <c r="AA1822" t="s">
        <v>5060</v>
      </c>
      <c r="AB1822">
        <f>YEAR(Sales_Trans_2[[#This Row],[Transaction_Date]])</f>
        <v>2025</v>
      </c>
      <c r="AC1822" t="str">
        <f>TEXT(Sales_Trans_2[[#This Row],[Transaction_Date]],"mmm")</f>
        <v>Jun</v>
      </c>
      <c r="AD1822">
        <f>MONTH(Sales_Trans_2[[#This Row],[Transaction_Date]])</f>
        <v>6</v>
      </c>
      <c r="AE1822" s="19">
        <f>IFERROR(Sales_Trans_2[[#This Row],[Profit]]/Sales_Trans_2[[#This Row],[Sales_Amount]],0)</f>
        <v>3.8555788657158474E-2</v>
      </c>
      <c r="AF1822" s="20" t="str">
        <f>IF(Sales_Trans_2[[#This Row],[Discount_Pct]]=0,"0%",
IF(Sales_Trans_2[[#This Row],[Discount_Pct]]&lt;=5,"1-5%",
IF(Sales_Trans_2[[#This Row],[Discount_Pct]]&lt;=10,"6-10%",
IF(Sales_Trans_2[[#This Row],[Discount_Pct]]&lt;=15,"11-15%","&gt;15%"))))</f>
        <v>&gt;15%</v>
      </c>
    </row>
    <row r="1823" spans="1:32" x14ac:dyDescent="0.25">
      <c r="A1823" t="s">
        <v>3318</v>
      </c>
      <c r="B1823" s="10">
        <v>45830</v>
      </c>
      <c r="C1823" t="s">
        <v>1188</v>
      </c>
      <c r="D1823" t="s">
        <v>1678</v>
      </c>
      <c r="E1823" t="s">
        <v>433</v>
      </c>
      <c r="F1823" t="s">
        <v>1140</v>
      </c>
      <c r="G1823">
        <v>5</v>
      </c>
      <c r="H1823">
        <v>368.06</v>
      </c>
      <c r="I1823">
        <v>15</v>
      </c>
      <c r="J1823">
        <v>276.05</v>
      </c>
      <c r="K1823">
        <v>1798.89</v>
      </c>
      <c r="L1823">
        <v>1330.5</v>
      </c>
      <c r="M1823">
        <v>468.39</v>
      </c>
      <c r="N1823" t="s">
        <v>4971</v>
      </c>
      <c r="O1823" t="s">
        <v>24</v>
      </c>
      <c r="P1823" t="s">
        <v>25</v>
      </c>
      <c r="Q1823">
        <v>0.62777777777777777</v>
      </c>
      <c r="R1823" t="s">
        <v>27</v>
      </c>
      <c r="S1823" t="s">
        <v>4699</v>
      </c>
      <c r="T1823" t="s">
        <v>4672</v>
      </c>
      <c r="U1823">
        <v>342.27</v>
      </c>
      <c r="V1823" t="s">
        <v>5202</v>
      </c>
      <c r="W1823" t="s">
        <v>4958</v>
      </c>
      <c r="X1823" t="s">
        <v>5543</v>
      </c>
      <c r="Y1823" t="s">
        <v>4977</v>
      </c>
      <c r="Z1823" t="s">
        <v>5544</v>
      </c>
      <c r="AA1823" t="s">
        <v>5060</v>
      </c>
      <c r="AB1823">
        <f>YEAR(Sales_Trans_2[[#This Row],[Transaction_Date]])</f>
        <v>2025</v>
      </c>
      <c r="AC1823" t="str">
        <f>TEXT(Sales_Trans_2[[#This Row],[Transaction_Date]],"mmm")</f>
        <v>Jun</v>
      </c>
      <c r="AD1823">
        <f>MONTH(Sales_Trans_2[[#This Row],[Transaction_Date]])</f>
        <v>6</v>
      </c>
      <c r="AE1823" s="19">
        <f>IFERROR(Sales_Trans_2[[#This Row],[Profit]]/Sales_Trans_2[[#This Row],[Sales_Amount]],0)</f>
        <v>0.26037723262678647</v>
      </c>
      <c r="AF1823" s="20" t="str">
        <f>IF(Sales_Trans_2[[#This Row],[Discount_Pct]]=0,"0%",
IF(Sales_Trans_2[[#This Row],[Discount_Pct]]&lt;=5,"1-5%",
IF(Sales_Trans_2[[#This Row],[Discount_Pct]]&lt;=10,"6-10%",
IF(Sales_Trans_2[[#This Row],[Discount_Pct]]&lt;=15,"11-15%","&gt;15%"))))</f>
        <v>11-15%</v>
      </c>
    </row>
    <row r="1824" spans="1:32" x14ac:dyDescent="0.25">
      <c r="A1824" t="s">
        <v>3356</v>
      </c>
      <c r="B1824" s="10">
        <v>45829</v>
      </c>
      <c r="C1824" t="s">
        <v>1470</v>
      </c>
      <c r="D1824" t="s">
        <v>52</v>
      </c>
      <c r="E1824" t="s">
        <v>1343</v>
      </c>
      <c r="F1824" t="s">
        <v>1344</v>
      </c>
      <c r="G1824">
        <v>7</v>
      </c>
      <c r="H1824">
        <v>359.18</v>
      </c>
      <c r="I1824">
        <v>10</v>
      </c>
      <c r="J1824">
        <v>251.43</v>
      </c>
      <c r="K1824">
        <v>2602.25</v>
      </c>
      <c r="L1824">
        <v>1722.84</v>
      </c>
      <c r="M1824">
        <v>879.41</v>
      </c>
      <c r="N1824" t="s">
        <v>68</v>
      </c>
      <c r="O1824" t="s">
        <v>24</v>
      </c>
      <c r="P1824" t="s">
        <v>25</v>
      </c>
      <c r="Q1824">
        <v>0.84444444444444444</v>
      </c>
      <c r="R1824" t="s">
        <v>27</v>
      </c>
      <c r="S1824" t="s">
        <v>4701</v>
      </c>
      <c r="T1824" t="s">
        <v>4672</v>
      </c>
      <c r="U1824">
        <v>313.47000000000003</v>
      </c>
      <c r="V1824" t="s">
        <v>5293</v>
      </c>
      <c r="W1824" t="s">
        <v>4958</v>
      </c>
      <c r="X1824" t="s">
        <v>5228</v>
      </c>
      <c r="Y1824" t="s">
        <v>4960</v>
      </c>
      <c r="Z1824" t="s">
        <v>5229</v>
      </c>
      <c r="AA1824" t="s">
        <v>5060</v>
      </c>
      <c r="AB1824">
        <f>YEAR(Sales_Trans_2[[#This Row],[Transaction_Date]])</f>
        <v>2025</v>
      </c>
      <c r="AC1824" t="str">
        <f>TEXT(Sales_Trans_2[[#This Row],[Transaction_Date]],"mmm")</f>
        <v>Jun</v>
      </c>
      <c r="AD1824">
        <f>MONTH(Sales_Trans_2[[#This Row],[Transaction_Date]])</f>
        <v>6</v>
      </c>
      <c r="AE1824" s="19">
        <f>IFERROR(Sales_Trans_2[[#This Row],[Profit]]/Sales_Trans_2[[#This Row],[Sales_Amount]],0)</f>
        <v>0.33794216543375921</v>
      </c>
      <c r="AF1824" s="20" t="str">
        <f>IF(Sales_Trans_2[[#This Row],[Discount_Pct]]=0,"0%",
IF(Sales_Trans_2[[#This Row],[Discount_Pct]]&lt;=5,"1-5%",
IF(Sales_Trans_2[[#This Row],[Discount_Pct]]&lt;=10,"6-10%",
IF(Sales_Trans_2[[#This Row],[Discount_Pct]]&lt;=15,"11-15%","&gt;15%"))))</f>
        <v>6-10%</v>
      </c>
    </row>
    <row r="1825" spans="1:32" x14ac:dyDescent="0.25">
      <c r="A1825" t="s">
        <v>1934</v>
      </c>
      <c r="B1825" s="10">
        <v>45967</v>
      </c>
      <c r="C1825" t="s">
        <v>181</v>
      </c>
      <c r="D1825" t="s">
        <v>905</v>
      </c>
      <c r="E1825" t="s">
        <v>840</v>
      </c>
      <c r="F1825" t="s">
        <v>1463</v>
      </c>
      <c r="G1825">
        <v>4</v>
      </c>
      <c r="H1825">
        <v>522.07000000000005</v>
      </c>
      <c r="I1825">
        <v>15</v>
      </c>
      <c r="J1825">
        <v>313.24</v>
      </c>
      <c r="K1825">
        <v>1775.04</v>
      </c>
      <c r="L1825">
        <v>1590.76</v>
      </c>
      <c r="M1825">
        <v>184.28</v>
      </c>
      <c r="N1825" t="s">
        <v>23</v>
      </c>
      <c r="O1825" t="s">
        <v>24</v>
      </c>
      <c r="P1825" t="s">
        <v>25</v>
      </c>
      <c r="Q1825">
        <v>0.87152777777777779</v>
      </c>
      <c r="R1825" t="s">
        <v>49</v>
      </c>
      <c r="S1825" t="s">
        <v>4686</v>
      </c>
      <c r="T1825" t="s">
        <v>4672</v>
      </c>
      <c r="U1825">
        <v>464.41</v>
      </c>
      <c r="V1825" t="s">
        <v>5746</v>
      </c>
      <c r="W1825" t="s">
        <v>4958</v>
      </c>
      <c r="X1825" t="s">
        <v>5442</v>
      </c>
      <c r="Y1825" t="s">
        <v>5011</v>
      </c>
      <c r="Z1825" t="s">
        <v>5300</v>
      </c>
      <c r="AA1825" t="s">
        <v>5060</v>
      </c>
      <c r="AB1825">
        <f>YEAR(Sales_Trans_2[[#This Row],[Transaction_Date]])</f>
        <v>2025</v>
      </c>
      <c r="AC1825" t="str">
        <f>TEXT(Sales_Trans_2[[#This Row],[Transaction_Date]],"mmm")</f>
        <v>Nov</v>
      </c>
      <c r="AD1825">
        <f>MONTH(Sales_Trans_2[[#This Row],[Transaction_Date]])</f>
        <v>11</v>
      </c>
      <c r="AE1825" s="19">
        <f>IFERROR(Sales_Trans_2[[#This Row],[Profit]]/Sales_Trans_2[[#This Row],[Sales_Amount]],0)</f>
        <v>0.10381737876329548</v>
      </c>
      <c r="AF1825" s="20" t="str">
        <f>IF(Sales_Trans_2[[#This Row],[Discount_Pct]]=0,"0%",
IF(Sales_Trans_2[[#This Row],[Discount_Pct]]&lt;=5,"1-5%",
IF(Sales_Trans_2[[#This Row],[Discount_Pct]]&lt;=10,"6-10%",
IF(Sales_Trans_2[[#This Row],[Discount_Pct]]&lt;=15,"11-15%","&gt;15%"))))</f>
        <v>11-15%</v>
      </c>
    </row>
    <row r="1826" spans="1:32" x14ac:dyDescent="0.25">
      <c r="A1826" t="s">
        <v>3114</v>
      </c>
      <c r="B1826" s="10">
        <v>45906</v>
      </c>
      <c r="C1826" t="s">
        <v>3115</v>
      </c>
      <c r="D1826" t="s">
        <v>449</v>
      </c>
      <c r="E1826" t="s">
        <v>760</v>
      </c>
      <c r="F1826" t="s">
        <v>761</v>
      </c>
      <c r="G1826">
        <v>4</v>
      </c>
      <c r="H1826">
        <v>423.99</v>
      </c>
      <c r="I1826">
        <v>5</v>
      </c>
      <c r="J1826">
        <v>84.8</v>
      </c>
      <c r="K1826">
        <v>1611.16</v>
      </c>
      <c r="L1826">
        <v>1280.76</v>
      </c>
      <c r="M1826">
        <v>330.4</v>
      </c>
      <c r="N1826" t="s">
        <v>133</v>
      </c>
      <c r="O1826" t="s">
        <v>24</v>
      </c>
      <c r="P1826" t="s">
        <v>25</v>
      </c>
      <c r="Q1826">
        <v>0.40208333333333335</v>
      </c>
      <c r="R1826" t="s">
        <v>49</v>
      </c>
      <c r="S1826" t="s">
        <v>4817</v>
      </c>
      <c r="T1826" t="s">
        <v>4805</v>
      </c>
      <c r="U1826">
        <v>395.66</v>
      </c>
      <c r="V1826" t="s">
        <v>5698</v>
      </c>
      <c r="W1826" t="s">
        <v>4958</v>
      </c>
      <c r="X1826" t="s">
        <v>5363</v>
      </c>
      <c r="Y1826" t="s">
        <v>4970</v>
      </c>
      <c r="Z1826" t="s">
        <v>5364</v>
      </c>
      <c r="AA1826" t="s">
        <v>5060</v>
      </c>
      <c r="AB1826">
        <f>YEAR(Sales_Trans_2[[#This Row],[Transaction_Date]])</f>
        <v>2025</v>
      </c>
      <c r="AC1826" t="str">
        <f>TEXT(Sales_Trans_2[[#This Row],[Transaction_Date]],"mmm")</f>
        <v>Sep</v>
      </c>
      <c r="AD1826">
        <f>MONTH(Sales_Trans_2[[#This Row],[Transaction_Date]])</f>
        <v>9</v>
      </c>
      <c r="AE1826" s="19">
        <f>IFERROR(Sales_Trans_2[[#This Row],[Profit]]/Sales_Trans_2[[#This Row],[Sales_Amount]],0)</f>
        <v>0.20506963926611879</v>
      </c>
      <c r="AF1826" s="20" t="str">
        <f>IF(Sales_Trans_2[[#This Row],[Discount_Pct]]=0,"0%",
IF(Sales_Trans_2[[#This Row],[Discount_Pct]]&lt;=5,"1-5%",
IF(Sales_Trans_2[[#This Row],[Discount_Pct]]&lt;=10,"6-10%",
IF(Sales_Trans_2[[#This Row],[Discount_Pct]]&lt;=15,"11-15%","&gt;15%"))))</f>
        <v>1-5%</v>
      </c>
    </row>
    <row r="1827" spans="1:32" x14ac:dyDescent="0.25">
      <c r="A1827" t="s">
        <v>2476</v>
      </c>
      <c r="B1827" s="10">
        <v>45844</v>
      </c>
      <c r="C1827" t="s">
        <v>185</v>
      </c>
      <c r="D1827" t="s">
        <v>253</v>
      </c>
      <c r="E1827" t="s">
        <v>433</v>
      </c>
      <c r="F1827" t="s">
        <v>434</v>
      </c>
      <c r="G1827">
        <v>8</v>
      </c>
      <c r="H1827">
        <v>220.37</v>
      </c>
      <c r="I1827">
        <v>10</v>
      </c>
      <c r="J1827">
        <v>176.3</v>
      </c>
      <c r="K1827">
        <v>1824.66</v>
      </c>
      <c r="L1827">
        <v>1563.52</v>
      </c>
      <c r="M1827">
        <v>261.14</v>
      </c>
      <c r="N1827" t="s">
        <v>68</v>
      </c>
      <c r="O1827" t="s">
        <v>24</v>
      </c>
      <c r="P1827" t="s">
        <v>25</v>
      </c>
      <c r="Q1827">
        <v>0.71319444444444446</v>
      </c>
      <c r="R1827" t="s">
        <v>27</v>
      </c>
      <c r="S1827" t="s">
        <v>4903</v>
      </c>
      <c r="T1827" t="s">
        <v>4887</v>
      </c>
      <c r="U1827">
        <v>219.39</v>
      </c>
      <c r="V1827" t="s">
        <v>5110</v>
      </c>
      <c r="W1827" t="s">
        <v>4958</v>
      </c>
      <c r="X1827" t="s">
        <v>5832</v>
      </c>
      <c r="Y1827" t="s">
        <v>4966</v>
      </c>
      <c r="Z1827" t="s">
        <v>5544</v>
      </c>
      <c r="AA1827" t="s">
        <v>5060</v>
      </c>
      <c r="AB1827">
        <f>YEAR(Sales_Trans_2[[#This Row],[Transaction_Date]])</f>
        <v>2025</v>
      </c>
      <c r="AC1827" t="str">
        <f>TEXT(Sales_Trans_2[[#This Row],[Transaction_Date]],"mmm")</f>
        <v>Jul</v>
      </c>
      <c r="AD1827">
        <f>MONTH(Sales_Trans_2[[#This Row],[Transaction_Date]])</f>
        <v>7</v>
      </c>
      <c r="AE1827" s="19">
        <f>IFERROR(Sales_Trans_2[[#This Row],[Profit]]/Sales_Trans_2[[#This Row],[Sales_Amount]],0)</f>
        <v>0.1431170738658161</v>
      </c>
      <c r="AF1827" s="20" t="str">
        <f>IF(Sales_Trans_2[[#This Row],[Discount_Pct]]=0,"0%",
IF(Sales_Trans_2[[#This Row],[Discount_Pct]]&lt;=5,"1-5%",
IF(Sales_Trans_2[[#This Row],[Discount_Pct]]&lt;=10,"6-10%",
IF(Sales_Trans_2[[#This Row],[Discount_Pct]]&lt;=15,"11-15%","&gt;15%"))))</f>
        <v>6-10%</v>
      </c>
    </row>
    <row r="1828" spans="1:32" x14ac:dyDescent="0.25">
      <c r="A1828" t="s">
        <v>3219</v>
      </c>
      <c r="B1828" s="10">
        <v>45806</v>
      </c>
      <c r="C1828" t="s">
        <v>348</v>
      </c>
      <c r="D1828" t="s">
        <v>264</v>
      </c>
      <c r="E1828" t="s">
        <v>973</v>
      </c>
      <c r="F1828" t="s">
        <v>974</v>
      </c>
      <c r="G1828">
        <v>6</v>
      </c>
      <c r="H1828">
        <v>413.59</v>
      </c>
      <c r="I1828">
        <v>15</v>
      </c>
      <c r="J1828">
        <v>372.23</v>
      </c>
      <c r="K1828">
        <v>2109.31</v>
      </c>
      <c r="L1828">
        <v>1715.4</v>
      </c>
      <c r="M1828">
        <v>393.91</v>
      </c>
      <c r="N1828" t="s">
        <v>23</v>
      </c>
      <c r="O1828" t="s">
        <v>24</v>
      </c>
      <c r="P1828" t="s">
        <v>25</v>
      </c>
      <c r="Q1828">
        <v>0.38541666666666669</v>
      </c>
      <c r="R1828" t="s">
        <v>49</v>
      </c>
      <c r="S1828" t="s">
        <v>4702</v>
      </c>
      <c r="T1828" t="s">
        <v>4703</v>
      </c>
      <c r="U1828">
        <v>383.51</v>
      </c>
      <c r="V1828" t="s">
        <v>5491</v>
      </c>
      <c r="W1828" t="s">
        <v>4958</v>
      </c>
      <c r="X1828" t="s">
        <v>5473</v>
      </c>
      <c r="Y1828" t="s">
        <v>4960</v>
      </c>
      <c r="Z1828" t="s">
        <v>5474</v>
      </c>
      <c r="AA1828" t="s">
        <v>5060</v>
      </c>
      <c r="AB1828">
        <f>YEAR(Sales_Trans_2[[#This Row],[Transaction_Date]])</f>
        <v>2025</v>
      </c>
      <c r="AC1828" t="str">
        <f>TEXT(Sales_Trans_2[[#This Row],[Transaction_Date]],"mmm")</f>
        <v>May</v>
      </c>
      <c r="AD1828">
        <f>MONTH(Sales_Trans_2[[#This Row],[Transaction_Date]])</f>
        <v>5</v>
      </c>
      <c r="AE1828" s="19">
        <f>IFERROR(Sales_Trans_2[[#This Row],[Profit]]/Sales_Trans_2[[#This Row],[Sales_Amount]],0)</f>
        <v>0.18674827313197209</v>
      </c>
      <c r="AF1828" s="20" t="str">
        <f>IF(Sales_Trans_2[[#This Row],[Discount_Pct]]=0,"0%",
IF(Sales_Trans_2[[#This Row],[Discount_Pct]]&lt;=5,"1-5%",
IF(Sales_Trans_2[[#This Row],[Discount_Pct]]&lt;=10,"6-10%",
IF(Sales_Trans_2[[#This Row],[Discount_Pct]]&lt;=15,"11-15%","&gt;15%"))))</f>
        <v>11-15%</v>
      </c>
    </row>
    <row r="1829" spans="1:32" x14ac:dyDescent="0.25">
      <c r="A1829" t="s">
        <v>3869</v>
      </c>
      <c r="B1829" s="10">
        <v>45795</v>
      </c>
      <c r="C1829" t="s">
        <v>629</v>
      </c>
      <c r="D1829" t="s">
        <v>1096</v>
      </c>
      <c r="E1829" t="s">
        <v>962</v>
      </c>
      <c r="F1829" t="s">
        <v>963</v>
      </c>
      <c r="G1829">
        <v>3</v>
      </c>
      <c r="H1829">
        <v>459.74</v>
      </c>
      <c r="I1829">
        <v>15</v>
      </c>
      <c r="J1829">
        <v>206.88</v>
      </c>
      <c r="K1829">
        <v>1348.19</v>
      </c>
      <c r="L1829">
        <v>1045.23</v>
      </c>
      <c r="M1829">
        <v>302.95999999999998</v>
      </c>
      <c r="N1829" t="s">
        <v>23</v>
      </c>
      <c r="O1829" t="s">
        <v>24</v>
      </c>
      <c r="P1829" t="s">
        <v>25</v>
      </c>
      <c r="Q1829">
        <v>0.8256944444444444</v>
      </c>
      <c r="R1829" t="s">
        <v>27</v>
      </c>
      <c r="S1829" t="s">
        <v>4869</v>
      </c>
      <c r="T1829" t="s">
        <v>4864</v>
      </c>
      <c r="U1829">
        <v>405.1</v>
      </c>
      <c r="V1829" t="s">
        <v>5061</v>
      </c>
      <c r="W1829" t="s">
        <v>4958</v>
      </c>
      <c r="X1829" t="s">
        <v>5479</v>
      </c>
      <c r="Y1829" t="s">
        <v>5011</v>
      </c>
      <c r="Z1829" t="s">
        <v>5480</v>
      </c>
      <c r="AA1829" t="s">
        <v>5060</v>
      </c>
      <c r="AB1829">
        <f>YEAR(Sales_Trans_2[[#This Row],[Transaction_Date]])</f>
        <v>2025</v>
      </c>
      <c r="AC1829" t="str">
        <f>TEXT(Sales_Trans_2[[#This Row],[Transaction_Date]],"mmm")</f>
        <v>May</v>
      </c>
      <c r="AD1829">
        <f>MONTH(Sales_Trans_2[[#This Row],[Transaction_Date]])</f>
        <v>5</v>
      </c>
      <c r="AE1829" s="19">
        <f>IFERROR(Sales_Trans_2[[#This Row],[Profit]]/Sales_Trans_2[[#This Row],[Sales_Amount]],0)</f>
        <v>0.22471610084631985</v>
      </c>
      <c r="AF1829" s="20" t="str">
        <f>IF(Sales_Trans_2[[#This Row],[Discount_Pct]]=0,"0%",
IF(Sales_Trans_2[[#This Row],[Discount_Pct]]&lt;=5,"1-5%",
IF(Sales_Trans_2[[#This Row],[Discount_Pct]]&lt;=10,"6-10%",
IF(Sales_Trans_2[[#This Row],[Discount_Pct]]&lt;=15,"11-15%","&gt;15%"))))</f>
        <v>11-15%</v>
      </c>
    </row>
    <row r="1830" spans="1:32" x14ac:dyDescent="0.25">
      <c r="A1830" t="s">
        <v>2547</v>
      </c>
      <c r="B1830" s="10">
        <v>45794</v>
      </c>
      <c r="C1830" t="s">
        <v>1945</v>
      </c>
      <c r="D1830" t="s">
        <v>895</v>
      </c>
      <c r="E1830" t="s">
        <v>584</v>
      </c>
      <c r="F1830" t="s">
        <v>2318</v>
      </c>
      <c r="G1830">
        <v>4</v>
      </c>
      <c r="H1830">
        <v>446.42</v>
      </c>
      <c r="I1830">
        <v>10</v>
      </c>
      <c r="J1830">
        <v>178.57</v>
      </c>
      <c r="K1830">
        <v>1848.18</v>
      </c>
      <c r="L1830">
        <v>1480.72</v>
      </c>
      <c r="M1830">
        <v>367.46</v>
      </c>
      <c r="N1830" t="s">
        <v>68</v>
      </c>
      <c r="O1830" t="s">
        <v>24</v>
      </c>
      <c r="P1830" t="s">
        <v>25</v>
      </c>
      <c r="Q1830">
        <v>0.46458333333333335</v>
      </c>
      <c r="R1830" t="s">
        <v>27</v>
      </c>
      <c r="S1830" t="s">
        <v>4843</v>
      </c>
      <c r="T1830" t="s">
        <v>4828</v>
      </c>
      <c r="U1830">
        <v>438.7</v>
      </c>
      <c r="V1830" t="s">
        <v>5734</v>
      </c>
      <c r="W1830" t="s">
        <v>4958</v>
      </c>
      <c r="X1830" t="s">
        <v>5225</v>
      </c>
      <c r="Y1830" t="s">
        <v>5011</v>
      </c>
      <c r="Z1830" t="s">
        <v>5226</v>
      </c>
      <c r="AA1830" t="s">
        <v>5060</v>
      </c>
      <c r="AB1830">
        <f>YEAR(Sales_Trans_2[[#This Row],[Transaction_Date]])</f>
        <v>2025</v>
      </c>
      <c r="AC1830" t="str">
        <f>TEXT(Sales_Trans_2[[#This Row],[Transaction_Date]],"mmm")</f>
        <v>May</v>
      </c>
      <c r="AD1830">
        <f>MONTH(Sales_Trans_2[[#This Row],[Transaction_Date]])</f>
        <v>5</v>
      </c>
      <c r="AE1830" s="19">
        <f>IFERROR(Sales_Trans_2[[#This Row],[Profit]]/Sales_Trans_2[[#This Row],[Sales_Amount]],0)</f>
        <v>0.19882262550184504</v>
      </c>
      <c r="AF1830" s="20" t="str">
        <f>IF(Sales_Trans_2[[#This Row],[Discount_Pct]]=0,"0%",
IF(Sales_Trans_2[[#This Row],[Discount_Pct]]&lt;=5,"1-5%",
IF(Sales_Trans_2[[#This Row],[Discount_Pct]]&lt;=10,"6-10%",
IF(Sales_Trans_2[[#This Row],[Discount_Pct]]&lt;=15,"11-15%","&gt;15%"))))</f>
        <v>6-10%</v>
      </c>
    </row>
    <row r="1831" spans="1:32" x14ac:dyDescent="0.25">
      <c r="A1831" t="s">
        <v>517</v>
      </c>
      <c r="B1831" s="10">
        <v>45775</v>
      </c>
      <c r="C1831" t="s">
        <v>283</v>
      </c>
      <c r="D1831" t="s">
        <v>518</v>
      </c>
      <c r="E1831" t="s">
        <v>519</v>
      </c>
      <c r="F1831" t="s">
        <v>520</v>
      </c>
      <c r="G1831">
        <v>6</v>
      </c>
      <c r="H1831">
        <v>465.55</v>
      </c>
      <c r="I1831">
        <v>15</v>
      </c>
      <c r="J1831">
        <v>419</v>
      </c>
      <c r="K1831">
        <v>2374.3000000000002</v>
      </c>
      <c r="L1831">
        <v>2047.44</v>
      </c>
      <c r="M1831">
        <v>326.86</v>
      </c>
      <c r="N1831" t="s">
        <v>4971</v>
      </c>
      <c r="O1831" t="s">
        <v>24</v>
      </c>
      <c r="P1831" t="s">
        <v>25</v>
      </c>
      <c r="Q1831">
        <v>0.82499999999999996</v>
      </c>
      <c r="R1831" t="s">
        <v>49</v>
      </c>
      <c r="S1831" t="s">
        <v>4840</v>
      </c>
      <c r="T1831" t="s">
        <v>4828</v>
      </c>
      <c r="U1831">
        <v>404.97</v>
      </c>
      <c r="V1831" t="s">
        <v>5891</v>
      </c>
      <c r="W1831" t="s">
        <v>4958</v>
      </c>
      <c r="X1831" t="s">
        <v>5214</v>
      </c>
      <c r="Y1831" t="s">
        <v>4966</v>
      </c>
      <c r="Z1831" t="s">
        <v>5242</v>
      </c>
      <c r="AA1831" t="s">
        <v>5060</v>
      </c>
      <c r="AB1831">
        <f>YEAR(Sales_Trans_2[[#This Row],[Transaction_Date]])</f>
        <v>2025</v>
      </c>
      <c r="AC1831" t="str">
        <f>TEXT(Sales_Trans_2[[#This Row],[Transaction_Date]],"mmm")</f>
        <v>Apr</v>
      </c>
      <c r="AD1831">
        <f>MONTH(Sales_Trans_2[[#This Row],[Transaction_Date]])</f>
        <v>4</v>
      </c>
      <c r="AE1831" s="19">
        <f>IFERROR(Sales_Trans_2[[#This Row],[Profit]]/Sales_Trans_2[[#This Row],[Sales_Amount]],0)</f>
        <v>0.13766583835235649</v>
      </c>
      <c r="AF1831" s="20" t="str">
        <f>IF(Sales_Trans_2[[#This Row],[Discount_Pct]]=0,"0%",
IF(Sales_Trans_2[[#This Row],[Discount_Pct]]&lt;=5,"1-5%",
IF(Sales_Trans_2[[#This Row],[Discount_Pct]]&lt;=10,"6-10%",
IF(Sales_Trans_2[[#This Row],[Discount_Pct]]&lt;=15,"11-15%","&gt;15%"))))</f>
        <v>11-15%</v>
      </c>
    </row>
    <row r="1832" spans="1:32" x14ac:dyDescent="0.25">
      <c r="A1832" t="s">
        <v>2817</v>
      </c>
      <c r="B1832" s="10">
        <v>45769</v>
      </c>
      <c r="C1832" t="s">
        <v>2364</v>
      </c>
      <c r="D1832" t="s">
        <v>680</v>
      </c>
      <c r="E1832" t="s">
        <v>2009</v>
      </c>
      <c r="F1832" t="s">
        <v>2136</v>
      </c>
      <c r="G1832">
        <v>7</v>
      </c>
      <c r="H1832">
        <v>158.27000000000001</v>
      </c>
      <c r="I1832">
        <v>5</v>
      </c>
      <c r="J1832">
        <v>55.39</v>
      </c>
      <c r="K1832">
        <v>1052.5</v>
      </c>
      <c r="L1832">
        <v>965.65</v>
      </c>
      <c r="M1832">
        <v>86.85</v>
      </c>
      <c r="N1832" t="s">
        <v>133</v>
      </c>
      <c r="O1832" t="s">
        <v>24</v>
      </c>
      <c r="P1832" t="s">
        <v>25</v>
      </c>
      <c r="Q1832">
        <v>0.45624999999999999</v>
      </c>
      <c r="R1832" t="s">
        <v>49</v>
      </c>
      <c r="S1832" t="s">
        <v>4873</v>
      </c>
      <c r="T1832" t="s">
        <v>4864</v>
      </c>
      <c r="U1832">
        <v>157.97999999999999</v>
      </c>
      <c r="V1832" t="s">
        <v>5718</v>
      </c>
      <c r="W1832" t="s">
        <v>4958</v>
      </c>
      <c r="X1832" t="s">
        <v>5440</v>
      </c>
      <c r="Y1832" t="s">
        <v>4960</v>
      </c>
      <c r="Z1832" t="s">
        <v>5177</v>
      </c>
      <c r="AA1832" t="s">
        <v>5060</v>
      </c>
      <c r="AB1832">
        <f>YEAR(Sales_Trans_2[[#This Row],[Transaction_Date]])</f>
        <v>2025</v>
      </c>
      <c r="AC1832" t="str">
        <f>TEXT(Sales_Trans_2[[#This Row],[Transaction_Date]],"mmm")</f>
        <v>Apr</v>
      </c>
      <c r="AD1832">
        <f>MONTH(Sales_Trans_2[[#This Row],[Transaction_Date]])</f>
        <v>4</v>
      </c>
      <c r="AE1832" s="19">
        <f>IFERROR(Sales_Trans_2[[#This Row],[Profit]]/Sales_Trans_2[[#This Row],[Sales_Amount]],0)</f>
        <v>8.2517814726840846E-2</v>
      </c>
      <c r="AF1832" s="20" t="str">
        <f>IF(Sales_Trans_2[[#This Row],[Discount_Pct]]=0,"0%",
IF(Sales_Trans_2[[#This Row],[Discount_Pct]]&lt;=5,"1-5%",
IF(Sales_Trans_2[[#This Row],[Discount_Pct]]&lt;=10,"6-10%",
IF(Sales_Trans_2[[#This Row],[Discount_Pct]]&lt;=15,"11-15%","&gt;15%"))))</f>
        <v>1-5%</v>
      </c>
    </row>
    <row r="1833" spans="1:32" x14ac:dyDescent="0.25">
      <c r="A1833" t="s">
        <v>522</v>
      </c>
      <c r="B1833" s="10">
        <v>45767</v>
      </c>
      <c r="C1833" t="s">
        <v>383</v>
      </c>
      <c r="D1833" t="s">
        <v>197</v>
      </c>
      <c r="E1833" t="s">
        <v>523</v>
      </c>
      <c r="F1833" t="s">
        <v>524</v>
      </c>
      <c r="G1833">
        <v>8</v>
      </c>
      <c r="H1833">
        <v>124.7</v>
      </c>
      <c r="I1833">
        <v>15</v>
      </c>
      <c r="J1833">
        <v>149.63999999999999</v>
      </c>
      <c r="K1833">
        <v>975.15</v>
      </c>
      <c r="L1833">
        <v>871.36</v>
      </c>
      <c r="M1833">
        <v>103.79</v>
      </c>
      <c r="N1833" t="s">
        <v>47</v>
      </c>
      <c r="O1833" t="s">
        <v>24</v>
      </c>
      <c r="P1833" t="s">
        <v>25</v>
      </c>
      <c r="Q1833">
        <v>0.66180555555555554</v>
      </c>
      <c r="R1833" t="s">
        <v>27</v>
      </c>
      <c r="S1833" t="s">
        <v>4902</v>
      </c>
      <c r="T1833" t="s">
        <v>4887</v>
      </c>
      <c r="U1833">
        <v>121.9</v>
      </c>
      <c r="V1833" t="s">
        <v>5512</v>
      </c>
      <c r="W1833" t="s">
        <v>4958</v>
      </c>
      <c r="X1833" t="s">
        <v>5238</v>
      </c>
      <c r="Y1833" t="s">
        <v>4960</v>
      </c>
      <c r="Z1833" t="s">
        <v>5239</v>
      </c>
      <c r="AA1833" t="s">
        <v>5060</v>
      </c>
      <c r="AB1833">
        <f>YEAR(Sales_Trans_2[[#This Row],[Transaction_Date]])</f>
        <v>2025</v>
      </c>
      <c r="AC1833" t="str">
        <f>TEXT(Sales_Trans_2[[#This Row],[Transaction_Date]],"mmm")</f>
        <v>Apr</v>
      </c>
      <c r="AD1833">
        <f>MONTH(Sales_Trans_2[[#This Row],[Transaction_Date]])</f>
        <v>4</v>
      </c>
      <c r="AE1833" s="19">
        <f>IFERROR(Sales_Trans_2[[#This Row],[Profit]]/Sales_Trans_2[[#This Row],[Sales_Amount]],0)</f>
        <v>0.10643490745013588</v>
      </c>
      <c r="AF1833" s="20" t="str">
        <f>IF(Sales_Trans_2[[#This Row],[Discount_Pct]]=0,"0%",
IF(Sales_Trans_2[[#This Row],[Discount_Pct]]&lt;=5,"1-5%",
IF(Sales_Trans_2[[#This Row],[Discount_Pct]]&lt;=10,"6-10%",
IF(Sales_Trans_2[[#This Row],[Discount_Pct]]&lt;=15,"11-15%","&gt;15%"))))</f>
        <v>11-15%</v>
      </c>
    </row>
    <row r="1834" spans="1:32" x14ac:dyDescent="0.25">
      <c r="A1834" t="s">
        <v>3046</v>
      </c>
      <c r="B1834" s="10">
        <v>45765</v>
      </c>
      <c r="C1834" t="s">
        <v>469</v>
      </c>
      <c r="D1834" t="s">
        <v>65</v>
      </c>
      <c r="E1834" t="s">
        <v>840</v>
      </c>
      <c r="F1834" t="s">
        <v>1463</v>
      </c>
      <c r="G1834">
        <v>4</v>
      </c>
      <c r="H1834">
        <v>187.54</v>
      </c>
      <c r="I1834">
        <v>15</v>
      </c>
      <c r="J1834">
        <v>112.52</v>
      </c>
      <c r="K1834">
        <v>637.64</v>
      </c>
      <c r="L1834">
        <v>568</v>
      </c>
      <c r="M1834">
        <v>69.64</v>
      </c>
      <c r="N1834" t="s">
        <v>40</v>
      </c>
      <c r="O1834" t="s">
        <v>24</v>
      </c>
      <c r="P1834" t="s">
        <v>25</v>
      </c>
      <c r="Q1834">
        <v>0.65</v>
      </c>
      <c r="R1834" t="s">
        <v>49</v>
      </c>
      <c r="S1834" t="s">
        <v>4719</v>
      </c>
      <c r="T1834" t="s">
        <v>4703</v>
      </c>
      <c r="U1834">
        <v>172.63</v>
      </c>
      <c r="V1834" t="s">
        <v>5409</v>
      </c>
      <c r="W1834" t="s">
        <v>4958</v>
      </c>
      <c r="X1834" t="s">
        <v>5442</v>
      </c>
      <c r="Y1834" t="s">
        <v>5011</v>
      </c>
      <c r="Z1834" t="s">
        <v>5300</v>
      </c>
      <c r="AA1834" t="s">
        <v>5060</v>
      </c>
      <c r="AB1834">
        <f>YEAR(Sales_Trans_2[[#This Row],[Transaction_Date]])</f>
        <v>2025</v>
      </c>
      <c r="AC1834" t="str">
        <f>TEXT(Sales_Trans_2[[#This Row],[Transaction_Date]],"mmm")</f>
        <v>Apr</v>
      </c>
      <c r="AD1834">
        <f>MONTH(Sales_Trans_2[[#This Row],[Transaction_Date]])</f>
        <v>4</v>
      </c>
      <c r="AE1834" s="19">
        <f>IFERROR(Sales_Trans_2[[#This Row],[Profit]]/Sales_Trans_2[[#This Row],[Sales_Amount]],0)</f>
        <v>0.10921523116492064</v>
      </c>
      <c r="AF1834" s="20" t="str">
        <f>IF(Sales_Trans_2[[#This Row],[Discount_Pct]]=0,"0%",
IF(Sales_Trans_2[[#This Row],[Discount_Pct]]&lt;=5,"1-5%",
IF(Sales_Trans_2[[#This Row],[Discount_Pct]]&lt;=10,"6-10%",
IF(Sales_Trans_2[[#This Row],[Discount_Pct]]&lt;=15,"11-15%","&gt;15%"))))</f>
        <v>11-15%</v>
      </c>
    </row>
    <row r="1835" spans="1:32" x14ac:dyDescent="0.25">
      <c r="A1835" t="s">
        <v>4552</v>
      </c>
      <c r="B1835" s="10">
        <v>45763</v>
      </c>
      <c r="C1835" t="s">
        <v>1741</v>
      </c>
      <c r="D1835" t="s">
        <v>605</v>
      </c>
      <c r="E1835" t="s">
        <v>372</v>
      </c>
      <c r="F1835" t="s">
        <v>373</v>
      </c>
      <c r="G1835">
        <v>6</v>
      </c>
      <c r="H1835">
        <v>80.14</v>
      </c>
      <c r="I1835">
        <v>15</v>
      </c>
      <c r="J1835">
        <v>72.13</v>
      </c>
      <c r="K1835">
        <v>408.71</v>
      </c>
      <c r="L1835">
        <v>372.84</v>
      </c>
      <c r="M1835">
        <v>35.869999999999997</v>
      </c>
      <c r="N1835" t="s">
        <v>4971</v>
      </c>
      <c r="O1835" t="s">
        <v>24</v>
      </c>
      <c r="P1835" t="s">
        <v>25</v>
      </c>
      <c r="Q1835">
        <v>0.80347222222222225</v>
      </c>
      <c r="R1835" t="s">
        <v>49</v>
      </c>
      <c r="S1835" t="s">
        <v>4851</v>
      </c>
      <c r="T1835" t="s">
        <v>4847</v>
      </c>
      <c r="U1835">
        <v>75.680000000000007</v>
      </c>
      <c r="V1835" t="s">
        <v>5494</v>
      </c>
      <c r="W1835" t="s">
        <v>4958</v>
      </c>
      <c r="X1835" t="s">
        <v>5258</v>
      </c>
      <c r="Y1835" t="s">
        <v>4966</v>
      </c>
      <c r="Z1835" t="s">
        <v>5259</v>
      </c>
      <c r="AA1835" t="s">
        <v>5060</v>
      </c>
      <c r="AB1835">
        <f>YEAR(Sales_Trans_2[[#This Row],[Transaction_Date]])</f>
        <v>2025</v>
      </c>
      <c r="AC1835" t="str">
        <f>TEXT(Sales_Trans_2[[#This Row],[Transaction_Date]],"mmm")</f>
        <v>Apr</v>
      </c>
      <c r="AD1835">
        <f>MONTH(Sales_Trans_2[[#This Row],[Transaction_Date]])</f>
        <v>4</v>
      </c>
      <c r="AE1835" s="19">
        <f>IFERROR(Sales_Trans_2[[#This Row],[Profit]]/Sales_Trans_2[[#This Row],[Sales_Amount]],0)</f>
        <v>8.776394020209928E-2</v>
      </c>
      <c r="AF1835" s="20" t="str">
        <f>IF(Sales_Trans_2[[#This Row],[Discount_Pct]]=0,"0%",
IF(Sales_Trans_2[[#This Row],[Discount_Pct]]&lt;=5,"1-5%",
IF(Sales_Trans_2[[#This Row],[Discount_Pct]]&lt;=10,"6-10%",
IF(Sales_Trans_2[[#This Row],[Discount_Pct]]&lt;=15,"11-15%","&gt;15%"))))</f>
        <v>11-15%</v>
      </c>
    </row>
    <row r="1836" spans="1:32" x14ac:dyDescent="0.25">
      <c r="A1836" t="s">
        <v>3777</v>
      </c>
      <c r="B1836" s="10">
        <v>45842</v>
      </c>
      <c r="C1836" t="s">
        <v>3778</v>
      </c>
      <c r="D1836" t="s">
        <v>812</v>
      </c>
      <c r="E1836" t="s">
        <v>445</v>
      </c>
      <c r="F1836" t="s">
        <v>446</v>
      </c>
      <c r="G1836">
        <v>7</v>
      </c>
      <c r="H1836">
        <v>598.70000000000005</v>
      </c>
      <c r="I1836">
        <v>20</v>
      </c>
      <c r="J1836">
        <v>838.18</v>
      </c>
      <c r="K1836">
        <v>3352.72</v>
      </c>
      <c r="L1836">
        <v>2654.33</v>
      </c>
      <c r="M1836">
        <v>698.39</v>
      </c>
      <c r="N1836" t="s">
        <v>47</v>
      </c>
      <c r="O1836" t="s">
        <v>24</v>
      </c>
      <c r="P1836" t="s">
        <v>25</v>
      </c>
      <c r="Q1836">
        <v>0.52430555555555558</v>
      </c>
      <c r="R1836" t="s">
        <v>49</v>
      </c>
      <c r="S1836" t="s">
        <v>4770</v>
      </c>
      <c r="T1836" t="s">
        <v>4752</v>
      </c>
      <c r="U1836">
        <v>530.16</v>
      </c>
      <c r="V1836" t="s">
        <v>5680</v>
      </c>
      <c r="W1836" t="s">
        <v>4958</v>
      </c>
      <c r="X1836" t="s">
        <v>5955</v>
      </c>
      <c r="Y1836" t="s">
        <v>5011</v>
      </c>
      <c r="Z1836" t="s">
        <v>5925</v>
      </c>
      <c r="AA1836" t="s">
        <v>5060</v>
      </c>
      <c r="AB1836">
        <f>YEAR(Sales_Trans_2[[#This Row],[Transaction_Date]])</f>
        <v>2025</v>
      </c>
      <c r="AC1836" t="str">
        <f>TEXT(Sales_Trans_2[[#This Row],[Transaction_Date]],"mmm")</f>
        <v>Jul</v>
      </c>
      <c r="AD1836">
        <f>MONTH(Sales_Trans_2[[#This Row],[Transaction_Date]])</f>
        <v>7</v>
      </c>
      <c r="AE1836" s="19">
        <f>IFERROR(Sales_Trans_2[[#This Row],[Profit]]/Sales_Trans_2[[#This Row],[Sales_Amount]],0)</f>
        <v>0.208305495239686</v>
      </c>
      <c r="AF1836" s="20" t="str">
        <f>IF(Sales_Trans_2[[#This Row],[Discount_Pct]]=0,"0%",
IF(Sales_Trans_2[[#This Row],[Discount_Pct]]&lt;=5,"1-5%",
IF(Sales_Trans_2[[#This Row],[Discount_Pct]]&lt;=10,"6-10%",
IF(Sales_Trans_2[[#This Row],[Discount_Pct]]&lt;=15,"11-15%","&gt;15%"))))</f>
        <v>&gt;15%</v>
      </c>
    </row>
    <row r="1837" spans="1:32" x14ac:dyDescent="0.25">
      <c r="A1837" t="s">
        <v>4190</v>
      </c>
      <c r="B1837" s="10">
        <v>45661</v>
      </c>
      <c r="C1837" t="s">
        <v>383</v>
      </c>
      <c r="D1837" t="s">
        <v>432</v>
      </c>
      <c r="E1837" t="s">
        <v>1403</v>
      </c>
      <c r="F1837" t="s">
        <v>1881</v>
      </c>
      <c r="G1837">
        <v>5</v>
      </c>
      <c r="H1837">
        <v>326.66000000000003</v>
      </c>
      <c r="I1837">
        <v>10</v>
      </c>
      <c r="J1837">
        <v>163.33000000000001</v>
      </c>
      <c r="K1837">
        <v>1469.97</v>
      </c>
      <c r="L1837">
        <v>1257.0999999999999</v>
      </c>
      <c r="M1837">
        <v>212.87</v>
      </c>
      <c r="N1837" t="s">
        <v>68</v>
      </c>
      <c r="O1837" t="s">
        <v>24</v>
      </c>
      <c r="P1837" t="s">
        <v>25</v>
      </c>
      <c r="Q1837">
        <v>0.59305555555555556</v>
      </c>
      <c r="R1837" t="s">
        <v>49</v>
      </c>
      <c r="S1837" t="s">
        <v>4841</v>
      </c>
      <c r="T1837" t="s">
        <v>4828</v>
      </c>
      <c r="U1837">
        <v>305.67</v>
      </c>
      <c r="V1837" t="s">
        <v>5512</v>
      </c>
      <c r="W1837" t="s">
        <v>4958</v>
      </c>
      <c r="X1837" t="s">
        <v>5247</v>
      </c>
      <c r="Y1837" t="s">
        <v>4966</v>
      </c>
      <c r="Z1837" t="s">
        <v>5560</v>
      </c>
      <c r="AA1837" t="s">
        <v>5060</v>
      </c>
      <c r="AB1837">
        <f>YEAR(Sales_Trans_2[[#This Row],[Transaction_Date]])</f>
        <v>2025</v>
      </c>
      <c r="AC1837" t="str">
        <f>TEXT(Sales_Trans_2[[#This Row],[Transaction_Date]],"mmm")</f>
        <v>Jan</v>
      </c>
      <c r="AD1837">
        <f>MONTH(Sales_Trans_2[[#This Row],[Transaction_Date]])</f>
        <v>1</v>
      </c>
      <c r="AE1837" s="19">
        <f>IFERROR(Sales_Trans_2[[#This Row],[Profit]]/Sales_Trans_2[[#This Row],[Sales_Amount]],0)</f>
        <v>0.14481247916624149</v>
      </c>
      <c r="AF1837" s="20" t="str">
        <f>IF(Sales_Trans_2[[#This Row],[Discount_Pct]]=0,"0%",
IF(Sales_Trans_2[[#This Row],[Discount_Pct]]&lt;=5,"1-5%",
IF(Sales_Trans_2[[#This Row],[Discount_Pct]]&lt;=10,"6-10%",
IF(Sales_Trans_2[[#This Row],[Discount_Pct]]&lt;=15,"11-15%","&gt;15%"))))</f>
        <v>6-10%</v>
      </c>
    </row>
    <row r="1838" spans="1:32" x14ac:dyDescent="0.25">
      <c r="A1838" t="s">
        <v>2720</v>
      </c>
      <c r="B1838" s="10">
        <v>46327</v>
      </c>
      <c r="C1838" t="s">
        <v>1441</v>
      </c>
      <c r="D1838" t="s">
        <v>1329</v>
      </c>
      <c r="E1838" t="s">
        <v>1347</v>
      </c>
      <c r="F1838" t="s">
        <v>1313</v>
      </c>
      <c r="G1838">
        <v>5</v>
      </c>
      <c r="H1838">
        <v>56.65</v>
      </c>
      <c r="I1838">
        <v>10</v>
      </c>
      <c r="J1838">
        <v>28.32</v>
      </c>
      <c r="K1838">
        <v>293.17</v>
      </c>
      <c r="L1838">
        <v>224.8</v>
      </c>
      <c r="M1838">
        <v>68.37</v>
      </c>
      <c r="N1838" t="s">
        <v>4971</v>
      </c>
      <c r="O1838" t="s">
        <v>345</v>
      </c>
      <c r="P1838" t="s">
        <v>25</v>
      </c>
      <c r="Q1838">
        <v>0.69374999999999998</v>
      </c>
      <c r="R1838" t="s">
        <v>27</v>
      </c>
      <c r="S1838" t="s">
        <v>4826</v>
      </c>
      <c r="T1838" t="s">
        <v>4805</v>
      </c>
      <c r="U1838">
        <v>55.81</v>
      </c>
      <c r="V1838" t="s">
        <v>5092</v>
      </c>
      <c r="W1838" t="s">
        <v>4958</v>
      </c>
      <c r="X1838" t="s">
        <v>4976</v>
      </c>
      <c r="Y1838" t="s">
        <v>4977</v>
      </c>
      <c r="Z1838" t="s">
        <v>5089</v>
      </c>
      <c r="AA1838" t="s">
        <v>4962</v>
      </c>
      <c r="AB1838">
        <f>YEAR(Sales_Trans_2[[#This Row],[Transaction_Date]])</f>
        <v>2026</v>
      </c>
      <c r="AC1838" t="str">
        <f>TEXT(Sales_Trans_2[[#This Row],[Transaction_Date]],"mmm")</f>
        <v>Nov</v>
      </c>
      <c r="AD1838">
        <f>MONTH(Sales_Trans_2[[#This Row],[Transaction_Date]])</f>
        <v>11</v>
      </c>
      <c r="AE1838" s="19">
        <f>IFERROR(Sales_Trans_2[[#This Row],[Profit]]/Sales_Trans_2[[#This Row],[Sales_Amount]],0)</f>
        <v>0.23320940068902002</v>
      </c>
      <c r="AF1838" s="20" t="str">
        <f>IF(Sales_Trans_2[[#This Row],[Discount_Pct]]=0,"0%",
IF(Sales_Trans_2[[#This Row],[Discount_Pct]]&lt;=5,"1-5%",
IF(Sales_Trans_2[[#This Row],[Discount_Pct]]&lt;=10,"6-10%",
IF(Sales_Trans_2[[#This Row],[Discount_Pct]]&lt;=15,"11-15%","&gt;15%"))))</f>
        <v>6-10%</v>
      </c>
    </row>
    <row r="1839" spans="1:32" x14ac:dyDescent="0.25">
      <c r="A1839" t="s">
        <v>3643</v>
      </c>
      <c r="B1839" s="10">
        <v>46094</v>
      </c>
      <c r="C1839" t="s">
        <v>2447</v>
      </c>
      <c r="D1839" t="s">
        <v>308</v>
      </c>
      <c r="E1839" t="s">
        <v>1621</v>
      </c>
      <c r="F1839" t="s">
        <v>1622</v>
      </c>
      <c r="G1839">
        <v>1</v>
      </c>
      <c r="H1839">
        <v>455.79</v>
      </c>
      <c r="I1839">
        <v>15</v>
      </c>
      <c r="J1839">
        <v>68.37</v>
      </c>
      <c r="K1839">
        <v>387.42</v>
      </c>
      <c r="L1839">
        <v>282.88</v>
      </c>
      <c r="M1839">
        <v>104.54</v>
      </c>
      <c r="N1839" t="s">
        <v>68</v>
      </c>
      <c r="O1839" t="s">
        <v>345</v>
      </c>
      <c r="P1839" t="s">
        <v>25</v>
      </c>
      <c r="Q1839">
        <v>0.52152777777777781</v>
      </c>
      <c r="R1839" t="s">
        <v>49</v>
      </c>
      <c r="S1839" t="s">
        <v>4660</v>
      </c>
      <c r="T1839" t="s">
        <v>4636</v>
      </c>
      <c r="U1839">
        <v>455.79</v>
      </c>
      <c r="V1839" t="s">
        <v>5137</v>
      </c>
      <c r="W1839" t="s">
        <v>4968</v>
      </c>
      <c r="X1839" t="s">
        <v>5048</v>
      </c>
      <c r="Y1839" t="s">
        <v>5011</v>
      </c>
      <c r="Z1839" t="s">
        <v>5138</v>
      </c>
      <c r="AA1839" t="s">
        <v>4962</v>
      </c>
      <c r="AB1839">
        <f>YEAR(Sales_Trans_2[[#This Row],[Transaction_Date]])</f>
        <v>2026</v>
      </c>
      <c r="AC1839" t="str">
        <f>TEXT(Sales_Trans_2[[#This Row],[Transaction_Date]],"mmm")</f>
        <v>Mar</v>
      </c>
      <c r="AD1839">
        <f>MONTH(Sales_Trans_2[[#This Row],[Transaction_Date]])</f>
        <v>3</v>
      </c>
      <c r="AE1839" s="19">
        <f>IFERROR(Sales_Trans_2[[#This Row],[Profit]]/Sales_Trans_2[[#This Row],[Sales_Amount]],0)</f>
        <v>0.26983635331165146</v>
      </c>
      <c r="AF1839" s="20" t="str">
        <f>IF(Sales_Trans_2[[#This Row],[Discount_Pct]]=0,"0%",
IF(Sales_Trans_2[[#This Row],[Discount_Pct]]&lt;=5,"1-5%",
IF(Sales_Trans_2[[#This Row],[Discount_Pct]]&lt;=10,"6-10%",
IF(Sales_Trans_2[[#This Row],[Discount_Pct]]&lt;=15,"11-15%","&gt;15%"))))</f>
        <v>11-15%</v>
      </c>
    </row>
    <row r="1840" spans="1:32" x14ac:dyDescent="0.25">
      <c r="A1840" t="s">
        <v>4340</v>
      </c>
      <c r="B1840" s="10">
        <v>46111</v>
      </c>
      <c r="C1840" t="s">
        <v>1197</v>
      </c>
      <c r="D1840" t="s">
        <v>1869</v>
      </c>
      <c r="E1840" t="s">
        <v>78</v>
      </c>
      <c r="F1840" t="s">
        <v>79</v>
      </c>
      <c r="G1840">
        <v>3</v>
      </c>
      <c r="H1840">
        <v>120.92</v>
      </c>
      <c r="I1840">
        <v>15</v>
      </c>
      <c r="J1840">
        <v>54.41</v>
      </c>
      <c r="K1840">
        <v>308.35000000000002</v>
      </c>
      <c r="L1840">
        <v>249.99</v>
      </c>
      <c r="M1840">
        <v>58.36</v>
      </c>
      <c r="N1840" t="s">
        <v>40</v>
      </c>
      <c r="O1840" t="s">
        <v>345</v>
      </c>
      <c r="P1840" t="s">
        <v>25</v>
      </c>
      <c r="Q1840">
        <v>0.64652777777777781</v>
      </c>
      <c r="R1840" t="s">
        <v>49</v>
      </c>
      <c r="S1840" t="s">
        <v>4945</v>
      </c>
      <c r="T1840" t="s">
        <v>4930</v>
      </c>
      <c r="U1840">
        <v>108.97</v>
      </c>
      <c r="V1840" t="s">
        <v>5224</v>
      </c>
      <c r="W1840" t="s">
        <v>4958</v>
      </c>
      <c r="X1840" t="s">
        <v>5359</v>
      </c>
      <c r="Y1840" t="s">
        <v>4960</v>
      </c>
      <c r="Z1840" t="s">
        <v>5360</v>
      </c>
      <c r="AA1840" t="s">
        <v>4962</v>
      </c>
      <c r="AB1840">
        <f>YEAR(Sales_Trans_2[[#This Row],[Transaction_Date]])</f>
        <v>2026</v>
      </c>
      <c r="AC1840" t="str">
        <f>TEXT(Sales_Trans_2[[#This Row],[Transaction_Date]],"mmm")</f>
        <v>Mar</v>
      </c>
      <c r="AD1840">
        <f>MONTH(Sales_Trans_2[[#This Row],[Transaction_Date]])</f>
        <v>3</v>
      </c>
      <c r="AE1840" s="19">
        <f>IFERROR(Sales_Trans_2[[#This Row],[Profit]]/Sales_Trans_2[[#This Row],[Sales_Amount]],0)</f>
        <v>0.18926544511107507</v>
      </c>
      <c r="AF1840" s="20" t="str">
        <f>IF(Sales_Trans_2[[#This Row],[Discount_Pct]]=0,"0%",
IF(Sales_Trans_2[[#This Row],[Discount_Pct]]&lt;=5,"1-5%",
IF(Sales_Trans_2[[#This Row],[Discount_Pct]]&lt;=10,"6-10%",
IF(Sales_Trans_2[[#This Row],[Discount_Pct]]&lt;=15,"11-15%","&gt;15%"))))</f>
        <v>11-15%</v>
      </c>
    </row>
    <row r="1841" spans="1:32" x14ac:dyDescent="0.25">
      <c r="A1841" t="s">
        <v>457</v>
      </c>
      <c r="B1841" s="10">
        <v>46145</v>
      </c>
      <c r="C1841" t="s">
        <v>458</v>
      </c>
      <c r="D1841" t="s">
        <v>459</v>
      </c>
      <c r="E1841" t="s">
        <v>460</v>
      </c>
      <c r="F1841" t="s">
        <v>461</v>
      </c>
      <c r="G1841">
        <v>5</v>
      </c>
      <c r="H1841">
        <v>71.290000000000006</v>
      </c>
      <c r="I1841">
        <v>5</v>
      </c>
      <c r="J1841">
        <v>17.82</v>
      </c>
      <c r="K1841">
        <v>338.63</v>
      </c>
      <c r="L1841">
        <v>296.85000000000002</v>
      </c>
      <c r="M1841">
        <v>41.78</v>
      </c>
      <c r="N1841" t="s">
        <v>4971</v>
      </c>
      <c r="O1841" t="s">
        <v>345</v>
      </c>
      <c r="P1841" t="s">
        <v>25</v>
      </c>
      <c r="Q1841">
        <v>0.57361111111111107</v>
      </c>
      <c r="R1841" t="s">
        <v>49</v>
      </c>
      <c r="S1841" t="s">
        <v>4838</v>
      </c>
      <c r="T1841" t="s">
        <v>4828</v>
      </c>
      <c r="U1841">
        <v>71.290000000000006</v>
      </c>
      <c r="V1841" t="s">
        <v>5368</v>
      </c>
      <c r="W1841" t="s">
        <v>4968</v>
      </c>
      <c r="X1841" t="s">
        <v>5404</v>
      </c>
      <c r="Y1841" t="s">
        <v>4970</v>
      </c>
      <c r="Z1841" t="s">
        <v>5405</v>
      </c>
      <c r="AA1841" t="s">
        <v>4962</v>
      </c>
      <c r="AB1841">
        <f>YEAR(Sales_Trans_2[[#This Row],[Transaction_Date]])</f>
        <v>2026</v>
      </c>
      <c r="AC1841" t="str">
        <f>TEXT(Sales_Trans_2[[#This Row],[Transaction_Date]],"mmm")</f>
        <v>May</v>
      </c>
      <c r="AD1841">
        <f>MONTH(Sales_Trans_2[[#This Row],[Transaction_Date]])</f>
        <v>5</v>
      </c>
      <c r="AE1841" s="19">
        <f>IFERROR(Sales_Trans_2[[#This Row],[Profit]]/Sales_Trans_2[[#This Row],[Sales_Amount]],0)</f>
        <v>0.12337949974898858</v>
      </c>
      <c r="AF1841" s="20" t="str">
        <f>IF(Sales_Trans_2[[#This Row],[Discount_Pct]]=0,"0%",
IF(Sales_Trans_2[[#This Row],[Discount_Pct]]&lt;=5,"1-5%",
IF(Sales_Trans_2[[#This Row],[Discount_Pct]]&lt;=10,"6-10%",
IF(Sales_Trans_2[[#This Row],[Discount_Pct]]&lt;=15,"11-15%","&gt;15%"))))</f>
        <v>1-5%</v>
      </c>
    </row>
    <row r="1842" spans="1:32" x14ac:dyDescent="0.25">
      <c r="A1842" t="s">
        <v>3301</v>
      </c>
      <c r="B1842" s="10">
        <v>46016</v>
      </c>
      <c r="C1842" t="s">
        <v>855</v>
      </c>
      <c r="D1842" t="s">
        <v>1658</v>
      </c>
      <c r="E1842" t="s">
        <v>400</v>
      </c>
      <c r="F1842" t="s">
        <v>1223</v>
      </c>
      <c r="G1842">
        <v>4</v>
      </c>
      <c r="H1842">
        <v>247.03</v>
      </c>
      <c r="I1842">
        <v>5</v>
      </c>
      <c r="J1842">
        <v>49.41</v>
      </c>
      <c r="K1842">
        <v>938.71</v>
      </c>
      <c r="L1842">
        <v>755.92</v>
      </c>
      <c r="M1842">
        <v>182.79</v>
      </c>
      <c r="N1842" t="s">
        <v>47</v>
      </c>
      <c r="O1842" t="s">
        <v>345</v>
      </c>
      <c r="P1842" t="s">
        <v>25</v>
      </c>
      <c r="Q1842">
        <v>0.63402777777777775</v>
      </c>
      <c r="R1842" t="s">
        <v>49</v>
      </c>
      <c r="S1842" t="s">
        <v>4804</v>
      </c>
      <c r="T1842" t="s">
        <v>4805</v>
      </c>
      <c r="U1842">
        <v>233.47</v>
      </c>
      <c r="V1842" t="s">
        <v>5535</v>
      </c>
      <c r="W1842" t="s">
        <v>4958</v>
      </c>
      <c r="X1842" t="s">
        <v>5326</v>
      </c>
      <c r="Y1842" t="s">
        <v>4960</v>
      </c>
      <c r="Z1842" t="s">
        <v>5003</v>
      </c>
      <c r="AA1842" t="s">
        <v>4962</v>
      </c>
      <c r="AB1842">
        <f>YEAR(Sales_Trans_2[[#This Row],[Transaction_Date]])</f>
        <v>2025</v>
      </c>
      <c r="AC1842" t="str">
        <f>TEXT(Sales_Trans_2[[#This Row],[Transaction_Date]],"mmm")</f>
        <v>Dec</v>
      </c>
      <c r="AD1842">
        <f>MONTH(Sales_Trans_2[[#This Row],[Transaction_Date]])</f>
        <v>12</v>
      </c>
      <c r="AE1842" s="19">
        <f>IFERROR(Sales_Trans_2[[#This Row],[Profit]]/Sales_Trans_2[[#This Row],[Sales_Amount]],0)</f>
        <v>0.19472467535234522</v>
      </c>
      <c r="AF1842" s="20" t="str">
        <f>IF(Sales_Trans_2[[#This Row],[Discount_Pct]]=0,"0%",
IF(Sales_Trans_2[[#This Row],[Discount_Pct]]&lt;=5,"1-5%",
IF(Sales_Trans_2[[#This Row],[Discount_Pct]]&lt;=10,"6-10%",
IF(Sales_Trans_2[[#This Row],[Discount_Pct]]&lt;=15,"11-15%","&gt;15%"))))</f>
        <v>1-5%</v>
      </c>
    </row>
    <row r="1843" spans="1:32" x14ac:dyDescent="0.25">
      <c r="A1843" t="s">
        <v>3131</v>
      </c>
      <c r="B1843" s="10">
        <v>46102</v>
      </c>
      <c r="C1843" t="s">
        <v>2887</v>
      </c>
      <c r="D1843" t="s">
        <v>242</v>
      </c>
      <c r="E1843" t="s">
        <v>120</v>
      </c>
      <c r="F1843" t="s">
        <v>271</v>
      </c>
      <c r="G1843">
        <v>5</v>
      </c>
      <c r="H1843">
        <v>80.5</v>
      </c>
      <c r="I1843">
        <v>5</v>
      </c>
      <c r="J1843">
        <v>20.12</v>
      </c>
      <c r="K1843">
        <v>439.74</v>
      </c>
      <c r="L1843">
        <v>311.25</v>
      </c>
      <c r="M1843">
        <v>128.49</v>
      </c>
      <c r="N1843" t="s">
        <v>47</v>
      </c>
      <c r="O1843" t="s">
        <v>345</v>
      </c>
      <c r="P1843" t="s">
        <v>25</v>
      </c>
      <c r="Q1843">
        <v>0.39444444444444443</v>
      </c>
      <c r="R1843" t="s">
        <v>27</v>
      </c>
      <c r="S1843" t="s">
        <v>4921</v>
      </c>
      <c r="T1843" t="s">
        <v>4908</v>
      </c>
      <c r="U1843">
        <v>80.5</v>
      </c>
      <c r="V1843" t="s">
        <v>5599</v>
      </c>
      <c r="W1843" t="s">
        <v>4968</v>
      </c>
      <c r="X1843" t="s">
        <v>5600</v>
      </c>
      <c r="Y1843" t="s">
        <v>4970</v>
      </c>
      <c r="Z1843" t="s">
        <v>5207</v>
      </c>
      <c r="AA1843" t="s">
        <v>4962</v>
      </c>
      <c r="AB1843">
        <f>YEAR(Sales_Trans_2[[#This Row],[Transaction_Date]])</f>
        <v>2026</v>
      </c>
      <c r="AC1843" t="str">
        <f>TEXT(Sales_Trans_2[[#This Row],[Transaction_Date]],"mmm")</f>
        <v>Mar</v>
      </c>
      <c r="AD1843">
        <f>MONTH(Sales_Trans_2[[#This Row],[Transaction_Date]])</f>
        <v>3</v>
      </c>
      <c r="AE1843" s="19">
        <f>IFERROR(Sales_Trans_2[[#This Row],[Profit]]/Sales_Trans_2[[#This Row],[Sales_Amount]],0)</f>
        <v>0.29219538818392687</v>
      </c>
      <c r="AF1843" s="20" t="str">
        <f>IF(Sales_Trans_2[[#This Row],[Discount_Pct]]=0,"0%",
IF(Sales_Trans_2[[#This Row],[Discount_Pct]]&lt;=5,"1-5%",
IF(Sales_Trans_2[[#This Row],[Discount_Pct]]&lt;=10,"6-10%",
IF(Sales_Trans_2[[#This Row],[Discount_Pct]]&lt;=15,"11-15%","&gt;15%"))))</f>
        <v>1-5%</v>
      </c>
    </row>
    <row r="1844" spans="1:32" x14ac:dyDescent="0.25">
      <c r="A1844" t="s">
        <v>3166</v>
      </c>
      <c r="B1844" s="10">
        <v>46206</v>
      </c>
      <c r="C1844" t="s">
        <v>580</v>
      </c>
      <c r="D1844" t="s">
        <v>503</v>
      </c>
      <c r="E1844" t="s">
        <v>1031</v>
      </c>
      <c r="F1844" t="s">
        <v>2312</v>
      </c>
      <c r="G1844">
        <v>7</v>
      </c>
      <c r="H1844">
        <v>531.25</v>
      </c>
      <c r="I1844">
        <v>15</v>
      </c>
      <c r="J1844">
        <v>557.80999999999995</v>
      </c>
      <c r="K1844">
        <v>3635.08</v>
      </c>
      <c r="L1844">
        <v>2728.6</v>
      </c>
      <c r="M1844">
        <v>906.48</v>
      </c>
      <c r="N1844" t="s">
        <v>68</v>
      </c>
      <c r="O1844" t="s">
        <v>345</v>
      </c>
      <c r="P1844" t="s">
        <v>25</v>
      </c>
      <c r="Q1844">
        <v>0.45694444444444443</v>
      </c>
      <c r="R1844" t="s">
        <v>27</v>
      </c>
      <c r="S1844" t="s">
        <v>4727</v>
      </c>
      <c r="T1844" t="s">
        <v>4703</v>
      </c>
      <c r="U1844">
        <v>503.36</v>
      </c>
      <c r="V1844" t="s">
        <v>5644</v>
      </c>
      <c r="W1844" t="s">
        <v>4958</v>
      </c>
      <c r="X1844" t="s">
        <v>5645</v>
      </c>
      <c r="Y1844" t="s">
        <v>4960</v>
      </c>
      <c r="Z1844" t="s">
        <v>5000</v>
      </c>
      <c r="AA1844" t="s">
        <v>4962</v>
      </c>
      <c r="AB1844">
        <f>YEAR(Sales_Trans_2[[#This Row],[Transaction_Date]])</f>
        <v>2026</v>
      </c>
      <c r="AC1844" t="str">
        <f>TEXT(Sales_Trans_2[[#This Row],[Transaction_Date]],"mmm")</f>
        <v>Jul</v>
      </c>
      <c r="AD1844">
        <f>MONTH(Sales_Trans_2[[#This Row],[Transaction_Date]])</f>
        <v>7</v>
      </c>
      <c r="AE1844" s="19">
        <f>IFERROR(Sales_Trans_2[[#This Row],[Profit]]/Sales_Trans_2[[#This Row],[Sales_Amount]],0)</f>
        <v>0.24937002761974977</v>
      </c>
      <c r="AF1844" s="20" t="str">
        <f>IF(Sales_Trans_2[[#This Row],[Discount_Pct]]=0,"0%",
IF(Sales_Trans_2[[#This Row],[Discount_Pct]]&lt;=5,"1-5%",
IF(Sales_Trans_2[[#This Row],[Discount_Pct]]&lt;=10,"6-10%",
IF(Sales_Trans_2[[#This Row],[Discount_Pct]]&lt;=15,"11-15%","&gt;15%"))))</f>
        <v>11-15%</v>
      </c>
    </row>
    <row r="1845" spans="1:32" x14ac:dyDescent="0.25">
      <c r="A1845" t="s">
        <v>1710</v>
      </c>
      <c r="B1845" s="10">
        <v>45973</v>
      </c>
      <c r="C1845" t="s">
        <v>1508</v>
      </c>
      <c r="D1845" t="s">
        <v>503</v>
      </c>
      <c r="E1845" t="s">
        <v>85</v>
      </c>
      <c r="F1845" t="s">
        <v>1711</v>
      </c>
      <c r="G1845">
        <v>4</v>
      </c>
      <c r="H1845">
        <v>525.54999999999995</v>
      </c>
      <c r="I1845">
        <v>20</v>
      </c>
      <c r="J1845">
        <v>420.44</v>
      </c>
      <c r="K1845">
        <v>1681.76</v>
      </c>
      <c r="L1845">
        <v>1559.2</v>
      </c>
      <c r="M1845">
        <v>122.56</v>
      </c>
      <c r="N1845" t="s">
        <v>23</v>
      </c>
      <c r="O1845" t="s">
        <v>345</v>
      </c>
      <c r="P1845" t="s">
        <v>25</v>
      </c>
      <c r="Q1845">
        <v>0.6381944444444444</v>
      </c>
      <c r="R1845" t="s">
        <v>49</v>
      </c>
      <c r="S1845" t="s">
        <v>4727</v>
      </c>
      <c r="T1845" t="s">
        <v>4703</v>
      </c>
      <c r="U1845">
        <v>503.36</v>
      </c>
      <c r="V1845" t="s">
        <v>5664</v>
      </c>
      <c r="W1845" t="s">
        <v>4958</v>
      </c>
      <c r="X1845" t="s">
        <v>5311</v>
      </c>
      <c r="Y1845" t="s">
        <v>4960</v>
      </c>
      <c r="Z1845" t="s">
        <v>5312</v>
      </c>
      <c r="AA1845" t="s">
        <v>4962</v>
      </c>
      <c r="AB1845">
        <f>YEAR(Sales_Trans_2[[#This Row],[Transaction_Date]])</f>
        <v>2025</v>
      </c>
      <c r="AC1845" t="str">
        <f>TEXT(Sales_Trans_2[[#This Row],[Transaction_Date]],"mmm")</f>
        <v>Nov</v>
      </c>
      <c r="AD1845">
        <f>MONTH(Sales_Trans_2[[#This Row],[Transaction_Date]])</f>
        <v>11</v>
      </c>
      <c r="AE1845" s="19">
        <f>IFERROR(Sales_Trans_2[[#This Row],[Profit]]/Sales_Trans_2[[#This Row],[Sales_Amount]],0)</f>
        <v>7.2876034630387221E-2</v>
      </c>
      <c r="AF1845" s="20" t="str">
        <f>IF(Sales_Trans_2[[#This Row],[Discount_Pct]]=0,"0%",
IF(Sales_Trans_2[[#This Row],[Discount_Pct]]&lt;=5,"1-5%",
IF(Sales_Trans_2[[#This Row],[Discount_Pct]]&lt;=10,"6-10%",
IF(Sales_Trans_2[[#This Row],[Discount_Pct]]&lt;=15,"11-15%","&gt;15%"))))</f>
        <v>&gt;15%</v>
      </c>
    </row>
    <row r="1846" spans="1:32" x14ac:dyDescent="0.25">
      <c r="A1846" t="s">
        <v>3679</v>
      </c>
      <c r="B1846" s="10">
        <v>46054</v>
      </c>
      <c r="C1846" t="s">
        <v>2325</v>
      </c>
      <c r="E1846" t="s">
        <v>327</v>
      </c>
      <c r="F1846" t="s">
        <v>892</v>
      </c>
      <c r="G1846">
        <v>4</v>
      </c>
      <c r="H1846">
        <v>221.61</v>
      </c>
      <c r="I1846">
        <v>10</v>
      </c>
      <c r="J1846">
        <v>88.64</v>
      </c>
      <c r="K1846">
        <v>797.8</v>
      </c>
      <c r="L1846">
        <v>728.68</v>
      </c>
      <c r="M1846">
        <v>69.12</v>
      </c>
      <c r="N1846" t="s">
        <v>68</v>
      </c>
      <c r="O1846" t="s">
        <v>345</v>
      </c>
      <c r="P1846" t="s">
        <v>25</v>
      </c>
      <c r="Q1846">
        <v>0.87013888888888891</v>
      </c>
      <c r="R1846" t="s">
        <v>49</v>
      </c>
      <c r="T1846" t="s">
        <v>4703</v>
      </c>
      <c r="V1846" t="s">
        <v>5668</v>
      </c>
      <c r="W1846" t="s">
        <v>4968</v>
      </c>
      <c r="X1846" t="s">
        <v>5669</v>
      </c>
      <c r="Y1846" t="s">
        <v>4970</v>
      </c>
      <c r="Z1846" t="s">
        <v>5216</v>
      </c>
      <c r="AA1846" t="s">
        <v>4962</v>
      </c>
      <c r="AB1846">
        <f>YEAR(Sales_Trans_2[[#This Row],[Transaction_Date]])</f>
        <v>2026</v>
      </c>
      <c r="AC1846" t="str">
        <f>TEXT(Sales_Trans_2[[#This Row],[Transaction_Date]],"mmm")</f>
        <v>Feb</v>
      </c>
      <c r="AD1846">
        <f>MONTH(Sales_Trans_2[[#This Row],[Transaction_Date]])</f>
        <v>2</v>
      </c>
      <c r="AE1846" s="19">
        <f>IFERROR(Sales_Trans_2[[#This Row],[Profit]]/Sales_Trans_2[[#This Row],[Sales_Amount]],0)</f>
        <v>8.6638255201804973E-2</v>
      </c>
      <c r="AF1846" s="20" t="str">
        <f>IF(Sales_Trans_2[[#This Row],[Discount_Pct]]=0,"0%",
IF(Sales_Trans_2[[#This Row],[Discount_Pct]]&lt;=5,"1-5%",
IF(Sales_Trans_2[[#This Row],[Discount_Pct]]&lt;=10,"6-10%",
IF(Sales_Trans_2[[#This Row],[Discount_Pct]]&lt;=15,"11-15%","&gt;15%"))))</f>
        <v>6-10%</v>
      </c>
    </row>
    <row r="1847" spans="1:32" x14ac:dyDescent="0.25">
      <c r="A1847" t="s">
        <v>3612</v>
      </c>
      <c r="B1847" s="10">
        <v>46236</v>
      </c>
      <c r="C1847" t="s">
        <v>484</v>
      </c>
      <c r="D1847" t="s">
        <v>1329</v>
      </c>
      <c r="E1847" t="s">
        <v>198</v>
      </c>
      <c r="F1847" t="s">
        <v>667</v>
      </c>
      <c r="G1847">
        <v>2</v>
      </c>
      <c r="H1847">
        <v>55.81</v>
      </c>
      <c r="I1847">
        <v>20</v>
      </c>
      <c r="J1847">
        <v>22.32</v>
      </c>
      <c r="K1847">
        <v>102.7</v>
      </c>
      <c r="L1847">
        <v>89.92</v>
      </c>
      <c r="M1847">
        <v>12.78</v>
      </c>
      <c r="N1847" t="s">
        <v>40</v>
      </c>
      <c r="O1847" t="s">
        <v>345</v>
      </c>
      <c r="P1847" t="s">
        <v>25</v>
      </c>
      <c r="Q1847">
        <v>0.85624999999999996</v>
      </c>
      <c r="R1847" t="s">
        <v>27</v>
      </c>
      <c r="S1847" t="s">
        <v>4826</v>
      </c>
      <c r="T1847" s="16" t="s">
        <v>4805</v>
      </c>
      <c r="U1847">
        <v>55.81</v>
      </c>
      <c r="V1847" t="s">
        <v>5699</v>
      </c>
      <c r="W1847" t="s">
        <v>4964</v>
      </c>
      <c r="X1847" t="s">
        <v>5466</v>
      </c>
      <c r="Y1847" t="s">
        <v>5007</v>
      </c>
      <c r="Z1847" t="s">
        <v>5097</v>
      </c>
      <c r="AA1847" t="s">
        <v>4962</v>
      </c>
      <c r="AB1847">
        <f>YEAR(Sales_Trans_2[[#This Row],[Transaction_Date]])</f>
        <v>2026</v>
      </c>
      <c r="AC1847" t="str">
        <f>TEXT(Sales_Trans_2[[#This Row],[Transaction_Date]],"mmm")</f>
        <v>Aug</v>
      </c>
      <c r="AD1847">
        <f>MONTH(Sales_Trans_2[[#This Row],[Transaction_Date]])</f>
        <v>8</v>
      </c>
      <c r="AE1847" s="19">
        <f>IFERROR(Sales_Trans_2[[#This Row],[Profit]]/Sales_Trans_2[[#This Row],[Sales_Amount]],0)</f>
        <v>0.12444011684518012</v>
      </c>
      <c r="AF1847" s="20" t="str">
        <f>IF(Sales_Trans_2[[#This Row],[Discount_Pct]]=0,"0%",
IF(Sales_Trans_2[[#This Row],[Discount_Pct]]&lt;=5,"1-5%",
IF(Sales_Trans_2[[#This Row],[Discount_Pct]]&lt;=10,"6-10%",
IF(Sales_Trans_2[[#This Row],[Discount_Pct]]&lt;=15,"11-15%","&gt;15%"))))</f>
        <v>&gt;15%</v>
      </c>
    </row>
    <row r="1848" spans="1:32" x14ac:dyDescent="0.25">
      <c r="A1848" t="s">
        <v>4399</v>
      </c>
      <c r="B1848" s="10">
        <v>45759</v>
      </c>
      <c r="C1848" t="s">
        <v>2691</v>
      </c>
      <c r="D1848" t="s">
        <v>176</v>
      </c>
      <c r="E1848" t="s">
        <v>192</v>
      </c>
      <c r="F1848" t="s">
        <v>2922</v>
      </c>
      <c r="G1848">
        <v>4</v>
      </c>
      <c r="H1848">
        <v>355.64</v>
      </c>
      <c r="I1848">
        <v>20</v>
      </c>
      <c r="J1848">
        <v>284.51</v>
      </c>
      <c r="K1848">
        <v>1138.05</v>
      </c>
      <c r="L1848">
        <v>1213.6400000000001</v>
      </c>
      <c r="M1848">
        <v>-75.59</v>
      </c>
      <c r="N1848" t="s">
        <v>23</v>
      </c>
      <c r="O1848" t="s">
        <v>345</v>
      </c>
      <c r="P1848" t="s">
        <v>25</v>
      </c>
      <c r="Q1848">
        <v>0.77916666666666667</v>
      </c>
      <c r="R1848" t="s">
        <v>49</v>
      </c>
      <c r="S1848" t="s">
        <v>4860</v>
      </c>
      <c r="T1848" t="s">
        <v>4847</v>
      </c>
      <c r="U1848">
        <v>355.64</v>
      </c>
      <c r="V1848" t="s">
        <v>5788</v>
      </c>
      <c r="W1848" t="s">
        <v>4964</v>
      </c>
      <c r="X1848" t="s">
        <v>5789</v>
      </c>
      <c r="Y1848" t="s">
        <v>4970</v>
      </c>
      <c r="Z1848" t="s">
        <v>5284</v>
      </c>
      <c r="AA1848" t="s">
        <v>4962</v>
      </c>
      <c r="AB1848">
        <f>YEAR(Sales_Trans_2[[#This Row],[Transaction_Date]])</f>
        <v>2025</v>
      </c>
      <c r="AC1848" t="str">
        <f>TEXT(Sales_Trans_2[[#This Row],[Transaction_Date]],"mmm")</f>
        <v>Apr</v>
      </c>
      <c r="AD1848">
        <f>MONTH(Sales_Trans_2[[#This Row],[Transaction_Date]])</f>
        <v>4</v>
      </c>
      <c r="AE1848" s="19">
        <f>IFERROR(Sales_Trans_2[[#This Row],[Profit]]/Sales_Trans_2[[#This Row],[Sales_Amount]],0)</f>
        <v>-6.6420631782434875E-2</v>
      </c>
      <c r="AF1848" s="20" t="str">
        <f>IF(Sales_Trans_2[[#This Row],[Discount_Pct]]=0,"0%",
IF(Sales_Trans_2[[#This Row],[Discount_Pct]]&lt;=5,"1-5%",
IF(Sales_Trans_2[[#This Row],[Discount_Pct]]&lt;=10,"6-10%",
IF(Sales_Trans_2[[#This Row],[Discount_Pct]]&lt;=15,"11-15%","&gt;15%"))))</f>
        <v>&gt;15%</v>
      </c>
    </row>
    <row r="1849" spans="1:32" x14ac:dyDescent="0.25">
      <c r="A1849" t="s">
        <v>3458</v>
      </c>
      <c r="B1849" s="10">
        <v>45961</v>
      </c>
      <c r="C1849" t="s">
        <v>379</v>
      </c>
      <c r="D1849" t="s">
        <v>543</v>
      </c>
      <c r="E1849" t="s">
        <v>1247</v>
      </c>
      <c r="F1849" t="s">
        <v>474</v>
      </c>
      <c r="G1849">
        <v>7</v>
      </c>
      <c r="H1849">
        <v>435.89</v>
      </c>
      <c r="I1849">
        <v>15</v>
      </c>
      <c r="J1849">
        <v>457.68</v>
      </c>
      <c r="K1849">
        <v>2593.5500000000002</v>
      </c>
      <c r="L1849">
        <v>1929.69</v>
      </c>
      <c r="M1849">
        <v>663.86</v>
      </c>
      <c r="N1849" t="s">
        <v>4971</v>
      </c>
      <c r="O1849" t="s">
        <v>345</v>
      </c>
      <c r="P1849" t="s">
        <v>25</v>
      </c>
      <c r="Q1849">
        <v>0.85902777777777772</v>
      </c>
      <c r="R1849" t="s">
        <v>49</v>
      </c>
      <c r="S1849" t="s">
        <v>4793</v>
      </c>
      <c r="T1849" t="s">
        <v>4776</v>
      </c>
      <c r="U1849">
        <v>386.17</v>
      </c>
      <c r="V1849" t="s">
        <v>5074</v>
      </c>
      <c r="W1849" t="s">
        <v>4958</v>
      </c>
      <c r="X1849" t="s">
        <v>5335</v>
      </c>
      <c r="Y1849" t="s">
        <v>4960</v>
      </c>
      <c r="Z1849" t="s">
        <v>5336</v>
      </c>
      <c r="AA1849" t="s">
        <v>4962</v>
      </c>
      <c r="AB1849">
        <f>YEAR(Sales_Trans_2[[#This Row],[Transaction_Date]])</f>
        <v>2025</v>
      </c>
      <c r="AC1849" t="str">
        <f>TEXT(Sales_Trans_2[[#This Row],[Transaction_Date]],"mmm")</f>
        <v>Oct</v>
      </c>
      <c r="AD1849">
        <f>MONTH(Sales_Trans_2[[#This Row],[Transaction_Date]])</f>
        <v>10</v>
      </c>
      <c r="AE1849" s="19">
        <f>IFERROR(Sales_Trans_2[[#This Row],[Profit]]/Sales_Trans_2[[#This Row],[Sales_Amount]],0)</f>
        <v>0.25596576121532261</v>
      </c>
      <c r="AF1849" s="20" t="str">
        <f>IF(Sales_Trans_2[[#This Row],[Discount_Pct]]=0,"0%",
IF(Sales_Trans_2[[#This Row],[Discount_Pct]]&lt;=5,"1-5%",
IF(Sales_Trans_2[[#This Row],[Discount_Pct]]&lt;=10,"6-10%",
IF(Sales_Trans_2[[#This Row],[Discount_Pct]]&lt;=15,"11-15%","&gt;15%"))))</f>
        <v>11-15%</v>
      </c>
    </row>
    <row r="1850" spans="1:32" x14ac:dyDescent="0.25">
      <c r="A1850" t="s">
        <v>4395</v>
      </c>
      <c r="B1850" s="10">
        <v>45957</v>
      </c>
      <c r="C1850" t="s">
        <v>2506</v>
      </c>
      <c r="D1850" t="s">
        <v>302</v>
      </c>
      <c r="E1850" t="s">
        <v>623</v>
      </c>
      <c r="F1850" t="s">
        <v>742</v>
      </c>
      <c r="G1850">
        <v>4</v>
      </c>
      <c r="H1850">
        <v>373.91</v>
      </c>
      <c r="I1850">
        <v>5</v>
      </c>
      <c r="J1850">
        <v>74.78</v>
      </c>
      <c r="K1850">
        <v>1420.86</v>
      </c>
      <c r="L1850">
        <v>865.28</v>
      </c>
      <c r="M1850">
        <v>555.58000000000004</v>
      </c>
      <c r="N1850" t="s">
        <v>4971</v>
      </c>
      <c r="O1850" t="s">
        <v>345</v>
      </c>
      <c r="P1850" t="s">
        <v>25</v>
      </c>
      <c r="Q1850">
        <v>0.67500000000000004</v>
      </c>
      <c r="R1850" t="s">
        <v>49</v>
      </c>
      <c r="S1850" t="s">
        <v>4655</v>
      </c>
      <c r="T1850" t="s">
        <v>4636</v>
      </c>
      <c r="U1850">
        <v>343.56</v>
      </c>
      <c r="V1850" t="s">
        <v>5550</v>
      </c>
      <c r="W1850" t="s">
        <v>4958</v>
      </c>
      <c r="X1850" t="s">
        <v>5198</v>
      </c>
      <c r="Y1850" t="s">
        <v>4960</v>
      </c>
      <c r="Z1850" t="s">
        <v>5196</v>
      </c>
      <c r="AA1850" t="s">
        <v>4962</v>
      </c>
      <c r="AB1850">
        <f>YEAR(Sales_Trans_2[[#This Row],[Transaction_Date]])</f>
        <v>2025</v>
      </c>
      <c r="AC1850" t="str">
        <f>TEXT(Sales_Trans_2[[#This Row],[Transaction_Date]],"mmm")</f>
        <v>Oct</v>
      </c>
      <c r="AD1850">
        <f>MONTH(Sales_Trans_2[[#This Row],[Transaction_Date]])</f>
        <v>10</v>
      </c>
      <c r="AE1850" s="19">
        <f>IFERROR(Sales_Trans_2[[#This Row],[Profit]]/Sales_Trans_2[[#This Row],[Sales_Amount]],0)</f>
        <v>0.39101670819081408</v>
      </c>
      <c r="AF1850" s="20" t="str">
        <f>IF(Sales_Trans_2[[#This Row],[Discount_Pct]]=0,"0%",
IF(Sales_Trans_2[[#This Row],[Discount_Pct]]&lt;=5,"1-5%",
IF(Sales_Trans_2[[#This Row],[Discount_Pct]]&lt;=10,"6-10%",
IF(Sales_Trans_2[[#This Row],[Discount_Pct]]&lt;=15,"11-15%","&gt;15%"))))</f>
        <v>1-5%</v>
      </c>
    </row>
    <row r="1851" spans="1:32" x14ac:dyDescent="0.25">
      <c r="A1851" t="s">
        <v>2118</v>
      </c>
      <c r="B1851" s="10">
        <v>45726</v>
      </c>
      <c r="C1851" t="s">
        <v>1470</v>
      </c>
      <c r="D1851" t="s">
        <v>237</v>
      </c>
      <c r="E1851" t="s">
        <v>309</v>
      </c>
      <c r="F1851" t="s">
        <v>1504</v>
      </c>
      <c r="G1851">
        <v>7</v>
      </c>
      <c r="H1851">
        <v>616.4</v>
      </c>
      <c r="I1851">
        <v>20</v>
      </c>
      <c r="J1851">
        <v>862.96</v>
      </c>
      <c r="K1851">
        <v>3451.84</v>
      </c>
      <c r="L1851">
        <v>2354.8000000000002</v>
      </c>
      <c r="M1851">
        <v>1097.04</v>
      </c>
      <c r="N1851" t="s">
        <v>133</v>
      </c>
      <c r="O1851" t="s">
        <v>345</v>
      </c>
      <c r="P1851" t="s">
        <v>25</v>
      </c>
      <c r="Q1851">
        <v>0.89027777777777772</v>
      </c>
      <c r="R1851" t="s">
        <v>49</v>
      </c>
      <c r="S1851" t="s">
        <v>4670</v>
      </c>
      <c r="T1851" t="s">
        <v>4636</v>
      </c>
      <c r="U1851">
        <v>541.35</v>
      </c>
      <c r="V1851" t="s">
        <v>5293</v>
      </c>
      <c r="W1851" t="s">
        <v>4958</v>
      </c>
      <c r="X1851" t="s">
        <v>5345</v>
      </c>
      <c r="Y1851" t="s">
        <v>4970</v>
      </c>
      <c r="Z1851" t="s">
        <v>5122</v>
      </c>
      <c r="AA1851" t="s">
        <v>4962</v>
      </c>
      <c r="AB1851">
        <f>YEAR(Sales_Trans_2[[#This Row],[Transaction_Date]])</f>
        <v>2025</v>
      </c>
      <c r="AC1851" t="str">
        <f>TEXT(Sales_Trans_2[[#This Row],[Transaction_Date]],"mmm")</f>
        <v>Mar</v>
      </c>
      <c r="AD1851">
        <f>MONTH(Sales_Trans_2[[#This Row],[Transaction_Date]])</f>
        <v>3</v>
      </c>
      <c r="AE1851" s="19">
        <f>IFERROR(Sales_Trans_2[[#This Row],[Profit]]/Sales_Trans_2[[#This Row],[Sales_Amount]],0)</f>
        <v>0.31781310837118754</v>
      </c>
      <c r="AF1851" s="20" t="str">
        <f>IF(Sales_Trans_2[[#This Row],[Discount_Pct]]=0,"0%",
IF(Sales_Trans_2[[#This Row],[Discount_Pct]]&lt;=5,"1-5%",
IF(Sales_Trans_2[[#This Row],[Discount_Pct]]&lt;=10,"6-10%",
IF(Sales_Trans_2[[#This Row],[Discount_Pct]]&lt;=15,"11-15%","&gt;15%"))))</f>
        <v>&gt;15%</v>
      </c>
    </row>
    <row r="1852" spans="1:32" x14ac:dyDescent="0.25">
      <c r="A1852" t="s">
        <v>3266</v>
      </c>
      <c r="B1852" s="10">
        <v>45920</v>
      </c>
      <c r="C1852" t="s">
        <v>348</v>
      </c>
      <c r="D1852" t="s">
        <v>176</v>
      </c>
      <c r="E1852" t="s">
        <v>816</v>
      </c>
      <c r="F1852" t="s">
        <v>1589</v>
      </c>
      <c r="G1852">
        <v>6</v>
      </c>
      <c r="H1852">
        <v>365.89</v>
      </c>
      <c r="I1852">
        <v>5</v>
      </c>
      <c r="J1852">
        <v>109.77</v>
      </c>
      <c r="K1852">
        <v>2398.41</v>
      </c>
      <c r="L1852">
        <v>1820.46</v>
      </c>
      <c r="M1852">
        <v>577.95000000000005</v>
      </c>
      <c r="N1852" t="s">
        <v>4971</v>
      </c>
      <c r="O1852" t="s">
        <v>345</v>
      </c>
      <c r="P1852" t="s">
        <v>25</v>
      </c>
      <c r="Q1852">
        <v>0.4375</v>
      </c>
      <c r="R1852" t="s">
        <v>27</v>
      </c>
      <c r="S1852" t="s">
        <v>4860</v>
      </c>
      <c r="T1852" t="s">
        <v>4847</v>
      </c>
      <c r="U1852">
        <v>355.64</v>
      </c>
      <c r="V1852" t="s">
        <v>5491</v>
      </c>
      <c r="W1852" t="s">
        <v>4958</v>
      </c>
      <c r="X1852" t="s">
        <v>5093</v>
      </c>
      <c r="Y1852" t="s">
        <v>5011</v>
      </c>
      <c r="Z1852" t="s">
        <v>5094</v>
      </c>
      <c r="AA1852" t="s">
        <v>4962</v>
      </c>
      <c r="AB1852">
        <f>YEAR(Sales_Trans_2[[#This Row],[Transaction_Date]])</f>
        <v>2025</v>
      </c>
      <c r="AC1852" t="str">
        <f>TEXT(Sales_Trans_2[[#This Row],[Transaction_Date]],"mmm")</f>
        <v>Sep</v>
      </c>
      <c r="AD1852">
        <f>MONTH(Sales_Trans_2[[#This Row],[Transaction_Date]])</f>
        <v>9</v>
      </c>
      <c r="AE1852" s="19">
        <f>IFERROR(Sales_Trans_2[[#This Row],[Profit]]/Sales_Trans_2[[#This Row],[Sales_Amount]],0)</f>
        <v>0.24097214404543013</v>
      </c>
      <c r="AF1852" s="20" t="str">
        <f>IF(Sales_Trans_2[[#This Row],[Discount_Pct]]=0,"0%",
IF(Sales_Trans_2[[#This Row],[Discount_Pct]]&lt;=5,"1-5%",
IF(Sales_Trans_2[[#This Row],[Discount_Pct]]&lt;=10,"6-10%",
IF(Sales_Trans_2[[#This Row],[Discount_Pct]]&lt;=15,"11-15%","&gt;15%"))))</f>
        <v>1-5%</v>
      </c>
    </row>
    <row r="1853" spans="1:32" x14ac:dyDescent="0.25">
      <c r="A1853" t="s">
        <v>3833</v>
      </c>
      <c r="B1853" s="10">
        <v>45915</v>
      </c>
      <c r="C1853" t="s">
        <v>3649</v>
      </c>
      <c r="D1853" t="s">
        <v>661</v>
      </c>
      <c r="E1853" t="s">
        <v>380</v>
      </c>
      <c r="F1853" t="s">
        <v>936</v>
      </c>
      <c r="G1853">
        <v>2</v>
      </c>
      <c r="H1853">
        <v>224.28</v>
      </c>
      <c r="I1853">
        <v>5</v>
      </c>
      <c r="J1853">
        <v>22.43</v>
      </c>
      <c r="K1853">
        <v>426.13</v>
      </c>
      <c r="L1853">
        <v>384.78</v>
      </c>
      <c r="M1853">
        <v>41.35</v>
      </c>
      <c r="N1853" t="s">
        <v>133</v>
      </c>
      <c r="O1853" t="s">
        <v>345</v>
      </c>
      <c r="P1853" t="s">
        <v>25</v>
      </c>
      <c r="Q1853">
        <v>0.4861111111111111</v>
      </c>
      <c r="R1853" t="s">
        <v>49</v>
      </c>
      <c r="S1853" t="s">
        <v>4845</v>
      </c>
      <c r="T1853" t="s">
        <v>4828</v>
      </c>
      <c r="U1853">
        <v>224.28</v>
      </c>
      <c r="V1853" t="s">
        <v>5604</v>
      </c>
      <c r="W1853" t="s">
        <v>4964</v>
      </c>
      <c r="X1853" t="s">
        <v>5366</v>
      </c>
      <c r="Y1853" t="s">
        <v>5018</v>
      </c>
      <c r="Z1853" t="s">
        <v>5076</v>
      </c>
      <c r="AA1853" t="s">
        <v>4962</v>
      </c>
      <c r="AB1853">
        <f>YEAR(Sales_Trans_2[[#This Row],[Transaction_Date]])</f>
        <v>2025</v>
      </c>
      <c r="AC1853" t="str">
        <f>TEXT(Sales_Trans_2[[#This Row],[Transaction_Date]],"mmm")</f>
        <v>Sep</v>
      </c>
      <c r="AD1853">
        <f>MONTH(Sales_Trans_2[[#This Row],[Transaction_Date]])</f>
        <v>9</v>
      </c>
      <c r="AE1853" s="19">
        <f>IFERROR(Sales_Trans_2[[#This Row],[Profit]]/Sales_Trans_2[[#This Row],[Sales_Amount]],0)</f>
        <v>9.7036115739328382E-2</v>
      </c>
      <c r="AF1853" s="20" t="str">
        <f>IF(Sales_Trans_2[[#This Row],[Discount_Pct]]=0,"0%",
IF(Sales_Trans_2[[#This Row],[Discount_Pct]]&lt;=5,"1-5%",
IF(Sales_Trans_2[[#This Row],[Discount_Pct]]&lt;=10,"6-10%",
IF(Sales_Trans_2[[#This Row],[Discount_Pct]]&lt;=15,"11-15%","&gt;15%"))))</f>
        <v>1-5%</v>
      </c>
    </row>
    <row r="1854" spans="1:32" x14ac:dyDescent="0.25">
      <c r="A1854" t="s">
        <v>2772</v>
      </c>
      <c r="B1854" s="10">
        <v>45891</v>
      </c>
      <c r="C1854" t="s">
        <v>1326</v>
      </c>
      <c r="D1854" t="s">
        <v>1156</v>
      </c>
      <c r="E1854" t="s">
        <v>600</v>
      </c>
      <c r="F1854" t="s">
        <v>1896</v>
      </c>
      <c r="G1854">
        <v>2</v>
      </c>
      <c r="H1854">
        <v>147.72</v>
      </c>
      <c r="I1854">
        <v>5</v>
      </c>
      <c r="J1854">
        <v>14.77</v>
      </c>
      <c r="K1854">
        <v>280.67</v>
      </c>
      <c r="L1854">
        <v>218.42</v>
      </c>
      <c r="M1854">
        <v>62.25</v>
      </c>
      <c r="N1854" t="s">
        <v>68</v>
      </c>
      <c r="O1854" t="s">
        <v>345</v>
      </c>
      <c r="P1854" t="s">
        <v>25</v>
      </c>
      <c r="Q1854">
        <v>0.46805555555555556</v>
      </c>
      <c r="R1854" t="s">
        <v>49</v>
      </c>
      <c r="S1854" t="s">
        <v>4755</v>
      </c>
      <c r="T1854" t="s">
        <v>4752</v>
      </c>
      <c r="U1854">
        <v>147.72</v>
      </c>
      <c r="V1854" t="s">
        <v>5716</v>
      </c>
      <c r="W1854" t="s">
        <v>4964</v>
      </c>
      <c r="X1854" t="s">
        <v>5434</v>
      </c>
      <c r="Y1854" t="s">
        <v>5007</v>
      </c>
      <c r="Z1854" t="s">
        <v>5536</v>
      </c>
      <c r="AA1854" t="s">
        <v>4962</v>
      </c>
      <c r="AB1854">
        <f>YEAR(Sales_Trans_2[[#This Row],[Transaction_Date]])</f>
        <v>2025</v>
      </c>
      <c r="AC1854" t="str">
        <f>TEXT(Sales_Trans_2[[#This Row],[Transaction_Date]],"mmm")</f>
        <v>Aug</v>
      </c>
      <c r="AD1854">
        <f>MONTH(Sales_Trans_2[[#This Row],[Transaction_Date]])</f>
        <v>8</v>
      </c>
      <c r="AE1854" s="19">
        <f>IFERROR(Sales_Trans_2[[#This Row],[Profit]]/Sales_Trans_2[[#This Row],[Sales_Amount]],0)</f>
        <v>0.22179071507464282</v>
      </c>
      <c r="AF1854" s="20" t="str">
        <f>IF(Sales_Trans_2[[#This Row],[Discount_Pct]]=0,"0%",
IF(Sales_Trans_2[[#This Row],[Discount_Pct]]&lt;=5,"1-5%",
IF(Sales_Trans_2[[#This Row],[Discount_Pct]]&lt;=10,"6-10%",
IF(Sales_Trans_2[[#This Row],[Discount_Pct]]&lt;=15,"11-15%","&gt;15%"))))</f>
        <v>1-5%</v>
      </c>
    </row>
    <row r="1855" spans="1:32" x14ac:dyDescent="0.25">
      <c r="A1855" t="s">
        <v>3089</v>
      </c>
      <c r="B1855" s="10">
        <v>45938</v>
      </c>
      <c r="C1855" t="s">
        <v>534</v>
      </c>
      <c r="D1855" t="s">
        <v>280</v>
      </c>
      <c r="E1855" t="s">
        <v>238</v>
      </c>
      <c r="F1855" t="s">
        <v>607</v>
      </c>
      <c r="G1855">
        <v>3</v>
      </c>
      <c r="H1855">
        <v>124.84</v>
      </c>
      <c r="I1855">
        <v>20</v>
      </c>
      <c r="J1855">
        <v>74.900000000000006</v>
      </c>
      <c r="K1855">
        <v>344.56</v>
      </c>
      <c r="L1855">
        <v>292.05</v>
      </c>
      <c r="M1855">
        <v>52.51</v>
      </c>
      <c r="N1855" t="s">
        <v>40</v>
      </c>
      <c r="O1855" t="s">
        <v>345</v>
      </c>
      <c r="P1855" t="s">
        <v>25</v>
      </c>
      <c r="Q1855">
        <v>0.47222222222222221</v>
      </c>
      <c r="R1855" t="s">
        <v>27</v>
      </c>
      <c r="S1855" t="s">
        <v>4726</v>
      </c>
      <c r="T1855" t="s">
        <v>4703</v>
      </c>
      <c r="U1855">
        <v>124.84</v>
      </c>
      <c r="V1855" t="s">
        <v>5993</v>
      </c>
      <c r="W1855" t="s">
        <v>4964</v>
      </c>
      <c r="X1855" t="s">
        <v>5841</v>
      </c>
      <c r="Y1855" t="s">
        <v>4970</v>
      </c>
      <c r="Z1855" t="s">
        <v>5073</v>
      </c>
      <c r="AA1855" t="s">
        <v>4962</v>
      </c>
      <c r="AB1855">
        <f>YEAR(Sales_Trans_2[[#This Row],[Transaction_Date]])</f>
        <v>2025</v>
      </c>
      <c r="AC1855" t="str">
        <f>TEXT(Sales_Trans_2[[#This Row],[Transaction_Date]],"mmm")</f>
        <v>Oct</v>
      </c>
      <c r="AD1855">
        <f>MONTH(Sales_Trans_2[[#This Row],[Transaction_Date]])</f>
        <v>10</v>
      </c>
      <c r="AE1855" s="19">
        <f>IFERROR(Sales_Trans_2[[#This Row],[Profit]]/Sales_Trans_2[[#This Row],[Sales_Amount]],0)</f>
        <v>0.1523972602739726</v>
      </c>
      <c r="AF1855" s="20" t="str">
        <f>IF(Sales_Trans_2[[#This Row],[Discount_Pct]]=0,"0%",
IF(Sales_Trans_2[[#This Row],[Discount_Pct]]&lt;=5,"1-5%",
IF(Sales_Trans_2[[#This Row],[Discount_Pct]]&lt;=10,"6-10%",
IF(Sales_Trans_2[[#This Row],[Discount_Pct]]&lt;=15,"11-15%","&gt;15%"))))</f>
        <v>&gt;15%</v>
      </c>
    </row>
    <row r="1856" spans="1:32" x14ac:dyDescent="0.25">
      <c r="A1856" t="s">
        <v>626</v>
      </c>
      <c r="B1856" s="10">
        <v>45857</v>
      </c>
      <c r="C1856" t="s">
        <v>627</v>
      </c>
      <c r="D1856" t="s">
        <v>549</v>
      </c>
      <c r="E1856" t="s">
        <v>21</v>
      </c>
      <c r="F1856" t="s">
        <v>149</v>
      </c>
      <c r="G1856">
        <v>4</v>
      </c>
      <c r="H1856">
        <v>221.61</v>
      </c>
      <c r="I1856">
        <v>15</v>
      </c>
      <c r="J1856">
        <v>132.97</v>
      </c>
      <c r="K1856">
        <v>866.49</v>
      </c>
      <c r="L1856">
        <v>728.68</v>
      </c>
      <c r="M1856">
        <v>137.81</v>
      </c>
      <c r="N1856" t="s">
        <v>4971</v>
      </c>
      <c r="O1856" t="s">
        <v>345</v>
      </c>
      <c r="P1856" t="s">
        <v>25</v>
      </c>
      <c r="Q1856">
        <v>0.80902777777777779</v>
      </c>
      <c r="R1856" t="s">
        <v>27</v>
      </c>
      <c r="S1856" t="s">
        <v>4832</v>
      </c>
      <c r="T1856" t="s">
        <v>4828</v>
      </c>
      <c r="U1856">
        <v>221.61</v>
      </c>
      <c r="V1856" t="s">
        <v>5613</v>
      </c>
      <c r="W1856" t="s">
        <v>4964</v>
      </c>
      <c r="X1856" t="s">
        <v>5666</v>
      </c>
      <c r="Y1856" t="s">
        <v>4970</v>
      </c>
      <c r="Z1856" t="s">
        <v>5133</v>
      </c>
      <c r="AA1856" t="s">
        <v>4962</v>
      </c>
      <c r="AB1856">
        <f>YEAR(Sales_Trans_2[[#This Row],[Transaction_Date]])</f>
        <v>2025</v>
      </c>
      <c r="AC1856" t="str">
        <f>TEXT(Sales_Trans_2[[#This Row],[Transaction_Date]],"mmm")</f>
        <v>Jul</v>
      </c>
      <c r="AD1856">
        <f>MONTH(Sales_Trans_2[[#This Row],[Transaction_Date]])</f>
        <v>7</v>
      </c>
      <c r="AE1856" s="19">
        <f>IFERROR(Sales_Trans_2[[#This Row],[Profit]]/Sales_Trans_2[[#This Row],[Sales_Amount]],0)</f>
        <v>0.15904395896086509</v>
      </c>
      <c r="AF1856" s="20" t="str">
        <f>IF(Sales_Trans_2[[#This Row],[Discount_Pct]]=0,"0%",
IF(Sales_Trans_2[[#This Row],[Discount_Pct]]&lt;=5,"1-5%",
IF(Sales_Trans_2[[#This Row],[Discount_Pct]]&lt;=10,"6-10%",
IF(Sales_Trans_2[[#This Row],[Discount_Pct]]&lt;=15,"11-15%","&gt;15%"))))</f>
        <v>11-15%</v>
      </c>
    </row>
    <row r="1857" spans="1:32" x14ac:dyDescent="0.25">
      <c r="A1857" t="s">
        <v>4269</v>
      </c>
      <c r="B1857" s="10">
        <v>45856</v>
      </c>
      <c r="C1857" t="s">
        <v>279</v>
      </c>
      <c r="D1857" t="s">
        <v>1475</v>
      </c>
      <c r="E1857" t="s">
        <v>1233</v>
      </c>
      <c r="F1857" t="s">
        <v>929</v>
      </c>
      <c r="G1857">
        <v>4</v>
      </c>
      <c r="H1857">
        <v>183.39</v>
      </c>
      <c r="I1857">
        <v>5</v>
      </c>
      <c r="J1857">
        <v>36.68</v>
      </c>
      <c r="K1857">
        <v>696.88</v>
      </c>
      <c r="L1857">
        <v>633.72</v>
      </c>
      <c r="M1857">
        <v>63.16</v>
      </c>
      <c r="N1857" t="s">
        <v>47</v>
      </c>
      <c r="O1857" t="s">
        <v>345</v>
      </c>
      <c r="P1857" t="s">
        <v>25</v>
      </c>
      <c r="Q1857">
        <v>0.76527777777777772</v>
      </c>
      <c r="R1857" t="s">
        <v>49</v>
      </c>
      <c r="S1857" t="s">
        <v>4900</v>
      </c>
      <c r="T1857" t="s">
        <v>4887</v>
      </c>
      <c r="U1857">
        <v>183.39</v>
      </c>
      <c r="V1857" t="s">
        <v>5754</v>
      </c>
      <c r="W1857" t="s">
        <v>4968</v>
      </c>
      <c r="X1857" t="s">
        <v>5289</v>
      </c>
      <c r="Y1857" t="s">
        <v>4970</v>
      </c>
      <c r="Z1857" t="s">
        <v>5290</v>
      </c>
      <c r="AA1857" t="s">
        <v>4962</v>
      </c>
      <c r="AB1857">
        <f>YEAR(Sales_Trans_2[[#This Row],[Transaction_Date]])</f>
        <v>2025</v>
      </c>
      <c r="AC1857" t="str">
        <f>TEXT(Sales_Trans_2[[#This Row],[Transaction_Date]],"mmm")</f>
        <v>Jul</v>
      </c>
      <c r="AD1857">
        <f>MONTH(Sales_Trans_2[[#This Row],[Transaction_Date]])</f>
        <v>7</v>
      </c>
      <c r="AE1857" s="19">
        <f>IFERROR(Sales_Trans_2[[#This Row],[Profit]]/Sales_Trans_2[[#This Row],[Sales_Amount]],0)</f>
        <v>9.0632533578234406E-2</v>
      </c>
      <c r="AF1857" s="20" t="str">
        <f>IF(Sales_Trans_2[[#This Row],[Discount_Pct]]=0,"0%",
IF(Sales_Trans_2[[#This Row],[Discount_Pct]]&lt;=5,"1-5%",
IF(Sales_Trans_2[[#This Row],[Discount_Pct]]&lt;=10,"6-10%",
IF(Sales_Trans_2[[#This Row],[Discount_Pct]]&lt;=15,"11-15%","&gt;15%"))))</f>
        <v>1-5%</v>
      </c>
    </row>
    <row r="1858" spans="1:32" x14ac:dyDescent="0.25">
      <c r="A1858" t="s">
        <v>4468</v>
      </c>
      <c r="B1858" s="10">
        <v>45833</v>
      </c>
      <c r="C1858" t="s">
        <v>629</v>
      </c>
      <c r="D1858" t="s">
        <v>895</v>
      </c>
      <c r="E1858" t="s">
        <v>1682</v>
      </c>
      <c r="F1858" t="s">
        <v>2200</v>
      </c>
      <c r="G1858">
        <v>8</v>
      </c>
      <c r="H1858">
        <v>451.9</v>
      </c>
      <c r="I1858">
        <v>15</v>
      </c>
      <c r="J1858">
        <v>542.28</v>
      </c>
      <c r="K1858">
        <v>3072.92</v>
      </c>
      <c r="L1858">
        <v>2961.44</v>
      </c>
      <c r="M1858">
        <v>111.48</v>
      </c>
      <c r="N1858" t="s">
        <v>133</v>
      </c>
      <c r="O1858" t="s">
        <v>345</v>
      </c>
      <c r="P1858" t="s">
        <v>25</v>
      </c>
      <c r="Q1858">
        <v>0.64861111111111114</v>
      </c>
      <c r="R1858" t="s">
        <v>49</v>
      </c>
      <c r="S1858" t="s">
        <v>4843</v>
      </c>
      <c r="T1858" t="s">
        <v>4828</v>
      </c>
      <c r="U1858">
        <v>438.7</v>
      </c>
      <c r="V1858" t="s">
        <v>5061</v>
      </c>
      <c r="W1858" t="s">
        <v>4958</v>
      </c>
      <c r="X1858" t="s">
        <v>5851</v>
      </c>
      <c r="Y1858" t="s">
        <v>4960</v>
      </c>
      <c r="Z1858" t="s">
        <v>5160</v>
      </c>
      <c r="AA1858" t="s">
        <v>4962</v>
      </c>
      <c r="AB1858">
        <f>YEAR(Sales_Trans_2[[#This Row],[Transaction_Date]])</f>
        <v>2025</v>
      </c>
      <c r="AC1858" t="str">
        <f>TEXT(Sales_Trans_2[[#This Row],[Transaction_Date]],"mmm")</f>
        <v>Jun</v>
      </c>
      <c r="AD1858">
        <f>MONTH(Sales_Trans_2[[#This Row],[Transaction_Date]])</f>
        <v>6</v>
      </c>
      <c r="AE1858" s="19">
        <f>IFERROR(Sales_Trans_2[[#This Row],[Profit]]/Sales_Trans_2[[#This Row],[Sales_Amount]],0)</f>
        <v>3.6278197935514102E-2</v>
      </c>
      <c r="AF1858" s="20" t="str">
        <f>IF(Sales_Trans_2[[#This Row],[Discount_Pct]]=0,"0%",
IF(Sales_Trans_2[[#This Row],[Discount_Pct]]&lt;=5,"1-5%",
IF(Sales_Trans_2[[#This Row],[Discount_Pct]]&lt;=10,"6-10%",
IF(Sales_Trans_2[[#This Row],[Discount_Pct]]&lt;=15,"11-15%","&gt;15%"))))</f>
        <v>11-15%</v>
      </c>
    </row>
    <row r="1859" spans="1:32" x14ac:dyDescent="0.25">
      <c r="A1859" t="s">
        <v>4456</v>
      </c>
      <c r="B1859" s="10">
        <v>45808</v>
      </c>
      <c r="C1859" t="s">
        <v>1634</v>
      </c>
      <c r="D1859" t="s">
        <v>197</v>
      </c>
      <c r="E1859" t="s">
        <v>380</v>
      </c>
      <c r="F1859" t="s">
        <v>381</v>
      </c>
      <c r="G1859">
        <v>3</v>
      </c>
      <c r="H1859">
        <v>121.9</v>
      </c>
      <c r="I1859">
        <v>20</v>
      </c>
      <c r="J1859">
        <v>73.14</v>
      </c>
      <c r="K1859">
        <v>336.44</v>
      </c>
      <c r="L1859">
        <v>326.76</v>
      </c>
      <c r="M1859">
        <v>9.68</v>
      </c>
      <c r="N1859" t="s">
        <v>23</v>
      </c>
      <c r="O1859" t="s">
        <v>345</v>
      </c>
      <c r="P1859" t="s">
        <v>25</v>
      </c>
      <c r="Q1859">
        <v>0.55694444444444446</v>
      </c>
      <c r="R1859" t="s">
        <v>27</v>
      </c>
      <c r="S1859" t="s">
        <v>4902</v>
      </c>
      <c r="T1859" t="s">
        <v>4887</v>
      </c>
      <c r="U1859">
        <v>121.9</v>
      </c>
      <c r="V1859" t="s">
        <v>5045</v>
      </c>
      <c r="W1859" t="s">
        <v>4968</v>
      </c>
      <c r="X1859" t="s">
        <v>5075</v>
      </c>
      <c r="Y1859" t="s">
        <v>4960</v>
      </c>
      <c r="Z1859" t="s">
        <v>5076</v>
      </c>
      <c r="AA1859" t="s">
        <v>4962</v>
      </c>
      <c r="AB1859">
        <f>YEAR(Sales_Trans_2[[#This Row],[Transaction_Date]])</f>
        <v>2025</v>
      </c>
      <c r="AC1859" t="str">
        <f>TEXT(Sales_Trans_2[[#This Row],[Transaction_Date]],"mmm")</f>
        <v>May</v>
      </c>
      <c r="AD1859">
        <f>MONTH(Sales_Trans_2[[#This Row],[Transaction_Date]])</f>
        <v>5</v>
      </c>
      <c r="AE1859" s="19">
        <f>IFERROR(Sales_Trans_2[[#This Row],[Profit]]/Sales_Trans_2[[#This Row],[Sales_Amount]],0)</f>
        <v>2.8771846391630006E-2</v>
      </c>
      <c r="AF1859" s="20" t="str">
        <f>IF(Sales_Trans_2[[#This Row],[Discount_Pct]]=0,"0%",
IF(Sales_Trans_2[[#This Row],[Discount_Pct]]&lt;=5,"1-5%",
IF(Sales_Trans_2[[#This Row],[Discount_Pct]]&lt;=10,"6-10%",
IF(Sales_Trans_2[[#This Row],[Discount_Pct]]&lt;=15,"11-15%","&gt;15%"))))</f>
        <v>&gt;15%</v>
      </c>
    </row>
    <row r="1860" spans="1:32" x14ac:dyDescent="0.25">
      <c r="A1860" t="s">
        <v>3324</v>
      </c>
      <c r="B1860" s="10">
        <v>45905</v>
      </c>
      <c r="C1860" t="s">
        <v>3325</v>
      </c>
      <c r="D1860" t="s">
        <v>365</v>
      </c>
      <c r="E1860" t="s">
        <v>38</v>
      </c>
      <c r="F1860" t="s">
        <v>963</v>
      </c>
      <c r="G1860">
        <v>2</v>
      </c>
      <c r="H1860">
        <v>459.58</v>
      </c>
      <c r="I1860">
        <v>15</v>
      </c>
      <c r="J1860">
        <v>137.87</v>
      </c>
      <c r="K1860">
        <v>781.29</v>
      </c>
      <c r="L1860">
        <v>773.78</v>
      </c>
      <c r="M1860">
        <v>7.51</v>
      </c>
      <c r="N1860" t="s">
        <v>47</v>
      </c>
      <c r="O1860" t="s">
        <v>345</v>
      </c>
      <c r="P1860" t="s">
        <v>25</v>
      </c>
      <c r="Q1860">
        <v>0.84097222222222223</v>
      </c>
      <c r="R1860" t="s">
        <v>49</v>
      </c>
      <c r="S1860" t="s">
        <v>4680</v>
      </c>
      <c r="T1860" t="s">
        <v>4672</v>
      </c>
      <c r="U1860">
        <v>459.58</v>
      </c>
      <c r="V1860" t="s">
        <v>5321</v>
      </c>
      <c r="W1860" t="s">
        <v>4964</v>
      </c>
      <c r="X1860" t="s">
        <v>5479</v>
      </c>
      <c r="Y1860" t="s">
        <v>5011</v>
      </c>
      <c r="Z1860" t="s">
        <v>4989</v>
      </c>
      <c r="AA1860" t="s">
        <v>4962</v>
      </c>
      <c r="AB1860">
        <f>YEAR(Sales_Trans_2[[#This Row],[Transaction_Date]])</f>
        <v>2025</v>
      </c>
      <c r="AC1860" t="str">
        <f>TEXT(Sales_Trans_2[[#This Row],[Transaction_Date]],"mmm")</f>
        <v>Sep</v>
      </c>
      <c r="AD1860">
        <f>MONTH(Sales_Trans_2[[#This Row],[Transaction_Date]])</f>
        <v>9</v>
      </c>
      <c r="AE1860" s="19">
        <f>IFERROR(Sales_Trans_2[[#This Row],[Profit]]/Sales_Trans_2[[#This Row],[Sales_Amount]],0)</f>
        <v>9.6123078498380893E-3</v>
      </c>
      <c r="AF1860" s="20" t="str">
        <f>IF(Sales_Trans_2[[#This Row],[Discount_Pct]]=0,"0%",
IF(Sales_Trans_2[[#This Row],[Discount_Pct]]&lt;=5,"1-5%",
IF(Sales_Trans_2[[#This Row],[Discount_Pct]]&lt;=10,"6-10%",
IF(Sales_Trans_2[[#This Row],[Discount_Pct]]&lt;=15,"11-15%","&gt;15%"))))</f>
        <v>11-15%</v>
      </c>
    </row>
    <row r="1861" spans="1:32" x14ac:dyDescent="0.25">
      <c r="A1861" t="s">
        <v>2986</v>
      </c>
      <c r="B1861" s="10">
        <v>46019</v>
      </c>
      <c r="C1861" t="s">
        <v>307</v>
      </c>
      <c r="D1861" t="s">
        <v>1091</v>
      </c>
      <c r="E1861" t="s">
        <v>857</v>
      </c>
      <c r="F1861" t="s">
        <v>121</v>
      </c>
      <c r="G1861">
        <v>8</v>
      </c>
      <c r="H1861">
        <v>320.10000000000002</v>
      </c>
      <c r="I1861">
        <v>10</v>
      </c>
      <c r="J1861">
        <v>256.08</v>
      </c>
      <c r="K1861">
        <v>2650.43</v>
      </c>
      <c r="L1861">
        <v>1802.24</v>
      </c>
      <c r="M1861">
        <v>848.19</v>
      </c>
      <c r="N1861" t="s">
        <v>4971</v>
      </c>
      <c r="O1861" t="s">
        <v>24</v>
      </c>
      <c r="P1861" t="s">
        <v>25</v>
      </c>
      <c r="Q1861">
        <v>0.70138888888888884</v>
      </c>
      <c r="R1861" t="s">
        <v>27</v>
      </c>
      <c r="S1861" t="s">
        <v>4816</v>
      </c>
      <c r="T1861" t="s">
        <v>4805</v>
      </c>
      <c r="U1861">
        <v>297.32</v>
      </c>
      <c r="V1861" t="s">
        <v>5035</v>
      </c>
      <c r="W1861" t="s">
        <v>4958</v>
      </c>
      <c r="X1861" t="s">
        <v>5036</v>
      </c>
      <c r="Y1861" t="s">
        <v>5007</v>
      </c>
      <c r="Z1861" t="s">
        <v>5037</v>
      </c>
      <c r="AA1861" t="s">
        <v>4962</v>
      </c>
      <c r="AB1861">
        <f>YEAR(Sales_Trans_2[[#This Row],[Transaction_Date]])</f>
        <v>2025</v>
      </c>
      <c r="AC1861" t="str">
        <f>TEXT(Sales_Trans_2[[#This Row],[Transaction_Date]],"mmm")</f>
        <v>Dec</v>
      </c>
      <c r="AD1861">
        <f>MONTH(Sales_Trans_2[[#This Row],[Transaction_Date]])</f>
        <v>12</v>
      </c>
      <c r="AE1861" s="19">
        <f>IFERROR(Sales_Trans_2[[#This Row],[Profit]]/Sales_Trans_2[[#This Row],[Sales_Amount]],0)</f>
        <v>0.32001977037688228</v>
      </c>
      <c r="AF1861" s="20" t="str">
        <f>IF(Sales_Trans_2[[#This Row],[Discount_Pct]]=0,"0%",
IF(Sales_Trans_2[[#This Row],[Discount_Pct]]&lt;=5,"1-5%",
IF(Sales_Trans_2[[#This Row],[Discount_Pct]]&lt;=10,"6-10%",
IF(Sales_Trans_2[[#This Row],[Discount_Pct]]&lt;=15,"11-15%","&gt;15%"))))</f>
        <v>6-10%</v>
      </c>
    </row>
    <row r="1862" spans="1:32" x14ac:dyDescent="0.25">
      <c r="A1862" t="s">
        <v>2186</v>
      </c>
      <c r="B1862" s="10">
        <v>46005</v>
      </c>
      <c r="C1862" t="s">
        <v>2187</v>
      </c>
      <c r="D1862" t="s">
        <v>264</v>
      </c>
      <c r="E1862" t="s">
        <v>857</v>
      </c>
      <c r="F1862" t="s">
        <v>121</v>
      </c>
      <c r="G1862">
        <v>2</v>
      </c>
      <c r="H1862">
        <v>383.51</v>
      </c>
      <c r="I1862">
        <v>10</v>
      </c>
      <c r="J1862">
        <v>76.7</v>
      </c>
      <c r="K1862">
        <v>793.87</v>
      </c>
      <c r="L1862">
        <v>571.79999999999995</v>
      </c>
      <c r="M1862">
        <v>222.07</v>
      </c>
      <c r="N1862" t="s">
        <v>133</v>
      </c>
      <c r="O1862" t="s">
        <v>24</v>
      </c>
      <c r="P1862" t="s">
        <v>25</v>
      </c>
      <c r="Q1862">
        <v>0.85902777777777772</v>
      </c>
      <c r="R1862" t="s">
        <v>27</v>
      </c>
      <c r="S1862" t="s">
        <v>4702</v>
      </c>
      <c r="T1862" t="s">
        <v>4703</v>
      </c>
      <c r="U1862">
        <v>383.51</v>
      </c>
      <c r="V1862" t="s">
        <v>5039</v>
      </c>
      <c r="W1862" t="s">
        <v>4964</v>
      </c>
      <c r="X1862" t="s">
        <v>5036</v>
      </c>
      <c r="Y1862" t="s">
        <v>5007</v>
      </c>
      <c r="Z1862" t="s">
        <v>5037</v>
      </c>
      <c r="AA1862" t="s">
        <v>4962</v>
      </c>
      <c r="AB1862">
        <f>YEAR(Sales_Trans_2[[#This Row],[Transaction_Date]])</f>
        <v>2025</v>
      </c>
      <c r="AC1862" t="str">
        <f>TEXT(Sales_Trans_2[[#This Row],[Transaction_Date]],"mmm")</f>
        <v>Dec</v>
      </c>
      <c r="AD1862">
        <f>MONTH(Sales_Trans_2[[#This Row],[Transaction_Date]])</f>
        <v>12</v>
      </c>
      <c r="AE1862" s="19">
        <f>IFERROR(Sales_Trans_2[[#This Row],[Profit]]/Sales_Trans_2[[#This Row],[Sales_Amount]],0)</f>
        <v>0.27973093831483742</v>
      </c>
      <c r="AF1862" s="20" t="str">
        <f>IF(Sales_Trans_2[[#This Row],[Discount_Pct]]=0,"0%",
IF(Sales_Trans_2[[#This Row],[Discount_Pct]]&lt;=5,"1-5%",
IF(Sales_Trans_2[[#This Row],[Discount_Pct]]&lt;=10,"6-10%",
IF(Sales_Trans_2[[#This Row],[Discount_Pct]]&lt;=15,"11-15%","&gt;15%"))))</f>
        <v>6-10%</v>
      </c>
    </row>
    <row r="1863" spans="1:32" x14ac:dyDescent="0.25">
      <c r="A1863" t="s">
        <v>2275</v>
      </c>
      <c r="B1863" s="10">
        <v>46046</v>
      </c>
      <c r="C1863" t="s">
        <v>2103</v>
      </c>
      <c r="D1863" t="s">
        <v>220</v>
      </c>
      <c r="E1863" t="s">
        <v>913</v>
      </c>
      <c r="F1863" t="s">
        <v>2276</v>
      </c>
      <c r="G1863">
        <v>5</v>
      </c>
      <c r="H1863">
        <v>336.33</v>
      </c>
      <c r="I1863">
        <v>10</v>
      </c>
      <c r="J1863">
        <v>168.16</v>
      </c>
      <c r="K1863">
        <v>1740.51</v>
      </c>
      <c r="L1863">
        <v>1026.3499999999999</v>
      </c>
      <c r="M1863">
        <v>714.16</v>
      </c>
      <c r="N1863" t="s">
        <v>23</v>
      </c>
      <c r="O1863" t="s">
        <v>24</v>
      </c>
      <c r="P1863" t="s">
        <v>25</v>
      </c>
      <c r="Q1863">
        <v>0.4</v>
      </c>
      <c r="R1863" t="s">
        <v>27</v>
      </c>
      <c r="S1863" t="s">
        <v>4653</v>
      </c>
      <c r="T1863" t="s">
        <v>4636</v>
      </c>
      <c r="U1863">
        <v>332.74</v>
      </c>
      <c r="V1863" t="s">
        <v>5064</v>
      </c>
      <c r="W1863" t="s">
        <v>4958</v>
      </c>
      <c r="X1863" t="s">
        <v>5065</v>
      </c>
      <c r="Y1863" t="s">
        <v>5018</v>
      </c>
      <c r="Z1863" t="s">
        <v>5063</v>
      </c>
      <c r="AA1863" t="s">
        <v>4962</v>
      </c>
      <c r="AB1863">
        <f>YEAR(Sales_Trans_2[[#This Row],[Transaction_Date]])</f>
        <v>2026</v>
      </c>
      <c r="AC1863" t="str">
        <f>TEXT(Sales_Trans_2[[#This Row],[Transaction_Date]],"mmm")</f>
        <v>Jan</v>
      </c>
      <c r="AD1863">
        <f>MONTH(Sales_Trans_2[[#This Row],[Transaction_Date]])</f>
        <v>1</v>
      </c>
      <c r="AE1863" s="19">
        <f>IFERROR(Sales_Trans_2[[#This Row],[Profit]]/Sales_Trans_2[[#This Row],[Sales_Amount]],0)</f>
        <v>0.41031651642334716</v>
      </c>
      <c r="AF1863" s="20" t="str">
        <f>IF(Sales_Trans_2[[#This Row],[Discount_Pct]]=0,"0%",
IF(Sales_Trans_2[[#This Row],[Discount_Pct]]&lt;=5,"1-5%",
IF(Sales_Trans_2[[#This Row],[Discount_Pct]]&lt;=10,"6-10%",
IF(Sales_Trans_2[[#This Row],[Discount_Pct]]&lt;=15,"11-15%","&gt;15%"))))</f>
        <v>6-10%</v>
      </c>
    </row>
    <row r="1864" spans="1:32" x14ac:dyDescent="0.25">
      <c r="A1864" t="s">
        <v>4352</v>
      </c>
      <c r="B1864" s="10">
        <v>46011</v>
      </c>
      <c r="C1864" t="s">
        <v>258</v>
      </c>
      <c r="D1864" t="s">
        <v>186</v>
      </c>
      <c r="E1864" t="s">
        <v>1180</v>
      </c>
      <c r="F1864" t="s">
        <v>624</v>
      </c>
      <c r="G1864">
        <v>7</v>
      </c>
      <c r="H1864">
        <v>219.61</v>
      </c>
      <c r="I1864">
        <v>15</v>
      </c>
      <c r="J1864">
        <v>230.59</v>
      </c>
      <c r="K1864">
        <v>1502.68</v>
      </c>
      <c r="L1864">
        <v>1239.21</v>
      </c>
      <c r="M1864">
        <v>263.47000000000003</v>
      </c>
      <c r="N1864" t="s">
        <v>23</v>
      </c>
      <c r="O1864" t="s">
        <v>24</v>
      </c>
      <c r="P1864" t="s">
        <v>25</v>
      </c>
      <c r="Q1864">
        <v>0.65416666666666667</v>
      </c>
      <c r="R1864" t="s">
        <v>27</v>
      </c>
      <c r="S1864" t="s">
        <v>4724</v>
      </c>
      <c r="T1864" t="s">
        <v>4703</v>
      </c>
      <c r="U1864">
        <v>217.42</v>
      </c>
      <c r="V1864" t="s">
        <v>5298</v>
      </c>
      <c r="W1864" t="s">
        <v>4958</v>
      </c>
      <c r="X1864" t="s">
        <v>5324</v>
      </c>
      <c r="Y1864" t="s">
        <v>5007</v>
      </c>
      <c r="Z1864" t="s">
        <v>5087</v>
      </c>
      <c r="AA1864" t="s">
        <v>4962</v>
      </c>
      <c r="AB1864">
        <f>YEAR(Sales_Trans_2[[#This Row],[Transaction_Date]])</f>
        <v>2025</v>
      </c>
      <c r="AC1864" t="str">
        <f>TEXT(Sales_Trans_2[[#This Row],[Transaction_Date]],"mmm")</f>
        <v>Dec</v>
      </c>
      <c r="AD1864">
        <f>MONTH(Sales_Trans_2[[#This Row],[Transaction_Date]])</f>
        <v>12</v>
      </c>
      <c r="AE1864" s="19">
        <f>IFERROR(Sales_Trans_2[[#This Row],[Profit]]/Sales_Trans_2[[#This Row],[Sales_Amount]],0)</f>
        <v>0.17533340431761921</v>
      </c>
      <c r="AF1864" s="20" t="str">
        <f>IF(Sales_Trans_2[[#This Row],[Discount_Pct]]=0,"0%",
IF(Sales_Trans_2[[#This Row],[Discount_Pct]]&lt;=5,"1-5%",
IF(Sales_Trans_2[[#This Row],[Discount_Pct]]&lt;=10,"6-10%",
IF(Sales_Trans_2[[#This Row],[Discount_Pct]]&lt;=15,"11-15%","&gt;15%"))))</f>
        <v>11-15%</v>
      </c>
    </row>
    <row r="1865" spans="1:32" x14ac:dyDescent="0.25">
      <c r="A1865" t="s">
        <v>4464</v>
      </c>
      <c r="B1865" s="10">
        <v>46110</v>
      </c>
      <c r="C1865" t="s">
        <v>1029</v>
      </c>
      <c r="D1865" t="s">
        <v>1490</v>
      </c>
      <c r="E1865" t="s">
        <v>830</v>
      </c>
      <c r="F1865" t="s">
        <v>831</v>
      </c>
      <c r="G1865">
        <v>4</v>
      </c>
      <c r="H1865">
        <v>106.97</v>
      </c>
      <c r="I1865">
        <v>20</v>
      </c>
      <c r="J1865">
        <v>85.58</v>
      </c>
      <c r="K1865">
        <v>393.64</v>
      </c>
      <c r="L1865">
        <v>354.88</v>
      </c>
      <c r="M1865">
        <v>38.76</v>
      </c>
      <c r="N1865" t="s">
        <v>40</v>
      </c>
      <c r="O1865" t="s">
        <v>24</v>
      </c>
      <c r="P1865" t="s">
        <v>25</v>
      </c>
      <c r="Q1865">
        <v>0.90138888888888891</v>
      </c>
      <c r="R1865" t="s">
        <v>27</v>
      </c>
      <c r="S1865" t="s">
        <v>4899</v>
      </c>
      <c r="T1865" t="s">
        <v>4887</v>
      </c>
      <c r="U1865">
        <v>102.51</v>
      </c>
      <c r="V1865" t="s">
        <v>5509</v>
      </c>
      <c r="W1865" t="s">
        <v>4958</v>
      </c>
      <c r="X1865" t="s">
        <v>5402</v>
      </c>
      <c r="Y1865" t="s">
        <v>4977</v>
      </c>
      <c r="Z1865" t="s">
        <v>5403</v>
      </c>
      <c r="AA1865" t="s">
        <v>4962</v>
      </c>
      <c r="AB1865">
        <f>YEAR(Sales_Trans_2[[#This Row],[Transaction_Date]])</f>
        <v>2026</v>
      </c>
      <c r="AC1865" t="str">
        <f>TEXT(Sales_Trans_2[[#This Row],[Transaction_Date]],"mmm")</f>
        <v>Mar</v>
      </c>
      <c r="AD1865">
        <f>MONTH(Sales_Trans_2[[#This Row],[Transaction_Date]])</f>
        <v>3</v>
      </c>
      <c r="AE1865" s="19">
        <f>IFERROR(Sales_Trans_2[[#This Row],[Profit]]/Sales_Trans_2[[#This Row],[Sales_Amount]],0)</f>
        <v>9.8465603089116963E-2</v>
      </c>
      <c r="AF1865" s="20" t="str">
        <f>IF(Sales_Trans_2[[#This Row],[Discount_Pct]]=0,"0%",
IF(Sales_Trans_2[[#This Row],[Discount_Pct]]&lt;=5,"1-5%",
IF(Sales_Trans_2[[#This Row],[Discount_Pct]]&lt;=10,"6-10%",
IF(Sales_Trans_2[[#This Row],[Discount_Pct]]&lt;=15,"11-15%","&gt;15%"))))</f>
        <v>&gt;15%</v>
      </c>
    </row>
    <row r="1866" spans="1:32" x14ac:dyDescent="0.25">
      <c r="A1866" t="s">
        <v>2760</v>
      </c>
      <c r="B1866" s="10">
        <v>46109</v>
      </c>
      <c r="C1866" t="s">
        <v>2506</v>
      </c>
      <c r="D1866" t="s">
        <v>389</v>
      </c>
      <c r="E1866" t="s">
        <v>1066</v>
      </c>
      <c r="F1866" t="s">
        <v>1201</v>
      </c>
      <c r="G1866">
        <v>3</v>
      </c>
      <c r="H1866">
        <v>87.95</v>
      </c>
      <c r="I1866">
        <v>5</v>
      </c>
      <c r="J1866">
        <v>13.19</v>
      </c>
      <c r="K1866">
        <v>288.26</v>
      </c>
      <c r="L1866">
        <v>207.27</v>
      </c>
      <c r="M1866">
        <v>80.989999999999995</v>
      </c>
      <c r="N1866" t="s">
        <v>23</v>
      </c>
      <c r="O1866" t="s">
        <v>24</v>
      </c>
      <c r="P1866" t="s">
        <v>25</v>
      </c>
      <c r="Q1866">
        <v>0.43125000000000002</v>
      </c>
      <c r="R1866" t="s">
        <v>27</v>
      </c>
      <c r="S1866" t="s">
        <v>4854</v>
      </c>
      <c r="T1866" t="s">
        <v>4847</v>
      </c>
      <c r="U1866">
        <v>83.13</v>
      </c>
      <c r="V1866" t="s">
        <v>5550</v>
      </c>
      <c r="W1866" t="s">
        <v>4958</v>
      </c>
      <c r="X1866" t="s">
        <v>5551</v>
      </c>
      <c r="Y1866" t="s">
        <v>4977</v>
      </c>
      <c r="Z1866" t="s">
        <v>5120</v>
      </c>
      <c r="AA1866" t="s">
        <v>4962</v>
      </c>
      <c r="AB1866">
        <f>YEAR(Sales_Trans_2[[#This Row],[Transaction_Date]])</f>
        <v>2026</v>
      </c>
      <c r="AC1866" t="str">
        <f>TEXT(Sales_Trans_2[[#This Row],[Transaction_Date]],"mmm")</f>
        <v>Mar</v>
      </c>
      <c r="AD1866">
        <f>MONTH(Sales_Trans_2[[#This Row],[Transaction_Date]])</f>
        <v>3</v>
      </c>
      <c r="AE1866" s="19">
        <f>IFERROR(Sales_Trans_2[[#This Row],[Profit]]/Sales_Trans_2[[#This Row],[Sales_Amount]],0)</f>
        <v>0.28096163186012629</v>
      </c>
      <c r="AF1866" s="20" t="str">
        <f>IF(Sales_Trans_2[[#This Row],[Discount_Pct]]=0,"0%",
IF(Sales_Trans_2[[#This Row],[Discount_Pct]]&lt;=5,"1-5%",
IF(Sales_Trans_2[[#This Row],[Discount_Pct]]&lt;=10,"6-10%",
IF(Sales_Trans_2[[#This Row],[Discount_Pct]]&lt;=15,"11-15%","&gt;15%"))))</f>
        <v>1-5%</v>
      </c>
    </row>
    <row r="1867" spans="1:32" x14ac:dyDescent="0.25">
      <c r="A1867" t="s">
        <v>1541</v>
      </c>
      <c r="B1867" s="10">
        <v>46096</v>
      </c>
      <c r="C1867" t="s">
        <v>1412</v>
      </c>
      <c r="D1867" t="s">
        <v>622</v>
      </c>
      <c r="E1867" t="s">
        <v>1347</v>
      </c>
      <c r="F1867" t="s">
        <v>1313</v>
      </c>
      <c r="G1867">
        <v>4</v>
      </c>
      <c r="H1867">
        <v>327.08</v>
      </c>
      <c r="I1867">
        <v>20</v>
      </c>
      <c r="J1867">
        <v>261.66000000000003</v>
      </c>
      <c r="K1867">
        <v>1203.6600000000001</v>
      </c>
      <c r="L1867">
        <v>1098.44</v>
      </c>
      <c r="M1867">
        <v>105.22</v>
      </c>
      <c r="N1867" t="s">
        <v>23</v>
      </c>
      <c r="O1867" t="s">
        <v>24</v>
      </c>
      <c r="P1867" t="s">
        <v>25</v>
      </c>
      <c r="Q1867">
        <v>0.61597222222222225</v>
      </c>
      <c r="R1867" t="s">
        <v>27</v>
      </c>
      <c r="S1867" t="s">
        <v>4836</v>
      </c>
      <c r="T1867" t="s">
        <v>4828</v>
      </c>
      <c r="U1867">
        <v>327.08</v>
      </c>
      <c r="V1867" t="s">
        <v>5553</v>
      </c>
      <c r="W1867" t="s">
        <v>4964</v>
      </c>
      <c r="X1867" t="s">
        <v>4976</v>
      </c>
      <c r="Y1867" t="s">
        <v>4977</v>
      </c>
      <c r="Z1867" t="s">
        <v>5089</v>
      </c>
      <c r="AA1867" t="s">
        <v>4962</v>
      </c>
      <c r="AB1867">
        <f>YEAR(Sales_Trans_2[[#This Row],[Transaction_Date]])</f>
        <v>2026</v>
      </c>
      <c r="AC1867" t="str">
        <f>TEXT(Sales_Trans_2[[#This Row],[Transaction_Date]],"mmm")</f>
        <v>Mar</v>
      </c>
      <c r="AD1867">
        <f>MONTH(Sales_Trans_2[[#This Row],[Transaction_Date]])</f>
        <v>3</v>
      </c>
      <c r="AE1867" s="19">
        <f>IFERROR(Sales_Trans_2[[#This Row],[Profit]]/Sales_Trans_2[[#This Row],[Sales_Amount]],0)</f>
        <v>8.7416712360633392E-2</v>
      </c>
      <c r="AF1867" s="20" t="str">
        <f>IF(Sales_Trans_2[[#This Row],[Discount_Pct]]=0,"0%",
IF(Sales_Trans_2[[#This Row],[Discount_Pct]]&lt;=5,"1-5%",
IF(Sales_Trans_2[[#This Row],[Discount_Pct]]&lt;=10,"6-10%",
IF(Sales_Trans_2[[#This Row],[Discount_Pct]]&lt;=15,"11-15%","&gt;15%"))))</f>
        <v>&gt;15%</v>
      </c>
    </row>
    <row r="1868" spans="1:32" x14ac:dyDescent="0.25">
      <c r="A1868" t="s">
        <v>3180</v>
      </c>
      <c r="B1868" s="10">
        <v>46018</v>
      </c>
      <c r="C1868" t="s">
        <v>2659</v>
      </c>
      <c r="D1868" t="s">
        <v>723</v>
      </c>
      <c r="E1868" t="s">
        <v>795</v>
      </c>
      <c r="F1868" t="s">
        <v>991</v>
      </c>
      <c r="G1868">
        <v>3</v>
      </c>
      <c r="H1868">
        <v>376.11</v>
      </c>
      <c r="I1868">
        <v>10</v>
      </c>
      <c r="J1868">
        <v>112.83</v>
      </c>
      <c r="K1868">
        <v>1167.82</v>
      </c>
      <c r="L1868">
        <v>904.71</v>
      </c>
      <c r="M1868">
        <v>263.11</v>
      </c>
      <c r="N1868" t="s">
        <v>133</v>
      </c>
      <c r="O1868" t="s">
        <v>24</v>
      </c>
      <c r="P1868" t="s">
        <v>25</v>
      </c>
      <c r="Q1868">
        <v>0.82708333333333328</v>
      </c>
      <c r="R1868" t="s">
        <v>27</v>
      </c>
      <c r="S1868" t="s">
        <v>4844</v>
      </c>
      <c r="T1868" t="s">
        <v>4828</v>
      </c>
      <c r="U1868">
        <v>376.11</v>
      </c>
      <c r="V1868" t="s">
        <v>5566</v>
      </c>
      <c r="W1868" t="s">
        <v>4964</v>
      </c>
      <c r="X1868" t="s">
        <v>5453</v>
      </c>
      <c r="Y1868" t="s">
        <v>5007</v>
      </c>
      <c r="Z1868" t="s">
        <v>5454</v>
      </c>
      <c r="AA1868" t="s">
        <v>4962</v>
      </c>
      <c r="AB1868">
        <f>YEAR(Sales_Trans_2[[#This Row],[Transaction_Date]])</f>
        <v>2025</v>
      </c>
      <c r="AC1868" t="str">
        <f>TEXT(Sales_Trans_2[[#This Row],[Transaction_Date]],"mmm")</f>
        <v>Dec</v>
      </c>
      <c r="AD1868">
        <f>MONTH(Sales_Trans_2[[#This Row],[Transaction_Date]])</f>
        <v>12</v>
      </c>
      <c r="AE1868" s="19">
        <f>IFERROR(Sales_Trans_2[[#This Row],[Profit]]/Sales_Trans_2[[#This Row],[Sales_Amount]],0)</f>
        <v>0.22530013186963746</v>
      </c>
      <c r="AF1868" s="20" t="str">
        <f>IF(Sales_Trans_2[[#This Row],[Discount_Pct]]=0,"0%",
IF(Sales_Trans_2[[#This Row],[Discount_Pct]]&lt;=5,"1-5%",
IF(Sales_Trans_2[[#This Row],[Discount_Pct]]&lt;=10,"6-10%",
IF(Sales_Trans_2[[#This Row],[Discount_Pct]]&lt;=15,"11-15%","&gt;15%"))))</f>
        <v>6-10%</v>
      </c>
    </row>
    <row r="1869" spans="1:32" x14ac:dyDescent="0.25">
      <c r="A1869" t="s">
        <v>3124</v>
      </c>
      <c r="B1869" s="10">
        <v>46004</v>
      </c>
      <c r="C1869" t="s">
        <v>3068</v>
      </c>
      <c r="D1869" t="s">
        <v>280</v>
      </c>
      <c r="E1869" t="s">
        <v>254</v>
      </c>
      <c r="F1869" t="s">
        <v>255</v>
      </c>
      <c r="G1869">
        <v>8</v>
      </c>
      <c r="H1869">
        <v>127.5</v>
      </c>
      <c r="I1869">
        <v>5</v>
      </c>
      <c r="J1869">
        <v>51</v>
      </c>
      <c r="K1869">
        <v>1114.3499999999999</v>
      </c>
      <c r="L1869">
        <v>778.8</v>
      </c>
      <c r="M1869">
        <v>335.55</v>
      </c>
      <c r="N1869" t="s">
        <v>23</v>
      </c>
      <c r="O1869" t="s">
        <v>24</v>
      </c>
      <c r="P1869" t="s">
        <v>25</v>
      </c>
      <c r="Q1869">
        <v>0.4465277777777778</v>
      </c>
      <c r="R1869" t="s">
        <v>27</v>
      </c>
      <c r="S1869" t="s">
        <v>4726</v>
      </c>
      <c r="T1869" t="s">
        <v>4703</v>
      </c>
      <c r="U1869">
        <v>124.84</v>
      </c>
      <c r="V1869" t="s">
        <v>5568</v>
      </c>
      <c r="W1869" t="s">
        <v>4958</v>
      </c>
      <c r="X1869" t="s">
        <v>5435</v>
      </c>
      <c r="Y1869" t="s">
        <v>5018</v>
      </c>
      <c r="Z1869" t="s">
        <v>5436</v>
      </c>
      <c r="AA1869" t="s">
        <v>4962</v>
      </c>
      <c r="AB1869">
        <f>YEAR(Sales_Trans_2[[#This Row],[Transaction_Date]])</f>
        <v>2025</v>
      </c>
      <c r="AC1869" t="str">
        <f>TEXT(Sales_Trans_2[[#This Row],[Transaction_Date]],"mmm")</f>
        <v>Dec</v>
      </c>
      <c r="AD1869">
        <f>MONTH(Sales_Trans_2[[#This Row],[Transaction_Date]])</f>
        <v>12</v>
      </c>
      <c r="AE1869" s="19">
        <f>IFERROR(Sales_Trans_2[[#This Row],[Profit]]/Sales_Trans_2[[#This Row],[Sales_Amount]],0)</f>
        <v>0.30111724323596717</v>
      </c>
      <c r="AF1869" s="20" t="str">
        <f>IF(Sales_Trans_2[[#This Row],[Discount_Pct]]=0,"0%",
IF(Sales_Trans_2[[#This Row],[Discount_Pct]]&lt;=5,"1-5%",
IF(Sales_Trans_2[[#This Row],[Discount_Pct]]&lt;=10,"6-10%",
IF(Sales_Trans_2[[#This Row],[Discount_Pct]]&lt;=15,"11-15%","&gt;15%"))))</f>
        <v>1-5%</v>
      </c>
    </row>
    <row r="1870" spans="1:32" x14ac:dyDescent="0.25">
      <c r="A1870" t="s">
        <v>1178</v>
      </c>
      <c r="B1870" s="10">
        <v>46025</v>
      </c>
      <c r="C1870" t="s">
        <v>1179</v>
      </c>
      <c r="D1870" t="s">
        <v>499</v>
      </c>
      <c r="E1870" t="s">
        <v>1180</v>
      </c>
      <c r="F1870" t="s">
        <v>1181</v>
      </c>
      <c r="G1870">
        <v>7</v>
      </c>
      <c r="H1870">
        <v>454.66</v>
      </c>
      <c r="I1870">
        <v>5</v>
      </c>
      <c r="J1870">
        <v>159.13</v>
      </c>
      <c r="K1870">
        <v>3477.01</v>
      </c>
      <c r="L1870">
        <v>2432.29</v>
      </c>
      <c r="M1870">
        <v>1044.72</v>
      </c>
      <c r="N1870" t="s">
        <v>47</v>
      </c>
      <c r="O1870" t="s">
        <v>24</v>
      </c>
      <c r="P1870" t="s">
        <v>25</v>
      </c>
      <c r="Q1870">
        <v>0.72013888888888888</v>
      </c>
      <c r="R1870" t="s">
        <v>27</v>
      </c>
      <c r="S1870" t="s">
        <v>4816</v>
      </c>
      <c r="T1870" t="s">
        <v>4847</v>
      </c>
      <c r="U1870">
        <v>401.06</v>
      </c>
      <c r="V1870" t="s">
        <v>5682</v>
      </c>
      <c r="W1870" t="s">
        <v>4958</v>
      </c>
      <c r="X1870" t="s">
        <v>5683</v>
      </c>
      <c r="Y1870" t="s">
        <v>4977</v>
      </c>
      <c r="Z1870" t="s">
        <v>5087</v>
      </c>
      <c r="AA1870" t="s">
        <v>4962</v>
      </c>
      <c r="AB1870">
        <f>YEAR(Sales_Trans_2[[#This Row],[Transaction_Date]])</f>
        <v>2026</v>
      </c>
      <c r="AC1870" t="str">
        <f>TEXT(Sales_Trans_2[[#This Row],[Transaction_Date]],"mmm")</f>
        <v>Jan</v>
      </c>
      <c r="AD1870">
        <f>MONTH(Sales_Trans_2[[#This Row],[Transaction_Date]])</f>
        <v>1</v>
      </c>
      <c r="AE1870" s="19">
        <f>IFERROR(Sales_Trans_2[[#This Row],[Profit]]/Sales_Trans_2[[#This Row],[Sales_Amount]],0)</f>
        <v>0.30046505474531277</v>
      </c>
      <c r="AF1870" s="20" t="str">
        <f>IF(Sales_Trans_2[[#This Row],[Discount_Pct]]=0,"0%",
IF(Sales_Trans_2[[#This Row],[Discount_Pct]]&lt;=5,"1-5%",
IF(Sales_Trans_2[[#This Row],[Discount_Pct]]&lt;=10,"6-10%",
IF(Sales_Trans_2[[#This Row],[Discount_Pct]]&lt;=15,"11-15%","&gt;15%"))))</f>
        <v>1-5%</v>
      </c>
    </row>
    <row r="1871" spans="1:32" x14ac:dyDescent="0.25">
      <c r="A1871" t="s">
        <v>2926</v>
      </c>
      <c r="B1871" s="10">
        <v>46075</v>
      </c>
      <c r="C1871" t="s">
        <v>484</v>
      </c>
      <c r="D1871" t="s">
        <v>237</v>
      </c>
      <c r="E1871" t="s">
        <v>254</v>
      </c>
      <c r="F1871" t="s">
        <v>255</v>
      </c>
      <c r="G1871">
        <v>3</v>
      </c>
      <c r="H1871">
        <v>541.35</v>
      </c>
      <c r="I1871">
        <v>10</v>
      </c>
      <c r="J1871">
        <v>162.41</v>
      </c>
      <c r="K1871">
        <v>1680.89</v>
      </c>
      <c r="L1871">
        <v>1009.2</v>
      </c>
      <c r="M1871">
        <v>671.69</v>
      </c>
      <c r="N1871" t="s">
        <v>4971</v>
      </c>
      <c r="O1871" t="s">
        <v>24</v>
      </c>
      <c r="P1871" t="s">
        <v>25</v>
      </c>
      <c r="Q1871">
        <v>0.58472222222222225</v>
      </c>
      <c r="R1871" t="s">
        <v>27</v>
      </c>
      <c r="S1871" t="s">
        <v>4670</v>
      </c>
      <c r="T1871" t="s">
        <v>4636</v>
      </c>
      <c r="U1871">
        <v>541.35</v>
      </c>
      <c r="V1871" t="s">
        <v>5699</v>
      </c>
      <c r="W1871" t="s">
        <v>4964</v>
      </c>
      <c r="X1871" t="s">
        <v>5435</v>
      </c>
      <c r="Y1871" t="s">
        <v>5018</v>
      </c>
      <c r="Z1871" t="s">
        <v>5436</v>
      </c>
      <c r="AA1871" t="s">
        <v>4962</v>
      </c>
      <c r="AB1871">
        <f>YEAR(Sales_Trans_2[[#This Row],[Transaction_Date]])</f>
        <v>2026</v>
      </c>
      <c r="AC1871" t="str">
        <f>TEXT(Sales_Trans_2[[#This Row],[Transaction_Date]],"mmm")</f>
        <v>Feb</v>
      </c>
      <c r="AD1871">
        <f>MONTH(Sales_Trans_2[[#This Row],[Transaction_Date]])</f>
        <v>2</v>
      </c>
      <c r="AE1871" s="19">
        <f>IFERROR(Sales_Trans_2[[#This Row],[Profit]]/Sales_Trans_2[[#This Row],[Sales_Amount]],0)</f>
        <v>0.39960378133012869</v>
      </c>
      <c r="AF1871" s="20" t="str">
        <f>IF(Sales_Trans_2[[#This Row],[Discount_Pct]]=0,"0%",
IF(Sales_Trans_2[[#This Row],[Discount_Pct]]&lt;=5,"1-5%",
IF(Sales_Trans_2[[#This Row],[Discount_Pct]]&lt;=10,"6-10%",
IF(Sales_Trans_2[[#This Row],[Discount_Pct]]&lt;=15,"11-15%","&gt;15%"))))</f>
        <v>6-10%</v>
      </c>
    </row>
    <row r="1872" spans="1:32" x14ac:dyDescent="0.25">
      <c r="A1872" t="s">
        <v>850</v>
      </c>
      <c r="B1872" s="10">
        <v>46068</v>
      </c>
      <c r="C1872" t="s">
        <v>851</v>
      </c>
      <c r="D1872" t="s">
        <v>509</v>
      </c>
      <c r="E1872" t="s">
        <v>852</v>
      </c>
      <c r="F1872" t="s">
        <v>853</v>
      </c>
      <c r="G1872">
        <v>2</v>
      </c>
      <c r="H1872">
        <v>291.93</v>
      </c>
      <c r="I1872">
        <v>15</v>
      </c>
      <c r="J1872">
        <v>87.58</v>
      </c>
      <c r="K1872">
        <v>570.72</v>
      </c>
      <c r="L1872">
        <v>507.4</v>
      </c>
      <c r="M1872">
        <v>63.32</v>
      </c>
      <c r="N1872" t="s">
        <v>133</v>
      </c>
      <c r="O1872" t="s">
        <v>24</v>
      </c>
      <c r="P1872" t="s">
        <v>25</v>
      </c>
      <c r="Q1872">
        <v>0.60347222222222219</v>
      </c>
      <c r="R1872" t="s">
        <v>27</v>
      </c>
      <c r="S1872" t="s">
        <v>4875</v>
      </c>
      <c r="T1872" t="s">
        <v>4864</v>
      </c>
      <c r="U1872">
        <v>291.93</v>
      </c>
      <c r="V1872" t="s">
        <v>5722</v>
      </c>
      <c r="W1872" t="s">
        <v>4968</v>
      </c>
      <c r="X1872" t="s">
        <v>5571</v>
      </c>
      <c r="Y1872" t="s">
        <v>4977</v>
      </c>
      <c r="Z1872" t="s">
        <v>5043</v>
      </c>
      <c r="AA1872" t="s">
        <v>4962</v>
      </c>
      <c r="AB1872">
        <f>YEAR(Sales_Trans_2[[#This Row],[Transaction_Date]])</f>
        <v>2026</v>
      </c>
      <c r="AC1872" t="str">
        <f>TEXT(Sales_Trans_2[[#This Row],[Transaction_Date]],"mmm")</f>
        <v>Feb</v>
      </c>
      <c r="AD1872">
        <f>MONTH(Sales_Trans_2[[#This Row],[Transaction_Date]])</f>
        <v>2</v>
      </c>
      <c r="AE1872" s="19">
        <f>IFERROR(Sales_Trans_2[[#This Row],[Profit]]/Sales_Trans_2[[#This Row],[Sales_Amount]],0)</f>
        <v>0.11094757499299131</v>
      </c>
      <c r="AF1872" s="20" t="str">
        <f>IF(Sales_Trans_2[[#This Row],[Discount_Pct]]=0,"0%",
IF(Sales_Trans_2[[#This Row],[Discount_Pct]]&lt;=5,"1-5%",
IF(Sales_Trans_2[[#This Row],[Discount_Pct]]&lt;=10,"6-10%",
IF(Sales_Trans_2[[#This Row],[Discount_Pct]]&lt;=15,"11-15%","&gt;15%"))))</f>
        <v>11-15%</v>
      </c>
    </row>
    <row r="1873" spans="1:32" x14ac:dyDescent="0.25">
      <c r="A1873" t="s">
        <v>1278</v>
      </c>
      <c r="B1873" s="10">
        <v>46040</v>
      </c>
      <c r="C1873" t="s">
        <v>129</v>
      </c>
      <c r="D1873" t="s">
        <v>275</v>
      </c>
      <c r="E1873" t="s">
        <v>1157</v>
      </c>
      <c r="F1873" t="s">
        <v>1158</v>
      </c>
      <c r="G1873">
        <v>3</v>
      </c>
      <c r="H1873">
        <v>51.64</v>
      </c>
      <c r="I1873">
        <v>10</v>
      </c>
      <c r="J1873">
        <v>15.49</v>
      </c>
      <c r="K1873">
        <v>160.34</v>
      </c>
      <c r="L1873">
        <v>112.44</v>
      </c>
      <c r="M1873">
        <v>47.9</v>
      </c>
      <c r="N1873" t="s">
        <v>40</v>
      </c>
      <c r="O1873" t="s">
        <v>24</v>
      </c>
      <c r="P1873" t="s">
        <v>25</v>
      </c>
      <c r="Q1873">
        <v>0.39027777777777778</v>
      </c>
      <c r="R1873" t="s">
        <v>27</v>
      </c>
      <c r="S1873" t="s">
        <v>4760</v>
      </c>
      <c r="T1873" t="s">
        <v>4752</v>
      </c>
      <c r="U1873">
        <v>51.33</v>
      </c>
      <c r="V1873" t="s">
        <v>5649</v>
      </c>
      <c r="W1873" t="s">
        <v>4958</v>
      </c>
      <c r="X1873" t="s">
        <v>5179</v>
      </c>
      <c r="Y1873" t="s">
        <v>5007</v>
      </c>
      <c r="Z1873" t="s">
        <v>5180</v>
      </c>
      <c r="AA1873" t="s">
        <v>4962</v>
      </c>
      <c r="AB1873">
        <f>YEAR(Sales_Trans_2[[#This Row],[Transaction_Date]])</f>
        <v>2026</v>
      </c>
      <c r="AC1873" t="str">
        <f>TEXT(Sales_Trans_2[[#This Row],[Transaction_Date]],"mmm")</f>
        <v>Jan</v>
      </c>
      <c r="AD1873">
        <f>MONTH(Sales_Trans_2[[#This Row],[Transaction_Date]])</f>
        <v>1</v>
      </c>
      <c r="AE1873" s="19">
        <f>IFERROR(Sales_Trans_2[[#This Row],[Profit]]/Sales_Trans_2[[#This Row],[Sales_Amount]],0)</f>
        <v>0.29874017712361228</v>
      </c>
      <c r="AF1873" s="20" t="str">
        <f>IF(Sales_Trans_2[[#This Row],[Discount_Pct]]=0,"0%",
IF(Sales_Trans_2[[#This Row],[Discount_Pct]]&lt;=5,"1-5%",
IF(Sales_Trans_2[[#This Row],[Discount_Pct]]&lt;=10,"6-10%",
IF(Sales_Trans_2[[#This Row],[Discount_Pct]]&lt;=15,"11-15%","&gt;15%"))))</f>
        <v>6-10%</v>
      </c>
    </row>
    <row r="1874" spans="1:32" x14ac:dyDescent="0.25">
      <c r="A1874" t="s">
        <v>537</v>
      </c>
      <c r="B1874" s="10">
        <v>45820</v>
      </c>
      <c r="C1874" t="s">
        <v>538</v>
      </c>
      <c r="D1874" t="s">
        <v>539</v>
      </c>
      <c r="E1874" t="s">
        <v>343</v>
      </c>
      <c r="F1874" t="s">
        <v>344</v>
      </c>
      <c r="G1874">
        <v>8</v>
      </c>
      <c r="H1874">
        <v>279.93</v>
      </c>
      <c r="I1874">
        <v>20</v>
      </c>
      <c r="J1874">
        <v>447.89</v>
      </c>
      <c r="K1874">
        <v>2060.2800000000002</v>
      </c>
      <c r="L1874">
        <v>1684.16</v>
      </c>
      <c r="M1874">
        <v>376.12</v>
      </c>
      <c r="N1874" t="s">
        <v>40</v>
      </c>
      <c r="O1874" t="s">
        <v>24</v>
      </c>
      <c r="P1874" t="s">
        <v>25</v>
      </c>
      <c r="Q1874">
        <v>0.43125000000000002</v>
      </c>
      <c r="R1874" t="s">
        <v>27</v>
      </c>
      <c r="S1874" t="s">
        <v>4878</v>
      </c>
      <c r="T1874" t="s">
        <v>4864</v>
      </c>
      <c r="U1874">
        <v>251.73</v>
      </c>
      <c r="V1874" t="s">
        <v>5521</v>
      </c>
      <c r="W1874" t="s">
        <v>4958</v>
      </c>
      <c r="X1874" t="s">
        <v>5445</v>
      </c>
      <c r="Y1874" t="s">
        <v>4977</v>
      </c>
      <c r="Z1874" t="s">
        <v>5446</v>
      </c>
      <c r="AA1874" t="s">
        <v>4962</v>
      </c>
      <c r="AB1874">
        <f>YEAR(Sales_Trans_2[[#This Row],[Transaction_Date]])</f>
        <v>2025</v>
      </c>
      <c r="AC1874" t="str">
        <f>TEXT(Sales_Trans_2[[#This Row],[Transaction_Date]],"mmm")</f>
        <v>Jun</v>
      </c>
      <c r="AD1874">
        <f>MONTH(Sales_Trans_2[[#This Row],[Transaction_Date]])</f>
        <v>6</v>
      </c>
      <c r="AE1874" s="19">
        <f>IFERROR(Sales_Trans_2[[#This Row],[Profit]]/Sales_Trans_2[[#This Row],[Sales_Amount]],0)</f>
        <v>0.18255771060244236</v>
      </c>
      <c r="AF1874" s="20" t="str">
        <f>IF(Sales_Trans_2[[#This Row],[Discount_Pct]]=0,"0%",
IF(Sales_Trans_2[[#This Row],[Discount_Pct]]&lt;=5,"1-5%",
IF(Sales_Trans_2[[#This Row],[Discount_Pct]]&lt;=10,"6-10%",
IF(Sales_Trans_2[[#This Row],[Discount_Pct]]&lt;=15,"11-15%","&gt;15%"))))</f>
        <v>&gt;15%</v>
      </c>
    </row>
    <row r="1875" spans="1:32" x14ac:dyDescent="0.25">
      <c r="A1875" t="s">
        <v>3349</v>
      </c>
      <c r="B1875" s="10">
        <v>45820</v>
      </c>
      <c r="C1875" t="s">
        <v>3225</v>
      </c>
      <c r="D1875" t="s">
        <v>432</v>
      </c>
      <c r="E1875" t="s">
        <v>148</v>
      </c>
      <c r="F1875" t="s">
        <v>361</v>
      </c>
      <c r="G1875">
        <v>4</v>
      </c>
      <c r="H1875">
        <v>305.67</v>
      </c>
      <c r="I1875">
        <v>20</v>
      </c>
      <c r="J1875">
        <v>244.54</v>
      </c>
      <c r="K1875">
        <v>1124.8599999999999</v>
      </c>
      <c r="L1875">
        <v>1005.68</v>
      </c>
      <c r="M1875">
        <v>119.18</v>
      </c>
      <c r="N1875" t="s">
        <v>68</v>
      </c>
      <c r="O1875" t="s">
        <v>24</v>
      </c>
      <c r="P1875" t="s">
        <v>25</v>
      </c>
      <c r="Q1875">
        <v>0.45902777777777776</v>
      </c>
      <c r="R1875" t="s">
        <v>27</v>
      </c>
      <c r="S1875" t="s">
        <v>4841</v>
      </c>
      <c r="T1875" t="s">
        <v>4828</v>
      </c>
      <c r="U1875">
        <v>305.67</v>
      </c>
      <c r="V1875" t="s">
        <v>5781</v>
      </c>
      <c r="W1875" t="s">
        <v>4968</v>
      </c>
      <c r="X1875" t="s">
        <v>5017</v>
      </c>
      <c r="Y1875" t="s">
        <v>5018</v>
      </c>
      <c r="Z1875" t="s">
        <v>5135</v>
      </c>
      <c r="AA1875" t="s">
        <v>4962</v>
      </c>
      <c r="AB1875">
        <f>YEAR(Sales_Trans_2[[#This Row],[Transaction_Date]])</f>
        <v>2025</v>
      </c>
      <c r="AC1875" t="str">
        <f>TEXT(Sales_Trans_2[[#This Row],[Transaction_Date]],"mmm")</f>
        <v>Jun</v>
      </c>
      <c r="AD1875">
        <f>MONTH(Sales_Trans_2[[#This Row],[Transaction_Date]])</f>
        <v>6</v>
      </c>
      <c r="AE1875" s="19">
        <f>IFERROR(Sales_Trans_2[[#This Row],[Profit]]/Sales_Trans_2[[#This Row],[Sales_Amount]],0)</f>
        <v>0.10595096278648011</v>
      </c>
      <c r="AF1875" s="20" t="str">
        <f>IF(Sales_Trans_2[[#This Row],[Discount_Pct]]=0,"0%",
IF(Sales_Trans_2[[#This Row],[Discount_Pct]]&lt;=5,"1-5%",
IF(Sales_Trans_2[[#This Row],[Discount_Pct]]&lt;=10,"6-10%",
IF(Sales_Trans_2[[#This Row],[Discount_Pct]]&lt;=15,"11-15%","&gt;15%"))))</f>
        <v>&gt;15%</v>
      </c>
    </row>
    <row r="1876" spans="1:32" x14ac:dyDescent="0.25">
      <c r="A1876" t="s">
        <v>529</v>
      </c>
      <c r="B1876" s="10">
        <v>45990</v>
      </c>
      <c r="C1876" t="s">
        <v>152</v>
      </c>
      <c r="D1876" t="s">
        <v>530</v>
      </c>
      <c r="E1876" t="s">
        <v>114</v>
      </c>
      <c r="F1876" t="s">
        <v>531</v>
      </c>
      <c r="G1876">
        <v>8</v>
      </c>
      <c r="H1876">
        <v>128.33000000000001</v>
      </c>
      <c r="I1876">
        <v>10</v>
      </c>
      <c r="J1876">
        <v>102.66</v>
      </c>
      <c r="K1876">
        <v>1062.58</v>
      </c>
      <c r="L1876">
        <v>765.6</v>
      </c>
      <c r="M1876">
        <v>296.98</v>
      </c>
      <c r="N1876" t="s">
        <v>23</v>
      </c>
      <c r="O1876" t="s">
        <v>24</v>
      </c>
      <c r="P1876" t="s">
        <v>25</v>
      </c>
      <c r="Q1876">
        <v>0.80902777777777779</v>
      </c>
      <c r="R1876" t="s">
        <v>27</v>
      </c>
      <c r="S1876" t="s">
        <v>4772</v>
      </c>
      <c r="T1876" t="s">
        <v>4752</v>
      </c>
      <c r="U1876">
        <v>125.15</v>
      </c>
      <c r="V1876" t="s">
        <v>5127</v>
      </c>
      <c r="W1876" t="s">
        <v>4958</v>
      </c>
      <c r="X1876" t="s">
        <v>5575</v>
      </c>
      <c r="Y1876" t="s">
        <v>5007</v>
      </c>
      <c r="Z1876" t="s">
        <v>5524</v>
      </c>
      <c r="AA1876" t="s">
        <v>4962</v>
      </c>
      <c r="AB1876">
        <f>YEAR(Sales_Trans_2[[#This Row],[Transaction_Date]])</f>
        <v>2025</v>
      </c>
      <c r="AC1876" t="str">
        <f>TEXT(Sales_Trans_2[[#This Row],[Transaction_Date]],"mmm")</f>
        <v>Nov</v>
      </c>
      <c r="AD1876">
        <f>MONTH(Sales_Trans_2[[#This Row],[Transaction_Date]])</f>
        <v>11</v>
      </c>
      <c r="AE1876" s="19">
        <f>IFERROR(Sales_Trans_2[[#This Row],[Profit]]/Sales_Trans_2[[#This Row],[Sales_Amount]],0)</f>
        <v>0.27948954431666323</v>
      </c>
      <c r="AF1876" s="20" t="str">
        <f>IF(Sales_Trans_2[[#This Row],[Discount_Pct]]=0,"0%",
IF(Sales_Trans_2[[#This Row],[Discount_Pct]]&lt;=5,"1-5%",
IF(Sales_Trans_2[[#This Row],[Discount_Pct]]&lt;=10,"6-10%",
IF(Sales_Trans_2[[#This Row],[Discount_Pct]]&lt;=15,"11-15%","&gt;15%"))))</f>
        <v>6-10%</v>
      </c>
    </row>
    <row r="1877" spans="1:32" x14ac:dyDescent="0.25">
      <c r="A1877" t="s">
        <v>3305</v>
      </c>
      <c r="B1877" s="10">
        <v>45984</v>
      </c>
      <c r="C1877" t="s">
        <v>1958</v>
      </c>
      <c r="D1877" t="s">
        <v>247</v>
      </c>
      <c r="E1877" t="s">
        <v>795</v>
      </c>
      <c r="F1877" t="s">
        <v>991</v>
      </c>
      <c r="G1877">
        <v>1</v>
      </c>
      <c r="H1877">
        <v>317.72000000000003</v>
      </c>
      <c r="I1877">
        <v>10</v>
      </c>
      <c r="J1877">
        <v>31.77</v>
      </c>
      <c r="K1877">
        <v>328.84</v>
      </c>
      <c r="L1877">
        <v>271.52999999999997</v>
      </c>
      <c r="M1877">
        <v>57.31</v>
      </c>
      <c r="N1877" t="s">
        <v>68</v>
      </c>
      <c r="O1877" t="s">
        <v>24</v>
      </c>
      <c r="P1877" t="s">
        <v>25</v>
      </c>
      <c r="Q1877">
        <v>0.77152777777777781</v>
      </c>
      <c r="R1877" t="s">
        <v>27</v>
      </c>
      <c r="S1877" t="s">
        <v>4897</v>
      </c>
      <c r="T1877" t="s">
        <v>4887</v>
      </c>
      <c r="U1877">
        <v>223.15</v>
      </c>
      <c r="V1877" t="s">
        <v>5573</v>
      </c>
      <c r="W1877" t="s">
        <v>4968</v>
      </c>
      <c r="X1877" t="s">
        <v>5453</v>
      </c>
      <c r="Y1877" t="s">
        <v>5007</v>
      </c>
      <c r="Z1877" t="s">
        <v>5454</v>
      </c>
      <c r="AA1877" t="s">
        <v>4962</v>
      </c>
      <c r="AB1877">
        <f>YEAR(Sales_Trans_2[[#This Row],[Transaction_Date]])</f>
        <v>2025</v>
      </c>
      <c r="AC1877" t="str">
        <f>TEXT(Sales_Trans_2[[#This Row],[Transaction_Date]],"mmm")</f>
        <v>Nov</v>
      </c>
      <c r="AD1877">
        <f>MONTH(Sales_Trans_2[[#This Row],[Transaction_Date]])</f>
        <v>11</v>
      </c>
      <c r="AE1877" s="19">
        <f>IFERROR(Sales_Trans_2[[#This Row],[Profit]]/Sales_Trans_2[[#This Row],[Sales_Amount]],0)</f>
        <v>0.17427928475854521</v>
      </c>
      <c r="AF1877" s="20" t="str">
        <f>IF(Sales_Trans_2[[#This Row],[Discount_Pct]]=0,"0%",
IF(Sales_Trans_2[[#This Row],[Discount_Pct]]&lt;=5,"1-5%",
IF(Sales_Trans_2[[#This Row],[Discount_Pct]]&lt;=10,"6-10%",
IF(Sales_Trans_2[[#This Row],[Discount_Pct]]&lt;=15,"11-15%","&gt;15%"))))</f>
        <v>6-10%</v>
      </c>
    </row>
    <row r="1878" spans="1:32" x14ac:dyDescent="0.25">
      <c r="A1878" t="s">
        <v>642</v>
      </c>
      <c r="B1878" s="10">
        <v>45983</v>
      </c>
      <c r="C1878" t="s">
        <v>643</v>
      </c>
      <c r="D1878" t="s">
        <v>459</v>
      </c>
      <c r="E1878" t="s">
        <v>148</v>
      </c>
      <c r="F1878" t="s">
        <v>361</v>
      </c>
      <c r="G1878">
        <v>3</v>
      </c>
      <c r="H1878">
        <v>71.290000000000006</v>
      </c>
      <c r="I1878">
        <v>20</v>
      </c>
      <c r="J1878">
        <v>42.77</v>
      </c>
      <c r="K1878">
        <v>196.76</v>
      </c>
      <c r="L1878">
        <v>178.11</v>
      </c>
      <c r="M1878">
        <v>18.649999999999999</v>
      </c>
      <c r="N1878" t="s">
        <v>40</v>
      </c>
      <c r="O1878" t="s">
        <v>24</v>
      </c>
      <c r="P1878" t="s">
        <v>25</v>
      </c>
      <c r="Q1878">
        <v>0.60138888888888886</v>
      </c>
      <c r="R1878" t="s">
        <v>27</v>
      </c>
      <c r="S1878" t="s">
        <v>4838</v>
      </c>
      <c r="T1878" t="s">
        <v>4828</v>
      </c>
      <c r="U1878">
        <v>71.290000000000006</v>
      </c>
      <c r="V1878" t="s">
        <v>5828</v>
      </c>
      <c r="W1878" t="s">
        <v>4968</v>
      </c>
      <c r="X1878" t="s">
        <v>5017</v>
      </c>
      <c r="Y1878" t="s">
        <v>5018</v>
      </c>
      <c r="Z1878" t="s">
        <v>5135</v>
      </c>
      <c r="AA1878" t="s">
        <v>4962</v>
      </c>
      <c r="AB1878">
        <f>YEAR(Sales_Trans_2[[#This Row],[Transaction_Date]])</f>
        <v>2025</v>
      </c>
      <c r="AC1878" t="str">
        <f>TEXT(Sales_Trans_2[[#This Row],[Transaction_Date]],"mmm")</f>
        <v>Nov</v>
      </c>
      <c r="AD1878">
        <f>MONTH(Sales_Trans_2[[#This Row],[Transaction_Date]])</f>
        <v>11</v>
      </c>
      <c r="AE1878" s="19">
        <f>IFERROR(Sales_Trans_2[[#This Row],[Profit]]/Sales_Trans_2[[#This Row],[Sales_Amount]],0)</f>
        <v>9.4785525513315705E-2</v>
      </c>
      <c r="AF1878" s="20" t="str">
        <f>IF(Sales_Trans_2[[#This Row],[Discount_Pct]]=0,"0%",
IF(Sales_Trans_2[[#This Row],[Discount_Pct]]&lt;=5,"1-5%",
IF(Sales_Trans_2[[#This Row],[Discount_Pct]]&lt;=10,"6-10%",
IF(Sales_Trans_2[[#This Row],[Discount_Pct]]&lt;=15,"11-15%","&gt;15%"))))</f>
        <v>&gt;15%</v>
      </c>
    </row>
    <row r="1879" spans="1:32" x14ac:dyDescent="0.25">
      <c r="A1879" t="s">
        <v>3881</v>
      </c>
      <c r="B1879" s="10">
        <v>45977</v>
      </c>
      <c r="C1879" t="s">
        <v>693</v>
      </c>
      <c r="D1879" t="s">
        <v>147</v>
      </c>
      <c r="E1879" t="s">
        <v>1347</v>
      </c>
      <c r="F1879" t="s">
        <v>1313</v>
      </c>
      <c r="G1879">
        <v>2</v>
      </c>
      <c r="H1879">
        <v>332.73</v>
      </c>
      <c r="I1879">
        <v>10</v>
      </c>
      <c r="J1879">
        <v>66.55</v>
      </c>
      <c r="K1879">
        <v>688.75</v>
      </c>
      <c r="L1879">
        <v>522.44000000000005</v>
      </c>
      <c r="M1879">
        <v>166.31</v>
      </c>
      <c r="N1879" t="s">
        <v>23</v>
      </c>
      <c r="O1879" t="s">
        <v>24</v>
      </c>
      <c r="P1879" t="s">
        <v>25</v>
      </c>
      <c r="Q1879">
        <v>0.57152777777777775</v>
      </c>
      <c r="R1879" t="s">
        <v>27</v>
      </c>
      <c r="S1879" t="s">
        <v>4717</v>
      </c>
      <c r="T1879" t="s">
        <v>4703</v>
      </c>
      <c r="U1879">
        <v>332.73</v>
      </c>
      <c r="V1879" t="s">
        <v>5843</v>
      </c>
      <c r="W1879" t="s">
        <v>4968</v>
      </c>
      <c r="X1879" t="s">
        <v>4976</v>
      </c>
      <c r="Y1879" t="s">
        <v>4977</v>
      </c>
      <c r="Z1879" t="s">
        <v>5089</v>
      </c>
      <c r="AA1879" t="s">
        <v>4962</v>
      </c>
      <c r="AB1879">
        <f>YEAR(Sales_Trans_2[[#This Row],[Transaction_Date]])</f>
        <v>2025</v>
      </c>
      <c r="AC1879" t="str">
        <f>TEXT(Sales_Trans_2[[#This Row],[Transaction_Date]],"mmm")</f>
        <v>Nov</v>
      </c>
      <c r="AD1879">
        <f>MONTH(Sales_Trans_2[[#This Row],[Transaction_Date]])</f>
        <v>11</v>
      </c>
      <c r="AE1879" s="19">
        <f>IFERROR(Sales_Trans_2[[#This Row],[Profit]]/Sales_Trans_2[[#This Row],[Sales_Amount]],0)</f>
        <v>0.24146642468239565</v>
      </c>
      <c r="AF1879" s="20" t="str">
        <f>IF(Sales_Trans_2[[#This Row],[Discount_Pct]]=0,"0%",
IF(Sales_Trans_2[[#This Row],[Discount_Pct]]&lt;=5,"1-5%",
IF(Sales_Trans_2[[#This Row],[Discount_Pct]]&lt;=10,"6-10%",
IF(Sales_Trans_2[[#This Row],[Discount_Pct]]&lt;=15,"11-15%","&gt;15%"))))</f>
        <v>6-10%</v>
      </c>
    </row>
    <row r="1880" spans="1:32" x14ac:dyDescent="0.25">
      <c r="A1880" t="s">
        <v>3960</v>
      </c>
      <c r="B1880" s="10">
        <v>45976</v>
      </c>
      <c r="C1880" t="s">
        <v>993</v>
      </c>
      <c r="D1880" t="s">
        <v>1225</v>
      </c>
      <c r="E1880" t="s">
        <v>297</v>
      </c>
      <c r="F1880" t="s">
        <v>3482</v>
      </c>
      <c r="G1880">
        <v>4</v>
      </c>
      <c r="H1880">
        <v>194.14</v>
      </c>
      <c r="I1880">
        <v>20</v>
      </c>
      <c r="J1880">
        <v>155.31</v>
      </c>
      <c r="K1880">
        <v>714.44</v>
      </c>
      <c r="L1880">
        <v>430.4</v>
      </c>
      <c r="M1880">
        <v>284.04000000000002</v>
      </c>
      <c r="N1880" t="s">
        <v>133</v>
      </c>
      <c r="O1880" t="s">
        <v>24</v>
      </c>
      <c r="P1880" t="s">
        <v>25</v>
      </c>
      <c r="Q1880">
        <v>0.41319444444444442</v>
      </c>
      <c r="R1880" t="s">
        <v>27</v>
      </c>
      <c r="S1880" t="s">
        <v>4664</v>
      </c>
      <c r="T1880" t="s">
        <v>4636</v>
      </c>
      <c r="U1880">
        <v>182.3</v>
      </c>
      <c r="V1880" t="s">
        <v>5281</v>
      </c>
      <c r="W1880" t="s">
        <v>4958</v>
      </c>
      <c r="X1880" t="s">
        <v>5846</v>
      </c>
      <c r="Y1880" t="s">
        <v>4977</v>
      </c>
      <c r="Z1880" t="s">
        <v>5084</v>
      </c>
      <c r="AA1880" t="s">
        <v>4962</v>
      </c>
      <c r="AB1880">
        <f>YEAR(Sales_Trans_2[[#This Row],[Transaction_Date]])</f>
        <v>2025</v>
      </c>
      <c r="AC1880" t="str">
        <f>TEXT(Sales_Trans_2[[#This Row],[Transaction_Date]],"mmm")</f>
        <v>Nov</v>
      </c>
      <c r="AD1880">
        <f>MONTH(Sales_Trans_2[[#This Row],[Transaction_Date]])</f>
        <v>11</v>
      </c>
      <c r="AE1880" s="19">
        <f>IFERROR(Sales_Trans_2[[#This Row],[Profit]]/Sales_Trans_2[[#This Row],[Sales_Amount]],0)</f>
        <v>0.39757012485303173</v>
      </c>
      <c r="AF1880" s="20" t="str">
        <f>IF(Sales_Trans_2[[#This Row],[Discount_Pct]]=0,"0%",
IF(Sales_Trans_2[[#This Row],[Discount_Pct]]&lt;=5,"1-5%",
IF(Sales_Trans_2[[#This Row],[Discount_Pct]]&lt;=10,"6-10%",
IF(Sales_Trans_2[[#This Row],[Discount_Pct]]&lt;=15,"11-15%","&gt;15%"))))</f>
        <v>&gt;15%</v>
      </c>
    </row>
    <row r="1881" spans="1:32" x14ac:dyDescent="0.25">
      <c r="A1881" t="s">
        <v>819</v>
      </c>
      <c r="B1881" s="10">
        <v>45911</v>
      </c>
      <c r="C1881" t="s">
        <v>820</v>
      </c>
      <c r="D1881" t="s">
        <v>777</v>
      </c>
      <c r="E1881" t="s">
        <v>390</v>
      </c>
      <c r="F1881" t="s">
        <v>821</v>
      </c>
      <c r="G1881">
        <v>3</v>
      </c>
      <c r="H1881">
        <v>86.11</v>
      </c>
      <c r="I1881">
        <v>5</v>
      </c>
      <c r="J1881">
        <v>12.92</v>
      </c>
      <c r="K1881">
        <v>282.22000000000003</v>
      </c>
      <c r="L1881">
        <v>204.51</v>
      </c>
      <c r="M1881">
        <v>77.709999999999994</v>
      </c>
      <c r="N1881" t="s">
        <v>133</v>
      </c>
      <c r="O1881" t="s">
        <v>24</v>
      </c>
      <c r="P1881" t="s">
        <v>25</v>
      </c>
      <c r="Q1881">
        <v>0.83611111111111114</v>
      </c>
      <c r="R1881" t="s">
        <v>27</v>
      </c>
      <c r="S1881" t="s">
        <v>4818</v>
      </c>
      <c r="T1881" t="s">
        <v>4805</v>
      </c>
      <c r="U1881">
        <v>86.11</v>
      </c>
      <c r="V1881" t="s">
        <v>5855</v>
      </c>
      <c r="W1881" t="s">
        <v>4964</v>
      </c>
      <c r="X1881" t="s">
        <v>5322</v>
      </c>
      <c r="Y1881" t="s">
        <v>5007</v>
      </c>
      <c r="Z1881" t="s">
        <v>5323</v>
      </c>
      <c r="AA1881" t="s">
        <v>4962</v>
      </c>
      <c r="AB1881">
        <f>YEAR(Sales_Trans_2[[#This Row],[Transaction_Date]])</f>
        <v>2025</v>
      </c>
      <c r="AC1881" t="str">
        <f>TEXT(Sales_Trans_2[[#This Row],[Transaction_Date]],"mmm")</f>
        <v>Sep</v>
      </c>
      <c r="AD1881">
        <f>MONTH(Sales_Trans_2[[#This Row],[Transaction_Date]])</f>
        <v>9</v>
      </c>
      <c r="AE1881" s="19">
        <f>IFERROR(Sales_Trans_2[[#This Row],[Profit]]/Sales_Trans_2[[#This Row],[Sales_Amount]],0)</f>
        <v>0.2753525618311955</v>
      </c>
      <c r="AF1881" s="20" t="str">
        <f>IF(Sales_Trans_2[[#This Row],[Discount_Pct]]=0,"0%",
IF(Sales_Trans_2[[#This Row],[Discount_Pct]]&lt;=5,"1-5%",
IF(Sales_Trans_2[[#This Row],[Discount_Pct]]&lt;=10,"6-10%",
IF(Sales_Trans_2[[#This Row],[Discount_Pct]]&lt;=15,"11-15%","&gt;15%"))))</f>
        <v>1-5%</v>
      </c>
    </row>
    <row r="1882" spans="1:32" x14ac:dyDescent="0.25">
      <c r="A1882" t="s">
        <v>4149</v>
      </c>
      <c r="B1882" s="10">
        <v>45699</v>
      </c>
      <c r="C1882" t="s">
        <v>3469</v>
      </c>
      <c r="D1882" t="s">
        <v>470</v>
      </c>
      <c r="E1882" t="s">
        <v>1066</v>
      </c>
      <c r="F1882" t="s">
        <v>1201</v>
      </c>
      <c r="G1882">
        <v>2</v>
      </c>
      <c r="H1882">
        <v>589.75</v>
      </c>
      <c r="I1882">
        <v>20</v>
      </c>
      <c r="J1882">
        <v>235.9</v>
      </c>
      <c r="K1882">
        <v>1085.1400000000001</v>
      </c>
      <c r="L1882">
        <v>687.3</v>
      </c>
      <c r="M1882">
        <v>397.84</v>
      </c>
      <c r="N1882" t="s">
        <v>47</v>
      </c>
      <c r="O1882" t="s">
        <v>24</v>
      </c>
      <c r="P1882" t="s">
        <v>25</v>
      </c>
      <c r="Q1882">
        <v>0.60902777777777772</v>
      </c>
      <c r="R1882" t="s">
        <v>27</v>
      </c>
      <c r="S1882" t="s">
        <v>4646</v>
      </c>
      <c r="T1882" t="s">
        <v>4636</v>
      </c>
      <c r="U1882">
        <v>589.75</v>
      </c>
      <c r="V1882" t="s">
        <v>5548</v>
      </c>
      <c r="W1882" t="s">
        <v>4964</v>
      </c>
      <c r="X1882" t="s">
        <v>5551</v>
      </c>
      <c r="Y1882" t="s">
        <v>4977</v>
      </c>
      <c r="Z1882" t="s">
        <v>5120</v>
      </c>
      <c r="AA1882" t="s">
        <v>4962</v>
      </c>
      <c r="AB1882">
        <f>YEAR(Sales_Trans_2[[#This Row],[Transaction_Date]])</f>
        <v>2025</v>
      </c>
      <c r="AC1882" t="str">
        <f>TEXT(Sales_Trans_2[[#This Row],[Transaction_Date]],"mmm")</f>
        <v>Feb</v>
      </c>
      <c r="AD1882">
        <f>MONTH(Sales_Trans_2[[#This Row],[Transaction_Date]])</f>
        <v>2</v>
      </c>
      <c r="AE1882" s="19">
        <f>IFERROR(Sales_Trans_2[[#This Row],[Profit]]/Sales_Trans_2[[#This Row],[Sales_Amount]],0)</f>
        <v>0.36662550454319254</v>
      </c>
      <c r="AF1882" s="20" t="str">
        <f>IF(Sales_Trans_2[[#This Row],[Discount_Pct]]=0,"0%",
IF(Sales_Trans_2[[#This Row],[Discount_Pct]]&lt;=5,"1-5%",
IF(Sales_Trans_2[[#This Row],[Discount_Pct]]&lt;=10,"6-10%",
IF(Sales_Trans_2[[#This Row],[Discount_Pct]]&lt;=15,"11-15%","&gt;15%"))))</f>
        <v>&gt;15%</v>
      </c>
    </row>
    <row r="1883" spans="1:32" x14ac:dyDescent="0.25">
      <c r="A1883" t="s">
        <v>4555</v>
      </c>
      <c r="B1883" s="10">
        <v>45699</v>
      </c>
      <c r="C1883" t="s">
        <v>1256</v>
      </c>
      <c r="D1883" t="s">
        <v>1112</v>
      </c>
      <c r="E1883" t="s">
        <v>254</v>
      </c>
      <c r="F1883" t="s">
        <v>255</v>
      </c>
      <c r="G1883">
        <v>8</v>
      </c>
      <c r="H1883">
        <v>387.52</v>
      </c>
      <c r="I1883">
        <v>10</v>
      </c>
      <c r="J1883">
        <v>310.02</v>
      </c>
      <c r="K1883">
        <v>3208.66</v>
      </c>
      <c r="L1883">
        <v>2595.84</v>
      </c>
      <c r="M1883">
        <v>612.82000000000005</v>
      </c>
      <c r="N1883" t="s">
        <v>23</v>
      </c>
      <c r="O1883" t="s">
        <v>24</v>
      </c>
      <c r="P1883" t="s">
        <v>25</v>
      </c>
      <c r="Q1883">
        <v>0.89513888888888893</v>
      </c>
      <c r="R1883" t="s">
        <v>27</v>
      </c>
      <c r="S1883" t="s">
        <v>4904</v>
      </c>
      <c r="T1883" t="s">
        <v>4887</v>
      </c>
      <c r="U1883">
        <v>360.52</v>
      </c>
      <c r="V1883" t="s">
        <v>5610</v>
      </c>
      <c r="W1883" t="s">
        <v>4958</v>
      </c>
      <c r="X1883" t="s">
        <v>5435</v>
      </c>
      <c r="Y1883" t="s">
        <v>5018</v>
      </c>
      <c r="Z1883" t="s">
        <v>5436</v>
      </c>
      <c r="AA1883" t="s">
        <v>4962</v>
      </c>
      <c r="AB1883">
        <f>YEAR(Sales_Trans_2[[#This Row],[Transaction_Date]])</f>
        <v>2025</v>
      </c>
      <c r="AC1883" t="str">
        <f>TEXT(Sales_Trans_2[[#This Row],[Transaction_Date]],"mmm")</f>
        <v>Feb</v>
      </c>
      <c r="AD1883">
        <f>MONTH(Sales_Trans_2[[#This Row],[Transaction_Date]])</f>
        <v>2</v>
      </c>
      <c r="AE1883" s="19">
        <f>IFERROR(Sales_Trans_2[[#This Row],[Profit]]/Sales_Trans_2[[#This Row],[Sales_Amount]],0)</f>
        <v>0.19098938497690626</v>
      </c>
      <c r="AF1883" s="20" t="str">
        <f>IF(Sales_Trans_2[[#This Row],[Discount_Pct]]=0,"0%",
IF(Sales_Trans_2[[#This Row],[Discount_Pct]]&lt;=5,"1-5%",
IF(Sales_Trans_2[[#This Row],[Discount_Pct]]&lt;=10,"6-10%",
IF(Sales_Trans_2[[#This Row],[Discount_Pct]]&lt;=15,"11-15%","&gt;15%"))))</f>
        <v>6-10%</v>
      </c>
    </row>
    <row r="1884" spans="1:32" x14ac:dyDescent="0.25">
      <c r="A1884" t="s">
        <v>828</v>
      </c>
      <c r="B1884" s="10">
        <v>45955</v>
      </c>
      <c r="C1884" t="s">
        <v>829</v>
      </c>
      <c r="D1884" t="s">
        <v>59</v>
      </c>
      <c r="E1884" t="s">
        <v>830</v>
      </c>
      <c r="F1884" t="s">
        <v>831</v>
      </c>
      <c r="G1884">
        <v>1</v>
      </c>
      <c r="H1884">
        <v>342.46</v>
      </c>
      <c r="I1884">
        <v>20</v>
      </c>
      <c r="J1884">
        <v>68.489999999999995</v>
      </c>
      <c r="K1884">
        <v>315.07</v>
      </c>
      <c r="L1884">
        <v>271.77999999999997</v>
      </c>
      <c r="M1884">
        <v>43.29</v>
      </c>
      <c r="N1884" t="s">
        <v>23</v>
      </c>
      <c r="O1884" t="s">
        <v>24</v>
      </c>
      <c r="P1884" t="s">
        <v>25</v>
      </c>
      <c r="Q1884">
        <v>0.62291666666666667</v>
      </c>
      <c r="R1884" t="s">
        <v>27</v>
      </c>
      <c r="S1884" t="s">
        <v>4721</v>
      </c>
      <c r="T1884" t="s">
        <v>4703</v>
      </c>
      <c r="U1884">
        <v>342.46</v>
      </c>
      <c r="V1884" t="s">
        <v>5895</v>
      </c>
      <c r="W1884" t="s">
        <v>4964</v>
      </c>
      <c r="X1884" t="s">
        <v>5402</v>
      </c>
      <c r="Y1884" t="s">
        <v>4977</v>
      </c>
      <c r="Z1884" t="s">
        <v>5403</v>
      </c>
      <c r="AA1884" t="s">
        <v>4962</v>
      </c>
      <c r="AB1884">
        <f>YEAR(Sales_Trans_2[[#This Row],[Transaction_Date]])</f>
        <v>2025</v>
      </c>
      <c r="AC1884" t="str">
        <f>TEXT(Sales_Trans_2[[#This Row],[Transaction_Date]],"mmm")</f>
        <v>Oct</v>
      </c>
      <c r="AD1884">
        <f>MONTH(Sales_Trans_2[[#This Row],[Transaction_Date]])</f>
        <v>10</v>
      </c>
      <c r="AE1884" s="19">
        <f>IFERROR(Sales_Trans_2[[#This Row],[Profit]]/Sales_Trans_2[[#This Row],[Sales_Amount]],0)</f>
        <v>0.13739803853112006</v>
      </c>
      <c r="AF1884" s="20" t="str">
        <f>IF(Sales_Trans_2[[#This Row],[Discount_Pct]]=0,"0%",
IF(Sales_Trans_2[[#This Row],[Discount_Pct]]&lt;=5,"1-5%",
IF(Sales_Trans_2[[#This Row],[Discount_Pct]]&lt;=10,"6-10%",
IF(Sales_Trans_2[[#This Row],[Discount_Pct]]&lt;=15,"11-15%","&gt;15%"))))</f>
        <v>&gt;15%</v>
      </c>
    </row>
    <row r="1885" spans="1:32" x14ac:dyDescent="0.25">
      <c r="A1885" t="s">
        <v>2382</v>
      </c>
      <c r="B1885" s="10">
        <v>45949</v>
      </c>
      <c r="C1885" t="s">
        <v>786</v>
      </c>
      <c r="D1885" t="s">
        <v>493</v>
      </c>
      <c r="E1885" t="s">
        <v>830</v>
      </c>
      <c r="F1885" t="s">
        <v>831</v>
      </c>
      <c r="G1885">
        <v>1</v>
      </c>
      <c r="H1885">
        <v>232.58</v>
      </c>
      <c r="I1885">
        <v>15</v>
      </c>
      <c r="J1885">
        <v>34.89</v>
      </c>
      <c r="K1885">
        <v>227.34</v>
      </c>
      <c r="L1885">
        <v>191.2</v>
      </c>
      <c r="M1885">
        <v>36.14</v>
      </c>
      <c r="N1885" t="s">
        <v>47</v>
      </c>
      <c r="O1885" t="s">
        <v>24</v>
      </c>
      <c r="P1885" t="s">
        <v>25</v>
      </c>
      <c r="Q1885">
        <v>0.85763888888888884</v>
      </c>
      <c r="R1885" t="s">
        <v>27</v>
      </c>
      <c r="S1885" t="s">
        <v>4688</v>
      </c>
      <c r="T1885" t="s">
        <v>4672</v>
      </c>
      <c r="U1885">
        <v>232.58</v>
      </c>
      <c r="V1885" t="s">
        <v>5068</v>
      </c>
      <c r="W1885" t="s">
        <v>4964</v>
      </c>
      <c r="X1885" t="s">
        <v>5402</v>
      </c>
      <c r="Y1885" t="s">
        <v>4977</v>
      </c>
      <c r="Z1885" t="s">
        <v>5403</v>
      </c>
      <c r="AA1885" t="s">
        <v>4962</v>
      </c>
      <c r="AB1885">
        <f>YEAR(Sales_Trans_2[[#This Row],[Transaction_Date]])</f>
        <v>2025</v>
      </c>
      <c r="AC1885" t="str">
        <f>TEXT(Sales_Trans_2[[#This Row],[Transaction_Date]],"mmm")</f>
        <v>Oct</v>
      </c>
      <c r="AD1885">
        <f>MONTH(Sales_Trans_2[[#This Row],[Transaction_Date]])</f>
        <v>10</v>
      </c>
      <c r="AE1885" s="19">
        <f>IFERROR(Sales_Trans_2[[#This Row],[Profit]]/Sales_Trans_2[[#This Row],[Sales_Amount]],0)</f>
        <v>0.1589689451922231</v>
      </c>
      <c r="AF1885" s="20" t="str">
        <f>IF(Sales_Trans_2[[#This Row],[Discount_Pct]]=0,"0%",
IF(Sales_Trans_2[[#This Row],[Discount_Pct]]&lt;=5,"1-5%",
IF(Sales_Trans_2[[#This Row],[Discount_Pct]]&lt;=10,"6-10%",
IF(Sales_Trans_2[[#This Row],[Discount_Pct]]&lt;=15,"11-15%","&gt;15%"))))</f>
        <v>11-15%</v>
      </c>
    </row>
    <row r="1886" spans="1:32" x14ac:dyDescent="0.25">
      <c r="A1886" t="s">
        <v>3064</v>
      </c>
      <c r="B1886" s="10">
        <v>45949</v>
      </c>
      <c r="C1886" t="s">
        <v>1153</v>
      </c>
      <c r="D1886" t="s">
        <v>314</v>
      </c>
      <c r="E1886" t="s">
        <v>913</v>
      </c>
      <c r="F1886" t="s">
        <v>528</v>
      </c>
      <c r="G1886">
        <v>2</v>
      </c>
      <c r="H1886">
        <v>329.69</v>
      </c>
      <c r="I1886">
        <v>5</v>
      </c>
      <c r="J1886">
        <v>32.97</v>
      </c>
      <c r="K1886">
        <v>720.37</v>
      </c>
      <c r="L1886">
        <v>494.5</v>
      </c>
      <c r="M1886">
        <v>225.87</v>
      </c>
      <c r="N1886" t="s">
        <v>4971</v>
      </c>
      <c r="O1886" t="s">
        <v>24</v>
      </c>
      <c r="P1886" t="s">
        <v>25</v>
      </c>
      <c r="Q1886">
        <v>0.3923611111111111</v>
      </c>
      <c r="R1886" t="s">
        <v>27</v>
      </c>
      <c r="S1886" t="s">
        <v>4707</v>
      </c>
      <c r="T1886" t="s">
        <v>4703</v>
      </c>
      <c r="U1886">
        <v>329.69</v>
      </c>
      <c r="V1886" t="s">
        <v>5759</v>
      </c>
      <c r="W1886" t="s">
        <v>4964</v>
      </c>
      <c r="X1886" t="s">
        <v>5268</v>
      </c>
      <c r="Y1886" t="s">
        <v>4977</v>
      </c>
      <c r="Z1886" t="s">
        <v>5063</v>
      </c>
      <c r="AA1886" t="s">
        <v>4962</v>
      </c>
      <c r="AB1886">
        <f>YEAR(Sales_Trans_2[[#This Row],[Transaction_Date]])</f>
        <v>2025</v>
      </c>
      <c r="AC1886" t="str">
        <f>TEXT(Sales_Trans_2[[#This Row],[Transaction_Date]],"mmm")</f>
        <v>Oct</v>
      </c>
      <c r="AD1886">
        <f>MONTH(Sales_Trans_2[[#This Row],[Transaction_Date]])</f>
        <v>10</v>
      </c>
      <c r="AE1886" s="19">
        <f>IFERROR(Sales_Trans_2[[#This Row],[Profit]]/Sales_Trans_2[[#This Row],[Sales_Amount]],0)</f>
        <v>0.31354720490858867</v>
      </c>
      <c r="AF1886" s="20" t="str">
        <f>IF(Sales_Trans_2[[#This Row],[Discount_Pct]]=0,"0%",
IF(Sales_Trans_2[[#This Row],[Discount_Pct]]&lt;=5,"1-5%",
IF(Sales_Trans_2[[#This Row],[Discount_Pct]]&lt;=10,"6-10%",
IF(Sales_Trans_2[[#This Row],[Discount_Pct]]&lt;=15,"11-15%","&gt;15%"))))</f>
        <v>1-5%</v>
      </c>
    </row>
    <row r="1887" spans="1:32" x14ac:dyDescent="0.25">
      <c r="A1887" t="s">
        <v>3581</v>
      </c>
      <c r="B1887" s="10">
        <v>45949</v>
      </c>
      <c r="C1887" t="s">
        <v>152</v>
      </c>
      <c r="D1887" t="s">
        <v>539</v>
      </c>
      <c r="E1887" t="s">
        <v>254</v>
      </c>
      <c r="F1887" t="s">
        <v>255</v>
      </c>
      <c r="G1887">
        <v>4</v>
      </c>
      <c r="H1887">
        <v>281.60000000000002</v>
      </c>
      <c r="I1887">
        <v>20</v>
      </c>
      <c r="J1887">
        <v>225.28</v>
      </c>
      <c r="K1887">
        <v>1036.29</v>
      </c>
      <c r="L1887">
        <v>842.08</v>
      </c>
      <c r="M1887">
        <v>194.21</v>
      </c>
      <c r="N1887" t="s">
        <v>4971</v>
      </c>
      <c r="O1887" t="s">
        <v>24</v>
      </c>
      <c r="P1887" t="s">
        <v>25</v>
      </c>
      <c r="Q1887">
        <v>0.39374999999999999</v>
      </c>
      <c r="R1887" t="s">
        <v>27</v>
      </c>
      <c r="S1887" t="s">
        <v>4878</v>
      </c>
      <c r="T1887" t="s">
        <v>4864</v>
      </c>
      <c r="U1887">
        <v>251.73</v>
      </c>
      <c r="V1887" t="s">
        <v>5127</v>
      </c>
      <c r="W1887" t="s">
        <v>4958</v>
      </c>
      <c r="X1887" t="s">
        <v>5435</v>
      </c>
      <c r="Y1887" t="s">
        <v>5018</v>
      </c>
      <c r="Z1887" t="s">
        <v>5436</v>
      </c>
      <c r="AA1887" t="s">
        <v>4962</v>
      </c>
      <c r="AB1887">
        <f>YEAR(Sales_Trans_2[[#This Row],[Transaction_Date]])</f>
        <v>2025</v>
      </c>
      <c r="AC1887" t="str">
        <f>TEXT(Sales_Trans_2[[#This Row],[Transaction_Date]],"mmm")</f>
        <v>Oct</v>
      </c>
      <c r="AD1887">
        <f>MONTH(Sales_Trans_2[[#This Row],[Transaction_Date]])</f>
        <v>10</v>
      </c>
      <c r="AE1887" s="19">
        <f>IFERROR(Sales_Trans_2[[#This Row],[Profit]]/Sales_Trans_2[[#This Row],[Sales_Amount]],0)</f>
        <v>0.18740892993274086</v>
      </c>
      <c r="AF1887" s="20" t="str">
        <f>IF(Sales_Trans_2[[#This Row],[Discount_Pct]]=0,"0%",
IF(Sales_Trans_2[[#This Row],[Discount_Pct]]&lt;=5,"1-5%",
IF(Sales_Trans_2[[#This Row],[Discount_Pct]]&lt;=10,"6-10%",
IF(Sales_Trans_2[[#This Row],[Discount_Pct]]&lt;=15,"11-15%","&gt;15%"))))</f>
        <v>&gt;15%</v>
      </c>
    </row>
    <row r="1888" spans="1:32" x14ac:dyDescent="0.25">
      <c r="A1888" t="s">
        <v>3841</v>
      </c>
      <c r="B1888" s="10">
        <v>45949</v>
      </c>
      <c r="C1888" t="s">
        <v>1029</v>
      </c>
      <c r="D1888" t="s">
        <v>52</v>
      </c>
      <c r="E1888" t="s">
        <v>380</v>
      </c>
      <c r="F1888" t="s">
        <v>936</v>
      </c>
      <c r="G1888">
        <v>5</v>
      </c>
      <c r="H1888">
        <v>328.53</v>
      </c>
      <c r="I1888">
        <v>15</v>
      </c>
      <c r="J1888">
        <v>246.4</v>
      </c>
      <c r="K1888">
        <v>1605.69</v>
      </c>
      <c r="L1888">
        <v>1230.5999999999999</v>
      </c>
      <c r="M1888">
        <v>375.09</v>
      </c>
      <c r="N1888" t="s">
        <v>133</v>
      </c>
      <c r="O1888" t="s">
        <v>24</v>
      </c>
      <c r="P1888" t="s">
        <v>25</v>
      </c>
      <c r="Q1888">
        <v>0.82013888888888886</v>
      </c>
      <c r="R1888" t="s">
        <v>27</v>
      </c>
      <c r="S1888" t="s">
        <v>4701</v>
      </c>
      <c r="T1888" t="s">
        <v>4672</v>
      </c>
      <c r="U1888">
        <v>313.47000000000003</v>
      </c>
      <c r="V1888" t="s">
        <v>5509</v>
      </c>
      <c r="W1888" t="s">
        <v>4958</v>
      </c>
      <c r="X1888" t="s">
        <v>5366</v>
      </c>
      <c r="Y1888" t="s">
        <v>5018</v>
      </c>
      <c r="Z1888" t="s">
        <v>5076</v>
      </c>
      <c r="AA1888" t="s">
        <v>4962</v>
      </c>
      <c r="AB1888">
        <f>YEAR(Sales_Trans_2[[#This Row],[Transaction_Date]])</f>
        <v>2025</v>
      </c>
      <c r="AC1888" t="str">
        <f>TEXT(Sales_Trans_2[[#This Row],[Transaction_Date]],"mmm")</f>
        <v>Oct</v>
      </c>
      <c r="AD1888">
        <f>MONTH(Sales_Trans_2[[#This Row],[Transaction_Date]])</f>
        <v>10</v>
      </c>
      <c r="AE1888" s="19">
        <f>IFERROR(Sales_Trans_2[[#This Row],[Profit]]/Sales_Trans_2[[#This Row],[Sales_Amount]],0)</f>
        <v>0.23360050819273956</v>
      </c>
      <c r="AF1888" s="20" t="str">
        <f>IF(Sales_Trans_2[[#This Row],[Discount_Pct]]=0,"0%",
IF(Sales_Trans_2[[#This Row],[Discount_Pct]]&lt;=5,"1-5%",
IF(Sales_Trans_2[[#This Row],[Discount_Pct]]&lt;=10,"6-10%",
IF(Sales_Trans_2[[#This Row],[Discount_Pct]]&lt;=15,"11-15%","&gt;15%"))))</f>
        <v>11-15%</v>
      </c>
    </row>
    <row r="1889" spans="1:32" x14ac:dyDescent="0.25">
      <c r="A1889" t="s">
        <v>4232</v>
      </c>
      <c r="B1889" s="10">
        <v>45949</v>
      </c>
      <c r="C1889" t="s">
        <v>1116</v>
      </c>
      <c r="D1889" t="s">
        <v>1382</v>
      </c>
      <c r="E1889" t="s">
        <v>31</v>
      </c>
      <c r="F1889" t="s">
        <v>32</v>
      </c>
      <c r="G1889">
        <v>4</v>
      </c>
      <c r="H1889">
        <v>356.08</v>
      </c>
      <c r="I1889">
        <v>10</v>
      </c>
      <c r="J1889">
        <v>142.43</v>
      </c>
      <c r="K1889">
        <v>1474.17</v>
      </c>
      <c r="L1889">
        <v>940.2</v>
      </c>
      <c r="M1889">
        <v>533.97</v>
      </c>
      <c r="N1889" t="s">
        <v>23</v>
      </c>
      <c r="O1889" t="s">
        <v>24</v>
      </c>
      <c r="P1889" t="s">
        <v>25</v>
      </c>
      <c r="Q1889">
        <v>0.47847222222222224</v>
      </c>
      <c r="R1889" t="s">
        <v>27</v>
      </c>
      <c r="S1889" t="s">
        <v>4774</v>
      </c>
      <c r="T1889" t="s">
        <v>4752</v>
      </c>
      <c r="U1889">
        <v>317.99</v>
      </c>
      <c r="V1889" t="s">
        <v>5344</v>
      </c>
      <c r="W1889" t="s">
        <v>4958</v>
      </c>
      <c r="X1889" t="s">
        <v>5187</v>
      </c>
      <c r="Y1889" t="s">
        <v>5007</v>
      </c>
      <c r="Z1889" t="s">
        <v>5188</v>
      </c>
      <c r="AA1889" t="s">
        <v>4962</v>
      </c>
      <c r="AB1889">
        <f>YEAR(Sales_Trans_2[[#This Row],[Transaction_Date]])</f>
        <v>2025</v>
      </c>
      <c r="AC1889" t="str">
        <f>TEXT(Sales_Trans_2[[#This Row],[Transaction_Date]],"mmm")</f>
        <v>Oct</v>
      </c>
      <c r="AD1889">
        <f>MONTH(Sales_Trans_2[[#This Row],[Transaction_Date]])</f>
        <v>10</v>
      </c>
      <c r="AE1889" s="19">
        <f>IFERROR(Sales_Trans_2[[#This Row],[Profit]]/Sales_Trans_2[[#This Row],[Sales_Amount]],0)</f>
        <v>0.36221738334113435</v>
      </c>
      <c r="AF1889" s="20" t="str">
        <f>IF(Sales_Trans_2[[#This Row],[Discount_Pct]]=0,"0%",
IF(Sales_Trans_2[[#This Row],[Discount_Pct]]&lt;=5,"1-5%",
IF(Sales_Trans_2[[#This Row],[Discount_Pct]]&lt;=10,"6-10%",
IF(Sales_Trans_2[[#This Row],[Discount_Pct]]&lt;=15,"11-15%","&gt;15%"))))</f>
        <v>6-10%</v>
      </c>
    </row>
    <row r="1890" spans="1:32" x14ac:dyDescent="0.25">
      <c r="A1890" t="s">
        <v>1862</v>
      </c>
      <c r="B1890" s="10">
        <v>45948</v>
      </c>
      <c r="C1890" t="s">
        <v>1863</v>
      </c>
      <c r="D1890" t="s">
        <v>856</v>
      </c>
      <c r="E1890" t="s">
        <v>148</v>
      </c>
      <c r="F1890" t="s">
        <v>361</v>
      </c>
      <c r="G1890">
        <v>3</v>
      </c>
      <c r="H1890">
        <v>275.70999999999998</v>
      </c>
      <c r="I1890">
        <v>15</v>
      </c>
      <c r="J1890">
        <v>124.07</v>
      </c>
      <c r="K1890">
        <v>808.52</v>
      </c>
      <c r="L1890">
        <v>618.9</v>
      </c>
      <c r="M1890">
        <v>189.62</v>
      </c>
      <c r="N1890" t="s">
        <v>68</v>
      </c>
      <c r="O1890" t="s">
        <v>24</v>
      </c>
      <c r="P1890" t="s">
        <v>25</v>
      </c>
      <c r="Q1890">
        <v>0.61805555555555558</v>
      </c>
      <c r="R1890" t="s">
        <v>27</v>
      </c>
      <c r="S1890" t="s">
        <v>4825</v>
      </c>
      <c r="T1890" t="s">
        <v>4805</v>
      </c>
      <c r="U1890">
        <v>275.70999999999998</v>
      </c>
      <c r="V1890" t="s">
        <v>5835</v>
      </c>
      <c r="W1890" t="s">
        <v>4964</v>
      </c>
      <c r="X1890" t="s">
        <v>5017</v>
      </c>
      <c r="Y1890" t="s">
        <v>5018</v>
      </c>
      <c r="Z1890" t="s">
        <v>5135</v>
      </c>
      <c r="AA1890" t="s">
        <v>4962</v>
      </c>
      <c r="AB1890">
        <f>YEAR(Sales_Trans_2[[#This Row],[Transaction_Date]])</f>
        <v>2025</v>
      </c>
      <c r="AC1890" t="str">
        <f>TEXT(Sales_Trans_2[[#This Row],[Transaction_Date]],"mmm")</f>
        <v>Oct</v>
      </c>
      <c r="AD1890">
        <f>MONTH(Sales_Trans_2[[#This Row],[Transaction_Date]])</f>
        <v>10</v>
      </c>
      <c r="AE1890" s="19">
        <f>IFERROR(Sales_Trans_2[[#This Row],[Profit]]/Sales_Trans_2[[#This Row],[Sales_Amount]],0)</f>
        <v>0.23452728442091725</v>
      </c>
      <c r="AF1890" s="20" t="str">
        <f>IF(Sales_Trans_2[[#This Row],[Discount_Pct]]=0,"0%",
IF(Sales_Trans_2[[#This Row],[Discount_Pct]]&lt;=5,"1-5%",
IF(Sales_Trans_2[[#This Row],[Discount_Pct]]&lt;=10,"6-10%",
IF(Sales_Trans_2[[#This Row],[Discount_Pct]]&lt;=15,"11-15%","&gt;15%"))))</f>
        <v>11-15%</v>
      </c>
    </row>
    <row r="1891" spans="1:32" x14ac:dyDescent="0.25">
      <c r="A1891" t="s">
        <v>981</v>
      </c>
      <c r="B1891" s="10">
        <v>46001</v>
      </c>
      <c r="C1891" t="s">
        <v>982</v>
      </c>
      <c r="D1891" t="s">
        <v>978</v>
      </c>
      <c r="E1891" t="s">
        <v>623</v>
      </c>
      <c r="F1891" t="s">
        <v>624</v>
      </c>
      <c r="G1891">
        <v>5</v>
      </c>
      <c r="H1891">
        <v>130.09</v>
      </c>
      <c r="I1891">
        <v>15</v>
      </c>
      <c r="J1891">
        <v>97.57</v>
      </c>
      <c r="K1891">
        <v>635.80999999999995</v>
      </c>
      <c r="L1891">
        <v>563.1</v>
      </c>
      <c r="M1891">
        <v>72.709999999999994</v>
      </c>
      <c r="N1891" t="s">
        <v>23</v>
      </c>
      <c r="O1891" t="s">
        <v>24</v>
      </c>
      <c r="P1891" t="s">
        <v>25</v>
      </c>
      <c r="Q1891">
        <v>0.65625</v>
      </c>
      <c r="R1891" t="s">
        <v>27</v>
      </c>
      <c r="S1891" t="s">
        <v>4736</v>
      </c>
      <c r="T1891" t="s">
        <v>4729</v>
      </c>
      <c r="U1891">
        <v>130.09</v>
      </c>
      <c r="V1891" t="s">
        <v>5928</v>
      </c>
      <c r="W1891" t="s">
        <v>4968</v>
      </c>
      <c r="X1891" t="s">
        <v>5324</v>
      </c>
      <c r="Y1891" t="s">
        <v>5007</v>
      </c>
      <c r="Z1891" t="s">
        <v>5196</v>
      </c>
      <c r="AA1891" t="s">
        <v>4962</v>
      </c>
      <c r="AB1891">
        <f>YEAR(Sales_Trans_2[[#This Row],[Transaction_Date]])</f>
        <v>2025</v>
      </c>
      <c r="AC1891" t="str">
        <f>TEXT(Sales_Trans_2[[#This Row],[Transaction_Date]],"mmm")</f>
        <v>Dec</v>
      </c>
      <c r="AD1891">
        <f>MONTH(Sales_Trans_2[[#This Row],[Transaction_Date]])</f>
        <v>12</v>
      </c>
      <c r="AE1891" s="19">
        <f>IFERROR(Sales_Trans_2[[#This Row],[Profit]]/Sales_Trans_2[[#This Row],[Sales_Amount]],0)</f>
        <v>0.11435806294333213</v>
      </c>
      <c r="AF1891" s="20" t="str">
        <f>IF(Sales_Trans_2[[#This Row],[Discount_Pct]]=0,"0%",
IF(Sales_Trans_2[[#This Row],[Discount_Pct]]&lt;=5,"1-5%",
IF(Sales_Trans_2[[#This Row],[Discount_Pct]]&lt;=10,"6-10%",
IF(Sales_Trans_2[[#This Row],[Discount_Pct]]&lt;=15,"11-15%","&gt;15%"))))</f>
        <v>11-15%</v>
      </c>
    </row>
    <row r="1892" spans="1:32" x14ac:dyDescent="0.25">
      <c r="A1892" t="s">
        <v>1831</v>
      </c>
      <c r="B1892" s="10">
        <v>46001</v>
      </c>
      <c r="C1892" t="s">
        <v>1832</v>
      </c>
      <c r="D1892" t="s">
        <v>605</v>
      </c>
      <c r="E1892" t="s">
        <v>795</v>
      </c>
      <c r="F1892" t="s">
        <v>796</v>
      </c>
      <c r="G1892">
        <v>1</v>
      </c>
      <c r="H1892">
        <v>75.680000000000007</v>
      </c>
      <c r="I1892">
        <v>15</v>
      </c>
      <c r="J1892">
        <v>11.35</v>
      </c>
      <c r="K1892">
        <v>73.98</v>
      </c>
      <c r="L1892">
        <v>62.14</v>
      </c>
      <c r="M1892">
        <v>11.84</v>
      </c>
      <c r="N1892" t="s">
        <v>133</v>
      </c>
      <c r="O1892" t="s">
        <v>24</v>
      </c>
      <c r="P1892" t="s">
        <v>25</v>
      </c>
      <c r="Q1892">
        <v>0.6166666666666667</v>
      </c>
      <c r="R1892" t="s">
        <v>27</v>
      </c>
      <c r="S1892" t="s">
        <v>4851</v>
      </c>
      <c r="T1892" t="s">
        <v>4847</v>
      </c>
      <c r="U1892">
        <v>75.680000000000007</v>
      </c>
      <c r="V1892" t="s">
        <v>5930</v>
      </c>
      <c r="W1892" t="s">
        <v>4968</v>
      </c>
      <c r="X1892" t="s">
        <v>5574</v>
      </c>
      <c r="Y1892" t="s">
        <v>5007</v>
      </c>
      <c r="Z1892" t="s">
        <v>5454</v>
      </c>
      <c r="AA1892" t="s">
        <v>4962</v>
      </c>
      <c r="AB1892">
        <f>YEAR(Sales_Trans_2[[#This Row],[Transaction_Date]])</f>
        <v>2025</v>
      </c>
      <c r="AC1892" t="str">
        <f>TEXT(Sales_Trans_2[[#This Row],[Transaction_Date]],"mmm")</f>
        <v>Dec</v>
      </c>
      <c r="AD1892">
        <f>MONTH(Sales_Trans_2[[#This Row],[Transaction_Date]])</f>
        <v>12</v>
      </c>
      <c r="AE1892" s="19">
        <f>IFERROR(Sales_Trans_2[[#This Row],[Profit]]/Sales_Trans_2[[#This Row],[Sales_Amount]],0)</f>
        <v>0.16004325493376587</v>
      </c>
      <c r="AF1892" s="20" t="str">
        <f>IF(Sales_Trans_2[[#This Row],[Discount_Pct]]=0,"0%",
IF(Sales_Trans_2[[#This Row],[Discount_Pct]]&lt;=5,"1-5%",
IF(Sales_Trans_2[[#This Row],[Discount_Pct]]&lt;=10,"6-10%",
IF(Sales_Trans_2[[#This Row],[Discount_Pct]]&lt;=15,"11-15%","&gt;15%"))))</f>
        <v>11-15%</v>
      </c>
    </row>
    <row r="1893" spans="1:32" x14ac:dyDescent="0.25">
      <c r="A1893" t="s">
        <v>4132</v>
      </c>
      <c r="B1893" s="10">
        <v>46001</v>
      </c>
      <c r="C1893" t="s">
        <v>1062</v>
      </c>
      <c r="D1893" t="s">
        <v>1156</v>
      </c>
      <c r="E1893" t="s">
        <v>1066</v>
      </c>
      <c r="F1893" t="s">
        <v>1201</v>
      </c>
      <c r="G1893">
        <v>8</v>
      </c>
      <c r="H1893">
        <v>158.62</v>
      </c>
      <c r="I1893">
        <v>15</v>
      </c>
      <c r="J1893">
        <v>190.34</v>
      </c>
      <c r="K1893">
        <v>1240.4100000000001</v>
      </c>
      <c r="L1893">
        <v>873.68</v>
      </c>
      <c r="M1893">
        <v>366.73</v>
      </c>
      <c r="N1893" t="s">
        <v>40</v>
      </c>
      <c r="O1893" t="s">
        <v>24</v>
      </c>
      <c r="P1893" t="s">
        <v>25</v>
      </c>
      <c r="Q1893">
        <v>0.40555555555555556</v>
      </c>
      <c r="R1893" t="s">
        <v>27</v>
      </c>
      <c r="S1893" t="s">
        <v>4755</v>
      </c>
      <c r="T1893" t="s">
        <v>4752</v>
      </c>
      <c r="U1893">
        <v>147.72</v>
      </c>
      <c r="V1893" t="s">
        <v>5093</v>
      </c>
      <c r="W1893" t="s">
        <v>4958</v>
      </c>
      <c r="X1893" t="s">
        <v>5551</v>
      </c>
      <c r="Y1893" t="s">
        <v>4977</v>
      </c>
      <c r="Z1893" t="s">
        <v>5120</v>
      </c>
      <c r="AA1893" t="s">
        <v>4962</v>
      </c>
      <c r="AB1893">
        <f>YEAR(Sales_Trans_2[[#This Row],[Transaction_Date]])</f>
        <v>2025</v>
      </c>
      <c r="AC1893" t="str">
        <f>TEXT(Sales_Trans_2[[#This Row],[Transaction_Date]],"mmm")</f>
        <v>Dec</v>
      </c>
      <c r="AD1893">
        <f>MONTH(Sales_Trans_2[[#This Row],[Transaction_Date]])</f>
        <v>12</v>
      </c>
      <c r="AE1893" s="19">
        <f>IFERROR(Sales_Trans_2[[#This Row],[Profit]]/Sales_Trans_2[[#This Row],[Sales_Amount]],0)</f>
        <v>0.29565224401609147</v>
      </c>
      <c r="AF1893" s="20" t="str">
        <f>IF(Sales_Trans_2[[#This Row],[Discount_Pct]]=0,"0%",
IF(Sales_Trans_2[[#This Row],[Discount_Pct]]&lt;=5,"1-5%",
IF(Sales_Trans_2[[#This Row],[Discount_Pct]]&lt;=10,"6-10%",
IF(Sales_Trans_2[[#This Row],[Discount_Pct]]&lt;=15,"11-15%","&gt;15%"))))</f>
        <v>11-15%</v>
      </c>
    </row>
    <row r="1894" spans="1:32" x14ac:dyDescent="0.25">
      <c r="A1894" t="s">
        <v>4394</v>
      </c>
      <c r="B1894" s="10">
        <v>46001</v>
      </c>
      <c r="C1894" t="s">
        <v>1168</v>
      </c>
      <c r="D1894" t="s">
        <v>52</v>
      </c>
      <c r="E1894" t="s">
        <v>808</v>
      </c>
      <c r="F1894" t="s">
        <v>32</v>
      </c>
      <c r="G1894">
        <v>6</v>
      </c>
      <c r="H1894">
        <v>336.18</v>
      </c>
      <c r="I1894">
        <v>5</v>
      </c>
      <c r="J1894">
        <v>100.85</v>
      </c>
      <c r="K1894">
        <v>2203.66</v>
      </c>
      <c r="L1894">
        <v>1476.72</v>
      </c>
      <c r="M1894">
        <v>726.94</v>
      </c>
      <c r="N1894" t="s">
        <v>23</v>
      </c>
      <c r="O1894" t="s">
        <v>24</v>
      </c>
      <c r="P1894" t="s">
        <v>25</v>
      </c>
      <c r="Q1894">
        <v>0.39027777777777778</v>
      </c>
      <c r="R1894" t="s">
        <v>27</v>
      </c>
      <c r="S1894" t="s">
        <v>4701</v>
      </c>
      <c r="T1894" t="s">
        <v>4672</v>
      </c>
      <c r="U1894">
        <v>313.47000000000003</v>
      </c>
      <c r="V1894" t="s">
        <v>5625</v>
      </c>
      <c r="W1894" t="s">
        <v>4958</v>
      </c>
      <c r="X1894" t="s">
        <v>5187</v>
      </c>
      <c r="Y1894" t="s">
        <v>5007</v>
      </c>
      <c r="Z1894" t="s">
        <v>5703</v>
      </c>
      <c r="AA1894" t="s">
        <v>4962</v>
      </c>
      <c r="AB1894">
        <f>YEAR(Sales_Trans_2[[#This Row],[Transaction_Date]])</f>
        <v>2025</v>
      </c>
      <c r="AC1894" t="str">
        <f>TEXT(Sales_Trans_2[[#This Row],[Transaction_Date]],"mmm")</f>
        <v>Dec</v>
      </c>
      <c r="AD1894">
        <f>MONTH(Sales_Trans_2[[#This Row],[Transaction_Date]])</f>
        <v>12</v>
      </c>
      <c r="AE1894" s="19">
        <f>IFERROR(Sales_Trans_2[[#This Row],[Profit]]/Sales_Trans_2[[#This Row],[Sales_Amount]],0)</f>
        <v>0.32987847490084682</v>
      </c>
      <c r="AF1894" s="20" t="str">
        <f>IF(Sales_Trans_2[[#This Row],[Discount_Pct]]=0,"0%",
IF(Sales_Trans_2[[#This Row],[Discount_Pct]]&lt;=5,"1-5%",
IF(Sales_Trans_2[[#This Row],[Discount_Pct]]&lt;=10,"6-10%",
IF(Sales_Trans_2[[#This Row],[Discount_Pct]]&lt;=15,"11-15%","&gt;15%"))))</f>
        <v>1-5%</v>
      </c>
    </row>
    <row r="1895" spans="1:32" x14ac:dyDescent="0.25">
      <c r="A1895" t="s">
        <v>4526</v>
      </c>
      <c r="B1895" s="10">
        <v>46001</v>
      </c>
      <c r="C1895" t="s">
        <v>1090</v>
      </c>
      <c r="D1895" t="s">
        <v>755</v>
      </c>
      <c r="E1895" t="s">
        <v>303</v>
      </c>
      <c r="F1895" t="s">
        <v>1607</v>
      </c>
      <c r="G1895">
        <v>3</v>
      </c>
      <c r="H1895">
        <v>451</v>
      </c>
      <c r="I1895">
        <v>5</v>
      </c>
      <c r="J1895">
        <v>67.650000000000006</v>
      </c>
      <c r="K1895">
        <v>1478.15</v>
      </c>
      <c r="L1895">
        <v>1055.6099999999999</v>
      </c>
      <c r="M1895">
        <v>422.54</v>
      </c>
      <c r="N1895" t="s">
        <v>23</v>
      </c>
      <c r="O1895" t="s">
        <v>24</v>
      </c>
      <c r="P1895" t="s">
        <v>25</v>
      </c>
      <c r="Q1895">
        <v>0.67638888888888893</v>
      </c>
      <c r="R1895" t="s">
        <v>27</v>
      </c>
      <c r="S1895" t="s">
        <v>4927</v>
      </c>
      <c r="T1895" t="s">
        <v>4908</v>
      </c>
      <c r="U1895">
        <v>442.14</v>
      </c>
      <c r="V1895" t="s">
        <v>5700</v>
      </c>
      <c r="W1895" t="s">
        <v>4958</v>
      </c>
      <c r="X1895" t="s">
        <v>5410</v>
      </c>
      <c r="Y1895" t="s">
        <v>5018</v>
      </c>
      <c r="Z1895" t="s">
        <v>5351</v>
      </c>
      <c r="AA1895" t="s">
        <v>4962</v>
      </c>
      <c r="AB1895">
        <f>YEAR(Sales_Trans_2[[#This Row],[Transaction_Date]])</f>
        <v>2025</v>
      </c>
      <c r="AC1895" t="str">
        <f>TEXT(Sales_Trans_2[[#This Row],[Transaction_Date]],"mmm")</f>
        <v>Dec</v>
      </c>
      <c r="AD1895">
        <f>MONTH(Sales_Trans_2[[#This Row],[Transaction_Date]])</f>
        <v>12</v>
      </c>
      <c r="AE1895" s="19">
        <f>IFERROR(Sales_Trans_2[[#This Row],[Profit]]/Sales_Trans_2[[#This Row],[Sales_Amount]],0)</f>
        <v>0.28585732165206507</v>
      </c>
      <c r="AF1895" s="20" t="str">
        <f>IF(Sales_Trans_2[[#This Row],[Discount_Pct]]=0,"0%",
IF(Sales_Trans_2[[#This Row],[Discount_Pct]]&lt;=5,"1-5%",
IF(Sales_Trans_2[[#This Row],[Discount_Pct]]&lt;=10,"6-10%",
IF(Sales_Trans_2[[#This Row],[Discount_Pct]]&lt;=15,"11-15%","&gt;15%"))))</f>
        <v>1-5%</v>
      </c>
    </row>
    <row r="1896" spans="1:32" x14ac:dyDescent="0.25">
      <c r="A1896" t="s">
        <v>3826</v>
      </c>
      <c r="B1896" s="10">
        <v>45787</v>
      </c>
      <c r="C1896" t="s">
        <v>863</v>
      </c>
      <c r="D1896" t="s">
        <v>414</v>
      </c>
      <c r="E1896" t="s">
        <v>795</v>
      </c>
      <c r="F1896" t="s">
        <v>991</v>
      </c>
      <c r="G1896">
        <v>2</v>
      </c>
      <c r="H1896">
        <v>96.72</v>
      </c>
      <c r="I1896">
        <v>10</v>
      </c>
      <c r="J1896">
        <v>19.34</v>
      </c>
      <c r="K1896">
        <v>200.21</v>
      </c>
      <c r="L1896">
        <v>159.63999999999999</v>
      </c>
      <c r="M1896">
        <v>40.57</v>
      </c>
      <c r="N1896" t="s">
        <v>133</v>
      </c>
      <c r="O1896" t="s">
        <v>24</v>
      </c>
      <c r="P1896" t="s">
        <v>25</v>
      </c>
      <c r="Q1896">
        <v>0.8979166666666667</v>
      </c>
      <c r="R1896" t="s">
        <v>27</v>
      </c>
      <c r="S1896" t="s">
        <v>4846</v>
      </c>
      <c r="T1896" t="s">
        <v>4847</v>
      </c>
      <c r="U1896">
        <v>96.72</v>
      </c>
      <c r="V1896" t="s">
        <v>5937</v>
      </c>
      <c r="W1896" t="s">
        <v>4968</v>
      </c>
      <c r="X1896" t="s">
        <v>5453</v>
      </c>
      <c r="Y1896" t="s">
        <v>5007</v>
      </c>
      <c r="Z1896" t="s">
        <v>5454</v>
      </c>
      <c r="AA1896" t="s">
        <v>4962</v>
      </c>
      <c r="AB1896">
        <f>YEAR(Sales_Trans_2[[#This Row],[Transaction_Date]])</f>
        <v>2025</v>
      </c>
      <c r="AC1896" t="str">
        <f>TEXT(Sales_Trans_2[[#This Row],[Transaction_Date]],"mmm")</f>
        <v>May</v>
      </c>
      <c r="AD1896">
        <f>MONTH(Sales_Trans_2[[#This Row],[Transaction_Date]])</f>
        <v>5</v>
      </c>
      <c r="AE1896" s="19">
        <f>IFERROR(Sales_Trans_2[[#This Row],[Profit]]/Sales_Trans_2[[#This Row],[Sales_Amount]],0)</f>
        <v>0.20263723090754707</v>
      </c>
      <c r="AF1896" s="20" t="str">
        <f>IF(Sales_Trans_2[[#This Row],[Discount_Pct]]=0,"0%",
IF(Sales_Trans_2[[#This Row],[Discount_Pct]]&lt;=5,"1-5%",
IF(Sales_Trans_2[[#This Row],[Discount_Pct]]&lt;=10,"6-10%",
IF(Sales_Trans_2[[#This Row],[Discount_Pct]]&lt;=15,"11-15%","&gt;15%"))))</f>
        <v>6-10%</v>
      </c>
    </row>
    <row r="1897" spans="1:32" x14ac:dyDescent="0.25">
      <c r="A1897" t="s">
        <v>3139</v>
      </c>
      <c r="B1897" s="10">
        <v>45757</v>
      </c>
      <c r="C1897" t="s">
        <v>1605</v>
      </c>
      <c r="D1897" t="s">
        <v>499</v>
      </c>
      <c r="E1897" t="s">
        <v>31</v>
      </c>
      <c r="F1897" t="s">
        <v>32</v>
      </c>
      <c r="G1897">
        <v>3</v>
      </c>
      <c r="H1897">
        <v>401.06</v>
      </c>
      <c r="I1897">
        <v>5</v>
      </c>
      <c r="J1897">
        <v>60.16</v>
      </c>
      <c r="K1897">
        <v>1314.47</v>
      </c>
      <c r="L1897">
        <v>1042.4100000000001</v>
      </c>
      <c r="M1897">
        <v>272.06</v>
      </c>
      <c r="N1897" t="s">
        <v>23</v>
      </c>
      <c r="O1897" t="s">
        <v>24</v>
      </c>
      <c r="P1897" t="s">
        <v>25</v>
      </c>
      <c r="Q1897">
        <v>0.58472222222222225</v>
      </c>
      <c r="R1897" t="s">
        <v>27</v>
      </c>
      <c r="S1897" t="s">
        <v>4816</v>
      </c>
      <c r="T1897" t="s">
        <v>4847</v>
      </c>
      <c r="U1897">
        <v>401.06</v>
      </c>
      <c r="V1897" t="s">
        <v>5282</v>
      </c>
      <c r="W1897" t="s">
        <v>4968</v>
      </c>
      <c r="X1897" t="s">
        <v>5187</v>
      </c>
      <c r="Y1897" t="s">
        <v>5007</v>
      </c>
      <c r="Z1897" t="s">
        <v>5188</v>
      </c>
      <c r="AA1897" t="s">
        <v>4962</v>
      </c>
      <c r="AB1897">
        <f>YEAR(Sales_Trans_2[[#This Row],[Transaction_Date]])</f>
        <v>2025</v>
      </c>
      <c r="AC1897" t="str">
        <f>TEXT(Sales_Trans_2[[#This Row],[Transaction_Date]],"mmm")</f>
        <v>Apr</v>
      </c>
      <c r="AD1897">
        <f>MONTH(Sales_Trans_2[[#This Row],[Transaction_Date]])</f>
        <v>4</v>
      </c>
      <c r="AE1897" s="19">
        <f>IFERROR(Sales_Trans_2[[#This Row],[Profit]]/Sales_Trans_2[[#This Row],[Sales_Amount]],0)</f>
        <v>0.20697315267750499</v>
      </c>
      <c r="AF1897" s="20" t="str">
        <f>IF(Sales_Trans_2[[#This Row],[Discount_Pct]]=0,"0%",
IF(Sales_Trans_2[[#This Row],[Discount_Pct]]&lt;=5,"1-5%",
IF(Sales_Trans_2[[#This Row],[Discount_Pct]]&lt;=10,"6-10%",
IF(Sales_Trans_2[[#This Row],[Discount_Pct]]&lt;=15,"11-15%","&gt;15%"))))</f>
        <v>1-5%</v>
      </c>
    </row>
    <row r="1898" spans="1:32" x14ac:dyDescent="0.25">
      <c r="A1898" t="s">
        <v>1838</v>
      </c>
      <c r="B1898" s="10">
        <v>45928</v>
      </c>
      <c r="C1898" t="s">
        <v>1581</v>
      </c>
      <c r="D1898" t="s">
        <v>384</v>
      </c>
      <c r="E1898" t="s">
        <v>343</v>
      </c>
      <c r="F1898" t="s">
        <v>344</v>
      </c>
      <c r="G1898">
        <v>2</v>
      </c>
      <c r="H1898">
        <v>389.61</v>
      </c>
      <c r="I1898">
        <v>10</v>
      </c>
      <c r="J1898">
        <v>77.92</v>
      </c>
      <c r="K1898">
        <v>806.5</v>
      </c>
      <c r="L1898">
        <v>672.14</v>
      </c>
      <c r="M1898">
        <v>134.36000000000001</v>
      </c>
      <c r="N1898" t="s">
        <v>68</v>
      </c>
      <c r="O1898" t="s">
        <v>24</v>
      </c>
      <c r="P1898" t="s">
        <v>25</v>
      </c>
      <c r="Q1898">
        <v>0.46944444444444444</v>
      </c>
      <c r="R1898" t="s">
        <v>27</v>
      </c>
      <c r="S1898" t="s">
        <v>4835</v>
      </c>
      <c r="T1898" t="s">
        <v>4828</v>
      </c>
      <c r="U1898">
        <v>389.61</v>
      </c>
      <c r="V1898" t="s">
        <v>5751</v>
      </c>
      <c r="W1898" t="s">
        <v>4964</v>
      </c>
      <c r="X1898" t="s">
        <v>5445</v>
      </c>
      <c r="Y1898" t="s">
        <v>4977</v>
      </c>
      <c r="Z1898" t="s">
        <v>5446</v>
      </c>
      <c r="AA1898" t="s">
        <v>4962</v>
      </c>
      <c r="AB1898">
        <f>YEAR(Sales_Trans_2[[#This Row],[Transaction_Date]])</f>
        <v>2025</v>
      </c>
      <c r="AC1898" t="str">
        <f>TEXT(Sales_Trans_2[[#This Row],[Transaction_Date]],"mmm")</f>
        <v>Sep</v>
      </c>
      <c r="AD1898">
        <f>MONTH(Sales_Trans_2[[#This Row],[Transaction_Date]])</f>
        <v>9</v>
      </c>
      <c r="AE1898" s="19">
        <f>IFERROR(Sales_Trans_2[[#This Row],[Profit]]/Sales_Trans_2[[#This Row],[Sales_Amount]],0)</f>
        <v>0.16659640421574706</v>
      </c>
      <c r="AF1898" s="20" t="str">
        <f>IF(Sales_Trans_2[[#This Row],[Discount_Pct]]=0,"0%",
IF(Sales_Trans_2[[#This Row],[Discount_Pct]]&lt;=5,"1-5%",
IF(Sales_Trans_2[[#This Row],[Discount_Pct]]&lt;=10,"6-10%",
IF(Sales_Trans_2[[#This Row],[Discount_Pct]]&lt;=15,"11-15%","&gt;15%"))))</f>
        <v>6-10%</v>
      </c>
    </row>
    <row r="1899" spans="1:32" x14ac:dyDescent="0.25">
      <c r="A1899" t="s">
        <v>2281</v>
      </c>
      <c r="B1899" s="10">
        <v>45914</v>
      </c>
      <c r="C1899" t="s">
        <v>2282</v>
      </c>
      <c r="D1899" t="s">
        <v>113</v>
      </c>
      <c r="E1899" t="s">
        <v>1347</v>
      </c>
      <c r="F1899" t="s">
        <v>1313</v>
      </c>
      <c r="G1899">
        <v>4</v>
      </c>
      <c r="H1899">
        <v>253.11</v>
      </c>
      <c r="I1899">
        <v>5</v>
      </c>
      <c r="J1899">
        <v>50.62</v>
      </c>
      <c r="K1899">
        <v>1106.0899999999999</v>
      </c>
      <c r="L1899">
        <v>762.96</v>
      </c>
      <c r="M1899">
        <v>343.13</v>
      </c>
      <c r="N1899" t="s">
        <v>68</v>
      </c>
      <c r="O1899" t="s">
        <v>24</v>
      </c>
      <c r="P1899" t="s">
        <v>25</v>
      </c>
      <c r="Q1899">
        <v>0.4</v>
      </c>
      <c r="R1899" t="s">
        <v>27</v>
      </c>
      <c r="S1899" t="s">
        <v>4907</v>
      </c>
      <c r="T1899" t="s">
        <v>4908</v>
      </c>
      <c r="U1899">
        <v>253.11</v>
      </c>
      <c r="V1899" t="s">
        <v>5693</v>
      </c>
      <c r="W1899" t="s">
        <v>4964</v>
      </c>
      <c r="X1899" t="s">
        <v>4976</v>
      </c>
      <c r="Y1899" t="s">
        <v>4977</v>
      </c>
      <c r="Z1899" t="s">
        <v>5089</v>
      </c>
      <c r="AA1899" t="s">
        <v>4962</v>
      </c>
      <c r="AB1899">
        <f>YEAR(Sales_Trans_2[[#This Row],[Transaction_Date]])</f>
        <v>2025</v>
      </c>
      <c r="AC1899" t="str">
        <f>TEXT(Sales_Trans_2[[#This Row],[Transaction_Date]],"mmm")</f>
        <v>Sep</v>
      </c>
      <c r="AD1899">
        <f>MONTH(Sales_Trans_2[[#This Row],[Transaction_Date]])</f>
        <v>9</v>
      </c>
      <c r="AE1899" s="19">
        <f>IFERROR(Sales_Trans_2[[#This Row],[Profit]]/Sales_Trans_2[[#This Row],[Sales_Amount]],0)</f>
        <v>0.31021887911471946</v>
      </c>
      <c r="AF1899" s="20" t="str">
        <f>IF(Sales_Trans_2[[#This Row],[Discount_Pct]]=0,"0%",
IF(Sales_Trans_2[[#This Row],[Discount_Pct]]&lt;=5,"1-5%",
IF(Sales_Trans_2[[#This Row],[Discount_Pct]]&lt;=10,"6-10%",
IF(Sales_Trans_2[[#This Row],[Discount_Pct]]&lt;=15,"11-15%","&gt;15%"))))</f>
        <v>1-5%</v>
      </c>
    </row>
    <row r="1900" spans="1:32" x14ac:dyDescent="0.25">
      <c r="A1900" t="s">
        <v>4026</v>
      </c>
      <c r="B1900" s="10">
        <v>45847</v>
      </c>
      <c r="C1900" t="s">
        <v>100</v>
      </c>
      <c r="D1900" t="s">
        <v>389</v>
      </c>
      <c r="E1900" t="s">
        <v>148</v>
      </c>
      <c r="F1900" t="s">
        <v>361</v>
      </c>
      <c r="G1900">
        <v>7</v>
      </c>
      <c r="H1900">
        <v>93.15</v>
      </c>
      <c r="I1900">
        <v>20</v>
      </c>
      <c r="J1900">
        <v>130.41</v>
      </c>
      <c r="K1900">
        <v>599.89</v>
      </c>
      <c r="L1900">
        <v>483.63</v>
      </c>
      <c r="M1900">
        <v>116.26</v>
      </c>
      <c r="N1900" t="s">
        <v>23</v>
      </c>
      <c r="O1900" t="s">
        <v>24</v>
      </c>
      <c r="P1900" t="s">
        <v>25</v>
      </c>
      <c r="Q1900">
        <v>0.59513888888888888</v>
      </c>
      <c r="R1900" t="s">
        <v>27</v>
      </c>
      <c r="S1900" t="s">
        <v>4854</v>
      </c>
      <c r="T1900" t="s">
        <v>4847</v>
      </c>
      <c r="U1900">
        <v>83.13</v>
      </c>
      <c r="V1900" t="s">
        <v>5805</v>
      </c>
      <c r="W1900" t="s">
        <v>4958</v>
      </c>
      <c r="X1900" t="s">
        <v>5017</v>
      </c>
      <c r="Y1900" t="s">
        <v>5018</v>
      </c>
      <c r="Z1900" t="s">
        <v>5135</v>
      </c>
      <c r="AA1900" t="s">
        <v>4962</v>
      </c>
      <c r="AB1900">
        <f>YEAR(Sales_Trans_2[[#This Row],[Transaction_Date]])</f>
        <v>2025</v>
      </c>
      <c r="AC1900" t="str">
        <f>TEXT(Sales_Trans_2[[#This Row],[Transaction_Date]],"mmm")</f>
        <v>Jul</v>
      </c>
      <c r="AD1900">
        <f>MONTH(Sales_Trans_2[[#This Row],[Transaction_Date]])</f>
        <v>7</v>
      </c>
      <c r="AE1900" s="19">
        <f>IFERROR(Sales_Trans_2[[#This Row],[Profit]]/Sales_Trans_2[[#This Row],[Sales_Amount]],0)</f>
        <v>0.19380219706946275</v>
      </c>
      <c r="AF1900" s="20" t="str">
        <f>IF(Sales_Trans_2[[#This Row],[Discount_Pct]]=0,"0%",
IF(Sales_Trans_2[[#This Row],[Discount_Pct]]&lt;=5,"1-5%",
IF(Sales_Trans_2[[#This Row],[Discount_Pct]]&lt;=10,"6-10%",
IF(Sales_Trans_2[[#This Row],[Discount_Pct]]&lt;=15,"11-15%","&gt;15%"))))</f>
        <v>&gt;15%</v>
      </c>
    </row>
    <row r="1901" spans="1:32" x14ac:dyDescent="0.25">
      <c r="A1901" t="s">
        <v>4504</v>
      </c>
      <c r="B1901" s="10">
        <v>45908</v>
      </c>
      <c r="C1901" t="s">
        <v>764</v>
      </c>
      <c r="D1901" t="s">
        <v>755</v>
      </c>
      <c r="E1901" t="s">
        <v>221</v>
      </c>
      <c r="F1901" t="s">
        <v>255</v>
      </c>
      <c r="G1901">
        <v>6</v>
      </c>
      <c r="H1901">
        <v>492.76</v>
      </c>
      <c r="I1901">
        <v>5</v>
      </c>
      <c r="J1901">
        <v>147.83000000000001</v>
      </c>
      <c r="K1901">
        <v>3230.04</v>
      </c>
      <c r="L1901">
        <v>2111.2199999999998</v>
      </c>
      <c r="M1901">
        <v>1118.82</v>
      </c>
      <c r="N1901" t="s">
        <v>133</v>
      </c>
      <c r="O1901" t="s">
        <v>24</v>
      </c>
      <c r="P1901" t="s">
        <v>25</v>
      </c>
      <c r="Q1901">
        <v>0.48888888888888887</v>
      </c>
      <c r="R1901" t="s">
        <v>27</v>
      </c>
      <c r="S1901" t="s">
        <v>4927</v>
      </c>
      <c r="T1901" t="s">
        <v>4908</v>
      </c>
      <c r="U1901">
        <v>442.14</v>
      </c>
      <c r="V1901" t="s">
        <v>5562</v>
      </c>
      <c r="W1901" t="s">
        <v>4958</v>
      </c>
      <c r="X1901" t="s">
        <v>5435</v>
      </c>
      <c r="Y1901" t="s">
        <v>5018</v>
      </c>
      <c r="Z1901" t="s">
        <v>5019</v>
      </c>
      <c r="AA1901" t="s">
        <v>4962</v>
      </c>
      <c r="AB1901">
        <f>YEAR(Sales_Trans_2[[#This Row],[Transaction_Date]])</f>
        <v>2025</v>
      </c>
      <c r="AC1901" t="str">
        <f>TEXT(Sales_Trans_2[[#This Row],[Transaction_Date]],"mmm")</f>
        <v>Sep</v>
      </c>
      <c r="AD1901">
        <f>MONTH(Sales_Trans_2[[#This Row],[Transaction_Date]])</f>
        <v>9</v>
      </c>
      <c r="AE1901" s="19">
        <f>IFERROR(Sales_Trans_2[[#This Row],[Profit]]/Sales_Trans_2[[#This Row],[Sales_Amount]],0)</f>
        <v>0.34637961139800127</v>
      </c>
      <c r="AF1901" s="20" t="str">
        <f>IF(Sales_Trans_2[[#This Row],[Discount_Pct]]=0,"0%",
IF(Sales_Trans_2[[#This Row],[Discount_Pct]]&lt;=5,"1-5%",
IF(Sales_Trans_2[[#This Row],[Discount_Pct]]&lt;=10,"6-10%",
IF(Sales_Trans_2[[#This Row],[Discount_Pct]]&lt;=15,"11-15%","&gt;15%"))))</f>
        <v>1-5%</v>
      </c>
    </row>
    <row r="1902" spans="1:32" x14ac:dyDescent="0.25">
      <c r="A1902" t="s">
        <v>2180</v>
      </c>
      <c r="B1902" s="10">
        <v>45724</v>
      </c>
      <c r="C1902" t="s">
        <v>931</v>
      </c>
      <c r="D1902" t="s">
        <v>389</v>
      </c>
      <c r="E1902" t="s">
        <v>1347</v>
      </c>
      <c r="F1902" t="s">
        <v>1313</v>
      </c>
      <c r="G1902">
        <v>4</v>
      </c>
      <c r="H1902">
        <v>90.53</v>
      </c>
      <c r="I1902">
        <v>10</v>
      </c>
      <c r="J1902">
        <v>36.21</v>
      </c>
      <c r="K1902">
        <v>374.8</v>
      </c>
      <c r="L1902">
        <v>276.36</v>
      </c>
      <c r="M1902">
        <v>98.44</v>
      </c>
      <c r="N1902" t="s">
        <v>4971</v>
      </c>
      <c r="O1902" t="s">
        <v>24</v>
      </c>
      <c r="P1902" t="s">
        <v>25</v>
      </c>
      <c r="Q1902">
        <v>0.53680555555555554</v>
      </c>
      <c r="R1902" t="s">
        <v>27</v>
      </c>
      <c r="S1902" t="s">
        <v>4854</v>
      </c>
      <c r="T1902" t="s">
        <v>4847</v>
      </c>
      <c r="U1902">
        <v>83.13</v>
      </c>
      <c r="V1902" t="s">
        <v>5005</v>
      </c>
      <c r="W1902" t="s">
        <v>4958</v>
      </c>
      <c r="X1902" t="s">
        <v>4976</v>
      </c>
      <c r="Y1902" t="s">
        <v>4977</v>
      </c>
      <c r="Z1902" t="s">
        <v>5089</v>
      </c>
      <c r="AA1902" t="s">
        <v>4962</v>
      </c>
      <c r="AB1902">
        <f>YEAR(Sales_Trans_2[[#This Row],[Transaction_Date]])</f>
        <v>2025</v>
      </c>
      <c r="AC1902" t="str">
        <f>TEXT(Sales_Trans_2[[#This Row],[Transaction_Date]],"mmm")</f>
        <v>Mar</v>
      </c>
      <c r="AD1902">
        <f>MONTH(Sales_Trans_2[[#This Row],[Transaction_Date]])</f>
        <v>3</v>
      </c>
      <c r="AE1902" s="19">
        <f>IFERROR(Sales_Trans_2[[#This Row],[Profit]]/Sales_Trans_2[[#This Row],[Sales_Amount]],0)</f>
        <v>0.26264674493062967</v>
      </c>
      <c r="AF1902" s="20" t="str">
        <f>IF(Sales_Trans_2[[#This Row],[Discount_Pct]]=0,"0%",
IF(Sales_Trans_2[[#This Row],[Discount_Pct]]&lt;=5,"1-5%",
IF(Sales_Trans_2[[#This Row],[Discount_Pct]]&lt;=10,"6-10%",
IF(Sales_Trans_2[[#This Row],[Discount_Pct]]&lt;=15,"11-15%","&gt;15%"))))</f>
        <v>6-10%</v>
      </c>
    </row>
    <row r="1903" spans="1:32" x14ac:dyDescent="0.25">
      <c r="A1903" t="s">
        <v>3872</v>
      </c>
      <c r="B1903" s="10">
        <v>45865</v>
      </c>
      <c r="C1903" t="s">
        <v>1832</v>
      </c>
      <c r="D1903" t="s">
        <v>530</v>
      </c>
      <c r="E1903" t="s">
        <v>795</v>
      </c>
      <c r="F1903" t="s">
        <v>796</v>
      </c>
      <c r="G1903">
        <v>3</v>
      </c>
      <c r="H1903">
        <v>125.15</v>
      </c>
      <c r="I1903">
        <v>10</v>
      </c>
      <c r="J1903">
        <v>37.549999999999997</v>
      </c>
      <c r="K1903">
        <v>388.59</v>
      </c>
      <c r="L1903">
        <v>287.10000000000002</v>
      </c>
      <c r="M1903">
        <v>101.49</v>
      </c>
      <c r="N1903" t="s">
        <v>4971</v>
      </c>
      <c r="O1903" t="s">
        <v>24</v>
      </c>
      <c r="P1903" t="s">
        <v>25</v>
      </c>
      <c r="Q1903">
        <v>0.85972222222222228</v>
      </c>
      <c r="R1903" t="s">
        <v>27</v>
      </c>
      <c r="S1903" t="s">
        <v>4772</v>
      </c>
      <c r="T1903" t="s">
        <v>4752</v>
      </c>
      <c r="U1903">
        <v>125.15</v>
      </c>
      <c r="V1903" t="s">
        <v>5930</v>
      </c>
      <c r="W1903" t="s">
        <v>4968</v>
      </c>
      <c r="X1903" t="s">
        <v>5574</v>
      </c>
      <c r="Y1903" t="s">
        <v>5007</v>
      </c>
      <c r="Z1903" t="s">
        <v>5454</v>
      </c>
      <c r="AA1903" t="s">
        <v>4962</v>
      </c>
      <c r="AB1903">
        <f>YEAR(Sales_Trans_2[[#This Row],[Transaction_Date]])</f>
        <v>2025</v>
      </c>
      <c r="AC1903" t="str">
        <f>TEXT(Sales_Trans_2[[#This Row],[Transaction_Date]],"mmm")</f>
        <v>Jul</v>
      </c>
      <c r="AD1903">
        <f>MONTH(Sales_Trans_2[[#This Row],[Transaction_Date]])</f>
        <v>7</v>
      </c>
      <c r="AE1903" s="19">
        <f>IFERROR(Sales_Trans_2[[#This Row],[Profit]]/Sales_Trans_2[[#This Row],[Sales_Amount]],0)</f>
        <v>0.26117501737049331</v>
      </c>
      <c r="AF1903" s="20" t="str">
        <f>IF(Sales_Trans_2[[#This Row],[Discount_Pct]]=0,"0%",
IF(Sales_Trans_2[[#This Row],[Discount_Pct]]&lt;=5,"1-5%",
IF(Sales_Trans_2[[#This Row],[Discount_Pct]]&lt;=10,"6-10%",
IF(Sales_Trans_2[[#This Row],[Discount_Pct]]&lt;=15,"11-15%","&gt;15%"))))</f>
        <v>6-10%</v>
      </c>
    </row>
    <row r="1904" spans="1:32" x14ac:dyDescent="0.25">
      <c r="A1904" t="s">
        <v>3968</v>
      </c>
      <c r="B1904" s="10">
        <v>45864</v>
      </c>
      <c r="C1904" t="s">
        <v>993</v>
      </c>
      <c r="D1904" t="s">
        <v>113</v>
      </c>
      <c r="E1904" t="s">
        <v>350</v>
      </c>
      <c r="F1904" t="s">
        <v>585</v>
      </c>
      <c r="G1904">
        <v>5</v>
      </c>
      <c r="H1904">
        <v>263.56</v>
      </c>
      <c r="I1904">
        <v>20</v>
      </c>
      <c r="J1904">
        <v>263.56</v>
      </c>
      <c r="K1904">
        <v>1212.3800000000001</v>
      </c>
      <c r="L1904">
        <v>953.7</v>
      </c>
      <c r="M1904">
        <v>258.68</v>
      </c>
      <c r="N1904" t="s">
        <v>40</v>
      </c>
      <c r="O1904" t="s">
        <v>24</v>
      </c>
      <c r="P1904" t="s">
        <v>25</v>
      </c>
      <c r="Q1904">
        <v>0.54097222222222219</v>
      </c>
      <c r="R1904" t="s">
        <v>27</v>
      </c>
      <c r="S1904" t="s">
        <v>4907</v>
      </c>
      <c r="T1904" t="s">
        <v>4908</v>
      </c>
      <c r="U1904">
        <v>253.11</v>
      </c>
      <c r="V1904" t="s">
        <v>5281</v>
      </c>
      <c r="W1904" t="s">
        <v>4958</v>
      </c>
      <c r="X1904" t="s">
        <v>5752</v>
      </c>
      <c r="Y1904" t="s">
        <v>5007</v>
      </c>
      <c r="Z1904" t="s">
        <v>4981</v>
      </c>
      <c r="AA1904" t="s">
        <v>4962</v>
      </c>
      <c r="AB1904">
        <f>YEAR(Sales_Trans_2[[#This Row],[Transaction_Date]])</f>
        <v>2025</v>
      </c>
      <c r="AC1904" t="str">
        <f>TEXT(Sales_Trans_2[[#This Row],[Transaction_Date]],"mmm")</f>
        <v>Jul</v>
      </c>
      <c r="AD1904">
        <f>MONTH(Sales_Trans_2[[#This Row],[Transaction_Date]])</f>
        <v>7</v>
      </c>
      <c r="AE1904" s="19">
        <f>IFERROR(Sales_Trans_2[[#This Row],[Profit]]/Sales_Trans_2[[#This Row],[Sales_Amount]],0)</f>
        <v>0.21336544647717712</v>
      </c>
      <c r="AF1904" s="20" t="str">
        <f>IF(Sales_Trans_2[[#This Row],[Discount_Pct]]=0,"0%",
IF(Sales_Trans_2[[#This Row],[Discount_Pct]]&lt;=5,"1-5%",
IF(Sales_Trans_2[[#This Row],[Discount_Pct]]&lt;=10,"6-10%",
IF(Sales_Trans_2[[#This Row],[Discount_Pct]]&lt;=15,"11-15%","&gt;15%"))))</f>
        <v>&gt;15%</v>
      </c>
    </row>
    <row r="1905" spans="1:32" x14ac:dyDescent="0.25">
      <c r="A1905" t="s">
        <v>1224</v>
      </c>
      <c r="B1905" s="10">
        <v>45851</v>
      </c>
      <c r="C1905" t="s">
        <v>696</v>
      </c>
      <c r="D1905" t="s">
        <v>1225</v>
      </c>
      <c r="E1905" t="s">
        <v>31</v>
      </c>
      <c r="F1905" t="s">
        <v>32</v>
      </c>
      <c r="G1905">
        <v>5</v>
      </c>
      <c r="H1905">
        <v>182.68</v>
      </c>
      <c r="I1905">
        <v>20</v>
      </c>
      <c r="J1905">
        <v>182.68</v>
      </c>
      <c r="K1905">
        <v>840.33</v>
      </c>
      <c r="L1905">
        <v>538</v>
      </c>
      <c r="M1905">
        <v>302.33</v>
      </c>
      <c r="N1905" t="s">
        <v>23</v>
      </c>
      <c r="O1905" t="s">
        <v>24</v>
      </c>
      <c r="P1905" t="s">
        <v>25</v>
      </c>
      <c r="Q1905">
        <v>0.46736111111111112</v>
      </c>
      <c r="R1905" t="s">
        <v>27</v>
      </c>
      <c r="S1905" t="s">
        <v>4664</v>
      </c>
      <c r="T1905" t="s">
        <v>4636</v>
      </c>
      <c r="U1905">
        <v>182.3</v>
      </c>
      <c r="V1905" t="s">
        <v>5307</v>
      </c>
      <c r="W1905" t="s">
        <v>4958</v>
      </c>
      <c r="X1905" t="s">
        <v>5187</v>
      </c>
      <c r="Y1905" t="s">
        <v>5007</v>
      </c>
      <c r="Z1905" t="s">
        <v>5188</v>
      </c>
      <c r="AA1905" t="s">
        <v>4962</v>
      </c>
      <c r="AB1905">
        <f>YEAR(Sales_Trans_2[[#This Row],[Transaction_Date]])</f>
        <v>2025</v>
      </c>
      <c r="AC1905" t="str">
        <f>TEXT(Sales_Trans_2[[#This Row],[Transaction_Date]],"mmm")</f>
        <v>Jul</v>
      </c>
      <c r="AD1905">
        <f>MONTH(Sales_Trans_2[[#This Row],[Transaction_Date]])</f>
        <v>7</v>
      </c>
      <c r="AE1905" s="19">
        <f>IFERROR(Sales_Trans_2[[#This Row],[Profit]]/Sales_Trans_2[[#This Row],[Sales_Amount]],0)</f>
        <v>0.35977532635988241</v>
      </c>
      <c r="AF1905" s="20" t="str">
        <f>IF(Sales_Trans_2[[#This Row],[Discount_Pct]]=0,"0%",
IF(Sales_Trans_2[[#This Row],[Discount_Pct]]&lt;=5,"1-5%",
IF(Sales_Trans_2[[#This Row],[Discount_Pct]]&lt;=10,"6-10%",
IF(Sales_Trans_2[[#This Row],[Discount_Pct]]&lt;=15,"11-15%","&gt;15%"))))</f>
        <v>&gt;15%</v>
      </c>
    </row>
    <row r="1906" spans="1:32" x14ac:dyDescent="0.25">
      <c r="A1906" t="s">
        <v>2886</v>
      </c>
      <c r="B1906" s="10">
        <v>45998</v>
      </c>
      <c r="C1906" t="s">
        <v>2887</v>
      </c>
      <c r="D1906" t="s">
        <v>1189</v>
      </c>
      <c r="E1906" t="s">
        <v>830</v>
      </c>
      <c r="F1906" t="s">
        <v>831</v>
      </c>
      <c r="G1906">
        <v>3</v>
      </c>
      <c r="H1906">
        <v>188.64</v>
      </c>
      <c r="I1906">
        <v>15</v>
      </c>
      <c r="J1906">
        <v>84.89</v>
      </c>
      <c r="K1906">
        <v>553.17999999999995</v>
      </c>
      <c r="L1906">
        <v>474.84</v>
      </c>
      <c r="M1906">
        <v>78.34</v>
      </c>
      <c r="N1906" t="s">
        <v>4971</v>
      </c>
      <c r="O1906" t="s">
        <v>24</v>
      </c>
      <c r="P1906" t="s">
        <v>25</v>
      </c>
      <c r="Q1906">
        <v>0.55625000000000002</v>
      </c>
      <c r="R1906" t="s">
        <v>27</v>
      </c>
      <c r="S1906" t="s">
        <v>4882</v>
      </c>
      <c r="T1906" t="s">
        <v>4864</v>
      </c>
      <c r="U1906">
        <v>188.64</v>
      </c>
      <c r="V1906" t="s">
        <v>5599</v>
      </c>
      <c r="W1906" t="s">
        <v>4968</v>
      </c>
      <c r="X1906" t="s">
        <v>5402</v>
      </c>
      <c r="Y1906" t="s">
        <v>4977</v>
      </c>
      <c r="Z1906" t="s">
        <v>5403</v>
      </c>
      <c r="AA1906" t="s">
        <v>4962</v>
      </c>
      <c r="AB1906">
        <f>YEAR(Sales_Trans_2[[#This Row],[Transaction_Date]])</f>
        <v>2025</v>
      </c>
      <c r="AC1906" t="str">
        <f>TEXT(Sales_Trans_2[[#This Row],[Transaction_Date]],"mmm")</f>
        <v>Dec</v>
      </c>
      <c r="AD1906">
        <f>MONTH(Sales_Trans_2[[#This Row],[Transaction_Date]])</f>
        <v>12</v>
      </c>
      <c r="AE1906" s="19">
        <f>IFERROR(Sales_Trans_2[[#This Row],[Profit]]/Sales_Trans_2[[#This Row],[Sales_Amount]],0)</f>
        <v>0.14161755667233092</v>
      </c>
      <c r="AF1906" s="20" t="str">
        <f>IF(Sales_Trans_2[[#This Row],[Discount_Pct]]=0,"0%",
IF(Sales_Trans_2[[#This Row],[Discount_Pct]]&lt;=5,"1-5%",
IF(Sales_Trans_2[[#This Row],[Discount_Pct]]&lt;=10,"6-10%",
IF(Sales_Trans_2[[#This Row],[Discount_Pct]]&lt;=15,"11-15%","&gt;15%"))))</f>
        <v>11-15%</v>
      </c>
    </row>
    <row r="1907" spans="1:32" x14ac:dyDescent="0.25">
      <c r="A1907" t="s">
        <v>3981</v>
      </c>
      <c r="B1907" s="10">
        <v>45784</v>
      </c>
      <c r="C1907" t="s">
        <v>1863</v>
      </c>
      <c r="D1907" t="s">
        <v>242</v>
      </c>
      <c r="E1907" t="s">
        <v>1157</v>
      </c>
      <c r="F1907" t="s">
        <v>1158</v>
      </c>
      <c r="G1907">
        <v>2</v>
      </c>
      <c r="H1907">
        <v>80.5</v>
      </c>
      <c r="I1907">
        <v>10</v>
      </c>
      <c r="J1907">
        <v>16.100000000000001</v>
      </c>
      <c r="K1907">
        <v>166.63</v>
      </c>
      <c r="L1907">
        <v>124.5</v>
      </c>
      <c r="M1907">
        <v>42.13</v>
      </c>
      <c r="N1907" t="s">
        <v>4971</v>
      </c>
      <c r="O1907" t="s">
        <v>24</v>
      </c>
      <c r="P1907" t="s">
        <v>25</v>
      </c>
      <c r="Q1907">
        <v>0.78541666666666665</v>
      </c>
      <c r="R1907" t="s">
        <v>27</v>
      </c>
      <c r="S1907" t="s">
        <v>4921</v>
      </c>
      <c r="T1907" t="s">
        <v>4908</v>
      </c>
      <c r="U1907">
        <v>80.5</v>
      </c>
      <c r="V1907" t="s">
        <v>5835</v>
      </c>
      <c r="W1907" t="s">
        <v>4964</v>
      </c>
      <c r="X1907" t="s">
        <v>5179</v>
      </c>
      <c r="Y1907" t="s">
        <v>5007</v>
      </c>
      <c r="Z1907" t="s">
        <v>5180</v>
      </c>
      <c r="AA1907" t="s">
        <v>4962</v>
      </c>
      <c r="AB1907">
        <f>YEAR(Sales_Trans_2[[#This Row],[Transaction_Date]])</f>
        <v>2025</v>
      </c>
      <c r="AC1907" t="str">
        <f>TEXT(Sales_Trans_2[[#This Row],[Transaction_Date]],"mmm")</f>
        <v>May</v>
      </c>
      <c r="AD1907">
        <f>MONTH(Sales_Trans_2[[#This Row],[Transaction_Date]])</f>
        <v>5</v>
      </c>
      <c r="AE1907" s="19">
        <f>IFERROR(Sales_Trans_2[[#This Row],[Profit]]/Sales_Trans_2[[#This Row],[Sales_Amount]],0)</f>
        <v>0.25283562383724423</v>
      </c>
      <c r="AF1907" s="20" t="str">
        <f>IF(Sales_Trans_2[[#This Row],[Discount_Pct]]=0,"0%",
IF(Sales_Trans_2[[#This Row],[Discount_Pct]]&lt;=5,"1-5%",
IF(Sales_Trans_2[[#This Row],[Discount_Pct]]&lt;=10,"6-10%",
IF(Sales_Trans_2[[#This Row],[Discount_Pct]]&lt;=15,"11-15%","&gt;15%"))))</f>
        <v>6-10%</v>
      </c>
    </row>
    <row r="1908" spans="1:32" x14ac:dyDescent="0.25">
      <c r="A1908" t="s">
        <v>4519</v>
      </c>
      <c r="B1908" s="10">
        <v>45784</v>
      </c>
      <c r="C1908" t="s">
        <v>977</v>
      </c>
      <c r="D1908" t="s">
        <v>2545</v>
      </c>
      <c r="E1908" t="s">
        <v>254</v>
      </c>
      <c r="F1908" t="s">
        <v>255</v>
      </c>
      <c r="G1908">
        <v>5</v>
      </c>
      <c r="H1908">
        <v>64.709999999999994</v>
      </c>
      <c r="I1908">
        <v>10</v>
      </c>
      <c r="J1908">
        <v>32.35</v>
      </c>
      <c r="K1908">
        <v>334.88</v>
      </c>
      <c r="L1908">
        <v>242.15</v>
      </c>
      <c r="M1908">
        <v>92.73</v>
      </c>
      <c r="N1908" t="s">
        <v>4971</v>
      </c>
      <c r="O1908" t="s">
        <v>24</v>
      </c>
      <c r="P1908" t="s">
        <v>25</v>
      </c>
      <c r="Q1908">
        <v>0.47638888888888886</v>
      </c>
      <c r="R1908" t="s">
        <v>27</v>
      </c>
      <c r="S1908" t="s">
        <v>4750</v>
      </c>
      <c r="T1908" t="s">
        <v>4729</v>
      </c>
      <c r="U1908">
        <v>57.06</v>
      </c>
      <c r="V1908" t="s">
        <v>5070</v>
      </c>
      <c r="W1908" t="s">
        <v>4958</v>
      </c>
      <c r="X1908" t="s">
        <v>5435</v>
      </c>
      <c r="Y1908" t="s">
        <v>5018</v>
      </c>
      <c r="Z1908" t="s">
        <v>5436</v>
      </c>
      <c r="AA1908" t="s">
        <v>4962</v>
      </c>
      <c r="AB1908">
        <f>YEAR(Sales_Trans_2[[#This Row],[Transaction_Date]])</f>
        <v>2025</v>
      </c>
      <c r="AC1908" t="str">
        <f>TEXT(Sales_Trans_2[[#This Row],[Transaction_Date]],"mmm")</f>
        <v>May</v>
      </c>
      <c r="AD1908">
        <f>MONTH(Sales_Trans_2[[#This Row],[Transaction_Date]])</f>
        <v>5</v>
      </c>
      <c r="AE1908" s="19">
        <f>IFERROR(Sales_Trans_2[[#This Row],[Profit]]/Sales_Trans_2[[#This Row],[Sales_Amount]],0)</f>
        <v>0.27690516005733401</v>
      </c>
      <c r="AF1908" s="20" t="str">
        <f>IF(Sales_Trans_2[[#This Row],[Discount_Pct]]=0,"0%",
IF(Sales_Trans_2[[#This Row],[Discount_Pct]]&lt;=5,"1-5%",
IF(Sales_Trans_2[[#This Row],[Discount_Pct]]&lt;=10,"6-10%",
IF(Sales_Trans_2[[#This Row],[Discount_Pct]]&lt;=15,"11-15%","&gt;15%"))))</f>
        <v>6-10%</v>
      </c>
    </row>
    <row r="1909" spans="1:32" x14ac:dyDescent="0.25">
      <c r="A1909" t="s">
        <v>3758</v>
      </c>
      <c r="B1909" s="10">
        <v>45837</v>
      </c>
      <c r="C1909" t="s">
        <v>931</v>
      </c>
      <c r="D1909" t="s">
        <v>332</v>
      </c>
      <c r="E1909" t="s">
        <v>343</v>
      </c>
      <c r="F1909" t="s">
        <v>344</v>
      </c>
      <c r="G1909">
        <v>8</v>
      </c>
      <c r="H1909">
        <v>271.36</v>
      </c>
      <c r="I1909">
        <v>10</v>
      </c>
      <c r="J1909">
        <v>217.09</v>
      </c>
      <c r="K1909">
        <v>2246.86</v>
      </c>
      <c r="L1909">
        <v>1675.04</v>
      </c>
      <c r="M1909">
        <v>571.82000000000005</v>
      </c>
      <c r="N1909" t="s">
        <v>40</v>
      </c>
      <c r="O1909" t="s">
        <v>24</v>
      </c>
      <c r="P1909" t="s">
        <v>25</v>
      </c>
      <c r="Q1909">
        <v>0.56736111111111109</v>
      </c>
      <c r="R1909" t="s">
        <v>27</v>
      </c>
      <c r="S1909" t="s">
        <v>4733</v>
      </c>
      <c r="T1909" t="s">
        <v>4729</v>
      </c>
      <c r="U1909">
        <v>245.32</v>
      </c>
      <c r="V1909" t="s">
        <v>5005</v>
      </c>
      <c r="W1909" t="s">
        <v>4958</v>
      </c>
      <c r="X1909" t="s">
        <v>5445</v>
      </c>
      <c r="Y1909" t="s">
        <v>4977</v>
      </c>
      <c r="Z1909" t="s">
        <v>5446</v>
      </c>
      <c r="AA1909" t="s">
        <v>4962</v>
      </c>
      <c r="AB1909">
        <f>YEAR(Sales_Trans_2[[#This Row],[Transaction_Date]])</f>
        <v>2025</v>
      </c>
      <c r="AC1909" t="str">
        <f>TEXT(Sales_Trans_2[[#This Row],[Transaction_Date]],"mmm")</f>
        <v>Jun</v>
      </c>
      <c r="AD1909">
        <f>MONTH(Sales_Trans_2[[#This Row],[Transaction_Date]])</f>
        <v>6</v>
      </c>
      <c r="AE1909" s="19">
        <f>IFERROR(Sales_Trans_2[[#This Row],[Profit]]/Sales_Trans_2[[#This Row],[Sales_Amount]],0)</f>
        <v>0.25449738746517364</v>
      </c>
      <c r="AF1909" s="20" t="str">
        <f>IF(Sales_Trans_2[[#This Row],[Discount_Pct]]=0,"0%",
IF(Sales_Trans_2[[#This Row],[Discount_Pct]]&lt;=5,"1-5%",
IF(Sales_Trans_2[[#This Row],[Discount_Pct]]&lt;=10,"6-10%",
IF(Sales_Trans_2[[#This Row],[Discount_Pct]]&lt;=15,"11-15%","&gt;15%"))))</f>
        <v>6-10%</v>
      </c>
    </row>
    <row r="1910" spans="1:32" x14ac:dyDescent="0.25">
      <c r="A1910" t="s">
        <v>995</v>
      </c>
      <c r="B1910" s="10">
        <v>45829</v>
      </c>
      <c r="C1910" t="s">
        <v>996</v>
      </c>
      <c r="D1910" t="s">
        <v>470</v>
      </c>
      <c r="E1910" t="s">
        <v>852</v>
      </c>
      <c r="F1910" t="s">
        <v>997</v>
      </c>
      <c r="G1910">
        <v>6</v>
      </c>
      <c r="H1910">
        <v>617.42999999999995</v>
      </c>
      <c r="I1910">
        <v>5</v>
      </c>
      <c r="J1910">
        <v>185.23</v>
      </c>
      <c r="K1910">
        <v>4047.25</v>
      </c>
      <c r="L1910">
        <v>2061.9</v>
      </c>
      <c r="M1910">
        <v>1985.35</v>
      </c>
      <c r="N1910" t="s">
        <v>23</v>
      </c>
      <c r="O1910" t="s">
        <v>24</v>
      </c>
      <c r="P1910" t="s">
        <v>25</v>
      </c>
      <c r="Q1910">
        <v>0.57916666666666672</v>
      </c>
      <c r="R1910" t="s">
        <v>27</v>
      </c>
      <c r="S1910" t="s">
        <v>4646</v>
      </c>
      <c r="T1910" t="s">
        <v>4636</v>
      </c>
      <c r="U1910">
        <v>589.75</v>
      </c>
      <c r="V1910" t="s">
        <v>5797</v>
      </c>
      <c r="W1910" t="s">
        <v>4958</v>
      </c>
      <c r="X1910" t="s">
        <v>5042</v>
      </c>
      <c r="Y1910" t="s">
        <v>5007</v>
      </c>
      <c r="Z1910" t="s">
        <v>5043</v>
      </c>
      <c r="AA1910" t="s">
        <v>4962</v>
      </c>
      <c r="AB1910">
        <f>YEAR(Sales_Trans_2[[#This Row],[Transaction_Date]])</f>
        <v>2025</v>
      </c>
      <c r="AC1910" t="str">
        <f>TEXT(Sales_Trans_2[[#This Row],[Transaction_Date]],"mmm")</f>
        <v>Jun</v>
      </c>
      <c r="AD1910">
        <f>MONTH(Sales_Trans_2[[#This Row],[Transaction_Date]])</f>
        <v>6</v>
      </c>
      <c r="AE1910" s="19">
        <f>IFERROR(Sales_Trans_2[[#This Row],[Profit]]/Sales_Trans_2[[#This Row],[Sales_Amount]],0)</f>
        <v>0.49054296126999813</v>
      </c>
      <c r="AF1910" s="20" t="str">
        <f>IF(Sales_Trans_2[[#This Row],[Discount_Pct]]=0,"0%",
IF(Sales_Trans_2[[#This Row],[Discount_Pct]]&lt;=5,"1-5%",
IF(Sales_Trans_2[[#This Row],[Discount_Pct]]&lt;=10,"6-10%",
IF(Sales_Trans_2[[#This Row],[Discount_Pct]]&lt;=15,"11-15%","&gt;15%"))))</f>
        <v>1-5%</v>
      </c>
    </row>
    <row r="1911" spans="1:32" x14ac:dyDescent="0.25">
      <c r="A1911" t="s">
        <v>1695</v>
      </c>
      <c r="B1911" s="10">
        <v>45795</v>
      </c>
      <c r="C1911" t="s">
        <v>1696</v>
      </c>
      <c r="D1911" t="s">
        <v>1305</v>
      </c>
      <c r="E1911" t="s">
        <v>31</v>
      </c>
      <c r="F1911" t="s">
        <v>32</v>
      </c>
      <c r="G1911">
        <v>4</v>
      </c>
      <c r="H1911">
        <v>490.22</v>
      </c>
      <c r="I1911">
        <v>10</v>
      </c>
      <c r="J1911">
        <v>196.09</v>
      </c>
      <c r="K1911">
        <v>2029.51</v>
      </c>
      <c r="L1911">
        <v>1494.32</v>
      </c>
      <c r="M1911">
        <v>535.19000000000005</v>
      </c>
      <c r="N1911" t="s">
        <v>133</v>
      </c>
      <c r="O1911" t="s">
        <v>24</v>
      </c>
      <c r="P1911" t="s">
        <v>25</v>
      </c>
      <c r="Q1911">
        <v>0.78402777777777777</v>
      </c>
      <c r="R1911" t="s">
        <v>27</v>
      </c>
      <c r="S1911" t="s">
        <v>4911</v>
      </c>
      <c r="T1911" t="s">
        <v>4908</v>
      </c>
      <c r="U1911">
        <v>490.22</v>
      </c>
      <c r="V1911" t="s">
        <v>5873</v>
      </c>
      <c r="W1911" t="s">
        <v>4964</v>
      </c>
      <c r="X1911" t="s">
        <v>5187</v>
      </c>
      <c r="Y1911" t="s">
        <v>5007</v>
      </c>
      <c r="Z1911" t="s">
        <v>5188</v>
      </c>
      <c r="AA1911" t="s">
        <v>4962</v>
      </c>
      <c r="AB1911">
        <f>YEAR(Sales_Trans_2[[#This Row],[Transaction_Date]])</f>
        <v>2025</v>
      </c>
      <c r="AC1911" t="str">
        <f>TEXT(Sales_Trans_2[[#This Row],[Transaction_Date]],"mmm")</f>
        <v>May</v>
      </c>
      <c r="AD1911">
        <f>MONTH(Sales_Trans_2[[#This Row],[Transaction_Date]])</f>
        <v>5</v>
      </c>
      <c r="AE1911" s="19">
        <f>IFERROR(Sales_Trans_2[[#This Row],[Profit]]/Sales_Trans_2[[#This Row],[Sales_Amount]],0)</f>
        <v>0.26370404678961917</v>
      </c>
      <c r="AF1911" s="20" t="str">
        <f>IF(Sales_Trans_2[[#This Row],[Discount_Pct]]=0,"0%",
IF(Sales_Trans_2[[#This Row],[Discount_Pct]]&lt;=5,"1-5%",
IF(Sales_Trans_2[[#This Row],[Discount_Pct]]&lt;=10,"6-10%",
IF(Sales_Trans_2[[#This Row],[Discount_Pct]]&lt;=15,"11-15%","&gt;15%"))))</f>
        <v>6-10%</v>
      </c>
    </row>
    <row r="1912" spans="1:32" x14ac:dyDescent="0.25">
      <c r="A1912" t="s">
        <v>2452</v>
      </c>
      <c r="B1912" s="10">
        <v>45966</v>
      </c>
      <c r="C1912" t="s">
        <v>2203</v>
      </c>
      <c r="D1912" t="s">
        <v>549</v>
      </c>
      <c r="E1912" t="s">
        <v>488</v>
      </c>
      <c r="G1912">
        <v>1</v>
      </c>
      <c r="H1912">
        <v>221.61</v>
      </c>
      <c r="I1912">
        <v>10</v>
      </c>
      <c r="J1912">
        <v>22.16</v>
      </c>
      <c r="K1912">
        <v>229.37</v>
      </c>
      <c r="L1912">
        <v>182.17</v>
      </c>
      <c r="M1912">
        <v>47.2</v>
      </c>
      <c r="N1912" t="s">
        <v>23</v>
      </c>
      <c r="O1912" t="s">
        <v>24</v>
      </c>
      <c r="P1912" t="s">
        <v>25</v>
      </c>
      <c r="Q1912">
        <v>0.42777777777777776</v>
      </c>
      <c r="R1912" t="s">
        <v>27</v>
      </c>
      <c r="S1912" t="s">
        <v>4832</v>
      </c>
      <c r="T1912" t="s">
        <v>4828</v>
      </c>
      <c r="U1912">
        <v>221.61</v>
      </c>
      <c r="V1912" t="s">
        <v>5071</v>
      </c>
      <c r="W1912" t="s">
        <v>4964</v>
      </c>
      <c r="Z1912" t="s">
        <v>5339</v>
      </c>
      <c r="AA1912" t="s">
        <v>4962</v>
      </c>
      <c r="AB1912">
        <f>YEAR(Sales_Trans_2[[#This Row],[Transaction_Date]])</f>
        <v>2025</v>
      </c>
      <c r="AC1912" t="str">
        <f>TEXT(Sales_Trans_2[[#This Row],[Transaction_Date]],"mmm")</f>
        <v>Nov</v>
      </c>
      <c r="AD1912">
        <f>MONTH(Sales_Trans_2[[#This Row],[Transaction_Date]])</f>
        <v>11</v>
      </c>
      <c r="AE1912" s="19">
        <f>IFERROR(Sales_Trans_2[[#This Row],[Profit]]/Sales_Trans_2[[#This Row],[Sales_Amount]],0)</f>
        <v>0.20578105244800979</v>
      </c>
      <c r="AF1912" s="20" t="str">
        <f>IF(Sales_Trans_2[[#This Row],[Discount_Pct]]=0,"0%",
IF(Sales_Trans_2[[#This Row],[Discount_Pct]]&lt;=5,"1-5%",
IF(Sales_Trans_2[[#This Row],[Discount_Pct]]&lt;=10,"6-10%",
IF(Sales_Trans_2[[#This Row],[Discount_Pct]]&lt;=15,"11-15%","&gt;15%"))))</f>
        <v>6-10%</v>
      </c>
    </row>
    <row r="1913" spans="1:32" x14ac:dyDescent="0.25">
      <c r="A1913" t="s">
        <v>3627</v>
      </c>
      <c r="B1913" s="10">
        <v>45966</v>
      </c>
      <c r="C1913" t="s">
        <v>651</v>
      </c>
      <c r="D1913" t="s">
        <v>337</v>
      </c>
      <c r="E1913" t="s">
        <v>415</v>
      </c>
      <c r="F1913" t="s">
        <v>901</v>
      </c>
      <c r="G1913">
        <v>5</v>
      </c>
      <c r="H1913">
        <v>186.38</v>
      </c>
      <c r="I1913">
        <v>20</v>
      </c>
      <c r="J1913">
        <v>186.38</v>
      </c>
      <c r="K1913">
        <v>857.35</v>
      </c>
      <c r="L1913">
        <v>678.3</v>
      </c>
      <c r="M1913">
        <v>179.05</v>
      </c>
      <c r="N1913" t="s">
        <v>68</v>
      </c>
      <c r="O1913" t="s">
        <v>24</v>
      </c>
      <c r="P1913" t="s">
        <v>25</v>
      </c>
      <c r="Q1913">
        <v>0.69444444444444442</v>
      </c>
      <c r="R1913" t="s">
        <v>27</v>
      </c>
      <c r="S1913" t="s">
        <v>4799</v>
      </c>
      <c r="T1913" t="s">
        <v>4776</v>
      </c>
      <c r="U1913">
        <v>186.38</v>
      </c>
      <c r="V1913" t="s">
        <v>5441</v>
      </c>
      <c r="W1913" t="s">
        <v>4968</v>
      </c>
      <c r="X1913" t="s">
        <v>5554</v>
      </c>
      <c r="Y1913" t="s">
        <v>5007</v>
      </c>
      <c r="Z1913" t="s">
        <v>5175</v>
      </c>
      <c r="AA1913" t="s">
        <v>4962</v>
      </c>
      <c r="AB1913">
        <f>YEAR(Sales_Trans_2[[#This Row],[Transaction_Date]])</f>
        <v>2025</v>
      </c>
      <c r="AC1913" t="str">
        <f>TEXT(Sales_Trans_2[[#This Row],[Transaction_Date]],"mmm")</f>
        <v>Nov</v>
      </c>
      <c r="AD1913">
        <f>MONTH(Sales_Trans_2[[#This Row],[Transaction_Date]])</f>
        <v>11</v>
      </c>
      <c r="AE1913" s="19">
        <f>IFERROR(Sales_Trans_2[[#This Row],[Profit]]/Sales_Trans_2[[#This Row],[Sales_Amount]],0)</f>
        <v>0.2088411967107949</v>
      </c>
      <c r="AF1913" s="20" t="str">
        <f>IF(Sales_Trans_2[[#This Row],[Discount_Pct]]=0,"0%",
IF(Sales_Trans_2[[#This Row],[Discount_Pct]]&lt;=5,"1-5%",
IF(Sales_Trans_2[[#This Row],[Discount_Pct]]&lt;=10,"6-10%",
IF(Sales_Trans_2[[#This Row],[Discount_Pct]]&lt;=15,"11-15%","&gt;15%"))))</f>
        <v>&gt;15%</v>
      </c>
    </row>
    <row r="1914" spans="1:32" x14ac:dyDescent="0.25">
      <c r="A1914" t="s">
        <v>2166</v>
      </c>
      <c r="B1914" s="10">
        <v>45721</v>
      </c>
      <c r="C1914" t="s">
        <v>1976</v>
      </c>
      <c r="D1914" t="s">
        <v>326</v>
      </c>
      <c r="E1914" t="s">
        <v>567</v>
      </c>
      <c r="G1914">
        <v>4</v>
      </c>
      <c r="H1914">
        <v>400.33</v>
      </c>
      <c r="I1914">
        <v>15</v>
      </c>
      <c r="J1914">
        <v>240.2</v>
      </c>
      <c r="K1914">
        <v>1565.29</v>
      </c>
      <c r="L1914">
        <v>1363.6</v>
      </c>
      <c r="M1914">
        <v>201.69</v>
      </c>
      <c r="N1914" t="s">
        <v>4971</v>
      </c>
      <c r="O1914" t="s">
        <v>24</v>
      </c>
      <c r="P1914" t="s">
        <v>25</v>
      </c>
      <c r="Q1914">
        <v>0.87291666666666667</v>
      </c>
      <c r="R1914" t="s">
        <v>27</v>
      </c>
      <c r="S1914" t="s">
        <v>4859</v>
      </c>
      <c r="T1914" t="s">
        <v>4847</v>
      </c>
      <c r="U1914">
        <v>400.33</v>
      </c>
      <c r="V1914" t="s">
        <v>5580</v>
      </c>
      <c r="W1914" t="s">
        <v>4964</v>
      </c>
      <c r="Z1914" t="s">
        <v>5353</v>
      </c>
      <c r="AA1914" t="s">
        <v>4962</v>
      </c>
      <c r="AB1914">
        <f>YEAR(Sales_Trans_2[[#This Row],[Transaction_Date]])</f>
        <v>2025</v>
      </c>
      <c r="AC1914" t="str">
        <f>TEXT(Sales_Trans_2[[#This Row],[Transaction_Date]],"mmm")</f>
        <v>Mar</v>
      </c>
      <c r="AD1914">
        <f>MONTH(Sales_Trans_2[[#This Row],[Transaction_Date]])</f>
        <v>3</v>
      </c>
      <c r="AE1914" s="19">
        <f>IFERROR(Sales_Trans_2[[#This Row],[Profit]]/Sales_Trans_2[[#This Row],[Sales_Amount]],0)</f>
        <v>0.12885152272102934</v>
      </c>
      <c r="AF1914" s="20" t="str">
        <f>IF(Sales_Trans_2[[#This Row],[Discount_Pct]]=0,"0%",
IF(Sales_Trans_2[[#This Row],[Discount_Pct]]&lt;=5,"1-5%",
IF(Sales_Trans_2[[#This Row],[Discount_Pct]]&lt;=10,"6-10%",
IF(Sales_Trans_2[[#This Row],[Discount_Pct]]&lt;=15,"11-15%","&gt;15%"))))</f>
        <v>11-15%</v>
      </c>
    </row>
    <row r="1915" spans="1:32" x14ac:dyDescent="0.25">
      <c r="A1915" t="s">
        <v>2202</v>
      </c>
      <c r="B1915" s="10">
        <v>45721</v>
      </c>
      <c r="C1915" t="s">
        <v>2203</v>
      </c>
      <c r="D1915" t="s">
        <v>727</v>
      </c>
      <c r="E1915" t="s">
        <v>38</v>
      </c>
      <c r="F1915" t="s">
        <v>32</v>
      </c>
      <c r="G1915">
        <v>4</v>
      </c>
      <c r="H1915">
        <v>227</v>
      </c>
      <c r="I1915">
        <v>15</v>
      </c>
      <c r="J1915">
        <v>136.19999999999999</v>
      </c>
      <c r="K1915">
        <v>887.57</v>
      </c>
      <c r="L1915">
        <v>785.2</v>
      </c>
      <c r="M1915">
        <v>102.37</v>
      </c>
      <c r="N1915" t="s">
        <v>23</v>
      </c>
      <c r="O1915" t="s">
        <v>24</v>
      </c>
      <c r="P1915" t="s">
        <v>25</v>
      </c>
      <c r="Q1915">
        <v>0.55833333333333335</v>
      </c>
      <c r="R1915" t="s">
        <v>27</v>
      </c>
      <c r="S1915" t="s">
        <v>4867</v>
      </c>
      <c r="T1915" t="s">
        <v>4864</v>
      </c>
      <c r="U1915">
        <v>227</v>
      </c>
      <c r="V1915" t="s">
        <v>5071</v>
      </c>
      <c r="W1915" t="s">
        <v>4964</v>
      </c>
      <c r="X1915" t="s">
        <v>5187</v>
      </c>
      <c r="Y1915" t="s">
        <v>5007</v>
      </c>
      <c r="Z1915" t="s">
        <v>4989</v>
      </c>
      <c r="AA1915" t="s">
        <v>4962</v>
      </c>
      <c r="AB1915">
        <f>YEAR(Sales_Trans_2[[#This Row],[Transaction_Date]])</f>
        <v>2025</v>
      </c>
      <c r="AC1915" t="str">
        <f>TEXT(Sales_Trans_2[[#This Row],[Transaction_Date]],"mmm")</f>
        <v>Mar</v>
      </c>
      <c r="AD1915">
        <f>MONTH(Sales_Trans_2[[#This Row],[Transaction_Date]])</f>
        <v>3</v>
      </c>
      <c r="AE1915" s="19">
        <f>IFERROR(Sales_Trans_2[[#This Row],[Profit]]/Sales_Trans_2[[#This Row],[Sales_Amount]],0)</f>
        <v>0.11533738184030555</v>
      </c>
      <c r="AF1915" s="20" t="str">
        <f>IF(Sales_Trans_2[[#This Row],[Discount_Pct]]=0,"0%",
IF(Sales_Trans_2[[#This Row],[Discount_Pct]]&lt;=5,"1-5%",
IF(Sales_Trans_2[[#This Row],[Discount_Pct]]&lt;=10,"6-10%",
IF(Sales_Trans_2[[#This Row],[Discount_Pct]]&lt;=15,"11-15%","&gt;15%"))))</f>
        <v>11-15%</v>
      </c>
    </row>
    <row r="1916" spans="1:32" x14ac:dyDescent="0.25">
      <c r="A1916" t="s">
        <v>1557</v>
      </c>
      <c r="B1916" s="10">
        <v>45774</v>
      </c>
      <c r="C1916" t="s">
        <v>1558</v>
      </c>
      <c r="D1916" t="s">
        <v>280</v>
      </c>
      <c r="E1916" t="s">
        <v>1157</v>
      </c>
      <c r="F1916" t="s">
        <v>1158</v>
      </c>
      <c r="G1916">
        <v>2</v>
      </c>
      <c r="H1916">
        <v>124.84</v>
      </c>
      <c r="I1916">
        <v>15</v>
      </c>
      <c r="J1916">
        <v>37.450000000000003</v>
      </c>
      <c r="K1916">
        <v>244.06</v>
      </c>
      <c r="L1916">
        <v>194.7</v>
      </c>
      <c r="M1916">
        <v>49.36</v>
      </c>
      <c r="N1916" t="s">
        <v>68</v>
      </c>
      <c r="O1916" t="s">
        <v>24</v>
      </c>
      <c r="P1916" t="s">
        <v>25</v>
      </c>
      <c r="Q1916">
        <v>0.71805555555555556</v>
      </c>
      <c r="R1916" t="s">
        <v>27</v>
      </c>
      <c r="S1916" t="s">
        <v>4726</v>
      </c>
      <c r="T1916" t="s">
        <v>4703</v>
      </c>
      <c r="U1916">
        <v>124.84</v>
      </c>
      <c r="V1916" t="s">
        <v>5889</v>
      </c>
      <c r="W1916" t="s">
        <v>4968</v>
      </c>
      <c r="X1916" t="s">
        <v>5179</v>
      </c>
      <c r="Y1916" t="s">
        <v>5007</v>
      </c>
      <c r="Z1916" t="s">
        <v>5180</v>
      </c>
      <c r="AA1916" t="s">
        <v>4962</v>
      </c>
      <c r="AB1916">
        <f>YEAR(Sales_Trans_2[[#This Row],[Transaction_Date]])</f>
        <v>2025</v>
      </c>
      <c r="AC1916" t="str">
        <f>TEXT(Sales_Trans_2[[#This Row],[Transaction_Date]],"mmm")</f>
        <v>Apr</v>
      </c>
      <c r="AD1916">
        <f>MONTH(Sales_Trans_2[[#This Row],[Transaction_Date]])</f>
        <v>4</v>
      </c>
      <c r="AE1916" s="19">
        <f>IFERROR(Sales_Trans_2[[#This Row],[Profit]]/Sales_Trans_2[[#This Row],[Sales_Amount]],0)</f>
        <v>0.20224534950422027</v>
      </c>
      <c r="AF1916" s="20" t="str">
        <f>IF(Sales_Trans_2[[#This Row],[Discount_Pct]]=0,"0%",
IF(Sales_Trans_2[[#This Row],[Discount_Pct]]&lt;=5,"1-5%",
IF(Sales_Trans_2[[#This Row],[Discount_Pct]]&lt;=10,"6-10%",
IF(Sales_Trans_2[[#This Row],[Discount_Pct]]&lt;=15,"11-15%","&gt;15%"))))</f>
        <v>11-15%</v>
      </c>
    </row>
    <row r="1917" spans="1:32" x14ac:dyDescent="0.25">
      <c r="A1917" t="s">
        <v>3231</v>
      </c>
      <c r="B1917" s="10">
        <v>45995</v>
      </c>
      <c r="C1917" t="s">
        <v>1499</v>
      </c>
      <c r="D1917" t="s">
        <v>503</v>
      </c>
      <c r="E1917" t="s">
        <v>567</v>
      </c>
      <c r="F1917" t="s">
        <v>640</v>
      </c>
      <c r="G1917">
        <v>3</v>
      </c>
      <c r="H1917">
        <v>503.36</v>
      </c>
      <c r="I1917">
        <v>5</v>
      </c>
      <c r="J1917">
        <v>75.5</v>
      </c>
      <c r="K1917">
        <v>1649.77</v>
      </c>
      <c r="L1917">
        <v>1169.4000000000001</v>
      </c>
      <c r="M1917">
        <v>480.37</v>
      </c>
      <c r="N1917" t="s">
        <v>47</v>
      </c>
      <c r="O1917" t="s">
        <v>24</v>
      </c>
      <c r="P1917" t="s">
        <v>25</v>
      </c>
      <c r="Q1917">
        <v>0.72916666666666663</v>
      </c>
      <c r="R1917" t="s">
        <v>27</v>
      </c>
      <c r="S1917" t="s">
        <v>4727</v>
      </c>
      <c r="T1917" t="s">
        <v>4703</v>
      </c>
      <c r="U1917">
        <v>503.36</v>
      </c>
      <c r="V1917" t="s">
        <v>5359</v>
      </c>
      <c r="W1917" t="s">
        <v>4964</v>
      </c>
      <c r="X1917" t="s">
        <v>5655</v>
      </c>
      <c r="Y1917" t="s">
        <v>5007</v>
      </c>
      <c r="Z1917" t="s">
        <v>5353</v>
      </c>
      <c r="AA1917" t="s">
        <v>4962</v>
      </c>
      <c r="AB1917">
        <f>YEAR(Sales_Trans_2[[#This Row],[Transaction_Date]])</f>
        <v>2025</v>
      </c>
      <c r="AC1917" t="str">
        <f>TEXT(Sales_Trans_2[[#This Row],[Transaction_Date]],"mmm")</f>
        <v>Dec</v>
      </c>
      <c r="AD1917">
        <f>MONTH(Sales_Trans_2[[#This Row],[Transaction_Date]])</f>
        <v>12</v>
      </c>
      <c r="AE1917" s="19">
        <f>IFERROR(Sales_Trans_2[[#This Row],[Profit]]/Sales_Trans_2[[#This Row],[Sales_Amount]],0)</f>
        <v>0.29117392121326002</v>
      </c>
      <c r="AF1917" s="20" t="str">
        <f>IF(Sales_Trans_2[[#This Row],[Discount_Pct]]=0,"0%",
IF(Sales_Trans_2[[#This Row],[Discount_Pct]]&lt;=5,"1-5%",
IF(Sales_Trans_2[[#This Row],[Discount_Pct]]&lt;=10,"6-10%",
IF(Sales_Trans_2[[#This Row],[Discount_Pct]]&lt;=15,"11-15%","&gt;15%"))))</f>
        <v>1-5%</v>
      </c>
    </row>
    <row r="1918" spans="1:32" x14ac:dyDescent="0.25">
      <c r="A1918" t="s">
        <v>1639</v>
      </c>
      <c r="B1918" s="10">
        <v>45781</v>
      </c>
      <c r="C1918" t="s">
        <v>565</v>
      </c>
      <c r="D1918" t="s">
        <v>220</v>
      </c>
      <c r="E1918" t="s">
        <v>390</v>
      </c>
      <c r="F1918" t="s">
        <v>821</v>
      </c>
      <c r="G1918">
        <v>3</v>
      </c>
      <c r="H1918">
        <v>349.08</v>
      </c>
      <c r="I1918">
        <v>15</v>
      </c>
      <c r="J1918">
        <v>157.09</v>
      </c>
      <c r="K1918">
        <v>1023.67</v>
      </c>
      <c r="L1918">
        <v>615.80999999999995</v>
      </c>
      <c r="M1918">
        <v>407.86</v>
      </c>
      <c r="N1918" t="s">
        <v>68</v>
      </c>
      <c r="O1918" t="s">
        <v>24</v>
      </c>
      <c r="P1918" t="s">
        <v>25</v>
      </c>
      <c r="Q1918">
        <v>0.67500000000000004</v>
      </c>
      <c r="R1918" t="s">
        <v>27</v>
      </c>
      <c r="S1918" t="s">
        <v>4653</v>
      </c>
      <c r="T1918" t="s">
        <v>4636</v>
      </c>
      <c r="U1918">
        <v>332.74</v>
      </c>
      <c r="V1918" t="s">
        <v>4972</v>
      </c>
      <c r="W1918" t="s">
        <v>4958</v>
      </c>
      <c r="X1918" t="s">
        <v>5322</v>
      </c>
      <c r="Y1918" t="s">
        <v>5007</v>
      </c>
      <c r="Z1918" t="s">
        <v>5323</v>
      </c>
      <c r="AA1918" t="s">
        <v>4962</v>
      </c>
      <c r="AB1918">
        <f>YEAR(Sales_Trans_2[[#This Row],[Transaction_Date]])</f>
        <v>2025</v>
      </c>
      <c r="AC1918" t="str">
        <f>TEXT(Sales_Trans_2[[#This Row],[Transaction_Date]],"mmm")</f>
        <v>May</v>
      </c>
      <c r="AD1918">
        <f>MONTH(Sales_Trans_2[[#This Row],[Transaction_Date]])</f>
        <v>5</v>
      </c>
      <c r="AE1918" s="19">
        <f>IFERROR(Sales_Trans_2[[#This Row],[Profit]]/Sales_Trans_2[[#This Row],[Sales_Amount]],0)</f>
        <v>0.39842918127912319</v>
      </c>
      <c r="AF1918" s="20" t="str">
        <f>IF(Sales_Trans_2[[#This Row],[Discount_Pct]]=0,"0%",
IF(Sales_Trans_2[[#This Row],[Discount_Pct]]&lt;=5,"1-5%",
IF(Sales_Trans_2[[#This Row],[Discount_Pct]]&lt;=10,"6-10%",
IF(Sales_Trans_2[[#This Row],[Discount_Pct]]&lt;=15,"11-15%","&gt;15%"))))</f>
        <v>11-15%</v>
      </c>
    </row>
    <row r="1919" spans="1:32" x14ac:dyDescent="0.25">
      <c r="A1919" t="s">
        <v>2904</v>
      </c>
      <c r="B1919" s="10">
        <v>45781</v>
      </c>
      <c r="C1919" t="s">
        <v>750</v>
      </c>
      <c r="D1919" t="s">
        <v>745</v>
      </c>
      <c r="E1919" t="s">
        <v>21</v>
      </c>
      <c r="F1919" t="s">
        <v>936</v>
      </c>
      <c r="G1919">
        <v>3</v>
      </c>
      <c r="H1919">
        <v>174.1</v>
      </c>
      <c r="I1919">
        <v>10</v>
      </c>
      <c r="J1919">
        <v>52.23</v>
      </c>
      <c r="K1919">
        <v>540.58000000000004</v>
      </c>
      <c r="L1919">
        <v>306.69</v>
      </c>
      <c r="M1919">
        <v>233.89</v>
      </c>
      <c r="N1919" t="s">
        <v>23</v>
      </c>
      <c r="O1919" t="s">
        <v>24</v>
      </c>
      <c r="P1919" t="s">
        <v>25</v>
      </c>
      <c r="Q1919">
        <v>0.56527777777777777</v>
      </c>
      <c r="R1919" t="s">
        <v>27</v>
      </c>
      <c r="S1919" t="s">
        <v>4666</v>
      </c>
      <c r="T1919" t="s">
        <v>4636</v>
      </c>
      <c r="U1919">
        <v>168.36</v>
      </c>
      <c r="V1919" t="s">
        <v>5527</v>
      </c>
      <c r="W1919" t="s">
        <v>4958</v>
      </c>
      <c r="X1919" t="s">
        <v>5366</v>
      </c>
      <c r="Y1919" t="s">
        <v>5018</v>
      </c>
      <c r="Z1919" t="s">
        <v>5133</v>
      </c>
      <c r="AA1919" t="s">
        <v>4962</v>
      </c>
      <c r="AB1919">
        <f>YEAR(Sales_Trans_2[[#This Row],[Transaction_Date]])</f>
        <v>2025</v>
      </c>
      <c r="AC1919" t="str">
        <f>TEXT(Sales_Trans_2[[#This Row],[Transaction_Date]],"mmm")</f>
        <v>May</v>
      </c>
      <c r="AD1919">
        <f>MONTH(Sales_Trans_2[[#This Row],[Transaction_Date]])</f>
        <v>5</v>
      </c>
      <c r="AE1919" s="19">
        <f>IFERROR(Sales_Trans_2[[#This Row],[Profit]]/Sales_Trans_2[[#This Row],[Sales_Amount]],0)</f>
        <v>0.43266491546117125</v>
      </c>
      <c r="AF1919" s="20" t="str">
        <f>IF(Sales_Trans_2[[#This Row],[Discount_Pct]]=0,"0%",
IF(Sales_Trans_2[[#This Row],[Discount_Pct]]&lt;=5,"1-5%",
IF(Sales_Trans_2[[#This Row],[Discount_Pct]]&lt;=10,"6-10%",
IF(Sales_Trans_2[[#This Row],[Discount_Pct]]&lt;=15,"11-15%","&gt;15%"))))</f>
        <v>6-10%</v>
      </c>
    </row>
    <row r="1920" spans="1:32" x14ac:dyDescent="0.25">
      <c r="A1920" t="s">
        <v>2840</v>
      </c>
      <c r="B1920" s="10">
        <v>46101</v>
      </c>
      <c r="C1920" t="s">
        <v>1615</v>
      </c>
      <c r="D1920" t="s">
        <v>65</v>
      </c>
      <c r="E1920" t="s">
        <v>221</v>
      </c>
      <c r="F1920" t="s">
        <v>361</v>
      </c>
      <c r="G1920">
        <v>3</v>
      </c>
      <c r="H1920">
        <v>172.63</v>
      </c>
      <c r="I1920">
        <v>15</v>
      </c>
      <c r="J1920">
        <v>77.680000000000007</v>
      </c>
      <c r="K1920">
        <v>440.21</v>
      </c>
      <c r="L1920">
        <v>426</v>
      </c>
      <c r="M1920">
        <v>14.21</v>
      </c>
      <c r="N1920" t="s">
        <v>4971</v>
      </c>
      <c r="O1920" t="s">
        <v>24</v>
      </c>
      <c r="P1920" t="s">
        <v>25</v>
      </c>
      <c r="Q1920">
        <v>0.8930555555555556</v>
      </c>
      <c r="R1920" t="s">
        <v>49</v>
      </c>
      <c r="S1920" t="s">
        <v>4719</v>
      </c>
      <c r="T1920" t="s">
        <v>4703</v>
      </c>
      <c r="U1920">
        <v>172.63</v>
      </c>
      <c r="V1920" t="s">
        <v>5016</v>
      </c>
      <c r="W1920" t="s">
        <v>4968</v>
      </c>
      <c r="X1920" t="s">
        <v>5017</v>
      </c>
      <c r="Y1920" t="s">
        <v>5018</v>
      </c>
      <c r="Z1920" t="s">
        <v>5019</v>
      </c>
      <c r="AA1920" t="s">
        <v>4962</v>
      </c>
      <c r="AB1920">
        <f>YEAR(Sales_Trans_2[[#This Row],[Transaction_Date]])</f>
        <v>2026</v>
      </c>
      <c r="AC1920" t="str">
        <f>TEXT(Sales_Trans_2[[#This Row],[Transaction_Date]],"mmm")</f>
        <v>Mar</v>
      </c>
      <c r="AD1920">
        <f>MONTH(Sales_Trans_2[[#This Row],[Transaction_Date]])</f>
        <v>3</v>
      </c>
      <c r="AE1920" s="19">
        <f>IFERROR(Sales_Trans_2[[#This Row],[Profit]]/Sales_Trans_2[[#This Row],[Sales_Amount]],0)</f>
        <v>3.2280048158833285E-2</v>
      </c>
      <c r="AF1920" s="20" t="str">
        <f>IF(Sales_Trans_2[[#This Row],[Discount_Pct]]=0,"0%",
IF(Sales_Trans_2[[#This Row],[Discount_Pct]]&lt;=5,"1-5%",
IF(Sales_Trans_2[[#This Row],[Discount_Pct]]&lt;=10,"6-10%",
IF(Sales_Trans_2[[#This Row],[Discount_Pct]]&lt;=15,"11-15%","&gt;15%"))))</f>
        <v>11-15%</v>
      </c>
    </row>
    <row r="1921" spans="1:32" x14ac:dyDescent="0.25">
      <c r="A1921" t="s">
        <v>4138</v>
      </c>
      <c r="B1921" s="10">
        <v>46013</v>
      </c>
      <c r="C1921" t="s">
        <v>169</v>
      </c>
      <c r="D1921" t="s">
        <v>158</v>
      </c>
      <c r="E1921" t="s">
        <v>857</v>
      </c>
      <c r="F1921" t="s">
        <v>121</v>
      </c>
      <c r="G1921">
        <v>5</v>
      </c>
      <c r="H1921">
        <v>306.62</v>
      </c>
      <c r="I1921">
        <v>10</v>
      </c>
      <c r="J1921">
        <v>153.31</v>
      </c>
      <c r="K1921">
        <v>1379.79</v>
      </c>
      <c r="L1921">
        <v>1299.6500000000001</v>
      </c>
      <c r="M1921">
        <v>80.14</v>
      </c>
      <c r="N1921" t="s">
        <v>68</v>
      </c>
      <c r="O1921" t="s">
        <v>24</v>
      </c>
      <c r="P1921" t="s">
        <v>25</v>
      </c>
      <c r="Q1921">
        <v>0.56805555555555554</v>
      </c>
      <c r="R1921" t="s">
        <v>49</v>
      </c>
      <c r="S1921" t="s">
        <v>4871</v>
      </c>
      <c r="T1921" t="s">
        <v>4864</v>
      </c>
      <c r="U1921">
        <v>306.62</v>
      </c>
      <c r="V1921" t="s">
        <v>5040</v>
      </c>
      <c r="W1921" t="s">
        <v>4968</v>
      </c>
      <c r="X1921" t="s">
        <v>5036</v>
      </c>
      <c r="Y1921" t="s">
        <v>5007</v>
      </c>
      <c r="Z1921" t="s">
        <v>5037</v>
      </c>
      <c r="AA1921" t="s">
        <v>4962</v>
      </c>
      <c r="AB1921">
        <f>YEAR(Sales_Trans_2[[#This Row],[Transaction_Date]])</f>
        <v>2025</v>
      </c>
      <c r="AC1921" t="str">
        <f>TEXT(Sales_Trans_2[[#This Row],[Transaction_Date]],"mmm")</f>
        <v>Dec</v>
      </c>
      <c r="AD1921">
        <f>MONTH(Sales_Trans_2[[#This Row],[Transaction_Date]])</f>
        <v>12</v>
      </c>
      <c r="AE1921" s="19">
        <f>IFERROR(Sales_Trans_2[[#This Row],[Profit]]/Sales_Trans_2[[#This Row],[Sales_Amount]],0)</f>
        <v>5.8081302227150508E-2</v>
      </c>
      <c r="AF1921" s="20" t="str">
        <f>IF(Sales_Trans_2[[#This Row],[Discount_Pct]]=0,"0%",
IF(Sales_Trans_2[[#This Row],[Discount_Pct]]&lt;=5,"1-5%",
IF(Sales_Trans_2[[#This Row],[Discount_Pct]]&lt;=10,"6-10%",
IF(Sales_Trans_2[[#This Row],[Discount_Pct]]&lt;=15,"11-15%","&gt;15%"))))</f>
        <v>6-10%</v>
      </c>
    </row>
    <row r="1922" spans="1:32" x14ac:dyDescent="0.25">
      <c r="A1922" t="s">
        <v>4423</v>
      </c>
      <c r="B1922" s="10">
        <v>46010</v>
      </c>
      <c r="C1922" t="s">
        <v>3056</v>
      </c>
      <c r="D1922" t="s">
        <v>337</v>
      </c>
      <c r="E1922" t="s">
        <v>852</v>
      </c>
      <c r="F1922" t="s">
        <v>997</v>
      </c>
      <c r="G1922">
        <v>3</v>
      </c>
      <c r="H1922">
        <v>186.38</v>
      </c>
      <c r="I1922">
        <v>5</v>
      </c>
      <c r="J1922">
        <v>27.96</v>
      </c>
      <c r="K1922">
        <v>531.17999999999995</v>
      </c>
      <c r="L1922">
        <v>406.98</v>
      </c>
      <c r="M1922">
        <v>124.2</v>
      </c>
      <c r="N1922" t="s">
        <v>4971</v>
      </c>
      <c r="O1922" t="s">
        <v>24</v>
      </c>
      <c r="P1922" t="s">
        <v>25</v>
      </c>
      <c r="Q1922">
        <v>0.52777777777777779</v>
      </c>
      <c r="R1922" t="s">
        <v>49</v>
      </c>
      <c r="S1922" t="s">
        <v>4799</v>
      </c>
      <c r="T1922" t="s">
        <v>4776</v>
      </c>
      <c r="U1922">
        <v>186.38</v>
      </c>
      <c r="V1922" t="s">
        <v>5041</v>
      </c>
      <c r="W1922" t="s">
        <v>4964</v>
      </c>
      <c r="X1922" t="s">
        <v>5042</v>
      </c>
      <c r="Y1922" t="s">
        <v>5007</v>
      </c>
      <c r="Z1922" t="s">
        <v>5043</v>
      </c>
      <c r="AA1922" t="s">
        <v>4962</v>
      </c>
      <c r="AB1922">
        <f>YEAR(Sales_Trans_2[[#This Row],[Transaction_Date]])</f>
        <v>2025</v>
      </c>
      <c r="AC1922" t="str">
        <f>TEXT(Sales_Trans_2[[#This Row],[Transaction_Date]],"mmm")</f>
        <v>Dec</v>
      </c>
      <c r="AD1922">
        <f>MONTH(Sales_Trans_2[[#This Row],[Transaction_Date]])</f>
        <v>12</v>
      </c>
      <c r="AE1922" s="19">
        <f>IFERROR(Sales_Trans_2[[#This Row],[Profit]]/Sales_Trans_2[[#This Row],[Sales_Amount]],0)</f>
        <v>0.23381904439173165</v>
      </c>
      <c r="AF1922" s="20" t="str">
        <f>IF(Sales_Trans_2[[#This Row],[Discount_Pct]]=0,"0%",
IF(Sales_Trans_2[[#This Row],[Discount_Pct]]&lt;=5,"1-5%",
IF(Sales_Trans_2[[#This Row],[Discount_Pct]]&lt;=10,"6-10%",
IF(Sales_Trans_2[[#This Row],[Discount_Pct]]&lt;=15,"11-15%","&gt;15%"))))</f>
        <v>1-5%</v>
      </c>
    </row>
    <row r="1923" spans="1:32" x14ac:dyDescent="0.25">
      <c r="A1923" t="s">
        <v>3595</v>
      </c>
      <c r="B1923" s="10">
        <v>46266</v>
      </c>
      <c r="C1923" t="s">
        <v>1384</v>
      </c>
      <c r="D1923" t="s">
        <v>231</v>
      </c>
      <c r="E1923" t="s">
        <v>852</v>
      </c>
      <c r="F1923" t="s">
        <v>997</v>
      </c>
      <c r="G1923">
        <v>8</v>
      </c>
      <c r="H1923">
        <v>458.23</v>
      </c>
      <c r="I1923">
        <v>10</v>
      </c>
      <c r="J1923">
        <v>366.58</v>
      </c>
      <c r="K1923">
        <v>3299.26</v>
      </c>
      <c r="L1923">
        <v>2471.52</v>
      </c>
      <c r="M1923">
        <v>827.74</v>
      </c>
      <c r="N1923" t="s">
        <v>47</v>
      </c>
      <c r="O1923" t="s">
        <v>24</v>
      </c>
      <c r="P1923" t="s">
        <v>25</v>
      </c>
      <c r="Q1923">
        <v>0.81874999999999998</v>
      </c>
      <c r="R1923" t="s">
        <v>49</v>
      </c>
      <c r="S1923" t="s">
        <v>4756</v>
      </c>
      <c r="T1923" t="s">
        <v>4752</v>
      </c>
      <c r="U1923">
        <v>418.79</v>
      </c>
      <c r="V1923" t="s">
        <v>5044</v>
      </c>
      <c r="W1923" t="s">
        <v>4958</v>
      </c>
      <c r="X1923" t="s">
        <v>5042</v>
      </c>
      <c r="Y1923" t="s">
        <v>5007</v>
      </c>
      <c r="Z1923" t="s">
        <v>5043</v>
      </c>
      <c r="AA1923" t="s">
        <v>4962</v>
      </c>
      <c r="AB1923">
        <f>YEAR(Sales_Trans_2[[#This Row],[Transaction_Date]])</f>
        <v>2026</v>
      </c>
      <c r="AC1923" t="str">
        <f>TEXT(Sales_Trans_2[[#This Row],[Transaction_Date]],"mmm")</f>
        <v>Sep</v>
      </c>
      <c r="AD1923">
        <f>MONTH(Sales_Trans_2[[#This Row],[Transaction_Date]])</f>
        <v>9</v>
      </c>
      <c r="AE1923" s="19">
        <f>IFERROR(Sales_Trans_2[[#This Row],[Profit]]/Sales_Trans_2[[#This Row],[Sales_Amount]],0)</f>
        <v>0.25088656244127472</v>
      </c>
      <c r="AF1923" s="20" t="str">
        <f>IF(Sales_Trans_2[[#This Row],[Discount_Pct]]=0,"0%",
IF(Sales_Trans_2[[#This Row],[Discount_Pct]]&lt;=5,"1-5%",
IF(Sales_Trans_2[[#This Row],[Discount_Pct]]&lt;=10,"6-10%",
IF(Sales_Trans_2[[#This Row],[Discount_Pct]]&lt;=15,"11-15%","&gt;15%"))))</f>
        <v>6-10%</v>
      </c>
    </row>
    <row r="1924" spans="1:32" x14ac:dyDescent="0.25">
      <c r="A1924" t="s">
        <v>3815</v>
      </c>
      <c r="B1924" s="10">
        <v>46107</v>
      </c>
      <c r="C1924" t="s">
        <v>2514</v>
      </c>
      <c r="D1924" t="s">
        <v>405</v>
      </c>
      <c r="E1924" t="s">
        <v>1347</v>
      </c>
      <c r="F1924" t="s">
        <v>1313</v>
      </c>
      <c r="G1924">
        <v>8</v>
      </c>
      <c r="H1924">
        <v>442.82</v>
      </c>
      <c r="I1924">
        <v>10</v>
      </c>
      <c r="J1924">
        <v>354.26</v>
      </c>
      <c r="K1924">
        <v>3188.3</v>
      </c>
      <c r="L1924">
        <v>2032.4</v>
      </c>
      <c r="M1924">
        <v>1155.9000000000001</v>
      </c>
      <c r="N1924" t="s">
        <v>47</v>
      </c>
      <c r="O1924" t="s">
        <v>24</v>
      </c>
      <c r="P1924" t="s">
        <v>25</v>
      </c>
      <c r="Q1924">
        <v>0.48819444444444443</v>
      </c>
      <c r="R1924" t="s">
        <v>49</v>
      </c>
      <c r="S1924" t="s">
        <v>4642</v>
      </c>
      <c r="T1924" t="s">
        <v>4636</v>
      </c>
      <c r="U1924">
        <v>440.5</v>
      </c>
      <c r="V1924" t="s">
        <v>5023</v>
      </c>
      <c r="W1924" t="s">
        <v>4958</v>
      </c>
      <c r="X1924" t="s">
        <v>4976</v>
      </c>
      <c r="Y1924" t="s">
        <v>4977</v>
      </c>
      <c r="Z1924" t="s">
        <v>5089</v>
      </c>
      <c r="AA1924" t="s">
        <v>4962</v>
      </c>
      <c r="AB1924">
        <f>YEAR(Sales_Trans_2[[#This Row],[Transaction_Date]])</f>
        <v>2026</v>
      </c>
      <c r="AC1924" t="str">
        <f>TEXT(Sales_Trans_2[[#This Row],[Transaction_Date]],"mmm")</f>
        <v>Mar</v>
      </c>
      <c r="AD1924">
        <f>MONTH(Sales_Trans_2[[#This Row],[Transaction_Date]])</f>
        <v>3</v>
      </c>
      <c r="AE1924" s="19">
        <f>IFERROR(Sales_Trans_2[[#This Row],[Profit]]/Sales_Trans_2[[#This Row],[Sales_Amount]],0)</f>
        <v>0.36254430260640469</v>
      </c>
      <c r="AF1924" s="20" t="str">
        <f>IF(Sales_Trans_2[[#This Row],[Discount_Pct]]=0,"0%",
IF(Sales_Trans_2[[#This Row],[Discount_Pct]]&lt;=5,"1-5%",
IF(Sales_Trans_2[[#This Row],[Discount_Pct]]&lt;=10,"6-10%",
IF(Sales_Trans_2[[#This Row],[Discount_Pct]]&lt;=15,"11-15%","&gt;15%"))))</f>
        <v>6-10%</v>
      </c>
    </row>
    <row r="1925" spans="1:32" x14ac:dyDescent="0.25">
      <c r="A1925" t="s">
        <v>4575</v>
      </c>
      <c r="B1925" s="10">
        <v>46107</v>
      </c>
      <c r="C1925" t="s">
        <v>2302</v>
      </c>
      <c r="D1925" t="s">
        <v>231</v>
      </c>
      <c r="E1925" t="s">
        <v>148</v>
      </c>
      <c r="F1925" t="s">
        <v>361</v>
      </c>
      <c r="G1925">
        <v>3</v>
      </c>
      <c r="H1925">
        <v>418.79</v>
      </c>
      <c r="I1925">
        <v>5</v>
      </c>
      <c r="J1925">
        <v>62.82</v>
      </c>
      <c r="K1925">
        <v>1193.55</v>
      </c>
      <c r="L1925">
        <v>926.82</v>
      </c>
      <c r="M1925">
        <v>266.73</v>
      </c>
      <c r="N1925" t="s">
        <v>4971</v>
      </c>
      <c r="O1925" t="s">
        <v>24</v>
      </c>
      <c r="P1925" t="s">
        <v>25</v>
      </c>
      <c r="Q1925">
        <v>0.74375000000000002</v>
      </c>
      <c r="R1925" t="s">
        <v>49</v>
      </c>
      <c r="S1925" t="s">
        <v>4756</v>
      </c>
      <c r="T1925" t="s">
        <v>4752</v>
      </c>
      <c r="U1925">
        <v>418.79</v>
      </c>
      <c r="V1925" t="s">
        <v>5136</v>
      </c>
      <c r="W1925" t="s">
        <v>4968</v>
      </c>
      <c r="X1925" t="s">
        <v>5017</v>
      </c>
      <c r="Y1925" t="s">
        <v>5018</v>
      </c>
      <c r="Z1925" t="s">
        <v>5135</v>
      </c>
      <c r="AA1925" t="s">
        <v>4962</v>
      </c>
      <c r="AB1925">
        <f>YEAR(Sales_Trans_2[[#This Row],[Transaction_Date]])</f>
        <v>2026</v>
      </c>
      <c r="AC1925" t="str">
        <f>TEXT(Sales_Trans_2[[#This Row],[Transaction_Date]],"mmm")</f>
        <v>Mar</v>
      </c>
      <c r="AD1925">
        <f>MONTH(Sales_Trans_2[[#This Row],[Transaction_Date]])</f>
        <v>3</v>
      </c>
      <c r="AE1925" s="19">
        <f>IFERROR(Sales_Trans_2[[#This Row],[Profit]]/Sales_Trans_2[[#This Row],[Sales_Amount]],0)</f>
        <v>0.22347618449164261</v>
      </c>
      <c r="AF1925" s="20" t="str">
        <f>IF(Sales_Trans_2[[#This Row],[Discount_Pct]]=0,"0%",
IF(Sales_Trans_2[[#This Row],[Discount_Pct]]&lt;=5,"1-5%",
IF(Sales_Trans_2[[#This Row],[Discount_Pct]]&lt;=10,"6-10%",
IF(Sales_Trans_2[[#This Row],[Discount_Pct]]&lt;=15,"11-15%","&gt;15%"))))</f>
        <v>1-5%</v>
      </c>
    </row>
    <row r="1926" spans="1:32" x14ac:dyDescent="0.25">
      <c r="A1926" t="s">
        <v>2719</v>
      </c>
      <c r="B1926" s="10">
        <v>46051</v>
      </c>
      <c r="C1926" t="s">
        <v>2044</v>
      </c>
      <c r="D1926" t="s">
        <v>20</v>
      </c>
      <c r="E1926" t="s">
        <v>1157</v>
      </c>
      <c r="F1926" t="s">
        <v>1158</v>
      </c>
      <c r="G1926">
        <v>1</v>
      </c>
      <c r="H1926">
        <v>416.08</v>
      </c>
      <c r="I1926">
        <v>5</v>
      </c>
      <c r="J1926">
        <v>20.8</v>
      </c>
      <c r="K1926">
        <v>395.28</v>
      </c>
      <c r="L1926">
        <v>319.64</v>
      </c>
      <c r="M1926">
        <v>75.64</v>
      </c>
      <c r="N1926" t="s">
        <v>23</v>
      </c>
      <c r="O1926" t="s">
        <v>24</v>
      </c>
      <c r="P1926" t="s">
        <v>25</v>
      </c>
      <c r="Q1926">
        <v>0.5493055555555556</v>
      </c>
      <c r="R1926" t="s">
        <v>49</v>
      </c>
      <c r="S1926" t="s">
        <v>4928</v>
      </c>
      <c r="T1926" t="s">
        <v>4908</v>
      </c>
      <c r="U1926">
        <v>416.08</v>
      </c>
      <c r="V1926" t="s">
        <v>5181</v>
      </c>
      <c r="W1926" t="s">
        <v>4958</v>
      </c>
      <c r="X1926" t="s">
        <v>5179</v>
      </c>
      <c r="Y1926" t="s">
        <v>5007</v>
      </c>
      <c r="Z1926" t="s">
        <v>5180</v>
      </c>
      <c r="AA1926" t="s">
        <v>4962</v>
      </c>
      <c r="AB1926">
        <f>YEAR(Sales_Trans_2[[#This Row],[Transaction_Date]])</f>
        <v>2026</v>
      </c>
      <c r="AC1926" t="str">
        <f>TEXT(Sales_Trans_2[[#This Row],[Transaction_Date]],"mmm")</f>
        <v>Jan</v>
      </c>
      <c r="AD1926">
        <f>MONTH(Sales_Trans_2[[#This Row],[Transaction_Date]])</f>
        <v>1</v>
      </c>
      <c r="AE1926" s="19">
        <f>IFERROR(Sales_Trans_2[[#This Row],[Profit]]/Sales_Trans_2[[#This Row],[Sales_Amount]],0)</f>
        <v>0.19135802469135804</v>
      </c>
      <c r="AF1926" s="20" t="str">
        <f>IF(Sales_Trans_2[[#This Row],[Discount_Pct]]=0,"0%",
IF(Sales_Trans_2[[#This Row],[Discount_Pct]]&lt;=5,"1-5%",
IF(Sales_Trans_2[[#This Row],[Discount_Pct]]&lt;=10,"6-10%",
IF(Sales_Trans_2[[#This Row],[Discount_Pct]]&lt;=15,"11-15%","&gt;15%"))))</f>
        <v>1-5%</v>
      </c>
    </row>
    <row r="1927" spans="1:32" x14ac:dyDescent="0.25">
      <c r="A1927" t="s">
        <v>135</v>
      </c>
      <c r="B1927" s="10">
        <v>46298</v>
      </c>
      <c r="C1927" t="s">
        <v>136</v>
      </c>
      <c r="D1927" t="s">
        <v>137</v>
      </c>
      <c r="E1927" t="s">
        <v>31</v>
      </c>
      <c r="F1927" t="s">
        <v>32</v>
      </c>
      <c r="G1927">
        <v>1</v>
      </c>
      <c r="H1927">
        <v>93.47</v>
      </c>
      <c r="I1927">
        <v>10</v>
      </c>
      <c r="J1927">
        <v>9.35</v>
      </c>
      <c r="K1927">
        <v>84.12</v>
      </c>
      <c r="L1927">
        <v>72.290000000000006</v>
      </c>
      <c r="M1927">
        <v>11.83</v>
      </c>
      <c r="N1927" t="s">
        <v>23</v>
      </c>
      <c r="O1927" t="s">
        <v>24</v>
      </c>
      <c r="P1927" t="s">
        <v>25</v>
      </c>
      <c r="Q1927">
        <v>0.57013888888888886</v>
      </c>
      <c r="R1927" t="s">
        <v>49</v>
      </c>
      <c r="S1927" t="s">
        <v>4917</v>
      </c>
      <c r="T1927" t="s">
        <v>4908</v>
      </c>
      <c r="U1927">
        <v>93.47</v>
      </c>
      <c r="V1927" t="s">
        <v>5186</v>
      </c>
      <c r="W1927" t="s">
        <v>4964</v>
      </c>
      <c r="X1927" t="s">
        <v>5187</v>
      </c>
      <c r="Y1927" t="s">
        <v>5007</v>
      </c>
      <c r="Z1927" t="s">
        <v>5188</v>
      </c>
      <c r="AA1927" t="s">
        <v>4962</v>
      </c>
      <c r="AB1927">
        <f>YEAR(Sales_Trans_2[[#This Row],[Transaction_Date]])</f>
        <v>2026</v>
      </c>
      <c r="AC1927" t="str">
        <f>TEXT(Sales_Trans_2[[#This Row],[Transaction_Date]],"mmm")</f>
        <v>Oct</v>
      </c>
      <c r="AD1927">
        <f>MONTH(Sales_Trans_2[[#This Row],[Transaction_Date]])</f>
        <v>10</v>
      </c>
      <c r="AE1927" s="19">
        <f>IFERROR(Sales_Trans_2[[#This Row],[Profit]]/Sales_Trans_2[[#This Row],[Sales_Amount]],0)</f>
        <v>0.14063242986210175</v>
      </c>
      <c r="AF1927" s="20" t="str">
        <f>IF(Sales_Trans_2[[#This Row],[Discount_Pct]]=0,"0%",
IF(Sales_Trans_2[[#This Row],[Discount_Pct]]&lt;=5,"1-5%",
IF(Sales_Trans_2[[#This Row],[Discount_Pct]]&lt;=10,"6-10%",
IF(Sales_Trans_2[[#This Row],[Discount_Pct]]&lt;=15,"11-15%","&gt;15%"))))</f>
        <v>6-10%</v>
      </c>
    </row>
    <row r="1928" spans="1:32" x14ac:dyDescent="0.25">
      <c r="A1928" t="s">
        <v>1020</v>
      </c>
      <c r="B1928" s="10">
        <v>46099</v>
      </c>
      <c r="C1928" t="s">
        <v>1021</v>
      </c>
      <c r="D1928" t="s">
        <v>101</v>
      </c>
      <c r="E1928" t="s">
        <v>380</v>
      </c>
      <c r="F1928" t="s">
        <v>936</v>
      </c>
      <c r="G1928">
        <v>2</v>
      </c>
      <c r="H1928">
        <v>434.65</v>
      </c>
      <c r="I1928">
        <v>15</v>
      </c>
      <c r="J1928">
        <v>130.4</v>
      </c>
      <c r="K1928">
        <v>738.9</v>
      </c>
      <c r="L1928">
        <v>703.26</v>
      </c>
      <c r="M1928">
        <v>35.64</v>
      </c>
      <c r="N1928" t="s">
        <v>133</v>
      </c>
      <c r="O1928" t="s">
        <v>24</v>
      </c>
      <c r="P1928" t="s">
        <v>25</v>
      </c>
      <c r="Q1928">
        <v>0.74444444444444446</v>
      </c>
      <c r="R1928" t="s">
        <v>49</v>
      </c>
      <c r="S1928" t="s">
        <v>4676</v>
      </c>
      <c r="T1928" t="s">
        <v>4672</v>
      </c>
      <c r="U1928">
        <v>434.65</v>
      </c>
      <c r="V1928" t="s">
        <v>5365</v>
      </c>
      <c r="W1928" t="s">
        <v>4964</v>
      </c>
      <c r="X1928" t="s">
        <v>5366</v>
      </c>
      <c r="Y1928" t="s">
        <v>5018</v>
      </c>
      <c r="Z1928" t="s">
        <v>5076</v>
      </c>
      <c r="AA1928" t="s">
        <v>4962</v>
      </c>
      <c r="AB1928">
        <f>YEAR(Sales_Trans_2[[#This Row],[Transaction_Date]])</f>
        <v>2026</v>
      </c>
      <c r="AC1928" t="str">
        <f>TEXT(Sales_Trans_2[[#This Row],[Transaction_Date]],"mmm")</f>
        <v>Mar</v>
      </c>
      <c r="AD1928">
        <f>MONTH(Sales_Trans_2[[#This Row],[Transaction_Date]])</f>
        <v>3</v>
      </c>
      <c r="AE1928" s="19">
        <f>IFERROR(Sales_Trans_2[[#This Row],[Profit]]/Sales_Trans_2[[#This Row],[Sales_Amount]],0)</f>
        <v>4.8233861144945191E-2</v>
      </c>
      <c r="AF1928" s="20" t="str">
        <f>IF(Sales_Trans_2[[#This Row],[Discount_Pct]]=0,"0%",
IF(Sales_Trans_2[[#This Row],[Discount_Pct]]&lt;=5,"1-5%",
IF(Sales_Trans_2[[#This Row],[Discount_Pct]]&lt;=10,"6-10%",
IF(Sales_Trans_2[[#This Row],[Discount_Pct]]&lt;=15,"11-15%","&gt;15%"))))</f>
        <v>11-15%</v>
      </c>
    </row>
    <row r="1929" spans="1:32" x14ac:dyDescent="0.25">
      <c r="A1929" t="s">
        <v>3621</v>
      </c>
      <c r="B1929" s="10">
        <v>46049</v>
      </c>
      <c r="C1929" t="s">
        <v>3622</v>
      </c>
      <c r="D1929" t="s">
        <v>59</v>
      </c>
      <c r="E1929" t="s">
        <v>159</v>
      </c>
      <c r="F1929" t="s">
        <v>2800</v>
      </c>
      <c r="G1929">
        <v>4</v>
      </c>
      <c r="H1929">
        <v>342.46</v>
      </c>
      <c r="I1929">
        <v>10</v>
      </c>
      <c r="J1929">
        <v>136.97999999999999</v>
      </c>
      <c r="K1929">
        <v>1232.8599999999999</v>
      </c>
      <c r="L1929">
        <v>1087.1199999999999</v>
      </c>
      <c r="M1929">
        <v>145.74</v>
      </c>
      <c r="N1929" t="s">
        <v>4971</v>
      </c>
      <c r="O1929" t="s">
        <v>24</v>
      </c>
      <c r="P1929" t="s">
        <v>25</v>
      </c>
      <c r="Q1929">
        <v>0.80486111111111114</v>
      </c>
      <c r="R1929" t="s">
        <v>49</v>
      </c>
      <c r="S1929" t="s">
        <v>4721</v>
      </c>
      <c r="T1929" t="s">
        <v>4703</v>
      </c>
      <c r="U1929">
        <v>342.46</v>
      </c>
      <c r="V1929" t="s">
        <v>5393</v>
      </c>
      <c r="W1929" t="s">
        <v>4968</v>
      </c>
      <c r="X1929" t="s">
        <v>5394</v>
      </c>
      <c r="Y1929" t="s">
        <v>4977</v>
      </c>
      <c r="Z1929" t="s">
        <v>5034</v>
      </c>
      <c r="AA1929" t="s">
        <v>4962</v>
      </c>
      <c r="AB1929">
        <f>YEAR(Sales_Trans_2[[#This Row],[Transaction_Date]])</f>
        <v>2026</v>
      </c>
      <c r="AC1929" t="str">
        <f>TEXT(Sales_Trans_2[[#This Row],[Transaction_Date]],"mmm")</f>
        <v>Jan</v>
      </c>
      <c r="AD1929">
        <f>MONTH(Sales_Trans_2[[#This Row],[Transaction_Date]])</f>
        <v>1</v>
      </c>
      <c r="AE1929" s="19">
        <f>IFERROR(Sales_Trans_2[[#This Row],[Profit]]/Sales_Trans_2[[#This Row],[Sales_Amount]],0)</f>
        <v>0.11821293577535164</v>
      </c>
      <c r="AF1929" s="20" t="str">
        <f>IF(Sales_Trans_2[[#This Row],[Discount_Pct]]=0,"0%",
IF(Sales_Trans_2[[#This Row],[Discount_Pct]]&lt;=5,"1-5%",
IF(Sales_Trans_2[[#This Row],[Discount_Pct]]&lt;=10,"6-10%",
IF(Sales_Trans_2[[#This Row],[Discount_Pct]]&lt;=15,"11-15%","&gt;15%"))))</f>
        <v>6-10%</v>
      </c>
    </row>
    <row r="1930" spans="1:32" x14ac:dyDescent="0.25">
      <c r="A1930" t="s">
        <v>3986</v>
      </c>
      <c r="B1930" s="10">
        <v>46094</v>
      </c>
      <c r="C1930" t="s">
        <v>604</v>
      </c>
      <c r="D1930" t="s">
        <v>871</v>
      </c>
      <c r="E1930" t="s">
        <v>830</v>
      </c>
      <c r="F1930" t="s">
        <v>831</v>
      </c>
      <c r="G1930">
        <v>3</v>
      </c>
      <c r="H1930">
        <v>244.28</v>
      </c>
      <c r="I1930">
        <v>20</v>
      </c>
      <c r="J1930">
        <v>146.57</v>
      </c>
      <c r="K1930">
        <v>586.27</v>
      </c>
      <c r="L1930">
        <v>474.18</v>
      </c>
      <c r="M1930">
        <v>112.09</v>
      </c>
      <c r="N1930" t="s">
        <v>133</v>
      </c>
      <c r="O1930" t="s">
        <v>24</v>
      </c>
      <c r="P1930" t="s">
        <v>25</v>
      </c>
      <c r="Q1930">
        <v>0.51180555555555551</v>
      </c>
      <c r="R1930" t="s">
        <v>49</v>
      </c>
      <c r="S1930" t="s">
        <v>4947</v>
      </c>
      <c r="T1930" t="s">
        <v>4930</v>
      </c>
      <c r="U1930">
        <v>214.04</v>
      </c>
      <c r="V1930" t="s">
        <v>5362</v>
      </c>
      <c r="W1930" t="s">
        <v>4958</v>
      </c>
      <c r="X1930" t="s">
        <v>5402</v>
      </c>
      <c r="Y1930" t="s">
        <v>4977</v>
      </c>
      <c r="Z1930" t="s">
        <v>5403</v>
      </c>
      <c r="AA1930" t="s">
        <v>4962</v>
      </c>
      <c r="AB1930">
        <f>YEAR(Sales_Trans_2[[#This Row],[Transaction_Date]])</f>
        <v>2026</v>
      </c>
      <c r="AC1930" t="str">
        <f>TEXT(Sales_Trans_2[[#This Row],[Transaction_Date]],"mmm")</f>
        <v>Mar</v>
      </c>
      <c r="AD1930">
        <f>MONTH(Sales_Trans_2[[#This Row],[Transaction_Date]])</f>
        <v>3</v>
      </c>
      <c r="AE1930" s="19">
        <f>IFERROR(Sales_Trans_2[[#This Row],[Profit]]/Sales_Trans_2[[#This Row],[Sales_Amount]],0)</f>
        <v>0.19119177170928073</v>
      </c>
      <c r="AF1930" s="20" t="str">
        <f>IF(Sales_Trans_2[[#This Row],[Discount_Pct]]=0,"0%",
IF(Sales_Trans_2[[#This Row],[Discount_Pct]]&lt;=5,"1-5%",
IF(Sales_Trans_2[[#This Row],[Discount_Pct]]&lt;=10,"6-10%",
IF(Sales_Trans_2[[#This Row],[Discount_Pct]]&lt;=15,"11-15%","&gt;15%"))))</f>
        <v>&gt;15%</v>
      </c>
    </row>
    <row r="1931" spans="1:32" x14ac:dyDescent="0.25">
      <c r="A1931" t="s">
        <v>3782</v>
      </c>
      <c r="B1931" s="10">
        <v>46328</v>
      </c>
      <c r="C1931" t="s">
        <v>1232</v>
      </c>
      <c r="D1931" t="s">
        <v>44</v>
      </c>
      <c r="E1931" t="s">
        <v>343</v>
      </c>
      <c r="F1931" t="s">
        <v>344</v>
      </c>
      <c r="G1931">
        <v>2</v>
      </c>
      <c r="H1931">
        <v>398.25</v>
      </c>
      <c r="I1931">
        <v>10</v>
      </c>
      <c r="J1931">
        <v>79.650000000000006</v>
      </c>
      <c r="K1931">
        <v>716.85</v>
      </c>
      <c r="L1931">
        <v>473.08</v>
      </c>
      <c r="M1931">
        <v>243.77</v>
      </c>
      <c r="N1931" t="s">
        <v>4971</v>
      </c>
      <c r="O1931" t="s">
        <v>24</v>
      </c>
      <c r="P1931" t="s">
        <v>25</v>
      </c>
      <c r="Q1931">
        <v>0.55694444444444446</v>
      </c>
      <c r="R1931" t="s">
        <v>49</v>
      </c>
      <c r="S1931" t="s">
        <v>4650</v>
      </c>
      <c r="T1931" t="s">
        <v>4636</v>
      </c>
      <c r="U1931">
        <v>398.25</v>
      </c>
      <c r="V1931" t="s">
        <v>5020</v>
      </c>
      <c r="W1931" t="s">
        <v>4968</v>
      </c>
      <c r="X1931" t="s">
        <v>5445</v>
      </c>
      <c r="Y1931" t="s">
        <v>4977</v>
      </c>
      <c r="Z1931" t="s">
        <v>5446</v>
      </c>
      <c r="AA1931" t="s">
        <v>4962</v>
      </c>
      <c r="AB1931">
        <f>YEAR(Sales_Trans_2[[#This Row],[Transaction_Date]])</f>
        <v>2026</v>
      </c>
      <c r="AC1931" t="str">
        <f>TEXT(Sales_Trans_2[[#This Row],[Transaction_Date]],"mmm")</f>
        <v>Nov</v>
      </c>
      <c r="AD1931">
        <f>MONTH(Sales_Trans_2[[#This Row],[Transaction_Date]])</f>
        <v>11</v>
      </c>
      <c r="AE1931" s="19">
        <f>IFERROR(Sales_Trans_2[[#This Row],[Profit]]/Sales_Trans_2[[#This Row],[Sales_Amount]],0)</f>
        <v>0.34005719467113066</v>
      </c>
      <c r="AF1931" s="20" t="str">
        <f>IF(Sales_Trans_2[[#This Row],[Discount_Pct]]=0,"0%",
IF(Sales_Trans_2[[#This Row],[Discount_Pct]]&lt;=5,"1-5%",
IF(Sales_Trans_2[[#This Row],[Discount_Pct]]&lt;=10,"6-10%",
IF(Sales_Trans_2[[#This Row],[Discount_Pct]]&lt;=15,"11-15%","&gt;15%"))))</f>
        <v>6-10%</v>
      </c>
    </row>
    <row r="1932" spans="1:32" x14ac:dyDescent="0.25">
      <c r="A1932" t="s">
        <v>4194</v>
      </c>
      <c r="B1932" s="10">
        <v>46080</v>
      </c>
      <c r="C1932" t="s">
        <v>3111</v>
      </c>
      <c r="D1932" t="s">
        <v>220</v>
      </c>
      <c r="E1932" t="s">
        <v>795</v>
      </c>
      <c r="F1932" t="s">
        <v>991</v>
      </c>
      <c r="G1932">
        <v>4</v>
      </c>
      <c r="H1932">
        <v>332.74</v>
      </c>
      <c r="I1932">
        <v>20</v>
      </c>
      <c r="J1932">
        <v>266.19</v>
      </c>
      <c r="K1932">
        <v>1064.77</v>
      </c>
      <c r="L1932">
        <v>821.08</v>
      </c>
      <c r="M1932">
        <v>243.69</v>
      </c>
      <c r="N1932" t="s">
        <v>40</v>
      </c>
      <c r="O1932" t="s">
        <v>24</v>
      </c>
      <c r="P1932" t="s">
        <v>25</v>
      </c>
      <c r="Q1932">
        <v>0.55833333333333335</v>
      </c>
      <c r="R1932" t="s">
        <v>49</v>
      </c>
      <c r="S1932" t="s">
        <v>4653</v>
      </c>
      <c r="T1932" t="s">
        <v>4636</v>
      </c>
      <c r="U1932">
        <v>332.74</v>
      </c>
      <c r="V1932" t="s">
        <v>5452</v>
      </c>
      <c r="W1932" t="s">
        <v>4968</v>
      </c>
      <c r="X1932" t="s">
        <v>5453</v>
      </c>
      <c r="Y1932" t="s">
        <v>5007</v>
      </c>
      <c r="Z1932" t="s">
        <v>5454</v>
      </c>
      <c r="AA1932" t="s">
        <v>4962</v>
      </c>
      <c r="AB1932">
        <f>YEAR(Sales_Trans_2[[#This Row],[Transaction_Date]])</f>
        <v>2026</v>
      </c>
      <c r="AC1932" t="str">
        <f>TEXT(Sales_Trans_2[[#This Row],[Transaction_Date]],"mmm")</f>
        <v>Feb</v>
      </c>
      <c r="AD1932">
        <f>MONTH(Sales_Trans_2[[#This Row],[Transaction_Date]])</f>
        <v>2</v>
      </c>
      <c r="AE1932" s="19">
        <f>IFERROR(Sales_Trans_2[[#This Row],[Profit]]/Sales_Trans_2[[#This Row],[Sales_Amount]],0)</f>
        <v>0.22886632793936718</v>
      </c>
      <c r="AF1932" s="20" t="str">
        <f>IF(Sales_Trans_2[[#This Row],[Discount_Pct]]=0,"0%",
IF(Sales_Trans_2[[#This Row],[Discount_Pct]]&lt;=5,"1-5%",
IF(Sales_Trans_2[[#This Row],[Discount_Pct]]&lt;=10,"6-10%",
IF(Sales_Trans_2[[#This Row],[Discount_Pct]]&lt;=15,"11-15%","&gt;15%"))))</f>
        <v>&gt;15%</v>
      </c>
    </row>
    <row r="1933" spans="1:32" x14ac:dyDescent="0.25">
      <c r="A1933" t="s">
        <v>4435</v>
      </c>
      <c r="B1933" s="10">
        <v>46298</v>
      </c>
      <c r="C1933" t="s">
        <v>2600</v>
      </c>
      <c r="D1933" t="s">
        <v>432</v>
      </c>
      <c r="E1933" t="s">
        <v>830</v>
      </c>
      <c r="F1933" t="s">
        <v>831</v>
      </c>
      <c r="G1933">
        <v>8</v>
      </c>
      <c r="H1933">
        <v>309.81</v>
      </c>
      <c r="I1933">
        <v>20</v>
      </c>
      <c r="J1933">
        <v>495.7</v>
      </c>
      <c r="K1933">
        <v>1982.78</v>
      </c>
      <c r="L1933">
        <v>2011.36</v>
      </c>
      <c r="M1933">
        <v>-28.58</v>
      </c>
      <c r="N1933" t="s">
        <v>47</v>
      </c>
      <c r="O1933" t="s">
        <v>24</v>
      </c>
      <c r="P1933" t="s">
        <v>25</v>
      </c>
      <c r="Q1933">
        <v>0.53749999999999998</v>
      </c>
      <c r="R1933" t="s">
        <v>49</v>
      </c>
      <c r="S1933" t="s">
        <v>4841</v>
      </c>
      <c r="T1933" t="s">
        <v>4828</v>
      </c>
      <c r="U1933">
        <v>305.67</v>
      </c>
      <c r="V1933" t="s">
        <v>5561</v>
      </c>
      <c r="W1933" t="s">
        <v>4958</v>
      </c>
      <c r="X1933" t="s">
        <v>5402</v>
      </c>
      <c r="Y1933" t="s">
        <v>4977</v>
      </c>
      <c r="Z1933" t="s">
        <v>5403</v>
      </c>
      <c r="AA1933" t="s">
        <v>4962</v>
      </c>
      <c r="AB1933">
        <f>YEAR(Sales_Trans_2[[#This Row],[Transaction_Date]])</f>
        <v>2026</v>
      </c>
      <c r="AC1933" t="str">
        <f>TEXT(Sales_Trans_2[[#This Row],[Transaction_Date]],"mmm")</f>
        <v>Oct</v>
      </c>
      <c r="AD1933">
        <f>MONTH(Sales_Trans_2[[#This Row],[Transaction_Date]])</f>
        <v>10</v>
      </c>
      <c r="AE1933" s="19">
        <f>IFERROR(Sales_Trans_2[[#This Row],[Profit]]/Sales_Trans_2[[#This Row],[Sales_Amount]],0)</f>
        <v>-1.4414105447906474E-2</v>
      </c>
      <c r="AF1933" s="20" t="str">
        <f>IF(Sales_Trans_2[[#This Row],[Discount_Pct]]=0,"0%",
IF(Sales_Trans_2[[#This Row],[Discount_Pct]]&lt;=5,"1-5%",
IF(Sales_Trans_2[[#This Row],[Discount_Pct]]&lt;=10,"6-10%",
IF(Sales_Trans_2[[#This Row],[Discount_Pct]]&lt;=15,"11-15%","&gt;15%"))))</f>
        <v>&gt;15%</v>
      </c>
    </row>
    <row r="1934" spans="1:32" x14ac:dyDescent="0.25">
      <c r="A1934" t="s">
        <v>3743</v>
      </c>
      <c r="B1934" s="10">
        <v>46006</v>
      </c>
      <c r="C1934" t="s">
        <v>2125</v>
      </c>
      <c r="D1934" t="s">
        <v>158</v>
      </c>
      <c r="E1934" t="s">
        <v>852</v>
      </c>
      <c r="F1934" t="s">
        <v>853</v>
      </c>
      <c r="G1934">
        <v>5</v>
      </c>
      <c r="H1934">
        <v>306.62</v>
      </c>
      <c r="I1934">
        <v>15</v>
      </c>
      <c r="J1934">
        <v>229.97</v>
      </c>
      <c r="K1934">
        <v>1303.1300000000001</v>
      </c>
      <c r="L1934">
        <v>1299.6500000000001</v>
      </c>
      <c r="M1934">
        <v>3.48</v>
      </c>
      <c r="N1934" t="s">
        <v>133</v>
      </c>
      <c r="O1934" t="s">
        <v>24</v>
      </c>
      <c r="P1934" t="s">
        <v>25</v>
      </c>
      <c r="Q1934">
        <v>0.76458333333333328</v>
      </c>
      <c r="R1934" t="s">
        <v>49</v>
      </c>
      <c r="S1934" t="s">
        <v>4871</v>
      </c>
      <c r="T1934" t="s">
        <v>4864</v>
      </c>
      <c r="U1934">
        <v>306.62</v>
      </c>
      <c r="V1934" t="s">
        <v>5570</v>
      </c>
      <c r="W1934" t="s">
        <v>4968</v>
      </c>
      <c r="X1934" t="s">
        <v>5571</v>
      </c>
      <c r="Y1934" t="s">
        <v>4977</v>
      </c>
      <c r="Z1934" t="s">
        <v>5043</v>
      </c>
      <c r="AA1934" t="s">
        <v>4962</v>
      </c>
      <c r="AB1934">
        <f>YEAR(Sales_Trans_2[[#This Row],[Transaction_Date]])</f>
        <v>2025</v>
      </c>
      <c r="AC1934" t="str">
        <f>TEXT(Sales_Trans_2[[#This Row],[Transaction_Date]],"mmm")</f>
        <v>Dec</v>
      </c>
      <c r="AD1934">
        <f>MONTH(Sales_Trans_2[[#This Row],[Transaction_Date]])</f>
        <v>12</v>
      </c>
      <c r="AE1934" s="19">
        <f>IFERROR(Sales_Trans_2[[#This Row],[Profit]]/Sales_Trans_2[[#This Row],[Sales_Amount]],0)</f>
        <v>2.6704933506250333E-3</v>
      </c>
      <c r="AF1934" s="20" t="str">
        <f>IF(Sales_Trans_2[[#This Row],[Discount_Pct]]=0,"0%",
IF(Sales_Trans_2[[#This Row],[Discount_Pct]]&lt;=5,"1-5%",
IF(Sales_Trans_2[[#This Row],[Discount_Pct]]&lt;=10,"6-10%",
IF(Sales_Trans_2[[#This Row],[Discount_Pct]]&lt;=15,"11-15%","&gt;15%"))))</f>
        <v>11-15%</v>
      </c>
    </row>
    <row r="1935" spans="1:32" x14ac:dyDescent="0.25">
      <c r="A1935" t="s">
        <v>2577</v>
      </c>
      <c r="B1935" s="10">
        <v>46009</v>
      </c>
      <c r="C1935" t="s">
        <v>2578</v>
      </c>
      <c r="D1935" t="s">
        <v>405</v>
      </c>
      <c r="E1935" t="s">
        <v>31</v>
      </c>
      <c r="F1935" t="s">
        <v>32</v>
      </c>
      <c r="G1935">
        <v>2</v>
      </c>
      <c r="H1935">
        <v>440.5</v>
      </c>
      <c r="I1935">
        <v>20</v>
      </c>
      <c r="J1935">
        <v>176.2</v>
      </c>
      <c r="K1935">
        <v>704.8</v>
      </c>
      <c r="L1935">
        <v>508.1</v>
      </c>
      <c r="M1935">
        <v>196.7</v>
      </c>
      <c r="N1935" t="s">
        <v>4971</v>
      </c>
      <c r="O1935" t="s">
        <v>24</v>
      </c>
      <c r="P1935" t="s">
        <v>25</v>
      </c>
      <c r="Q1935">
        <v>0.66666666666666663</v>
      </c>
      <c r="R1935" t="s">
        <v>49</v>
      </c>
      <c r="S1935" t="s">
        <v>4642</v>
      </c>
      <c r="T1935" t="s">
        <v>4636</v>
      </c>
      <c r="U1935">
        <v>440.5</v>
      </c>
      <c r="V1935" t="s">
        <v>5585</v>
      </c>
      <c r="W1935" t="s">
        <v>4964</v>
      </c>
      <c r="X1935" t="s">
        <v>5187</v>
      </c>
      <c r="Y1935" t="s">
        <v>5007</v>
      </c>
      <c r="Z1935" t="s">
        <v>5188</v>
      </c>
      <c r="AA1935" t="s">
        <v>4962</v>
      </c>
      <c r="AB1935">
        <f>YEAR(Sales_Trans_2[[#This Row],[Transaction_Date]])</f>
        <v>2025</v>
      </c>
      <c r="AC1935" t="str">
        <f>TEXT(Sales_Trans_2[[#This Row],[Transaction_Date]],"mmm")</f>
        <v>Dec</v>
      </c>
      <c r="AD1935">
        <f>MONTH(Sales_Trans_2[[#This Row],[Transaction_Date]])</f>
        <v>12</v>
      </c>
      <c r="AE1935" s="19">
        <f>IFERROR(Sales_Trans_2[[#This Row],[Profit]]/Sales_Trans_2[[#This Row],[Sales_Amount]],0)</f>
        <v>0.27908626560726446</v>
      </c>
      <c r="AF1935" s="20" t="str">
        <f>IF(Sales_Trans_2[[#This Row],[Discount_Pct]]=0,"0%",
IF(Sales_Trans_2[[#This Row],[Discount_Pct]]&lt;=5,"1-5%",
IF(Sales_Trans_2[[#This Row],[Discount_Pct]]&lt;=10,"6-10%",
IF(Sales_Trans_2[[#This Row],[Discount_Pct]]&lt;=15,"11-15%","&gt;15%"))))</f>
        <v>&gt;15%</v>
      </c>
    </row>
    <row r="1936" spans="1:32" x14ac:dyDescent="0.25">
      <c r="A1936" t="s">
        <v>2991</v>
      </c>
      <c r="B1936" s="10">
        <v>46100</v>
      </c>
      <c r="C1936" t="s">
        <v>2106</v>
      </c>
      <c r="D1936" t="s">
        <v>37</v>
      </c>
      <c r="E1936" t="s">
        <v>913</v>
      </c>
      <c r="F1936" t="s">
        <v>132</v>
      </c>
      <c r="G1936">
        <v>5</v>
      </c>
      <c r="H1936">
        <v>234.86</v>
      </c>
      <c r="I1936">
        <v>10</v>
      </c>
      <c r="J1936">
        <v>117.43</v>
      </c>
      <c r="K1936">
        <v>1056.8699999999999</v>
      </c>
      <c r="L1936">
        <v>1066.1500000000001</v>
      </c>
      <c r="M1936">
        <v>-9.2799999999999994</v>
      </c>
      <c r="N1936" t="s">
        <v>68</v>
      </c>
      <c r="O1936" t="s">
        <v>24</v>
      </c>
      <c r="P1936" t="s">
        <v>25</v>
      </c>
      <c r="Q1936">
        <v>0.43194444444444446</v>
      </c>
      <c r="R1936" t="s">
        <v>49</v>
      </c>
      <c r="S1936" t="s">
        <v>4893</v>
      </c>
      <c r="T1936" t="s">
        <v>4887</v>
      </c>
      <c r="U1936">
        <v>234.86</v>
      </c>
      <c r="V1936" t="s">
        <v>5592</v>
      </c>
      <c r="W1936" t="s">
        <v>4968</v>
      </c>
      <c r="X1936" t="s">
        <v>5593</v>
      </c>
      <c r="Y1936" t="s">
        <v>5007</v>
      </c>
      <c r="Z1936" t="s">
        <v>5063</v>
      </c>
      <c r="AA1936" t="s">
        <v>4962</v>
      </c>
      <c r="AB1936">
        <f>YEAR(Sales_Trans_2[[#This Row],[Transaction_Date]])</f>
        <v>2026</v>
      </c>
      <c r="AC1936" t="str">
        <f>TEXT(Sales_Trans_2[[#This Row],[Transaction_Date]],"mmm")</f>
        <v>Mar</v>
      </c>
      <c r="AD1936">
        <f>MONTH(Sales_Trans_2[[#This Row],[Transaction_Date]])</f>
        <v>3</v>
      </c>
      <c r="AE1936" s="19">
        <f>IFERROR(Sales_Trans_2[[#This Row],[Profit]]/Sales_Trans_2[[#This Row],[Sales_Amount]],0)</f>
        <v>-8.7806447339786355E-3</v>
      </c>
      <c r="AF1936" s="20" t="str">
        <f>IF(Sales_Trans_2[[#This Row],[Discount_Pct]]=0,"0%",
IF(Sales_Trans_2[[#This Row],[Discount_Pct]]&lt;=5,"1-5%",
IF(Sales_Trans_2[[#This Row],[Discount_Pct]]&lt;=10,"6-10%",
IF(Sales_Trans_2[[#This Row],[Discount_Pct]]&lt;=15,"11-15%","&gt;15%"))))</f>
        <v>6-10%</v>
      </c>
    </row>
    <row r="1937" spans="1:32" x14ac:dyDescent="0.25">
      <c r="A1937" t="s">
        <v>3127</v>
      </c>
      <c r="B1937" s="10">
        <v>46175</v>
      </c>
      <c r="C1937" t="s">
        <v>208</v>
      </c>
      <c r="D1937" t="s">
        <v>65</v>
      </c>
      <c r="E1937" t="s">
        <v>795</v>
      </c>
      <c r="F1937" t="s">
        <v>991</v>
      </c>
      <c r="G1937">
        <v>6</v>
      </c>
      <c r="H1937">
        <v>183.76</v>
      </c>
      <c r="I1937">
        <v>10</v>
      </c>
      <c r="J1937">
        <v>110.26</v>
      </c>
      <c r="K1937">
        <v>992.3</v>
      </c>
      <c r="L1937">
        <v>852</v>
      </c>
      <c r="M1937">
        <v>140.30000000000001</v>
      </c>
      <c r="N1937" t="s">
        <v>23</v>
      </c>
      <c r="O1937" t="s">
        <v>24</v>
      </c>
      <c r="P1937" t="s">
        <v>25</v>
      </c>
      <c r="Q1937">
        <v>0.80763888888888891</v>
      </c>
      <c r="R1937" t="s">
        <v>49</v>
      </c>
      <c r="S1937" t="s">
        <v>4719</v>
      </c>
      <c r="T1937" t="s">
        <v>4703</v>
      </c>
      <c r="U1937">
        <v>172.63</v>
      </c>
      <c r="V1937" t="s">
        <v>5605</v>
      </c>
      <c r="W1937" t="s">
        <v>4958</v>
      </c>
      <c r="X1937" t="s">
        <v>5453</v>
      </c>
      <c r="Y1937" t="s">
        <v>5007</v>
      </c>
      <c r="Z1937" t="s">
        <v>5454</v>
      </c>
      <c r="AA1937" t="s">
        <v>4962</v>
      </c>
      <c r="AB1937">
        <f>YEAR(Sales_Trans_2[[#This Row],[Transaction_Date]])</f>
        <v>2026</v>
      </c>
      <c r="AC1937" t="str">
        <f>TEXT(Sales_Trans_2[[#This Row],[Transaction_Date]],"mmm")</f>
        <v>Jun</v>
      </c>
      <c r="AD1937">
        <f>MONTH(Sales_Trans_2[[#This Row],[Transaction_Date]])</f>
        <v>6</v>
      </c>
      <c r="AE1937" s="19">
        <f>IFERROR(Sales_Trans_2[[#This Row],[Profit]]/Sales_Trans_2[[#This Row],[Sales_Amount]],0)</f>
        <v>0.14138869293560416</v>
      </c>
      <c r="AF1937" s="20" t="str">
        <f>IF(Sales_Trans_2[[#This Row],[Discount_Pct]]=0,"0%",
IF(Sales_Trans_2[[#This Row],[Discount_Pct]]&lt;=5,"1-5%",
IF(Sales_Trans_2[[#This Row],[Discount_Pct]]&lt;=10,"6-10%",
IF(Sales_Trans_2[[#This Row],[Discount_Pct]]&lt;=15,"11-15%","&gt;15%"))))</f>
        <v>6-10%</v>
      </c>
    </row>
    <row r="1938" spans="1:32" x14ac:dyDescent="0.25">
      <c r="A1938" t="s">
        <v>2620</v>
      </c>
      <c r="B1938" s="10">
        <v>46014</v>
      </c>
      <c r="C1938" t="s">
        <v>2621</v>
      </c>
      <c r="D1938" t="s">
        <v>581</v>
      </c>
      <c r="E1938" t="s">
        <v>795</v>
      </c>
      <c r="F1938" t="s">
        <v>991</v>
      </c>
      <c r="G1938">
        <v>2</v>
      </c>
      <c r="H1938">
        <v>139.21</v>
      </c>
      <c r="I1938">
        <v>15</v>
      </c>
      <c r="J1938">
        <v>41.76</v>
      </c>
      <c r="K1938">
        <v>236.66</v>
      </c>
      <c r="L1938">
        <v>213.98</v>
      </c>
      <c r="M1938">
        <v>22.68</v>
      </c>
      <c r="N1938" t="s">
        <v>68</v>
      </c>
      <c r="O1938" t="s">
        <v>24</v>
      </c>
      <c r="P1938" t="s">
        <v>25</v>
      </c>
      <c r="Q1938">
        <v>0.71180555555555558</v>
      </c>
      <c r="R1938" t="s">
        <v>49</v>
      </c>
      <c r="S1938" t="s">
        <v>4710</v>
      </c>
      <c r="T1938" t="s">
        <v>4703</v>
      </c>
      <c r="U1938">
        <v>139.21</v>
      </c>
      <c r="V1938" t="s">
        <v>5612</v>
      </c>
      <c r="W1938" t="s">
        <v>4964</v>
      </c>
      <c r="X1938" t="s">
        <v>5453</v>
      </c>
      <c r="Y1938" t="s">
        <v>5007</v>
      </c>
      <c r="Z1938" t="s">
        <v>5454</v>
      </c>
      <c r="AA1938" t="s">
        <v>4962</v>
      </c>
      <c r="AB1938">
        <f>YEAR(Sales_Trans_2[[#This Row],[Transaction_Date]])</f>
        <v>2025</v>
      </c>
      <c r="AC1938" t="str">
        <f>TEXT(Sales_Trans_2[[#This Row],[Transaction_Date]],"mmm")</f>
        <v>Dec</v>
      </c>
      <c r="AD1938">
        <f>MONTH(Sales_Trans_2[[#This Row],[Transaction_Date]])</f>
        <v>12</v>
      </c>
      <c r="AE1938" s="19">
        <f>IFERROR(Sales_Trans_2[[#This Row],[Profit]]/Sales_Trans_2[[#This Row],[Sales_Amount]],0)</f>
        <v>9.5833685455928339E-2</v>
      </c>
      <c r="AF1938" s="20" t="str">
        <f>IF(Sales_Trans_2[[#This Row],[Discount_Pct]]=0,"0%",
IF(Sales_Trans_2[[#This Row],[Discount_Pct]]&lt;=5,"1-5%",
IF(Sales_Trans_2[[#This Row],[Discount_Pct]]&lt;=10,"6-10%",
IF(Sales_Trans_2[[#This Row],[Discount_Pct]]&lt;=15,"11-15%","&gt;15%"))))</f>
        <v>11-15%</v>
      </c>
    </row>
    <row r="1939" spans="1:32" x14ac:dyDescent="0.25">
      <c r="A1939" t="s">
        <v>3092</v>
      </c>
      <c r="B1939" s="10">
        <v>46045</v>
      </c>
      <c r="C1939" t="s">
        <v>342</v>
      </c>
      <c r="D1939" t="s">
        <v>891</v>
      </c>
      <c r="E1939" t="s">
        <v>1347</v>
      </c>
      <c r="F1939" t="s">
        <v>1313</v>
      </c>
      <c r="G1939">
        <v>7</v>
      </c>
      <c r="H1939">
        <v>486.23</v>
      </c>
      <c r="I1939">
        <v>15</v>
      </c>
      <c r="J1939">
        <v>510.54</v>
      </c>
      <c r="K1939">
        <v>2893.07</v>
      </c>
      <c r="L1939">
        <v>2502.29</v>
      </c>
      <c r="M1939">
        <v>390.78</v>
      </c>
      <c r="N1939" t="s">
        <v>133</v>
      </c>
      <c r="O1939" t="s">
        <v>24</v>
      </c>
      <c r="P1939" t="s">
        <v>25</v>
      </c>
      <c r="Q1939">
        <v>0.78402777777777777</v>
      </c>
      <c r="R1939" t="s">
        <v>49</v>
      </c>
      <c r="S1939" t="s">
        <v>4831</v>
      </c>
      <c r="T1939" t="s">
        <v>4828</v>
      </c>
      <c r="U1939">
        <v>425.88</v>
      </c>
      <c r="V1939" t="s">
        <v>5174</v>
      </c>
      <c r="W1939" t="s">
        <v>4958</v>
      </c>
      <c r="X1939" t="s">
        <v>4976</v>
      </c>
      <c r="Y1939" t="s">
        <v>4977</v>
      </c>
      <c r="Z1939" t="s">
        <v>5089</v>
      </c>
      <c r="AA1939" t="s">
        <v>4962</v>
      </c>
      <c r="AB1939">
        <f>YEAR(Sales_Trans_2[[#This Row],[Transaction_Date]])</f>
        <v>2026</v>
      </c>
      <c r="AC1939" t="str">
        <f>TEXT(Sales_Trans_2[[#This Row],[Transaction_Date]],"mmm")</f>
        <v>Jan</v>
      </c>
      <c r="AD1939">
        <f>MONTH(Sales_Trans_2[[#This Row],[Transaction_Date]])</f>
        <v>1</v>
      </c>
      <c r="AE1939" s="19">
        <f>IFERROR(Sales_Trans_2[[#This Row],[Profit]]/Sales_Trans_2[[#This Row],[Sales_Amount]],0)</f>
        <v>0.13507450562896853</v>
      </c>
      <c r="AF1939" s="20" t="str">
        <f>IF(Sales_Trans_2[[#This Row],[Discount_Pct]]=0,"0%",
IF(Sales_Trans_2[[#This Row],[Discount_Pct]]&lt;=5,"1-5%",
IF(Sales_Trans_2[[#This Row],[Discount_Pct]]&lt;=10,"6-10%",
IF(Sales_Trans_2[[#This Row],[Discount_Pct]]&lt;=15,"11-15%","&gt;15%"))))</f>
        <v>11-15%</v>
      </c>
    </row>
    <row r="1940" spans="1:32" x14ac:dyDescent="0.25">
      <c r="A1940" t="s">
        <v>4263</v>
      </c>
      <c r="B1940" s="10">
        <v>46042</v>
      </c>
      <c r="C1940" t="s">
        <v>498</v>
      </c>
      <c r="E1940" t="s">
        <v>857</v>
      </c>
      <c r="F1940" t="s">
        <v>121</v>
      </c>
      <c r="G1940">
        <v>4</v>
      </c>
      <c r="H1940">
        <v>503.36</v>
      </c>
      <c r="I1940">
        <v>20</v>
      </c>
      <c r="J1940">
        <v>402.69</v>
      </c>
      <c r="K1940">
        <v>1610.75</v>
      </c>
      <c r="L1940">
        <v>1559.2</v>
      </c>
      <c r="M1940">
        <v>51.55</v>
      </c>
      <c r="N1940" t="s">
        <v>40</v>
      </c>
      <c r="O1940" t="s">
        <v>24</v>
      </c>
      <c r="P1940" t="s">
        <v>25</v>
      </c>
      <c r="Q1940">
        <v>0.41249999999999998</v>
      </c>
      <c r="R1940" t="s">
        <v>49</v>
      </c>
      <c r="T1940" t="s">
        <v>4703</v>
      </c>
      <c r="V1940" t="s">
        <v>5484</v>
      </c>
      <c r="W1940" t="s">
        <v>4964</v>
      </c>
      <c r="X1940" t="s">
        <v>5036</v>
      </c>
      <c r="Y1940" t="s">
        <v>5007</v>
      </c>
      <c r="Z1940" t="s">
        <v>5037</v>
      </c>
      <c r="AA1940" t="s">
        <v>4962</v>
      </c>
      <c r="AB1940">
        <f>YEAR(Sales_Trans_2[[#This Row],[Transaction_Date]])</f>
        <v>2026</v>
      </c>
      <c r="AC1940" t="str">
        <f>TEXT(Sales_Trans_2[[#This Row],[Transaction_Date]],"mmm")</f>
        <v>Jan</v>
      </c>
      <c r="AD1940">
        <f>MONTH(Sales_Trans_2[[#This Row],[Transaction_Date]])</f>
        <v>1</v>
      </c>
      <c r="AE1940" s="19">
        <f>IFERROR(Sales_Trans_2[[#This Row],[Profit]]/Sales_Trans_2[[#This Row],[Sales_Amount]],0)</f>
        <v>3.2003724972838737E-2</v>
      </c>
      <c r="AF1940" s="20" t="str">
        <f>IF(Sales_Trans_2[[#This Row],[Discount_Pct]]=0,"0%",
IF(Sales_Trans_2[[#This Row],[Discount_Pct]]&lt;=5,"1-5%",
IF(Sales_Trans_2[[#This Row],[Discount_Pct]]&lt;=10,"6-10%",
IF(Sales_Trans_2[[#This Row],[Discount_Pct]]&lt;=15,"11-15%","&gt;15%"))))</f>
        <v>&gt;15%</v>
      </c>
    </row>
    <row r="1941" spans="1:32" x14ac:dyDescent="0.25">
      <c r="A1941" t="s">
        <v>3835</v>
      </c>
      <c r="B1941" s="10">
        <v>46073</v>
      </c>
      <c r="C1941" t="s">
        <v>2811</v>
      </c>
      <c r="D1941" t="s">
        <v>856</v>
      </c>
      <c r="E1941" t="s">
        <v>1413</v>
      </c>
      <c r="F1941" t="s">
        <v>2803</v>
      </c>
      <c r="G1941">
        <v>4</v>
      </c>
      <c r="H1941">
        <v>275.70999999999998</v>
      </c>
      <c r="I1941">
        <v>15</v>
      </c>
      <c r="J1941">
        <v>165.43</v>
      </c>
      <c r="K1941">
        <v>937.41</v>
      </c>
      <c r="L1941">
        <v>825.2</v>
      </c>
      <c r="M1941">
        <v>112.21</v>
      </c>
      <c r="N1941" t="s">
        <v>23</v>
      </c>
      <c r="O1941" t="s">
        <v>24</v>
      </c>
      <c r="P1941" t="s">
        <v>25</v>
      </c>
      <c r="Q1941">
        <v>0.50347222222222221</v>
      </c>
      <c r="R1941" t="s">
        <v>49</v>
      </c>
      <c r="S1941" t="s">
        <v>4825</v>
      </c>
      <c r="T1941" s="16" t="s">
        <v>4805</v>
      </c>
      <c r="U1941">
        <v>275.70999999999998</v>
      </c>
      <c r="V1941" t="s">
        <v>5715</v>
      </c>
      <c r="W1941" t="s">
        <v>4968</v>
      </c>
      <c r="X1941" t="s">
        <v>5309</v>
      </c>
      <c r="Y1941" t="s">
        <v>5018</v>
      </c>
      <c r="Z1941" t="s">
        <v>5310</v>
      </c>
      <c r="AA1941" t="s">
        <v>4962</v>
      </c>
      <c r="AB1941">
        <f>YEAR(Sales_Trans_2[[#This Row],[Transaction_Date]])</f>
        <v>2026</v>
      </c>
      <c r="AC1941" t="str">
        <f>TEXT(Sales_Trans_2[[#This Row],[Transaction_Date]],"mmm")</f>
        <v>Feb</v>
      </c>
      <c r="AD1941">
        <f>MONTH(Sales_Trans_2[[#This Row],[Transaction_Date]])</f>
        <v>2</v>
      </c>
      <c r="AE1941" s="19">
        <f>IFERROR(Sales_Trans_2[[#This Row],[Profit]]/Sales_Trans_2[[#This Row],[Sales_Amount]],0)</f>
        <v>0.11970215807384176</v>
      </c>
      <c r="AF1941" s="20" t="str">
        <f>IF(Sales_Trans_2[[#This Row],[Discount_Pct]]=0,"0%",
IF(Sales_Trans_2[[#This Row],[Discount_Pct]]&lt;=5,"1-5%",
IF(Sales_Trans_2[[#This Row],[Discount_Pct]]&lt;=10,"6-10%",
IF(Sales_Trans_2[[#This Row],[Discount_Pct]]&lt;=15,"11-15%","&gt;15%"))))</f>
        <v>11-15%</v>
      </c>
    </row>
    <row r="1942" spans="1:32" x14ac:dyDescent="0.25">
      <c r="A1942" t="s">
        <v>1954</v>
      </c>
      <c r="B1942" s="10">
        <v>46267</v>
      </c>
      <c r="C1942" t="s">
        <v>1955</v>
      </c>
      <c r="D1942" t="s">
        <v>1225</v>
      </c>
      <c r="E1942" t="s">
        <v>857</v>
      </c>
      <c r="F1942" t="s">
        <v>121</v>
      </c>
      <c r="G1942">
        <v>4</v>
      </c>
      <c r="H1942">
        <v>182.3</v>
      </c>
      <c r="I1942">
        <v>5</v>
      </c>
      <c r="J1942">
        <v>36.46</v>
      </c>
      <c r="K1942">
        <v>692.74</v>
      </c>
      <c r="L1942">
        <v>430.4</v>
      </c>
      <c r="M1942">
        <v>262.33999999999997</v>
      </c>
      <c r="N1942" t="s">
        <v>47</v>
      </c>
      <c r="O1942" t="s">
        <v>24</v>
      </c>
      <c r="P1942" t="s">
        <v>25</v>
      </c>
      <c r="Q1942">
        <v>0.71875</v>
      </c>
      <c r="R1942" t="s">
        <v>49</v>
      </c>
      <c r="S1942" t="s">
        <v>4664</v>
      </c>
      <c r="T1942" t="s">
        <v>4636</v>
      </c>
      <c r="U1942">
        <v>182.3</v>
      </c>
      <c r="V1942" t="s">
        <v>5725</v>
      </c>
      <c r="W1942" t="s">
        <v>4964</v>
      </c>
      <c r="X1942" t="s">
        <v>5036</v>
      </c>
      <c r="Y1942" t="s">
        <v>5007</v>
      </c>
      <c r="Z1942" t="s">
        <v>5037</v>
      </c>
      <c r="AA1942" t="s">
        <v>4962</v>
      </c>
      <c r="AB1942">
        <f>YEAR(Sales_Trans_2[[#This Row],[Transaction_Date]])</f>
        <v>2026</v>
      </c>
      <c r="AC1942" t="str">
        <f>TEXT(Sales_Trans_2[[#This Row],[Transaction_Date]],"mmm")</f>
        <v>Sep</v>
      </c>
      <c r="AD1942">
        <f>MONTH(Sales_Trans_2[[#This Row],[Transaction_Date]])</f>
        <v>9</v>
      </c>
      <c r="AE1942" s="19">
        <f>IFERROR(Sales_Trans_2[[#This Row],[Profit]]/Sales_Trans_2[[#This Row],[Sales_Amount]],0)</f>
        <v>0.37869907901954553</v>
      </c>
      <c r="AF1942" s="20" t="str">
        <f>IF(Sales_Trans_2[[#This Row],[Discount_Pct]]=0,"0%",
IF(Sales_Trans_2[[#This Row],[Discount_Pct]]&lt;=5,"1-5%",
IF(Sales_Trans_2[[#This Row],[Discount_Pct]]&lt;=10,"6-10%",
IF(Sales_Trans_2[[#This Row],[Discount_Pct]]&lt;=15,"11-15%","&gt;15%"))))</f>
        <v>1-5%</v>
      </c>
    </row>
    <row r="1943" spans="1:32" x14ac:dyDescent="0.25">
      <c r="A1943" t="s">
        <v>3970</v>
      </c>
      <c r="B1943" s="10">
        <v>46021</v>
      </c>
      <c r="C1943" t="s">
        <v>1945</v>
      </c>
      <c r="D1943" t="s">
        <v>432</v>
      </c>
      <c r="E1943" t="s">
        <v>1347</v>
      </c>
      <c r="F1943" t="s">
        <v>1313</v>
      </c>
      <c r="G1943">
        <v>3</v>
      </c>
      <c r="H1943">
        <v>319.47000000000003</v>
      </c>
      <c r="I1943">
        <v>20</v>
      </c>
      <c r="J1943">
        <v>191.68</v>
      </c>
      <c r="K1943">
        <v>766.73</v>
      </c>
      <c r="L1943">
        <v>754.26</v>
      </c>
      <c r="M1943">
        <v>12.47</v>
      </c>
      <c r="N1943" t="s">
        <v>40</v>
      </c>
      <c r="O1943" t="s">
        <v>24</v>
      </c>
      <c r="P1943" t="s">
        <v>25</v>
      </c>
      <c r="Q1943">
        <v>0.54027777777777775</v>
      </c>
      <c r="R1943" t="s">
        <v>49</v>
      </c>
      <c r="S1943" t="s">
        <v>4841</v>
      </c>
      <c r="T1943" t="s">
        <v>4828</v>
      </c>
      <c r="U1943">
        <v>305.67</v>
      </c>
      <c r="V1943" t="s">
        <v>5734</v>
      </c>
      <c r="W1943" t="s">
        <v>4958</v>
      </c>
      <c r="X1943" t="s">
        <v>4976</v>
      </c>
      <c r="Y1943" t="s">
        <v>4977</v>
      </c>
      <c r="Z1943" t="s">
        <v>5089</v>
      </c>
      <c r="AA1943" t="s">
        <v>4962</v>
      </c>
      <c r="AB1943">
        <f>YEAR(Sales_Trans_2[[#This Row],[Transaction_Date]])</f>
        <v>2025</v>
      </c>
      <c r="AC1943" t="str">
        <f>TEXT(Sales_Trans_2[[#This Row],[Transaction_Date]],"mmm")</f>
        <v>Dec</v>
      </c>
      <c r="AD1943">
        <f>MONTH(Sales_Trans_2[[#This Row],[Transaction_Date]])</f>
        <v>12</v>
      </c>
      <c r="AE1943" s="19">
        <f>IFERROR(Sales_Trans_2[[#This Row],[Profit]]/Sales_Trans_2[[#This Row],[Sales_Amount]],0)</f>
        <v>1.6263873853899026E-2</v>
      </c>
      <c r="AF1943" s="20" t="str">
        <f>IF(Sales_Trans_2[[#This Row],[Discount_Pct]]=0,"0%",
IF(Sales_Trans_2[[#This Row],[Discount_Pct]]&lt;=5,"1-5%",
IF(Sales_Trans_2[[#This Row],[Discount_Pct]]&lt;=10,"6-10%",
IF(Sales_Trans_2[[#This Row],[Discount_Pct]]&lt;=15,"11-15%","&gt;15%"))))</f>
        <v>&gt;15%</v>
      </c>
    </row>
    <row r="1944" spans="1:32" x14ac:dyDescent="0.25">
      <c r="A1944" t="s">
        <v>1580</v>
      </c>
      <c r="B1944" s="10">
        <v>46017</v>
      </c>
      <c r="C1944" t="s">
        <v>1581</v>
      </c>
      <c r="D1944" t="s">
        <v>147</v>
      </c>
      <c r="E1944" t="s">
        <v>1309</v>
      </c>
      <c r="F1944" t="s">
        <v>585</v>
      </c>
      <c r="G1944">
        <v>1</v>
      </c>
      <c r="H1944">
        <v>332.73</v>
      </c>
      <c r="I1944">
        <v>20</v>
      </c>
      <c r="J1944">
        <v>66.55</v>
      </c>
      <c r="K1944">
        <v>266.18</v>
      </c>
      <c r="L1944">
        <v>261.22000000000003</v>
      </c>
      <c r="M1944">
        <v>4.96</v>
      </c>
      <c r="N1944" t="s">
        <v>68</v>
      </c>
      <c r="O1944" t="s">
        <v>24</v>
      </c>
      <c r="P1944" t="s">
        <v>25</v>
      </c>
      <c r="Q1944">
        <v>0.46666666666666667</v>
      </c>
      <c r="R1944" t="s">
        <v>49</v>
      </c>
      <c r="S1944" t="s">
        <v>4717</v>
      </c>
      <c r="T1944" t="s">
        <v>4703</v>
      </c>
      <c r="U1944">
        <v>332.73</v>
      </c>
      <c r="V1944" t="s">
        <v>5751</v>
      </c>
      <c r="W1944" t="s">
        <v>4964</v>
      </c>
      <c r="X1944" t="s">
        <v>5752</v>
      </c>
      <c r="Y1944" t="s">
        <v>5007</v>
      </c>
      <c r="Z1944" t="s">
        <v>5212</v>
      </c>
      <c r="AA1944" t="s">
        <v>4962</v>
      </c>
      <c r="AB1944">
        <f>YEAR(Sales_Trans_2[[#This Row],[Transaction_Date]])</f>
        <v>2025</v>
      </c>
      <c r="AC1944" t="str">
        <f>TEXT(Sales_Trans_2[[#This Row],[Transaction_Date]],"mmm")</f>
        <v>Dec</v>
      </c>
      <c r="AD1944">
        <f>MONTH(Sales_Trans_2[[#This Row],[Transaction_Date]])</f>
        <v>12</v>
      </c>
      <c r="AE1944" s="19">
        <f>IFERROR(Sales_Trans_2[[#This Row],[Profit]]/Sales_Trans_2[[#This Row],[Sales_Amount]],0)</f>
        <v>1.8634007062889774E-2</v>
      </c>
      <c r="AF1944" s="20" t="str">
        <f>IF(Sales_Trans_2[[#This Row],[Discount_Pct]]=0,"0%",
IF(Sales_Trans_2[[#This Row],[Discount_Pct]]&lt;=5,"1-5%",
IF(Sales_Trans_2[[#This Row],[Discount_Pct]]&lt;=10,"6-10%",
IF(Sales_Trans_2[[#This Row],[Discount_Pct]]&lt;=15,"11-15%","&gt;15%"))))</f>
        <v>&gt;15%</v>
      </c>
    </row>
    <row r="1945" spans="1:32" x14ac:dyDescent="0.25">
      <c r="A1945" t="s">
        <v>2002</v>
      </c>
      <c r="B1945" s="10">
        <v>46009</v>
      </c>
      <c r="C1945" t="s">
        <v>2003</v>
      </c>
      <c r="D1945" t="s">
        <v>77</v>
      </c>
      <c r="E1945" t="s">
        <v>1682</v>
      </c>
      <c r="F1945" t="s">
        <v>796</v>
      </c>
      <c r="G1945">
        <v>2</v>
      </c>
      <c r="H1945">
        <v>131.03</v>
      </c>
      <c r="I1945">
        <v>10</v>
      </c>
      <c r="J1945">
        <v>26.21</v>
      </c>
      <c r="K1945">
        <v>235.85</v>
      </c>
      <c r="L1945">
        <v>234.54</v>
      </c>
      <c r="M1945">
        <v>1.31</v>
      </c>
      <c r="N1945" t="s">
        <v>40</v>
      </c>
      <c r="O1945" t="s">
        <v>24</v>
      </c>
      <c r="P1945" t="s">
        <v>25</v>
      </c>
      <c r="Q1945">
        <v>0.55902777777777779</v>
      </c>
      <c r="R1945" t="s">
        <v>49</v>
      </c>
      <c r="S1945" t="s">
        <v>4863</v>
      </c>
      <c r="T1945" t="s">
        <v>4864</v>
      </c>
      <c r="U1945">
        <v>131.03</v>
      </c>
      <c r="V1945" t="s">
        <v>5755</v>
      </c>
      <c r="W1945" t="s">
        <v>4964</v>
      </c>
      <c r="X1945" t="s">
        <v>5574</v>
      </c>
      <c r="Y1945" t="s">
        <v>5007</v>
      </c>
      <c r="Z1945" t="s">
        <v>5160</v>
      </c>
      <c r="AA1945" t="s">
        <v>4962</v>
      </c>
      <c r="AB1945">
        <f>YEAR(Sales_Trans_2[[#This Row],[Transaction_Date]])</f>
        <v>2025</v>
      </c>
      <c r="AC1945" t="str">
        <f>TEXT(Sales_Trans_2[[#This Row],[Transaction_Date]],"mmm")</f>
        <v>Dec</v>
      </c>
      <c r="AD1945">
        <f>MONTH(Sales_Trans_2[[#This Row],[Transaction_Date]])</f>
        <v>12</v>
      </c>
      <c r="AE1945" s="19">
        <f>IFERROR(Sales_Trans_2[[#This Row],[Profit]]/Sales_Trans_2[[#This Row],[Sales_Amount]],0)</f>
        <v>5.5543777824888707E-3</v>
      </c>
      <c r="AF1945" s="20" t="str">
        <f>IF(Sales_Trans_2[[#This Row],[Discount_Pct]]=0,"0%",
IF(Sales_Trans_2[[#This Row],[Discount_Pct]]&lt;=5,"1-5%",
IF(Sales_Trans_2[[#This Row],[Discount_Pct]]&lt;=10,"6-10%",
IF(Sales_Trans_2[[#This Row],[Discount_Pct]]&lt;=15,"11-15%","&gt;15%"))))</f>
        <v>6-10%</v>
      </c>
    </row>
    <row r="1946" spans="1:32" x14ac:dyDescent="0.25">
      <c r="A1946" t="s">
        <v>3724</v>
      </c>
      <c r="B1946" s="10">
        <v>45789</v>
      </c>
      <c r="C1946" t="s">
        <v>3307</v>
      </c>
      <c r="D1946" t="s">
        <v>302</v>
      </c>
      <c r="E1946" t="s">
        <v>623</v>
      </c>
      <c r="F1946" t="s">
        <v>624</v>
      </c>
      <c r="G1946">
        <v>5</v>
      </c>
      <c r="H1946">
        <v>343.56</v>
      </c>
      <c r="I1946">
        <v>15</v>
      </c>
      <c r="J1946">
        <v>257.67</v>
      </c>
      <c r="K1946">
        <v>1460.13</v>
      </c>
      <c r="L1946">
        <v>1081.5999999999999</v>
      </c>
      <c r="M1946">
        <v>378.53</v>
      </c>
      <c r="N1946" t="s">
        <v>23</v>
      </c>
      <c r="O1946" t="s">
        <v>24</v>
      </c>
      <c r="P1946" t="s">
        <v>25</v>
      </c>
      <c r="Q1946">
        <v>0.48125000000000001</v>
      </c>
      <c r="R1946" t="s">
        <v>49</v>
      </c>
      <c r="S1946" t="s">
        <v>4655</v>
      </c>
      <c r="T1946" t="s">
        <v>4636</v>
      </c>
      <c r="U1946">
        <v>343.56</v>
      </c>
      <c r="V1946" t="s">
        <v>5499</v>
      </c>
      <c r="W1946" t="s">
        <v>4968</v>
      </c>
      <c r="X1946" t="s">
        <v>5324</v>
      </c>
      <c r="Y1946" t="s">
        <v>5007</v>
      </c>
      <c r="Z1946" t="s">
        <v>5196</v>
      </c>
      <c r="AA1946" t="s">
        <v>4962</v>
      </c>
      <c r="AB1946">
        <f>YEAR(Sales_Trans_2[[#This Row],[Transaction_Date]])</f>
        <v>2025</v>
      </c>
      <c r="AC1946" t="str">
        <f>TEXT(Sales_Trans_2[[#This Row],[Transaction_Date]],"mmm")</f>
        <v>May</v>
      </c>
      <c r="AD1946">
        <f>MONTH(Sales_Trans_2[[#This Row],[Transaction_Date]])</f>
        <v>5</v>
      </c>
      <c r="AE1946" s="19">
        <f>IFERROR(Sales_Trans_2[[#This Row],[Profit]]/Sales_Trans_2[[#This Row],[Sales_Amount]],0)</f>
        <v>0.25924403991425415</v>
      </c>
      <c r="AF1946" s="20" t="str">
        <f>IF(Sales_Trans_2[[#This Row],[Discount_Pct]]=0,"0%",
IF(Sales_Trans_2[[#This Row],[Discount_Pct]]&lt;=5,"1-5%",
IF(Sales_Trans_2[[#This Row],[Discount_Pct]]&lt;=10,"6-10%",
IF(Sales_Trans_2[[#This Row],[Discount_Pct]]&lt;=15,"11-15%","&gt;15%"))))</f>
        <v>11-15%</v>
      </c>
    </row>
    <row r="1947" spans="1:32" x14ac:dyDescent="0.25">
      <c r="A1947" t="s">
        <v>3401</v>
      </c>
      <c r="B1947" s="10">
        <v>45700</v>
      </c>
      <c r="C1947" t="s">
        <v>554</v>
      </c>
      <c r="D1947" t="s">
        <v>124</v>
      </c>
      <c r="E1947" t="s">
        <v>343</v>
      </c>
      <c r="F1947" t="s">
        <v>344</v>
      </c>
      <c r="G1947">
        <v>3</v>
      </c>
      <c r="H1947">
        <v>397.22</v>
      </c>
      <c r="I1947">
        <v>15</v>
      </c>
      <c r="J1947">
        <v>178.75</v>
      </c>
      <c r="K1947">
        <v>1012.91</v>
      </c>
      <c r="L1947">
        <v>958.11</v>
      </c>
      <c r="M1947">
        <v>54.8</v>
      </c>
      <c r="N1947" t="s">
        <v>23</v>
      </c>
      <c r="O1947" t="s">
        <v>24</v>
      </c>
      <c r="P1947" t="s">
        <v>25</v>
      </c>
      <c r="Q1947">
        <v>0.46875</v>
      </c>
      <c r="R1947" t="s">
        <v>49</v>
      </c>
      <c r="S1947" t="s">
        <v>4697</v>
      </c>
      <c r="T1947" t="s">
        <v>4672</v>
      </c>
      <c r="U1947">
        <v>397.22</v>
      </c>
      <c r="V1947" t="s">
        <v>5636</v>
      </c>
      <c r="W1947" t="s">
        <v>4968</v>
      </c>
      <c r="X1947" t="s">
        <v>5445</v>
      </c>
      <c r="Y1947" t="s">
        <v>4977</v>
      </c>
      <c r="Z1947" t="s">
        <v>5446</v>
      </c>
      <c r="AA1947" t="s">
        <v>4962</v>
      </c>
      <c r="AB1947">
        <f>YEAR(Sales_Trans_2[[#This Row],[Transaction_Date]])</f>
        <v>2025</v>
      </c>
      <c r="AC1947" t="str">
        <f>TEXT(Sales_Trans_2[[#This Row],[Transaction_Date]],"mmm")</f>
        <v>Feb</v>
      </c>
      <c r="AD1947">
        <f>MONTH(Sales_Trans_2[[#This Row],[Transaction_Date]])</f>
        <v>2</v>
      </c>
      <c r="AE1947" s="19">
        <f>IFERROR(Sales_Trans_2[[#This Row],[Profit]]/Sales_Trans_2[[#This Row],[Sales_Amount]],0)</f>
        <v>5.4101549002379283E-2</v>
      </c>
      <c r="AF1947" s="20" t="str">
        <f>IF(Sales_Trans_2[[#This Row],[Discount_Pct]]=0,"0%",
IF(Sales_Trans_2[[#This Row],[Discount_Pct]]&lt;=5,"1-5%",
IF(Sales_Trans_2[[#This Row],[Discount_Pct]]&lt;=10,"6-10%",
IF(Sales_Trans_2[[#This Row],[Discount_Pct]]&lt;=15,"11-15%","&gt;15%"))))</f>
        <v>11-15%</v>
      </c>
    </row>
    <row r="1948" spans="1:32" x14ac:dyDescent="0.25">
      <c r="A1948" t="s">
        <v>4431</v>
      </c>
      <c r="B1948" s="10">
        <v>45700</v>
      </c>
      <c r="C1948" t="s">
        <v>1013</v>
      </c>
      <c r="D1948" t="s">
        <v>895</v>
      </c>
      <c r="E1948" t="s">
        <v>857</v>
      </c>
      <c r="F1948" t="s">
        <v>121</v>
      </c>
      <c r="G1948">
        <v>7</v>
      </c>
      <c r="H1948">
        <v>492.92</v>
      </c>
      <c r="I1948">
        <v>10</v>
      </c>
      <c r="J1948">
        <v>345.04</v>
      </c>
      <c r="K1948">
        <v>3105.4</v>
      </c>
      <c r="L1948">
        <v>2591.2600000000002</v>
      </c>
      <c r="M1948">
        <v>514.14</v>
      </c>
      <c r="N1948" t="s">
        <v>47</v>
      </c>
      <c r="O1948" t="s">
        <v>24</v>
      </c>
      <c r="P1948" t="s">
        <v>25</v>
      </c>
      <c r="Q1948">
        <v>0.6069444444444444</v>
      </c>
      <c r="R1948" t="s">
        <v>49</v>
      </c>
      <c r="S1948" t="s">
        <v>4843</v>
      </c>
      <c r="T1948" t="s">
        <v>4828</v>
      </c>
      <c r="U1948">
        <v>438.7</v>
      </c>
      <c r="V1948" t="s">
        <v>5210</v>
      </c>
      <c r="W1948" t="s">
        <v>4958</v>
      </c>
      <c r="X1948" t="s">
        <v>5036</v>
      </c>
      <c r="Y1948" t="s">
        <v>5007</v>
      </c>
      <c r="Z1948" t="s">
        <v>5037</v>
      </c>
      <c r="AA1948" t="s">
        <v>4962</v>
      </c>
      <c r="AB1948">
        <f>YEAR(Sales_Trans_2[[#This Row],[Transaction_Date]])</f>
        <v>2025</v>
      </c>
      <c r="AC1948" t="str">
        <f>TEXT(Sales_Trans_2[[#This Row],[Transaction_Date]],"mmm")</f>
        <v>Feb</v>
      </c>
      <c r="AD1948">
        <f>MONTH(Sales_Trans_2[[#This Row],[Transaction_Date]])</f>
        <v>2</v>
      </c>
      <c r="AE1948" s="19">
        <f>IFERROR(Sales_Trans_2[[#This Row],[Profit]]/Sales_Trans_2[[#This Row],[Sales_Amount]],0)</f>
        <v>0.16556321246860306</v>
      </c>
      <c r="AF1948" s="20" t="str">
        <f>IF(Sales_Trans_2[[#This Row],[Discount_Pct]]=0,"0%",
IF(Sales_Trans_2[[#This Row],[Discount_Pct]]&lt;=5,"1-5%",
IF(Sales_Trans_2[[#This Row],[Discount_Pct]]&lt;=10,"6-10%",
IF(Sales_Trans_2[[#This Row],[Discount_Pct]]&lt;=15,"11-15%","&gt;15%"))))</f>
        <v>6-10%</v>
      </c>
    </row>
    <row r="1949" spans="1:32" x14ac:dyDescent="0.25">
      <c r="A1949" t="s">
        <v>2120</v>
      </c>
      <c r="B1949" s="10">
        <v>45669</v>
      </c>
      <c r="C1949" t="s">
        <v>169</v>
      </c>
      <c r="D1949" t="s">
        <v>77</v>
      </c>
      <c r="E1949" t="s">
        <v>1066</v>
      </c>
      <c r="F1949" t="s">
        <v>1201</v>
      </c>
      <c r="G1949">
        <v>4</v>
      </c>
      <c r="H1949">
        <v>131.03</v>
      </c>
      <c r="I1949">
        <v>20</v>
      </c>
      <c r="J1949">
        <v>104.82</v>
      </c>
      <c r="K1949">
        <v>419.3</v>
      </c>
      <c r="L1949">
        <v>469.08</v>
      </c>
      <c r="M1949">
        <v>-49.78</v>
      </c>
      <c r="N1949" t="s">
        <v>40</v>
      </c>
      <c r="O1949" t="s">
        <v>24</v>
      </c>
      <c r="P1949" t="s">
        <v>25</v>
      </c>
      <c r="Q1949">
        <v>0.59097222222222223</v>
      </c>
      <c r="R1949" t="s">
        <v>49</v>
      </c>
      <c r="S1949" t="s">
        <v>4863</v>
      </c>
      <c r="T1949" t="s">
        <v>4864</v>
      </c>
      <c r="U1949">
        <v>131.03</v>
      </c>
      <c r="V1949" t="s">
        <v>5040</v>
      </c>
      <c r="W1949" t="s">
        <v>4968</v>
      </c>
      <c r="X1949" t="s">
        <v>5551</v>
      </c>
      <c r="Y1949" t="s">
        <v>4977</v>
      </c>
      <c r="Z1949" t="s">
        <v>5120</v>
      </c>
      <c r="AA1949" t="s">
        <v>4962</v>
      </c>
      <c r="AB1949">
        <f>YEAR(Sales_Trans_2[[#This Row],[Transaction_Date]])</f>
        <v>2025</v>
      </c>
      <c r="AC1949" t="str">
        <f>TEXT(Sales_Trans_2[[#This Row],[Transaction_Date]],"mmm")</f>
        <v>Jan</v>
      </c>
      <c r="AD1949">
        <f>MONTH(Sales_Trans_2[[#This Row],[Transaction_Date]])</f>
        <v>1</v>
      </c>
      <c r="AE1949" s="19">
        <f>IFERROR(Sales_Trans_2[[#This Row],[Profit]]/Sales_Trans_2[[#This Row],[Sales_Amount]],0)</f>
        <v>-0.11872167898879084</v>
      </c>
      <c r="AF1949" s="20" t="str">
        <f>IF(Sales_Trans_2[[#This Row],[Discount_Pct]]=0,"0%",
IF(Sales_Trans_2[[#This Row],[Discount_Pct]]&lt;=5,"1-5%",
IF(Sales_Trans_2[[#This Row],[Discount_Pct]]&lt;=10,"6-10%",
IF(Sales_Trans_2[[#This Row],[Discount_Pct]]&lt;=15,"11-15%","&gt;15%"))))</f>
        <v>&gt;15%</v>
      </c>
    </row>
    <row r="1950" spans="1:32" x14ac:dyDescent="0.25">
      <c r="A1950" t="s">
        <v>3908</v>
      </c>
      <c r="B1950" s="10">
        <v>45988</v>
      </c>
      <c r="C1950" t="s">
        <v>2939</v>
      </c>
      <c r="D1950" t="s">
        <v>124</v>
      </c>
      <c r="E1950" t="s">
        <v>1157</v>
      </c>
      <c r="F1950" t="s">
        <v>1158</v>
      </c>
      <c r="G1950">
        <v>4</v>
      </c>
      <c r="H1950">
        <v>397.22</v>
      </c>
      <c r="I1950">
        <v>15</v>
      </c>
      <c r="J1950">
        <v>238.33</v>
      </c>
      <c r="K1950">
        <v>1350.55</v>
      </c>
      <c r="L1950">
        <v>1277.48</v>
      </c>
      <c r="M1950">
        <v>73.069999999999993</v>
      </c>
      <c r="N1950" t="s">
        <v>40</v>
      </c>
      <c r="O1950" t="s">
        <v>24</v>
      </c>
      <c r="P1950" t="s">
        <v>25</v>
      </c>
      <c r="Q1950">
        <v>0.45347222222222222</v>
      </c>
      <c r="R1950" t="s">
        <v>49</v>
      </c>
      <c r="S1950" t="s">
        <v>4697</v>
      </c>
      <c r="T1950" t="s">
        <v>4672</v>
      </c>
      <c r="U1950">
        <v>397.22</v>
      </c>
      <c r="V1950" t="s">
        <v>5815</v>
      </c>
      <c r="W1950" t="s">
        <v>4964</v>
      </c>
      <c r="X1950" t="s">
        <v>5179</v>
      </c>
      <c r="Y1950" t="s">
        <v>5007</v>
      </c>
      <c r="Z1950" t="s">
        <v>5180</v>
      </c>
      <c r="AA1950" t="s">
        <v>4962</v>
      </c>
      <c r="AB1950">
        <f>YEAR(Sales_Trans_2[[#This Row],[Transaction_Date]])</f>
        <v>2025</v>
      </c>
      <c r="AC1950" t="str">
        <f>TEXT(Sales_Trans_2[[#This Row],[Transaction_Date]],"mmm")</f>
        <v>Nov</v>
      </c>
      <c r="AD1950">
        <f>MONTH(Sales_Trans_2[[#This Row],[Transaction_Date]])</f>
        <v>11</v>
      </c>
      <c r="AE1950" s="19">
        <f>IFERROR(Sales_Trans_2[[#This Row],[Profit]]/Sales_Trans_2[[#This Row],[Sales_Amount]],0)</f>
        <v>5.4103883602976563E-2</v>
      </c>
      <c r="AF1950" s="20" t="str">
        <f>IF(Sales_Trans_2[[#This Row],[Discount_Pct]]=0,"0%",
IF(Sales_Trans_2[[#This Row],[Discount_Pct]]&lt;=5,"1-5%",
IF(Sales_Trans_2[[#This Row],[Discount_Pct]]&lt;=10,"6-10%",
IF(Sales_Trans_2[[#This Row],[Discount_Pct]]&lt;=15,"11-15%","&gt;15%"))))</f>
        <v>11-15%</v>
      </c>
    </row>
    <row r="1951" spans="1:32" x14ac:dyDescent="0.25">
      <c r="A1951" t="s">
        <v>3879</v>
      </c>
      <c r="B1951" s="10">
        <v>45980</v>
      </c>
      <c r="C1951" t="s">
        <v>2394</v>
      </c>
      <c r="D1951" t="s">
        <v>499</v>
      </c>
      <c r="E1951" t="s">
        <v>600</v>
      </c>
      <c r="F1951" t="s">
        <v>2803</v>
      </c>
      <c r="G1951">
        <v>6</v>
      </c>
      <c r="H1951">
        <v>416.57</v>
      </c>
      <c r="I1951">
        <v>10</v>
      </c>
      <c r="J1951">
        <v>249.94</v>
      </c>
      <c r="K1951">
        <v>2249.48</v>
      </c>
      <c r="L1951">
        <v>2084.8200000000002</v>
      </c>
      <c r="M1951">
        <v>164.66</v>
      </c>
      <c r="N1951" t="s">
        <v>133</v>
      </c>
      <c r="O1951" t="s">
        <v>24</v>
      </c>
      <c r="P1951" t="s">
        <v>25</v>
      </c>
      <c r="Q1951">
        <v>0.77916666666666667</v>
      </c>
      <c r="R1951" t="s">
        <v>49</v>
      </c>
      <c r="S1951" t="s">
        <v>4816</v>
      </c>
      <c r="T1951" t="s">
        <v>4847</v>
      </c>
      <c r="U1951">
        <v>401.06</v>
      </c>
      <c r="V1951" t="s">
        <v>5115</v>
      </c>
      <c r="W1951" t="s">
        <v>4958</v>
      </c>
      <c r="X1951" t="s">
        <v>5309</v>
      </c>
      <c r="Y1951" t="s">
        <v>5018</v>
      </c>
      <c r="Z1951" t="s">
        <v>5536</v>
      </c>
      <c r="AA1951" t="s">
        <v>4962</v>
      </c>
      <c r="AB1951">
        <f>YEAR(Sales_Trans_2[[#This Row],[Transaction_Date]])</f>
        <v>2025</v>
      </c>
      <c r="AC1951" t="str">
        <f>TEXT(Sales_Trans_2[[#This Row],[Transaction_Date]],"mmm")</f>
        <v>Nov</v>
      </c>
      <c r="AD1951">
        <f>MONTH(Sales_Trans_2[[#This Row],[Transaction_Date]])</f>
        <v>11</v>
      </c>
      <c r="AE1951" s="19">
        <f>IFERROR(Sales_Trans_2[[#This Row],[Profit]]/Sales_Trans_2[[#This Row],[Sales_Amount]],0)</f>
        <v>7.3199139356651316E-2</v>
      </c>
      <c r="AF1951" s="20" t="str">
        <f>IF(Sales_Trans_2[[#This Row],[Discount_Pct]]=0,"0%",
IF(Sales_Trans_2[[#This Row],[Discount_Pct]]&lt;=5,"1-5%",
IF(Sales_Trans_2[[#This Row],[Discount_Pct]]&lt;=10,"6-10%",
IF(Sales_Trans_2[[#This Row],[Discount_Pct]]&lt;=15,"11-15%","&gt;15%"))))</f>
        <v>6-10%</v>
      </c>
    </row>
    <row r="1952" spans="1:32" x14ac:dyDescent="0.25">
      <c r="A1952" t="s">
        <v>3857</v>
      </c>
      <c r="B1952" s="10">
        <v>45975</v>
      </c>
      <c r="C1952" t="s">
        <v>2889</v>
      </c>
      <c r="D1952" t="s">
        <v>944</v>
      </c>
      <c r="E1952" t="s">
        <v>816</v>
      </c>
      <c r="G1952">
        <v>4</v>
      </c>
      <c r="H1952">
        <v>333.54</v>
      </c>
      <c r="I1952">
        <v>5</v>
      </c>
      <c r="J1952">
        <v>66.709999999999994</v>
      </c>
      <c r="K1952">
        <v>1267.45</v>
      </c>
      <c r="L1952">
        <v>953.72</v>
      </c>
      <c r="M1952">
        <v>313.73</v>
      </c>
      <c r="N1952" t="s">
        <v>40</v>
      </c>
      <c r="O1952" t="s">
        <v>24</v>
      </c>
      <c r="P1952" t="s">
        <v>25</v>
      </c>
      <c r="Q1952">
        <v>0.3840277777777778</v>
      </c>
      <c r="R1952" t="s">
        <v>49</v>
      </c>
      <c r="S1952" t="s">
        <v>4773</v>
      </c>
      <c r="T1952" t="s">
        <v>4752</v>
      </c>
      <c r="U1952">
        <v>333.54</v>
      </c>
      <c r="V1952" t="s">
        <v>5502</v>
      </c>
      <c r="W1952" t="s">
        <v>4968</v>
      </c>
      <c r="Z1952" t="s">
        <v>5094</v>
      </c>
      <c r="AA1952" t="s">
        <v>4962</v>
      </c>
      <c r="AB1952">
        <f>YEAR(Sales_Trans_2[[#This Row],[Transaction_Date]])</f>
        <v>2025</v>
      </c>
      <c r="AC1952" t="str">
        <f>TEXT(Sales_Trans_2[[#This Row],[Transaction_Date]],"mmm")</f>
        <v>Nov</v>
      </c>
      <c r="AD1952">
        <f>MONTH(Sales_Trans_2[[#This Row],[Transaction_Date]])</f>
        <v>11</v>
      </c>
      <c r="AE1952" s="19">
        <f>IFERROR(Sales_Trans_2[[#This Row],[Profit]]/Sales_Trans_2[[#This Row],[Sales_Amount]],0)</f>
        <v>0.2475285021105369</v>
      </c>
      <c r="AF1952" s="20" t="str">
        <f>IF(Sales_Trans_2[[#This Row],[Discount_Pct]]=0,"0%",
IF(Sales_Trans_2[[#This Row],[Discount_Pct]]&lt;=5,"1-5%",
IF(Sales_Trans_2[[#This Row],[Discount_Pct]]&lt;=10,"6-10%",
IF(Sales_Trans_2[[#This Row],[Discount_Pct]]&lt;=15,"11-15%","&gt;15%"))))</f>
        <v>1-5%</v>
      </c>
    </row>
    <row r="1953" spans="1:32" x14ac:dyDescent="0.25">
      <c r="A1953" t="s">
        <v>2962</v>
      </c>
      <c r="B1953" s="10">
        <v>46002</v>
      </c>
      <c r="C1953" t="s">
        <v>1798</v>
      </c>
      <c r="D1953" t="s">
        <v>1189</v>
      </c>
      <c r="E1953" t="s">
        <v>343</v>
      </c>
      <c r="F1953" t="s">
        <v>344</v>
      </c>
      <c r="G1953">
        <v>2</v>
      </c>
      <c r="H1953">
        <v>188.64</v>
      </c>
      <c r="I1953">
        <v>15</v>
      </c>
      <c r="J1953">
        <v>56.59</v>
      </c>
      <c r="K1953">
        <v>320.69</v>
      </c>
      <c r="L1953">
        <v>316.56</v>
      </c>
      <c r="M1953">
        <v>4.13</v>
      </c>
      <c r="N1953" t="s">
        <v>47</v>
      </c>
      <c r="O1953" t="s">
        <v>24</v>
      </c>
      <c r="P1953" t="s">
        <v>25</v>
      </c>
      <c r="Q1953">
        <v>0.57708333333333328</v>
      </c>
      <c r="R1953" t="s">
        <v>49</v>
      </c>
      <c r="S1953" t="s">
        <v>4882</v>
      </c>
      <c r="T1953" t="s">
        <v>4864</v>
      </c>
      <c r="U1953">
        <v>188.64</v>
      </c>
      <c r="V1953" t="s">
        <v>5678</v>
      </c>
      <c r="W1953" t="s">
        <v>4964</v>
      </c>
      <c r="X1953" t="s">
        <v>5445</v>
      </c>
      <c r="Y1953" t="s">
        <v>4977</v>
      </c>
      <c r="Z1953" t="s">
        <v>5446</v>
      </c>
      <c r="AA1953" t="s">
        <v>4962</v>
      </c>
      <c r="AB1953">
        <f>YEAR(Sales_Trans_2[[#This Row],[Transaction_Date]])</f>
        <v>2025</v>
      </c>
      <c r="AC1953" t="str">
        <f>TEXT(Sales_Trans_2[[#This Row],[Transaction_Date]],"mmm")</f>
        <v>Dec</v>
      </c>
      <c r="AD1953">
        <f>MONTH(Sales_Trans_2[[#This Row],[Transaction_Date]])</f>
        <v>12</v>
      </c>
      <c r="AE1953" s="19">
        <f>IFERROR(Sales_Trans_2[[#This Row],[Profit]]/Sales_Trans_2[[#This Row],[Sales_Amount]],0)</f>
        <v>1.2878480775827122E-2</v>
      </c>
      <c r="AF1953" s="20" t="str">
        <f>IF(Sales_Trans_2[[#This Row],[Discount_Pct]]=0,"0%",
IF(Sales_Trans_2[[#This Row],[Discount_Pct]]&lt;=5,"1-5%",
IF(Sales_Trans_2[[#This Row],[Discount_Pct]]&lt;=10,"6-10%",
IF(Sales_Trans_2[[#This Row],[Discount_Pct]]&lt;=15,"11-15%","&gt;15%"))))</f>
        <v>11-15%</v>
      </c>
    </row>
    <row r="1954" spans="1:32" x14ac:dyDescent="0.25">
      <c r="A1954" t="s">
        <v>3731</v>
      </c>
      <c r="B1954" s="10">
        <v>45941</v>
      </c>
      <c r="C1954" t="s">
        <v>2609</v>
      </c>
      <c r="D1954" t="s">
        <v>1305</v>
      </c>
      <c r="E1954" t="s">
        <v>830</v>
      </c>
      <c r="F1954" t="s">
        <v>831</v>
      </c>
      <c r="G1954">
        <v>5</v>
      </c>
      <c r="H1954">
        <v>490.22</v>
      </c>
      <c r="I1954">
        <v>10</v>
      </c>
      <c r="J1954">
        <v>245.11</v>
      </c>
      <c r="K1954">
        <v>2205.9899999999998</v>
      </c>
      <c r="L1954">
        <v>1867.9</v>
      </c>
      <c r="M1954">
        <v>338.09</v>
      </c>
      <c r="N1954" t="s">
        <v>23</v>
      </c>
      <c r="O1954" t="s">
        <v>24</v>
      </c>
      <c r="P1954" t="s">
        <v>25</v>
      </c>
      <c r="Q1954">
        <v>0.78472222222222221</v>
      </c>
      <c r="R1954" t="s">
        <v>49</v>
      </c>
      <c r="S1954" t="s">
        <v>4911</v>
      </c>
      <c r="T1954" t="s">
        <v>4908</v>
      </c>
      <c r="U1954">
        <v>490.22</v>
      </c>
      <c r="V1954" t="s">
        <v>5854</v>
      </c>
      <c r="W1954" t="s">
        <v>4968</v>
      </c>
      <c r="X1954" t="s">
        <v>5402</v>
      </c>
      <c r="Y1954" t="s">
        <v>4977</v>
      </c>
      <c r="Z1954" t="s">
        <v>5403</v>
      </c>
      <c r="AA1954" t="s">
        <v>4962</v>
      </c>
      <c r="AB1954">
        <f>YEAR(Sales_Trans_2[[#This Row],[Transaction_Date]])</f>
        <v>2025</v>
      </c>
      <c r="AC1954" t="str">
        <f>TEXT(Sales_Trans_2[[#This Row],[Transaction_Date]],"mmm")</f>
        <v>Oct</v>
      </c>
      <c r="AD1954">
        <f>MONTH(Sales_Trans_2[[#This Row],[Transaction_Date]])</f>
        <v>10</v>
      </c>
      <c r="AE1954" s="19">
        <f>IFERROR(Sales_Trans_2[[#This Row],[Profit]]/Sales_Trans_2[[#This Row],[Sales_Amount]],0)</f>
        <v>0.15325998757927281</v>
      </c>
      <c r="AF1954" s="20" t="str">
        <f>IF(Sales_Trans_2[[#This Row],[Discount_Pct]]=0,"0%",
IF(Sales_Trans_2[[#This Row],[Discount_Pct]]&lt;=5,"1-5%",
IF(Sales_Trans_2[[#This Row],[Discount_Pct]]&lt;=10,"6-10%",
IF(Sales_Trans_2[[#This Row],[Discount_Pct]]&lt;=15,"11-15%","&gt;15%"))))</f>
        <v>6-10%</v>
      </c>
    </row>
    <row r="1955" spans="1:32" x14ac:dyDescent="0.25">
      <c r="A1955" t="s">
        <v>3674</v>
      </c>
      <c r="B1955" s="10">
        <v>45819</v>
      </c>
      <c r="C1955" t="s">
        <v>1316</v>
      </c>
      <c r="D1955" t="s">
        <v>2085</v>
      </c>
      <c r="E1955" t="s">
        <v>830</v>
      </c>
      <c r="F1955" t="s">
        <v>831</v>
      </c>
      <c r="G1955">
        <v>2</v>
      </c>
      <c r="H1955">
        <v>392.68</v>
      </c>
      <c r="I1955">
        <v>5</v>
      </c>
      <c r="J1955">
        <v>39.270000000000003</v>
      </c>
      <c r="K1955">
        <v>746.09</v>
      </c>
      <c r="L1955">
        <v>638.1</v>
      </c>
      <c r="M1955">
        <v>107.99</v>
      </c>
      <c r="N1955" t="s">
        <v>68</v>
      </c>
      <c r="O1955" t="s">
        <v>24</v>
      </c>
      <c r="P1955" t="s">
        <v>25</v>
      </c>
      <c r="Q1955">
        <v>0.69097222222222221</v>
      </c>
      <c r="R1955" t="s">
        <v>49</v>
      </c>
      <c r="S1955" t="s">
        <v>4670</v>
      </c>
      <c r="T1955" t="s">
        <v>4805</v>
      </c>
      <c r="U1955">
        <v>392.68</v>
      </c>
      <c r="V1955" t="s">
        <v>5667</v>
      </c>
      <c r="W1955" t="s">
        <v>4968</v>
      </c>
      <c r="X1955" t="s">
        <v>5402</v>
      </c>
      <c r="Y1955" t="s">
        <v>4977</v>
      </c>
      <c r="Z1955" t="s">
        <v>5403</v>
      </c>
      <c r="AA1955" t="s">
        <v>4962</v>
      </c>
      <c r="AB1955">
        <f>YEAR(Sales_Trans_2[[#This Row],[Transaction_Date]])</f>
        <v>2025</v>
      </c>
      <c r="AC1955" t="str">
        <f>TEXT(Sales_Trans_2[[#This Row],[Transaction_Date]],"mmm")</f>
        <v>Jun</v>
      </c>
      <c r="AD1955">
        <f>MONTH(Sales_Trans_2[[#This Row],[Transaction_Date]])</f>
        <v>6</v>
      </c>
      <c r="AE1955" s="19">
        <f>IFERROR(Sales_Trans_2[[#This Row],[Profit]]/Sales_Trans_2[[#This Row],[Sales_Amount]],0)</f>
        <v>0.14474125105550267</v>
      </c>
      <c r="AF1955" s="20" t="str">
        <f>IF(Sales_Trans_2[[#This Row],[Discount_Pct]]=0,"0%",
IF(Sales_Trans_2[[#This Row],[Discount_Pct]]&lt;=5,"1-5%",
IF(Sales_Trans_2[[#This Row],[Discount_Pct]]&lt;=10,"6-10%",
IF(Sales_Trans_2[[#This Row],[Discount_Pct]]&lt;=15,"11-15%","&gt;15%"))))</f>
        <v>1-5%</v>
      </c>
    </row>
    <row r="1956" spans="1:32" x14ac:dyDescent="0.25">
      <c r="A1956" t="s">
        <v>3388</v>
      </c>
      <c r="B1956" s="10">
        <v>45727</v>
      </c>
      <c r="C1956" t="s">
        <v>3386</v>
      </c>
      <c r="D1956" t="s">
        <v>732</v>
      </c>
      <c r="E1956" t="s">
        <v>254</v>
      </c>
      <c r="F1956" t="s">
        <v>255</v>
      </c>
      <c r="G1956">
        <v>5</v>
      </c>
      <c r="H1956">
        <v>661.91</v>
      </c>
      <c r="I1956">
        <v>15</v>
      </c>
      <c r="J1956">
        <v>496.43</v>
      </c>
      <c r="K1956">
        <v>2813.12</v>
      </c>
      <c r="L1956">
        <v>1993.6</v>
      </c>
      <c r="M1956">
        <v>819.52</v>
      </c>
      <c r="N1956" t="s">
        <v>68</v>
      </c>
      <c r="O1956" t="s">
        <v>24</v>
      </c>
      <c r="P1956" t="s">
        <v>25</v>
      </c>
      <c r="Q1956">
        <v>0.43680555555555556</v>
      </c>
      <c r="R1956" t="s">
        <v>49</v>
      </c>
      <c r="S1956" t="s">
        <v>4662</v>
      </c>
      <c r="T1956" t="s">
        <v>4636</v>
      </c>
      <c r="U1956">
        <v>661.91</v>
      </c>
      <c r="V1956" t="s">
        <v>5496</v>
      </c>
      <c r="W1956" t="s">
        <v>4968</v>
      </c>
      <c r="X1956" t="s">
        <v>5435</v>
      </c>
      <c r="Y1956" t="s">
        <v>5018</v>
      </c>
      <c r="Z1956" t="s">
        <v>5436</v>
      </c>
      <c r="AA1956" t="s">
        <v>4962</v>
      </c>
      <c r="AB1956">
        <f>YEAR(Sales_Trans_2[[#This Row],[Transaction_Date]])</f>
        <v>2025</v>
      </c>
      <c r="AC1956" t="str">
        <f>TEXT(Sales_Trans_2[[#This Row],[Transaction_Date]],"mmm")</f>
        <v>Mar</v>
      </c>
      <c r="AD1956">
        <f>MONTH(Sales_Trans_2[[#This Row],[Transaction_Date]])</f>
        <v>3</v>
      </c>
      <c r="AE1956" s="19">
        <f>IFERROR(Sales_Trans_2[[#This Row],[Profit]]/Sales_Trans_2[[#This Row],[Sales_Amount]],0)</f>
        <v>0.29132066886588559</v>
      </c>
      <c r="AF1956" s="20" t="str">
        <f>IF(Sales_Trans_2[[#This Row],[Discount_Pct]]=0,"0%",
IF(Sales_Trans_2[[#This Row],[Discount_Pct]]&lt;=5,"1-5%",
IF(Sales_Trans_2[[#This Row],[Discount_Pct]]&lt;=10,"6-10%",
IF(Sales_Trans_2[[#This Row],[Discount_Pct]]&lt;=15,"11-15%","&gt;15%"))))</f>
        <v>11-15%</v>
      </c>
    </row>
    <row r="1957" spans="1:32" x14ac:dyDescent="0.25">
      <c r="A1957" t="s">
        <v>4028</v>
      </c>
      <c r="B1957" s="10">
        <v>45727</v>
      </c>
      <c r="C1957" t="s">
        <v>453</v>
      </c>
      <c r="D1957" t="s">
        <v>314</v>
      </c>
      <c r="E1957" t="s">
        <v>913</v>
      </c>
      <c r="F1957" t="s">
        <v>1220</v>
      </c>
      <c r="G1957">
        <v>6</v>
      </c>
      <c r="H1957">
        <v>346.05</v>
      </c>
      <c r="I1957">
        <v>20</v>
      </c>
      <c r="J1957">
        <v>415.26</v>
      </c>
      <c r="K1957">
        <v>1661.04</v>
      </c>
      <c r="L1957">
        <v>1483.5</v>
      </c>
      <c r="M1957">
        <v>177.54</v>
      </c>
      <c r="N1957" t="s">
        <v>40</v>
      </c>
      <c r="O1957" t="s">
        <v>24</v>
      </c>
      <c r="P1957" t="s">
        <v>25</v>
      </c>
      <c r="Q1957">
        <v>0.50624999999999998</v>
      </c>
      <c r="R1957" t="s">
        <v>49</v>
      </c>
      <c r="S1957" t="s">
        <v>4707</v>
      </c>
      <c r="T1957" t="s">
        <v>4703</v>
      </c>
      <c r="U1957">
        <v>329.69</v>
      </c>
      <c r="V1957" t="s">
        <v>5055</v>
      </c>
      <c r="W1957" t="s">
        <v>4958</v>
      </c>
      <c r="X1957" t="s">
        <v>5450</v>
      </c>
      <c r="Y1957" t="s">
        <v>5007</v>
      </c>
      <c r="Z1957" t="s">
        <v>5063</v>
      </c>
      <c r="AA1957" t="s">
        <v>4962</v>
      </c>
      <c r="AB1957">
        <f>YEAR(Sales_Trans_2[[#This Row],[Transaction_Date]])</f>
        <v>2025</v>
      </c>
      <c r="AC1957" t="str">
        <f>TEXT(Sales_Trans_2[[#This Row],[Transaction_Date]],"mmm")</f>
        <v>Mar</v>
      </c>
      <c r="AD1957">
        <f>MONTH(Sales_Trans_2[[#This Row],[Transaction_Date]])</f>
        <v>3</v>
      </c>
      <c r="AE1957" s="19">
        <f>IFERROR(Sales_Trans_2[[#This Row],[Profit]]/Sales_Trans_2[[#This Row],[Sales_Amount]],0)</f>
        <v>0.106884843230747</v>
      </c>
      <c r="AF1957" s="20" t="str">
        <f>IF(Sales_Trans_2[[#This Row],[Discount_Pct]]=0,"0%",
IF(Sales_Trans_2[[#This Row],[Discount_Pct]]&lt;=5,"1-5%",
IF(Sales_Trans_2[[#This Row],[Discount_Pct]]&lt;=10,"6-10%",
IF(Sales_Trans_2[[#This Row],[Discount_Pct]]&lt;=15,"11-15%","&gt;15%"))))</f>
        <v>&gt;15%</v>
      </c>
    </row>
    <row r="1958" spans="1:32" x14ac:dyDescent="0.25">
      <c r="A1958" t="s">
        <v>2474</v>
      </c>
      <c r="B1958" s="10">
        <v>45960</v>
      </c>
      <c r="C1958" t="s">
        <v>2475</v>
      </c>
      <c r="D1958" t="s">
        <v>1706</v>
      </c>
      <c r="E1958" t="s">
        <v>221</v>
      </c>
      <c r="F1958" t="s">
        <v>624</v>
      </c>
      <c r="G1958">
        <v>1</v>
      </c>
      <c r="H1958">
        <v>268.32</v>
      </c>
      <c r="I1958">
        <v>20</v>
      </c>
      <c r="J1958">
        <v>53.66</v>
      </c>
      <c r="K1958">
        <v>214.66</v>
      </c>
      <c r="L1958">
        <v>241.44</v>
      </c>
      <c r="M1958">
        <v>-26.78</v>
      </c>
      <c r="N1958" t="s">
        <v>133</v>
      </c>
      <c r="O1958" t="s">
        <v>24</v>
      </c>
      <c r="P1958" t="s">
        <v>25</v>
      </c>
      <c r="Q1958">
        <v>0.7</v>
      </c>
      <c r="R1958" t="s">
        <v>49</v>
      </c>
      <c r="S1958" t="s">
        <v>4886</v>
      </c>
      <c r="T1958" t="s">
        <v>4887</v>
      </c>
      <c r="U1958">
        <v>268.32</v>
      </c>
      <c r="V1958" t="s">
        <v>5884</v>
      </c>
      <c r="W1958" t="s">
        <v>4968</v>
      </c>
      <c r="X1958" t="s">
        <v>5324</v>
      </c>
      <c r="Y1958" t="s">
        <v>5007</v>
      </c>
      <c r="Z1958" t="s">
        <v>5019</v>
      </c>
      <c r="AA1958" t="s">
        <v>4962</v>
      </c>
      <c r="AB1958">
        <f>YEAR(Sales_Trans_2[[#This Row],[Transaction_Date]])</f>
        <v>2025</v>
      </c>
      <c r="AC1958" t="str">
        <f>TEXT(Sales_Trans_2[[#This Row],[Transaction_Date]],"mmm")</f>
        <v>Oct</v>
      </c>
      <c r="AD1958">
        <f>MONTH(Sales_Trans_2[[#This Row],[Transaction_Date]])</f>
        <v>10</v>
      </c>
      <c r="AE1958" s="19">
        <f>IFERROR(Sales_Trans_2[[#This Row],[Profit]]/Sales_Trans_2[[#This Row],[Sales_Amount]],0)</f>
        <v>-0.12475542718717973</v>
      </c>
      <c r="AF1958" s="20" t="str">
        <f>IF(Sales_Trans_2[[#This Row],[Discount_Pct]]=0,"0%",
IF(Sales_Trans_2[[#This Row],[Discount_Pct]]&lt;=5,"1-5%",
IF(Sales_Trans_2[[#This Row],[Discount_Pct]]&lt;=10,"6-10%",
IF(Sales_Trans_2[[#This Row],[Discount_Pct]]&lt;=15,"11-15%","&gt;15%"))))</f>
        <v>&gt;15%</v>
      </c>
    </row>
    <row r="1959" spans="1:32" x14ac:dyDescent="0.25">
      <c r="A1959" t="s">
        <v>1747</v>
      </c>
      <c r="B1959" s="10">
        <v>45959</v>
      </c>
      <c r="C1959" t="s">
        <v>851</v>
      </c>
      <c r="D1959" t="s">
        <v>30</v>
      </c>
      <c r="E1959" t="s">
        <v>343</v>
      </c>
      <c r="F1959" t="s">
        <v>344</v>
      </c>
      <c r="G1959">
        <v>1</v>
      </c>
      <c r="H1959">
        <v>448.94</v>
      </c>
      <c r="I1959">
        <v>20</v>
      </c>
      <c r="J1959">
        <v>89.79</v>
      </c>
      <c r="K1959">
        <v>359.15</v>
      </c>
      <c r="L1959">
        <v>380.08</v>
      </c>
      <c r="M1959">
        <v>-20.93</v>
      </c>
      <c r="N1959" t="s">
        <v>4971</v>
      </c>
      <c r="O1959" t="s">
        <v>24</v>
      </c>
      <c r="P1959" t="s">
        <v>25</v>
      </c>
      <c r="Q1959">
        <v>0.75416666666666665</v>
      </c>
      <c r="R1959" t="s">
        <v>49</v>
      </c>
      <c r="S1959" t="s">
        <v>4691</v>
      </c>
      <c r="T1959" t="s">
        <v>4672</v>
      </c>
      <c r="U1959">
        <v>448.94</v>
      </c>
      <c r="V1959" t="s">
        <v>5722</v>
      </c>
      <c r="W1959" t="s">
        <v>4968</v>
      </c>
      <c r="X1959" t="s">
        <v>5445</v>
      </c>
      <c r="Y1959" t="s">
        <v>4977</v>
      </c>
      <c r="Z1959" t="s">
        <v>5446</v>
      </c>
      <c r="AA1959" t="s">
        <v>4962</v>
      </c>
      <c r="AB1959">
        <f>YEAR(Sales_Trans_2[[#This Row],[Transaction_Date]])</f>
        <v>2025</v>
      </c>
      <c r="AC1959" t="str">
        <f>TEXT(Sales_Trans_2[[#This Row],[Transaction_Date]],"mmm")</f>
        <v>Oct</v>
      </c>
      <c r="AD1959">
        <f>MONTH(Sales_Trans_2[[#This Row],[Transaction_Date]])</f>
        <v>10</v>
      </c>
      <c r="AE1959" s="19">
        <f>IFERROR(Sales_Trans_2[[#This Row],[Profit]]/Sales_Trans_2[[#This Row],[Sales_Amount]],0)</f>
        <v>-5.8276486147849089E-2</v>
      </c>
      <c r="AF1959" s="20" t="str">
        <f>IF(Sales_Trans_2[[#This Row],[Discount_Pct]]=0,"0%",
IF(Sales_Trans_2[[#This Row],[Discount_Pct]]&lt;=5,"1-5%",
IF(Sales_Trans_2[[#This Row],[Discount_Pct]]&lt;=10,"6-10%",
IF(Sales_Trans_2[[#This Row],[Discount_Pct]]&lt;=15,"11-15%","&gt;15%"))))</f>
        <v>&gt;15%</v>
      </c>
    </row>
    <row r="1960" spans="1:32" x14ac:dyDescent="0.25">
      <c r="A1960" t="s">
        <v>664</v>
      </c>
      <c r="B1960" s="10">
        <v>45950</v>
      </c>
      <c r="C1960" t="s">
        <v>665</v>
      </c>
      <c r="D1960" t="s">
        <v>666</v>
      </c>
      <c r="E1960" t="s">
        <v>285</v>
      </c>
      <c r="F1960" t="s">
        <v>667</v>
      </c>
      <c r="G1960">
        <v>2</v>
      </c>
      <c r="H1960">
        <v>372.61</v>
      </c>
      <c r="I1960">
        <v>15</v>
      </c>
      <c r="J1960">
        <v>111.78</v>
      </c>
      <c r="K1960">
        <v>633.44000000000005</v>
      </c>
      <c r="L1960">
        <v>639.82000000000005</v>
      </c>
      <c r="M1960">
        <v>-6.38</v>
      </c>
      <c r="N1960" t="s">
        <v>40</v>
      </c>
      <c r="O1960" t="s">
        <v>24</v>
      </c>
      <c r="P1960" t="s">
        <v>25</v>
      </c>
      <c r="Q1960">
        <v>0.91597222222222219</v>
      </c>
      <c r="R1960" t="s">
        <v>49</v>
      </c>
      <c r="S1960" t="s">
        <v>4883</v>
      </c>
      <c r="T1960" t="s">
        <v>4864</v>
      </c>
      <c r="U1960">
        <v>372.61</v>
      </c>
      <c r="V1960" t="s">
        <v>5912</v>
      </c>
      <c r="W1960" t="s">
        <v>4964</v>
      </c>
      <c r="X1960" t="s">
        <v>5466</v>
      </c>
      <c r="Y1960" t="s">
        <v>5007</v>
      </c>
      <c r="Z1960" t="s">
        <v>5112</v>
      </c>
      <c r="AA1960" t="s">
        <v>4962</v>
      </c>
      <c r="AB1960">
        <f>YEAR(Sales_Trans_2[[#This Row],[Transaction_Date]])</f>
        <v>2025</v>
      </c>
      <c r="AC1960" t="str">
        <f>TEXT(Sales_Trans_2[[#This Row],[Transaction_Date]],"mmm")</f>
        <v>Oct</v>
      </c>
      <c r="AD1960">
        <f>MONTH(Sales_Trans_2[[#This Row],[Transaction_Date]])</f>
        <v>10</v>
      </c>
      <c r="AE1960" s="19">
        <f>IFERROR(Sales_Trans_2[[#This Row],[Profit]]/Sales_Trans_2[[#This Row],[Sales_Amount]],0)</f>
        <v>-1.0071987875726192E-2</v>
      </c>
      <c r="AF1960" s="20" t="str">
        <f>IF(Sales_Trans_2[[#This Row],[Discount_Pct]]=0,"0%",
IF(Sales_Trans_2[[#This Row],[Discount_Pct]]&lt;=5,"1-5%",
IF(Sales_Trans_2[[#This Row],[Discount_Pct]]&lt;=10,"6-10%",
IF(Sales_Trans_2[[#This Row],[Discount_Pct]]&lt;=15,"11-15%","&gt;15%"))))</f>
        <v>11-15%</v>
      </c>
    </row>
    <row r="1961" spans="1:32" x14ac:dyDescent="0.25">
      <c r="A1961" t="s">
        <v>3699</v>
      </c>
      <c r="B1961" s="10">
        <v>45944</v>
      </c>
      <c r="C1961" t="s">
        <v>1384</v>
      </c>
      <c r="D1961" t="s">
        <v>275</v>
      </c>
      <c r="E1961" t="s">
        <v>1347</v>
      </c>
      <c r="F1961" t="s">
        <v>1313</v>
      </c>
      <c r="G1961">
        <v>7</v>
      </c>
      <c r="H1961">
        <v>56.02</v>
      </c>
      <c r="I1961">
        <v>15</v>
      </c>
      <c r="J1961">
        <v>58.82</v>
      </c>
      <c r="K1961">
        <v>333.32</v>
      </c>
      <c r="L1961">
        <v>262.36</v>
      </c>
      <c r="M1961">
        <v>70.959999999999994</v>
      </c>
      <c r="N1961" t="s">
        <v>23</v>
      </c>
      <c r="O1961" t="s">
        <v>24</v>
      </c>
      <c r="P1961" t="s">
        <v>25</v>
      </c>
      <c r="Q1961">
        <v>0.46111111111111114</v>
      </c>
      <c r="R1961" t="s">
        <v>49</v>
      </c>
      <c r="S1961" t="s">
        <v>4760</v>
      </c>
      <c r="T1961" t="s">
        <v>4752</v>
      </c>
      <c r="U1961">
        <v>51.33</v>
      </c>
      <c r="V1961" t="s">
        <v>5044</v>
      </c>
      <c r="W1961" t="s">
        <v>4958</v>
      </c>
      <c r="X1961" t="s">
        <v>4976</v>
      </c>
      <c r="Y1961" t="s">
        <v>4977</v>
      </c>
      <c r="Z1961" t="s">
        <v>5089</v>
      </c>
      <c r="AA1961" t="s">
        <v>4962</v>
      </c>
      <c r="AB1961">
        <f>YEAR(Sales_Trans_2[[#This Row],[Transaction_Date]])</f>
        <v>2025</v>
      </c>
      <c r="AC1961" t="str">
        <f>TEXT(Sales_Trans_2[[#This Row],[Transaction_Date]],"mmm")</f>
        <v>Oct</v>
      </c>
      <c r="AD1961">
        <f>MONTH(Sales_Trans_2[[#This Row],[Transaction_Date]])</f>
        <v>10</v>
      </c>
      <c r="AE1961" s="19">
        <f>IFERROR(Sales_Trans_2[[#This Row],[Profit]]/Sales_Trans_2[[#This Row],[Sales_Amount]],0)</f>
        <v>0.2128885155406216</v>
      </c>
      <c r="AF1961" s="20" t="str">
        <f>IF(Sales_Trans_2[[#This Row],[Discount_Pct]]=0,"0%",
IF(Sales_Trans_2[[#This Row],[Discount_Pct]]&lt;=5,"1-5%",
IF(Sales_Trans_2[[#This Row],[Discount_Pct]]&lt;=10,"6-10%",
IF(Sales_Trans_2[[#This Row],[Discount_Pct]]&lt;=15,"11-15%","&gt;15%"))))</f>
        <v>11-15%</v>
      </c>
    </row>
    <row r="1962" spans="1:32" x14ac:dyDescent="0.25">
      <c r="A1962" t="s">
        <v>1282</v>
      </c>
      <c r="B1962" s="10">
        <v>45943</v>
      </c>
      <c r="C1962" t="s">
        <v>993</v>
      </c>
      <c r="D1962" t="s">
        <v>84</v>
      </c>
      <c r="E1962" t="s">
        <v>852</v>
      </c>
      <c r="F1962" t="s">
        <v>853</v>
      </c>
      <c r="G1962">
        <v>8</v>
      </c>
      <c r="H1962">
        <v>287.23</v>
      </c>
      <c r="I1962">
        <v>20</v>
      </c>
      <c r="J1962">
        <v>459.57</v>
      </c>
      <c r="K1962">
        <v>1838.27</v>
      </c>
      <c r="L1962">
        <v>1552.48</v>
      </c>
      <c r="M1962">
        <v>285.79000000000002</v>
      </c>
      <c r="N1962" t="s">
        <v>4971</v>
      </c>
      <c r="O1962" t="s">
        <v>24</v>
      </c>
      <c r="P1962" t="s">
        <v>25</v>
      </c>
      <c r="Q1962">
        <v>0.66041666666666665</v>
      </c>
      <c r="R1962" t="s">
        <v>49</v>
      </c>
      <c r="S1962" t="s">
        <v>4823</v>
      </c>
      <c r="T1962" t="s">
        <v>4805</v>
      </c>
      <c r="U1962">
        <v>260.93</v>
      </c>
      <c r="V1962" t="s">
        <v>5281</v>
      </c>
      <c r="W1962" t="s">
        <v>4958</v>
      </c>
      <c r="X1962" t="s">
        <v>5571</v>
      </c>
      <c r="Y1962" t="s">
        <v>4977</v>
      </c>
      <c r="Z1962" t="s">
        <v>5043</v>
      </c>
      <c r="AA1962" t="s">
        <v>4962</v>
      </c>
      <c r="AB1962">
        <f>YEAR(Sales_Trans_2[[#This Row],[Transaction_Date]])</f>
        <v>2025</v>
      </c>
      <c r="AC1962" t="str">
        <f>TEXT(Sales_Trans_2[[#This Row],[Transaction_Date]],"mmm")</f>
        <v>Oct</v>
      </c>
      <c r="AD1962">
        <f>MONTH(Sales_Trans_2[[#This Row],[Transaction_Date]])</f>
        <v>10</v>
      </c>
      <c r="AE1962" s="19">
        <f>IFERROR(Sales_Trans_2[[#This Row],[Profit]]/Sales_Trans_2[[#This Row],[Sales_Amount]],0)</f>
        <v>0.15546682478634805</v>
      </c>
      <c r="AF1962" s="20" t="str">
        <f>IF(Sales_Trans_2[[#This Row],[Discount_Pct]]=0,"0%",
IF(Sales_Trans_2[[#This Row],[Discount_Pct]]&lt;=5,"1-5%",
IF(Sales_Trans_2[[#This Row],[Discount_Pct]]&lt;=10,"6-10%",
IF(Sales_Trans_2[[#This Row],[Discount_Pct]]&lt;=15,"11-15%","&gt;15%"))))</f>
        <v>&gt;15%</v>
      </c>
    </row>
    <row r="1963" spans="1:32" x14ac:dyDescent="0.25">
      <c r="A1963" t="s">
        <v>2820</v>
      </c>
      <c r="B1963" s="10">
        <v>45910</v>
      </c>
      <c r="C1963" t="s">
        <v>1326</v>
      </c>
      <c r="D1963" t="s">
        <v>426</v>
      </c>
      <c r="E1963" t="s">
        <v>623</v>
      </c>
      <c r="F1963" t="s">
        <v>624</v>
      </c>
      <c r="G1963">
        <v>1</v>
      </c>
      <c r="H1963">
        <v>290.45</v>
      </c>
      <c r="I1963">
        <v>20</v>
      </c>
      <c r="J1963">
        <v>58.09</v>
      </c>
      <c r="K1963">
        <v>232.36</v>
      </c>
      <c r="L1963">
        <v>237.89</v>
      </c>
      <c r="M1963">
        <v>-5.53</v>
      </c>
      <c r="N1963" t="s">
        <v>4971</v>
      </c>
      <c r="O1963" t="s">
        <v>24</v>
      </c>
      <c r="P1963" t="s">
        <v>25</v>
      </c>
      <c r="Q1963">
        <v>0.77430555555555558</v>
      </c>
      <c r="R1963" t="s">
        <v>49</v>
      </c>
      <c r="S1963" t="s">
        <v>4856</v>
      </c>
      <c r="T1963" t="s">
        <v>4847</v>
      </c>
      <c r="U1963">
        <v>290.45</v>
      </c>
      <c r="V1963" t="s">
        <v>5716</v>
      </c>
      <c r="W1963" t="s">
        <v>4964</v>
      </c>
      <c r="X1963" t="s">
        <v>5324</v>
      </c>
      <c r="Y1963" t="s">
        <v>5007</v>
      </c>
      <c r="Z1963" t="s">
        <v>5196</v>
      </c>
      <c r="AA1963" t="s">
        <v>4962</v>
      </c>
      <c r="AB1963">
        <f>YEAR(Sales_Trans_2[[#This Row],[Transaction_Date]])</f>
        <v>2025</v>
      </c>
      <c r="AC1963" t="str">
        <f>TEXT(Sales_Trans_2[[#This Row],[Transaction_Date]],"mmm")</f>
        <v>Sep</v>
      </c>
      <c r="AD1963">
        <f>MONTH(Sales_Trans_2[[#This Row],[Transaction_Date]])</f>
        <v>9</v>
      </c>
      <c r="AE1963" s="19">
        <f>IFERROR(Sales_Trans_2[[#This Row],[Profit]]/Sales_Trans_2[[#This Row],[Sales_Amount]],0)</f>
        <v>-2.3799276983990359E-2</v>
      </c>
      <c r="AF1963" s="20" t="str">
        <f>IF(Sales_Trans_2[[#This Row],[Discount_Pct]]=0,"0%",
IF(Sales_Trans_2[[#This Row],[Discount_Pct]]&lt;=5,"1-5%",
IF(Sales_Trans_2[[#This Row],[Discount_Pct]]&lt;=10,"6-10%",
IF(Sales_Trans_2[[#This Row],[Discount_Pct]]&lt;=15,"11-15%","&gt;15%"))))</f>
        <v>&gt;15%</v>
      </c>
    </row>
    <row r="1964" spans="1:32" x14ac:dyDescent="0.25">
      <c r="A1964" t="s">
        <v>3962</v>
      </c>
      <c r="B1964" s="10">
        <v>45879</v>
      </c>
      <c r="C1964" t="s">
        <v>3963</v>
      </c>
      <c r="D1964" t="s">
        <v>454</v>
      </c>
      <c r="E1964" t="s">
        <v>297</v>
      </c>
      <c r="F1964" t="s">
        <v>3482</v>
      </c>
      <c r="G1964">
        <v>1</v>
      </c>
      <c r="H1964">
        <v>365.92</v>
      </c>
      <c r="I1964">
        <v>5</v>
      </c>
      <c r="J1964">
        <v>18.3</v>
      </c>
      <c r="K1964">
        <v>347.62</v>
      </c>
      <c r="L1964">
        <v>310.38</v>
      </c>
      <c r="M1964">
        <v>37.24</v>
      </c>
      <c r="N1964" t="s">
        <v>4971</v>
      </c>
      <c r="O1964" t="s">
        <v>24</v>
      </c>
      <c r="P1964" t="s">
        <v>25</v>
      </c>
      <c r="Q1964">
        <v>0.77222222222222225</v>
      </c>
      <c r="R1964" t="s">
        <v>49</v>
      </c>
      <c r="S1964" t="s">
        <v>4853</v>
      </c>
      <c r="T1964" t="s">
        <v>4847</v>
      </c>
      <c r="U1964">
        <v>365.92</v>
      </c>
      <c r="V1964" t="s">
        <v>5942</v>
      </c>
      <c r="W1964" t="s">
        <v>4964</v>
      </c>
      <c r="X1964" t="s">
        <v>5846</v>
      </c>
      <c r="Y1964" t="s">
        <v>4977</v>
      </c>
      <c r="Z1964" t="s">
        <v>5084</v>
      </c>
      <c r="AA1964" t="s">
        <v>4962</v>
      </c>
      <c r="AB1964">
        <f>YEAR(Sales_Trans_2[[#This Row],[Transaction_Date]])</f>
        <v>2025</v>
      </c>
      <c r="AC1964" t="str">
        <f>TEXT(Sales_Trans_2[[#This Row],[Transaction_Date]],"mmm")</f>
        <v>Aug</v>
      </c>
      <c r="AD1964">
        <f>MONTH(Sales_Trans_2[[#This Row],[Transaction_Date]])</f>
        <v>8</v>
      </c>
      <c r="AE1964" s="19">
        <f>IFERROR(Sales_Trans_2[[#This Row],[Profit]]/Sales_Trans_2[[#This Row],[Sales_Amount]],0)</f>
        <v>0.10712847362062022</v>
      </c>
      <c r="AF1964" s="20" t="str">
        <f>IF(Sales_Trans_2[[#This Row],[Discount_Pct]]=0,"0%",
IF(Sales_Trans_2[[#This Row],[Discount_Pct]]&lt;=5,"1-5%",
IF(Sales_Trans_2[[#This Row],[Discount_Pct]]&lt;=10,"6-10%",
IF(Sales_Trans_2[[#This Row],[Discount_Pct]]&lt;=15,"11-15%","&gt;15%"))))</f>
        <v>1-5%</v>
      </c>
    </row>
    <row r="1965" spans="1:32" x14ac:dyDescent="0.25">
      <c r="A1965" t="s">
        <v>4272</v>
      </c>
      <c r="B1965" s="10">
        <v>45848</v>
      </c>
      <c r="C1965" t="s">
        <v>1741</v>
      </c>
      <c r="D1965" t="s">
        <v>727</v>
      </c>
      <c r="E1965" t="s">
        <v>254</v>
      </c>
      <c r="F1965" t="s">
        <v>255</v>
      </c>
      <c r="G1965">
        <v>7</v>
      </c>
      <c r="H1965">
        <v>257.97000000000003</v>
      </c>
      <c r="I1965">
        <v>5</v>
      </c>
      <c r="J1965">
        <v>90.29</v>
      </c>
      <c r="K1965">
        <v>1715.5</v>
      </c>
      <c r="L1965">
        <v>1374.1</v>
      </c>
      <c r="M1965">
        <v>341.4</v>
      </c>
      <c r="N1965" t="s">
        <v>40</v>
      </c>
      <c r="O1965" t="s">
        <v>24</v>
      </c>
      <c r="P1965" t="s">
        <v>25</v>
      </c>
      <c r="Q1965">
        <v>0.57361111111111107</v>
      </c>
      <c r="R1965" t="s">
        <v>49</v>
      </c>
      <c r="S1965" t="s">
        <v>4867</v>
      </c>
      <c r="T1965" t="s">
        <v>4864</v>
      </c>
      <c r="U1965">
        <v>227</v>
      </c>
      <c r="V1965" t="s">
        <v>5494</v>
      </c>
      <c r="W1965" t="s">
        <v>4958</v>
      </c>
      <c r="X1965" t="s">
        <v>5435</v>
      </c>
      <c r="Y1965" t="s">
        <v>5018</v>
      </c>
      <c r="Z1965" t="s">
        <v>5436</v>
      </c>
      <c r="AA1965" t="s">
        <v>4962</v>
      </c>
      <c r="AB1965">
        <f>YEAR(Sales_Trans_2[[#This Row],[Transaction_Date]])</f>
        <v>2025</v>
      </c>
      <c r="AC1965" t="str">
        <f>TEXT(Sales_Trans_2[[#This Row],[Transaction_Date]],"mmm")</f>
        <v>Jul</v>
      </c>
      <c r="AD1965">
        <f>MONTH(Sales_Trans_2[[#This Row],[Transaction_Date]])</f>
        <v>7</v>
      </c>
      <c r="AE1965" s="19">
        <f>IFERROR(Sales_Trans_2[[#This Row],[Profit]]/Sales_Trans_2[[#This Row],[Sales_Amount]],0)</f>
        <v>0.19900903526668609</v>
      </c>
      <c r="AF1965" s="20" t="str">
        <f>IF(Sales_Trans_2[[#This Row],[Discount_Pct]]=0,"0%",
IF(Sales_Trans_2[[#This Row],[Discount_Pct]]&lt;=5,"1-5%",
IF(Sales_Trans_2[[#This Row],[Discount_Pct]]&lt;=10,"6-10%",
IF(Sales_Trans_2[[#This Row],[Discount_Pct]]&lt;=15,"11-15%","&gt;15%"))))</f>
        <v>1-5%</v>
      </c>
    </row>
    <row r="1966" spans="1:32" x14ac:dyDescent="0.25">
      <c r="A1966" t="s">
        <v>1993</v>
      </c>
      <c r="B1966" s="10">
        <v>45818</v>
      </c>
      <c r="C1966" t="s">
        <v>801</v>
      </c>
      <c r="D1966" t="s">
        <v>1658</v>
      </c>
      <c r="E1966" t="s">
        <v>221</v>
      </c>
      <c r="F1966" t="s">
        <v>1201</v>
      </c>
      <c r="G1966">
        <v>5</v>
      </c>
      <c r="H1966">
        <v>233.47</v>
      </c>
      <c r="I1966">
        <v>10</v>
      </c>
      <c r="J1966">
        <v>116.73</v>
      </c>
      <c r="K1966">
        <v>1050.6199999999999</v>
      </c>
      <c r="L1966">
        <v>944.9</v>
      </c>
      <c r="M1966">
        <v>105.72</v>
      </c>
      <c r="N1966" t="s">
        <v>47</v>
      </c>
      <c r="O1966" t="s">
        <v>24</v>
      </c>
      <c r="P1966" t="s">
        <v>25</v>
      </c>
      <c r="Q1966">
        <v>0.45069444444444445</v>
      </c>
      <c r="R1966" t="s">
        <v>49</v>
      </c>
      <c r="S1966" t="s">
        <v>4804</v>
      </c>
      <c r="T1966" t="s">
        <v>4805</v>
      </c>
      <c r="U1966">
        <v>233.47</v>
      </c>
      <c r="V1966" t="s">
        <v>5581</v>
      </c>
      <c r="W1966" t="s">
        <v>4968</v>
      </c>
      <c r="X1966" t="s">
        <v>5551</v>
      </c>
      <c r="Y1966" t="s">
        <v>4977</v>
      </c>
      <c r="Z1966" t="s">
        <v>5019</v>
      </c>
      <c r="AA1966" t="s">
        <v>4962</v>
      </c>
      <c r="AB1966">
        <f>YEAR(Sales_Trans_2[[#This Row],[Transaction_Date]])</f>
        <v>2025</v>
      </c>
      <c r="AC1966" t="str">
        <f>TEXT(Sales_Trans_2[[#This Row],[Transaction_Date]],"mmm")</f>
        <v>Jun</v>
      </c>
      <c r="AD1966">
        <f>MONTH(Sales_Trans_2[[#This Row],[Transaction_Date]])</f>
        <v>6</v>
      </c>
      <c r="AE1966" s="19">
        <f>IFERROR(Sales_Trans_2[[#This Row],[Profit]]/Sales_Trans_2[[#This Row],[Sales_Amount]],0)</f>
        <v>0.10062629685328664</v>
      </c>
      <c r="AF1966" s="20" t="str">
        <f>IF(Sales_Trans_2[[#This Row],[Discount_Pct]]=0,"0%",
IF(Sales_Trans_2[[#This Row],[Discount_Pct]]&lt;=5,"1-5%",
IF(Sales_Trans_2[[#This Row],[Discount_Pct]]&lt;=10,"6-10%",
IF(Sales_Trans_2[[#This Row],[Discount_Pct]]&lt;=15,"11-15%","&gt;15%"))))</f>
        <v>6-10%</v>
      </c>
    </row>
    <row r="1967" spans="1:32" x14ac:dyDescent="0.25">
      <c r="A1967" t="s">
        <v>4535</v>
      </c>
      <c r="B1967" s="10">
        <v>45818</v>
      </c>
      <c r="C1967" t="s">
        <v>2138</v>
      </c>
      <c r="D1967" t="s">
        <v>59</v>
      </c>
      <c r="E1967" t="s">
        <v>795</v>
      </c>
      <c r="F1967" t="s">
        <v>991</v>
      </c>
      <c r="G1967">
        <v>3</v>
      </c>
      <c r="H1967">
        <v>381.4</v>
      </c>
      <c r="I1967">
        <v>20</v>
      </c>
      <c r="J1967">
        <v>228.84</v>
      </c>
      <c r="K1967">
        <v>915.36</v>
      </c>
      <c r="L1967">
        <v>815.34</v>
      </c>
      <c r="M1967">
        <v>100.02</v>
      </c>
      <c r="N1967" t="s">
        <v>23</v>
      </c>
      <c r="O1967" t="s">
        <v>24</v>
      </c>
      <c r="P1967" t="s">
        <v>25</v>
      </c>
      <c r="Q1967">
        <v>0.86111111111111116</v>
      </c>
      <c r="R1967" t="s">
        <v>49</v>
      </c>
      <c r="S1967" t="s">
        <v>4721</v>
      </c>
      <c r="T1967" t="s">
        <v>4703</v>
      </c>
      <c r="U1967">
        <v>342.46</v>
      </c>
      <c r="V1967" t="s">
        <v>5302</v>
      </c>
      <c r="W1967" t="s">
        <v>4958</v>
      </c>
      <c r="X1967" t="s">
        <v>5453</v>
      </c>
      <c r="Y1967" t="s">
        <v>5007</v>
      </c>
      <c r="Z1967" t="s">
        <v>5454</v>
      </c>
      <c r="AA1967" t="s">
        <v>4962</v>
      </c>
      <c r="AB1967">
        <f>YEAR(Sales_Trans_2[[#This Row],[Transaction_Date]])</f>
        <v>2025</v>
      </c>
      <c r="AC1967" t="str">
        <f>TEXT(Sales_Trans_2[[#This Row],[Transaction_Date]],"mmm")</f>
        <v>Jun</v>
      </c>
      <c r="AD1967">
        <f>MONTH(Sales_Trans_2[[#This Row],[Transaction_Date]])</f>
        <v>6</v>
      </c>
      <c r="AE1967" s="19">
        <f>IFERROR(Sales_Trans_2[[#This Row],[Profit]]/Sales_Trans_2[[#This Row],[Sales_Amount]],0)</f>
        <v>0.10926848453067645</v>
      </c>
      <c r="AF1967" s="20" t="str">
        <f>IF(Sales_Trans_2[[#This Row],[Discount_Pct]]=0,"0%",
IF(Sales_Trans_2[[#This Row],[Discount_Pct]]&lt;=5,"1-5%",
IF(Sales_Trans_2[[#This Row],[Discount_Pct]]&lt;=10,"6-10%",
IF(Sales_Trans_2[[#This Row],[Discount_Pct]]&lt;=15,"11-15%","&gt;15%"))))</f>
        <v>&gt;15%</v>
      </c>
    </row>
    <row r="1968" spans="1:32" x14ac:dyDescent="0.25">
      <c r="A1968" t="s">
        <v>3692</v>
      </c>
      <c r="B1968" s="10">
        <v>45726</v>
      </c>
      <c r="C1968" t="s">
        <v>977</v>
      </c>
      <c r="D1968" t="s">
        <v>314</v>
      </c>
      <c r="E1968" t="s">
        <v>623</v>
      </c>
      <c r="F1968" t="s">
        <v>624</v>
      </c>
      <c r="G1968">
        <v>3</v>
      </c>
      <c r="H1968">
        <v>346.96</v>
      </c>
      <c r="I1968">
        <v>15</v>
      </c>
      <c r="J1968">
        <v>156.13</v>
      </c>
      <c r="K1968">
        <v>884.75</v>
      </c>
      <c r="L1968">
        <v>741.75</v>
      </c>
      <c r="M1968">
        <v>143</v>
      </c>
      <c r="N1968" t="s">
        <v>47</v>
      </c>
      <c r="O1968" t="s">
        <v>24</v>
      </c>
      <c r="P1968" t="s">
        <v>25</v>
      </c>
      <c r="Q1968">
        <v>0.90972222222222221</v>
      </c>
      <c r="R1968" t="s">
        <v>49</v>
      </c>
      <c r="S1968" t="s">
        <v>4707</v>
      </c>
      <c r="T1968" t="s">
        <v>4703</v>
      </c>
      <c r="U1968">
        <v>329.69</v>
      </c>
      <c r="V1968" t="s">
        <v>5070</v>
      </c>
      <c r="W1968" t="s">
        <v>4958</v>
      </c>
      <c r="X1968" t="s">
        <v>5324</v>
      </c>
      <c r="Y1968" t="s">
        <v>5007</v>
      </c>
      <c r="Z1968" t="s">
        <v>5196</v>
      </c>
      <c r="AA1968" t="s">
        <v>4962</v>
      </c>
      <c r="AB1968">
        <f>YEAR(Sales_Trans_2[[#This Row],[Transaction_Date]])</f>
        <v>2025</v>
      </c>
      <c r="AC1968" t="str">
        <f>TEXT(Sales_Trans_2[[#This Row],[Transaction_Date]],"mmm")</f>
        <v>Mar</v>
      </c>
      <c r="AD1968">
        <f>MONTH(Sales_Trans_2[[#This Row],[Transaction_Date]])</f>
        <v>3</v>
      </c>
      <c r="AE1968" s="19">
        <f>IFERROR(Sales_Trans_2[[#This Row],[Profit]]/Sales_Trans_2[[#This Row],[Sales_Amount]],0)</f>
        <v>0.16162757841198078</v>
      </c>
      <c r="AF1968" s="20" t="str">
        <f>IF(Sales_Trans_2[[#This Row],[Discount_Pct]]=0,"0%",
IF(Sales_Trans_2[[#This Row],[Discount_Pct]]&lt;=5,"1-5%",
IF(Sales_Trans_2[[#This Row],[Discount_Pct]]&lt;=10,"6-10%",
IF(Sales_Trans_2[[#This Row],[Discount_Pct]]&lt;=15,"11-15%","&gt;15%"))))</f>
        <v>11-15%</v>
      </c>
    </row>
    <row r="1969" spans="1:32" x14ac:dyDescent="0.25">
      <c r="A1969" t="s">
        <v>2393</v>
      </c>
      <c r="B1969" s="10">
        <v>45929</v>
      </c>
      <c r="C1969" t="s">
        <v>2394</v>
      </c>
      <c r="D1969" t="s">
        <v>723</v>
      </c>
      <c r="E1969" t="s">
        <v>66</v>
      </c>
      <c r="F1969" t="s">
        <v>1158</v>
      </c>
      <c r="G1969">
        <v>7</v>
      </c>
      <c r="H1969">
        <v>426.49</v>
      </c>
      <c r="I1969">
        <v>15</v>
      </c>
      <c r="J1969">
        <v>447.81</v>
      </c>
      <c r="K1969">
        <v>2537.62</v>
      </c>
      <c r="L1969">
        <v>2110.9899999999998</v>
      </c>
      <c r="M1969">
        <v>426.63</v>
      </c>
      <c r="N1969" t="s">
        <v>47</v>
      </c>
      <c r="O1969" t="s">
        <v>24</v>
      </c>
      <c r="P1969" t="s">
        <v>25</v>
      </c>
      <c r="Q1969">
        <v>0.83680555555555558</v>
      </c>
      <c r="R1969" t="s">
        <v>49</v>
      </c>
      <c r="S1969" t="s">
        <v>4844</v>
      </c>
      <c r="T1969" t="s">
        <v>4828</v>
      </c>
      <c r="U1969">
        <v>376.11</v>
      </c>
      <c r="V1969" t="s">
        <v>5115</v>
      </c>
      <c r="W1969" t="s">
        <v>4958</v>
      </c>
      <c r="X1969" t="s">
        <v>5179</v>
      </c>
      <c r="Y1969" t="s">
        <v>5007</v>
      </c>
      <c r="Z1969" t="s">
        <v>5155</v>
      </c>
      <c r="AA1969" t="s">
        <v>4962</v>
      </c>
      <c r="AB1969">
        <f>YEAR(Sales_Trans_2[[#This Row],[Transaction_Date]])</f>
        <v>2025</v>
      </c>
      <c r="AC1969" t="str">
        <f>TEXT(Sales_Trans_2[[#This Row],[Transaction_Date]],"mmm")</f>
        <v>Sep</v>
      </c>
      <c r="AD1969">
        <f>MONTH(Sales_Trans_2[[#This Row],[Transaction_Date]])</f>
        <v>9</v>
      </c>
      <c r="AE1969" s="19">
        <f>IFERROR(Sales_Trans_2[[#This Row],[Profit]]/Sales_Trans_2[[#This Row],[Sales_Amount]],0)</f>
        <v>0.16812209865937375</v>
      </c>
      <c r="AF1969" s="20" t="str">
        <f>IF(Sales_Trans_2[[#This Row],[Discount_Pct]]=0,"0%",
IF(Sales_Trans_2[[#This Row],[Discount_Pct]]&lt;=5,"1-5%",
IF(Sales_Trans_2[[#This Row],[Discount_Pct]]&lt;=10,"6-10%",
IF(Sales_Trans_2[[#This Row],[Discount_Pct]]&lt;=15,"11-15%","&gt;15%"))))</f>
        <v>11-15%</v>
      </c>
    </row>
    <row r="1970" spans="1:32" x14ac:dyDescent="0.25">
      <c r="A1970" t="s">
        <v>4255</v>
      </c>
      <c r="B1970" s="10">
        <v>45922</v>
      </c>
      <c r="C1970" t="s">
        <v>1597</v>
      </c>
      <c r="D1970" t="s">
        <v>680</v>
      </c>
      <c r="E1970" t="s">
        <v>254</v>
      </c>
      <c r="F1970" t="s">
        <v>255</v>
      </c>
      <c r="G1970">
        <v>3</v>
      </c>
      <c r="H1970">
        <v>157.97999999999999</v>
      </c>
      <c r="I1970">
        <v>20</v>
      </c>
      <c r="J1970">
        <v>94.79</v>
      </c>
      <c r="K1970">
        <v>379.15</v>
      </c>
      <c r="L1970">
        <v>413.85</v>
      </c>
      <c r="M1970">
        <v>-34.700000000000003</v>
      </c>
      <c r="N1970" t="s">
        <v>4971</v>
      </c>
      <c r="O1970" t="s">
        <v>24</v>
      </c>
      <c r="P1970" t="s">
        <v>25</v>
      </c>
      <c r="Q1970">
        <v>0.37708333333333333</v>
      </c>
      <c r="R1970" t="s">
        <v>49</v>
      </c>
      <c r="S1970" t="s">
        <v>4873</v>
      </c>
      <c r="T1970" t="s">
        <v>4864</v>
      </c>
      <c r="U1970">
        <v>157.97999999999999</v>
      </c>
      <c r="V1970" t="s">
        <v>5765</v>
      </c>
      <c r="W1970" t="s">
        <v>4968</v>
      </c>
      <c r="X1970" t="s">
        <v>5435</v>
      </c>
      <c r="Y1970" t="s">
        <v>5018</v>
      </c>
      <c r="Z1970" t="s">
        <v>5436</v>
      </c>
      <c r="AA1970" t="s">
        <v>4962</v>
      </c>
      <c r="AB1970">
        <f>YEAR(Sales_Trans_2[[#This Row],[Transaction_Date]])</f>
        <v>2025</v>
      </c>
      <c r="AC1970" t="str">
        <f>TEXT(Sales_Trans_2[[#This Row],[Transaction_Date]],"mmm")</f>
        <v>Sep</v>
      </c>
      <c r="AD1970">
        <f>MONTH(Sales_Trans_2[[#This Row],[Transaction_Date]])</f>
        <v>9</v>
      </c>
      <c r="AE1970" s="19">
        <f>IFERROR(Sales_Trans_2[[#This Row],[Profit]]/Sales_Trans_2[[#This Row],[Sales_Amount]],0)</f>
        <v>-9.1520506395885548E-2</v>
      </c>
      <c r="AF1970" s="20" t="str">
        <f>IF(Sales_Trans_2[[#This Row],[Discount_Pct]]=0,"0%",
IF(Sales_Trans_2[[#This Row],[Discount_Pct]]&lt;=5,"1-5%",
IF(Sales_Trans_2[[#This Row],[Discount_Pct]]&lt;=10,"6-10%",
IF(Sales_Trans_2[[#This Row],[Discount_Pct]]&lt;=15,"11-15%","&gt;15%"))))</f>
        <v>&gt;15%</v>
      </c>
    </row>
    <row r="1971" spans="1:32" x14ac:dyDescent="0.25">
      <c r="A1971" t="s">
        <v>3998</v>
      </c>
      <c r="B1971" s="10">
        <v>45917</v>
      </c>
      <c r="C1971" t="s">
        <v>2481</v>
      </c>
      <c r="D1971" t="s">
        <v>405</v>
      </c>
      <c r="E1971" t="s">
        <v>159</v>
      </c>
      <c r="F1971" t="s">
        <v>667</v>
      </c>
      <c r="G1971">
        <v>4</v>
      </c>
      <c r="H1971">
        <v>440.5</v>
      </c>
      <c r="I1971">
        <v>20</v>
      </c>
      <c r="J1971">
        <v>352.4</v>
      </c>
      <c r="K1971">
        <v>1409.6</v>
      </c>
      <c r="L1971">
        <v>1016.2</v>
      </c>
      <c r="M1971">
        <v>393.4</v>
      </c>
      <c r="N1971" t="s">
        <v>4971</v>
      </c>
      <c r="O1971" t="s">
        <v>24</v>
      </c>
      <c r="P1971" t="s">
        <v>25</v>
      </c>
      <c r="Q1971">
        <v>0.5805555555555556</v>
      </c>
      <c r="R1971" t="s">
        <v>49</v>
      </c>
      <c r="S1971" t="s">
        <v>4642</v>
      </c>
      <c r="T1971" t="s">
        <v>4636</v>
      </c>
      <c r="U1971">
        <v>440.5</v>
      </c>
      <c r="V1971" t="s">
        <v>5201</v>
      </c>
      <c r="W1971" t="s">
        <v>4968</v>
      </c>
      <c r="X1971" t="s">
        <v>5466</v>
      </c>
      <c r="Y1971" t="s">
        <v>5007</v>
      </c>
      <c r="Z1971" t="s">
        <v>5034</v>
      </c>
      <c r="AA1971" t="s">
        <v>4962</v>
      </c>
      <c r="AB1971">
        <f>YEAR(Sales_Trans_2[[#This Row],[Transaction_Date]])</f>
        <v>2025</v>
      </c>
      <c r="AC1971" t="str">
        <f>TEXT(Sales_Trans_2[[#This Row],[Transaction_Date]],"mmm")</f>
        <v>Sep</v>
      </c>
      <c r="AD1971">
        <f>MONTH(Sales_Trans_2[[#This Row],[Transaction_Date]])</f>
        <v>9</v>
      </c>
      <c r="AE1971" s="19">
        <f>IFERROR(Sales_Trans_2[[#This Row],[Profit]]/Sales_Trans_2[[#This Row],[Sales_Amount]],0)</f>
        <v>0.27908626560726446</v>
      </c>
      <c r="AF1971" s="20" t="str">
        <f>IF(Sales_Trans_2[[#This Row],[Discount_Pct]]=0,"0%",
IF(Sales_Trans_2[[#This Row],[Discount_Pct]]&lt;=5,"1-5%",
IF(Sales_Trans_2[[#This Row],[Discount_Pct]]&lt;=10,"6-10%",
IF(Sales_Trans_2[[#This Row],[Discount_Pct]]&lt;=15,"11-15%","&gt;15%"))))</f>
        <v>&gt;15%</v>
      </c>
    </row>
    <row r="1972" spans="1:32" x14ac:dyDescent="0.25">
      <c r="A1972" t="s">
        <v>4154</v>
      </c>
      <c r="B1972" s="10">
        <v>45916</v>
      </c>
      <c r="C1972" t="s">
        <v>2807</v>
      </c>
      <c r="D1972" t="s">
        <v>59</v>
      </c>
      <c r="E1972" t="s">
        <v>612</v>
      </c>
      <c r="F1972" t="s">
        <v>613</v>
      </c>
      <c r="G1972">
        <v>2</v>
      </c>
      <c r="H1972">
        <v>342.46</v>
      </c>
      <c r="I1972">
        <v>20</v>
      </c>
      <c r="J1972">
        <v>136.97999999999999</v>
      </c>
      <c r="K1972">
        <v>547.94000000000005</v>
      </c>
      <c r="L1972">
        <v>543.55999999999995</v>
      </c>
      <c r="M1972">
        <v>4.38</v>
      </c>
      <c r="N1972" t="s">
        <v>68</v>
      </c>
      <c r="O1972" t="s">
        <v>24</v>
      </c>
      <c r="P1972" t="s">
        <v>25</v>
      </c>
      <c r="Q1972">
        <v>0.57013888888888886</v>
      </c>
      <c r="R1972" t="s">
        <v>49</v>
      </c>
      <c r="S1972" t="s">
        <v>4721</v>
      </c>
      <c r="T1972" t="s">
        <v>4703</v>
      </c>
      <c r="U1972">
        <v>342.46</v>
      </c>
      <c r="V1972" t="s">
        <v>5685</v>
      </c>
      <c r="W1972" t="s">
        <v>4968</v>
      </c>
      <c r="X1972" t="s">
        <v>5967</v>
      </c>
      <c r="Y1972" t="s">
        <v>5007</v>
      </c>
      <c r="Z1972" t="s">
        <v>5008</v>
      </c>
      <c r="AA1972" t="s">
        <v>4962</v>
      </c>
      <c r="AB1972">
        <f>YEAR(Sales_Trans_2[[#This Row],[Transaction_Date]])</f>
        <v>2025</v>
      </c>
      <c r="AC1972" t="str">
        <f>TEXT(Sales_Trans_2[[#This Row],[Transaction_Date]],"mmm")</f>
        <v>Sep</v>
      </c>
      <c r="AD1972">
        <f>MONTH(Sales_Trans_2[[#This Row],[Transaction_Date]])</f>
        <v>9</v>
      </c>
      <c r="AE1972" s="19">
        <f>IFERROR(Sales_Trans_2[[#This Row],[Profit]]/Sales_Trans_2[[#This Row],[Sales_Amount]],0)</f>
        <v>7.993575938971419E-3</v>
      </c>
      <c r="AF1972" s="20" t="str">
        <f>IF(Sales_Trans_2[[#This Row],[Discount_Pct]]=0,"0%",
IF(Sales_Trans_2[[#This Row],[Discount_Pct]]&lt;=5,"1-5%",
IF(Sales_Trans_2[[#This Row],[Discount_Pct]]&lt;=10,"6-10%",
IF(Sales_Trans_2[[#This Row],[Discount_Pct]]&lt;=15,"11-15%","&gt;15%"))))</f>
        <v>&gt;15%</v>
      </c>
    </row>
    <row r="1973" spans="1:32" x14ac:dyDescent="0.25">
      <c r="A1973" t="s">
        <v>4591</v>
      </c>
      <c r="B1973" s="10">
        <v>46000</v>
      </c>
      <c r="C1973" t="s">
        <v>2889</v>
      </c>
      <c r="D1973" t="s">
        <v>891</v>
      </c>
      <c r="E1973" t="s">
        <v>1309</v>
      </c>
      <c r="F1973" t="s">
        <v>783</v>
      </c>
      <c r="G1973">
        <v>2</v>
      </c>
      <c r="H1973">
        <v>425.88</v>
      </c>
      <c r="I1973">
        <v>15</v>
      </c>
      <c r="J1973">
        <v>127.76</v>
      </c>
      <c r="K1973">
        <v>724</v>
      </c>
      <c r="L1973">
        <v>714.94</v>
      </c>
      <c r="M1973">
        <v>9.06</v>
      </c>
      <c r="N1973" t="s">
        <v>133</v>
      </c>
      <c r="O1973" t="s">
        <v>24</v>
      </c>
      <c r="P1973" t="s">
        <v>25</v>
      </c>
      <c r="Q1973">
        <v>0.77916666666666667</v>
      </c>
      <c r="R1973" t="s">
        <v>49</v>
      </c>
      <c r="S1973" t="s">
        <v>4831</v>
      </c>
      <c r="T1973" t="s">
        <v>4828</v>
      </c>
      <c r="U1973">
        <v>425.88</v>
      </c>
      <c r="V1973" t="s">
        <v>5502</v>
      </c>
      <c r="W1973" t="s">
        <v>4968</v>
      </c>
      <c r="X1973" t="s">
        <v>5399</v>
      </c>
      <c r="Y1973" t="s">
        <v>5007</v>
      </c>
      <c r="Z1973" t="s">
        <v>5212</v>
      </c>
      <c r="AA1973" t="s">
        <v>4962</v>
      </c>
      <c r="AB1973">
        <f>YEAR(Sales_Trans_2[[#This Row],[Transaction_Date]])</f>
        <v>2025</v>
      </c>
      <c r="AC1973" t="str">
        <f>TEXT(Sales_Trans_2[[#This Row],[Transaction_Date]],"mmm")</f>
        <v>Dec</v>
      </c>
      <c r="AD1973">
        <f>MONTH(Sales_Trans_2[[#This Row],[Transaction_Date]])</f>
        <v>12</v>
      </c>
      <c r="AE1973" s="19">
        <f>IFERROR(Sales_Trans_2[[#This Row],[Profit]]/Sales_Trans_2[[#This Row],[Sales_Amount]],0)</f>
        <v>1.2513812154696134E-2</v>
      </c>
      <c r="AF1973" s="20" t="str">
        <f>IF(Sales_Trans_2[[#This Row],[Discount_Pct]]=0,"0%",
IF(Sales_Trans_2[[#This Row],[Discount_Pct]]&lt;=5,"1-5%",
IF(Sales_Trans_2[[#This Row],[Discount_Pct]]&lt;=10,"6-10%",
IF(Sales_Trans_2[[#This Row],[Discount_Pct]]&lt;=15,"11-15%","&gt;15%"))))</f>
        <v>11-15%</v>
      </c>
    </row>
    <row r="1974" spans="1:32" x14ac:dyDescent="0.25">
      <c r="A1974" t="s">
        <v>3788</v>
      </c>
      <c r="B1974" s="10">
        <v>45939</v>
      </c>
      <c r="C1974" t="s">
        <v>129</v>
      </c>
      <c r="D1974" t="s">
        <v>197</v>
      </c>
      <c r="E1974" t="s">
        <v>148</v>
      </c>
      <c r="F1974" t="s">
        <v>361</v>
      </c>
      <c r="G1974">
        <v>8</v>
      </c>
      <c r="H1974">
        <v>126.89</v>
      </c>
      <c r="I1974">
        <v>15</v>
      </c>
      <c r="J1974">
        <v>152.27000000000001</v>
      </c>
      <c r="K1974">
        <v>862.85</v>
      </c>
      <c r="L1974">
        <v>871.36</v>
      </c>
      <c r="M1974">
        <v>-8.51</v>
      </c>
      <c r="N1974" t="s">
        <v>133</v>
      </c>
      <c r="O1974" t="s">
        <v>24</v>
      </c>
      <c r="P1974" t="s">
        <v>25</v>
      </c>
      <c r="Q1974">
        <v>0.76527777777777772</v>
      </c>
      <c r="R1974" t="s">
        <v>49</v>
      </c>
      <c r="S1974" t="s">
        <v>4902</v>
      </c>
      <c r="T1974" t="s">
        <v>4887</v>
      </c>
      <c r="U1974">
        <v>121.9</v>
      </c>
      <c r="V1974" t="s">
        <v>5649</v>
      </c>
      <c r="W1974" t="s">
        <v>4958</v>
      </c>
      <c r="X1974" t="s">
        <v>5017</v>
      </c>
      <c r="Y1974" t="s">
        <v>5018</v>
      </c>
      <c r="Z1974" t="s">
        <v>5135</v>
      </c>
      <c r="AA1974" t="s">
        <v>4962</v>
      </c>
      <c r="AB1974">
        <f>YEAR(Sales_Trans_2[[#This Row],[Transaction_Date]])</f>
        <v>2025</v>
      </c>
      <c r="AC1974" t="str">
        <f>TEXT(Sales_Trans_2[[#This Row],[Transaction_Date]],"mmm")</f>
        <v>Oct</v>
      </c>
      <c r="AD1974">
        <f>MONTH(Sales_Trans_2[[#This Row],[Transaction_Date]])</f>
        <v>10</v>
      </c>
      <c r="AE1974" s="19">
        <f>IFERROR(Sales_Trans_2[[#This Row],[Profit]]/Sales_Trans_2[[#This Row],[Sales_Amount]],0)</f>
        <v>-9.862664426030017E-3</v>
      </c>
      <c r="AF1974" s="20" t="str">
        <f>IF(Sales_Trans_2[[#This Row],[Discount_Pct]]=0,"0%",
IF(Sales_Trans_2[[#This Row],[Discount_Pct]]&lt;=5,"1-5%",
IF(Sales_Trans_2[[#This Row],[Discount_Pct]]&lt;=10,"6-10%",
IF(Sales_Trans_2[[#This Row],[Discount_Pct]]&lt;=15,"11-15%","&gt;15%"))))</f>
        <v>11-15%</v>
      </c>
    </row>
    <row r="1975" spans="1:32" x14ac:dyDescent="0.25">
      <c r="A1975" t="s">
        <v>1809</v>
      </c>
      <c r="B1975" s="10">
        <v>45887</v>
      </c>
      <c r="C1975" t="s">
        <v>1810</v>
      </c>
      <c r="D1975" t="s">
        <v>337</v>
      </c>
      <c r="E1975" t="s">
        <v>1157</v>
      </c>
      <c r="F1975" t="s">
        <v>1158</v>
      </c>
      <c r="G1975">
        <v>3</v>
      </c>
      <c r="H1975">
        <v>186.38</v>
      </c>
      <c r="I1975">
        <v>5</v>
      </c>
      <c r="J1975">
        <v>27.96</v>
      </c>
      <c r="K1975">
        <v>531.17999999999995</v>
      </c>
      <c r="L1975">
        <v>406.98</v>
      </c>
      <c r="M1975">
        <v>124.2</v>
      </c>
      <c r="N1975" t="s">
        <v>40</v>
      </c>
      <c r="O1975" t="s">
        <v>24</v>
      </c>
      <c r="P1975" t="s">
        <v>25</v>
      </c>
      <c r="Q1975">
        <v>0.69930555555555551</v>
      </c>
      <c r="R1975" t="s">
        <v>49</v>
      </c>
      <c r="S1975" t="s">
        <v>4799</v>
      </c>
      <c r="T1975" t="s">
        <v>4776</v>
      </c>
      <c r="U1975">
        <v>186.38</v>
      </c>
      <c r="V1975" t="s">
        <v>5987</v>
      </c>
      <c r="W1975" t="s">
        <v>4968</v>
      </c>
      <c r="X1975" t="s">
        <v>5179</v>
      </c>
      <c r="Y1975" t="s">
        <v>5007</v>
      </c>
      <c r="Z1975" t="s">
        <v>5180</v>
      </c>
      <c r="AA1975" t="s">
        <v>4962</v>
      </c>
      <c r="AB1975">
        <f>YEAR(Sales_Trans_2[[#This Row],[Transaction_Date]])</f>
        <v>2025</v>
      </c>
      <c r="AC1975" t="str">
        <f>TEXT(Sales_Trans_2[[#This Row],[Transaction_Date]],"mmm")</f>
        <v>Aug</v>
      </c>
      <c r="AD1975">
        <f>MONTH(Sales_Trans_2[[#This Row],[Transaction_Date]])</f>
        <v>8</v>
      </c>
      <c r="AE1975" s="19">
        <f>IFERROR(Sales_Trans_2[[#This Row],[Profit]]/Sales_Trans_2[[#This Row],[Sales_Amount]],0)</f>
        <v>0.23381904439173165</v>
      </c>
      <c r="AF1975" s="20" t="str">
        <f>IF(Sales_Trans_2[[#This Row],[Discount_Pct]]=0,"0%",
IF(Sales_Trans_2[[#This Row],[Discount_Pct]]&lt;=5,"1-5%",
IF(Sales_Trans_2[[#This Row],[Discount_Pct]]&lt;=10,"6-10%",
IF(Sales_Trans_2[[#This Row],[Discount_Pct]]&lt;=15,"11-15%","&gt;15%"))))</f>
        <v>1-5%</v>
      </c>
    </row>
    <row r="1976" spans="1:32" x14ac:dyDescent="0.25">
      <c r="A1976" t="s">
        <v>4136</v>
      </c>
      <c r="B1976" s="10">
        <v>45969</v>
      </c>
      <c r="C1976" t="s">
        <v>4137</v>
      </c>
      <c r="D1976" t="s">
        <v>332</v>
      </c>
      <c r="F1976" t="s">
        <v>121</v>
      </c>
      <c r="G1976">
        <v>1</v>
      </c>
      <c r="H1976">
        <v>245.32</v>
      </c>
      <c r="I1976">
        <v>15</v>
      </c>
      <c r="J1976">
        <v>36.799999999999997</v>
      </c>
      <c r="K1976">
        <v>208.52</v>
      </c>
      <c r="L1976">
        <v>209.38</v>
      </c>
      <c r="M1976">
        <v>-0.86</v>
      </c>
      <c r="N1976" t="s">
        <v>133</v>
      </c>
      <c r="O1976" t="s">
        <v>24</v>
      </c>
      <c r="P1976" t="s">
        <v>25</v>
      </c>
      <c r="Q1976">
        <v>0.87569444444444444</v>
      </c>
      <c r="R1976" t="s">
        <v>49</v>
      </c>
      <c r="S1976" t="s">
        <v>4733</v>
      </c>
      <c r="T1976" t="s">
        <v>4729</v>
      </c>
      <c r="U1976">
        <v>245.32</v>
      </c>
      <c r="V1976" t="s">
        <v>5992</v>
      </c>
      <c r="W1976" t="s">
        <v>4964</v>
      </c>
      <c r="X1976" t="s">
        <v>5036</v>
      </c>
      <c r="Y1976" t="s">
        <v>5007</v>
      </c>
      <c r="AA1976" t="s">
        <v>4962</v>
      </c>
      <c r="AB1976">
        <f>YEAR(Sales_Trans_2[[#This Row],[Transaction_Date]])</f>
        <v>2025</v>
      </c>
      <c r="AC1976" t="str">
        <f>TEXT(Sales_Trans_2[[#This Row],[Transaction_Date]],"mmm")</f>
        <v>Nov</v>
      </c>
      <c r="AD1976">
        <f>MONTH(Sales_Trans_2[[#This Row],[Transaction_Date]])</f>
        <v>11</v>
      </c>
      <c r="AE1976" s="19">
        <f>IFERROR(Sales_Trans_2[[#This Row],[Profit]]/Sales_Trans_2[[#This Row],[Sales_Amount]],0)</f>
        <v>-4.1243046230577396E-3</v>
      </c>
      <c r="AF1976" s="20" t="str">
        <f>IF(Sales_Trans_2[[#This Row],[Discount_Pct]]=0,"0%",
IF(Sales_Trans_2[[#This Row],[Discount_Pct]]&lt;=5,"1-5%",
IF(Sales_Trans_2[[#This Row],[Discount_Pct]]&lt;=10,"6-10%",
IF(Sales_Trans_2[[#This Row],[Discount_Pct]]&lt;=15,"11-15%","&gt;15%"))))</f>
        <v>11-15%</v>
      </c>
    </row>
    <row r="1977" spans="1:32" x14ac:dyDescent="0.25">
      <c r="A1977" t="s">
        <v>2147</v>
      </c>
      <c r="B1977" s="10">
        <v>45816</v>
      </c>
      <c r="C1977" t="s">
        <v>643</v>
      </c>
      <c r="D1977" t="s">
        <v>158</v>
      </c>
      <c r="E1977" t="s">
        <v>254</v>
      </c>
      <c r="F1977" t="s">
        <v>255</v>
      </c>
      <c r="G1977">
        <v>4</v>
      </c>
      <c r="H1977">
        <v>306.62</v>
      </c>
      <c r="I1977">
        <v>15</v>
      </c>
      <c r="J1977">
        <v>183.97</v>
      </c>
      <c r="K1977">
        <v>1042.51</v>
      </c>
      <c r="L1977">
        <v>1039.72</v>
      </c>
      <c r="M1977">
        <v>2.79</v>
      </c>
      <c r="N1977" t="s">
        <v>68</v>
      </c>
      <c r="O1977" t="s">
        <v>24</v>
      </c>
      <c r="P1977" t="s">
        <v>25</v>
      </c>
      <c r="Q1977">
        <v>0.57222222222222219</v>
      </c>
      <c r="R1977" t="s">
        <v>49</v>
      </c>
      <c r="S1977" t="s">
        <v>4871</v>
      </c>
      <c r="T1977" t="s">
        <v>4864</v>
      </c>
      <c r="U1977">
        <v>306.62</v>
      </c>
      <c r="V1977" t="s">
        <v>5828</v>
      </c>
      <c r="W1977" t="s">
        <v>4968</v>
      </c>
      <c r="X1977" t="s">
        <v>5435</v>
      </c>
      <c r="Y1977" t="s">
        <v>5018</v>
      </c>
      <c r="Z1977" t="s">
        <v>5436</v>
      </c>
      <c r="AA1977" t="s">
        <v>4962</v>
      </c>
      <c r="AB1977">
        <f>YEAR(Sales_Trans_2[[#This Row],[Transaction_Date]])</f>
        <v>2025</v>
      </c>
      <c r="AC1977" t="str">
        <f>TEXT(Sales_Trans_2[[#This Row],[Transaction_Date]],"mmm")</f>
        <v>Jun</v>
      </c>
      <c r="AD1977">
        <f>MONTH(Sales_Trans_2[[#This Row],[Transaction_Date]])</f>
        <v>6</v>
      </c>
      <c r="AE1977" s="19">
        <f>IFERROR(Sales_Trans_2[[#This Row],[Profit]]/Sales_Trans_2[[#This Row],[Sales_Amount]],0)</f>
        <v>2.6762333215029112E-3</v>
      </c>
      <c r="AF1977" s="20" t="str">
        <f>IF(Sales_Trans_2[[#This Row],[Discount_Pct]]=0,"0%",
IF(Sales_Trans_2[[#This Row],[Discount_Pct]]&lt;=5,"1-5%",
IF(Sales_Trans_2[[#This Row],[Discount_Pct]]&lt;=10,"6-10%",
IF(Sales_Trans_2[[#This Row],[Discount_Pct]]&lt;=15,"11-15%","&gt;15%"))))</f>
        <v>11-15%</v>
      </c>
    </row>
    <row r="1978" spans="1:32" x14ac:dyDescent="0.25">
      <c r="A1978" t="s">
        <v>4430</v>
      </c>
      <c r="B1978" s="10">
        <v>45863</v>
      </c>
      <c r="C1978" t="s">
        <v>477</v>
      </c>
      <c r="D1978" t="s">
        <v>1539</v>
      </c>
      <c r="E1978" t="s">
        <v>343</v>
      </c>
      <c r="F1978" t="s">
        <v>344</v>
      </c>
      <c r="G1978">
        <v>5</v>
      </c>
      <c r="H1978">
        <v>66.989999999999995</v>
      </c>
      <c r="I1978">
        <v>5</v>
      </c>
      <c r="J1978">
        <v>16.75</v>
      </c>
      <c r="K1978">
        <v>318.2</v>
      </c>
      <c r="L1978">
        <v>249.95</v>
      </c>
      <c r="M1978">
        <v>68.25</v>
      </c>
      <c r="N1978" t="s">
        <v>47</v>
      </c>
      <c r="O1978" t="s">
        <v>24</v>
      </c>
      <c r="P1978" t="s">
        <v>25</v>
      </c>
      <c r="Q1978">
        <v>0.72222222222222221</v>
      </c>
      <c r="R1978" t="s">
        <v>49</v>
      </c>
      <c r="S1978" t="s">
        <v>4943</v>
      </c>
      <c r="T1978" t="s">
        <v>4930</v>
      </c>
      <c r="U1978">
        <v>66.400000000000006</v>
      </c>
      <c r="V1978" t="s">
        <v>5537</v>
      </c>
      <c r="W1978" t="s">
        <v>4958</v>
      </c>
      <c r="X1978" t="s">
        <v>5445</v>
      </c>
      <c r="Y1978" t="s">
        <v>4977</v>
      </c>
      <c r="Z1978" t="s">
        <v>5446</v>
      </c>
      <c r="AA1978" t="s">
        <v>4962</v>
      </c>
      <c r="AB1978">
        <f>YEAR(Sales_Trans_2[[#This Row],[Transaction_Date]])</f>
        <v>2025</v>
      </c>
      <c r="AC1978" t="str">
        <f>TEXT(Sales_Trans_2[[#This Row],[Transaction_Date]],"mmm")</f>
        <v>Jul</v>
      </c>
      <c r="AD1978">
        <f>MONTH(Sales_Trans_2[[#This Row],[Transaction_Date]])</f>
        <v>7</v>
      </c>
      <c r="AE1978" s="19">
        <f>IFERROR(Sales_Trans_2[[#This Row],[Profit]]/Sales_Trans_2[[#This Row],[Sales_Amount]],0)</f>
        <v>0.21448774355751102</v>
      </c>
      <c r="AF1978" s="20" t="str">
        <f>IF(Sales_Trans_2[[#This Row],[Discount_Pct]]=0,"0%",
IF(Sales_Trans_2[[#This Row],[Discount_Pct]]&lt;=5,"1-5%",
IF(Sales_Trans_2[[#This Row],[Discount_Pct]]&lt;=10,"6-10%",
IF(Sales_Trans_2[[#This Row],[Discount_Pct]]&lt;=15,"11-15%","&gt;15%"))))</f>
        <v>1-5%</v>
      </c>
    </row>
    <row r="1979" spans="1:32" x14ac:dyDescent="0.25">
      <c r="A1979" t="s">
        <v>4540</v>
      </c>
      <c r="B1979" s="10">
        <v>45861</v>
      </c>
      <c r="C1979" t="s">
        <v>3521</v>
      </c>
      <c r="D1979" t="s">
        <v>499</v>
      </c>
      <c r="E1979" t="s">
        <v>550</v>
      </c>
      <c r="F1979" t="s">
        <v>1443</v>
      </c>
      <c r="G1979">
        <v>1</v>
      </c>
      <c r="H1979">
        <v>401.06</v>
      </c>
      <c r="I1979">
        <v>15</v>
      </c>
      <c r="J1979">
        <v>60.16</v>
      </c>
      <c r="K1979">
        <v>340.9</v>
      </c>
      <c r="L1979">
        <v>347.47</v>
      </c>
      <c r="M1979">
        <v>-6.57</v>
      </c>
      <c r="N1979" t="s">
        <v>68</v>
      </c>
      <c r="O1979" t="s">
        <v>24</v>
      </c>
      <c r="P1979" t="s">
        <v>25</v>
      </c>
      <c r="Q1979">
        <v>0.52777777777777779</v>
      </c>
      <c r="R1979" t="s">
        <v>49</v>
      </c>
      <c r="S1979" t="s">
        <v>4816</v>
      </c>
      <c r="T1979" t="s">
        <v>4847</v>
      </c>
      <c r="U1979">
        <v>401.06</v>
      </c>
      <c r="V1979" t="s">
        <v>5826</v>
      </c>
      <c r="W1979" t="s">
        <v>4968</v>
      </c>
      <c r="X1979" t="s">
        <v>5072</v>
      </c>
      <c r="Y1979" t="s">
        <v>4977</v>
      </c>
      <c r="Z1979" t="s">
        <v>4983</v>
      </c>
      <c r="AA1979" t="s">
        <v>4962</v>
      </c>
      <c r="AB1979">
        <f>YEAR(Sales_Trans_2[[#This Row],[Transaction_Date]])</f>
        <v>2025</v>
      </c>
      <c r="AC1979" t="str">
        <f>TEXT(Sales_Trans_2[[#This Row],[Transaction_Date]],"mmm")</f>
        <v>Jul</v>
      </c>
      <c r="AD1979">
        <f>MONTH(Sales_Trans_2[[#This Row],[Transaction_Date]])</f>
        <v>7</v>
      </c>
      <c r="AE1979" s="19">
        <f>IFERROR(Sales_Trans_2[[#This Row],[Profit]]/Sales_Trans_2[[#This Row],[Sales_Amount]],0)</f>
        <v>-1.92725139337049E-2</v>
      </c>
      <c r="AF1979" s="20" t="str">
        <f>IF(Sales_Trans_2[[#This Row],[Discount_Pct]]=0,"0%",
IF(Sales_Trans_2[[#This Row],[Discount_Pct]]&lt;=5,"1-5%",
IF(Sales_Trans_2[[#This Row],[Discount_Pct]]&lt;=10,"6-10%",
IF(Sales_Trans_2[[#This Row],[Discount_Pct]]&lt;=15,"11-15%","&gt;15%"))))</f>
        <v>11-15%</v>
      </c>
    </row>
    <row r="1980" spans="1:32" x14ac:dyDescent="0.25">
      <c r="A1980" t="s">
        <v>1073</v>
      </c>
      <c r="B1980" s="10">
        <v>45853</v>
      </c>
      <c r="C1980" t="s">
        <v>1074</v>
      </c>
      <c r="D1980" t="s">
        <v>530</v>
      </c>
      <c r="E1980" t="s">
        <v>31</v>
      </c>
      <c r="F1980" t="s">
        <v>32</v>
      </c>
      <c r="G1980">
        <v>3</v>
      </c>
      <c r="H1980">
        <v>125.15</v>
      </c>
      <c r="I1980">
        <v>15</v>
      </c>
      <c r="J1980">
        <v>56.32</v>
      </c>
      <c r="K1980">
        <v>319.13</v>
      </c>
      <c r="L1980">
        <v>287.10000000000002</v>
      </c>
      <c r="M1980">
        <v>32.03</v>
      </c>
      <c r="N1980" t="s">
        <v>4971</v>
      </c>
      <c r="O1980" t="s">
        <v>24</v>
      </c>
      <c r="P1980" t="s">
        <v>25</v>
      </c>
      <c r="Q1980">
        <v>0.66736111111111107</v>
      </c>
      <c r="R1980" t="s">
        <v>49</v>
      </c>
      <c r="S1980" t="s">
        <v>4772</v>
      </c>
      <c r="T1980" t="s">
        <v>4752</v>
      </c>
      <c r="U1980">
        <v>125.15</v>
      </c>
      <c r="V1980" t="s">
        <v>5996</v>
      </c>
      <c r="W1980" t="s">
        <v>4968</v>
      </c>
      <c r="X1980" t="s">
        <v>5187</v>
      </c>
      <c r="Y1980" t="s">
        <v>5007</v>
      </c>
      <c r="Z1980" t="s">
        <v>5188</v>
      </c>
      <c r="AA1980" t="s">
        <v>4962</v>
      </c>
      <c r="AB1980">
        <f>YEAR(Sales_Trans_2[[#This Row],[Transaction_Date]])</f>
        <v>2025</v>
      </c>
      <c r="AC1980" t="str">
        <f>TEXT(Sales_Trans_2[[#This Row],[Transaction_Date]],"mmm")</f>
        <v>Jul</v>
      </c>
      <c r="AD1980">
        <f>MONTH(Sales_Trans_2[[#This Row],[Transaction_Date]])</f>
        <v>7</v>
      </c>
      <c r="AE1980" s="19">
        <f>IFERROR(Sales_Trans_2[[#This Row],[Profit]]/Sales_Trans_2[[#This Row],[Sales_Amount]],0)</f>
        <v>0.10036662175289068</v>
      </c>
      <c r="AF1980" s="20" t="str">
        <f>IF(Sales_Trans_2[[#This Row],[Discount_Pct]]=0,"0%",
IF(Sales_Trans_2[[#This Row],[Discount_Pct]]&lt;=5,"1-5%",
IF(Sales_Trans_2[[#This Row],[Discount_Pct]]&lt;=10,"6-10%",
IF(Sales_Trans_2[[#This Row],[Discount_Pct]]&lt;=15,"11-15%","&gt;15%"))))</f>
        <v>11-15%</v>
      </c>
    </row>
    <row r="1981" spans="1:32" x14ac:dyDescent="0.25">
      <c r="A1981" t="s">
        <v>3352</v>
      </c>
      <c r="B1981" s="10">
        <v>45907</v>
      </c>
      <c r="C1981" t="s">
        <v>2325</v>
      </c>
      <c r="D1981" t="s">
        <v>944</v>
      </c>
      <c r="E1981" t="s">
        <v>857</v>
      </c>
      <c r="F1981" t="s">
        <v>121</v>
      </c>
      <c r="G1981">
        <v>5</v>
      </c>
      <c r="H1981">
        <v>333.54</v>
      </c>
      <c r="I1981">
        <v>5</v>
      </c>
      <c r="J1981">
        <v>83.39</v>
      </c>
      <c r="K1981">
        <v>1584.31</v>
      </c>
      <c r="L1981">
        <v>1192.1500000000001</v>
      </c>
      <c r="M1981">
        <v>392.16</v>
      </c>
      <c r="N1981" t="s">
        <v>40</v>
      </c>
      <c r="O1981" t="s">
        <v>24</v>
      </c>
      <c r="P1981" t="s">
        <v>25</v>
      </c>
      <c r="Q1981">
        <v>0.55625000000000002</v>
      </c>
      <c r="R1981" t="s">
        <v>49</v>
      </c>
      <c r="S1981" t="s">
        <v>4773</v>
      </c>
      <c r="T1981" t="s">
        <v>4752</v>
      </c>
      <c r="U1981">
        <v>333.54</v>
      </c>
      <c r="V1981" t="s">
        <v>5668</v>
      </c>
      <c r="W1981" t="s">
        <v>4968</v>
      </c>
      <c r="X1981" t="s">
        <v>5036</v>
      </c>
      <c r="Y1981" t="s">
        <v>5007</v>
      </c>
      <c r="Z1981" t="s">
        <v>5037</v>
      </c>
      <c r="AA1981" t="s">
        <v>4962</v>
      </c>
      <c r="AB1981">
        <f>YEAR(Sales_Trans_2[[#This Row],[Transaction_Date]])</f>
        <v>2025</v>
      </c>
      <c r="AC1981" t="str">
        <f>TEXT(Sales_Trans_2[[#This Row],[Transaction_Date]],"mmm")</f>
        <v>Sep</v>
      </c>
      <c r="AD1981">
        <f>MONTH(Sales_Trans_2[[#This Row],[Transaction_Date]])</f>
        <v>9</v>
      </c>
      <c r="AE1981" s="19">
        <f>IFERROR(Sales_Trans_2[[#This Row],[Profit]]/Sales_Trans_2[[#This Row],[Sales_Amount]],0)</f>
        <v>0.24752731473007178</v>
      </c>
      <c r="AF1981" s="20" t="str">
        <f>IF(Sales_Trans_2[[#This Row],[Discount_Pct]]=0,"0%",
IF(Sales_Trans_2[[#This Row],[Discount_Pct]]&lt;=5,"1-5%",
IF(Sales_Trans_2[[#This Row],[Discount_Pct]]&lt;=10,"6-10%",
IF(Sales_Trans_2[[#This Row],[Discount_Pct]]&lt;=15,"11-15%","&gt;15%"))))</f>
        <v>1-5%</v>
      </c>
    </row>
    <row r="1982" spans="1:32" x14ac:dyDescent="0.25">
      <c r="A1982" t="s">
        <v>3204</v>
      </c>
      <c r="B1982" s="10">
        <v>45831</v>
      </c>
      <c r="C1982" t="s">
        <v>665</v>
      </c>
      <c r="D1982" t="s">
        <v>314</v>
      </c>
      <c r="E1982" t="s">
        <v>950</v>
      </c>
      <c r="F1982" t="s">
        <v>531</v>
      </c>
      <c r="G1982">
        <v>1</v>
      </c>
      <c r="H1982">
        <v>329.69</v>
      </c>
      <c r="I1982">
        <v>15</v>
      </c>
      <c r="J1982">
        <v>49.45</v>
      </c>
      <c r="K1982">
        <v>280.24</v>
      </c>
      <c r="L1982">
        <v>247.25</v>
      </c>
      <c r="M1982">
        <v>32.99</v>
      </c>
      <c r="N1982" t="s">
        <v>133</v>
      </c>
      <c r="O1982" t="s">
        <v>24</v>
      </c>
      <c r="P1982" t="s">
        <v>25</v>
      </c>
      <c r="Q1982">
        <v>0.43958333333333333</v>
      </c>
      <c r="R1982" t="s">
        <v>49</v>
      </c>
      <c r="S1982" t="s">
        <v>4707</v>
      </c>
      <c r="T1982" t="s">
        <v>4703</v>
      </c>
      <c r="U1982">
        <v>329.69</v>
      </c>
      <c r="V1982" t="s">
        <v>5912</v>
      </c>
      <c r="W1982" t="s">
        <v>4964</v>
      </c>
      <c r="X1982" t="s">
        <v>5575</v>
      </c>
      <c r="Y1982" t="s">
        <v>5007</v>
      </c>
      <c r="Z1982" t="s">
        <v>5049</v>
      </c>
      <c r="AA1982" t="s">
        <v>4962</v>
      </c>
      <c r="AB1982">
        <f>YEAR(Sales_Trans_2[[#This Row],[Transaction_Date]])</f>
        <v>2025</v>
      </c>
      <c r="AC1982" t="str">
        <f>TEXT(Sales_Trans_2[[#This Row],[Transaction_Date]],"mmm")</f>
        <v>Jun</v>
      </c>
      <c r="AD1982">
        <f>MONTH(Sales_Trans_2[[#This Row],[Transaction_Date]])</f>
        <v>6</v>
      </c>
      <c r="AE1982" s="19">
        <f>IFERROR(Sales_Trans_2[[#This Row],[Profit]]/Sales_Trans_2[[#This Row],[Sales_Amount]],0)</f>
        <v>0.11772052526405938</v>
      </c>
      <c r="AF1982" s="20" t="str">
        <f>IF(Sales_Trans_2[[#This Row],[Discount_Pct]]=0,"0%",
IF(Sales_Trans_2[[#This Row],[Discount_Pct]]&lt;=5,"1-5%",
IF(Sales_Trans_2[[#This Row],[Discount_Pct]]&lt;=10,"6-10%",
IF(Sales_Trans_2[[#This Row],[Discount_Pct]]&lt;=15,"11-15%","&gt;15%"))))</f>
        <v>11-15%</v>
      </c>
    </row>
    <row r="1983" spans="1:32" x14ac:dyDescent="0.25">
      <c r="A1983" t="s">
        <v>3159</v>
      </c>
      <c r="B1983" s="10">
        <v>45821</v>
      </c>
      <c r="C1983" t="s">
        <v>604</v>
      </c>
      <c r="D1983" t="s">
        <v>220</v>
      </c>
      <c r="E1983" t="s">
        <v>795</v>
      </c>
      <c r="F1983" t="s">
        <v>796</v>
      </c>
      <c r="G1983">
        <v>6</v>
      </c>
      <c r="H1983">
        <v>356.64</v>
      </c>
      <c r="I1983">
        <v>20</v>
      </c>
      <c r="J1983">
        <v>427.97</v>
      </c>
      <c r="K1983">
        <v>1711.87</v>
      </c>
      <c r="L1983">
        <v>1231.6199999999999</v>
      </c>
      <c r="M1983">
        <v>480.25</v>
      </c>
      <c r="N1983" t="s">
        <v>40</v>
      </c>
      <c r="O1983" t="s">
        <v>24</v>
      </c>
      <c r="P1983" t="s">
        <v>25</v>
      </c>
      <c r="Q1983">
        <v>0.48749999999999999</v>
      </c>
      <c r="R1983" t="s">
        <v>49</v>
      </c>
      <c r="S1983" t="s">
        <v>4653</v>
      </c>
      <c r="T1983" t="s">
        <v>4636</v>
      </c>
      <c r="U1983">
        <v>332.74</v>
      </c>
      <c r="V1983" t="s">
        <v>5362</v>
      </c>
      <c r="W1983" t="s">
        <v>4958</v>
      </c>
      <c r="X1983" t="s">
        <v>5574</v>
      </c>
      <c r="Y1983" t="s">
        <v>5007</v>
      </c>
      <c r="Z1983" t="s">
        <v>5454</v>
      </c>
      <c r="AA1983" t="s">
        <v>4962</v>
      </c>
      <c r="AB1983">
        <f>YEAR(Sales_Trans_2[[#This Row],[Transaction_Date]])</f>
        <v>2025</v>
      </c>
      <c r="AC1983" t="str">
        <f>TEXT(Sales_Trans_2[[#This Row],[Transaction_Date]],"mmm")</f>
        <v>Jun</v>
      </c>
      <c r="AD1983">
        <f>MONTH(Sales_Trans_2[[#This Row],[Transaction_Date]])</f>
        <v>6</v>
      </c>
      <c r="AE1983" s="19">
        <f>IFERROR(Sales_Trans_2[[#This Row],[Profit]]/Sales_Trans_2[[#This Row],[Sales_Amount]],0)</f>
        <v>0.28054116258828066</v>
      </c>
      <c r="AF1983" s="20" t="str">
        <f>IF(Sales_Trans_2[[#This Row],[Discount_Pct]]=0,"0%",
IF(Sales_Trans_2[[#This Row],[Discount_Pct]]&lt;=5,"1-5%",
IF(Sales_Trans_2[[#This Row],[Discount_Pct]]&lt;=10,"6-10%",
IF(Sales_Trans_2[[#This Row],[Discount_Pct]]&lt;=15,"11-15%","&gt;15%"))))</f>
        <v>&gt;15%</v>
      </c>
    </row>
    <row r="1984" spans="1:32" x14ac:dyDescent="0.25">
      <c r="A1984" t="s">
        <v>2685</v>
      </c>
      <c r="B1984" s="10">
        <v>45814</v>
      </c>
      <c r="C1984" t="s">
        <v>2686</v>
      </c>
      <c r="D1984" t="s">
        <v>284</v>
      </c>
      <c r="E1984" t="s">
        <v>1157</v>
      </c>
      <c r="F1984" t="s">
        <v>1158</v>
      </c>
      <c r="G1984">
        <v>1</v>
      </c>
      <c r="H1984">
        <v>73.83</v>
      </c>
      <c r="I1984">
        <v>5</v>
      </c>
      <c r="J1984">
        <v>3.69</v>
      </c>
      <c r="K1984">
        <v>70.14</v>
      </c>
      <c r="L1984">
        <v>54.32</v>
      </c>
      <c r="M1984">
        <v>15.82</v>
      </c>
      <c r="N1984" t="s">
        <v>133</v>
      </c>
      <c r="O1984" t="s">
        <v>24</v>
      </c>
      <c r="P1984" t="s">
        <v>25</v>
      </c>
      <c r="Q1984">
        <v>0.77638888888888891</v>
      </c>
      <c r="R1984" t="s">
        <v>49</v>
      </c>
      <c r="S1984" t="s">
        <v>4791</v>
      </c>
      <c r="T1984" t="s">
        <v>4776</v>
      </c>
      <c r="U1984">
        <v>42.16</v>
      </c>
      <c r="V1984" t="s">
        <v>6036</v>
      </c>
      <c r="W1984" t="s">
        <v>4968</v>
      </c>
      <c r="X1984" t="s">
        <v>5179</v>
      </c>
      <c r="Y1984" t="s">
        <v>5007</v>
      </c>
      <c r="Z1984" t="s">
        <v>5180</v>
      </c>
      <c r="AA1984" t="s">
        <v>4962</v>
      </c>
      <c r="AB1984">
        <f>YEAR(Sales_Trans_2[[#This Row],[Transaction_Date]])</f>
        <v>2025</v>
      </c>
      <c r="AC1984" t="str">
        <f>TEXT(Sales_Trans_2[[#This Row],[Transaction_Date]],"mmm")</f>
        <v>Jun</v>
      </c>
      <c r="AD1984">
        <f>MONTH(Sales_Trans_2[[#This Row],[Transaction_Date]])</f>
        <v>6</v>
      </c>
      <c r="AE1984" s="19">
        <f>IFERROR(Sales_Trans_2[[#This Row],[Profit]]/Sales_Trans_2[[#This Row],[Sales_Amount]],0)</f>
        <v>0.22554890219560877</v>
      </c>
      <c r="AF1984" s="20" t="str">
        <f>IF(Sales_Trans_2[[#This Row],[Discount_Pct]]=0,"0%",
IF(Sales_Trans_2[[#This Row],[Discount_Pct]]&lt;=5,"1-5%",
IF(Sales_Trans_2[[#This Row],[Discount_Pct]]&lt;=10,"6-10%",
IF(Sales_Trans_2[[#This Row],[Discount_Pct]]&lt;=15,"11-15%","&gt;15%"))))</f>
        <v>1-5%</v>
      </c>
    </row>
    <row r="1985" spans="1:32" x14ac:dyDescent="0.25">
      <c r="A1985" t="s">
        <v>4306</v>
      </c>
      <c r="B1985" s="10">
        <v>45803</v>
      </c>
      <c r="C1985" t="s">
        <v>1618</v>
      </c>
      <c r="D1985" t="s">
        <v>1150</v>
      </c>
      <c r="E1985" t="s">
        <v>390</v>
      </c>
      <c r="F1985" t="s">
        <v>821</v>
      </c>
      <c r="G1985">
        <v>3</v>
      </c>
      <c r="H1985">
        <v>468.94</v>
      </c>
      <c r="I1985">
        <v>5</v>
      </c>
      <c r="J1985">
        <v>70.34</v>
      </c>
      <c r="K1985">
        <v>1336.48</v>
      </c>
      <c r="L1985">
        <v>1010.4</v>
      </c>
      <c r="M1985">
        <v>326.08</v>
      </c>
      <c r="N1985" t="s">
        <v>68</v>
      </c>
      <c r="O1985" t="s">
        <v>24</v>
      </c>
      <c r="P1985" t="s">
        <v>25</v>
      </c>
      <c r="Q1985">
        <v>0.50208333333333333</v>
      </c>
      <c r="R1985" t="s">
        <v>49</v>
      </c>
      <c r="S1985" t="s">
        <v>4802</v>
      </c>
      <c r="T1985" t="s">
        <v>4776</v>
      </c>
      <c r="U1985">
        <v>468.94</v>
      </c>
      <c r="V1985" t="s">
        <v>5029</v>
      </c>
      <c r="W1985" t="s">
        <v>4968</v>
      </c>
      <c r="X1985" t="s">
        <v>5322</v>
      </c>
      <c r="Y1985" t="s">
        <v>5007</v>
      </c>
      <c r="Z1985" t="s">
        <v>5323</v>
      </c>
      <c r="AA1985" t="s">
        <v>4962</v>
      </c>
      <c r="AB1985">
        <f>YEAR(Sales_Trans_2[[#This Row],[Transaction_Date]])</f>
        <v>2025</v>
      </c>
      <c r="AC1985" t="str">
        <f>TEXT(Sales_Trans_2[[#This Row],[Transaction_Date]],"mmm")</f>
        <v>May</v>
      </c>
      <c r="AD1985">
        <f>MONTH(Sales_Trans_2[[#This Row],[Transaction_Date]])</f>
        <v>5</v>
      </c>
      <c r="AE1985" s="19">
        <f>IFERROR(Sales_Trans_2[[#This Row],[Profit]]/Sales_Trans_2[[#This Row],[Sales_Amount]],0)</f>
        <v>0.24398419729438522</v>
      </c>
      <c r="AF1985" s="20" t="str">
        <f>IF(Sales_Trans_2[[#This Row],[Discount_Pct]]=0,"0%",
IF(Sales_Trans_2[[#This Row],[Discount_Pct]]&lt;=5,"1-5%",
IF(Sales_Trans_2[[#This Row],[Discount_Pct]]&lt;=10,"6-10%",
IF(Sales_Trans_2[[#This Row],[Discount_Pct]]&lt;=15,"11-15%","&gt;15%"))))</f>
        <v>1-5%</v>
      </c>
    </row>
    <row r="1986" spans="1:32" x14ac:dyDescent="0.25">
      <c r="A1986" t="s">
        <v>4139</v>
      </c>
      <c r="B1986" s="10">
        <v>45905</v>
      </c>
      <c r="C1986" t="s">
        <v>2787</v>
      </c>
      <c r="D1986" t="s">
        <v>332</v>
      </c>
      <c r="E1986" t="s">
        <v>254</v>
      </c>
      <c r="F1986" t="s">
        <v>255</v>
      </c>
      <c r="G1986">
        <v>2</v>
      </c>
      <c r="H1986">
        <v>245.32</v>
      </c>
      <c r="I1986">
        <v>10</v>
      </c>
      <c r="J1986">
        <v>49.06</v>
      </c>
      <c r="K1986">
        <v>441.58</v>
      </c>
      <c r="L1986">
        <v>418.76</v>
      </c>
      <c r="M1986">
        <v>22.82</v>
      </c>
      <c r="N1986" t="s">
        <v>40</v>
      </c>
      <c r="O1986" t="s">
        <v>24</v>
      </c>
      <c r="P1986" t="s">
        <v>25</v>
      </c>
      <c r="Q1986">
        <v>0.78888888888888886</v>
      </c>
      <c r="R1986" t="s">
        <v>49</v>
      </c>
      <c r="S1986" t="s">
        <v>4733</v>
      </c>
      <c r="T1986" t="s">
        <v>4729</v>
      </c>
      <c r="U1986">
        <v>245.32</v>
      </c>
      <c r="V1986" t="s">
        <v>5906</v>
      </c>
      <c r="W1986" t="s">
        <v>4964</v>
      </c>
      <c r="X1986" t="s">
        <v>5435</v>
      </c>
      <c r="Y1986" t="s">
        <v>5018</v>
      </c>
      <c r="Z1986" t="s">
        <v>5436</v>
      </c>
      <c r="AA1986" t="s">
        <v>4962</v>
      </c>
      <c r="AB1986">
        <f>YEAR(Sales_Trans_2[[#This Row],[Transaction_Date]])</f>
        <v>2025</v>
      </c>
      <c r="AC1986" t="str">
        <f>TEXT(Sales_Trans_2[[#This Row],[Transaction_Date]],"mmm")</f>
        <v>Sep</v>
      </c>
      <c r="AD1986">
        <f>MONTH(Sales_Trans_2[[#This Row],[Transaction_Date]])</f>
        <v>9</v>
      </c>
      <c r="AE1986" s="19">
        <f>IFERROR(Sales_Trans_2[[#This Row],[Profit]]/Sales_Trans_2[[#This Row],[Sales_Amount]],0)</f>
        <v>5.1678065129761315E-2</v>
      </c>
      <c r="AF1986" s="20" t="str">
        <f>IF(Sales_Trans_2[[#This Row],[Discount_Pct]]=0,"0%",
IF(Sales_Trans_2[[#This Row],[Discount_Pct]]&lt;=5,"1-5%",
IF(Sales_Trans_2[[#This Row],[Discount_Pct]]&lt;=10,"6-10%",
IF(Sales_Trans_2[[#This Row],[Discount_Pct]]&lt;=15,"11-15%","&gt;15%"))))</f>
        <v>6-10%</v>
      </c>
    </row>
    <row r="1987" spans="1:32" x14ac:dyDescent="0.25">
      <c r="A1987" t="s">
        <v>3353</v>
      </c>
      <c r="B1987" s="10">
        <v>45770</v>
      </c>
      <c r="C1987" t="s">
        <v>383</v>
      </c>
      <c r="D1987" t="s">
        <v>1156</v>
      </c>
      <c r="E1987" t="s">
        <v>1157</v>
      </c>
      <c r="F1987" t="s">
        <v>1158</v>
      </c>
      <c r="G1987">
        <v>8</v>
      </c>
      <c r="H1987">
        <v>168.72</v>
      </c>
      <c r="I1987">
        <v>5</v>
      </c>
      <c r="J1987">
        <v>67.489999999999995</v>
      </c>
      <c r="K1987">
        <v>1282.27</v>
      </c>
      <c r="L1987">
        <v>873.68</v>
      </c>
      <c r="M1987">
        <v>408.59</v>
      </c>
      <c r="N1987" t="s">
        <v>40</v>
      </c>
      <c r="O1987" t="s">
        <v>24</v>
      </c>
      <c r="P1987" t="s">
        <v>25</v>
      </c>
      <c r="Q1987">
        <v>0.70902777777777781</v>
      </c>
      <c r="R1987" t="s">
        <v>49</v>
      </c>
      <c r="S1987" t="s">
        <v>4755</v>
      </c>
      <c r="T1987" t="s">
        <v>4752</v>
      </c>
      <c r="U1987">
        <v>147.72</v>
      </c>
      <c r="V1987" t="s">
        <v>5512</v>
      </c>
      <c r="W1987" t="s">
        <v>4958</v>
      </c>
      <c r="X1987" t="s">
        <v>5179</v>
      </c>
      <c r="Y1987" t="s">
        <v>5007</v>
      </c>
      <c r="Z1987" t="s">
        <v>5180</v>
      </c>
      <c r="AA1987" t="s">
        <v>4962</v>
      </c>
      <c r="AB1987">
        <f>YEAR(Sales_Trans_2[[#This Row],[Transaction_Date]])</f>
        <v>2025</v>
      </c>
      <c r="AC1987" t="str">
        <f>TEXT(Sales_Trans_2[[#This Row],[Transaction_Date]],"mmm")</f>
        <v>Apr</v>
      </c>
      <c r="AD1987">
        <f>MONTH(Sales_Trans_2[[#This Row],[Transaction_Date]])</f>
        <v>4</v>
      </c>
      <c r="AE1987" s="19">
        <f>IFERROR(Sales_Trans_2[[#This Row],[Profit]]/Sales_Trans_2[[#This Row],[Sales_Amount]],0)</f>
        <v>0.31864583901986321</v>
      </c>
      <c r="AF1987" s="20" t="str">
        <f>IF(Sales_Trans_2[[#This Row],[Discount_Pct]]=0,"0%",
IF(Sales_Trans_2[[#This Row],[Discount_Pct]]&lt;=5,"1-5%",
IF(Sales_Trans_2[[#This Row],[Discount_Pct]]&lt;=10,"6-10%",
IF(Sales_Trans_2[[#This Row],[Discount_Pct]]&lt;=15,"11-15%","&gt;15%"))))</f>
        <v>1-5%</v>
      </c>
    </row>
    <row r="1988" spans="1:32" x14ac:dyDescent="0.25">
      <c r="A1988" t="s">
        <v>4512</v>
      </c>
      <c r="B1988" s="10">
        <v>45768</v>
      </c>
      <c r="C1988" t="s">
        <v>4513</v>
      </c>
      <c r="D1988" t="s">
        <v>509</v>
      </c>
      <c r="E1988" t="s">
        <v>950</v>
      </c>
      <c r="F1988" t="s">
        <v>1896</v>
      </c>
      <c r="G1988">
        <v>4</v>
      </c>
      <c r="H1988">
        <v>291.93</v>
      </c>
      <c r="I1988">
        <v>15</v>
      </c>
      <c r="J1988">
        <v>175.16</v>
      </c>
      <c r="K1988">
        <v>992.56</v>
      </c>
      <c r="L1988">
        <v>1014.8</v>
      </c>
      <c r="M1988">
        <v>-22.24</v>
      </c>
      <c r="N1988" t="s">
        <v>4971</v>
      </c>
      <c r="O1988" t="s">
        <v>24</v>
      </c>
      <c r="P1988" t="s">
        <v>25</v>
      </c>
      <c r="Q1988">
        <v>0.4861111111111111</v>
      </c>
      <c r="R1988" t="s">
        <v>49</v>
      </c>
      <c r="S1988" t="s">
        <v>4875</v>
      </c>
      <c r="T1988" t="s">
        <v>4864</v>
      </c>
      <c r="U1988">
        <v>291.93</v>
      </c>
      <c r="V1988" t="s">
        <v>6055</v>
      </c>
      <c r="W1988" t="s">
        <v>4968</v>
      </c>
      <c r="X1988" t="s">
        <v>5434</v>
      </c>
      <c r="Y1988" t="s">
        <v>5007</v>
      </c>
      <c r="Z1988" t="s">
        <v>5049</v>
      </c>
      <c r="AA1988" t="s">
        <v>4962</v>
      </c>
      <c r="AB1988">
        <f>YEAR(Sales_Trans_2[[#This Row],[Transaction_Date]])</f>
        <v>2025</v>
      </c>
      <c r="AC1988" t="str">
        <f>TEXT(Sales_Trans_2[[#This Row],[Transaction_Date]],"mmm")</f>
        <v>Apr</v>
      </c>
      <c r="AD1988">
        <f>MONTH(Sales_Trans_2[[#This Row],[Transaction_Date]])</f>
        <v>4</v>
      </c>
      <c r="AE1988" s="19">
        <f>IFERROR(Sales_Trans_2[[#This Row],[Profit]]/Sales_Trans_2[[#This Row],[Sales_Amount]],0)</f>
        <v>-2.2406705891835254E-2</v>
      </c>
      <c r="AF1988" s="20" t="str">
        <f>IF(Sales_Trans_2[[#This Row],[Discount_Pct]]=0,"0%",
IF(Sales_Trans_2[[#This Row],[Discount_Pct]]&lt;=5,"1-5%",
IF(Sales_Trans_2[[#This Row],[Discount_Pct]]&lt;=10,"6-10%",
IF(Sales_Trans_2[[#This Row],[Discount_Pct]]&lt;=15,"11-15%","&gt;15%"))))</f>
        <v>11-15%</v>
      </c>
    </row>
    <row r="1989" spans="1:32" x14ac:dyDescent="0.25">
      <c r="A1989" t="s">
        <v>4183</v>
      </c>
      <c r="B1989" s="10">
        <v>45762</v>
      </c>
      <c r="C1989" t="s">
        <v>2799</v>
      </c>
      <c r="D1989" t="s">
        <v>605</v>
      </c>
      <c r="E1989" t="s">
        <v>31</v>
      </c>
      <c r="F1989" t="s">
        <v>32</v>
      </c>
      <c r="G1989">
        <v>5</v>
      </c>
      <c r="H1989">
        <v>75.680000000000007</v>
      </c>
      <c r="I1989">
        <v>15</v>
      </c>
      <c r="J1989">
        <v>56.76</v>
      </c>
      <c r="K1989">
        <v>321.64</v>
      </c>
      <c r="L1989">
        <v>310.7</v>
      </c>
      <c r="M1989">
        <v>10.94</v>
      </c>
      <c r="N1989" t="s">
        <v>23</v>
      </c>
      <c r="O1989" t="s">
        <v>24</v>
      </c>
      <c r="P1989" t="s">
        <v>25</v>
      </c>
      <c r="Q1989">
        <v>0.87291666666666667</v>
      </c>
      <c r="R1989" t="s">
        <v>49</v>
      </c>
      <c r="S1989" t="s">
        <v>4851</v>
      </c>
      <c r="T1989" t="s">
        <v>4847</v>
      </c>
      <c r="U1989">
        <v>75.680000000000007</v>
      </c>
      <c r="V1989" t="s">
        <v>6058</v>
      </c>
      <c r="W1989" t="s">
        <v>4968</v>
      </c>
      <c r="X1989" t="s">
        <v>5187</v>
      </c>
      <c r="Y1989" t="s">
        <v>5007</v>
      </c>
      <c r="Z1989" t="s">
        <v>5188</v>
      </c>
      <c r="AA1989" t="s">
        <v>4962</v>
      </c>
      <c r="AB1989">
        <f>YEAR(Sales_Trans_2[[#This Row],[Transaction_Date]])</f>
        <v>2025</v>
      </c>
      <c r="AC1989" t="str">
        <f>TEXT(Sales_Trans_2[[#This Row],[Transaction_Date]],"mmm")</f>
        <v>Apr</v>
      </c>
      <c r="AD1989">
        <f>MONTH(Sales_Trans_2[[#This Row],[Transaction_Date]])</f>
        <v>4</v>
      </c>
      <c r="AE1989" s="19">
        <f>IFERROR(Sales_Trans_2[[#This Row],[Profit]]/Sales_Trans_2[[#This Row],[Sales_Amount]],0)</f>
        <v>3.4013182439995022E-2</v>
      </c>
      <c r="AF1989" s="20" t="str">
        <f>IF(Sales_Trans_2[[#This Row],[Discount_Pct]]=0,"0%",
IF(Sales_Trans_2[[#This Row],[Discount_Pct]]&lt;=5,"1-5%",
IF(Sales_Trans_2[[#This Row],[Discount_Pct]]&lt;=10,"6-10%",
IF(Sales_Trans_2[[#This Row],[Discount_Pct]]&lt;=15,"11-15%","&gt;15%"))))</f>
        <v>11-15%</v>
      </c>
    </row>
    <row r="1990" spans="1:32" x14ac:dyDescent="0.25">
      <c r="A1990" t="s">
        <v>3847</v>
      </c>
      <c r="B1990" s="10">
        <v>45934</v>
      </c>
      <c r="C1990" t="s">
        <v>1948</v>
      </c>
      <c r="D1990" t="s">
        <v>371</v>
      </c>
      <c r="E1990" t="s">
        <v>192</v>
      </c>
      <c r="F1990" t="s">
        <v>1651</v>
      </c>
      <c r="G1990">
        <v>6</v>
      </c>
      <c r="H1990">
        <v>402.72</v>
      </c>
      <c r="I1990">
        <v>15</v>
      </c>
      <c r="J1990">
        <v>362.45</v>
      </c>
      <c r="K1990">
        <v>2053.87</v>
      </c>
      <c r="L1990">
        <v>1859.88</v>
      </c>
      <c r="M1990">
        <v>193.99</v>
      </c>
      <c r="N1990" t="s">
        <v>40</v>
      </c>
      <c r="O1990" t="s">
        <v>24</v>
      </c>
      <c r="P1990" t="s">
        <v>25</v>
      </c>
      <c r="Q1990">
        <v>0.83958333333333335</v>
      </c>
      <c r="R1990" t="s">
        <v>49</v>
      </c>
      <c r="S1990" t="s">
        <v>4714</v>
      </c>
      <c r="T1990" t="s">
        <v>4703</v>
      </c>
      <c r="U1990">
        <v>380.12</v>
      </c>
      <c r="V1990" t="s">
        <v>5340</v>
      </c>
      <c r="W1990" t="s">
        <v>4958</v>
      </c>
      <c r="X1990" t="s">
        <v>5488</v>
      </c>
      <c r="Y1990" t="s">
        <v>5007</v>
      </c>
      <c r="Z1990" t="s">
        <v>5284</v>
      </c>
      <c r="AA1990" t="s">
        <v>4962</v>
      </c>
      <c r="AB1990">
        <f>YEAR(Sales_Trans_2[[#This Row],[Transaction_Date]])</f>
        <v>2025</v>
      </c>
      <c r="AC1990" t="str">
        <f>TEXT(Sales_Trans_2[[#This Row],[Transaction_Date]],"mmm")</f>
        <v>Oct</v>
      </c>
      <c r="AD1990">
        <f>MONTH(Sales_Trans_2[[#This Row],[Transaction_Date]])</f>
        <v>10</v>
      </c>
      <c r="AE1990" s="19">
        <f>IFERROR(Sales_Trans_2[[#This Row],[Profit]]/Sales_Trans_2[[#This Row],[Sales_Amount]],0)</f>
        <v>9.4450963303422328E-2</v>
      </c>
      <c r="AF1990" s="20" t="str">
        <f>IF(Sales_Trans_2[[#This Row],[Discount_Pct]]=0,"0%",
IF(Sales_Trans_2[[#This Row],[Discount_Pct]]&lt;=5,"1-5%",
IF(Sales_Trans_2[[#This Row],[Discount_Pct]]&lt;=10,"6-10%",
IF(Sales_Trans_2[[#This Row],[Discount_Pct]]&lt;=15,"11-15%","&gt;15%"))))</f>
        <v>11-15%</v>
      </c>
    </row>
    <row r="1991" spans="1:32" x14ac:dyDescent="0.25">
      <c r="A1991" t="s">
        <v>3672</v>
      </c>
      <c r="B1991" s="10">
        <v>45720</v>
      </c>
      <c r="C1991" t="s">
        <v>1197</v>
      </c>
      <c r="D1991" t="s">
        <v>371</v>
      </c>
      <c r="E1991" t="s">
        <v>795</v>
      </c>
      <c r="F1991" t="s">
        <v>796</v>
      </c>
      <c r="G1991">
        <v>4</v>
      </c>
      <c r="H1991">
        <v>404.15</v>
      </c>
      <c r="I1991">
        <v>10</v>
      </c>
      <c r="J1991">
        <v>161.66</v>
      </c>
      <c r="K1991">
        <v>1454.94</v>
      </c>
      <c r="L1991">
        <v>1239.92</v>
      </c>
      <c r="M1991">
        <v>215.02</v>
      </c>
      <c r="N1991" t="s">
        <v>68</v>
      </c>
      <c r="O1991" t="s">
        <v>24</v>
      </c>
      <c r="P1991" t="s">
        <v>25</v>
      </c>
      <c r="Q1991">
        <v>0.65625</v>
      </c>
      <c r="R1991" t="s">
        <v>49</v>
      </c>
      <c r="S1991" t="s">
        <v>4714</v>
      </c>
      <c r="T1991" t="s">
        <v>4703</v>
      </c>
      <c r="U1991">
        <v>380.12</v>
      </c>
      <c r="V1991" t="s">
        <v>5224</v>
      </c>
      <c r="W1991" t="s">
        <v>4958</v>
      </c>
      <c r="X1991" t="s">
        <v>5574</v>
      </c>
      <c r="Y1991" t="s">
        <v>5007</v>
      </c>
      <c r="Z1991" t="s">
        <v>5454</v>
      </c>
      <c r="AA1991" t="s">
        <v>4962</v>
      </c>
      <c r="AB1991">
        <f>YEAR(Sales_Trans_2[[#This Row],[Transaction_Date]])</f>
        <v>2025</v>
      </c>
      <c r="AC1991" t="str">
        <f>TEXT(Sales_Trans_2[[#This Row],[Transaction_Date]],"mmm")</f>
        <v>Mar</v>
      </c>
      <c r="AD1991">
        <f>MONTH(Sales_Trans_2[[#This Row],[Transaction_Date]])</f>
        <v>3</v>
      </c>
      <c r="AE1991" s="19">
        <f>IFERROR(Sales_Trans_2[[#This Row],[Profit]]/Sales_Trans_2[[#This Row],[Sales_Amount]],0)</f>
        <v>0.14778616300328537</v>
      </c>
      <c r="AF1991" s="20" t="str">
        <f>IF(Sales_Trans_2[[#This Row],[Discount_Pct]]=0,"0%",
IF(Sales_Trans_2[[#This Row],[Discount_Pct]]&lt;=5,"1-5%",
IF(Sales_Trans_2[[#This Row],[Discount_Pct]]&lt;=10,"6-10%",
IF(Sales_Trans_2[[#This Row],[Discount_Pct]]&lt;=15,"11-15%","&gt;15%"))))</f>
        <v>6-10%</v>
      </c>
    </row>
    <row r="1992" spans="1:32" x14ac:dyDescent="0.25">
      <c r="A1992" t="s">
        <v>2170</v>
      </c>
      <c r="B1992" s="10">
        <v>45661</v>
      </c>
      <c r="C1992" t="s">
        <v>2171</v>
      </c>
      <c r="D1992" t="s">
        <v>1225</v>
      </c>
      <c r="E1992" t="s">
        <v>114</v>
      </c>
      <c r="F1992" t="s">
        <v>531</v>
      </c>
      <c r="G1992">
        <v>4</v>
      </c>
      <c r="H1992">
        <v>182.3</v>
      </c>
      <c r="I1992">
        <v>5</v>
      </c>
      <c r="J1992">
        <v>36.46</v>
      </c>
      <c r="K1992">
        <v>692.74</v>
      </c>
      <c r="L1992">
        <v>430.4</v>
      </c>
      <c r="M1992">
        <v>262.33999999999997</v>
      </c>
      <c r="N1992" t="s">
        <v>47</v>
      </c>
      <c r="O1992" t="s">
        <v>24</v>
      </c>
      <c r="P1992" t="s">
        <v>25</v>
      </c>
      <c r="Q1992">
        <v>0.4861111111111111</v>
      </c>
      <c r="R1992" t="s">
        <v>49</v>
      </c>
      <c r="S1992" t="s">
        <v>4664</v>
      </c>
      <c r="T1992" t="s">
        <v>4636</v>
      </c>
      <c r="U1992">
        <v>182.3</v>
      </c>
      <c r="V1992" t="s">
        <v>6063</v>
      </c>
      <c r="W1992" t="s">
        <v>4964</v>
      </c>
      <c r="X1992" t="s">
        <v>5575</v>
      </c>
      <c r="Y1992" t="s">
        <v>5007</v>
      </c>
      <c r="Z1992" t="s">
        <v>5524</v>
      </c>
      <c r="AA1992" t="s">
        <v>4962</v>
      </c>
      <c r="AB1992">
        <f>YEAR(Sales_Trans_2[[#This Row],[Transaction_Date]])</f>
        <v>2025</v>
      </c>
      <c r="AC1992" t="str">
        <f>TEXT(Sales_Trans_2[[#This Row],[Transaction_Date]],"mmm")</f>
        <v>Jan</v>
      </c>
      <c r="AD1992">
        <f>MONTH(Sales_Trans_2[[#This Row],[Transaction_Date]])</f>
        <v>1</v>
      </c>
      <c r="AE1992" s="19">
        <f>IFERROR(Sales_Trans_2[[#This Row],[Profit]]/Sales_Trans_2[[#This Row],[Sales_Amount]],0)</f>
        <v>0.37869907901954553</v>
      </c>
      <c r="AF1992" s="20" t="str">
        <f>IF(Sales_Trans_2[[#This Row],[Discount_Pct]]=0,"0%",
IF(Sales_Trans_2[[#This Row],[Discount_Pct]]&lt;=5,"1-5%",
IF(Sales_Trans_2[[#This Row],[Discount_Pct]]&lt;=10,"6-10%",
IF(Sales_Trans_2[[#This Row],[Discount_Pct]]&lt;=15,"11-15%","&gt;15%"))))</f>
        <v>1-5%</v>
      </c>
    </row>
    <row r="1993" spans="1:32" x14ac:dyDescent="0.25">
      <c r="A1993" t="s">
        <v>3959</v>
      </c>
      <c r="B1993" s="10">
        <v>46075</v>
      </c>
      <c r="C1993" t="s">
        <v>1729</v>
      </c>
      <c r="D1993" t="s">
        <v>247</v>
      </c>
      <c r="E1993" t="s">
        <v>617</v>
      </c>
      <c r="F1993" t="s">
        <v>618</v>
      </c>
      <c r="G1993">
        <v>3</v>
      </c>
      <c r="H1993">
        <v>317.72000000000003</v>
      </c>
      <c r="I1993">
        <v>5</v>
      </c>
      <c r="J1993">
        <v>47.66</v>
      </c>
      <c r="K1993">
        <v>1041.33</v>
      </c>
      <c r="L1993">
        <v>814.59</v>
      </c>
      <c r="M1993">
        <v>226.74</v>
      </c>
      <c r="N1993" t="s">
        <v>68</v>
      </c>
      <c r="O1993" t="s">
        <v>24</v>
      </c>
      <c r="P1993" t="s">
        <v>25</v>
      </c>
      <c r="Q1993">
        <v>0.53541666666666665</v>
      </c>
      <c r="R1993" t="s">
        <v>27</v>
      </c>
      <c r="S1993" t="s">
        <v>4897</v>
      </c>
      <c r="T1993" t="s">
        <v>4887</v>
      </c>
      <c r="U1993">
        <v>223.15</v>
      </c>
      <c r="V1993" t="s">
        <v>5009</v>
      </c>
      <c r="W1993" t="s">
        <v>4968</v>
      </c>
      <c r="X1993" t="s">
        <v>5010</v>
      </c>
      <c r="Y1993" t="s">
        <v>5011</v>
      </c>
      <c r="Z1993" t="s">
        <v>5012</v>
      </c>
      <c r="AA1993" t="s">
        <v>4962</v>
      </c>
      <c r="AB1993">
        <f>YEAR(Sales_Trans_2[[#This Row],[Transaction_Date]])</f>
        <v>2026</v>
      </c>
      <c r="AC1993" t="str">
        <f>TEXT(Sales_Trans_2[[#This Row],[Transaction_Date]],"mmm")</f>
        <v>Feb</v>
      </c>
      <c r="AD1993">
        <f>MONTH(Sales_Trans_2[[#This Row],[Transaction_Date]])</f>
        <v>2</v>
      </c>
      <c r="AE1993" s="19">
        <f>IFERROR(Sales_Trans_2[[#This Row],[Profit]]/Sales_Trans_2[[#This Row],[Sales_Amount]],0)</f>
        <v>0.21774077381809803</v>
      </c>
      <c r="AF1993" s="20" t="str">
        <f>IF(Sales_Trans_2[[#This Row],[Discount_Pct]]=0,"0%",
IF(Sales_Trans_2[[#This Row],[Discount_Pct]]&lt;=5,"1-5%",
IF(Sales_Trans_2[[#This Row],[Discount_Pct]]&lt;=10,"6-10%",
IF(Sales_Trans_2[[#This Row],[Discount_Pct]]&lt;=15,"11-15%","&gt;15%"))))</f>
        <v>1-5%</v>
      </c>
    </row>
    <row r="1994" spans="1:32" x14ac:dyDescent="0.25">
      <c r="A1994" t="s">
        <v>4379</v>
      </c>
      <c r="B1994" s="10">
        <v>46102</v>
      </c>
      <c r="C1994" t="s">
        <v>1583</v>
      </c>
      <c r="D1994" t="s">
        <v>530</v>
      </c>
      <c r="E1994" t="s">
        <v>285</v>
      </c>
      <c r="F1994" t="s">
        <v>2070</v>
      </c>
      <c r="G1994">
        <v>2</v>
      </c>
      <c r="H1994">
        <v>125.15</v>
      </c>
      <c r="I1994">
        <v>15</v>
      </c>
      <c r="J1994">
        <v>37.549999999999997</v>
      </c>
      <c r="K1994">
        <v>244.66</v>
      </c>
      <c r="L1994">
        <v>191.4</v>
      </c>
      <c r="M1994">
        <v>53.26</v>
      </c>
      <c r="N1994" t="s">
        <v>23</v>
      </c>
      <c r="O1994" t="s">
        <v>24</v>
      </c>
      <c r="P1994" t="s">
        <v>25</v>
      </c>
      <c r="Q1994">
        <v>0.84444444444444444</v>
      </c>
      <c r="R1994" t="s">
        <v>27</v>
      </c>
      <c r="S1994" t="s">
        <v>4772</v>
      </c>
      <c r="T1994" t="s">
        <v>4752</v>
      </c>
      <c r="U1994">
        <v>125.15</v>
      </c>
      <c r="V1994" t="s">
        <v>5113</v>
      </c>
      <c r="W1994" t="s">
        <v>4968</v>
      </c>
      <c r="X1994" t="s">
        <v>5114</v>
      </c>
      <c r="Y1994" t="s">
        <v>5011</v>
      </c>
      <c r="Z1994" t="s">
        <v>5112</v>
      </c>
      <c r="AA1994" t="s">
        <v>4962</v>
      </c>
      <c r="AB1994">
        <f>YEAR(Sales_Trans_2[[#This Row],[Transaction_Date]])</f>
        <v>2026</v>
      </c>
      <c r="AC1994" t="str">
        <f>TEXT(Sales_Trans_2[[#This Row],[Transaction_Date]],"mmm")</f>
        <v>Mar</v>
      </c>
      <c r="AD1994">
        <f>MONTH(Sales_Trans_2[[#This Row],[Transaction_Date]])</f>
        <v>3</v>
      </c>
      <c r="AE1994" s="19">
        <f>IFERROR(Sales_Trans_2[[#This Row],[Profit]]/Sales_Trans_2[[#This Row],[Sales_Amount]],0)</f>
        <v>0.21768985530940896</v>
      </c>
      <c r="AF1994" s="20" t="str">
        <f>IF(Sales_Trans_2[[#This Row],[Discount_Pct]]=0,"0%",
IF(Sales_Trans_2[[#This Row],[Discount_Pct]]&lt;=5,"1-5%",
IF(Sales_Trans_2[[#This Row],[Discount_Pct]]&lt;=10,"6-10%",
IF(Sales_Trans_2[[#This Row],[Discount_Pct]]&lt;=15,"11-15%","&gt;15%"))))</f>
        <v>11-15%</v>
      </c>
    </row>
    <row r="1995" spans="1:32" x14ac:dyDescent="0.25">
      <c r="A1995" t="s">
        <v>4577</v>
      </c>
      <c r="B1995" s="10">
        <v>46068</v>
      </c>
      <c r="C1995" t="s">
        <v>1013</v>
      </c>
      <c r="D1995" t="s">
        <v>895</v>
      </c>
      <c r="E1995" t="s">
        <v>120</v>
      </c>
      <c r="F1995" t="s">
        <v>2212</v>
      </c>
      <c r="G1995">
        <v>5</v>
      </c>
      <c r="H1995">
        <v>487.64</v>
      </c>
      <c r="I1995">
        <v>5</v>
      </c>
      <c r="J1995">
        <v>121.91</v>
      </c>
      <c r="K1995">
        <v>2663.73</v>
      </c>
      <c r="L1995">
        <v>1850.9</v>
      </c>
      <c r="M1995">
        <v>812.83</v>
      </c>
      <c r="N1995" t="s">
        <v>47</v>
      </c>
      <c r="O1995" t="s">
        <v>24</v>
      </c>
      <c r="P1995" t="s">
        <v>25</v>
      </c>
      <c r="Q1995">
        <v>0.46458333333333335</v>
      </c>
      <c r="R1995" t="s">
        <v>27</v>
      </c>
      <c r="S1995" t="s">
        <v>4843</v>
      </c>
      <c r="T1995" t="s">
        <v>4828</v>
      </c>
      <c r="U1995">
        <v>438.7</v>
      </c>
      <c r="V1995" t="s">
        <v>5210</v>
      </c>
      <c r="W1995" t="s">
        <v>4958</v>
      </c>
      <c r="X1995" t="s">
        <v>5211</v>
      </c>
      <c r="Y1995" t="s">
        <v>5011</v>
      </c>
      <c r="Z1995" t="s">
        <v>5207</v>
      </c>
      <c r="AA1995" t="s">
        <v>4962</v>
      </c>
      <c r="AB1995">
        <f>YEAR(Sales_Trans_2[[#This Row],[Transaction_Date]])</f>
        <v>2026</v>
      </c>
      <c r="AC1995" t="str">
        <f>TEXT(Sales_Trans_2[[#This Row],[Transaction_Date]],"mmm")</f>
        <v>Feb</v>
      </c>
      <c r="AD1995">
        <f>MONTH(Sales_Trans_2[[#This Row],[Transaction_Date]])</f>
        <v>2</v>
      </c>
      <c r="AE1995" s="19">
        <f>IFERROR(Sales_Trans_2[[#This Row],[Profit]]/Sales_Trans_2[[#This Row],[Sales_Amount]],0)</f>
        <v>0.30514729345691943</v>
      </c>
      <c r="AF1995" s="20" t="str">
        <f>IF(Sales_Trans_2[[#This Row],[Discount_Pct]]=0,"0%",
IF(Sales_Trans_2[[#This Row],[Discount_Pct]]&lt;=5,"1-5%",
IF(Sales_Trans_2[[#This Row],[Discount_Pct]]&lt;=10,"6-10%",
IF(Sales_Trans_2[[#This Row],[Discount_Pct]]&lt;=15,"11-15%","&gt;15%"))))</f>
        <v>1-5%</v>
      </c>
    </row>
    <row r="1996" spans="1:32" x14ac:dyDescent="0.25">
      <c r="A1996" t="s">
        <v>3925</v>
      </c>
      <c r="B1996" s="10">
        <v>46039</v>
      </c>
      <c r="C1996" t="s">
        <v>1605</v>
      </c>
      <c r="D1996" t="s">
        <v>1991</v>
      </c>
      <c r="E1996" t="s">
        <v>192</v>
      </c>
      <c r="F1996" t="s">
        <v>227</v>
      </c>
      <c r="G1996">
        <v>4</v>
      </c>
      <c r="H1996">
        <v>352.51</v>
      </c>
      <c r="I1996">
        <v>5</v>
      </c>
      <c r="J1996">
        <v>70.5</v>
      </c>
      <c r="K1996">
        <v>1540.47</v>
      </c>
      <c r="L1996">
        <v>1040.24</v>
      </c>
      <c r="M1996">
        <v>500.23</v>
      </c>
      <c r="N1996" t="s">
        <v>4971</v>
      </c>
      <c r="O1996" t="s">
        <v>24</v>
      </c>
      <c r="P1996" t="s">
        <v>25</v>
      </c>
      <c r="Q1996">
        <v>0.89930555555555558</v>
      </c>
      <c r="R1996" t="s">
        <v>27</v>
      </c>
      <c r="S1996" t="s">
        <v>4933</v>
      </c>
      <c r="T1996" t="s">
        <v>4930</v>
      </c>
      <c r="U1996">
        <v>352.51</v>
      </c>
      <c r="V1996" t="s">
        <v>5282</v>
      </c>
      <c r="W1996" t="s">
        <v>4968</v>
      </c>
      <c r="X1996" t="s">
        <v>5283</v>
      </c>
      <c r="Y1996" t="s">
        <v>5011</v>
      </c>
      <c r="Z1996" t="s">
        <v>5284</v>
      </c>
      <c r="AA1996" t="s">
        <v>4962</v>
      </c>
      <c r="AB1996">
        <f>YEAR(Sales_Trans_2[[#This Row],[Transaction_Date]])</f>
        <v>2026</v>
      </c>
      <c r="AC1996" t="str">
        <f>TEXT(Sales_Trans_2[[#This Row],[Transaction_Date]],"mmm")</f>
        <v>Jan</v>
      </c>
      <c r="AD1996">
        <f>MONTH(Sales_Trans_2[[#This Row],[Transaction_Date]])</f>
        <v>1</v>
      </c>
      <c r="AE1996" s="19">
        <f>IFERROR(Sales_Trans_2[[#This Row],[Profit]]/Sales_Trans_2[[#This Row],[Sales_Amount]],0)</f>
        <v>0.32472557076736319</v>
      </c>
      <c r="AF1996" s="20" t="str">
        <f>IF(Sales_Trans_2[[#This Row],[Discount_Pct]]=0,"0%",
IF(Sales_Trans_2[[#This Row],[Discount_Pct]]&lt;=5,"1-5%",
IF(Sales_Trans_2[[#This Row],[Discount_Pct]]&lt;=10,"6-10%",
IF(Sales_Trans_2[[#This Row],[Discount_Pct]]&lt;=15,"11-15%","&gt;15%"))))</f>
        <v>1-5%</v>
      </c>
    </row>
    <row r="1997" spans="1:32" x14ac:dyDescent="0.25">
      <c r="A1997" t="s">
        <v>4079</v>
      </c>
      <c r="B1997" s="10">
        <v>46045</v>
      </c>
      <c r="C1997" t="s">
        <v>444</v>
      </c>
      <c r="D1997" t="s">
        <v>314</v>
      </c>
      <c r="E1997" t="s">
        <v>488</v>
      </c>
      <c r="F1997" t="s">
        <v>489</v>
      </c>
      <c r="G1997">
        <v>5</v>
      </c>
      <c r="H1997">
        <v>356.98</v>
      </c>
      <c r="I1997">
        <v>5</v>
      </c>
      <c r="J1997">
        <v>89.25</v>
      </c>
      <c r="K1997">
        <v>1695.65</v>
      </c>
      <c r="L1997">
        <v>1236.25</v>
      </c>
      <c r="M1997">
        <v>459.4</v>
      </c>
      <c r="N1997" t="s">
        <v>23</v>
      </c>
      <c r="O1997" t="s">
        <v>24</v>
      </c>
      <c r="P1997" t="s">
        <v>25</v>
      </c>
      <c r="Q1997">
        <v>0.85416666666666663</v>
      </c>
      <c r="R1997" t="s">
        <v>49</v>
      </c>
      <c r="S1997" t="s">
        <v>4707</v>
      </c>
      <c r="T1997" t="s">
        <v>4703</v>
      </c>
      <c r="U1997">
        <v>329.69</v>
      </c>
      <c r="V1997" t="s">
        <v>5047</v>
      </c>
      <c r="W1997" t="s">
        <v>4958</v>
      </c>
      <c r="X1997" t="s">
        <v>5338</v>
      </c>
      <c r="Y1997" t="s">
        <v>5011</v>
      </c>
      <c r="Z1997" t="s">
        <v>5339</v>
      </c>
      <c r="AA1997" t="s">
        <v>4962</v>
      </c>
      <c r="AB1997">
        <f>YEAR(Sales_Trans_2[[#This Row],[Transaction_Date]])</f>
        <v>2026</v>
      </c>
      <c r="AC1997" t="str">
        <f>TEXT(Sales_Trans_2[[#This Row],[Transaction_Date]],"mmm")</f>
        <v>Jan</v>
      </c>
      <c r="AD1997">
        <f>MONTH(Sales_Trans_2[[#This Row],[Transaction_Date]])</f>
        <v>1</v>
      </c>
      <c r="AE1997" s="19">
        <f>IFERROR(Sales_Trans_2[[#This Row],[Profit]]/Sales_Trans_2[[#This Row],[Sales_Amount]],0)</f>
        <v>0.27092855247250314</v>
      </c>
      <c r="AF1997" s="20" t="str">
        <f>IF(Sales_Trans_2[[#This Row],[Discount_Pct]]=0,"0%",
IF(Sales_Trans_2[[#This Row],[Discount_Pct]]&lt;=5,"1-5%",
IF(Sales_Trans_2[[#This Row],[Discount_Pct]]&lt;=10,"6-10%",
IF(Sales_Trans_2[[#This Row],[Discount_Pct]]&lt;=15,"11-15%","&gt;15%"))))</f>
        <v>1-5%</v>
      </c>
    </row>
    <row r="1998" spans="1:32" x14ac:dyDescent="0.25">
      <c r="A1998" t="s">
        <v>3895</v>
      </c>
      <c r="B1998" s="10">
        <v>46096</v>
      </c>
      <c r="C1998" t="s">
        <v>1496</v>
      </c>
      <c r="D1998" t="s">
        <v>107</v>
      </c>
      <c r="E1998" t="s">
        <v>192</v>
      </c>
      <c r="F1998" t="s">
        <v>2538</v>
      </c>
      <c r="G1998">
        <v>5</v>
      </c>
      <c r="H1998">
        <v>66.900000000000006</v>
      </c>
      <c r="I1998">
        <v>20</v>
      </c>
      <c r="J1998">
        <v>66.900000000000006</v>
      </c>
      <c r="K1998">
        <v>307.74</v>
      </c>
      <c r="L1998">
        <v>240.75</v>
      </c>
      <c r="M1998">
        <v>66.989999999999995</v>
      </c>
      <c r="N1998" t="s">
        <v>133</v>
      </c>
      <c r="O1998" t="s">
        <v>24</v>
      </c>
      <c r="P1998" t="s">
        <v>25</v>
      </c>
      <c r="Q1998">
        <v>0.90555555555555556</v>
      </c>
      <c r="R1998" t="s">
        <v>27</v>
      </c>
      <c r="S1998" t="s">
        <v>4683</v>
      </c>
      <c r="T1998" t="s">
        <v>4672</v>
      </c>
      <c r="U1998">
        <v>59.92</v>
      </c>
      <c r="V1998" t="s">
        <v>5123</v>
      </c>
      <c r="W1998" t="s">
        <v>4958</v>
      </c>
      <c r="X1998" t="s">
        <v>5428</v>
      </c>
      <c r="Y1998" t="s">
        <v>5011</v>
      </c>
      <c r="Z1998" t="s">
        <v>5284</v>
      </c>
      <c r="AA1998" t="s">
        <v>4962</v>
      </c>
      <c r="AB1998">
        <f>YEAR(Sales_Trans_2[[#This Row],[Transaction_Date]])</f>
        <v>2026</v>
      </c>
      <c r="AC1998" t="str">
        <f>TEXT(Sales_Trans_2[[#This Row],[Transaction_Date]],"mmm")</f>
        <v>Mar</v>
      </c>
      <c r="AD1998">
        <f>MONTH(Sales_Trans_2[[#This Row],[Transaction_Date]])</f>
        <v>3</v>
      </c>
      <c r="AE1998" s="19">
        <f>IFERROR(Sales_Trans_2[[#This Row],[Profit]]/Sales_Trans_2[[#This Row],[Sales_Amount]],0)</f>
        <v>0.21768375901735229</v>
      </c>
      <c r="AF1998" s="20" t="str">
        <f>IF(Sales_Trans_2[[#This Row],[Discount_Pct]]=0,"0%",
IF(Sales_Trans_2[[#This Row],[Discount_Pct]]&lt;=5,"1-5%",
IF(Sales_Trans_2[[#This Row],[Discount_Pct]]&lt;=10,"6-10%",
IF(Sales_Trans_2[[#This Row],[Discount_Pct]]&lt;=15,"11-15%","&gt;15%"))))</f>
        <v>&gt;15%</v>
      </c>
    </row>
    <row r="1999" spans="1:32" x14ac:dyDescent="0.25">
      <c r="A1999" t="s">
        <v>1588</v>
      </c>
      <c r="B1999" s="10">
        <v>46083</v>
      </c>
      <c r="C1999" t="s">
        <v>1029</v>
      </c>
      <c r="D1999" t="s">
        <v>1539</v>
      </c>
      <c r="E1999" t="s">
        <v>816</v>
      </c>
      <c r="F1999" t="s">
        <v>1589</v>
      </c>
      <c r="G1999">
        <v>3</v>
      </c>
      <c r="H1999">
        <v>72.31</v>
      </c>
      <c r="I1999">
        <v>5</v>
      </c>
      <c r="J1999">
        <v>10.85</v>
      </c>
      <c r="K1999">
        <v>206.08</v>
      </c>
      <c r="L1999">
        <v>149.97</v>
      </c>
      <c r="M1999">
        <v>56.11</v>
      </c>
      <c r="N1999" t="s">
        <v>4971</v>
      </c>
      <c r="O1999" t="s">
        <v>24</v>
      </c>
      <c r="P1999" t="s">
        <v>25</v>
      </c>
      <c r="Q1999">
        <v>0.88958333333333328</v>
      </c>
      <c r="R1999" t="s">
        <v>49</v>
      </c>
      <c r="S1999" t="s">
        <v>4943</v>
      </c>
      <c r="T1999" t="s">
        <v>4930</v>
      </c>
      <c r="U1999">
        <v>66.400000000000006</v>
      </c>
      <c r="V1999" t="s">
        <v>5509</v>
      </c>
      <c r="W1999" t="s">
        <v>4958</v>
      </c>
      <c r="X1999" t="s">
        <v>5093</v>
      </c>
      <c r="Y1999" t="s">
        <v>5011</v>
      </c>
      <c r="Z1999" t="s">
        <v>5094</v>
      </c>
      <c r="AA1999" t="s">
        <v>4962</v>
      </c>
      <c r="AB1999">
        <f>YEAR(Sales_Trans_2[[#This Row],[Transaction_Date]])</f>
        <v>2026</v>
      </c>
      <c r="AC1999" t="str">
        <f>TEXT(Sales_Trans_2[[#This Row],[Transaction_Date]],"mmm")</f>
        <v>Mar</v>
      </c>
      <c r="AD1999">
        <f>MONTH(Sales_Trans_2[[#This Row],[Transaction_Date]])</f>
        <v>3</v>
      </c>
      <c r="AE1999" s="19">
        <f>IFERROR(Sales_Trans_2[[#This Row],[Profit]]/Sales_Trans_2[[#This Row],[Sales_Amount]],0)</f>
        <v>0.27227290372670804</v>
      </c>
      <c r="AF1999" s="20" t="str">
        <f>IF(Sales_Trans_2[[#This Row],[Discount_Pct]]=0,"0%",
IF(Sales_Trans_2[[#This Row],[Discount_Pct]]&lt;=5,"1-5%",
IF(Sales_Trans_2[[#This Row],[Discount_Pct]]&lt;=10,"6-10%",
IF(Sales_Trans_2[[#This Row],[Discount_Pct]]&lt;=15,"11-15%","&gt;15%"))))</f>
        <v>1-5%</v>
      </c>
    </row>
    <row r="2000" spans="1:32" x14ac:dyDescent="0.25">
      <c r="A2000" t="s">
        <v>2378</v>
      </c>
      <c r="B2000" s="10">
        <v>45942</v>
      </c>
      <c r="C2000" t="s">
        <v>834</v>
      </c>
      <c r="D2000" t="s">
        <v>622</v>
      </c>
      <c r="E2000" t="s">
        <v>771</v>
      </c>
      <c r="F2000" t="s">
        <v>772</v>
      </c>
      <c r="G2000">
        <v>6</v>
      </c>
      <c r="H2000">
        <v>363.82</v>
      </c>
      <c r="I2000">
        <v>20</v>
      </c>
      <c r="J2000">
        <v>436.58</v>
      </c>
      <c r="K2000">
        <v>1746.34</v>
      </c>
      <c r="L2000">
        <v>1647.66</v>
      </c>
      <c r="M2000">
        <v>98.68</v>
      </c>
      <c r="N2000" t="s">
        <v>23</v>
      </c>
      <c r="O2000" t="s">
        <v>24</v>
      </c>
      <c r="P2000" t="s">
        <v>25</v>
      </c>
      <c r="Q2000">
        <v>0.46736111111111112</v>
      </c>
      <c r="R2000" t="s">
        <v>49</v>
      </c>
      <c r="S2000" t="s">
        <v>4836</v>
      </c>
      <c r="T2000" t="s">
        <v>4828</v>
      </c>
      <c r="U2000">
        <v>327.08</v>
      </c>
      <c r="V2000" t="s">
        <v>5617</v>
      </c>
      <c r="W2000" t="s">
        <v>4958</v>
      </c>
      <c r="X2000" t="s">
        <v>5618</v>
      </c>
      <c r="Y2000" t="s">
        <v>5011</v>
      </c>
      <c r="Z2000" t="s">
        <v>4978</v>
      </c>
      <c r="AA2000" t="s">
        <v>4962</v>
      </c>
      <c r="AB2000">
        <f>YEAR(Sales_Trans_2[[#This Row],[Transaction_Date]])</f>
        <v>2025</v>
      </c>
      <c r="AC2000" t="str">
        <f>TEXT(Sales_Trans_2[[#This Row],[Transaction_Date]],"mmm")</f>
        <v>Oct</v>
      </c>
      <c r="AD2000">
        <f>MONTH(Sales_Trans_2[[#This Row],[Transaction_Date]])</f>
        <v>10</v>
      </c>
      <c r="AE2000" s="19">
        <f>IFERROR(Sales_Trans_2[[#This Row],[Profit]]/Sales_Trans_2[[#This Row],[Sales_Amount]],0)</f>
        <v>5.650675126264073E-2</v>
      </c>
      <c r="AF2000" s="20" t="str">
        <f>IF(Sales_Trans_2[[#This Row],[Discount_Pct]]=0,"0%",
IF(Sales_Trans_2[[#This Row],[Discount_Pct]]&lt;=5,"1-5%",
IF(Sales_Trans_2[[#This Row],[Discount_Pct]]&lt;=10,"6-10%",
IF(Sales_Trans_2[[#This Row],[Discount_Pct]]&lt;=15,"11-15%","&gt;15%"))))</f>
        <v>&gt;15%</v>
      </c>
    </row>
    <row r="2001" spans="1:32" x14ac:dyDescent="0.25">
      <c r="A2001" t="s">
        <v>2176</v>
      </c>
      <c r="B2001" s="10">
        <v>46049</v>
      </c>
      <c r="C2001" t="s">
        <v>2115</v>
      </c>
      <c r="D2001" t="s">
        <v>572</v>
      </c>
      <c r="E2001" t="s">
        <v>120</v>
      </c>
      <c r="F2001" t="s">
        <v>1170</v>
      </c>
      <c r="G2001">
        <v>5</v>
      </c>
      <c r="H2001">
        <v>48.47</v>
      </c>
      <c r="I2001">
        <v>15</v>
      </c>
      <c r="J2001">
        <v>36.35</v>
      </c>
      <c r="K2001">
        <v>206</v>
      </c>
      <c r="L2001">
        <v>183.25</v>
      </c>
      <c r="M2001">
        <v>22.75</v>
      </c>
      <c r="N2001" t="s">
        <v>68</v>
      </c>
      <c r="O2001" t="s">
        <v>24</v>
      </c>
      <c r="P2001" t="s">
        <v>25</v>
      </c>
      <c r="Q2001">
        <v>0.55208333333333337</v>
      </c>
      <c r="R2001" t="s">
        <v>49</v>
      </c>
      <c r="S2001" t="s">
        <v>4934</v>
      </c>
      <c r="T2001" t="s">
        <v>4930</v>
      </c>
      <c r="U2001">
        <v>46.76</v>
      </c>
      <c r="V2001" t="s">
        <v>5650</v>
      </c>
      <c r="W2001" t="s">
        <v>4958</v>
      </c>
      <c r="X2001" t="s">
        <v>5176</v>
      </c>
      <c r="Y2001" t="s">
        <v>5011</v>
      </c>
      <c r="Z2001" t="s">
        <v>5207</v>
      </c>
      <c r="AA2001" t="s">
        <v>4962</v>
      </c>
      <c r="AB2001">
        <f>YEAR(Sales_Trans_2[[#This Row],[Transaction_Date]])</f>
        <v>2026</v>
      </c>
      <c r="AC2001" t="str">
        <f>TEXT(Sales_Trans_2[[#This Row],[Transaction_Date]],"mmm")</f>
        <v>Jan</v>
      </c>
      <c r="AD2001">
        <f>MONTH(Sales_Trans_2[[#This Row],[Transaction_Date]])</f>
        <v>1</v>
      </c>
      <c r="AE2001" s="19">
        <f>IFERROR(Sales_Trans_2[[#This Row],[Profit]]/Sales_Trans_2[[#This Row],[Sales_Amount]],0)</f>
        <v>0.1104368932038835</v>
      </c>
      <c r="AF2001" s="20" t="str">
        <f>IF(Sales_Trans_2[[#This Row],[Discount_Pct]]=0,"0%",
IF(Sales_Trans_2[[#This Row],[Discount_Pct]]&lt;=5,"1-5%",
IF(Sales_Trans_2[[#This Row],[Discount_Pct]]&lt;=10,"6-10%",
IF(Sales_Trans_2[[#This Row],[Discount_Pct]]&lt;=15,"11-15%","&gt;15%"))))</f>
        <v>11-15%</v>
      </c>
    </row>
    <row r="2002" spans="1:32" x14ac:dyDescent="0.25">
      <c r="A2002" t="s">
        <v>1640</v>
      </c>
      <c r="B2002" s="10">
        <v>46266</v>
      </c>
      <c r="C2002" t="s">
        <v>1641</v>
      </c>
      <c r="D2002" t="s">
        <v>905</v>
      </c>
      <c r="E2002" t="s">
        <v>1621</v>
      </c>
      <c r="F2002" t="s">
        <v>1622</v>
      </c>
      <c r="G2002">
        <v>3</v>
      </c>
      <c r="H2002">
        <v>464.41</v>
      </c>
      <c r="I2002">
        <v>10</v>
      </c>
      <c r="J2002">
        <v>139.32</v>
      </c>
      <c r="K2002">
        <v>1253.9100000000001</v>
      </c>
      <c r="L2002">
        <v>1193.07</v>
      </c>
      <c r="M2002">
        <v>60.84</v>
      </c>
      <c r="N2002" t="s">
        <v>47</v>
      </c>
      <c r="O2002" t="s">
        <v>24</v>
      </c>
      <c r="P2002" t="s">
        <v>25</v>
      </c>
      <c r="Q2002">
        <v>0.77500000000000002</v>
      </c>
      <c r="R2002" t="s">
        <v>49</v>
      </c>
      <c r="S2002" t="s">
        <v>4686</v>
      </c>
      <c r="T2002" t="s">
        <v>4672</v>
      </c>
      <c r="U2002">
        <v>464.41</v>
      </c>
      <c r="V2002" t="s">
        <v>5651</v>
      </c>
      <c r="W2002" t="s">
        <v>4964</v>
      </c>
      <c r="X2002" t="s">
        <v>5048</v>
      </c>
      <c r="Y2002" t="s">
        <v>5011</v>
      </c>
      <c r="Z2002" t="s">
        <v>5138</v>
      </c>
      <c r="AA2002" t="s">
        <v>4962</v>
      </c>
      <c r="AB2002">
        <f>YEAR(Sales_Trans_2[[#This Row],[Transaction_Date]])</f>
        <v>2026</v>
      </c>
      <c r="AC2002" t="str">
        <f>TEXT(Sales_Trans_2[[#This Row],[Transaction_Date]],"mmm")</f>
        <v>Sep</v>
      </c>
      <c r="AD2002">
        <f>MONTH(Sales_Trans_2[[#This Row],[Transaction_Date]])</f>
        <v>9</v>
      </c>
      <c r="AE2002" s="19">
        <f>IFERROR(Sales_Trans_2[[#This Row],[Profit]]/Sales_Trans_2[[#This Row],[Sales_Amount]],0)</f>
        <v>4.8520228724549606E-2</v>
      </c>
      <c r="AF2002" s="20" t="str">
        <f>IF(Sales_Trans_2[[#This Row],[Discount_Pct]]=0,"0%",
IF(Sales_Trans_2[[#This Row],[Discount_Pct]]&lt;=5,"1-5%",
IF(Sales_Trans_2[[#This Row],[Discount_Pct]]&lt;=10,"6-10%",
IF(Sales_Trans_2[[#This Row],[Discount_Pct]]&lt;=15,"11-15%","&gt;15%"))))</f>
        <v>6-10%</v>
      </c>
    </row>
    <row r="2003" spans="1:32" x14ac:dyDescent="0.25">
      <c r="A2003" t="s">
        <v>4599</v>
      </c>
      <c r="B2003" s="10">
        <v>46075</v>
      </c>
      <c r="C2003" t="s">
        <v>1016</v>
      </c>
      <c r="D2003" t="s">
        <v>186</v>
      </c>
      <c r="E2003" t="s">
        <v>1621</v>
      </c>
      <c r="F2003" t="s">
        <v>1622</v>
      </c>
      <c r="G2003">
        <v>3</v>
      </c>
      <c r="H2003">
        <v>249.45</v>
      </c>
      <c r="I2003">
        <v>15</v>
      </c>
      <c r="J2003">
        <v>112.25</v>
      </c>
      <c r="K2003">
        <v>731.51</v>
      </c>
      <c r="L2003">
        <v>531.09</v>
      </c>
      <c r="M2003">
        <v>200.42</v>
      </c>
      <c r="N2003" t="s">
        <v>68</v>
      </c>
      <c r="O2003" t="s">
        <v>24</v>
      </c>
      <c r="P2003" t="s">
        <v>25</v>
      </c>
      <c r="Q2003">
        <v>0.84722222222222221</v>
      </c>
      <c r="R2003" t="s">
        <v>27</v>
      </c>
      <c r="S2003" t="s">
        <v>4724</v>
      </c>
      <c r="T2003" t="s">
        <v>4703</v>
      </c>
      <c r="U2003">
        <v>217.42</v>
      </c>
      <c r="V2003" t="s">
        <v>5653</v>
      </c>
      <c r="W2003" t="s">
        <v>4958</v>
      </c>
      <c r="X2003" t="s">
        <v>5048</v>
      </c>
      <c r="Y2003" t="s">
        <v>5011</v>
      </c>
      <c r="Z2003" t="s">
        <v>5138</v>
      </c>
      <c r="AA2003" t="s">
        <v>4962</v>
      </c>
      <c r="AB2003">
        <f>YEAR(Sales_Trans_2[[#This Row],[Transaction_Date]])</f>
        <v>2026</v>
      </c>
      <c r="AC2003" t="str">
        <f>TEXT(Sales_Trans_2[[#This Row],[Transaction_Date]],"mmm")</f>
        <v>Feb</v>
      </c>
      <c r="AD2003">
        <f>MONTH(Sales_Trans_2[[#This Row],[Transaction_Date]])</f>
        <v>2</v>
      </c>
      <c r="AE2003" s="19">
        <f>IFERROR(Sales_Trans_2[[#This Row],[Profit]]/Sales_Trans_2[[#This Row],[Sales_Amount]],0)</f>
        <v>0.2739812169348334</v>
      </c>
      <c r="AF2003" s="20" t="str">
        <f>IF(Sales_Trans_2[[#This Row],[Discount_Pct]]=0,"0%",
IF(Sales_Trans_2[[#This Row],[Discount_Pct]]&lt;=5,"1-5%",
IF(Sales_Trans_2[[#This Row],[Discount_Pct]]&lt;=10,"6-10%",
IF(Sales_Trans_2[[#This Row],[Discount_Pct]]&lt;=15,"11-15%","&gt;15%"))))</f>
        <v>11-15%</v>
      </c>
    </row>
    <row r="2004" spans="1:32" x14ac:dyDescent="0.25">
      <c r="A2004" t="s">
        <v>4375</v>
      </c>
      <c r="B2004" s="10">
        <v>46053</v>
      </c>
      <c r="C2004" t="s">
        <v>811</v>
      </c>
      <c r="D2004" t="s">
        <v>714</v>
      </c>
      <c r="E2004" t="s">
        <v>704</v>
      </c>
      <c r="F2004" t="s">
        <v>505</v>
      </c>
      <c r="G2004">
        <v>2</v>
      </c>
      <c r="H2004">
        <v>161.03</v>
      </c>
      <c r="I2004">
        <v>15</v>
      </c>
      <c r="J2004">
        <v>48.31</v>
      </c>
      <c r="K2004">
        <v>314.81</v>
      </c>
      <c r="L2004">
        <v>248.48</v>
      </c>
      <c r="M2004">
        <v>66.33</v>
      </c>
      <c r="N2004" t="s">
        <v>40</v>
      </c>
      <c r="O2004" t="s">
        <v>24</v>
      </c>
      <c r="P2004" t="s">
        <v>25</v>
      </c>
      <c r="Q2004">
        <v>0.8208333333333333</v>
      </c>
      <c r="R2004" t="s">
        <v>27</v>
      </c>
      <c r="S2004" t="s">
        <v>4653</v>
      </c>
      <c r="T2004" t="s">
        <v>4672</v>
      </c>
      <c r="U2004">
        <v>161.03</v>
      </c>
      <c r="V2004" t="s">
        <v>5679</v>
      </c>
      <c r="W2004" t="s">
        <v>4964</v>
      </c>
      <c r="X2004" t="s">
        <v>5348</v>
      </c>
      <c r="Y2004" t="s">
        <v>5011</v>
      </c>
      <c r="Z2004" t="s">
        <v>4997</v>
      </c>
      <c r="AA2004" t="s">
        <v>4962</v>
      </c>
      <c r="AB2004">
        <f>YEAR(Sales_Trans_2[[#This Row],[Transaction_Date]])</f>
        <v>2026</v>
      </c>
      <c r="AC2004" t="str">
        <f>TEXT(Sales_Trans_2[[#This Row],[Transaction_Date]],"mmm")</f>
        <v>Jan</v>
      </c>
      <c r="AD2004">
        <f>MONTH(Sales_Trans_2[[#This Row],[Transaction_Date]])</f>
        <v>1</v>
      </c>
      <c r="AE2004" s="19">
        <f>IFERROR(Sales_Trans_2[[#This Row],[Profit]]/Sales_Trans_2[[#This Row],[Sales_Amount]],0)</f>
        <v>0.21069851656554747</v>
      </c>
      <c r="AF2004" s="20" t="str">
        <f>IF(Sales_Trans_2[[#This Row],[Discount_Pct]]=0,"0%",
IF(Sales_Trans_2[[#This Row],[Discount_Pct]]&lt;=5,"1-5%",
IF(Sales_Trans_2[[#This Row],[Discount_Pct]]&lt;=10,"6-10%",
IF(Sales_Trans_2[[#This Row],[Discount_Pct]]&lt;=15,"11-15%","&gt;15%"))))</f>
        <v>11-15%</v>
      </c>
    </row>
    <row r="2005" spans="1:32" x14ac:dyDescent="0.25">
      <c r="A2005" t="s">
        <v>1134</v>
      </c>
      <c r="B2005" s="10">
        <v>46014</v>
      </c>
      <c r="C2005" t="s">
        <v>674</v>
      </c>
      <c r="D2005" t="s">
        <v>326</v>
      </c>
      <c r="E2005" t="s">
        <v>488</v>
      </c>
      <c r="F2005" t="s">
        <v>489</v>
      </c>
      <c r="G2005">
        <v>2</v>
      </c>
      <c r="H2005">
        <v>400.33</v>
      </c>
      <c r="I2005">
        <v>5</v>
      </c>
      <c r="J2005">
        <v>40.03</v>
      </c>
      <c r="K2005">
        <v>760.63</v>
      </c>
      <c r="L2005">
        <v>681.8</v>
      </c>
      <c r="M2005">
        <v>78.83</v>
      </c>
      <c r="N2005" t="s">
        <v>47</v>
      </c>
      <c r="O2005" t="s">
        <v>24</v>
      </c>
      <c r="P2005" t="s">
        <v>25</v>
      </c>
      <c r="Q2005">
        <v>0.6430555555555556</v>
      </c>
      <c r="R2005" t="s">
        <v>49</v>
      </c>
      <c r="S2005" t="s">
        <v>4859</v>
      </c>
      <c r="T2005" t="s">
        <v>4847</v>
      </c>
      <c r="U2005">
        <v>400.33</v>
      </c>
      <c r="V2005" t="s">
        <v>5713</v>
      </c>
      <c r="W2005" t="s">
        <v>4968</v>
      </c>
      <c r="X2005" t="s">
        <v>5338</v>
      </c>
      <c r="Y2005" t="s">
        <v>5011</v>
      </c>
      <c r="Z2005" t="s">
        <v>5339</v>
      </c>
      <c r="AA2005" t="s">
        <v>4962</v>
      </c>
      <c r="AB2005">
        <f>YEAR(Sales_Trans_2[[#This Row],[Transaction_Date]])</f>
        <v>2025</v>
      </c>
      <c r="AC2005" t="str">
        <f>TEXT(Sales_Trans_2[[#This Row],[Transaction_Date]],"mmm")</f>
        <v>Dec</v>
      </c>
      <c r="AD2005">
        <f>MONTH(Sales_Trans_2[[#This Row],[Transaction_Date]])</f>
        <v>12</v>
      </c>
      <c r="AE2005" s="19">
        <f>IFERROR(Sales_Trans_2[[#This Row],[Profit]]/Sales_Trans_2[[#This Row],[Sales_Amount]],0)</f>
        <v>0.103637773950541</v>
      </c>
      <c r="AF2005" s="20" t="str">
        <f>IF(Sales_Trans_2[[#This Row],[Discount_Pct]]=0,"0%",
IF(Sales_Trans_2[[#This Row],[Discount_Pct]]&lt;=5,"1-5%",
IF(Sales_Trans_2[[#This Row],[Discount_Pct]]&lt;=10,"6-10%",
IF(Sales_Trans_2[[#This Row],[Discount_Pct]]&lt;=15,"11-15%","&gt;15%"))))</f>
        <v>1-5%</v>
      </c>
    </row>
    <row r="2006" spans="1:32" x14ac:dyDescent="0.25">
      <c r="A2006" t="s">
        <v>1098</v>
      </c>
      <c r="B2006" s="10">
        <v>46044</v>
      </c>
      <c r="C2006" t="s">
        <v>1099</v>
      </c>
      <c r="D2006" t="s">
        <v>399</v>
      </c>
      <c r="E2006" t="s">
        <v>950</v>
      </c>
      <c r="F2006" t="s">
        <v>1100</v>
      </c>
      <c r="G2006">
        <v>8</v>
      </c>
      <c r="H2006">
        <v>104.57</v>
      </c>
      <c r="I2006">
        <v>15</v>
      </c>
      <c r="J2006">
        <v>125.48</v>
      </c>
      <c r="K2006">
        <v>711.08</v>
      </c>
      <c r="L2006">
        <v>688.4</v>
      </c>
      <c r="M2006">
        <v>22.68</v>
      </c>
      <c r="N2006" t="s">
        <v>23</v>
      </c>
      <c r="O2006" t="s">
        <v>24</v>
      </c>
      <c r="P2006" t="s">
        <v>25</v>
      </c>
      <c r="Q2006">
        <v>0.39305555555555555</v>
      </c>
      <c r="R2006" t="s">
        <v>49</v>
      </c>
      <c r="S2006" t="s">
        <v>4693</v>
      </c>
      <c r="T2006" t="s">
        <v>4672</v>
      </c>
      <c r="U2006">
        <v>99.93</v>
      </c>
      <c r="V2006" t="s">
        <v>5048</v>
      </c>
      <c r="W2006" t="s">
        <v>4958</v>
      </c>
      <c r="X2006" t="s">
        <v>5469</v>
      </c>
      <c r="Y2006" t="s">
        <v>5011</v>
      </c>
      <c r="Z2006" t="s">
        <v>5049</v>
      </c>
      <c r="AA2006" t="s">
        <v>4962</v>
      </c>
      <c r="AB2006">
        <f>YEAR(Sales_Trans_2[[#This Row],[Transaction_Date]])</f>
        <v>2026</v>
      </c>
      <c r="AC2006" t="str">
        <f>TEXT(Sales_Trans_2[[#This Row],[Transaction_Date]],"mmm")</f>
        <v>Jan</v>
      </c>
      <c r="AD2006">
        <f>MONTH(Sales_Trans_2[[#This Row],[Transaction_Date]])</f>
        <v>1</v>
      </c>
      <c r="AE2006" s="19">
        <f>IFERROR(Sales_Trans_2[[#This Row],[Profit]]/Sales_Trans_2[[#This Row],[Sales_Amount]],0)</f>
        <v>3.1895145412611799E-2</v>
      </c>
      <c r="AF2006" s="20" t="str">
        <f>IF(Sales_Trans_2[[#This Row],[Discount_Pct]]=0,"0%",
IF(Sales_Trans_2[[#This Row],[Discount_Pct]]&lt;=5,"1-5%",
IF(Sales_Trans_2[[#This Row],[Discount_Pct]]&lt;=10,"6-10%",
IF(Sales_Trans_2[[#This Row],[Discount_Pct]]&lt;=15,"11-15%","&gt;15%"))))</f>
        <v>11-15%</v>
      </c>
    </row>
    <row r="2007" spans="1:32" x14ac:dyDescent="0.25">
      <c r="A2007" t="s">
        <v>2537</v>
      </c>
      <c r="B2007" s="10">
        <v>46010</v>
      </c>
      <c r="C2007" t="s">
        <v>2003</v>
      </c>
      <c r="D2007" t="s">
        <v>727</v>
      </c>
      <c r="E2007" t="s">
        <v>192</v>
      </c>
      <c r="F2007" t="s">
        <v>2538</v>
      </c>
      <c r="G2007">
        <v>1</v>
      </c>
      <c r="H2007">
        <v>227</v>
      </c>
      <c r="I2007">
        <v>5</v>
      </c>
      <c r="J2007">
        <v>11.35</v>
      </c>
      <c r="K2007">
        <v>215.65</v>
      </c>
      <c r="L2007">
        <v>196.3</v>
      </c>
      <c r="M2007">
        <v>19.350000000000001</v>
      </c>
      <c r="N2007" t="s">
        <v>40</v>
      </c>
      <c r="O2007" t="s">
        <v>24</v>
      </c>
      <c r="P2007" t="s">
        <v>25</v>
      </c>
      <c r="Q2007">
        <v>0.79652777777777772</v>
      </c>
      <c r="R2007" t="s">
        <v>49</v>
      </c>
      <c r="S2007" t="s">
        <v>4867</v>
      </c>
      <c r="T2007" t="s">
        <v>4864</v>
      </c>
      <c r="U2007">
        <v>227</v>
      </c>
      <c r="V2007" t="s">
        <v>5755</v>
      </c>
      <c r="W2007" t="s">
        <v>4964</v>
      </c>
      <c r="X2007" t="s">
        <v>5428</v>
      </c>
      <c r="Y2007" t="s">
        <v>5011</v>
      </c>
      <c r="Z2007" t="s">
        <v>5284</v>
      </c>
      <c r="AA2007" t="s">
        <v>4962</v>
      </c>
      <c r="AB2007">
        <f>YEAR(Sales_Trans_2[[#This Row],[Transaction_Date]])</f>
        <v>2025</v>
      </c>
      <c r="AC2007" t="str">
        <f>TEXT(Sales_Trans_2[[#This Row],[Transaction_Date]],"mmm")</f>
        <v>Dec</v>
      </c>
      <c r="AD2007">
        <f>MONTH(Sales_Trans_2[[#This Row],[Transaction_Date]])</f>
        <v>12</v>
      </c>
      <c r="AE2007" s="19">
        <f>IFERROR(Sales_Trans_2[[#This Row],[Profit]]/Sales_Trans_2[[#This Row],[Sales_Amount]],0)</f>
        <v>8.9728727104103873E-2</v>
      </c>
      <c r="AF2007" s="20" t="str">
        <f>IF(Sales_Trans_2[[#This Row],[Discount_Pct]]=0,"0%",
IF(Sales_Trans_2[[#This Row],[Discount_Pct]]&lt;=5,"1-5%",
IF(Sales_Trans_2[[#This Row],[Discount_Pct]]&lt;=10,"6-10%",
IF(Sales_Trans_2[[#This Row],[Discount_Pct]]&lt;=15,"11-15%","&gt;15%"))))</f>
        <v>1-5%</v>
      </c>
    </row>
    <row r="2008" spans="1:32" x14ac:dyDescent="0.25">
      <c r="A2008" t="s">
        <v>2947</v>
      </c>
      <c r="B2008" s="10">
        <v>45991</v>
      </c>
      <c r="C2008" t="s">
        <v>1967</v>
      </c>
      <c r="D2008" t="s">
        <v>1112</v>
      </c>
      <c r="E2008" t="s">
        <v>427</v>
      </c>
      <c r="F2008" t="s">
        <v>724</v>
      </c>
      <c r="G2008">
        <v>8</v>
      </c>
      <c r="H2008">
        <v>386.86</v>
      </c>
      <c r="I2008">
        <v>15</v>
      </c>
      <c r="J2008">
        <v>464.23</v>
      </c>
      <c r="K2008">
        <v>3025.25</v>
      </c>
      <c r="L2008">
        <v>2595.84</v>
      </c>
      <c r="M2008">
        <v>429.41</v>
      </c>
      <c r="N2008" t="s">
        <v>68</v>
      </c>
      <c r="O2008" t="s">
        <v>24</v>
      </c>
      <c r="P2008" t="s">
        <v>25</v>
      </c>
      <c r="Q2008">
        <v>0.38958333333333334</v>
      </c>
      <c r="R2008" t="s">
        <v>27</v>
      </c>
      <c r="S2008" t="s">
        <v>4904</v>
      </c>
      <c r="T2008" t="s">
        <v>4887</v>
      </c>
      <c r="U2008">
        <v>360.52</v>
      </c>
      <c r="V2008" t="s">
        <v>5601</v>
      </c>
      <c r="W2008" t="s">
        <v>4958</v>
      </c>
      <c r="X2008" t="s">
        <v>5398</v>
      </c>
      <c r="Y2008" t="s">
        <v>5011</v>
      </c>
      <c r="Z2008" t="s">
        <v>5117</v>
      </c>
      <c r="AA2008" t="s">
        <v>4962</v>
      </c>
      <c r="AB2008">
        <f>YEAR(Sales_Trans_2[[#This Row],[Transaction_Date]])</f>
        <v>2025</v>
      </c>
      <c r="AC2008" t="str">
        <f>TEXT(Sales_Trans_2[[#This Row],[Transaction_Date]],"mmm")</f>
        <v>Nov</v>
      </c>
      <c r="AD2008">
        <f>MONTH(Sales_Trans_2[[#This Row],[Transaction_Date]])</f>
        <v>11</v>
      </c>
      <c r="AE2008" s="19">
        <f>IFERROR(Sales_Trans_2[[#This Row],[Profit]]/Sales_Trans_2[[#This Row],[Sales_Amount]],0)</f>
        <v>0.14194198826543261</v>
      </c>
      <c r="AF2008" s="20" t="str">
        <f>IF(Sales_Trans_2[[#This Row],[Discount_Pct]]=0,"0%",
IF(Sales_Trans_2[[#This Row],[Discount_Pct]]&lt;=5,"1-5%",
IF(Sales_Trans_2[[#This Row],[Discount_Pct]]&lt;=10,"6-10%",
IF(Sales_Trans_2[[#This Row],[Discount_Pct]]&lt;=15,"11-15%","&gt;15%"))))</f>
        <v>11-15%</v>
      </c>
    </row>
    <row r="2009" spans="1:32" x14ac:dyDescent="0.25">
      <c r="A2009" t="s">
        <v>656</v>
      </c>
      <c r="B2009" s="10">
        <v>45990</v>
      </c>
      <c r="C2009" t="s">
        <v>657</v>
      </c>
      <c r="D2009" t="s">
        <v>101</v>
      </c>
      <c r="E2009" t="s">
        <v>634</v>
      </c>
      <c r="F2009" t="s">
        <v>635</v>
      </c>
      <c r="G2009">
        <v>1</v>
      </c>
      <c r="H2009">
        <v>434.65</v>
      </c>
      <c r="I2009">
        <v>5</v>
      </c>
      <c r="J2009">
        <v>21.73</v>
      </c>
      <c r="K2009">
        <v>474.86</v>
      </c>
      <c r="L2009">
        <v>351.63</v>
      </c>
      <c r="M2009">
        <v>123.23</v>
      </c>
      <c r="N2009" t="s">
        <v>68</v>
      </c>
      <c r="O2009" t="s">
        <v>24</v>
      </c>
      <c r="P2009" t="s">
        <v>25</v>
      </c>
      <c r="Q2009">
        <v>0.82430555555555551</v>
      </c>
      <c r="R2009" t="s">
        <v>27</v>
      </c>
      <c r="S2009" t="s">
        <v>4676</v>
      </c>
      <c r="T2009" t="s">
        <v>4672</v>
      </c>
      <c r="U2009">
        <v>434.65</v>
      </c>
      <c r="V2009" t="s">
        <v>4996</v>
      </c>
      <c r="W2009" t="s">
        <v>4968</v>
      </c>
      <c r="X2009" t="s">
        <v>5616</v>
      </c>
      <c r="Y2009" t="s">
        <v>5011</v>
      </c>
      <c r="Z2009" t="s">
        <v>4995</v>
      </c>
      <c r="AA2009" t="s">
        <v>4962</v>
      </c>
      <c r="AB2009">
        <f>YEAR(Sales_Trans_2[[#This Row],[Transaction_Date]])</f>
        <v>2025</v>
      </c>
      <c r="AC2009" t="str">
        <f>TEXT(Sales_Trans_2[[#This Row],[Transaction_Date]],"mmm")</f>
        <v>Nov</v>
      </c>
      <c r="AD2009">
        <f>MONTH(Sales_Trans_2[[#This Row],[Transaction_Date]])</f>
        <v>11</v>
      </c>
      <c r="AE2009" s="19">
        <f>IFERROR(Sales_Trans_2[[#This Row],[Profit]]/Sales_Trans_2[[#This Row],[Sales_Amount]],0)</f>
        <v>0.25950806553510508</v>
      </c>
      <c r="AF2009" s="20" t="str">
        <f>IF(Sales_Trans_2[[#This Row],[Discount_Pct]]=0,"0%",
IF(Sales_Trans_2[[#This Row],[Discount_Pct]]&lt;=5,"1-5%",
IF(Sales_Trans_2[[#This Row],[Discount_Pct]]&lt;=10,"6-10%",
IF(Sales_Trans_2[[#This Row],[Discount_Pct]]&lt;=15,"11-15%","&gt;15%"))))</f>
        <v>1-5%</v>
      </c>
    </row>
    <row r="2010" spans="1:32" x14ac:dyDescent="0.25">
      <c r="A2010" t="s">
        <v>2932</v>
      </c>
      <c r="B2010" s="10">
        <v>45990</v>
      </c>
      <c r="C2010" t="s">
        <v>2677</v>
      </c>
      <c r="D2010" t="s">
        <v>147</v>
      </c>
      <c r="E2010" t="s">
        <v>285</v>
      </c>
      <c r="F2010" t="s">
        <v>2070</v>
      </c>
      <c r="G2010">
        <v>6</v>
      </c>
      <c r="H2010">
        <v>380.19</v>
      </c>
      <c r="I2010">
        <v>15</v>
      </c>
      <c r="J2010">
        <v>342.17</v>
      </c>
      <c r="K2010">
        <v>2229.8200000000002</v>
      </c>
      <c r="L2010">
        <v>1567.32</v>
      </c>
      <c r="M2010">
        <v>662.5</v>
      </c>
      <c r="N2010" t="s">
        <v>23</v>
      </c>
      <c r="O2010" t="s">
        <v>24</v>
      </c>
      <c r="P2010" t="s">
        <v>25</v>
      </c>
      <c r="Q2010">
        <v>0.52847222222222223</v>
      </c>
      <c r="R2010" t="s">
        <v>27</v>
      </c>
      <c r="S2010" t="s">
        <v>4717</v>
      </c>
      <c r="T2010" t="s">
        <v>4703</v>
      </c>
      <c r="U2010">
        <v>332.73</v>
      </c>
      <c r="V2010" t="s">
        <v>5807</v>
      </c>
      <c r="W2010" t="s">
        <v>4958</v>
      </c>
      <c r="X2010" t="s">
        <v>5114</v>
      </c>
      <c r="Y2010" t="s">
        <v>5011</v>
      </c>
      <c r="Z2010" t="s">
        <v>5112</v>
      </c>
      <c r="AA2010" t="s">
        <v>4962</v>
      </c>
      <c r="AB2010">
        <f>YEAR(Sales_Trans_2[[#This Row],[Transaction_Date]])</f>
        <v>2025</v>
      </c>
      <c r="AC2010" t="str">
        <f>TEXT(Sales_Trans_2[[#This Row],[Transaction_Date]],"mmm")</f>
        <v>Nov</v>
      </c>
      <c r="AD2010">
        <f>MONTH(Sales_Trans_2[[#This Row],[Transaction_Date]])</f>
        <v>11</v>
      </c>
      <c r="AE2010" s="19">
        <f>IFERROR(Sales_Trans_2[[#This Row],[Profit]]/Sales_Trans_2[[#This Row],[Sales_Amount]],0)</f>
        <v>0.29710918370092654</v>
      </c>
      <c r="AF2010" s="20" t="str">
        <f>IF(Sales_Trans_2[[#This Row],[Discount_Pct]]=0,"0%",
IF(Sales_Trans_2[[#This Row],[Discount_Pct]]&lt;=5,"1-5%",
IF(Sales_Trans_2[[#This Row],[Discount_Pct]]&lt;=10,"6-10%",
IF(Sales_Trans_2[[#This Row],[Discount_Pct]]&lt;=15,"11-15%","&gt;15%"))))</f>
        <v>11-15%</v>
      </c>
    </row>
    <row r="2011" spans="1:32" x14ac:dyDescent="0.25">
      <c r="A2011" t="s">
        <v>1534</v>
      </c>
      <c r="B2011" s="10">
        <v>45984</v>
      </c>
      <c r="C2011" t="s">
        <v>1535</v>
      </c>
      <c r="D2011" t="s">
        <v>409</v>
      </c>
      <c r="E2011" t="s">
        <v>704</v>
      </c>
      <c r="F2011" t="s">
        <v>1093</v>
      </c>
      <c r="G2011">
        <v>3</v>
      </c>
      <c r="H2011">
        <v>299.73</v>
      </c>
      <c r="I2011">
        <v>10</v>
      </c>
      <c r="J2011">
        <v>89.92</v>
      </c>
      <c r="K2011">
        <v>930.66</v>
      </c>
      <c r="L2011">
        <v>554.22</v>
      </c>
      <c r="M2011">
        <v>376.44</v>
      </c>
      <c r="N2011" t="s">
        <v>47</v>
      </c>
      <c r="O2011" t="s">
        <v>24</v>
      </c>
      <c r="P2011" t="s">
        <v>25</v>
      </c>
      <c r="Q2011">
        <v>0.45763888888888887</v>
      </c>
      <c r="R2011" t="s">
        <v>27</v>
      </c>
      <c r="S2011" t="s">
        <v>4635</v>
      </c>
      <c r="T2011" t="s">
        <v>4636</v>
      </c>
      <c r="U2011">
        <v>299.73</v>
      </c>
      <c r="V2011" t="s">
        <v>5332</v>
      </c>
      <c r="W2011" t="s">
        <v>4968</v>
      </c>
      <c r="X2011" t="s">
        <v>5152</v>
      </c>
      <c r="Y2011" t="s">
        <v>5011</v>
      </c>
      <c r="Z2011" t="s">
        <v>4997</v>
      </c>
      <c r="AA2011" t="s">
        <v>4962</v>
      </c>
      <c r="AB2011">
        <f>YEAR(Sales_Trans_2[[#This Row],[Transaction_Date]])</f>
        <v>2025</v>
      </c>
      <c r="AC2011" t="str">
        <f>TEXT(Sales_Trans_2[[#This Row],[Transaction_Date]],"mmm")</f>
        <v>Nov</v>
      </c>
      <c r="AD2011">
        <f>MONTH(Sales_Trans_2[[#This Row],[Transaction_Date]])</f>
        <v>11</v>
      </c>
      <c r="AE2011" s="19">
        <f>IFERROR(Sales_Trans_2[[#This Row],[Profit]]/Sales_Trans_2[[#This Row],[Sales_Amount]],0)</f>
        <v>0.40448713816001547</v>
      </c>
      <c r="AF2011" s="20" t="str">
        <f>IF(Sales_Trans_2[[#This Row],[Discount_Pct]]=0,"0%",
IF(Sales_Trans_2[[#This Row],[Discount_Pct]]&lt;=5,"1-5%",
IF(Sales_Trans_2[[#This Row],[Discount_Pct]]&lt;=10,"6-10%",
IF(Sales_Trans_2[[#This Row],[Discount_Pct]]&lt;=15,"11-15%","&gt;15%"))))</f>
        <v>6-10%</v>
      </c>
    </row>
    <row r="2012" spans="1:32" x14ac:dyDescent="0.25">
      <c r="A2012" t="s">
        <v>2351</v>
      </c>
      <c r="B2012" s="10">
        <v>45984</v>
      </c>
      <c r="C2012" t="s">
        <v>502</v>
      </c>
      <c r="D2012" t="s">
        <v>349</v>
      </c>
      <c r="E2012" t="s">
        <v>488</v>
      </c>
      <c r="F2012" t="s">
        <v>489</v>
      </c>
      <c r="G2012">
        <v>4</v>
      </c>
      <c r="H2012">
        <v>446.17</v>
      </c>
      <c r="I2012">
        <v>20</v>
      </c>
      <c r="J2012">
        <v>356.94</v>
      </c>
      <c r="K2012">
        <v>1641.9</v>
      </c>
      <c r="L2012">
        <v>1302.44</v>
      </c>
      <c r="M2012">
        <v>339.46</v>
      </c>
      <c r="N2012" t="s">
        <v>23</v>
      </c>
      <c r="O2012" t="s">
        <v>24</v>
      </c>
      <c r="P2012" t="s">
        <v>25</v>
      </c>
      <c r="Q2012">
        <v>0.43680555555555556</v>
      </c>
      <c r="R2012" t="s">
        <v>27</v>
      </c>
      <c r="S2012" t="s">
        <v>4789</v>
      </c>
      <c r="T2012" t="s">
        <v>4776</v>
      </c>
      <c r="U2012">
        <v>298.81</v>
      </c>
      <c r="V2012" t="s">
        <v>5217</v>
      </c>
      <c r="W2012" t="s">
        <v>4964</v>
      </c>
      <c r="X2012" t="s">
        <v>5338</v>
      </c>
      <c r="Y2012" t="s">
        <v>5011</v>
      </c>
      <c r="Z2012" t="s">
        <v>5339</v>
      </c>
      <c r="AA2012" t="s">
        <v>4962</v>
      </c>
      <c r="AB2012">
        <f>YEAR(Sales_Trans_2[[#This Row],[Transaction_Date]])</f>
        <v>2025</v>
      </c>
      <c r="AC2012" t="str">
        <f>TEXT(Sales_Trans_2[[#This Row],[Transaction_Date]],"mmm")</f>
        <v>Nov</v>
      </c>
      <c r="AD2012">
        <f>MONTH(Sales_Trans_2[[#This Row],[Transaction_Date]])</f>
        <v>11</v>
      </c>
      <c r="AE2012" s="19">
        <f>IFERROR(Sales_Trans_2[[#This Row],[Profit]]/Sales_Trans_2[[#This Row],[Sales_Amount]],0)</f>
        <v>0.20674827943236493</v>
      </c>
      <c r="AF2012" s="20" t="str">
        <f>IF(Sales_Trans_2[[#This Row],[Discount_Pct]]=0,"0%",
IF(Sales_Trans_2[[#This Row],[Discount_Pct]]&lt;=5,"1-5%",
IF(Sales_Trans_2[[#This Row],[Discount_Pct]]&lt;=10,"6-10%",
IF(Sales_Trans_2[[#This Row],[Discount_Pct]]&lt;=15,"11-15%","&gt;15%"))))</f>
        <v>&gt;15%</v>
      </c>
    </row>
    <row r="2013" spans="1:32" x14ac:dyDescent="0.25">
      <c r="A2013" t="s">
        <v>2745</v>
      </c>
      <c r="B2013" s="10">
        <v>45983</v>
      </c>
      <c r="C2013" t="s">
        <v>2746</v>
      </c>
      <c r="D2013" t="s">
        <v>37</v>
      </c>
      <c r="E2013" t="s">
        <v>1252</v>
      </c>
      <c r="F2013" t="s">
        <v>2747</v>
      </c>
      <c r="G2013">
        <v>3</v>
      </c>
      <c r="H2013">
        <v>234.86</v>
      </c>
      <c r="I2013">
        <v>10</v>
      </c>
      <c r="J2013">
        <v>70.459999999999994</v>
      </c>
      <c r="K2013">
        <v>729.24</v>
      </c>
      <c r="L2013">
        <v>639.69000000000005</v>
      </c>
      <c r="M2013">
        <v>89.55</v>
      </c>
      <c r="N2013" t="s">
        <v>47</v>
      </c>
      <c r="O2013" t="s">
        <v>24</v>
      </c>
      <c r="P2013" t="s">
        <v>25</v>
      </c>
      <c r="Q2013">
        <v>0.66874999999999996</v>
      </c>
      <c r="R2013" t="s">
        <v>27</v>
      </c>
      <c r="S2013" t="s">
        <v>4893</v>
      </c>
      <c r="T2013" t="s">
        <v>4887</v>
      </c>
      <c r="U2013">
        <v>234.86</v>
      </c>
      <c r="V2013" t="s">
        <v>5447</v>
      </c>
      <c r="W2013" t="s">
        <v>4964</v>
      </c>
      <c r="X2013" t="s">
        <v>5829</v>
      </c>
      <c r="Y2013" t="s">
        <v>5011</v>
      </c>
      <c r="Z2013" t="s">
        <v>5498</v>
      </c>
      <c r="AA2013" t="s">
        <v>4962</v>
      </c>
      <c r="AB2013">
        <f>YEAR(Sales_Trans_2[[#This Row],[Transaction_Date]])</f>
        <v>2025</v>
      </c>
      <c r="AC2013" t="str">
        <f>TEXT(Sales_Trans_2[[#This Row],[Transaction_Date]],"mmm")</f>
        <v>Nov</v>
      </c>
      <c r="AD2013">
        <f>MONTH(Sales_Trans_2[[#This Row],[Transaction_Date]])</f>
        <v>11</v>
      </c>
      <c r="AE2013" s="19">
        <f>IFERROR(Sales_Trans_2[[#This Row],[Profit]]/Sales_Trans_2[[#This Row],[Sales_Amount]],0)</f>
        <v>0.12279907849267731</v>
      </c>
      <c r="AF2013" s="20" t="str">
        <f>IF(Sales_Trans_2[[#This Row],[Discount_Pct]]=0,"0%",
IF(Sales_Trans_2[[#This Row],[Discount_Pct]]&lt;=5,"1-5%",
IF(Sales_Trans_2[[#This Row],[Discount_Pct]]&lt;=10,"6-10%",
IF(Sales_Trans_2[[#This Row],[Discount_Pct]]&lt;=15,"11-15%","&gt;15%"))))</f>
        <v>6-10%</v>
      </c>
    </row>
    <row r="2014" spans="1:32" x14ac:dyDescent="0.25">
      <c r="A2014" t="s">
        <v>4025</v>
      </c>
      <c r="B2014" s="10">
        <v>45976</v>
      </c>
      <c r="C2014" t="s">
        <v>2417</v>
      </c>
      <c r="D2014" t="s">
        <v>581</v>
      </c>
      <c r="E2014" t="s">
        <v>427</v>
      </c>
      <c r="F2014" t="s">
        <v>724</v>
      </c>
      <c r="G2014">
        <v>1</v>
      </c>
      <c r="H2014">
        <v>139.21</v>
      </c>
      <c r="I2014">
        <v>20</v>
      </c>
      <c r="J2014">
        <v>27.84</v>
      </c>
      <c r="K2014">
        <v>128.08000000000001</v>
      </c>
      <c r="L2014">
        <v>106.99</v>
      </c>
      <c r="M2014">
        <v>21.09</v>
      </c>
      <c r="N2014" t="s">
        <v>40</v>
      </c>
      <c r="O2014" t="s">
        <v>24</v>
      </c>
      <c r="P2014" t="s">
        <v>25</v>
      </c>
      <c r="Q2014">
        <v>0.71180555555555558</v>
      </c>
      <c r="R2014" t="s">
        <v>27</v>
      </c>
      <c r="S2014" t="s">
        <v>4710</v>
      </c>
      <c r="T2014" t="s">
        <v>4703</v>
      </c>
      <c r="U2014">
        <v>139.21</v>
      </c>
      <c r="V2014" t="s">
        <v>5608</v>
      </c>
      <c r="W2014" t="s">
        <v>4964</v>
      </c>
      <c r="X2014" t="s">
        <v>5398</v>
      </c>
      <c r="Y2014" t="s">
        <v>5011</v>
      </c>
      <c r="Z2014" t="s">
        <v>5117</v>
      </c>
      <c r="AA2014" t="s">
        <v>4962</v>
      </c>
      <c r="AB2014">
        <f>YEAR(Sales_Trans_2[[#This Row],[Transaction_Date]])</f>
        <v>2025</v>
      </c>
      <c r="AC2014" t="str">
        <f>TEXT(Sales_Trans_2[[#This Row],[Transaction_Date]],"mmm")</f>
        <v>Nov</v>
      </c>
      <c r="AD2014">
        <f>MONTH(Sales_Trans_2[[#This Row],[Transaction_Date]])</f>
        <v>11</v>
      </c>
      <c r="AE2014" s="19">
        <f>IFERROR(Sales_Trans_2[[#This Row],[Profit]]/Sales_Trans_2[[#This Row],[Sales_Amount]],0)</f>
        <v>0.1646627108057464</v>
      </c>
      <c r="AF2014" s="20" t="str">
        <f>IF(Sales_Trans_2[[#This Row],[Discount_Pct]]=0,"0%",
IF(Sales_Trans_2[[#This Row],[Discount_Pct]]&lt;=5,"1-5%",
IF(Sales_Trans_2[[#This Row],[Discount_Pct]]&lt;=10,"6-10%",
IF(Sales_Trans_2[[#This Row],[Discount_Pct]]&lt;=15,"11-15%","&gt;15%"))))</f>
        <v>&gt;15%</v>
      </c>
    </row>
    <row r="2015" spans="1:32" x14ac:dyDescent="0.25">
      <c r="A2015" t="s">
        <v>3978</v>
      </c>
      <c r="B2015" s="10">
        <v>45911</v>
      </c>
      <c r="C2015" t="s">
        <v>2626</v>
      </c>
      <c r="D2015" t="s">
        <v>275</v>
      </c>
      <c r="E2015" t="s">
        <v>248</v>
      </c>
      <c r="F2015" t="s">
        <v>249</v>
      </c>
      <c r="G2015">
        <v>3</v>
      </c>
      <c r="H2015">
        <v>51.33</v>
      </c>
      <c r="I2015">
        <v>5</v>
      </c>
      <c r="J2015">
        <v>7.7</v>
      </c>
      <c r="K2015">
        <v>168.23</v>
      </c>
      <c r="L2015">
        <v>112.44</v>
      </c>
      <c r="M2015">
        <v>55.79</v>
      </c>
      <c r="N2015" t="s">
        <v>23</v>
      </c>
      <c r="O2015" t="s">
        <v>24</v>
      </c>
      <c r="P2015" t="s">
        <v>25</v>
      </c>
      <c r="Q2015">
        <v>0.58402777777777781</v>
      </c>
      <c r="R2015" t="s">
        <v>27</v>
      </c>
      <c r="S2015" t="s">
        <v>4760</v>
      </c>
      <c r="T2015" t="s">
        <v>4752</v>
      </c>
      <c r="U2015">
        <v>51.33</v>
      </c>
      <c r="V2015" t="s">
        <v>5001</v>
      </c>
      <c r="W2015" t="s">
        <v>4968</v>
      </c>
      <c r="X2015" t="s">
        <v>5316</v>
      </c>
      <c r="Y2015" t="s">
        <v>5011</v>
      </c>
      <c r="Z2015" t="s">
        <v>5317</v>
      </c>
      <c r="AA2015" t="s">
        <v>4962</v>
      </c>
      <c r="AB2015">
        <f>YEAR(Sales_Trans_2[[#This Row],[Transaction_Date]])</f>
        <v>2025</v>
      </c>
      <c r="AC2015" t="str">
        <f>TEXT(Sales_Trans_2[[#This Row],[Transaction_Date]],"mmm")</f>
        <v>Sep</v>
      </c>
      <c r="AD2015">
        <f>MONTH(Sales_Trans_2[[#This Row],[Transaction_Date]])</f>
        <v>9</v>
      </c>
      <c r="AE2015" s="19">
        <f>IFERROR(Sales_Trans_2[[#This Row],[Profit]]/Sales_Trans_2[[#This Row],[Sales_Amount]],0)</f>
        <v>0.33162931700647924</v>
      </c>
      <c r="AF2015" s="20" t="str">
        <f>IF(Sales_Trans_2[[#This Row],[Discount_Pct]]=0,"0%",
IF(Sales_Trans_2[[#This Row],[Discount_Pct]]&lt;=5,"1-5%",
IF(Sales_Trans_2[[#This Row],[Discount_Pct]]&lt;=10,"6-10%",
IF(Sales_Trans_2[[#This Row],[Discount_Pct]]&lt;=15,"11-15%","&gt;15%"))))</f>
        <v>1-5%</v>
      </c>
    </row>
    <row r="2016" spans="1:32" x14ac:dyDescent="0.25">
      <c r="A2016" t="s">
        <v>3496</v>
      </c>
      <c r="B2016" s="10">
        <v>45880</v>
      </c>
      <c r="C2016" t="s">
        <v>3497</v>
      </c>
      <c r="D2016" t="s">
        <v>1678</v>
      </c>
      <c r="E2016" t="s">
        <v>567</v>
      </c>
      <c r="F2016" t="s">
        <v>2016</v>
      </c>
      <c r="G2016">
        <v>1</v>
      </c>
      <c r="H2016">
        <v>342.27</v>
      </c>
      <c r="I2016">
        <v>20</v>
      </c>
      <c r="J2016">
        <v>68.45</v>
      </c>
      <c r="K2016">
        <v>314.89</v>
      </c>
      <c r="L2016">
        <v>266.10000000000002</v>
      </c>
      <c r="M2016">
        <v>48.79</v>
      </c>
      <c r="N2016" t="s">
        <v>47</v>
      </c>
      <c r="O2016" t="s">
        <v>24</v>
      </c>
      <c r="P2016" t="s">
        <v>25</v>
      </c>
      <c r="Q2016">
        <v>0.91041666666666665</v>
      </c>
      <c r="R2016" t="s">
        <v>27</v>
      </c>
      <c r="S2016" t="s">
        <v>4699</v>
      </c>
      <c r="T2016" t="s">
        <v>4672</v>
      </c>
      <c r="U2016">
        <v>342.27</v>
      </c>
      <c r="V2016" t="s">
        <v>5726</v>
      </c>
      <c r="W2016" t="s">
        <v>4964</v>
      </c>
      <c r="X2016" t="s">
        <v>5861</v>
      </c>
      <c r="Y2016" t="s">
        <v>5011</v>
      </c>
      <c r="Z2016" t="s">
        <v>5353</v>
      </c>
      <c r="AA2016" t="s">
        <v>4962</v>
      </c>
      <c r="AB2016">
        <f>YEAR(Sales_Trans_2[[#This Row],[Transaction_Date]])</f>
        <v>2025</v>
      </c>
      <c r="AC2016" t="str">
        <f>TEXT(Sales_Trans_2[[#This Row],[Transaction_Date]],"mmm")</f>
        <v>Aug</v>
      </c>
      <c r="AD2016">
        <f>MONTH(Sales_Trans_2[[#This Row],[Transaction_Date]])</f>
        <v>8</v>
      </c>
      <c r="AE2016" s="19">
        <f>IFERROR(Sales_Trans_2[[#This Row],[Profit]]/Sales_Trans_2[[#This Row],[Sales_Amount]],0)</f>
        <v>0.15494299596684558</v>
      </c>
      <c r="AF2016" s="20" t="str">
        <f>IF(Sales_Trans_2[[#This Row],[Discount_Pct]]=0,"0%",
IF(Sales_Trans_2[[#This Row],[Discount_Pct]]&lt;=5,"1-5%",
IF(Sales_Trans_2[[#This Row],[Discount_Pct]]&lt;=10,"6-10%",
IF(Sales_Trans_2[[#This Row],[Discount_Pct]]&lt;=15,"11-15%","&gt;15%"))))</f>
        <v>&gt;15%</v>
      </c>
    </row>
    <row r="2017" spans="1:32" x14ac:dyDescent="0.25">
      <c r="A2017" t="s">
        <v>3765</v>
      </c>
      <c r="B2017" s="10">
        <v>45699</v>
      </c>
      <c r="C2017" t="s">
        <v>1452</v>
      </c>
      <c r="D2017" t="s">
        <v>1658</v>
      </c>
      <c r="E2017" t="s">
        <v>634</v>
      </c>
      <c r="F2017" t="s">
        <v>635</v>
      </c>
      <c r="G2017">
        <v>4</v>
      </c>
      <c r="H2017">
        <v>233.47</v>
      </c>
      <c r="I2017">
        <v>5</v>
      </c>
      <c r="J2017">
        <v>46.69</v>
      </c>
      <c r="K2017">
        <v>1020.27</v>
      </c>
      <c r="L2017">
        <v>755.92</v>
      </c>
      <c r="M2017">
        <v>264.35000000000002</v>
      </c>
      <c r="N2017" t="s">
        <v>133</v>
      </c>
      <c r="O2017" t="s">
        <v>24</v>
      </c>
      <c r="P2017" t="s">
        <v>25</v>
      </c>
      <c r="Q2017">
        <v>0.87152777777777779</v>
      </c>
      <c r="R2017" t="s">
        <v>27</v>
      </c>
      <c r="S2017" t="s">
        <v>4804</v>
      </c>
      <c r="T2017" t="s">
        <v>4805</v>
      </c>
      <c r="U2017">
        <v>233.47</v>
      </c>
      <c r="V2017" t="s">
        <v>5803</v>
      </c>
      <c r="W2017" t="s">
        <v>4968</v>
      </c>
      <c r="X2017" t="s">
        <v>5616</v>
      </c>
      <c r="Y2017" t="s">
        <v>5011</v>
      </c>
      <c r="Z2017" t="s">
        <v>4995</v>
      </c>
      <c r="AA2017" t="s">
        <v>4962</v>
      </c>
      <c r="AB2017">
        <f>YEAR(Sales_Trans_2[[#This Row],[Transaction_Date]])</f>
        <v>2025</v>
      </c>
      <c r="AC2017" t="str">
        <f>TEXT(Sales_Trans_2[[#This Row],[Transaction_Date]],"mmm")</f>
        <v>Feb</v>
      </c>
      <c r="AD2017">
        <f>MONTH(Sales_Trans_2[[#This Row],[Transaction_Date]])</f>
        <v>2</v>
      </c>
      <c r="AE2017" s="19">
        <f>IFERROR(Sales_Trans_2[[#This Row],[Profit]]/Sales_Trans_2[[#This Row],[Sales_Amount]],0)</f>
        <v>0.2590980818802866</v>
      </c>
      <c r="AF2017" s="20" t="str">
        <f>IF(Sales_Trans_2[[#This Row],[Discount_Pct]]=0,"0%",
IF(Sales_Trans_2[[#This Row],[Discount_Pct]]&lt;=5,"1-5%",
IF(Sales_Trans_2[[#This Row],[Discount_Pct]]&lt;=10,"6-10%",
IF(Sales_Trans_2[[#This Row],[Discount_Pct]]&lt;=15,"11-15%","&gt;15%"))))</f>
        <v>1-5%</v>
      </c>
    </row>
    <row r="2018" spans="1:32" x14ac:dyDescent="0.25">
      <c r="A2018" t="s">
        <v>4585</v>
      </c>
      <c r="B2018" s="10">
        <v>45961</v>
      </c>
      <c r="C2018" t="s">
        <v>2151</v>
      </c>
      <c r="D2018" t="s">
        <v>337</v>
      </c>
      <c r="E2018" t="s">
        <v>600</v>
      </c>
      <c r="F2018" t="s">
        <v>1004</v>
      </c>
      <c r="G2018">
        <v>5</v>
      </c>
      <c r="H2018">
        <v>186.38</v>
      </c>
      <c r="I2018">
        <v>5</v>
      </c>
      <c r="J2018">
        <v>46.59</v>
      </c>
      <c r="K2018">
        <v>885.31</v>
      </c>
      <c r="L2018">
        <v>678.3</v>
      </c>
      <c r="M2018">
        <v>207.01</v>
      </c>
      <c r="N2018" t="s">
        <v>40</v>
      </c>
      <c r="O2018" t="s">
        <v>24</v>
      </c>
      <c r="P2018" t="s">
        <v>25</v>
      </c>
      <c r="Q2018">
        <v>0.76388888888888884</v>
      </c>
      <c r="R2018" t="s">
        <v>49</v>
      </c>
      <c r="S2018" t="s">
        <v>4799</v>
      </c>
      <c r="T2018" t="s">
        <v>4776</v>
      </c>
      <c r="U2018">
        <v>186.38</v>
      </c>
      <c r="V2018" t="s">
        <v>5882</v>
      </c>
      <c r="W2018" t="s">
        <v>4968</v>
      </c>
      <c r="X2018" t="s">
        <v>5881</v>
      </c>
      <c r="Y2018" t="s">
        <v>5011</v>
      </c>
      <c r="Z2018" t="s">
        <v>5536</v>
      </c>
      <c r="AA2018" t="s">
        <v>4962</v>
      </c>
      <c r="AB2018">
        <f>YEAR(Sales_Trans_2[[#This Row],[Transaction_Date]])</f>
        <v>2025</v>
      </c>
      <c r="AC2018" t="str">
        <f>TEXT(Sales_Trans_2[[#This Row],[Transaction_Date]],"mmm")</f>
        <v>Oct</v>
      </c>
      <c r="AD2018">
        <f>MONTH(Sales_Trans_2[[#This Row],[Transaction_Date]])</f>
        <v>10</v>
      </c>
      <c r="AE2018" s="19">
        <f>IFERROR(Sales_Trans_2[[#This Row],[Profit]]/Sales_Trans_2[[#This Row],[Sales_Amount]],0)</f>
        <v>0.23382769877218151</v>
      </c>
      <c r="AF2018" s="20" t="str">
        <f>IF(Sales_Trans_2[[#This Row],[Discount_Pct]]=0,"0%",
IF(Sales_Trans_2[[#This Row],[Discount_Pct]]&lt;=5,"1-5%",
IF(Sales_Trans_2[[#This Row],[Discount_Pct]]&lt;=10,"6-10%",
IF(Sales_Trans_2[[#This Row],[Discount_Pct]]&lt;=15,"11-15%","&gt;15%"))))</f>
        <v>1-5%</v>
      </c>
    </row>
    <row r="2019" spans="1:32" x14ac:dyDescent="0.25">
      <c r="A2019" t="s">
        <v>3818</v>
      </c>
      <c r="B2019" s="10">
        <v>45956</v>
      </c>
      <c r="C2019" t="s">
        <v>3819</v>
      </c>
      <c r="D2019" t="s">
        <v>37</v>
      </c>
      <c r="E2019" t="s">
        <v>488</v>
      </c>
      <c r="F2019" t="s">
        <v>489</v>
      </c>
      <c r="G2019">
        <v>3</v>
      </c>
      <c r="H2019">
        <v>234.86</v>
      </c>
      <c r="I2019">
        <v>5</v>
      </c>
      <c r="J2019">
        <v>35.229999999999997</v>
      </c>
      <c r="K2019">
        <v>769.75</v>
      </c>
      <c r="L2019">
        <v>639.69000000000005</v>
      </c>
      <c r="M2019">
        <v>130.06</v>
      </c>
      <c r="N2019" t="s">
        <v>133</v>
      </c>
      <c r="O2019" t="s">
        <v>24</v>
      </c>
      <c r="P2019" t="s">
        <v>25</v>
      </c>
      <c r="Q2019">
        <v>0.64097222222222228</v>
      </c>
      <c r="R2019" t="s">
        <v>27</v>
      </c>
      <c r="S2019" t="s">
        <v>4893</v>
      </c>
      <c r="T2019" t="s">
        <v>4887</v>
      </c>
      <c r="U2019">
        <v>234.86</v>
      </c>
      <c r="V2019" t="s">
        <v>5894</v>
      </c>
      <c r="W2019" t="s">
        <v>4964</v>
      </c>
      <c r="X2019" t="s">
        <v>5338</v>
      </c>
      <c r="Y2019" t="s">
        <v>5011</v>
      </c>
      <c r="Z2019" t="s">
        <v>5339</v>
      </c>
      <c r="AA2019" t="s">
        <v>4962</v>
      </c>
      <c r="AB2019">
        <f>YEAR(Sales_Trans_2[[#This Row],[Transaction_Date]])</f>
        <v>2025</v>
      </c>
      <c r="AC2019" t="str">
        <f>TEXT(Sales_Trans_2[[#This Row],[Transaction_Date]],"mmm")</f>
        <v>Oct</v>
      </c>
      <c r="AD2019">
        <f>MONTH(Sales_Trans_2[[#This Row],[Transaction_Date]])</f>
        <v>10</v>
      </c>
      <c r="AE2019" s="19">
        <f>IFERROR(Sales_Trans_2[[#This Row],[Profit]]/Sales_Trans_2[[#This Row],[Sales_Amount]],0)</f>
        <v>0.16896394933419942</v>
      </c>
      <c r="AF2019" s="20" t="str">
        <f>IF(Sales_Trans_2[[#This Row],[Discount_Pct]]=0,"0%",
IF(Sales_Trans_2[[#This Row],[Discount_Pct]]&lt;=5,"1-5%",
IF(Sales_Trans_2[[#This Row],[Discount_Pct]]&lt;=10,"6-10%",
IF(Sales_Trans_2[[#This Row],[Discount_Pct]]&lt;=15,"11-15%","&gt;15%"))))</f>
        <v>1-5%</v>
      </c>
    </row>
    <row r="2020" spans="1:32" x14ac:dyDescent="0.25">
      <c r="A2020" t="s">
        <v>3551</v>
      </c>
      <c r="B2020" s="10">
        <v>45946</v>
      </c>
      <c r="C2020" t="s">
        <v>469</v>
      </c>
      <c r="D2020" t="s">
        <v>454</v>
      </c>
      <c r="E2020" t="s">
        <v>634</v>
      </c>
      <c r="F2020" t="s">
        <v>2016</v>
      </c>
      <c r="G2020">
        <v>3</v>
      </c>
      <c r="H2020">
        <v>397.96</v>
      </c>
      <c r="I2020">
        <v>5</v>
      </c>
      <c r="J2020">
        <v>59.69</v>
      </c>
      <c r="K2020">
        <v>1134.19</v>
      </c>
      <c r="L2020">
        <v>931.14</v>
      </c>
      <c r="M2020">
        <v>203.05</v>
      </c>
      <c r="N2020" t="s">
        <v>47</v>
      </c>
      <c r="O2020" t="s">
        <v>24</v>
      </c>
      <c r="P2020" t="s">
        <v>25</v>
      </c>
      <c r="Q2020">
        <v>0.68402777777777779</v>
      </c>
      <c r="R2020" t="s">
        <v>49</v>
      </c>
      <c r="S2020" t="s">
        <v>4853</v>
      </c>
      <c r="T2020" t="s">
        <v>4847</v>
      </c>
      <c r="U2020">
        <v>365.92</v>
      </c>
      <c r="V2020" t="s">
        <v>5409</v>
      </c>
      <c r="W2020" t="s">
        <v>4958</v>
      </c>
      <c r="X2020" t="s">
        <v>5861</v>
      </c>
      <c r="Y2020" t="s">
        <v>5011</v>
      </c>
      <c r="Z2020" t="s">
        <v>4995</v>
      </c>
      <c r="AA2020" t="s">
        <v>4962</v>
      </c>
      <c r="AB2020">
        <f>YEAR(Sales_Trans_2[[#This Row],[Transaction_Date]])</f>
        <v>2025</v>
      </c>
      <c r="AC2020" t="str">
        <f>TEXT(Sales_Trans_2[[#This Row],[Transaction_Date]],"mmm")</f>
        <v>Oct</v>
      </c>
      <c r="AD2020">
        <f>MONTH(Sales_Trans_2[[#This Row],[Transaction_Date]])</f>
        <v>10</v>
      </c>
      <c r="AE2020" s="19">
        <f>IFERROR(Sales_Trans_2[[#This Row],[Profit]]/Sales_Trans_2[[#This Row],[Sales_Amount]],0)</f>
        <v>0.17902644177783264</v>
      </c>
      <c r="AF2020" s="20" t="str">
        <f>IF(Sales_Trans_2[[#This Row],[Discount_Pct]]=0,"0%",
IF(Sales_Trans_2[[#This Row],[Discount_Pct]]&lt;=5,"1-5%",
IF(Sales_Trans_2[[#This Row],[Discount_Pct]]&lt;=10,"6-10%",
IF(Sales_Trans_2[[#This Row],[Discount_Pct]]&lt;=15,"11-15%","&gt;15%"))))</f>
        <v>1-5%</v>
      </c>
    </row>
    <row r="2021" spans="1:32" x14ac:dyDescent="0.25">
      <c r="A2021" t="s">
        <v>2220</v>
      </c>
      <c r="B2021" s="10">
        <v>46001</v>
      </c>
      <c r="C2021" t="s">
        <v>2221</v>
      </c>
      <c r="D2021" t="s">
        <v>158</v>
      </c>
      <c r="E2021" t="s">
        <v>248</v>
      </c>
      <c r="F2021" t="s">
        <v>249</v>
      </c>
      <c r="G2021">
        <v>4</v>
      </c>
      <c r="H2021">
        <v>306.62</v>
      </c>
      <c r="I2021">
        <v>20</v>
      </c>
      <c r="J2021">
        <v>245.3</v>
      </c>
      <c r="K2021">
        <v>1128.3599999999999</v>
      </c>
      <c r="L2021">
        <v>1039.72</v>
      </c>
      <c r="M2021">
        <v>88.64</v>
      </c>
      <c r="N2021" t="s">
        <v>23</v>
      </c>
      <c r="O2021" t="s">
        <v>24</v>
      </c>
      <c r="P2021" t="s">
        <v>25</v>
      </c>
      <c r="Q2021">
        <v>0.80347222222222225</v>
      </c>
      <c r="R2021" t="s">
        <v>27</v>
      </c>
      <c r="S2021" t="s">
        <v>4871</v>
      </c>
      <c r="T2021" t="s">
        <v>4864</v>
      </c>
      <c r="U2021">
        <v>306.62</v>
      </c>
      <c r="V2021" t="s">
        <v>5541</v>
      </c>
      <c r="W2021" t="s">
        <v>4968</v>
      </c>
      <c r="X2021" t="s">
        <v>5316</v>
      </c>
      <c r="Y2021" t="s">
        <v>5011</v>
      </c>
      <c r="Z2021" t="s">
        <v>5317</v>
      </c>
      <c r="AA2021" t="s">
        <v>4962</v>
      </c>
      <c r="AB2021">
        <f>YEAR(Sales_Trans_2[[#This Row],[Transaction_Date]])</f>
        <v>2025</v>
      </c>
      <c r="AC2021" t="str">
        <f>TEXT(Sales_Trans_2[[#This Row],[Transaction_Date]],"mmm")</f>
        <v>Dec</v>
      </c>
      <c r="AD2021">
        <f>MONTH(Sales_Trans_2[[#This Row],[Transaction_Date]])</f>
        <v>12</v>
      </c>
      <c r="AE2021" s="19">
        <f>IFERROR(Sales_Trans_2[[#This Row],[Profit]]/Sales_Trans_2[[#This Row],[Sales_Amount]],0)</f>
        <v>7.8556489063773979E-2</v>
      </c>
      <c r="AF2021" s="20" t="str">
        <f>IF(Sales_Trans_2[[#This Row],[Discount_Pct]]=0,"0%",
IF(Sales_Trans_2[[#This Row],[Discount_Pct]]&lt;=5,"1-5%",
IF(Sales_Trans_2[[#This Row],[Discount_Pct]]&lt;=10,"6-10%",
IF(Sales_Trans_2[[#This Row],[Discount_Pct]]&lt;=15,"11-15%","&gt;15%"))))</f>
        <v>&gt;15%</v>
      </c>
    </row>
    <row r="2022" spans="1:32" x14ac:dyDescent="0.25">
      <c r="A2022" t="s">
        <v>3304</v>
      </c>
      <c r="B2022" s="10">
        <v>45910</v>
      </c>
      <c r="C2022" t="s">
        <v>2445</v>
      </c>
      <c r="D2022" t="s">
        <v>320</v>
      </c>
      <c r="E2022" t="s">
        <v>617</v>
      </c>
      <c r="F2022" t="s">
        <v>618</v>
      </c>
      <c r="G2022">
        <v>4</v>
      </c>
      <c r="H2022">
        <v>67.37</v>
      </c>
      <c r="I2022">
        <v>5</v>
      </c>
      <c r="J2022">
        <v>13.47</v>
      </c>
      <c r="K2022">
        <v>256.01</v>
      </c>
      <c r="L2022">
        <v>201.72</v>
      </c>
      <c r="M2022">
        <v>54.29</v>
      </c>
      <c r="N2022" t="s">
        <v>4971</v>
      </c>
      <c r="O2022" t="s">
        <v>24</v>
      </c>
      <c r="P2022" t="s">
        <v>25</v>
      </c>
      <c r="Q2022">
        <v>0.47499999999999998</v>
      </c>
      <c r="R2022" t="s">
        <v>49</v>
      </c>
      <c r="S2022" t="s">
        <v>4944</v>
      </c>
      <c r="T2022" t="s">
        <v>4930</v>
      </c>
      <c r="U2022">
        <v>67.37</v>
      </c>
      <c r="V2022" t="s">
        <v>5940</v>
      </c>
      <c r="W2022" t="s">
        <v>4964</v>
      </c>
      <c r="X2022" t="s">
        <v>5010</v>
      </c>
      <c r="Y2022" t="s">
        <v>5011</v>
      </c>
      <c r="Z2022" t="s">
        <v>5012</v>
      </c>
      <c r="AA2022" t="s">
        <v>4962</v>
      </c>
      <c r="AB2022">
        <f>YEAR(Sales_Trans_2[[#This Row],[Transaction_Date]])</f>
        <v>2025</v>
      </c>
      <c r="AC2022" t="str">
        <f>TEXT(Sales_Trans_2[[#This Row],[Transaction_Date]],"mmm")</f>
        <v>Sep</v>
      </c>
      <c r="AD2022">
        <f>MONTH(Sales_Trans_2[[#This Row],[Transaction_Date]])</f>
        <v>9</v>
      </c>
      <c r="AE2022" s="19">
        <f>IFERROR(Sales_Trans_2[[#This Row],[Profit]]/Sales_Trans_2[[#This Row],[Sales_Amount]],0)</f>
        <v>0.21206202882699896</v>
      </c>
      <c r="AF2022" s="20" t="str">
        <f>IF(Sales_Trans_2[[#This Row],[Discount_Pct]]=0,"0%",
IF(Sales_Trans_2[[#This Row],[Discount_Pct]]&lt;=5,"1-5%",
IF(Sales_Trans_2[[#This Row],[Discount_Pct]]&lt;=10,"6-10%",
IF(Sales_Trans_2[[#This Row],[Discount_Pct]]&lt;=15,"11-15%","&gt;15%"))))</f>
        <v>1-5%</v>
      </c>
    </row>
    <row r="2023" spans="1:32" x14ac:dyDescent="0.25">
      <c r="A2023" t="s">
        <v>3941</v>
      </c>
      <c r="B2023" s="10">
        <v>45910</v>
      </c>
      <c r="C2023" t="s">
        <v>2103</v>
      </c>
      <c r="D2023" t="s">
        <v>124</v>
      </c>
      <c r="E2023" t="s">
        <v>1109</v>
      </c>
      <c r="F2023" t="s">
        <v>1589</v>
      </c>
      <c r="G2023">
        <v>5</v>
      </c>
      <c r="H2023">
        <v>448.67</v>
      </c>
      <c r="I2023">
        <v>15</v>
      </c>
      <c r="J2023">
        <v>336.5</v>
      </c>
      <c r="K2023">
        <v>1906.85</v>
      </c>
      <c r="L2023">
        <v>1596.85</v>
      </c>
      <c r="M2023">
        <v>310</v>
      </c>
      <c r="N2023" t="s">
        <v>40</v>
      </c>
      <c r="O2023" t="s">
        <v>24</v>
      </c>
      <c r="P2023" t="s">
        <v>25</v>
      </c>
      <c r="Q2023">
        <v>0.40902777777777777</v>
      </c>
      <c r="R2023" t="s">
        <v>49</v>
      </c>
      <c r="S2023" t="s">
        <v>4697</v>
      </c>
      <c r="T2023" t="s">
        <v>4672</v>
      </c>
      <c r="U2023">
        <v>397.22</v>
      </c>
      <c r="V2023" t="s">
        <v>5064</v>
      </c>
      <c r="W2023" t="s">
        <v>4958</v>
      </c>
      <c r="X2023" t="s">
        <v>5093</v>
      </c>
      <c r="Y2023" t="s">
        <v>5011</v>
      </c>
      <c r="Z2023" t="s">
        <v>5105</v>
      </c>
      <c r="AA2023" t="s">
        <v>4962</v>
      </c>
      <c r="AB2023">
        <f>YEAR(Sales_Trans_2[[#This Row],[Transaction_Date]])</f>
        <v>2025</v>
      </c>
      <c r="AC2023" t="str">
        <f>TEXT(Sales_Trans_2[[#This Row],[Transaction_Date]],"mmm")</f>
        <v>Sep</v>
      </c>
      <c r="AD2023">
        <f>MONTH(Sales_Trans_2[[#This Row],[Transaction_Date]])</f>
        <v>9</v>
      </c>
      <c r="AE2023" s="19">
        <f>IFERROR(Sales_Trans_2[[#This Row],[Profit]]/Sales_Trans_2[[#This Row],[Sales_Amount]],0)</f>
        <v>0.16257178068542361</v>
      </c>
      <c r="AF2023" s="20" t="str">
        <f>IF(Sales_Trans_2[[#This Row],[Discount_Pct]]=0,"0%",
IF(Sales_Trans_2[[#This Row],[Discount_Pct]]&lt;=5,"1-5%",
IF(Sales_Trans_2[[#This Row],[Discount_Pct]]&lt;=10,"6-10%",
IF(Sales_Trans_2[[#This Row],[Discount_Pct]]&lt;=15,"11-15%","&gt;15%"))))</f>
        <v>11-15%</v>
      </c>
    </row>
    <row r="2024" spans="1:32" x14ac:dyDescent="0.25">
      <c r="A2024" t="s">
        <v>2774</v>
      </c>
      <c r="B2024" s="10">
        <v>45879</v>
      </c>
      <c r="C2024" t="s">
        <v>1228</v>
      </c>
      <c r="D2024" t="s">
        <v>371</v>
      </c>
      <c r="E2024" t="s">
        <v>1621</v>
      </c>
      <c r="F2024" t="s">
        <v>1622</v>
      </c>
      <c r="G2024">
        <v>4</v>
      </c>
      <c r="H2024">
        <v>428.27</v>
      </c>
      <c r="I2024">
        <v>15</v>
      </c>
      <c r="J2024">
        <v>256.95999999999998</v>
      </c>
      <c r="K2024">
        <v>1456.12</v>
      </c>
      <c r="L2024">
        <v>1239.92</v>
      </c>
      <c r="M2024">
        <v>216.2</v>
      </c>
      <c r="N2024" t="s">
        <v>133</v>
      </c>
      <c r="O2024" t="s">
        <v>24</v>
      </c>
      <c r="P2024" t="s">
        <v>25</v>
      </c>
      <c r="Q2024">
        <v>0.8666666666666667</v>
      </c>
      <c r="R2024" t="s">
        <v>49</v>
      </c>
      <c r="S2024" t="s">
        <v>4714</v>
      </c>
      <c r="T2024" t="s">
        <v>4703</v>
      </c>
      <c r="U2024">
        <v>380.12</v>
      </c>
      <c r="V2024" t="s">
        <v>5062</v>
      </c>
      <c r="W2024" t="s">
        <v>4958</v>
      </c>
      <c r="X2024" t="s">
        <v>5048</v>
      </c>
      <c r="Y2024" t="s">
        <v>5011</v>
      </c>
      <c r="Z2024" t="s">
        <v>5138</v>
      </c>
      <c r="AA2024" t="s">
        <v>4962</v>
      </c>
      <c r="AB2024">
        <f>YEAR(Sales_Trans_2[[#This Row],[Transaction_Date]])</f>
        <v>2025</v>
      </c>
      <c r="AC2024" t="str">
        <f>TEXT(Sales_Trans_2[[#This Row],[Transaction_Date]],"mmm")</f>
        <v>Aug</v>
      </c>
      <c r="AD2024">
        <f>MONTH(Sales_Trans_2[[#This Row],[Transaction_Date]])</f>
        <v>8</v>
      </c>
      <c r="AE2024" s="19">
        <f>IFERROR(Sales_Trans_2[[#This Row],[Profit]]/Sales_Trans_2[[#This Row],[Sales_Amount]],0)</f>
        <v>0.14847677389226163</v>
      </c>
      <c r="AF2024" s="20" t="str">
        <f>IF(Sales_Trans_2[[#This Row],[Discount_Pct]]=0,"0%",
IF(Sales_Trans_2[[#This Row],[Discount_Pct]]&lt;=5,"1-5%",
IF(Sales_Trans_2[[#This Row],[Discount_Pct]]&lt;=10,"6-10%",
IF(Sales_Trans_2[[#This Row],[Discount_Pct]]&lt;=15,"11-15%","&gt;15%"))))</f>
        <v>11-15%</v>
      </c>
    </row>
    <row r="2025" spans="1:32" x14ac:dyDescent="0.25">
      <c r="A2025" t="s">
        <v>719</v>
      </c>
      <c r="B2025" s="10">
        <v>45726</v>
      </c>
      <c r="C2025" t="s">
        <v>502</v>
      </c>
      <c r="E2025" t="s">
        <v>248</v>
      </c>
      <c r="F2025" t="s">
        <v>249</v>
      </c>
      <c r="G2025">
        <v>2</v>
      </c>
      <c r="H2025">
        <v>262.77</v>
      </c>
      <c r="I2025">
        <v>10</v>
      </c>
      <c r="J2025">
        <v>52.55</v>
      </c>
      <c r="K2025">
        <v>472.99</v>
      </c>
      <c r="L2025">
        <v>389.28</v>
      </c>
      <c r="M2025">
        <v>83.71</v>
      </c>
      <c r="N2025" t="s">
        <v>4971</v>
      </c>
      <c r="O2025" t="s">
        <v>24</v>
      </c>
      <c r="P2025" t="s">
        <v>25</v>
      </c>
      <c r="Q2025">
        <v>0.67708333333333337</v>
      </c>
      <c r="R2025" t="s">
        <v>49</v>
      </c>
      <c r="T2025" s="16" t="s">
        <v>4703</v>
      </c>
      <c r="V2025" t="s">
        <v>5217</v>
      </c>
      <c r="W2025" t="s">
        <v>4964</v>
      </c>
      <c r="X2025" t="s">
        <v>5316</v>
      </c>
      <c r="Y2025" t="s">
        <v>5011</v>
      </c>
      <c r="Z2025" t="s">
        <v>5317</v>
      </c>
      <c r="AA2025" t="s">
        <v>4962</v>
      </c>
      <c r="AB2025">
        <f>YEAR(Sales_Trans_2[[#This Row],[Transaction_Date]])</f>
        <v>2025</v>
      </c>
      <c r="AC2025" t="str">
        <f>TEXT(Sales_Trans_2[[#This Row],[Transaction_Date]],"mmm")</f>
        <v>Mar</v>
      </c>
      <c r="AD2025">
        <f>MONTH(Sales_Trans_2[[#This Row],[Transaction_Date]])</f>
        <v>3</v>
      </c>
      <c r="AE2025" s="19">
        <f>IFERROR(Sales_Trans_2[[#This Row],[Profit]]/Sales_Trans_2[[#This Row],[Sales_Amount]],0)</f>
        <v>0.17698048584536669</v>
      </c>
      <c r="AF2025" s="20" t="str">
        <f>IF(Sales_Trans_2[[#This Row],[Discount_Pct]]=0,"0%",
IF(Sales_Trans_2[[#This Row],[Discount_Pct]]&lt;=5,"1-5%",
IF(Sales_Trans_2[[#This Row],[Discount_Pct]]&lt;=10,"6-10%",
IF(Sales_Trans_2[[#This Row],[Discount_Pct]]&lt;=15,"11-15%","&gt;15%"))))</f>
        <v>6-10%</v>
      </c>
    </row>
    <row r="2026" spans="1:32" x14ac:dyDescent="0.25">
      <c r="A2026" t="s">
        <v>2414</v>
      </c>
      <c r="B2026" s="10">
        <v>45726</v>
      </c>
      <c r="C2026" t="s">
        <v>1019</v>
      </c>
      <c r="D2026" t="s">
        <v>723</v>
      </c>
      <c r="E2026" t="s">
        <v>192</v>
      </c>
      <c r="F2026" t="s">
        <v>227</v>
      </c>
      <c r="G2026">
        <v>5</v>
      </c>
      <c r="H2026">
        <v>376.11</v>
      </c>
      <c r="I2026">
        <v>10</v>
      </c>
      <c r="J2026">
        <v>188.06</v>
      </c>
      <c r="K2026">
        <v>1692.49</v>
      </c>
      <c r="L2026">
        <v>1507.85</v>
      </c>
      <c r="M2026">
        <v>184.64</v>
      </c>
      <c r="N2026" t="s">
        <v>4971</v>
      </c>
      <c r="O2026" t="s">
        <v>24</v>
      </c>
      <c r="P2026" t="s">
        <v>25</v>
      </c>
      <c r="Q2026">
        <v>0.74305555555555558</v>
      </c>
      <c r="R2026" t="s">
        <v>49</v>
      </c>
      <c r="S2026" t="s">
        <v>4844</v>
      </c>
      <c r="T2026" t="s">
        <v>4828</v>
      </c>
      <c r="U2026">
        <v>376.11</v>
      </c>
      <c r="V2026" t="s">
        <v>5933</v>
      </c>
      <c r="W2026" t="s">
        <v>4968</v>
      </c>
      <c r="X2026" t="s">
        <v>5283</v>
      </c>
      <c r="Y2026" t="s">
        <v>5011</v>
      </c>
      <c r="Z2026" t="s">
        <v>5284</v>
      </c>
      <c r="AA2026" t="s">
        <v>4962</v>
      </c>
      <c r="AB2026">
        <f>YEAR(Sales_Trans_2[[#This Row],[Transaction_Date]])</f>
        <v>2025</v>
      </c>
      <c r="AC2026" t="str">
        <f>TEXT(Sales_Trans_2[[#This Row],[Transaction_Date]],"mmm")</f>
        <v>Mar</v>
      </c>
      <c r="AD2026">
        <f>MONTH(Sales_Trans_2[[#This Row],[Transaction_Date]])</f>
        <v>3</v>
      </c>
      <c r="AE2026" s="19">
        <f>IFERROR(Sales_Trans_2[[#This Row],[Profit]]/Sales_Trans_2[[#This Row],[Sales_Amount]],0)</f>
        <v>0.10909370217844713</v>
      </c>
      <c r="AF2026" s="20" t="str">
        <f>IF(Sales_Trans_2[[#This Row],[Discount_Pct]]=0,"0%",
IF(Sales_Trans_2[[#This Row],[Discount_Pct]]&lt;=5,"1-5%",
IF(Sales_Trans_2[[#This Row],[Discount_Pct]]&lt;=10,"6-10%",
IF(Sales_Trans_2[[#This Row],[Discount_Pct]]&lt;=15,"11-15%","&gt;15%"))))</f>
        <v>6-10%</v>
      </c>
    </row>
    <row r="2027" spans="1:32" x14ac:dyDescent="0.25">
      <c r="A2027" t="s">
        <v>2652</v>
      </c>
      <c r="B2027" s="10">
        <v>45698</v>
      </c>
      <c r="C2027" t="s">
        <v>2249</v>
      </c>
      <c r="D2027" t="s">
        <v>405</v>
      </c>
      <c r="E2027" t="s">
        <v>771</v>
      </c>
      <c r="F2027" t="s">
        <v>772</v>
      </c>
      <c r="G2027">
        <v>1</v>
      </c>
      <c r="H2027">
        <v>440.5</v>
      </c>
      <c r="I2027">
        <v>20</v>
      </c>
      <c r="J2027">
        <v>88.1</v>
      </c>
      <c r="K2027">
        <v>352.4</v>
      </c>
      <c r="L2027">
        <v>254.05</v>
      </c>
      <c r="M2027">
        <v>98.35</v>
      </c>
      <c r="N2027" t="s">
        <v>4971</v>
      </c>
      <c r="O2027" t="s">
        <v>24</v>
      </c>
      <c r="P2027" t="s">
        <v>25</v>
      </c>
      <c r="Q2027">
        <v>0.78749999999999998</v>
      </c>
      <c r="R2027" t="s">
        <v>49</v>
      </c>
      <c r="S2027" t="s">
        <v>4642</v>
      </c>
      <c r="T2027" t="s">
        <v>4636</v>
      </c>
      <c r="U2027">
        <v>440.5</v>
      </c>
      <c r="V2027" t="s">
        <v>5787</v>
      </c>
      <c r="W2027" t="s">
        <v>4968</v>
      </c>
      <c r="X2027" t="s">
        <v>5618</v>
      </c>
      <c r="Y2027" t="s">
        <v>5011</v>
      </c>
      <c r="Z2027" t="s">
        <v>4978</v>
      </c>
      <c r="AA2027" t="s">
        <v>4962</v>
      </c>
      <c r="AB2027">
        <f>YEAR(Sales_Trans_2[[#This Row],[Transaction_Date]])</f>
        <v>2025</v>
      </c>
      <c r="AC2027" t="str">
        <f>TEXT(Sales_Trans_2[[#This Row],[Transaction_Date]],"mmm")</f>
        <v>Feb</v>
      </c>
      <c r="AD2027">
        <f>MONTH(Sales_Trans_2[[#This Row],[Transaction_Date]])</f>
        <v>2</v>
      </c>
      <c r="AE2027" s="19">
        <f>IFERROR(Sales_Trans_2[[#This Row],[Profit]]/Sales_Trans_2[[#This Row],[Sales_Amount]],0)</f>
        <v>0.27908626560726446</v>
      </c>
      <c r="AF2027" s="20" t="str">
        <f>IF(Sales_Trans_2[[#This Row],[Discount_Pct]]=0,"0%",
IF(Sales_Trans_2[[#This Row],[Discount_Pct]]&lt;=5,"1-5%",
IF(Sales_Trans_2[[#This Row],[Discount_Pct]]&lt;=10,"6-10%",
IF(Sales_Trans_2[[#This Row],[Discount_Pct]]&lt;=15,"11-15%","&gt;15%"))))</f>
        <v>&gt;15%</v>
      </c>
    </row>
    <row r="2028" spans="1:32" x14ac:dyDescent="0.25">
      <c r="A2028" t="s">
        <v>3570</v>
      </c>
      <c r="B2028" s="10">
        <v>45667</v>
      </c>
      <c r="C2028" t="s">
        <v>319</v>
      </c>
      <c r="D2028" t="s">
        <v>59</v>
      </c>
      <c r="E2028" t="s">
        <v>171</v>
      </c>
      <c r="F2028" t="s">
        <v>2462</v>
      </c>
      <c r="G2028">
        <v>6</v>
      </c>
      <c r="H2028">
        <v>373.25</v>
      </c>
      <c r="I2028">
        <v>10</v>
      </c>
      <c r="J2028">
        <v>223.95</v>
      </c>
      <c r="K2028">
        <v>2015.55</v>
      </c>
      <c r="L2028">
        <v>1630.68</v>
      </c>
      <c r="M2028">
        <v>384.87</v>
      </c>
      <c r="N2028" t="s">
        <v>4971</v>
      </c>
      <c r="O2028" t="s">
        <v>24</v>
      </c>
      <c r="P2028" t="s">
        <v>25</v>
      </c>
      <c r="Q2028">
        <v>0.73402777777777772</v>
      </c>
      <c r="R2028" t="s">
        <v>49</v>
      </c>
      <c r="S2028" t="s">
        <v>4721</v>
      </c>
      <c r="T2028" t="s">
        <v>4703</v>
      </c>
      <c r="U2028">
        <v>342.46</v>
      </c>
      <c r="V2028" t="s">
        <v>5858</v>
      </c>
      <c r="W2028" t="s">
        <v>4958</v>
      </c>
      <c r="X2028" t="s">
        <v>5426</v>
      </c>
      <c r="Y2028" t="s">
        <v>5011</v>
      </c>
      <c r="Z2028" t="s">
        <v>4974</v>
      </c>
      <c r="AA2028" t="s">
        <v>4962</v>
      </c>
      <c r="AB2028">
        <f>YEAR(Sales_Trans_2[[#This Row],[Transaction_Date]])</f>
        <v>2025</v>
      </c>
      <c r="AC2028" t="str">
        <f>TEXT(Sales_Trans_2[[#This Row],[Transaction_Date]],"mmm")</f>
        <v>Jan</v>
      </c>
      <c r="AD2028">
        <f>MONTH(Sales_Trans_2[[#This Row],[Transaction_Date]])</f>
        <v>1</v>
      </c>
      <c r="AE2028" s="19">
        <f>IFERROR(Sales_Trans_2[[#This Row],[Profit]]/Sales_Trans_2[[#This Row],[Sales_Amount]],0)</f>
        <v>0.19095036094366302</v>
      </c>
      <c r="AF2028" s="20" t="str">
        <f>IF(Sales_Trans_2[[#This Row],[Discount_Pct]]=0,"0%",
IF(Sales_Trans_2[[#This Row],[Discount_Pct]]&lt;=5,"1-5%",
IF(Sales_Trans_2[[#This Row],[Discount_Pct]]&lt;=10,"6-10%",
IF(Sales_Trans_2[[#This Row],[Discount_Pct]]&lt;=15,"11-15%","&gt;15%"))))</f>
        <v>6-10%</v>
      </c>
    </row>
    <row r="2029" spans="1:32" x14ac:dyDescent="0.25">
      <c r="A2029" t="s">
        <v>3234</v>
      </c>
      <c r="B2029" s="10">
        <v>45924</v>
      </c>
      <c r="C2029" t="s">
        <v>2441</v>
      </c>
      <c r="D2029" t="s">
        <v>802</v>
      </c>
      <c r="E2029" t="s">
        <v>1621</v>
      </c>
      <c r="F2029" t="s">
        <v>1622</v>
      </c>
      <c r="G2029">
        <v>4</v>
      </c>
      <c r="H2029">
        <v>298.68</v>
      </c>
      <c r="I2029">
        <v>5</v>
      </c>
      <c r="J2029">
        <v>59.74</v>
      </c>
      <c r="K2029">
        <v>1134.98</v>
      </c>
      <c r="L2029">
        <v>1002.76</v>
      </c>
      <c r="M2029">
        <v>132.22</v>
      </c>
      <c r="N2029" t="s">
        <v>40</v>
      </c>
      <c r="O2029" t="s">
        <v>24</v>
      </c>
      <c r="P2029" t="s">
        <v>25</v>
      </c>
      <c r="Q2029">
        <v>0.79583333333333328</v>
      </c>
      <c r="R2029" t="s">
        <v>49</v>
      </c>
      <c r="S2029" t="s">
        <v>4850</v>
      </c>
      <c r="T2029" t="s">
        <v>4847</v>
      </c>
      <c r="U2029">
        <v>298.68</v>
      </c>
      <c r="V2029" t="s">
        <v>5389</v>
      </c>
      <c r="W2029" t="s">
        <v>4968</v>
      </c>
      <c r="X2029" t="s">
        <v>5048</v>
      </c>
      <c r="Y2029" t="s">
        <v>5011</v>
      </c>
      <c r="Z2029" t="s">
        <v>5138</v>
      </c>
      <c r="AA2029" t="s">
        <v>4962</v>
      </c>
      <c r="AB2029">
        <f>YEAR(Sales_Trans_2[[#This Row],[Transaction_Date]])</f>
        <v>2025</v>
      </c>
      <c r="AC2029" t="str">
        <f>TEXT(Sales_Trans_2[[#This Row],[Transaction_Date]],"mmm")</f>
        <v>Sep</v>
      </c>
      <c r="AD2029">
        <f>MONTH(Sales_Trans_2[[#This Row],[Transaction_Date]])</f>
        <v>9</v>
      </c>
      <c r="AE2029" s="19">
        <f>IFERROR(Sales_Trans_2[[#This Row],[Profit]]/Sales_Trans_2[[#This Row],[Sales_Amount]],0)</f>
        <v>0.1164954448536538</v>
      </c>
      <c r="AF2029" s="20" t="str">
        <f>IF(Sales_Trans_2[[#This Row],[Discount_Pct]]=0,"0%",
IF(Sales_Trans_2[[#This Row],[Discount_Pct]]&lt;=5,"1-5%",
IF(Sales_Trans_2[[#This Row],[Discount_Pct]]&lt;=10,"6-10%",
IF(Sales_Trans_2[[#This Row],[Discount_Pct]]&lt;=15,"11-15%","&gt;15%"))))</f>
        <v>1-5%</v>
      </c>
    </row>
    <row r="2030" spans="1:32" x14ac:dyDescent="0.25">
      <c r="A2030" t="s">
        <v>35</v>
      </c>
      <c r="B2030" s="10">
        <v>45920</v>
      </c>
      <c r="C2030" t="s">
        <v>36</v>
      </c>
      <c r="D2030" t="s">
        <v>37</v>
      </c>
      <c r="E2030" t="s">
        <v>38</v>
      </c>
      <c r="F2030" t="s">
        <v>39</v>
      </c>
      <c r="G2030">
        <v>1</v>
      </c>
      <c r="H2030">
        <v>234.86</v>
      </c>
      <c r="I2030">
        <v>10</v>
      </c>
      <c r="J2030">
        <v>23.49</v>
      </c>
      <c r="K2030">
        <v>243.08</v>
      </c>
      <c r="L2030">
        <v>213.23</v>
      </c>
      <c r="M2030">
        <v>29.85</v>
      </c>
      <c r="N2030" t="s">
        <v>40</v>
      </c>
      <c r="O2030" t="s">
        <v>24</v>
      </c>
      <c r="P2030" t="s">
        <v>25</v>
      </c>
      <c r="Q2030">
        <v>0.41180555555555554</v>
      </c>
      <c r="R2030" t="s">
        <v>27</v>
      </c>
      <c r="S2030" t="s">
        <v>4893</v>
      </c>
      <c r="T2030" t="s">
        <v>4887</v>
      </c>
      <c r="U2030">
        <v>234.86</v>
      </c>
      <c r="V2030" t="s">
        <v>5965</v>
      </c>
      <c r="W2030" t="s">
        <v>4964</v>
      </c>
      <c r="X2030" t="s">
        <v>5430</v>
      </c>
      <c r="Y2030" t="s">
        <v>5011</v>
      </c>
      <c r="Z2030" t="s">
        <v>4989</v>
      </c>
      <c r="AA2030" t="s">
        <v>4962</v>
      </c>
      <c r="AB2030">
        <f>YEAR(Sales_Trans_2[[#This Row],[Transaction_Date]])</f>
        <v>2025</v>
      </c>
      <c r="AC2030" t="str">
        <f>TEXT(Sales_Trans_2[[#This Row],[Transaction_Date]],"mmm")</f>
        <v>Sep</v>
      </c>
      <c r="AD2030">
        <f>MONTH(Sales_Trans_2[[#This Row],[Transaction_Date]])</f>
        <v>9</v>
      </c>
      <c r="AE2030" s="19">
        <f>IFERROR(Sales_Trans_2[[#This Row],[Profit]]/Sales_Trans_2[[#This Row],[Sales_Amount]],0)</f>
        <v>0.12279907849267731</v>
      </c>
      <c r="AF2030" s="20" t="str">
        <f>IF(Sales_Trans_2[[#This Row],[Discount_Pct]]=0,"0%",
IF(Sales_Trans_2[[#This Row],[Discount_Pct]]&lt;=5,"1-5%",
IF(Sales_Trans_2[[#This Row],[Discount_Pct]]&lt;=10,"6-10%",
IF(Sales_Trans_2[[#This Row],[Discount_Pct]]&lt;=15,"11-15%","&gt;15%"))))</f>
        <v>6-10%</v>
      </c>
    </row>
    <row r="2031" spans="1:32" x14ac:dyDescent="0.25">
      <c r="A2031" t="s">
        <v>3620</v>
      </c>
      <c r="B2031" s="10">
        <v>45914</v>
      </c>
      <c r="C2031" t="s">
        <v>565</v>
      </c>
      <c r="D2031" t="s">
        <v>2545</v>
      </c>
      <c r="E2031" t="s">
        <v>380</v>
      </c>
      <c r="F2031" t="s">
        <v>2212</v>
      </c>
      <c r="G2031">
        <v>7</v>
      </c>
      <c r="H2031">
        <v>58.27</v>
      </c>
      <c r="I2031">
        <v>10</v>
      </c>
      <c r="J2031">
        <v>40.79</v>
      </c>
      <c r="K2031">
        <v>422.17</v>
      </c>
      <c r="L2031">
        <v>339.01</v>
      </c>
      <c r="M2031">
        <v>83.16</v>
      </c>
      <c r="N2031" t="s">
        <v>40</v>
      </c>
      <c r="O2031" t="s">
        <v>24</v>
      </c>
      <c r="P2031" t="s">
        <v>25</v>
      </c>
      <c r="Q2031">
        <v>0.65625</v>
      </c>
      <c r="R2031" t="s">
        <v>27</v>
      </c>
      <c r="S2031" t="s">
        <v>4750</v>
      </c>
      <c r="T2031" t="s">
        <v>4729</v>
      </c>
      <c r="U2031">
        <v>57.06</v>
      </c>
      <c r="V2031" t="s">
        <v>4972</v>
      </c>
      <c r="W2031" t="s">
        <v>4958</v>
      </c>
      <c r="X2031" t="s">
        <v>5211</v>
      </c>
      <c r="Y2031" t="s">
        <v>5011</v>
      </c>
      <c r="Z2031" t="s">
        <v>5076</v>
      </c>
      <c r="AA2031" t="s">
        <v>4962</v>
      </c>
      <c r="AB2031">
        <f>YEAR(Sales_Trans_2[[#This Row],[Transaction_Date]])</f>
        <v>2025</v>
      </c>
      <c r="AC2031" t="str">
        <f>TEXT(Sales_Trans_2[[#This Row],[Transaction_Date]],"mmm")</f>
        <v>Sep</v>
      </c>
      <c r="AD2031">
        <f>MONTH(Sales_Trans_2[[#This Row],[Transaction_Date]])</f>
        <v>9</v>
      </c>
      <c r="AE2031" s="19">
        <f>IFERROR(Sales_Trans_2[[#This Row],[Profit]]/Sales_Trans_2[[#This Row],[Sales_Amount]],0)</f>
        <v>0.19698225833195157</v>
      </c>
      <c r="AF2031" s="20" t="str">
        <f>IF(Sales_Trans_2[[#This Row],[Discount_Pct]]=0,"0%",
IF(Sales_Trans_2[[#This Row],[Discount_Pct]]&lt;=5,"1-5%",
IF(Sales_Trans_2[[#This Row],[Discount_Pct]]&lt;=10,"6-10%",
IF(Sales_Trans_2[[#This Row],[Discount_Pct]]&lt;=15,"11-15%","&gt;15%"))))</f>
        <v>6-10%</v>
      </c>
    </row>
    <row r="2032" spans="1:32" x14ac:dyDescent="0.25">
      <c r="A2032" t="s">
        <v>3242</v>
      </c>
      <c r="B2032" s="10">
        <v>45913</v>
      </c>
      <c r="C2032" t="s">
        <v>1326</v>
      </c>
      <c r="D2032" t="s">
        <v>30</v>
      </c>
      <c r="E2032" t="s">
        <v>1621</v>
      </c>
      <c r="F2032" t="s">
        <v>1622</v>
      </c>
      <c r="G2032">
        <v>2</v>
      </c>
      <c r="H2032">
        <v>448.94</v>
      </c>
      <c r="I2032">
        <v>10</v>
      </c>
      <c r="J2032">
        <v>89.79</v>
      </c>
      <c r="K2032">
        <v>929.3</v>
      </c>
      <c r="L2032">
        <v>760.16</v>
      </c>
      <c r="M2032">
        <v>169.14</v>
      </c>
      <c r="N2032" t="s">
        <v>40</v>
      </c>
      <c r="O2032" t="s">
        <v>24</v>
      </c>
      <c r="P2032" t="s">
        <v>25</v>
      </c>
      <c r="Q2032">
        <v>0.48055555555555557</v>
      </c>
      <c r="R2032" t="s">
        <v>27</v>
      </c>
      <c r="S2032" t="s">
        <v>4691</v>
      </c>
      <c r="T2032" t="s">
        <v>4672</v>
      </c>
      <c r="U2032">
        <v>448.94</v>
      </c>
      <c r="V2032" t="s">
        <v>5716</v>
      </c>
      <c r="W2032" t="s">
        <v>4964</v>
      </c>
      <c r="X2032" t="s">
        <v>5048</v>
      </c>
      <c r="Y2032" t="s">
        <v>5011</v>
      </c>
      <c r="Z2032" t="s">
        <v>5138</v>
      </c>
      <c r="AA2032" t="s">
        <v>4962</v>
      </c>
      <c r="AB2032">
        <f>YEAR(Sales_Trans_2[[#This Row],[Transaction_Date]])</f>
        <v>2025</v>
      </c>
      <c r="AC2032" t="str">
        <f>TEXT(Sales_Trans_2[[#This Row],[Transaction_Date]],"mmm")</f>
        <v>Sep</v>
      </c>
      <c r="AD2032">
        <f>MONTH(Sales_Trans_2[[#This Row],[Transaction_Date]])</f>
        <v>9</v>
      </c>
      <c r="AE2032" s="19">
        <f>IFERROR(Sales_Trans_2[[#This Row],[Profit]]/Sales_Trans_2[[#This Row],[Sales_Amount]],0)</f>
        <v>0.18200796298289035</v>
      </c>
      <c r="AF2032" s="20" t="str">
        <f>IF(Sales_Trans_2[[#This Row],[Discount_Pct]]=0,"0%",
IF(Sales_Trans_2[[#This Row],[Discount_Pct]]&lt;=5,"1-5%",
IF(Sales_Trans_2[[#This Row],[Discount_Pct]]&lt;=10,"6-10%",
IF(Sales_Trans_2[[#This Row],[Discount_Pct]]&lt;=15,"11-15%","&gt;15%"))))</f>
        <v>6-10%</v>
      </c>
    </row>
    <row r="2033" spans="1:32" x14ac:dyDescent="0.25">
      <c r="A2033" t="s">
        <v>4098</v>
      </c>
      <c r="B2033" s="10">
        <v>46000</v>
      </c>
      <c r="C2033" t="s">
        <v>1671</v>
      </c>
      <c r="D2033" t="s">
        <v>802</v>
      </c>
      <c r="E2033" t="s">
        <v>567</v>
      </c>
      <c r="F2033" t="s">
        <v>1170</v>
      </c>
      <c r="G2033">
        <v>4</v>
      </c>
      <c r="H2033">
        <v>298.68</v>
      </c>
      <c r="I2033">
        <v>20</v>
      </c>
      <c r="J2033">
        <v>238.94</v>
      </c>
      <c r="K2033">
        <v>955.78</v>
      </c>
      <c r="L2033">
        <v>1002.76</v>
      </c>
      <c r="M2033">
        <v>-46.98</v>
      </c>
      <c r="N2033" t="s">
        <v>23</v>
      </c>
      <c r="O2033" t="s">
        <v>24</v>
      </c>
      <c r="P2033" t="s">
        <v>25</v>
      </c>
      <c r="Q2033">
        <v>0.76597222222222228</v>
      </c>
      <c r="R2033" t="s">
        <v>49</v>
      </c>
      <c r="S2033" t="s">
        <v>4850</v>
      </c>
      <c r="T2033" t="s">
        <v>4847</v>
      </c>
      <c r="U2033">
        <v>298.68</v>
      </c>
      <c r="V2033" t="s">
        <v>5556</v>
      </c>
      <c r="W2033" t="s">
        <v>4964</v>
      </c>
      <c r="X2033" t="s">
        <v>5176</v>
      </c>
      <c r="Y2033" t="s">
        <v>5011</v>
      </c>
      <c r="Z2033" t="s">
        <v>5353</v>
      </c>
      <c r="AA2033" t="s">
        <v>4962</v>
      </c>
      <c r="AB2033">
        <f>YEAR(Sales_Trans_2[[#This Row],[Transaction_Date]])</f>
        <v>2025</v>
      </c>
      <c r="AC2033" t="str">
        <f>TEXT(Sales_Trans_2[[#This Row],[Transaction_Date]],"mmm")</f>
        <v>Dec</v>
      </c>
      <c r="AD2033">
        <f>MONTH(Sales_Trans_2[[#This Row],[Transaction_Date]])</f>
        <v>12</v>
      </c>
      <c r="AE2033" s="19">
        <f>IFERROR(Sales_Trans_2[[#This Row],[Profit]]/Sales_Trans_2[[#This Row],[Sales_Amount]],0)</f>
        <v>-4.9153570905438489E-2</v>
      </c>
      <c r="AF2033" s="20" t="str">
        <f>IF(Sales_Trans_2[[#This Row],[Discount_Pct]]=0,"0%",
IF(Sales_Trans_2[[#This Row],[Discount_Pct]]&lt;=5,"1-5%",
IF(Sales_Trans_2[[#This Row],[Discount_Pct]]&lt;=10,"6-10%",
IF(Sales_Trans_2[[#This Row],[Discount_Pct]]&lt;=15,"11-15%","&gt;15%"))))</f>
        <v>&gt;15%</v>
      </c>
    </row>
    <row r="2034" spans="1:32" x14ac:dyDescent="0.25">
      <c r="A2034" t="s">
        <v>3214</v>
      </c>
      <c r="B2034" s="10">
        <v>45909</v>
      </c>
      <c r="C2034" t="s">
        <v>1361</v>
      </c>
      <c r="D2034" t="s">
        <v>605</v>
      </c>
      <c r="E2034" t="s">
        <v>816</v>
      </c>
      <c r="F2034" t="s">
        <v>1589</v>
      </c>
      <c r="G2034">
        <v>4</v>
      </c>
      <c r="H2034">
        <v>75.680000000000007</v>
      </c>
      <c r="I2034">
        <v>15</v>
      </c>
      <c r="J2034">
        <v>45.41</v>
      </c>
      <c r="K2034">
        <v>257.31</v>
      </c>
      <c r="L2034">
        <v>248.56</v>
      </c>
      <c r="M2034">
        <v>8.75</v>
      </c>
      <c r="N2034" t="s">
        <v>133</v>
      </c>
      <c r="O2034" t="s">
        <v>24</v>
      </c>
      <c r="P2034" t="s">
        <v>25</v>
      </c>
      <c r="Q2034">
        <v>0.86527777777777781</v>
      </c>
      <c r="R2034" t="s">
        <v>49</v>
      </c>
      <c r="S2034" t="s">
        <v>4851</v>
      </c>
      <c r="T2034" t="s">
        <v>4847</v>
      </c>
      <c r="U2034">
        <v>75.680000000000007</v>
      </c>
      <c r="V2034" t="s">
        <v>5243</v>
      </c>
      <c r="W2034" t="s">
        <v>4964</v>
      </c>
      <c r="X2034" t="s">
        <v>5093</v>
      </c>
      <c r="Y2034" t="s">
        <v>5011</v>
      </c>
      <c r="Z2034" t="s">
        <v>5094</v>
      </c>
      <c r="AA2034" t="s">
        <v>4962</v>
      </c>
      <c r="AB2034">
        <f>YEAR(Sales_Trans_2[[#This Row],[Transaction_Date]])</f>
        <v>2025</v>
      </c>
      <c r="AC2034" t="str">
        <f>TEXT(Sales_Trans_2[[#This Row],[Transaction_Date]],"mmm")</f>
        <v>Sep</v>
      </c>
      <c r="AD2034">
        <f>MONTH(Sales_Trans_2[[#This Row],[Transaction_Date]])</f>
        <v>9</v>
      </c>
      <c r="AE2034" s="19">
        <f>IFERROR(Sales_Trans_2[[#This Row],[Profit]]/Sales_Trans_2[[#This Row],[Sales_Amount]],0)</f>
        <v>3.4005674089619527E-2</v>
      </c>
      <c r="AF2034" s="20" t="str">
        <f>IF(Sales_Trans_2[[#This Row],[Discount_Pct]]=0,"0%",
IF(Sales_Trans_2[[#This Row],[Discount_Pct]]&lt;=5,"1-5%",
IF(Sales_Trans_2[[#This Row],[Discount_Pct]]&lt;=10,"6-10%",
IF(Sales_Trans_2[[#This Row],[Discount_Pct]]&lt;=15,"11-15%","&gt;15%"))))</f>
        <v>11-15%</v>
      </c>
    </row>
    <row r="2035" spans="1:32" x14ac:dyDescent="0.25">
      <c r="A2035" t="s">
        <v>2693</v>
      </c>
      <c r="B2035" s="10">
        <v>45817</v>
      </c>
      <c r="C2035" t="s">
        <v>1228</v>
      </c>
      <c r="D2035" t="s">
        <v>1706</v>
      </c>
      <c r="E2035" t="s">
        <v>427</v>
      </c>
      <c r="F2035" t="s">
        <v>724</v>
      </c>
      <c r="G2035">
        <v>8</v>
      </c>
      <c r="H2035">
        <v>298.18</v>
      </c>
      <c r="I2035">
        <v>10</v>
      </c>
      <c r="J2035">
        <v>238.54</v>
      </c>
      <c r="K2035">
        <v>2468.9299999999998</v>
      </c>
      <c r="L2035">
        <v>1931.52</v>
      </c>
      <c r="M2035">
        <v>537.41</v>
      </c>
      <c r="N2035" t="s">
        <v>133</v>
      </c>
      <c r="O2035" t="s">
        <v>24</v>
      </c>
      <c r="P2035" t="s">
        <v>25</v>
      </c>
      <c r="Q2035">
        <v>0.38333333333333336</v>
      </c>
      <c r="R2035" t="s">
        <v>27</v>
      </c>
      <c r="S2035" t="s">
        <v>4886</v>
      </c>
      <c r="T2035" t="s">
        <v>4887</v>
      </c>
      <c r="U2035">
        <v>268.32</v>
      </c>
      <c r="V2035" t="s">
        <v>5062</v>
      </c>
      <c r="W2035" t="s">
        <v>4958</v>
      </c>
      <c r="X2035" t="s">
        <v>5398</v>
      </c>
      <c r="Y2035" t="s">
        <v>5011</v>
      </c>
      <c r="Z2035" t="s">
        <v>5117</v>
      </c>
      <c r="AA2035" t="s">
        <v>4962</v>
      </c>
      <c r="AB2035">
        <f>YEAR(Sales_Trans_2[[#This Row],[Transaction_Date]])</f>
        <v>2025</v>
      </c>
      <c r="AC2035" t="str">
        <f>TEXT(Sales_Trans_2[[#This Row],[Transaction_Date]],"mmm")</f>
        <v>Jun</v>
      </c>
      <c r="AD2035">
        <f>MONTH(Sales_Trans_2[[#This Row],[Transaction_Date]])</f>
        <v>6</v>
      </c>
      <c r="AE2035" s="19">
        <f>IFERROR(Sales_Trans_2[[#This Row],[Profit]]/Sales_Trans_2[[#This Row],[Sales_Amount]],0)</f>
        <v>0.21766919272721383</v>
      </c>
      <c r="AF2035" s="20" t="str">
        <f>IF(Sales_Trans_2[[#This Row],[Discount_Pct]]=0,"0%",
IF(Sales_Trans_2[[#This Row],[Discount_Pct]]&lt;=5,"1-5%",
IF(Sales_Trans_2[[#This Row],[Discount_Pct]]&lt;=10,"6-10%",
IF(Sales_Trans_2[[#This Row],[Discount_Pct]]&lt;=15,"11-15%","&gt;15%"))))</f>
        <v>6-10%</v>
      </c>
    </row>
    <row r="2036" spans="1:32" x14ac:dyDescent="0.25">
      <c r="A2036" t="s">
        <v>3312</v>
      </c>
      <c r="B2036" s="10">
        <v>45697</v>
      </c>
      <c r="C2036" t="s">
        <v>2918</v>
      </c>
      <c r="D2036" t="s">
        <v>905</v>
      </c>
      <c r="E2036" t="s">
        <v>248</v>
      </c>
      <c r="F2036" t="s">
        <v>249</v>
      </c>
      <c r="G2036">
        <v>1</v>
      </c>
      <c r="H2036">
        <v>464.41</v>
      </c>
      <c r="I2036">
        <v>20</v>
      </c>
      <c r="J2036">
        <v>92.88</v>
      </c>
      <c r="K2036">
        <v>371.53</v>
      </c>
      <c r="L2036">
        <v>397.69</v>
      </c>
      <c r="M2036">
        <v>-26.16</v>
      </c>
      <c r="N2036" t="s">
        <v>40</v>
      </c>
      <c r="O2036" t="s">
        <v>24</v>
      </c>
      <c r="P2036" t="s">
        <v>25</v>
      </c>
      <c r="Q2036">
        <v>0.57430555555555551</v>
      </c>
      <c r="R2036" t="s">
        <v>49</v>
      </c>
      <c r="S2036" t="s">
        <v>4686</v>
      </c>
      <c r="T2036" t="s">
        <v>4672</v>
      </c>
      <c r="U2036">
        <v>464.41</v>
      </c>
      <c r="V2036" t="s">
        <v>5778</v>
      </c>
      <c r="W2036" t="s">
        <v>4964</v>
      </c>
      <c r="X2036" t="s">
        <v>5316</v>
      </c>
      <c r="Y2036" t="s">
        <v>5011</v>
      </c>
      <c r="Z2036" t="s">
        <v>5317</v>
      </c>
      <c r="AA2036" t="s">
        <v>4962</v>
      </c>
      <c r="AB2036">
        <f>YEAR(Sales_Trans_2[[#This Row],[Transaction_Date]])</f>
        <v>2025</v>
      </c>
      <c r="AC2036" t="str">
        <f>TEXT(Sales_Trans_2[[#This Row],[Transaction_Date]],"mmm")</f>
        <v>Feb</v>
      </c>
      <c r="AD2036">
        <f>MONTH(Sales_Trans_2[[#This Row],[Transaction_Date]])</f>
        <v>2</v>
      </c>
      <c r="AE2036" s="19">
        <f>IFERROR(Sales_Trans_2[[#This Row],[Profit]]/Sales_Trans_2[[#This Row],[Sales_Amount]],0)</f>
        <v>-7.041154146367723E-2</v>
      </c>
      <c r="AF2036" s="20" t="str">
        <f>IF(Sales_Trans_2[[#This Row],[Discount_Pct]]=0,"0%",
IF(Sales_Trans_2[[#This Row],[Discount_Pct]]&lt;=5,"1-5%",
IF(Sales_Trans_2[[#This Row],[Discount_Pct]]&lt;=10,"6-10%",
IF(Sales_Trans_2[[#This Row],[Discount_Pct]]&lt;=15,"11-15%","&gt;15%"))))</f>
        <v>&gt;15%</v>
      </c>
    </row>
    <row r="2037" spans="1:32" x14ac:dyDescent="0.25">
      <c r="A2037" t="s">
        <v>3026</v>
      </c>
      <c r="B2037" s="10">
        <v>45666</v>
      </c>
      <c r="C2037" t="s">
        <v>3027</v>
      </c>
      <c r="D2037" t="s">
        <v>1650</v>
      </c>
      <c r="E2037" t="s">
        <v>192</v>
      </c>
      <c r="F2037" t="s">
        <v>2538</v>
      </c>
      <c r="G2037">
        <v>4</v>
      </c>
      <c r="H2037">
        <v>232.2</v>
      </c>
      <c r="I2037">
        <v>10</v>
      </c>
      <c r="J2037">
        <v>92.88</v>
      </c>
      <c r="K2037">
        <v>835.92</v>
      </c>
      <c r="L2037">
        <v>643.91999999999996</v>
      </c>
      <c r="M2037">
        <v>192</v>
      </c>
      <c r="N2037" t="s">
        <v>23</v>
      </c>
      <c r="O2037" t="s">
        <v>24</v>
      </c>
      <c r="P2037" t="s">
        <v>25</v>
      </c>
      <c r="Q2037">
        <v>0.46944444444444444</v>
      </c>
      <c r="R2037" t="s">
        <v>49</v>
      </c>
      <c r="S2037" t="s">
        <v>4800</v>
      </c>
      <c r="T2037" t="s">
        <v>4776</v>
      </c>
      <c r="U2037">
        <v>232.2</v>
      </c>
      <c r="V2037" t="s">
        <v>5841</v>
      </c>
      <c r="W2037" t="s">
        <v>4964</v>
      </c>
      <c r="X2037" t="s">
        <v>5428</v>
      </c>
      <c r="Y2037" t="s">
        <v>5011</v>
      </c>
      <c r="Z2037" t="s">
        <v>5284</v>
      </c>
      <c r="AA2037" t="s">
        <v>4962</v>
      </c>
      <c r="AB2037">
        <f>YEAR(Sales_Trans_2[[#This Row],[Transaction_Date]])</f>
        <v>2025</v>
      </c>
      <c r="AC2037" t="str">
        <f>TEXT(Sales_Trans_2[[#This Row],[Transaction_Date]],"mmm")</f>
        <v>Jan</v>
      </c>
      <c r="AD2037">
        <f>MONTH(Sales_Trans_2[[#This Row],[Transaction_Date]])</f>
        <v>1</v>
      </c>
      <c r="AE2037" s="19">
        <f>IFERROR(Sales_Trans_2[[#This Row],[Profit]]/Sales_Trans_2[[#This Row],[Sales_Amount]],0)</f>
        <v>0.22968705139247775</v>
      </c>
      <c r="AF2037" s="20" t="str">
        <f>IF(Sales_Trans_2[[#This Row],[Discount_Pct]]=0,"0%",
IF(Sales_Trans_2[[#This Row],[Discount_Pct]]&lt;=5,"1-5%",
IF(Sales_Trans_2[[#This Row],[Discount_Pct]]&lt;=10,"6-10%",
IF(Sales_Trans_2[[#This Row],[Discount_Pct]]&lt;=15,"11-15%","&gt;15%"))))</f>
        <v>6-10%</v>
      </c>
    </row>
    <row r="2038" spans="1:32" x14ac:dyDescent="0.25">
      <c r="A2038" t="s">
        <v>3800</v>
      </c>
      <c r="B2038" s="10">
        <v>45893</v>
      </c>
      <c r="C2038" t="s">
        <v>268</v>
      </c>
      <c r="D2038" t="s">
        <v>113</v>
      </c>
      <c r="E2038" t="s">
        <v>488</v>
      </c>
      <c r="F2038" t="s">
        <v>489</v>
      </c>
      <c r="G2038">
        <v>5</v>
      </c>
      <c r="H2038">
        <v>253.11</v>
      </c>
      <c r="I2038">
        <v>10</v>
      </c>
      <c r="J2038">
        <v>126.56</v>
      </c>
      <c r="K2038">
        <v>1309.8399999999999</v>
      </c>
      <c r="L2038">
        <v>953.7</v>
      </c>
      <c r="M2038">
        <v>356.14</v>
      </c>
      <c r="N2038" t="s">
        <v>4971</v>
      </c>
      <c r="O2038" t="s">
        <v>24</v>
      </c>
      <c r="P2038" t="s">
        <v>25</v>
      </c>
      <c r="Q2038">
        <v>0.82916666666666672</v>
      </c>
      <c r="R2038" t="s">
        <v>27</v>
      </c>
      <c r="S2038" t="s">
        <v>4907</v>
      </c>
      <c r="T2038" t="s">
        <v>4908</v>
      </c>
      <c r="U2038">
        <v>253.11</v>
      </c>
      <c r="V2038" t="s">
        <v>5984</v>
      </c>
      <c r="W2038" t="s">
        <v>4968</v>
      </c>
      <c r="X2038" t="s">
        <v>5338</v>
      </c>
      <c r="Y2038" t="s">
        <v>5011</v>
      </c>
      <c r="Z2038" t="s">
        <v>5339</v>
      </c>
      <c r="AA2038" t="s">
        <v>4962</v>
      </c>
      <c r="AB2038">
        <f>YEAR(Sales_Trans_2[[#This Row],[Transaction_Date]])</f>
        <v>2025</v>
      </c>
      <c r="AC2038" t="str">
        <f>TEXT(Sales_Trans_2[[#This Row],[Transaction_Date]],"mmm")</f>
        <v>Aug</v>
      </c>
      <c r="AD2038">
        <f>MONTH(Sales_Trans_2[[#This Row],[Transaction_Date]])</f>
        <v>8</v>
      </c>
      <c r="AE2038" s="19">
        <f>IFERROR(Sales_Trans_2[[#This Row],[Profit]]/Sales_Trans_2[[#This Row],[Sales_Amount]],0)</f>
        <v>0.27189580406767239</v>
      </c>
      <c r="AF2038" s="20" t="str">
        <f>IF(Sales_Trans_2[[#This Row],[Discount_Pct]]=0,"0%",
IF(Sales_Trans_2[[#This Row],[Discount_Pct]]&lt;=5,"1-5%",
IF(Sales_Trans_2[[#This Row],[Discount_Pct]]&lt;=10,"6-10%",
IF(Sales_Trans_2[[#This Row],[Discount_Pct]]&lt;=15,"11-15%","&gt;15%"))))</f>
        <v>6-10%</v>
      </c>
    </row>
    <row r="2039" spans="1:32" x14ac:dyDescent="0.25">
      <c r="A2039" t="s">
        <v>3820</v>
      </c>
      <c r="B2039" s="10">
        <v>45886</v>
      </c>
      <c r="C2039" t="s">
        <v>2050</v>
      </c>
      <c r="D2039" t="s">
        <v>1194</v>
      </c>
      <c r="E2039" t="s">
        <v>488</v>
      </c>
      <c r="F2039" t="s">
        <v>489</v>
      </c>
      <c r="G2039">
        <v>3</v>
      </c>
      <c r="H2039">
        <v>117.04</v>
      </c>
      <c r="I2039">
        <v>10</v>
      </c>
      <c r="J2039">
        <v>35.11</v>
      </c>
      <c r="K2039">
        <v>363.41</v>
      </c>
      <c r="L2039">
        <v>278.88</v>
      </c>
      <c r="M2039">
        <v>84.53</v>
      </c>
      <c r="N2039" t="s">
        <v>133</v>
      </c>
      <c r="O2039" t="s">
        <v>24</v>
      </c>
      <c r="P2039" t="s">
        <v>25</v>
      </c>
      <c r="Q2039">
        <v>0.41249999999999998</v>
      </c>
      <c r="R2039" t="s">
        <v>27</v>
      </c>
      <c r="S2039" t="s">
        <v>4896</v>
      </c>
      <c r="T2039" t="s">
        <v>4887</v>
      </c>
      <c r="U2039">
        <v>109.69</v>
      </c>
      <c r="V2039" t="s">
        <v>5538</v>
      </c>
      <c r="W2039" t="s">
        <v>4958</v>
      </c>
      <c r="X2039" t="s">
        <v>5338</v>
      </c>
      <c r="Y2039" t="s">
        <v>5011</v>
      </c>
      <c r="Z2039" t="s">
        <v>5339</v>
      </c>
      <c r="AA2039" t="s">
        <v>4962</v>
      </c>
      <c r="AB2039">
        <f>YEAR(Sales_Trans_2[[#This Row],[Transaction_Date]])</f>
        <v>2025</v>
      </c>
      <c r="AC2039" t="str">
        <f>TEXT(Sales_Trans_2[[#This Row],[Transaction_Date]],"mmm")</f>
        <v>Aug</v>
      </c>
      <c r="AD2039">
        <f>MONTH(Sales_Trans_2[[#This Row],[Transaction_Date]])</f>
        <v>8</v>
      </c>
      <c r="AE2039" s="19">
        <f>IFERROR(Sales_Trans_2[[#This Row],[Profit]]/Sales_Trans_2[[#This Row],[Sales_Amount]],0)</f>
        <v>0.23260229492859302</v>
      </c>
      <c r="AF2039" s="20" t="str">
        <f>IF(Sales_Trans_2[[#This Row],[Discount_Pct]]=0,"0%",
IF(Sales_Trans_2[[#This Row],[Discount_Pct]]&lt;=5,"1-5%",
IF(Sales_Trans_2[[#This Row],[Discount_Pct]]&lt;=10,"6-10%",
IF(Sales_Trans_2[[#This Row],[Discount_Pct]]&lt;=15,"11-15%","&gt;15%"))))</f>
        <v>6-10%</v>
      </c>
    </row>
    <row r="2040" spans="1:32" x14ac:dyDescent="0.25">
      <c r="A2040" t="s">
        <v>4189</v>
      </c>
      <c r="B2040" s="10">
        <v>45885</v>
      </c>
      <c r="C2040" t="s">
        <v>1948</v>
      </c>
      <c r="D2040" t="s">
        <v>399</v>
      </c>
      <c r="E2040" t="s">
        <v>153</v>
      </c>
      <c r="F2040" t="s">
        <v>2212</v>
      </c>
      <c r="G2040">
        <v>4</v>
      </c>
      <c r="H2040">
        <v>114.38</v>
      </c>
      <c r="I2040">
        <v>20</v>
      </c>
      <c r="J2040">
        <v>91.5</v>
      </c>
      <c r="K2040">
        <v>420.92</v>
      </c>
      <c r="L2040">
        <v>344.2</v>
      </c>
      <c r="M2040">
        <v>76.72</v>
      </c>
      <c r="N2040" t="s">
        <v>4971</v>
      </c>
      <c r="O2040" t="s">
        <v>24</v>
      </c>
      <c r="P2040" t="s">
        <v>25</v>
      </c>
      <c r="Q2040">
        <v>0.6743055555555556</v>
      </c>
      <c r="R2040" t="s">
        <v>27</v>
      </c>
      <c r="S2040" t="s">
        <v>4693</v>
      </c>
      <c r="T2040" t="s">
        <v>4672</v>
      </c>
      <c r="U2040">
        <v>99.93</v>
      </c>
      <c r="V2040" t="s">
        <v>5340</v>
      </c>
      <c r="W2040" t="s">
        <v>4958</v>
      </c>
      <c r="X2040" t="s">
        <v>5211</v>
      </c>
      <c r="Y2040" t="s">
        <v>5011</v>
      </c>
      <c r="Z2040" t="s">
        <v>5126</v>
      </c>
      <c r="AA2040" t="s">
        <v>4962</v>
      </c>
      <c r="AB2040">
        <f>YEAR(Sales_Trans_2[[#This Row],[Transaction_Date]])</f>
        <v>2025</v>
      </c>
      <c r="AC2040" t="str">
        <f>TEXT(Sales_Trans_2[[#This Row],[Transaction_Date]],"mmm")</f>
        <v>Aug</v>
      </c>
      <c r="AD2040">
        <f>MONTH(Sales_Trans_2[[#This Row],[Transaction_Date]])</f>
        <v>8</v>
      </c>
      <c r="AE2040" s="19">
        <f>IFERROR(Sales_Trans_2[[#This Row],[Profit]]/Sales_Trans_2[[#This Row],[Sales_Amount]],0)</f>
        <v>0.18226741423548418</v>
      </c>
      <c r="AF2040" s="20" t="str">
        <f>IF(Sales_Trans_2[[#This Row],[Discount_Pct]]=0,"0%",
IF(Sales_Trans_2[[#This Row],[Discount_Pct]]&lt;=5,"1-5%",
IF(Sales_Trans_2[[#This Row],[Discount_Pct]]&lt;=10,"6-10%",
IF(Sales_Trans_2[[#This Row],[Discount_Pct]]&lt;=15,"11-15%","&gt;15%"))))</f>
        <v>&gt;15%</v>
      </c>
    </row>
    <row r="2041" spans="1:32" x14ac:dyDescent="0.25">
      <c r="A2041" t="s">
        <v>632</v>
      </c>
      <c r="B2041" s="10">
        <v>45883</v>
      </c>
      <c r="C2041" t="s">
        <v>633</v>
      </c>
      <c r="D2041" t="s">
        <v>459</v>
      </c>
      <c r="E2041" t="s">
        <v>634</v>
      </c>
      <c r="F2041" t="s">
        <v>635</v>
      </c>
      <c r="G2041">
        <v>4</v>
      </c>
      <c r="H2041">
        <v>71.290000000000006</v>
      </c>
      <c r="I2041">
        <v>20</v>
      </c>
      <c r="J2041">
        <v>57.03</v>
      </c>
      <c r="K2041">
        <v>228.13</v>
      </c>
      <c r="L2041">
        <v>237.48</v>
      </c>
      <c r="M2041">
        <v>-9.35</v>
      </c>
      <c r="N2041" t="s">
        <v>23</v>
      </c>
      <c r="O2041" t="s">
        <v>24</v>
      </c>
      <c r="P2041" t="s">
        <v>25</v>
      </c>
      <c r="Q2041">
        <v>0.85902777777777772</v>
      </c>
      <c r="R2041" t="s">
        <v>49</v>
      </c>
      <c r="S2041" t="s">
        <v>4838</v>
      </c>
      <c r="T2041" t="s">
        <v>4828</v>
      </c>
      <c r="U2041">
        <v>71.290000000000006</v>
      </c>
      <c r="V2041" t="s">
        <v>5990</v>
      </c>
      <c r="W2041" t="s">
        <v>4968</v>
      </c>
      <c r="X2041" t="s">
        <v>5616</v>
      </c>
      <c r="Y2041" t="s">
        <v>5011</v>
      </c>
      <c r="Z2041" t="s">
        <v>4995</v>
      </c>
      <c r="AA2041" t="s">
        <v>4962</v>
      </c>
      <c r="AB2041">
        <f>YEAR(Sales_Trans_2[[#This Row],[Transaction_Date]])</f>
        <v>2025</v>
      </c>
      <c r="AC2041" t="str">
        <f>TEXT(Sales_Trans_2[[#This Row],[Transaction_Date]],"mmm")</f>
        <v>Aug</v>
      </c>
      <c r="AD2041">
        <f>MONTH(Sales_Trans_2[[#This Row],[Transaction_Date]])</f>
        <v>8</v>
      </c>
      <c r="AE2041" s="19">
        <f>IFERROR(Sales_Trans_2[[#This Row],[Profit]]/Sales_Trans_2[[#This Row],[Sales_Amount]],0)</f>
        <v>-4.0985403059658969E-2</v>
      </c>
      <c r="AF2041" s="20" t="str">
        <f>IF(Sales_Trans_2[[#This Row],[Discount_Pct]]=0,"0%",
IF(Sales_Trans_2[[#This Row],[Discount_Pct]]&lt;=5,"1-5%",
IF(Sales_Trans_2[[#This Row],[Discount_Pct]]&lt;=10,"6-10%",
IF(Sales_Trans_2[[#This Row],[Discount_Pct]]&lt;=15,"11-15%","&gt;15%"))))</f>
        <v>&gt;15%</v>
      </c>
    </row>
    <row r="2042" spans="1:32" x14ac:dyDescent="0.25">
      <c r="A2042" t="s">
        <v>2805</v>
      </c>
      <c r="B2042" s="10">
        <v>45938</v>
      </c>
      <c r="C2042" t="s">
        <v>1634</v>
      </c>
      <c r="D2042" t="s">
        <v>454</v>
      </c>
      <c r="E2042" t="s">
        <v>66</v>
      </c>
      <c r="F2042" t="s">
        <v>2318</v>
      </c>
      <c r="G2042">
        <v>3</v>
      </c>
      <c r="H2042">
        <v>365.92</v>
      </c>
      <c r="I2042">
        <v>20</v>
      </c>
      <c r="J2042">
        <v>219.55</v>
      </c>
      <c r="K2042">
        <v>1009.94</v>
      </c>
      <c r="L2042">
        <v>931.14</v>
      </c>
      <c r="M2042">
        <v>78.8</v>
      </c>
      <c r="N2042" t="s">
        <v>4971</v>
      </c>
      <c r="O2042" t="s">
        <v>24</v>
      </c>
      <c r="P2042" t="s">
        <v>25</v>
      </c>
      <c r="Q2042">
        <v>0.88680555555555551</v>
      </c>
      <c r="R2042" t="s">
        <v>27</v>
      </c>
      <c r="S2042" t="s">
        <v>4853</v>
      </c>
      <c r="T2042" t="s">
        <v>4847</v>
      </c>
      <c r="U2042">
        <v>365.92</v>
      </c>
      <c r="V2042" t="s">
        <v>5045</v>
      </c>
      <c r="W2042" t="s">
        <v>4968</v>
      </c>
      <c r="X2042" t="s">
        <v>5225</v>
      </c>
      <c r="Y2042" t="s">
        <v>5011</v>
      </c>
      <c r="Z2042" t="s">
        <v>5155</v>
      </c>
      <c r="AA2042" t="s">
        <v>4962</v>
      </c>
      <c r="AB2042">
        <f>YEAR(Sales_Trans_2[[#This Row],[Transaction_Date]])</f>
        <v>2025</v>
      </c>
      <c r="AC2042" t="str">
        <f>TEXT(Sales_Trans_2[[#This Row],[Transaction_Date]],"mmm")</f>
        <v>Oct</v>
      </c>
      <c r="AD2042">
        <f>MONTH(Sales_Trans_2[[#This Row],[Transaction_Date]])</f>
        <v>10</v>
      </c>
      <c r="AE2042" s="19">
        <f>IFERROR(Sales_Trans_2[[#This Row],[Profit]]/Sales_Trans_2[[#This Row],[Sales_Amount]],0)</f>
        <v>7.8024437095272986E-2</v>
      </c>
      <c r="AF2042" s="20" t="str">
        <f>IF(Sales_Trans_2[[#This Row],[Discount_Pct]]=0,"0%",
IF(Sales_Trans_2[[#This Row],[Discount_Pct]]&lt;=5,"1-5%",
IF(Sales_Trans_2[[#This Row],[Discount_Pct]]&lt;=10,"6-10%",
IF(Sales_Trans_2[[#This Row],[Discount_Pct]]&lt;=15,"11-15%","&gt;15%"))))</f>
        <v>&gt;15%</v>
      </c>
    </row>
    <row r="2043" spans="1:32" x14ac:dyDescent="0.25">
      <c r="A2043" t="s">
        <v>3761</v>
      </c>
      <c r="B2043" s="10">
        <v>45846</v>
      </c>
      <c r="C2043" t="s">
        <v>1783</v>
      </c>
      <c r="D2043" t="s">
        <v>777</v>
      </c>
      <c r="E2043" t="s">
        <v>1252</v>
      </c>
      <c r="F2043" t="s">
        <v>2747</v>
      </c>
      <c r="G2043">
        <v>1</v>
      </c>
      <c r="H2043">
        <v>86.11</v>
      </c>
      <c r="I2043">
        <v>10</v>
      </c>
      <c r="J2043">
        <v>8.61</v>
      </c>
      <c r="K2043">
        <v>77.5</v>
      </c>
      <c r="L2043">
        <v>68.17</v>
      </c>
      <c r="M2043">
        <v>9.33</v>
      </c>
      <c r="N2043" t="s">
        <v>47</v>
      </c>
      <c r="O2043" t="s">
        <v>24</v>
      </c>
      <c r="P2043" t="s">
        <v>25</v>
      </c>
      <c r="Q2043">
        <v>0.60069444444444442</v>
      </c>
      <c r="R2043" t="s">
        <v>49</v>
      </c>
      <c r="S2043" t="s">
        <v>4818</v>
      </c>
      <c r="T2043" t="s">
        <v>4805</v>
      </c>
      <c r="U2043">
        <v>86.11</v>
      </c>
      <c r="V2043" t="s">
        <v>5582</v>
      </c>
      <c r="W2043" t="s">
        <v>4964</v>
      </c>
      <c r="X2043" t="s">
        <v>5829</v>
      </c>
      <c r="Y2043" t="s">
        <v>5011</v>
      </c>
      <c r="Z2043" t="s">
        <v>5498</v>
      </c>
      <c r="AA2043" t="s">
        <v>4962</v>
      </c>
      <c r="AB2043">
        <f>YEAR(Sales_Trans_2[[#This Row],[Transaction_Date]])</f>
        <v>2025</v>
      </c>
      <c r="AC2043" t="str">
        <f>TEXT(Sales_Trans_2[[#This Row],[Transaction_Date]],"mmm")</f>
        <v>Jul</v>
      </c>
      <c r="AD2043">
        <f>MONTH(Sales_Trans_2[[#This Row],[Transaction_Date]])</f>
        <v>7</v>
      </c>
      <c r="AE2043" s="19">
        <f>IFERROR(Sales_Trans_2[[#This Row],[Profit]]/Sales_Trans_2[[#This Row],[Sales_Amount]],0)</f>
        <v>0.12038709677419356</v>
      </c>
      <c r="AF2043" s="20" t="str">
        <f>IF(Sales_Trans_2[[#This Row],[Discount_Pct]]=0,"0%",
IF(Sales_Trans_2[[#This Row],[Discount_Pct]]&lt;=5,"1-5%",
IF(Sales_Trans_2[[#This Row],[Discount_Pct]]&lt;=10,"6-10%",
IF(Sales_Trans_2[[#This Row],[Discount_Pct]]&lt;=15,"11-15%","&gt;15%"))))</f>
        <v>6-10%</v>
      </c>
    </row>
    <row r="2044" spans="1:32" x14ac:dyDescent="0.25">
      <c r="A2044" t="s">
        <v>3208</v>
      </c>
      <c r="B2044" s="10">
        <v>45816</v>
      </c>
      <c r="C2044" t="s">
        <v>904</v>
      </c>
      <c r="D2044" t="s">
        <v>708</v>
      </c>
      <c r="E2044" t="s">
        <v>488</v>
      </c>
      <c r="F2044" t="s">
        <v>489</v>
      </c>
      <c r="G2044">
        <v>1</v>
      </c>
      <c r="H2044">
        <v>474.19</v>
      </c>
      <c r="I2044">
        <v>20</v>
      </c>
      <c r="J2044">
        <v>94.84</v>
      </c>
      <c r="K2044">
        <v>379.35</v>
      </c>
      <c r="L2044">
        <v>343.89</v>
      </c>
      <c r="M2044">
        <v>35.46</v>
      </c>
      <c r="N2044" t="s">
        <v>133</v>
      </c>
      <c r="O2044" t="s">
        <v>24</v>
      </c>
      <c r="P2044" t="s">
        <v>25</v>
      </c>
      <c r="Q2044">
        <v>0.65902777777777777</v>
      </c>
      <c r="R2044" t="s">
        <v>49</v>
      </c>
      <c r="S2044" t="s">
        <v>4751</v>
      </c>
      <c r="T2044" t="s">
        <v>4752</v>
      </c>
      <c r="U2044">
        <v>474.19</v>
      </c>
      <c r="V2044" t="s">
        <v>5143</v>
      </c>
      <c r="W2044" t="s">
        <v>4968</v>
      </c>
      <c r="X2044" t="s">
        <v>5338</v>
      </c>
      <c r="Y2044" t="s">
        <v>5011</v>
      </c>
      <c r="Z2044" t="s">
        <v>5339</v>
      </c>
      <c r="AA2044" t="s">
        <v>4962</v>
      </c>
      <c r="AB2044">
        <f>YEAR(Sales_Trans_2[[#This Row],[Transaction_Date]])</f>
        <v>2025</v>
      </c>
      <c r="AC2044" t="str">
        <f>TEXT(Sales_Trans_2[[#This Row],[Transaction_Date]],"mmm")</f>
        <v>Jun</v>
      </c>
      <c r="AD2044">
        <f>MONTH(Sales_Trans_2[[#This Row],[Transaction_Date]])</f>
        <v>6</v>
      </c>
      <c r="AE2044" s="19">
        <f>IFERROR(Sales_Trans_2[[#This Row],[Profit]]/Sales_Trans_2[[#This Row],[Sales_Amount]],0)</f>
        <v>9.3475682087781731E-2</v>
      </c>
      <c r="AF2044" s="20" t="str">
        <f>IF(Sales_Trans_2[[#This Row],[Discount_Pct]]=0,"0%",
IF(Sales_Trans_2[[#This Row],[Discount_Pct]]&lt;=5,"1-5%",
IF(Sales_Trans_2[[#This Row],[Discount_Pct]]&lt;=10,"6-10%",
IF(Sales_Trans_2[[#This Row],[Discount_Pct]]&lt;=15,"11-15%","&gt;15%"))))</f>
        <v>&gt;15%</v>
      </c>
    </row>
    <row r="2045" spans="1:32" x14ac:dyDescent="0.25">
      <c r="A2045" t="s">
        <v>3980</v>
      </c>
      <c r="B2045" s="10">
        <v>45860</v>
      </c>
      <c r="C2045" t="s">
        <v>1000</v>
      </c>
      <c r="D2045" t="s">
        <v>732</v>
      </c>
      <c r="E2045" t="s">
        <v>634</v>
      </c>
      <c r="F2045" t="s">
        <v>2016</v>
      </c>
      <c r="G2045">
        <v>4</v>
      </c>
      <c r="H2045">
        <v>661.91</v>
      </c>
      <c r="I2045">
        <v>15</v>
      </c>
      <c r="J2045">
        <v>397.15</v>
      </c>
      <c r="K2045">
        <v>2250.4899999999998</v>
      </c>
      <c r="L2045">
        <v>1594.88</v>
      </c>
      <c r="M2045">
        <v>655.61</v>
      </c>
      <c r="N2045" t="s">
        <v>4971</v>
      </c>
      <c r="O2045" t="s">
        <v>24</v>
      </c>
      <c r="P2045" t="s">
        <v>25</v>
      </c>
      <c r="Q2045">
        <v>0.78819444444444442</v>
      </c>
      <c r="R2045" t="s">
        <v>49</v>
      </c>
      <c r="S2045" t="s">
        <v>4662</v>
      </c>
      <c r="T2045" t="s">
        <v>4636</v>
      </c>
      <c r="U2045">
        <v>661.91</v>
      </c>
      <c r="V2045" t="s">
        <v>5153</v>
      </c>
      <c r="W2045" t="s">
        <v>4968</v>
      </c>
      <c r="X2045" t="s">
        <v>5861</v>
      </c>
      <c r="Y2045" t="s">
        <v>5011</v>
      </c>
      <c r="Z2045" t="s">
        <v>4995</v>
      </c>
      <c r="AA2045" t="s">
        <v>4962</v>
      </c>
      <c r="AB2045">
        <f>YEAR(Sales_Trans_2[[#This Row],[Transaction_Date]])</f>
        <v>2025</v>
      </c>
      <c r="AC2045" t="str">
        <f>TEXT(Sales_Trans_2[[#This Row],[Transaction_Date]],"mmm")</f>
        <v>Jul</v>
      </c>
      <c r="AD2045">
        <f>MONTH(Sales_Trans_2[[#This Row],[Transaction_Date]])</f>
        <v>7</v>
      </c>
      <c r="AE2045" s="19">
        <f>IFERROR(Sales_Trans_2[[#This Row],[Profit]]/Sales_Trans_2[[#This Row],[Sales_Amount]],0)</f>
        <v>0.29131877946580526</v>
      </c>
      <c r="AF2045" s="20" t="str">
        <f>IF(Sales_Trans_2[[#This Row],[Discount_Pct]]=0,"0%",
IF(Sales_Trans_2[[#This Row],[Discount_Pct]]&lt;=5,"1-5%",
IF(Sales_Trans_2[[#This Row],[Discount_Pct]]&lt;=10,"6-10%",
IF(Sales_Trans_2[[#This Row],[Discount_Pct]]&lt;=15,"11-15%","&gt;15%"))))</f>
        <v>11-15%</v>
      </c>
    </row>
    <row r="2046" spans="1:32" x14ac:dyDescent="0.25">
      <c r="A2046" t="s">
        <v>3203</v>
      </c>
      <c r="B2046" s="10">
        <v>45856</v>
      </c>
      <c r="C2046" t="s">
        <v>2325</v>
      </c>
      <c r="D2046" t="s">
        <v>432</v>
      </c>
      <c r="E2046" t="s">
        <v>350</v>
      </c>
      <c r="F2046" t="s">
        <v>351</v>
      </c>
      <c r="G2046">
        <v>2</v>
      </c>
      <c r="H2046">
        <v>305.67</v>
      </c>
      <c r="I2046">
        <v>5</v>
      </c>
      <c r="J2046">
        <v>30.57</v>
      </c>
      <c r="K2046">
        <v>580.77</v>
      </c>
      <c r="L2046">
        <v>502.84</v>
      </c>
      <c r="M2046">
        <v>77.930000000000007</v>
      </c>
      <c r="N2046" t="s">
        <v>133</v>
      </c>
      <c r="O2046" t="s">
        <v>24</v>
      </c>
      <c r="P2046" t="s">
        <v>25</v>
      </c>
      <c r="Q2046">
        <v>0.6743055555555556</v>
      </c>
      <c r="R2046" t="s">
        <v>49</v>
      </c>
      <c r="S2046" t="s">
        <v>4841</v>
      </c>
      <c r="T2046" t="s">
        <v>4828</v>
      </c>
      <c r="U2046">
        <v>305.67</v>
      </c>
      <c r="V2046" t="s">
        <v>5668</v>
      </c>
      <c r="W2046" t="s">
        <v>4968</v>
      </c>
      <c r="X2046" t="s">
        <v>5285</v>
      </c>
      <c r="Y2046" t="s">
        <v>5011</v>
      </c>
      <c r="Z2046" t="s">
        <v>4981</v>
      </c>
      <c r="AA2046" t="s">
        <v>4962</v>
      </c>
      <c r="AB2046">
        <f>YEAR(Sales_Trans_2[[#This Row],[Transaction_Date]])</f>
        <v>2025</v>
      </c>
      <c r="AC2046" t="str">
        <f>TEXT(Sales_Trans_2[[#This Row],[Transaction_Date]],"mmm")</f>
        <v>Jul</v>
      </c>
      <c r="AD2046">
        <f>MONTH(Sales_Trans_2[[#This Row],[Transaction_Date]])</f>
        <v>7</v>
      </c>
      <c r="AE2046" s="19">
        <f>IFERROR(Sales_Trans_2[[#This Row],[Profit]]/Sales_Trans_2[[#This Row],[Sales_Amount]],0)</f>
        <v>0.13418392823320766</v>
      </c>
      <c r="AF2046" s="20" t="str">
        <f>IF(Sales_Trans_2[[#This Row],[Discount_Pct]]=0,"0%",
IF(Sales_Trans_2[[#This Row],[Discount_Pct]]&lt;=5,"1-5%",
IF(Sales_Trans_2[[#This Row],[Discount_Pct]]&lt;=10,"6-10%",
IF(Sales_Trans_2[[#This Row],[Discount_Pct]]&lt;=15,"11-15%","&gt;15%"))))</f>
        <v>1-5%</v>
      </c>
    </row>
    <row r="2047" spans="1:32" x14ac:dyDescent="0.25">
      <c r="A2047" t="s">
        <v>3973</v>
      </c>
      <c r="B2047" s="10">
        <v>45852</v>
      </c>
      <c r="C2047" t="s">
        <v>3202</v>
      </c>
      <c r="D2047" t="s">
        <v>59</v>
      </c>
      <c r="E2047" t="s">
        <v>950</v>
      </c>
      <c r="F2047" t="s">
        <v>1759</v>
      </c>
      <c r="G2047">
        <v>4</v>
      </c>
      <c r="H2047">
        <v>372.61</v>
      </c>
      <c r="I2047">
        <v>20</v>
      </c>
      <c r="J2047">
        <v>298.08999999999997</v>
      </c>
      <c r="K2047">
        <v>1192.3499999999999</v>
      </c>
      <c r="L2047">
        <v>1087.1199999999999</v>
      </c>
      <c r="M2047">
        <v>105.23</v>
      </c>
      <c r="N2047" t="s">
        <v>40</v>
      </c>
      <c r="O2047" t="s">
        <v>24</v>
      </c>
      <c r="P2047" t="s">
        <v>25</v>
      </c>
      <c r="Q2047">
        <v>0.59930555555555554</v>
      </c>
      <c r="R2047" t="s">
        <v>49</v>
      </c>
      <c r="S2047" t="s">
        <v>4721</v>
      </c>
      <c r="T2047" t="s">
        <v>4703</v>
      </c>
      <c r="U2047">
        <v>342.46</v>
      </c>
      <c r="V2047" t="s">
        <v>5528</v>
      </c>
      <c r="W2047" t="s">
        <v>4958</v>
      </c>
      <c r="X2047" t="s">
        <v>5611</v>
      </c>
      <c r="Y2047" t="s">
        <v>5011</v>
      </c>
      <c r="Z2047" t="s">
        <v>5049</v>
      </c>
      <c r="AA2047" t="s">
        <v>4962</v>
      </c>
      <c r="AB2047">
        <f>YEAR(Sales_Trans_2[[#This Row],[Transaction_Date]])</f>
        <v>2025</v>
      </c>
      <c r="AC2047" t="str">
        <f>TEXT(Sales_Trans_2[[#This Row],[Transaction_Date]],"mmm")</f>
        <v>Jul</v>
      </c>
      <c r="AD2047">
        <f>MONTH(Sales_Trans_2[[#This Row],[Transaction_Date]])</f>
        <v>7</v>
      </c>
      <c r="AE2047" s="19">
        <f>IFERROR(Sales_Trans_2[[#This Row],[Profit]]/Sales_Trans_2[[#This Row],[Sales_Amount]],0)</f>
        <v>8.825428775107981E-2</v>
      </c>
      <c r="AF2047" s="20" t="str">
        <f>IF(Sales_Trans_2[[#This Row],[Discount_Pct]]=0,"0%",
IF(Sales_Trans_2[[#This Row],[Discount_Pct]]&lt;=5,"1-5%",
IF(Sales_Trans_2[[#This Row],[Discount_Pct]]&lt;=10,"6-10%",
IF(Sales_Trans_2[[#This Row],[Discount_Pct]]&lt;=15,"11-15%","&gt;15%"))))</f>
        <v>&gt;15%</v>
      </c>
    </row>
    <row r="2048" spans="1:32" x14ac:dyDescent="0.25">
      <c r="A2048" t="s">
        <v>4325</v>
      </c>
      <c r="B2048" s="10">
        <v>45851</v>
      </c>
      <c r="C2048" t="s">
        <v>3071</v>
      </c>
      <c r="D2048" t="s">
        <v>130</v>
      </c>
      <c r="E2048" t="s">
        <v>380</v>
      </c>
      <c r="F2048" t="s">
        <v>2212</v>
      </c>
      <c r="G2048">
        <v>3</v>
      </c>
      <c r="H2048">
        <v>379.12</v>
      </c>
      <c r="I2048">
        <v>20</v>
      </c>
      <c r="J2048">
        <v>227.47</v>
      </c>
      <c r="K2048">
        <v>1046.3699999999999</v>
      </c>
      <c r="L2048">
        <v>879.15</v>
      </c>
      <c r="M2048">
        <v>167.22</v>
      </c>
      <c r="N2048" t="s">
        <v>23</v>
      </c>
      <c r="O2048" t="s">
        <v>24</v>
      </c>
      <c r="P2048" t="s">
        <v>25</v>
      </c>
      <c r="Q2048">
        <v>0.41388888888888886</v>
      </c>
      <c r="R2048" t="s">
        <v>27</v>
      </c>
      <c r="S2048" t="s">
        <v>4923</v>
      </c>
      <c r="T2048" t="s">
        <v>4908</v>
      </c>
      <c r="U2048">
        <v>379.12</v>
      </c>
      <c r="V2048" t="s">
        <v>5145</v>
      </c>
      <c r="W2048" t="s">
        <v>4964</v>
      </c>
      <c r="X2048" t="s">
        <v>5211</v>
      </c>
      <c r="Y2048" t="s">
        <v>5011</v>
      </c>
      <c r="Z2048" t="s">
        <v>5076</v>
      </c>
      <c r="AA2048" t="s">
        <v>4962</v>
      </c>
      <c r="AB2048">
        <f>YEAR(Sales_Trans_2[[#This Row],[Transaction_Date]])</f>
        <v>2025</v>
      </c>
      <c r="AC2048" t="str">
        <f>TEXT(Sales_Trans_2[[#This Row],[Transaction_Date]],"mmm")</f>
        <v>Jul</v>
      </c>
      <c r="AD2048">
        <f>MONTH(Sales_Trans_2[[#This Row],[Transaction_Date]])</f>
        <v>7</v>
      </c>
      <c r="AE2048" s="19">
        <f>IFERROR(Sales_Trans_2[[#This Row],[Profit]]/Sales_Trans_2[[#This Row],[Sales_Amount]],0)</f>
        <v>0.15980962756959777</v>
      </c>
      <c r="AF2048" s="20" t="str">
        <f>IF(Sales_Trans_2[[#This Row],[Discount_Pct]]=0,"0%",
IF(Sales_Trans_2[[#This Row],[Discount_Pct]]&lt;=5,"1-5%",
IF(Sales_Trans_2[[#This Row],[Discount_Pct]]&lt;=10,"6-10%",
IF(Sales_Trans_2[[#This Row],[Discount_Pct]]&lt;=15,"11-15%","&gt;15%"))))</f>
        <v>&gt;15%</v>
      </c>
    </row>
    <row r="2049" spans="1:32" x14ac:dyDescent="0.25">
      <c r="A2049" t="s">
        <v>1620</v>
      </c>
      <c r="B2049" s="10">
        <v>45784</v>
      </c>
      <c r="C2049" t="s">
        <v>1316</v>
      </c>
      <c r="D2049" t="s">
        <v>944</v>
      </c>
      <c r="E2049" t="s">
        <v>1621</v>
      </c>
      <c r="F2049" t="s">
        <v>1622</v>
      </c>
      <c r="G2049">
        <v>1</v>
      </c>
      <c r="H2049">
        <v>333.54</v>
      </c>
      <c r="I2049">
        <v>20</v>
      </c>
      <c r="J2049">
        <v>66.709999999999994</v>
      </c>
      <c r="K2049">
        <v>306.85000000000002</v>
      </c>
      <c r="L2049">
        <v>238.43</v>
      </c>
      <c r="M2049">
        <v>68.42</v>
      </c>
      <c r="N2049" t="s">
        <v>133</v>
      </c>
      <c r="O2049" t="s">
        <v>24</v>
      </c>
      <c r="P2049" t="s">
        <v>25</v>
      </c>
      <c r="Q2049">
        <v>0.81458333333333333</v>
      </c>
      <c r="R2049" t="s">
        <v>27</v>
      </c>
      <c r="S2049" t="s">
        <v>4773</v>
      </c>
      <c r="T2049" t="s">
        <v>4752</v>
      </c>
      <c r="U2049">
        <v>333.54</v>
      </c>
      <c r="V2049" t="s">
        <v>5667</v>
      </c>
      <c r="W2049" t="s">
        <v>4968</v>
      </c>
      <c r="X2049" t="s">
        <v>5048</v>
      </c>
      <c r="Y2049" t="s">
        <v>5011</v>
      </c>
      <c r="Z2049" t="s">
        <v>5138</v>
      </c>
      <c r="AA2049" t="s">
        <v>4962</v>
      </c>
      <c r="AB2049">
        <f>YEAR(Sales_Trans_2[[#This Row],[Transaction_Date]])</f>
        <v>2025</v>
      </c>
      <c r="AC2049" t="str">
        <f>TEXT(Sales_Trans_2[[#This Row],[Transaction_Date]],"mmm")</f>
        <v>May</v>
      </c>
      <c r="AD2049">
        <f>MONTH(Sales_Trans_2[[#This Row],[Transaction_Date]])</f>
        <v>5</v>
      </c>
      <c r="AE2049" s="19">
        <f>IFERROR(Sales_Trans_2[[#This Row],[Profit]]/Sales_Trans_2[[#This Row],[Sales_Amount]],0)</f>
        <v>0.22297539514420725</v>
      </c>
      <c r="AF2049" s="20" t="str">
        <f>IF(Sales_Trans_2[[#This Row],[Discount_Pct]]=0,"0%",
IF(Sales_Trans_2[[#This Row],[Discount_Pct]]&lt;=5,"1-5%",
IF(Sales_Trans_2[[#This Row],[Discount_Pct]]&lt;=10,"6-10%",
IF(Sales_Trans_2[[#This Row],[Discount_Pct]]&lt;=15,"11-15%","&gt;15%"))))</f>
        <v>&gt;15%</v>
      </c>
    </row>
    <row r="2050" spans="1:32" x14ac:dyDescent="0.25">
      <c r="A2050" t="s">
        <v>4333</v>
      </c>
      <c r="B2050" s="10">
        <v>45822</v>
      </c>
      <c r="C2050" t="s">
        <v>4033</v>
      </c>
      <c r="D2050" t="s">
        <v>147</v>
      </c>
      <c r="E2050" t="s">
        <v>303</v>
      </c>
      <c r="F2050" t="s">
        <v>4209</v>
      </c>
      <c r="G2050">
        <v>3</v>
      </c>
      <c r="H2050">
        <v>332.73</v>
      </c>
      <c r="I2050">
        <v>5</v>
      </c>
      <c r="J2050">
        <v>49.91</v>
      </c>
      <c r="K2050">
        <v>1090.52</v>
      </c>
      <c r="L2050">
        <v>783.66</v>
      </c>
      <c r="M2050">
        <v>306.86</v>
      </c>
      <c r="N2050" t="s">
        <v>133</v>
      </c>
      <c r="O2050" t="s">
        <v>24</v>
      </c>
      <c r="P2050" t="s">
        <v>25</v>
      </c>
      <c r="Q2050">
        <v>0.58611111111111114</v>
      </c>
      <c r="R2050" t="s">
        <v>27</v>
      </c>
      <c r="S2050" t="s">
        <v>4717</v>
      </c>
      <c r="T2050" t="s">
        <v>4703</v>
      </c>
      <c r="U2050">
        <v>332.73</v>
      </c>
      <c r="V2050" t="s">
        <v>5951</v>
      </c>
      <c r="W2050" t="s">
        <v>4964</v>
      </c>
      <c r="X2050" t="s">
        <v>5357</v>
      </c>
      <c r="Y2050" t="s">
        <v>5011</v>
      </c>
      <c r="Z2050" t="s">
        <v>5351</v>
      </c>
      <c r="AA2050" t="s">
        <v>4962</v>
      </c>
      <c r="AB2050">
        <f>YEAR(Sales_Trans_2[[#This Row],[Transaction_Date]])</f>
        <v>2025</v>
      </c>
      <c r="AC2050" t="str">
        <f>TEXT(Sales_Trans_2[[#This Row],[Transaction_Date]],"mmm")</f>
        <v>Jun</v>
      </c>
      <c r="AD2050">
        <f>MONTH(Sales_Trans_2[[#This Row],[Transaction_Date]])</f>
        <v>6</v>
      </c>
      <c r="AE2050" s="19">
        <f>IFERROR(Sales_Trans_2[[#This Row],[Profit]]/Sales_Trans_2[[#This Row],[Sales_Amount]],0)</f>
        <v>0.28138869530132415</v>
      </c>
      <c r="AF2050" s="20" t="str">
        <f>IF(Sales_Trans_2[[#This Row],[Discount_Pct]]=0,"0%",
IF(Sales_Trans_2[[#This Row],[Discount_Pct]]&lt;=5,"1-5%",
IF(Sales_Trans_2[[#This Row],[Discount_Pct]]&lt;=10,"6-10%",
IF(Sales_Trans_2[[#This Row],[Discount_Pct]]&lt;=15,"11-15%","&gt;15%"))))</f>
        <v>1-5%</v>
      </c>
    </row>
    <row r="2051" spans="1:32" x14ac:dyDescent="0.25">
      <c r="A2051" t="s">
        <v>2812</v>
      </c>
      <c r="B2051" s="10">
        <v>45967</v>
      </c>
      <c r="C2051" t="s">
        <v>1985</v>
      </c>
      <c r="D2051" t="s">
        <v>581</v>
      </c>
      <c r="E2051" t="s">
        <v>771</v>
      </c>
      <c r="F2051" t="s">
        <v>772</v>
      </c>
      <c r="G2051">
        <v>6</v>
      </c>
      <c r="H2051">
        <v>144.65</v>
      </c>
      <c r="I2051">
        <v>15</v>
      </c>
      <c r="J2051">
        <v>130.19</v>
      </c>
      <c r="K2051">
        <v>737.71</v>
      </c>
      <c r="L2051">
        <v>641.94000000000005</v>
      </c>
      <c r="M2051">
        <v>95.77</v>
      </c>
      <c r="N2051" t="s">
        <v>68</v>
      </c>
      <c r="O2051" t="s">
        <v>24</v>
      </c>
      <c r="P2051" t="s">
        <v>25</v>
      </c>
      <c r="Q2051">
        <v>0.77916666666666667</v>
      </c>
      <c r="R2051" t="s">
        <v>49</v>
      </c>
      <c r="S2051" t="s">
        <v>4710</v>
      </c>
      <c r="T2051" t="s">
        <v>4703</v>
      </c>
      <c r="U2051">
        <v>139.21</v>
      </c>
      <c r="V2051" t="s">
        <v>5032</v>
      </c>
      <c r="W2051" t="s">
        <v>4958</v>
      </c>
      <c r="X2051" t="s">
        <v>5618</v>
      </c>
      <c r="Y2051" t="s">
        <v>5011</v>
      </c>
      <c r="Z2051" t="s">
        <v>4978</v>
      </c>
      <c r="AA2051" t="s">
        <v>4962</v>
      </c>
      <c r="AB2051">
        <f>YEAR(Sales_Trans_2[[#This Row],[Transaction_Date]])</f>
        <v>2025</v>
      </c>
      <c r="AC2051" t="str">
        <f>TEXT(Sales_Trans_2[[#This Row],[Transaction_Date]],"mmm")</f>
        <v>Nov</v>
      </c>
      <c r="AD2051">
        <f>MONTH(Sales_Trans_2[[#This Row],[Transaction_Date]])</f>
        <v>11</v>
      </c>
      <c r="AE2051" s="19">
        <f>IFERROR(Sales_Trans_2[[#This Row],[Profit]]/Sales_Trans_2[[#This Row],[Sales_Amount]],0)</f>
        <v>0.12982066123544481</v>
      </c>
      <c r="AF2051" s="20" t="str">
        <f>IF(Sales_Trans_2[[#This Row],[Discount_Pct]]=0,"0%",
IF(Sales_Trans_2[[#This Row],[Discount_Pct]]&lt;=5,"1-5%",
IF(Sales_Trans_2[[#This Row],[Discount_Pct]]&lt;=10,"6-10%",
IF(Sales_Trans_2[[#This Row],[Discount_Pct]]&lt;=15,"11-15%","&gt;15%"))))</f>
        <v>11-15%</v>
      </c>
    </row>
    <row r="2052" spans="1:32" x14ac:dyDescent="0.25">
      <c r="A2052" t="s">
        <v>2021</v>
      </c>
      <c r="B2052" s="10">
        <v>45752</v>
      </c>
      <c r="C2052" t="s">
        <v>786</v>
      </c>
      <c r="D2052" t="s">
        <v>745</v>
      </c>
      <c r="E2052" t="s">
        <v>634</v>
      </c>
      <c r="F2052" t="s">
        <v>635</v>
      </c>
      <c r="G2052">
        <v>1</v>
      </c>
      <c r="H2052">
        <v>168.36</v>
      </c>
      <c r="I2052">
        <v>10</v>
      </c>
      <c r="J2052">
        <v>16.84</v>
      </c>
      <c r="K2052">
        <v>174.25</v>
      </c>
      <c r="L2052">
        <v>102.23</v>
      </c>
      <c r="M2052">
        <v>72.02</v>
      </c>
      <c r="N2052" t="s">
        <v>47</v>
      </c>
      <c r="O2052" t="s">
        <v>24</v>
      </c>
      <c r="P2052" t="s">
        <v>25</v>
      </c>
      <c r="Q2052">
        <v>0.41249999999999998</v>
      </c>
      <c r="R2052" t="s">
        <v>27</v>
      </c>
      <c r="S2052" t="s">
        <v>4666</v>
      </c>
      <c r="T2052" t="s">
        <v>4636</v>
      </c>
      <c r="U2052">
        <v>168.36</v>
      </c>
      <c r="V2052" t="s">
        <v>5068</v>
      </c>
      <c r="W2052" t="s">
        <v>4964</v>
      </c>
      <c r="X2052" t="s">
        <v>5616</v>
      </c>
      <c r="Y2052" t="s">
        <v>5011</v>
      </c>
      <c r="Z2052" t="s">
        <v>4995</v>
      </c>
      <c r="AA2052" t="s">
        <v>4962</v>
      </c>
      <c r="AB2052">
        <f>YEAR(Sales_Trans_2[[#This Row],[Transaction_Date]])</f>
        <v>2025</v>
      </c>
      <c r="AC2052" t="str">
        <f>TEXT(Sales_Trans_2[[#This Row],[Transaction_Date]],"mmm")</f>
        <v>Apr</v>
      </c>
      <c r="AD2052">
        <f>MONTH(Sales_Trans_2[[#This Row],[Transaction_Date]])</f>
        <v>4</v>
      </c>
      <c r="AE2052" s="19">
        <f>IFERROR(Sales_Trans_2[[#This Row],[Profit]]/Sales_Trans_2[[#This Row],[Sales_Amount]],0)</f>
        <v>0.41331420373027256</v>
      </c>
      <c r="AF2052" s="20" t="str">
        <f>IF(Sales_Trans_2[[#This Row],[Discount_Pct]]=0,"0%",
IF(Sales_Trans_2[[#This Row],[Discount_Pct]]&lt;=5,"1-5%",
IF(Sales_Trans_2[[#This Row],[Discount_Pct]]&lt;=10,"6-10%",
IF(Sales_Trans_2[[#This Row],[Discount_Pct]]&lt;=15,"11-15%","&gt;15%"))))</f>
        <v>6-10%</v>
      </c>
    </row>
    <row r="2053" spans="1:32" x14ac:dyDescent="0.25">
      <c r="A2053" t="s">
        <v>2903</v>
      </c>
      <c r="B2053" s="10">
        <v>45721</v>
      </c>
      <c r="C2053" t="s">
        <v>735</v>
      </c>
      <c r="D2053" t="s">
        <v>264</v>
      </c>
      <c r="E2053" t="s">
        <v>285</v>
      </c>
      <c r="F2053" t="s">
        <v>2070</v>
      </c>
      <c r="G2053">
        <v>3</v>
      </c>
      <c r="H2053">
        <v>383.51</v>
      </c>
      <c r="I2053">
        <v>10</v>
      </c>
      <c r="J2053">
        <v>115.05</v>
      </c>
      <c r="K2053">
        <v>1190.8</v>
      </c>
      <c r="L2053">
        <v>857.7</v>
      </c>
      <c r="M2053">
        <v>333.1</v>
      </c>
      <c r="N2053" t="s">
        <v>68</v>
      </c>
      <c r="O2053" t="s">
        <v>24</v>
      </c>
      <c r="P2053" t="s">
        <v>25</v>
      </c>
      <c r="Q2053">
        <v>0.72013888888888888</v>
      </c>
      <c r="R2053" t="s">
        <v>27</v>
      </c>
      <c r="S2053" t="s">
        <v>4702</v>
      </c>
      <c r="T2053" t="s">
        <v>4703</v>
      </c>
      <c r="U2053">
        <v>383.51</v>
      </c>
      <c r="V2053" t="s">
        <v>5960</v>
      </c>
      <c r="W2053" t="s">
        <v>4968</v>
      </c>
      <c r="X2053" t="s">
        <v>5114</v>
      </c>
      <c r="Y2053" t="s">
        <v>5011</v>
      </c>
      <c r="Z2053" t="s">
        <v>5112</v>
      </c>
      <c r="AA2053" t="s">
        <v>4962</v>
      </c>
      <c r="AB2053">
        <f>YEAR(Sales_Trans_2[[#This Row],[Transaction_Date]])</f>
        <v>2025</v>
      </c>
      <c r="AC2053" t="str">
        <f>TEXT(Sales_Trans_2[[#This Row],[Transaction_Date]],"mmm")</f>
        <v>Mar</v>
      </c>
      <c r="AD2053">
        <f>MONTH(Sales_Trans_2[[#This Row],[Transaction_Date]])</f>
        <v>3</v>
      </c>
      <c r="AE2053" s="19">
        <f>IFERROR(Sales_Trans_2[[#This Row],[Profit]]/Sales_Trans_2[[#This Row],[Sales_Amount]],0)</f>
        <v>0.27972791400739</v>
      </c>
      <c r="AF2053" s="20" t="str">
        <f>IF(Sales_Trans_2[[#This Row],[Discount_Pct]]=0,"0%",
IF(Sales_Trans_2[[#This Row],[Discount_Pct]]&lt;=5,"1-5%",
IF(Sales_Trans_2[[#This Row],[Discount_Pct]]&lt;=10,"6-10%",
IF(Sales_Trans_2[[#This Row],[Discount_Pct]]&lt;=15,"11-15%","&gt;15%"))))</f>
        <v>6-10%</v>
      </c>
    </row>
    <row r="2054" spans="1:32" x14ac:dyDescent="0.25">
      <c r="A2054" t="s">
        <v>4043</v>
      </c>
      <c r="B2054" s="10">
        <v>45693</v>
      </c>
      <c r="C2054" t="s">
        <v>3992</v>
      </c>
      <c r="D2054" t="s">
        <v>459</v>
      </c>
      <c r="E2054" t="s">
        <v>488</v>
      </c>
      <c r="F2054" t="s">
        <v>489</v>
      </c>
      <c r="G2054">
        <v>2</v>
      </c>
      <c r="H2054">
        <v>71.290000000000006</v>
      </c>
      <c r="I2054">
        <v>5</v>
      </c>
      <c r="J2054">
        <v>7.13</v>
      </c>
      <c r="K2054">
        <v>135.44999999999999</v>
      </c>
      <c r="L2054">
        <v>118.74</v>
      </c>
      <c r="M2054">
        <v>16.71</v>
      </c>
      <c r="N2054" t="s">
        <v>23</v>
      </c>
      <c r="O2054" t="s">
        <v>24</v>
      </c>
      <c r="P2054" t="s">
        <v>25</v>
      </c>
      <c r="Q2054">
        <v>0.39027777777777778</v>
      </c>
      <c r="R2054" t="s">
        <v>49</v>
      </c>
      <c r="S2054" t="s">
        <v>4838</v>
      </c>
      <c r="T2054" t="s">
        <v>4828</v>
      </c>
      <c r="U2054">
        <v>71.290000000000006</v>
      </c>
      <c r="V2054" t="s">
        <v>5033</v>
      </c>
      <c r="W2054" t="s">
        <v>4964</v>
      </c>
      <c r="X2054" t="s">
        <v>5338</v>
      </c>
      <c r="Y2054" t="s">
        <v>5011</v>
      </c>
      <c r="Z2054" t="s">
        <v>5339</v>
      </c>
      <c r="AA2054" t="s">
        <v>4962</v>
      </c>
      <c r="AB2054">
        <f>YEAR(Sales_Trans_2[[#This Row],[Transaction_Date]])</f>
        <v>2025</v>
      </c>
      <c r="AC2054" t="str">
        <f>TEXT(Sales_Trans_2[[#This Row],[Transaction_Date]],"mmm")</f>
        <v>Feb</v>
      </c>
      <c r="AD2054">
        <f>MONTH(Sales_Trans_2[[#This Row],[Transaction_Date]])</f>
        <v>2</v>
      </c>
      <c r="AE2054" s="19">
        <f>IFERROR(Sales_Trans_2[[#This Row],[Profit]]/Sales_Trans_2[[#This Row],[Sales_Amount]],0)</f>
        <v>0.12336655592469548</v>
      </c>
      <c r="AF2054" s="20" t="str">
        <f>IF(Sales_Trans_2[[#This Row],[Discount_Pct]]=0,"0%",
IF(Sales_Trans_2[[#This Row],[Discount_Pct]]&lt;=5,"1-5%",
IF(Sales_Trans_2[[#This Row],[Discount_Pct]]&lt;=10,"6-10%",
IF(Sales_Trans_2[[#This Row],[Discount_Pct]]&lt;=15,"11-15%","&gt;15%"))))</f>
        <v>1-5%</v>
      </c>
    </row>
    <row r="2055" spans="1:32" x14ac:dyDescent="0.25">
      <c r="A2055" t="s">
        <v>2919</v>
      </c>
      <c r="B2055" s="10">
        <v>45769</v>
      </c>
      <c r="C2055" t="s">
        <v>604</v>
      </c>
      <c r="D2055" t="s">
        <v>30</v>
      </c>
      <c r="E2055" t="s">
        <v>248</v>
      </c>
      <c r="F2055" t="s">
        <v>249</v>
      </c>
      <c r="G2055">
        <v>3</v>
      </c>
      <c r="H2055">
        <v>459.1</v>
      </c>
      <c r="I2055">
        <v>10</v>
      </c>
      <c r="J2055">
        <v>137.72999999999999</v>
      </c>
      <c r="K2055">
        <v>1239.57</v>
      </c>
      <c r="L2055">
        <v>1140.24</v>
      </c>
      <c r="M2055">
        <v>99.33</v>
      </c>
      <c r="N2055" t="s">
        <v>4971</v>
      </c>
      <c r="O2055" t="s">
        <v>24</v>
      </c>
      <c r="P2055" t="s">
        <v>25</v>
      </c>
      <c r="Q2055">
        <v>0.82638888888888884</v>
      </c>
      <c r="R2055" t="s">
        <v>49</v>
      </c>
      <c r="S2055" t="s">
        <v>4691</v>
      </c>
      <c r="T2055" t="s">
        <v>4672</v>
      </c>
      <c r="U2055">
        <v>448.94</v>
      </c>
      <c r="V2055" t="s">
        <v>5362</v>
      </c>
      <c r="W2055" t="s">
        <v>4958</v>
      </c>
      <c r="X2055" t="s">
        <v>5316</v>
      </c>
      <c r="Y2055" t="s">
        <v>5011</v>
      </c>
      <c r="Z2055" t="s">
        <v>5317</v>
      </c>
      <c r="AA2055" t="s">
        <v>4962</v>
      </c>
      <c r="AB2055">
        <f>YEAR(Sales_Trans_2[[#This Row],[Transaction_Date]])</f>
        <v>2025</v>
      </c>
      <c r="AC2055" t="str">
        <f>TEXT(Sales_Trans_2[[#This Row],[Transaction_Date]],"mmm")</f>
        <v>Apr</v>
      </c>
      <c r="AD2055">
        <f>MONTH(Sales_Trans_2[[#This Row],[Transaction_Date]])</f>
        <v>4</v>
      </c>
      <c r="AE2055" s="19">
        <f>IFERROR(Sales_Trans_2[[#This Row],[Profit]]/Sales_Trans_2[[#This Row],[Sales_Amount]],0)</f>
        <v>8.0132626636656268E-2</v>
      </c>
      <c r="AF2055" s="20" t="str">
        <f>IF(Sales_Trans_2[[#This Row],[Discount_Pct]]=0,"0%",
IF(Sales_Trans_2[[#This Row],[Discount_Pct]]&lt;=5,"1-5%",
IF(Sales_Trans_2[[#This Row],[Discount_Pct]]&lt;=10,"6-10%",
IF(Sales_Trans_2[[#This Row],[Discount_Pct]]&lt;=15,"11-15%","&gt;15%"))))</f>
        <v>6-10%</v>
      </c>
    </row>
    <row r="2056" spans="1:32" x14ac:dyDescent="0.25">
      <c r="A2056" t="s">
        <v>4545</v>
      </c>
      <c r="B2056" s="10">
        <v>45769</v>
      </c>
      <c r="C2056" t="s">
        <v>3412</v>
      </c>
      <c r="D2056" t="s">
        <v>414</v>
      </c>
      <c r="E2056" t="s">
        <v>1621</v>
      </c>
      <c r="F2056" t="s">
        <v>1622</v>
      </c>
      <c r="G2056">
        <v>1</v>
      </c>
      <c r="H2056">
        <v>96.72</v>
      </c>
      <c r="I2056">
        <v>15</v>
      </c>
      <c r="J2056">
        <v>14.51</v>
      </c>
      <c r="K2056">
        <v>82.21</v>
      </c>
      <c r="L2056">
        <v>79.819999999999993</v>
      </c>
      <c r="M2056">
        <v>2.39</v>
      </c>
      <c r="N2056" t="s">
        <v>133</v>
      </c>
      <c r="O2056" t="s">
        <v>24</v>
      </c>
      <c r="P2056" t="s">
        <v>25</v>
      </c>
      <c r="Q2056">
        <v>0.85416666666666663</v>
      </c>
      <c r="R2056" t="s">
        <v>49</v>
      </c>
      <c r="S2056" t="s">
        <v>4846</v>
      </c>
      <c r="T2056" t="s">
        <v>4847</v>
      </c>
      <c r="U2056">
        <v>96.72</v>
      </c>
      <c r="V2056" t="s">
        <v>5600</v>
      </c>
      <c r="W2056" t="s">
        <v>4968</v>
      </c>
      <c r="X2056" t="s">
        <v>5048</v>
      </c>
      <c r="Y2056" t="s">
        <v>5011</v>
      </c>
      <c r="Z2056" t="s">
        <v>5138</v>
      </c>
      <c r="AA2056" t="s">
        <v>4962</v>
      </c>
      <c r="AB2056">
        <f>YEAR(Sales_Trans_2[[#This Row],[Transaction_Date]])</f>
        <v>2025</v>
      </c>
      <c r="AC2056" t="str">
        <f>TEXT(Sales_Trans_2[[#This Row],[Transaction_Date]],"mmm")</f>
        <v>Apr</v>
      </c>
      <c r="AD2056">
        <f>MONTH(Sales_Trans_2[[#This Row],[Transaction_Date]])</f>
        <v>4</v>
      </c>
      <c r="AE2056" s="19">
        <f>IFERROR(Sales_Trans_2[[#This Row],[Profit]]/Sales_Trans_2[[#This Row],[Sales_Amount]],0)</f>
        <v>2.9071889064590687E-2</v>
      </c>
      <c r="AF2056" s="20" t="str">
        <f>IF(Sales_Trans_2[[#This Row],[Discount_Pct]]=0,"0%",
IF(Sales_Trans_2[[#This Row],[Discount_Pct]]&lt;=5,"1-5%",
IF(Sales_Trans_2[[#This Row],[Discount_Pct]]&lt;=10,"6-10%",
IF(Sales_Trans_2[[#This Row],[Discount_Pct]]&lt;=15,"11-15%","&gt;15%"))))</f>
        <v>11-15%</v>
      </c>
    </row>
    <row r="2057" spans="1:32" x14ac:dyDescent="0.25">
      <c r="A2057" t="s">
        <v>2728</v>
      </c>
      <c r="B2057" s="10">
        <v>45766</v>
      </c>
      <c r="C2057" t="s">
        <v>651</v>
      </c>
      <c r="D2057" t="s">
        <v>680</v>
      </c>
      <c r="E2057" t="s">
        <v>816</v>
      </c>
      <c r="F2057" t="s">
        <v>1589</v>
      </c>
      <c r="G2057">
        <v>2</v>
      </c>
      <c r="H2057">
        <v>157.97999999999999</v>
      </c>
      <c r="I2057">
        <v>5</v>
      </c>
      <c r="J2057">
        <v>15.8</v>
      </c>
      <c r="K2057">
        <v>345.18</v>
      </c>
      <c r="L2057">
        <v>275.89999999999998</v>
      </c>
      <c r="M2057">
        <v>69.28</v>
      </c>
      <c r="N2057" t="s">
        <v>68</v>
      </c>
      <c r="O2057" t="s">
        <v>24</v>
      </c>
      <c r="P2057" t="s">
        <v>25</v>
      </c>
      <c r="Q2057">
        <v>0.38819444444444445</v>
      </c>
      <c r="R2057" t="s">
        <v>27</v>
      </c>
      <c r="S2057" t="s">
        <v>4873</v>
      </c>
      <c r="T2057" t="s">
        <v>4864</v>
      </c>
      <c r="U2057">
        <v>157.97999999999999</v>
      </c>
      <c r="V2057" t="s">
        <v>5441</v>
      </c>
      <c r="W2057" t="s">
        <v>4968</v>
      </c>
      <c r="X2057" t="s">
        <v>5093</v>
      </c>
      <c r="Y2057" t="s">
        <v>5011</v>
      </c>
      <c r="Z2057" t="s">
        <v>5094</v>
      </c>
      <c r="AA2057" t="s">
        <v>4962</v>
      </c>
      <c r="AB2057">
        <f>YEAR(Sales_Trans_2[[#This Row],[Transaction_Date]])</f>
        <v>2025</v>
      </c>
      <c r="AC2057" t="str">
        <f>TEXT(Sales_Trans_2[[#This Row],[Transaction_Date]],"mmm")</f>
        <v>Apr</v>
      </c>
      <c r="AD2057">
        <f>MONTH(Sales_Trans_2[[#This Row],[Transaction_Date]])</f>
        <v>4</v>
      </c>
      <c r="AE2057" s="19">
        <f>IFERROR(Sales_Trans_2[[#This Row],[Profit]]/Sales_Trans_2[[#This Row],[Sales_Amount]],0)</f>
        <v>0.20070687757112232</v>
      </c>
      <c r="AF2057" s="20" t="str">
        <f>IF(Sales_Trans_2[[#This Row],[Discount_Pct]]=0,"0%",
IF(Sales_Trans_2[[#This Row],[Discount_Pct]]&lt;=5,"1-5%",
IF(Sales_Trans_2[[#This Row],[Discount_Pct]]&lt;=10,"6-10%",
IF(Sales_Trans_2[[#This Row],[Discount_Pct]]&lt;=15,"11-15%","&gt;15%"))))</f>
        <v>1-5%</v>
      </c>
    </row>
    <row r="2058" spans="1:32" x14ac:dyDescent="0.25">
      <c r="A2058" t="s">
        <v>347</v>
      </c>
      <c r="B2058" s="10">
        <v>45995</v>
      </c>
      <c r="C2058" t="s">
        <v>348</v>
      </c>
      <c r="D2058" t="s">
        <v>349</v>
      </c>
      <c r="E2058" t="s">
        <v>350</v>
      </c>
      <c r="F2058" t="s">
        <v>351</v>
      </c>
      <c r="G2058">
        <v>4</v>
      </c>
      <c r="H2058">
        <v>465.03</v>
      </c>
      <c r="I2058">
        <v>10</v>
      </c>
      <c r="J2058">
        <v>186.01</v>
      </c>
      <c r="K2058">
        <v>1925.23</v>
      </c>
      <c r="L2058">
        <v>1302.44</v>
      </c>
      <c r="M2058">
        <v>622.79</v>
      </c>
      <c r="N2058" t="s">
        <v>4971</v>
      </c>
      <c r="O2058" t="s">
        <v>24</v>
      </c>
      <c r="P2058" t="s">
        <v>25</v>
      </c>
      <c r="Q2058">
        <v>0.6791666666666667</v>
      </c>
      <c r="R2058" t="s">
        <v>27</v>
      </c>
      <c r="S2058" t="s">
        <v>4789</v>
      </c>
      <c r="T2058" t="s">
        <v>4776</v>
      </c>
      <c r="U2058">
        <v>298.81</v>
      </c>
      <c r="V2058" t="s">
        <v>5491</v>
      </c>
      <c r="W2058" t="s">
        <v>4958</v>
      </c>
      <c r="X2058" t="s">
        <v>5285</v>
      </c>
      <c r="Y2058" t="s">
        <v>5011</v>
      </c>
      <c r="Z2058" t="s">
        <v>4981</v>
      </c>
      <c r="AA2058" t="s">
        <v>4962</v>
      </c>
      <c r="AB2058">
        <f>YEAR(Sales_Trans_2[[#This Row],[Transaction_Date]])</f>
        <v>2025</v>
      </c>
      <c r="AC2058" t="str">
        <f>TEXT(Sales_Trans_2[[#This Row],[Transaction_Date]],"mmm")</f>
        <v>Dec</v>
      </c>
      <c r="AD2058">
        <f>MONTH(Sales_Trans_2[[#This Row],[Transaction_Date]])</f>
        <v>12</v>
      </c>
      <c r="AE2058" s="19">
        <f>IFERROR(Sales_Trans_2[[#This Row],[Profit]]/Sales_Trans_2[[#This Row],[Sales_Amount]],0)</f>
        <v>0.32348862213865354</v>
      </c>
      <c r="AF2058" s="20" t="str">
        <f>IF(Sales_Trans_2[[#This Row],[Discount_Pct]]=0,"0%",
IF(Sales_Trans_2[[#This Row],[Discount_Pct]]&lt;=5,"1-5%",
IF(Sales_Trans_2[[#This Row],[Discount_Pct]]&lt;=10,"6-10%",
IF(Sales_Trans_2[[#This Row],[Discount_Pct]]&lt;=15,"11-15%","&gt;15%"))))</f>
        <v>6-10%</v>
      </c>
    </row>
    <row r="2059" spans="1:32" x14ac:dyDescent="0.25">
      <c r="A2059" t="s">
        <v>3373</v>
      </c>
      <c r="B2059" s="10">
        <v>46016</v>
      </c>
      <c r="C2059" t="s">
        <v>548</v>
      </c>
      <c r="D2059" t="s">
        <v>1539</v>
      </c>
      <c r="E2059" t="s">
        <v>350</v>
      </c>
      <c r="F2059" t="s">
        <v>1259</v>
      </c>
      <c r="G2059">
        <v>5</v>
      </c>
      <c r="H2059">
        <v>75.23</v>
      </c>
      <c r="I2059">
        <v>10</v>
      </c>
      <c r="J2059">
        <v>37.619999999999997</v>
      </c>
      <c r="K2059">
        <v>338.53</v>
      </c>
      <c r="L2059">
        <v>249.95</v>
      </c>
      <c r="M2059">
        <v>88.58</v>
      </c>
      <c r="N2059" t="s">
        <v>4971</v>
      </c>
      <c r="O2059" t="s">
        <v>24</v>
      </c>
      <c r="P2059" t="s">
        <v>25</v>
      </c>
      <c r="Q2059">
        <v>0.54097222222222219</v>
      </c>
      <c r="R2059" t="s">
        <v>49</v>
      </c>
      <c r="S2059" t="s">
        <v>4943</v>
      </c>
      <c r="T2059" t="s">
        <v>4930</v>
      </c>
      <c r="U2059">
        <v>66.400000000000006</v>
      </c>
      <c r="V2059" t="s">
        <v>4979</v>
      </c>
      <c r="W2059" t="s">
        <v>4958</v>
      </c>
      <c r="X2059" t="s">
        <v>4980</v>
      </c>
      <c r="Y2059" t="s">
        <v>4970</v>
      </c>
      <c r="Z2059" t="s">
        <v>4981</v>
      </c>
      <c r="AA2059" t="s">
        <v>4962</v>
      </c>
      <c r="AB2059">
        <f>YEAR(Sales_Trans_2[[#This Row],[Transaction_Date]])</f>
        <v>2025</v>
      </c>
      <c r="AC2059" t="str">
        <f>TEXT(Sales_Trans_2[[#This Row],[Transaction_Date]],"mmm")</f>
        <v>Dec</v>
      </c>
      <c r="AD2059">
        <f>MONTH(Sales_Trans_2[[#This Row],[Transaction_Date]])</f>
        <v>12</v>
      </c>
      <c r="AE2059" s="19">
        <f>IFERROR(Sales_Trans_2[[#This Row],[Profit]]/Sales_Trans_2[[#This Row],[Sales_Amount]],0)</f>
        <v>0.26166070953829795</v>
      </c>
      <c r="AF2059" s="20" t="str">
        <f>IF(Sales_Trans_2[[#This Row],[Discount_Pct]]=0,"0%",
IF(Sales_Trans_2[[#This Row],[Discount_Pct]]&lt;=5,"1-5%",
IF(Sales_Trans_2[[#This Row],[Discount_Pct]]&lt;=10,"6-10%",
IF(Sales_Trans_2[[#This Row],[Discount_Pct]]&lt;=15,"11-15%","&gt;15%"))))</f>
        <v>6-10%</v>
      </c>
    </row>
    <row r="2060" spans="1:32" x14ac:dyDescent="0.25">
      <c r="A2060" t="s">
        <v>3900</v>
      </c>
      <c r="B2060" s="10">
        <v>46096</v>
      </c>
      <c r="C2060" t="s">
        <v>3525</v>
      </c>
      <c r="D2060" t="s">
        <v>275</v>
      </c>
      <c r="E2060" t="s">
        <v>232</v>
      </c>
      <c r="F2060" t="s">
        <v>233</v>
      </c>
      <c r="G2060">
        <v>1</v>
      </c>
      <c r="H2060">
        <v>51.33</v>
      </c>
      <c r="I2060">
        <v>15</v>
      </c>
      <c r="J2060">
        <v>7.7</v>
      </c>
      <c r="K2060">
        <v>50.17</v>
      </c>
      <c r="L2060">
        <v>37.479999999999997</v>
      </c>
      <c r="M2060">
        <v>12.69</v>
      </c>
      <c r="N2060" t="s">
        <v>23</v>
      </c>
      <c r="O2060" t="s">
        <v>24</v>
      </c>
      <c r="P2060" t="s">
        <v>25</v>
      </c>
      <c r="Q2060">
        <v>0.59236111111111112</v>
      </c>
      <c r="R2060" t="s">
        <v>27</v>
      </c>
      <c r="S2060" t="s">
        <v>4760</v>
      </c>
      <c r="T2060" t="s">
        <v>4752</v>
      </c>
      <c r="U2060">
        <v>51.33</v>
      </c>
      <c r="V2060" t="s">
        <v>5082</v>
      </c>
      <c r="W2060" t="s">
        <v>4964</v>
      </c>
      <c r="X2060" t="s">
        <v>5081</v>
      </c>
      <c r="Y2060" t="s">
        <v>4970</v>
      </c>
      <c r="Z2060" t="s">
        <v>5079</v>
      </c>
      <c r="AA2060" t="s">
        <v>4962</v>
      </c>
      <c r="AB2060">
        <f>YEAR(Sales_Trans_2[[#This Row],[Transaction_Date]])</f>
        <v>2026</v>
      </c>
      <c r="AC2060" t="str">
        <f>TEXT(Sales_Trans_2[[#This Row],[Transaction_Date]],"mmm")</f>
        <v>Mar</v>
      </c>
      <c r="AD2060">
        <f>MONTH(Sales_Trans_2[[#This Row],[Transaction_Date]])</f>
        <v>3</v>
      </c>
      <c r="AE2060" s="19">
        <f>IFERROR(Sales_Trans_2[[#This Row],[Profit]]/Sales_Trans_2[[#This Row],[Sales_Amount]],0)</f>
        <v>0.25294000398644606</v>
      </c>
      <c r="AF2060" s="20" t="str">
        <f>IF(Sales_Trans_2[[#This Row],[Discount_Pct]]=0,"0%",
IF(Sales_Trans_2[[#This Row],[Discount_Pct]]&lt;=5,"1-5%",
IF(Sales_Trans_2[[#This Row],[Discount_Pct]]&lt;=10,"6-10%",
IF(Sales_Trans_2[[#This Row],[Discount_Pct]]&lt;=15,"11-15%","&gt;15%"))))</f>
        <v>11-15%</v>
      </c>
    </row>
    <row r="2061" spans="1:32" x14ac:dyDescent="0.25">
      <c r="A2061" t="s">
        <v>4538</v>
      </c>
      <c r="B2061" s="10">
        <v>46100</v>
      </c>
      <c r="C2061" t="s">
        <v>2342</v>
      </c>
      <c r="D2061" t="s">
        <v>555</v>
      </c>
      <c r="E2061" t="s">
        <v>232</v>
      </c>
      <c r="F2061" t="s">
        <v>233</v>
      </c>
      <c r="G2061">
        <v>4</v>
      </c>
      <c r="H2061">
        <v>491.81</v>
      </c>
      <c r="I2061">
        <v>15</v>
      </c>
      <c r="J2061">
        <v>295.08999999999997</v>
      </c>
      <c r="K2061">
        <v>1672.15</v>
      </c>
      <c r="L2061">
        <v>1462.28</v>
      </c>
      <c r="M2061">
        <v>209.87</v>
      </c>
      <c r="N2061" t="s">
        <v>4971</v>
      </c>
      <c r="O2061" t="s">
        <v>24</v>
      </c>
      <c r="P2061" t="s">
        <v>25</v>
      </c>
      <c r="Q2061">
        <v>0.87777777777777777</v>
      </c>
      <c r="R2061" t="s">
        <v>49</v>
      </c>
      <c r="S2061" t="s">
        <v>4797</v>
      </c>
      <c r="T2061" t="s">
        <v>4776</v>
      </c>
      <c r="U2061">
        <v>491.81</v>
      </c>
      <c r="V2061" t="s">
        <v>4969</v>
      </c>
      <c r="W2061" t="s">
        <v>4964</v>
      </c>
      <c r="X2061" t="s">
        <v>5081</v>
      </c>
      <c r="Y2061" t="s">
        <v>4970</v>
      </c>
      <c r="Z2061" t="s">
        <v>5079</v>
      </c>
      <c r="AA2061" t="s">
        <v>4962</v>
      </c>
      <c r="AB2061">
        <f>YEAR(Sales_Trans_2[[#This Row],[Transaction_Date]])</f>
        <v>2026</v>
      </c>
      <c r="AC2061" t="str">
        <f>TEXT(Sales_Trans_2[[#This Row],[Transaction_Date]],"mmm")</f>
        <v>Mar</v>
      </c>
      <c r="AD2061">
        <f>MONTH(Sales_Trans_2[[#This Row],[Transaction_Date]])</f>
        <v>3</v>
      </c>
      <c r="AE2061" s="19">
        <f>IFERROR(Sales_Trans_2[[#This Row],[Profit]]/Sales_Trans_2[[#This Row],[Sales_Amount]],0)</f>
        <v>0.12550907514278026</v>
      </c>
      <c r="AF2061" s="20" t="str">
        <f>IF(Sales_Trans_2[[#This Row],[Discount_Pct]]=0,"0%",
IF(Sales_Trans_2[[#This Row],[Discount_Pct]]&lt;=5,"1-5%",
IF(Sales_Trans_2[[#This Row],[Discount_Pct]]&lt;=10,"6-10%",
IF(Sales_Trans_2[[#This Row],[Discount_Pct]]&lt;=15,"11-15%","&gt;15%"))))</f>
        <v>11-15%</v>
      </c>
    </row>
    <row r="2062" spans="1:32" x14ac:dyDescent="0.25">
      <c r="A2062" t="s">
        <v>2384</v>
      </c>
      <c r="B2062" s="10">
        <v>46036</v>
      </c>
      <c r="C2062" t="s">
        <v>2385</v>
      </c>
      <c r="D2062" t="s">
        <v>65</v>
      </c>
      <c r="E2062" t="s">
        <v>1180</v>
      </c>
      <c r="F2062" t="s">
        <v>1262</v>
      </c>
      <c r="G2062">
        <v>2</v>
      </c>
      <c r="H2062">
        <v>172.63</v>
      </c>
      <c r="I2062">
        <v>15</v>
      </c>
      <c r="J2062">
        <v>51.79</v>
      </c>
      <c r="K2062">
        <v>293.47000000000003</v>
      </c>
      <c r="L2062">
        <v>284</v>
      </c>
      <c r="M2062">
        <v>9.4700000000000006</v>
      </c>
      <c r="N2062" t="s">
        <v>40</v>
      </c>
      <c r="O2062" t="s">
        <v>24</v>
      </c>
      <c r="P2062" t="s">
        <v>25</v>
      </c>
      <c r="Q2062">
        <v>0.53263888888888888</v>
      </c>
      <c r="R2062" t="s">
        <v>49</v>
      </c>
      <c r="S2062" t="s">
        <v>4719</v>
      </c>
      <c r="T2062" t="s">
        <v>4703</v>
      </c>
      <c r="U2062">
        <v>172.63</v>
      </c>
      <c r="V2062" t="s">
        <v>5086</v>
      </c>
      <c r="W2062" t="s">
        <v>4968</v>
      </c>
      <c r="X2062" t="s">
        <v>5044</v>
      </c>
      <c r="Y2062" t="s">
        <v>4970</v>
      </c>
      <c r="Z2062" t="s">
        <v>5087</v>
      </c>
      <c r="AA2062" t="s">
        <v>4962</v>
      </c>
      <c r="AB2062">
        <f>YEAR(Sales_Trans_2[[#This Row],[Transaction_Date]])</f>
        <v>2026</v>
      </c>
      <c r="AC2062" t="str">
        <f>TEXT(Sales_Trans_2[[#This Row],[Transaction_Date]],"mmm")</f>
        <v>Jan</v>
      </c>
      <c r="AD2062">
        <f>MONTH(Sales_Trans_2[[#This Row],[Transaction_Date]])</f>
        <v>1</v>
      </c>
      <c r="AE2062" s="19">
        <f>IFERROR(Sales_Trans_2[[#This Row],[Profit]]/Sales_Trans_2[[#This Row],[Sales_Amount]],0)</f>
        <v>3.2269056462330047E-2</v>
      </c>
      <c r="AF2062" s="20" t="str">
        <f>IF(Sales_Trans_2[[#This Row],[Discount_Pct]]=0,"0%",
IF(Sales_Trans_2[[#This Row],[Discount_Pct]]&lt;=5,"1-5%",
IF(Sales_Trans_2[[#This Row],[Discount_Pct]]&lt;=10,"6-10%",
IF(Sales_Trans_2[[#This Row],[Discount_Pct]]&lt;=15,"11-15%","&gt;15%"))))</f>
        <v>11-15%</v>
      </c>
    </row>
    <row r="2063" spans="1:32" x14ac:dyDescent="0.25">
      <c r="A2063" t="s">
        <v>4370</v>
      </c>
      <c r="B2063" s="10">
        <v>46013</v>
      </c>
      <c r="C2063" t="s">
        <v>2394</v>
      </c>
      <c r="D2063" t="s">
        <v>384</v>
      </c>
      <c r="E2063" t="s">
        <v>427</v>
      </c>
      <c r="F2063" t="s">
        <v>428</v>
      </c>
      <c r="G2063">
        <v>6</v>
      </c>
      <c r="H2063">
        <v>389.87</v>
      </c>
      <c r="I2063">
        <v>20</v>
      </c>
      <c r="J2063">
        <v>467.84</v>
      </c>
      <c r="K2063">
        <v>1871.38</v>
      </c>
      <c r="L2063">
        <v>2016.42</v>
      </c>
      <c r="M2063">
        <v>-145.04</v>
      </c>
      <c r="N2063" t="s">
        <v>47</v>
      </c>
      <c r="O2063" t="s">
        <v>24</v>
      </c>
      <c r="P2063" t="s">
        <v>25</v>
      </c>
      <c r="Q2063">
        <v>0.51527777777777772</v>
      </c>
      <c r="R2063" t="s">
        <v>49</v>
      </c>
      <c r="S2063" t="s">
        <v>4835</v>
      </c>
      <c r="T2063" t="s">
        <v>4828</v>
      </c>
      <c r="U2063">
        <v>389.61</v>
      </c>
      <c r="V2063" t="s">
        <v>5115</v>
      </c>
      <c r="W2063" t="s">
        <v>4958</v>
      </c>
      <c r="X2063" t="s">
        <v>5116</v>
      </c>
      <c r="Y2063" t="s">
        <v>4970</v>
      </c>
      <c r="Z2063" t="s">
        <v>5117</v>
      </c>
      <c r="AA2063" t="s">
        <v>4962</v>
      </c>
      <c r="AB2063">
        <f>YEAR(Sales_Trans_2[[#This Row],[Transaction_Date]])</f>
        <v>2025</v>
      </c>
      <c r="AC2063" t="str">
        <f>TEXT(Sales_Trans_2[[#This Row],[Transaction_Date]],"mmm")</f>
        <v>Dec</v>
      </c>
      <c r="AD2063">
        <f>MONTH(Sales_Trans_2[[#This Row],[Transaction_Date]])</f>
        <v>12</v>
      </c>
      <c r="AE2063" s="19">
        <f>IFERROR(Sales_Trans_2[[#This Row],[Profit]]/Sales_Trans_2[[#This Row],[Sales_Amount]],0)</f>
        <v>-7.7504301638363124E-2</v>
      </c>
      <c r="AF2063" s="20" t="str">
        <f>IF(Sales_Trans_2[[#This Row],[Discount_Pct]]=0,"0%",
IF(Sales_Trans_2[[#This Row],[Discount_Pct]]&lt;=5,"1-5%",
IF(Sales_Trans_2[[#This Row],[Discount_Pct]]&lt;=10,"6-10%",
IF(Sales_Trans_2[[#This Row],[Discount_Pct]]&lt;=15,"11-15%","&gt;15%"))))</f>
        <v>&gt;15%</v>
      </c>
    </row>
    <row r="2064" spans="1:32" x14ac:dyDescent="0.25">
      <c r="A2064" t="s">
        <v>2102</v>
      </c>
      <c r="B2064" s="10">
        <v>46040</v>
      </c>
      <c r="C2064" t="s">
        <v>2103</v>
      </c>
      <c r="D2064" t="s">
        <v>30</v>
      </c>
      <c r="E2064" t="s">
        <v>427</v>
      </c>
      <c r="F2064" t="s">
        <v>428</v>
      </c>
      <c r="G2064">
        <v>0</v>
      </c>
      <c r="H2064">
        <v>483.96</v>
      </c>
      <c r="I2064">
        <v>15</v>
      </c>
      <c r="J2064">
        <v>508.16</v>
      </c>
      <c r="K2064">
        <v>3311.49</v>
      </c>
      <c r="L2064">
        <v>2660.56</v>
      </c>
      <c r="M2064">
        <v>650.92999999999995</v>
      </c>
      <c r="N2064" t="s">
        <v>68</v>
      </c>
      <c r="O2064" t="s">
        <v>24</v>
      </c>
      <c r="P2064" t="s">
        <v>25</v>
      </c>
      <c r="Q2064">
        <v>0.8208333333333333</v>
      </c>
      <c r="R2064" t="s">
        <v>27</v>
      </c>
      <c r="S2064" t="s">
        <v>4691</v>
      </c>
      <c r="T2064" t="s">
        <v>4672</v>
      </c>
      <c r="U2064">
        <v>448.94</v>
      </c>
      <c r="V2064" t="s">
        <v>5064</v>
      </c>
      <c r="W2064" t="s">
        <v>4958</v>
      </c>
      <c r="X2064" t="s">
        <v>5116</v>
      </c>
      <c r="Y2064" t="s">
        <v>4970</v>
      </c>
      <c r="Z2064" t="s">
        <v>5117</v>
      </c>
      <c r="AA2064" t="s">
        <v>4962</v>
      </c>
      <c r="AB2064">
        <f>YEAR(Sales_Trans_2[[#This Row],[Transaction_Date]])</f>
        <v>2026</v>
      </c>
      <c r="AC2064" t="str">
        <f>TEXT(Sales_Trans_2[[#This Row],[Transaction_Date]],"mmm")</f>
        <v>Jan</v>
      </c>
      <c r="AD2064">
        <f>MONTH(Sales_Trans_2[[#This Row],[Transaction_Date]])</f>
        <v>1</v>
      </c>
      <c r="AE2064" s="19">
        <f>IFERROR(Sales_Trans_2[[#This Row],[Profit]]/Sales_Trans_2[[#This Row],[Sales_Amount]],0)</f>
        <v>0.19656710423404569</v>
      </c>
      <c r="AF2064" s="20" t="str">
        <f>IF(Sales_Trans_2[[#This Row],[Discount_Pct]]=0,"0%",
IF(Sales_Trans_2[[#This Row],[Discount_Pct]]&lt;=5,"1-5%",
IF(Sales_Trans_2[[#This Row],[Discount_Pct]]&lt;=10,"6-10%",
IF(Sales_Trans_2[[#This Row],[Discount_Pct]]&lt;=15,"11-15%","&gt;15%"))))</f>
        <v>11-15%</v>
      </c>
    </row>
    <row r="2065" spans="1:32" x14ac:dyDescent="0.25">
      <c r="A2065" t="s">
        <v>2942</v>
      </c>
      <c r="B2065" s="10">
        <v>46359</v>
      </c>
      <c r="C2065" t="s">
        <v>1281</v>
      </c>
      <c r="D2065" t="s">
        <v>220</v>
      </c>
      <c r="E2065" t="s">
        <v>66</v>
      </c>
      <c r="F2065" t="s">
        <v>304</v>
      </c>
      <c r="G2065">
        <v>2</v>
      </c>
      <c r="H2065">
        <v>332.74</v>
      </c>
      <c r="I2065">
        <v>10</v>
      </c>
      <c r="J2065">
        <v>66.55</v>
      </c>
      <c r="K2065">
        <v>598.92999999999995</v>
      </c>
      <c r="L2065">
        <v>410.54</v>
      </c>
      <c r="M2065">
        <v>188.39</v>
      </c>
      <c r="N2065" t="s">
        <v>23</v>
      </c>
      <c r="O2065" t="s">
        <v>24</v>
      </c>
      <c r="P2065" t="s">
        <v>25</v>
      </c>
      <c r="Q2065">
        <v>0.50416666666666665</v>
      </c>
      <c r="R2065" t="s">
        <v>49</v>
      </c>
      <c r="S2065" t="s">
        <v>4653</v>
      </c>
      <c r="T2065" t="s">
        <v>4636</v>
      </c>
      <c r="U2065">
        <v>332.74</v>
      </c>
      <c r="V2065" t="s">
        <v>5156</v>
      </c>
      <c r="W2065" t="s">
        <v>4964</v>
      </c>
      <c r="X2065" t="s">
        <v>5101</v>
      </c>
      <c r="Y2065" t="s">
        <v>4970</v>
      </c>
      <c r="Z2065" t="s">
        <v>5155</v>
      </c>
      <c r="AA2065" t="s">
        <v>4962</v>
      </c>
      <c r="AB2065">
        <f>YEAR(Sales_Trans_2[[#This Row],[Transaction_Date]])</f>
        <v>2026</v>
      </c>
      <c r="AC2065" t="str">
        <f>TEXT(Sales_Trans_2[[#This Row],[Transaction_Date]],"mmm")</f>
        <v>Dec</v>
      </c>
      <c r="AD2065">
        <f>MONTH(Sales_Trans_2[[#This Row],[Transaction_Date]])</f>
        <v>12</v>
      </c>
      <c r="AE2065" s="19">
        <f>IFERROR(Sales_Trans_2[[#This Row],[Profit]]/Sales_Trans_2[[#This Row],[Sales_Amount]],0)</f>
        <v>0.31454427061593176</v>
      </c>
      <c r="AF2065" s="20" t="str">
        <f>IF(Sales_Trans_2[[#This Row],[Discount_Pct]]=0,"0%",
IF(Sales_Trans_2[[#This Row],[Discount_Pct]]&lt;=5,"1-5%",
IF(Sales_Trans_2[[#This Row],[Discount_Pct]]&lt;=10,"6-10%",
IF(Sales_Trans_2[[#This Row],[Discount_Pct]]&lt;=15,"11-15%","&gt;15%"))))</f>
        <v>6-10%</v>
      </c>
    </row>
    <row r="2066" spans="1:32" x14ac:dyDescent="0.25">
      <c r="A2066" t="s">
        <v>3274</v>
      </c>
      <c r="B2066" s="10">
        <v>46056</v>
      </c>
      <c r="C2066" t="s">
        <v>1928</v>
      </c>
      <c r="D2066" t="s">
        <v>470</v>
      </c>
      <c r="E2066" t="s">
        <v>864</v>
      </c>
      <c r="F2066" t="s">
        <v>3275</v>
      </c>
      <c r="G2066">
        <v>8</v>
      </c>
      <c r="H2066">
        <v>601.62</v>
      </c>
      <c r="I2066">
        <v>20</v>
      </c>
      <c r="J2066">
        <v>962.59</v>
      </c>
      <c r="K2066">
        <v>3850.37</v>
      </c>
      <c r="L2066">
        <v>2749.2</v>
      </c>
      <c r="M2066">
        <v>1101.17</v>
      </c>
      <c r="N2066" t="s">
        <v>133</v>
      </c>
      <c r="O2066" t="s">
        <v>24</v>
      </c>
      <c r="P2066" t="s">
        <v>25</v>
      </c>
      <c r="Q2066">
        <v>0.75208333333333333</v>
      </c>
      <c r="R2066" t="s">
        <v>49</v>
      </c>
      <c r="S2066" t="s">
        <v>4646</v>
      </c>
      <c r="T2066" t="s">
        <v>4636</v>
      </c>
      <c r="U2066">
        <v>589.75</v>
      </c>
      <c r="V2066" t="s">
        <v>5164</v>
      </c>
      <c r="W2066" t="s">
        <v>4958</v>
      </c>
      <c r="X2066" t="s">
        <v>5165</v>
      </c>
      <c r="Y2066" t="s">
        <v>4970</v>
      </c>
      <c r="Z2066" t="s">
        <v>5166</v>
      </c>
      <c r="AA2066" t="s">
        <v>4962</v>
      </c>
      <c r="AB2066">
        <f>YEAR(Sales_Trans_2[[#This Row],[Transaction_Date]])</f>
        <v>2026</v>
      </c>
      <c r="AC2066" t="str">
        <f>TEXT(Sales_Trans_2[[#This Row],[Transaction_Date]],"mmm")</f>
        <v>Feb</v>
      </c>
      <c r="AD2066">
        <f>MONTH(Sales_Trans_2[[#This Row],[Transaction_Date]])</f>
        <v>2</v>
      </c>
      <c r="AE2066" s="19">
        <f>IFERROR(Sales_Trans_2[[#This Row],[Profit]]/Sales_Trans_2[[#This Row],[Sales_Amount]],0)</f>
        <v>0.28599069699795088</v>
      </c>
      <c r="AF2066" s="20" t="str">
        <f>IF(Sales_Trans_2[[#This Row],[Discount_Pct]]=0,"0%",
IF(Sales_Trans_2[[#This Row],[Discount_Pct]]&lt;=5,"1-5%",
IF(Sales_Trans_2[[#This Row],[Discount_Pct]]&lt;=10,"6-10%",
IF(Sales_Trans_2[[#This Row],[Discount_Pct]]&lt;=15,"11-15%","&gt;15%"))))</f>
        <v>&gt;15%</v>
      </c>
    </row>
    <row r="2067" spans="1:32" x14ac:dyDescent="0.25">
      <c r="A2067" t="s">
        <v>1391</v>
      </c>
      <c r="B2067" s="10">
        <v>46082</v>
      </c>
      <c r="C2067" t="s">
        <v>1131</v>
      </c>
      <c r="D2067" t="s">
        <v>1305</v>
      </c>
      <c r="E2067" t="s">
        <v>1233</v>
      </c>
      <c r="F2067" t="s">
        <v>929</v>
      </c>
      <c r="G2067">
        <v>1</v>
      </c>
      <c r="H2067">
        <v>490.22</v>
      </c>
      <c r="I2067">
        <v>15</v>
      </c>
      <c r="J2067">
        <v>73.53</v>
      </c>
      <c r="K2067">
        <v>479.19</v>
      </c>
      <c r="L2067">
        <v>373.58</v>
      </c>
      <c r="M2067">
        <v>105.61</v>
      </c>
      <c r="N2067" t="s">
        <v>47</v>
      </c>
      <c r="O2067" t="s">
        <v>24</v>
      </c>
      <c r="P2067" t="s">
        <v>25</v>
      </c>
      <c r="Q2067">
        <v>0.55902777777777779</v>
      </c>
      <c r="R2067" t="s">
        <v>27</v>
      </c>
      <c r="S2067" t="s">
        <v>4911</v>
      </c>
      <c r="T2067" t="s">
        <v>4908</v>
      </c>
      <c r="U2067">
        <v>490.22</v>
      </c>
      <c r="V2067" t="s">
        <v>5077</v>
      </c>
      <c r="W2067" t="s">
        <v>4964</v>
      </c>
      <c r="X2067" t="s">
        <v>5289</v>
      </c>
      <c r="Y2067" t="s">
        <v>4970</v>
      </c>
      <c r="Z2067" t="s">
        <v>5290</v>
      </c>
      <c r="AA2067" t="s">
        <v>4962</v>
      </c>
      <c r="AB2067">
        <f>YEAR(Sales_Trans_2[[#This Row],[Transaction_Date]])</f>
        <v>2026</v>
      </c>
      <c r="AC2067" t="str">
        <f>TEXT(Sales_Trans_2[[#This Row],[Transaction_Date]],"mmm")</f>
        <v>Mar</v>
      </c>
      <c r="AD2067">
        <f>MONTH(Sales_Trans_2[[#This Row],[Transaction_Date]])</f>
        <v>3</v>
      </c>
      <c r="AE2067" s="19">
        <f>IFERROR(Sales_Trans_2[[#This Row],[Profit]]/Sales_Trans_2[[#This Row],[Sales_Amount]],0)</f>
        <v>0.2203927460923642</v>
      </c>
      <c r="AF2067" s="20" t="str">
        <f>IF(Sales_Trans_2[[#This Row],[Discount_Pct]]=0,"0%",
IF(Sales_Trans_2[[#This Row],[Discount_Pct]]&lt;=5,"1-5%",
IF(Sales_Trans_2[[#This Row],[Discount_Pct]]&lt;=10,"6-10%",
IF(Sales_Trans_2[[#This Row],[Discount_Pct]]&lt;=15,"11-15%","&gt;15%"))))</f>
        <v>11-15%</v>
      </c>
    </row>
    <row r="2068" spans="1:32" x14ac:dyDescent="0.25">
      <c r="A2068" t="s">
        <v>3282</v>
      </c>
      <c r="B2068" s="10">
        <v>46005</v>
      </c>
      <c r="C2068" t="s">
        <v>1551</v>
      </c>
      <c r="D2068" t="s">
        <v>2552</v>
      </c>
      <c r="E2068" t="s">
        <v>1233</v>
      </c>
      <c r="F2068" t="s">
        <v>929</v>
      </c>
      <c r="G2068">
        <v>8</v>
      </c>
      <c r="H2068">
        <v>74.87</v>
      </c>
      <c r="I2068">
        <v>15</v>
      </c>
      <c r="J2068">
        <v>89.84</v>
      </c>
      <c r="K2068">
        <v>585.49</v>
      </c>
      <c r="L2068">
        <v>434</v>
      </c>
      <c r="M2068">
        <v>151.49</v>
      </c>
      <c r="N2068" t="s">
        <v>47</v>
      </c>
      <c r="O2068" t="s">
        <v>24</v>
      </c>
      <c r="P2068" t="s">
        <v>25</v>
      </c>
      <c r="Q2068">
        <v>0.8881944444444444</v>
      </c>
      <c r="R2068" t="s">
        <v>27</v>
      </c>
      <c r="S2068" t="s">
        <v>4784</v>
      </c>
      <c r="T2068" t="s">
        <v>4776</v>
      </c>
      <c r="U2068">
        <v>72.930000000000007</v>
      </c>
      <c r="V2068" t="s">
        <v>5291</v>
      </c>
      <c r="W2068" t="s">
        <v>4958</v>
      </c>
      <c r="X2068" t="s">
        <v>5289</v>
      </c>
      <c r="Y2068" t="s">
        <v>4970</v>
      </c>
      <c r="Z2068" t="s">
        <v>5290</v>
      </c>
      <c r="AA2068" t="s">
        <v>4962</v>
      </c>
      <c r="AB2068">
        <f>YEAR(Sales_Trans_2[[#This Row],[Transaction_Date]])</f>
        <v>2025</v>
      </c>
      <c r="AC2068" t="str">
        <f>TEXT(Sales_Trans_2[[#This Row],[Transaction_Date]],"mmm")</f>
        <v>Dec</v>
      </c>
      <c r="AD2068">
        <f>MONTH(Sales_Trans_2[[#This Row],[Transaction_Date]])</f>
        <v>12</v>
      </c>
      <c r="AE2068" s="19">
        <f>IFERROR(Sales_Trans_2[[#This Row],[Profit]]/Sales_Trans_2[[#This Row],[Sales_Amount]],0)</f>
        <v>0.2587405421100275</v>
      </c>
      <c r="AF2068" s="20" t="str">
        <f>IF(Sales_Trans_2[[#This Row],[Discount_Pct]]=0,"0%",
IF(Sales_Trans_2[[#This Row],[Discount_Pct]]&lt;=5,"1-5%",
IF(Sales_Trans_2[[#This Row],[Discount_Pct]]&lt;=10,"6-10%",
IF(Sales_Trans_2[[#This Row],[Discount_Pct]]&lt;=15,"11-15%","&gt;15%"))))</f>
        <v>11-15%</v>
      </c>
    </row>
    <row r="2069" spans="1:32" x14ac:dyDescent="0.25">
      <c r="A2069" t="s">
        <v>3017</v>
      </c>
      <c r="B2069" s="10">
        <v>46298</v>
      </c>
      <c r="C2069" t="s">
        <v>359</v>
      </c>
      <c r="D2069" t="s">
        <v>680</v>
      </c>
      <c r="E2069" t="s">
        <v>1233</v>
      </c>
      <c r="F2069" t="s">
        <v>929</v>
      </c>
      <c r="G2069">
        <v>1</v>
      </c>
      <c r="H2069">
        <v>157.97999999999999</v>
      </c>
      <c r="I2069">
        <v>15</v>
      </c>
      <c r="J2069">
        <v>23.7</v>
      </c>
      <c r="K2069">
        <v>134.28</v>
      </c>
      <c r="L2069">
        <v>137.94999999999999</v>
      </c>
      <c r="M2069">
        <v>-3.67</v>
      </c>
      <c r="N2069" t="s">
        <v>4971</v>
      </c>
      <c r="O2069" t="s">
        <v>24</v>
      </c>
      <c r="P2069" t="s">
        <v>25</v>
      </c>
      <c r="Q2069">
        <v>0.54861111111111116</v>
      </c>
      <c r="R2069" t="s">
        <v>49</v>
      </c>
      <c r="S2069" t="s">
        <v>4873</v>
      </c>
      <c r="T2069" t="s">
        <v>4864</v>
      </c>
      <c r="U2069">
        <v>157.97999999999999</v>
      </c>
      <c r="V2069" t="s">
        <v>5241</v>
      </c>
      <c r="W2069" t="s">
        <v>4968</v>
      </c>
      <c r="X2069" t="s">
        <v>5289</v>
      </c>
      <c r="Y2069" t="s">
        <v>4970</v>
      </c>
      <c r="Z2069" t="s">
        <v>5290</v>
      </c>
      <c r="AA2069" t="s">
        <v>4962</v>
      </c>
      <c r="AB2069">
        <f>YEAR(Sales_Trans_2[[#This Row],[Transaction_Date]])</f>
        <v>2026</v>
      </c>
      <c r="AC2069" t="str">
        <f>TEXT(Sales_Trans_2[[#This Row],[Transaction_Date]],"mmm")</f>
        <v>Oct</v>
      </c>
      <c r="AD2069">
        <f>MONTH(Sales_Trans_2[[#This Row],[Transaction_Date]])</f>
        <v>10</v>
      </c>
      <c r="AE2069" s="19">
        <f>IFERROR(Sales_Trans_2[[#This Row],[Profit]]/Sales_Trans_2[[#This Row],[Sales_Amount]],0)</f>
        <v>-2.7330950253202264E-2</v>
      </c>
      <c r="AF2069" s="20" t="str">
        <f>IF(Sales_Trans_2[[#This Row],[Discount_Pct]]=0,"0%",
IF(Sales_Trans_2[[#This Row],[Discount_Pct]]&lt;=5,"1-5%",
IF(Sales_Trans_2[[#This Row],[Discount_Pct]]&lt;=10,"6-10%",
IF(Sales_Trans_2[[#This Row],[Discount_Pct]]&lt;=15,"11-15%","&gt;15%"))))</f>
        <v>11-15%</v>
      </c>
    </row>
    <row r="2070" spans="1:32" x14ac:dyDescent="0.25">
      <c r="A2070" t="s">
        <v>1231</v>
      </c>
      <c r="B2070" s="10">
        <v>46025</v>
      </c>
      <c r="C2070" t="s">
        <v>1232</v>
      </c>
      <c r="D2070" t="s">
        <v>1225</v>
      </c>
      <c r="E2070" t="s">
        <v>1233</v>
      </c>
      <c r="F2070" t="s">
        <v>929</v>
      </c>
      <c r="G2070">
        <v>3</v>
      </c>
      <c r="H2070">
        <v>182.3</v>
      </c>
      <c r="I2070">
        <v>15</v>
      </c>
      <c r="J2070">
        <v>82.04</v>
      </c>
      <c r="K2070">
        <v>534.59</v>
      </c>
      <c r="L2070">
        <v>322.8</v>
      </c>
      <c r="M2070">
        <v>211.79</v>
      </c>
      <c r="N2070" t="s">
        <v>47</v>
      </c>
      <c r="O2070" t="s">
        <v>24</v>
      </c>
      <c r="P2070" t="s">
        <v>25</v>
      </c>
      <c r="Q2070">
        <v>0.76875000000000004</v>
      </c>
      <c r="R2070" t="s">
        <v>27</v>
      </c>
      <c r="S2070" t="s">
        <v>4664</v>
      </c>
      <c r="T2070" t="s">
        <v>4636</v>
      </c>
      <c r="U2070">
        <v>182.3</v>
      </c>
      <c r="V2070" t="s">
        <v>5020</v>
      </c>
      <c r="W2070" t="s">
        <v>4968</v>
      </c>
      <c r="X2070" t="s">
        <v>5289</v>
      </c>
      <c r="Y2070" t="s">
        <v>4970</v>
      </c>
      <c r="Z2070" t="s">
        <v>5290</v>
      </c>
      <c r="AA2070" t="s">
        <v>4962</v>
      </c>
      <c r="AB2070">
        <f>YEAR(Sales_Trans_2[[#This Row],[Transaction_Date]])</f>
        <v>2026</v>
      </c>
      <c r="AC2070" t="str">
        <f>TEXT(Sales_Trans_2[[#This Row],[Transaction_Date]],"mmm")</f>
        <v>Jan</v>
      </c>
      <c r="AD2070">
        <f>MONTH(Sales_Trans_2[[#This Row],[Transaction_Date]])</f>
        <v>1</v>
      </c>
      <c r="AE2070" s="19">
        <f>IFERROR(Sales_Trans_2[[#This Row],[Profit]]/Sales_Trans_2[[#This Row],[Sales_Amount]],0)</f>
        <v>0.39617276791559886</v>
      </c>
      <c r="AF2070" s="20" t="str">
        <f>IF(Sales_Trans_2[[#This Row],[Discount_Pct]]=0,"0%",
IF(Sales_Trans_2[[#This Row],[Discount_Pct]]&lt;=5,"1-5%",
IF(Sales_Trans_2[[#This Row],[Discount_Pct]]&lt;=10,"6-10%",
IF(Sales_Trans_2[[#This Row],[Discount_Pct]]&lt;=15,"11-15%","&gt;15%"))))</f>
        <v>11-15%</v>
      </c>
    </row>
    <row r="2071" spans="1:32" x14ac:dyDescent="0.25">
      <c r="A2071" t="s">
        <v>3317</v>
      </c>
      <c r="B2071" s="10">
        <v>46082</v>
      </c>
      <c r="C2071" t="s">
        <v>487</v>
      </c>
      <c r="D2071" t="s">
        <v>566</v>
      </c>
      <c r="E2071" t="s">
        <v>303</v>
      </c>
      <c r="F2071" t="s">
        <v>1032</v>
      </c>
      <c r="G2071">
        <v>3</v>
      </c>
      <c r="H2071">
        <v>358.16</v>
      </c>
      <c r="I2071">
        <v>20</v>
      </c>
      <c r="J2071">
        <v>214.9</v>
      </c>
      <c r="K2071">
        <v>988.52</v>
      </c>
      <c r="L2071">
        <v>766.47</v>
      </c>
      <c r="M2071">
        <v>222.05</v>
      </c>
      <c r="N2071" t="s">
        <v>68</v>
      </c>
      <c r="O2071" t="s">
        <v>24</v>
      </c>
      <c r="P2071" t="s">
        <v>25</v>
      </c>
      <c r="Q2071">
        <v>0.66180555555555554</v>
      </c>
      <c r="R2071" t="s">
        <v>27</v>
      </c>
      <c r="S2071" t="s">
        <v>4767</v>
      </c>
      <c r="T2071" t="s">
        <v>4752</v>
      </c>
      <c r="U2071">
        <v>328.59</v>
      </c>
      <c r="V2071" t="s">
        <v>5337</v>
      </c>
      <c r="W2071" t="s">
        <v>4958</v>
      </c>
      <c r="X2071" t="s">
        <v>5350</v>
      </c>
      <c r="Y2071" t="s">
        <v>4970</v>
      </c>
      <c r="Z2071" t="s">
        <v>5351</v>
      </c>
      <c r="AA2071" t="s">
        <v>4962</v>
      </c>
      <c r="AB2071">
        <f>YEAR(Sales_Trans_2[[#This Row],[Transaction_Date]])</f>
        <v>2026</v>
      </c>
      <c r="AC2071" t="str">
        <f>TEXT(Sales_Trans_2[[#This Row],[Transaction_Date]],"mmm")</f>
        <v>Mar</v>
      </c>
      <c r="AD2071">
        <f>MONTH(Sales_Trans_2[[#This Row],[Transaction_Date]])</f>
        <v>3</v>
      </c>
      <c r="AE2071" s="19">
        <f>IFERROR(Sales_Trans_2[[#This Row],[Profit]]/Sales_Trans_2[[#This Row],[Sales_Amount]],0)</f>
        <v>0.22462873791122084</v>
      </c>
      <c r="AF2071" s="20" t="str">
        <f>IF(Sales_Trans_2[[#This Row],[Discount_Pct]]=0,"0%",
IF(Sales_Trans_2[[#This Row],[Discount_Pct]]&lt;=5,"1-5%",
IF(Sales_Trans_2[[#This Row],[Discount_Pct]]&lt;=10,"6-10%",
IF(Sales_Trans_2[[#This Row],[Discount_Pct]]&lt;=15,"11-15%","&gt;15%"))))</f>
        <v>&gt;15%</v>
      </c>
    </row>
    <row r="2072" spans="1:32" x14ac:dyDescent="0.25">
      <c r="A2072" t="s">
        <v>3322</v>
      </c>
      <c r="B2072" s="10">
        <v>46009</v>
      </c>
      <c r="C2072" t="s">
        <v>548</v>
      </c>
      <c r="D2072" t="s">
        <v>1650</v>
      </c>
      <c r="E2072" t="s">
        <v>639</v>
      </c>
      <c r="F2072" t="s">
        <v>1198</v>
      </c>
      <c r="G2072">
        <v>8</v>
      </c>
      <c r="H2072">
        <v>253.59</v>
      </c>
      <c r="I2072">
        <v>15</v>
      </c>
      <c r="J2072">
        <v>304.31</v>
      </c>
      <c r="K2072">
        <v>1724.41</v>
      </c>
      <c r="L2072">
        <v>1287.8399999999999</v>
      </c>
      <c r="M2072">
        <v>436.57</v>
      </c>
      <c r="N2072" t="s">
        <v>133</v>
      </c>
      <c r="O2072" t="s">
        <v>24</v>
      </c>
      <c r="P2072" t="s">
        <v>25</v>
      </c>
      <c r="Q2072">
        <v>0.60972222222222228</v>
      </c>
      <c r="R2072" t="s">
        <v>49</v>
      </c>
      <c r="S2072" t="s">
        <v>4800</v>
      </c>
      <c r="T2072" t="s">
        <v>4776</v>
      </c>
      <c r="U2072">
        <v>232.2</v>
      </c>
      <c r="V2072" t="s">
        <v>4979</v>
      </c>
      <c r="W2072" t="s">
        <v>4958</v>
      </c>
      <c r="X2072" t="s">
        <v>5370</v>
      </c>
      <c r="Y2072" t="s">
        <v>4970</v>
      </c>
      <c r="Z2072" t="s">
        <v>4986</v>
      </c>
      <c r="AA2072" t="s">
        <v>4962</v>
      </c>
      <c r="AB2072">
        <f>YEAR(Sales_Trans_2[[#This Row],[Transaction_Date]])</f>
        <v>2025</v>
      </c>
      <c r="AC2072" t="str">
        <f>TEXT(Sales_Trans_2[[#This Row],[Transaction_Date]],"mmm")</f>
        <v>Dec</v>
      </c>
      <c r="AD2072">
        <f>MONTH(Sales_Trans_2[[#This Row],[Transaction_Date]])</f>
        <v>12</v>
      </c>
      <c r="AE2072" s="19">
        <f>IFERROR(Sales_Trans_2[[#This Row],[Profit]]/Sales_Trans_2[[#This Row],[Sales_Amount]],0)</f>
        <v>0.25317064967148184</v>
      </c>
      <c r="AF2072" s="20" t="str">
        <f>IF(Sales_Trans_2[[#This Row],[Discount_Pct]]=0,"0%",
IF(Sales_Trans_2[[#This Row],[Discount_Pct]]&lt;=5,"1-5%",
IF(Sales_Trans_2[[#This Row],[Discount_Pct]]&lt;=10,"6-10%",
IF(Sales_Trans_2[[#This Row],[Discount_Pct]]&lt;=15,"11-15%","&gt;15%"))))</f>
        <v>11-15%</v>
      </c>
    </row>
    <row r="2073" spans="1:32" x14ac:dyDescent="0.25">
      <c r="A2073" t="s">
        <v>561</v>
      </c>
      <c r="B2073" s="10">
        <v>46099</v>
      </c>
      <c r="C2073" t="s">
        <v>562</v>
      </c>
      <c r="D2073" t="s">
        <v>119</v>
      </c>
      <c r="E2073" t="s">
        <v>85</v>
      </c>
      <c r="F2073" t="s">
        <v>86</v>
      </c>
      <c r="G2073">
        <v>5</v>
      </c>
      <c r="H2073">
        <v>143.03</v>
      </c>
      <c r="I2073">
        <v>20</v>
      </c>
      <c r="J2073">
        <v>143.03</v>
      </c>
      <c r="K2073">
        <v>572.12</v>
      </c>
      <c r="L2073">
        <v>579.54999999999995</v>
      </c>
      <c r="M2073">
        <v>-7.43</v>
      </c>
      <c r="N2073" t="s">
        <v>47</v>
      </c>
      <c r="O2073" t="s">
        <v>24</v>
      </c>
      <c r="P2073" t="s">
        <v>25</v>
      </c>
      <c r="Q2073">
        <v>0.41597222222222224</v>
      </c>
      <c r="R2073" t="s">
        <v>49</v>
      </c>
      <c r="S2073" t="s">
        <v>4722</v>
      </c>
      <c r="T2073" t="s">
        <v>4703</v>
      </c>
      <c r="U2073">
        <v>141.11000000000001</v>
      </c>
      <c r="V2073" t="s">
        <v>5375</v>
      </c>
      <c r="W2073" t="s">
        <v>4958</v>
      </c>
      <c r="X2073" t="s">
        <v>5374</v>
      </c>
      <c r="Y2073" t="s">
        <v>4970</v>
      </c>
      <c r="Z2073" t="s">
        <v>5312</v>
      </c>
      <c r="AA2073" t="s">
        <v>4962</v>
      </c>
      <c r="AB2073">
        <f>YEAR(Sales_Trans_2[[#This Row],[Transaction_Date]])</f>
        <v>2026</v>
      </c>
      <c r="AC2073" t="str">
        <f>TEXT(Sales_Trans_2[[#This Row],[Transaction_Date]],"mmm")</f>
        <v>Mar</v>
      </c>
      <c r="AD2073">
        <f>MONTH(Sales_Trans_2[[#This Row],[Transaction_Date]])</f>
        <v>3</v>
      </c>
      <c r="AE2073" s="19">
        <f>IFERROR(Sales_Trans_2[[#This Row],[Profit]]/Sales_Trans_2[[#This Row],[Sales_Amount]],0)</f>
        <v>-1.2986785988953366E-2</v>
      </c>
      <c r="AF2073" s="20" t="str">
        <f>IF(Sales_Trans_2[[#This Row],[Discount_Pct]]=0,"0%",
IF(Sales_Trans_2[[#This Row],[Discount_Pct]]&lt;=5,"1-5%",
IF(Sales_Trans_2[[#This Row],[Discount_Pct]]&lt;=10,"6-10%",
IF(Sales_Trans_2[[#This Row],[Discount_Pct]]&lt;=15,"11-15%","&gt;15%"))))</f>
        <v>&gt;15%</v>
      </c>
    </row>
    <row r="2074" spans="1:32" x14ac:dyDescent="0.25">
      <c r="A2074" t="s">
        <v>1308</v>
      </c>
      <c r="B2074" s="10">
        <v>46015</v>
      </c>
      <c r="C2074" t="s">
        <v>1228</v>
      </c>
      <c r="D2074" t="s">
        <v>1269</v>
      </c>
      <c r="E2074" t="s">
        <v>1309</v>
      </c>
      <c r="F2074" t="s">
        <v>1310</v>
      </c>
      <c r="G2074">
        <v>4</v>
      </c>
      <c r="H2074">
        <v>247.94</v>
      </c>
      <c r="I2074">
        <v>15</v>
      </c>
      <c r="J2074">
        <v>148.76</v>
      </c>
      <c r="K2074">
        <v>843</v>
      </c>
      <c r="L2074">
        <v>846.92</v>
      </c>
      <c r="M2074">
        <v>-3.92</v>
      </c>
      <c r="N2074" t="s">
        <v>133</v>
      </c>
      <c r="O2074" t="s">
        <v>24</v>
      </c>
      <c r="P2074" t="s">
        <v>25</v>
      </c>
      <c r="Q2074">
        <v>0.60347222222222219</v>
      </c>
      <c r="R2074" t="s">
        <v>49</v>
      </c>
      <c r="S2074" t="s">
        <v>4880</v>
      </c>
      <c r="T2074" t="s">
        <v>4864</v>
      </c>
      <c r="U2074">
        <v>236.56</v>
      </c>
      <c r="V2074" t="s">
        <v>5062</v>
      </c>
      <c r="W2074" t="s">
        <v>4958</v>
      </c>
      <c r="X2074" t="s">
        <v>5377</v>
      </c>
      <c r="Y2074" t="s">
        <v>4970</v>
      </c>
      <c r="Z2074" t="s">
        <v>5212</v>
      </c>
      <c r="AA2074" t="s">
        <v>4962</v>
      </c>
      <c r="AB2074">
        <f>YEAR(Sales_Trans_2[[#This Row],[Transaction_Date]])</f>
        <v>2025</v>
      </c>
      <c r="AC2074" t="str">
        <f>TEXT(Sales_Trans_2[[#This Row],[Transaction_Date]],"mmm")</f>
        <v>Dec</v>
      </c>
      <c r="AD2074">
        <f>MONTH(Sales_Trans_2[[#This Row],[Transaction_Date]])</f>
        <v>12</v>
      </c>
      <c r="AE2074" s="19">
        <f>IFERROR(Sales_Trans_2[[#This Row],[Profit]]/Sales_Trans_2[[#This Row],[Sales_Amount]],0)</f>
        <v>-4.6500593119810198E-3</v>
      </c>
      <c r="AF2074" s="20" t="str">
        <f>IF(Sales_Trans_2[[#This Row],[Discount_Pct]]=0,"0%",
IF(Sales_Trans_2[[#This Row],[Discount_Pct]]&lt;=5,"1-5%",
IF(Sales_Trans_2[[#This Row],[Discount_Pct]]&lt;=10,"6-10%",
IF(Sales_Trans_2[[#This Row],[Discount_Pct]]&lt;=15,"11-15%","&gt;15%"))))</f>
        <v>11-15%</v>
      </c>
    </row>
    <row r="2075" spans="1:32" x14ac:dyDescent="0.25">
      <c r="A2075" t="s">
        <v>1827</v>
      </c>
      <c r="B2075" s="10">
        <v>46069</v>
      </c>
      <c r="C2075" t="s">
        <v>1828</v>
      </c>
      <c r="D2075" t="s">
        <v>231</v>
      </c>
      <c r="E2075" t="s">
        <v>567</v>
      </c>
      <c r="F2075" t="s">
        <v>1829</v>
      </c>
      <c r="G2075">
        <v>4</v>
      </c>
      <c r="H2075">
        <v>418.79</v>
      </c>
      <c r="I2075">
        <v>5</v>
      </c>
      <c r="J2075">
        <v>83.76</v>
      </c>
      <c r="K2075">
        <v>1591.4</v>
      </c>
      <c r="L2075">
        <v>1235.76</v>
      </c>
      <c r="M2075">
        <v>355.64</v>
      </c>
      <c r="N2075" t="s">
        <v>68</v>
      </c>
      <c r="O2075" t="s">
        <v>24</v>
      </c>
      <c r="P2075" t="s">
        <v>25</v>
      </c>
      <c r="Q2075">
        <v>0.64722222222222225</v>
      </c>
      <c r="R2075" t="s">
        <v>49</v>
      </c>
      <c r="S2075" t="s">
        <v>4756</v>
      </c>
      <c r="T2075" t="s">
        <v>4752</v>
      </c>
      <c r="U2075">
        <v>418.79</v>
      </c>
      <c r="V2075" t="s">
        <v>5462</v>
      </c>
      <c r="W2075" t="s">
        <v>4968</v>
      </c>
      <c r="X2075" t="s">
        <v>5463</v>
      </c>
      <c r="Y2075" t="s">
        <v>4970</v>
      </c>
      <c r="Z2075" t="s">
        <v>5353</v>
      </c>
      <c r="AA2075" t="s">
        <v>4962</v>
      </c>
      <c r="AB2075">
        <f>YEAR(Sales_Trans_2[[#This Row],[Transaction_Date]])</f>
        <v>2026</v>
      </c>
      <c r="AC2075" t="str">
        <f>TEXT(Sales_Trans_2[[#This Row],[Transaction_Date]],"mmm")</f>
        <v>Feb</v>
      </c>
      <c r="AD2075">
        <f>MONTH(Sales_Trans_2[[#This Row],[Transaction_Date]])</f>
        <v>2</v>
      </c>
      <c r="AE2075" s="19">
        <f>IFERROR(Sales_Trans_2[[#This Row],[Profit]]/Sales_Trans_2[[#This Row],[Sales_Amount]],0)</f>
        <v>0.22347618449164255</v>
      </c>
      <c r="AF2075" s="20" t="str">
        <f>IF(Sales_Trans_2[[#This Row],[Discount_Pct]]=0,"0%",
IF(Sales_Trans_2[[#This Row],[Discount_Pct]]&lt;=5,"1-5%",
IF(Sales_Trans_2[[#This Row],[Discount_Pct]]&lt;=10,"6-10%",
IF(Sales_Trans_2[[#This Row],[Discount_Pct]]&lt;=15,"11-15%","&gt;15%"))))</f>
        <v>1-5%</v>
      </c>
    </row>
    <row r="2076" spans="1:32" x14ac:dyDescent="0.25">
      <c r="A2076" t="s">
        <v>3680</v>
      </c>
      <c r="B2076" s="10">
        <v>46109</v>
      </c>
      <c r="C2076" t="s">
        <v>1349</v>
      </c>
      <c r="D2076" t="s">
        <v>555</v>
      </c>
      <c r="E2076" t="s">
        <v>321</v>
      </c>
      <c r="F2076" t="s">
        <v>1509</v>
      </c>
      <c r="G2076">
        <v>5</v>
      </c>
      <c r="H2076">
        <v>491.81</v>
      </c>
      <c r="I2076">
        <v>20</v>
      </c>
      <c r="J2076">
        <v>491.81</v>
      </c>
      <c r="K2076">
        <v>2262.33</v>
      </c>
      <c r="L2076">
        <v>1827.85</v>
      </c>
      <c r="M2076">
        <v>434.48</v>
      </c>
      <c r="N2076" t="s">
        <v>133</v>
      </c>
      <c r="O2076" t="s">
        <v>24</v>
      </c>
      <c r="P2076" t="s">
        <v>25</v>
      </c>
      <c r="Q2076">
        <v>0.7729166666666667</v>
      </c>
      <c r="R2076" t="s">
        <v>27</v>
      </c>
      <c r="S2076" t="s">
        <v>4797</v>
      </c>
      <c r="T2076" t="s">
        <v>4776</v>
      </c>
      <c r="U2076">
        <v>491.81</v>
      </c>
      <c r="V2076" t="s">
        <v>5505</v>
      </c>
      <c r="W2076" t="s">
        <v>4968</v>
      </c>
      <c r="X2076" t="s">
        <v>5506</v>
      </c>
      <c r="Y2076" t="s">
        <v>4970</v>
      </c>
      <c r="Z2076" t="s">
        <v>5507</v>
      </c>
      <c r="AA2076" t="s">
        <v>4962</v>
      </c>
      <c r="AB2076">
        <f>YEAR(Sales_Trans_2[[#This Row],[Transaction_Date]])</f>
        <v>2026</v>
      </c>
      <c r="AC2076" t="str">
        <f>TEXT(Sales_Trans_2[[#This Row],[Transaction_Date]],"mmm")</f>
        <v>Mar</v>
      </c>
      <c r="AD2076">
        <f>MONTH(Sales_Trans_2[[#This Row],[Transaction_Date]])</f>
        <v>3</v>
      </c>
      <c r="AE2076" s="19">
        <f>IFERROR(Sales_Trans_2[[#This Row],[Profit]]/Sales_Trans_2[[#This Row],[Sales_Amount]],0)</f>
        <v>0.19204978937643935</v>
      </c>
      <c r="AF2076" s="20" t="str">
        <f>IF(Sales_Trans_2[[#This Row],[Discount_Pct]]=0,"0%",
IF(Sales_Trans_2[[#This Row],[Discount_Pct]]&lt;=5,"1-5%",
IF(Sales_Trans_2[[#This Row],[Discount_Pct]]&lt;=10,"6-10%",
IF(Sales_Trans_2[[#This Row],[Discount_Pct]]&lt;=15,"11-15%","&gt;15%"))))</f>
        <v>&gt;15%</v>
      </c>
    </row>
    <row r="2077" spans="1:32" x14ac:dyDescent="0.25">
      <c r="A2077" t="s">
        <v>1348</v>
      </c>
      <c r="B2077" s="10">
        <v>46019</v>
      </c>
      <c r="C2077" t="s">
        <v>1349</v>
      </c>
      <c r="D2077" t="s">
        <v>856</v>
      </c>
      <c r="E2077" t="s">
        <v>309</v>
      </c>
      <c r="F2077" t="s">
        <v>1350</v>
      </c>
      <c r="G2077">
        <v>1</v>
      </c>
      <c r="H2077">
        <v>275.70999999999998</v>
      </c>
      <c r="I2077">
        <v>10</v>
      </c>
      <c r="J2077">
        <v>27.57</v>
      </c>
      <c r="K2077">
        <v>285.36</v>
      </c>
      <c r="L2077">
        <v>206.3</v>
      </c>
      <c r="M2077">
        <v>79.06</v>
      </c>
      <c r="N2077" t="s">
        <v>4971</v>
      </c>
      <c r="O2077" t="s">
        <v>24</v>
      </c>
      <c r="P2077" t="s">
        <v>25</v>
      </c>
      <c r="Q2077">
        <v>0.57222222222222219</v>
      </c>
      <c r="R2077" t="s">
        <v>27</v>
      </c>
      <c r="S2077" t="s">
        <v>4825</v>
      </c>
      <c r="T2077" t="s">
        <v>4805</v>
      </c>
      <c r="U2077">
        <v>275.70999999999998</v>
      </c>
      <c r="V2077" t="s">
        <v>5505</v>
      </c>
      <c r="W2077" t="s">
        <v>4968</v>
      </c>
      <c r="X2077" t="s">
        <v>5508</v>
      </c>
      <c r="Y2077" t="s">
        <v>4970</v>
      </c>
      <c r="Z2077" t="s">
        <v>5122</v>
      </c>
      <c r="AA2077" t="s">
        <v>4962</v>
      </c>
      <c r="AB2077">
        <f>YEAR(Sales_Trans_2[[#This Row],[Transaction_Date]])</f>
        <v>2025</v>
      </c>
      <c r="AC2077" t="str">
        <f>TEXT(Sales_Trans_2[[#This Row],[Transaction_Date]],"mmm")</f>
        <v>Dec</v>
      </c>
      <c r="AD2077">
        <f>MONTH(Sales_Trans_2[[#This Row],[Transaction_Date]])</f>
        <v>12</v>
      </c>
      <c r="AE2077" s="19">
        <f>IFERROR(Sales_Trans_2[[#This Row],[Profit]]/Sales_Trans_2[[#This Row],[Sales_Amount]],0)</f>
        <v>0.27705354639753293</v>
      </c>
      <c r="AF2077" s="20" t="str">
        <f>IF(Sales_Trans_2[[#This Row],[Discount_Pct]]=0,"0%",
IF(Sales_Trans_2[[#This Row],[Discount_Pct]]&lt;=5,"1-5%",
IF(Sales_Trans_2[[#This Row],[Discount_Pct]]&lt;=10,"6-10%",
IF(Sales_Trans_2[[#This Row],[Discount_Pct]]&lt;=15,"11-15%","&gt;15%"))))</f>
        <v>6-10%</v>
      </c>
    </row>
    <row r="2078" spans="1:32" x14ac:dyDescent="0.25">
      <c r="A2078" t="s">
        <v>4011</v>
      </c>
      <c r="B2078" s="10">
        <v>46113</v>
      </c>
      <c r="C2078" t="s">
        <v>2578</v>
      </c>
      <c r="D2078" t="s">
        <v>124</v>
      </c>
      <c r="E2078" t="s">
        <v>321</v>
      </c>
      <c r="F2078" t="s">
        <v>1509</v>
      </c>
      <c r="G2078">
        <v>3</v>
      </c>
      <c r="H2078">
        <v>397.22</v>
      </c>
      <c r="I2078">
        <v>5</v>
      </c>
      <c r="J2078">
        <v>59.58</v>
      </c>
      <c r="K2078">
        <v>1301.8900000000001</v>
      </c>
      <c r="L2078">
        <v>958.11</v>
      </c>
      <c r="M2078">
        <v>343.78</v>
      </c>
      <c r="N2078" t="s">
        <v>133</v>
      </c>
      <c r="O2078" t="s">
        <v>24</v>
      </c>
      <c r="P2078" t="s">
        <v>25</v>
      </c>
      <c r="Q2078">
        <v>0.5493055555555556</v>
      </c>
      <c r="R2078" t="s">
        <v>27</v>
      </c>
      <c r="S2078" t="s">
        <v>4697</v>
      </c>
      <c r="T2078" t="s">
        <v>4672</v>
      </c>
      <c r="U2078">
        <v>397.22</v>
      </c>
      <c r="V2078" t="s">
        <v>5585</v>
      </c>
      <c r="W2078" t="s">
        <v>4964</v>
      </c>
      <c r="X2078" t="s">
        <v>5506</v>
      </c>
      <c r="Y2078" t="s">
        <v>4970</v>
      </c>
      <c r="Z2078" t="s">
        <v>5507</v>
      </c>
      <c r="AA2078" t="s">
        <v>4962</v>
      </c>
      <c r="AB2078">
        <f>YEAR(Sales_Trans_2[[#This Row],[Transaction_Date]])</f>
        <v>2026</v>
      </c>
      <c r="AC2078" t="str">
        <f>TEXT(Sales_Trans_2[[#This Row],[Transaction_Date]],"mmm")</f>
        <v>Apr</v>
      </c>
      <c r="AD2078">
        <f>MONTH(Sales_Trans_2[[#This Row],[Transaction_Date]])</f>
        <v>4</v>
      </c>
      <c r="AE2078" s="19">
        <f>IFERROR(Sales_Trans_2[[#This Row],[Profit]]/Sales_Trans_2[[#This Row],[Sales_Amount]],0)</f>
        <v>0.26406224796257743</v>
      </c>
      <c r="AF2078" s="20" t="str">
        <f>IF(Sales_Trans_2[[#This Row],[Discount_Pct]]=0,"0%",
IF(Sales_Trans_2[[#This Row],[Discount_Pct]]&lt;=5,"1-5%",
IF(Sales_Trans_2[[#This Row],[Discount_Pct]]&lt;=10,"6-10%",
IF(Sales_Trans_2[[#This Row],[Discount_Pct]]&lt;=15,"11-15%","&gt;15%"))))</f>
        <v>1-5%</v>
      </c>
    </row>
    <row r="2079" spans="1:32" x14ac:dyDescent="0.25">
      <c r="A2079" t="s">
        <v>3864</v>
      </c>
      <c r="B2079" s="10">
        <v>46009</v>
      </c>
      <c r="C2079" t="s">
        <v>685</v>
      </c>
      <c r="D2079" t="s">
        <v>164</v>
      </c>
      <c r="E2079" t="s">
        <v>221</v>
      </c>
      <c r="F2079" t="s">
        <v>1509</v>
      </c>
      <c r="G2079">
        <v>7</v>
      </c>
      <c r="H2079">
        <v>203.55</v>
      </c>
      <c r="I2079">
        <v>15</v>
      </c>
      <c r="J2079">
        <v>213.73</v>
      </c>
      <c r="K2079">
        <v>1211.1199999999999</v>
      </c>
      <c r="L2079">
        <v>1073.94</v>
      </c>
      <c r="M2079">
        <v>137.18</v>
      </c>
      <c r="N2079" t="s">
        <v>4971</v>
      </c>
      <c r="O2079" t="s">
        <v>24</v>
      </c>
      <c r="P2079" t="s">
        <v>25</v>
      </c>
      <c r="Q2079">
        <v>0.40347222222222223</v>
      </c>
      <c r="R2079" t="s">
        <v>49</v>
      </c>
      <c r="S2079" t="s">
        <v>4861</v>
      </c>
      <c r="T2079" t="s">
        <v>4847</v>
      </c>
      <c r="U2079">
        <v>191.13</v>
      </c>
      <c r="V2079" t="s">
        <v>5633</v>
      </c>
      <c r="W2079" t="s">
        <v>4964</v>
      </c>
      <c r="X2079" t="s">
        <v>5506</v>
      </c>
      <c r="Y2079" t="s">
        <v>4970</v>
      </c>
      <c r="Z2079" t="s">
        <v>5019</v>
      </c>
      <c r="AA2079" t="s">
        <v>4962</v>
      </c>
      <c r="AB2079">
        <f>YEAR(Sales_Trans_2[[#This Row],[Transaction_Date]])</f>
        <v>2025</v>
      </c>
      <c r="AC2079" t="str">
        <f>TEXT(Sales_Trans_2[[#This Row],[Transaction_Date]],"mmm")</f>
        <v>Dec</v>
      </c>
      <c r="AD2079">
        <f>MONTH(Sales_Trans_2[[#This Row],[Transaction_Date]])</f>
        <v>12</v>
      </c>
      <c r="AE2079" s="19">
        <f>IFERROR(Sales_Trans_2[[#This Row],[Profit]]/Sales_Trans_2[[#This Row],[Sales_Amount]],0)</f>
        <v>0.11326705859039568</v>
      </c>
      <c r="AF2079" s="20" t="str">
        <f>IF(Sales_Trans_2[[#This Row],[Discount_Pct]]=0,"0%",
IF(Sales_Trans_2[[#This Row],[Discount_Pct]]&lt;=5,"1-5%",
IF(Sales_Trans_2[[#This Row],[Discount_Pct]]&lt;=10,"6-10%",
IF(Sales_Trans_2[[#This Row],[Discount_Pct]]&lt;=15,"11-15%","&gt;15%"))))</f>
        <v>11-15%</v>
      </c>
    </row>
    <row r="2080" spans="1:32" x14ac:dyDescent="0.25">
      <c r="A2080" t="s">
        <v>2111</v>
      </c>
      <c r="B2080" s="10">
        <v>45912</v>
      </c>
      <c r="C2080" t="s">
        <v>394</v>
      </c>
      <c r="D2080" t="s">
        <v>944</v>
      </c>
      <c r="E2080" t="s">
        <v>639</v>
      </c>
      <c r="F2080" t="s">
        <v>2112</v>
      </c>
      <c r="G2080">
        <v>1</v>
      </c>
      <c r="H2080">
        <v>333.54</v>
      </c>
      <c r="I2080">
        <v>20</v>
      </c>
      <c r="J2080">
        <v>66.709999999999994</v>
      </c>
      <c r="K2080">
        <v>266.83</v>
      </c>
      <c r="L2080">
        <v>238.43</v>
      </c>
      <c r="M2080">
        <v>28.4</v>
      </c>
      <c r="N2080" t="s">
        <v>68</v>
      </c>
      <c r="O2080" t="s">
        <v>24</v>
      </c>
      <c r="P2080" t="s">
        <v>25</v>
      </c>
      <c r="Q2080">
        <v>0.70347222222222228</v>
      </c>
      <c r="R2080" t="s">
        <v>49</v>
      </c>
      <c r="S2080" t="s">
        <v>4773</v>
      </c>
      <c r="T2080" t="s">
        <v>4752</v>
      </c>
      <c r="U2080">
        <v>333.54</v>
      </c>
      <c r="V2080" t="s">
        <v>5686</v>
      </c>
      <c r="W2080" t="s">
        <v>4968</v>
      </c>
      <c r="X2080" t="s">
        <v>5158</v>
      </c>
      <c r="Y2080" t="s">
        <v>4970</v>
      </c>
      <c r="Z2080" t="s">
        <v>4986</v>
      </c>
      <c r="AA2080" t="s">
        <v>4962</v>
      </c>
      <c r="AB2080">
        <f>YEAR(Sales_Trans_2[[#This Row],[Transaction_Date]])</f>
        <v>2025</v>
      </c>
      <c r="AC2080" t="str">
        <f>TEXT(Sales_Trans_2[[#This Row],[Transaction_Date]],"mmm")</f>
        <v>Sep</v>
      </c>
      <c r="AD2080">
        <f>MONTH(Sales_Trans_2[[#This Row],[Transaction_Date]])</f>
        <v>9</v>
      </c>
      <c r="AE2080" s="19">
        <f>IFERROR(Sales_Trans_2[[#This Row],[Profit]]/Sales_Trans_2[[#This Row],[Sales_Amount]],0)</f>
        <v>0.10643480867968369</v>
      </c>
      <c r="AF2080" s="20" t="str">
        <f>IF(Sales_Trans_2[[#This Row],[Discount_Pct]]=0,"0%",
IF(Sales_Trans_2[[#This Row],[Discount_Pct]]&lt;=5,"1-5%",
IF(Sales_Trans_2[[#This Row],[Discount_Pct]]&lt;=10,"6-10%",
IF(Sales_Trans_2[[#This Row],[Discount_Pct]]&lt;=15,"11-15%","&gt;15%"))))</f>
        <v>&gt;15%</v>
      </c>
    </row>
    <row r="2081" spans="1:32" x14ac:dyDescent="0.25">
      <c r="A2081" t="s">
        <v>4315</v>
      </c>
      <c r="B2081" s="10">
        <v>46073</v>
      </c>
      <c r="C2081" t="s">
        <v>2364</v>
      </c>
      <c r="D2081" t="s">
        <v>605</v>
      </c>
      <c r="E2081" t="s">
        <v>238</v>
      </c>
      <c r="F2081" t="s">
        <v>471</v>
      </c>
      <c r="G2081">
        <v>6</v>
      </c>
      <c r="H2081">
        <v>82.69</v>
      </c>
      <c r="I2081">
        <v>20</v>
      </c>
      <c r="J2081">
        <v>99.23</v>
      </c>
      <c r="K2081">
        <v>396.91</v>
      </c>
      <c r="L2081">
        <v>372.84</v>
      </c>
      <c r="M2081">
        <v>24.07</v>
      </c>
      <c r="N2081" t="s">
        <v>23</v>
      </c>
      <c r="O2081" t="s">
        <v>24</v>
      </c>
      <c r="P2081" t="s">
        <v>25</v>
      </c>
      <c r="Q2081">
        <v>0.54861111111111116</v>
      </c>
      <c r="R2081" t="s">
        <v>49</v>
      </c>
      <c r="S2081" t="s">
        <v>4851</v>
      </c>
      <c r="T2081" t="s">
        <v>4847</v>
      </c>
      <c r="U2081">
        <v>75.680000000000007</v>
      </c>
      <c r="V2081" t="s">
        <v>5718</v>
      </c>
      <c r="W2081" t="s">
        <v>4958</v>
      </c>
      <c r="X2081" t="s">
        <v>5376</v>
      </c>
      <c r="Y2081" t="s">
        <v>4970</v>
      </c>
      <c r="Z2081" t="s">
        <v>5073</v>
      </c>
      <c r="AA2081" t="s">
        <v>4962</v>
      </c>
      <c r="AB2081">
        <f>YEAR(Sales_Trans_2[[#This Row],[Transaction_Date]])</f>
        <v>2026</v>
      </c>
      <c r="AC2081" t="str">
        <f>TEXT(Sales_Trans_2[[#This Row],[Transaction_Date]],"mmm")</f>
        <v>Feb</v>
      </c>
      <c r="AD2081">
        <f>MONTH(Sales_Trans_2[[#This Row],[Transaction_Date]])</f>
        <v>2</v>
      </c>
      <c r="AE2081" s="19">
        <f>IFERROR(Sales_Trans_2[[#This Row],[Profit]]/Sales_Trans_2[[#This Row],[Sales_Amount]],0)</f>
        <v>6.064347081202287E-2</v>
      </c>
      <c r="AF2081" s="20" t="str">
        <f>IF(Sales_Trans_2[[#This Row],[Discount_Pct]]=0,"0%",
IF(Sales_Trans_2[[#This Row],[Discount_Pct]]&lt;=5,"1-5%",
IF(Sales_Trans_2[[#This Row],[Discount_Pct]]&lt;=10,"6-10%",
IF(Sales_Trans_2[[#This Row],[Discount_Pct]]&lt;=15,"11-15%","&gt;15%"))))</f>
        <v>&gt;15%</v>
      </c>
    </row>
    <row r="2082" spans="1:32" x14ac:dyDescent="0.25">
      <c r="A2082" t="s">
        <v>4091</v>
      </c>
      <c r="B2082" s="10">
        <v>46068</v>
      </c>
      <c r="C2082" t="s">
        <v>3030</v>
      </c>
      <c r="D2082" t="s">
        <v>52</v>
      </c>
      <c r="E2082" t="s">
        <v>1233</v>
      </c>
      <c r="F2082" t="s">
        <v>929</v>
      </c>
      <c r="G2082">
        <v>4</v>
      </c>
      <c r="H2082">
        <v>313.47000000000003</v>
      </c>
      <c r="I2082">
        <v>5</v>
      </c>
      <c r="J2082">
        <v>62.69</v>
      </c>
      <c r="K2082">
        <v>1369.87</v>
      </c>
      <c r="L2082">
        <v>984.48</v>
      </c>
      <c r="M2082">
        <v>385.39</v>
      </c>
      <c r="N2082" t="s">
        <v>40</v>
      </c>
      <c r="O2082" t="s">
        <v>24</v>
      </c>
      <c r="P2082" t="s">
        <v>25</v>
      </c>
      <c r="Q2082">
        <v>0.84166666666666667</v>
      </c>
      <c r="R2082" t="s">
        <v>27</v>
      </c>
      <c r="S2082" t="s">
        <v>4701</v>
      </c>
      <c r="T2082" t="s">
        <v>4672</v>
      </c>
      <c r="U2082">
        <v>313.47000000000003</v>
      </c>
      <c r="V2082" t="s">
        <v>5658</v>
      </c>
      <c r="W2082" t="s">
        <v>4968</v>
      </c>
      <c r="X2082" t="s">
        <v>5289</v>
      </c>
      <c r="Y2082" t="s">
        <v>4970</v>
      </c>
      <c r="Z2082" t="s">
        <v>5290</v>
      </c>
      <c r="AA2082" t="s">
        <v>4962</v>
      </c>
      <c r="AB2082">
        <f>YEAR(Sales_Trans_2[[#This Row],[Transaction_Date]])</f>
        <v>2026</v>
      </c>
      <c r="AC2082" t="str">
        <f>TEXT(Sales_Trans_2[[#This Row],[Transaction_Date]],"mmm")</f>
        <v>Feb</v>
      </c>
      <c r="AD2082">
        <f>MONTH(Sales_Trans_2[[#This Row],[Transaction_Date]])</f>
        <v>2</v>
      </c>
      <c r="AE2082" s="19">
        <f>IFERROR(Sales_Trans_2[[#This Row],[Profit]]/Sales_Trans_2[[#This Row],[Sales_Amount]],0)</f>
        <v>0.28133326520034752</v>
      </c>
      <c r="AF2082" s="20" t="str">
        <f>IF(Sales_Trans_2[[#This Row],[Discount_Pct]]=0,"0%",
IF(Sales_Trans_2[[#This Row],[Discount_Pct]]&lt;=5,"1-5%",
IF(Sales_Trans_2[[#This Row],[Discount_Pct]]&lt;=10,"6-10%",
IF(Sales_Trans_2[[#This Row],[Discount_Pct]]&lt;=15,"11-15%","&gt;15%"))))</f>
        <v>1-5%</v>
      </c>
    </row>
    <row r="2083" spans="1:32" x14ac:dyDescent="0.25">
      <c r="A2083" t="s">
        <v>3596</v>
      </c>
      <c r="B2083" s="10">
        <v>46236</v>
      </c>
      <c r="C2083" t="s">
        <v>1749</v>
      </c>
      <c r="D2083" t="s">
        <v>2158</v>
      </c>
      <c r="E2083" t="s">
        <v>816</v>
      </c>
      <c r="F2083" t="s">
        <v>817</v>
      </c>
      <c r="G2083">
        <v>4</v>
      </c>
      <c r="H2083">
        <v>94.71</v>
      </c>
      <c r="I2083">
        <v>10</v>
      </c>
      <c r="J2083">
        <v>37.880000000000003</v>
      </c>
      <c r="K2083">
        <v>392.1</v>
      </c>
      <c r="L2083">
        <v>282.8</v>
      </c>
      <c r="M2083">
        <v>109.3</v>
      </c>
      <c r="N2083" t="s">
        <v>23</v>
      </c>
      <c r="O2083" t="s">
        <v>24</v>
      </c>
      <c r="P2083" t="s">
        <v>25</v>
      </c>
      <c r="Q2083">
        <v>0.52916666666666667</v>
      </c>
      <c r="R2083" t="s">
        <v>27</v>
      </c>
      <c r="S2083" t="s">
        <v>4929</v>
      </c>
      <c r="T2083" t="s">
        <v>4930</v>
      </c>
      <c r="U2083">
        <v>91.61</v>
      </c>
      <c r="V2083" t="s">
        <v>5729</v>
      </c>
      <c r="W2083" t="s">
        <v>4958</v>
      </c>
      <c r="X2083" t="s">
        <v>5730</v>
      </c>
      <c r="Y2083" t="s">
        <v>4970</v>
      </c>
      <c r="Z2083" t="s">
        <v>5094</v>
      </c>
      <c r="AA2083" t="s">
        <v>4962</v>
      </c>
      <c r="AB2083">
        <f>YEAR(Sales_Trans_2[[#This Row],[Transaction_Date]])</f>
        <v>2026</v>
      </c>
      <c r="AC2083" t="str">
        <f>TEXT(Sales_Trans_2[[#This Row],[Transaction_Date]],"mmm")</f>
        <v>Aug</v>
      </c>
      <c r="AD2083">
        <f>MONTH(Sales_Trans_2[[#This Row],[Transaction_Date]])</f>
        <v>8</v>
      </c>
      <c r="AE2083" s="19">
        <f>IFERROR(Sales_Trans_2[[#This Row],[Profit]]/Sales_Trans_2[[#This Row],[Sales_Amount]],0)</f>
        <v>0.27875541953583266</v>
      </c>
      <c r="AF2083" s="20" t="str">
        <f>IF(Sales_Trans_2[[#This Row],[Discount_Pct]]=0,"0%",
IF(Sales_Trans_2[[#This Row],[Discount_Pct]]&lt;=5,"1-5%",
IF(Sales_Trans_2[[#This Row],[Discount_Pct]]&lt;=10,"6-10%",
IF(Sales_Trans_2[[#This Row],[Discount_Pct]]&lt;=15,"11-15%","&gt;15%"))))</f>
        <v>6-10%</v>
      </c>
    </row>
    <row r="2084" spans="1:32" x14ac:dyDescent="0.25">
      <c r="A2084" t="s">
        <v>3472</v>
      </c>
      <c r="B2084" s="10">
        <v>46047</v>
      </c>
      <c r="C2084" t="s">
        <v>844</v>
      </c>
      <c r="D2084" t="s">
        <v>158</v>
      </c>
      <c r="E2084" t="s">
        <v>327</v>
      </c>
      <c r="F2084" t="s">
        <v>892</v>
      </c>
      <c r="G2084">
        <v>5</v>
      </c>
      <c r="H2084">
        <v>306.62</v>
      </c>
      <c r="I2084">
        <v>15</v>
      </c>
      <c r="J2084">
        <v>229.97</v>
      </c>
      <c r="K2084">
        <v>1498.6</v>
      </c>
      <c r="L2084">
        <v>1299.6500000000001</v>
      </c>
      <c r="M2084">
        <v>198.95</v>
      </c>
      <c r="N2084" t="s">
        <v>47</v>
      </c>
      <c r="O2084" t="s">
        <v>24</v>
      </c>
      <c r="P2084" t="s">
        <v>25</v>
      </c>
      <c r="Q2084">
        <v>0.74236111111111114</v>
      </c>
      <c r="R2084" t="s">
        <v>27</v>
      </c>
      <c r="S2084" t="s">
        <v>4871</v>
      </c>
      <c r="T2084" t="s">
        <v>4864</v>
      </c>
      <c r="U2084">
        <v>306.62</v>
      </c>
      <c r="V2084" t="s">
        <v>5741</v>
      </c>
      <c r="W2084" t="s">
        <v>4968</v>
      </c>
      <c r="X2084" t="s">
        <v>5669</v>
      </c>
      <c r="Y2084" t="s">
        <v>4970</v>
      </c>
      <c r="Z2084" t="s">
        <v>5216</v>
      </c>
      <c r="AA2084" t="s">
        <v>4962</v>
      </c>
      <c r="AB2084">
        <f>YEAR(Sales_Trans_2[[#This Row],[Transaction_Date]])</f>
        <v>2026</v>
      </c>
      <c r="AC2084" t="str">
        <f>TEXT(Sales_Trans_2[[#This Row],[Transaction_Date]],"mmm")</f>
        <v>Jan</v>
      </c>
      <c r="AD2084">
        <f>MONTH(Sales_Trans_2[[#This Row],[Transaction_Date]])</f>
        <v>1</v>
      </c>
      <c r="AE2084" s="19">
        <f>IFERROR(Sales_Trans_2[[#This Row],[Profit]]/Sales_Trans_2[[#This Row],[Sales_Amount]],0)</f>
        <v>0.13275724009075138</v>
      </c>
      <c r="AF2084" s="20" t="str">
        <f>IF(Sales_Trans_2[[#This Row],[Discount_Pct]]=0,"0%",
IF(Sales_Trans_2[[#This Row],[Discount_Pct]]&lt;=5,"1-5%",
IF(Sales_Trans_2[[#This Row],[Discount_Pct]]&lt;=10,"6-10%",
IF(Sales_Trans_2[[#This Row],[Discount_Pct]]&lt;=15,"11-15%","&gt;15%"))))</f>
        <v>11-15%</v>
      </c>
    </row>
    <row r="2085" spans="1:32" x14ac:dyDescent="0.25">
      <c r="A2085" t="s">
        <v>397</v>
      </c>
      <c r="B2085" s="10">
        <v>45881</v>
      </c>
      <c r="C2085" t="s">
        <v>398</v>
      </c>
      <c r="D2085" t="s">
        <v>399</v>
      </c>
      <c r="E2085" t="s">
        <v>400</v>
      </c>
      <c r="F2085" t="s">
        <v>401</v>
      </c>
      <c r="G2085">
        <v>2</v>
      </c>
      <c r="H2085">
        <v>99.93</v>
      </c>
      <c r="I2085">
        <v>10</v>
      </c>
      <c r="J2085">
        <v>19.989999999999998</v>
      </c>
      <c r="K2085">
        <v>179.87</v>
      </c>
      <c r="L2085">
        <v>172.1</v>
      </c>
      <c r="M2085">
        <v>7.77</v>
      </c>
      <c r="N2085" t="s">
        <v>47</v>
      </c>
      <c r="O2085" t="s">
        <v>24</v>
      </c>
      <c r="P2085" t="s">
        <v>25</v>
      </c>
      <c r="Q2085">
        <v>0.77708333333333335</v>
      </c>
      <c r="R2085" t="s">
        <v>49</v>
      </c>
      <c r="S2085" t="s">
        <v>4693</v>
      </c>
      <c r="T2085" t="s">
        <v>4672</v>
      </c>
      <c r="U2085">
        <v>99.93</v>
      </c>
      <c r="V2085" t="s">
        <v>5757</v>
      </c>
      <c r="W2085" t="s">
        <v>4964</v>
      </c>
      <c r="X2085" t="s">
        <v>5002</v>
      </c>
      <c r="Y2085" t="s">
        <v>4970</v>
      </c>
      <c r="Z2085" t="s">
        <v>5003</v>
      </c>
      <c r="AA2085" t="s">
        <v>4962</v>
      </c>
      <c r="AB2085">
        <f>YEAR(Sales_Trans_2[[#This Row],[Transaction_Date]])</f>
        <v>2025</v>
      </c>
      <c r="AC2085" t="str">
        <f>TEXT(Sales_Trans_2[[#This Row],[Transaction_Date]],"mmm")</f>
        <v>Aug</v>
      </c>
      <c r="AD2085">
        <f>MONTH(Sales_Trans_2[[#This Row],[Transaction_Date]])</f>
        <v>8</v>
      </c>
      <c r="AE2085" s="19">
        <f>IFERROR(Sales_Trans_2[[#This Row],[Profit]]/Sales_Trans_2[[#This Row],[Sales_Amount]],0)</f>
        <v>4.3197865124812364E-2</v>
      </c>
      <c r="AF2085" s="20" t="str">
        <f>IF(Sales_Trans_2[[#This Row],[Discount_Pct]]=0,"0%",
IF(Sales_Trans_2[[#This Row],[Discount_Pct]]&lt;=5,"1-5%",
IF(Sales_Trans_2[[#This Row],[Discount_Pct]]&lt;=10,"6-10%",
IF(Sales_Trans_2[[#This Row],[Discount_Pct]]&lt;=15,"11-15%","&gt;15%"))))</f>
        <v>6-10%</v>
      </c>
    </row>
    <row r="2086" spans="1:32" x14ac:dyDescent="0.25">
      <c r="A2086" t="s">
        <v>3000</v>
      </c>
      <c r="B2086" s="10">
        <v>45759</v>
      </c>
      <c r="C2086" t="s">
        <v>660</v>
      </c>
      <c r="D2086" t="s">
        <v>2135</v>
      </c>
      <c r="E2086" t="s">
        <v>400</v>
      </c>
      <c r="F2086" t="s">
        <v>401</v>
      </c>
      <c r="G2086">
        <v>4</v>
      </c>
      <c r="H2086">
        <v>68.95</v>
      </c>
      <c r="I2086">
        <v>20</v>
      </c>
      <c r="J2086">
        <v>55.16</v>
      </c>
      <c r="K2086">
        <v>220.64</v>
      </c>
      <c r="L2086">
        <v>231.56</v>
      </c>
      <c r="M2086">
        <v>-10.92</v>
      </c>
      <c r="N2086" t="s">
        <v>23</v>
      </c>
      <c r="O2086" t="s">
        <v>24</v>
      </c>
      <c r="P2086" t="s">
        <v>25</v>
      </c>
      <c r="Q2086">
        <v>0.85902777777777772</v>
      </c>
      <c r="R2086" t="s">
        <v>49</v>
      </c>
      <c r="S2086" t="s">
        <v>4748</v>
      </c>
      <c r="T2086" t="s">
        <v>4729</v>
      </c>
      <c r="U2086">
        <v>68.95</v>
      </c>
      <c r="V2086" t="s">
        <v>5412</v>
      </c>
      <c r="W2086" t="s">
        <v>4968</v>
      </c>
      <c r="X2086" t="s">
        <v>5002</v>
      </c>
      <c r="Y2086" t="s">
        <v>4970</v>
      </c>
      <c r="Z2086" t="s">
        <v>5003</v>
      </c>
      <c r="AA2086" t="s">
        <v>4962</v>
      </c>
      <c r="AB2086">
        <f>YEAR(Sales_Trans_2[[#This Row],[Transaction_Date]])</f>
        <v>2025</v>
      </c>
      <c r="AC2086" t="str">
        <f>TEXT(Sales_Trans_2[[#This Row],[Transaction_Date]],"mmm")</f>
        <v>Apr</v>
      </c>
      <c r="AD2086">
        <f>MONTH(Sales_Trans_2[[#This Row],[Transaction_Date]])</f>
        <v>4</v>
      </c>
      <c r="AE2086" s="19">
        <f>IFERROR(Sales_Trans_2[[#This Row],[Profit]]/Sales_Trans_2[[#This Row],[Sales_Amount]],0)</f>
        <v>-4.9492385786802033E-2</v>
      </c>
      <c r="AF2086" s="20" t="str">
        <f>IF(Sales_Trans_2[[#This Row],[Discount_Pct]]=0,"0%",
IF(Sales_Trans_2[[#This Row],[Discount_Pct]]&lt;=5,"1-5%",
IF(Sales_Trans_2[[#This Row],[Discount_Pct]]&lt;=10,"6-10%",
IF(Sales_Trans_2[[#This Row],[Discount_Pct]]&lt;=15,"11-15%","&gt;15%"))))</f>
        <v>&gt;15%</v>
      </c>
    </row>
    <row r="2087" spans="1:32" x14ac:dyDescent="0.25">
      <c r="A2087" t="s">
        <v>4323</v>
      </c>
      <c r="B2087" s="10">
        <v>45669</v>
      </c>
      <c r="C2087" t="s">
        <v>4101</v>
      </c>
      <c r="D2087" t="s">
        <v>647</v>
      </c>
      <c r="E2087" t="s">
        <v>1233</v>
      </c>
      <c r="F2087" t="s">
        <v>929</v>
      </c>
      <c r="G2087">
        <v>3</v>
      </c>
      <c r="H2087">
        <v>123.11</v>
      </c>
      <c r="I2087">
        <v>20</v>
      </c>
      <c r="J2087">
        <v>73.87</v>
      </c>
      <c r="K2087">
        <v>295.45999999999998</v>
      </c>
      <c r="L2087">
        <v>273.54000000000002</v>
      </c>
      <c r="M2087">
        <v>21.92</v>
      </c>
      <c r="N2087" t="s">
        <v>40</v>
      </c>
      <c r="O2087" t="s">
        <v>24</v>
      </c>
      <c r="P2087" t="s">
        <v>25</v>
      </c>
      <c r="Q2087">
        <v>0.43888888888888888</v>
      </c>
      <c r="R2087" t="s">
        <v>49</v>
      </c>
      <c r="S2087" t="s">
        <v>4925</v>
      </c>
      <c r="T2087" t="s">
        <v>4908</v>
      </c>
      <c r="U2087">
        <v>123.11</v>
      </c>
      <c r="V2087" t="s">
        <v>4990</v>
      </c>
      <c r="W2087" t="s">
        <v>4968</v>
      </c>
      <c r="X2087" t="s">
        <v>5289</v>
      </c>
      <c r="Y2087" t="s">
        <v>4970</v>
      </c>
      <c r="Z2087" t="s">
        <v>5290</v>
      </c>
      <c r="AA2087" t="s">
        <v>4962</v>
      </c>
      <c r="AB2087">
        <f>YEAR(Sales_Trans_2[[#This Row],[Transaction_Date]])</f>
        <v>2025</v>
      </c>
      <c r="AC2087" t="str">
        <f>TEXT(Sales_Trans_2[[#This Row],[Transaction_Date]],"mmm")</f>
        <v>Jan</v>
      </c>
      <c r="AD2087">
        <f>MONTH(Sales_Trans_2[[#This Row],[Transaction_Date]])</f>
        <v>1</v>
      </c>
      <c r="AE2087" s="19">
        <f>IFERROR(Sales_Trans_2[[#This Row],[Profit]]/Sales_Trans_2[[#This Row],[Sales_Amount]],0)</f>
        <v>7.4189399580315452E-2</v>
      </c>
      <c r="AF2087" s="20" t="str">
        <f>IF(Sales_Trans_2[[#This Row],[Discount_Pct]]=0,"0%",
IF(Sales_Trans_2[[#This Row],[Discount_Pct]]&lt;=5,"1-5%",
IF(Sales_Trans_2[[#This Row],[Discount_Pct]]&lt;=10,"6-10%",
IF(Sales_Trans_2[[#This Row],[Discount_Pct]]&lt;=15,"11-15%","&gt;15%"))))</f>
        <v>&gt;15%</v>
      </c>
    </row>
    <row r="2088" spans="1:32" x14ac:dyDescent="0.25">
      <c r="A2088" t="s">
        <v>3398</v>
      </c>
      <c r="B2088" s="10">
        <v>45990</v>
      </c>
      <c r="C2088" t="s">
        <v>3399</v>
      </c>
      <c r="D2088" t="s">
        <v>1490</v>
      </c>
      <c r="E2088" t="s">
        <v>1233</v>
      </c>
      <c r="F2088" t="s">
        <v>929</v>
      </c>
      <c r="G2088">
        <v>3</v>
      </c>
      <c r="H2088">
        <v>102.51</v>
      </c>
      <c r="I2088">
        <v>5</v>
      </c>
      <c r="J2088">
        <v>15.38</v>
      </c>
      <c r="K2088">
        <v>335.97</v>
      </c>
      <c r="L2088">
        <v>266.16000000000003</v>
      </c>
      <c r="M2088">
        <v>69.81</v>
      </c>
      <c r="N2088" t="s">
        <v>47</v>
      </c>
      <c r="O2088" t="s">
        <v>24</v>
      </c>
      <c r="P2088" t="s">
        <v>25</v>
      </c>
      <c r="Q2088">
        <v>0.53819444444444442</v>
      </c>
      <c r="R2088" t="s">
        <v>27</v>
      </c>
      <c r="S2088" t="s">
        <v>4899</v>
      </c>
      <c r="T2088" t="s">
        <v>4887</v>
      </c>
      <c r="U2088">
        <v>102.51</v>
      </c>
      <c r="V2088" t="s">
        <v>5808</v>
      </c>
      <c r="W2088" t="s">
        <v>4968</v>
      </c>
      <c r="X2088" t="s">
        <v>5289</v>
      </c>
      <c r="Y2088" t="s">
        <v>4970</v>
      </c>
      <c r="Z2088" t="s">
        <v>5290</v>
      </c>
      <c r="AA2088" t="s">
        <v>4962</v>
      </c>
      <c r="AB2088">
        <f>YEAR(Sales_Trans_2[[#This Row],[Transaction_Date]])</f>
        <v>2025</v>
      </c>
      <c r="AC2088" t="str">
        <f>TEXT(Sales_Trans_2[[#This Row],[Transaction_Date]],"mmm")</f>
        <v>Nov</v>
      </c>
      <c r="AD2088">
        <f>MONTH(Sales_Trans_2[[#This Row],[Transaction_Date]])</f>
        <v>11</v>
      </c>
      <c r="AE2088" s="19">
        <f>IFERROR(Sales_Trans_2[[#This Row],[Profit]]/Sales_Trans_2[[#This Row],[Sales_Amount]],0)</f>
        <v>0.20778640950084828</v>
      </c>
      <c r="AF2088" s="20" t="str">
        <f>IF(Sales_Trans_2[[#This Row],[Discount_Pct]]=0,"0%",
IF(Sales_Trans_2[[#This Row],[Discount_Pct]]&lt;=5,"1-5%",
IF(Sales_Trans_2[[#This Row],[Discount_Pct]]&lt;=10,"6-10%",
IF(Sales_Trans_2[[#This Row],[Discount_Pct]]&lt;=15,"11-15%","&gt;15%"))))</f>
        <v>1-5%</v>
      </c>
    </row>
    <row r="2089" spans="1:32" x14ac:dyDescent="0.25">
      <c r="A2089" t="s">
        <v>4148</v>
      </c>
      <c r="B2089" s="10">
        <v>45990</v>
      </c>
      <c r="C2089" t="s">
        <v>2030</v>
      </c>
      <c r="D2089" t="s">
        <v>530</v>
      </c>
      <c r="E2089" t="s">
        <v>400</v>
      </c>
      <c r="F2089" t="s">
        <v>401</v>
      </c>
      <c r="G2089">
        <v>3</v>
      </c>
      <c r="H2089">
        <v>125.15</v>
      </c>
      <c r="I2089">
        <v>10</v>
      </c>
      <c r="J2089">
        <v>37.549999999999997</v>
      </c>
      <c r="K2089">
        <v>388.59</v>
      </c>
      <c r="L2089">
        <v>287.10000000000002</v>
      </c>
      <c r="M2089">
        <v>101.49</v>
      </c>
      <c r="N2089" t="s">
        <v>47</v>
      </c>
      <c r="O2089" t="s">
        <v>24</v>
      </c>
      <c r="P2089" t="s">
        <v>25</v>
      </c>
      <c r="Q2089">
        <v>0.81874999999999998</v>
      </c>
      <c r="R2089" t="s">
        <v>27</v>
      </c>
      <c r="S2089" t="s">
        <v>4772</v>
      </c>
      <c r="T2089" t="s">
        <v>4752</v>
      </c>
      <c r="U2089">
        <v>125.15</v>
      </c>
      <c r="V2089" t="s">
        <v>5263</v>
      </c>
      <c r="W2089" t="s">
        <v>4964</v>
      </c>
      <c r="X2089" t="s">
        <v>5002</v>
      </c>
      <c r="Y2089" t="s">
        <v>4970</v>
      </c>
      <c r="Z2089" t="s">
        <v>5003</v>
      </c>
      <c r="AA2089" t="s">
        <v>4962</v>
      </c>
      <c r="AB2089">
        <f>YEAR(Sales_Trans_2[[#This Row],[Transaction_Date]])</f>
        <v>2025</v>
      </c>
      <c r="AC2089" t="str">
        <f>TEXT(Sales_Trans_2[[#This Row],[Transaction_Date]],"mmm")</f>
        <v>Nov</v>
      </c>
      <c r="AD2089">
        <f>MONTH(Sales_Trans_2[[#This Row],[Transaction_Date]])</f>
        <v>11</v>
      </c>
      <c r="AE2089" s="19">
        <f>IFERROR(Sales_Trans_2[[#This Row],[Profit]]/Sales_Trans_2[[#This Row],[Sales_Amount]],0)</f>
        <v>0.26117501737049331</v>
      </c>
      <c r="AF2089" s="20" t="str">
        <f>IF(Sales_Trans_2[[#This Row],[Discount_Pct]]=0,"0%",
IF(Sales_Trans_2[[#This Row],[Discount_Pct]]&lt;=5,"1-5%",
IF(Sales_Trans_2[[#This Row],[Discount_Pct]]&lt;=10,"6-10%",
IF(Sales_Trans_2[[#This Row],[Discount_Pct]]&lt;=15,"11-15%","&gt;15%"))))</f>
        <v>6-10%</v>
      </c>
    </row>
    <row r="2090" spans="1:32" x14ac:dyDescent="0.25">
      <c r="A2090" t="s">
        <v>4253</v>
      </c>
      <c r="B2090" s="10">
        <v>45990</v>
      </c>
      <c r="C2090" t="s">
        <v>2320</v>
      </c>
      <c r="D2090" t="s">
        <v>581</v>
      </c>
      <c r="E2090" t="s">
        <v>1031</v>
      </c>
      <c r="F2090" t="s">
        <v>1032</v>
      </c>
      <c r="G2090">
        <v>2</v>
      </c>
      <c r="H2090">
        <v>139.21</v>
      </c>
      <c r="I2090">
        <v>10</v>
      </c>
      <c r="J2090">
        <v>27.84</v>
      </c>
      <c r="K2090">
        <v>288.17</v>
      </c>
      <c r="L2090">
        <v>213.98</v>
      </c>
      <c r="M2090">
        <v>74.19</v>
      </c>
      <c r="N2090" t="s">
        <v>47</v>
      </c>
      <c r="O2090" t="s">
        <v>24</v>
      </c>
      <c r="P2090" t="s">
        <v>25</v>
      </c>
      <c r="Q2090">
        <v>0.37847222222222221</v>
      </c>
      <c r="R2090" t="s">
        <v>27</v>
      </c>
      <c r="S2090" t="s">
        <v>4710</v>
      </c>
      <c r="T2090" t="s">
        <v>4703</v>
      </c>
      <c r="U2090">
        <v>139.21</v>
      </c>
      <c r="V2090" t="s">
        <v>5811</v>
      </c>
      <c r="W2090" t="s">
        <v>4964</v>
      </c>
      <c r="X2090" t="s">
        <v>5350</v>
      </c>
      <c r="Y2090" t="s">
        <v>4970</v>
      </c>
      <c r="Z2090" t="s">
        <v>5000</v>
      </c>
      <c r="AA2090" t="s">
        <v>4962</v>
      </c>
      <c r="AB2090">
        <f>YEAR(Sales_Trans_2[[#This Row],[Transaction_Date]])</f>
        <v>2025</v>
      </c>
      <c r="AC2090" t="str">
        <f>TEXT(Sales_Trans_2[[#This Row],[Transaction_Date]],"mmm")</f>
        <v>Nov</v>
      </c>
      <c r="AD2090">
        <f>MONTH(Sales_Trans_2[[#This Row],[Transaction_Date]])</f>
        <v>11</v>
      </c>
      <c r="AE2090" s="19">
        <f>IFERROR(Sales_Trans_2[[#This Row],[Profit]]/Sales_Trans_2[[#This Row],[Sales_Amount]],0)</f>
        <v>0.25745219835513755</v>
      </c>
      <c r="AF2090" s="20" t="str">
        <f>IF(Sales_Trans_2[[#This Row],[Discount_Pct]]=0,"0%",
IF(Sales_Trans_2[[#This Row],[Discount_Pct]]&lt;=5,"1-5%",
IF(Sales_Trans_2[[#This Row],[Discount_Pct]]&lt;=10,"6-10%",
IF(Sales_Trans_2[[#This Row],[Discount_Pct]]&lt;=15,"11-15%","&gt;15%"))))</f>
        <v>6-10%</v>
      </c>
    </row>
    <row r="2091" spans="1:32" x14ac:dyDescent="0.25">
      <c r="A2091" t="s">
        <v>4417</v>
      </c>
      <c r="B2091" s="10">
        <v>45985</v>
      </c>
      <c r="C2091" t="s">
        <v>1342</v>
      </c>
      <c r="D2091" t="s">
        <v>30</v>
      </c>
      <c r="E2091" t="s">
        <v>864</v>
      </c>
      <c r="F2091" t="s">
        <v>3275</v>
      </c>
      <c r="G2091">
        <v>2</v>
      </c>
      <c r="H2091">
        <v>448.94</v>
      </c>
      <c r="I2091">
        <v>20</v>
      </c>
      <c r="J2091">
        <v>179.58</v>
      </c>
      <c r="K2091">
        <v>718.3</v>
      </c>
      <c r="L2091">
        <v>760.16</v>
      </c>
      <c r="M2091">
        <v>-41.86</v>
      </c>
      <c r="N2091" t="s">
        <v>47</v>
      </c>
      <c r="O2091" t="s">
        <v>24</v>
      </c>
      <c r="P2091" t="s">
        <v>25</v>
      </c>
      <c r="Q2091">
        <v>0.60347222222222219</v>
      </c>
      <c r="R2091" t="s">
        <v>49</v>
      </c>
      <c r="S2091" t="s">
        <v>4691</v>
      </c>
      <c r="T2091" t="s">
        <v>4672</v>
      </c>
      <c r="U2091">
        <v>448.94</v>
      </c>
      <c r="V2091" t="s">
        <v>5784</v>
      </c>
      <c r="W2091" t="s">
        <v>4968</v>
      </c>
      <c r="X2091" t="s">
        <v>5165</v>
      </c>
      <c r="Y2091" t="s">
        <v>4970</v>
      </c>
      <c r="Z2091" t="s">
        <v>5166</v>
      </c>
      <c r="AA2091" t="s">
        <v>4962</v>
      </c>
      <c r="AB2091">
        <f>YEAR(Sales_Trans_2[[#This Row],[Transaction_Date]])</f>
        <v>2025</v>
      </c>
      <c r="AC2091" t="str">
        <f>TEXT(Sales_Trans_2[[#This Row],[Transaction_Date]],"mmm")</f>
        <v>Nov</v>
      </c>
      <c r="AD2091">
        <f>MONTH(Sales_Trans_2[[#This Row],[Transaction_Date]])</f>
        <v>11</v>
      </c>
      <c r="AE2091" s="19">
        <f>IFERROR(Sales_Trans_2[[#This Row],[Profit]]/Sales_Trans_2[[#This Row],[Sales_Amount]],0)</f>
        <v>-5.8276486147849089E-2</v>
      </c>
      <c r="AF2091" s="20" t="str">
        <f>IF(Sales_Trans_2[[#This Row],[Discount_Pct]]=0,"0%",
IF(Sales_Trans_2[[#This Row],[Discount_Pct]]&lt;=5,"1-5%",
IF(Sales_Trans_2[[#This Row],[Discount_Pct]]&lt;=10,"6-10%",
IF(Sales_Trans_2[[#This Row],[Discount_Pct]]&lt;=15,"11-15%","&gt;15%"))))</f>
        <v>&gt;15%</v>
      </c>
    </row>
    <row r="2092" spans="1:32" x14ac:dyDescent="0.25">
      <c r="A2092" t="s">
        <v>4291</v>
      </c>
      <c r="B2092" s="10">
        <v>45984</v>
      </c>
      <c r="C2092" t="s">
        <v>2781</v>
      </c>
      <c r="D2092" t="s">
        <v>253</v>
      </c>
      <c r="E2092" t="s">
        <v>321</v>
      </c>
      <c r="F2092" t="s">
        <v>1509</v>
      </c>
      <c r="G2092">
        <v>4</v>
      </c>
      <c r="H2092">
        <v>219.39</v>
      </c>
      <c r="I2092">
        <v>5</v>
      </c>
      <c r="J2092">
        <v>43.88</v>
      </c>
      <c r="K2092">
        <v>958.73</v>
      </c>
      <c r="L2092">
        <v>781.76</v>
      </c>
      <c r="M2092">
        <v>176.97</v>
      </c>
      <c r="N2092" t="s">
        <v>23</v>
      </c>
      <c r="O2092" t="s">
        <v>24</v>
      </c>
      <c r="P2092" t="s">
        <v>25</v>
      </c>
      <c r="Q2092">
        <v>0.44236111111111109</v>
      </c>
      <c r="R2092" t="s">
        <v>27</v>
      </c>
      <c r="S2092" t="s">
        <v>4903</v>
      </c>
      <c r="T2092" t="s">
        <v>4887</v>
      </c>
      <c r="U2092">
        <v>219.39</v>
      </c>
      <c r="V2092" t="s">
        <v>5827</v>
      </c>
      <c r="W2092" t="s">
        <v>4964</v>
      </c>
      <c r="X2092" t="s">
        <v>5506</v>
      </c>
      <c r="Y2092" t="s">
        <v>4970</v>
      </c>
      <c r="Z2092" t="s">
        <v>5507</v>
      </c>
      <c r="AA2092" t="s">
        <v>4962</v>
      </c>
      <c r="AB2092">
        <f>YEAR(Sales_Trans_2[[#This Row],[Transaction_Date]])</f>
        <v>2025</v>
      </c>
      <c r="AC2092" t="str">
        <f>TEXT(Sales_Trans_2[[#This Row],[Transaction_Date]],"mmm")</f>
        <v>Nov</v>
      </c>
      <c r="AD2092">
        <f>MONTH(Sales_Trans_2[[#This Row],[Transaction_Date]])</f>
        <v>11</v>
      </c>
      <c r="AE2092" s="19">
        <f>IFERROR(Sales_Trans_2[[#This Row],[Profit]]/Sales_Trans_2[[#This Row],[Sales_Amount]],0)</f>
        <v>0.18458794446820273</v>
      </c>
      <c r="AF2092" s="20" t="str">
        <f>IF(Sales_Trans_2[[#This Row],[Discount_Pct]]=0,"0%",
IF(Sales_Trans_2[[#This Row],[Discount_Pct]]&lt;=5,"1-5%",
IF(Sales_Trans_2[[#This Row],[Discount_Pct]]&lt;=10,"6-10%",
IF(Sales_Trans_2[[#This Row],[Discount_Pct]]&lt;=15,"11-15%","&gt;15%"))))</f>
        <v>1-5%</v>
      </c>
    </row>
    <row r="2093" spans="1:32" x14ac:dyDescent="0.25">
      <c r="A2093" t="s">
        <v>1047</v>
      </c>
      <c r="B2093" s="10">
        <v>45982</v>
      </c>
      <c r="C2093" t="s">
        <v>1048</v>
      </c>
      <c r="D2093" t="s">
        <v>176</v>
      </c>
      <c r="E2093" t="s">
        <v>816</v>
      </c>
      <c r="F2093" t="s">
        <v>817</v>
      </c>
      <c r="G2093">
        <v>3</v>
      </c>
      <c r="H2093">
        <v>355.64</v>
      </c>
      <c r="I2093">
        <v>5</v>
      </c>
      <c r="J2093">
        <v>53.35</v>
      </c>
      <c r="K2093">
        <v>1013.57</v>
      </c>
      <c r="L2093">
        <v>910.23</v>
      </c>
      <c r="M2093">
        <v>103.34</v>
      </c>
      <c r="N2093" t="s">
        <v>40</v>
      </c>
      <c r="O2093" t="s">
        <v>24</v>
      </c>
      <c r="P2093" t="s">
        <v>25</v>
      </c>
      <c r="Q2093">
        <v>0.75208333333333333</v>
      </c>
      <c r="R2093" t="s">
        <v>49</v>
      </c>
      <c r="S2093" t="s">
        <v>4860</v>
      </c>
      <c r="T2093" t="s">
        <v>4847</v>
      </c>
      <c r="U2093">
        <v>355.64</v>
      </c>
      <c r="V2093" t="s">
        <v>5785</v>
      </c>
      <c r="W2093" t="s">
        <v>4964</v>
      </c>
      <c r="X2093" t="s">
        <v>5730</v>
      </c>
      <c r="Y2093" t="s">
        <v>4970</v>
      </c>
      <c r="Z2093" t="s">
        <v>5094</v>
      </c>
      <c r="AA2093" t="s">
        <v>4962</v>
      </c>
      <c r="AB2093">
        <f>YEAR(Sales_Trans_2[[#This Row],[Transaction_Date]])</f>
        <v>2025</v>
      </c>
      <c r="AC2093" t="str">
        <f>TEXT(Sales_Trans_2[[#This Row],[Transaction_Date]],"mmm")</f>
        <v>Nov</v>
      </c>
      <c r="AD2093">
        <f>MONTH(Sales_Trans_2[[#This Row],[Transaction_Date]])</f>
        <v>11</v>
      </c>
      <c r="AE2093" s="19">
        <f>IFERROR(Sales_Trans_2[[#This Row],[Profit]]/Sales_Trans_2[[#This Row],[Sales_Amount]],0)</f>
        <v>0.10195645096046647</v>
      </c>
      <c r="AF2093" s="20" t="str">
        <f>IF(Sales_Trans_2[[#This Row],[Discount_Pct]]=0,"0%",
IF(Sales_Trans_2[[#This Row],[Discount_Pct]]&lt;=5,"1-5%",
IF(Sales_Trans_2[[#This Row],[Discount_Pct]]&lt;=10,"6-10%",
IF(Sales_Trans_2[[#This Row],[Discount_Pct]]&lt;=15,"11-15%","&gt;15%"))))</f>
        <v>1-5%</v>
      </c>
    </row>
    <row r="2094" spans="1:32" x14ac:dyDescent="0.25">
      <c r="A2094" t="s">
        <v>2841</v>
      </c>
      <c r="B2094" s="10">
        <v>45979</v>
      </c>
      <c r="C2094" t="s">
        <v>2458</v>
      </c>
      <c r="D2094" t="s">
        <v>284</v>
      </c>
      <c r="E2094" t="s">
        <v>232</v>
      </c>
      <c r="F2094" t="s">
        <v>233</v>
      </c>
      <c r="G2094">
        <v>6</v>
      </c>
      <c r="H2094">
        <v>73.95</v>
      </c>
      <c r="I2094">
        <v>5</v>
      </c>
      <c r="J2094">
        <v>22.18</v>
      </c>
      <c r="K2094">
        <v>421.52</v>
      </c>
      <c r="L2094">
        <v>325.92</v>
      </c>
      <c r="M2094">
        <v>95.6</v>
      </c>
      <c r="N2094" t="s">
        <v>23</v>
      </c>
      <c r="O2094" t="s">
        <v>24</v>
      </c>
      <c r="P2094" t="s">
        <v>25</v>
      </c>
      <c r="Q2094">
        <v>0.62569444444444444</v>
      </c>
      <c r="R2094" t="s">
        <v>49</v>
      </c>
      <c r="S2094" t="s">
        <v>4791</v>
      </c>
      <c r="T2094" t="s">
        <v>4776</v>
      </c>
      <c r="U2094">
        <v>42.16</v>
      </c>
      <c r="V2094" t="s">
        <v>5632</v>
      </c>
      <c r="W2094" t="s">
        <v>4958</v>
      </c>
      <c r="X2094" t="s">
        <v>5081</v>
      </c>
      <c r="Y2094" t="s">
        <v>4970</v>
      </c>
      <c r="Z2094" t="s">
        <v>5079</v>
      </c>
      <c r="AA2094" t="s">
        <v>4962</v>
      </c>
      <c r="AB2094">
        <f>YEAR(Sales_Trans_2[[#This Row],[Transaction_Date]])</f>
        <v>2025</v>
      </c>
      <c r="AC2094" t="str">
        <f>TEXT(Sales_Trans_2[[#This Row],[Transaction_Date]],"mmm")</f>
        <v>Nov</v>
      </c>
      <c r="AD2094">
        <f>MONTH(Sales_Trans_2[[#This Row],[Transaction_Date]])</f>
        <v>11</v>
      </c>
      <c r="AE2094" s="19">
        <f>IFERROR(Sales_Trans_2[[#This Row],[Profit]]/Sales_Trans_2[[#This Row],[Sales_Amount]],0)</f>
        <v>0.22679825393812866</v>
      </c>
      <c r="AF2094" s="20" t="str">
        <f>IF(Sales_Trans_2[[#This Row],[Discount_Pct]]=0,"0%",
IF(Sales_Trans_2[[#This Row],[Discount_Pct]]&lt;=5,"1-5%",
IF(Sales_Trans_2[[#This Row],[Discount_Pct]]&lt;=10,"6-10%",
IF(Sales_Trans_2[[#This Row],[Discount_Pct]]&lt;=15,"11-15%","&gt;15%"))))</f>
        <v>1-5%</v>
      </c>
    </row>
    <row r="2095" spans="1:32" x14ac:dyDescent="0.25">
      <c r="A2095" t="s">
        <v>3273</v>
      </c>
      <c r="B2095" s="10">
        <v>45975</v>
      </c>
      <c r="C2095" t="s">
        <v>2206</v>
      </c>
      <c r="D2095" t="s">
        <v>242</v>
      </c>
      <c r="E2095" t="s">
        <v>1339</v>
      </c>
      <c r="F2095" t="s">
        <v>1310</v>
      </c>
      <c r="G2095">
        <v>3</v>
      </c>
      <c r="H2095">
        <v>87.9</v>
      </c>
      <c r="I2095">
        <v>10</v>
      </c>
      <c r="J2095">
        <v>26.37</v>
      </c>
      <c r="K2095">
        <v>237.33</v>
      </c>
      <c r="L2095">
        <v>186.75</v>
      </c>
      <c r="M2095">
        <v>50.58</v>
      </c>
      <c r="N2095" t="s">
        <v>133</v>
      </c>
      <c r="O2095" t="s">
        <v>24</v>
      </c>
      <c r="P2095" t="s">
        <v>25</v>
      </c>
      <c r="Q2095">
        <v>0.52708333333333335</v>
      </c>
      <c r="R2095" t="s">
        <v>49</v>
      </c>
      <c r="S2095" t="s">
        <v>4921</v>
      </c>
      <c r="T2095" t="s">
        <v>4908</v>
      </c>
      <c r="U2095">
        <v>80.5</v>
      </c>
      <c r="V2095" t="s">
        <v>5016</v>
      </c>
      <c r="W2095" t="s">
        <v>4958</v>
      </c>
      <c r="X2095" t="s">
        <v>5377</v>
      </c>
      <c r="Y2095" t="s">
        <v>4970</v>
      </c>
      <c r="Z2095" t="s">
        <v>5792</v>
      </c>
      <c r="AA2095" t="s">
        <v>4962</v>
      </c>
      <c r="AB2095">
        <f>YEAR(Sales_Trans_2[[#This Row],[Transaction_Date]])</f>
        <v>2025</v>
      </c>
      <c r="AC2095" t="str">
        <f>TEXT(Sales_Trans_2[[#This Row],[Transaction_Date]],"mmm")</f>
        <v>Nov</v>
      </c>
      <c r="AD2095">
        <f>MONTH(Sales_Trans_2[[#This Row],[Transaction_Date]])</f>
        <v>11</v>
      </c>
      <c r="AE2095" s="19">
        <f>IFERROR(Sales_Trans_2[[#This Row],[Profit]]/Sales_Trans_2[[#This Row],[Sales_Amount]],0)</f>
        <v>0.21312097080015166</v>
      </c>
      <c r="AF2095" s="20" t="str">
        <f>IF(Sales_Trans_2[[#This Row],[Discount_Pct]]=0,"0%",
IF(Sales_Trans_2[[#This Row],[Discount_Pct]]&lt;=5,"1-5%",
IF(Sales_Trans_2[[#This Row],[Discount_Pct]]&lt;=10,"6-10%",
IF(Sales_Trans_2[[#This Row],[Discount_Pct]]&lt;=15,"11-15%","&gt;15%"))))</f>
        <v>6-10%</v>
      </c>
    </row>
    <row r="2096" spans="1:32" x14ac:dyDescent="0.25">
      <c r="A2096" t="s">
        <v>3397</v>
      </c>
      <c r="B2096" s="10">
        <v>46002</v>
      </c>
      <c r="C2096" t="s">
        <v>3023</v>
      </c>
      <c r="D2096" t="s">
        <v>745</v>
      </c>
      <c r="E2096" t="s">
        <v>1413</v>
      </c>
      <c r="F2096" t="s">
        <v>1829</v>
      </c>
      <c r="G2096">
        <v>3</v>
      </c>
      <c r="H2096">
        <v>168.36</v>
      </c>
      <c r="I2096">
        <v>5</v>
      </c>
      <c r="J2096">
        <v>25.25</v>
      </c>
      <c r="K2096">
        <v>479.83</v>
      </c>
      <c r="L2096">
        <v>306.69</v>
      </c>
      <c r="M2096">
        <v>173.14</v>
      </c>
      <c r="N2096" t="s">
        <v>133</v>
      </c>
      <c r="O2096" t="s">
        <v>24</v>
      </c>
      <c r="P2096" t="s">
        <v>25</v>
      </c>
      <c r="Q2096">
        <v>0.82361111111111107</v>
      </c>
      <c r="R2096" t="s">
        <v>49</v>
      </c>
      <c r="S2096" t="s">
        <v>4666</v>
      </c>
      <c r="T2096" t="s">
        <v>4636</v>
      </c>
      <c r="U2096">
        <v>168.36</v>
      </c>
      <c r="V2096" t="s">
        <v>5849</v>
      </c>
      <c r="W2096" t="s">
        <v>4964</v>
      </c>
      <c r="X2096" t="s">
        <v>5463</v>
      </c>
      <c r="Y2096" t="s">
        <v>4970</v>
      </c>
      <c r="Z2096" t="s">
        <v>5310</v>
      </c>
      <c r="AA2096" t="s">
        <v>4962</v>
      </c>
      <c r="AB2096">
        <f>YEAR(Sales_Trans_2[[#This Row],[Transaction_Date]])</f>
        <v>2025</v>
      </c>
      <c r="AC2096" t="str">
        <f>TEXT(Sales_Trans_2[[#This Row],[Transaction_Date]],"mmm")</f>
        <v>Dec</v>
      </c>
      <c r="AD2096">
        <f>MONTH(Sales_Trans_2[[#This Row],[Transaction_Date]])</f>
        <v>12</v>
      </c>
      <c r="AE2096" s="19">
        <f>IFERROR(Sales_Trans_2[[#This Row],[Profit]]/Sales_Trans_2[[#This Row],[Sales_Amount]],0)</f>
        <v>0.36083612946251797</v>
      </c>
      <c r="AF2096" s="20" t="str">
        <f>IF(Sales_Trans_2[[#This Row],[Discount_Pct]]=0,"0%",
IF(Sales_Trans_2[[#This Row],[Discount_Pct]]&lt;=5,"1-5%",
IF(Sales_Trans_2[[#This Row],[Discount_Pct]]&lt;=10,"6-10%",
IF(Sales_Trans_2[[#This Row],[Discount_Pct]]&lt;=15,"11-15%","&gt;15%"))))</f>
        <v>1-5%</v>
      </c>
    </row>
    <row r="2097" spans="1:32" x14ac:dyDescent="0.25">
      <c r="A2097" t="s">
        <v>440</v>
      </c>
      <c r="B2097" s="10">
        <v>45972</v>
      </c>
      <c r="C2097" t="s">
        <v>441</v>
      </c>
      <c r="D2097" t="s">
        <v>290</v>
      </c>
      <c r="E2097" t="s">
        <v>232</v>
      </c>
      <c r="F2097" t="s">
        <v>233</v>
      </c>
      <c r="G2097">
        <v>2</v>
      </c>
      <c r="H2097">
        <v>210.36</v>
      </c>
      <c r="I2097">
        <v>20</v>
      </c>
      <c r="J2097">
        <v>84.14</v>
      </c>
      <c r="K2097">
        <v>336.58</v>
      </c>
      <c r="L2097">
        <v>311.3</v>
      </c>
      <c r="M2097">
        <v>25.28</v>
      </c>
      <c r="N2097" t="s">
        <v>4971</v>
      </c>
      <c r="O2097" t="s">
        <v>24</v>
      </c>
      <c r="P2097" t="s">
        <v>25</v>
      </c>
      <c r="Q2097">
        <v>0.65208333333333335</v>
      </c>
      <c r="R2097" t="s">
        <v>49</v>
      </c>
      <c r="S2097" t="s">
        <v>4939</v>
      </c>
      <c r="T2097" t="s">
        <v>4930</v>
      </c>
      <c r="U2097">
        <v>210.36</v>
      </c>
      <c r="V2097" t="s">
        <v>5540</v>
      </c>
      <c r="W2097" t="s">
        <v>4964</v>
      </c>
      <c r="X2097" t="s">
        <v>5081</v>
      </c>
      <c r="Y2097" t="s">
        <v>4970</v>
      </c>
      <c r="Z2097" t="s">
        <v>5079</v>
      </c>
      <c r="AA2097" t="s">
        <v>4962</v>
      </c>
      <c r="AB2097">
        <f>YEAR(Sales_Trans_2[[#This Row],[Transaction_Date]])</f>
        <v>2025</v>
      </c>
      <c r="AC2097" t="str">
        <f>TEXT(Sales_Trans_2[[#This Row],[Transaction_Date]],"mmm")</f>
        <v>Nov</v>
      </c>
      <c r="AD2097">
        <f>MONTH(Sales_Trans_2[[#This Row],[Transaction_Date]])</f>
        <v>11</v>
      </c>
      <c r="AE2097" s="19">
        <f>IFERROR(Sales_Trans_2[[#This Row],[Profit]]/Sales_Trans_2[[#This Row],[Sales_Amount]],0)</f>
        <v>7.5108443757799043E-2</v>
      </c>
      <c r="AF2097" s="20" t="str">
        <f>IF(Sales_Trans_2[[#This Row],[Discount_Pct]]=0,"0%",
IF(Sales_Trans_2[[#This Row],[Discount_Pct]]&lt;=5,"1-5%",
IF(Sales_Trans_2[[#This Row],[Discount_Pct]]&lt;=10,"6-10%",
IF(Sales_Trans_2[[#This Row],[Discount_Pct]]&lt;=15,"11-15%","&gt;15%"))))</f>
        <v>&gt;15%</v>
      </c>
    </row>
    <row r="2098" spans="1:32" x14ac:dyDescent="0.25">
      <c r="A2098" t="s">
        <v>3343</v>
      </c>
      <c r="B2098" s="10">
        <v>45972</v>
      </c>
      <c r="C2098" t="s">
        <v>1948</v>
      </c>
      <c r="D2098" t="s">
        <v>280</v>
      </c>
      <c r="E2098" t="s">
        <v>1413</v>
      </c>
      <c r="F2098" t="s">
        <v>1829</v>
      </c>
      <c r="G2098">
        <v>8</v>
      </c>
      <c r="H2098">
        <v>140.56</v>
      </c>
      <c r="I2098">
        <v>5</v>
      </c>
      <c r="J2098">
        <v>56.22</v>
      </c>
      <c r="K2098">
        <v>1068.26</v>
      </c>
      <c r="L2098">
        <v>778.8</v>
      </c>
      <c r="M2098">
        <v>289.45999999999998</v>
      </c>
      <c r="N2098" t="s">
        <v>47</v>
      </c>
      <c r="O2098" t="s">
        <v>24</v>
      </c>
      <c r="P2098" t="s">
        <v>25</v>
      </c>
      <c r="Q2098">
        <v>0.54652777777777772</v>
      </c>
      <c r="R2098" t="s">
        <v>49</v>
      </c>
      <c r="S2098" t="s">
        <v>4726</v>
      </c>
      <c r="T2098" t="s">
        <v>4703</v>
      </c>
      <c r="U2098">
        <v>124.84</v>
      </c>
      <c r="V2098" t="s">
        <v>5340</v>
      </c>
      <c r="W2098" t="s">
        <v>4958</v>
      </c>
      <c r="X2098" t="s">
        <v>5463</v>
      </c>
      <c r="Y2098" t="s">
        <v>4970</v>
      </c>
      <c r="Z2098" t="s">
        <v>5310</v>
      </c>
      <c r="AA2098" t="s">
        <v>4962</v>
      </c>
      <c r="AB2098">
        <f>YEAR(Sales_Trans_2[[#This Row],[Transaction_Date]])</f>
        <v>2025</v>
      </c>
      <c r="AC2098" t="str">
        <f>TEXT(Sales_Trans_2[[#This Row],[Transaction_Date]],"mmm")</f>
        <v>Nov</v>
      </c>
      <c r="AD2098">
        <f>MONTH(Sales_Trans_2[[#This Row],[Transaction_Date]])</f>
        <v>11</v>
      </c>
      <c r="AE2098" s="19">
        <f>IFERROR(Sales_Trans_2[[#This Row],[Profit]]/Sales_Trans_2[[#This Row],[Sales_Amount]],0)</f>
        <v>0.27096399752869149</v>
      </c>
      <c r="AF2098" s="20" t="str">
        <f>IF(Sales_Trans_2[[#This Row],[Discount_Pct]]=0,"0%",
IF(Sales_Trans_2[[#This Row],[Discount_Pct]]&lt;=5,"1-5%",
IF(Sales_Trans_2[[#This Row],[Discount_Pct]]&lt;=10,"6-10%",
IF(Sales_Trans_2[[#This Row],[Discount_Pct]]&lt;=15,"11-15%","&gt;15%"))))</f>
        <v>1-5%</v>
      </c>
    </row>
    <row r="2099" spans="1:32" x14ac:dyDescent="0.25">
      <c r="A2099" t="s">
        <v>4400</v>
      </c>
      <c r="B2099" s="10">
        <v>45911</v>
      </c>
      <c r="C2099" t="s">
        <v>508</v>
      </c>
      <c r="D2099" t="s">
        <v>509</v>
      </c>
      <c r="E2099" t="s">
        <v>192</v>
      </c>
      <c r="F2099" t="s">
        <v>2922</v>
      </c>
      <c r="G2099">
        <v>6</v>
      </c>
      <c r="H2099">
        <v>311.24</v>
      </c>
      <c r="I2099">
        <v>20</v>
      </c>
      <c r="J2099">
        <v>373.49</v>
      </c>
      <c r="K2099">
        <v>1718.04</v>
      </c>
      <c r="L2099">
        <v>1522.2</v>
      </c>
      <c r="M2099">
        <v>195.84</v>
      </c>
      <c r="N2099" t="s">
        <v>23</v>
      </c>
      <c r="O2099" t="s">
        <v>24</v>
      </c>
      <c r="P2099" t="s">
        <v>25</v>
      </c>
      <c r="Q2099">
        <v>0.6791666666666667</v>
      </c>
      <c r="R2099" t="s">
        <v>27</v>
      </c>
      <c r="S2099" t="s">
        <v>4875</v>
      </c>
      <c r="T2099" t="s">
        <v>4864</v>
      </c>
      <c r="U2099">
        <v>291.93</v>
      </c>
      <c r="V2099" t="s">
        <v>5748</v>
      </c>
      <c r="W2099" t="s">
        <v>4958</v>
      </c>
      <c r="X2099" t="s">
        <v>5789</v>
      </c>
      <c r="Y2099" t="s">
        <v>4970</v>
      </c>
      <c r="Z2099" t="s">
        <v>5284</v>
      </c>
      <c r="AA2099" t="s">
        <v>4962</v>
      </c>
      <c r="AB2099">
        <f>YEAR(Sales_Trans_2[[#This Row],[Transaction_Date]])</f>
        <v>2025</v>
      </c>
      <c r="AC2099" t="str">
        <f>TEXT(Sales_Trans_2[[#This Row],[Transaction_Date]],"mmm")</f>
        <v>Sep</v>
      </c>
      <c r="AD2099">
        <f>MONTH(Sales_Trans_2[[#This Row],[Transaction_Date]])</f>
        <v>9</v>
      </c>
      <c r="AE2099" s="19">
        <f>IFERROR(Sales_Trans_2[[#This Row],[Profit]]/Sales_Trans_2[[#This Row],[Sales_Amount]],0)</f>
        <v>0.11399036110917092</v>
      </c>
      <c r="AF2099" s="20" t="str">
        <f>IF(Sales_Trans_2[[#This Row],[Discount_Pct]]=0,"0%",
IF(Sales_Trans_2[[#This Row],[Discount_Pct]]&lt;=5,"1-5%",
IF(Sales_Trans_2[[#This Row],[Discount_Pct]]&lt;=10,"6-10%",
IF(Sales_Trans_2[[#This Row],[Discount_Pct]]&lt;=15,"11-15%","&gt;15%"))))</f>
        <v>&gt;15%</v>
      </c>
    </row>
    <row r="2100" spans="1:32" x14ac:dyDescent="0.25">
      <c r="A2100" t="s">
        <v>2360</v>
      </c>
      <c r="B2100" s="10">
        <v>45668</v>
      </c>
      <c r="C2100" t="s">
        <v>1435</v>
      </c>
      <c r="D2100" t="s">
        <v>708</v>
      </c>
      <c r="E2100" t="s">
        <v>816</v>
      </c>
      <c r="F2100" t="s">
        <v>817</v>
      </c>
      <c r="G2100">
        <v>3</v>
      </c>
      <c r="H2100">
        <v>474.19</v>
      </c>
      <c r="I2100">
        <v>5</v>
      </c>
      <c r="J2100">
        <v>71.13</v>
      </c>
      <c r="K2100">
        <v>1554.16</v>
      </c>
      <c r="L2100">
        <v>1031.67</v>
      </c>
      <c r="M2100">
        <v>522.49</v>
      </c>
      <c r="N2100" t="s">
        <v>40</v>
      </c>
      <c r="O2100" t="s">
        <v>24</v>
      </c>
      <c r="P2100" t="s">
        <v>25</v>
      </c>
      <c r="Q2100">
        <v>0.61041666666666672</v>
      </c>
      <c r="R2100" t="s">
        <v>27</v>
      </c>
      <c r="S2100" t="s">
        <v>4751</v>
      </c>
      <c r="T2100" t="s">
        <v>4752</v>
      </c>
      <c r="U2100">
        <v>474.19</v>
      </c>
      <c r="V2100" t="s">
        <v>5285</v>
      </c>
      <c r="W2100" t="s">
        <v>4964</v>
      </c>
      <c r="X2100" t="s">
        <v>5730</v>
      </c>
      <c r="Y2100" t="s">
        <v>4970</v>
      </c>
      <c r="Z2100" t="s">
        <v>5094</v>
      </c>
      <c r="AA2100" t="s">
        <v>4962</v>
      </c>
      <c r="AB2100">
        <f>YEAR(Sales_Trans_2[[#This Row],[Transaction_Date]])</f>
        <v>2025</v>
      </c>
      <c r="AC2100" t="str">
        <f>TEXT(Sales_Trans_2[[#This Row],[Transaction_Date]],"mmm")</f>
        <v>Jan</v>
      </c>
      <c r="AD2100">
        <f>MONTH(Sales_Trans_2[[#This Row],[Transaction_Date]])</f>
        <v>1</v>
      </c>
      <c r="AE2100" s="19">
        <f>IFERROR(Sales_Trans_2[[#This Row],[Profit]]/Sales_Trans_2[[#This Row],[Sales_Amount]],0)</f>
        <v>0.33618803726772017</v>
      </c>
      <c r="AF2100" s="20" t="str">
        <f>IF(Sales_Trans_2[[#This Row],[Discount_Pct]]=0,"0%",
IF(Sales_Trans_2[[#This Row],[Discount_Pct]]&lt;=5,"1-5%",
IF(Sales_Trans_2[[#This Row],[Discount_Pct]]&lt;=10,"6-10%",
IF(Sales_Trans_2[[#This Row],[Discount_Pct]]&lt;=15,"11-15%","&gt;15%"))))</f>
        <v>1-5%</v>
      </c>
    </row>
    <row r="2101" spans="1:32" x14ac:dyDescent="0.25">
      <c r="A2101" t="s">
        <v>2964</v>
      </c>
      <c r="B2101" s="10">
        <v>45959</v>
      </c>
      <c r="C2101" t="s">
        <v>1460</v>
      </c>
      <c r="D2101" t="s">
        <v>777</v>
      </c>
      <c r="E2101" t="s">
        <v>639</v>
      </c>
      <c r="F2101" t="s">
        <v>2112</v>
      </c>
      <c r="G2101">
        <v>6</v>
      </c>
      <c r="H2101">
        <v>87.93</v>
      </c>
      <c r="I2101">
        <v>10</v>
      </c>
      <c r="J2101">
        <v>52.76</v>
      </c>
      <c r="K2101">
        <v>474.82</v>
      </c>
      <c r="L2101">
        <v>409.02</v>
      </c>
      <c r="M2101">
        <v>65.8</v>
      </c>
      <c r="N2101" t="s">
        <v>68</v>
      </c>
      <c r="O2101" t="s">
        <v>24</v>
      </c>
      <c r="P2101" t="s">
        <v>25</v>
      </c>
      <c r="Q2101">
        <v>0.7</v>
      </c>
      <c r="R2101" t="s">
        <v>49</v>
      </c>
      <c r="S2101" t="s">
        <v>4818</v>
      </c>
      <c r="T2101" t="s">
        <v>4805</v>
      </c>
      <c r="U2101">
        <v>86.11</v>
      </c>
      <c r="V2101" t="s">
        <v>5773</v>
      </c>
      <c r="W2101" t="s">
        <v>4958</v>
      </c>
      <c r="X2101" t="s">
        <v>5158</v>
      </c>
      <c r="Y2101" t="s">
        <v>4970</v>
      </c>
      <c r="Z2101" t="s">
        <v>4986</v>
      </c>
      <c r="AA2101" t="s">
        <v>4962</v>
      </c>
      <c r="AB2101">
        <f>YEAR(Sales_Trans_2[[#This Row],[Transaction_Date]])</f>
        <v>2025</v>
      </c>
      <c r="AC2101" t="str">
        <f>TEXT(Sales_Trans_2[[#This Row],[Transaction_Date]],"mmm")</f>
        <v>Oct</v>
      </c>
      <c r="AD2101">
        <f>MONTH(Sales_Trans_2[[#This Row],[Transaction_Date]])</f>
        <v>10</v>
      </c>
      <c r="AE2101" s="19">
        <f>IFERROR(Sales_Trans_2[[#This Row],[Profit]]/Sales_Trans_2[[#This Row],[Sales_Amount]],0)</f>
        <v>0.13857882987237269</v>
      </c>
      <c r="AF2101" s="20" t="str">
        <f>IF(Sales_Trans_2[[#This Row],[Discount_Pct]]=0,"0%",
IF(Sales_Trans_2[[#This Row],[Discount_Pct]]&lt;=5,"1-5%",
IF(Sales_Trans_2[[#This Row],[Discount_Pct]]&lt;=10,"6-10%",
IF(Sales_Trans_2[[#This Row],[Discount_Pct]]&lt;=15,"11-15%","&gt;15%"))))</f>
        <v>6-10%</v>
      </c>
    </row>
    <row r="2102" spans="1:32" x14ac:dyDescent="0.25">
      <c r="A2102" t="s">
        <v>2949</v>
      </c>
      <c r="B2102" s="10">
        <v>45957</v>
      </c>
      <c r="C2102" t="s">
        <v>2110</v>
      </c>
      <c r="D2102" t="s">
        <v>1225</v>
      </c>
      <c r="E2102" t="s">
        <v>1157</v>
      </c>
      <c r="F2102" t="s">
        <v>2950</v>
      </c>
      <c r="G2102">
        <v>8</v>
      </c>
      <c r="H2102">
        <v>198.46</v>
      </c>
      <c r="I2102">
        <v>20</v>
      </c>
      <c r="J2102">
        <v>317.54000000000002</v>
      </c>
      <c r="K2102">
        <v>1270.1400000000001</v>
      </c>
      <c r="L2102">
        <v>860.8</v>
      </c>
      <c r="M2102">
        <v>409.34</v>
      </c>
      <c r="N2102" t="s">
        <v>68</v>
      </c>
      <c r="O2102" t="s">
        <v>24</v>
      </c>
      <c r="P2102" t="s">
        <v>25</v>
      </c>
      <c r="Q2102">
        <v>0.6791666666666667</v>
      </c>
      <c r="R2102" t="s">
        <v>49</v>
      </c>
      <c r="S2102" t="s">
        <v>4664</v>
      </c>
      <c r="T2102" t="s">
        <v>4636</v>
      </c>
      <c r="U2102">
        <v>182.3</v>
      </c>
      <c r="V2102" t="s">
        <v>5775</v>
      </c>
      <c r="W2102" t="s">
        <v>4958</v>
      </c>
      <c r="X2102" t="s">
        <v>5264</v>
      </c>
      <c r="Y2102" t="s">
        <v>4970</v>
      </c>
      <c r="Z2102" t="s">
        <v>5180</v>
      </c>
      <c r="AA2102" t="s">
        <v>4962</v>
      </c>
      <c r="AB2102">
        <f>YEAR(Sales_Trans_2[[#This Row],[Transaction_Date]])</f>
        <v>2025</v>
      </c>
      <c r="AC2102" t="str">
        <f>TEXT(Sales_Trans_2[[#This Row],[Transaction_Date]],"mmm")</f>
        <v>Oct</v>
      </c>
      <c r="AD2102">
        <f>MONTH(Sales_Trans_2[[#This Row],[Transaction_Date]])</f>
        <v>10</v>
      </c>
      <c r="AE2102" s="19">
        <f>IFERROR(Sales_Trans_2[[#This Row],[Profit]]/Sales_Trans_2[[#This Row],[Sales_Amount]],0)</f>
        <v>0.32227943376320717</v>
      </c>
      <c r="AF2102" s="20" t="str">
        <f>IF(Sales_Trans_2[[#This Row],[Discount_Pct]]=0,"0%",
IF(Sales_Trans_2[[#This Row],[Discount_Pct]]&lt;=5,"1-5%",
IF(Sales_Trans_2[[#This Row],[Discount_Pct]]&lt;=10,"6-10%",
IF(Sales_Trans_2[[#This Row],[Discount_Pct]]&lt;=15,"11-15%","&gt;15%"))))</f>
        <v>&gt;15%</v>
      </c>
    </row>
    <row r="2103" spans="1:32" x14ac:dyDescent="0.25">
      <c r="A2103" t="s">
        <v>3823</v>
      </c>
      <c r="B2103" s="10">
        <v>45955</v>
      </c>
      <c r="C2103" t="s">
        <v>2618</v>
      </c>
      <c r="D2103" t="s">
        <v>95</v>
      </c>
      <c r="E2103" t="s">
        <v>232</v>
      </c>
      <c r="F2103" t="s">
        <v>233</v>
      </c>
      <c r="G2103">
        <v>1</v>
      </c>
      <c r="H2103">
        <v>522.78</v>
      </c>
      <c r="I2103">
        <v>15</v>
      </c>
      <c r="J2103">
        <v>78.42</v>
      </c>
      <c r="K2103">
        <v>511.01</v>
      </c>
      <c r="L2103">
        <v>395.87</v>
      </c>
      <c r="M2103">
        <v>115.14</v>
      </c>
      <c r="N2103" t="s">
        <v>4971</v>
      </c>
      <c r="O2103" t="s">
        <v>24</v>
      </c>
      <c r="P2103" t="s">
        <v>25</v>
      </c>
      <c r="Q2103">
        <v>0.72291666666666665</v>
      </c>
      <c r="R2103" t="s">
        <v>27</v>
      </c>
      <c r="S2103" t="s">
        <v>4937</v>
      </c>
      <c r="T2103" t="s">
        <v>4930</v>
      </c>
      <c r="U2103">
        <v>522.78</v>
      </c>
      <c r="V2103" t="s">
        <v>5890</v>
      </c>
      <c r="W2103" t="s">
        <v>4968</v>
      </c>
      <c r="X2103" t="s">
        <v>5081</v>
      </c>
      <c r="Y2103" t="s">
        <v>4970</v>
      </c>
      <c r="Z2103" t="s">
        <v>5079</v>
      </c>
      <c r="AA2103" t="s">
        <v>4962</v>
      </c>
      <c r="AB2103">
        <f>YEAR(Sales_Trans_2[[#This Row],[Transaction_Date]])</f>
        <v>2025</v>
      </c>
      <c r="AC2103" t="str">
        <f>TEXT(Sales_Trans_2[[#This Row],[Transaction_Date]],"mmm")</f>
        <v>Oct</v>
      </c>
      <c r="AD2103">
        <f>MONTH(Sales_Trans_2[[#This Row],[Transaction_Date]])</f>
        <v>10</v>
      </c>
      <c r="AE2103" s="19">
        <f>IFERROR(Sales_Trans_2[[#This Row],[Profit]]/Sales_Trans_2[[#This Row],[Sales_Amount]],0)</f>
        <v>0.22531848691806422</v>
      </c>
      <c r="AF2103" s="20" t="str">
        <f>IF(Sales_Trans_2[[#This Row],[Discount_Pct]]=0,"0%",
IF(Sales_Trans_2[[#This Row],[Discount_Pct]]&lt;=5,"1-5%",
IF(Sales_Trans_2[[#This Row],[Discount_Pct]]&lt;=10,"6-10%",
IF(Sales_Trans_2[[#This Row],[Discount_Pct]]&lt;=15,"11-15%","&gt;15%"))))</f>
        <v>11-15%</v>
      </c>
    </row>
    <row r="2104" spans="1:32" x14ac:dyDescent="0.25">
      <c r="A2104" t="s">
        <v>1503</v>
      </c>
      <c r="B2104" s="10">
        <v>45949</v>
      </c>
      <c r="C2104" t="s">
        <v>274</v>
      </c>
      <c r="D2104" t="s">
        <v>237</v>
      </c>
      <c r="E2104" t="s">
        <v>309</v>
      </c>
      <c r="F2104" t="s">
        <v>1504</v>
      </c>
      <c r="G2104">
        <v>7</v>
      </c>
      <c r="H2104">
        <v>585.84</v>
      </c>
      <c r="I2104">
        <v>20</v>
      </c>
      <c r="J2104">
        <v>820.18</v>
      </c>
      <c r="K2104">
        <v>3772.8</v>
      </c>
      <c r="L2104">
        <v>2354.8000000000002</v>
      </c>
      <c r="M2104">
        <v>1418</v>
      </c>
      <c r="N2104" t="s">
        <v>23</v>
      </c>
      <c r="O2104" t="s">
        <v>24</v>
      </c>
      <c r="P2104" t="s">
        <v>25</v>
      </c>
      <c r="Q2104">
        <v>0.71458333333333335</v>
      </c>
      <c r="R2104" t="s">
        <v>27</v>
      </c>
      <c r="S2104" t="s">
        <v>4670</v>
      </c>
      <c r="T2104" t="s">
        <v>4636</v>
      </c>
      <c r="U2104">
        <v>541.35</v>
      </c>
      <c r="V2104" t="s">
        <v>5134</v>
      </c>
      <c r="W2104" t="s">
        <v>4958</v>
      </c>
      <c r="X2104" t="s">
        <v>5345</v>
      </c>
      <c r="Y2104" t="s">
        <v>4970</v>
      </c>
      <c r="Z2104" t="s">
        <v>5122</v>
      </c>
      <c r="AA2104" t="s">
        <v>4962</v>
      </c>
      <c r="AB2104">
        <f>YEAR(Sales_Trans_2[[#This Row],[Transaction_Date]])</f>
        <v>2025</v>
      </c>
      <c r="AC2104" t="str">
        <f>TEXT(Sales_Trans_2[[#This Row],[Transaction_Date]],"mmm")</f>
        <v>Oct</v>
      </c>
      <c r="AD2104">
        <f>MONTH(Sales_Trans_2[[#This Row],[Transaction_Date]])</f>
        <v>10</v>
      </c>
      <c r="AE2104" s="19">
        <f>IFERROR(Sales_Trans_2[[#This Row],[Profit]]/Sales_Trans_2[[#This Row],[Sales_Amount]],0)</f>
        <v>0.37584817642069551</v>
      </c>
      <c r="AF2104" s="20" t="str">
        <f>IF(Sales_Trans_2[[#This Row],[Discount_Pct]]=0,"0%",
IF(Sales_Trans_2[[#This Row],[Discount_Pct]]&lt;=5,"1-5%",
IF(Sales_Trans_2[[#This Row],[Discount_Pct]]&lt;=10,"6-10%",
IF(Sales_Trans_2[[#This Row],[Discount_Pct]]&lt;=15,"11-15%","&gt;15%"))))</f>
        <v>&gt;15%</v>
      </c>
    </row>
    <row r="2105" spans="1:32" x14ac:dyDescent="0.25">
      <c r="A2105" t="s">
        <v>4195</v>
      </c>
      <c r="B2105" s="10">
        <v>45879</v>
      </c>
      <c r="C2105" t="s">
        <v>870</v>
      </c>
      <c r="D2105" t="s">
        <v>384</v>
      </c>
      <c r="E2105" t="s">
        <v>1682</v>
      </c>
      <c r="F2105" t="s">
        <v>2256</v>
      </c>
      <c r="G2105">
        <v>3</v>
      </c>
      <c r="H2105">
        <v>447.63</v>
      </c>
      <c r="I2105">
        <v>20</v>
      </c>
      <c r="J2105">
        <v>268.58</v>
      </c>
      <c r="K2105">
        <v>1074.31</v>
      </c>
      <c r="L2105">
        <v>1008.21</v>
      </c>
      <c r="M2105">
        <v>66.099999999999994</v>
      </c>
      <c r="N2105" t="s">
        <v>133</v>
      </c>
      <c r="O2105" t="s">
        <v>24</v>
      </c>
      <c r="P2105" t="s">
        <v>25</v>
      </c>
      <c r="Q2105">
        <v>0.81319444444444444</v>
      </c>
      <c r="R2105" t="s">
        <v>49</v>
      </c>
      <c r="S2105" t="s">
        <v>4835</v>
      </c>
      <c r="T2105" t="s">
        <v>4828</v>
      </c>
      <c r="U2105">
        <v>389.61</v>
      </c>
      <c r="V2105" t="s">
        <v>5129</v>
      </c>
      <c r="W2105" t="s">
        <v>4958</v>
      </c>
      <c r="X2105" t="s">
        <v>5742</v>
      </c>
      <c r="Y2105" t="s">
        <v>4970</v>
      </c>
      <c r="Z2105" t="s">
        <v>5160</v>
      </c>
      <c r="AA2105" t="s">
        <v>4962</v>
      </c>
      <c r="AB2105">
        <f>YEAR(Sales_Trans_2[[#This Row],[Transaction_Date]])</f>
        <v>2025</v>
      </c>
      <c r="AC2105" t="str">
        <f>TEXT(Sales_Trans_2[[#This Row],[Transaction_Date]],"mmm")</f>
        <v>Aug</v>
      </c>
      <c r="AD2105">
        <f>MONTH(Sales_Trans_2[[#This Row],[Transaction_Date]])</f>
        <v>8</v>
      </c>
      <c r="AE2105" s="19">
        <f>IFERROR(Sales_Trans_2[[#This Row],[Profit]]/Sales_Trans_2[[#This Row],[Sales_Amount]],0)</f>
        <v>6.1527864396682522E-2</v>
      </c>
      <c r="AF2105" s="20" t="str">
        <f>IF(Sales_Trans_2[[#This Row],[Discount_Pct]]=0,"0%",
IF(Sales_Trans_2[[#This Row],[Discount_Pct]]&lt;=5,"1-5%",
IF(Sales_Trans_2[[#This Row],[Discount_Pct]]&lt;=10,"6-10%",
IF(Sales_Trans_2[[#This Row],[Discount_Pct]]&lt;=15,"11-15%","&gt;15%"))))</f>
        <v>&gt;15%</v>
      </c>
    </row>
    <row r="2106" spans="1:32" x14ac:dyDescent="0.25">
      <c r="A2106" t="s">
        <v>1630</v>
      </c>
      <c r="B2106" s="10">
        <v>45818</v>
      </c>
      <c r="C2106" t="s">
        <v>851</v>
      </c>
      <c r="D2106" t="s">
        <v>581</v>
      </c>
      <c r="E2106" t="s">
        <v>221</v>
      </c>
      <c r="F2106" t="s">
        <v>333</v>
      </c>
      <c r="G2106">
        <v>1</v>
      </c>
      <c r="H2106">
        <v>139.21</v>
      </c>
      <c r="I2106">
        <v>5</v>
      </c>
      <c r="J2106">
        <v>6.96</v>
      </c>
      <c r="K2106">
        <v>132.25</v>
      </c>
      <c r="L2106">
        <v>106.99</v>
      </c>
      <c r="M2106">
        <v>25.26</v>
      </c>
      <c r="N2106" t="s">
        <v>68</v>
      </c>
      <c r="O2106" t="s">
        <v>24</v>
      </c>
      <c r="P2106" t="s">
        <v>25</v>
      </c>
      <c r="Q2106">
        <v>0.57013888888888886</v>
      </c>
      <c r="R2106" t="s">
        <v>49</v>
      </c>
      <c r="S2106" t="s">
        <v>4710</v>
      </c>
      <c r="T2106" t="s">
        <v>4703</v>
      </c>
      <c r="U2106">
        <v>139.21</v>
      </c>
      <c r="V2106" t="s">
        <v>5722</v>
      </c>
      <c r="W2106" t="s">
        <v>4968</v>
      </c>
      <c r="X2106" t="s">
        <v>5319</v>
      </c>
      <c r="Y2106" t="s">
        <v>4970</v>
      </c>
      <c r="Z2106" t="s">
        <v>5019</v>
      </c>
      <c r="AA2106" t="s">
        <v>4962</v>
      </c>
      <c r="AB2106">
        <f>YEAR(Sales_Trans_2[[#This Row],[Transaction_Date]])</f>
        <v>2025</v>
      </c>
      <c r="AC2106" t="str">
        <f>TEXT(Sales_Trans_2[[#This Row],[Transaction_Date]],"mmm")</f>
        <v>Jun</v>
      </c>
      <c r="AD2106">
        <f>MONTH(Sales_Trans_2[[#This Row],[Transaction_Date]])</f>
        <v>6</v>
      </c>
      <c r="AE2106" s="19">
        <f>IFERROR(Sales_Trans_2[[#This Row],[Profit]]/Sales_Trans_2[[#This Row],[Sales_Amount]],0)</f>
        <v>0.19100189035916826</v>
      </c>
      <c r="AF2106" s="20" t="str">
        <f>IF(Sales_Trans_2[[#This Row],[Discount_Pct]]=0,"0%",
IF(Sales_Trans_2[[#This Row],[Discount_Pct]]&lt;=5,"1-5%",
IF(Sales_Trans_2[[#This Row],[Discount_Pct]]&lt;=10,"6-10%",
IF(Sales_Trans_2[[#This Row],[Discount_Pct]]&lt;=15,"11-15%","&gt;15%"))))</f>
        <v>1-5%</v>
      </c>
    </row>
    <row r="2107" spans="1:32" x14ac:dyDescent="0.25">
      <c r="A2107" t="s">
        <v>2437</v>
      </c>
      <c r="B2107" s="10">
        <v>45787</v>
      </c>
      <c r="C2107" t="s">
        <v>554</v>
      </c>
      <c r="D2107" t="s">
        <v>280</v>
      </c>
      <c r="E2107" t="s">
        <v>148</v>
      </c>
      <c r="F2107" t="s">
        <v>149</v>
      </c>
      <c r="G2107">
        <v>5</v>
      </c>
      <c r="H2107">
        <v>124.84</v>
      </c>
      <c r="I2107">
        <v>10</v>
      </c>
      <c r="J2107">
        <v>62.42</v>
      </c>
      <c r="K2107">
        <v>646.04999999999995</v>
      </c>
      <c r="L2107">
        <v>486.75</v>
      </c>
      <c r="M2107">
        <v>159.30000000000001</v>
      </c>
      <c r="N2107" t="s">
        <v>40</v>
      </c>
      <c r="O2107" t="s">
        <v>24</v>
      </c>
      <c r="P2107" t="s">
        <v>25</v>
      </c>
      <c r="Q2107">
        <v>0.6020833333333333</v>
      </c>
      <c r="R2107" t="s">
        <v>27</v>
      </c>
      <c r="S2107" t="s">
        <v>4726</v>
      </c>
      <c r="T2107" t="s">
        <v>4703</v>
      </c>
      <c r="U2107">
        <v>124.84</v>
      </c>
      <c r="V2107" t="s">
        <v>5636</v>
      </c>
      <c r="W2107" t="s">
        <v>4968</v>
      </c>
      <c r="X2107" t="s">
        <v>5666</v>
      </c>
      <c r="Y2107" t="s">
        <v>4970</v>
      </c>
      <c r="Z2107" t="s">
        <v>5135</v>
      </c>
      <c r="AA2107" t="s">
        <v>4962</v>
      </c>
      <c r="AB2107">
        <f>YEAR(Sales_Trans_2[[#This Row],[Transaction_Date]])</f>
        <v>2025</v>
      </c>
      <c r="AC2107" t="str">
        <f>TEXT(Sales_Trans_2[[#This Row],[Transaction_Date]],"mmm")</f>
        <v>May</v>
      </c>
      <c r="AD2107">
        <f>MONTH(Sales_Trans_2[[#This Row],[Transaction_Date]])</f>
        <v>5</v>
      </c>
      <c r="AE2107" s="19">
        <f>IFERROR(Sales_Trans_2[[#This Row],[Profit]]/Sales_Trans_2[[#This Row],[Sales_Amount]],0)</f>
        <v>0.24657534246575347</v>
      </c>
      <c r="AF2107" s="20" t="str">
        <f>IF(Sales_Trans_2[[#This Row],[Discount_Pct]]=0,"0%",
IF(Sales_Trans_2[[#This Row],[Discount_Pct]]&lt;=5,"1-5%",
IF(Sales_Trans_2[[#This Row],[Discount_Pct]]&lt;=10,"6-10%",
IF(Sales_Trans_2[[#This Row],[Discount_Pct]]&lt;=15,"11-15%","&gt;15%"))))</f>
        <v>6-10%</v>
      </c>
    </row>
    <row r="2108" spans="1:32" x14ac:dyDescent="0.25">
      <c r="A2108" t="s">
        <v>1507</v>
      </c>
      <c r="B2108" s="10">
        <v>45757</v>
      </c>
      <c r="C2108" t="s">
        <v>1508</v>
      </c>
      <c r="D2108" t="s">
        <v>944</v>
      </c>
      <c r="E2108" t="s">
        <v>321</v>
      </c>
      <c r="F2108" t="s">
        <v>1509</v>
      </c>
      <c r="G2108">
        <v>4</v>
      </c>
      <c r="H2108">
        <v>361.31</v>
      </c>
      <c r="I2108">
        <v>20</v>
      </c>
      <c r="J2108">
        <v>289.05</v>
      </c>
      <c r="K2108">
        <v>1329.62</v>
      </c>
      <c r="L2108">
        <v>953.72</v>
      </c>
      <c r="M2108">
        <v>375.9</v>
      </c>
      <c r="N2108" t="s">
        <v>47</v>
      </c>
      <c r="O2108" t="s">
        <v>24</v>
      </c>
      <c r="P2108" t="s">
        <v>25</v>
      </c>
      <c r="Q2108">
        <v>0.49930555555555556</v>
      </c>
      <c r="R2108" t="s">
        <v>27</v>
      </c>
      <c r="S2108" t="s">
        <v>4773</v>
      </c>
      <c r="T2108" t="s">
        <v>4752</v>
      </c>
      <c r="U2108">
        <v>333.54</v>
      </c>
      <c r="V2108" t="s">
        <v>5664</v>
      </c>
      <c r="W2108" t="s">
        <v>4958</v>
      </c>
      <c r="X2108" t="s">
        <v>5506</v>
      </c>
      <c r="Y2108" t="s">
        <v>4970</v>
      </c>
      <c r="Z2108" t="s">
        <v>5507</v>
      </c>
      <c r="AA2108" t="s">
        <v>4962</v>
      </c>
      <c r="AB2108">
        <f>YEAR(Sales_Trans_2[[#This Row],[Transaction_Date]])</f>
        <v>2025</v>
      </c>
      <c r="AC2108" t="str">
        <f>TEXT(Sales_Trans_2[[#This Row],[Transaction_Date]],"mmm")</f>
        <v>Apr</v>
      </c>
      <c r="AD2108">
        <f>MONTH(Sales_Trans_2[[#This Row],[Transaction_Date]])</f>
        <v>4</v>
      </c>
      <c r="AE2108" s="19">
        <f>IFERROR(Sales_Trans_2[[#This Row],[Profit]]/Sales_Trans_2[[#This Row],[Sales_Amount]],0)</f>
        <v>0.28271235390562716</v>
      </c>
      <c r="AF2108" s="20" t="str">
        <f>IF(Sales_Trans_2[[#This Row],[Discount_Pct]]=0,"0%",
IF(Sales_Trans_2[[#This Row],[Discount_Pct]]&lt;=5,"1-5%",
IF(Sales_Trans_2[[#This Row],[Discount_Pct]]&lt;=10,"6-10%",
IF(Sales_Trans_2[[#This Row],[Discount_Pct]]&lt;=15,"11-15%","&gt;15%"))))</f>
        <v>&gt;15%</v>
      </c>
    </row>
    <row r="2109" spans="1:32" x14ac:dyDescent="0.25">
      <c r="A2109" t="s">
        <v>3341</v>
      </c>
      <c r="B2109" s="10">
        <v>45667</v>
      </c>
      <c r="C2109" t="s">
        <v>2541</v>
      </c>
      <c r="D2109" t="s">
        <v>95</v>
      </c>
      <c r="E2109" t="s">
        <v>639</v>
      </c>
      <c r="F2109" t="s">
        <v>1365</v>
      </c>
      <c r="G2109">
        <v>7</v>
      </c>
      <c r="H2109">
        <v>529.67999999999995</v>
      </c>
      <c r="I2109">
        <v>15</v>
      </c>
      <c r="J2109">
        <v>556.16</v>
      </c>
      <c r="K2109">
        <v>3151.6</v>
      </c>
      <c r="L2109">
        <v>2771.09</v>
      </c>
      <c r="M2109">
        <v>380.51</v>
      </c>
      <c r="N2109" t="s">
        <v>40</v>
      </c>
      <c r="O2109" t="s">
        <v>24</v>
      </c>
      <c r="P2109" t="s">
        <v>25</v>
      </c>
      <c r="Q2109">
        <v>0.85138888888888886</v>
      </c>
      <c r="R2109" t="s">
        <v>49</v>
      </c>
      <c r="S2109" t="s">
        <v>4937</v>
      </c>
      <c r="T2109" t="s">
        <v>4930</v>
      </c>
      <c r="U2109">
        <v>522.78</v>
      </c>
      <c r="V2109" t="s">
        <v>5936</v>
      </c>
      <c r="W2109" t="s">
        <v>4958</v>
      </c>
      <c r="X2109" t="s">
        <v>4985</v>
      </c>
      <c r="Y2109" t="s">
        <v>4970</v>
      </c>
      <c r="Z2109" t="s">
        <v>4986</v>
      </c>
      <c r="AA2109" t="s">
        <v>4962</v>
      </c>
      <c r="AB2109">
        <f>YEAR(Sales_Trans_2[[#This Row],[Transaction_Date]])</f>
        <v>2025</v>
      </c>
      <c r="AC2109" t="str">
        <f>TEXT(Sales_Trans_2[[#This Row],[Transaction_Date]],"mmm")</f>
        <v>Jan</v>
      </c>
      <c r="AD2109">
        <f>MONTH(Sales_Trans_2[[#This Row],[Transaction_Date]])</f>
        <v>1</v>
      </c>
      <c r="AE2109" s="19">
        <f>IFERROR(Sales_Trans_2[[#This Row],[Profit]]/Sales_Trans_2[[#This Row],[Sales_Amount]],0)</f>
        <v>0.12073549942886153</v>
      </c>
      <c r="AF2109" s="20" t="str">
        <f>IF(Sales_Trans_2[[#This Row],[Discount_Pct]]=0,"0%",
IF(Sales_Trans_2[[#This Row],[Discount_Pct]]&lt;=5,"1-5%",
IF(Sales_Trans_2[[#This Row],[Discount_Pct]]&lt;=10,"6-10%",
IF(Sales_Trans_2[[#This Row],[Discount_Pct]]&lt;=15,"11-15%","&gt;15%"))))</f>
        <v>11-15%</v>
      </c>
    </row>
    <row r="2110" spans="1:32" x14ac:dyDescent="0.25">
      <c r="A2110" t="s">
        <v>2440</v>
      </c>
      <c r="B2110" s="10">
        <v>45930</v>
      </c>
      <c r="C2110" t="s">
        <v>2441</v>
      </c>
      <c r="D2110" t="s">
        <v>371</v>
      </c>
      <c r="E2110" t="s">
        <v>1109</v>
      </c>
      <c r="F2110" t="s">
        <v>1110</v>
      </c>
      <c r="G2110">
        <v>3</v>
      </c>
      <c r="H2110">
        <v>380.12</v>
      </c>
      <c r="I2110">
        <v>5</v>
      </c>
      <c r="J2110">
        <v>57.02</v>
      </c>
      <c r="K2110">
        <v>1083.3399999999999</v>
      </c>
      <c r="L2110">
        <v>929.94</v>
      </c>
      <c r="M2110">
        <v>153.4</v>
      </c>
      <c r="N2110" t="s">
        <v>40</v>
      </c>
      <c r="O2110" t="s">
        <v>24</v>
      </c>
      <c r="P2110" t="s">
        <v>25</v>
      </c>
      <c r="Q2110">
        <v>0.6381944444444444</v>
      </c>
      <c r="R2110" t="s">
        <v>49</v>
      </c>
      <c r="S2110" t="s">
        <v>4714</v>
      </c>
      <c r="T2110" t="s">
        <v>4703</v>
      </c>
      <c r="U2110">
        <v>380.12</v>
      </c>
      <c r="V2110" t="s">
        <v>5389</v>
      </c>
      <c r="W2110" t="s">
        <v>4968</v>
      </c>
      <c r="X2110" t="s">
        <v>5104</v>
      </c>
      <c r="Y2110" t="s">
        <v>4970</v>
      </c>
      <c r="Z2110" t="s">
        <v>5105</v>
      </c>
      <c r="AA2110" t="s">
        <v>4962</v>
      </c>
      <c r="AB2110">
        <f>YEAR(Sales_Trans_2[[#This Row],[Transaction_Date]])</f>
        <v>2025</v>
      </c>
      <c r="AC2110" t="str">
        <f>TEXT(Sales_Trans_2[[#This Row],[Transaction_Date]],"mmm")</f>
        <v>Sep</v>
      </c>
      <c r="AD2110">
        <f>MONTH(Sales_Trans_2[[#This Row],[Transaction_Date]])</f>
        <v>9</v>
      </c>
      <c r="AE2110" s="19">
        <f>IFERROR(Sales_Trans_2[[#This Row],[Profit]]/Sales_Trans_2[[#This Row],[Sales_Amount]],0)</f>
        <v>0.14159912862074697</v>
      </c>
      <c r="AF2110" s="20" t="str">
        <f>IF(Sales_Trans_2[[#This Row],[Discount_Pct]]=0,"0%",
IF(Sales_Trans_2[[#This Row],[Discount_Pct]]&lt;=5,"1-5%",
IF(Sales_Trans_2[[#This Row],[Discount_Pct]]&lt;=10,"6-10%",
IF(Sales_Trans_2[[#This Row],[Discount_Pct]]&lt;=15,"11-15%","&gt;15%"))))</f>
        <v>1-5%</v>
      </c>
    </row>
    <row r="2111" spans="1:32" x14ac:dyDescent="0.25">
      <c r="A2111" t="s">
        <v>1850</v>
      </c>
      <c r="B2111" s="10">
        <v>45920</v>
      </c>
      <c r="C2111" t="s">
        <v>1116</v>
      </c>
      <c r="D2111" t="s">
        <v>101</v>
      </c>
      <c r="E2111" t="s">
        <v>327</v>
      </c>
      <c r="F2111" t="s">
        <v>892</v>
      </c>
      <c r="G2111">
        <v>4</v>
      </c>
      <c r="H2111">
        <v>487.95</v>
      </c>
      <c r="I2111">
        <v>5</v>
      </c>
      <c r="J2111">
        <v>97.59</v>
      </c>
      <c r="K2111">
        <v>2132.34</v>
      </c>
      <c r="L2111">
        <v>1406.52</v>
      </c>
      <c r="M2111">
        <v>725.82</v>
      </c>
      <c r="N2111" t="s">
        <v>23</v>
      </c>
      <c r="O2111" t="s">
        <v>24</v>
      </c>
      <c r="P2111" t="s">
        <v>25</v>
      </c>
      <c r="Q2111">
        <v>0.53541666666666665</v>
      </c>
      <c r="R2111" t="s">
        <v>27</v>
      </c>
      <c r="S2111" t="s">
        <v>4676</v>
      </c>
      <c r="T2111" t="s">
        <v>4672</v>
      </c>
      <c r="U2111">
        <v>434.65</v>
      </c>
      <c r="V2111" t="s">
        <v>5344</v>
      </c>
      <c r="W2111" t="s">
        <v>4958</v>
      </c>
      <c r="X2111" t="s">
        <v>5669</v>
      </c>
      <c r="Y2111" t="s">
        <v>4970</v>
      </c>
      <c r="Z2111" t="s">
        <v>5216</v>
      </c>
      <c r="AA2111" t="s">
        <v>4962</v>
      </c>
      <c r="AB2111">
        <f>YEAR(Sales_Trans_2[[#This Row],[Transaction_Date]])</f>
        <v>2025</v>
      </c>
      <c r="AC2111" t="str">
        <f>TEXT(Sales_Trans_2[[#This Row],[Transaction_Date]],"mmm")</f>
        <v>Sep</v>
      </c>
      <c r="AD2111">
        <f>MONTH(Sales_Trans_2[[#This Row],[Transaction_Date]])</f>
        <v>9</v>
      </c>
      <c r="AE2111" s="19">
        <f>IFERROR(Sales_Trans_2[[#This Row],[Profit]]/Sales_Trans_2[[#This Row],[Sales_Amount]],0)</f>
        <v>0.34038661751878219</v>
      </c>
      <c r="AF2111" s="20" t="str">
        <f>IF(Sales_Trans_2[[#This Row],[Discount_Pct]]=0,"0%",
IF(Sales_Trans_2[[#This Row],[Discount_Pct]]&lt;=5,"1-5%",
IF(Sales_Trans_2[[#This Row],[Discount_Pct]]&lt;=10,"6-10%",
IF(Sales_Trans_2[[#This Row],[Discount_Pct]]&lt;=15,"11-15%","&gt;15%"))))</f>
        <v>1-5%</v>
      </c>
    </row>
    <row r="2112" spans="1:32" x14ac:dyDescent="0.25">
      <c r="A2112" t="s">
        <v>2507</v>
      </c>
      <c r="B2112" s="10">
        <v>45919</v>
      </c>
      <c r="C2112" t="s">
        <v>453</v>
      </c>
      <c r="D2112" t="s">
        <v>314</v>
      </c>
      <c r="E2112" t="s">
        <v>1109</v>
      </c>
      <c r="F2112" t="s">
        <v>1110</v>
      </c>
      <c r="G2112">
        <v>7</v>
      </c>
      <c r="H2112">
        <v>374.25</v>
      </c>
      <c r="I2112">
        <v>10</v>
      </c>
      <c r="J2112">
        <v>261.98</v>
      </c>
      <c r="K2112">
        <v>2357.77</v>
      </c>
      <c r="L2112">
        <v>1730.75</v>
      </c>
      <c r="M2112">
        <v>627.02</v>
      </c>
      <c r="N2112" t="s">
        <v>4971</v>
      </c>
      <c r="O2112" t="s">
        <v>24</v>
      </c>
      <c r="P2112" t="s">
        <v>25</v>
      </c>
      <c r="Q2112">
        <v>0.82430555555555551</v>
      </c>
      <c r="R2112" t="s">
        <v>49</v>
      </c>
      <c r="S2112" t="s">
        <v>4707</v>
      </c>
      <c r="T2112" t="s">
        <v>4703</v>
      </c>
      <c r="U2112">
        <v>329.69</v>
      </c>
      <c r="V2112" t="s">
        <v>5055</v>
      </c>
      <c r="W2112" t="s">
        <v>4958</v>
      </c>
      <c r="X2112" t="s">
        <v>5104</v>
      </c>
      <c r="Y2112" t="s">
        <v>4970</v>
      </c>
      <c r="Z2112" t="s">
        <v>5105</v>
      </c>
      <c r="AA2112" t="s">
        <v>4962</v>
      </c>
      <c r="AB2112">
        <f>YEAR(Sales_Trans_2[[#This Row],[Transaction_Date]])</f>
        <v>2025</v>
      </c>
      <c r="AC2112" t="str">
        <f>TEXT(Sales_Trans_2[[#This Row],[Transaction_Date]],"mmm")</f>
        <v>Sep</v>
      </c>
      <c r="AD2112">
        <f>MONTH(Sales_Trans_2[[#This Row],[Transaction_Date]])</f>
        <v>9</v>
      </c>
      <c r="AE2112" s="19">
        <f>IFERROR(Sales_Trans_2[[#This Row],[Profit]]/Sales_Trans_2[[#This Row],[Sales_Amount]],0)</f>
        <v>0.26593772929505421</v>
      </c>
      <c r="AF2112" s="20" t="str">
        <f>IF(Sales_Trans_2[[#This Row],[Discount_Pct]]=0,"0%",
IF(Sales_Trans_2[[#This Row],[Discount_Pct]]&lt;=5,"1-5%",
IF(Sales_Trans_2[[#This Row],[Discount_Pct]]&lt;=10,"6-10%",
IF(Sales_Trans_2[[#This Row],[Discount_Pct]]&lt;=15,"11-15%","&gt;15%"))))</f>
        <v>6-10%</v>
      </c>
    </row>
    <row r="2113" spans="1:32" x14ac:dyDescent="0.25">
      <c r="A2113" t="s">
        <v>2528</v>
      </c>
      <c r="B2113" s="10">
        <v>45918</v>
      </c>
      <c r="C2113" t="s">
        <v>258</v>
      </c>
      <c r="D2113" t="s">
        <v>426</v>
      </c>
      <c r="E2113" t="s">
        <v>38</v>
      </c>
      <c r="F2113" t="s">
        <v>951</v>
      </c>
      <c r="G2113">
        <v>7</v>
      </c>
      <c r="H2113">
        <v>292.25</v>
      </c>
      <c r="I2113">
        <v>10</v>
      </c>
      <c r="J2113">
        <v>204.57</v>
      </c>
      <c r="K2113">
        <v>1841.18</v>
      </c>
      <c r="L2113">
        <v>1665.23</v>
      </c>
      <c r="M2113">
        <v>175.95</v>
      </c>
      <c r="N2113" t="s">
        <v>4971</v>
      </c>
      <c r="O2113" t="s">
        <v>24</v>
      </c>
      <c r="P2113" t="s">
        <v>25</v>
      </c>
      <c r="Q2113">
        <v>0.67291666666666672</v>
      </c>
      <c r="R2113" t="s">
        <v>49</v>
      </c>
      <c r="S2113" t="s">
        <v>4856</v>
      </c>
      <c r="T2113" t="s">
        <v>4847</v>
      </c>
      <c r="U2113">
        <v>290.45</v>
      </c>
      <c r="V2113" t="s">
        <v>5298</v>
      </c>
      <c r="W2113" t="s">
        <v>4958</v>
      </c>
      <c r="X2113" t="s">
        <v>5261</v>
      </c>
      <c r="Y2113" t="s">
        <v>4970</v>
      </c>
      <c r="Z2113" t="s">
        <v>4989</v>
      </c>
      <c r="AA2113" t="s">
        <v>4962</v>
      </c>
      <c r="AB2113">
        <f>YEAR(Sales_Trans_2[[#This Row],[Transaction_Date]])</f>
        <v>2025</v>
      </c>
      <c r="AC2113" t="str">
        <f>TEXT(Sales_Trans_2[[#This Row],[Transaction_Date]],"mmm")</f>
        <v>Sep</v>
      </c>
      <c r="AD2113">
        <f>MONTH(Sales_Trans_2[[#This Row],[Transaction_Date]])</f>
        <v>9</v>
      </c>
      <c r="AE2113" s="19">
        <f>IFERROR(Sales_Trans_2[[#This Row],[Profit]]/Sales_Trans_2[[#This Row],[Sales_Amount]],0)</f>
        <v>9.5563714574349048E-2</v>
      </c>
      <c r="AF2113" s="20" t="str">
        <f>IF(Sales_Trans_2[[#This Row],[Discount_Pct]]=0,"0%",
IF(Sales_Trans_2[[#This Row],[Discount_Pct]]&lt;=5,"1-5%",
IF(Sales_Trans_2[[#This Row],[Discount_Pct]]&lt;=10,"6-10%",
IF(Sales_Trans_2[[#This Row],[Discount_Pct]]&lt;=15,"11-15%","&gt;15%"))))</f>
        <v>6-10%</v>
      </c>
    </row>
    <row r="2114" spans="1:32" x14ac:dyDescent="0.25">
      <c r="A2114" t="s">
        <v>3893</v>
      </c>
      <c r="B2114" s="10">
        <v>45916</v>
      </c>
      <c r="C2114" t="s">
        <v>3158</v>
      </c>
      <c r="D2114" t="s">
        <v>503</v>
      </c>
      <c r="E2114" t="s">
        <v>1339</v>
      </c>
      <c r="F2114" t="s">
        <v>2001</v>
      </c>
      <c r="G2114">
        <v>7</v>
      </c>
      <c r="H2114">
        <v>568.71</v>
      </c>
      <c r="I2114">
        <v>15</v>
      </c>
      <c r="J2114">
        <v>597.15</v>
      </c>
      <c r="K2114">
        <v>3383.82</v>
      </c>
      <c r="L2114">
        <v>2728.6</v>
      </c>
      <c r="M2114">
        <v>655.22</v>
      </c>
      <c r="N2114" t="s">
        <v>68</v>
      </c>
      <c r="O2114" t="s">
        <v>24</v>
      </c>
      <c r="P2114" t="s">
        <v>25</v>
      </c>
      <c r="Q2114">
        <v>0.37638888888888888</v>
      </c>
      <c r="R2114" t="s">
        <v>49</v>
      </c>
      <c r="S2114" t="s">
        <v>4727</v>
      </c>
      <c r="T2114" t="s">
        <v>4703</v>
      </c>
      <c r="U2114">
        <v>503.36</v>
      </c>
      <c r="V2114" t="s">
        <v>5520</v>
      </c>
      <c r="W2114" t="s">
        <v>4958</v>
      </c>
      <c r="X2114" t="s">
        <v>5791</v>
      </c>
      <c r="Y2114" t="s">
        <v>4970</v>
      </c>
      <c r="Z2114" t="s">
        <v>5792</v>
      </c>
      <c r="AA2114" t="s">
        <v>4962</v>
      </c>
      <c r="AB2114">
        <f>YEAR(Sales_Trans_2[[#This Row],[Transaction_Date]])</f>
        <v>2025</v>
      </c>
      <c r="AC2114" t="str">
        <f>TEXT(Sales_Trans_2[[#This Row],[Transaction_Date]],"mmm")</f>
        <v>Sep</v>
      </c>
      <c r="AD2114">
        <f>MONTH(Sales_Trans_2[[#This Row],[Transaction_Date]])</f>
        <v>9</v>
      </c>
      <c r="AE2114" s="19">
        <f>IFERROR(Sales_Trans_2[[#This Row],[Profit]]/Sales_Trans_2[[#This Row],[Sales_Amount]],0)</f>
        <v>0.19363323108203154</v>
      </c>
      <c r="AF2114" s="20" t="str">
        <f>IF(Sales_Trans_2[[#This Row],[Discount_Pct]]=0,"0%",
IF(Sales_Trans_2[[#This Row],[Discount_Pct]]&lt;=5,"1-5%",
IF(Sales_Trans_2[[#This Row],[Discount_Pct]]&lt;=10,"6-10%",
IF(Sales_Trans_2[[#This Row],[Discount_Pct]]&lt;=15,"11-15%","&gt;15%"))))</f>
        <v>11-15%</v>
      </c>
    </row>
    <row r="2115" spans="1:32" x14ac:dyDescent="0.25">
      <c r="A2115" t="s">
        <v>4171</v>
      </c>
      <c r="B2115" s="10">
        <v>45725</v>
      </c>
      <c r="C2115" t="s">
        <v>307</v>
      </c>
      <c r="D2115" t="s">
        <v>147</v>
      </c>
      <c r="E2115" t="s">
        <v>327</v>
      </c>
      <c r="F2115" t="s">
        <v>892</v>
      </c>
      <c r="G2115">
        <v>4</v>
      </c>
      <c r="H2115">
        <v>334.24</v>
      </c>
      <c r="I2115">
        <v>20</v>
      </c>
      <c r="J2115">
        <v>267.39</v>
      </c>
      <c r="K2115">
        <v>1069.57</v>
      </c>
      <c r="L2115">
        <v>1044.8800000000001</v>
      </c>
      <c r="M2115">
        <v>24.69</v>
      </c>
      <c r="N2115" t="s">
        <v>68</v>
      </c>
      <c r="O2115" t="s">
        <v>24</v>
      </c>
      <c r="P2115" t="s">
        <v>25</v>
      </c>
      <c r="Q2115">
        <v>0.75902777777777775</v>
      </c>
      <c r="R2115" t="s">
        <v>49</v>
      </c>
      <c r="S2115" t="s">
        <v>4717</v>
      </c>
      <c r="T2115" t="s">
        <v>4703</v>
      </c>
      <c r="U2115">
        <v>332.73</v>
      </c>
      <c r="V2115" t="s">
        <v>5035</v>
      </c>
      <c r="W2115" t="s">
        <v>4958</v>
      </c>
      <c r="X2115" t="s">
        <v>5669</v>
      </c>
      <c r="Y2115" t="s">
        <v>4970</v>
      </c>
      <c r="Z2115" t="s">
        <v>5216</v>
      </c>
      <c r="AA2115" t="s">
        <v>4962</v>
      </c>
      <c r="AB2115">
        <f>YEAR(Sales_Trans_2[[#This Row],[Transaction_Date]])</f>
        <v>2025</v>
      </c>
      <c r="AC2115" t="str">
        <f>TEXT(Sales_Trans_2[[#This Row],[Transaction_Date]],"mmm")</f>
        <v>Mar</v>
      </c>
      <c r="AD2115">
        <f>MONTH(Sales_Trans_2[[#This Row],[Transaction_Date]])</f>
        <v>3</v>
      </c>
      <c r="AE2115" s="19">
        <f>IFERROR(Sales_Trans_2[[#This Row],[Profit]]/Sales_Trans_2[[#This Row],[Sales_Amount]],0)</f>
        <v>2.3084043120132392E-2</v>
      </c>
      <c r="AF2115" s="20" t="str">
        <f>IF(Sales_Trans_2[[#This Row],[Discount_Pct]]=0,"0%",
IF(Sales_Trans_2[[#This Row],[Discount_Pct]]&lt;=5,"1-5%",
IF(Sales_Trans_2[[#This Row],[Discount_Pct]]&lt;=10,"6-10%",
IF(Sales_Trans_2[[#This Row],[Discount_Pct]]&lt;=15,"11-15%","&gt;15%"))))</f>
        <v>&gt;15%</v>
      </c>
    </row>
    <row r="2116" spans="1:32" x14ac:dyDescent="0.25">
      <c r="A2116" t="s">
        <v>3790</v>
      </c>
      <c r="B2116" s="10">
        <v>45666</v>
      </c>
      <c r="C2116" t="s">
        <v>469</v>
      </c>
      <c r="D2116" t="s">
        <v>891</v>
      </c>
      <c r="E2116" t="s">
        <v>1066</v>
      </c>
      <c r="F2116" t="s">
        <v>471</v>
      </c>
      <c r="G2116">
        <v>3</v>
      </c>
      <c r="H2116">
        <v>464.27</v>
      </c>
      <c r="I2116">
        <v>5</v>
      </c>
      <c r="J2116">
        <v>69.64</v>
      </c>
      <c r="K2116">
        <v>1323.17</v>
      </c>
      <c r="L2116">
        <v>1072.4100000000001</v>
      </c>
      <c r="M2116">
        <v>250.76</v>
      </c>
      <c r="N2116" t="s">
        <v>23</v>
      </c>
      <c r="O2116" t="s">
        <v>24</v>
      </c>
      <c r="P2116" t="s">
        <v>25</v>
      </c>
      <c r="Q2116">
        <v>0.88124999999999998</v>
      </c>
      <c r="R2116" t="s">
        <v>49</v>
      </c>
      <c r="S2116" t="s">
        <v>4831</v>
      </c>
      <c r="T2116" t="s">
        <v>4828</v>
      </c>
      <c r="U2116">
        <v>425.88</v>
      </c>
      <c r="V2116" t="s">
        <v>5409</v>
      </c>
      <c r="W2116" t="s">
        <v>4958</v>
      </c>
      <c r="X2116" t="s">
        <v>5376</v>
      </c>
      <c r="Y2116" t="s">
        <v>4970</v>
      </c>
      <c r="Z2116" t="s">
        <v>5120</v>
      </c>
      <c r="AA2116" t="s">
        <v>4962</v>
      </c>
      <c r="AB2116">
        <f>YEAR(Sales_Trans_2[[#This Row],[Transaction_Date]])</f>
        <v>2025</v>
      </c>
      <c r="AC2116" t="str">
        <f>TEXT(Sales_Trans_2[[#This Row],[Transaction_Date]],"mmm")</f>
        <v>Jan</v>
      </c>
      <c r="AD2116">
        <f>MONTH(Sales_Trans_2[[#This Row],[Transaction_Date]])</f>
        <v>1</v>
      </c>
      <c r="AE2116" s="19">
        <f>IFERROR(Sales_Trans_2[[#This Row],[Profit]]/Sales_Trans_2[[#This Row],[Sales_Amount]],0)</f>
        <v>0.18951457484676948</v>
      </c>
      <c r="AF2116" s="20" t="str">
        <f>IF(Sales_Trans_2[[#This Row],[Discount_Pct]]=0,"0%",
IF(Sales_Trans_2[[#This Row],[Discount_Pct]]&lt;=5,"1-5%",
IF(Sales_Trans_2[[#This Row],[Discount_Pct]]&lt;=10,"6-10%",
IF(Sales_Trans_2[[#This Row],[Discount_Pct]]&lt;=15,"11-15%","&gt;15%"))))</f>
        <v>1-5%</v>
      </c>
    </row>
    <row r="2117" spans="1:32" x14ac:dyDescent="0.25">
      <c r="A2117" t="s">
        <v>1102</v>
      </c>
      <c r="B2117" s="10">
        <v>45896</v>
      </c>
      <c r="C2117" t="s">
        <v>538</v>
      </c>
      <c r="D2117" t="s">
        <v>543</v>
      </c>
      <c r="E2117" t="s">
        <v>327</v>
      </c>
      <c r="F2117" t="s">
        <v>892</v>
      </c>
      <c r="G2117">
        <v>5</v>
      </c>
      <c r="H2117">
        <v>420.93</v>
      </c>
      <c r="I2117">
        <v>15</v>
      </c>
      <c r="J2117">
        <v>315.7</v>
      </c>
      <c r="K2117">
        <v>1788.95</v>
      </c>
      <c r="L2117">
        <v>1378.35</v>
      </c>
      <c r="M2117">
        <v>410.6</v>
      </c>
      <c r="N2117" t="s">
        <v>23</v>
      </c>
      <c r="O2117" t="s">
        <v>24</v>
      </c>
      <c r="P2117" t="s">
        <v>25</v>
      </c>
      <c r="Q2117">
        <v>0.67222222222222228</v>
      </c>
      <c r="R2117" t="s">
        <v>49</v>
      </c>
      <c r="S2117" t="s">
        <v>4793</v>
      </c>
      <c r="T2117" t="s">
        <v>4776</v>
      </c>
      <c r="U2117">
        <v>386.17</v>
      </c>
      <c r="V2117" t="s">
        <v>5521</v>
      </c>
      <c r="W2117" t="s">
        <v>4958</v>
      </c>
      <c r="X2117" t="s">
        <v>5669</v>
      </c>
      <c r="Y2117" t="s">
        <v>4970</v>
      </c>
      <c r="Z2117" t="s">
        <v>5216</v>
      </c>
      <c r="AA2117" t="s">
        <v>4962</v>
      </c>
      <c r="AB2117">
        <f>YEAR(Sales_Trans_2[[#This Row],[Transaction_Date]])</f>
        <v>2025</v>
      </c>
      <c r="AC2117" t="str">
        <f>TEXT(Sales_Trans_2[[#This Row],[Transaction_Date]],"mmm")</f>
        <v>Aug</v>
      </c>
      <c r="AD2117">
        <f>MONTH(Sales_Trans_2[[#This Row],[Transaction_Date]])</f>
        <v>8</v>
      </c>
      <c r="AE2117" s="19">
        <f>IFERROR(Sales_Trans_2[[#This Row],[Profit]]/Sales_Trans_2[[#This Row],[Sales_Amount]],0)</f>
        <v>0.22952010956147462</v>
      </c>
      <c r="AF2117" s="20" t="str">
        <f>IF(Sales_Trans_2[[#This Row],[Discount_Pct]]=0,"0%",
IF(Sales_Trans_2[[#This Row],[Discount_Pct]]&lt;=5,"1-5%",
IF(Sales_Trans_2[[#This Row],[Discount_Pct]]&lt;=10,"6-10%",
IF(Sales_Trans_2[[#This Row],[Discount_Pct]]&lt;=15,"11-15%","&gt;15%"))))</f>
        <v>11-15%</v>
      </c>
    </row>
    <row r="2118" spans="1:32" x14ac:dyDescent="0.25">
      <c r="A2118" t="s">
        <v>4404</v>
      </c>
      <c r="B2118" s="10">
        <v>45891</v>
      </c>
      <c r="C2118" t="s">
        <v>268</v>
      </c>
      <c r="D2118" t="s">
        <v>882</v>
      </c>
      <c r="E2118" t="s">
        <v>1339</v>
      </c>
      <c r="F2118" t="s">
        <v>2001</v>
      </c>
      <c r="G2118">
        <v>1</v>
      </c>
      <c r="H2118">
        <v>262.77</v>
      </c>
      <c r="I2118">
        <v>20</v>
      </c>
      <c r="J2118">
        <v>52.55</v>
      </c>
      <c r="K2118">
        <v>210.22</v>
      </c>
      <c r="L2118">
        <v>194.64</v>
      </c>
      <c r="M2118">
        <v>15.58</v>
      </c>
      <c r="N2118" t="s">
        <v>47</v>
      </c>
      <c r="O2118" t="s">
        <v>24</v>
      </c>
      <c r="P2118" t="s">
        <v>25</v>
      </c>
      <c r="Q2118">
        <v>0.78263888888888888</v>
      </c>
      <c r="R2118" t="s">
        <v>49</v>
      </c>
      <c r="S2118" t="s">
        <v>4768</v>
      </c>
      <c r="T2118" t="s">
        <v>4752</v>
      </c>
      <c r="U2118">
        <v>262.77</v>
      </c>
      <c r="V2118" t="s">
        <v>5984</v>
      </c>
      <c r="W2118" t="s">
        <v>4968</v>
      </c>
      <c r="X2118" t="s">
        <v>5791</v>
      </c>
      <c r="Y2118" t="s">
        <v>4970</v>
      </c>
      <c r="Z2118" t="s">
        <v>5792</v>
      </c>
      <c r="AA2118" t="s">
        <v>4962</v>
      </c>
      <c r="AB2118">
        <f>YEAR(Sales_Trans_2[[#This Row],[Transaction_Date]])</f>
        <v>2025</v>
      </c>
      <c r="AC2118" t="str">
        <f>TEXT(Sales_Trans_2[[#This Row],[Transaction_Date]],"mmm")</f>
        <v>Aug</v>
      </c>
      <c r="AD2118">
        <f>MONTH(Sales_Trans_2[[#This Row],[Transaction_Date]])</f>
        <v>8</v>
      </c>
      <c r="AE2118" s="19">
        <f>IFERROR(Sales_Trans_2[[#This Row],[Profit]]/Sales_Trans_2[[#This Row],[Sales_Amount]],0)</f>
        <v>7.4112834173722761E-2</v>
      </c>
      <c r="AF2118" s="20" t="str">
        <f>IF(Sales_Trans_2[[#This Row],[Discount_Pct]]=0,"0%",
IF(Sales_Trans_2[[#This Row],[Discount_Pct]]&lt;=5,"1-5%",
IF(Sales_Trans_2[[#This Row],[Discount_Pct]]&lt;=10,"6-10%",
IF(Sales_Trans_2[[#This Row],[Discount_Pct]]&lt;=15,"11-15%","&gt;15%"))))</f>
        <v>&gt;15%</v>
      </c>
    </row>
    <row r="2119" spans="1:32" x14ac:dyDescent="0.25">
      <c r="A2119" t="s">
        <v>2368</v>
      </c>
      <c r="B2119" s="10">
        <v>45890</v>
      </c>
      <c r="C2119" t="s">
        <v>100</v>
      </c>
      <c r="D2119" t="s">
        <v>886</v>
      </c>
      <c r="E2119" t="s">
        <v>1413</v>
      </c>
      <c r="F2119" t="s">
        <v>1829</v>
      </c>
      <c r="G2119">
        <v>7</v>
      </c>
      <c r="H2119">
        <v>258.17</v>
      </c>
      <c r="I2119">
        <v>15</v>
      </c>
      <c r="J2119">
        <v>271.08</v>
      </c>
      <c r="K2119">
        <v>1536.11</v>
      </c>
      <c r="L2119">
        <v>1346.87</v>
      </c>
      <c r="M2119">
        <v>189.24</v>
      </c>
      <c r="N2119" t="s">
        <v>47</v>
      </c>
      <c r="O2119" t="s">
        <v>24</v>
      </c>
      <c r="P2119" t="s">
        <v>25</v>
      </c>
      <c r="Q2119">
        <v>0.61250000000000004</v>
      </c>
      <c r="R2119" t="s">
        <v>49</v>
      </c>
      <c r="S2119" t="s">
        <v>4827</v>
      </c>
      <c r="T2119" t="s">
        <v>4828</v>
      </c>
      <c r="U2119">
        <v>232.92</v>
      </c>
      <c r="V2119" t="s">
        <v>5805</v>
      </c>
      <c r="W2119" t="s">
        <v>4958</v>
      </c>
      <c r="X2119" t="s">
        <v>5463</v>
      </c>
      <c r="Y2119" t="s">
        <v>4970</v>
      </c>
      <c r="Z2119" t="s">
        <v>5310</v>
      </c>
      <c r="AA2119" t="s">
        <v>4962</v>
      </c>
      <c r="AB2119">
        <f>YEAR(Sales_Trans_2[[#This Row],[Transaction_Date]])</f>
        <v>2025</v>
      </c>
      <c r="AC2119" t="str">
        <f>TEXT(Sales_Trans_2[[#This Row],[Transaction_Date]],"mmm")</f>
        <v>Aug</v>
      </c>
      <c r="AD2119">
        <f>MONTH(Sales_Trans_2[[#This Row],[Transaction_Date]])</f>
        <v>8</v>
      </c>
      <c r="AE2119" s="19">
        <f>IFERROR(Sales_Trans_2[[#This Row],[Profit]]/Sales_Trans_2[[#This Row],[Sales_Amount]],0)</f>
        <v>0.12319430249135806</v>
      </c>
      <c r="AF2119" s="20" t="str">
        <f>IF(Sales_Trans_2[[#This Row],[Discount_Pct]]=0,"0%",
IF(Sales_Trans_2[[#This Row],[Discount_Pct]]&lt;=5,"1-5%",
IF(Sales_Trans_2[[#This Row],[Discount_Pct]]&lt;=10,"6-10%",
IF(Sales_Trans_2[[#This Row],[Discount_Pct]]&lt;=15,"11-15%","&gt;15%"))))</f>
        <v>11-15%</v>
      </c>
    </row>
    <row r="2120" spans="1:32" x14ac:dyDescent="0.25">
      <c r="A2120" t="s">
        <v>4546</v>
      </c>
      <c r="B2120" s="10">
        <v>45885</v>
      </c>
      <c r="C2120" t="s">
        <v>801</v>
      </c>
      <c r="D2120" t="s">
        <v>371</v>
      </c>
      <c r="E2120" t="s">
        <v>85</v>
      </c>
      <c r="F2120" t="s">
        <v>86</v>
      </c>
      <c r="G2120">
        <v>3</v>
      </c>
      <c r="H2120">
        <v>380.12</v>
      </c>
      <c r="I2120">
        <v>15</v>
      </c>
      <c r="J2120">
        <v>171.05</v>
      </c>
      <c r="K2120">
        <v>1114.71</v>
      </c>
      <c r="L2120">
        <v>929.94</v>
      </c>
      <c r="M2120">
        <v>184.77</v>
      </c>
      <c r="N2120" t="s">
        <v>23</v>
      </c>
      <c r="O2120" t="s">
        <v>24</v>
      </c>
      <c r="P2120" t="s">
        <v>25</v>
      </c>
      <c r="Q2120">
        <v>0.61458333333333337</v>
      </c>
      <c r="R2120" t="s">
        <v>27</v>
      </c>
      <c r="S2120" t="s">
        <v>4714</v>
      </c>
      <c r="T2120" t="s">
        <v>4703</v>
      </c>
      <c r="U2120">
        <v>380.12</v>
      </c>
      <c r="V2120" t="s">
        <v>5581</v>
      </c>
      <c r="W2120" t="s">
        <v>4968</v>
      </c>
      <c r="X2120" t="s">
        <v>5374</v>
      </c>
      <c r="Y2120" t="s">
        <v>4970</v>
      </c>
      <c r="Z2120" t="s">
        <v>5312</v>
      </c>
      <c r="AA2120" t="s">
        <v>4962</v>
      </c>
      <c r="AB2120">
        <f>YEAR(Sales_Trans_2[[#This Row],[Transaction_Date]])</f>
        <v>2025</v>
      </c>
      <c r="AC2120" t="str">
        <f>TEXT(Sales_Trans_2[[#This Row],[Transaction_Date]],"mmm")</f>
        <v>Aug</v>
      </c>
      <c r="AD2120">
        <f>MONTH(Sales_Trans_2[[#This Row],[Transaction_Date]])</f>
        <v>8</v>
      </c>
      <c r="AE2120" s="19">
        <f>IFERROR(Sales_Trans_2[[#This Row],[Profit]]/Sales_Trans_2[[#This Row],[Sales_Amount]],0)</f>
        <v>0.16575611594046882</v>
      </c>
      <c r="AF2120" s="20" t="str">
        <f>IF(Sales_Trans_2[[#This Row],[Discount_Pct]]=0,"0%",
IF(Sales_Trans_2[[#This Row],[Discount_Pct]]&lt;=5,"1-5%",
IF(Sales_Trans_2[[#This Row],[Discount_Pct]]&lt;=10,"6-10%",
IF(Sales_Trans_2[[#This Row],[Discount_Pct]]&lt;=15,"11-15%","&gt;15%"))))</f>
        <v>11-15%</v>
      </c>
    </row>
    <row r="2121" spans="1:32" x14ac:dyDescent="0.25">
      <c r="A2121" t="s">
        <v>3660</v>
      </c>
      <c r="B2121" s="10">
        <v>45816</v>
      </c>
      <c r="C2121" t="s">
        <v>1551</v>
      </c>
      <c r="D2121" t="s">
        <v>459</v>
      </c>
      <c r="E2121" t="s">
        <v>366</v>
      </c>
      <c r="F2121" t="s">
        <v>1137</v>
      </c>
      <c r="G2121">
        <v>7</v>
      </c>
      <c r="H2121">
        <v>78.23</v>
      </c>
      <c r="I2121">
        <v>15</v>
      </c>
      <c r="J2121">
        <v>82.14</v>
      </c>
      <c r="K2121">
        <v>465.47</v>
      </c>
      <c r="L2121">
        <v>415.59</v>
      </c>
      <c r="M2121">
        <v>49.88</v>
      </c>
      <c r="N2121" t="s">
        <v>23</v>
      </c>
      <c r="O2121" t="s">
        <v>24</v>
      </c>
      <c r="P2121" t="s">
        <v>25</v>
      </c>
      <c r="Q2121">
        <v>0.5541666666666667</v>
      </c>
      <c r="R2121" t="s">
        <v>49</v>
      </c>
      <c r="S2121" t="s">
        <v>4838</v>
      </c>
      <c r="T2121" t="s">
        <v>4828</v>
      </c>
      <c r="U2121">
        <v>71.290000000000006</v>
      </c>
      <c r="V2121" t="s">
        <v>5291</v>
      </c>
      <c r="W2121" t="s">
        <v>4958</v>
      </c>
      <c r="X2121" t="s">
        <v>5421</v>
      </c>
      <c r="Y2121" t="s">
        <v>4970</v>
      </c>
      <c r="Z2121" t="s">
        <v>5334</v>
      </c>
      <c r="AA2121" t="s">
        <v>4962</v>
      </c>
      <c r="AB2121">
        <f>YEAR(Sales_Trans_2[[#This Row],[Transaction_Date]])</f>
        <v>2025</v>
      </c>
      <c r="AC2121" t="str">
        <f>TEXT(Sales_Trans_2[[#This Row],[Transaction_Date]],"mmm")</f>
        <v>Jun</v>
      </c>
      <c r="AD2121">
        <f>MONTH(Sales_Trans_2[[#This Row],[Transaction_Date]])</f>
        <v>6</v>
      </c>
      <c r="AE2121" s="19">
        <f>IFERROR(Sales_Trans_2[[#This Row],[Profit]]/Sales_Trans_2[[#This Row],[Sales_Amount]],0)</f>
        <v>0.10716050443637613</v>
      </c>
      <c r="AF2121" s="20" t="str">
        <f>IF(Sales_Trans_2[[#This Row],[Discount_Pct]]=0,"0%",
IF(Sales_Trans_2[[#This Row],[Discount_Pct]]&lt;=5,"1-5%",
IF(Sales_Trans_2[[#This Row],[Discount_Pct]]&lt;=10,"6-10%",
IF(Sales_Trans_2[[#This Row],[Discount_Pct]]&lt;=15,"11-15%","&gt;15%"))))</f>
        <v>11-15%</v>
      </c>
    </row>
    <row r="2122" spans="1:32" x14ac:dyDescent="0.25">
      <c r="A2122" t="s">
        <v>2604</v>
      </c>
      <c r="B2122" s="10">
        <v>45785</v>
      </c>
      <c r="C2122" t="s">
        <v>348</v>
      </c>
      <c r="D2122" t="s">
        <v>2605</v>
      </c>
      <c r="E2122" t="s">
        <v>1031</v>
      </c>
      <c r="F2122" t="s">
        <v>1032</v>
      </c>
      <c r="G2122">
        <v>8</v>
      </c>
      <c r="H2122">
        <v>277.77999999999997</v>
      </c>
      <c r="I2122">
        <v>20</v>
      </c>
      <c r="J2122">
        <v>444.45</v>
      </c>
      <c r="K2122">
        <v>1777.79</v>
      </c>
      <c r="L2122">
        <v>1838.88</v>
      </c>
      <c r="M2122">
        <v>-61.09</v>
      </c>
      <c r="N2122" t="s">
        <v>68</v>
      </c>
      <c r="O2122" t="s">
        <v>24</v>
      </c>
      <c r="P2122" t="s">
        <v>25</v>
      </c>
      <c r="Q2122">
        <v>0.68819444444444444</v>
      </c>
      <c r="R2122" t="s">
        <v>49</v>
      </c>
      <c r="S2122" t="s">
        <v>4728</v>
      </c>
      <c r="T2122" t="s">
        <v>4729</v>
      </c>
      <c r="U2122">
        <v>254.99</v>
      </c>
      <c r="V2122" t="s">
        <v>5491</v>
      </c>
      <c r="W2122" t="s">
        <v>4958</v>
      </c>
      <c r="X2122" t="s">
        <v>5350</v>
      </c>
      <c r="Y2122" t="s">
        <v>4970</v>
      </c>
      <c r="Z2122" t="s">
        <v>5000</v>
      </c>
      <c r="AA2122" t="s">
        <v>4962</v>
      </c>
      <c r="AB2122">
        <f>YEAR(Sales_Trans_2[[#This Row],[Transaction_Date]])</f>
        <v>2025</v>
      </c>
      <c r="AC2122" t="str">
        <f>TEXT(Sales_Trans_2[[#This Row],[Transaction_Date]],"mmm")</f>
        <v>May</v>
      </c>
      <c r="AD2122">
        <f>MONTH(Sales_Trans_2[[#This Row],[Transaction_Date]])</f>
        <v>5</v>
      </c>
      <c r="AE2122" s="19">
        <f>IFERROR(Sales_Trans_2[[#This Row],[Profit]]/Sales_Trans_2[[#This Row],[Sales_Amount]],0)</f>
        <v>-3.4362888755139813E-2</v>
      </c>
      <c r="AF2122" s="20" t="str">
        <f>IF(Sales_Trans_2[[#This Row],[Discount_Pct]]=0,"0%",
IF(Sales_Trans_2[[#This Row],[Discount_Pct]]&lt;=5,"1-5%",
IF(Sales_Trans_2[[#This Row],[Discount_Pct]]&lt;=10,"6-10%",
IF(Sales_Trans_2[[#This Row],[Discount_Pct]]&lt;=15,"11-15%","&gt;15%"))))</f>
        <v>&gt;15%</v>
      </c>
    </row>
    <row r="2123" spans="1:32" x14ac:dyDescent="0.25">
      <c r="A2123" t="s">
        <v>3836</v>
      </c>
      <c r="B2123" s="10">
        <v>45755</v>
      </c>
      <c r="C2123" t="s">
        <v>534</v>
      </c>
      <c r="D2123" t="s">
        <v>666</v>
      </c>
      <c r="E2123" t="s">
        <v>913</v>
      </c>
      <c r="F2123" t="s">
        <v>471</v>
      </c>
      <c r="G2123">
        <v>3</v>
      </c>
      <c r="H2123">
        <v>372.61</v>
      </c>
      <c r="I2123">
        <v>20</v>
      </c>
      <c r="J2123">
        <v>223.57</v>
      </c>
      <c r="K2123">
        <v>894.26</v>
      </c>
      <c r="L2123">
        <v>959.73</v>
      </c>
      <c r="M2123">
        <v>-65.47</v>
      </c>
      <c r="N2123" t="s">
        <v>68</v>
      </c>
      <c r="O2123" t="s">
        <v>24</v>
      </c>
      <c r="P2123" t="s">
        <v>25</v>
      </c>
      <c r="Q2123">
        <v>0.61875000000000002</v>
      </c>
      <c r="R2123" t="s">
        <v>49</v>
      </c>
      <c r="S2123" t="s">
        <v>4883</v>
      </c>
      <c r="T2123" t="s">
        <v>4864</v>
      </c>
      <c r="U2123">
        <v>372.61</v>
      </c>
      <c r="V2123" t="s">
        <v>5993</v>
      </c>
      <c r="W2123" t="s">
        <v>4964</v>
      </c>
      <c r="X2123" t="s">
        <v>5376</v>
      </c>
      <c r="Y2123" t="s">
        <v>4970</v>
      </c>
      <c r="Z2123" t="s">
        <v>5063</v>
      </c>
      <c r="AA2123" t="s">
        <v>4962</v>
      </c>
      <c r="AB2123">
        <f>YEAR(Sales_Trans_2[[#This Row],[Transaction_Date]])</f>
        <v>2025</v>
      </c>
      <c r="AC2123" t="str">
        <f>TEXT(Sales_Trans_2[[#This Row],[Transaction_Date]],"mmm")</f>
        <v>Apr</v>
      </c>
      <c r="AD2123">
        <f>MONTH(Sales_Trans_2[[#This Row],[Transaction_Date]])</f>
        <v>4</v>
      </c>
      <c r="AE2123" s="19">
        <f>IFERROR(Sales_Trans_2[[#This Row],[Profit]]/Sales_Trans_2[[#This Row],[Sales_Amount]],0)</f>
        <v>-7.32113702949925E-2</v>
      </c>
      <c r="AF2123" s="20" t="str">
        <f>IF(Sales_Trans_2[[#This Row],[Discount_Pct]]=0,"0%",
IF(Sales_Trans_2[[#This Row],[Discount_Pct]]&lt;=5,"1-5%",
IF(Sales_Trans_2[[#This Row],[Discount_Pct]]&lt;=10,"6-10%",
IF(Sales_Trans_2[[#This Row],[Discount_Pct]]&lt;=15,"11-15%","&gt;15%"))))</f>
        <v>&gt;15%</v>
      </c>
    </row>
    <row r="2124" spans="1:32" x14ac:dyDescent="0.25">
      <c r="A2124" t="s">
        <v>4346</v>
      </c>
      <c r="B2124" s="10">
        <v>45755</v>
      </c>
      <c r="C2124" t="s">
        <v>1128</v>
      </c>
      <c r="D2124" t="s">
        <v>1991</v>
      </c>
      <c r="E2124" t="s">
        <v>303</v>
      </c>
      <c r="F2124" t="s">
        <v>1983</v>
      </c>
      <c r="G2124">
        <v>6</v>
      </c>
      <c r="H2124">
        <v>403.23</v>
      </c>
      <c r="I2124">
        <v>10</v>
      </c>
      <c r="J2124">
        <v>241.94</v>
      </c>
      <c r="K2124">
        <v>2177.44</v>
      </c>
      <c r="L2124">
        <v>1560.36</v>
      </c>
      <c r="M2124">
        <v>617.08000000000004</v>
      </c>
      <c r="N2124" t="s">
        <v>47</v>
      </c>
      <c r="O2124" t="s">
        <v>24</v>
      </c>
      <c r="P2124" t="s">
        <v>25</v>
      </c>
      <c r="Q2124">
        <v>0.47847222222222224</v>
      </c>
      <c r="R2124" t="s">
        <v>49</v>
      </c>
      <c r="S2124" t="s">
        <v>4933</v>
      </c>
      <c r="T2124" t="s">
        <v>4930</v>
      </c>
      <c r="U2124">
        <v>352.51</v>
      </c>
      <c r="V2124" t="s">
        <v>5128</v>
      </c>
      <c r="W2124" t="s">
        <v>4958</v>
      </c>
      <c r="X2124" t="s">
        <v>5931</v>
      </c>
      <c r="Y2124" t="s">
        <v>4970</v>
      </c>
      <c r="Z2124" t="s">
        <v>5351</v>
      </c>
      <c r="AA2124" t="s">
        <v>4962</v>
      </c>
      <c r="AB2124">
        <f>YEAR(Sales_Trans_2[[#This Row],[Transaction_Date]])</f>
        <v>2025</v>
      </c>
      <c r="AC2124" t="str">
        <f>TEXT(Sales_Trans_2[[#This Row],[Transaction_Date]],"mmm")</f>
        <v>Apr</v>
      </c>
      <c r="AD2124">
        <f>MONTH(Sales_Trans_2[[#This Row],[Transaction_Date]])</f>
        <v>4</v>
      </c>
      <c r="AE2124" s="19">
        <f>IFERROR(Sales_Trans_2[[#This Row],[Profit]]/Sales_Trans_2[[#This Row],[Sales_Amount]],0)</f>
        <v>0.28339701668013817</v>
      </c>
      <c r="AF2124" s="20" t="str">
        <f>IF(Sales_Trans_2[[#This Row],[Discount_Pct]]=0,"0%",
IF(Sales_Trans_2[[#This Row],[Discount_Pct]]&lt;=5,"1-5%",
IF(Sales_Trans_2[[#This Row],[Discount_Pct]]&lt;=10,"6-10%",
IF(Sales_Trans_2[[#This Row],[Discount_Pct]]&lt;=15,"11-15%","&gt;15%"))))</f>
        <v>6-10%</v>
      </c>
    </row>
    <row r="2125" spans="1:32" x14ac:dyDescent="0.25">
      <c r="A2125" t="s">
        <v>1614</v>
      </c>
      <c r="B2125" s="10">
        <v>45869</v>
      </c>
      <c r="C2125" t="s">
        <v>1615</v>
      </c>
      <c r="D2125" t="s">
        <v>158</v>
      </c>
      <c r="E2125" t="s">
        <v>567</v>
      </c>
      <c r="F2125" t="s">
        <v>929</v>
      </c>
      <c r="G2125">
        <v>2</v>
      </c>
      <c r="H2125">
        <v>306.62</v>
      </c>
      <c r="I2125">
        <v>15</v>
      </c>
      <c r="J2125">
        <v>91.99</v>
      </c>
      <c r="K2125">
        <v>521.25</v>
      </c>
      <c r="L2125">
        <v>519.86</v>
      </c>
      <c r="M2125">
        <v>1.39</v>
      </c>
      <c r="N2125" t="s">
        <v>40</v>
      </c>
      <c r="O2125" t="s">
        <v>24</v>
      </c>
      <c r="P2125" t="s">
        <v>25</v>
      </c>
      <c r="Q2125">
        <v>0.40694444444444444</v>
      </c>
      <c r="R2125" t="s">
        <v>49</v>
      </c>
      <c r="S2125" t="s">
        <v>4871</v>
      </c>
      <c r="T2125" t="s">
        <v>4864</v>
      </c>
      <c r="U2125">
        <v>306.62</v>
      </c>
      <c r="V2125" t="s">
        <v>5016</v>
      </c>
      <c r="W2125" t="s">
        <v>4968</v>
      </c>
      <c r="X2125" t="s">
        <v>5289</v>
      </c>
      <c r="Y2125" t="s">
        <v>4970</v>
      </c>
      <c r="Z2125" t="s">
        <v>5353</v>
      </c>
      <c r="AA2125" t="s">
        <v>4962</v>
      </c>
      <c r="AB2125">
        <f>YEAR(Sales_Trans_2[[#This Row],[Transaction_Date]])</f>
        <v>2025</v>
      </c>
      <c r="AC2125" t="str">
        <f>TEXT(Sales_Trans_2[[#This Row],[Transaction_Date]],"mmm")</f>
        <v>Jul</v>
      </c>
      <c r="AD2125">
        <f>MONTH(Sales_Trans_2[[#This Row],[Transaction_Date]])</f>
        <v>7</v>
      </c>
      <c r="AE2125" s="19">
        <f>IFERROR(Sales_Trans_2[[#This Row],[Profit]]/Sales_Trans_2[[#This Row],[Sales_Amount]],0)</f>
        <v>2.6666666666666666E-3</v>
      </c>
      <c r="AF2125" s="20" t="str">
        <f>IF(Sales_Trans_2[[#This Row],[Discount_Pct]]=0,"0%",
IF(Sales_Trans_2[[#This Row],[Discount_Pct]]&lt;=5,"1-5%",
IF(Sales_Trans_2[[#This Row],[Discount_Pct]]&lt;=10,"6-10%",
IF(Sales_Trans_2[[#This Row],[Discount_Pct]]&lt;=15,"11-15%","&gt;15%"))))</f>
        <v>11-15%</v>
      </c>
    </row>
    <row r="2126" spans="1:32" x14ac:dyDescent="0.25">
      <c r="A2126" t="s">
        <v>3128</v>
      </c>
      <c r="B2126" s="10">
        <v>45866</v>
      </c>
      <c r="C2126" t="s">
        <v>2125</v>
      </c>
      <c r="D2126" t="s">
        <v>856</v>
      </c>
      <c r="E2126" t="s">
        <v>1109</v>
      </c>
      <c r="F2126" t="s">
        <v>1110</v>
      </c>
      <c r="G2126">
        <v>3</v>
      </c>
      <c r="H2126">
        <v>275.70999999999998</v>
      </c>
      <c r="I2126">
        <v>5</v>
      </c>
      <c r="J2126">
        <v>41.36</v>
      </c>
      <c r="K2126">
        <v>785.77</v>
      </c>
      <c r="L2126">
        <v>618.9</v>
      </c>
      <c r="M2126">
        <v>166.87</v>
      </c>
      <c r="N2126" t="s">
        <v>40</v>
      </c>
      <c r="O2126" t="s">
        <v>24</v>
      </c>
      <c r="P2126" t="s">
        <v>25</v>
      </c>
      <c r="Q2126">
        <v>0.72847222222222219</v>
      </c>
      <c r="R2126" t="s">
        <v>49</v>
      </c>
      <c r="S2126" t="s">
        <v>4825</v>
      </c>
      <c r="T2126" t="s">
        <v>4805</v>
      </c>
      <c r="U2126">
        <v>275.70999999999998</v>
      </c>
      <c r="V2126" t="s">
        <v>5570</v>
      </c>
      <c r="W2126" t="s">
        <v>4968</v>
      </c>
      <c r="X2126" t="s">
        <v>5104</v>
      </c>
      <c r="Y2126" t="s">
        <v>4970</v>
      </c>
      <c r="Z2126" t="s">
        <v>5105</v>
      </c>
      <c r="AA2126" t="s">
        <v>4962</v>
      </c>
      <c r="AB2126">
        <f>YEAR(Sales_Trans_2[[#This Row],[Transaction_Date]])</f>
        <v>2025</v>
      </c>
      <c r="AC2126" t="str">
        <f>TEXT(Sales_Trans_2[[#This Row],[Transaction_Date]],"mmm")</f>
        <v>Jul</v>
      </c>
      <c r="AD2126">
        <f>MONTH(Sales_Trans_2[[#This Row],[Transaction_Date]])</f>
        <v>7</v>
      </c>
      <c r="AE2126" s="19">
        <f>IFERROR(Sales_Trans_2[[#This Row],[Profit]]/Sales_Trans_2[[#This Row],[Sales_Amount]],0)</f>
        <v>0.21236494139506473</v>
      </c>
      <c r="AF2126" s="20" t="str">
        <f>IF(Sales_Trans_2[[#This Row],[Discount_Pct]]=0,"0%",
IF(Sales_Trans_2[[#This Row],[Discount_Pct]]&lt;=5,"1-5%",
IF(Sales_Trans_2[[#This Row],[Discount_Pct]]&lt;=10,"6-10%",
IF(Sales_Trans_2[[#This Row],[Discount_Pct]]&lt;=15,"11-15%","&gt;15%"))))</f>
        <v>1-5%</v>
      </c>
    </row>
    <row r="2127" spans="1:32" x14ac:dyDescent="0.25">
      <c r="A2127" t="s">
        <v>2921</v>
      </c>
      <c r="B2127" s="10">
        <v>45865</v>
      </c>
      <c r="C2127" t="s">
        <v>1985</v>
      </c>
      <c r="D2127" t="s">
        <v>314</v>
      </c>
      <c r="E2127" t="s">
        <v>192</v>
      </c>
      <c r="F2127" t="s">
        <v>2922</v>
      </c>
      <c r="G2127">
        <v>3</v>
      </c>
      <c r="H2127">
        <v>361.78</v>
      </c>
      <c r="I2127">
        <v>5</v>
      </c>
      <c r="J2127">
        <v>54.27</v>
      </c>
      <c r="K2127">
        <v>1185.73</v>
      </c>
      <c r="L2127">
        <v>741.75</v>
      </c>
      <c r="M2127">
        <v>443.98</v>
      </c>
      <c r="N2127" t="s">
        <v>40</v>
      </c>
      <c r="O2127" t="s">
        <v>24</v>
      </c>
      <c r="P2127" t="s">
        <v>25</v>
      </c>
      <c r="Q2127">
        <v>0.91249999999999998</v>
      </c>
      <c r="R2127" t="s">
        <v>27</v>
      </c>
      <c r="S2127" t="s">
        <v>4707</v>
      </c>
      <c r="T2127" t="s">
        <v>4703</v>
      </c>
      <c r="U2127">
        <v>329.69</v>
      </c>
      <c r="V2127" t="s">
        <v>5032</v>
      </c>
      <c r="W2127" t="s">
        <v>4958</v>
      </c>
      <c r="X2127" t="s">
        <v>5789</v>
      </c>
      <c r="Y2127" t="s">
        <v>4970</v>
      </c>
      <c r="Z2127" t="s">
        <v>5284</v>
      </c>
      <c r="AA2127" t="s">
        <v>4962</v>
      </c>
      <c r="AB2127">
        <f>YEAR(Sales_Trans_2[[#This Row],[Transaction_Date]])</f>
        <v>2025</v>
      </c>
      <c r="AC2127" t="str">
        <f>TEXT(Sales_Trans_2[[#This Row],[Transaction_Date]],"mmm")</f>
        <v>Jul</v>
      </c>
      <c r="AD2127">
        <f>MONTH(Sales_Trans_2[[#This Row],[Transaction_Date]])</f>
        <v>7</v>
      </c>
      <c r="AE2127" s="19">
        <f>IFERROR(Sales_Trans_2[[#This Row],[Profit]]/Sales_Trans_2[[#This Row],[Sales_Amount]],0)</f>
        <v>0.3744360014505832</v>
      </c>
      <c r="AF2127" s="20" t="str">
        <f>IF(Sales_Trans_2[[#This Row],[Discount_Pct]]=0,"0%",
IF(Sales_Trans_2[[#This Row],[Discount_Pct]]&lt;=5,"1-5%",
IF(Sales_Trans_2[[#This Row],[Discount_Pct]]&lt;=10,"6-10%",
IF(Sales_Trans_2[[#This Row],[Discount_Pct]]&lt;=15,"11-15%","&gt;15%"))))</f>
        <v>1-5%</v>
      </c>
    </row>
    <row r="2128" spans="1:32" x14ac:dyDescent="0.25">
      <c r="A2128" t="s">
        <v>2242</v>
      </c>
      <c r="B2128" s="10">
        <v>45863</v>
      </c>
      <c r="C2128" t="s">
        <v>1048</v>
      </c>
      <c r="D2128" t="s">
        <v>389</v>
      </c>
      <c r="E2128" t="s">
        <v>1031</v>
      </c>
      <c r="F2128" t="s">
        <v>1032</v>
      </c>
      <c r="G2128">
        <v>4</v>
      </c>
      <c r="H2128">
        <v>83.13</v>
      </c>
      <c r="I2128">
        <v>10</v>
      </c>
      <c r="J2128">
        <v>33.25</v>
      </c>
      <c r="K2128">
        <v>299.27</v>
      </c>
      <c r="L2128">
        <v>276.36</v>
      </c>
      <c r="M2128">
        <v>22.91</v>
      </c>
      <c r="N2128" t="s">
        <v>23</v>
      </c>
      <c r="O2128" t="s">
        <v>24</v>
      </c>
      <c r="P2128" t="s">
        <v>25</v>
      </c>
      <c r="Q2128">
        <v>0.49861111111111112</v>
      </c>
      <c r="R2128" t="s">
        <v>49</v>
      </c>
      <c r="S2128" t="s">
        <v>4854</v>
      </c>
      <c r="T2128" t="s">
        <v>4847</v>
      </c>
      <c r="U2128">
        <v>83.13</v>
      </c>
      <c r="V2128" t="s">
        <v>5785</v>
      </c>
      <c r="W2128" t="s">
        <v>4964</v>
      </c>
      <c r="X2128" t="s">
        <v>5350</v>
      </c>
      <c r="Y2128" t="s">
        <v>4970</v>
      </c>
      <c r="Z2128" t="s">
        <v>5000</v>
      </c>
      <c r="AA2128" t="s">
        <v>4962</v>
      </c>
      <c r="AB2128">
        <f>YEAR(Sales_Trans_2[[#This Row],[Transaction_Date]])</f>
        <v>2025</v>
      </c>
      <c r="AC2128" t="str">
        <f>TEXT(Sales_Trans_2[[#This Row],[Transaction_Date]],"mmm")</f>
        <v>Jul</v>
      </c>
      <c r="AD2128">
        <f>MONTH(Sales_Trans_2[[#This Row],[Transaction_Date]])</f>
        <v>7</v>
      </c>
      <c r="AE2128" s="19">
        <f>IFERROR(Sales_Trans_2[[#This Row],[Profit]]/Sales_Trans_2[[#This Row],[Sales_Amount]],0)</f>
        <v>7.6552945500718422E-2</v>
      </c>
      <c r="AF2128" s="20" t="str">
        <f>IF(Sales_Trans_2[[#This Row],[Discount_Pct]]=0,"0%",
IF(Sales_Trans_2[[#This Row],[Discount_Pct]]&lt;=5,"1-5%",
IF(Sales_Trans_2[[#This Row],[Discount_Pct]]&lt;=10,"6-10%",
IF(Sales_Trans_2[[#This Row],[Discount_Pct]]&lt;=15,"11-15%","&gt;15%"))))</f>
        <v>6-10%</v>
      </c>
    </row>
    <row r="2129" spans="1:32" x14ac:dyDescent="0.25">
      <c r="A2129" t="s">
        <v>4160</v>
      </c>
      <c r="B2129" s="10">
        <v>45815</v>
      </c>
      <c r="C2129" t="s">
        <v>2057</v>
      </c>
      <c r="D2129" t="s">
        <v>1194</v>
      </c>
      <c r="E2129" t="s">
        <v>1233</v>
      </c>
      <c r="F2129" t="s">
        <v>929</v>
      </c>
      <c r="G2129">
        <v>4</v>
      </c>
      <c r="H2129">
        <v>109.69</v>
      </c>
      <c r="I2129">
        <v>15</v>
      </c>
      <c r="J2129">
        <v>65.81</v>
      </c>
      <c r="K2129">
        <v>428.89</v>
      </c>
      <c r="L2129">
        <v>371.84</v>
      </c>
      <c r="M2129">
        <v>57.05</v>
      </c>
      <c r="N2129" t="s">
        <v>47</v>
      </c>
      <c r="O2129" t="s">
        <v>24</v>
      </c>
      <c r="P2129" t="s">
        <v>25</v>
      </c>
      <c r="Q2129">
        <v>0.57152777777777775</v>
      </c>
      <c r="R2129" t="s">
        <v>27</v>
      </c>
      <c r="S2129" t="s">
        <v>4896</v>
      </c>
      <c r="T2129" t="s">
        <v>4887</v>
      </c>
      <c r="U2129">
        <v>109.69</v>
      </c>
      <c r="V2129" t="s">
        <v>5824</v>
      </c>
      <c r="W2129" t="s">
        <v>4964</v>
      </c>
      <c r="X2129" t="s">
        <v>5289</v>
      </c>
      <c r="Y2129" t="s">
        <v>4970</v>
      </c>
      <c r="Z2129" t="s">
        <v>5290</v>
      </c>
      <c r="AA2129" t="s">
        <v>4962</v>
      </c>
      <c r="AB2129">
        <f>YEAR(Sales_Trans_2[[#This Row],[Transaction_Date]])</f>
        <v>2025</v>
      </c>
      <c r="AC2129" t="str">
        <f>TEXT(Sales_Trans_2[[#This Row],[Transaction_Date]],"mmm")</f>
        <v>Jun</v>
      </c>
      <c r="AD2129">
        <f>MONTH(Sales_Trans_2[[#This Row],[Transaction_Date]])</f>
        <v>6</v>
      </c>
      <c r="AE2129" s="19">
        <f>IFERROR(Sales_Trans_2[[#This Row],[Profit]]/Sales_Trans_2[[#This Row],[Sales_Amount]],0)</f>
        <v>0.13301779010935205</v>
      </c>
      <c r="AF2129" s="20" t="str">
        <f>IF(Sales_Trans_2[[#This Row],[Discount_Pct]]=0,"0%",
IF(Sales_Trans_2[[#This Row],[Discount_Pct]]&lt;=5,"1-5%",
IF(Sales_Trans_2[[#This Row],[Discount_Pct]]&lt;=10,"6-10%",
IF(Sales_Trans_2[[#This Row],[Discount_Pct]]&lt;=15,"11-15%","&gt;15%"))))</f>
        <v>11-15%</v>
      </c>
    </row>
    <row r="2130" spans="1:32" x14ac:dyDescent="0.25">
      <c r="A2130" t="s">
        <v>2114</v>
      </c>
      <c r="B2130" s="10">
        <v>45664</v>
      </c>
      <c r="C2130" t="s">
        <v>2115</v>
      </c>
      <c r="D2130" t="s">
        <v>777</v>
      </c>
      <c r="E2130" t="s">
        <v>1413</v>
      </c>
      <c r="F2130" t="s">
        <v>1829</v>
      </c>
      <c r="G2130">
        <v>4</v>
      </c>
      <c r="H2130">
        <v>87.74</v>
      </c>
      <c r="I2130">
        <v>20</v>
      </c>
      <c r="J2130">
        <v>70.19</v>
      </c>
      <c r="K2130">
        <v>280.77</v>
      </c>
      <c r="L2130">
        <v>272.68</v>
      </c>
      <c r="M2130">
        <v>8.09</v>
      </c>
      <c r="N2130" t="s">
        <v>133</v>
      </c>
      <c r="O2130" t="s">
        <v>24</v>
      </c>
      <c r="P2130" t="s">
        <v>25</v>
      </c>
      <c r="Q2130">
        <v>0.75069444444444444</v>
      </c>
      <c r="R2130" t="s">
        <v>49</v>
      </c>
      <c r="S2130" t="s">
        <v>4818</v>
      </c>
      <c r="T2130" t="s">
        <v>4805</v>
      </c>
      <c r="U2130">
        <v>86.11</v>
      </c>
      <c r="V2130" t="s">
        <v>5650</v>
      </c>
      <c r="W2130" t="s">
        <v>4958</v>
      </c>
      <c r="X2130" t="s">
        <v>5463</v>
      </c>
      <c r="Y2130" t="s">
        <v>4970</v>
      </c>
      <c r="Z2130" t="s">
        <v>5310</v>
      </c>
      <c r="AA2130" t="s">
        <v>4962</v>
      </c>
      <c r="AB2130">
        <f>YEAR(Sales_Trans_2[[#This Row],[Transaction_Date]])</f>
        <v>2025</v>
      </c>
      <c r="AC2130" t="str">
        <f>TEXT(Sales_Trans_2[[#This Row],[Transaction_Date]],"mmm")</f>
        <v>Jan</v>
      </c>
      <c r="AD2130">
        <f>MONTH(Sales_Trans_2[[#This Row],[Transaction_Date]])</f>
        <v>1</v>
      </c>
      <c r="AE2130" s="19">
        <f>IFERROR(Sales_Trans_2[[#This Row],[Profit]]/Sales_Trans_2[[#This Row],[Sales_Amount]],0)</f>
        <v>2.8813619688713182E-2</v>
      </c>
      <c r="AF2130" s="20" t="str">
        <f>IF(Sales_Trans_2[[#This Row],[Discount_Pct]]=0,"0%",
IF(Sales_Trans_2[[#This Row],[Discount_Pct]]&lt;=5,"1-5%",
IF(Sales_Trans_2[[#This Row],[Discount_Pct]]&lt;=10,"6-10%",
IF(Sales_Trans_2[[#This Row],[Discount_Pct]]&lt;=15,"11-15%","&gt;15%"))))</f>
        <v>&gt;15%</v>
      </c>
    </row>
    <row r="2131" spans="1:32" x14ac:dyDescent="0.25">
      <c r="A2131" t="s">
        <v>890</v>
      </c>
      <c r="B2131" s="10">
        <v>45829</v>
      </c>
      <c r="C2131" t="s">
        <v>538</v>
      </c>
      <c r="D2131" t="s">
        <v>891</v>
      </c>
      <c r="E2131" t="s">
        <v>327</v>
      </c>
      <c r="F2131" t="s">
        <v>892</v>
      </c>
      <c r="G2131">
        <v>8</v>
      </c>
      <c r="H2131">
        <v>477.64</v>
      </c>
      <c r="I2131">
        <v>5</v>
      </c>
      <c r="J2131">
        <v>191.06</v>
      </c>
      <c r="K2131">
        <v>4174.57</v>
      </c>
      <c r="L2131">
        <v>2859.76</v>
      </c>
      <c r="M2131">
        <v>1314.81</v>
      </c>
      <c r="N2131" t="s">
        <v>40</v>
      </c>
      <c r="O2131" t="s">
        <v>24</v>
      </c>
      <c r="P2131" t="s">
        <v>25</v>
      </c>
      <c r="Q2131">
        <v>0.83125000000000004</v>
      </c>
      <c r="R2131" t="s">
        <v>27</v>
      </c>
      <c r="S2131" t="s">
        <v>4831</v>
      </c>
      <c r="T2131" t="s">
        <v>4828</v>
      </c>
      <c r="U2131">
        <v>425.88</v>
      </c>
      <c r="V2131" t="s">
        <v>5521</v>
      </c>
      <c r="W2131" t="s">
        <v>4958</v>
      </c>
      <c r="X2131" t="s">
        <v>5669</v>
      </c>
      <c r="Y2131" t="s">
        <v>4970</v>
      </c>
      <c r="Z2131" t="s">
        <v>5216</v>
      </c>
      <c r="AA2131" t="s">
        <v>4962</v>
      </c>
      <c r="AB2131">
        <f>YEAR(Sales_Trans_2[[#This Row],[Transaction_Date]])</f>
        <v>2025</v>
      </c>
      <c r="AC2131" t="str">
        <f>TEXT(Sales_Trans_2[[#This Row],[Transaction_Date]],"mmm")</f>
        <v>Jun</v>
      </c>
      <c r="AD2131">
        <f>MONTH(Sales_Trans_2[[#This Row],[Transaction_Date]])</f>
        <v>6</v>
      </c>
      <c r="AE2131" s="19">
        <f>IFERROR(Sales_Trans_2[[#This Row],[Profit]]/Sales_Trans_2[[#This Row],[Sales_Amount]],0)</f>
        <v>0.31495698958216056</v>
      </c>
      <c r="AF2131" s="20" t="str">
        <f>IF(Sales_Trans_2[[#This Row],[Discount_Pct]]=0,"0%",
IF(Sales_Trans_2[[#This Row],[Discount_Pct]]&lt;=5,"1-5%",
IF(Sales_Trans_2[[#This Row],[Discount_Pct]]&lt;=10,"6-10%",
IF(Sales_Trans_2[[#This Row],[Discount_Pct]]&lt;=15,"11-15%","&gt;15%"))))</f>
        <v>1-5%</v>
      </c>
    </row>
    <row r="2132" spans="1:32" x14ac:dyDescent="0.25">
      <c r="A2132" t="s">
        <v>3811</v>
      </c>
      <c r="B2132" s="10">
        <v>45829</v>
      </c>
      <c r="C2132" t="s">
        <v>3068</v>
      </c>
      <c r="D2132" t="s">
        <v>280</v>
      </c>
      <c r="E2132" t="s">
        <v>148</v>
      </c>
      <c r="F2132" t="s">
        <v>149</v>
      </c>
      <c r="G2132">
        <v>8</v>
      </c>
      <c r="H2132">
        <v>139.28</v>
      </c>
      <c r="I2132">
        <v>20</v>
      </c>
      <c r="J2132">
        <v>222.85</v>
      </c>
      <c r="K2132">
        <v>1025.0999999999999</v>
      </c>
      <c r="L2132">
        <v>778.8</v>
      </c>
      <c r="M2132">
        <v>246.3</v>
      </c>
      <c r="N2132" t="s">
        <v>40</v>
      </c>
      <c r="O2132" t="s">
        <v>24</v>
      </c>
      <c r="P2132" t="s">
        <v>25</v>
      </c>
      <c r="Q2132">
        <v>0.47569444444444442</v>
      </c>
      <c r="R2132" t="s">
        <v>27</v>
      </c>
      <c r="S2132" t="s">
        <v>4726</v>
      </c>
      <c r="T2132" t="s">
        <v>4703</v>
      </c>
      <c r="U2132">
        <v>124.84</v>
      </c>
      <c r="V2132" t="s">
        <v>5568</v>
      </c>
      <c r="W2132" t="s">
        <v>4958</v>
      </c>
      <c r="X2132" t="s">
        <v>5666</v>
      </c>
      <c r="Y2132" t="s">
        <v>4970</v>
      </c>
      <c r="Z2132" t="s">
        <v>5135</v>
      </c>
      <c r="AA2132" t="s">
        <v>4962</v>
      </c>
      <c r="AB2132">
        <f>YEAR(Sales_Trans_2[[#This Row],[Transaction_Date]])</f>
        <v>2025</v>
      </c>
      <c r="AC2132" t="str">
        <f>TEXT(Sales_Trans_2[[#This Row],[Transaction_Date]],"mmm")</f>
        <v>Jun</v>
      </c>
      <c r="AD2132">
        <f>MONTH(Sales_Trans_2[[#This Row],[Transaction_Date]])</f>
        <v>6</v>
      </c>
      <c r="AE2132" s="19">
        <f>IFERROR(Sales_Trans_2[[#This Row],[Profit]]/Sales_Trans_2[[#This Row],[Sales_Amount]],0)</f>
        <v>0.24026924202516831</v>
      </c>
      <c r="AF2132" s="20" t="str">
        <f>IF(Sales_Trans_2[[#This Row],[Discount_Pct]]=0,"0%",
IF(Sales_Trans_2[[#This Row],[Discount_Pct]]&lt;=5,"1-5%",
IF(Sales_Trans_2[[#This Row],[Discount_Pct]]&lt;=10,"6-10%",
IF(Sales_Trans_2[[#This Row],[Discount_Pct]]&lt;=15,"11-15%","&gt;15%"))))</f>
        <v>&gt;15%</v>
      </c>
    </row>
    <row r="2133" spans="1:32" x14ac:dyDescent="0.25">
      <c r="A2133" t="s">
        <v>4438</v>
      </c>
      <c r="B2133" s="10">
        <v>45829</v>
      </c>
      <c r="C2133" t="s">
        <v>4439</v>
      </c>
      <c r="D2133" t="s">
        <v>52</v>
      </c>
      <c r="E2133" t="s">
        <v>350</v>
      </c>
      <c r="F2133" t="s">
        <v>1259</v>
      </c>
      <c r="G2133">
        <v>1</v>
      </c>
      <c r="H2133">
        <v>313.47000000000003</v>
      </c>
      <c r="I2133">
        <v>10</v>
      </c>
      <c r="J2133">
        <v>31.35</v>
      </c>
      <c r="K2133">
        <v>324.44</v>
      </c>
      <c r="L2133">
        <v>246.12</v>
      </c>
      <c r="M2133">
        <v>78.319999999999993</v>
      </c>
      <c r="N2133" t="s">
        <v>133</v>
      </c>
      <c r="O2133" t="s">
        <v>24</v>
      </c>
      <c r="P2133" t="s">
        <v>25</v>
      </c>
      <c r="Q2133">
        <v>0.65694444444444444</v>
      </c>
      <c r="R2133" t="s">
        <v>27</v>
      </c>
      <c r="S2133" t="s">
        <v>4701</v>
      </c>
      <c r="T2133" t="s">
        <v>4672</v>
      </c>
      <c r="U2133">
        <v>313.47000000000003</v>
      </c>
      <c r="V2133" t="s">
        <v>6029</v>
      </c>
      <c r="W2133" t="s">
        <v>4964</v>
      </c>
      <c r="X2133" t="s">
        <v>4980</v>
      </c>
      <c r="Y2133" t="s">
        <v>4970</v>
      </c>
      <c r="Z2133" t="s">
        <v>4981</v>
      </c>
      <c r="AA2133" t="s">
        <v>4962</v>
      </c>
      <c r="AB2133">
        <f>YEAR(Sales_Trans_2[[#This Row],[Transaction_Date]])</f>
        <v>2025</v>
      </c>
      <c r="AC2133" t="str">
        <f>TEXT(Sales_Trans_2[[#This Row],[Transaction_Date]],"mmm")</f>
        <v>Jun</v>
      </c>
      <c r="AD2133">
        <f>MONTH(Sales_Trans_2[[#This Row],[Transaction_Date]])</f>
        <v>6</v>
      </c>
      <c r="AE2133" s="19">
        <f>IFERROR(Sales_Trans_2[[#This Row],[Profit]]/Sales_Trans_2[[#This Row],[Sales_Amount]],0)</f>
        <v>0.24140056713105656</v>
      </c>
      <c r="AF2133" s="20" t="str">
        <f>IF(Sales_Trans_2[[#This Row],[Discount_Pct]]=0,"0%",
IF(Sales_Trans_2[[#This Row],[Discount_Pct]]&lt;=5,"1-5%",
IF(Sales_Trans_2[[#This Row],[Discount_Pct]]&lt;=10,"6-10%",
IF(Sales_Trans_2[[#This Row],[Discount_Pct]]&lt;=15,"11-15%","&gt;15%"))))</f>
        <v>6-10%</v>
      </c>
    </row>
    <row r="2134" spans="1:32" x14ac:dyDescent="0.25">
      <c r="A2134" t="s">
        <v>4339</v>
      </c>
      <c r="B2134" s="10">
        <v>45825</v>
      </c>
      <c r="C2134" t="s">
        <v>1729</v>
      </c>
      <c r="D2134" t="s">
        <v>65</v>
      </c>
      <c r="E2134" t="s">
        <v>66</v>
      </c>
      <c r="F2134" t="s">
        <v>1310</v>
      </c>
      <c r="G2134">
        <v>2</v>
      </c>
      <c r="H2134">
        <v>172.63</v>
      </c>
      <c r="I2134">
        <v>5</v>
      </c>
      <c r="J2134">
        <v>17.260000000000002</v>
      </c>
      <c r="K2134">
        <v>328</v>
      </c>
      <c r="L2134">
        <v>284</v>
      </c>
      <c r="M2134">
        <v>44</v>
      </c>
      <c r="N2134" t="s">
        <v>23</v>
      </c>
      <c r="O2134" t="s">
        <v>24</v>
      </c>
      <c r="P2134" t="s">
        <v>25</v>
      </c>
      <c r="Q2134">
        <v>0.7993055555555556</v>
      </c>
      <c r="R2134" t="s">
        <v>49</v>
      </c>
      <c r="S2134" t="s">
        <v>4719</v>
      </c>
      <c r="T2134" t="s">
        <v>4703</v>
      </c>
      <c r="U2134">
        <v>172.63</v>
      </c>
      <c r="V2134" t="s">
        <v>5009</v>
      </c>
      <c r="W2134" t="s">
        <v>4968</v>
      </c>
      <c r="X2134" t="s">
        <v>5377</v>
      </c>
      <c r="Y2134" t="s">
        <v>4970</v>
      </c>
      <c r="Z2134" t="s">
        <v>5155</v>
      </c>
      <c r="AA2134" t="s">
        <v>4962</v>
      </c>
      <c r="AB2134">
        <f>YEAR(Sales_Trans_2[[#This Row],[Transaction_Date]])</f>
        <v>2025</v>
      </c>
      <c r="AC2134" t="str">
        <f>TEXT(Sales_Trans_2[[#This Row],[Transaction_Date]],"mmm")</f>
        <v>Jun</v>
      </c>
      <c r="AD2134">
        <f>MONTH(Sales_Trans_2[[#This Row],[Transaction_Date]])</f>
        <v>6</v>
      </c>
      <c r="AE2134" s="19">
        <f>IFERROR(Sales_Trans_2[[#This Row],[Profit]]/Sales_Trans_2[[#This Row],[Sales_Amount]],0)</f>
        <v>0.13414634146341464</v>
      </c>
      <c r="AF2134" s="20" t="str">
        <f>IF(Sales_Trans_2[[#This Row],[Discount_Pct]]=0,"0%",
IF(Sales_Trans_2[[#This Row],[Discount_Pct]]&lt;=5,"1-5%",
IF(Sales_Trans_2[[#This Row],[Discount_Pct]]&lt;=10,"6-10%",
IF(Sales_Trans_2[[#This Row],[Discount_Pct]]&lt;=15,"11-15%","&gt;15%"))))</f>
        <v>1-5%</v>
      </c>
    </row>
    <row r="2135" spans="1:32" x14ac:dyDescent="0.25">
      <c r="A2135" t="s">
        <v>2540</v>
      </c>
      <c r="B2135" s="10">
        <v>45814</v>
      </c>
      <c r="C2135" t="s">
        <v>2541</v>
      </c>
      <c r="D2135" t="s">
        <v>113</v>
      </c>
      <c r="E2135" t="s">
        <v>66</v>
      </c>
      <c r="F2135" t="s">
        <v>271</v>
      </c>
      <c r="G2135">
        <v>7</v>
      </c>
      <c r="H2135">
        <v>286.55</v>
      </c>
      <c r="I2135">
        <v>20</v>
      </c>
      <c r="J2135">
        <v>401.17</v>
      </c>
      <c r="K2135">
        <v>1604.68</v>
      </c>
      <c r="L2135">
        <v>1335.18</v>
      </c>
      <c r="M2135">
        <v>269.5</v>
      </c>
      <c r="N2135" t="s">
        <v>23</v>
      </c>
      <c r="O2135" t="s">
        <v>24</v>
      </c>
      <c r="P2135" t="s">
        <v>25</v>
      </c>
      <c r="Q2135">
        <v>0.74722222222222223</v>
      </c>
      <c r="R2135" t="s">
        <v>49</v>
      </c>
      <c r="S2135" t="s">
        <v>4907</v>
      </c>
      <c r="T2135" t="s">
        <v>4908</v>
      </c>
      <c r="U2135">
        <v>253.11</v>
      </c>
      <c r="V2135" t="s">
        <v>5936</v>
      </c>
      <c r="W2135" t="s">
        <v>4958</v>
      </c>
      <c r="X2135" t="s">
        <v>5600</v>
      </c>
      <c r="Y2135" t="s">
        <v>4970</v>
      </c>
      <c r="Z2135" t="s">
        <v>5155</v>
      </c>
      <c r="AA2135" t="s">
        <v>4962</v>
      </c>
      <c r="AB2135">
        <f>YEAR(Sales_Trans_2[[#This Row],[Transaction_Date]])</f>
        <v>2025</v>
      </c>
      <c r="AC2135" t="str">
        <f>TEXT(Sales_Trans_2[[#This Row],[Transaction_Date]],"mmm")</f>
        <v>Jun</v>
      </c>
      <c r="AD2135">
        <f>MONTH(Sales_Trans_2[[#This Row],[Transaction_Date]])</f>
        <v>6</v>
      </c>
      <c r="AE2135" s="19">
        <f>IFERROR(Sales_Trans_2[[#This Row],[Profit]]/Sales_Trans_2[[#This Row],[Sales_Amount]],0)</f>
        <v>0.16794625719769674</v>
      </c>
      <c r="AF2135" s="20" t="str">
        <f>IF(Sales_Trans_2[[#This Row],[Discount_Pct]]=0,"0%",
IF(Sales_Trans_2[[#This Row],[Discount_Pct]]&lt;=5,"1-5%",
IF(Sales_Trans_2[[#This Row],[Discount_Pct]]&lt;=10,"6-10%",
IF(Sales_Trans_2[[#This Row],[Discount_Pct]]&lt;=15,"11-15%","&gt;15%"))))</f>
        <v>&gt;15%</v>
      </c>
    </row>
    <row r="2136" spans="1:32" x14ac:dyDescent="0.25">
      <c r="A2136" t="s">
        <v>4473</v>
      </c>
      <c r="B2136" s="10">
        <v>45783</v>
      </c>
      <c r="C2136" t="s">
        <v>1673</v>
      </c>
      <c r="D2136" t="s">
        <v>360</v>
      </c>
      <c r="E2136" t="s">
        <v>1347</v>
      </c>
      <c r="F2136" t="s">
        <v>4474</v>
      </c>
      <c r="G2136">
        <v>6</v>
      </c>
      <c r="H2136">
        <v>389.82</v>
      </c>
      <c r="I2136">
        <v>10</v>
      </c>
      <c r="J2136">
        <v>233.89</v>
      </c>
      <c r="K2136">
        <v>2105.0300000000002</v>
      </c>
      <c r="L2136">
        <v>1576.8</v>
      </c>
      <c r="M2136">
        <v>528.23</v>
      </c>
      <c r="N2136" t="s">
        <v>40</v>
      </c>
      <c r="O2136" t="s">
        <v>24</v>
      </c>
      <c r="P2136" t="s">
        <v>25</v>
      </c>
      <c r="Q2136">
        <v>0.90069444444444446</v>
      </c>
      <c r="R2136" t="s">
        <v>49</v>
      </c>
      <c r="S2136" t="s">
        <v>4922</v>
      </c>
      <c r="T2136" t="s">
        <v>4908</v>
      </c>
      <c r="U2136">
        <v>353.05</v>
      </c>
      <c r="V2136" t="s">
        <v>5860</v>
      </c>
      <c r="W2136" t="s">
        <v>4958</v>
      </c>
      <c r="X2136" t="s">
        <v>6038</v>
      </c>
      <c r="Y2136" t="s">
        <v>4970</v>
      </c>
      <c r="Z2136" t="s">
        <v>5089</v>
      </c>
      <c r="AA2136" t="s">
        <v>4962</v>
      </c>
      <c r="AB2136">
        <f>YEAR(Sales_Trans_2[[#This Row],[Transaction_Date]])</f>
        <v>2025</v>
      </c>
      <c r="AC2136" t="str">
        <f>TEXT(Sales_Trans_2[[#This Row],[Transaction_Date]],"mmm")</f>
        <v>May</v>
      </c>
      <c r="AD2136">
        <f>MONTH(Sales_Trans_2[[#This Row],[Transaction_Date]])</f>
        <v>5</v>
      </c>
      <c r="AE2136" s="19">
        <f>IFERROR(Sales_Trans_2[[#This Row],[Profit]]/Sales_Trans_2[[#This Row],[Sales_Amount]],0)</f>
        <v>0.25093704127732147</v>
      </c>
      <c r="AF2136" s="20" t="str">
        <f>IF(Sales_Trans_2[[#This Row],[Discount_Pct]]=0,"0%",
IF(Sales_Trans_2[[#This Row],[Discount_Pct]]&lt;=5,"1-5%",
IF(Sales_Trans_2[[#This Row],[Discount_Pct]]&lt;=10,"6-10%",
IF(Sales_Trans_2[[#This Row],[Discount_Pct]]&lt;=15,"11-15%","&gt;15%"))))</f>
        <v>6-10%</v>
      </c>
    </row>
    <row r="2137" spans="1:32" x14ac:dyDescent="0.25">
      <c r="A2137" t="s">
        <v>4005</v>
      </c>
      <c r="B2137" s="10">
        <v>45808</v>
      </c>
      <c r="C2137" t="s">
        <v>1990</v>
      </c>
      <c r="D2137" t="s">
        <v>882</v>
      </c>
      <c r="E2137" t="s">
        <v>327</v>
      </c>
      <c r="F2137" t="s">
        <v>892</v>
      </c>
      <c r="G2137">
        <v>1</v>
      </c>
      <c r="H2137">
        <v>262.77</v>
      </c>
      <c r="I2137">
        <v>15</v>
      </c>
      <c r="J2137">
        <v>39.42</v>
      </c>
      <c r="K2137">
        <v>256.85000000000002</v>
      </c>
      <c r="L2137">
        <v>194.64</v>
      </c>
      <c r="M2137">
        <v>62.21</v>
      </c>
      <c r="N2137" t="s">
        <v>68</v>
      </c>
      <c r="O2137" t="s">
        <v>24</v>
      </c>
      <c r="P2137" t="s">
        <v>25</v>
      </c>
      <c r="Q2137">
        <v>0.90972222222222221</v>
      </c>
      <c r="R2137" t="s">
        <v>27</v>
      </c>
      <c r="S2137" t="s">
        <v>4768</v>
      </c>
      <c r="T2137" t="s">
        <v>4752</v>
      </c>
      <c r="U2137">
        <v>262.77</v>
      </c>
      <c r="V2137" t="s">
        <v>5434</v>
      </c>
      <c r="W2137" t="s">
        <v>4964</v>
      </c>
      <c r="X2137" t="s">
        <v>5669</v>
      </c>
      <c r="Y2137" t="s">
        <v>4970</v>
      </c>
      <c r="Z2137" t="s">
        <v>5216</v>
      </c>
      <c r="AA2137" t="s">
        <v>4962</v>
      </c>
      <c r="AB2137">
        <f>YEAR(Sales_Trans_2[[#This Row],[Transaction_Date]])</f>
        <v>2025</v>
      </c>
      <c r="AC2137" t="str">
        <f>TEXT(Sales_Trans_2[[#This Row],[Transaction_Date]],"mmm")</f>
        <v>May</v>
      </c>
      <c r="AD2137">
        <f>MONTH(Sales_Trans_2[[#This Row],[Transaction_Date]])</f>
        <v>5</v>
      </c>
      <c r="AE2137" s="19">
        <f>IFERROR(Sales_Trans_2[[#This Row],[Profit]]/Sales_Trans_2[[#This Row],[Sales_Amount]],0)</f>
        <v>0.24220362079034455</v>
      </c>
      <c r="AF2137" s="20" t="str">
        <f>IF(Sales_Trans_2[[#This Row],[Discount_Pct]]=0,"0%",
IF(Sales_Trans_2[[#This Row],[Discount_Pct]]&lt;=5,"1-5%",
IF(Sales_Trans_2[[#This Row],[Discount_Pct]]&lt;=10,"6-10%",
IF(Sales_Trans_2[[#This Row],[Discount_Pct]]&lt;=15,"11-15%","&gt;15%"))))</f>
        <v>11-15%</v>
      </c>
    </row>
    <row r="2138" spans="1:32" x14ac:dyDescent="0.25">
      <c r="A2138" t="s">
        <v>82</v>
      </c>
      <c r="B2138" s="10">
        <v>45807</v>
      </c>
      <c r="C2138" t="s">
        <v>83</v>
      </c>
      <c r="D2138" t="s">
        <v>84</v>
      </c>
      <c r="E2138" t="s">
        <v>85</v>
      </c>
      <c r="F2138" t="s">
        <v>86</v>
      </c>
      <c r="G2138">
        <v>4</v>
      </c>
      <c r="H2138">
        <v>260.93</v>
      </c>
      <c r="I2138">
        <v>5</v>
      </c>
      <c r="J2138">
        <v>52.19</v>
      </c>
      <c r="K2138">
        <v>991.53</v>
      </c>
      <c r="L2138">
        <v>776.24</v>
      </c>
      <c r="M2138">
        <v>215.29</v>
      </c>
      <c r="N2138" t="s">
        <v>4971</v>
      </c>
      <c r="O2138" t="s">
        <v>24</v>
      </c>
      <c r="P2138" t="s">
        <v>25</v>
      </c>
      <c r="Q2138">
        <v>0.87430555555555556</v>
      </c>
      <c r="R2138" t="s">
        <v>49</v>
      </c>
      <c r="S2138" t="s">
        <v>4823</v>
      </c>
      <c r="T2138" t="s">
        <v>4805</v>
      </c>
      <c r="U2138">
        <v>260.93</v>
      </c>
      <c r="V2138" t="s">
        <v>5934</v>
      </c>
      <c r="W2138" t="s">
        <v>4968</v>
      </c>
      <c r="X2138" t="s">
        <v>5374</v>
      </c>
      <c r="Y2138" t="s">
        <v>4970</v>
      </c>
      <c r="Z2138" t="s">
        <v>5312</v>
      </c>
      <c r="AA2138" t="s">
        <v>4962</v>
      </c>
      <c r="AB2138">
        <f>YEAR(Sales_Trans_2[[#This Row],[Transaction_Date]])</f>
        <v>2025</v>
      </c>
      <c r="AC2138" t="str">
        <f>TEXT(Sales_Trans_2[[#This Row],[Transaction_Date]],"mmm")</f>
        <v>May</v>
      </c>
      <c r="AD2138">
        <f>MONTH(Sales_Trans_2[[#This Row],[Transaction_Date]])</f>
        <v>5</v>
      </c>
      <c r="AE2138" s="19">
        <f>IFERROR(Sales_Trans_2[[#This Row],[Profit]]/Sales_Trans_2[[#This Row],[Sales_Amount]],0)</f>
        <v>0.21712908333585468</v>
      </c>
      <c r="AF2138" s="20" t="str">
        <f>IF(Sales_Trans_2[[#This Row],[Discount_Pct]]=0,"0%",
IF(Sales_Trans_2[[#This Row],[Discount_Pct]]&lt;=5,"1-5%",
IF(Sales_Trans_2[[#This Row],[Discount_Pct]]&lt;=10,"6-10%",
IF(Sales_Trans_2[[#This Row],[Discount_Pct]]&lt;=15,"11-15%","&gt;15%"))))</f>
        <v>1-5%</v>
      </c>
    </row>
    <row r="2139" spans="1:32" x14ac:dyDescent="0.25">
      <c r="A2139" t="s">
        <v>4528</v>
      </c>
      <c r="B2139" s="10">
        <v>45806</v>
      </c>
      <c r="C2139" t="s">
        <v>1775</v>
      </c>
      <c r="D2139" t="s">
        <v>399</v>
      </c>
      <c r="E2139" t="s">
        <v>321</v>
      </c>
      <c r="F2139" t="s">
        <v>1509</v>
      </c>
      <c r="G2139">
        <v>8</v>
      </c>
      <c r="H2139">
        <v>107.22</v>
      </c>
      <c r="I2139">
        <v>15</v>
      </c>
      <c r="J2139">
        <v>128.66</v>
      </c>
      <c r="K2139">
        <v>729.1</v>
      </c>
      <c r="L2139">
        <v>688.4</v>
      </c>
      <c r="M2139">
        <v>40.700000000000003</v>
      </c>
      <c r="N2139" t="s">
        <v>133</v>
      </c>
      <c r="O2139" t="s">
        <v>24</v>
      </c>
      <c r="P2139" t="s">
        <v>25</v>
      </c>
      <c r="Q2139">
        <v>0.49166666666666664</v>
      </c>
      <c r="R2139" t="s">
        <v>49</v>
      </c>
      <c r="S2139" t="s">
        <v>4693</v>
      </c>
      <c r="T2139" t="s">
        <v>4672</v>
      </c>
      <c r="U2139">
        <v>99.93</v>
      </c>
      <c r="V2139" t="s">
        <v>5144</v>
      </c>
      <c r="W2139" t="s">
        <v>4958</v>
      </c>
      <c r="X2139" t="s">
        <v>5506</v>
      </c>
      <c r="Y2139" t="s">
        <v>4970</v>
      </c>
      <c r="Z2139" t="s">
        <v>5507</v>
      </c>
      <c r="AA2139" t="s">
        <v>4962</v>
      </c>
      <c r="AB2139">
        <f>YEAR(Sales_Trans_2[[#This Row],[Transaction_Date]])</f>
        <v>2025</v>
      </c>
      <c r="AC2139" t="str">
        <f>TEXT(Sales_Trans_2[[#This Row],[Transaction_Date]],"mmm")</f>
        <v>May</v>
      </c>
      <c r="AD2139">
        <f>MONTH(Sales_Trans_2[[#This Row],[Transaction_Date]])</f>
        <v>5</v>
      </c>
      <c r="AE2139" s="19">
        <f>IFERROR(Sales_Trans_2[[#This Row],[Profit]]/Sales_Trans_2[[#This Row],[Sales_Amount]],0)</f>
        <v>5.5822246605403927E-2</v>
      </c>
      <c r="AF2139" s="20" t="str">
        <f>IF(Sales_Trans_2[[#This Row],[Discount_Pct]]=0,"0%",
IF(Sales_Trans_2[[#This Row],[Discount_Pct]]&lt;=5,"1-5%",
IF(Sales_Trans_2[[#This Row],[Discount_Pct]]&lt;=10,"6-10%",
IF(Sales_Trans_2[[#This Row],[Discount_Pct]]&lt;=15,"11-15%","&gt;15%"))))</f>
        <v>11-15%</v>
      </c>
    </row>
    <row r="2140" spans="1:32" x14ac:dyDescent="0.25">
      <c r="A2140" t="s">
        <v>145</v>
      </c>
      <c r="B2140" s="10">
        <v>45803</v>
      </c>
      <c r="C2140" t="s">
        <v>146</v>
      </c>
      <c r="D2140" t="s">
        <v>147</v>
      </c>
      <c r="E2140" t="s">
        <v>148</v>
      </c>
      <c r="F2140" t="s">
        <v>149</v>
      </c>
      <c r="G2140">
        <v>5</v>
      </c>
      <c r="H2140">
        <v>332.73</v>
      </c>
      <c r="I2140">
        <v>15</v>
      </c>
      <c r="J2140">
        <v>249.55</v>
      </c>
      <c r="K2140">
        <v>1414.1</v>
      </c>
      <c r="L2140">
        <v>1306.0999999999999</v>
      </c>
      <c r="M2140">
        <v>108</v>
      </c>
      <c r="N2140" t="s">
        <v>40</v>
      </c>
      <c r="O2140" t="s">
        <v>24</v>
      </c>
      <c r="P2140" t="s">
        <v>25</v>
      </c>
      <c r="Q2140">
        <v>0.65138888888888891</v>
      </c>
      <c r="R2140" t="s">
        <v>49</v>
      </c>
      <c r="S2140" t="s">
        <v>4717</v>
      </c>
      <c r="T2140" t="s">
        <v>4703</v>
      </c>
      <c r="U2140">
        <v>332.73</v>
      </c>
      <c r="V2140" t="s">
        <v>5737</v>
      </c>
      <c r="W2140" t="s">
        <v>4968</v>
      </c>
      <c r="X2140" t="s">
        <v>5666</v>
      </c>
      <c r="Y2140" t="s">
        <v>4970</v>
      </c>
      <c r="Z2140" t="s">
        <v>5135</v>
      </c>
      <c r="AA2140" t="s">
        <v>4962</v>
      </c>
      <c r="AB2140">
        <f>YEAR(Sales_Trans_2[[#This Row],[Transaction_Date]])</f>
        <v>2025</v>
      </c>
      <c r="AC2140" t="str">
        <f>TEXT(Sales_Trans_2[[#This Row],[Transaction_Date]],"mmm")</f>
        <v>May</v>
      </c>
      <c r="AD2140">
        <f>MONTH(Sales_Trans_2[[#This Row],[Transaction_Date]])</f>
        <v>5</v>
      </c>
      <c r="AE2140" s="19">
        <f>IFERROR(Sales_Trans_2[[#This Row],[Profit]]/Sales_Trans_2[[#This Row],[Sales_Amount]],0)</f>
        <v>7.6373665228767415E-2</v>
      </c>
      <c r="AF2140" s="20" t="str">
        <f>IF(Sales_Trans_2[[#This Row],[Discount_Pct]]=0,"0%",
IF(Sales_Trans_2[[#This Row],[Discount_Pct]]&lt;=5,"1-5%",
IF(Sales_Trans_2[[#This Row],[Discount_Pct]]&lt;=10,"6-10%",
IF(Sales_Trans_2[[#This Row],[Discount_Pct]]&lt;=15,"11-15%","&gt;15%"))))</f>
        <v>11-15%</v>
      </c>
    </row>
    <row r="2141" spans="1:32" x14ac:dyDescent="0.25">
      <c r="A2141" t="s">
        <v>814</v>
      </c>
      <c r="B2141" s="10">
        <v>45802</v>
      </c>
      <c r="C2141" t="s">
        <v>815</v>
      </c>
      <c r="D2141" t="s">
        <v>124</v>
      </c>
      <c r="E2141" t="s">
        <v>816</v>
      </c>
      <c r="F2141" t="s">
        <v>817</v>
      </c>
      <c r="G2141">
        <v>4</v>
      </c>
      <c r="H2141">
        <v>397.22</v>
      </c>
      <c r="I2141">
        <v>15</v>
      </c>
      <c r="J2141">
        <v>238.33</v>
      </c>
      <c r="K2141">
        <v>1553.13</v>
      </c>
      <c r="L2141">
        <v>1277.48</v>
      </c>
      <c r="M2141">
        <v>275.64999999999998</v>
      </c>
      <c r="N2141" t="s">
        <v>23</v>
      </c>
      <c r="O2141" t="s">
        <v>24</v>
      </c>
      <c r="P2141" t="s">
        <v>25</v>
      </c>
      <c r="Q2141">
        <v>0.77569444444444446</v>
      </c>
      <c r="R2141" t="s">
        <v>27</v>
      </c>
      <c r="S2141" t="s">
        <v>4697</v>
      </c>
      <c r="T2141" t="s">
        <v>4672</v>
      </c>
      <c r="U2141">
        <v>397.22</v>
      </c>
      <c r="V2141" t="s">
        <v>6042</v>
      </c>
      <c r="W2141" t="s">
        <v>4964</v>
      </c>
      <c r="X2141" t="s">
        <v>5730</v>
      </c>
      <c r="Y2141" t="s">
        <v>4970</v>
      </c>
      <c r="Z2141" t="s">
        <v>5094</v>
      </c>
      <c r="AA2141" t="s">
        <v>4962</v>
      </c>
      <c r="AB2141">
        <f>YEAR(Sales_Trans_2[[#This Row],[Transaction_Date]])</f>
        <v>2025</v>
      </c>
      <c r="AC2141" t="str">
        <f>TEXT(Sales_Trans_2[[#This Row],[Transaction_Date]],"mmm")</f>
        <v>May</v>
      </c>
      <c r="AD2141">
        <f>MONTH(Sales_Trans_2[[#This Row],[Transaction_Date]])</f>
        <v>5</v>
      </c>
      <c r="AE2141" s="19">
        <f>IFERROR(Sales_Trans_2[[#This Row],[Profit]]/Sales_Trans_2[[#This Row],[Sales_Amount]],0)</f>
        <v>0.17748031394667541</v>
      </c>
      <c r="AF2141" s="20" t="str">
        <f>IF(Sales_Trans_2[[#This Row],[Discount_Pct]]=0,"0%",
IF(Sales_Trans_2[[#This Row],[Discount_Pct]]&lt;=5,"1-5%",
IF(Sales_Trans_2[[#This Row],[Discount_Pct]]&lt;=10,"6-10%",
IF(Sales_Trans_2[[#This Row],[Discount_Pct]]&lt;=15,"11-15%","&gt;15%"))))</f>
        <v>11-15%</v>
      </c>
    </row>
    <row r="2142" spans="1:32" x14ac:dyDescent="0.25">
      <c r="A2142" t="s">
        <v>1337</v>
      </c>
      <c r="B2142" s="10">
        <v>45799</v>
      </c>
      <c r="C2142" t="s">
        <v>1338</v>
      </c>
      <c r="D2142" t="s">
        <v>432</v>
      </c>
      <c r="E2142" t="s">
        <v>1339</v>
      </c>
      <c r="F2142" t="s">
        <v>1310</v>
      </c>
      <c r="G2142">
        <v>1</v>
      </c>
      <c r="H2142">
        <v>305.67</v>
      </c>
      <c r="I2142">
        <v>5</v>
      </c>
      <c r="J2142">
        <v>15.28</v>
      </c>
      <c r="K2142">
        <v>290.39</v>
      </c>
      <c r="L2142">
        <v>251.42</v>
      </c>
      <c r="M2142">
        <v>38.97</v>
      </c>
      <c r="N2142" t="s">
        <v>133</v>
      </c>
      <c r="O2142" t="s">
        <v>24</v>
      </c>
      <c r="P2142" t="s">
        <v>25</v>
      </c>
      <c r="Q2142">
        <v>0.70486111111111116</v>
      </c>
      <c r="R2142" t="s">
        <v>49</v>
      </c>
      <c r="S2142" t="s">
        <v>4841</v>
      </c>
      <c r="T2142" t="s">
        <v>4828</v>
      </c>
      <c r="U2142">
        <v>305.67</v>
      </c>
      <c r="V2142" t="s">
        <v>5016</v>
      </c>
      <c r="W2142" t="s">
        <v>4964</v>
      </c>
      <c r="X2142" t="s">
        <v>5377</v>
      </c>
      <c r="Y2142" t="s">
        <v>4970</v>
      </c>
      <c r="Z2142" t="s">
        <v>5792</v>
      </c>
      <c r="AA2142" t="s">
        <v>4962</v>
      </c>
      <c r="AB2142">
        <f>YEAR(Sales_Trans_2[[#This Row],[Transaction_Date]])</f>
        <v>2025</v>
      </c>
      <c r="AC2142" t="str">
        <f>TEXT(Sales_Trans_2[[#This Row],[Transaction_Date]],"mmm")</f>
        <v>May</v>
      </c>
      <c r="AD2142">
        <f>MONTH(Sales_Trans_2[[#This Row],[Transaction_Date]])</f>
        <v>5</v>
      </c>
      <c r="AE2142" s="19">
        <f>IFERROR(Sales_Trans_2[[#This Row],[Profit]]/Sales_Trans_2[[#This Row],[Sales_Amount]],0)</f>
        <v>0.13419883604807328</v>
      </c>
      <c r="AF2142" s="20" t="str">
        <f>IF(Sales_Trans_2[[#This Row],[Discount_Pct]]=0,"0%",
IF(Sales_Trans_2[[#This Row],[Discount_Pct]]&lt;=5,"1-5%",
IF(Sales_Trans_2[[#This Row],[Discount_Pct]]&lt;=10,"6-10%",
IF(Sales_Trans_2[[#This Row],[Discount_Pct]]&lt;=15,"11-15%","&gt;15%"))))</f>
        <v>1-5%</v>
      </c>
    </row>
    <row r="2143" spans="1:32" x14ac:dyDescent="0.25">
      <c r="A2143" t="s">
        <v>2193</v>
      </c>
      <c r="B2143" s="10">
        <v>45791</v>
      </c>
      <c r="C2143" t="s">
        <v>876</v>
      </c>
      <c r="D2143" t="s">
        <v>755</v>
      </c>
      <c r="E2143" t="s">
        <v>950</v>
      </c>
      <c r="F2143" t="s">
        <v>2194</v>
      </c>
      <c r="G2143">
        <v>5</v>
      </c>
      <c r="H2143">
        <v>480.43</v>
      </c>
      <c r="I2143">
        <v>15</v>
      </c>
      <c r="J2143">
        <v>360.32</v>
      </c>
      <c r="K2143">
        <v>2041.83</v>
      </c>
      <c r="L2143">
        <v>1759.35</v>
      </c>
      <c r="M2143">
        <v>282.48</v>
      </c>
      <c r="N2143" t="s">
        <v>47</v>
      </c>
      <c r="O2143" t="s">
        <v>24</v>
      </c>
      <c r="P2143" t="s">
        <v>25</v>
      </c>
      <c r="Q2143">
        <v>0.86111111111111116</v>
      </c>
      <c r="R2143" t="s">
        <v>49</v>
      </c>
      <c r="S2143" t="s">
        <v>4927</v>
      </c>
      <c r="T2143" t="s">
        <v>4908</v>
      </c>
      <c r="U2143">
        <v>442.14</v>
      </c>
      <c r="V2143" t="s">
        <v>5745</v>
      </c>
      <c r="W2143" t="s">
        <v>4958</v>
      </c>
      <c r="X2143" t="s">
        <v>5455</v>
      </c>
      <c r="Y2143" t="s">
        <v>4970</v>
      </c>
      <c r="Z2143" t="s">
        <v>5049</v>
      </c>
      <c r="AA2143" t="s">
        <v>4962</v>
      </c>
      <c r="AB2143">
        <f>YEAR(Sales_Trans_2[[#This Row],[Transaction_Date]])</f>
        <v>2025</v>
      </c>
      <c r="AC2143" t="str">
        <f>TEXT(Sales_Trans_2[[#This Row],[Transaction_Date]],"mmm")</f>
        <v>May</v>
      </c>
      <c r="AD2143">
        <f>MONTH(Sales_Trans_2[[#This Row],[Transaction_Date]])</f>
        <v>5</v>
      </c>
      <c r="AE2143" s="19">
        <f>IFERROR(Sales_Trans_2[[#This Row],[Profit]]/Sales_Trans_2[[#This Row],[Sales_Amount]],0)</f>
        <v>0.13834648330174404</v>
      </c>
      <c r="AF2143" s="20" t="str">
        <f>IF(Sales_Trans_2[[#This Row],[Discount_Pct]]=0,"0%",
IF(Sales_Trans_2[[#This Row],[Discount_Pct]]&lt;=5,"1-5%",
IF(Sales_Trans_2[[#This Row],[Discount_Pct]]&lt;=10,"6-10%",
IF(Sales_Trans_2[[#This Row],[Discount_Pct]]&lt;=15,"11-15%","&gt;15%"))))</f>
        <v>11-15%</v>
      </c>
    </row>
    <row r="2144" spans="1:32" x14ac:dyDescent="0.25">
      <c r="A2144" t="s">
        <v>3473</v>
      </c>
      <c r="B2144" s="10">
        <v>45905</v>
      </c>
      <c r="C2144" t="s">
        <v>2106</v>
      </c>
      <c r="D2144" t="s">
        <v>30</v>
      </c>
      <c r="E2144" t="s">
        <v>350</v>
      </c>
      <c r="F2144" t="s">
        <v>1259</v>
      </c>
      <c r="G2144">
        <v>3</v>
      </c>
      <c r="H2144">
        <v>448.94</v>
      </c>
      <c r="I2144">
        <v>10</v>
      </c>
      <c r="J2144">
        <v>134.68</v>
      </c>
      <c r="K2144">
        <v>1212.1400000000001</v>
      </c>
      <c r="L2144">
        <v>1140.24</v>
      </c>
      <c r="M2144">
        <v>71.900000000000006</v>
      </c>
      <c r="N2144" t="s">
        <v>133</v>
      </c>
      <c r="O2144" t="s">
        <v>24</v>
      </c>
      <c r="P2144" t="s">
        <v>25</v>
      </c>
      <c r="Q2144">
        <v>0.4375</v>
      </c>
      <c r="R2144" t="s">
        <v>49</v>
      </c>
      <c r="S2144" t="s">
        <v>4691</v>
      </c>
      <c r="T2144" t="s">
        <v>4672</v>
      </c>
      <c r="U2144">
        <v>448.94</v>
      </c>
      <c r="V2144" t="s">
        <v>5592</v>
      </c>
      <c r="W2144" t="s">
        <v>4968</v>
      </c>
      <c r="X2144" t="s">
        <v>4980</v>
      </c>
      <c r="Y2144" t="s">
        <v>4970</v>
      </c>
      <c r="Z2144" t="s">
        <v>4981</v>
      </c>
      <c r="AA2144" t="s">
        <v>4962</v>
      </c>
      <c r="AB2144">
        <f>YEAR(Sales_Trans_2[[#This Row],[Transaction_Date]])</f>
        <v>2025</v>
      </c>
      <c r="AC2144" t="str">
        <f>TEXT(Sales_Trans_2[[#This Row],[Transaction_Date]],"mmm")</f>
        <v>Sep</v>
      </c>
      <c r="AD2144">
        <f>MONTH(Sales_Trans_2[[#This Row],[Transaction_Date]])</f>
        <v>9</v>
      </c>
      <c r="AE2144" s="19">
        <f>IFERROR(Sales_Trans_2[[#This Row],[Profit]]/Sales_Trans_2[[#This Row],[Sales_Amount]],0)</f>
        <v>5.9316580593000809E-2</v>
      </c>
      <c r="AF2144" s="20" t="str">
        <f>IF(Sales_Trans_2[[#This Row],[Discount_Pct]]=0,"0%",
IF(Sales_Trans_2[[#This Row],[Discount_Pct]]&lt;=5,"1-5%",
IF(Sales_Trans_2[[#This Row],[Discount_Pct]]&lt;=10,"6-10%",
IF(Sales_Trans_2[[#This Row],[Discount_Pct]]&lt;=15,"11-15%","&gt;15%"))))</f>
        <v>6-10%</v>
      </c>
    </row>
    <row r="2145" spans="1:32" x14ac:dyDescent="0.25">
      <c r="A2145" t="s">
        <v>3614</v>
      </c>
      <c r="B2145" s="10">
        <v>45774</v>
      </c>
      <c r="C2145" t="s">
        <v>1389</v>
      </c>
      <c r="D2145" t="s">
        <v>158</v>
      </c>
      <c r="E2145" t="s">
        <v>864</v>
      </c>
      <c r="F2145" t="s">
        <v>3275</v>
      </c>
      <c r="G2145">
        <v>1</v>
      </c>
      <c r="H2145">
        <v>306.62</v>
      </c>
      <c r="I2145">
        <v>5</v>
      </c>
      <c r="J2145">
        <v>15.33</v>
      </c>
      <c r="K2145">
        <v>334.98</v>
      </c>
      <c r="L2145">
        <v>259.93</v>
      </c>
      <c r="M2145">
        <v>75.05</v>
      </c>
      <c r="N2145" t="s">
        <v>23</v>
      </c>
      <c r="O2145" t="s">
        <v>24</v>
      </c>
      <c r="P2145" t="s">
        <v>25</v>
      </c>
      <c r="Q2145">
        <v>0.8520833333333333</v>
      </c>
      <c r="R2145" t="s">
        <v>27</v>
      </c>
      <c r="S2145" t="s">
        <v>4871</v>
      </c>
      <c r="T2145" t="s">
        <v>4864</v>
      </c>
      <c r="U2145">
        <v>306.62</v>
      </c>
      <c r="V2145" t="s">
        <v>5994</v>
      </c>
      <c r="W2145" t="s">
        <v>4968</v>
      </c>
      <c r="X2145" t="s">
        <v>5165</v>
      </c>
      <c r="Y2145" t="s">
        <v>4970</v>
      </c>
      <c r="Z2145" t="s">
        <v>5166</v>
      </c>
      <c r="AA2145" t="s">
        <v>4962</v>
      </c>
      <c r="AB2145">
        <f>YEAR(Sales_Trans_2[[#This Row],[Transaction_Date]])</f>
        <v>2025</v>
      </c>
      <c r="AC2145" t="str">
        <f>TEXT(Sales_Trans_2[[#This Row],[Transaction_Date]],"mmm")</f>
        <v>Apr</v>
      </c>
      <c r="AD2145">
        <f>MONTH(Sales_Trans_2[[#This Row],[Transaction_Date]])</f>
        <v>4</v>
      </c>
      <c r="AE2145" s="19">
        <f>IFERROR(Sales_Trans_2[[#This Row],[Profit]]/Sales_Trans_2[[#This Row],[Sales_Amount]],0)</f>
        <v>0.22404322646128125</v>
      </c>
      <c r="AF2145" s="20" t="str">
        <f>IF(Sales_Trans_2[[#This Row],[Discount_Pct]]=0,"0%",
IF(Sales_Trans_2[[#This Row],[Discount_Pct]]&lt;=5,"1-5%",
IF(Sales_Trans_2[[#This Row],[Discount_Pct]]&lt;=10,"6-10%",
IF(Sales_Trans_2[[#This Row],[Discount_Pct]]&lt;=15,"11-15%","&gt;15%"))))</f>
        <v>1-5%</v>
      </c>
    </row>
    <row r="2146" spans="1:32" x14ac:dyDescent="0.25">
      <c r="A2146" t="s">
        <v>3508</v>
      </c>
      <c r="B2146" s="10">
        <v>45766</v>
      </c>
      <c r="C2146" t="s">
        <v>3494</v>
      </c>
      <c r="D2146" t="s">
        <v>2552</v>
      </c>
      <c r="E2146" t="s">
        <v>427</v>
      </c>
      <c r="F2146" t="s">
        <v>428</v>
      </c>
      <c r="G2146">
        <v>1</v>
      </c>
      <c r="H2146">
        <v>72.930000000000007</v>
      </c>
      <c r="I2146">
        <v>15</v>
      </c>
      <c r="J2146">
        <v>10.94</v>
      </c>
      <c r="K2146">
        <v>71.290000000000006</v>
      </c>
      <c r="L2146">
        <v>54.25</v>
      </c>
      <c r="M2146">
        <v>17.04</v>
      </c>
      <c r="N2146" t="s">
        <v>23</v>
      </c>
      <c r="O2146" t="s">
        <v>24</v>
      </c>
      <c r="P2146" t="s">
        <v>25</v>
      </c>
      <c r="Q2146">
        <v>0.68472222222222223</v>
      </c>
      <c r="R2146" t="s">
        <v>27</v>
      </c>
      <c r="S2146" t="s">
        <v>4784</v>
      </c>
      <c r="T2146" t="s">
        <v>4776</v>
      </c>
      <c r="U2146">
        <v>72.930000000000007</v>
      </c>
      <c r="V2146" t="s">
        <v>5429</v>
      </c>
      <c r="W2146" t="s">
        <v>4968</v>
      </c>
      <c r="X2146" t="s">
        <v>5116</v>
      </c>
      <c r="Y2146" t="s">
        <v>4970</v>
      </c>
      <c r="Z2146" t="s">
        <v>5117</v>
      </c>
      <c r="AA2146" t="s">
        <v>4962</v>
      </c>
      <c r="AB2146">
        <f>YEAR(Sales_Trans_2[[#This Row],[Transaction_Date]])</f>
        <v>2025</v>
      </c>
      <c r="AC2146" t="str">
        <f>TEXT(Sales_Trans_2[[#This Row],[Transaction_Date]],"mmm")</f>
        <v>Apr</v>
      </c>
      <c r="AD2146">
        <f>MONTH(Sales_Trans_2[[#This Row],[Transaction_Date]])</f>
        <v>4</v>
      </c>
      <c r="AE2146" s="19">
        <f>IFERROR(Sales_Trans_2[[#This Row],[Profit]]/Sales_Trans_2[[#This Row],[Sales_Amount]],0)</f>
        <v>0.23902370598961983</v>
      </c>
      <c r="AF2146" s="20" t="str">
        <f>IF(Sales_Trans_2[[#This Row],[Discount_Pct]]=0,"0%",
IF(Sales_Trans_2[[#This Row],[Discount_Pct]]&lt;=5,"1-5%",
IF(Sales_Trans_2[[#This Row],[Discount_Pct]]&lt;=10,"6-10%",
IF(Sales_Trans_2[[#This Row],[Discount_Pct]]&lt;=15,"11-15%","&gt;15%"))))</f>
        <v>11-15%</v>
      </c>
    </row>
    <row r="2147" spans="1:32" x14ac:dyDescent="0.25">
      <c r="A2147" t="s">
        <v>4452</v>
      </c>
      <c r="B2147" s="10">
        <v>45764</v>
      </c>
      <c r="C2147" t="s">
        <v>3946</v>
      </c>
      <c r="D2147" t="s">
        <v>714</v>
      </c>
      <c r="E2147" t="s">
        <v>400</v>
      </c>
      <c r="F2147" t="s">
        <v>401</v>
      </c>
      <c r="G2147">
        <v>3</v>
      </c>
      <c r="H2147">
        <v>161.03</v>
      </c>
      <c r="I2147">
        <v>20</v>
      </c>
      <c r="J2147">
        <v>96.62</v>
      </c>
      <c r="K2147">
        <v>386.47</v>
      </c>
      <c r="L2147">
        <v>372.72</v>
      </c>
      <c r="M2147">
        <v>13.75</v>
      </c>
      <c r="N2147" t="s">
        <v>40</v>
      </c>
      <c r="O2147" t="s">
        <v>24</v>
      </c>
      <c r="P2147" t="s">
        <v>25</v>
      </c>
      <c r="Q2147">
        <v>0.53680555555555554</v>
      </c>
      <c r="R2147" t="s">
        <v>49</v>
      </c>
      <c r="S2147" t="s">
        <v>4653</v>
      </c>
      <c r="T2147" t="s">
        <v>4672</v>
      </c>
      <c r="U2147">
        <v>161.03</v>
      </c>
      <c r="V2147" t="s">
        <v>5763</v>
      </c>
      <c r="W2147" t="s">
        <v>4968</v>
      </c>
      <c r="X2147" t="s">
        <v>5002</v>
      </c>
      <c r="Y2147" t="s">
        <v>4970</v>
      </c>
      <c r="Z2147" t="s">
        <v>5003</v>
      </c>
      <c r="AA2147" t="s">
        <v>4962</v>
      </c>
      <c r="AB2147">
        <f>YEAR(Sales_Trans_2[[#This Row],[Transaction_Date]])</f>
        <v>2025</v>
      </c>
      <c r="AC2147" t="str">
        <f>TEXT(Sales_Trans_2[[#This Row],[Transaction_Date]],"mmm")</f>
        <v>Apr</v>
      </c>
      <c r="AD2147">
        <f>MONTH(Sales_Trans_2[[#This Row],[Transaction_Date]])</f>
        <v>4</v>
      </c>
      <c r="AE2147" s="19">
        <f>IFERROR(Sales_Trans_2[[#This Row],[Profit]]/Sales_Trans_2[[#This Row],[Sales_Amount]],0)</f>
        <v>3.5578440758661734E-2</v>
      </c>
      <c r="AF2147" s="20" t="str">
        <f>IF(Sales_Trans_2[[#This Row],[Discount_Pct]]=0,"0%",
IF(Sales_Trans_2[[#This Row],[Discount_Pct]]&lt;=5,"1-5%",
IF(Sales_Trans_2[[#This Row],[Discount_Pct]]&lt;=10,"6-10%",
IF(Sales_Trans_2[[#This Row],[Discount_Pct]]&lt;=15,"11-15%","&gt;15%"))))</f>
        <v>&gt;15%</v>
      </c>
    </row>
    <row r="2148" spans="1:32" x14ac:dyDescent="0.25">
      <c r="A2148" t="s">
        <v>2975</v>
      </c>
      <c r="B2148" s="10">
        <v>45760</v>
      </c>
      <c r="C2148" t="s">
        <v>498</v>
      </c>
      <c r="D2148" t="s">
        <v>414</v>
      </c>
      <c r="E2148" t="s">
        <v>309</v>
      </c>
      <c r="F2148" t="s">
        <v>1504</v>
      </c>
      <c r="G2148">
        <v>4</v>
      </c>
      <c r="H2148">
        <v>96.72</v>
      </c>
      <c r="I2148">
        <v>5</v>
      </c>
      <c r="J2148">
        <v>19.34</v>
      </c>
      <c r="K2148">
        <v>422.67</v>
      </c>
      <c r="L2148">
        <v>319.27999999999997</v>
      </c>
      <c r="M2148">
        <v>103.39</v>
      </c>
      <c r="N2148" t="s">
        <v>40</v>
      </c>
      <c r="O2148" t="s">
        <v>24</v>
      </c>
      <c r="P2148" t="s">
        <v>25</v>
      </c>
      <c r="Q2148">
        <v>0.61597222222222225</v>
      </c>
      <c r="R2148" t="s">
        <v>27</v>
      </c>
      <c r="S2148" t="s">
        <v>4846</v>
      </c>
      <c r="T2148" t="s">
        <v>4847</v>
      </c>
      <c r="U2148">
        <v>96.72</v>
      </c>
      <c r="V2148" t="s">
        <v>5484</v>
      </c>
      <c r="W2148" t="s">
        <v>4964</v>
      </c>
      <c r="X2148" t="s">
        <v>5345</v>
      </c>
      <c r="Y2148" t="s">
        <v>4970</v>
      </c>
      <c r="Z2148" t="s">
        <v>5122</v>
      </c>
      <c r="AA2148" t="s">
        <v>4962</v>
      </c>
      <c r="AB2148">
        <f>YEAR(Sales_Trans_2[[#This Row],[Transaction_Date]])</f>
        <v>2025</v>
      </c>
      <c r="AC2148" t="str">
        <f>TEXT(Sales_Trans_2[[#This Row],[Transaction_Date]],"mmm")</f>
        <v>Apr</v>
      </c>
      <c r="AD2148">
        <f>MONTH(Sales_Trans_2[[#This Row],[Transaction_Date]])</f>
        <v>4</v>
      </c>
      <c r="AE2148" s="19">
        <f>IFERROR(Sales_Trans_2[[#This Row],[Profit]]/Sales_Trans_2[[#This Row],[Sales_Amount]],0)</f>
        <v>0.24461163555492463</v>
      </c>
      <c r="AF2148" s="20" t="str">
        <f>IF(Sales_Trans_2[[#This Row],[Discount_Pct]]=0,"0%",
IF(Sales_Trans_2[[#This Row],[Discount_Pct]]&lt;=5,"1-5%",
IF(Sales_Trans_2[[#This Row],[Discount_Pct]]&lt;=10,"6-10%",
IF(Sales_Trans_2[[#This Row],[Discount_Pct]]&lt;=15,"11-15%","&gt;15%"))))</f>
        <v>1-5%</v>
      </c>
    </row>
    <row r="2149" spans="1:32" x14ac:dyDescent="0.25">
      <c r="A2149" t="s">
        <v>3187</v>
      </c>
      <c r="B2149" s="10">
        <v>45934</v>
      </c>
      <c r="C2149" t="s">
        <v>1361</v>
      </c>
      <c r="D2149" t="s">
        <v>302</v>
      </c>
      <c r="E2149" t="s">
        <v>427</v>
      </c>
      <c r="F2149" t="s">
        <v>428</v>
      </c>
      <c r="G2149">
        <v>1</v>
      </c>
      <c r="H2149">
        <v>343.56</v>
      </c>
      <c r="I2149">
        <v>15</v>
      </c>
      <c r="J2149">
        <v>51.53</v>
      </c>
      <c r="K2149">
        <v>292.02999999999997</v>
      </c>
      <c r="L2149">
        <v>216.32</v>
      </c>
      <c r="M2149">
        <v>75.709999999999994</v>
      </c>
      <c r="N2149" t="s">
        <v>47</v>
      </c>
      <c r="O2149" t="s">
        <v>24</v>
      </c>
      <c r="P2149" t="s">
        <v>25</v>
      </c>
      <c r="Q2149">
        <v>0.51458333333333328</v>
      </c>
      <c r="R2149" t="s">
        <v>49</v>
      </c>
      <c r="S2149" t="s">
        <v>4655</v>
      </c>
      <c r="T2149" t="s">
        <v>4636</v>
      </c>
      <c r="U2149">
        <v>343.56</v>
      </c>
      <c r="V2149" t="s">
        <v>5243</v>
      </c>
      <c r="W2149" t="s">
        <v>4964</v>
      </c>
      <c r="X2149" t="s">
        <v>5116</v>
      </c>
      <c r="Y2149" t="s">
        <v>4970</v>
      </c>
      <c r="Z2149" t="s">
        <v>5117</v>
      </c>
      <c r="AA2149" t="s">
        <v>4962</v>
      </c>
      <c r="AB2149">
        <f>YEAR(Sales_Trans_2[[#This Row],[Transaction_Date]])</f>
        <v>2025</v>
      </c>
      <c r="AC2149" t="str">
        <f>TEXT(Sales_Trans_2[[#This Row],[Transaction_Date]],"mmm")</f>
        <v>Oct</v>
      </c>
      <c r="AD2149">
        <f>MONTH(Sales_Trans_2[[#This Row],[Transaction_Date]])</f>
        <v>10</v>
      </c>
      <c r="AE2149" s="19">
        <f>IFERROR(Sales_Trans_2[[#This Row],[Profit]]/Sales_Trans_2[[#This Row],[Sales_Amount]],0)</f>
        <v>0.25925418621374519</v>
      </c>
      <c r="AF2149" s="20" t="str">
        <f>IF(Sales_Trans_2[[#This Row],[Discount_Pct]]=0,"0%",
IF(Sales_Trans_2[[#This Row],[Discount_Pct]]&lt;=5,"1-5%",
IF(Sales_Trans_2[[#This Row],[Discount_Pct]]&lt;=10,"6-10%",
IF(Sales_Trans_2[[#This Row],[Discount_Pct]]&lt;=15,"11-15%","&gt;15%"))))</f>
        <v>11-15%</v>
      </c>
    </row>
    <row r="2150" spans="1:32" x14ac:dyDescent="0.25">
      <c r="A2150" t="s">
        <v>3201</v>
      </c>
      <c r="B2150" s="10">
        <v>45934</v>
      </c>
      <c r="C2150" t="s">
        <v>3202</v>
      </c>
      <c r="D2150" t="s">
        <v>708</v>
      </c>
      <c r="E2150" t="s">
        <v>400</v>
      </c>
      <c r="F2150" t="s">
        <v>401</v>
      </c>
      <c r="G2150">
        <v>3</v>
      </c>
      <c r="H2150">
        <v>520.96</v>
      </c>
      <c r="I2150">
        <v>15</v>
      </c>
      <c r="J2150">
        <v>234.43</v>
      </c>
      <c r="K2150">
        <v>1328.45</v>
      </c>
      <c r="L2150">
        <v>1031.67</v>
      </c>
      <c r="M2150">
        <v>296.77999999999997</v>
      </c>
      <c r="N2150" t="s">
        <v>47</v>
      </c>
      <c r="O2150" t="s">
        <v>24</v>
      </c>
      <c r="P2150" t="s">
        <v>25</v>
      </c>
      <c r="Q2150">
        <v>0.51736111111111116</v>
      </c>
      <c r="R2150" t="s">
        <v>49</v>
      </c>
      <c r="S2150" t="s">
        <v>4751</v>
      </c>
      <c r="T2150" t="s">
        <v>4752</v>
      </c>
      <c r="U2150">
        <v>474.19</v>
      </c>
      <c r="V2150" t="s">
        <v>5528</v>
      </c>
      <c r="W2150" t="s">
        <v>4958</v>
      </c>
      <c r="X2150" t="s">
        <v>5002</v>
      </c>
      <c r="Y2150" t="s">
        <v>4970</v>
      </c>
      <c r="Z2150" t="s">
        <v>5003</v>
      </c>
      <c r="AA2150" t="s">
        <v>4962</v>
      </c>
      <c r="AB2150">
        <f>YEAR(Sales_Trans_2[[#This Row],[Transaction_Date]])</f>
        <v>2025</v>
      </c>
      <c r="AC2150" t="str">
        <f>TEXT(Sales_Trans_2[[#This Row],[Transaction_Date]],"mmm")</f>
        <v>Oct</v>
      </c>
      <c r="AD2150">
        <f>MONTH(Sales_Trans_2[[#This Row],[Transaction_Date]])</f>
        <v>10</v>
      </c>
      <c r="AE2150" s="19">
        <f>IFERROR(Sales_Trans_2[[#This Row],[Profit]]/Sales_Trans_2[[#This Row],[Sales_Amount]],0)</f>
        <v>0.22340321427227217</v>
      </c>
      <c r="AF2150" s="20" t="str">
        <f>IF(Sales_Trans_2[[#This Row],[Discount_Pct]]=0,"0%",
IF(Sales_Trans_2[[#This Row],[Discount_Pct]]&lt;=5,"1-5%",
IF(Sales_Trans_2[[#This Row],[Discount_Pct]]&lt;=10,"6-10%",
IF(Sales_Trans_2[[#This Row],[Discount_Pct]]&lt;=15,"11-15%","&gt;15%"))))</f>
        <v>11-15%</v>
      </c>
    </row>
    <row r="2151" spans="1:32" x14ac:dyDescent="0.25">
      <c r="A2151" t="s">
        <v>1780</v>
      </c>
      <c r="B2151" s="10">
        <v>45692</v>
      </c>
      <c r="C2151" t="s">
        <v>1513</v>
      </c>
      <c r="D2151" t="s">
        <v>499</v>
      </c>
      <c r="E2151" t="s">
        <v>1233</v>
      </c>
      <c r="F2151" t="s">
        <v>929</v>
      </c>
      <c r="G2151">
        <v>6</v>
      </c>
      <c r="H2151">
        <v>432.81</v>
      </c>
      <c r="I2151">
        <v>10</v>
      </c>
      <c r="J2151">
        <v>259.69</v>
      </c>
      <c r="K2151">
        <v>2337.17</v>
      </c>
      <c r="L2151">
        <v>2084.8200000000002</v>
      </c>
      <c r="M2151">
        <v>252.35</v>
      </c>
      <c r="N2151" t="s">
        <v>23</v>
      </c>
      <c r="O2151" t="s">
        <v>24</v>
      </c>
      <c r="P2151" t="s">
        <v>25</v>
      </c>
      <c r="Q2151">
        <v>0.75277777777777777</v>
      </c>
      <c r="R2151" t="s">
        <v>49</v>
      </c>
      <c r="S2151" t="s">
        <v>4816</v>
      </c>
      <c r="T2151" t="s">
        <v>4847</v>
      </c>
      <c r="U2151">
        <v>401.06</v>
      </c>
      <c r="V2151" t="s">
        <v>5750</v>
      </c>
      <c r="W2151" t="s">
        <v>4958</v>
      </c>
      <c r="X2151" t="s">
        <v>5289</v>
      </c>
      <c r="Y2151" t="s">
        <v>4970</v>
      </c>
      <c r="Z2151" t="s">
        <v>5290</v>
      </c>
      <c r="AA2151" t="s">
        <v>4962</v>
      </c>
      <c r="AB2151">
        <f>YEAR(Sales_Trans_2[[#This Row],[Transaction_Date]])</f>
        <v>2025</v>
      </c>
      <c r="AC2151" t="str">
        <f>TEXT(Sales_Trans_2[[#This Row],[Transaction_Date]],"mmm")</f>
        <v>Feb</v>
      </c>
      <c r="AD2151">
        <f>MONTH(Sales_Trans_2[[#This Row],[Transaction_Date]])</f>
        <v>2</v>
      </c>
      <c r="AE2151" s="19">
        <f>IFERROR(Sales_Trans_2[[#This Row],[Profit]]/Sales_Trans_2[[#This Row],[Sales_Amount]],0)</f>
        <v>0.10797246242250243</v>
      </c>
      <c r="AF2151" s="20" t="str">
        <f>IF(Sales_Trans_2[[#This Row],[Discount_Pct]]=0,"0%",
IF(Sales_Trans_2[[#This Row],[Discount_Pct]]&lt;=5,"1-5%",
IF(Sales_Trans_2[[#This Row],[Discount_Pct]]&lt;=10,"6-10%",
IF(Sales_Trans_2[[#This Row],[Discount_Pct]]&lt;=15,"11-15%","&gt;15%"))))</f>
        <v>6-10%</v>
      </c>
    </row>
    <row r="2152" spans="1:32" x14ac:dyDescent="0.25">
      <c r="A2152" t="s">
        <v>4241</v>
      </c>
      <c r="B2152" s="10">
        <v>46074</v>
      </c>
      <c r="C2152" t="s">
        <v>3098</v>
      </c>
      <c r="D2152" t="s">
        <v>944</v>
      </c>
      <c r="E2152" t="s">
        <v>1031</v>
      </c>
      <c r="F2152" t="s">
        <v>1795</v>
      </c>
      <c r="G2152">
        <v>4</v>
      </c>
      <c r="H2152">
        <v>333.54</v>
      </c>
      <c r="I2152">
        <v>10</v>
      </c>
      <c r="J2152">
        <v>133.41999999999999</v>
      </c>
      <c r="K2152">
        <v>1380.85</v>
      </c>
      <c r="L2152">
        <v>953.72</v>
      </c>
      <c r="M2152">
        <v>427.13</v>
      </c>
      <c r="N2152" t="s">
        <v>133</v>
      </c>
      <c r="O2152" t="s">
        <v>24</v>
      </c>
      <c r="P2152" t="s">
        <v>25</v>
      </c>
      <c r="Q2152">
        <v>0.79027777777777775</v>
      </c>
      <c r="R2152" t="s">
        <v>27</v>
      </c>
      <c r="S2152" t="s">
        <v>4773</v>
      </c>
      <c r="T2152" t="s">
        <v>4752</v>
      </c>
      <c r="U2152">
        <v>333.54</v>
      </c>
      <c r="V2152" t="s">
        <v>4998</v>
      </c>
      <c r="W2152" t="s">
        <v>4964</v>
      </c>
      <c r="X2152" t="s">
        <v>4999</v>
      </c>
      <c r="Y2152" t="s">
        <v>4960</v>
      </c>
      <c r="Z2152" t="s">
        <v>5000</v>
      </c>
      <c r="AA2152" t="s">
        <v>4962</v>
      </c>
      <c r="AB2152">
        <f>YEAR(Sales_Trans_2[[#This Row],[Transaction_Date]])</f>
        <v>2026</v>
      </c>
      <c r="AC2152" t="str">
        <f>TEXT(Sales_Trans_2[[#This Row],[Transaction_Date]],"mmm")</f>
        <v>Feb</v>
      </c>
      <c r="AD2152">
        <f>MONTH(Sales_Trans_2[[#This Row],[Transaction_Date]])</f>
        <v>2</v>
      </c>
      <c r="AE2152" s="19">
        <f>IFERROR(Sales_Trans_2[[#This Row],[Profit]]/Sales_Trans_2[[#This Row],[Sales_Amount]],0)</f>
        <v>0.3093239671217004</v>
      </c>
      <c r="AF2152" s="20" t="str">
        <f>IF(Sales_Trans_2[[#This Row],[Discount_Pct]]=0,"0%",
IF(Sales_Trans_2[[#This Row],[Discount_Pct]]&lt;=5,"1-5%",
IF(Sales_Trans_2[[#This Row],[Discount_Pct]]&lt;=10,"6-10%",
IF(Sales_Trans_2[[#This Row],[Discount_Pct]]&lt;=15,"11-15%","&gt;15%"))))</f>
        <v>6-10%</v>
      </c>
    </row>
    <row r="2153" spans="1:32" x14ac:dyDescent="0.25">
      <c r="A2153" t="s">
        <v>1984</v>
      </c>
      <c r="B2153" s="10">
        <v>46011</v>
      </c>
      <c r="C2153" t="s">
        <v>1985</v>
      </c>
      <c r="D2153" t="s">
        <v>337</v>
      </c>
      <c r="E2153" t="s">
        <v>72</v>
      </c>
      <c r="F2153" t="s">
        <v>1986</v>
      </c>
      <c r="G2153">
        <v>6</v>
      </c>
      <c r="H2153">
        <v>188.94</v>
      </c>
      <c r="I2153">
        <v>15</v>
      </c>
      <c r="J2153">
        <v>170.05</v>
      </c>
      <c r="K2153">
        <v>1108.1300000000001</v>
      </c>
      <c r="L2153">
        <v>813.96</v>
      </c>
      <c r="M2153">
        <v>294.17</v>
      </c>
      <c r="N2153" t="s">
        <v>23</v>
      </c>
      <c r="O2153" t="s">
        <v>24</v>
      </c>
      <c r="P2153" t="s">
        <v>25</v>
      </c>
      <c r="Q2153">
        <v>0.69652777777777775</v>
      </c>
      <c r="R2153" t="s">
        <v>27</v>
      </c>
      <c r="S2153" t="s">
        <v>4799</v>
      </c>
      <c r="T2153" t="s">
        <v>4776</v>
      </c>
      <c r="U2153">
        <v>186.38</v>
      </c>
      <c r="V2153" t="s">
        <v>5032</v>
      </c>
      <c r="W2153" t="s">
        <v>4958</v>
      </c>
      <c r="X2153" t="s">
        <v>5030</v>
      </c>
      <c r="Y2153" t="s">
        <v>4960</v>
      </c>
      <c r="Z2153" t="s">
        <v>5031</v>
      </c>
      <c r="AA2153" t="s">
        <v>4962</v>
      </c>
      <c r="AB2153">
        <f>YEAR(Sales_Trans_2[[#This Row],[Transaction_Date]])</f>
        <v>2025</v>
      </c>
      <c r="AC2153" t="str">
        <f>TEXT(Sales_Trans_2[[#This Row],[Transaction_Date]],"mmm")</f>
        <v>Dec</v>
      </c>
      <c r="AD2153">
        <f>MONTH(Sales_Trans_2[[#This Row],[Transaction_Date]])</f>
        <v>12</v>
      </c>
      <c r="AE2153" s="19">
        <f>IFERROR(Sales_Trans_2[[#This Row],[Profit]]/Sales_Trans_2[[#This Row],[Sales_Amount]],0)</f>
        <v>0.26546524324763338</v>
      </c>
      <c r="AF2153" s="20" t="str">
        <f>IF(Sales_Trans_2[[#This Row],[Discount_Pct]]=0,"0%",
IF(Sales_Trans_2[[#This Row],[Discount_Pct]]&lt;=5,"1-5%",
IF(Sales_Trans_2[[#This Row],[Discount_Pct]]&lt;=10,"6-10%",
IF(Sales_Trans_2[[#This Row],[Discount_Pct]]&lt;=15,"11-15%","&gt;15%"))))</f>
        <v>11-15%</v>
      </c>
    </row>
    <row r="2154" spans="1:32" x14ac:dyDescent="0.25">
      <c r="A2154" t="s">
        <v>378</v>
      </c>
      <c r="B2154" s="10">
        <v>46097</v>
      </c>
      <c r="C2154" t="s">
        <v>379</v>
      </c>
      <c r="D2154" t="s">
        <v>101</v>
      </c>
      <c r="E2154" t="s">
        <v>380</v>
      </c>
      <c r="F2154" t="s">
        <v>381</v>
      </c>
      <c r="G2154">
        <v>6</v>
      </c>
      <c r="H2154">
        <v>473.63</v>
      </c>
      <c r="I2154">
        <v>10</v>
      </c>
      <c r="J2154">
        <v>284.18</v>
      </c>
      <c r="K2154">
        <v>2557.6</v>
      </c>
      <c r="L2154">
        <v>2109.7800000000002</v>
      </c>
      <c r="M2154">
        <v>447.82</v>
      </c>
      <c r="N2154" t="s">
        <v>4971</v>
      </c>
      <c r="O2154" t="s">
        <v>24</v>
      </c>
      <c r="P2154" t="s">
        <v>25</v>
      </c>
      <c r="Q2154">
        <v>0.90833333333333333</v>
      </c>
      <c r="R2154" t="s">
        <v>49</v>
      </c>
      <c r="S2154" t="s">
        <v>4676</v>
      </c>
      <c r="T2154" t="s">
        <v>4672</v>
      </c>
      <c r="U2154">
        <v>434.65</v>
      </c>
      <c r="V2154" t="s">
        <v>5074</v>
      </c>
      <c r="W2154" t="s">
        <v>4958</v>
      </c>
      <c r="X2154" t="s">
        <v>5075</v>
      </c>
      <c r="Y2154" t="s">
        <v>4960</v>
      </c>
      <c r="Z2154" t="s">
        <v>5076</v>
      </c>
      <c r="AA2154" t="s">
        <v>4962</v>
      </c>
      <c r="AB2154">
        <f>YEAR(Sales_Trans_2[[#This Row],[Transaction_Date]])</f>
        <v>2026</v>
      </c>
      <c r="AC2154" t="str">
        <f>TEXT(Sales_Trans_2[[#This Row],[Transaction_Date]],"mmm")</f>
        <v>Mar</v>
      </c>
      <c r="AD2154">
        <f>MONTH(Sales_Trans_2[[#This Row],[Transaction_Date]])</f>
        <v>3</v>
      </c>
      <c r="AE2154" s="19">
        <f>IFERROR(Sales_Trans_2[[#This Row],[Profit]]/Sales_Trans_2[[#This Row],[Sales_Amount]],0)</f>
        <v>0.1750938379730998</v>
      </c>
      <c r="AF2154" s="20" t="str">
        <f>IF(Sales_Trans_2[[#This Row],[Discount_Pct]]=0,"0%",
IF(Sales_Trans_2[[#This Row],[Discount_Pct]]&lt;=5,"1-5%",
IF(Sales_Trans_2[[#This Row],[Discount_Pct]]&lt;=10,"6-10%",
IF(Sales_Trans_2[[#This Row],[Discount_Pct]]&lt;=15,"11-15%","&gt;15%"))))</f>
        <v>6-10%</v>
      </c>
    </row>
    <row r="2155" spans="1:32" x14ac:dyDescent="0.25">
      <c r="A2155" t="s">
        <v>1130</v>
      </c>
      <c r="B2155" s="10">
        <v>46012</v>
      </c>
      <c r="C2155" t="s">
        <v>1131</v>
      </c>
      <c r="D2155" t="s">
        <v>426</v>
      </c>
      <c r="E2155" t="s">
        <v>232</v>
      </c>
      <c r="F2155" t="s">
        <v>1132</v>
      </c>
      <c r="G2155">
        <v>2</v>
      </c>
      <c r="H2155">
        <v>290.45</v>
      </c>
      <c r="I2155">
        <v>5</v>
      </c>
      <c r="J2155">
        <v>29.05</v>
      </c>
      <c r="K2155">
        <v>634.63</v>
      </c>
      <c r="L2155">
        <v>475.78</v>
      </c>
      <c r="M2155">
        <v>158.85</v>
      </c>
      <c r="N2155" t="s">
        <v>133</v>
      </c>
      <c r="O2155" t="s">
        <v>24</v>
      </c>
      <c r="P2155" t="s">
        <v>25</v>
      </c>
      <c r="Q2155">
        <v>0.39374999999999999</v>
      </c>
      <c r="R2155" t="s">
        <v>27</v>
      </c>
      <c r="S2155" t="s">
        <v>4856</v>
      </c>
      <c r="T2155" t="s">
        <v>4847</v>
      </c>
      <c r="U2155">
        <v>290.45</v>
      </c>
      <c r="V2155" t="s">
        <v>5077</v>
      </c>
      <c r="W2155" t="s">
        <v>4964</v>
      </c>
      <c r="X2155" t="s">
        <v>5078</v>
      </c>
      <c r="Y2155" t="s">
        <v>4960</v>
      </c>
      <c r="Z2155" t="s">
        <v>5079</v>
      </c>
      <c r="AA2155" t="s">
        <v>4962</v>
      </c>
      <c r="AB2155">
        <f>YEAR(Sales_Trans_2[[#This Row],[Transaction_Date]])</f>
        <v>2025</v>
      </c>
      <c r="AC2155" t="str">
        <f>TEXT(Sales_Trans_2[[#This Row],[Transaction_Date]],"mmm")</f>
        <v>Dec</v>
      </c>
      <c r="AD2155">
        <f>MONTH(Sales_Trans_2[[#This Row],[Transaction_Date]])</f>
        <v>12</v>
      </c>
      <c r="AE2155" s="19">
        <f>IFERROR(Sales_Trans_2[[#This Row],[Profit]]/Sales_Trans_2[[#This Row],[Sales_Amount]],0)</f>
        <v>0.25030332634763564</v>
      </c>
      <c r="AF2155" s="20" t="str">
        <f>IF(Sales_Trans_2[[#This Row],[Discount_Pct]]=0,"0%",
IF(Sales_Trans_2[[#This Row],[Discount_Pct]]&lt;=5,"1-5%",
IF(Sales_Trans_2[[#This Row],[Discount_Pct]]&lt;=10,"6-10%",
IF(Sales_Trans_2[[#This Row],[Discount_Pct]]&lt;=15,"11-15%","&gt;15%"))))</f>
        <v>1-5%</v>
      </c>
    </row>
    <row r="2156" spans="1:32" x14ac:dyDescent="0.25">
      <c r="A2156" t="s">
        <v>2446</v>
      </c>
      <c r="B2156" s="10">
        <v>46074</v>
      </c>
      <c r="C2156" t="s">
        <v>2447</v>
      </c>
      <c r="D2156" t="s">
        <v>1382</v>
      </c>
      <c r="E2156" t="s">
        <v>187</v>
      </c>
      <c r="F2156" t="s">
        <v>188</v>
      </c>
      <c r="G2156">
        <v>5</v>
      </c>
      <c r="H2156">
        <v>317.99</v>
      </c>
      <c r="I2156">
        <v>15</v>
      </c>
      <c r="J2156">
        <v>238.49</v>
      </c>
      <c r="K2156">
        <v>1554.18</v>
      </c>
      <c r="L2156">
        <v>1175.25</v>
      </c>
      <c r="M2156">
        <v>378.93</v>
      </c>
      <c r="N2156" t="s">
        <v>47</v>
      </c>
      <c r="O2156" t="s">
        <v>24</v>
      </c>
      <c r="P2156" t="s">
        <v>25</v>
      </c>
      <c r="Q2156">
        <v>0.86319444444444449</v>
      </c>
      <c r="R2156" t="s">
        <v>27</v>
      </c>
      <c r="S2156" t="s">
        <v>4774</v>
      </c>
      <c r="T2156" t="s">
        <v>4752</v>
      </c>
      <c r="U2156">
        <v>317.99</v>
      </c>
      <c r="V2156" t="s">
        <v>5137</v>
      </c>
      <c r="W2156" t="s">
        <v>4968</v>
      </c>
      <c r="X2156" t="s">
        <v>5199</v>
      </c>
      <c r="Y2156" t="s">
        <v>4960</v>
      </c>
      <c r="Z2156" t="s">
        <v>5200</v>
      </c>
      <c r="AA2156" t="s">
        <v>4962</v>
      </c>
      <c r="AB2156">
        <f>YEAR(Sales_Trans_2[[#This Row],[Transaction_Date]])</f>
        <v>2026</v>
      </c>
      <c r="AC2156" t="str">
        <f>TEXT(Sales_Trans_2[[#This Row],[Transaction_Date]],"mmm")</f>
        <v>Feb</v>
      </c>
      <c r="AD2156">
        <f>MONTH(Sales_Trans_2[[#This Row],[Transaction_Date]])</f>
        <v>2</v>
      </c>
      <c r="AE2156" s="19">
        <f>IFERROR(Sales_Trans_2[[#This Row],[Profit]]/Sales_Trans_2[[#This Row],[Sales_Amount]],0)</f>
        <v>0.24381345790062928</v>
      </c>
      <c r="AF2156" s="20" t="str">
        <f>IF(Sales_Trans_2[[#This Row],[Discount_Pct]]=0,"0%",
IF(Sales_Trans_2[[#This Row],[Discount_Pct]]&lt;=5,"1-5%",
IF(Sales_Trans_2[[#This Row],[Discount_Pct]]&lt;=10,"6-10%",
IF(Sales_Trans_2[[#This Row],[Discount_Pct]]&lt;=15,"11-15%","&gt;15%"))))</f>
        <v>11-15%</v>
      </c>
    </row>
    <row r="2157" spans="1:32" x14ac:dyDescent="0.25">
      <c r="A2157" t="s">
        <v>4120</v>
      </c>
      <c r="B2157" s="10">
        <v>46106</v>
      </c>
      <c r="C2157" t="s">
        <v>1517</v>
      </c>
      <c r="D2157" t="s">
        <v>732</v>
      </c>
      <c r="E2157" t="s">
        <v>187</v>
      </c>
      <c r="F2157" t="s">
        <v>188</v>
      </c>
      <c r="G2157">
        <v>2</v>
      </c>
      <c r="H2157">
        <v>661.91</v>
      </c>
      <c r="I2157">
        <v>15</v>
      </c>
      <c r="J2157">
        <v>198.57</v>
      </c>
      <c r="K2157">
        <v>1125.25</v>
      </c>
      <c r="L2157">
        <v>797.44</v>
      </c>
      <c r="M2157">
        <v>327.81</v>
      </c>
      <c r="N2157" t="s">
        <v>23</v>
      </c>
      <c r="O2157" t="s">
        <v>24</v>
      </c>
      <c r="P2157" t="s">
        <v>25</v>
      </c>
      <c r="Q2157">
        <v>0.6020833333333333</v>
      </c>
      <c r="R2157" t="s">
        <v>49</v>
      </c>
      <c r="S2157" t="s">
        <v>4662</v>
      </c>
      <c r="T2157" t="s">
        <v>4636</v>
      </c>
      <c r="U2157">
        <v>661.91</v>
      </c>
      <c r="V2157" t="s">
        <v>5106</v>
      </c>
      <c r="W2157" t="s">
        <v>4964</v>
      </c>
      <c r="X2157" t="s">
        <v>5199</v>
      </c>
      <c r="Y2157" t="s">
        <v>4960</v>
      </c>
      <c r="Z2157" t="s">
        <v>5200</v>
      </c>
      <c r="AA2157" t="s">
        <v>4962</v>
      </c>
      <c r="AB2157">
        <f>YEAR(Sales_Trans_2[[#This Row],[Transaction_Date]])</f>
        <v>2026</v>
      </c>
      <c r="AC2157" t="str">
        <f>TEXT(Sales_Trans_2[[#This Row],[Transaction_Date]],"mmm")</f>
        <v>Mar</v>
      </c>
      <c r="AD2157">
        <f>MONTH(Sales_Trans_2[[#This Row],[Transaction_Date]])</f>
        <v>3</v>
      </c>
      <c r="AE2157" s="19">
        <f>IFERROR(Sales_Trans_2[[#This Row],[Profit]]/Sales_Trans_2[[#This Row],[Sales_Amount]],0)</f>
        <v>0.29132192846034216</v>
      </c>
      <c r="AF2157" s="20" t="str">
        <f>IF(Sales_Trans_2[[#This Row],[Discount_Pct]]=0,"0%",
IF(Sales_Trans_2[[#This Row],[Discount_Pct]]&lt;=5,"1-5%",
IF(Sales_Trans_2[[#This Row],[Discount_Pct]]&lt;=10,"6-10%",
IF(Sales_Trans_2[[#This Row],[Discount_Pct]]&lt;=15,"11-15%","&gt;15%"))))</f>
        <v>11-15%</v>
      </c>
    </row>
    <row r="2158" spans="1:32" x14ac:dyDescent="0.25">
      <c r="A2158" t="s">
        <v>4471</v>
      </c>
      <c r="B2158" s="10">
        <v>46103</v>
      </c>
      <c r="C2158" t="s">
        <v>1188</v>
      </c>
      <c r="D2158" t="s">
        <v>895</v>
      </c>
      <c r="E2158" t="s">
        <v>187</v>
      </c>
      <c r="F2158" t="s">
        <v>188</v>
      </c>
      <c r="G2158">
        <v>7</v>
      </c>
      <c r="H2158">
        <v>468.73</v>
      </c>
      <c r="I2158">
        <v>5</v>
      </c>
      <c r="J2158">
        <v>164.06</v>
      </c>
      <c r="K2158">
        <v>3584.61</v>
      </c>
      <c r="L2158">
        <v>2591.2600000000002</v>
      </c>
      <c r="M2158">
        <v>993.35</v>
      </c>
      <c r="N2158" t="s">
        <v>40</v>
      </c>
      <c r="O2158" t="s">
        <v>24</v>
      </c>
      <c r="P2158" t="s">
        <v>25</v>
      </c>
      <c r="Q2158">
        <v>0.77569444444444446</v>
      </c>
      <c r="R2158" t="s">
        <v>27</v>
      </c>
      <c r="S2158" t="s">
        <v>4843</v>
      </c>
      <c r="T2158" t="s">
        <v>4828</v>
      </c>
      <c r="U2158">
        <v>438.7</v>
      </c>
      <c r="V2158" t="s">
        <v>5202</v>
      </c>
      <c r="W2158" t="s">
        <v>4958</v>
      </c>
      <c r="X2158" t="s">
        <v>5199</v>
      </c>
      <c r="Y2158" t="s">
        <v>4960</v>
      </c>
      <c r="Z2158" t="s">
        <v>5200</v>
      </c>
      <c r="AA2158" t="s">
        <v>4962</v>
      </c>
      <c r="AB2158">
        <f>YEAR(Sales_Trans_2[[#This Row],[Transaction_Date]])</f>
        <v>2026</v>
      </c>
      <c r="AC2158" t="str">
        <f>TEXT(Sales_Trans_2[[#This Row],[Transaction_Date]],"mmm")</f>
        <v>Mar</v>
      </c>
      <c r="AD2158">
        <f>MONTH(Sales_Trans_2[[#This Row],[Transaction_Date]])</f>
        <v>3</v>
      </c>
      <c r="AE2158" s="19">
        <f>IFERROR(Sales_Trans_2[[#This Row],[Profit]]/Sales_Trans_2[[#This Row],[Sales_Amount]],0)</f>
        <v>0.27711522313445536</v>
      </c>
      <c r="AF2158" s="20" t="str">
        <f>IF(Sales_Trans_2[[#This Row],[Discount_Pct]]=0,"0%",
IF(Sales_Trans_2[[#This Row],[Discount_Pct]]&lt;=5,"1-5%",
IF(Sales_Trans_2[[#This Row],[Discount_Pct]]&lt;=10,"6-10%",
IF(Sales_Trans_2[[#This Row],[Discount_Pct]]&lt;=15,"11-15%","&gt;15%"))))</f>
        <v>1-5%</v>
      </c>
    </row>
    <row r="2159" spans="1:32" x14ac:dyDescent="0.25">
      <c r="A2159" t="s">
        <v>3604</v>
      </c>
      <c r="B2159" s="10">
        <v>46014</v>
      </c>
      <c r="C2159" t="s">
        <v>3182</v>
      </c>
      <c r="D2159" t="s">
        <v>124</v>
      </c>
      <c r="E2159" t="s">
        <v>187</v>
      </c>
      <c r="F2159" t="s">
        <v>188</v>
      </c>
      <c r="G2159">
        <v>4</v>
      </c>
      <c r="H2159">
        <v>397.22</v>
      </c>
      <c r="I2159">
        <v>10</v>
      </c>
      <c r="J2159">
        <v>158.88999999999999</v>
      </c>
      <c r="K2159">
        <v>1429.99</v>
      </c>
      <c r="L2159">
        <v>1277.48</v>
      </c>
      <c r="M2159">
        <v>152.51</v>
      </c>
      <c r="N2159" t="s">
        <v>4971</v>
      </c>
      <c r="O2159" t="s">
        <v>24</v>
      </c>
      <c r="P2159" t="s">
        <v>25</v>
      </c>
      <c r="Q2159">
        <v>0.60833333333333328</v>
      </c>
      <c r="R2159" t="s">
        <v>49</v>
      </c>
      <c r="S2159" t="s">
        <v>4697</v>
      </c>
      <c r="T2159" t="s">
        <v>4672</v>
      </c>
      <c r="U2159">
        <v>397.22</v>
      </c>
      <c r="V2159" t="s">
        <v>5203</v>
      </c>
      <c r="W2159" t="s">
        <v>4964</v>
      </c>
      <c r="X2159" t="s">
        <v>5199</v>
      </c>
      <c r="Y2159" t="s">
        <v>4960</v>
      </c>
      <c r="Z2159" t="s">
        <v>5200</v>
      </c>
      <c r="AA2159" t="s">
        <v>4962</v>
      </c>
      <c r="AB2159">
        <f>YEAR(Sales_Trans_2[[#This Row],[Transaction_Date]])</f>
        <v>2025</v>
      </c>
      <c r="AC2159" t="str">
        <f>TEXT(Sales_Trans_2[[#This Row],[Transaction_Date]],"mmm")</f>
        <v>Dec</v>
      </c>
      <c r="AD2159">
        <f>MONTH(Sales_Trans_2[[#This Row],[Transaction_Date]])</f>
        <v>12</v>
      </c>
      <c r="AE2159" s="19">
        <f>IFERROR(Sales_Trans_2[[#This Row],[Profit]]/Sales_Trans_2[[#This Row],[Sales_Amount]],0)</f>
        <v>0.10665109546220602</v>
      </c>
      <c r="AF2159" s="20" t="str">
        <f>IF(Sales_Trans_2[[#This Row],[Discount_Pct]]=0,"0%",
IF(Sales_Trans_2[[#This Row],[Discount_Pct]]&lt;=5,"1-5%",
IF(Sales_Trans_2[[#This Row],[Discount_Pct]]&lt;=10,"6-10%",
IF(Sales_Trans_2[[#This Row],[Discount_Pct]]&lt;=15,"11-15%","&gt;15%"))))</f>
        <v>6-10%</v>
      </c>
    </row>
    <row r="2160" spans="1:32" x14ac:dyDescent="0.25">
      <c r="A2160" t="s">
        <v>2043</v>
      </c>
      <c r="B2160" s="10">
        <v>46298</v>
      </c>
      <c r="C2160" t="s">
        <v>2044</v>
      </c>
      <c r="D2160" t="s">
        <v>555</v>
      </c>
      <c r="E2160" t="s">
        <v>355</v>
      </c>
      <c r="F2160" t="s">
        <v>356</v>
      </c>
      <c r="G2160">
        <v>3</v>
      </c>
      <c r="H2160">
        <v>491.81</v>
      </c>
      <c r="I2160">
        <v>10</v>
      </c>
      <c r="J2160">
        <v>147.54</v>
      </c>
      <c r="K2160">
        <v>1327.89</v>
      </c>
      <c r="L2160">
        <v>1096.71</v>
      </c>
      <c r="M2160">
        <v>231.18</v>
      </c>
      <c r="N2160" t="s">
        <v>40</v>
      </c>
      <c r="O2160" t="s">
        <v>24</v>
      </c>
      <c r="P2160" t="s">
        <v>25</v>
      </c>
      <c r="Q2160">
        <v>0.47013888888888888</v>
      </c>
      <c r="R2160" t="s">
        <v>49</v>
      </c>
      <c r="S2160" t="s">
        <v>4797</v>
      </c>
      <c r="T2160" t="s">
        <v>4776</v>
      </c>
      <c r="U2160">
        <v>491.81</v>
      </c>
      <c r="V2160" t="s">
        <v>5181</v>
      </c>
      <c r="W2160" t="s">
        <v>4958</v>
      </c>
      <c r="X2160" t="s">
        <v>5205</v>
      </c>
      <c r="Y2160" t="s">
        <v>4960</v>
      </c>
      <c r="Z2160" t="s">
        <v>5204</v>
      </c>
      <c r="AA2160" t="s">
        <v>4962</v>
      </c>
      <c r="AB2160">
        <f>YEAR(Sales_Trans_2[[#This Row],[Transaction_Date]])</f>
        <v>2026</v>
      </c>
      <c r="AC2160" t="str">
        <f>TEXT(Sales_Trans_2[[#This Row],[Transaction_Date]],"mmm")</f>
        <v>Oct</v>
      </c>
      <c r="AD2160">
        <f>MONTH(Sales_Trans_2[[#This Row],[Transaction_Date]])</f>
        <v>10</v>
      </c>
      <c r="AE2160" s="19">
        <f>IFERROR(Sales_Trans_2[[#This Row],[Profit]]/Sales_Trans_2[[#This Row],[Sales_Amount]],0)</f>
        <v>0.17409574588256557</v>
      </c>
      <c r="AF2160" s="20" t="str">
        <f>IF(Sales_Trans_2[[#This Row],[Discount_Pct]]=0,"0%",
IF(Sales_Trans_2[[#This Row],[Discount_Pct]]&lt;=5,"1-5%",
IF(Sales_Trans_2[[#This Row],[Discount_Pct]]&lt;=10,"6-10%",
IF(Sales_Trans_2[[#This Row],[Discount_Pct]]&lt;=15,"11-15%","&gt;15%"))))</f>
        <v>6-10%</v>
      </c>
    </row>
    <row r="2161" spans="1:32" x14ac:dyDescent="0.25">
      <c r="A2161" t="s">
        <v>3246</v>
      </c>
      <c r="B2161" s="10">
        <v>46110</v>
      </c>
      <c r="C2161" t="s">
        <v>29</v>
      </c>
      <c r="D2161" t="s">
        <v>794</v>
      </c>
      <c r="E2161" t="s">
        <v>400</v>
      </c>
      <c r="F2161" t="s">
        <v>1223</v>
      </c>
      <c r="G2161">
        <v>3</v>
      </c>
      <c r="H2161">
        <v>171.25</v>
      </c>
      <c r="I2161">
        <v>10</v>
      </c>
      <c r="J2161">
        <v>51.38</v>
      </c>
      <c r="K2161">
        <v>531.73</v>
      </c>
      <c r="L2161">
        <v>372.99</v>
      </c>
      <c r="M2161">
        <v>158.74</v>
      </c>
      <c r="N2161" t="s">
        <v>68</v>
      </c>
      <c r="O2161" t="s">
        <v>24</v>
      </c>
      <c r="P2161" t="s">
        <v>25</v>
      </c>
      <c r="Q2161">
        <v>0.59027777777777779</v>
      </c>
      <c r="R2161" t="s">
        <v>27</v>
      </c>
      <c r="S2161" t="s">
        <v>4946</v>
      </c>
      <c r="T2161" t="s">
        <v>4930</v>
      </c>
      <c r="U2161">
        <v>171.25</v>
      </c>
      <c r="V2161" t="s">
        <v>5139</v>
      </c>
      <c r="W2161" t="s">
        <v>4964</v>
      </c>
      <c r="X2161" t="s">
        <v>5326</v>
      </c>
      <c r="Y2161" t="s">
        <v>4960</v>
      </c>
      <c r="Z2161" t="s">
        <v>5003</v>
      </c>
      <c r="AA2161" t="s">
        <v>4962</v>
      </c>
      <c r="AB2161">
        <f>YEAR(Sales_Trans_2[[#This Row],[Transaction_Date]])</f>
        <v>2026</v>
      </c>
      <c r="AC2161" t="str">
        <f>TEXT(Sales_Trans_2[[#This Row],[Transaction_Date]],"mmm")</f>
        <v>Mar</v>
      </c>
      <c r="AD2161">
        <f>MONTH(Sales_Trans_2[[#This Row],[Transaction_Date]])</f>
        <v>3</v>
      </c>
      <c r="AE2161" s="19">
        <f>IFERROR(Sales_Trans_2[[#This Row],[Profit]]/Sales_Trans_2[[#This Row],[Sales_Amount]],0)</f>
        <v>0.29853497075583474</v>
      </c>
      <c r="AF2161" s="20" t="str">
        <f>IF(Sales_Trans_2[[#This Row],[Discount_Pct]]=0,"0%",
IF(Sales_Trans_2[[#This Row],[Discount_Pct]]&lt;=5,"1-5%",
IF(Sales_Trans_2[[#This Row],[Discount_Pct]]&lt;=10,"6-10%",
IF(Sales_Trans_2[[#This Row],[Discount_Pct]]&lt;=15,"11-15%","&gt;15%"))))</f>
        <v>6-10%</v>
      </c>
    </row>
    <row r="2162" spans="1:32" x14ac:dyDescent="0.25">
      <c r="A2162" t="s">
        <v>2419</v>
      </c>
      <c r="B2162" s="10">
        <v>46236</v>
      </c>
      <c r="C2162" t="s">
        <v>2420</v>
      </c>
      <c r="D2162" t="s">
        <v>414</v>
      </c>
      <c r="E2162" t="s">
        <v>78</v>
      </c>
      <c r="F2162" t="s">
        <v>79</v>
      </c>
      <c r="G2162">
        <v>3</v>
      </c>
      <c r="H2162">
        <v>96.72</v>
      </c>
      <c r="I2162">
        <v>20</v>
      </c>
      <c r="J2162">
        <v>58.03</v>
      </c>
      <c r="K2162">
        <v>266.95</v>
      </c>
      <c r="L2162">
        <v>239.46</v>
      </c>
      <c r="M2162">
        <v>27.49</v>
      </c>
      <c r="N2162" t="s">
        <v>4971</v>
      </c>
      <c r="O2162" t="s">
        <v>24</v>
      </c>
      <c r="P2162" t="s">
        <v>25</v>
      </c>
      <c r="Q2162">
        <v>0.51736111111111116</v>
      </c>
      <c r="R2162" t="s">
        <v>27</v>
      </c>
      <c r="S2162" t="s">
        <v>4846</v>
      </c>
      <c r="T2162" t="s">
        <v>4847</v>
      </c>
      <c r="U2162">
        <v>96.72</v>
      </c>
      <c r="V2162" t="s">
        <v>5361</v>
      </c>
      <c r="W2162" t="s">
        <v>4964</v>
      </c>
      <c r="X2162" t="s">
        <v>5359</v>
      </c>
      <c r="Y2162" t="s">
        <v>4960</v>
      </c>
      <c r="Z2162" t="s">
        <v>5360</v>
      </c>
      <c r="AA2162" t="s">
        <v>4962</v>
      </c>
      <c r="AB2162">
        <f>YEAR(Sales_Trans_2[[#This Row],[Transaction_Date]])</f>
        <v>2026</v>
      </c>
      <c r="AC2162" t="str">
        <f>TEXT(Sales_Trans_2[[#This Row],[Transaction_Date]],"mmm")</f>
        <v>Aug</v>
      </c>
      <c r="AD2162">
        <f>MONTH(Sales_Trans_2[[#This Row],[Transaction_Date]])</f>
        <v>8</v>
      </c>
      <c r="AE2162" s="19">
        <f>IFERROR(Sales_Trans_2[[#This Row],[Profit]]/Sales_Trans_2[[#This Row],[Sales_Amount]],0)</f>
        <v>0.10297808578385466</v>
      </c>
      <c r="AF2162" s="20" t="str">
        <f>IF(Sales_Trans_2[[#This Row],[Discount_Pct]]=0,"0%",
IF(Sales_Trans_2[[#This Row],[Discount_Pct]]&lt;=5,"1-5%",
IF(Sales_Trans_2[[#This Row],[Discount_Pct]]&lt;=10,"6-10%",
IF(Sales_Trans_2[[#This Row],[Discount_Pct]]&lt;=15,"11-15%","&gt;15%"))))</f>
        <v>&gt;15%</v>
      </c>
    </row>
    <row r="2163" spans="1:32" x14ac:dyDescent="0.25">
      <c r="A2163" t="s">
        <v>3944</v>
      </c>
      <c r="B2163" s="10">
        <v>45881</v>
      </c>
      <c r="C2163" t="s">
        <v>2062</v>
      </c>
      <c r="D2163" t="s">
        <v>459</v>
      </c>
      <c r="E2163" t="s">
        <v>544</v>
      </c>
      <c r="F2163" t="s">
        <v>545</v>
      </c>
      <c r="G2163">
        <v>2</v>
      </c>
      <c r="H2163">
        <v>71.290000000000006</v>
      </c>
      <c r="I2163">
        <v>15</v>
      </c>
      <c r="J2163">
        <v>21.39</v>
      </c>
      <c r="K2163">
        <v>121.19</v>
      </c>
      <c r="L2163">
        <v>118.74</v>
      </c>
      <c r="M2163">
        <v>2.4500000000000002</v>
      </c>
      <c r="N2163" t="s">
        <v>68</v>
      </c>
      <c r="O2163" t="s">
        <v>24</v>
      </c>
      <c r="P2163" t="s">
        <v>25</v>
      </c>
      <c r="Q2163">
        <v>0.50763888888888886</v>
      </c>
      <c r="R2163" t="s">
        <v>49</v>
      </c>
      <c r="S2163" t="s">
        <v>4838</v>
      </c>
      <c r="T2163" t="s">
        <v>4828</v>
      </c>
      <c r="U2163">
        <v>71.290000000000006</v>
      </c>
      <c r="V2163" t="s">
        <v>5272</v>
      </c>
      <c r="W2163" t="s">
        <v>4968</v>
      </c>
      <c r="X2163" t="s">
        <v>5406</v>
      </c>
      <c r="Y2163" t="s">
        <v>4960</v>
      </c>
      <c r="Z2163" t="s">
        <v>5407</v>
      </c>
      <c r="AA2163" t="s">
        <v>4962</v>
      </c>
      <c r="AB2163">
        <f>YEAR(Sales_Trans_2[[#This Row],[Transaction_Date]])</f>
        <v>2025</v>
      </c>
      <c r="AC2163" t="str">
        <f>TEXT(Sales_Trans_2[[#This Row],[Transaction_Date]],"mmm")</f>
        <v>Aug</v>
      </c>
      <c r="AD2163">
        <f>MONTH(Sales_Trans_2[[#This Row],[Transaction_Date]])</f>
        <v>8</v>
      </c>
      <c r="AE2163" s="19">
        <f>IFERROR(Sales_Trans_2[[#This Row],[Profit]]/Sales_Trans_2[[#This Row],[Sales_Amount]],0)</f>
        <v>2.0216189454575463E-2</v>
      </c>
      <c r="AF2163" s="20" t="str">
        <f>IF(Sales_Trans_2[[#This Row],[Discount_Pct]]=0,"0%",
IF(Sales_Trans_2[[#This Row],[Discount_Pct]]&lt;=5,"1-5%",
IF(Sales_Trans_2[[#This Row],[Discount_Pct]]&lt;=10,"6-10%",
IF(Sales_Trans_2[[#This Row],[Discount_Pct]]&lt;=15,"11-15%","&gt;15%"))))</f>
        <v>11-15%</v>
      </c>
    </row>
    <row r="2164" spans="1:32" x14ac:dyDescent="0.25">
      <c r="A2164" t="s">
        <v>2054</v>
      </c>
      <c r="B2164" s="10">
        <v>46329</v>
      </c>
      <c r="C2164" t="s">
        <v>469</v>
      </c>
      <c r="D2164" t="s">
        <v>280</v>
      </c>
      <c r="E2164" t="s">
        <v>544</v>
      </c>
      <c r="F2164" t="s">
        <v>545</v>
      </c>
      <c r="G2164">
        <v>7</v>
      </c>
      <c r="H2164">
        <v>125.74</v>
      </c>
      <c r="I2164">
        <v>10</v>
      </c>
      <c r="J2164">
        <v>88.02</v>
      </c>
      <c r="K2164">
        <v>792.16</v>
      </c>
      <c r="L2164">
        <v>681.45</v>
      </c>
      <c r="M2164">
        <v>110.71</v>
      </c>
      <c r="N2164" t="s">
        <v>133</v>
      </c>
      <c r="O2164" t="s">
        <v>24</v>
      </c>
      <c r="P2164" t="s">
        <v>25</v>
      </c>
      <c r="Q2164">
        <v>0.59444444444444444</v>
      </c>
      <c r="R2164" t="s">
        <v>49</v>
      </c>
      <c r="S2164" t="s">
        <v>4726</v>
      </c>
      <c r="T2164" t="s">
        <v>4703</v>
      </c>
      <c r="U2164">
        <v>124.84</v>
      </c>
      <c r="V2164" t="s">
        <v>5409</v>
      </c>
      <c r="W2164" t="s">
        <v>4958</v>
      </c>
      <c r="X2164" t="s">
        <v>5406</v>
      </c>
      <c r="Y2164" t="s">
        <v>4960</v>
      </c>
      <c r="Z2164" t="s">
        <v>5407</v>
      </c>
      <c r="AA2164" t="s">
        <v>4962</v>
      </c>
      <c r="AB2164">
        <f>YEAR(Sales_Trans_2[[#This Row],[Transaction_Date]])</f>
        <v>2026</v>
      </c>
      <c r="AC2164" t="str">
        <f>TEXT(Sales_Trans_2[[#This Row],[Transaction_Date]],"mmm")</f>
        <v>Nov</v>
      </c>
      <c r="AD2164">
        <f>MONTH(Sales_Trans_2[[#This Row],[Transaction_Date]])</f>
        <v>11</v>
      </c>
      <c r="AE2164" s="19">
        <f>IFERROR(Sales_Trans_2[[#This Row],[Profit]]/Sales_Trans_2[[#This Row],[Sales_Amount]],0)</f>
        <v>0.13975711977378308</v>
      </c>
      <c r="AF2164" s="20" t="str">
        <f>IF(Sales_Trans_2[[#This Row],[Discount_Pct]]=0,"0%",
IF(Sales_Trans_2[[#This Row],[Discount_Pct]]&lt;=5,"1-5%",
IF(Sales_Trans_2[[#This Row],[Discount_Pct]]&lt;=10,"6-10%",
IF(Sales_Trans_2[[#This Row],[Discount_Pct]]&lt;=15,"11-15%","&gt;15%"))))</f>
        <v>6-10%</v>
      </c>
    </row>
    <row r="2165" spans="1:32" x14ac:dyDescent="0.25">
      <c r="A2165" t="s">
        <v>2297</v>
      </c>
      <c r="B2165" s="10">
        <v>45881</v>
      </c>
      <c r="C2165" t="s">
        <v>1184</v>
      </c>
      <c r="D2165" t="s">
        <v>247</v>
      </c>
      <c r="E2165" t="s">
        <v>303</v>
      </c>
      <c r="F2165" t="s">
        <v>22</v>
      </c>
      <c r="G2165">
        <v>3</v>
      </c>
      <c r="H2165">
        <v>350.83</v>
      </c>
      <c r="I2165">
        <v>10</v>
      </c>
      <c r="J2165">
        <v>105.25</v>
      </c>
      <c r="K2165">
        <v>947.24</v>
      </c>
      <c r="L2165">
        <v>814.59</v>
      </c>
      <c r="M2165">
        <v>132.65</v>
      </c>
      <c r="N2165" t="s">
        <v>4971</v>
      </c>
      <c r="O2165" t="s">
        <v>24</v>
      </c>
      <c r="P2165" t="s">
        <v>25</v>
      </c>
      <c r="Q2165">
        <v>0.58819444444444446</v>
      </c>
      <c r="R2165" t="s">
        <v>49</v>
      </c>
      <c r="S2165" t="s">
        <v>4897</v>
      </c>
      <c r="T2165" t="s">
        <v>4887</v>
      </c>
      <c r="U2165">
        <v>223.15</v>
      </c>
      <c r="V2165" t="s">
        <v>5443</v>
      </c>
      <c r="W2165" t="s">
        <v>4958</v>
      </c>
      <c r="X2165" t="s">
        <v>5444</v>
      </c>
      <c r="Y2165" t="s">
        <v>4960</v>
      </c>
      <c r="Z2165" t="s">
        <v>5351</v>
      </c>
      <c r="AA2165" t="s">
        <v>4962</v>
      </c>
      <c r="AB2165">
        <f>YEAR(Sales_Trans_2[[#This Row],[Transaction_Date]])</f>
        <v>2025</v>
      </c>
      <c r="AC2165" t="str">
        <f>TEXT(Sales_Trans_2[[#This Row],[Transaction_Date]],"mmm")</f>
        <v>Aug</v>
      </c>
      <c r="AD2165">
        <f>MONTH(Sales_Trans_2[[#This Row],[Transaction_Date]])</f>
        <v>8</v>
      </c>
      <c r="AE2165" s="19">
        <f>IFERROR(Sales_Trans_2[[#This Row],[Profit]]/Sales_Trans_2[[#This Row],[Sales_Amount]],0)</f>
        <v>0.14003842743127401</v>
      </c>
      <c r="AF2165" s="20" t="str">
        <f>IF(Sales_Trans_2[[#This Row],[Discount_Pct]]=0,"0%",
IF(Sales_Trans_2[[#This Row],[Discount_Pct]]&lt;=5,"1-5%",
IF(Sales_Trans_2[[#This Row],[Discount_Pct]]&lt;=10,"6-10%",
IF(Sales_Trans_2[[#This Row],[Discount_Pct]]&lt;=15,"11-15%","&gt;15%"))))</f>
        <v>6-10%</v>
      </c>
    </row>
    <row r="2166" spans="1:32" x14ac:dyDescent="0.25">
      <c r="A2166" t="s">
        <v>4571</v>
      </c>
      <c r="B2166" s="10">
        <v>46015</v>
      </c>
      <c r="C2166" t="s">
        <v>985</v>
      </c>
      <c r="D2166" t="s">
        <v>882</v>
      </c>
      <c r="E2166" t="s">
        <v>1180</v>
      </c>
      <c r="F2166" t="s">
        <v>682</v>
      </c>
      <c r="G2166">
        <v>5</v>
      </c>
      <c r="H2166">
        <v>294.41000000000003</v>
      </c>
      <c r="I2166">
        <v>10</v>
      </c>
      <c r="J2166">
        <v>147.21</v>
      </c>
      <c r="K2166">
        <v>1324.84</v>
      </c>
      <c r="L2166">
        <v>973.2</v>
      </c>
      <c r="M2166">
        <v>351.64</v>
      </c>
      <c r="N2166" t="s">
        <v>23</v>
      </c>
      <c r="O2166" t="s">
        <v>24</v>
      </c>
      <c r="P2166" t="s">
        <v>25</v>
      </c>
      <c r="Q2166">
        <v>0.47638888888888886</v>
      </c>
      <c r="R2166" t="s">
        <v>49</v>
      </c>
      <c r="S2166" t="s">
        <v>4768</v>
      </c>
      <c r="T2166" t="s">
        <v>4752</v>
      </c>
      <c r="U2166">
        <v>262.77</v>
      </c>
      <c r="V2166" t="s">
        <v>4982</v>
      </c>
      <c r="W2166" t="s">
        <v>4958</v>
      </c>
      <c r="X2166" t="s">
        <v>5483</v>
      </c>
      <c r="Y2166" t="s">
        <v>4960</v>
      </c>
      <c r="Z2166" t="s">
        <v>5087</v>
      </c>
      <c r="AA2166" t="s">
        <v>4962</v>
      </c>
      <c r="AB2166">
        <f>YEAR(Sales_Trans_2[[#This Row],[Transaction_Date]])</f>
        <v>2025</v>
      </c>
      <c r="AC2166" t="str">
        <f>TEXT(Sales_Trans_2[[#This Row],[Transaction_Date]],"mmm")</f>
        <v>Dec</v>
      </c>
      <c r="AD2166">
        <f>MONTH(Sales_Trans_2[[#This Row],[Transaction_Date]])</f>
        <v>12</v>
      </c>
      <c r="AE2166" s="19">
        <f>IFERROR(Sales_Trans_2[[#This Row],[Profit]]/Sales_Trans_2[[#This Row],[Sales_Amount]],0)</f>
        <v>0.26542073005042122</v>
      </c>
      <c r="AF2166" s="20" t="str">
        <f>IF(Sales_Trans_2[[#This Row],[Discount_Pct]]=0,"0%",
IF(Sales_Trans_2[[#This Row],[Discount_Pct]]&lt;=5,"1-5%",
IF(Sales_Trans_2[[#This Row],[Discount_Pct]]&lt;=10,"6-10%",
IF(Sales_Trans_2[[#This Row],[Discount_Pct]]&lt;=15,"11-15%","&gt;15%"))))</f>
        <v>6-10%</v>
      </c>
    </row>
    <row r="2167" spans="1:32" x14ac:dyDescent="0.25">
      <c r="A2167" t="s">
        <v>2145</v>
      </c>
      <c r="B2167" s="10">
        <v>46102</v>
      </c>
      <c r="C2167" t="s">
        <v>112</v>
      </c>
      <c r="D2167" t="s">
        <v>130</v>
      </c>
      <c r="E2167" t="s">
        <v>1109</v>
      </c>
      <c r="F2167" t="s">
        <v>2027</v>
      </c>
      <c r="G2167">
        <v>3</v>
      </c>
      <c r="H2167">
        <v>379.12</v>
      </c>
      <c r="I2167">
        <v>15</v>
      </c>
      <c r="J2167">
        <v>170.6</v>
      </c>
      <c r="K2167">
        <v>1111.77</v>
      </c>
      <c r="L2167">
        <v>879.15</v>
      </c>
      <c r="M2167">
        <v>232.62</v>
      </c>
      <c r="N2167" t="s">
        <v>40</v>
      </c>
      <c r="O2167" t="s">
        <v>24</v>
      </c>
      <c r="P2167" t="s">
        <v>25</v>
      </c>
      <c r="Q2167">
        <v>0.50416666666666665</v>
      </c>
      <c r="R2167" t="s">
        <v>27</v>
      </c>
      <c r="S2167" t="s">
        <v>4923</v>
      </c>
      <c r="T2167" t="s">
        <v>4908</v>
      </c>
      <c r="U2167">
        <v>379.12</v>
      </c>
      <c r="V2167" t="s">
        <v>4963</v>
      </c>
      <c r="W2167" t="s">
        <v>4964</v>
      </c>
      <c r="X2167" t="s">
        <v>5487</v>
      </c>
      <c r="Y2167" t="s">
        <v>4960</v>
      </c>
      <c r="Z2167" t="s">
        <v>5105</v>
      </c>
      <c r="AA2167" t="s">
        <v>4962</v>
      </c>
      <c r="AB2167">
        <f>YEAR(Sales_Trans_2[[#This Row],[Transaction_Date]])</f>
        <v>2026</v>
      </c>
      <c r="AC2167" t="str">
        <f>TEXT(Sales_Trans_2[[#This Row],[Transaction_Date]],"mmm")</f>
        <v>Mar</v>
      </c>
      <c r="AD2167">
        <f>MONTH(Sales_Trans_2[[#This Row],[Transaction_Date]])</f>
        <v>3</v>
      </c>
      <c r="AE2167" s="19">
        <f>IFERROR(Sales_Trans_2[[#This Row],[Profit]]/Sales_Trans_2[[#This Row],[Sales_Amount]],0)</f>
        <v>0.20923392428290025</v>
      </c>
      <c r="AF2167" s="20" t="str">
        <f>IF(Sales_Trans_2[[#This Row],[Discount_Pct]]=0,"0%",
IF(Sales_Trans_2[[#This Row],[Discount_Pct]]&lt;=5,"1-5%",
IF(Sales_Trans_2[[#This Row],[Discount_Pct]]&lt;=10,"6-10%",
IF(Sales_Trans_2[[#This Row],[Discount_Pct]]&lt;=15,"11-15%","&gt;15%"))))</f>
        <v>11-15%</v>
      </c>
    </row>
    <row r="2168" spans="1:32" x14ac:dyDescent="0.25">
      <c r="A2168" t="s">
        <v>3290</v>
      </c>
      <c r="B2168" s="10">
        <v>46067</v>
      </c>
      <c r="C2168" t="s">
        <v>1361</v>
      </c>
      <c r="D2168" t="s">
        <v>409</v>
      </c>
      <c r="E2168" t="s">
        <v>1109</v>
      </c>
      <c r="F2168" t="s">
        <v>2027</v>
      </c>
      <c r="G2168">
        <v>4</v>
      </c>
      <c r="H2168">
        <v>299.73</v>
      </c>
      <c r="I2168">
        <v>10</v>
      </c>
      <c r="J2168">
        <v>119.89</v>
      </c>
      <c r="K2168">
        <v>1240.8800000000001</v>
      </c>
      <c r="L2168">
        <v>738.96</v>
      </c>
      <c r="M2168">
        <v>501.92</v>
      </c>
      <c r="N2168" t="s">
        <v>68</v>
      </c>
      <c r="O2168" t="s">
        <v>24</v>
      </c>
      <c r="P2168" t="s">
        <v>25</v>
      </c>
      <c r="Q2168">
        <v>0.39305555555555555</v>
      </c>
      <c r="R2168" t="s">
        <v>27</v>
      </c>
      <c r="S2168" t="s">
        <v>4635</v>
      </c>
      <c r="T2168" t="s">
        <v>4636</v>
      </c>
      <c r="U2168">
        <v>299.73</v>
      </c>
      <c r="V2168" t="s">
        <v>5243</v>
      </c>
      <c r="W2168" t="s">
        <v>4964</v>
      </c>
      <c r="X2168" t="s">
        <v>5487</v>
      </c>
      <c r="Y2168" t="s">
        <v>4960</v>
      </c>
      <c r="Z2168" t="s">
        <v>5105</v>
      </c>
      <c r="AA2168" t="s">
        <v>4962</v>
      </c>
      <c r="AB2168">
        <f>YEAR(Sales_Trans_2[[#This Row],[Transaction_Date]])</f>
        <v>2026</v>
      </c>
      <c r="AC2168" t="str">
        <f>TEXT(Sales_Trans_2[[#This Row],[Transaction_Date]],"mmm")</f>
        <v>Feb</v>
      </c>
      <c r="AD2168">
        <f>MONTH(Sales_Trans_2[[#This Row],[Transaction_Date]])</f>
        <v>2</v>
      </c>
      <c r="AE2168" s="19">
        <f>IFERROR(Sales_Trans_2[[#This Row],[Profit]]/Sales_Trans_2[[#This Row],[Sales_Amount]],0)</f>
        <v>0.40448713816001547</v>
      </c>
      <c r="AF2168" s="20" t="str">
        <f>IF(Sales_Trans_2[[#This Row],[Discount_Pct]]=0,"0%",
IF(Sales_Trans_2[[#This Row],[Discount_Pct]]&lt;=5,"1-5%",
IF(Sales_Trans_2[[#This Row],[Discount_Pct]]&lt;=10,"6-10%",
IF(Sales_Trans_2[[#This Row],[Discount_Pct]]&lt;=15,"11-15%","&gt;15%"))))</f>
        <v>6-10%</v>
      </c>
    </row>
    <row r="2169" spans="1:32" x14ac:dyDescent="0.25">
      <c r="A2169" t="s">
        <v>4562</v>
      </c>
      <c r="B2169" s="10">
        <v>46102</v>
      </c>
      <c r="C2169" t="s">
        <v>140</v>
      </c>
      <c r="D2169" t="s">
        <v>661</v>
      </c>
      <c r="E2169" t="s">
        <v>209</v>
      </c>
      <c r="F2169" t="s">
        <v>210</v>
      </c>
      <c r="G2169">
        <v>3</v>
      </c>
      <c r="H2169">
        <v>224.28</v>
      </c>
      <c r="I2169">
        <v>20</v>
      </c>
      <c r="J2169">
        <v>134.57</v>
      </c>
      <c r="K2169">
        <v>619.01</v>
      </c>
      <c r="L2169">
        <v>577.16999999999996</v>
      </c>
      <c r="M2169">
        <v>41.84</v>
      </c>
      <c r="N2169" t="s">
        <v>47</v>
      </c>
      <c r="O2169" t="s">
        <v>24</v>
      </c>
      <c r="P2169" t="s">
        <v>25</v>
      </c>
      <c r="Q2169">
        <v>0.69930555555555551</v>
      </c>
      <c r="R2169" t="s">
        <v>27</v>
      </c>
      <c r="S2169" t="s">
        <v>4845</v>
      </c>
      <c r="T2169" t="s">
        <v>4828</v>
      </c>
      <c r="U2169">
        <v>224.28</v>
      </c>
      <c r="V2169" t="s">
        <v>5495</v>
      </c>
      <c r="W2169" t="s">
        <v>4964</v>
      </c>
      <c r="X2169" t="s">
        <v>4973</v>
      </c>
      <c r="Y2169" t="s">
        <v>4960</v>
      </c>
      <c r="Z2169" t="s">
        <v>5067</v>
      </c>
      <c r="AA2169" t="s">
        <v>4962</v>
      </c>
      <c r="AB2169">
        <f>YEAR(Sales_Trans_2[[#This Row],[Transaction_Date]])</f>
        <v>2026</v>
      </c>
      <c r="AC2169" t="str">
        <f>TEXT(Sales_Trans_2[[#This Row],[Transaction_Date]],"mmm")</f>
        <v>Mar</v>
      </c>
      <c r="AD2169">
        <f>MONTH(Sales_Trans_2[[#This Row],[Transaction_Date]])</f>
        <v>3</v>
      </c>
      <c r="AE2169" s="19">
        <f>IFERROR(Sales_Trans_2[[#This Row],[Profit]]/Sales_Trans_2[[#This Row],[Sales_Amount]],0)</f>
        <v>6.7591799809373035E-2</v>
      </c>
      <c r="AF2169" s="20" t="str">
        <f>IF(Sales_Trans_2[[#This Row],[Discount_Pct]]=0,"0%",
IF(Sales_Trans_2[[#This Row],[Discount_Pct]]&lt;=5,"1-5%",
IF(Sales_Trans_2[[#This Row],[Discount_Pct]]&lt;=10,"6-10%",
IF(Sales_Trans_2[[#This Row],[Discount_Pct]]&lt;=15,"11-15%","&gt;15%"))))</f>
        <v>&gt;15%</v>
      </c>
    </row>
    <row r="2170" spans="1:32" x14ac:dyDescent="0.25">
      <c r="A2170" t="s">
        <v>3413</v>
      </c>
      <c r="B2170" s="10">
        <v>46037</v>
      </c>
      <c r="C2170" t="s">
        <v>1349</v>
      </c>
      <c r="D2170" t="s">
        <v>44</v>
      </c>
      <c r="E2170" t="s">
        <v>1323</v>
      </c>
      <c r="F2170" t="s">
        <v>2870</v>
      </c>
      <c r="G2170">
        <v>1</v>
      </c>
      <c r="H2170">
        <v>398.25</v>
      </c>
      <c r="I2170">
        <v>15</v>
      </c>
      <c r="J2170">
        <v>59.74</v>
      </c>
      <c r="K2170">
        <v>338.51</v>
      </c>
      <c r="L2170">
        <v>236.54</v>
      </c>
      <c r="M2170">
        <v>101.97</v>
      </c>
      <c r="N2170" t="s">
        <v>133</v>
      </c>
      <c r="O2170" t="s">
        <v>24</v>
      </c>
      <c r="P2170" t="s">
        <v>25</v>
      </c>
      <c r="Q2170">
        <v>0.86736111111111114</v>
      </c>
      <c r="R2170" t="s">
        <v>49</v>
      </c>
      <c r="S2170" t="s">
        <v>4650</v>
      </c>
      <c r="T2170" t="s">
        <v>4636</v>
      </c>
      <c r="U2170">
        <v>398.25</v>
      </c>
      <c r="V2170" t="s">
        <v>5505</v>
      </c>
      <c r="W2170" t="s">
        <v>4968</v>
      </c>
      <c r="X2170" t="s">
        <v>5146</v>
      </c>
      <c r="Y2170" t="s">
        <v>4960</v>
      </c>
      <c r="Z2170" t="s">
        <v>5147</v>
      </c>
      <c r="AA2170" t="s">
        <v>4962</v>
      </c>
      <c r="AB2170">
        <f>YEAR(Sales_Trans_2[[#This Row],[Transaction_Date]])</f>
        <v>2026</v>
      </c>
      <c r="AC2170" t="str">
        <f>TEXT(Sales_Trans_2[[#This Row],[Transaction_Date]],"mmm")</f>
        <v>Jan</v>
      </c>
      <c r="AD2170">
        <f>MONTH(Sales_Trans_2[[#This Row],[Transaction_Date]])</f>
        <v>1</v>
      </c>
      <c r="AE2170" s="19">
        <f>IFERROR(Sales_Trans_2[[#This Row],[Profit]]/Sales_Trans_2[[#This Row],[Sales_Amount]],0)</f>
        <v>0.3012318690732918</v>
      </c>
      <c r="AF2170" s="20" t="str">
        <f>IF(Sales_Trans_2[[#This Row],[Discount_Pct]]=0,"0%",
IF(Sales_Trans_2[[#This Row],[Discount_Pct]]&lt;=5,"1-5%",
IF(Sales_Trans_2[[#This Row],[Discount_Pct]]&lt;=10,"6-10%",
IF(Sales_Trans_2[[#This Row],[Discount_Pct]]&lt;=15,"11-15%","&gt;15%"))))</f>
        <v>11-15%</v>
      </c>
    </row>
    <row r="2171" spans="1:32" x14ac:dyDescent="0.25">
      <c r="A2171" t="s">
        <v>4006</v>
      </c>
      <c r="B2171" s="10">
        <v>46237</v>
      </c>
      <c r="C2171" t="s">
        <v>538</v>
      </c>
      <c r="D2171" t="s">
        <v>384</v>
      </c>
      <c r="E2171" t="s">
        <v>957</v>
      </c>
      <c r="F2171" t="s">
        <v>1735</v>
      </c>
      <c r="G2171">
        <v>6</v>
      </c>
      <c r="H2171">
        <v>401.75</v>
      </c>
      <c r="I2171">
        <v>5</v>
      </c>
      <c r="J2171">
        <v>120.53</v>
      </c>
      <c r="K2171">
        <v>2633.47</v>
      </c>
      <c r="L2171">
        <v>2016.42</v>
      </c>
      <c r="M2171">
        <v>617.04999999999995</v>
      </c>
      <c r="N2171" t="s">
        <v>23</v>
      </c>
      <c r="O2171" t="s">
        <v>24</v>
      </c>
      <c r="P2171" t="s">
        <v>25</v>
      </c>
      <c r="Q2171">
        <v>0.65486111111111112</v>
      </c>
      <c r="R2171" t="s">
        <v>27</v>
      </c>
      <c r="S2171" t="s">
        <v>4835</v>
      </c>
      <c r="T2171" t="s">
        <v>4828</v>
      </c>
      <c r="U2171">
        <v>389.61</v>
      </c>
      <c r="V2171" t="s">
        <v>5521</v>
      </c>
      <c r="W2171" t="s">
        <v>4958</v>
      </c>
      <c r="X2171" t="s">
        <v>5279</v>
      </c>
      <c r="Y2171" t="s">
        <v>4960</v>
      </c>
      <c r="Z2171" t="s">
        <v>5280</v>
      </c>
      <c r="AA2171" t="s">
        <v>4962</v>
      </c>
      <c r="AB2171">
        <f>YEAR(Sales_Trans_2[[#This Row],[Transaction_Date]])</f>
        <v>2026</v>
      </c>
      <c r="AC2171" t="str">
        <f>TEXT(Sales_Trans_2[[#This Row],[Transaction_Date]],"mmm")</f>
        <v>Aug</v>
      </c>
      <c r="AD2171">
        <f>MONTH(Sales_Trans_2[[#This Row],[Transaction_Date]])</f>
        <v>8</v>
      </c>
      <c r="AE2171" s="19">
        <f>IFERROR(Sales_Trans_2[[#This Row],[Profit]]/Sales_Trans_2[[#This Row],[Sales_Amount]],0)</f>
        <v>0.23431062438531672</v>
      </c>
      <c r="AF2171" s="20" t="str">
        <f>IF(Sales_Trans_2[[#This Row],[Discount_Pct]]=0,"0%",
IF(Sales_Trans_2[[#This Row],[Discount_Pct]]&lt;=5,"1-5%",
IF(Sales_Trans_2[[#This Row],[Discount_Pct]]&lt;=10,"6-10%",
IF(Sales_Trans_2[[#This Row],[Discount_Pct]]&lt;=15,"11-15%","&gt;15%"))))</f>
        <v>1-5%</v>
      </c>
    </row>
    <row r="2172" spans="1:32" x14ac:dyDescent="0.25">
      <c r="A2172" t="s">
        <v>3526</v>
      </c>
      <c r="B2172" s="10">
        <v>46008</v>
      </c>
      <c r="C2172" t="s">
        <v>2138</v>
      </c>
      <c r="D2172" t="s">
        <v>802</v>
      </c>
      <c r="E2172" t="s">
        <v>327</v>
      </c>
      <c r="F2172" t="s">
        <v>328</v>
      </c>
      <c r="G2172">
        <v>8</v>
      </c>
      <c r="H2172">
        <v>327.9</v>
      </c>
      <c r="I2172">
        <v>10</v>
      </c>
      <c r="J2172">
        <v>262.32</v>
      </c>
      <c r="K2172">
        <v>2360.88</v>
      </c>
      <c r="L2172">
        <v>2005.52</v>
      </c>
      <c r="M2172">
        <v>355.36</v>
      </c>
      <c r="N2172" t="s">
        <v>4971</v>
      </c>
      <c r="O2172" t="s">
        <v>24</v>
      </c>
      <c r="P2172" t="s">
        <v>25</v>
      </c>
      <c r="Q2172">
        <v>0.52986111111111112</v>
      </c>
      <c r="R2172" t="s">
        <v>49</v>
      </c>
      <c r="S2172" t="s">
        <v>4850</v>
      </c>
      <c r="T2172" t="s">
        <v>4847</v>
      </c>
      <c r="U2172">
        <v>298.68</v>
      </c>
      <c r="V2172" t="s">
        <v>5302</v>
      </c>
      <c r="W2172" t="s">
        <v>4958</v>
      </c>
      <c r="X2172" t="s">
        <v>5215</v>
      </c>
      <c r="Y2172" t="s">
        <v>4960</v>
      </c>
      <c r="Z2172" t="s">
        <v>5216</v>
      </c>
      <c r="AA2172" t="s">
        <v>4962</v>
      </c>
      <c r="AB2172">
        <f>YEAR(Sales_Trans_2[[#This Row],[Transaction_Date]])</f>
        <v>2025</v>
      </c>
      <c r="AC2172" t="str">
        <f>TEXT(Sales_Trans_2[[#This Row],[Transaction_Date]],"mmm")</f>
        <v>Dec</v>
      </c>
      <c r="AD2172">
        <f>MONTH(Sales_Trans_2[[#This Row],[Transaction_Date]])</f>
        <v>12</v>
      </c>
      <c r="AE2172" s="19">
        <f>IFERROR(Sales_Trans_2[[#This Row],[Profit]]/Sales_Trans_2[[#This Row],[Sales_Amount]],0)</f>
        <v>0.15052014503066652</v>
      </c>
      <c r="AF2172" s="20" t="str">
        <f>IF(Sales_Trans_2[[#This Row],[Discount_Pct]]=0,"0%",
IF(Sales_Trans_2[[#This Row],[Discount_Pct]]&lt;=5,"1-5%",
IF(Sales_Trans_2[[#This Row],[Discount_Pct]]&lt;=10,"6-10%",
IF(Sales_Trans_2[[#This Row],[Discount_Pct]]&lt;=15,"11-15%","&gt;15%"))))</f>
        <v>6-10%</v>
      </c>
    </row>
    <row r="2173" spans="1:32" x14ac:dyDescent="0.25">
      <c r="A2173" t="s">
        <v>3468</v>
      </c>
      <c r="B2173" s="10">
        <v>45973</v>
      </c>
      <c r="C2173" t="s">
        <v>3469</v>
      </c>
      <c r="D2173" t="s">
        <v>65</v>
      </c>
      <c r="E2173" t="s">
        <v>913</v>
      </c>
      <c r="F2173" t="s">
        <v>662</v>
      </c>
      <c r="G2173">
        <v>4</v>
      </c>
      <c r="H2173">
        <v>172.63</v>
      </c>
      <c r="I2173">
        <v>10</v>
      </c>
      <c r="J2173">
        <v>69.05</v>
      </c>
      <c r="K2173">
        <v>621.47</v>
      </c>
      <c r="L2173">
        <v>568</v>
      </c>
      <c r="M2173">
        <v>53.47</v>
      </c>
      <c r="N2173" t="s">
        <v>4971</v>
      </c>
      <c r="O2173" t="s">
        <v>24</v>
      </c>
      <c r="P2173" t="s">
        <v>25</v>
      </c>
      <c r="Q2173">
        <v>0.69027777777777777</v>
      </c>
      <c r="R2173" t="s">
        <v>49</v>
      </c>
      <c r="S2173" t="s">
        <v>4719</v>
      </c>
      <c r="T2173" t="s">
        <v>4703</v>
      </c>
      <c r="U2173">
        <v>172.63</v>
      </c>
      <c r="V2173" t="s">
        <v>5548</v>
      </c>
      <c r="W2173" t="s">
        <v>4964</v>
      </c>
      <c r="X2173" t="s">
        <v>5528</v>
      </c>
      <c r="Y2173" t="s">
        <v>4960</v>
      </c>
      <c r="Z2173" t="s">
        <v>5063</v>
      </c>
      <c r="AA2173" t="s">
        <v>4962</v>
      </c>
      <c r="AB2173">
        <f>YEAR(Sales_Trans_2[[#This Row],[Transaction_Date]])</f>
        <v>2025</v>
      </c>
      <c r="AC2173" t="str">
        <f>TEXT(Sales_Trans_2[[#This Row],[Transaction_Date]],"mmm")</f>
        <v>Nov</v>
      </c>
      <c r="AD2173">
        <f>MONTH(Sales_Trans_2[[#This Row],[Transaction_Date]])</f>
        <v>11</v>
      </c>
      <c r="AE2173" s="19">
        <f>IFERROR(Sales_Trans_2[[#This Row],[Profit]]/Sales_Trans_2[[#This Row],[Sales_Amount]],0)</f>
        <v>8.6037942298099662E-2</v>
      </c>
      <c r="AF2173" s="20" t="str">
        <f>IF(Sales_Trans_2[[#This Row],[Discount_Pct]]=0,"0%",
IF(Sales_Trans_2[[#This Row],[Discount_Pct]]&lt;=5,"1-5%",
IF(Sales_Trans_2[[#This Row],[Discount_Pct]]&lt;=10,"6-10%",
IF(Sales_Trans_2[[#This Row],[Discount_Pct]]&lt;=15,"11-15%","&gt;15%"))))</f>
        <v>6-10%</v>
      </c>
    </row>
    <row r="2174" spans="1:32" x14ac:dyDescent="0.25">
      <c r="A2174" t="s">
        <v>1356</v>
      </c>
      <c r="B2174" s="10">
        <v>46237</v>
      </c>
      <c r="C2174" t="s">
        <v>1357</v>
      </c>
      <c r="D2174" t="s">
        <v>581</v>
      </c>
      <c r="E2174" t="s">
        <v>66</v>
      </c>
      <c r="F2174" t="s">
        <v>1358</v>
      </c>
      <c r="G2174">
        <v>4</v>
      </c>
      <c r="H2174">
        <v>139.21</v>
      </c>
      <c r="I2174">
        <v>20</v>
      </c>
      <c r="J2174">
        <v>111.37</v>
      </c>
      <c r="K2174">
        <v>512.29</v>
      </c>
      <c r="L2174">
        <v>427.96</v>
      </c>
      <c r="M2174">
        <v>84.33</v>
      </c>
      <c r="N2174" t="s">
        <v>23</v>
      </c>
      <c r="O2174" t="s">
        <v>24</v>
      </c>
      <c r="P2174" t="s">
        <v>25</v>
      </c>
      <c r="Q2174">
        <v>0.46388888888888891</v>
      </c>
      <c r="R2174" t="s">
        <v>27</v>
      </c>
      <c r="S2174" t="s">
        <v>4710</v>
      </c>
      <c r="T2174" t="s">
        <v>4703</v>
      </c>
      <c r="U2174">
        <v>139.21</v>
      </c>
      <c r="V2174" t="s">
        <v>5622</v>
      </c>
      <c r="W2174" t="s">
        <v>4968</v>
      </c>
      <c r="X2174" t="s">
        <v>5623</v>
      </c>
      <c r="Y2174" t="s">
        <v>4960</v>
      </c>
      <c r="Z2174" t="s">
        <v>5155</v>
      </c>
      <c r="AA2174" t="s">
        <v>4962</v>
      </c>
      <c r="AB2174">
        <f>YEAR(Sales_Trans_2[[#This Row],[Transaction_Date]])</f>
        <v>2026</v>
      </c>
      <c r="AC2174" t="str">
        <f>TEXT(Sales_Trans_2[[#This Row],[Transaction_Date]],"mmm")</f>
        <v>Aug</v>
      </c>
      <c r="AD2174">
        <f>MONTH(Sales_Trans_2[[#This Row],[Transaction_Date]])</f>
        <v>8</v>
      </c>
      <c r="AE2174" s="19">
        <f>IFERROR(Sales_Trans_2[[#This Row],[Profit]]/Sales_Trans_2[[#This Row],[Sales_Amount]],0)</f>
        <v>0.16461379296882625</v>
      </c>
      <c r="AF2174" s="20" t="str">
        <f>IF(Sales_Trans_2[[#This Row],[Discount_Pct]]=0,"0%",
IF(Sales_Trans_2[[#This Row],[Discount_Pct]]&lt;=5,"1-5%",
IF(Sales_Trans_2[[#This Row],[Discount_Pct]]&lt;=10,"6-10%",
IF(Sales_Trans_2[[#This Row],[Discount_Pct]]&lt;=15,"11-15%","&gt;15%"))))</f>
        <v>&gt;15%</v>
      </c>
    </row>
    <row r="2175" spans="1:32" x14ac:dyDescent="0.25">
      <c r="A2175" t="s">
        <v>2869</v>
      </c>
      <c r="B2175" s="10">
        <v>46049</v>
      </c>
      <c r="C2175" t="s">
        <v>554</v>
      </c>
      <c r="D2175" t="s">
        <v>214</v>
      </c>
      <c r="E2175" t="s">
        <v>1323</v>
      </c>
      <c r="F2175" t="s">
        <v>2870</v>
      </c>
      <c r="G2175">
        <v>2</v>
      </c>
      <c r="H2175">
        <v>147.97</v>
      </c>
      <c r="I2175">
        <v>20</v>
      </c>
      <c r="J2175">
        <v>59.19</v>
      </c>
      <c r="K2175">
        <v>236.75</v>
      </c>
      <c r="L2175">
        <v>225.6</v>
      </c>
      <c r="M2175">
        <v>11.15</v>
      </c>
      <c r="N2175" t="s">
        <v>68</v>
      </c>
      <c r="O2175" t="s">
        <v>24</v>
      </c>
      <c r="P2175" t="s">
        <v>25</v>
      </c>
      <c r="Q2175">
        <v>0.91041666666666665</v>
      </c>
      <c r="R2175" t="s">
        <v>49</v>
      </c>
      <c r="S2175" t="s">
        <v>4764</v>
      </c>
      <c r="T2175" t="s">
        <v>4752</v>
      </c>
      <c r="U2175">
        <v>147.97</v>
      </c>
      <c r="V2175" t="s">
        <v>5636</v>
      </c>
      <c r="W2175" t="s">
        <v>4968</v>
      </c>
      <c r="X2175" t="s">
        <v>5146</v>
      </c>
      <c r="Y2175" t="s">
        <v>4960</v>
      </c>
      <c r="Z2175" t="s">
        <v>5147</v>
      </c>
      <c r="AA2175" t="s">
        <v>4962</v>
      </c>
      <c r="AB2175">
        <f>YEAR(Sales_Trans_2[[#This Row],[Transaction_Date]])</f>
        <v>2026</v>
      </c>
      <c r="AC2175" t="str">
        <f>TEXT(Sales_Trans_2[[#This Row],[Transaction_Date]],"mmm")</f>
        <v>Jan</v>
      </c>
      <c r="AD2175">
        <f>MONTH(Sales_Trans_2[[#This Row],[Transaction_Date]])</f>
        <v>1</v>
      </c>
      <c r="AE2175" s="19">
        <f>IFERROR(Sales_Trans_2[[#This Row],[Profit]]/Sales_Trans_2[[#This Row],[Sales_Amount]],0)</f>
        <v>4.7096092925026402E-2</v>
      </c>
      <c r="AF2175" s="20" t="str">
        <f>IF(Sales_Trans_2[[#This Row],[Discount_Pct]]=0,"0%",
IF(Sales_Trans_2[[#This Row],[Discount_Pct]]&lt;=5,"1-5%",
IF(Sales_Trans_2[[#This Row],[Discount_Pct]]&lt;=10,"6-10%",
IF(Sales_Trans_2[[#This Row],[Discount_Pct]]&lt;=15,"11-15%","&gt;15%"))))</f>
        <v>&gt;15%</v>
      </c>
    </row>
    <row r="2176" spans="1:32" x14ac:dyDescent="0.25">
      <c r="A2176" t="s">
        <v>3737</v>
      </c>
      <c r="B2176" s="10">
        <v>46076</v>
      </c>
      <c r="C2176" t="s">
        <v>2033</v>
      </c>
      <c r="D2176" t="s">
        <v>802</v>
      </c>
      <c r="E2176" t="s">
        <v>1066</v>
      </c>
      <c r="F2176" t="s">
        <v>2141</v>
      </c>
      <c r="G2176">
        <v>3</v>
      </c>
      <c r="H2176">
        <v>328.22</v>
      </c>
      <c r="I2176">
        <v>5</v>
      </c>
      <c r="J2176">
        <v>49.23</v>
      </c>
      <c r="K2176">
        <v>935.43</v>
      </c>
      <c r="L2176">
        <v>752.07</v>
      </c>
      <c r="M2176">
        <v>183.36</v>
      </c>
      <c r="N2176" t="s">
        <v>47</v>
      </c>
      <c r="O2176" t="s">
        <v>24</v>
      </c>
      <c r="P2176" t="s">
        <v>25</v>
      </c>
      <c r="Q2176">
        <v>0.60902777777777772</v>
      </c>
      <c r="R2176" t="s">
        <v>49</v>
      </c>
      <c r="S2176" t="s">
        <v>4850</v>
      </c>
      <c r="T2176" t="s">
        <v>4847</v>
      </c>
      <c r="U2176">
        <v>298.68</v>
      </c>
      <c r="V2176" t="s">
        <v>5709</v>
      </c>
      <c r="W2176" t="s">
        <v>4958</v>
      </c>
      <c r="X2176" t="s">
        <v>5630</v>
      </c>
      <c r="Y2176" t="s">
        <v>4960</v>
      </c>
      <c r="Z2176" t="s">
        <v>5120</v>
      </c>
      <c r="AA2176" t="s">
        <v>4962</v>
      </c>
      <c r="AB2176">
        <f>YEAR(Sales_Trans_2[[#This Row],[Transaction_Date]])</f>
        <v>2026</v>
      </c>
      <c r="AC2176" t="str">
        <f>TEXT(Sales_Trans_2[[#This Row],[Transaction_Date]],"mmm")</f>
        <v>Feb</v>
      </c>
      <c r="AD2176">
        <f>MONTH(Sales_Trans_2[[#This Row],[Transaction_Date]])</f>
        <v>2</v>
      </c>
      <c r="AE2176" s="19">
        <f>IFERROR(Sales_Trans_2[[#This Row],[Profit]]/Sales_Trans_2[[#This Row],[Sales_Amount]],0)</f>
        <v>0.19601680510567335</v>
      </c>
      <c r="AF2176" s="20" t="str">
        <f>IF(Sales_Trans_2[[#This Row],[Discount_Pct]]=0,"0%",
IF(Sales_Trans_2[[#This Row],[Discount_Pct]]&lt;=5,"1-5%",
IF(Sales_Trans_2[[#This Row],[Discount_Pct]]&lt;=10,"6-10%",
IF(Sales_Trans_2[[#This Row],[Discount_Pct]]&lt;=15,"11-15%","&gt;15%"))))</f>
        <v>1-5%</v>
      </c>
    </row>
    <row r="2177" spans="1:32" x14ac:dyDescent="0.25">
      <c r="A2177" t="s">
        <v>4029</v>
      </c>
      <c r="B2177" s="10">
        <v>46174</v>
      </c>
      <c r="C2177" t="s">
        <v>1326</v>
      </c>
      <c r="D2177" t="s">
        <v>765</v>
      </c>
      <c r="E2177" t="s">
        <v>198</v>
      </c>
      <c r="F2177" t="s">
        <v>694</v>
      </c>
      <c r="G2177">
        <v>1</v>
      </c>
      <c r="H2177">
        <v>340.25</v>
      </c>
      <c r="I2177">
        <v>20</v>
      </c>
      <c r="J2177">
        <v>68.05</v>
      </c>
      <c r="K2177">
        <v>272.2</v>
      </c>
      <c r="L2177">
        <v>263.85000000000002</v>
      </c>
      <c r="M2177">
        <v>8.35</v>
      </c>
      <c r="N2177" t="s">
        <v>133</v>
      </c>
      <c r="O2177" t="s">
        <v>24</v>
      </c>
      <c r="P2177" t="s">
        <v>25</v>
      </c>
      <c r="Q2177">
        <v>0.53125</v>
      </c>
      <c r="R2177" t="s">
        <v>49</v>
      </c>
      <c r="S2177" t="s">
        <v>4811</v>
      </c>
      <c r="T2177" t="s">
        <v>4805</v>
      </c>
      <c r="U2177">
        <v>340.25</v>
      </c>
      <c r="V2177" t="s">
        <v>5716</v>
      </c>
      <c r="W2177" t="s">
        <v>4964</v>
      </c>
      <c r="X2177" t="s">
        <v>5096</v>
      </c>
      <c r="Y2177" t="s">
        <v>4960</v>
      </c>
      <c r="Z2177" t="s">
        <v>5097</v>
      </c>
      <c r="AA2177" t="s">
        <v>4962</v>
      </c>
      <c r="AB2177">
        <f>YEAR(Sales_Trans_2[[#This Row],[Transaction_Date]])</f>
        <v>2026</v>
      </c>
      <c r="AC2177" t="str">
        <f>TEXT(Sales_Trans_2[[#This Row],[Transaction_Date]],"mmm")</f>
        <v>Jun</v>
      </c>
      <c r="AD2177">
        <f>MONTH(Sales_Trans_2[[#This Row],[Transaction_Date]])</f>
        <v>6</v>
      </c>
      <c r="AE2177" s="19">
        <f>IFERROR(Sales_Trans_2[[#This Row],[Profit]]/Sales_Trans_2[[#This Row],[Sales_Amount]],0)</f>
        <v>3.0675973548861132E-2</v>
      </c>
      <c r="AF2177" s="20" t="str">
        <f>IF(Sales_Trans_2[[#This Row],[Discount_Pct]]=0,"0%",
IF(Sales_Trans_2[[#This Row],[Discount_Pct]]&lt;=5,"1-5%",
IF(Sales_Trans_2[[#This Row],[Discount_Pct]]&lt;=10,"6-10%",
IF(Sales_Trans_2[[#This Row],[Discount_Pct]]&lt;=15,"11-15%","&gt;15%"))))</f>
        <v>&gt;15%</v>
      </c>
    </row>
    <row r="2178" spans="1:32" x14ac:dyDescent="0.25">
      <c r="A2178" t="s">
        <v>3873</v>
      </c>
      <c r="B2178" s="10">
        <v>46012</v>
      </c>
      <c r="C2178" t="s">
        <v>146</v>
      </c>
      <c r="D2178" t="s">
        <v>1194</v>
      </c>
      <c r="E2178" t="s">
        <v>355</v>
      </c>
      <c r="F2178" t="s">
        <v>3874</v>
      </c>
      <c r="G2178">
        <v>1</v>
      </c>
      <c r="H2178">
        <v>109.69</v>
      </c>
      <c r="I2178">
        <v>10</v>
      </c>
      <c r="J2178">
        <v>10.97</v>
      </c>
      <c r="K2178">
        <v>113.53</v>
      </c>
      <c r="L2178">
        <v>92.96</v>
      </c>
      <c r="M2178">
        <v>20.57</v>
      </c>
      <c r="N2178" t="s">
        <v>4971</v>
      </c>
      <c r="O2178" t="s">
        <v>24</v>
      </c>
      <c r="P2178" t="s">
        <v>25</v>
      </c>
      <c r="Q2178">
        <v>0.55694444444444446</v>
      </c>
      <c r="R2178" t="s">
        <v>27</v>
      </c>
      <c r="S2178" t="s">
        <v>4896</v>
      </c>
      <c r="T2178" t="s">
        <v>4887</v>
      </c>
      <c r="U2178">
        <v>109.69</v>
      </c>
      <c r="V2178" t="s">
        <v>5737</v>
      </c>
      <c r="W2178" t="s">
        <v>4968</v>
      </c>
      <c r="X2178" t="s">
        <v>5605</v>
      </c>
      <c r="Y2178" t="s">
        <v>4960</v>
      </c>
      <c r="Z2178" t="s">
        <v>5204</v>
      </c>
      <c r="AA2178" t="s">
        <v>4962</v>
      </c>
      <c r="AB2178">
        <f>YEAR(Sales_Trans_2[[#This Row],[Transaction_Date]])</f>
        <v>2025</v>
      </c>
      <c r="AC2178" t="str">
        <f>TEXT(Sales_Trans_2[[#This Row],[Transaction_Date]],"mmm")</f>
        <v>Dec</v>
      </c>
      <c r="AD2178">
        <f>MONTH(Sales_Trans_2[[#This Row],[Transaction_Date]])</f>
        <v>12</v>
      </c>
      <c r="AE2178" s="19">
        <f>IFERROR(Sales_Trans_2[[#This Row],[Profit]]/Sales_Trans_2[[#This Row],[Sales_Amount]],0)</f>
        <v>0.18118558971197041</v>
      </c>
      <c r="AF2178" s="20" t="str">
        <f>IF(Sales_Trans_2[[#This Row],[Discount_Pct]]=0,"0%",
IF(Sales_Trans_2[[#This Row],[Discount_Pct]]&lt;=5,"1-5%",
IF(Sales_Trans_2[[#This Row],[Discount_Pct]]&lt;=10,"6-10%",
IF(Sales_Trans_2[[#This Row],[Discount_Pct]]&lt;=15,"11-15%","&gt;15%"))))</f>
        <v>6-10%</v>
      </c>
    </row>
    <row r="2179" spans="1:32" x14ac:dyDescent="0.25">
      <c r="A2179" t="s">
        <v>3024</v>
      </c>
      <c r="B2179" s="10">
        <v>46004</v>
      </c>
      <c r="C2179" t="s">
        <v>181</v>
      </c>
      <c r="D2179" t="s">
        <v>164</v>
      </c>
      <c r="E2179" t="s">
        <v>327</v>
      </c>
      <c r="F2179" t="s">
        <v>328</v>
      </c>
      <c r="G2179">
        <v>5</v>
      </c>
      <c r="H2179">
        <v>191.87</v>
      </c>
      <c r="I2179">
        <v>5</v>
      </c>
      <c r="J2179">
        <v>47.97</v>
      </c>
      <c r="K2179">
        <v>1048.0899999999999</v>
      </c>
      <c r="L2179">
        <v>767.1</v>
      </c>
      <c r="M2179">
        <v>280.99</v>
      </c>
      <c r="N2179" t="s">
        <v>40</v>
      </c>
      <c r="O2179" t="s">
        <v>24</v>
      </c>
      <c r="P2179" t="s">
        <v>25</v>
      </c>
      <c r="Q2179">
        <v>0.42916666666666664</v>
      </c>
      <c r="R2179" t="s">
        <v>27</v>
      </c>
      <c r="S2179" t="s">
        <v>4861</v>
      </c>
      <c r="T2179" t="s">
        <v>4847</v>
      </c>
      <c r="U2179">
        <v>191.13</v>
      </c>
      <c r="V2179" t="s">
        <v>5746</v>
      </c>
      <c r="W2179" t="s">
        <v>4958</v>
      </c>
      <c r="X2179" t="s">
        <v>5215</v>
      </c>
      <c r="Y2179" t="s">
        <v>4960</v>
      </c>
      <c r="Z2179" t="s">
        <v>5216</v>
      </c>
      <c r="AA2179" t="s">
        <v>4962</v>
      </c>
      <c r="AB2179">
        <f>YEAR(Sales_Trans_2[[#This Row],[Transaction_Date]])</f>
        <v>2025</v>
      </c>
      <c r="AC2179" t="str">
        <f>TEXT(Sales_Trans_2[[#This Row],[Transaction_Date]],"mmm")</f>
        <v>Dec</v>
      </c>
      <c r="AD2179">
        <f>MONTH(Sales_Trans_2[[#This Row],[Transaction_Date]])</f>
        <v>12</v>
      </c>
      <c r="AE2179" s="19">
        <f>IFERROR(Sales_Trans_2[[#This Row],[Profit]]/Sales_Trans_2[[#This Row],[Sales_Amount]],0)</f>
        <v>0.26809720539266668</v>
      </c>
      <c r="AF2179" s="20" t="str">
        <f>IF(Sales_Trans_2[[#This Row],[Discount_Pct]]=0,"0%",
IF(Sales_Trans_2[[#This Row],[Discount_Pct]]&lt;=5,"1-5%",
IF(Sales_Trans_2[[#This Row],[Discount_Pct]]&lt;=10,"6-10%",
IF(Sales_Trans_2[[#This Row],[Discount_Pct]]&lt;=15,"11-15%","&gt;15%"))))</f>
        <v>1-5%</v>
      </c>
    </row>
    <row r="2180" spans="1:32" x14ac:dyDescent="0.25">
      <c r="A2180" t="s">
        <v>4051</v>
      </c>
      <c r="B2180" s="10">
        <v>46004</v>
      </c>
      <c r="C2180" t="s">
        <v>1665</v>
      </c>
      <c r="D2180" t="s">
        <v>89</v>
      </c>
      <c r="E2180" t="s">
        <v>355</v>
      </c>
      <c r="F2180" t="s">
        <v>356</v>
      </c>
      <c r="G2180">
        <v>4</v>
      </c>
      <c r="H2180">
        <v>38.659999999999997</v>
      </c>
      <c r="I2180">
        <v>20</v>
      </c>
      <c r="J2180">
        <v>30.93</v>
      </c>
      <c r="K2180">
        <v>142.27000000000001</v>
      </c>
      <c r="L2180">
        <v>129.6</v>
      </c>
      <c r="M2180">
        <v>12.67</v>
      </c>
      <c r="N2180" t="s">
        <v>40</v>
      </c>
      <c r="O2180" t="s">
        <v>24</v>
      </c>
      <c r="P2180" t="s">
        <v>25</v>
      </c>
      <c r="Q2180">
        <v>0.41180555555555554</v>
      </c>
      <c r="R2180" t="s">
        <v>27</v>
      </c>
      <c r="S2180" t="s">
        <v>4695</v>
      </c>
      <c r="T2180" t="s">
        <v>4672</v>
      </c>
      <c r="U2180">
        <v>38.659999999999997</v>
      </c>
      <c r="V2180" t="s">
        <v>5749</v>
      </c>
      <c r="W2180" t="s">
        <v>4968</v>
      </c>
      <c r="X2180" t="s">
        <v>5205</v>
      </c>
      <c r="Y2180" t="s">
        <v>4960</v>
      </c>
      <c r="Z2180" t="s">
        <v>5204</v>
      </c>
      <c r="AA2180" t="s">
        <v>4962</v>
      </c>
      <c r="AB2180">
        <f>YEAR(Sales_Trans_2[[#This Row],[Transaction_Date]])</f>
        <v>2025</v>
      </c>
      <c r="AC2180" t="str">
        <f>TEXT(Sales_Trans_2[[#This Row],[Transaction_Date]],"mmm")</f>
        <v>Dec</v>
      </c>
      <c r="AD2180">
        <f>MONTH(Sales_Trans_2[[#This Row],[Transaction_Date]])</f>
        <v>12</v>
      </c>
      <c r="AE2180" s="19">
        <f>IFERROR(Sales_Trans_2[[#This Row],[Profit]]/Sales_Trans_2[[#This Row],[Sales_Amount]],0)</f>
        <v>8.9056020243199543E-2</v>
      </c>
      <c r="AF2180" s="20" t="str">
        <f>IF(Sales_Trans_2[[#This Row],[Discount_Pct]]=0,"0%",
IF(Sales_Trans_2[[#This Row],[Discount_Pct]]&lt;=5,"1-5%",
IF(Sales_Trans_2[[#This Row],[Discount_Pct]]&lt;=10,"6-10%",
IF(Sales_Trans_2[[#This Row],[Discount_Pct]]&lt;=15,"11-15%","&gt;15%"))))</f>
        <v>&gt;15%</v>
      </c>
    </row>
    <row r="2181" spans="1:32" x14ac:dyDescent="0.25">
      <c r="A2181" t="s">
        <v>3119</v>
      </c>
      <c r="B2181" s="10">
        <v>46005</v>
      </c>
      <c r="C2181" t="s">
        <v>1841</v>
      </c>
      <c r="D2181" t="s">
        <v>1156</v>
      </c>
      <c r="E2181" t="s">
        <v>1247</v>
      </c>
      <c r="F2181" t="s">
        <v>474</v>
      </c>
      <c r="G2181">
        <v>5</v>
      </c>
      <c r="H2181">
        <v>147.72</v>
      </c>
      <c r="I2181">
        <v>5</v>
      </c>
      <c r="J2181">
        <v>36.93</v>
      </c>
      <c r="K2181">
        <v>806.92</v>
      </c>
      <c r="L2181">
        <v>546.04999999999995</v>
      </c>
      <c r="M2181">
        <v>260.87</v>
      </c>
      <c r="N2181" t="s">
        <v>40</v>
      </c>
      <c r="O2181" t="s">
        <v>24</v>
      </c>
      <c r="P2181" t="s">
        <v>25</v>
      </c>
      <c r="Q2181">
        <v>0.64444444444444449</v>
      </c>
      <c r="R2181" t="s">
        <v>27</v>
      </c>
      <c r="S2181" t="s">
        <v>4755</v>
      </c>
      <c r="T2181" t="s">
        <v>4752</v>
      </c>
      <c r="U2181">
        <v>147.72</v>
      </c>
      <c r="V2181" t="s">
        <v>5753</v>
      </c>
      <c r="W2181" t="s">
        <v>4968</v>
      </c>
      <c r="X2181" t="s">
        <v>5335</v>
      </c>
      <c r="Y2181" t="s">
        <v>4960</v>
      </c>
      <c r="Z2181" t="s">
        <v>5336</v>
      </c>
      <c r="AA2181" t="s">
        <v>4962</v>
      </c>
      <c r="AB2181">
        <f>YEAR(Sales_Trans_2[[#This Row],[Transaction_Date]])</f>
        <v>2025</v>
      </c>
      <c r="AC2181" t="str">
        <f>TEXT(Sales_Trans_2[[#This Row],[Transaction_Date]],"mmm")</f>
        <v>Dec</v>
      </c>
      <c r="AD2181">
        <f>MONTH(Sales_Trans_2[[#This Row],[Transaction_Date]])</f>
        <v>12</v>
      </c>
      <c r="AE2181" s="19">
        <f>IFERROR(Sales_Trans_2[[#This Row],[Profit]]/Sales_Trans_2[[#This Row],[Sales_Amount]],0)</f>
        <v>0.32329103256828434</v>
      </c>
      <c r="AF2181" s="20" t="str">
        <f>IF(Sales_Trans_2[[#This Row],[Discount_Pct]]=0,"0%",
IF(Sales_Trans_2[[#This Row],[Discount_Pct]]&lt;=5,"1-5%",
IF(Sales_Trans_2[[#This Row],[Discount_Pct]]&lt;=10,"6-10%",
IF(Sales_Trans_2[[#This Row],[Discount_Pct]]&lt;=15,"11-15%","&gt;15%"))))</f>
        <v>1-5%</v>
      </c>
    </row>
    <row r="2182" spans="1:32" x14ac:dyDescent="0.25">
      <c r="A2182" t="s">
        <v>804</v>
      </c>
      <c r="B2182" s="10">
        <v>46023</v>
      </c>
      <c r="C2182" t="s">
        <v>699</v>
      </c>
      <c r="D2182" t="s">
        <v>777</v>
      </c>
      <c r="E2182" t="s">
        <v>187</v>
      </c>
      <c r="F2182" t="s">
        <v>188</v>
      </c>
      <c r="G2182">
        <v>6</v>
      </c>
      <c r="H2182">
        <v>86.82</v>
      </c>
      <c r="I2182">
        <v>5</v>
      </c>
      <c r="J2182">
        <v>26.05</v>
      </c>
      <c r="K2182">
        <v>494.87</v>
      </c>
      <c r="L2182">
        <v>409.02</v>
      </c>
      <c r="M2182">
        <v>85.85</v>
      </c>
      <c r="N2182" t="s">
        <v>133</v>
      </c>
      <c r="O2182" t="s">
        <v>24</v>
      </c>
      <c r="P2182" t="s">
        <v>25</v>
      </c>
      <c r="Q2182">
        <v>0.7006944444444444</v>
      </c>
      <c r="R2182" t="s">
        <v>49</v>
      </c>
      <c r="S2182" t="s">
        <v>4818</v>
      </c>
      <c r="T2182" t="s">
        <v>4805</v>
      </c>
      <c r="U2182">
        <v>86.11</v>
      </c>
      <c r="V2182" t="s">
        <v>5758</v>
      </c>
      <c r="W2182" t="s">
        <v>4958</v>
      </c>
      <c r="X2182" t="s">
        <v>5199</v>
      </c>
      <c r="Y2182" t="s">
        <v>4960</v>
      </c>
      <c r="Z2182" t="s">
        <v>5200</v>
      </c>
      <c r="AA2182" t="s">
        <v>4962</v>
      </c>
      <c r="AB2182">
        <f>YEAR(Sales_Trans_2[[#This Row],[Transaction_Date]])</f>
        <v>2026</v>
      </c>
      <c r="AC2182" t="str">
        <f>TEXT(Sales_Trans_2[[#This Row],[Transaction_Date]],"mmm")</f>
        <v>Jan</v>
      </c>
      <c r="AD2182">
        <f>MONTH(Sales_Trans_2[[#This Row],[Transaction_Date]])</f>
        <v>1</v>
      </c>
      <c r="AE2182" s="19">
        <f>IFERROR(Sales_Trans_2[[#This Row],[Profit]]/Sales_Trans_2[[#This Row],[Sales_Amount]],0)</f>
        <v>0.17347990381312262</v>
      </c>
      <c r="AF2182" s="20" t="str">
        <f>IF(Sales_Trans_2[[#This Row],[Discount_Pct]]=0,"0%",
IF(Sales_Trans_2[[#This Row],[Discount_Pct]]&lt;=5,"1-5%",
IF(Sales_Trans_2[[#This Row],[Discount_Pct]]&lt;=10,"6-10%",
IF(Sales_Trans_2[[#This Row],[Discount_Pct]]&lt;=15,"11-15%","&gt;15%"))))</f>
        <v>1-5%</v>
      </c>
    </row>
    <row r="2183" spans="1:32" x14ac:dyDescent="0.25">
      <c r="A2183" t="s">
        <v>3376</v>
      </c>
      <c r="B2183" s="10">
        <v>46005</v>
      </c>
      <c r="C2183" t="s">
        <v>699</v>
      </c>
      <c r="D2183" t="s">
        <v>1329</v>
      </c>
      <c r="E2183" t="s">
        <v>38</v>
      </c>
      <c r="F2183" t="s">
        <v>545</v>
      </c>
      <c r="G2183">
        <v>7</v>
      </c>
      <c r="H2183">
        <v>56.22</v>
      </c>
      <c r="I2183">
        <v>15</v>
      </c>
      <c r="J2183">
        <v>59.03</v>
      </c>
      <c r="K2183">
        <v>384.69</v>
      </c>
      <c r="L2183">
        <v>314.72000000000003</v>
      </c>
      <c r="M2183">
        <v>69.97</v>
      </c>
      <c r="N2183" t="s">
        <v>23</v>
      </c>
      <c r="O2183" t="s">
        <v>24</v>
      </c>
      <c r="P2183" t="s">
        <v>25</v>
      </c>
      <c r="Q2183">
        <v>0.8354166666666667</v>
      </c>
      <c r="R2183" t="s">
        <v>27</v>
      </c>
      <c r="S2183" t="s">
        <v>4826</v>
      </c>
      <c r="T2183" t="s">
        <v>4805</v>
      </c>
      <c r="U2183">
        <v>55.81</v>
      </c>
      <c r="V2183" t="s">
        <v>5758</v>
      </c>
      <c r="W2183" t="s">
        <v>4958</v>
      </c>
      <c r="X2183" t="s">
        <v>5406</v>
      </c>
      <c r="Y2183" t="s">
        <v>4960</v>
      </c>
      <c r="Z2183" t="s">
        <v>4989</v>
      </c>
      <c r="AA2183" t="s">
        <v>4962</v>
      </c>
      <c r="AB2183">
        <f>YEAR(Sales_Trans_2[[#This Row],[Transaction_Date]])</f>
        <v>2025</v>
      </c>
      <c r="AC2183" t="str">
        <f>TEXT(Sales_Trans_2[[#This Row],[Transaction_Date]],"mmm")</f>
        <v>Dec</v>
      </c>
      <c r="AD2183">
        <f>MONTH(Sales_Trans_2[[#This Row],[Transaction_Date]])</f>
        <v>12</v>
      </c>
      <c r="AE2183" s="19">
        <f>IFERROR(Sales_Trans_2[[#This Row],[Profit]]/Sales_Trans_2[[#This Row],[Sales_Amount]],0)</f>
        <v>0.18188671397748837</v>
      </c>
      <c r="AF2183" s="20" t="str">
        <f>IF(Sales_Trans_2[[#This Row],[Discount_Pct]]=0,"0%",
IF(Sales_Trans_2[[#This Row],[Discount_Pct]]&lt;=5,"1-5%",
IF(Sales_Trans_2[[#This Row],[Discount_Pct]]&lt;=10,"6-10%",
IF(Sales_Trans_2[[#This Row],[Discount_Pct]]&lt;=15,"11-15%","&gt;15%"))))</f>
        <v>11-15%</v>
      </c>
    </row>
    <row r="2184" spans="1:32" x14ac:dyDescent="0.25">
      <c r="A2184" t="s">
        <v>4278</v>
      </c>
      <c r="B2184" s="10">
        <v>46007</v>
      </c>
      <c r="C2184" t="s">
        <v>1338</v>
      </c>
      <c r="D2184" t="s">
        <v>337</v>
      </c>
      <c r="E2184" t="s">
        <v>544</v>
      </c>
      <c r="F2184" t="s">
        <v>545</v>
      </c>
      <c r="G2184">
        <v>1</v>
      </c>
      <c r="H2184">
        <v>186.38</v>
      </c>
      <c r="I2184">
        <v>15</v>
      </c>
      <c r="J2184">
        <v>27.96</v>
      </c>
      <c r="K2184">
        <v>158.41999999999999</v>
      </c>
      <c r="L2184">
        <v>135.66</v>
      </c>
      <c r="M2184">
        <v>22.76</v>
      </c>
      <c r="N2184" t="s">
        <v>40</v>
      </c>
      <c r="O2184" t="s">
        <v>24</v>
      </c>
      <c r="P2184" t="s">
        <v>25</v>
      </c>
      <c r="Q2184">
        <v>0.45208333333333334</v>
      </c>
      <c r="R2184" t="s">
        <v>49</v>
      </c>
      <c r="S2184" t="s">
        <v>4799</v>
      </c>
      <c r="T2184" t="s">
        <v>4776</v>
      </c>
      <c r="U2184">
        <v>186.38</v>
      </c>
      <c r="V2184" t="s">
        <v>5016</v>
      </c>
      <c r="W2184" t="s">
        <v>4964</v>
      </c>
      <c r="X2184" t="s">
        <v>5406</v>
      </c>
      <c r="Y2184" t="s">
        <v>4960</v>
      </c>
      <c r="Z2184" t="s">
        <v>5407</v>
      </c>
      <c r="AA2184" t="s">
        <v>4962</v>
      </c>
      <c r="AB2184">
        <f>YEAR(Sales_Trans_2[[#This Row],[Transaction_Date]])</f>
        <v>2025</v>
      </c>
      <c r="AC2184" t="str">
        <f>TEXT(Sales_Trans_2[[#This Row],[Transaction_Date]],"mmm")</f>
        <v>Dec</v>
      </c>
      <c r="AD2184">
        <f>MONTH(Sales_Trans_2[[#This Row],[Transaction_Date]])</f>
        <v>12</v>
      </c>
      <c r="AE2184" s="19">
        <f>IFERROR(Sales_Trans_2[[#This Row],[Profit]]/Sales_Trans_2[[#This Row],[Sales_Amount]],0)</f>
        <v>0.14366872869587174</v>
      </c>
      <c r="AF2184" s="20" t="str">
        <f>IF(Sales_Trans_2[[#This Row],[Discount_Pct]]=0,"0%",
IF(Sales_Trans_2[[#This Row],[Discount_Pct]]&lt;=5,"1-5%",
IF(Sales_Trans_2[[#This Row],[Discount_Pct]]&lt;=10,"6-10%",
IF(Sales_Trans_2[[#This Row],[Discount_Pct]]&lt;=15,"11-15%","&gt;15%"))))</f>
        <v>11-15%</v>
      </c>
    </row>
    <row r="2185" spans="1:32" x14ac:dyDescent="0.25">
      <c r="A2185" t="s">
        <v>2988</v>
      </c>
      <c r="B2185" s="10">
        <v>45789</v>
      </c>
      <c r="C2185" t="s">
        <v>1342</v>
      </c>
      <c r="D2185" t="s">
        <v>308</v>
      </c>
      <c r="E2185" t="s">
        <v>153</v>
      </c>
      <c r="F2185" t="s">
        <v>182</v>
      </c>
      <c r="G2185">
        <v>5</v>
      </c>
      <c r="H2185">
        <v>455.79</v>
      </c>
      <c r="I2185">
        <v>10</v>
      </c>
      <c r="J2185">
        <v>227.9</v>
      </c>
      <c r="K2185">
        <v>2051.0500000000002</v>
      </c>
      <c r="L2185">
        <v>1414.4</v>
      </c>
      <c r="M2185">
        <v>636.65</v>
      </c>
      <c r="N2185" t="s">
        <v>133</v>
      </c>
      <c r="O2185" t="s">
        <v>24</v>
      </c>
      <c r="P2185" t="s">
        <v>25</v>
      </c>
      <c r="Q2185">
        <v>0.53888888888888886</v>
      </c>
      <c r="R2185" t="s">
        <v>49</v>
      </c>
      <c r="S2185" t="s">
        <v>4660</v>
      </c>
      <c r="T2185" t="s">
        <v>4636</v>
      </c>
      <c r="U2185">
        <v>455.79</v>
      </c>
      <c r="V2185" t="s">
        <v>5784</v>
      </c>
      <c r="W2185" t="s">
        <v>4968</v>
      </c>
      <c r="X2185" t="s">
        <v>5615</v>
      </c>
      <c r="Y2185" t="s">
        <v>4960</v>
      </c>
      <c r="Z2185" t="s">
        <v>5126</v>
      </c>
      <c r="AA2185" t="s">
        <v>4962</v>
      </c>
      <c r="AB2185">
        <f>YEAR(Sales_Trans_2[[#This Row],[Transaction_Date]])</f>
        <v>2025</v>
      </c>
      <c r="AC2185" t="str">
        <f>TEXT(Sales_Trans_2[[#This Row],[Transaction_Date]],"mmm")</f>
        <v>May</v>
      </c>
      <c r="AD2185">
        <f>MONTH(Sales_Trans_2[[#This Row],[Transaction_Date]])</f>
        <v>5</v>
      </c>
      <c r="AE2185" s="19">
        <f>IFERROR(Sales_Trans_2[[#This Row],[Profit]]/Sales_Trans_2[[#This Row],[Sales_Amount]],0)</f>
        <v>0.31040198922503104</v>
      </c>
      <c r="AF2185" s="20" t="str">
        <f>IF(Sales_Trans_2[[#This Row],[Discount_Pct]]=0,"0%",
IF(Sales_Trans_2[[#This Row],[Discount_Pct]]&lt;=5,"1-5%",
IF(Sales_Trans_2[[#This Row],[Discount_Pct]]&lt;=10,"6-10%",
IF(Sales_Trans_2[[#This Row],[Discount_Pct]]&lt;=15,"11-15%","&gt;15%"))))</f>
        <v>6-10%</v>
      </c>
    </row>
    <row r="2186" spans="1:32" x14ac:dyDescent="0.25">
      <c r="A2186" t="s">
        <v>2973</v>
      </c>
      <c r="B2186" s="10">
        <v>45991</v>
      </c>
      <c r="C2186" t="s">
        <v>1726</v>
      </c>
      <c r="D2186" t="s">
        <v>647</v>
      </c>
      <c r="E2186" t="s">
        <v>21</v>
      </c>
      <c r="F2186" t="s">
        <v>2141</v>
      </c>
      <c r="G2186">
        <v>1</v>
      </c>
      <c r="H2186">
        <v>123.11</v>
      </c>
      <c r="I2186">
        <v>15</v>
      </c>
      <c r="J2186">
        <v>18.47</v>
      </c>
      <c r="K2186">
        <v>120.34</v>
      </c>
      <c r="L2186">
        <v>91.18</v>
      </c>
      <c r="M2186">
        <v>29.16</v>
      </c>
      <c r="N2186" t="s">
        <v>133</v>
      </c>
      <c r="O2186" t="s">
        <v>24</v>
      </c>
      <c r="P2186" t="s">
        <v>25</v>
      </c>
      <c r="Q2186">
        <v>0.57430555555555551</v>
      </c>
      <c r="R2186" t="s">
        <v>27</v>
      </c>
      <c r="S2186" t="s">
        <v>4925</v>
      </c>
      <c r="T2186" t="s">
        <v>4908</v>
      </c>
      <c r="U2186">
        <v>123.11</v>
      </c>
      <c r="V2186" t="s">
        <v>5194</v>
      </c>
      <c r="W2186" t="s">
        <v>4964</v>
      </c>
      <c r="X2186" t="s">
        <v>5630</v>
      </c>
      <c r="Y2186" t="s">
        <v>4960</v>
      </c>
      <c r="Z2186" t="s">
        <v>5133</v>
      </c>
      <c r="AA2186" t="s">
        <v>4962</v>
      </c>
      <c r="AB2186">
        <f>YEAR(Sales_Trans_2[[#This Row],[Transaction_Date]])</f>
        <v>2025</v>
      </c>
      <c r="AC2186" t="str">
        <f>TEXT(Sales_Trans_2[[#This Row],[Transaction_Date]],"mmm")</f>
        <v>Nov</v>
      </c>
      <c r="AD2186">
        <f>MONTH(Sales_Trans_2[[#This Row],[Transaction_Date]])</f>
        <v>11</v>
      </c>
      <c r="AE2186" s="19">
        <f>IFERROR(Sales_Trans_2[[#This Row],[Profit]]/Sales_Trans_2[[#This Row],[Sales_Amount]],0)</f>
        <v>0.24231344523849094</v>
      </c>
      <c r="AF2186" s="20" t="str">
        <f>IF(Sales_Trans_2[[#This Row],[Discount_Pct]]=0,"0%",
IF(Sales_Trans_2[[#This Row],[Discount_Pct]]&lt;=5,"1-5%",
IF(Sales_Trans_2[[#This Row],[Discount_Pct]]&lt;=10,"6-10%",
IF(Sales_Trans_2[[#This Row],[Discount_Pct]]&lt;=15,"11-15%","&gt;15%"))))</f>
        <v>11-15%</v>
      </c>
    </row>
    <row r="2187" spans="1:32" x14ac:dyDescent="0.25">
      <c r="A2187" t="s">
        <v>4010</v>
      </c>
      <c r="B2187" s="10">
        <v>45991</v>
      </c>
      <c r="C2187" t="s">
        <v>1161</v>
      </c>
      <c r="D2187" t="s">
        <v>454</v>
      </c>
      <c r="E2187" t="s">
        <v>78</v>
      </c>
      <c r="F2187" t="s">
        <v>79</v>
      </c>
      <c r="G2187">
        <v>4</v>
      </c>
      <c r="H2187">
        <v>365.92</v>
      </c>
      <c r="I2187">
        <v>15</v>
      </c>
      <c r="J2187">
        <v>219.55</v>
      </c>
      <c r="K2187">
        <v>1430.75</v>
      </c>
      <c r="L2187">
        <v>1241.52</v>
      </c>
      <c r="M2187">
        <v>189.23</v>
      </c>
      <c r="N2187" t="s">
        <v>23</v>
      </c>
      <c r="O2187" t="s">
        <v>24</v>
      </c>
      <c r="P2187" t="s">
        <v>25</v>
      </c>
      <c r="Q2187">
        <v>0.80277777777777781</v>
      </c>
      <c r="R2187" t="s">
        <v>27</v>
      </c>
      <c r="S2187" t="s">
        <v>4853</v>
      </c>
      <c r="T2187" t="s">
        <v>4847</v>
      </c>
      <c r="U2187">
        <v>365.92</v>
      </c>
      <c r="V2187" t="s">
        <v>5802</v>
      </c>
      <c r="W2187" t="s">
        <v>4964</v>
      </c>
      <c r="X2187" t="s">
        <v>5359</v>
      </c>
      <c r="Y2187" t="s">
        <v>4960</v>
      </c>
      <c r="Z2187" t="s">
        <v>5360</v>
      </c>
      <c r="AA2187" t="s">
        <v>4962</v>
      </c>
      <c r="AB2187">
        <f>YEAR(Sales_Trans_2[[#This Row],[Transaction_Date]])</f>
        <v>2025</v>
      </c>
      <c r="AC2187" t="str">
        <f>TEXT(Sales_Trans_2[[#This Row],[Transaction_Date]],"mmm")</f>
        <v>Nov</v>
      </c>
      <c r="AD2187">
        <f>MONTH(Sales_Trans_2[[#This Row],[Transaction_Date]])</f>
        <v>11</v>
      </c>
      <c r="AE2187" s="19">
        <f>IFERROR(Sales_Trans_2[[#This Row],[Profit]]/Sales_Trans_2[[#This Row],[Sales_Amount]],0)</f>
        <v>0.13225930456054516</v>
      </c>
      <c r="AF2187" s="20" t="str">
        <f>IF(Sales_Trans_2[[#This Row],[Discount_Pct]]=0,"0%",
IF(Sales_Trans_2[[#This Row],[Discount_Pct]]&lt;=5,"1-5%",
IF(Sales_Trans_2[[#This Row],[Discount_Pct]]&lt;=10,"6-10%",
IF(Sales_Trans_2[[#This Row],[Discount_Pct]]&lt;=15,"11-15%","&gt;15%"))))</f>
        <v>11-15%</v>
      </c>
    </row>
    <row r="2188" spans="1:32" x14ac:dyDescent="0.25">
      <c r="A2188" t="s">
        <v>1667</v>
      </c>
      <c r="B2188" s="10">
        <v>45990</v>
      </c>
      <c r="C2188" t="s">
        <v>383</v>
      </c>
      <c r="D2188" t="s">
        <v>1668</v>
      </c>
      <c r="E2188" t="s">
        <v>550</v>
      </c>
      <c r="F2188" t="s">
        <v>551</v>
      </c>
      <c r="G2188">
        <v>6</v>
      </c>
      <c r="H2188">
        <v>247.94</v>
      </c>
      <c r="I2188">
        <v>10</v>
      </c>
      <c r="J2188">
        <v>148.76</v>
      </c>
      <c r="K2188">
        <v>1539.71</v>
      </c>
      <c r="L2188">
        <v>1116.24</v>
      </c>
      <c r="M2188">
        <v>423.47</v>
      </c>
      <c r="N2188" t="s">
        <v>68</v>
      </c>
      <c r="O2188" t="s">
        <v>24</v>
      </c>
      <c r="P2188" t="s">
        <v>25</v>
      </c>
      <c r="Q2188">
        <v>0.68541666666666667</v>
      </c>
      <c r="R2188" t="s">
        <v>27</v>
      </c>
      <c r="S2188" t="s">
        <v>4941</v>
      </c>
      <c r="T2188" t="s">
        <v>4930</v>
      </c>
      <c r="U2188">
        <v>242.22</v>
      </c>
      <c r="V2188" t="s">
        <v>5512</v>
      </c>
      <c r="W2188" t="s">
        <v>4958</v>
      </c>
      <c r="X2188" t="s">
        <v>4959</v>
      </c>
      <c r="Y2188" t="s">
        <v>4960</v>
      </c>
      <c r="Z2188" t="s">
        <v>4983</v>
      </c>
      <c r="AA2188" t="s">
        <v>4962</v>
      </c>
      <c r="AB2188">
        <f>YEAR(Sales_Trans_2[[#This Row],[Transaction_Date]])</f>
        <v>2025</v>
      </c>
      <c r="AC2188" t="str">
        <f>TEXT(Sales_Trans_2[[#This Row],[Transaction_Date]],"mmm")</f>
        <v>Nov</v>
      </c>
      <c r="AD2188">
        <f>MONTH(Sales_Trans_2[[#This Row],[Transaction_Date]])</f>
        <v>11</v>
      </c>
      <c r="AE2188" s="19">
        <f>IFERROR(Sales_Trans_2[[#This Row],[Profit]]/Sales_Trans_2[[#This Row],[Sales_Amount]],0)</f>
        <v>0.27503231127939676</v>
      </c>
      <c r="AF2188" s="20" t="str">
        <f>IF(Sales_Trans_2[[#This Row],[Discount_Pct]]=0,"0%",
IF(Sales_Trans_2[[#This Row],[Discount_Pct]]&lt;=5,"1-5%",
IF(Sales_Trans_2[[#This Row],[Discount_Pct]]&lt;=10,"6-10%",
IF(Sales_Trans_2[[#This Row],[Discount_Pct]]&lt;=15,"11-15%","&gt;15%"))))</f>
        <v>6-10%</v>
      </c>
    </row>
    <row r="2189" spans="1:32" x14ac:dyDescent="0.25">
      <c r="A2189" t="s">
        <v>1209</v>
      </c>
      <c r="B2189" s="10">
        <v>45986</v>
      </c>
      <c r="C2189" t="s">
        <v>1210</v>
      </c>
      <c r="D2189" t="s">
        <v>493</v>
      </c>
      <c r="E2189" t="s">
        <v>78</v>
      </c>
      <c r="F2189" t="s">
        <v>79</v>
      </c>
      <c r="G2189">
        <v>2</v>
      </c>
      <c r="H2189">
        <v>232.58</v>
      </c>
      <c r="I2189">
        <v>5</v>
      </c>
      <c r="J2189">
        <v>23.26</v>
      </c>
      <c r="K2189">
        <v>441.9</v>
      </c>
      <c r="L2189">
        <v>382.4</v>
      </c>
      <c r="M2189">
        <v>59.5</v>
      </c>
      <c r="N2189" t="s">
        <v>23</v>
      </c>
      <c r="O2189" t="s">
        <v>24</v>
      </c>
      <c r="P2189" t="s">
        <v>25</v>
      </c>
      <c r="Q2189">
        <v>0.64722222222222225</v>
      </c>
      <c r="R2189" t="s">
        <v>49</v>
      </c>
      <c r="S2189" t="s">
        <v>4688</v>
      </c>
      <c r="T2189" t="s">
        <v>4672</v>
      </c>
      <c r="U2189">
        <v>232.58</v>
      </c>
      <c r="V2189" t="s">
        <v>5331</v>
      </c>
      <c r="W2189" t="s">
        <v>4964</v>
      </c>
      <c r="X2189" t="s">
        <v>5359</v>
      </c>
      <c r="Y2189" t="s">
        <v>4960</v>
      </c>
      <c r="Z2189" t="s">
        <v>5360</v>
      </c>
      <c r="AA2189" t="s">
        <v>4962</v>
      </c>
      <c r="AB2189">
        <f>YEAR(Sales_Trans_2[[#This Row],[Transaction_Date]])</f>
        <v>2025</v>
      </c>
      <c r="AC2189" t="str">
        <f>TEXT(Sales_Trans_2[[#This Row],[Transaction_Date]],"mmm")</f>
        <v>Nov</v>
      </c>
      <c r="AD2189">
        <f>MONTH(Sales_Trans_2[[#This Row],[Transaction_Date]])</f>
        <v>11</v>
      </c>
      <c r="AE2189" s="19">
        <f>IFERROR(Sales_Trans_2[[#This Row],[Profit]]/Sales_Trans_2[[#This Row],[Sales_Amount]],0)</f>
        <v>0.13464584747680472</v>
      </c>
      <c r="AF2189" s="20" t="str">
        <f>IF(Sales_Trans_2[[#This Row],[Discount_Pct]]=0,"0%",
IF(Sales_Trans_2[[#This Row],[Discount_Pct]]&lt;=5,"1-5%",
IF(Sales_Trans_2[[#This Row],[Discount_Pct]]&lt;=10,"6-10%",
IF(Sales_Trans_2[[#This Row],[Discount_Pct]]&lt;=15,"11-15%","&gt;15%"))))</f>
        <v>1-5%</v>
      </c>
    </row>
    <row r="2190" spans="1:32" x14ac:dyDescent="0.25">
      <c r="A2190" t="s">
        <v>2355</v>
      </c>
      <c r="B2190" s="10">
        <v>45985</v>
      </c>
      <c r="C2190" t="s">
        <v>2356</v>
      </c>
      <c r="D2190" t="s">
        <v>365</v>
      </c>
      <c r="E2190" t="s">
        <v>623</v>
      </c>
      <c r="F2190" t="s">
        <v>742</v>
      </c>
      <c r="G2190">
        <v>1</v>
      </c>
      <c r="H2190">
        <v>459.58</v>
      </c>
      <c r="I2190">
        <v>5</v>
      </c>
      <c r="J2190">
        <v>22.98</v>
      </c>
      <c r="K2190">
        <v>436.6</v>
      </c>
      <c r="L2190">
        <v>386.89</v>
      </c>
      <c r="M2190">
        <v>49.71</v>
      </c>
      <c r="N2190" t="s">
        <v>40</v>
      </c>
      <c r="O2190" t="s">
        <v>24</v>
      </c>
      <c r="P2190" t="s">
        <v>25</v>
      </c>
      <c r="Q2190">
        <v>0.68333333333333335</v>
      </c>
      <c r="R2190" t="s">
        <v>49</v>
      </c>
      <c r="S2190" t="s">
        <v>4680</v>
      </c>
      <c r="T2190" t="s">
        <v>4672</v>
      </c>
      <c r="U2190">
        <v>459.58</v>
      </c>
      <c r="V2190" t="s">
        <v>5563</v>
      </c>
      <c r="W2190" t="s">
        <v>4968</v>
      </c>
      <c r="X2190" t="s">
        <v>5198</v>
      </c>
      <c r="Y2190" t="s">
        <v>4960</v>
      </c>
      <c r="Z2190" t="s">
        <v>5196</v>
      </c>
      <c r="AA2190" t="s">
        <v>4962</v>
      </c>
      <c r="AB2190">
        <f>YEAR(Sales_Trans_2[[#This Row],[Transaction_Date]])</f>
        <v>2025</v>
      </c>
      <c r="AC2190" t="str">
        <f>TEXT(Sales_Trans_2[[#This Row],[Transaction_Date]],"mmm")</f>
        <v>Nov</v>
      </c>
      <c r="AD2190">
        <f>MONTH(Sales_Trans_2[[#This Row],[Transaction_Date]])</f>
        <v>11</v>
      </c>
      <c r="AE2190" s="19">
        <f>IFERROR(Sales_Trans_2[[#This Row],[Profit]]/Sales_Trans_2[[#This Row],[Sales_Amount]],0)</f>
        <v>0.11385707741639944</v>
      </c>
      <c r="AF2190" s="20" t="str">
        <f>IF(Sales_Trans_2[[#This Row],[Discount_Pct]]=0,"0%",
IF(Sales_Trans_2[[#This Row],[Discount_Pct]]&lt;=5,"1-5%",
IF(Sales_Trans_2[[#This Row],[Discount_Pct]]&lt;=10,"6-10%",
IF(Sales_Trans_2[[#This Row],[Discount_Pct]]&lt;=15,"11-15%","&gt;15%"))))</f>
        <v>1-5%</v>
      </c>
    </row>
    <row r="2191" spans="1:32" x14ac:dyDescent="0.25">
      <c r="A2191" t="s">
        <v>2303</v>
      </c>
      <c r="B2191" s="10">
        <v>45984</v>
      </c>
      <c r="C2191" t="s">
        <v>1441</v>
      </c>
      <c r="D2191" t="s">
        <v>856</v>
      </c>
      <c r="E2191" t="s">
        <v>1109</v>
      </c>
      <c r="F2191" t="s">
        <v>2027</v>
      </c>
      <c r="G2191">
        <v>5</v>
      </c>
      <c r="H2191">
        <v>308.2</v>
      </c>
      <c r="I2191">
        <v>20</v>
      </c>
      <c r="J2191">
        <v>308.2</v>
      </c>
      <c r="K2191">
        <v>1417.72</v>
      </c>
      <c r="L2191">
        <v>1031.5</v>
      </c>
      <c r="M2191">
        <v>386.22</v>
      </c>
      <c r="N2191" t="s">
        <v>133</v>
      </c>
      <c r="O2191" t="s">
        <v>24</v>
      </c>
      <c r="P2191" t="s">
        <v>25</v>
      </c>
      <c r="Q2191">
        <v>0.77569444444444446</v>
      </c>
      <c r="R2191" t="s">
        <v>27</v>
      </c>
      <c r="S2191" t="s">
        <v>4825</v>
      </c>
      <c r="T2191" t="s">
        <v>4805</v>
      </c>
      <c r="U2191">
        <v>275.70999999999998</v>
      </c>
      <c r="V2191" t="s">
        <v>5092</v>
      </c>
      <c r="W2191" t="s">
        <v>4958</v>
      </c>
      <c r="X2191" t="s">
        <v>5487</v>
      </c>
      <c r="Y2191" t="s">
        <v>4960</v>
      </c>
      <c r="Z2191" t="s">
        <v>5105</v>
      </c>
      <c r="AA2191" t="s">
        <v>4962</v>
      </c>
      <c r="AB2191">
        <f>YEAR(Sales_Trans_2[[#This Row],[Transaction_Date]])</f>
        <v>2025</v>
      </c>
      <c r="AC2191" t="str">
        <f>TEXT(Sales_Trans_2[[#This Row],[Transaction_Date]],"mmm")</f>
        <v>Nov</v>
      </c>
      <c r="AD2191">
        <f>MONTH(Sales_Trans_2[[#This Row],[Transaction_Date]])</f>
        <v>11</v>
      </c>
      <c r="AE2191" s="19">
        <f>IFERROR(Sales_Trans_2[[#This Row],[Profit]]/Sales_Trans_2[[#This Row],[Sales_Amount]],0)</f>
        <v>0.27242332759642246</v>
      </c>
      <c r="AF2191" s="20" t="str">
        <f>IF(Sales_Trans_2[[#This Row],[Discount_Pct]]=0,"0%",
IF(Sales_Trans_2[[#This Row],[Discount_Pct]]&lt;=5,"1-5%",
IF(Sales_Trans_2[[#This Row],[Discount_Pct]]&lt;=10,"6-10%",
IF(Sales_Trans_2[[#This Row],[Discount_Pct]]&lt;=15,"11-15%","&gt;15%"))))</f>
        <v>&gt;15%</v>
      </c>
    </row>
    <row r="2192" spans="1:32" x14ac:dyDescent="0.25">
      <c r="A2192" t="s">
        <v>2848</v>
      </c>
      <c r="B2192" s="10">
        <v>45984</v>
      </c>
      <c r="C2192" t="s">
        <v>2849</v>
      </c>
      <c r="D2192" t="s">
        <v>130</v>
      </c>
      <c r="E2192" t="s">
        <v>704</v>
      </c>
      <c r="F2192" t="s">
        <v>524</v>
      </c>
      <c r="G2192">
        <v>4</v>
      </c>
      <c r="H2192">
        <v>379.12</v>
      </c>
      <c r="I2192">
        <v>10</v>
      </c>
      <c r="J2192">
        <v>151.65</v>
      </c>
      <c r="K2192">
        <v>1569.55</v>
      </c>
      <c r="L2192">
        <v>1172.2</v>
      </c>
      <c r="M2192">
        <v>397.35</v>
      </c>
      <c r="N2192" t="s">
        <v>40</v>
      </c>
      <c r="O2192" t="s">
        <v>24</v>
      </c>
      <c r="P2192" t="s">
        <v>25</v>
      </c>
      <c r="Q2192">
        <v>0.79097222222222219</v>
      </c>
      <c r="R2192" t="s">
        <v>27</v>
      </c>
      <c r="S2192" t="s">
        <v>4923</v>
      </c>
      <c r="T2192" t="s">
        <v>4908</v>
      </c>
      <c r="U2192">
        <v>379.12</v>
      </c>
      <c r="V2192" t="s">
        <v>5747</v>
      </c>
      <c r="W2192" t="s">
        <v>4968</v>
      </c>
      <c r="X2192" t="s">
        <v>5238</v>
      </c>
      <c r="Y2192" t="s">
        <v>4960</v>
      </c>
      <c r="Z2192" t="s">
        <v>4997</v>
      </c>
      <c r="AA2192" t="s">
        <v>4962</v>
      </c>
      <c r="AB2192">
        <f>YEAR(Sales_Trans_2[[#This Row],[Transaction_Date]])</f>
        <v>2025</v>
      </c>
      <c r="AC2192" t="str">
        <f>TEXT(Sales_Trans_2[[#This Row],[Transaction_Date]],"mmm")</f>
        <v>Nov</v>
      </c>
      <c r="AD2192">
        <f>MONTH(Sales_Trans_2[[#This Row],[Transaction_Date]])</f>
        <v>11</v>
      </c>
      <c r="AE2192" s="19">
        <f>IFERROR(Sales_Trans_2[[#This Row],[Profit]]/Sales_Trans_2[[#This Row],[Sales_Amount]],0)</f>
        <v>0.25316173425504129</v>
      </c>
      <c r="AF2192" s="20" t="str">
        <f>IF(Sales_Trans_2[[#This Row],[Discount_Pct]]=0,"0%",
IF(Sales_Trans_2[[#This Row],[Discount_Pct]]&lt;=5,"1-5%",
IF(Sales_Trans_2[[#This Row],[Discount_Pct]]&lt;=10,"6-10%",
IF(Sales_Trans_2[[#This Row],[Discount_Pct]]&lt;=15,"11-15%","&gt;15%"))))</f>
        <v>6-10%</v>
      </c>
    </row>
    <row r="2193" spans="1:32" x14ac:dyDescent="0.25">
      <c r="A2193" t="s">
        <v>3390</v>
      </c>
      <c r="B2193" s="10">
        <v>45983</v>
      </c>
      <c r="C2193" t="s">
        <v>3225</v>
      </c>
      <c r="D2193" t="s">
        <v>237</v>
      </c>
      <c r="E2193" t="s">
        <v>327</v>
      </c>
      <c r="F2193" t="s">
        <v>328</v>
      </c>
      <c r="G2193">
        <v>5</v>
      </c>
      <c r="H2193">
        <v>541.35</v>
      </c>
      <c r="I2193">
        <v>5</v>
      </c>
      <c r="J2193">
        <v>135.34</v>
      </c>
      <c r="K2193">
        <v>2957.12</v>
      </c>
      <c r="L2193">
        <v>1682</v>
      </c>
      <c r="M2193">
        <v>1275.1199999999999</v>
      </c>
      <c r="N2193" t="s">
        <v>133</v>
      </c>
      <c r="O2193" t="s">
        <v>24</v>
      </c>
      <c r="P2193" t="s">
        <v>25</v>
      </c>
      <c r="Q2193">
        <v>0.65902777777777777</v>
      </c>
      <c r="R2193" t="s">
        <v>27</v>
      </c>
      <c r="S2193" t="s">
        <v>4670</v>
      </c>
      <c r="T2193" t="s">
        <v>4636</v>
      </c>
      <c r="U2193">
        <v>541.35</v>
      </c>
      <c r="V2193" t="s">
        <v>5781</v>
      </c>
      <c r="W2193" t="s">
        <v>4968</v>
      </c>
      <c r="X2193" t="s">
        <v>5215</v>
      </c>
      <c r="Y2193" t="s">
        <v>4960</v>
      </c>
      <c r="Z2193" t="s">
        <v>5216</v>
      </c>
      <c r="AA2193" t="s">
        <v>4962</v>
      </c>
      <c r="AB2193">
        <f>YEAR(Sales_Trans_2[[#This Row],[Transaction_Date]])</f>
        <v>2025</v>
      </c>
      <c r="AC2193" t="str">
        <f>TEXT(Sales_Trans_2[[#This Row],[Transaction_Date]],"mmm")</f>
        <v>Nov</v>
      </c>
      <c r="AD2193">
        <f>MONTH(Sales_Trans_2[[#This Row],[Transaction_Date]])</f>
        <v>11</v>
      </c>
      <c r="AE2193" s="19">
        <f>IFERROR(Sales_Trans_2[[#This Row],[Profit]]/Sales_Trans_2[[#This Row],[Sales_Amount]],0)</f>
        <v>0.43120333297262198</v>
      </c>
      <c r="AF2193" s="20" t="str">
        <f>IF(Sales_Trans_2[[#This Row],[Discount_Pct]]=0,"0%",
IF(Sales_Trans_2[[#This Row],[Discount_Pct]]&lt;=5,"1-5%",
IF(Sales_Trans_2[[#This Row],[Discount_Pct]]&lt;=10,"6-10%",
IF(Sales_Trans_2[[#This Row],[Discount_Pct]]&lt;=15,"11-15%","&gt;15%"))))</f>
        <v>1-5%</v>
      </c>
    </row>
    <row r="2194" spans="1:32" x14ac:dyDescent="0.25">
      <c r="A2194" t="s">
        <v>4424</v>
      </c>
      <c r="B2194" s="10">
        <v>45982</v>
      </c>
      <c r="C2194" t="s">
        <v>2187</v>
      </c>
      <c r="D2194" t="s">
        <v>52</v>
      </c>
      <c r="E2194" t="s">
        <v>380</v>
      </c>
      <c r="F2194" t="s">
        <v>381</v>
      </c>
      <c r="G2194">
        <v>4</v>
      </c>
      <c r="H2194">
        <v>313.47000000000003</v>
      </c>
      <c r="I2194">
        <v>10</v>
      </c>
      <c r="J2194">
        <v>125.39</v>
      </c>
      <c r="K2194">
        <v>1128.49</v>
      </c>
      <c r="L2194">
        <v>984.48</v>
      </c>
      <c r="M2194">
        <v>144.01</v>
      </c>
      <c r="N2194" t="s">
        <v>4971</v>
      </c>
      <c r="O2194" t="s">
        <v>24</v>
      </c>
      <c r="P2194" t="s">
        <v>25</v>
      </c>
      <c r="Q2194">
        <v>0.6479166666666667</v>
      </c>
      <c r="R2194" t="s">
        <v>49</v>
      </c>
      <c r="S2194" t="s">
        <v>4701</v>
      </c>
      <c r="T2194" t="s">
        <v>4672</v>
      </c>
      <c r="U2194">
        <v>313.47000000000003</v>
      </c>
      <c r="V2194" t="s">
        <v>5039</v>
      </c>
      <c r="W2194" t="s">
        <v>4964</v>
      </c>
      <c r="X2194" t="s">
        <v>5075</v>
      </c>
      <c r="Y2194" t="s">
        <v>4960</v>
      </c>
      <c r="Z2194" t="s">
        <v>5076</v>
      </c>
      <c r="AA2194" t="s">
        <v>4962</v>
      </c>
      <c r="AB2194">
        <f>YEAR(Sales_Trans_2[[#This Row],[Transaction_Date]])</f>
        <v>2025</v>
      </c>
      <c r="AC2194" t="str">
        <f>TEXT(Sales_Trans_2[[#This Row],[Transaction_Date]],"mmm")</f>
        <v>Nov</v>
      </c>
      <c r="AD2194">
        <f>MONTH(Sales_Trans_2[[#This Row],[Transaction_Date]])</f>
        <v>11</v>
      </c>
      <c r="AE2194" s="19">
        <f>IFERROR(Sales_Trans_2[[#This Row],[Profit]]/Sales_Trans_2[[#This Row],[Sales_Amount]],0)</f>
        <v>0.12761300498896755</v>
      </c>
      <c r="AF2194" s="20" t="str">
        <f>IF(Sales_Trans_2[[#This Row],[Discount_Pct]]=0,"0%",
IF(Sales_Trans_2[[#This Row],[Discount_Pct]]&lt;=5,"1-5%",
IF(Sales_Trans_2[[#This Row],[Discount_Pct]]&lt;=10,"6-10%",
IF(Sales_Trans_2[[#This Row],[Discount_Pct]]&lt;=15,"11-15%","&gt;15%"))))</f>
        <v>6-10%</v>
      </c>
    </row>
    <row r="2195" spans="1:32" x14ac:dyDescent="0.25">
      <c r="A2195" t="s">
        <v>4366</v>
      </c>
      <c r="B2195" s="10">
        <v>45979</v>
      </c>
      <c r="C2195" t="s">
        <v>2441</v>
      </c>
      <c r="D2195" t="s">
        <v>113</v>
      </c>
      <c r="E2195" t="s">
        <v>400</v>
      </c>
      <c r="F2195" t="s">
        <v>1223</v>
      </c>
      <c r="G2195">
        <v>4</v>
      </c>
      <c r="H2195">
        <v>253.11</v>
      </c>
      <c r="I2195">
        <v>10</v>
      </c>
      <c r="J2195">
        <v>101.24</v>
      </c>
      <c r="K2195">
        <v>911.2</v>
      </c>
      <c r="L2195">
        <v>762.96</v>
      </c>
      <c r="M2195">
        <v>148.24</v>
      </c>
      <c r="N2195" t="s">
        <v>4971</v>
      </c>
      <c r="O2195" t="s">
        <v>24</v>
      </c>
      <c r="P2195" t="s">
        <v>25</v>
      </c>
      <c r="Q2195">
        <v>0.78333333333333333</v>
      </c>
      <c r="R2195" t="s">
        <v>49</v>
      </c>
      <c r="S2195" t="s">
        <v>4907</v>
      </c>
      <c r="T2195" t="s">
        <v>4908</v>
      </c>
      <c r="U2195">
        <v>253.11</v>
      </c>
      <c r="V2195" t="s">
        <v>5389</v>
      </c>
      <c r="W2195" t="s">
        <v>4968</v>
      </c>
      <c r="X2195" t="s">
        <v>5326</v>
      </c>
      <c r="Y2195" t="s">
        <v>4960</v>
      </c>
      <c r="Z2195" t="s">
        <v>5003</v>
      </c>
      <c r="AA2195" t="s">
        <v>4962</v>
      </c>
      <c r="AB2195">
        <f>YEAR(Sales_Trans_2[[#This Row],[Transaction_Date]])</f>
        <v>2025</v>
      </c>
      <c r="AC2195" t="str">
        <f>TEXT(Sales_Trans_2[[#This Row],[Transaction_Date]],"mmm")</f>
        <v>Nov</v>
      </c>
      <c r="AD2195">
        <f>MONTH(Sales_Trans_2[[#This Row],[Transaction_Date]])</f>
        <v>11</v>
      </c>
      <c r="AE2195" s="19">
        <f>IFERROR(Sales_Trans_2[[#This Row],[Profit]]/Sales_Trans_2[[#This Row],[Sales_Amount]],0)</f>
        <v>0.16268656716417912</v>
      </c>
      <c r="AF2195" s="20" t="str">
        <f>IF(Sales_Trans_2[[#This Row],[Discount_Pct]]=0,"0%",
IF(Sales_Trans_2[[#This Row],[Discount_Pct]]&lt;=5,"1-5%",
IF(Sales_Trans_2[[#This Row],[Discount_Pct]]&lt;=10,"6-10%",
IF(Sales_Trans_2[[#This Row],[Discount_Pct]]&lt;=15,"11-15%","&gt;15%"))))</f>
        <v>6-10%</v>
      </c>
    </row>
    <row r="2196" spans="1:32" x14ac:dyDescent="0.25">
      <c r="A2196" t="s">
        <v>1687</v>
      </c>
      <c r="B2196" s="10">
        <v>45974</v>
      </c>
      <c r="C2196" t="s">
        <v>1384</v>
      </c>
      <c r="D2196" t="s">
        <v>320</v>
      </c>
      <c r="E2196" t="s">
        <v>21</v>
      </c>
      <c r="F2196" t="s">
        <v>479</v>
      </c>
      <c r="G2196">
        <v>7</v>
      </c>
      <c r="H2196">
        <v>73.89</v>
      </c>
      <c r="I2196">
        <v>20</v>
      </c>
      <c r="J2196">
        <v>103.45</v>
      </c>
      <c r="K2196">
        <v>413.78</v>
      </c>
      <c r="L2196">
        <v>353.01</v>
      </c>
      <c r="M2196">
        <v>60.77</v>
      </c>
      <c r="N2196" t="s">
        <v>133</v>
      </c>
      <c r="O2196" t="s">
        <v>24</v>
      </c>
      <c r="P2196" t="s">
        <v>25</v>
      </c>
      <c r="Q2196">
        <v>0.48472222222222222</v>
      </c>
      <c r="R2196" t="s">
        <v>49</v>
      </c>
      <c r="S2196" t="s">
        <v>4944</v>
      </c>
      <c r="T2196" t="s">
        <v>4930</v>
      </c>
      <c r="U2196">
        <v>67.37</v>
      </c>
      <c r="V2196" t="s">
        <v>5044</v>
      </c>
      <c r="W2196" t="s">
        <v>4958</v>
      </c>
      <c r="X2196" t="s">
        <v>5251</v>
      </c>
      <c r="Y2196" t="s">
        <v>4960</v>
      </c>
      <c r="Z2196" t="s">
        <v>5133</v>
      </c>
      <c r="AA2196" t="s">
        <v>4962</v>
      </c>
      <c r="AB2196">
        <f>YEAR(Sales_Trans_2[[#This Row],[Transaction_Date]])</f>
        <v>2025</v>
      </c>
      <c r="AC2196" t="str">
        <f>TEXT(Sales_Trans_2[[#This Row],[Transaction_Date]],"mmm")</f>
        <v>Nov</v>
      </c>
      <c r="AD2196">
        <f>MONTH(Sales_Trans_2[[#This Row],[Transaction_Date]])</f>
        <v>11</v>
      </c>
      <c r="AE2196" s="19">
        <f>IFERROR(Sales_Trans_2[[#This Row],[Profit]]/Sales_Trans_2[[#This Row],[Sales_Amount]],0)</f>
        <v>0.14686548407366234</v>
      </c>
      <c r="AF2196" s="20" t="str">
        <f>IF(Sales_Trans_2[[#This Row],[Discount_Pct]]=0,"0%",
IF(Sales_Trans_2[[#This Row],[Discount_Pct]]&lt;=5,"1-5%",
IF(Sales_Trans_2[[#This Row],[Discount_Pct]]&lt;=10,"6-10%",
IF(Sales_Trans_2[[#This Row],[Discount_Pct]]&lt;=15,"11-15%","&gt;15%"))))</f>
        <v>&gt;15%</v>
      </c>
    </row>
    <row r="2197" spans="1:32" x14ac:dyDescent="0.25">
      <c r="A2197" t="s">
        <v>2810</v>
      </c>
      <c r="B2197" s="10">
        <v>45911</v>
      </c>
      <c r="C2197" t="s">
        <v>2811</v>
      </c>
      <c r="D2197" t="s">
        <v>1490</v>
      </c>
      <c r="E2197" t="s">
        <v>957</v>
      </c>
      <c r="F2197" t="s">
        <v>958</v>
      </c>
      <c r="G2197">
        <v>1</v>
      </c>
      <c r="H2197">
        <v>102.51</v>
      </c>
      <c r="I2197">
        <v>10</v>
      </c>
      <c r="J2197">
        <v>10.25</v>
      </c>
      <c r="K2197">
        <v>106.1</v>
      </c>
      <c r="L2197">
        <v>88.72</v>
      </c>
      <c r="M2197">
        <v>17.38</v>
      </c>
      <c r="N2197" t="s">
        <v>40</v>
      </c>
      <c r="O2197" t="s">
        <v>24</v>
      </c>
      <c r="P2197" t="s">
        <v>25</v>
      </c>
      <c r="Q2197">
        <v>0.39027777777777778</v>
      </c>
      <c r="R2197" t="s">
        <v>27</v>
      </c>
      <c r="S2197" t="s">
        <v>4899</v>
      </c>
      <c r="T2197" t="s">
        <v>4887</v>
      </c>
      <c r="U2197">
        <v>102.51</v>
      </c>
      <c r="V2197" t="s">
        <v>5715</v>
      </c>
      <c r="W2197" t="s">
        <v>4968</v>
      </c>
      <c r="X2197" t="s">
        <v>5614</v>
      </c>
      <c r="Y2197" t="s">
        <v>4960</v>
      </c>
      <c r="Z2197" t="s">
        <v>5280</v>
      </c>
      <c r="AA2197" t="s">
        <v>4962</v>
      </c>
      <c r="AB2197">
        <f>YEAR(Sales_Trans_2[[#This Row],[Transaction_Date]])</f>
        <v>2025</v>
      </c>
      <c r="AC2197" t="str">
        <f>TEXT(Sales_Trans_2[[#This Row],[Transaction_Date]],"mmm")</f>
        <v>Sep</v>
      </c>
      <c r="AD2197">
        <f>MONTH(Sales_Trans_2[[#This Row],[Transaction_Date]])</f>
        <v>9</v>
      </c>
      <c r="AE2197" s="19">
        <f>IFERROR(Sales_Trans_2[[#This Row],[Profit]]/Sales_Trans_2[[#This Row],[Sales_Amount]],0)</f>
        <v>0.16380772855796419</v>
      </c>
      <c r="AF2197" s="20" t="str">
        <f>IF(Sales_Trans_2[[#This Row],[Discount_Pct]]=0,"0%",
IF(Sales_Trans_2[[#This Row],[Discount_Pct]]&lt;=5,"1-5%",
IF(Sales_Trans_2[[#This Row],[Discount_Pct]]&lt;=10,"6-10%",
IF(Sales_Trans_2[[#This Row],[Discount_Pct]]&lt;=15,"11-15%","&gt;15%"))))</f>
        <v>6-10%</v>
      </c>
    </row>
    <row r="2198" spans="1:32" x14ac:dyDescent="0.25">
      <c r="A2198" t="s">
        <v>2026</v>
      </c>
      <c r="B2198" s="10">
        <v>45880</v>
      </c>
      <c r="C2198" t="s">
        <v>1232</v>
      </c>
      <c r="D2198" t="s">
        <v>280</v>
      </c>
      <c r="E2198" t="s">
        <v>1109</v>
      </c>
      <c r="F2198" t="s">
        <v>2027</v>
      </c>
      <c r="G2198">
        <v>4</v>
      </c>
      <c r="H2198">
        <v>124.84</v>
      </c>
      <c r="I2198">
        <v>15</v>
      </c>
      <c r="J2198">
        <v>74.900000000000006</v>
      </c>
      <c r="K2198">
        <v>488.13</v>
      </c>
      <c r="L2198">
        <v>389.4</v>
      </c>
      <c r="M2198">
        <v>98.73</v>
      </c>
      <c r="N2198" t="s">
        <v>23</v>
      </c>
      <c r="O2198" t="s">
        <v>24</v>
      </c>
      <c r="P2198" t="s">
        <v>25</v>
      </c>
      <c r="Q2198">
        <v>0.55555555555555558</v>
      </c>
      <c r="R2198" t="s">
        <v>27</v>
      </c>
      <c r="S2198" t="s">
        <v>4726</v>
      </c>
      <c r="T2198" t="s">
        <v>4703</v>
      </c>
      <c r="U2198">
        <v>124.84</v>
      </c>
      <c r="V2198" t="s">
        <v>5020</v>
      </c>
      <c r="W2198" t="s">
        <v>4968</v>
      </c>
      <c r="X2198" t="s">
        <v>5487</v>
      </c>
      <c r="Y2198" t="s">
        <v>4960</v>
      </c>
      <c r="Z2198" t="s">
        <v>5105</v>
      </c>
      <c r="AA2198" t="s">
        <v>4962</v>
      </c>
      <c r="AB2198">
        <f>YEAR(Sales_Trans_2[[#This Row],[Transaction_Date]])</f>
        <v>2025</v>
      </c>
      <c r="AC2198" t="str">
        <f>TEXT(Sales_Trans_2[[#This Row],[Transaction_Date]],"mmm")</f>
        <v>Aug</v>
      </c>
      <c r="AD2198">
        <f>MONTH(Sales_Trans_2[[#This Row],[Transaction_Date]])</f>
        <v>8</v>
      </c>
      <c r="AE2198" s="19">
        <f>IFERROR(Sales_Trans_2[[#This Row],[Profit]]/Sales_Trans_2[[#This Row],[Sales_Amount]],0)</f>
        <v>0.20226169258189416</v>
      </c>
      <c r="AF2198" s="20" t="str">
        <f>IF(Sales_Trans_2[[#This Row],[Discount_Pct]]=0,"0%",
IF(Sales_Trans_2[[#This Row],[Discount_Pct]]&lt;=5,"1-5%",
IF(Sales_Trans_2[[#This Row],[Discount_Pct]]&lt;=10,"6-10%",
IF(Sales_Trans_2[[#This Row],[Discount_Pct]]&lt;=15,"11-15%","&gt;15%"))))</f>
        <v>11-15%</v>
      </c>
    </row>
    <row r="2199" spans="1:32" x14ac:dyDescent="0.25">
      <c r="A2199" t="s">
        <v>3019</v>
      </c>
      <c r="B2199" s="10">
        <v>45819</v>
      </c>
      <c r="C2199" t="s">
        <v>1990</v>
      </c>
      <c r="D2199" t="s">
        <v>147</v>
      </c>
      <c r="E2199" t="s">
        <v>187</v>
      </c>
      <c r="F2199" t="s">
        <v>188</v>
      </c>
      <c r="G2199">
        <v>2</v>
      </c>
      <c r="H2199">
        <v>332.73</v>
      </c>
      <c r="I2199">
        <v>20</v>
      </c>
      <c r="J2199">
        <v>133.09</v>
      </c>
      <c r="K2199">
        <v>532.37</v>
      </c>
      <c r="L2199">
        <v>522.44000000000005</v>
      </c>
      <c r="M2199">
        <v>9.93</v>
      </c>
      <c r="N2199" t="s">
        <v>23</v>
      </c>
      <c r="O2199" t="s">
        <v>24</v>
      </c>
      <c r="P2199" t="s">
        <v>25</v>
      </c>
      <c r="Q2199">
        <v>0.41666666666666669</v>
      </c>
      <c r="R2199" t="s">
        <v>49</v>
      </c>
      <c r="S2199" t="s">
        <v>4717</v>
      </c>
      <c r="T2199" t="s">
        <v>4703</v>
      </c>
      <c r="U2199">
        <v>332.73</v>
      </c>
      <c r="V2199" t="s">
        <v>5434</v>
      </c>
      <c r="W2199" t="s">
        <v>4964</v>
      </c>
      <c r="X2199" t="s">
        <v>5199</v>
      </c>
      <c r="Y2199" t="s">
        <v>4960</v>
      </c>
      <c r="Z2199" t="s">
        <v>5200</v>
      </c>
      <c r="AA2199" t="s">
        <v>4962</v>
      </c>
      <c r="AB2199">
        <f>YEAR(Sales_Trans_2[[#This Row],[Transaction_Date]])</f>
        <v>2025</v>
      </c>
      <c r="AC2199" t="str">
        <f>TEXT(Sales_Trans_2[[#This Row],[Transaction_Date]],"mmm")</f>
        <v>Jun</v>
      </c>
      <c r="AD2199">
        <f>MONTH(Sales_Trans_2[[#This Row],[Transaction_Date]])</f>
        <v>6</v>
      </c>
      <c r="AE2199" s="19">
        <f>IFERROR(Sales_Trans_2[[#This Row],[Profit]]/Sales_Trans_2[[#This Row],[Sales_Amount]],0)</f>
        <v>1.8652440971504779E-2</v>
      </c>
      <c r="AF2199" s="20" t="str">
        <f>IF(Sales_Trans_2[[#This Row],[Discount_Pct]]=0,"0%",
IF(Sales_Trans_2[[#This Row],[Discount_Pct]]&lt;=5,"1-5%",
IF(Sales_Trans_2[[#This Row],[Discount_Pct]]&lt;=10,"6-10%",
IF(Sales_Trans_2[[#This Row],[Discount_Pct]]&lt;=15,"11-15%","&gt;15%"))))</f>
        <v>&gt;15%</v>
      </c>
    </row>
    <row r="2200" spans="1:32" x14ac:dyDescent="0.25">
      <c r="A2200" t="s">
        <v>3720</v>
      </c>
      <c r="B2200" s="10">
        <v>45819</v>
      </c>
      <c r="C2200" t="s">
        <v>202</v>
      </c>
      <c r="D2200" t="s">
        <v>113</v>
      </c>
      <c r="E2200" t="s">
        <v>957</v>
      </c>
      <c r="F2200" t="s">
        <v>958</v>
      </c>
      <c r="G2200">
        <v>2</v>
      </c>
      <c r="H2200">
        <v>253.11</v>
      </c>
      <c r="I2200">
        <v>15</v>
      </c>
      <c r="J2200">
        <v>75.930000000000007</v>
      </c>
      <c r="K2200">
        <v>430.29</v>
      </c>
      <c r="L2200">
        <v>381.48</v>
      </c>
      <c r="M2200">
        <v>48.81</v>
      </c>
      <c r="N2200" t="s">
        <v>68</v>
      </c>
      <c r="O2200" t="s">
        <v>24</v>
      </c>
      <c r="P2200" t="s">
        <v>25</v>
      </c>
      <c r="Q2200">
        <v>0.38958333333333334</v>
      </c>
      <c r="R2200" t="s">
        <v>49</v>
      </c>
      <c r="S2200" t="s">
        <v>4907</v>
      </c>
      <c r="T2200" t="s">
        <v>4908</v>
      </c>
      <c r="U2200">
        <v>253.11</v>
      </c>
      <c r="V2200" t="s">
        <v>5721</v>
      </c>
      <c r="W2200" t="s">
        <v>4964</v>
      </c>
      <c r="X2200" t="s">
        <v>5614</v>
      </c>
      <c r="Y2200" t="s">
        <v>4960</v>
      </c>
      <c r="Z2200" t="s">
        <v>5280</v>
      </c>
      <c r="AA2200" t="s">
        <v>4962</v>
      </c>
      <c r="AB2200">
        <f>YEAR(Sales_Trans_2[[#This Row],[Transaction_Date]])</f>
        <v>2025</v>
      </c>
      <c r="AC2200" t="str">
        <f>TEXT(Sales_Trans_2[[#This Row],[Transaction_Date]],"mmm")</f>
        <v>Jun</v>
      </c>
      <c r="AD2200">
        <f>MONTH(Sales_Trans_2[[#This Row],[Transaction_Date]])</f>
        <v>6</v>
      </c>
      <c r="AE2200" s="19">
        <f>IFERROR(Sales_Trans_2[[#This Row],[Profit]]/Sales_Trans_2[[#This Row],[Sales_Amount]],0)</f>
        <v>0.11343512514815589</v>
      </c>
      <c r="AF2200" s="20" t="str">
        <f>IF(Sales_Trans_2[[#This Row],[Discount_Pct]]=0,"0%",
IF(Sales_Trans_2[[#This Row],[Discount_Pct]]&lt;=5,"1-5%",
IF(Sales_Trans_2[[#This Row],[Discount_Pct]]&lt;=10,"6-10%",
IF(Sales_Trans_2[[#This Row],[Discount_Pct]]&lt;=15,"11-15%","&gt;15%"))))</f>
        <v>11-15%</v>
      </c>
    </row>
    <row r="2201" spans="1:32" x14ac:dyDescent="0.25">
      <c r="A2201" t="s">
        <v>1900</v>
      </c>
      <c r="B2201" s="10">
        <v>45788</v>
      </c>
      <c r="C2201" t="s">
        <v>1901</v>
      </c>
      <c r="D2201" t="s">
        <v>1156</v>
      </c>
      <c r="E2201" t="s">
        <v>238</v>
      </c>
      <c r="F2201" t="s">
        <v>524</v>
      </c>
      <c r="G2201">
        <v>7</v>
      </c>
      <c r="H2201">
        <v>168.68</v>
      </c>
      <c r="I2201">
        <v>10</v>
      </c>
      <c r="J2201">
        <v>118.08</v>
      </c>
      <c r="K2201">
        <v>1062.68</v>
      </c>
      <c r="L2201">
        <v>764.47</v>
      </c>
      <c r="M2201">
        <v>298.20999999999998</v>
      </c>
      <c r="N2201" t="s">
        <v>47</v>
      </c>
      <c r="O2201" t="s">
        <v>24</v>
      </c>
      <c r="P2201" t="s">
        <v>25</v>
      </c>
      <c r="Q2201">
        <v>0.82499999999999996</v>
      </c>
      <c r="R2201" t="s">
        <v>49</v>
      </c>
      <c r="S2201" t="s">
        <v>4755</v>
      </c>
      <c r="T2201" t="s">
        <v>4752</v>
      </c>
      <c r="U2201">
        <v>147.72</v>
      </c>
      <c r="V2201" t="s">
        <v>5397</v>
      </c>
      <c r="W2201" t="s">
        <v>4958</v>
      </c>
      <c r="X2201" t="s">
        <v>5238</v>
      </c>
      <c r="Y2201" t="s">
        <v>4960</v>
      </c>
      <c r="Z2201" t="s">
        <v>5073</v>
      </c>
      <c r="AA2201" t="s">
        <v>4962</v>
      </c>
      <c r="AB2201">
        <f>YEAR(Sales_Trans_2[[#This Row],[Transaction_Date]])</f>
        <v>2025</v>
      </c>
      <c r="AC2201" t="str">
        <f>TEXT(Sales_Trans_2[[#This Row],[Transaction_Date]],"mmm")</f>
        <v>May</v>
      </c>
      <c r="AD2201">
        <f>MONTH(Sales_Trans_2[[#This Row],[Transaction_Date]])</f>
        <v>5</v>
      </c>
      <c r="AE2201" s="19">
        <f>IFERROR(Sales_Trans_2[[#This Row],[Profit]]/Sales_Trans_2[[#This Row],[Sales_Amount]],0)</f>
        <v>0.28062069484699059</v>
      </c>
      <c r="AF2201" s="20" t="str">
        <f>IF(Sales_Trans_2[[#This Row],[Discount_Pct]]=0,"0%",
IF(Sales_Trans_2[[#This Row],[Discount_Pct]]&lt;=5,"1-5%",
IF(Sales_Trans_2[[#This Row],[Discount_Pct]]&lt;=10,"6-10%",
IF(Sales_Trans_2[[#This Row],[Discount_Pct]]&lt;=15,"11-15%","&gt;15%"))))</f>
        <v>6-10%</v>
      </c>
    </row>
    <row r="2202" spans="1:32" x14ac:dyDescent="0.25">
      <c r="A2202" t="s">
        <v>2163</v>
      </c>
      <c r="B2202" s="10">
        <v>45699</v>
      </c>
      <c r="C2202" t="s">
        <v>2164</v>
      </c>
      <c r="D2202" t="s">
        <v>652</v>
      </c>
      <c r="E2202" t="s">
        <v>232</v>
      </c>
      <c r="F2202" t="s">
        <v>1132</v>
      </c>
      <c r="G2202">
        <v>1</v>
      </c>
      <c r="H2202">
        <v>331.35</v>
      </c>
      <c r="I2202">
        <v>5</v>
      </c>
      <c r="J2202">
        <v>16.57</v>
      </c>
      <c r="K2202">
        <v>362</v>
      </c>
      <c r="L2202">
        <v>290.33</v>
      </c>
      <c r="M2202">
        <v>71.67</v>
      </c>
      <c r="N2202" t="s">
        <v>4971</v>
      </c>
      <c r="O2202" t="s">
        <v>24</v>
      </c>
      <c r="P2202" t="s">
        <v>25</v>
      </c>
      <c r="Q2202">
        <v>0.79236111111111107</v>
      </c>
      <c r="R2202" t="s">
        <v>27</v>
      </c>
      <c r="S2202" t="s">
        <v>4906</v>
      </c>
      <c r="T2202" t="s">
        <v>4887</v>
      </c>
      <c r="U2202">
        <v>331.35</v>
      </c>
      <c r="V2202" t="s">
        <v>5871</v>
      </c>
      <c r="W2202" t="s">
        <v>4964</v>
      </c>
      <c r="X2202" t="s">
        <v>5078</v>
      </c>
      <c r="Y2202" t="s">
        <v>4960</v>
      </c>
      <c r="Z2202" t="s">
        <v>5079</v>
      </c>
      <c r="AA2202" t="s">
        <v>4962</v>
      </c>
      <c r="AB2202">
        <f>YEAR(Sales_Trans_2[[#This Row],[Transaction_Date]])</f>
        <v>2025</v>
      </c>
      <c r="AC2202" t="str">
        <f>TEXT(Sales_Trans_2[[#This Row],[Transaction_Date]],"mmm")</f>
        <v>Feb</v>
      </c>
      <c r="AD2202">
        <f>MONTH(Sales_Trans_2[[#This Row],[Transaction_Date]])</f>
        <v>2</v>
      </c>
      <c r="AE2202" s="19">
        <f>IFERROR(Sales_Trans_2[[#This Row],[Profit]]/Sales_Trans_2[[#This Row],[Sales_Amount]],0)</f>
        <v>0.19798342541436464</v>
      </c>
      <c r="AF2202" s="20" t="str">
        <f>IF(Sales_Trans_2[[#This Row],[Discount_Pct]]=0,"0%",
IF(Sales_Trans_2[[#This Row],[Discount_Pct]]&lt;=5,"1-5%",
IF(Sales_Trans_2[[#This Row],[Discount_Pct]]&lt;=10,"6-10%",
IF(Sales_Trans_2[[#This Row],[Discount_Pct]]&lt;=15,"11-15%","&gt;15%"))))</f>
        <v>1-5%</v>
      </c>
    </row>
    <row r="2203" spans="1:32" x14ac:dyDescent="0.25">
      <c r="A2203" t="s">
        <v>3950</v>
      </c>
      <c r="B2203" s="10">
        <v>45699</v>
      </c>
      <c r="C2203" t="s">
        <v>1016</v>
      </c>
      <c r="D2203" t="s">
        <v>197</v>
      </c>
      <c r="E2203" t="s">
        <v>78</v>
      </c>
      <c r="F2203" t="s">
        <v>79</v>
      </c>
      <c r="G2203">
        <v>8</v>
      </c>
      <c r="H2203">
        <v>139.36000000000001</v>
      </c>
      <c r="I2203">
        <v>10</v>
      </c>
      <c r="J2203">
        <v>111.49</v>
      </c>
      <c r="K2203">
        <v>1153.9000000000001</v>
      </c>
      <c r="L2203">
        <v>871.36</v>
      </c>
      <c r="M2203">
        <v>282.54000000000002</v>
      </c>
      <c r="N2203" t="s">
        <v>133</v>
      </c>
      <c r="O2203" t="s">
        <v>24</v>
      </c>
      <c r="P2203" t="s">
        <v>25</v>
      </c>
      <c r="Q2203">
        <v>0.41736111111111113</v>
      </c>
      <c r="R2203" t="s">
        <v>27</v>
      </c>
      <c r="S2203" t="s">
        <v>4902</v>
      </c>
      <c r="T2203" t="s">
        <v>4887</v>
      </c>
      <c r="U2203">
        <v>121.9</v>
      </c>
      <c r="V2203" t="s">
        <v>5653</v>
      </c>
      <c r="W2203" t="s">
        <v>4958</v>
      </c>
      <c r="X2203" t="s">
        <v>5359</v>
      </c>
      <c r="Y2203" t="s">
        <v>4960</v>
      </c>
      <c r="Z2203" t="s">
        <v>5360</v>
      </c>
      <c r="AA2203" t="s">
        <v>4962</v>
      </c>
      <c r="AB2203">
        <f>YEAR(Sales_Trans_2[[#This Row],[Transaction_Date]])</f>
        <v>2025</v>
      </c>
      <c r="AC2203" t="str">
        <f>TEXT(Sales_Trans_2[[#This Row],[Transaction_Date]],"mmm")</f>
        <v>Feb</v>
      </c>
      <c r="AD2203">
        <f>MONTH(Sales_Trans_2[[#This Row],[Transaction_Date]])</f>
        <v>2</v>
      </c>
      <c r="AE2203" s="19">
        <f>IFERROR(Sales_Trans_2[[#This Row],[Profit]]/Sales_Trans_2[[#This Row],[Sales_Amount]],0)</f>
        <v>0.24485657335990987</v>
      </c>
      <c r="AF2203" s="20" t="str">
        <f>IF(Sales_Trans_2[[#This Row],[Discount_Pct]]=0,"0%",
IF(Sales_Trans_2[[#This Row],[Discount_Pct]]&lt;=5,"1-5%",
IF(Sales_Trans_2[[#This Row],[Discount_Pct]]&lt;=10,"6-10%",
IF(Sales_Trans_2[[#This Row],[Discount_Pct]]&lt;=15,"11-15%","&gt;15%"))))</f>
        <v>6-10%</v>
      </c>
    </row>
    <row r="2204" spans="1:32" x14ac:dyDescent="0.25">
      <c r="A2204" t="s">
        <v>1283</v>
      </c>
      <c r="B2204" s="10">
        <v>45957</v>
      </c>
      <c r="C2204" t="s">
        <v>1284</v>
      </c>
      <c r="D2204" t="s">
        <v>231</v>
      </c>
      <c r="E2204" t="s">
        <v>187</v>
      </c>
      <c r="F2204" t="s">
        <v>188</v>
      </c>
      <c r="G2204">
        <v>2</v>
      </c>
      <c r="H2204">
        <v>418.79</v>
      </c>
      <c r="I2204">
        <v>10</v>
      </c>
      <c r="J2204">
        <v>83.76</v>
      </c>
      <c r="K2204">
        <v>753.82</v>
      </c>
      <c r="L2204">
        <v>617.88</v>
      </c>
      <c r="M2204">
        <v>135.94</v>
      </c>
      <c r="N2204" t="s">
        <v>133</v>
      </c>
      <c r="O2204" t="s">
        <v>24</v>
      </c>
      <c r="P2204" t="s">
        <v>25</v>
      </c>
      <c r="Q2204">
        <v>0.80138888888888893</v>
      </c>
      <c r="R2204" t="s">
        <v>49</v>
      </c>
      <c r="S2204" t="s">
        <v>4756</v>
      </c>
      <c r="T2204" t="s">
        <v>4752</v>
      </c>
      <c r="U2204">
        <v>418.79</v>
      </c>
      <c r="V2204" t="s">
        <v>5328</v>
      </c>
      <c r="W2204" t="s">
        <v>4968</v>
      </c>
      <c r="X2204" t="s">
        <v>5199</v>
      </c>
      <c r="Y2204" t="s">
        <v>4960</v>
      </c>
      <c r="Z2204" t="s">
        <v>5200</v>
      </c>
      <c r="AA2204" t="s">
        <v>4962</v>
      </c>
      <c r="AB2204">
        <f>YEAR(Sales_Trans_2[[#This Row],[Transaction_Date]])</f>
        <v>2025</v>
      </c>
      <c r="AC2204" t="str">
        <f>TEXT(Sales_Trans_2[[#This Row],[Transaction_Date]],"mmm")</f>
        <v>Oct</v>
      </c>
      <c r="AD2204">
        <f>MONTH(Sales_Trans_2[[#This Row],[Transaction_Date]])</f>
        <v>10</v>
      </c>
      <c r="AE2204" s="19">
        <f>IFERROR(Sales_Trans_2[[#This Row],[Profit]]/Sales_Trans_2[[#This Row],[Sales_Amount]],0)</f>
        <v>0.18033482794301026</v>
      </c>
      <c r="AF2204" s="20" t="str">
        <f>IF(Sales_Trans_2[[#This Row],[Discount_Pct]]=0,"0%",
IF(Sales_Trans_2[[#This Row],[Discount_Pct]]&lt;=5,"1-5%",
IF(Sales_Trans_2[[#This Row],[Discount_Pct]]&lt;=10,"6-10%",
IF(Sales_Trans_2[[#This Row],[Discount_Pct]]&lt;=15,"11-15%","&gt;15%"))))</f>
        <v>6-10%</v>
      </c>
    </row>
    <row r="2205" spans="1:32" x14ac:dyDescent="0.25">
      <c r="A2205" t="s">
        <v>2157</v>
      </c>
      <c r="B2205" s="10">
        <v>45955</v>
      </c>
      <c r="C2205" t="s">
        <v>1551</v>
      </c>
      <c r="D2205" t="s">
        <v>2158</v>
      </c>
      <c r="E2205" t="s">
        <v>1309</v>
      </c>
      <c r="F2205" t="s">
        <v>974</v>
      </c>
      <c r="G2205">
        <v>8</v>
      </c>
      <c r="H2205">
        <v>91.78</v>
      </c>
      <c r="I2205">
        <v>15</v>
      </c>
      <c r="J2205">
        <v>110.14</v>
      </c>
      <c r="K2205">
        <v>717.71</v>
      </c>
      <c r="L2205">
        <v>565.6</v>
      </c>
      <c r="M2205">
        <v>152.11000000000001</v>
      </c>
      <c r="N2205" t="s">
        <v>68</v>
      </c>
      <c r="O2205" t="s">
        <v>24</v>
      </c>
      <c r="P2205" t="s">
        <v>25</v>
      </c>
      <c r="Q2205">
        <v>0.4597222222222222</v>
      </c>
      <c r="R2205" t="s">
        <v>27</v>
      </c>
      <c r="S2205" t="s">
        <v>4929</v>
      </c>
      <c r="T2205" t="s">
        <v>4930</v>
      </c>
      <c r="U2205">
        <v>91.61</v>
      </c>
      <c r="V2205" t="s">
        <v>5291</v>
      </c>
      <c r="W2205" t="s">
        <v>4958</v>
      </c>
      <c r="X2205" t="s">
        <v>5473</v>
      </c>
      <c r="Y2205" t="s">
        <v>4960</v>
      </c>
      <c r="Z2205" t="s">
        <v>5212</v>
      </c>
      <c r="AA2205" t="s">
        <v>4962</v>
      </c>
      <c r="AB2205">
        <f>YEAR(Sales_Trans_2[[#This Row],[Transaction_Date]])</f>
        <v>2025</v>
      </c>
      <c r="AC2205" t="str">
        <f>TEXT(Sales_Trans_2[[#This Row],[Transaction_Date]],"mmm")</f>
        <v>Oct</v>
      </c>
      <c r="AD2205">
        <f>MONTH(Sales_Trans_2[[#This Row],[Transaction_Date]])</f>
        <v>10</v>
      </c>
      <c r="AE2205" s="19">
        <f>IFERROR(Sales_Trans_2[[#This Row],[Profit]]/Sales_Trans_2[[#This Row],[Sales_Amount]],0)</f>
        <v>0.21193796937481713</v>
      </c>
      <c r="AF2205" s="20" t="str">
        <f>IF(Sales_Trans_2[[#This Row],[Discount_Pct]]=0,"0%",
IF(Sales_Trans_2[[#This Row],[Discount_Pct]]&lt;=5,"1-5%",
IF(Sales_Trans_2[[#This Row],[Discount_Pct]]&lt;=10,"6-10%",
IF(Sales_Trans_2[[#This Row],[Discount_Pct]]&lt;=15,"11-15%","&gt;15%"))))</f>
        <v>11-15%</v>
      </c>
    </row>
    <row r="2206" spans="1:32" x14ac:dyDescent="0.25">
      <c r="A2206" t="s">
        <v>4175</v>
      </c>
      <c r="B2206" s="10">
        <v>45950</v>
      </c>
      <c r="C2206" t="s">
        <v>1581</v>
      </c>
      <c r="D2206" t="s">
        <v>1678</v>
      </c>
      <c r="E2206" t="s">
        <v>400</v>
      </c>
      <c r="F2206" t="s">
        <v>1223</v>
      </c>
      <c r="G2206">
        <v>3</v>
      </c>
      <c r="H2206">
        <v>342.27</v>
      </c>
      <c r="I2206">
        <v>10</v>
      </c>
      <c r="J2206">
        <v>102.68</v>
      </c>
      <c r="K2206">
        <v>924.13</v>
      </c>
      <c r="L2206">
        <v>798.3</v>
      </c>
      <c r="M2206">
        <v>125.83</v>
      </c>
      <c r="N2206" t="s">
        <v>4971</v>
      </c>
      <c r="O2206" t="s">
        <v>24</v>
      </c>
      <c r="P2206" t="s">
        <v>25</v>
      </c>
      <c r="Q2206">
        <v>0.50277777777777777</v>
      </c>
      <c r="R2206" t="s">
        <v>49</v>
      </c>
      <c r="S2206" t="s">
        <v>4699</v>
      </c>
      <c r="T2206" t="s">
        <v>4672</v>
      </c>
      <c r="U2206">
        <v>342.27</v>
      </c>
      <c r="V2206" t="s">
        <v>5751</v>
      </c>
      <c r="W2206" t="s">
        <v>4964</v>
      </c>
      <c r="X2206" t="s">
        <v>5326</v>
      </c>
      <c r="Y2206" t="s">
        <v>4960</v>
      </c>
      <c r="Z2206" t="s">
        <v>5003</v>
      </c>
      <c r="AA2206" t="s">
        <v>4962</v>
      </c>
      <c r="AB2206">
        <f>YEAR(Sales_Trans_2[[#This Row],[Transaction_Date]])</f>
        <v>2025</v>
      </c>
      <c r="AC2206" t="str">
        <f>TEXT(Sales_Trans_2[[#This Row],[Transaction_Date]],"mmm")</f>
        <v>Oct</v>
      </c>
      <c r="AD2206">
        <f>MONTH(Sales_Trans_2[[#This Row],[Transaction_Date]])</f>
        <v>10</v>
      </c>
      <c r="AE2206" s="19">
        <f>IFERROR(Sales_Trans_2[[#This Row],[Profit]]/Sales_Trans_2[[#This Row],[Sales_Amount]],0)</f>
        <v>0.13616049689978682</v>
      </c>
      <c r="AF2206" s="20" t="str">
        <f>IF(Sales_Trans_2[[#This Row],[Discount_Pct]]=0,"0%",
IF(Sales_Trans_2[[#This Row],[Discount_Pct]]&lt;=5,"1-5%",
IF(Sales_Trans_2[[#This Row],[Discount_Pct]]&lt;=10,"6-10%",
IF(Sales_Trans_2[[#This Row],[Discount_Pct]]&lt;=15,"11-15%","&gt;15%"))))</f>
        <v>6-10%</v>
      </c>
    </row>
    <row r="2207" spans="1:32" x14ac:dyDescent="0.25">
      <c r="A2207" t="s">
        <v>1973</v>
      </c>
      <c r="B2207" s="10">
        <v>45949</v>
      </c>
      <c r="C2207" t="s">
        <v>263</v>
      </c>
      <c r="D2207" t="s">
        <v>1030</v>
      </c>
      <c r="E2207" t="s">
        <v>187</v>
      </c>
      <c r="F2207" t="s">
        <v>188</v>
      </c>
      <c r="G2207">
        <v>7</v>
      </c>
      <c r="H2207">
        <v>315.37</v>
      </c>
      <c r="I2207">
        <v>10</v>
      </c>
      <c r="J2207">
        <v>220.76</v>
      </c>
      <c r="K2207">
        <v>2284.85</v>
      </c>
      <c r="L2207">
        <v>1394.12</v>
      </c>
      <c r="M2207">
        <v>890.73</v>
      </c>
      <c r="N2207" t="s">
        <v>4971</v>
      </c>
      <c r="O2207" t="s">
        <v>24</v>
      </c>
      <c r="P2207" t="s">
        <v>25</v>
      </c>
      <c r="Q2207">
        <v>0.54861111111111116</v>
      </c>
      <c r="R2207" t="s">
        <v>27</v>
      </c>
      <c r="S2207" t="s">
        <v>4794</v>
      </c>
      <c r="T2207" t="s">
        <v>4776</v>
      </c>
      <c r="U2207">
        <v>159.5</v>
      </c>
      <c r="V2207" t="s">
        <v>5564</v>
      </c>
      <c r="W2207" t="s">
        <v>4958</v>
      </c>
      <c r="X2207" t="s">
        <v>5199</v>
      </c>
      <c r="Y2207" t="s">
        <v>4960</v>
      </c>
      <c r="Z2207" t="s">
        <v>5200</v>
      </c>
      <c r="AA2207" t="s">
        <v>4962</v>
      </c>
      <c r="AB2207">
        <f>YEAR(Sales_Trans_2[[#This Row],[Transaction_Date]])</f>
        <v>2025</v>
      </c>
      <c r="AC2207" t="str">
        <f>TEXT(Sales_Trans_2[[#This Row],[Transaction_Date]],"mmm")</f>
        <v>Oct</v>
      </c>
      <c r="AD2207">
        <f>MONTH(Sales_Trans_2[[#This Row],[Transaction_Date]])</f>
        <v>10</v>
      </c>
      <c r="AE2207" s="19">
        <f>IFERROR(Sales_Trans_2[[#This Row],[Profit]]/Sales_Trans_2[[#This Row],[Sales_Amount]],0)</f>
        <v>0.38984178392454649</v>
      </c>
      <c r="AF2207" s="20" t="str">
        <f>IF(Sales_Trans_2[[#This Row],[Discount_Pct]]=0,"0%",
IF(Sales_Trans_2[[#This Row],[Discount_Pct]]&lt;=5,"1-5%",
IF(Sales_Trans_2[[#This Row],[Discount_Pct]]&lt;=10,"6-10%",
IF(Sales_Trans_2[[#This Row],[Discount_Pct]]&lt;=15,"11-15%","&gt;15%"))))</f>
        <v>6-10%</v>
      </c>
    </row>
    <row r="2208" spans="1:32" x14ac:dyDescent="0.25">
      <c r="A2208" t="s">
        <v>4328</v>
      </c>
      <c r="B2208" s="10">
        <v>45948</v>
      </c>
      <c r="C2208" t="s">
        <v>2792</v>
      </c>
      <c r="D2208" t="s">
        <v>794</v>
      </c>
      <c r="E2208" t="s">
        <v>1031</v>
      </c>
      <c r="F2208" t="s">
        <v>2312</v>
      </c>
      <c r="G2208">
        <v>3</v>
      </c>
      <c r="H2208">
        <v>171.25</v>
      </c>
      <c r="I2208">
        <v>15</v>
      </c>
      <c r="J2208">
        <v>77.06</v>
      </c>
      <c r="K2208">
        <v>502.19</v>
      </c>
      <c r="L2208">
        <v>372.99</v>
      </c>
      <c r="M2208">
        <v>129.19999999999999</v>
      </c>
      <c r="N2208" t="s">
        <v>23</v>
      </c>
      <c r="O2208" t="s">
        <v>24</v>
      </c>
      <c r="P2208" t="s">
        <v>25</v>
      </c>
      <c r="Q2208">
        <v>0.47291666666666665</v>
      </c>
      <c r="R2208" t="s">
        <v>27</v>
      </c>
      <c r="S2208" t="s">
        <v>4946</v>
      </c>
      <c r="T2208" t="s">
        <v>4930</v>
      </c>
      <c r="U2208">
        <v>171.25</v>
      </c>
      <c r="V2208" t="s">
        <v>5922</v>
      </c>
      <c r="W2208" t="s">
        <v>4968</v>
      </c>
      <c r="X2208" t="s">
        <v>5645</v>
      </c>
      <c r="Y2208" t="s">
        <v>4960</v>
      </c>
      <c r="Z2208" t="s">
        <v>5000</v>
      </c>
      <c r="AA2208" t="s">
        <v>4962</v>
      </c>
      <c r="AB2208">
        <f>YEAR(Sales_Trans_2[[#This Row],[Transaction_Date]])</f>
        <v>2025</v>
      </c>
      <c r="AC2208" t="str">
        <f>TEXT(Sales_Trans_2[[#This Row],[Transaction_Date]],"mmm")</f>
        <v>Oct</v>
      </c>
      <c r="AD2208">
        <f>MONTH(Sales_Trans_2[[#This Row],[Transaction_Date]])</f>
        <v>10</v>
      </c>
      <c r="AE2208" s="19">
        <f>IFERROR(Sales_Trans_2[[#This Row],[Profit]]/Sales_Trans_2[[#This Row],[Sales_Amount]],0)</f>
        <v>0.25727314363089665</v>
      </c>
      <c r="AF2208" s="20" t="str">
        <f>IF(Sales_Trans_2[[#This Row],[Discount_Pct]]=0,"0%",
IF(Sales_Trans_2[[#This Row],[Discount_Pct]]&lt;=5,"1-5%",
IF(Sales_Trans_2[[#This Row],[Discount_Pct]]&lt;=10,"6-10%",
IF(Sales_Trans_2[[#This Row],[Discount_Pct]]&lt;=15,"11-15%","&gt;15%"))))</f>
        <v>11-15%</v>
      </c>
    </row>
    <row r="2209" spans="1:32" x14ac:dyDescent="0.25">
      <c r="A2209" t="s">
        <v>4583</v>
      </c>
      <c r="B2209" s="10">
        <v>45946</v>
      </c>
      <c r="C2209" t="s">
        <v>1649</v>
      </c>
      <c r="D2209" t="s">
        <v>280</v>
      </c>
      <c r="E2209" t="s">
        <v>355</v>
      </c>
      <c r="F2209" t="s">
        <v>356</v>
      </c>
      <c r="G2209">
        <v>2</v>
      </c>
      <c r="H2209">
        <v>124.84</v>
      </c>
      <c r="I2209">
        <v>5</v>
      </c>
      <c r="J2209">
        <v>12.48</v>
      </c>
      <c r="K2209">
        <v>237.2</v>
      </c>
      <c r="L2209">
        <v>194.7</v>
      </c>
      <c r="M2209">
        <v>42.5</v>
      </c>
      <c r="N2209" t="s">
        <v>4971</v>
      </c>
      <c r="O2209" t="s">
        <v>24</v>
      </c>
      <c r="P2209" t="s">
        <v>25</v>
      </c>
      <c r="Q2209">
        <v>0.81458333333333333</v>
      </c>
      <c r="R2209" t="s">
        <v>49</v>
      </c>
      <c r="S2209" t="s">
        <v>4726</v>
      </c>
      <c r="T2209" t="s">
        <v>4703</v>
      </c>
      <c r="U2209">
        <v>124.84</v>
      </c>
      <c r="V2209" t="s">
        <v>5287</v>
      </c>
      <c r="W2209" t="s">
        <v>4968</v>
      </c>
      <c r="X2209" t="s">
        <v>5205</v>
      </c>
      <c r="Y2209" t="s">
        <v>4960</v>
      </c>
      <c r="Z2209" t="s">
        <v>5204</v>
      </c>
      <c r="AA2209" t="s">
        <v>4962</v>
      </c>
      <c r="AB2209">
        <f>YEAR(Sales_Trans_2[[#This Row],[Transaction_Date]])</f>
        <v>2025</v>
      </c>
      <c r="AC2209" t="str">
        <f>TEXT(Sales_Trans_2[[#This Row],[Transaction_Date]],"mmm")</f>
        <v>Oct</v>
      </c>
      <c r="AD2209">
        <f>MONTH(Sales_Trans_2[[#This Row],[Transaction_Date]])</f>
        <v>10</v>
      </c>
      <c r="AE2209" s="19">
        <f>IFERROR(Sales_Trans_2[[#This Row],[Profit]]/Sales_Trans_2[[#This Row],[Sales_Amount]],0)</f>
        <v>0.17917369308600339</v>
      </c>
      <c r="AF2209" s="20" t="str">
        <f>IF(Sales_Trans_2[[#This Row],[Discount_Pct]]=0,"0%",
IF(Sales_Trans_2[[#This Row],[Discount_Pct]]&lt;=5,"1-5%",
IF(Sales_Trans_2[[#This Row],[Discount_Pct]]&lt;=10,"6-10%",
IF(Sales_Trans_2[[#This Row],[Discount_Pct]]&lt;=15,"11-15%","&gt;15%"))))</f>
        <v>1-5%</v>
      </c>
    </row>
    <row r="2210" spans="1:32" x14ac:dyDescent="0.25">
      <c r="A2210" t="s">
        <v>3899</v>
      </c>
      <c r="B2210" s="10">
        <v>45945</v>
      </c>
      <c r="C2210" t="s">
        <v>2887</v>
      </c>
      <c r="D2210" t="s">
        <v>895</v>
      </c>
      <c r="E2210" t="s">
        <v>1031</v>
      </c>
      <c r="F2210" t="s">
        <v>2312</v>
      </c>
      <c r="G2210">
        <v>4</v>
      </c>
      <c r="H2210">
        <v>438.7</v>
      </c>
      <c r="I2210">
        <v>5</v>
      </c>
      <c r="J2210">
        <v>87.74</v>
      </c>
      <c r="K2210">
        <v>1667.06</v>
      </c>
      <c r="L2210">
        <v>1480.72</v>
      </c>
      <c r="M2210">
        <v>186.34</v>
      </c>
      <c r="N2210" t="s">
        <v>4971</v>
      </c>
      <c r="O2210" t="s">
        <v>24</v>
      </c>
      <c r="P2210" t="s">
        <v>25</v>
      </c>
      <c r="Q2210">
        <v>0.7319444444444444</v>
      </c>
      <c r="R2210" t="s">
        <v>49</v>
      </c>
      <c r="S2210" t="s">
        <v>4843</v>
      </c>
      <c r="T2210" t="s">
        <v>4828</v>
      </c>
      <c r="U2210">
        <v>438.7</v>
      </c>
      <c r="V2210" t="s">
        <v>5599</v>
      </c>
      <c r="W2210" t="s">
        <v>4968</v>
      </c>
      <c r="X2210" t="s">
        <v>5645</v>
      </c>
      <c r="Y2210" t="s">
        <v>4960</v>
      </c>
      <c r="Z2210" t="s">
        <v>5000</v>
      </c>
      <c r="AA2210" t="s">
        <v>4962</v>
      </c>
      <c r="AB2210">
        <f>YEAR(Sales_Trans_2[[#This Row],[Transaction_Date]])</f>
        <v>2025</v>
      </c>
      <c r="AC2210" t="str">
        <f>TEXT(Sales_Trans_2[[#This Row],[Transaction_Date]],"mmm")</f>
        <v>Oct</v>
      </c>
      <c r="AD2210">
        <f>MONTH(Sales_Trans_2[[#This Row],[Transaction_Date]])</f>
        <v>10</v>
      </c>
      <c r="AE2210" s="19">
        <f>IFERROR(Sales_Trans_2[[#This Row],[Profit]]/Sales_Trans_2[[#This Row],[Sales_Amount]],0)</f>
        <v>0.11177762048156635</v>
      </c>
      <c r="AF2210" s="20" t="str">
        <f>IF(Sales_Trans_2[[#This Row],[Discount_Pct]]=0,"0%",
IF(Sales_Trans_2[[#This Row],[Discount_Pct]]&lt;=5,"1-5%",
IF(Sales_Trans_2[[#This Row],[Discount_Pct]]&lt;=10,"6-10%",
IF(Sales_Trans_2[[#This Row],[Discount_Pct]]&lt;=15,"11-15%","&gt;15%"))))</f>
        <v>1-5%</v>
      </c>
    </row>
    <row r="2211" spans="1:32" x14ac:dyDescent="0.25">
      <c r="A2211" t="s">
        <v>3419</v>
      </c>
      <c r="B2211" s="10">
        <v>45943</v>
      </c>
      <c r="C2211" t="s">
        <v>3420</v>
      </c>
      <c r="D2211" t="s">
        <v>944</v>
      </c>
      <c r="E2211" t="s">
        <v>125</v>
      </c>
      <c r="F2211" t="s">
        <v>779</v>
      </c>
      <c r="G2211">
        <v>3</v>
      </c>
      <c r="H2211">
        <v>333.54</v>
      </c>
      <c r="I2211">
        <v>5</v>
      </c>
      <c r="J2211">
        <v>50.03</v>
      </c>
      <c r="K2211">
        <v>950.59</v>
      </c>
      <c r="L2211">
        <v>715.29</v>
      </c>
      <c r="M2211">
        <v>235.3</v>
      </c>
      <c r="N2211" t="s">
        <v>133</v>
      </c>
      <c r="O2211" t="s">
        <v>24</v>
      </c>
      <c r="P2211" t="s">
        <v>25</v>
      </c>
      <c r="Q2211">
        <v>0.61388888888888893</v>
      </c>
      <c r="R2211" t="s">
        <v>49</v>
      </c>
      <c r="S2211" t="s">
        <v>4773</v>
      </c>
      <c r="T2211" t="s">
        <v>4752</v>
      </c>
      <c r="U2211">
        <v>333.54</v>
      </c>
      <c r="V2211" t="s">
        <v>5926</v>
      </c>
      <c r="W2211" t="s">
        <v>4964</v>
      </c>
      <c r="X2211" t="s">
        <v>4996</v>
      </c>
      <c r="Y2211" t="s">
        <v>4960</v>
      </c>
      <c r="Z2211" t="s">
        <v>5173</v>
      </c>
      <c r="AA2211" t="s">
        <v>4962</v>
      </c>
      <c r="AB2211">
        <f>YEAR(Sales_Trans_2[[#This Row],[Transaction_Date]])</f>
        <v>2025</v>
      </c>
      <c r="AC2211" t="str">
        <f>TEXT(Sales_Trans_2[[#This Row],[Transaction_Date]],"mmm")</f>
        <v>Oct</v>
      </c>
      <c r="AD2211">
        <f>MONTH(Sales_Trans_2[[#This Row],[Transaction_Date]])</f>
        <v>10</v>
      </c>
      <c r="AE2211" s="19">
        <f>IFERROR(Sales_Trans_2[[#This Row],[Profit]]/Sales_Trans_2[[#This Row],[Sales_Amount]],0)</f>
        <v>0.24753048106965148</v>
      </c>
      <c r="AF2211" s="20" t="str">
        <f>IF(Sales_Trans_2[[#This Row],[Discount_Pct]]=0,"0%",
IF(Sales_Trans_2[[#This Row],[Discount_Pct]]&lt;=5,"1-5%",
IF(Sales_Trans_2[[#This Row],[Discount_Pct]]&lt;=10,"6-10%",
IF(Sales_Trans_2[[#This Row],[Discount_Pct]]&lt;=15,"11-15%","&gt;15%"))))</f>
        <v>1-5%</v>
      </c>
    </row>
    <row r="2212" spans="1:32" x14ac:dyDescent="0.25">
      <c r="A2212" t="s">
        <v>3485</v>
      </c>
      <c r="B2212" s="10">
        <v>45971</v>
      </c>
      <c r="C2212" t="s">
        <v>202</v>
      </c>
      <c r="D2212" t="s">
        <v>326</v>
      </c>
      <c r="E2212" t="s">
        <v>380</v>
      </c>
      <c r="F2212" t="s">
        <v>381</v>
      </c>
      <c r="G2212">
        <v>4</v>
      </c>
      <c r="H2212">
        <v>400.33</v>
      </c>
      <c r="I2212">
        <v>10</v>
      </c>
      <c r="J2212">
        <v>160.13</v>
      </c>
      <c r="K2212">
        <v>1657.37</v>
      </c>
      <c r="L2212">
        <v>1363.6</v>
      </c>
      <c r="M2212">
        <v>293.77</v>
      </c>
      <c r="N2212" t="s">
        <v>47</v>
      </c>
      <c r="O2212" t="s">
        <v>24</v>
      </c>
      <c r="P2212" t="s">
        <v>25</v>
      </c>
      <c r="Q2212">
        <v>0.4284722222222222</v>
      </c>
      <c r="R2212" t="s">
        <v>27</v>
      </c>
      <c r="S2212" t="s">
        <v>4859</v>
      </c>
      <c r="T2212" t="s">
        <v>4847</v>
      </c>
      <c r="U2212">
        <v>400.33</v>
      </c>
      <c r="V2212" t="s">
        <v>5721</v>
      </c>
      <c r="W2212" t="s">
        <v>4964</v>
      </c>
      <c r="X2212" t="s">
        <v>5075</v>
      </c>
      <c r="Y2212" t="s">
        <v>4960</v>
      </c>
      <c r="Z2212" t="s">
        <v>5076</v>
      </c>
      <c r="AA2212" t="s">
        <v>4962</v>
      </c>
      <c r="AB2212">
        <f>YEAR(Sales_Trans_2[[#This Row],[Transaction_Date]])</f>
        <v>2025</v>
      </c>
      <c r="AC2212" t="str">
        <f>TEXT(Sales_Trans_2[[#This Row],[Transaction_Date]],"mmm")</f>
        <v>Nov</v>
      </c>
      <c r="AD2212">
        <f>MONTH(Sales_Trans_2[[#This Row],[Transaction_Date]])</f>
        <v>11</v>
      </c>
      <c r="AE2212" s="19">
        <f>IFERROR(Sales_Trans_2[[#This Row],[Profit]]/Sales_Trans_2[[#This Row],[Sales_Amount]],0)</f>
        <v>0.17725070442930668</v>
      </c>
      <c r="AF2212" s="20" t="str">
        <f>IF(Sales_Trans_2[[#This Row],[Discount_Pct]]=0,"0%",
IF(Sales_Trans_2[[#This Row],[Discount_Pct]]&lt;=5,"1-5%",
IF(Sales_Trans_2[[#This Row],[Discount_Pct]]&lt;=10,"6-10%",
IF(Sales_Trans_2[[#This Row],[Discount_Pct]]&lt;=15,"11-15%","&gt;15%"))))</f>
        <v>6-10%</v>
      </c>
    </row>
    <row r="2213" spans="1:32" x14ac:dyDescent="0.25">
      <c r="A2213" t="s">
        <v>1870</v>
      </c>
      <c r="B2213" s="10">
        <v>45940</v>
      </c>
      <c r="C2213" t="s">
        <v>527</v>
      </c>
      <c r="D2213" t="s">
        <v>454</v>
      </c>
      <c r="E2213" t="s">
        <v>221</v>
      </c>
      <c r="F2213" t="s">
        <v>79</v>
      </c>
      <c r="G2213">
        <v>5</v>
      </c>
      <c r="H2213">
        <v>365.92</v>
      </c>
      <c r="I2213">
        <v>10</v>
      </c>
      <c r="J2213">
        <v>182.96</v>
      </c>
      <c r="K2213">
        <v>1646.64</v>
      </c>
      <c r="L2213">
        <v>1551.9</v>
      </c>
      <c r="M2213">
        <v>94.74</v>
      </c>
      <c r="N2213" t="s">
        <v>4971</v>
      </c>
      <c r="O2213" t="s">
        <v>24</v>
      </c>
      <c r="P2213" t="s">
        <v>25</v>
      </c>
      <c r="Q2213">
        <v>0.85486111111111107</v>
      </c>
      <c r="R2213" t="s">
        <v>49</v>
      </c>
      <c r="S2213" t="s">
        <v>4853</v>
      </c>
      <c r="T2213" t="s">
        <v>4847</v>
      </c>
      <c r="U2213">
        <v>365.92</v>
      </c>
      <c r="V2213" t="s">
        <v>5656</v>
      </c>
      <c r="W2213" t="s">
        <v>4968</v>
      </c>
      <c r="X2213" t="s">
        <v>5359</v>
      </c>
      <c r="Y2213" t="s">
        <v>4960</v>
      </c>
      <c r="Z2213" t="s">
        <v>5019</v>
      </c>
      <c r="AA2213" t="s">
        <v>4962</v>
      </c>
      <c r="AB2213">
        <f>YEAR(Sales_Trans_2[[#This Row],[Transaction_Date]])</f>
        <v>2025</v>
      </c>
      <c r="AC2213" t="str">
        <f>TEXT(Sales_Trans_2[[#This Row],[Transaction_Date]],"mmm")</f>
        <v>Oct</v>
      </c>
      <c r="AD2213">
        <f>MONTH(Sales_Trans_2[[#This Row],[Transaction_Date]])</f>
        <v>10</v>
      </c>
      <c r="AE2213" s="19">
        <f>IFERROR(Sales_Trans_2[[#This Row],[Profit]]/Sales_Trans_2[[#This Row],[Sales_Amount]],0)</f>
        <v>5.7535344701938489E-2</v>
      </c>
      <c r="AF2213" s="20" t="str">
        <f>IF(Sales_Trans_2[[#This Row],[Discount_Pct]]=0,"0%",
IF(Sales_Trans_2[[#This Row],[Discount_Pct]]&lt;=5,"1-5%",
IF(Sales_Trans_2[[#This Row],[Discount_Pct]]&lt;=10,"6-10%",
IF(Sales_Trans_2[[#This Row],[Discount_Pct]]&lt;=15,"11-15%","&gt;15%"))))</f>
        <v>6-10%</v>
      </c>
    </row>
    <row r="2214" spans="1:32" x14ac:dyDescent="0.25">
      <c r="A2214" t="s">
        <v>3552</v>
      </c>
      <c r="B2214" s="10">
        <v>45940</v>
      </c>
      <c r="C2214" t="s">
        <v>987</v>
      </c>
      <c r="D2214" t="s">
        <v>107</v>
      </c>
      <c r="E2214" t="s">
        <v>66</v>
      </c>
      <c r="F2214" t="s">
        <v>682</v>
      </c>
      <c r="G2214">
        <v>3</v>
      </c>
      <c r="H2214">
        <v>61.22</v>
      </c>
      <c r="I2214">
        <v>20</v>
      </c>
      <c r="J2214">
        <v>36.729999999999997</v>
      </c>
      <c r="K2214">
        <v>146.93</v>
      </c>
      <c r="L2214">
        <v>144.44999999999999</v>
      </c>
      <c r="M2214">
        <v>2.48</v>
      </c>
      <c r="N2214" t="s">
        <v>133</v>
      </c>
      <c r="O2214" t="s">
        <v>24</v>
      </c>
      <c r="P2214" t="s">
        <v>25</v>
      </c>
      <c r="Q2214">
        <v>0.7319444444444444</v>
      </c>
      <c r="R2214" t="s">
        <v>49</v>
      </c>
      <c r="S2214" t="s">
        <v>4683</v>
      </c>
      <c r="T2214" t="s">
        <v>4672</v>
      </c>
      <c r="U2214">
        <v>59.92</v>
      </c>
      <c r="V2214" t="s">
        <v>5248</v>
      </c>
      <c r="W2214" t="s">
        <v>4964</v>
      </c>
      <c r="X2214" t="s">
        <v>5483</v>
      </c>
      <c r="Y2214" t="s">
        <v>4960</v>
      </c>
      <c r="Z2214" t="s">
        <v>5155</v>
      </c>
      <c r="AA2214" t="s">
        <v>4962</v>
      </c>
      <c r="AB2214">
        <f>YEAR(Sales_Trans_2[[#This Row],[Transaction_Date]])</f>
        <v>2025</v>
      </c>
      <c r="AC2214" t="str">
        <f>TEXT(Sales_Trans_2[[#This Row],[Transaction_Date]],"mmm")</f>
        <v>Oct</v>
      </c>
      <c r="AD2214">
        <f>MONTH(Sales_Trans_2[[#This Row],[Transaction_Date]])</f>
        <v>10</v>
      </c>
      <c r="AE2214" s="19">
        <f>IFERROR(Sales_Trans_2[[#This Row],[Profit]]/Sales_Trans_2[[#This Row],[Sales_Amount]],0)</f>
        <v>1.6878785816375145E-2</v>
      </c>
      <c r="AF2214" s="20" t="str">
        <f>IF(Sales_Trans_2[[#This Row],[Discount_Pct]]=0,"0%",
IF(Sales_Trans_2[[#This Row],[Discount_Pct]]&lt;=5,"1-5%",
IF(Sales_Trans_2[[#This Row],[Discount_Pct]]&lt;=10,"6-10%",
IF(Sales_Trans_2[[#This Row],[Discount_Pct]]&lt;=15,"11-15%","&gt;15%"))))</f>
        <v>&gt;15%</v>
      </c>
    </row>
    <row r="2215" spans="1:32" x14ac:dyDescent="0.25">
      <c r="A2215" t="s">
        <v>4495</v>
      </c>
      <c r="B2215" s="10">
        <v>45879</v>
      </c>
      <c r="C2215" t="s">
        <v>51</v>
      </c>
      <c r="D2215" t="s">
        <v>360</v>
      </c>
      <c r="E2215" t="s">
        <v>600</v>
      </c>
      <c r="F2215" t="s">
        <v>1655</v>
      </c>
      <c r="G2215">
        <v>8</v>
      </c>
      <c r="H2215">
        <v>361.88</v>
      </c>
      <c r="I2215">
        <v>10</v>
      </c>
      <c r="J2215">
        <v>289.5</v>
      </c>
      <c r="K2215">
        <v>2605.54</v>
      </c>
      <c r="L2215">
        <v>2102.4</v>
      </c>
      <c r="M2215">
        <v>503.14</v>
      </c>
      <c r="N2215" t="s">
        <v>23</v>
      </c>
      <c r="O2215" t="s">
        <v>24</v>
      </c>
      <c r="P2215" t="s">
        <v>25</v>
      </c>
      <c r="Q2215">
        <v>0.73750000000000004</v>
      </c>
      <c r="R2215" t="s">
        <v>49</v>
      </c>
      <c r="S2215" t="s">
        <v>4922</v>
      </c>
      <c r="T2215" t="s">
        <v>4908</v>
      </c>
      <c r="U2215">
        <v>353.05</v>
      </c>
      <c r="V2215" t="s">
        <v>5235</v>
      </c>
      <c r="W2215" t="s">
        <v>4958</v>
      </c>
      <c r="X2215" t="s">
        <v>5801</v>
      </c>
      <c r="Y2215" t="s">
        <v>4960</v>
      </c>
      <c r="Z2215" t="s">
        <v>5536</v>
      </c>
      <c r="AA2215" t="s">
        <v>4962</v>
      </c>
      <c r="AB2215">
        <f>YEAR(Sales_Trans_2[[#This Row],[Transaction_Date]])</f>
        <v>2025</v>
      </c>
      <c r="AC2215" t="str">
        <f>TEXT(Sales_Trans_2[[#This Row],[Transaction_Date]],"mmm")</f>
        <v>Aug</v>
      </c>
      <c r="AD2215">
        <f>MONTH(Sales_Trans_2[[#This Row],[Transaction_Date]])</f>
        <v>8</v>
      </c>
      <c r="AE2215" s="19">
        <f>IFERROR(Sales_Trans_2[[#This Row],[Profit]]/Sales_Trans_2[[#This Row],[Sales_Amount]],0)</f>
        <v>0.19310392471426269</v>
      </c>
      <c r="AF2215" s="20" t="str">
        <f>IF(Sales_Trans_2[[#This Row],[Discount_Pct]]=0,"0%",
IF(Sales_Trans_2[[#This Row],[Discount_Pct]]&lt;=5,"1-5%",
IF(Sales_Trans_2[[#This Row],[Discount_Pct]]&lt;=10,"6-10%",
IF(Sales_Trans_2[[#This Row],[Discount_Pct]]&lt;=15,"11-15%","&gt;15%"))))</f>
        <v>6-10%</v>
      </c>
    </row>
    <row r="2216" spans="1:32" x14ac:dyDescent="0.25">
      <c r="A2216" t="s">
        <v>924</v>
      </c>
      <c r="B2216" s="10">
        <v>45818</v>
      </c>
      <c r="C2216" t="s">
        <v>807</v>
      </c>
      <c r="D2216" t="s">
        <v>37</v>
      </c>
      <c r="E2216" t="s">
        <v>187</v>
      </c>
      <c r="F2216" t="s">
        <v>188</v>
      </c>
      <c r="G2216">
        <v>1</v>
      </c>
      <c r="H2216">
        <v>234.86</v>
      </c>
      <c r="I2216">
        <v>10</v>
      </c>
      <c r="J2216">
        <v>23.49</v>
      </c>
      <c r="K2216">
        <v>211.37</v>
      </c>
      <c r="L2216">
        <v>213.23</v>
      </c>
      <c r="M2216">
        <v>-1.86</v>
      </c>
      <c r="N2216" t="s">
        <v>4971</v>
      </c>
      <c r="O2216" t="s">
        <v>24</v>
      </c>
      <c r="P2216" t="s">
        <v>25</v>
      </c>
      <c r="Q2216">
        <v>0.82986111111111116</v>
      </c>
      <c r="R2216" t="s">
        <v>49</v>
      </c>
      <c r="S2216" t="s">
        <v>4893</v>
      </c>
      <c r="T2216" t="s">
        <v>4887</v>
      </c>
      <c r="U2216">
        <v>234.86</v>
      </c>
      <c r="V2216" t="s">
        <v>5819</v>
      </c>
      <c r="W2216" t="s">
        <v>4968</v>
      </c>
      <c r="X2216" t="s">
        <v>5199</v>
      </c>
      <c r="Y2216" t="s">
        <v>4960</v>
      </c>
      <c r="Z2216" t="s">
        <v>5200</v>
      </c>
      <c r="AA2216" t="s">
        <v>4962</v>
      </c>
      <c r="AB2216">
        <f>YEAR(Sales_Trans_2[[#This Row],[Transaction_Date]])</f>
        <v>2025</v>
      </c>
      <c r="AC2216" t="str">
        <f>TEXT(Sales_Trans_2[[#This Row],[Transaction_Date]],"mmm")</f>
        <v>Jun</v>
      </c>
      <c r="AD2216">
        <f>MONTH(Sales_Trans_2[[#This Row],[Transaction_Date]])</f>
        <v>6</v>
      </c>
      <c r="AE2216" s="19">
        <f>IFERROR(Sales_Trans_2[[#This Row],[Profit]]/Sales_Trans_2[[#This Row],[Sales_Amount]],0)</f>
        <v>-8.7997350617400761E-3</v>
      </c>
      <c r="AF2216" s="20" t="str">
        <f>IF(Sales_Trans_2[[#This Row],[Discount_Pct]]=0,"0%",
IF(Sales_Trans_2[[#This Row],[Discount_Pct]]&lt;=5,"1-5%",
IF(Sales_Trans_2[[#This Row],[Discount_Pct]]&lt;=10,"6-10%",
IF(Sales_Trans_2[[#This Row],[Discount_Pct]]&lt;=15,"11-15%","&gt;15%"))))</f>
        <v>6-10%</v>
      </c>
    </row>
    <row r="2217" spans="1:32" x14ac:dyDescent="0.25">
      <c r="A2217" t="s">
        <v>4029</v>
      </c>
      <c r="B2217" s="10">
        <v>45818</v>
      </c>
      <c r="C2217" t="s">
        <v>2481</v>
      </c>
      <c r="D2217" t="s">
        <v>314</v>
      </c>
      <c r="E2217" t="s">
        <v>1247</v>
      </c>
      <c r="F2217" t="s">
        <v>474</v>
      </c>
      <c r="G2217">
        <v>3</v>
      </c>
      <c r="H2217">
        <v>329.69</v>
      </c>
      <c r="I2217">
        <v>5</v>
      </c>
      <c r="J2217">
        <v>49.45</v>
      </c>
      <c r="K2217">
        <v>939.62</v>
      </c>
      <c r="L2217">
        <v>741.75</v>
      </c>
      <c r="M2217">
        <v>197.87</v>
      </c>
      <c r="N2217" t="s">
        <v>23</v>
      </c>
      <c r="O2217" t="s">
        <v>24</v>
      </c>
      <c r="P2217" t="s">
        <v>25</v>
      </c>
      <c r="Q2217">
        <v>0.80625000000000002</v>
      </c>
      <c r="R2217" t="s">
        <v>49</v>
      </c>
      <c r="S2217" t="s">
        <v>4707</v>
      </c>
      <c r="T2217" t="s">
        <v>4703</v>
      </c>
      <c r="U2217">
        <v>329.69</v>
      </c>
      <c r="V2217" t="s">
        <v>5201</v>
      </c>
      <c r="W2217" t="s">
        <v>4968</v>
      </c>
      <c r="X2217" t="s">
        <v>5335</v>
      </c>
      <c r="Y2217" t="s">
        <v>4960</v>
      </c>
      <c r="Z2217" t="s">
        <v>5336</v>
      </c>
      <c r="AA2217" t="s">
        <v>4962</v>
      </c>
      <c r="AB2217">
        <f>YEAR(Sales_Trans_2[[#This Row],[Transaction_Date]])</f>
        <v>2025</v>
      </c>
      <c r="AC2217" t="str">
        <f>TEXT(Sales_Trans_2[[#This Row],[Transaction_Date]],"mmm")</f>
        <v>Jun</v>
      </c>
      <c r="AD2217">
        <f>MONTH(Sales_Trans_2[[#This Row],[Transaction_Date]])</f>
        <v>6</v>
      </c>
      <c r="AE2217" s="19">
        <f>IFERROR(Sales_Trans_2[[#This Row],[Profit]]/Sales_Trans_2[[#This Row],[Sales_Amount]],0)</f>
        <v>0.21058513015900046</v>
      </c>
      <c r="AF2217" s="20" t="str">
        <f>IF(Sales_Trans_2[[#This Row],[Discount_Pct]]=0,"0%",
IF(Sales_Trans_2[[#This Row],[Discount_Pct]]&lt;=5,"1-5%",
IF(Sales_Trans_2[[#This Row],[Discount_Pct]]&lt;=10,"6-10%",
IF(Sales_Trans_2[[#This Row],[Discount_Pct]]&lt;=15,"11-15%","&gt;15%"))))</f>
        <v>1-5%</v>
      </c>
    </row>
    <row r="2218" spans="1:32" x14ac:dyDescent="0.25">
      <c r="A2218" t="s">
        <v>3725</v>
      </c>
      <c r="B2218" s="10">
        <v>45787</v>
      </c>
      <c r="C2218" t="s">
        <v>1300</v>
      </c>
      <c r="D2218" t="s">
        <v>493</v>
      </c>
      <c r="E2218" t="s">
        <v>864</v>
      </c>
      <c r="F2218" t="s">
        <v>1889</v>
      </c>
      <c r="G2218">
        <v>1</v>
      </c>
      <c r="H2218">
        <v>232.58</v>
      </c>
      <c r="I2218">
        <v>10</v>
      </c>
      <c r="J2218">
        <v>23.26</v>
      </c>
      <c r="K2218">
        <v>240.72</v>
      </c>
      <c r="L2218">
        <v>191.2</v>
      </c>
      <c r="M2218">
        <v>49.52</v>
      </c>
      <c r="N2218" t="s">
        <v>4971</v>
      </c>
      <c r="O2218" t="s">
        <v>24</v>
      </c>
      <c r="P2218" t="s">
        <v>25</v>
      </c>
      <c r="Q2218">
        <v>0.56111111111111112</v>
      </c>
      <c r="R2218" t="s">
        <v>27</v>
      </c>
      <c r="S2218" t="s">
        <v>4688</v>
      </c>
      <c r="T2218" t="s">
        <v>4672</v>
      </c>
      <c r="U2218">
        <v>232.58</v>
      </c>
      <c r="V2218" t="s">
        <v>5672</v>
      </c>
      <c r="W2218" t="s">
        <v>4968</v>
      </c>
      <c r="X2218" t="s">
        <v>5945</v>
      </c>
      <c r="Y2218" t="s">
        <v>4960</v>
      </c>
      <c r="Z2218" t="s">
        <v>5166</v>
      </c>
      <c r="AA2218" t="s">
        <v>4962</v>
      </c>
      <c r="AB2218">
        <f>YEAR(Sales_Trans_2[[#This Row],[Transaction_Date]])</f>
        <v>2025</v>
      </c>
      <c r="AC2218" t="str">
        <f>TEXT(Sales_Trans_2[[#This Row],[Transaction_Date]],"mmm")</f>
        <v>May</v>
      </c>
      <c r="AD2218">
        <f>MONTH(Sales_Trans_2[[#This Row],[Transaction_Date]])</f>
        <v>5</v>
      </c>
      <c r="AE2218" s="19">
        <f>IFERROR(Sales_Trans_2[[#This Row],[Profit]]/Sales_Trans_2[[#This Row],[Sales_Amount]],0)</f>
        <v>0.20571618477899636</v>
      </c>
      <c r="AF2218" s="20" t="str">
        <f>IF(Sales_Trans_2[[#This Row],[Discount_Pct]]=0,"0%",
IF(Sales_Trans_2[[#This Row],[Discount_Pct]]&lt;=5,"1-5%",
IF(Sales_Trans_2[[#This Row],[Discount_Pct]]&lt;=10,"6-10%",
IF(Sales_Trans_2[[#This Row],[Discount_Pct]]&lt;=15,"11-15%","&gt;15%"))))</f>
        <v>6-10%</v>
      </c>
    </row>
    <row r="2219" spans="1:32" x14ac:dyDescent="0.25">
      <c r="A2219" t="s">
        <v>2160</v>
      </c>
      <c r="B2219" s="10">
        <v>45757</v>
      </c>
      <c r="C2219" t="s">
        <v>2161</v>
      </c>
      <c r="D2219" t="s">
        <v>147</v>
      </c>
      <c r="E2219" t="s">
        <v>38</v>
      </c>
      <c r="F2219" t="s">
        <v>524</v>
      </c>
      <c r="G2219">
        <v>2</v>
      </c>
      <c r="H2219">
        <v>332.73</v>
      </c>
      <c r="I2219">
        <v>15</v>
      </c>
      <c r="J2219">
        <v>99.82</v>
      </c>
      <c r="K2219">
        <v>650.49</v>
      </c>
      <c r="L2219">
        <v>522.44000000000005</v>
      </c>
      <c r="M2219">
        <v>128.05000000000001</v>
      </c>
      <c r="N2219" t="s">
        <v>133</v>
      </c>
      <c r="O2219" t="s">
        <v>24</v>
      </c>
      <c r="P2219" t="s">
        <v>25</v>
      </c>
      <c r="Q2219">
        <v>0.48194444444444445</v>
      </c>
      <c r="R2219" t="s">
        <v>27</v>
      </c>
      <c r="S2219" t="s">
        <v>4717</v>
      </c>
      <c r="T2219" t="s">
        <v>4703</v>
      </c>
      <c r="U2219">
        <v>332.73</v>
      </c>
      <c r="V2219" t="s">
        <v>5948</v>
      </c>
      <c r="W2219" t="s">
        <v>4968</v>
      </c>
      <c r="X2219" t="s">
        <v>5238</v>
      </c>
      <c r="Y2219" t="s">
        <v>4960</v>
      </c>
      <c r="Z2219" t="s">
        <v>4989</v>
      </c>
      <c r="AA2219" t="s">
        <v>4962</v>
      </c>
      <c r="AB2219">
        <f>YEAR(Sales_Trans_2[[#This Row],[Transaction_Date]])</f>
        <v>2025</v>
      </c>
      <c r="AC2219" t="str">
        <f>TEXT(Sales_Trans_2[[#This Row],[Transaction_Date]],"mmm")</f>
        <v>Apr</v>
      </c>
      <c r="AD2219">
        <f>MONTH(Sales_Trans_2[[#This Row],[Transaction_Date]])</f>
        <v>4</v>
      </c>
      <c r="AE2219" s="19">
        <f>IFERROR(Sales_Trans_2[[#This Row],[Profit]]/Sales_Trans_2[[#This Row],[Sales_Amount]],0)</f>
        <v>0.196851604175314</v>
      </c>
      <c r="AF2219" s="20" t="str">
        <f>IF(Sales_Trans_2[[#This Row],[Discount_Pct]]=0,"0%",
IF(Sales_Trans_2[[#This Row],[Discount_Pct]]&lt;=5,"1-5%",
IF(Sales_Trans_2[[#This Row],[Discount_Pct]]&lt;=10,"6-10%",
IF(Sales_Trans_2[[#This Row],[Discount_Pct]]&lt;=15,"11-15%","&gt;15%"))))</f>
        <v>11-15%</v>
      </c>
    </row>
    <row r="2220" spans="1:32" x14ac:dyDescent="0.25">
      <c r="A2220" t="s">
        <v>2945</v>
      </c>
      <c r="B2220" s="10">
        <v>45726</v>
      </c>
      <c r="C2220" t="s">
        <v>943</v>
      </c>
      <c r="D2220" t="s">
        <v>302</v>
      </c>
      <c r="E2220" t="s">
        <v>209</v>
      </c>
      <c r="F2220" t="s">
        <v>210</v>
      </c>
      <c r="G2220">
        <v>8</v>
      </c>
      <c r="H2220">
        <v>362.77</v>
      </c>
      <c r="I2220">
        <v>10</v>
      </c>
      <c r="J2220">
        <v>290.22000000000003</v>
      </c>
      <c r="K2220">
        <v>2611.94</v>
      </c>
      <c r="L2220">
        <v>1730.56</v>
      </c>
      <c r="M2220">
        <v>881.38</v>
      </c>
      <c r="N2220" t="s">
        <v>133</v>
      </c>
      <c r="O2220" t="s">
        <v>24</v>
      </c>
      <c r="P2220" t="s">
        <v>25</v>
      </c>
      <c r="Q2220">
        <v>0.52569444444444446</v>
      </c>
      <c r="R2220" t="s">
        <v>49</v>
      </c>
      <c r="S2220" t="s">
        <v>4655</v>
      </c>
      <c r="T2220" t="s">
        <v>4636</v>
      </c>
      <c r="U2220">
        <v>343.56</v>
      </c>
      <c r="V2220" t="s">
        <v>5691</v>
      </c>
      <c r="W2220" t="s">
        <v>4958</v>
      </c>
      <c r="X2220" t="s">
        <v>4973</v>
      </c>
      <c r="Y2220" t="s">
        <v>4960</v>
      </c>
      <c r="Z2220" t="s">
        <v>5067</v>
      </c>
      <c r="AA2220" t="s">
        <v>4962</v>
      </c>
      <c r="AB2220">
        <f>YEAR(Sales_Trans_2[[#This Row],[Transaction_Date]])</f>
        <v>2025</v>
      </c>
      <c r="AC2220" t="str">
        <f>TEXT(Sales_Trans_2[[#This Row],[Transaction_Date]],"mmm")</f>
        <v>Mar</v>
      </c>
      <c r="AD2220">
        <f>MONTH(Sales_Trans_2[[#This Row],[Transaction_Date]])</f>
        <v>3</v>
      </c>
      <c r="AE2220" s="19">
        <f>IFERROR(Sales_Trans_2[[#This Row],[Profit]]/Sales_Trans_2[[#This Row],[Sales_Amount]],0)</f>
        <v>0.33744266713630483</v>
      </c>
      <c r="AF2220" s="20" t="str">
        <f>IF(Sales_Trans_2[[#This Row],[Discount_Pct]]=0,"0%",
IF(Sales_Trans_2[[#This Row],[Discount_Pct]]&lt;=5,"1-5%",
IF(Sales_Trans_2[[#This Row],[Discount_Pct]]&lt;=10,"6-10%",
IF(Sales_Trans_2[[#This Row],[Discount_Pct]]&lt;=15,"11-15%","&gt;15%"))))</f>
        <v>6-10%</v>
      </c>
    </row>
    <row r="2221" spans="1:32" x14ac:dyDescent="0.25">
      <c r="A2221" t="s">
        <v>3402</v>
      </c>
      <c r="B2221" s="10">
        <v>45667</v>
      </c>
      <c r="C2221" t="s">
        <v>1240</v>
      </c>
      <c r="D2221" t="s">
        <v>141</v>
      </c>
      <c r="E2221" t="s">
        <v>355</v>
      </c>
      <c r="F2221" t="s">
        <v>356</v>
      </c>
      <c r="G2221">
        <v>5</v>
      </c>
      <c r="H2221">
        <v>463.77</v>
      </c>
      <c r="I2221">
        <v>10</v>
      </c>
      <c r="J2221">
        <v>231.88</v>
      </c>
      <c r="K2221">
        <v>2086.9699999999998</v>
      </c>
      <c r="L2221">
        <v>1327.2</v>
      </c>
      <c r="M2221">
        <v>759.77</v>
      </c>
      <c r="N2221" t="s">
        <v>4971</v>
      </c>
      <c r="O2221" t="s">
        <v>24</v>
      </c>
      <c r="P2221" t="s">
        <v>25</v>
      </c>
      <c r="Q2221">
        <v>0.85486111111111107</v>
      </c>
      <c r="R2221" t="s">
        <v>49</v>
      </c>
      <c r="S2221" t="s">
        <v>4658</v>
      </c>
      <c r="T2221" t="s">
        <v>4636</v>
      </c>
      <c r="U2221">
        <v>437.49</v>
      </c>
      <c r="V2221" t="s">
        <v>5810</v>
      </c>
      <c r="W2221" t="s">
        <v>4958</v>
      </c>
      <c r="X2221" t="s">
        <v>5205</v>
      </c>
      <c r="Y2221" t="s">
        <v>4960</v>
      </c>
      <c r="Z2221" t="s">
        <v>5204</v>
      </c>
      <c r="AA2221" t="s">
        <v>4962</v>
      </c>
      <c r="AB2221">
        <f>YEAR(Sales_Trans_2[[#This Row],[Transaction_Date]])</f>
        <v>2025</v>
      </c>
      <c r="AC2221" t="str">
        <f>TEXT(Sales_Trans_2[[#This Row],[Transaction_Date]],"mmm")</f>
        <v>Jan</v>
      </c>
      <c r="AD2221">
        <f>MONTH(Sales_Trans_2[[#This Row],[Transaction_Date]])</f>
        <v>1</v>
      </c>
      <c r="AE2221" s="19">
        <f>IFERROR(Sales_Trans_2[[#This Row],[Profit]]/Sales_Trans_2[[#This Row],[Sales_Amount]],0)</f>
        <v>0.36405410715055803</v>
      </c>
      <c r="AF2221" s="20" t="str">
        <f>IF(Sales_Trans_2[[#This Row],[Discount_Pct]]=0,"0%",
IF(Sales_Trans_2[[#This Row],[Discount_Pct]]&lt;=5,"1-5%",
IF(Sales_Trans_2[[#This Row],[Discount_Pct]]&lt;=10,"6-10%",
IF(Sales_Trans_2[[#This Row],[Discount_Pct]]&lt;=15,"11-15%","&gt;15%"))))</f>
        <v>6-10%</v>
      </c>
    </row>
    <row r="2222" spans="1:32" x14ac:dyDescent="0.25">
      <c r="A2222" t="s">
        <v>2199</v>
      </c>
      <c r="B2222" s="10">
        <v>45930</v>
      </c>
      <c r="C2222" t="s">
        <v>643</v>
      </c>
      <c r="D2222" t="s">
        <v>680</v>
      </c>
      <c r="E2222" t="s">
        <v>85</v>
      </c>
      <c r="F2222" t="s">
        <v>2200</v>
      </c>
      <c r="G2222">
        <v>4</v>
      </c>
      <c r="H2222">
        <v>157.97999999999999</v>
      </c>
      <c r="I2222">
        <v>5</v>
      </c>
      <c r="J2222">
        <v>31.6</v>
      </c>
      <c r="K2222">
        <v>600.32000000000005</v>
      </c>
      <c r="L2222">
        <v>551.79999999999995</v>
      </c>
      <c r="M2222">
        <v>48.52</v>
      </c>
      <c r="N2222" t="s">
        <v>133</v>
      </c>
      <c r="O2222" t="s">
        <v>24</v>
      </c>
      <c r="P2222" t="s">
        <v>25</v>
      </c>
      <c r="Q2222">
        <v>0.77361111111111114</v>
      </c>
      <c r="R2222" t="s">
        <v>49</v>
      </c>
      <c r="S2222" t="s">
        <v>4873</v>
      </c>
      <c r="T2222" t="s">
        <v>4864</v>
      </c>
      <c r="U2222">
        <v>157.97999999999999</v>
      </c>
      <c r="V2222" t="s">
        <v>5828</v>
      </c>
      <c r="W2222" t="s">
        <v>4968</v>
      </c>
      <c r="X2222" t="s">
        <v>5851</v>
      </c>
      <c r="Y2222" t="s">
        <v>4960</v>
      </c>
      <c r="Z2222" t="s">
        <v>5312</v>
      </c>
      <c r="AA2222" t="s">
        <v>4962</v>
      </c>
      <c r="AB2222">
        <f>YEAR(Sales_Trans_2[[#This Row],[Transaction_Date]])</f>
        <v>2025</v>
      </c>
      <c r="AC2222" t="str">
        <f>TEXT(Sales_Trans_2[[#This Row],[Transaction_Date]],"mmm")</f>
        <v>Sep</v>
      </c>
      <c r="AD2222">
        <f>MONTH(Sales_Trans_2[[#This Row],[Transaction_Date]])</f>
        <v>9</v>
      </c>
      <c r="AE2222" s="19">
        <f>IFERROR(Sales_Trans_2[[#This Row],[Profit]]/Sales_Trans_2[[#This Row],[Sales_Amount]],0)</f>
        <v>8.0823560767590619E-2</v>
      </c>
      <c r="AF2222" s="20" t="str">
        <f>IF(Sales_Trans_2[[#This Row],[Discount_Pct]]=0,"0%",
IF(Sales_Trans_2[[#This Row],[Discount_Pct]]&lt;=5,"1-5%",
IF(Sales_Trans_2[[#This Row],[Discount_Pct]]&lt;=10,"6-10%",
IF(Sales_Trans_2[[#This Row],[Discount_Pct]]&lt;=15,"11-15%","&gt;15%"))))</f>
        <v>1-5%</v>
      </c>
    </row>
    <row r="2223" spans="1:32" x14ac:dyDescent="0.25">
      <c r="A2223" t="s">
        <v>2853</v>
      </c>
      <c r="B2223" s="10">
        <v>45929</v>
      </c>
      <c r="C2223" t="s">
        <v>1624</v>
      </c>
      <c r="D2223" t="s">
        <v>1678</v>
      </c>
      <c r="E2223" t="s">
        <v>704</v>
      </c>
      <c r="F2223" t="s">
        <v>1986</v>
      </c>
      <c r="G2223">
        <v>7</v>
      </c>
      <c r="H2223">
        <v>367.68</v>
      </c>
      <c r="I2223">
        <v>15</v>
      </c>
      <c r="J2223">
        <v>386.06</v>
      </c>
      <c r="K2223">
        <v>2187.6999999999998</v>
      </c>
      <c r="L2223">
        <v>1862.7</v>
      </c>
      <c r="M2223">
        <v>325</v>
      </c>
      <c r="N2223" t="s">
        <v>23</v>
      </c>
      <c r="O2223" t="s">
        <v>24</v>
      </c>
      <c r="P2223" t="s">
        <v>25</v>
      </c>
      <c r="Q2223">
        <v>0.39097222222222222</v>
      </c>
      <c r="R2223" t="s">
        <v>49</v>
      </c>
      <c r="S2223" t="s">
        <v>4699</v>
      </c>
      <c r="T2223" t="s">
        <v>4672</v>
      </c>
      <c r="U2223">
        <v>342.27</v>
      </c>
      <c r="V2223" t="s">
        <v>5902</v>
      </c>
      <c r="W2223" t="s">
        <v>4958</v>
      </c>
      <c r="X2223" t="s">
        <v>5030</v>
      </c>
      <c r="Y2223" t="s">
        <v>4960</v>
      </c>
      <c r="Z2223" t="s">
        <v>4997</v>
      </c>
      <c r="AA2223" t="s">
        <v>4962</v>
      </c>
      <c r="AB2223">
        <f>YEAR(Sales_Trans_2[[#This Row],[Transaction_Date]])</f>
        <v>2025</v>
      </c>
      <c r="AC2223" t="str">
        <f>TEXT(Sales_Trans_2[[#This Row],[Transaction_Date]],"mmm")</f>
        <v>Sep</v>
      </c>
      <c r="AD2223">
        <f>MONTH(Sales_Trans_2[[#This Row],[Transaction_Date]])</f>
        <v>9</v>
      </c>
      <c r="AE2223" s="19">
        <f>IFERROR(Sales_Trans_2[[#This Row],[Profit]]/Sales_Trans_2[[#This Row],[Sales_Amount]],0)</f>
        <v>0.14855784613978151</v>
      </c>
      <c r="AF2223" s="20" t="str">
        <f>IF(Sales_Trans_2[[#This Row],[Discount_Pct]]=0,"0%",
IF(Sales_Trans_2[[#This Row],[Discount_Pct]]&lt;=5,"1-5%",
IF(Sales_Trans_2[[#This Row],[Discount_Pct]]&lt;=10,"6-10%",
IF(Sales_Trans_2[[#This Row],[Discount_Pct]]&lt;=15,"11-15%","&gt;15%"))))</f>
        <v>11-15%</v>
      </c>
    </row>
    <row r="2224" spans="1:32" x14ac:dyDescent="0.25">
      <c r="A2224" t="s">
        <v>4035</v>
      </c>
      <c r="B2224" s="10">
        <v>45928</v>
      </c>
      <c r="C2224" t="s">
        <v>750</v>
      </c>
      <c r="D2224" t="s">
        <v>59</v>
      </c>
      <c r="E2224" t="s">
        <v>187</v>
      </c>
      <c r="F2224" t="s">
        <v>188</v>
      </c>
      <c r="G2224">
        <v>4</v>
      </c>
      <c r="H2224">
        <v>389.74</v>
      </c>
      <c r="I2224">
        <v>15</v>
      </c>
      <c r="J2224">
        <v>233.84</v>
      </c>
      <c r="K2224">
        <v>1523.89</v>
      </c>
      <c r="L2224">
        <v>1087.1199999999999</v>
      </c>
      <c r="M2224">
        <v>436.77</v>
      </c>
      <c r="N2224" t="s">
        <v>68</v>
      </c>
      <c r="O2224" t="s">
        <v>24</v>
      </c>
      <c r="P2224" t="s">
        <v>25</v>
      </c>
      <c r="Q2224">
        <v>0.82847222222222228</v>
      </c>
      <c r="R2224" t="s">
        <v>27</v>
      </c>
      <c r="S2224" t="s">
        <v>4721</v>
      </c>
      <c r="T2224" t="s">
        <v>4703</v>
      </c>
      <c r="U2224">
        <v>342.46</v>
      </c>
      <c r="V2224" t="s">
        <v>5527</v>
      </c>
      <c r="W2224" t="s">
        <v>4958</v>
      </c>
      <c r="X2224" t="s">
        <v>5199</v>
      </c>
      <c r="Y2224" t="s">
        <v>4960</v>
      </c>
      <c r="Z2224" t="s">
        <v>5200</v>
      </c>
      <c r="AA2224" t="s">
        <v>4962</v>
      </c>
      <c r="AB2224">
        <f>YEAR(Sales_Trans_2[[#This Row],[Transaction_Date]])</f>
        <v>2025</v>
      </c>
      <c r="AC2224" t="str">
        <f>TEXT(Sales_Trans_2[[#This Row],[Transaction_Date]],"mmm")</f>
        <v>Sep</v>
      </c>
      <c r="AD2224">
        <f>MONTH(Sales_Trans_2[[#This Row],[Transaction_Date]])</f>
        <v>9</v>
      </c>
      <c r="AE2224" s="19">
        <f>IFERROR(Sales_Trans_2[[#This Row],[Profit]]/Sales_Trans_2[[#This Row],[Sales_Amount]],0)</f>
        <v>0.28661517563603667</v>
      </c>
      <c r="AF2224" s="20" t="str">
        <f>IF(Sales_Trans_2[[#This Row],[Discount_Pct]]=0,"0%",
IF(Sales_Trans_2[[#This Row],[Discount_Pct]]&lt;=5,"1-5%",
IF(Sales_Trans_2[[#This Row],[Discount_Pct]]&lt;=10,"6-10%",
IF(Sales_Trans_2[[#This Row],[Discount_Pct]]&lt;=15,"11-15%","&gt;15%"))))</f>
        <v>11-15%</v>
      </c>
    </row>
    <row r="2225" spans="1:32" x14ac:dyDescent="0.25">
      <c r="A2225" t="s">
        <v>937</v>
      </c>
      <c r="B2225" s="10">
        <v>45924</v>
      </c>
      <c r="C2225" t="s">
        <v>938</v>
      </c>
      <c r="D2225" t="s">
        <v>30</v>
      </c>
      <c r="E2225" t="s">
        <v>544</v>
      </c>
      <c r="F2225" t="s">
        <v>545</v>
      </c>
      <c r="G2225">
        <v>5</v>
      </c>
      <c r="H2225">
        <v>448.94</v>
      </c>
      <c r="I2225">
        <v>10</v>
      </c>
      <c r="J2225">
        <v>224.47</v>
      </c>
      <c r="K2225">
        <v>2020.23</v>
      </c>
      <c r="L2225">
        <v>1900.4</v>
      </c>
      <c r="M2225">
        <v>119.83</v>
      </c>
      <c r="N2225" t="s">
        <v>47</v>
      </c>
      <c r="O2225" t="s">
        <v>24</v>
      </c>
      <c r="P2225" t="s">
        <v>25</v>
      </c>
      <c r="Q2225">
        <v>0.41041666666666665</v>
      </c>
      <c r="R2225" t="s">
        <v>49</v>
      </c>
      <c r="S2225" t="s">
        <v>4691</v>
      </c>
      <c r="T2225" t="s">
        <v>4672</v>
      </c>
      <c r="U2225">
        <v>448.94</v>
      </c>
      <c r="V2225" t="s">
        <v>5460</v>
      </c>
      <c r="W2225" t="s">
        <v>4968</v>
      </c>
      <c r="X2225" t="s">
        <v>5406</v>
      </c>
      <c r="Y2225" t="s">
        <v>4960</v>
      </c>
      <c r="Z2225" t="s">
        <v>5407</v>
      </c>
      <c r="AA2225" t="s">
        <v>4962</v>
      </c>
      <c r="AB2225">
        <f>YEAR(Sales_Trans_2[[#This Row],[Transaction_Date]])</f>
        <v>2025</v>
      </c>
      <c r="AC2225" t="str">
        <f>TEXT(Sales_Trans_2[[#This Row],[Transaction_Date]],"mmm")</f>
        <v>Sep</v>
      </c>
      <c r="AD2225">
        <f>MONTH(Sales_Trans_2[[#This Row],[Transaction_Date]])</f>
        <v>9</v>
      </c>
      <c r="AE2225" s="19">
        <f>IFERROR(Sales_Trans_2[[#This Row],[Profit]]/Sales_Trans_2[[#This Row],[Sales_Amount]],0)</f>
        <v>5.9315028486855458E-2</v>
      </c>
      <c r="AF2225" s="20" t="str">
        <f>IF(Sales_Trans_2[[#This Row],[Discount_Pct]]=0,"0%",
IF(Sales_Trans_2[[#This Row],[Discount_Pct]]&lt;=5,"1-5%",
IF(Sales_Trans_2[[#This Row],[Discount_Pct]]&lt;=10,"6-10%",
IF(Sales_Trans_2[[#This Row],[Discount_Pct]]&lt;=15,"11-15%","&gt;15%"))))</f>
        <v>6-10%</v>
      </c>
    </row>
    <row r="2226" spans="1:32" x14ac:dyDescent="0.25">
      <c r="A2226" t="s">
        <v>2754</v>
      </c>
      <c r="B2226" s="10">
        <v>45923</v>
      </c>
      <c r="C2226" t="s">
        <v>1532</v>
      </c>
      <c r="D2226" t="s">
        <v>1091</v>
      </c>
      <c r="E2226" t="s">
        <v>187</v>
      </c>
      <c r="F2226" t="s">
        <v>188</v>
      </c>
      <c r="G2226">
        <v>7</v>
      </c>
      <c r="H2226">
        <v>327.96</v>
      </c>
      <c r="I2226">
        <v>15</v>
      </c>
      <c r="J2226">
        <v>344.36</v>
      </c>
      <c r="K2226">
        <v>1951.36</v>
      </c>
      <c r="L2226">
        <v>1576.96</v>
      </c>
      <c r="M2226">
        <v>374.4</v>
      </c>
      <c r="N2226" t="s">
        <v>47</v>
      </c>
      <c r="O2226" t="s">
        <v>24</v>
      </c>
      <c r="P2226" t="s">
        <v>25</v>
      </c>
      <c r="Q2226">
        <v>0.88541666666666663</v>
      </c>
      <c r="R2226" t="s">
        <v>49</v>
      </c>
      <c r="S2226" t="s">
        <v>4816</v>
      </c>
      <c r="T2226" t="s">
        <v>4805</v>
      </c>
      <c r="U2226">
        <v>297.32</v>
      </c>
      <c r="V2226" t="s">
        <v>5780</v>
      </c>
      <c r="W2226" t="s">
        <v>4958</v>
      </c>
      <c r="X2226" t="s">
        <v>5199</v>
      </c>
      <c r="Y2226" t="s">
        <v>4960</v>
      </c>
      <c r="Z2226" t="s">
        <v>5200</v>
      </c>
      <c r="AA2226" t="s">
        <v>4962</v>
      </c>
      <c r="AB2226">
        <f>YEAR(Sales_Trans_2[[#This Row],[Transaction_Date]])</f>
        <v>2025</v>
      </c>
      <c r="AC2226" t="str">
        <f>TEXT(Sales_Trans_2[[#This Row],[Transaction_Date]],"mmm")</f>
        <v>Sep</v>
      </c>
      <c r="AD2226">
        <f>MONTH(Sales_Trans_2[[#This Row],[Transaction_Date]])</f>
        <v>9</v>
      </c>
      <c r="AE2226" s="19">
        <f>IFERROR(Sales_Trans_2[[#This Row],[Profit]]/Sales_Trans_2[[#This Row],[Sales_Amount]],0)</f>
        <v>0.19186618563463431</v>
      </c>
      <c r="AF2226" s="20" t="str">
        <f>IF(Sales_Trans_2[[#This Row],[Discount_Pct]]=0,"0%",
IF(Sales_Trans_2[[#This Row],[Discount_Pct]]&lt;=5,"1-5%",
IF(Sales_Trans_2[[#This Row],[Discount_Pct]]&lt;=10,"6-10%",
IF(Sales_Trans_2[[#This Row],[Discount_Pct]]&lt;=15,"11-15%","&gt;15%"))))</f>
        <v>11-15%</v>
      </c>
    </row>
    <row r="2227" spans="1:32" x14ac:dyDescent="0.25">
      <c r="A2227" t="s">
        <v>4150</v>
      </c>
      <c r="B2227" s="10">
        <v>45922</v>
      </c>
      <c r="C2227" t="s">
        <v>2837</v>
      </c>
      <c r="D2227" t="s">
        <v>549</v>
      </c>
      <c r="E2227" t="s">
        <v>415</v>
      </c>
      <c r="F2227" t="s">
        <v>416</v>
      </c>
      <c r="G2227">
        <v>3</v>
      </c>
      <c r="H2227">
        <v>221.61</v>
      </c>
      <c r="I2227">
        <v>15</v>
      </c>
      <c r="J2227">
        <v>99.72</v>
      </c>
      <c r="K2227">
        <v>565.11</v>
      </c>
      <c r="L2227">
        <v>546.51</v>
      </c>
      <c r="M2227">
        <v>18.600000000000001</v>
      </c>
      <c r="N2227" t="s">
        <v>47</v>
      </c>
      <c r="O2227" t="s">
        <v>24</v>
      </c>
      <c r="P2227" t="s">
        <v>25</v>
      </c>
      <c r="Q2227">
        <v>0.41597222222222224</v>
      </c>
      <c r="R2227" t="s">
        <v>49</v>
      </c>
      <c r="S2227" t="s">
        <v>4832</v>
      </c>
      <c r="T2227" t="s">
        <v>4828</v>
      </c>
      <c r="U2227">
        <v>221.61</v>
      </c>
      <c r="V2227" t="s">
        <v>5935</v>
      </c>
      <c r="W2227" t="s">
        <v>4968</v>
      </c>
      <c r="X2227" t="s">
        <v>5174</v>
      </c>
      <c r="Y2227" t="s">
        <v>4960</v>
      </c>
      <c r="Z2227" t="s">
        <v>5175</v>
      </c>
      <c r="AA2227" t="s">
        <v>4962</v>
      </c>
      <c r="AB2227">
        <f>YEAR(Sales_Trans_2[[#This Row],[Transaction_Date]])</f>
        <v>2025</v>
      </c>
      <c r="AC2227" t="str">
        <f>TEXT(Sales_Trans_2[[#This Row],[Transaction_Date]],"mmm")</f>
        <v>Sep</v>
      </c>
      <c r="AD2227">
        <f>MONTH(Sales_Trans_2[[#This Row],[Transaction_Date]])</f>
        <v>9</v>
      </c>
      <c r="AE2227" s="19">
        <f>IFERROR(Sales_Trans_2[[#This Row],[Profit]]/Sales_Trans_2[[#This Row],[Sales_Amount]],0)</f>
        <v>3.2913945957424223E-2</v>
      </c>
      <c r="AF2227" s="20" t="str">
        <f>IF(Sales_Trans_2[[#This Row],[Discount_Pct]]=0,"0%",
IF(Sales_Trans_2[[#This Row],[Discount_Pct]]&lt;=5,"1-5%",
IF(Sales_Trans_2[[#This Row],[Discount_Pct]]&lt;=10,"6-10%",
IF(Sales_Trans_2[[#This Row],[Discount_Pct]]&lt;=15,"11-15%","&gt;15%"))))</f>
        <v>11-15%</v>
      </c>
    </row>
    <row r="2228" spans="1:32" x14ac:dyDescent="0.25">
      <c r="A2228" t="s">
        <v>156</v>
      </c>
      <c r="B2228" s="10">
        <v>45918</v>
      </c>
      <c r="C2228" t="s">
        <v>157</v>
      </c>
      <c r="D2228" t="s">
        <v>158</v>
      </c>
      <c r="E2228" t="s">
        <v>159</v>
      </c>
      <c r="F2228" t="s">
        <v>160</v>
      </c>
      <c r="G2228">
        <v>6</v>
      </c>
      <c r="H2228">
        <v>337.98</v>
      </c>
      <c r="I2228">
        <v>15</v>
      </c>
      <c r="J2228">
        <v>304.18</v>
      </c>
      <c r="K2228">
        <v>1723.7</v>
      </c>
      <c r="L2228">
        <v>1559.58</v>
      </c>
      <c r="M2228">
        <v>164.12</v>
      </c>
      <c r="N2228" t="s">
        <v>40</v>
      </c>
      <c r="O2228" t="s">
        <v>24</v>
      </c>
      <c r="P2228" t="s">
        <v>25</v>
      </c>
      <c r="Q2228">
        <v>0.89166666666666672</v>
      </c>
      <c r="R2228" t="s">
        <v>49</v>
      </c>
      <c r="S2228" t="s">
        <v>4871</v>
      </c>
      <c r="T2228" t="s">
        <v>4864</v>
      </c>
      <c r="U2228">
        <v>306.62</v>
      </c>
      <c r="V2228" t="s">
        <v>5863</v>
      </c>
      <c r="W2228" t="s">
        <v>4958</v>
      </c>
      <c r="X2228" t="s">
        <v>5744</v>
      </c>
      <c r="Y2228" t="s">
        <v>4960</v>
      </c>
      <c r="Z2228" t="s">
        <v>5034</v>
      </c>
      <c r="AA2228" t="s">
        <v>4962</v>
      </c>
      <c r="AB2228">
        <f>YEAR(Sales_Trans_2[[#This Row],[Transaction_Date]])</f>
        <v>2025</v>
      </c>
      <c r="AC2228" t="str">
        <f>TEXT(Sales_Trans_2[[#This Row],[Transaction_Date]],"mmm")</f>
        <v>Sep</v>
      </c>
      <c r="AD2228">
        <f>MONTH(Sales_Trans_2[[#This Row],[Transaction_Date]])</f>
        <v>9</v>
      </c>
      <c r="AE2228" s="19">
        <f>IFERROR(Sales_Trans_2[[#This Row],[Profit]]/Sales_Trans_2[[#This Row],[Sales_Amount]],0)</f>
        <v>9.5213784301212509E-2</v>
      </c>
      <c r="AF2228" s="20" t="str">
        <f>IF(Sales_Trans_2[[#This Row],[Discount_Pct]]=0,"0%",
IF(Sales_Trans_2[[#This Row],[Discount_Pct]]&lt;=5,"1-5%",
IF(Sales_Trans_2[[#This Row],[Discount_Pct]]&lt;=10,"6-10%",
IF(Sales_Trans_2[[#This Row],[Discount_Pct]]&lt;=15,"11-15%","&gt;15%"))))</f>
        <v>11-15%</v>
      </c>
    </row>
    <row r="2229" spans="1:32" x14ac:dyDescent="0.25">
      <c r="A2229" t="s">
        <v>180</v>
      </c>
      <c r="B2229" s="10">
        <v>45916</v>
      </c>
      <c r="C2229" t="s">
        <v>181</v>
      </c>
      <c r="D2229" t="s">
        <v>107</v>
      </c>
      <c r="E2229" t="s">
        <v>153</v>
      </c>
      <c r="F2229" t="s">
        <v>182</v>
      </c>
      <c r="G2229">
        <v>5</v>
      </c>
      <c r="H2229">
        <v>67.989999999999995</v>
      </c>
      <c r="I2229">
        <v>20</v>
      </c>
      <c r="J2229">
        <v>67.989999999999995</v>
      </c>
      <c r="K2229">
        <v>271.95999999999998</v>
      </c>
      <c r="L2229">
        <v>240.75</v>
      </c>
      <c r="M2229">
        <v>31.21</v>
      </c>
      <c r="N2229" t="s">
        <v>47</v>
      </c>
      <c r="O2229" t="s">
        <v>24</v>
      </c>
      <c r="P2229" t="s">
        <v>25</v>
      </c>
      <c r="Q2229">
        <v>0.61736111111111114</v>
      </c>
      <c r="R2229" t="s">
        <v>49</v>
      </c>
      <c r="S2229" t="s">
        <v>4683</v>
      </c>
      <c r="T2229" t="s">
        <v>4672</v>
      </c>
      <c r="U2229">
        <v>59.92</v>
      </c>
      <c r="V2229" t="s">
        <v>5746</v>
      </c>
      <c r="W2229" t="s">
        <v>4958</v>
      </c>
      <c r="X2229" t="s">
        <v>5615</v>
      </c>
      <c r="Y2229" t="s">
        <v>4960</v>
      </c>
      <c r="Z2229" t="s">
        <v>5126</v>
      </c>
      <c r="AA2229" t="s">
        <v>4962</v>
      </c>
      <c r="AB2229">
        <f>YEAR(Sales_Trans_2[[#This Row],[Transaction_Date]])</f>
        <v>2025</v>
      </c>
      <c r="AC2229" t="str">
        <f>TEXT(Sales_Trans_2[[#This Row],[Transaction_Date]],"mmm")</f>
        <v>Sep</v>
      </c>
      <c r="AD2229">
        <f>MONTH(Sales_Trans_2[[#This Row],[Transaction_Date]])</f>
        <v>9</v>
      </c>
      <c r="AE2229" s="19">
        <f>IFERROR(Sales_Trans_2[[#This Row],[Profit]]/Sales_Trans_2[[#This Row],[Sales_Amount]],0)</f>
        <v>0.11475952345933227</v>
      </c>
      <c r="AF2229" s="20" t="str">
        <f>IF(Sales_Trans_2[[#This Row],[Discount_Pct]]=0,"0%",
IF(Sales_Trans_2[[#This Row],[Discount_Pct]]&lt;=5,"1-5%",
IF(Sales_Trans_2[[#This Row],[Discount_Pct]]&lt;=10,"6-10%",
IF(Sales_Trans_2[[#This Row],[Discount_Pct]]&lt;=15,"11-15%","&gt;15%"))))</f>
        <v>&gt;15%</v>
      </c>
    </row>
    <row r="2230" spans="1:32" x14ac:dyDescent="0.25">
      <c r="A2230" t="s">
        <v>2762</v>
      </c>
      <c r="B2230" s="10">
        <v>45915</v>
      </c>
      <c r="C2230" t="s">
        <v>2206</v>
      </c>
      <c r="D2230" t="s">
        <v>661</v>
      </c>
      <c r="E2230" t="s">
        <v>66</v>
      </c>
      <c r="F2230" t="s">
        <v>172</v>
      </c>
      <c r="G2230">
        <v>3</v>
      </c>
      <c r="H2230">
        <v>240.29</v>
      </c>
      <c r="I2230">
        <v>10</v>
      </c>
      <c r="J2230">
        <v>72.09</v>
      </c>
      <c r="K2230">
        <v>648.78</v>
      </c>
      <c r="L2230">
        <v>577.16999999999996</v>
      </c>
      <c r="M2230">
        <v>71.61</v>
      </c>
      <c r="N2230" t="s">
        <v>47</v>
      </c>
      <c r="O2230" t="s">
        <v>24</v>
      </c>
      <c r="P2230" t="s">
        <v>25</v>
      </c>
      <c r="Q2230">
        <v>0.7055555555555556</v>
      </c>
      <c r="R2230" t="s">
        <v>49</v>
      </c>
      <c r="S2230" t="s">
        <v>4845</v>
      </c>
      <c r="T2230" t="s">
        <v>4828</v>
      </c>
      <c r="U2230">
        <v>224.28</v>
      </c>
      <c r="V2230" t="s">
        <v>5016</v>
      </c>
      <c r="W2230" t="s">
        <v>4958</v>
      </c>
      <c r="X2230" t="s">
        <v>5737</v>
      </c>
      <c r="Y2230" t="s">
        <v>4960</v>
      </c>
      <c r="Z2230" t="s">
        <v>5155</v>
      </c>
      <c r="AA2230" t="s">
        <v>4962</v>
      </c>
      <c r="AB2230">
        <f>YEAR(Sales_Trans_2[[#This Row],[Transaction_Date]])</f>
        <v>2025</v>
      </c>
      <c r="AC2230" t="str">
        <f>TEXT(Sales_Trans_2[[#This Row],[Transaction_Date]],"mmm")</f>
        <v>Sep</v>
      </c>
      <c r="AD2230">
        <f>MONTH(Sales_Trans_2[[#This Row],[Transaction_Date]])</f>
        <v>9</v>
      </c>
      <c r="AE2230" s="19">
        <f>IFERROR(Sales_Trans_2[[#This Row],[Profit]]/Sales_Trans_2[[#This Row],[Sales_Amount]],0)</f>
        <v>0.11037639877924721</v>
      </c>
      <c r="AF2230" s="20" t="str">
        <f>IF(Sales_Trans_2[[#This Row],[Discount_Pct]]=0,"0%",
IF(Sales_Trans_2[[#This Row],[Discount_Pct]]&lt;=5,"1-5%",
IF(Sales_Trans_2[[#This Row],[Discount_Pct]]&lt;=10,"6-10%",
IF(Sales_Trans_2[[#This Row],[Discount_Pct]]&lt;=15,"11-15%","&gt;15%"))))</f>
        <v>6-10%</v>
      </c>
    </row>
    <row r="2231" spans="1:32" x14ac:dyDescent="0.25">
      <c r="A2231" t="s">
        <v>168</v>
      </c>
      <c r="B2231" s="10">
        <v>45914</v>
      </c>
      <c r="C2231" t="s">
        <v>169</v>
      </c>
      <c r="D2231" t="s">
        <v>170</v>
      </c>
      <c r="E2231" t="s">
        <v>171</v>
      </c>
      <c r="F2231" t="s">
        <v>172</v>
      </c>
      <c r="G2231">
        <v>5</v>
      </c>
      <c r="H2231">
        <v>225.45</v>
      </c>
      <c r="I2231">
        <v>10</v>
      </c>
      <c r="J2231">
        <v>112.72</v>
      </c>
      <c r="K2231">
        <v>1166.71</v>
      </c>
      <c r="L2231">
        <v>954.5</v>
      </c>
      <c r="M2231">
        <v>212.21</v>
      </c>
      <c r="N2231" t="s">
        <v>40</v>
      </c>
      <c r="O2231" t="s">
        <v>24</v>
      </c>
      <c r="P2231" t="s">
        <v>25</v>
      </c>
      <c r="Q2231">
        <v>0.84375</v>
      </c>
      <c r="R2231" t="s">
        <v>27</v>
      </c>
      <c r="S2231" t="s">
        <v>4876</v>
      </c>
      <c r="T2231" t="s">
        <v>4864</v>
      </c>
      <c r="U2231">
        <v>225.45</v>
      </c>
      <c r="V2231" t="s">
        <v>5040</v>
      </c>
      <c r="W2231" t="s">
        <v>4968</v>
      </c>
      <c r="X2231" t="s">
        <v>5737</v>
      </c>
      <c r="Y2231" t="s">
        <v>4960</v>
      </c>
      <c r="Z2231" t="s">
        <v>4974</v>
      </c>
      <c r="AA2231" t="s">
        <v>4962</v>
      </c>
      <c r="AB2231">
        <f>YEAR(Sales_Trans_2[[#This Row],[Transaction_Date]])</f>
        <v>2025</v>
      </c>
      <c r="AC2231" t="str">
        <f>TEXT(Sales_Trans_2[[#This Row],[Transaction_Date]],"mmm")</f>
        <v>Sep</v>
      </c>
      <c r="AD2231">
        <f>MONTH(Sales_Trans_2[[#This Row],[Transaction_Date]])</f>
        <v>9</v>
      </c>
      <c r="AE2231" s="19">
        <f>IFERROR(Sales_Trans_2[[#This Row],[Profit]]/Sales_Trans_2[[#This Row],[Sales_Amount]],0)</f>
        <v>0.18188752989174689</v>
      </c>
      <c r="AF2231" s="20" t="str">
        <f>IF(Sales_Trans_2[[#This Row],[Discount_Pct]]=0,"0%",
IF(Sales_Trans_2[[#This Row],[Discount_Pct]]&lt;=5,"1-5%",
IF(Sales_Trans_2[[#This Row],[Discount_Pct]]&lt;=10,"6-10%",
IF(Sales_Trans_2[[#This Row],[Discount_Pct]]&lt;=15,"11-15%","&gt;15%"))))</f>
        <v>6-10%</v>
      </c>
    </row>
    <row r="2232" spans="1:32" x14ac:dyDescent="0.25">
      <c r="A2232" t="s">
        <v>2778</v>
      </c>
      <c r="B2232" s="10">
        <v>45914</v>
      </c>
      <c r="C2232" t="s">
        <v>1581</v>
      </c>
      <c r="D2232" t="s">
        <v>237</v>
      </c>
      <c r="E2232" t="s">
        <v>1031</v>
      </c>
      <c r="F2232" t="s">
        <v>1795</v>
      </c>
      <c r="G2232">
        <v>1</v>
      </c>
      <c r="H2232">
        <v>541.35</v>
      </c>
      <c r="I2232">
        <v>5</v>
      </c>
      <c r="J2232">
        <v>27.07</v>
      </c>
      <c r="K2232">
        <v>591.41999999999996</v>
      </c>
      <c r="L2232">
        <v>336.4</v>
      </c>
      <c r="M2232">
        <v>255.02</v>
      </c>
      <c r="N2232" t="s">
        <v>4971</v>
      </c>
      <c r="O2232" t="s">
        <v>24</v>
      </c>
      <c r="P2232" t="s">
        <v>25</v>
      </c>
      <c r="Q2232">
        <v>0.7729166666666667</v>
      </c>
      <c r="R2232" t="s">
        <v>27</v>
      </c>
      <c r="S2232" t="s">
        <v>4670</v>
      </c>
      <c r="T2232" t="s">
        <v>4636</v>
      </c>
      <c r="U2232">
        <v>541.35</v>
      </c>
      <c r="V2232" t="s">
        <v>5751</v>
      </c>
      <c r="W2232" t="s">
        <v>4964</v>
      </c>
      <c r="X2232" t="s">
        <v>4999</v>
      </c>
      <c r="Y2232" t="s">
        <v>4960</v>
      </c>
      <c r="Z2232" t="s">
        <v>5000</v>
      </c>
      <c r="AA2232" t="s">
        <v>4962</v>
      </c>
      <c r="AB2232">
        <f>YEAR(Sales_Trans_2[[#This Row],[Transaction_Date]])</f>
        <v>2025</v>
      </c>
      <c r="AC2232" t="str">
        <f>TEXT(Sales_Trans_2[[#This Row],[Transaction_Date]],"mmm")</f>
        <v>Sep</v>
      </c>
      <c r="AD2232">
        <f>MONTH(Sales_Trans_2[[#This Row],[Transaction_Date]])</f>
        <v>9</v>
      </c>
      <c r="AE2232" s="19">
        <f>IFERROR(Sales_Trans_2[[#This Row],[Profit]]/Sales_Trans_2[[#This Row],[Sales_Amount]],0)</f>
        <v>0.43119948598288871</v>
      </c>
      <c r="AF2232" s="20" t="str">
        <f>IF(Sales_Trans_2[[#This Row],[Discount_Pct]]=0,"0%",
IF(Sales_Trans_2[[#This Row],[Discount_Pct]]&lt;=5,"1-5%",
IF(Sales_Trans_2[[#This Row],[Discount_Pct]]&lt;=10,"6-10%",
IF(Sales_Trans_2[[#This Row],[Discount_Pct]]&lt;=15,"11-15%","&gt;15%"))))</f>
        <v>1-5%</v>
      </c>
    </row>
    <row r="2233" spans="1:32" x14ac:dyDescent="0.25">
      <c r="A2233" t="s">
        <v>3685</v>
      </c>
      <c r="B2233" s="10">
        <v>45914</v>
      </c>
      <c r="C2233" t="s">
        <v>844</v>
      </c>
      <c r="D2233" t="s">
        <v>280</v>
      </c>
      <c r="E2233" t="s">
        <v>209</v>
      </c>
      <c r="F2233" t="s">
        <v>210</v>
      </c>
      <c r="G2233">
        <v>5</v>
      </c>
      <c r="H2233">
        <v>124.84</v>
      </c>
      <c r="I2233">
        <v>10</v>
      </c>
      <c r="J2233">
        <v>62.42</v>
      </c>
      <c r="K2233">
        <v>646.04999999999995</v>
      </c>
      <c r="L2233">
        <v>486.75</v>
      </c>
      <c r="M2233">
        <v>159.30000000000001</v>
      </c>
      <c r="N2233" t="s">
        <v>133</v>
      </c>
      <c r="O2233" t="s">
        <v>24</v>
      </c>
      <c r="P2233" t="s">
        <v>25</v>
      </c>
      <c r="Q2233">
        <v>0.69722222222222219</v>
      </c>
      <c r="R2233" t="s">
        <v>27</v>
      </c>
      <c r="S2233" t="s">
        <v>4726</v>
      </c>
      <c r="T2233" t="s">
        <v>4703</v>
      </c>
      <c r="U2233">
        <v>124.84</v>
      </c>
      <c r="V2233" t="s">
        <v>5741</v>
      </c>
      <c r="W2233" t="s">
        <v>4968</v>
      </c>
      <c r="X2233" t="s">
        <v>4973</v>
      </c>
      <c r="Y2233" t="s">
        <v>4960</v>
      </c>
      <c r="Z2233" t="s">
        <v>5067</v>
      </c>
      <c r="AA2233" t="s">
        <v>4962</v>
      </c>
      <c r="AB2233">
        <f>YEAR(Sales_Trans_2[[#This Row],[Transaction_Date]])</f>
        <v>2025</v>
      </c>
      <c r="AC2233" t="str">
        <f>TEXT(Sales_Trans_2[[#This Row],[Transaction_Date]],"mmm")</f>
        <v>Sep</v>
      </c>
      <c r="AD2233">
        <f>MONTH(Sales_Trans_2[[#This Row],[Transaction_Date]])</f>
        <v>9</v>
      </c>
      <c r="AE2233" s="19">
        <f>IFERROR(Sales_Trans_2[[#This Row],[Profit]]/Sales_Trans_2[[#This Row],[Sales_Amount]],0)</f>
        <v>0.24657534246575347</v>
      </c>
      <c r="AF2233" s="20" t="str">
        <f>IF(Sales_Trans_2[[#This Row],[Discount_Pct]]=0,"0%",
IF(Sales_Trans_2[[#This Row],[Discount_Pct]]&lt;=5,"1-5%",
IF(Sales_Trans_2[[#This Row],[Discount_Pct]]&lt;=10,"6-10%",
IF(Sales_Trans_2[[#This Row],[Discount_Pct]]&lt;=15,"11-15%","&gt;15%"))))</f>
        <v>6-10%</v>
      </c>
    </row>
    <row r="2234" spans="1:32" x14ac:dyDescent="0.25">
      <c r="A2234" t="s">
        <v>2173</v>
      </c>
      <c r="B2234" s="10">
        <v>45913</v>
      </c>
      <c r="C2234" t="s">
        <v>1029</v>
      </c>
      <c r="D2234" t="s">
        <v>555</v>
      </c>
      <c r="E2234" t="s">
        <v>72</v>
      </c>
      <c r="F2234" t="s">
        <v>1986</v>
      </c>
      <c r="G2234">
        <v>5</v>
      </c>
      <c r="H2234">
        <v>510.63</v>
      </c>
      <c r="I2234">
        <v>5</v>
      </c>
      <c r="J2234">
        <v>127.66</v>
      </c>
      <c r="K2234">
        <v>2789.31</v>
      </c>
      <c r="L2234">
        <v>1827.85</v>
      </c>
      <c r="M2234">
        <v>961.46</v>
      </c>
      <c r="N2234" t="s">
        <v>47</v>
      </c>
      <c r="O2234" t="s">
        <v>24</v>
      </c>
      <c r="P2234" t="s">
        <v>25</v>
      </c>
      <c r="Q2234">
        <v>0.5493055555555556</v>
      </c>
      <c r="R2234" t="s">
        <v>27</v>
      </c>
      <c r="S2234" t="s">
        <v>4797</v>
      </c>
      <c r="T2234" t="s">
        <v>4776</v>
      </c>
      <c r="U2234">
        <v>491.81</v>
      </c>
      <c r="V2234" t="s">
        <v>5509</v>
      </c>
      <c r="W2234" t="s">
        <v>4958</v>
      </c>
      <c r="X2234" t="s">
        <v>5030</v>
      </c>
      <c r="Y2234" t="s">
        <v>4960</v>
      </c>
      <c r="Z2234" t="s">
        <v>5031</v>
      </c>
      <c r="AA2234" t="s">
        <v>4962</v>
      </c>
      <c r="AB2234">
        <f>YEAR(Sales_Trans_2[[#This Row],[Transaction_Date]])</f>
        <v>2025</v>
      </c>
      <c r="AC2234" t="str">
        <f>TEXT(Sales_Trans_2[[#This Row],[Transaction_Date]],"mmm")</f>
        <v>Sep</v>
      </c>
      <c r="AD2234">
        <f>MONTH(Sales_Trans_2[[#This Row],[Transaction_Date]])</f>
        <v>9</v>
      </c>
      <c r="AE2234" s="19">
        <f>IFERROR(Sales_Trans_2[[#This Row],[Profit]]/Sales_Trans_2[[#This Row],[Sales_Amount]],0)</f>
        <v>0.34469456603962989</v>
      </c>
      <c r="AF2234" s="20" t="str">
        <f>IF(Sales_Trans_2[[#This Row],[Discount_Pct]]=0,"0%",
IF(Sales_Trans_2[[#This Row],[Discount_Pct]]&lt;=5,"1-5%",
IF(Sales_Trans_2[[#This Row],[Discount_Pct]]&lt;=10,"6-10%",
IF(Sales_Trans_2[[#This Row],[Discount_Pct]]&lt;=15,"11-15%","&gt;15%"))))</f>
        <v>1-5%</v>
      </c>
    </row>
    <row r="2235" spans="1:32" x14ac:dyDescent="0.25">
      <c r="A2235" t="s">
        <v>2101</v>
      </c>
      <c r="B2235" s="10">
        <v>45939</v>
      </c>
      <c r="C2235" t="s">
        <v>1594</v>
      </c>
      <c r="D2235" t="s">
        <v>1991</v>
      </c>
      <c r="E2235" t="s">
        <v>957</v>
      </c>
      <c r="F2235" t="s">
        <v>1735</v>
      </c>
      <c r="G2235">
        <v>4</v>
      </c>
      <c r="H2235">
        <v>352.51</v>
      </c>
      <c r="I2235">
        <v>10</v>
      </c>
      <c r="J2235">
        <v>141</v>
      </c>
      <c r="K2235">
        <v>1269.04</v>
      </c>
      <c r="L2235">
        <v>1040.24</v>
      </c>
      <c r="M2235">
        <v>228.8</v>
      </c>
      <c r="N2235" t="s">
        <v>23</v>
      </c>
      <c r="O2235" t="s">
        <v>24</v>
      </c>
      <c r="P2235" t="s">
        <v>25</v>
      </c>
      <c r="Q2235">
        <v>0.47499999999999998</v>
      </c>
      <c r="R2235" t="s">
        <v>49</v>
      </c>
      <c r="S2235" t="s">
        <v>4933</v>
      </c>
      <c r="T2235" t="s">
        <v>4930</v>
      </c>
      <c r="U2235">
        <v>352.51</v>
      </c>
      <c r="V2235" t="s">
        <v>5483</v>
      </c>
      <c r="W2235" t="s">
        <v>4968</v>
      </c>
      <c r="X2235" t="s">
        <v>5279</v>
      </c>
      <c r="Y2235" t="s">
        <v>4960</v>
      </c>
      <c r="Z2235" t="s">
        <v>5280</v>
      </c>
      <c r="AA2235" t="s">
        <v>4962</v>
      </c>
      <c r="AB2235">
        <f>YEAR(Sales_Trans_2[[#This Row],[Transaction_Date]])</f>
        <v>2025</v>
      </c>
      <c r="AC2235" t="str">
        <f>TEXT(Sales_Trans_2[[#This Row],[Transaction_Date]],"mmm")</f>
        <v>Oct</v>
      </c>
      <c r="AD2235">
        <f>MONTH(Sales_Trans_2[[#This Row],[Transaction_Date]])</f>
        <v>10</v>
      </c>
      <c r="AE2235" s="19">
        <f>IFERROR(Sales_Trans_2[[#This Row],[Profit]]/Sales_Trans_2[[#This Row],[Sales_Amount]],0)</f>
        <v>0.18029376536594593</v>
      </c>
      <c r="AF2235" s="20" t="str">
        <f>IF(Sales_Trans_2[[#This Row],[Discount_Pct]]=0,"0%",
IF(Sales_Trans_2[[#This Row],[Discount_Pct]]&lt;=5,"1-5%",
IF(Sales_Trans_2[[#This Row],[Discount_Pct]]&lt;=10,"6-10%",
IF(Sales_Trans_2[[#This Row],[Discount_Pct]]&lt;=15,"11-15%","&gt;15%"))))</f>
        <v>6-10%</v>
      </c>
    </row>
    <row r="2236" spans="1:32" x14ac:dyDescent="0.25">
      <c r="A2236" t="s">
        <v>2197</v>
      </c>
      <c r="B2236" s="10">
        <v>45697</v>
      </c>
      <c r="C2236" t="s">
        <v>185</v>
      </c>
      <c r="D2236" t="s">
        <v>1150</v>
      </c>
      <c r="E2236" t="s">
        <v>1309</v>
      </c>
      <c r="F2236" t="s">
        <v>766</v>
      </c>
      <c r="G2236">
        <v>4</v>
      </c>
      <c r="H2236">
        <v>504.35</v>
      </c>
      <c r="I2236">
        <v>5</v>
      </c>
      <c r="J2236">
        <v>100.87</v>
      </c>
      <c r="K2236">
        <v>1916.53</v>
      </c>
      <c r="L2236">
        <v>1347.2</v>
      </c>
      <c r="M2236">
        <v>569.33000000000004</v>
      </c>
      <c r="N2236" t="s">
        <v>133</v>
      </c>
      <c r="O2236" t="s">
        <v>24</v>
      </c>
      <c r="P2236" t="s">
        <v>25</v>
      </c>
      <c r="Q2236">
        <v>0.6333333333333333</v>
      </c>
      <c r="R2236" t="s">
        <v>49</v>
      </c>
      <c r="S2236" t="s">
        <v>4802</v>
      </c>
      <c r="T2236" t="s">
        <v>4776</v>
      </c>
      <c r="U2236">
        <v>468.94</v>
      </c>
      <c r="V2236" t="s">
        <v>5110</v>
      </c>
      <c r="W2236" t="s">
        <v>4958</v>
      </c>
      <c r="X2236" t="s">
        <v>5563</v>
      </c>
      <c r="Y2236" t="s">
        <v>4960</v>
      </c>
      <c r="Z2236" t="s">
        <v>5212</v>
      </c>
      <c r="AA2236" t="s">
        <v>4962</v>
      </c>
      <c r="AB2236">
        <f>YEAR(Sales_Trans_2[[#This Row],[Transaction_Date]])</f>
        <v>2025</v>
      </c>
      <c r="AC2236" t="str">
        <f>TEXT(Sales_Trans_2[[#This Row],[Transaction_Date]],"mmm")</f>
        <v>Feb</v>
      </c>
      <c r="AD2236">
        <f>MONTH(Sales_Trans_2[[#This Row],[Transaction_Date]])</f>
        <v>2</v>
      </c>
      <c r="AE2236" s="19">
        <f>IFERROR(Sales_Trans_2[[#This Row],[Profit]]/Sales_Trans_2[[#This Row],[Sales_Amount]],0)</f>
        <v>0.29706292100828063</v>
      </c>
      <c r="AF2236" s="20" t="str">
        <f>IF(Sales_Trans_2[[#This Row],[Discount_Pct]]=0,"0%",
IF(Sales_Trans_2[[#This Row],[Discount_Pct]]&lt;=5,"1-5%",
IF(Sales_Trans_2[[#This Row],[Discount_Pct]]&lt;=10,"6-10%",
IF(Sales_Trans_2[[#This Row],[Discount_Pct]]&lt;=15,"11-15%","&gt;15%"))))</f>
        <v>1-5%</v>
      </c>
    </row>
    <row r="2237" spans="1:32" x14ac:dyDescent="0.25">
      <c r="A2237" t="s">
        <v>3243</v>
      </c>
      <c r="B2237" s="10">
        <v>45666</v>
      </c>
      <c r="C2237" t="s">
        <v>3244</v>
      </c>
      <c r="D2237" t="s">
        <v>895</v>
      </c>
      <c r="E2237" t="s">
        <v>153</v>
      </c>
      <c r="F2237" t="s">
        <v>182</v>
      </c>
      <c r="G2237">
        <v>4</v>
      </c>
      <c r="H2237">
        <v>438.7</v>
      </c>
      <c r="I2237">
        <v>15</v>
      </c>
      <c r="J2237">
        <v>263.22000000000003</v>
      </c>
      <c r="K2237">
        <v>1491.58</v>
      </c>
      <c r="L2237">
        <v>1480.72</v>
      </c>
      <c r="M2237">
        <v>10.86</v>
      </c>
      <c r="N2237" t="s">
        <v>40</v>
      </c>
      <c r="O2237" t="s">
        <v>24</v>
      </c>
      <c r="P2237" t="s">
        <v>25</v>
      </c>
      <c r="Q2237">
        <v>0.81111111111111112</v>
      </c>
      <c r="R2237" t="s">
        <v>49</v>
      </c>
      <c r="S2237" t="s">
        <v>4843</v>
      </c>
      <c r="T2237" t="s">
        <v>4828</v>
      </c>
      <c r="U2237">
        <v>438.7</v>
      </c>
      <c r="V2237" t="s">
        <v>5661</v>
      </c>
      <c r="W2237" t="s">
        <v>4964</v>
      </c>
      <c r="X2237" t="s">
        <v>5615</v>
      </c>
      <c r="Y2237" t="s">
        <v>4960</v>
      </c>
      <c r="Z2237" t="s">
        <v>5126</v>
      </c>
      <c r="AA2237" t="s">
        <v>4962</v>
      </c>
      <c r="AB2237">
        <f>YEAR(Sales_Trans_2[[#This Row],[Transaction_Date]])</f>
        <v>2025</v>
      </c>
      <c r="AC2237" t="str">
        <f>TEXT(Sales_Trans_2[[#This Row],[Transaction_Date]],"mmm")</f>
        <v>Jan</v>
      </c>
      <c r="AD2237">
        <f>MONTH(Sales_Trans_2[[#This Row],[Transaction_Date]])</f>
        <v>1</v>
      </c>
      <c r="AE2237" s="19">
        <f>IFERROR(Sales_Trans_2[[#This Row],[Profit]]/Sales_Trans_2[[#This Row],[Sales_Amount]],0)</f>
        <v>7.2808699499859212E-3</v>
      </c>
      <c r="AF2237" s="20" t="str">
        <f>IF(Sales_Trans_2[[#This Row],[Discount_Pct]]=0,"0%",
IF(Sales_Trans_2[[#This Row],[Discount_Pct]]&lt;=5,"1-5%",
IF(Sales_Trans_2[[#This Row],[Discount_Pct]]&lt;=10,"6-10%",
IF(Sales_Trans_2[[#This Row],[Discount_Pct]]&lt;=15,"11-15%","&gt;15%"))))</f>
        <v>11-15%</v>
      </c>
    </row>
    <row r="2238" spans="1:32" x14ac:dyDescent="0.25">
      <c r="A2238" t="s">
        <v>3718</v>
      </c>
      <c r="B2238" s="10">
        <v>45899</v>
      </c>
      <c r="C2238" t="s">
        <v>1615</v>
      </c>
      <c r="D2238" t="s">
        <v>905</v>
      </c>
      <c r="E2238" t="s">
        <v>187</v>
      </c>
      <c r="F2238" t="s">
        <v>188</v>
      </c>
      <c r="G2238">
        <v>5</v>
      </c>
      <c r="H2238">
        <v>464.41</v>
      </c>
      <c r="I2238">
        <v>15</v>
      </c>
      <c r="J2238">
        <v>348.31</v>
      </c>
      <c r="K2238">
        <v>2269.8000000000002</v>
      </c>
      <c r="L2238">
        <v>1988.45</v>
      </c>
      <c r="M2238">
        <v>281.35000000000002</v>
      </c>
      <c r="N2238" t="s">
        <v>68</v>
      </c>
      <c r="O2238" t="s">
        <v>24</v>
      </c>
      <c r="P2238" t="s">
        <v>25</v>
      </c>
      <c r="Q2238">
        <v>0.62013888888888891</v>
      </c>
      <c r="R2238" t="s">
        <v>27</v>
      </c>
      <c r="S2238" t="s">
        <v>4686</v>
      </c>
      <c r="T2238" t="s">
        <v>4672</v>
      </c>
      <c r="U2238">
        <v>464.41</v>
      </c>
      <c r="V2238" t="s">
        <v>5016</v>
      </c>
      <c r="W2238" t="s">
        <v>4968</v>
      </c>
      <c r="X2238" t="s">
        <v>5199</v>
      </c>
      <c r="Y2238" t="s">
        <v>4960</v>
      </c>
      <c r="Z2238" t="s">
        <v>5200</v>
      </c>
      <c r="AA2238" t="s">
        <v>4962</v>
      </c>
      <c r="AB2238">
        <f>YEAR(Sales_Trans_2[[#This Row],[Transaction_Date]])</f>
        <v>2025</v>
      </c>
      <c r="AC2238" t="str">
        <f>TEXT(Sales_Trans_2[[#This Row],[Transaction_Date]],"mmm")</f>
        <v>Aug</v>
      </c>
      <c r="AD2238">
        <f>MONTH(Sales_Trans_2[[#This Row],[Transaction_Date]])</f>
        <v>8</v>
      </c>
      <c r="AE2238" s="19">
        <f>IFERROR(Sales_Trans_2[[#This Row],[Profit]]/Sales_Trans_2[[#This Row],[Sales_Amount]],0)</f>
        <v>0.12395365230416777</v>
      </c>
      <c r="AF2238" s="20" t="str">
        <f>IF(Sales_Trans_2[[#This Row],[Discount_Pct]]=0,"0%",
IF(Sales_Trans_2[[#This Row],[Discount_Pct]]&lt;=5,"1-5%",
IF(Sales_Trans_2[[#This Row],[Discount_Pct]]&lt;=10,"6-10%",
IF(Sales_Trans_2[[#This Row],[Discount_Pct]]&lt;=15,"11-15%","&gt;15%"))))</f>
        <v>11-15%</v>
      </c>
    </row>
    <row r="2239" spans="1:32" x14ac:dyDescent="0.25">
      <c r="A2239" t="s">
        <v>1318</v>
      </c>
      <c r="B2239" s="10">
        <v>45897</v>
      </c>
      <c r="C2239" t="s">
        <v>464</v>
      </c>
      <c r="D2239" t="s">
        <v>89</v>
      </c>
      <c r="E2239" t="s">
        <v>120</v>
      </c>
      <c r="F2239" t="s">
        <v>1319</v>
      </c>
      <c r="G2239">
        <v>4</v>
      </c>
      <c r="H2239">
        <v>44.33</v>
      </c>
      <c r="I2239">
        <v>20</v>
      </c>
      <c r="J2239">
        <v>35.46</v>
      </c>
      <c r="K2239">
        <v>141.86000000000001</v>
      </c>
      <c r="L2239">
        <v>129.6</v>
      </c>
      <c r="M2239">
        <v>12.26</v>
      </c>
      <c r="N2239" t="s">
        <v>47</v>
      </c>
      <c r="O2239" t="s">
        <v>24</v>
      </c>
      <c r="P2239" t="s">
        <v>25</v>
      </c>
      <c r="Q2239">
        <v>0.66388888888888886</v>
      </c>
      <c r="R2239" t="s">
        <v>49</v>
      </c>
      <c r="S2239" t="s">
        <v>4695</v>
      </c>
      <c r="T2239" t="s">
        <v>4672</v>
      </c>
      <c r="U2239">
        <v>38.659999999999997</v>
      </c>
      <c r="V2239" t="s">
        <v>5762</v>
      </c>
      <c r="W2239" t="s">
        <v>4958</v>
      </c>
      <c r="X2239" t="s">
        <v>5806</v>
      </c>
      <c r="Y2239" t="s">
        <v>4960</v>
      </c>
      <c r="Z2239" t="s">
        <v>5207</v>
      </c>
      <c r="AA2239" t="s">
        <v>4962</v>
      </c>
      <c r="AB2239">
        <f>YEAR(Sales_Trans_2[[#This Row],[Transaction_Date]])</f>
        <v>2025</v>
      </c>
      <c r="AC2239" t="str">
        <f>TEXT(Sales_Trans_2[[#This Row],[Transaction_Date]],"mmm")</f>
        <v>Aug</v>
      </c>
      <c r="AD2239">
        <f>MONTH(Sales_Trans_2[[#This Row],[Transaction_Date]])</f>
        <v>8</v>
      </c>
      <c r="AE2239" s="19">
        <f>IFERROR(Sales_Trans_2[[#This Row],[Profit]]/Sales_Trans_2[[#This Row],[Sales_Amount]],0)</f>
        <v>8.6423234174538274E-2</v>
      </c>
      <c r="AF2239" s="20" t="str">
        <f>IF(Sales_Trans_2[[#This Row],[Discount_Pct]]=0,"0%",
IF(Sales_Trans_2[[#This Row],[Discount_Pct]]&lt;=5,"1-5%",
IF(Sales_Trans_2[[#This Row],[Discount_Pct]]&lt;=10,"6-10%",
IF(Sales_Trans_2[[#This Row],[Discount_Pct]]&lt;=15,"11-15%","&gt;15%"))))</f>
        <v>&gt;15%</v>
      </c>
    </row>
    <row r="2240" spans="1:32" x14ac:dyDescent="0.25">
      <c r="A2240" t="s">
        <v>1327</v>
      </c>
      <c r="B2240" s="10">
        <v>45892</v>
      </c>
      <c r="C2240" t="s">
        <v>1328</v>
      </c>
      <c r="D2240" t="s">
        <v>1329</v>
      </c>
      <c r="E2240" t="s">
        <v>400</v>
      </c>
      <c r="F2240" t="s">
        <v>1223</v>
      </c>
      <c r="G2240">
        <v>1</v>
      </c>
      <c r="H2240">
        <v>55.81</v>
      </c>
      <c r="I2240">
        <v>20</v>
      </c>
      <c r="J2240">
        <v>11.16</v>
      </c>
      <c r="K2240">
        <v>51.35</v>
      </c>
      <c r="L2240">
        <v>44.96</v>
      </c>
      <c r="M2240">
        <v>6.39</v>
      </c>
      <c r="N2240" t="s">
        <v>68</v>
      </c>
      <c r="O2240" t="s">
        <v>24</v>
      </c>
      <c r="P2240" t="s">
        <v>25</v>
      </c>
      <c r="Q2240">
        <v>0.44722222222222224</v>
      </c>
      <c r="R2240" t="s">
        <v>27</v>
      </c>
      <c r="S2240" t="s">
        <v>4826</v>
      </c>
      <c r="T2240" t="s">
        <v>4805</v>
      </c>
      <c r="U2240">
        <v>55.81</v>
      </c>
      <c r="V2240" t="s">
        <v>5013</v>
      </c>
      <c r="W2240" t="s">
        <v>4968</v>
      </c>
      <c r="X2240" t="s">
        <v>5326</v>
      </c>
      <c r="Y2240" t="s">
        <v>4960</v>
      </c>
      <c r="Z2240" t="s">
        <v>5003</v>
      </c>
      <c r="AA2240" t="s">
        <v>4962</v>
      </c>
      <c r="AB2240">
        <f>YEAR(Sales_Trans_2[[#This Row],[Transaction_Date]])</f>
        <v>2025</v>
      </c>
      <c r="AC2240" t="str">
        <f>TEXT(Sales_Trans_2[[#This Row],[Transaction_Date]],"mmm")</f>
        <v>Aug</v>
      </c>
      <c r="AD2240">
        <f>MONTH(Sales_Trans_2[[#This Row],[Transaction_Date]])</f>
        <v>8</v>
      </c>
      <c r="AE2240" s="19">
        <f>IFERROR(Sales_Trans_2[[#This Row],[Profit]]/Sales_Trans_2[[#This Row],[Sales_Amount]],0)</f>
        <v>0.12444011684518012</v>
      </c>
      <c r="AF2240" s="20" t="str">
        <f>IF(Sales_Trans_2[[#This Row],[Discount_Pct]]=0,"0%",
IF(Sales_Trans_2[[#This Row],[Discount_Pct]]&lt;=5,"1-5%",
IF(Sales_Trans_2[[#This Row],[Discount_Pct]]&lt;=10,"6-10%",
IF(Sales_Trans_2[[#This Row],[Discount_Pct]]&lt;=15,"11-15%","&gt;15%"))))</f>
        <v>&gt;15%</v>
      </c>
    </row>
    <row r="2241" spans="1:32" x14ac:dyDescent="0.25">
      <c r="A2241" t="s">
        <v>4173</v>
      </c>
      <c r="B2241" s="10">
        <v>45891</v>
      </c>
      <c r="C2241" t="s">
        <v>1520</v>
      </c>
      <c r="D2241" t="s">
        <v>220</v>
      </c>
      <c r="E2241" t="s">
        <v>355</v>
      </c>
      <c r="F2241" t="s">
        <v>356</v>
      </c>
      <c r="G2241">
        <v>3</v>
      </c>
      <c r="H2241">
        <v>332.74</v>
      </c>
      <c r="I2241">
        <v>10</v>
      </c>
      <c r="J2241">
        <v>99.82</v>
      </c>
      <c r="K2241">
        <v>898.4</v>
      </c>
      <c r="L2241">
        <v>615.80999999999995</v>
      </c>
      <c r="M2241">
        <v>282.58999999999997</v>
      </c>
      <c r="N2241" t="s">
        <v>23</v>
      </c>
      <c r="O2241" t="s">
        <v>24</v>
      </c>
      <c r="P2241" t="s">
        <v>25</v>
      </c>
      <c r="Q2241">
        <v>0.71458333333333335</v>
      </c>
      <c r="R2241" t="s">
        <v>49</v>
      </c>
      <c r="S2241" t="s">
        <v>4653</v>
      </c>
      <c r="T2241" t="s">
        <v>4636</v>
      </c>
      <c r="U2241">
        <v>332.74</v>
      </c>
      <c r="V2241" t="s">
        <v>5677</v>
      </c>
      <c r="W2241" t="s">
        <v>4968</v>
      </c>
      <c r="X2241" t="s">
        <v>5205</v>
      </c>
      <c r="Y2241" t="s">
        <v>4960</v>
      </c>
      <c r="Z2241" t="s">
        <v>5204</v>
      </c>
      <c r="AA2241" t="s">
        <v>4962</v>
      </c>
      <c r="AB2241">
        <f>YEAR(Sales_Trans_2[[#This Row],[Transaction_Date]])</f>
        <v>2025</v>
      </c>
      <c r="AC2241" t="str">
        <f>TEXT(Sales_Trans_2[[#This Row],[Transaction_Date]],"mmm")</f>
        <v>Aug</v>
      </c>
      <c r="AD2241">
        <f>MONTH(Sales_Trans_2[[#This Row],[Transaction_Date]])</f>
        <v>8</v>
      </c>
      <c r="AE2241" s="19">
        <f>IFERROR(Sales_Trans_2[[#This Row],[Profit]]/Sales_Trans_2[[#This Row],[Sales_Amount]],0)</f>
        <v>0.31454808548530722</v>
      </c>
      <c r="AF2241" s="20" t="str">
        <f>IF(Sales_Trans_2[[#This Row],[Discount_Pct]]=0,"0%",
IF(Sales_Trans_2[[#This Row],[Discount_Pct]]&lt;=5,"1-5%",
IF(Sales_Trans_2[[#This Row],[Discount_Pct]]&lt;=10,"6-10%",
IF(Sales_Trans_2[[#This Row],[Discount_Pct]]&lt;=15,"11-15%","&gt;15%"))))</f>
        <v>6-10%</v>
      </c>
    </row>
    <row r="2242" spans="1:32" x14ac:dyDescent="0.25">
      <c r="A2242" t="s">
        <v>1054</v>
      </c>
      <c r="B2242" s="10">
        <v>45890</v>
      </c>
      <c r="C2242" t="s">
        <v>1055</v>
      </c>
      <c r="D2242" t="s">
        <v>365</v>
      </c>
      <c r="E2242" t="s">
        <v>380</v>
      </c>
      <c r="F2242" t="s">
        <v>381</v>
      </c>
      <c r="G2242">
        <v>2</v>
      </c>
      <c r="H2242">
        <v>459.58</v>
      </c>
      <c r="I2242">
        <v>10</v>
      </c>
      <c r="J2242">
        <v>91.92</v>
      </c>
      <c r="K2242">
        <v>827.24</v>
      </c>
      <c r="L2242">
        <v>773.78</v>
      </c>
      <c r="M2242">
        <v>53.46</v>
      </c>
      <c r="N2242" t="s">
        <v>47</v>
      </c>
      <c r="O2242" t="s">
        <v>24</v>
      </c>
      <c r="P2242" t="s">
        <v>25</v>
      </c>
      <c r="Q2242">
        <v>0.83194444444444449</v>
      </c>
      <c r="R2242" t="s">
        <v>49</v>
      </c>
      <c r="S2242" t="s">
        <v>4680</v>
      </c>
      <c r="T2242" t="s">
        <v>4672</v>
      </c>
      <c r="U2242">
        <v>459.58</v>
      </c>
      <c r="V2242" t="s">
        <v>5673</v>
      </c>
      <c r="W2242" t="s">
        <v>4968</v>
      </c>
      <c r="X2242" t="s">
        <v>5075</v>
      </c>
      <c r="Y2242" t="s">
        <v>4960</v>
      </c>
      <c r="Z2242" t="s">
        <v>5076</v>
      </c>
      <c r="AA2242" t="s">
        <v>4962</v>
      </c>
      <c r="AB2242">
        <f>YEAR(Sales_Trans_2[[#This Row],[Transaction_Date]])</f>
        <v>2025</v>
      </c>
      <c r="AC2242" t="str">
        <f>TEXT(Sales_Trans_2[[#This Row],[Transaction_Date]],"mmm")</f>
        <v>Aug</v>
      </c>
      <c r="AD2242">
        <f>MONTH(Sales_Trans_2[[#This Row],[Transaction_Date]])</f>
        <v>8</v>
      </c>
      <c r="AE2242" s="19">
        <f>IFERROR(Sales_Trans_2[[#This Row],[Profit]]/Sales_Trans_2[[#This Row],[Sales_Amount]],0)</f>
        <v>6.4624534596973066E-2</v>
      </c>
      <c r="AF2242" s="20" t="str">
        <f>IF(Sales_Trans_2[[#This Row],[Discount_Pct]]=0,"0%",
IF(Sales_Trans_2[[#This Row],[Discount_Pct]]&lt;=5,"1-5%",
IF(Sales_Trans_2[[#This Row],[Discount_Pct]]&lt;=10,"6-10%",
IF(Sales_Trans_2[[#This Row],[Discount_Pct]]&lt;=15,"11-15%","&gt;15%"))))</f>
        <v>6-10%</v>
      </c>
    </row>
    <row r="2243" spans="1:32" x14ac:dyDescent="0.25">
      <c r="A2243" t="s">
        <v>2750</v>
      </c>
      <c r="B2243" s="10">
        <v>45888</v>
      </c>
      <c r="C2243" t="s">
        <v>2223</v>
      </c>
      <c r="D2243" t="s">
        <v>37</v>
      </c>
      <c r="E2243" t="s">
        <v>544</v>
      </c>
      <c r="F2243" t="s">
        <v>545</v>
      </c>
      <c r="G2243">
        <v>1</v>
      </c>
      <c r="H2243">
        <v>234.86</v>
      </c>
      <c r="I2243">
        <v>5</v>
      </c>
      <c r="J2243">
        <v>11.74</v>
      </c>
      <c r="K2243">
        <v>223.12</v>
      </c>
      <c r="L2243">
        <v>213.23</v>
      </c>
      <c r="M2243">
        <v>9.89</v>
      </c>
      <c r="N2243" t="s">
        <v>47</v>
      </c>
      <c r="O2243" t="s">
        <v>24</v>
      </c>
      <c r="P2243" t="s">
        <v>25</v>
      </c>
      <c r="Q2243">
        <v>0.49236111111111114</v>
      </c>
      <c r="R2243" t="s">
        <v>49</v>
      </c>
      <c r="S2243" t="s">
        <v>4893</v>
      </c>
      <c r="T2243" t="s">
        <v>4887</v>
      </c>
      <c r="U2243">
        <v>234.86</v>
      </c>
      <c r="V2243" t="s">
        <v>5090</v>
      </c>
      <c r="W2243" t="s">
        <v>4968</v>
      </c>
      <c r="X2243" t="s">
        <v>5406</v>
      </c>
      <c r="Y2243" t="s">
        <v>4960</v>
      </c>
      <c r="Z2243" t="s">
        <v>5407</v>
      </c>
      <c r="AA2243" t="s">
        <v>4962</v>
      </c>
      <c r="AB2243">
        <f>YEAR(Sales_Trans_2[[#This Row],[Transaction_Date]])</f>
        <v>2025</v>
      </c>
      <c r="AC2243" t="str">
        <f>TEXT(Sales_Trans_2[[#This Row],[Transaction_Date]],"mmm")</f>
        <v>Aug</v>
      </c>
      <c r="AD2243">
        <f>MONTH(Sales_Trans_2[[#This Row],[Transaction_Date]])</f>
        <v>8</v>
      </c>
      <c r="AE2243" s="19">
        <f>IFERROR(Sales_Trans_2[[#This Row],[Profit]]/Sales_Trans_2[[#This Row],[Sales_Amount]],0)</f>
        <v>4.4325923269989242E-2</v>
      </c>
      <c r="AF2243" s="20" t="str">
        <f>IF(Sales_Trans_2[[#This Row],[Discount_Pct]]=0,"0%",
IF(Sales_Trans_2[[#This Row],[Discount_Pct]]&lt;=5,"1-5%",
IF(Sales_Trans_2[[#This Row],[Discount_Pct]]&lt;=10,"6-10%",
IF(Sales_Trans_2[[#This Row],[Discount_Pct]]&lt;=15,"11-15%","&gt;15%"))))</f>
        <v>1-5%</v>
      </c>
    </row>
    <row r="2244" spans="1:32" x14ac:dyDescent="0.25">
      <c r="A2244" t="s">
        <v>4376</v>
      </c>
      <c r="B2244" s="10">
        <v>45886</v>
      </c>
      <c r="C2244" t="s">
        <v>2125</v>
      </c>
      <c r="D2244" t="s">
        <v>1706</v>
      </c>
      <c r="E2244" t="s">
        <v>366</v>
      </c>
      <c r="F2244" t="s">
        <v>367</v>
      </c>
      <c r="G2244">
        <v>1</v>
      </c>
      <c r="H2244">
        <v>268.32</v>
      </c>
      <c r="I2244">
        <v>5</v>
      </c>
      <c r="J2244">
        <v>13.42</v>
      </c>
      <c r="K2244">
        <v>293.13</v>
      </c>
      <c r="L2244">
        <v>241.44</v>
      </c>
      <c r="M2244">
        <v>51.69</v>
      </c>
      <c r="N2244" t="s">
        <v>4971</v>
      </c>
      <c r="O2244" t="s">
        <v>24</v>
      </c>
      <c r="P2244" t="s">
        <v>25</v>
      </c>
      <c r="Q2244">
        <v>0.52777777777777779</v>
      </c>
      <c r="R2244" t="s">
        <v>27</v>
      </c>
      <c r="S2244" t="s">
        <v>4886</v>
      </c>
      <c r="T2244" t="s">
        <v>4887</v>
      </c>
      <c r="U2244">
        <v>268.32</v>
      </c>
      <c r="V2244" t="s">
        <v>5570</v>
      </c>
      <c r="W2244" t="s">
        <v>4968</v>
      </c>
      <c r="X2244" t="s">
        <v>5868</v>
      </c>
      <c r="Y2244" t="s">
        <v>4960</v>
      </c>
      <c r="Z2244" t="s">
        <v>5334</v>
      </c>
      <c r="AA2244" t="s">
        <v>4962</v>
      </c>
      <c r="AB2244">
        <f>YEAR(Sales_Trans_2[[#This Row],[Transaction_Date]])</f>
        <v>2025</v>
      </c>
      <c r="AC2244" t="str">
        <f>TEXT(Sales_Trans_2[[#This Row],[Transaction_Date]],"mmm")</f>
        <v>Aug</v>
      </c>
      <c r="AD2244">
        <f>MONTH(Sales_Trans_2[[#This Row],[Transaction_Date]])</f>
        <v>8</v>
      </c>
      <c r="AE2244" s="19">
        <f>IFERROR(Sales_Trans_2[[#This Row],[Profit]]/Sales_Trans_2[[#This Row],[Sales_Amount]],0)</f>
        <v>0.17633814348582541</v>
      </c>
      <c r="AF2244" s="20" t="str">
        <f>IF(Sales_Trans_2[[#This Row],[Discount_Pct]]=0,"0%",
IF(Sales_Trans_2[[#This Row],[Discount_Pct]]&lt;=5,"1-5%",
IF(Sales_Trans_2[[#This Row],[Discount_Pct]]&lt;=10,"6-10%",
IF(Sales_Trans_2[[#This Row],[Discount_Pct]]&lt;=15,"11-15%","&gt;15%"))))</f>
        <v>1-5%</v>
      </c>
    </row>
    <row r="2245" spans="1:32" x14ac:dyDescent="0.25">
      <c r="A2245" t="s">
        <v>2283</v>
      </c>
      <c r="B2245" s="10">
        <v>45883</v>
      </c>
      <c r="C2245" t="s">
        <v>1708</v>
      </c>
      <c r="D2245" t="s">
        <v>365</v>
      </c>
      <c r="E2245" t="s">
        <v>209</v>
      </c>
      <c r="F2245" t="s">
        <v>210</v>
      </c>
      <c r="G2245">
        <v>6</v>
      </c>
      <c r="H2245">
        <v>475.53</v>
      </c>
      <c r="I2245">
        <v>20</v>
      </c>
      <c r="J2245">
        <v>570.64</v>
      </c>
      <c r="K2245">
        <v>2282.54</v>
      </c>
      <c r="L2245">
        <v>2321.34</v>
      </c>
      <c r="M2245">
        <v>-38.799999999999997</v>
      </c>
      <c r="N2245" t="s">
        <v>68</v>
      </c>
      <c r="O2245" t="s">
        <v>24</v>
      </c>
      <c r="P2245" t="s">
        <v>25</v>
      </c>
      <c r="Q2245">
        <v>0.69513888888888886</v>
      </c>
      <c r="R2245" t="s">
        <v>49</v>
      </c>
      <c r="S2245" t="s">
        <v>4680</v>
      </c>
      <c r="T2245" t="s">
        <v>4672</v>
      </c>
      <c r="U2245">
        <v>459.58</v>
      </c>
      <c r="V2245" t="s">
        <v>5545</v>
      </c>
      <c r="W2245" t="s">
        <v>4958</v>
      </c>
      <c r="X2245" t="s">
        <v>4973</v>
      </c>
      <c r="Y2245" t="s">
        <v>4960</v>
      </c>
      <c r="Z2245" t="s">
        <v>5067</v>
      </c>
      <c r="AA2245" t="s">
        <v>4962</v>
      </c>
      <c r="AB2245">
        <f>YEAR(Sales_Trans_2[[#This Row],[Transaction_Date]])</f>
        <v>2025</v>
      </c>
      <c r="AC2245" t="str">
        <f>TEXT(Sales_Trans_2[[#This Row],[Transaction_Date]],"mmm")</f>
        <v>Aug</v>
      </c>
      <c r="AD2245">
        <f>MONTH(Sales_Trans_2[[#This Row],[Transaction_Date]])</f>
        <v>8</v>
      </c>
      <c r="AE2245" s="19">
        <f>IFERROR(Sales_Trans_2[[#This Row],[Profit]]/Sales_Trans_2[[#This Row],[Sales_Amount]],0)</f>
        <v>-1.6998606815214628E-2</v>
      </c>
      <c r="AF2245" s="20" t="str">
        <f>IF(Sales_Trans_2[[#This Row],[Discount_Pct]]=0,"0%",
IF(Sales_Trans_2[[#This Row],[Discount_Pct]]&lt;=5,"1-5%",
IF(Sales_Trans_2[[#This Row],[Discount_Pct]]&lt;=10,"6-10%",
IF(Sales_Trans_2[[#This Row],[Discount_Pct]]&lt;=15,"11-15%","&gt;15%"))))</f>
        <v>&gt;15%</v>
      </c>
    </row>
    <row r="2246" spans="1:32" x14ac:dyDescent="0.25">
      <c r="A2246" t="s">
        <v>4238</v>
      </c>
      <c r="B2246" s="10">
        <v>45724</v>
      </c>
      <c r="C2246" t="s">
        <v>1945</v>
      </c>
      <c r="D2246" t="s">
        <v>264</v>
      </c>
      <c r="E2246" t="s">
        <v>1247</v>
      </c>
      <c r="F2246" t="s">
        <v>474</v>
      </c>
      <c r="G2246">
        <v>8</v>
      </c>
      <c r="H2246">
        <v>388.66</v>
      </c>
      <c r="I2246">
        <v>15</v>
      </c>
      <c r="J2246">
        <v>466.39</v>
      </c>
      <c r="K2246">
        <v>3039.32</v>
      </c>
      <c r="L2246">
        <v>2287.1999999999998</v>
      </c>
      <c r="M2246">
        <v>752.12</v>
      </c>
      <c r="N2246" t="s">
        <v>47</v>
      </c>
      <c r="O2246" t="s">
        <v>24</v>
      </c>
      <c r="P2246" t="s">
        <v>25</v>
      </c>
      <c r="Q2246">
        <v>0.85069444444444442</v>
      </c>
      <c r="R2246" t="s">
        <v>27</v>
      </c>
      <c r="S2246" t="s">
        <v>4702</v>
      </c>
      <c r="T2246" t="s">
        <v>4703</v>
      </c>
      <c r="U2246">
        <v>383.51</v>
      </c>
      <c r="V2246" t="s">
        <v>5734</v>
      </c>
      <c r="W2246" t="s">
        <v>4958</v>
      </c>
      <c r="X2246" t="s">
        <v>5335</v>
      </c>
      <c r="Y2246" t="s">
        <v>4960</v>
      </c>
      <c r="Z2246" t="s">
        <v>5336</v>
      </c>
      <c r="AA2246" t="s">
        <v>4962</v>
      </c>
      <c r="AB2246">
        <f>YEAR(Sales_Trans_2[[#This Row],[Transaction_Date]])</f>
        <v>2025</v>
      </c>
      <c r="AC2246" t="str">
        <f>TEXT(Sales_Trans_2[[#This Row],[Transaction_Date]],"mmm")</f>
        <v>Mar</v>
      </c>
      <c r="AD2246">
        <f>MONTH(Sales_Trans_2[[#This Row],[Transaction_Date]])</f>
        <v>3</v>
      </c>
      <c r="AE2246" s="19">
        <f>IFERROR(Sales_Trans_2[[#This Row],[Profit]]/Sales_Trans_2[[#This Row],[Sales_Amount]],0)</f>
        <v>0.24746324835818537</v>
      </c>
      <c r="AF2246" s="20" t="str">
        <f>IF(Sales_Trans_2[[#This Row],[Discount_Pct]]=0,"0%",
IF(Sales_Trans_2[[#This Row],[Discount_Pct]]&lt;=5,"1-5%",
IF(Sales_Trans_2[[#This Row],[Discount_Pct]]&lt;=10,"6-10%",
IF(Sales_Trans_2[[#This Row],[Discount_Pct]]&lt;=15,"11-15%","&gt;15%"))))</f>
        <v>11-15%</v>
      </c>
    </row>
    <row r="2247" spans="1:32" x14ac:dyDescent="0.25">
      <c r="A2247" t="s">
        <v>3480</v>
      </c>
      <c r="B2247" s="10">
        <v>45866</v>
      </c>
      <c r="C2247" t="s">
        <v>379</v>
      </c>
      <c r="D2247" t="s">
        <v>314</v>
      </c>
      <c r="E2247" t="s">
        <v>808</v>
      </c>
      <c r="F2247" t="s">
        <v>3117</v>
      </c>
      <c r="G2247">
        <v>8</v>
      </c>
      <c r="H2247">
        <v>366.27</v>
      </c>
      <c r="I2247">
        <v>20</v>
      </c>
      <c r="J2247">
        <v>586.03</v>
      </c>
      <c r="K2247">
        <v>2344.13</v>
      </c>
      <c r="L2247">
        <v>1978</v>
      </c>
      <c r="M2247">
        <v>366.13</v>
      </c>
      <c r="N2247" t="s">
        <v>40</v>
      </c>
      <c r="O2247" t="s">
        <v>24</v>
      </c>
      <c r="P2247" t="s">
        <v>25</v>
      </c>
      <c r="Q2247">
        <v>0.81666666666666665</v>
      </c>
      <c r="R2247" t="s">
        <v>49</v>
      </c>
      <c r="S2247" t="s">
        <v>4707</v>
      </c>
      <c r="T2247" t="s">
        <v>4703</v>
      </c>
      <c r="U2247">
        <v>329.69</v>
      </c>
      <c r="V2247" t="s">
        <v>5074</v>
      </c>
      <c r="W2247" t="s">
        <v>4958</v>
      </c>
      <c r="X2247" t="s">
        <v>5297</v>
      </c>
      <c r="Y2247" t="s">
        <v>4960</v>
      </c>
      <c r="Z2247" t="s">
        <v>5703</v>
      </c>
      <c r="AA2247" t="s">
        <v>4962</v>
      </c>
      <c r="AB2247">
        <f>YEAR(Sales_Trans_2[[#This Row],[Transaction_Date]])</f>
        <v>2025</v>
      </c>
      <c r="AC2247" t="str">
        <f>TEXT(Sales_Trans_2[[#This Row],[Transaction_Date]],"mmm")</f>
        <v>Jul</v>
      </c>
      <c r="AD2247">
        <f>MONTH(Sales_Trans_2[[#This Row],[Transaction_Date]])</f>
        <v>7</v>
      </c>
      <c r="AE2247" s="19">
        <f>IFERROR(Sales_Trans_2[[#This Row],[Profit]]/Sales_Trans_2[[#This Row],[Sales_Amount]],0)</f>
        <v>0.15619014303814208</v>
      </c>
      <c r="AF2247" s="20" t="str">
        <f>IF(Sales_Trans_2[[#This Row],[Discount_Pct]]=0,"0%",
IF(Sales_Trans_2[[#This Row],[Discount_Pct]]&lt;=5,"1-5%",
IF(Sales_Trans_2[[#This Row],[Discount_Pct]]&lt;=10,"6-10%",
IF(Sales_Trans_2[[#This Row],[Discount_Pct]]&lt;=15,"11-15%","&gt;15%"))))</f>
        <v>&gt;15%</v>
      </c>
    </row>
    <row r="2248" spans="1:32" x14ac:dyDescent="0.25">
      <c r="A2248" t="s">
        <v>2941</v>
      </c>
      <c r="B2248" s="10">
        <v>45858</v>
      </c>
      <c r="C2248" t="s">
        <v>1594</v>
      </c>
      <c r="D2248" t="s">
        <v>802</v>
      </c>
      <c r="E2248" t="s">
        <v>400</v>
      </c>
      <c r="F2248" t="s">
        <v>1223</v>
      </c>
      <c r="G2248">
        <v>3</v>
      </c>
      <c r="H2248">
        <v>298.68</v>
      </c>
      <c r="I2248">
        <v>5</v>
      </c>
      <c r="J2248">
        <v>44.8</v>
      </c>
      <c r="K2248">
        <v>978.93</v>
      </c>
      <c r="L2248">
        <v>752.07</v>
      </c>
      <c r="M2248">
        <v>226.86</v>
      </c>
      <c r="N2248" t="s">
        <v>47</v>
      </c>
      <c r="O2248" t="s">
        <v>24</v>
      </c>
      <c r="P2248" t="s">
        <v>25</v>
      </c>
      <c r="Q2248">
        <v>0.53819444444444442</v>
      </c>
      <c r="R2248" t="s">
        <v>27</v>
      </c>
      <c r="S2248" t="s">
        <v>4850</v>
      </c>
      <c r="T2248" t="s">
        <v>4847</v>
      </c>
      <c r="U2248">
        <v>298.68</v>
      </c>
      <c r="V2248" t="s">
        <v>5483</v>
      </c>
      <c r="W2248" t="s">
        <v>4968</v>
      </c>
      <c r="X2248" t="s">
        <v>5326</v>
      </c>
      <c r="Y2248" t="s">
        <v>4960</v>
      </c>
      <c r="Z2248" t="s">
        <v>5003</v>
      </c>
      <c r="AA2248" t="s">
        <v>4962</v>
      </c>
      <c r="AB2248">
        <f>YEAR(Sales_Trans_2[[#This Row],[Transaction_Date]])</f>
        <v>2025</v>
      </c>
      <c r="AC2248" t="str">
        <f>TEXT(Sales_Trans_2[[#This Row],[Transaction_Date]],"mmm")</f>
        <v>Jul</v>
      </c>
      <c r="AD2248">
        <f>MONTH(Sales_Trans_2[[#This Row],[Transaction_Date]])</f>
        <v>7</v>
      </c>
      <c r="AE2248" s="19">
        <f>IFERROR(Sales_Trans_2[[#This Row],[Profit]]/Sales_Trans_2[[#This Row],[Sales_Amount]],0)</f>
        <v>0.23174282124360274</v>
      </c>
      <c r="AF2248" s="20" t="str">
        <f>IF(Sales_Trans_2[[#This Row],[Discount_Pct]]=0,"0%",
IF(Sales_Trans_2[[#This Row],[Discount_Pct]]&lt;=5,"1-5%",
IF(Sales_Trans_2[[#This Row],[Discount_Pct]]&lt;=10,"6-10%",
IF(Sales_Trans_2[[#This Row],[Discount_Pct]]&lt;=15,"11-15%","&gt;15%"))))</f>
        <v>1-5%</v>
      </c>
    </row>
    <row r="2249" spans="1:32" x14ac:dyDescent="0.25">
      <c r="A2249" t="s">
        <v>473</v>
      </c>
      <c r="B2249" s="10">
        <v>45854</v>
      </c>
      <c r="C2249" t="s">
        <v>289</v>
      </c>
      <c r="D2249" t="s">
        <v>95</v>
      </c>
      <c r="E2249" t="s">
        <v>66</v>
      </c>
      <c r="F2249" t="s">
        <v>474</v>
      </c>
      <c r="G2249">
        <v>8</v>
      </c>
      <c r="H2249">
        <v>530.14</v>
      </c>
      <c r="I2249">
        <v>5</v>
      </c>
      <c r="J2249">
        <v>212.06</v>
      </c>
      <c r="K2249">
        <v>4029.06</v>
      </c>
      <c r="L2249">
        <v>3166.96</v>
      </c>
      <c r="M2249">
        <v>862.1</v>
      </c>
      <c r="N2249" t="s">
        <v>133</v>
      </c>
      <c r="O2249" t="s">
        <v>24</v>
      </c>
      <c r="P2249" t="s">
        <v>25</v>
      </c>
      <c r="Q2249">
        <v>0.75694444444444442</v>
      </c>
      <c r="R2249" t="s">
        <v>49</v>
      </c>
      <c r="S2249" t="s">
        <v>4937</v>
      </c>
      <c r="T2249" t="s">
        <v>4930</v>
      </c>
      <c r="U2249">
        <v>522.78</v>
      </c>
      <c r="V2249" t="s">
        <v>5118</v>
      </c>
      <c r="W2249" t="s">
        <v>4958</v>
      </c>
      <c r="X2249" t="s">
        <v>5335</v>
      </c>
      <c r="Y2249" t="s">
        <v>4960</v>
      </c>
      <c r="Z2249" t="s">
        <v>5155</v>
      </c>
      <c r="AA2249" t="s">
        <v>4962</v>
      </c>
      <c r="AB2249">
        <f>YEAR(Sales_Trans_2[[#This Row],[Transaction_Date]])</f>
        <v>2025</v>
      </c>
      <c r="AC2249" t="str">
        <f>TEXT(Sales_Trans_2[[#This Row],[Transaction_Date]],"mmm")</f>
        <v>Jul</v>
      </c>
      <c r="AD2249">
        <f>MONTH(Sales_Trans_2[[#This Row],[Transaction_Date]])</f>
        <v>7</v>
      </c>
      <c r="AE2249" s="19">
        <f>IFERROR(Sales_Trans_2[[#This Row],[Profit]]/Sales_Trans_2[[#This Row],[Sales_Amount]],0)</f>
        <v>0.21397050428635961</v>
      </c>
      <c r="AF2249" s="20" t="str">
        <f>IF(Sales_Trans_2[[#This Row],[Discount_Pct]]=0,"0%",
IF(Sales_Trans_2[[#This Row],[Discount_Pct]]&lt;=5,"1-5%",
IF(Sales_Trans_2[[#This Row],[Discount_Pct]]&lt;=10,"6-10%",
IF(Sales_Trans_2[[#This Row],[Discount_Pct]]&lt;=15,"11-15%","&gt;15%"))))</f>
        <v>1-5%</v>
      </c>
    </row>
    <row r="2250" spans="1:32" x14ac:dyDescent="0.25">
      <c r="A2250" t="s">
        <v>2536</v>
      </c>
      <c r="B2250" s="10">
        <v>45854</v>
      </c>
      <c r="C2250" t="s">
        <v>1090</v>
      </c>
      <c r="D2250" t="s">
        <v>147</v>
      </c>
      <c r="E2250" t="s">
        <v>153</v>
      </c>
      <c r="F2250" t="s">
        <v>182</v>
      </c>
      <c r="G2250">
        <v>8</v>
      </c>
      <c r="H2250">
        <v>355.97</v>
      </c>
      <c r="I2250">
        <v>20</v>
      </c>
      <c r="J2250">
        <v>569.54999999999995</v>
      </c>
      <c r="K2250">
        <v>2278.21</v>
      </c>
      <c r="L2250">
        <v>2089.7600000000002</v>
      </c>
      <c r="M2250">
        <v>188.45</v>
      </c>
      <c r="N2250" t="s">
        <v>133</v>
      </c>
      <c r="O2250" t="s">
        <v>24</v>
      </c>
      <c r="P2250" t="s">
        <v>25</v>
      </c>
      <c r="Q2250">
        <v>0.79722222222222228</v>
      </c>
      <c r="R2250" t="s">
        <v>49</v>
      </c>
      <c r="S2250" t="s">
        <v>4717</v>
      </c>
      <c r="T2250" t="s">
        <v>4703</v>
      </c>
      <c r="U2250">
        <v>332.73</v>
      </c>
      <c r="V2250" t="s">
        <v>5700</v>
      </c>
      <c r="W2250" t="s">
        <v>4958</v>
      </c>
      <c r="X2250" t="s">
        <v>5615</v>
      </c>
      <c r="Y2250" t="s">
        <v>4960</v>
      </c>
      <c r="Z2250" t="s">
        <v>5126</v>
      </c>
      <c r="AA2250" t="s">
        <v>4962</v>
      </c>
      <c r="AB2250">
        <f>YEAR(Sales_Trans_2[[#This Row],[Transaction_Date]])</f>
        <v>2025</v>
      </c>
      <c r="AC2250" t="str">
        <f>TEXT(Sales_Trans_2[[#This Row],[Transaction_Date]],"mmm")</f>
        <v>Jul</v>
      </c>
      <c r="AD2250">
        <f>MONTH(Sales_Trans_2[[#This Row],[Transaction_Date]])</f>
        <v>7</v>
      </c>
      <c r="AE2250" s="19">
        <f>IFERROR(Sales_Trans_2[[#This Row],[Profit]]/Sales_Trans_2[[#This Row],[Sales_Amount]],0)</f>
        <v>8.271845001119299E-2</v>
      </c>
      <c r="AF2250" s="20" t="str">
        <f>IF(Sales_Trans_2[[#This Row],[Discount_Pct]]=0,"0%",
IF(Sales_Trans_2[[#This Row],[Discount_Pct]]&lt;=5,"1-5%",
IF(Sales_Trans_2[[#This Row],[Discount_Pct]]&lt;=10,"6-10%",
IF(Sales_Trans_2[[#This Row],[Discount_Pct]]&lt;=15,"11-15%","&gt;15%"))))</f>
        <v>&gt;15%</v>
      </c>
    </row>
    <row r="2251" spans="1:32" x14ac:dyDescent="0.25">
      <c r="A2251" t="s">
        <v>3528</v>
      </c>
      <c r="B2251" s="10">
        <v>45854</v>
      </c>
      <c r="C2251" t="s">
        <v>83</v>
      </c>
      <c r="D2251" t="s">
        <v>1475</v>
      </c>
      <c r="E2251" t="s">
        <v>1247</v>
      </c>
      <c r="F2251" t="s">
        <v>474</v>
      </c>
      <c r="G2251">
        <v>5</v>
      </c>
      <c r="H2251">
        <v>183.39</v>
      </c>
      <c r="I2251">
        <v>10</v>
      </c>
      <c r="J2251">
        <v>91.69</v>
      </c>
      <c r="K2251">
        <v>825.26</v>
      </c>
      <c r="L2251">
        <v>792.15</v>
      </c>
      <c r="M2251">
        <v>33.11</v>
      </c>
      <c r="N2251" t="s">
        <v>68</v>
      </c>
      <c r="O2251" t="s">
        <v>24</v>
      </c>
      <c r="P2251" t="s">
        <v>25</v>
      </c>
      <c r="Q2251">
        <v>0.38680555555555557</v>
      </c>
      <c r="R2251" t="s">
        <v>49</v>
      </c>
      <c r="S2251" t="s">
        <v>4900</v>
      </c>
      <c r="T2251" t="s">
        <v>4887</v>
      </c>
      <c r="U2251">
        <v>183.39</v>
      </c>
      <c r="V2251" t="s">
        <v>5934</v>
      </c>
      <c r="W2251" t="s">
        <v>4968</v>
      </c>
      <c r="X2251" t="s">
        <v>5335</v>
      </c>
      <c r="Y2251" t="s">
        <v>4960</v>
      </c>
      <c r="Z2251" t="s">
        <v>5336</v>
      </c>
      <c r="AA2251" t="s">
        <v>4962</v>
      </c>
      <c r="AB2251">
        <f>YEAR(Sales_Trans_2[[#This Row],[Transaction_Date]])</f>
        <v>2025</v>
      </c>
      <c r="AC2251" t="str">
        <f>TEXT(Sales_Trans_2[[#This Row],[Transaction_Date]],"mmm")</f>
        <v>Jul</v>
      </c>
      <c r="AD2251">
        <f>MONTH(Sales_Trans_2[[#This Row],[Transaction_Date]])</f>
        <v>7</v>
      </c>
      <c r="AE2251" s="19">
        <f>IFERROR(Sales_Trans_2[[#This Row],[Profit]]/Sales_Trans_2[[#This Row],[Sales_Amount]],0)</f>
        <v>4.0120689237331267E-2</v>
      </c>
      <c r="AF2251" s="20" t="str">
        <f>IF(Sales_Trans_2[[#This Row],[Discount_Pct]]=0,"0%",
IF(Sales_Trans_2[[#This Row],[Discount_Pct]]&lt;=5,"1-5%",
IF(Sales_Trans_2[[#This Row],[Discount_Pct]]&lt;=10,"6-10%",
IF(Sales_Trans_2[[#This Row],[Discount_Pct]]&lt;=15,"11-15%","&gt;15%"))))</f>
        <v>6-10%</v>
      </c>
    </row>
    <row r="2252" spans="1:32" x14ac:dyDescent="0.25">
      <c r="A2252" t="s">
        <v>2236</v>
      </c>
      <c r="B2252" s="10">
        <v>45876</v>
      </c>
      <c r="C2252" t="s">
        <v>2237</v>
      </c>
      <c r="D2252" t="s">
        <v>1475</v>
      </c>
      <c r="E2252" t="s">
        <v>950</v>
      </c>
      <c r="F2252" t="s">
        <v>1655</v>
      </c>
      <c r="G2252">
        <v>4</v>
      </c>
      <c r="H2252">
        <v>183.39</v>
      </c>
      <c r="I2252">
        <v>5</v>
      </c>
      <c r="J2252">
        <v>36.68</v>
      </c>
      <c r="K2252">
        <v>696.88</v>
      </c>
      <c r="L2252">
        <v>633.72</v>
      </c>
      <c r="M2252">
        <v>63.16</v>
      </c>
      <c r="N2252" t="s">
        <v>47</v>
      </c>
      <c r="O2252" t="s">
        <v>24</v>
      </c>
      <c r="P2252" t="s">
        <v>25</v>
      </c>
      <c r="Q2252">
        <v>0.60138888888888886</v>
      </c>
      <c r="R2252" t="s">
        <v>49</v>
      </c>
      <c r="S2252" t="s">
        <v>4900</v>
      </c>
      <c r="T2252" t="s">
        <v>4887</v>
      </c>
      <c r="U2252">
        <v>183.39</v>
      </c>
      <c r="V2252" t="s">
        <v>6019</v>
      </c>
      <c r="W2252" t="s">
        <v>4964</v>
      </c>
      <c r="X2252" t="s">
        <v>5801</v>
      </c>
      <c r="Y2252" t="s">
        <v>4960</v>
      </c>
      <c r="Z2252" t="s">
        <v>5049</v>
      </c>
      <c r="AA2252" t="s">
        <v>4962</v>
      </c>
      <c r="AB2252">
        <f>YEAR(Sales_Trans_2[[#This Row],[Transaction_Date]])</f>
        <v>2025</v>
      </c>
      <c r="AC2252" t="str">
        <f>TEXT(Sales_Trans_2[[#This Row],[Transaction_Date]],"mmm")</f>
        <v>Aug</v>
      </c>
      <c r="AD2252">
        <f>MONTH(Sales_Trans_2[[#This Row],[Transaction_Date]])</f>
        <v>8</v>
      </c>
      <c r="AE2252" s="19">
        <f>IFERROR(Sales_Trans_2[[#This Row],[Profit]]/Sales_Trans_2[[#This Row],[Sales_Amount]],0)</f>
        <v>9.0632533578234406E-2</v>
      </c>
      <c r="AF2252" s="20" t="str">
        <f>IF(Sales_Trans_2[[#This Row],[Discount_Pct]]=0,"0%",
IF(Sales_Trans_2[[#This Row],[Discount_Pct]]&lt;=5,"1-5%",
IF(Sales_Trans_2[[#This Row],[Discount_Pct]]&lt;=10,"6-10%",
IF(Sales_Trans_2[[#This Row],[Discount_Pct]]&lt;=15,"11-15%","&gt;15%"))))</f>
        <v>1-5%</v>
      </c>
    </row>
    <row r="2253" spans="1:32" x14ac:dyDescent="0.25">
      <c r="A2253" t="s">
        <v>3345</v>
      </c>
      <c r="B2253" s="10">
        <v>45838</v>
      </c>
      <c r="C2253" t="s">
        <v>3346</v>
      </c>
      <c r="D2253" t="s">
        <v>503</v>
      </c>
      <c r="E2253" t="s">
        <v>78</v>
      </c>
      <c r="F2253" t="s">
        <v>79</v>
      </c>
      <c r="G2253">
        <v>4</v>
      </c>
      <c r="H2253">
        <v>503.36</v>
      </c>
      <c r="I2253">
        <v>15</v>
      </c>
      <c r="J2253">
        <v>302.02</v>
      </c>
      <c r="K2253">
        <v>1711.42</v>
      </c>
      <c r="L2253">
        <v>1559.2</v>
      </c>
      <c r="M2253">
        <v>152.22</v>
      </c>
      <c r="N2253" t="s">
        <v>4971</v>
      </c>
      <c r="O2253" t="s">
        <v>24</v>
      </c>
      <c r="P2253" t="s">
        <v>25</v>
      </c>
      <c r="Q2253">
        <v>0.41458333333333336</v>
      </c>
      <c r="R2253" t="s">
        <v>49</v>
      </c>
      <c r="S2253" t="s">
        <v>4727</v>
      </c>
      <c r="T2253" t="s">
        <v>4703</v>
      </c>
      <c r="U2253">
        <v>503.36</v>
      </c>
      <c r="V2253" t="s">
        <v>5549</v>
      </c>
      <c r="W2253" t="s">
        <v>4964</v>
      </c>
      <c r="X2253" t="s">
        <v>5359</v>
      </c>
      <c r="Y2253" t="s">
        <v>4960</v>
      </c>
      <c r="Z2253" t="s">
        <v>5360</v>
      </c>
      <c r="AA2253" t="s">
        <v>4962</v>
      </c>
      <c r="AB2253">
        <f>YEAR(Sales_Trans_2[[#This Row],[Transaction_Date]])</f>
        <v>2025</v>
      </c>
      <c r="AC2253" t="str">
        <f>TEXT(Sales_Trans_2[[#This Row],[Transaction_Date]],"mmm")</f>
        <v>Jun</v>
      </c>
      <c r="AD2253">
        <f>MONTH(Sales_Trans_2[[#This Row],[Transaction_Date]])</f>
        <v>6</v>
      </c>
      <c r="AE2253" s="19">
        <f>IFERROR(Sales_Trans_2[[#This Row],[Profit]]/Sales_Trans_2[[#This Row],[Sales_Amount]],0)</f>
        <v>8.8943684192074407E-2</v>
      </c>
      <c r="AF2253" s="20" t="str">
        <f>IF(Sales_Trans_2[[#This Row],[Discount_Pct]]=0,"0%",
IF(Sales_Trans_2[[#This Row],[Discount_Pct]]&lt;=5,"1-5%",
IF(Sales_Trans_2[[#This Row],[Discount_Pct]]&lt;=10,"6-10%",
IF(Sales_Trans_2[[#This Row],[Discount_Pct]]&lt;=15,"11-15%","&gt;15%"))))</f>
        <v>11-15%</v>
      </c>
    </row>
    <row r="2254" spans="1:32" x14ac:dyDescent="0.25">
      <c r="A2254" t="s">
        <v>1887</v>
      </c>
      <c r="B2254" s="10">
        <v>45832</v>
      </c>
      <c r="C2254" t="s">
        <v>1888</v>
      </c>
      <c r="D2254" t="s">
        <v>732</v>
      </c>
      <c r="E2254" t="s">
        <v>864</v>
      </c>
      <c r="F2254" t="s">
        <v>1889</v>
      </c>
      <c r="G2254">
        <v>3</v>
      </c>
      <c r="H2254">
        <v>661.91</v>
      </c>
      <c r="I2254">
        <v>15</v>
      </c>
      <c r="J2254">
        <v>297.86</v>
      </c>
      <c r="K2254">
        <v>1687.87</v>
      </c>
      <c r="L2254">
        <v>1196.1600000000001</v>
      </c>
      <c r="M2254">
        <v>491.71</v>
      </c>
      <c r="N2254" t="s">
        <v>68</v>
      </c>
      <c r="O2254" t="s">
        <v>24</v>
      </c>
      <c r="P2254" t="s">
        <v>25</v>
      </c>
      <c r="Q2254">
        <v>0.73263888888888884</v>
      </c>
      <c r="R2254" t="s">
        <v>49</v>
      </c>
      <c r="S2254" t="s">
        <v>4662</v>
      </c>
      <c r="T2254" t="s">
        <v>4636</v>
      </c>
      <c r="U2254">
        <v>661.91</v>
      </c>
      <c r="V2254" t="s">
        <v>5946</v>
      </c>
      <c r="W2254" t="s">
        <v>4964</v>
      </c>
      <c r="X2254" t="s">
        <v>5945</v>
      </c>
      <c r="Y2254" t="s">
        <v>4960</v>
      </c>
      <c r="Z2254" t="s">
        <v>5166</v>
      </c>
      <c r="AA2254" t="s">
        <v>4962</v>
      </c>
      <c r="AB2254">
        <f>YEAR(Sales_Trans_2[[#This Row],[Transaction_Date]])</f>
        <v>2025</v>
      </c>
      <c r="AC2254" t="str">
        <f>TEXT(Sales_Trans_2[[#This Row],[Transaction_Date]],"mmm")</f>
        <v>Jun</v>
      </c>
      <c r="AD2254">
        <f>MONTH(Sales_Trans_2[[#This Row],[Transaction_Date]])</f>
        <v>6</v>
      </c>
      <c r="AE2254" s="19">
        <f>IFERROR(Sales_Trans_2[[#This Row],[Profit]]/Sales_Trans_2[[#This Row],[Sales_Amount]],0)</f>
        <v>0.29131982913376031</v>
      </c>
      <c r="AF2254" s="20" t="str">
        <f>IF(Sales_Trans_2[[#This Row],[Discount_Pct]]=0,"0%",
IF(Sales_Trans_2[[#This Row],[Discount_Pct]]&lt;=5,"1-5%",
IF(Sales_Trans_2[[#This Row],[Discount_Pct]]&lt;=10,"6-10%",
IF(Sales_Trans_2[[#This Row],[Discount_Pct]]&lt;=15,"11-15%","&gt;15%"))))</f>
        <v>11-15%</v>
      </c>
    </row>
    <row r="2255" spans="1:32" x14ac:dyDescent="0.25">
      <c r="A2255" t="s">
        <v>3783</v>
      </c>
      <c r="B2255" s="10">
        <v>45832</v>
      </c>
      <c r="C2255" t="s">
        <v>1019</v>
      </c>
      <c r="D2255" t="s">
        <v>530</v>
      </c>
      <c r="E2255" t="s">
        <v>72</v>
      </c>
      <c r="F2255" t="s">
        <v>1986</v>
      </c>
      <c r="G2255">
        <v>3</v>
      </c>
      <c r="H2255">
        <v>125.15</v>
      </c>
      <c r="I2255">
        <v>20</v>
      </c>
      <c r="J2255">
        <v>75.09</v>
      </c>
      <c r="K2255">
        <v>300.36</v>
      </c>
      <c r="L2255">
        <v>287.10000000000002</v>
      </c>
      <c r="M2255">
        <v>13.26</v>
      </c>
      <c r="N2255" t="s">
        <v>40</v>
      </c>
      <c r="O2255" t="s">
        <v>24</v>
      </c>
      <c r="P2255" t="s">
        <v>25</v>
      </c>
      <c r="Q2255">
        <v>0.44791666666666669</v>
      </c>
      <c r="R2255" t="s">
        <v>49</v>
      </c>
      <c r="S2255" t="s">
        <v>4772</v>
      </c>
      <c r="T2255" t="s">
        <v>4752</v>
      </c>
      <c r="U2255">
        <v>125.15</v>
      </c>
      <c r="V2255" t="s">
        <v>5933</v>
      </c>
      <c r="W2255" t="s">
        <v>4968</v>
      </c>
      <c r="X2255" t="s">
        <v>5030</v>
      </c>
      <c r="Y2255" t="s">
        <v>4960</v>
      </c>
      <c r="Z2255" t="s">
        <v>5031</v>
      </c>
      <c r="AA2255" t="s">
        <v>4962</v>
      </c>
      <c r="AB2255">
        <f>YEAR(Sales_Trans_2[[#This Row],[Transaction_Date]])</f>
        <v>2025</v>
      </c>
      <c r="AC2255" t="str">
        <f>TEXT(Sales_Trans_2[[#This Row],[Transaction_Date]],"mmm")</f>
        <v>Jun</v>
      </c>
      <c r="AD2255">
        <f>MONTH(Sales_Trans_2[[#This Row],[Transaction_Date]])</f>
        <v>6</v>
      </c>
      <c r="AE2255" s="19">
        <f>IFERROR(Sales_Trans_2[[#This Row],[Profit]]/Sales_Trans_2[[#This Row],[Sales_Amount]],0)</f>
        <v>4.4147023571713941E-2</v>
      </c>
      <c r="AF2255" s="20" t="str">
        <f>IF(Sales_Trans_2[[#This Row],[Discount_Pct]]=0,"0%",
IF(Sales_Trans_2[[#This Row],[Discount_Pct]]&lt;=5,"1-5%",
IF(Sales_Trans_2[[#This Row],[Discount_Pct]]&lt;=10,"6-10%",
IF(Sales_Trans_2[[#This Row],[Discount_Pct]]&lt;=15,"11-15%","&gt;15%"))))</f>
        <v>&gt;15%</v>
      </c>
    </row>
    <row r="2256" spans="1:32" x14ac:dyDescent="0.25">
      <c r="A2256" t="s">
        <v>4147</v>
      </c>
      <c r="B2256" s="10">
        <v>45830</v>
      </c>
      <c r="C2256" t="s">
        <v>1673</v>
      </c>
      <c r="D2256" t="s">
        <v>158</v>
      </c>
      <c r="E2256" t="s">
        <v>950</v>
      </c>
      <c r="F2256" t="s">
        <v>1986</v>
      </c>
      <c r="G2256">
        <v>5</v>
      </c>
      <c r="H2256">
        <v>337.35</v>
      </c>
      <c r="I2256">
        <v>10</v>
      </c>
      <c r="J2256">
        <v>168.68</v>
      </c>
      <c r="K2256">
        <v>1745.78</v>
      </c>
      <c r="L2256">
        <v>1299.6500000000001</v>
      </c>
      <c r="M2256">
        <v>446.13</v>
      </c>
      <c r="N2256" t="s">
        <v>68</v>
      </c>
      <c r="O2256" t="s">
        <v>24</v>
      </c>
      <c r="P2256" t="s">
        <v>25</v>
      </c>
      <c r="Q2256">
        <v>0.83958333333333335</v>
      </c>
      <c r="R2256" t="s">
        <v>27</v>
      </c>
      <c r="S2256" t="s">
        <v>4871</v>
      </c>
      <c r="T2256" t="s">
        <v>4864</v>
      </c>
      <c r="U2256">
        <v>306.62</v>
      </c>
      <c r="V2256" t="s">
        <v>5860</v>
      </c>
      <c r="W2256" t="s">
        <v>4958</v>
      </c>
      <c r="X2256" t="s">
        <v>5030</v>
      </c>
      <c r="Y2256" t="s">
        <v>4960</v>
      </c>
      <c r="Z2256" t="s">
        <v>5049</v>
      </c>
      <c r="AA2256" t="s">
        <v>4962</v>
      </c>
      <c r="AB2256">
        <f>YEAR(Sales_Trans_2[[#This Row],[Transaction_Date]])</f>
        <v>2025</v>
      </c>
      <c r="AC2256" t="str">
        <f>TEXT(Sales_Trans_2[[#This Row],[Transaction_Date]],"mmm")</f>
        <v>Jun</v>
      </c>
      <c r="AD2256">
        <f>MONTH(Sales_Trans_2[[#This Row],[Transaction_Date]])</f>
        <v>6</v>
      </c>
      <c r="AE2256" s="19">
        <f>IFERROR(Sales_Trans_2[[#This Row],[Profit]]/Sales_Trans_2[[#This Row],[Sales_Amount]],0)</f>
        <v>0.25554766350857494</v>
      </c>
      <c r="AF2256" s="20" t="str">
        <f>IF(Sales_Trans_2[[#This Row],[Discount_Pct]]=0,"0%",
IF(Sales_Trans_2[[#This Row],[Discount_Pct]]&lt;=5,"1-5%",
IF(Sales_Trans_2[[#This Row],[Discount_Pct]]&lt;=10,"6-10%",
IF(Sales_Trans_2[[#This Row],[Discount_Pct]]&lt;=15,"11-15%","&gt;15%"))))</f>
        <v>6-10%</v>
      </c>
    </row>
    <row r="2257" spans="1:32" x14ac:dyDescent="0.25">
      <c r="A2257" t="s">
        <v>3110</v>
      </c>
      <c r="B2257" s="10">
        <v>45824</v>
      </c>
      <c r="C2257" t="s">
        <v>3111</v>
      </c>
      <c r="D2257" t="s">
        <v>2552</v>
      </c>
      <c r="E2257" t="s">
        <v>1372</v>
      </c>
      <c r="F2257" t="s">
        <v>2629</v>
      </c>
      <c r="G2257">
        <v>5</v>
      </c>
      <c r="H2257">
        <v>72.930000000000007</v>
      </c>
      <c r="I2257">
        <v>15</v>
      </c>
      <c r="J2257">
        <v>54.7</v>
      </c>
      <c r="K2257">
        <v>309.95</v>
      </c>
      <c r="L2257">
        <v>271.25</v>
      </c>
      <c r="M2257">
        <v>38.700000000000003</v>
      </c>
      <c r="N2257" t="s">
        <v>23</v>
      </c>
      <c r="O2257" t="s">
        <v>24</v>
      </c>
      <c r="P2257" t="s">
        <v>25</v>
      </c>
      <c r="Q2257">
        <v>0.74722222222222223</v>
      </c>
      <c r="R2257" t="s">
        <v>49</v>
      </c>
      <c r="S2257" t="s">
        <v>4784</v>
      </c>
      <c r="T2257" t="s">
        <v>4776</v>
      </c>
      <c r="U2257">
        <v>72.930000000000007</v>
      </c>
      <c r="V2257" t="s">
        <v>5452</v>
      </c>
      <c r="W2257" t="s">
        <v>4968</v>
      </c>
      <c r="X2257" t="s">
        <v>5355</v>
      </c>
      <c r="Y2257" t="s">
        <v>4960</v>
      </c>
      <c r="Z2257" t="s">
        <v>5356</v>
      </c>
      <c r="AA2257" t="s">
        <v>4962</v>
      </c>
      <c r="AB2257">
        <f>YEAR(Sales_Trans_2[[#This Row],[Transaction_Date]])</f>
        <v>2025</v>
      </c>
      <c r="AC2257" t="str">
        <f>TEXT(Sales_Trans_2[[#This Row],[Transaction_Date]],"mmm")</f>
        <v>Jun</v>
      </c>
      <c r="AD2257">
        <f>MONTH(Sales_Trans_2[[#This Row],[Transaction_Date]])</f>
        <v>6</v>
      </c>
      <c r="AE2257" s="19">
        <f>IFERROR(Sales_Trans_2[[#This Row],[Profit]]/Sales_Trans_2[[#This Row],[Sales_Amount]],0)</f>
        <v>0.12485884820132281</v>
      </c>
      <c r="AF2257" s="20" t="str">
        <f>IF(Sales_Trans_2[[#This Row],[Discount_Pct]]=0,"0%",
IF(Sales_Trans_2[[#This Row],[Discount_Pct]]&lt;=5,"1-5%",
IF(Sales_Trans_2[[#This Row],[Discount_Pct]]&lt;=10,"6-10%",
IF(Sales_Trans_2[[#This Row],[Discount_Pct]]&lt;=15,"11-15%","&gt;15%"))))</f>
        <v>11-15%</v>
      </c>
    </row>
    <row r="2258" spans="1:32" x14ac:dyDescent="0.25">
      <c r="A2258" t="s">
        <v>1720</v>
      </c>
      <c r="B2258" s="10">
        <v>45823</v>
      </c>
      <c r="C2258" t="s">
        <v>175</v>
      </c>
      <c r="D2258" t="s">
        <v>314</v>
      </c>
      <c r="E2258" t="s">
        <v>78</v>
      </c>
      <c r="F2258" t="s">
        <v>79</v>
      </c>
      <c r="G2258">
        <v>5</v>
      </c>
      <c r="H2258">
        <v>329.69</v>
      </c>
      <c r="I2258">
        <v>5</v>
      </c>
      <c r="J2258">
        <v>82.42</v>
      </c>
      <c r="K2258">
        <v>1800.93</v>
      </c>
      <c r="L2258">
        <v>1236.25</v>
      </c>
      <c r="M2258">
        <v>564.67999999999995</v>
      </c>
      <c r="N2258" t="s">
        <v>23</v>
      </c>
      <c r="O2258" t="s">
        <v>24</v>
      </c>
      <c r="P2258" t="s">
        <v>25</v>
      </c>
      <c r="Q2258">
        <v>0.40138888888888891</v>
      </c>
      <c r="R2258" t="s">
        <v>27</v>
      </c>
      <c r="S2258" t="s">
        <v>4707</v>
      </c>
      <c r="T2258" t="s">
        <v>4703</v>
      </c>
      <c r="U2258">
        <v>329.69</v>
      </c>
      <c r="V2258" t="s">
        <v>5132</v>
      </c>
      <c r="W2258" t="s">
        <v>4968</v>
      </c>
      <c r="X2258" t="s">
        <v>5359</v>
      </c>
      <c r="Y2258" t="s">
        <v>4960</v>
      </c>
      <c r="Z2258" t="s">
        <v>5360</v>
      </c>
      <c r="AA2258" t="s">
        <v>4962</v>
      </c>
      <c r="AB2258">
        <f>YEAR(Sales_Trans_2[[#This Row],[Transaction_Date]])</f>
        <v>2025</v>
      </c>
      <c r="AC2258" t="str">
        <f>TEXT(Sales_Trans_2[[#This Row],[Transaction_Date]],"mmm")</f>
        <v>Jun</v>
      </c>
      <c r="AD2258">
        <f>MONTH(Sales_Trans_2[[#This Row],[Transaction_Date]])</f>
        <v>6</v>
      </c>
      <c r="AE2258" s="19">
        <f>IFERROR(Sales_Trans_2[[#This Row],[Profit]]/Sales_Trans_2[[#This Row],[Sales_Amount]],0)</f>
        <v>0.31354911073723019</v>
      </c>
      <c r="AF2258" s="20" t="str">
        <f>IF(Sales_Trans_2[[#This Row],[Discount_Pct]]=0,"0%",
IF(Sales_Trans_2[[#This Row],[Discount_Pct]]&lt;=5,"1-5%",
IF(Sales_Trans_2[[#This Row],[Discount_Pct]]&lt;=10,"6-10%",
IF(Sales_Trans_2[[#This Row],[Discount_Pct]]&lt;=15,"11-15%","&gt;15%"))))</f>
        <v>1-5%</v>
      </c>
    </row>
    <row r="2259" spans="1:32" x14ac:dyDescent="0.25">
      <c r="A2259" t="s">
        <v>4273</v>
      </c>
      <c r="B2259" s="10">
        <v>45823</v>
      </c>
      <c r="C2259" t="s">
        <v>3585</v>
      </c>
      <c r="D2259" t="s">
        <v>2135</v>
      </c>
      <c r="E2259" t="s">
        <v>1109</v>
      </c>
      <c r="F2259" t="s">
        <v>2027</v>
      </c>
      <c r="G2259">
        <v>1</v>
      </c>
      <c r="H2259">
        <v>68.95</v>
      </c>
      <c r="I2259">
        <v>15</v>
      </c>
      <c r="J2259">
        <v>10.34</v>
      </c>
      <c r="K2259">
        <v>67.400000000000006</v>
      </c>
      <c r="L2259">
        <v>57.89</v>
      </c>
      <c r="M2259">
        <v>9.51</v>
      </c>
      <c r="N2259" t="s">
        <v>23</v>
      </c>
      <c r="O2259" t="s">
        <v>24</v>
      </c>
      <c r="P2259" t="s">
        <v>25</v>
      </c>
      <c r="Q2259">
        <v>0.67291666666666672</v>
      </c>
      <c r="R2259" t="s">
        <v>27</v>
      </c>
      <c r="S2259" t="s">
        <v>4748</v>
      </c>
      <c r="T2259" t="s">
        <v>4729</v>
      </c>
      <c r="U2259">
        <v>68.95</v>
      </c>
      <c r="V2259" t="s">
        <v>5978</v>
      </c>
      <c r="W2259" t="s">
        <v>4968</v>
      </c>
      <c r="X2259" t="s">
        <v>5487</v>
      </c>
      <c r="Y2259" t="s">
        <v>4960</v>
      </c>
      <c r="Z2259" t="s">
        <v>5105</v>
      </c>
      <c r="AA2259" t="s">
        <v>4962</v>
      </c>
      <c r="AB2259">
        <f>YEAR(Sales_Trans_2[[#This Row],[Transaction_Date]])</f>
        <v>2025</v>
      </c>
      <c r="AC2259" t="str">
        <f>TEXT(Sales_Trans_2[[#This Row],[Transaction_Date]],"mmm")</f>
        <v>Jun</v>
      </c>
      <c r="AD2259">
        <f>MONTH(Sales_Trans_2[[#This Row],[Transaction_Date]])</f>
        <v>6</v>
      </c>
      <c r="AE2259" s="19">
        <f>IFERROR(Sales_Trans_2[[#This Row],[Profit]]/Sales_Trans_2[[#This Row],[Sales_Amount]],0)</f>
        <v>0.14109792284866468</v>
      </c>
      <c r="AF2259" s="20" t="str">
        <f>IF(Sales_Trans_2[[#This Row],[Discount_Pct]]=0,"0%",
IF(Sales_Trans_2[[#This Row],[Discount_Pct]]&lt;=5,"1-5%",
IF(Sales_Trans_2[[#This Row],[Discount_Pct]]&lt;=10,"6-10%",
IF(Sales_Trans_2[[#This Row],[Discount_Pct]]&lt;=15,"11-15%","&gt;15%"))))</f>
        <v>11-15%</v>
      </c>
    </row>
    <row r="2260" spans="1:32" x14ac:dyDescent="0.25">
      <c r="A2260" t="s">
        <v>4179</v>
      </c>
      <c r="B2260" s="10">
        <v>45936</v>
      </c>
      <c r="C2260" t="s">
        <v>954</v>
      </c>
      <c r="D2260" t="s">
        <v>124</v>
      </c>
      <c r="E2260" t="s">
        <v>950</v>
      </c>
      <c r="F2260" t="s">
        <v>422</v>
      </c>
      <c r="G2260">
        <v>3</v>
      </c>
      <c r="H2260">
        <v>397.22</v>
      </c>
      <c r="I2260">
        <v>10</v>
      </c>
      <c r="J2260">
        <v>119.17</v>
      </c>
      <c r="K2260">
        <v>1072.49</v>
      </c>
      <c r="L2260">
        <v>958.11</v>
      </c>
      <c r="M2260">
        <v>114.38</v>
      </c>
      <c r="N2260" t="s">
        <v>4971</v>
      </c>
      <c r="O2260" t="s">
        <v>24</v>
      </c>
      <c r="P2260" t="s">
        <v>25</v>
      </c>
      <c r="Q2260">
        <v>0.65208333333333335</v>
      </c>
      <c r="R2260" t="s">
        <v>49</v>
      </c>
      <c r="S2260" t="s">
        <v>4697</v>
      </c>
      <c r="T2260" t="s">
        <v>4672</v>
      </c>
      <c r="U2260">
        <v>397.22</v>
      </c>
      <c r="V2260" t="s">
        <v>5786</v>
      </c>
      <c r="W2260" t="s">
        <v>4964</v>
      </c>
      <c r="X2260" t="s">
        <v>5691</v>
      </c>
      <c r="Y2260" t="s">
        <v>4960</v>
      </c>
      <c r="Z2260" t="s">
        <v>5049</v>
      </c>
      <c r="AA2260" t="s">
        <v>4962</v>
      </c>
      <c r="AB2260">
        <f>YEAR(Sales_Trans_2[[#This Row],[Transaction_Date]])</f>
        <v>2025</v>
      </c>
      <c r="AC2260" t="str">
        <f>TEXT(Sales_Trans_2[[#This Row],[Transaction_Date]],"mmm")</f>
        <v>Oct</v>
      </c>
      <c r="AD2260">
        <f>MONTH(Sales_Trans_2[[#This Row],[Transaction_Date]])</f>
        <v>10</v>
      </c>
      <c r="AE2260" s="19">
        <f>IFERROR(Sales_Trans_2[[#This Row],[Profit]]/Sales_Trans_2[[#This Row],[Sales_Amount]],0)</f>
        <v>0.10664901304441067</v>
      </c>
      <c r="AF2260" s="20" t="str">
        <f>IF(Sales_Trans_2[[#This Row],[Discount_Pct]]=0,"0%",
IF(Sales_Trans_2[[#This Row],[Discount_Pct]]&lt;=5,"1-5%",
IF(Sales_Trans_2[[#This Row],[Discount_Pct]]&lt;=10,"6-10%",
IF(Sales_Trans_2[[#This Row],[Discount_Pct]]&lt;=15,"11-15%","&gt;15%"))))</f>
        <v>6-10%</v>
      </c>
    </row>
    <row r="2261" spans="1:32" x14ac:dyDescent="0.25">
      <c r="A2261" t="s">
        <v>324</v>
      </c>
      <c r="B2261" s="10">
        <v>45783</v>
      </c>
      <c r="C2261" t="s">
        <v>325</v>
      </c>
      <c r="D2261" t="s">
        <v>326</v>
      </c>
      <c r="E2261" t="s">
        <v>327</v>
      </c>
      <c r="F2261" t="s">
        <v>328</v>
      </c>
      <c r="G2261">
        <v>7</v>
      </c>
      <c r="H2261">
        <v>435.94</v>
      </c>
      <c r="I2261">
        <v>15</v>
      </c>
      <c r="J2261">
        <v>457.74</v>
      </c>
      <c r="K2261">
        <v>2593.84</v>
      </c>
      <c r="L2261">
        <v>2386.3000000000002</v>
      </c>
      <c r="M2261">
        <v>207.54</v>
      </c>
      <c r="N2261" t="s">
        <v>23</v>
      </c>
      <c r="O2261" t="s">
        <v>24</v>
      </c>
      <c r="P2261" t="s">
        <v>25</v>
      </c>
      <c r="Q2261">
        <v>0.48055555555555557</v>
      </c>
      <c r="R2261" t="s">
        <v>49</v>
      </c>
      <c r="S2261" t="s">
        <v>4859</v>
      </c>
      <c r="T2261" t="s">
        <v>4847</v>
      </c>
      <c r="U2261">
        <v>400.33</v>
      </c>
      <c r="V2261" t="s">
        <v>5050</v>
      </c>
      <c r="W2261" t="s">
        <v>4958</v>
      </c>
      <c r="X2261" t="s">
        <v>5215</v>
      </c>
      <c r="Y2261" t="s">
        <v>4960</v>
      </c>
      <c r="Z2261" t="s">
        <v>5216</v>
      </c>
      <c r="AA2261" t="s">
        <v>4962</v>
      </c>
      <c r="AB2261">
        <f>YEAR(Sales_Trans_2[[#This Row],[Transaction_Date]])</f>
        <v>2025</v>
      </c>
      <c r="AC2261" t="str">
        <f>TEXT(Sales_Trans_2[[#This Row],[Transaction_Date]],"mmm")</f>
        <v>May</v>
      </c>
      <c r="AD2261">
        <f>MONTH(Sales_Trans_2[[#This Row],[Transaction_Date]])</f>
        <v>5</v>
      </c>
      <c r="AE2261" s="19">
        <f>IFERROR(Sales_Trans_2[[#This Row],[Profit]]/Sales_Trans_2[[#This Row],[Sales_Amount]],0)</f>
        <v>8.0012645344354302E-2</v>
      </c>
      <c r="AF2261" s="20" t="str">
        <f>IF(Sales_Trans_2[[#This Row],[Discount_Pct]]=0,"0%",
IF(Sales_Trans_2[[#This Row],[Discount_Pct]]&lt;=5,"1-5%",
IF(Sales_Trans_2[[#This Row],[Discount_Pct]]&lt;=10,"6-10%",
IF(Sales_Trans_2[[#This Row],[Discount_Pct]]&lt;=15,"11-15%","&gt;15%"))))</f>
        <v>11-15%</v>
      </c>
    </row>
    <row r="2262" spans="1:32" x14ac:dyDescent="0.25">
      <c r="A2262" t="s">
        <v>4436</v>
      </c>
      <c r="B2262" s="10">
        <v>45694</v>
      </c>
      <c r="C2262" t="s">
        <v>1901</v>
      </c>
      <c r="D2262" t="s">
        <v>459</v>
      </c>
      <c r="E2262" t="s">
        <v>1621</v>
      </c>
      <c r="F2262" t="s">
        <v>1685</v>
      </c>
      <c r="G2262">
        <v>8</v>
      </c>
      <c r="H2262">
        <v>72.34</v>
      </c>
      <c r="I2262">
        <v>5</v>
      </c>
      <c r="J2262">
        <v>28.94</v>
      </c>
      <c r="K2262">
        <v>549.78</v>
      </c>
      <c r="L2262">
        <v>474.96</v>
      </c>
      <c r="M2262">
        <v>74.819999999999993</v>
      </c>
      <c r="N2262" t="s">
        <v>47</v>
      </c>
      <c r="O2262" t="s">
        <v>24</v>
      </c>
      <c r="P2262" t="s">
        <v>25</v>
      </c>
      <c r="Q2262">
        <v>0.88124999999999998</v>
      </c>
      <c r="R2262" t="s">
        <v>49</v>
      </c>
      <c r="S2262" t="s">
        <v>4838</v>
      </c>
      <c r="T2262" t="s">
        <v>4828</v>
      </c>
      <c r="U2262">
        <v>71.290000000000006</v>
      </c>
      <c r="V2262" t="s">
        <v>5397</v>
      </c>
      <c r="W2262" t="s">
        <v>4958</v>
      </c>
      <c r="X2262" t="s">
        <v>5149</v>
      </c>
      <c r="Y2262" t="s">
        <v>4960</v>
      </c>
      <c r="Z2262" t="s">
        <v>5138</v>
      </c>
      <c r="AA2262" t="s">
        <v>4962</v>
      </c>
      <c r="AB2262">
        <f>YEAR(Sales_Trans_2[[#This Row],[Transaction_Date]])</f>
        <v>2025</v>
      </c>
      <c r="AC2262" t="str">
        <f>TEXT(Sales_Trans_2[[#This Row],[Transaction_Date]],"mmm")</f>
        <v>Feb</v>
      </c>
      <c r="AD2262">
        <f>MONTH(Sales_Trans_2[[#This Row],[Transaction_Date]])</f>
        <v>2</v>
      </c>
      <c r="AE2262" s="19">
        <f>IFERROR(Sales_Trans_2[[#This Row],[Profit]]/Sales_Trans_2[[#This Row],[Sales_Amount]],0)</f>
        <v>0.13609079995634618</v>
      </c>
      <c r="AF2262" s="20" t="str">
        <f>IF(Sales_Trans_2[[#This Row],[Discount_Pct]]=0,"0%",
IF(Sales_Trans_2[[#This Row],[Discount_Pct]]&lt;=5,"1-5%",
IF(Sales_Trans_2[[#This Row],[Discount_Pct]]&lt;=10,"6-10%",
IF(Sales_Trans_2[[#This Row],[Discount_Pct]]&lt;=15,"11-15%","&gt;15%"))))</f>
        <v>1-5%</v>
      </c>
    </row>
    <row r="2263" spans="1:32" x14ac:dyDescent="0.25">
      <c r="A2263" t="s">
        <v>2093</v>
      </c>
      <c r="B2263" s="10">
        <v>45663</v>
      </c>
      <c r="C2263" t="s">
        <v>1699</v>
      </c>
      <c r="D2263" t="s">
        <v>377</v>
      </c>
      <c r="E2263" t="s">
        <v>957</v>
      </c>
      <c r="F2263" t="s">
        <v>958</v>
      </c>
      <c r="G2263">
        <v>4</v>
      </c>
      <c r="H2263">
        <v>53.39</v>
      </c>
      <c r="I2263">
        <v>20</v>
      </c>
      <c r="J2263">
        <v>42.71</v>
      </c>
      <c r="K2263">
        <v>196.48</v>
      </c>
      <c r="L2263">
        <v>172.04</v>
      </c>
      <c r="M2263">
        <v>24.44</v>
      </c>
      <c r="N2263" t="s">
        <v>4971</v>
      </c>
      <c r="O2263" t="s">
        <v>24</v>
      </c>
      <c r="P2263" t="s">
        <v>25</v>
      </c>
      <c r="Q2263">
        <v>0.55625000000000002</v>
      </c>
      <c r="R2263" t="s">
        <v>27</v>
      </c>
      <c r="S2263" t="s">
        <v>4808</v>
      </c>
      <c r="T2263" t="s">
        <v>4805</v>
      </c>
      <c r="U2263">
        <v>53.39</v>
      </c>
      <c r="V2263" t="s">
        <v>5477</v>
      </c>
      <c r="W2263" t="s">
        <v>4964</v>
      </c>
      <c r="X2263" t="s">
        <v>5614</v>
      </c>
      <c r="Y2263" t="s">
        <v>4960</v>
      </c>
      <c r="Z2263" t="s">
        <v>5280</v>
      </c>
      <c r="AA2263" t="s">
        <v>4962</v>
      </c>
      <c r="AB2263">
        <f>YEAR(Sales_Trans_2[[#This Row],[Transaction_Date]])</f>
        <v>2025</v>
      </c>
      <c r="AC2263" t="str">
        <f>TEXT(Sales_Trans_2[[#This Row],[Transaction_Date]],"mmm")</f>
        <v>Jan</v>
      </c>
      <c r="AD2263">
        <f>MONTH(Sales_Trans_2[[#This Row],[Transaction_Date]])</f>
        <v>1</v>
      </c>
      <c r="AE2263" s="19">
        <f>IFERROR(Sales_Trans_2[[#This Row],[Profit]]/Sales_Trans_2[[#This Row],[Sales_Amount]],0)</f>
        <v>0.12438925081433226</v>
      </c>
      <c r="AF2263" s="20" t="str">
        <f>IF(Sales_Trans_2[[#This Row],[Discount_Pct]]=0,"0%",
IF(Sales_Trans_2[[#This Row],[Discount_Pct]]&lt;=5,"1-5%",
IF(Sales_Trans_2[[#This Row],[Discount_Pct]]&lt;=10,"6-10%",
IF(Sales_Trans_2[[#This Row],[Discount_Pct]]&lt;=15,"11-15%","&gt;15%"))))</f>
        <v>&gt;15%</v>
      </c>
    </row>
    <row r="2264" spans="1:32" x14ac:dyDescent="0.25">
      <c r="A2264" t="s">
        <v>2319</v>
      </c>
      <c r="B2264" s="10">
        <v>45807</v>
      </c>
      <c r="C2264" t="s">
        <v>1971</v>
      </c>
      <c r="D2264" t="s">
        <v>812</v>
      </c>
      <c r="E2264" t="s">
        <v>400</v>
      </c>
      <c r="F2264" t="s">
        <v>1223</v>
      </c>
      <c r="G2264">
        <v>3</v>
      </c>
      <c r="H2264">
        <v>530.16</v>
      </c>
      <c r="I2264">
        <v>10</v>
      </c>
      <c r="J2264">
        <v>159.05000000000001</v>
      </c>
      <c r="K2264">
        <v>1431.43</v>
      </c>
      <c r="L2264">
        <v>1137.57</v>
      </c>
      <c r="M2264">
        <v>293.86</v>
      </c>
      <c r="N2264" t="s">
        <v>68</v>
      </c>
      <c r="O2264" t="s">
        <v>24</v>
      </c>
      <c r="P2264" t="s">
        <v>25</v>
      </c>
      <c r="Q2264">
        <v>0.65138888888888891</v>
      </c>
      <c r="R2264" t="s">
        <v>49</v>
      </c>
      <c r="S2264" t="s">
        <v>4770</v>
      </c>
      <c r="T2264" t="s">
        <v>4752</v>
      </c>
      <c r="U2264">
        <v>530.16</v>
      </c>
      <c r="V2264" t="s">
        <v>6020</v>
      </c>
      <c r="W2264" t="s">
        <v>4964</v>
      </c>
      <c r="X2264" t="s">
        <v>5326</v>
      </c>
      <c r="Y2264" t="s">
        <v>4960</v>
      </c>
      <c r="Z2264" t="s">
        <v>5003</v>
      </c>
      <c r="AA2264" t="s">
        <v>4962</v>
      </c>
      <c r="AB2264">
        <f>YEAR(Sales_Trans_2[[#This Row],[Transaction_Date]])</f>
        <v>2025</v>
      </c>
      <c r="AC2264" t="str">
        <f>TEXT(Sales_Trans_2[[#This Row],[Transaction_Date]],"mmm")</f>
        <v>May</v>
      </c>
      <c r="AD2264">
        <f>MONTH(Sales_Trans_2[[#This Row],[Transaction_Date]])</f>
        <v>5</v>
      </c>
      <c r="AE2264" s="19">
        <f>IFERROR(Sales_Trans_2[[#This Row],[Profit]]/Sales_Trans_2[[#This Row],[Sales_Amount]],0)</f>
        <v>0.20529121228421929</v>
      </c>
      <c r="AF2264" s="20" t="str">
        <f>IF(Sales_Trans_2[[#This Row],[Discount_Pct]]=0,"0%",
IF(Sales_Trans_2[[#This Row],[Discount_Pct]]&lt;=5,"1-5%",
IF(Sales_Trans_2[[#This Row],[Discount_Pct]]&lt;=10,"6-10%",
IF(Sales_Trans_2[[#This Row],[Discount_Pct]]&lt;=15,"11-15%","&gt;15%"))))</f>
        <v>6-10%</v>
      </c>
    </row>
    <row r="2265" spans="1:32" x14ac:dyDescent="0.25">
      <c r="A2265" t="s">
        <v>2472</v>
      </c>
      <c r="B2265" s="10">
        <v>45801</v>
      </c>
      <c r="C2265" t="s">
        <v>2033</v>
      </c>
      <c r="D2265" t="s">
        <v>1269</v>
      </c>
      <c r="E2265" t="s">
        <v>1247</v>
      </c>
      <c r="F2265" t="s">
        <v>474</v>
      </c>
      <c r="G2265">
        <v>7</v>
      </c>
      <c r="H2265">
        <v>252.98</v>
      </c>
      <c r="I2265">
        <v>10</v>
      </c>
      <c r="J2265">
        <v>177.09</v>
      </c>
      <c r="K2265">
        <v>1832.84</v>
      </c>
      <c r="L2265">
        <v>1482.11</v>
      </c>
      <c r="M2265">
        <v>350.73</v>
      </c>
      <c r="N2265" t="s">
        <v>68</v>
      </c>
      <c r="O2265" t="s">
        <v>24</v>
      </c>
      <c r="P2265" t="s">
        <v>25</v>
      </c>
      <c r="Q2265">
        <v>0.82847222222222228</v>
      </c>
      <c r="R2265" t="s">
        <v>27</v>
      </c>
      <c r="S2265" t="s">
        <v>4880</v>
      </c>
      <c r="T2265" t="s">
        <v>4864</v>
      </c>
      <c r="U2265">
        <v>236.56</v>
      </c>
      <c r="V2265" t="s">
        <v>5709</v>
      </c>
      <c r="W2265" t="s">
        <v>4958</v>
      </c>
      <c r="X2265" t="s">
        <v>5335</v>
      </c>
      <c r="Y2265" t="s">
        <v>4960</v>
      </c>
      <c r="Z2265" t="s">
        <v>5336</v>
      </c>
      <c r="AA2265" t="s">
        <v>4962</v>
      </c>
      <c r="AB2265">
        <f>YEAR(Sales_Trans_2[[#This Row],[Transaction_Date]])</f>
        <v>2025</v>
      </c>
      <c r="AC2265" t="str">
        <f>TEXT(Sales_Trans_2[[#This Row],[Transaction_Date]],"mmm")</f>
        <v>May</v>
      </c>
      <c r="AD2265">
        <f>MONTH(Sales_Trans_2[[#This Row],[Transaction_Date]])</f>
        <v>5</v>
      </c>
      <c r="AE2265" s="19">
        <f>IFERROR(Sales_Trans_2[[#This Row],[Profit]]/Sales_Trans_2[[#This Row],[Sales_Amount]],0)</f>
        <v>0.19135876563147902</v>
      </c>
      <c r="AF2265" s="20" t="str">
        <f>IF(Sales_Trans_2[[#This Row],[Discount_Pct]]=0,"0%",
IF(Sales_Trans_2[[#This Row],[Discount_Pct]]&lt;=5,"1-5%",
IF(Sales_Trans_2[[#This Row],[Discount_Pct]]&lt;=10,"6-10%",
IF(Sales_Trans_2[[#This Row],[Discount_Pct]]&lt;=15,"11-15%","&gt;15%"))))</f>
        <v>6-10%</v>
      </c>
    </row>
    <row r="2266" spans="1:32" x14ac:dyDescent="0.25">
      <c r="A2266" t="s">
        <v>1677</v>
      </c>
      <c r="B2266" s="10">
        <v>45791</v>
      </c>
      <c r="C2266" t="s">
        <v>1003</v>
      </c>
      <c r="D2266" t="s">
        <v>1678</v>
      </c>
      <c r="E2266" t="s">
        <v>355</v>
      </c>
      <c r="F2266" t="s">
        <v>356</v>
      </c>
      <c r="G2266">
        <v>4</v>
      </c>
      <c r="H2266">
        <v>349.44</v>
      </c>
      <c r="I2266">
        <v>20</v>
      </c>
      <c r="J2266">
        <v>279.55</v>
      </c>
      <c r="K2266">
        <v>1118.21</v>
      </c>
      <c r="L2266">
        <v>1064.4000000000001</v>
      </c>
      <c r="M2266">
        <v>53.81</v>
      </c>
      <c r="N2266" t="s">
        <v>47</v>
      </c>
      <c r="O2266" t="s">
        <v>24</v>
      </c>
      <c r="P2266" t="s">
        <v>25</v>
      </c>
      <c r="Q2266">
        <v>0.48541666666666666</v>
      </c>
      <c r="R2266" t="s">
        <v>49</v>
      </c>
      <c r="S2266" t="s">
        <v>4699</v>
      </c>
      <c r="T2266" t="s">
        <v>4672</v>
      </c>
      <c r="U2266">
        <v>342.27</v>
      </c>
      <c r="V2266" t="s">
        <v>5697</v>
      </c>
      <c r="W2266" t="s">
        <v>4958</v>
      </c>
      <c r="X2266" t="s">
        <v>5205</v>
      </c>
      <c r="Y2266" t="s">
        <v>4960</v>
      </c>
      <c r="Z2266" t="s">
        <v>5204</v>
      </c>
      <c r="AA2266" t="s">
        <v>4962</v>
      </c>
      <c r="AB2266">
        <f>YEAR(Sales_Trans_2[[#This Row],[Transaction_Date]])</f>
        <v>2025</v>
      </c>
      <c r="AC2266" t="str">
        <f>TEXT(Sales_Trans_2[[#This Row],[Transaction_Date]],"mmm")</f>
        <v>May</v>
      </c>
      <c r="AD2266">
        <f>MONTH(Sales_Trans_2[[#This Row],[Transaction_Date]])</f>
        <v>5</v>
      </c>
      <c r="AE2266" s="19">
        <f>IFERROR(Sales_Trans_2[[#This Row],[Profit]]/Sales_Trans_2[[#This Row],[Sales_Amount]],0)</f>
        <v>4.8121551408053943E-2</v>
      </c>
      <c r="AF2266" s="20" t="str">
        <f>IF(Sales_Trans_2[[#This Row],[Discount_Pct]]=0,"0%",
IF(Sales_Trans_2[[#This Row],[Discount_Pct]]&lt;=5,"1-5%",
IF(Sales_Trans_2[[#This Row],[Discount_Pct]]&lt;=10,"6-10%",
IF(Sales_Trans_2[[#This Row],[Discount_Pct]]&lt;=15,"11-15%","&gt;15%"))))</f>
        <v>&gt;15%</v>
      </c>
    </row>
    <row r="2267" spans="1:32" x14ac:dyDescent="0.25">
      <c r="A2267" t="s">
        <v>2563</v>
      </c>
      <c r="B2267" s="10">
        <v>45966</v>
      </c>
      <c r="C2267" t="s">
        <v>2005</v>
      </c>
      <c r="E2267" t="s">
        <v>1309</v>
      </c>
      <c r="F2267" t="s">
        <v>1481</v>
      </c>
      <c r="G2267">
        <v>2</v>
      </c>
      <c r="H2267">
        <v>401.06</v>
      </c>
      <c r="I2267">
        <v>5</v>
      </c>
      <c r="J2267">
        <v>40.11</v>
      </c>
      <c r="K2267">
        <v>876.31</v>
      </c>
      <c r="L2267">
        <v>694.94</v>
      </c>
      <c r="M2267">
        <v>181.37</v>
      </c>
      <c r="N2267" t="s">
        <v>47</v>
      </c>
      <c r="O2267" t="s">
        <v>24</v>
      </c>
      <c r="P2267" t="s">
        <v>25</v>
      </c>
      <c r="Q2267">
        <v>0.5180555555555556</v>
      </c>
      <c r="R2267" t="s">
        <v>27</v>
      </c>
      <c r="T2267" s="16" t="s">
        <v>4703</v>
      </c>
      <c r="V2267" t="s">
        <v>5266</v>
      </c>
      <c r="W2267" t="s">
        <v>4968</v>
      </c>
      <c r="X2267" t="s">
        <v>5230</v>
      </c>
      <c r="Y2267" t="s">
        <v>4960</v>
      </c>
      <c r="Z2267" t="s">
        <v>5212</v>
      </c>
      <c r="AA2267" t="s">
        <v>4962</v>
      </c>
      <c r="AB2267">
        <f>YEAR(Sales_Trans_2[[#This Row],[Transaction_Date]])</f>
        <v>2025</v>
      </c>
      <c r="AC2267" t="str">
        <f>TEXT(Sales_Trans_2[[#This Row],[Transaction_Date]],"mmm")</f>
        <v>Nov</v>
      </c>
      <c r="AD2267">
        <f>MONTH(Sales_Trans_2[[#This Row],[Transaction_Date]])</f>
        <v>11</v>
      </c>
      <c r="AE2267" s="19">
        <f>IFERROR(Sales_Trans_2[[#This Row],[Profit]]/Sales_Trans_2[[#This Row],[Sales_Amount]],0)</f>
        <v>0.20697013613903759</v>
      </c>
      <c r="AF2267" s="20" t="str">
        <f>IF(Sales_Trans_2[[#This Row],[Discount_Pct]]=0,"0%",
IF(Sales_Trans_2[[#This Row],[Discount_Pct]]&lt;=5,"1-5%",
IF(Sales_Trans_2[[#This Row],[Discount_Pct]]&lt;=10,"6-10%",
IF(Sales_Trans_2[[#This Row],[Discount_Pct]]&lt;=15,"11-15%","&gt;15%"))))</f>
        <v>1-5%</v>
      </c>
    </row>
    <row r="2268" spans="1:32" x14ac:dyDescent="0.25">
      <c r="A2268" t="s">
        <v>3411</v>
      </c>
      <c r="B2268" s="10">
        <v>45935</v>
      </c>
      <c r="C2268" t="s">
        <v>3412</v>
      </c>
      <c r="D2268" t="s">
        <v>231</v>
      </c>
      <c r="E2268" t="s">
        <v>198</v>
      </c>
      <c r="F2268" t="s">
        <v>694</v>
      </c>
      <c r="G2268">
        <v>2</v>
      </c>
      <c r="H2268">
        <v>418.79</v>
      </c>
      <c r="I2268">
        <v>5</v>
      </c>
      <c r="J2268">
        <v>41.88</v>
      </c>
      <c r="K2268">
        <v>915.05</v>
      </c>
      <c r="L2268">
        <v>617.88</v>
      </c>
      <c r="M2268">
        <v>297.17</v>
      </c>
      <c r="N2268" t="s">
        <v>23</v>
      </c>
      <c r="O2268" t="s">
        <v>24</v>
      </c>
      <c r="P2268" t="s">
        <v>25</v>
      </c>
      <c r="Q2268">
        <v>0.64236111111111116</v>
      </c>
      <c r="R2268" t="s">
        <v>27</v>
      </c>
      <c r="S2268" t="s">
        <v>4756</v>
      </c>
      <c r="T2268" t="s">
        <v>4752</v>
      </c>
      <c r="U2268">
        <v>418.79</v>
      </c>
      <c r="V2268" t="s">
        <v>5600</v>
      </c>
      <c r="W2268" t="s">
        <v>4968</v>
      </c>
      <c r="X2268" t="s">
        <v>5096</v>
      </c>
      <c r="Y2268" t="s">
        <v>4960</v>
      </c>
      <c r="Z2268" t="s">
        <v>5097</v>
      </c>
      <c r="AA2268" t="s">
        <v>4962</v>
      </c>
      <c r="AB2268">
        <f>YEAR(Sales_Trans_2[[#This Row],[Transaction_Date]])</f>
        <v>2025</v>
      </c>
      <c r="AC2268" t="str">
        <f>TEXT(Sales_Trans_2[[#This Row],[Transaction_Date]],"mmm")</f>
        <v>Oct</v>
      </c>
      <c r="AD2268">
        <f>MONTH(Sales_Trans_2[[#This Row],[Transaction_Date]])</f>
        <v>10</v>
      </c>
      <c r="AE2268" s="19">
        <f>IFERROR(Sales_Trans_2[[#This Row],[Profit]]/Sales_Trans_2[[#This Row],[Sales_Amount]],0)</f>
        <v>0.32475820993388343</v>
      </c>
      <c r="AF2268" s="20" t="str">
        <f>IF(Sales_Trans_2[[#This Row],[Discount_Pct]]=0,"0%",
IF(Sales_Trans_2[[#This Row],[Discount_Pct]]&lt;=5,"1-5%",
IF(Sales_Trans_2[[#This Row],[Discount_Pct]]&lt;=10,"6-10%",
IF(Sales_Trans_2[[#This Row],[Discount_Pct]]&lt;=15,"11-15%","&gt;15%"))))</f>
        <v>1-5%</v>
      </c>
    </row>
    <row r="2269" spans="1:32" x14ac:dyDescent="0.25">
      <c r="A2269" t="s">
        <v>1698</v>
      </c>
      <c r="B2269" s="10">
        <v>45905</v>
      </c>
      <c r="C2269" t="s">
        <v>1699</v>
      </c>
      <c r="D2269" t="s">
        <v>384</v>
      </c>
      <c r="E2269" t="s">
        <v>187</v>
      </c>
      <c r="F2269" t="s">
        <v>188</v>
      </c>
      <c r="G2269">
        <v>1</v>
      </c>
      <c r="H2269">
        <v>389.61</v>
      </c>
      <c r="I2269">
        <v>20</v>
      </c>
      <c r="J2269">
        <v>77.92</v>
      </c>
      <c r="K2269">
        <v>311.69</v>
      </c>
      <c r="L2269">
        <v>336.07</v>
      </c>
      <c r="M2269">
        <v>-24.38</v>
      </c>
      <c r="N2269" t="s">
        <v>4971</v>
      </c>
      <c r="O2269" t="s">
        <v>24</v>
      </c>
      <c r="P2269" t="s">
        <v>25</v>
      </c>
      <c r="Q2269">
        <v>0.74861111111111112</v>
      </c>
      <c r="R2269" t="s">
        <v>49</v>
      </c>
      <c r="S2269" t="s">
        <v>4835</v>
      </c>
      <c r="T2269" t="s">
        <v>4828</v>
      </c>
      <c r="U2269">
        <v>389.61</v>
      </c>
      <c r="V2269" t="s">
        <v>5477</v>
      </c>
      <c r="W2269" t="s">
        <v>4964</v>
      </c>
      <c r="X2269" t="s">
        <v>5199</v>
      </c>
      <c r="Y2269" t="s">
        <v>4960</v>
      </c>
      <c r="Z2269" t="s">
        <v>5200</v>
      </c>
      <c r="AA2269" t="s">
        <v>4962</v>
      </c>
      <c r="AB2269">
        <f>YEAR(Sales_Trans_2[[#This Row],[Transaction_Date]])</f>
        <v>2025</v>
      </c>
      <c r="AC2269" t="str">
        <f>TEXT(Sales_Trans_2[[#This Row],[Transaction_Date]],"mmm")</f>
        <v>Sep</v>
      </c>
      <c r="AD2269">
        <f>MONTH(Sales_Trans_2[[#This Row],[Transaction_Date]])</f>
        <v>9</v>
      </c>
      <c r="AE2269" s="19">
        <f>IFERROR(Sales_Trans_2[[#This Row],[Profit]]/Sales_Trans_2[[#This Row],[Sales_Amount]],0)</f>
        <v>-7.821874298180885E-2</v>
      </c>
      <c r="AF2269" s="20" t="str">
        <f>IF(Sales_Trans_2[[#This Row],[Discount_Pct]]=0,"0%",
IF(Sales_Trans_2[[#This Row],[Discount_Pct]]&lt;=5,"1-5%",
IF(Sales_Trans_2[[#This Row],[Discount_Pct]]&lt;=10,"6-10%",
IF(Sales_Trans_2[[#This Row],[Discount_Pct]]&lt;=15,"11-15%","&gt;15%"))))</f>
        <v>&gt;15%</v>
      </c>
    </row>
    <row r="2270" spans="1:32" x14ac:dyDescent="0.25">
      <c r="A2270" t="s">
        <v>3504</v>
      </c>
      <c r="B2270" s="10">
        <v>45905</v>
      </c>
      <c r="C2270" t="s">
        <v>94</v>
      </c>
      <c r="D2270" t="s">
        <v>119</v>
      </c>
      <c r="E2270" t="s">
        <v>232</v>
      </c>
      <c r="F2270" t="s">
        <v>1132</v>
      </c>
      <c r="G2270">
        <v>3</v>
      </c>
      <c r="H2270">
        <v>141.11000000000001</v>
      </c>
      <c r="I2270">
        <v>5</v>
      </c>
      <c r="J2270">
        <v>21.17</v>
      </c>
      <c r="K2270">
        <v>402.16</v>
      </c>
      <c r="L2270">
        <v>347.73</v>
      </c>
      <c r="M2270">
        <v>54.43</v>
      </c>
      <c r="N2270" t="s">
        <v>68</v>
      </c>
      <c r="O2270" t="s">
        <v>24</v>
      </c>
      <c r="P2270" t="s">
        <v>25</v>
      </c>
      <c r="Q2270">
        <v>0.40277777777777779</v>
      </c>
      <c r="R2270" t="s">
        <v>49</v>
      </c>
      <c r="S2270" t="s">
        <v>4722</v>
      </c>
      <c r="T2270" t="s">
        <v>4703</v>
      </c>
      <c r="U2270">
        <v>141.11000000000001</v>
      </c>
      <c r="V2270" t="s">
        <v>5607</v>
      </c>
      <c r="W2270" t="s">
        <v>4964</v>
      </c>
      <c r="X2270" t="s">
        <v>5078</v>
      </c>
      <c r="Y2270" t="s">
        <v>4960</v>
      </c>
      <c r="Z2270" t="s">
        <v>5079</v>
      </c>
      <c r="AA2270" t="s">
        <v>4962</v>
      </c>
      <c r="AB2270">
        <f>YEAR(Sales_Trans_2[[#This Row],[Transaction_Date]])</f>
        <v>2025</v>
      </c>
      <c r="AC2270" t="str">
        <f>TEXT(Sales_Trans_2[[#This Row],[Transaction_Date]],"mmm")</f>
        <v>Sep</v>
      </c>
      <c r="AD2270">
        <f>MONTH(Sales_Trans_2[[#This Row],[Transaction_Date]])</f>
        <v>9</v>
      </c>
      <c r="AE2270" s="19">
        <f>IFERROR(Sales_Trans_2[[#This Row],[Profit]]/Sales_Trans_2[[#This Row],[Sales_Amount]],0)</f>
        <v>0.13534414163517008</v>
      </c>
      <c r="AF2270" s="20" t="str">
        <f>IF(Sales_Trans_2[[#This Row],[Discount_Pct]]=0,"0%",
IF(Sales_Trans_2[[#This Row],[Discount_Pct]]&lt;=5,"1-5%",
IF(Sales_Trans_2[[#This Row],[Discount_Pct]]&lt;=10,"6-10%",
IF(Sales_Trans_2[[#This Row],[Discount_Pct]]&lt;=15,"11-15%","&gt;15%"))))</f>
        <v>1-5%</v>
      </c>
    </row>
    <row r="2271" spans="1:32" x14ac:dyDescent="0.25">
      <c r="A2271" t="s">
        <v>3222</v>
      </c>
      <c r="B2271" s="10">
        <v>45721</v>
      </c>
      <c r="C2271" t="s">
        <v>2209</v>
      </c>
      <c r="D2271" t="s">
        <v>280</v>
      </c>
      <c r="E2271" t="s">
        <v>1372</v>
      </c>
      <c r="F2271" t="s">
        <v>2629</v>
      </c>
      <c r="G2271">
        <v>3</v>
      </c>
      <c r="H2271">
        <v>124.84</v>
      </c>
      <c r="I2271">
        <v>15</v>
      </c>
      <c r="J2271">
        <v>56.18</v>
      </c>
      <c r="K2271">
        <v>366.09</v>
      </c>
      <c r="L2271">
        <v>292.05</v>
      </c>
      <c r="M2271">
        <v>74.040000000000006</v>
      </c>
      <c r="N2271" t="s">
        <v>23</v>
      </c>
      <c r="O2271" t="s">
        <v>24</v>
      </c>
      <c r="P2271" t="s">
        <v>25</v>
      </c>
      <c r="Q2271">
        <v>0.70694444444444449</v>
      </c>
      <c r="R2271" t="s">
        <v>27</v>
      </c>
      <c r="S2271" t="s">
        <v>4726</v>
      </c>
      <c r="T2271" t="s">
        <v>4703</v>
      </c>
      <c r="U2271">
        <v>124.84</v>
      </c>
      <c r="V2271" t="s">
        <v>5124</v>
      </c>
      <c r="W2271" t="s">
        <v>4964</v>
      </c>
      <c r="X2271" t="s">
        <v>5355</v>
      </c>
      <c r="Y2271" t="s">
        <v>4960</v>
      </c>
      <c r="Z2271" t="s">
        <v>5356</v>
      </c>
      <c r="AA2271" t="s">
        <v>4962</v>
      </c>
      <c r="AB2271">
        <f>YEAR(Sales_Trans_2[[#This Row],[Transaction_Date]])</f>
        <v>2025</v>
      </c>
      <c r="AC2271" t="str">
        <f>TEXT(Sales_Trans_2[[#This Row],[Transaction_Date]],"mmm")</f>
        <v>Mar</v>
      </c>
      <c r="AD2271">
        <f>MONTH(Sales_Trans_2[[#This Row],[Transaction_Date]])</f>
        <v>3</v>
      </c>
      <c r="AE2271" s="19">
        <f>IFERROR(Sales_Trans_2[[#This Row],[Profit]]/Sales_Trans_2[[#This Row],[Sales_Amount]],0)</f>
        <v>0.2022453495042203</v>
      </c>
      <c r="AF2271" s="20" t="str">
        <f>IF(Sales_Trans_2[[#This Row],[Discount_Pct]]=0,"0%",
IF(Sales_Trans_2[[#This Row],[Discount_Pct]]&lt;=5,"1-5%",
IF(Sales_Trans_2[[#This Row],[Discount_Pct]]&lt;=10,"6-10%",
IF(Sales_Trans_2[[#This Row],[Discount_Pct]]&lt;=15,"11-15%","&gt;15%"))))</f>
        <v>11-15%</v>
      </c>
    </row>
    <row r="2272" spans="1:32" x14ac:dyDescent="0.25">
      <c r="A2272" t="s">
        <v>3465</v>
      </c>
      <c r="B2272" s="10">
        <v>45693</v>
      </c>
      <c r="C2272" t="s">
        <v>1928</v>
      </c>
      <c r="D2272" t="s">
        <v>891</v>
      </c>
      <c r="E2272" t="s">
        <v>1180</v>
      </c>
      <c r="F2272" t="s">
        <v>396</v>
      </c>
      <c r="G2272">
        <v>5</v>
      </c>
      <c r="H2272">
        <v>442.09</v>
      </c>
      <c r="I2272">
        <v>20</v>
      </c>
      <c r="J2272">
        <v>442.09</v>
      </c>
      <c r="K2272">
        <v>1768.36</v>
      </c>
      <c r="L2272">
        <v>1787.35</v>
      </c>
      <c r="M2272">
        <v>-18.989999999999998</v>
      </c>
      <c r="N2272" t="s">
        <v>68</v>
      </c>
      <c r="O2272" t="s">
        <v>24</v>
      </c>
      <c r="P2272" t="s">
        <v>25</v>
      </c>
      <c r="Q2272">
        <v>0.88958333333333328</v>
      </c>
      <c r="R2272" t="s">
        <v>49</v>
      </c>
      <c r="S2272" t="s">
        <v>4831</v>
      </c>
      <c r="T2272" t="s">
        <v>4828</v>
      </c>
      <c r="U2272">
        <v>425.88</v>
      </c>
      <c r="V2272" t="s">
        <v>5164</v>
      </c>
      <c r="W2272" t="s">
        <v>4958</v>
      </c>
      <c r="X2272" t="s">
        <v>5702</v>
      </c>
      <c r="Y2272" t="s">
        <v>4960</v>
      </c>
      <c r="Z2272" t="s">
        <v>5087</v>
      </c>
      <c r="AA2272" t="s">
        <v>4962</v>
      </c>
      <c r="AB2272">
        <f>YEAR(Sales_Trans_2[[#This Row],[Transaction_Date]])</f>
        <v>2025</v>
      </c>
      <c r="AC2272" t="str">
        <f>TEXT(Sales_Trans_2[[#This Row],[Transaction_Date]],"mmm")</f>
        <v>Feb</v>
      </c>
      <c r="AD2272">
        <f>MONTH(Sales_Trans_2[[#This Row],[Transaction_Date]])</f>
        <v>2</v>
      </c>
      <c r="AE2272" s="19">
        <f>IFERROR(Sales_Trans_2[[#This Row],[Profit]]/Sales_Trans_2[[#This Row],[Sales_Amount]],0)</f>
        <v>-1.0738763600171911E-2</v>
      </c>
      <c r="AF2272" s="20" t="str">
        <f>IF(Sales_Trans_2[[#This Row],[Discount_Pct]]=0,"0%",
IF(Sales_Trans_2[[#This Row],[Discount_Pct]]&lt;=5,"1-5%",
IF(Sales_Trans_2[[#This Row],[Discount_Pct]]&lt;=10,"6-10%",
IF(Sales_Trans_2[[#This Row],[Discount_Pct]]&lt;=15,"11-15%","&gt;15%"))))</f>
        <v>&gt;15%</v>
      </c>
    </row>
    <row r="2273" spans="1:32" x14ac:dyDescent="0.25">
      <c r="A2273" t="s">
        <v>4387</v>
      </c>
      <c r="B2273" s="10">
        <v>45776</v>
      </c>
      <c r="C2273" t="s">
        <v>1384</v>
      </c>
      <c r="D2273" t="s">
        <v>1678</v>
      </c>
      <c r="E2273" t="s">
        <v>238</v>
      </c>
      <c r="F2273" t="s">
        <v>3117</v>
      </c>
      <c r="G2273">
        <v>4</v>
      </c>
      <c r="H2273">
        <v>371.16</v>
      </c>
      <c r="I2273">
        <v>10</v>
      </c>
      <c r="J2273">
        <v>148.46</v>
      </c>
      <c r="K2273">
        <v>1336.18</v>
      </c>
      <c r="L2273">
        <v>1064.4000000000001</v>
      </c>
      <c r="M2273">
        <v>271.77999999999997</v>
      </c>
      <c r="N2273" t="s">
        <v>133</v>
      </c>
      <c r="O2273" t="s">
        <v>24</v>
      </c>
      <c r="P2273" t="s">
        <v>25</v>
      </c>
      <c r="Q2273">
        <v>0.82916666666666672</v>
      </c>
      <c r="R2273" t="s">
        <v>49</v>
      </c>
      <c r="S2273" t="s">
        <v>4699</v>
      </c>
      <c r="T2273" t="s">
        <v>4672</v>
      </c>
      <c r="U2273">
        <v>342.27</v>
      </c>
      <c r="V2273" t="s">
        <v>5044</v>
      </c>
      <c r="W2273" t="s">
        <v>4958</v>
      </c>
      <c r="X2273" t="s">
        <v>5297</v>
      </c>
      <c r="Y2273" t="s">
        <v>4960</v>
      </c>
      <c r="Z2273" t="s">
        <v>5073</v>
      </c>
      <c r="AA2273" t="s">
        <v>4962</v>
      </c>
      <c r="AB2273">
        <f>YEAR(Sales_Trans_2[[#This Row],[Transaction_Date]])</f>
        <v>2025</v>
      </c>
      <c r="AC2273" t="str">
        <f>TEXT(Sales_Trans_2[[#This Row],[Transaction_Date]],"mmm")</f>
        <v>Apr</v>
      </c>
      <c r="AD2273">
        <f>MONTH(Sales_Trans_2[[#This Row],[Transaction_Date]])</f>
        <v>4</v>
      </c>
      <c r="AE2273" s="19">
        <f>IFERROR(Sales_Trans_2[[#This Row],[Profit]]/Sales_Trans_2[[#This Row],[Sales_Amount]],0)</f>
        <v>0.20340073942133541</v>
      </c>
      <c r="AF2273" s="20" t="str">
        <f>IF(Sales_Trans_2[[#This Row],[Discount_Pct]]=0,"0%",
IF(Sales_Trans_2[[#This Row],[Discount_Pct]]&lt;=5,"1-5%",
IF(Sales_Trans_2[[#This Row],[Discount_Pct]]&lt;=10,"6-10%",
IF(Sales_Trans_2[[#This Row],[Discount_Pct]]&lt;=15,"11-15%","&gt;15%"))))</f>
        <v>6-10%</v>
      </c>
    </row>
    <row r="2274" spans="1:32" x14ac:dyDescent="0.25">
      <c r="A2274" t="s">
        <v>3224</v>
      </c>
      <c r="B2274" s="10">
        <v>45764</v>
      </c>
      <c r="C2274" t="s">
        <v>3225</v>
      </c>
      <c r="D2274" t="s">
        <v>611</v>
      </c>
      <c r="E2274" t="s">
        <v>808</v>
      </c>
      <c r="F2274" t="s">
        <v>873</v>
      </c>
      <c r="G2274">
        <v>1</v>
      </c>
      <c r="H2274">
        <v>339.13</v>
      </c>
      <c r="I2274">
        <v>20</v>
      </c>
      <c r="J2274">
        <v>67.83</v>
      </c>
      <c r="K2274">
        <v>271.3</v>
      </c>
      <c r="L2274">
        <v>250.68</v>
      </c>
      <c r="M2274">
        <v>20.62</v>
      </c>
      <c r="N2274" t="s">
        <v>68</v>
      </c>
      <c r="O2274" t="s">
        <v>24</v>
      </c>
      <c r="P2274" t="s">
        <v>25</v>
      </c>
      <c r="Q2274">
        <v>0.90347222222222223</v>
      </c>
      <c r="R2274" t="s">
        <v>49</v>
      </c>
      <c r="S2274" t="s">
        <v>4775</v>
      </c>
      <c r="T2274" t="s">
        <v>4776</v>
      </c>
      <c r="U2274">
        <v>339.13</v>
      </c>
      <c r="V2274" t="s">
        <v>5781</v>
      </c>
      <c r="W2274" t="s">
        <v>4968</v>
      </c>
      <c r="X2274" t="s">
        <v>5277</v>
      </c>
      <c r="Y2274" t="s">
        <v>4960</v>
      </c>
      <c r="Z2274" t="s">
        <v>5703</v>
      </c>
      <c r="AA2274" t="s">
        <v>4962</v>
      </c>
      <c r="AB2274">
        <f>YEAR(Sales_Trans_2[[#This Row],[Transaction_Date]])</f>
        <v>2025</v>
      </c>
      <c r="AC2274" t="str">
        <f>TEXT(Sales_Trans_2[[#This Row],[Transaction_Date]],"mmm")</f>
        <v>Apr</v>
      </c>
      <c r="AD2274">
        <f>MONTH(Sales_Trans_2[[#This Row],[Transaction_Date]])</f>
        <v>4</v>
      </c>
      <c r="AE2274" s="19">
        <f>IFERROR(Sales_Trans_2[[#This Row],[Profit]]/Sales_Trans_2[[#This Row],[Sales_Amount]],0)</f>
        <v>7.6004423147806852E-2</v>
      </c>
      <c r="AF2274" s="20" t="str">
        <f>IF(Sales_Trans_2[[#This Row],[Discount_Pct]]=0,"0%",
IF(Sales_Trans_2[[#This Row],[Discount_Pct]]&lt;=5,"1-5%",
IF(Sales_Trans_2[[#This Row],[Discount_Pct]]&lt;=10,"6-10%",
IF(Sales_Trans_2[[#This Row],[Discount_Pct]]&lt;=15,"11-15%","&gt;15%"))))</f>
        <v>&gt;15%</v>
      </c>
    </row>
    <row r="2275" spans="1:32" x14ac:dyDescent="0.25">
      <c r="A2275" t="s">
        <v>2284</v>
      </c>
      <c r="B2275" s="10">
        <v>45762</v>
      </c>
      <c r="C2275" t="s">
        <v>2285</v>
      </c>
      <c r="D2275" t="s">
        <v>37</v>
      </c>
      <c r="E2275" t="s">
        <v>1682</v>
      </c>
      <c r="F2275" t="s">
        <v>1436</v>
      </c>
      <c r="G2275">
        <v>4</v>
      </c>
      <c r="H2275">
        <v>234.86</v>
      </c>
      <c r="I2275">
        <v>15</v>
      </c>
      <c r="J2275">
        <v>140.91999999999999</v>
      </c>
      <c r="K2275">
        <v>798.52</v>
      </c>
      <c r="L2275">
        <v>852.92</v>
      </c>
      <c r="M2275">
        <v>-54.4</v>
      </c>
      <c r="N2275" t="s">
        <v>68</v>
      </c>
      <c r="O2275" t="s">
        <v>24</v>
      </c>
      <c r="P2275" t="s">
        <v>25</v>
      </c>
      <c r="Q2275">
        <v>0.83263888888888893</v>
      </c>
      <c r="R2275" t="s">
        <v>49</v>
      </c>
      <c r="S2275" t="s">
        <v>4893</v>
      </c>
      <c r="T2275" t="s">
        <v>4887</v>
      </c>
      <c r="U2275">
        <v>234.86</v>
      </c>
      <c r="V2275" t="s">
        <v>5427</v>
      </c>
      <c r="W2275" t="s">
        <v>4964</v>
      </c>
      <c r="X2275" t="s">
        <v>5385</v>
      </c>
      <c r="Y2275" t="s">
        <v>4960</v>
      </c>
      <c r="Z2275" t="s">
        <v>5160</v>
      </c>
      <c r="AA2275" t="s">
        <v>4962</v>
      </c>
      <c r="AB2275">
        <f>YEAR(Sales_Trans_2[[#This Row],[Transaction_Date]])</f>
        <v>2025</v>
      </c>
      <c r="AC2275" t="str">
        <f>TEXT(Sales_Trans_2[[#This Row],[Transaction_Date]],"mmm")</f>
        <v>Apr</v>
      </c>
      <c r="AD2275">
        <f>MONTH(Sales_Trans_2[[#This Row],[Transaction_Date]])</f>
        <v>4</v>
      </c>
      <c r="AE2275" s="19">
        <f>IFERROR(Sales_Trans_2[[#This Row],[Profit]]/Sales_Trans_2[[#This Row],[Sales_Amount]],0)</f>
        <v>-6.8126033161348493E-2</v>
      </c>
      <c r="AF2275" s="20" t="str">
        <f>IF(Sales_Trans_2[[#This Row],[Discount_Pct]]=0,"0%",
IF(Sales_Trans_2[[#This Row],[Discount_Pct]]&lt;=5,"1-5%",
IF(Sales_Trans_2[[#This Row],[Discount_Pct]]&lt;=10,"6-10%",
IF(Sales_Trans_2[[#This Row],[Discount_Pct]]&lt;=15,"11-15%","&gt;15%"))))</f>
        <v>11-15%</v>
      </c>
    </row>
    <row r="2276" spans="1:32" x14ac:dyDescent="0.25">
      <c r="A2276" t="s">
        <v>4460</v>
      </c>
      <c r="B2276" s="10">
        <v>45995</v>
      </c>
      <c r="C2276" t="s">
        <v>2792</v>
      </c>
      <c r="D2276" t="s">
        <v>2670</v>
      </c>
      <c r="E2276" t="s">
        <v>1252</v>
      </c>
      <c r="F2276" t="s">
        <v>1253</v>
      </c>
      <c r="G2276">
        <v>1</v>
      </c>
      <c r="H2276">
        <v>519.78</v>
      </c>
      <c r="I2276">
        <v>5</v>
      </c>
      <c r="J2276">
        <v>25.99</v>
      </c>
      <c r="K2276">
        <v>567.86</v>
      </c>
      <c r="L2276">
        <v>397.92</v>
      </c>
      <c r="M2276">
        <v>169.94</v>
      </c>
      <c r="N2276" t="s">
        <v>40</v>
      </c>
      <c r="O2276" t="s">
        <v>24</v>
      </c>
      <c r="P2276" t="s">
        <v>25</v>
      </c>
      <c r="Q2276">
        <v>0.84791666666666665</v>
      </c>
      <c r="R2276" t="s">
        <v>27</v>
      </c>
      <c r="S2276" t="s">
        <v>4914</v>
      </c>
      <c r="T2276" t="s">
        <v>4908</v>
      </c>
      <c r="U2276">
        <v>519.78</v>
      </c>
      <c r="V2276" t="s">
        <v>5922</v>
      </c>
      <c r="W2276" t="s">
        <v>4968</v>
      </c>
      <c r="X2276" t="s">
        <v>5777</v>
      </c>
      <c r="Y2276" t="s">
        <v>4960</v>
      </c>
      <c r="Z2276" t="s">
        <v>5498</v>
      </c>
      <c r="AA2276" t="s">
        <v>4962</v>
      </c>
      <c r="AB2276">
        <f>YEAR(Sales_Trans_2[[#This Row],[Transaction_Date]])</f>
        <v>2025</v>
      </c>
      <c r="AC2276" t="str">
        <f>TEXT(Sales_Trans_2[[#This Row],[Transaction_Date]],"mmm")</f>
        <v>Dec</v>
      </c>
      <c r="AD2276">
        <f>MONTH(Sales_Trans_2[[#This Row],[Transaction_Date]])</f>
        <v>12</v>
      </c>
      <c r="AE2276" s="19">
        <f>IFERROR(Sales_Trans_2[[#This Row],[Profit]]/Sales_Trans_2[[#This Row],[Sales_Amount]],0)</f>
        <v>0.29926390307470152</v>
      </c>
      <c r="AF2276" s="20" t="str">
        <f>IF(Sales_Trans_2[[#This Row],[Discount_Pct]]=0,"0%",
IF(Sales_Trans_2[[#This Row],[Discount_Pct]]&lt;=5,"1-5%",
IF(Sales_Trans_2[[#This Row],[Discount_Pct]]&lt;=10,"6-10%",
IF(Sales_Trans_2[[#This Row],[Discount_Pct]]&lt;=15,"11-15%","&gt;15%"))))</f>
        <v>1-5%</v>
      </c>
    </row>
    <row r="2277" spans="1:32" x14ac:dyDescent="0.25">
      <c r="A2277" t="s">
        <v>659</v>
      </c>
      <c r="B2277" s="10">
        <v>45812</v>
      </c>
      <c r="C2277" t="s">
        <v>660</v>
      </c>
      <c r="D2277" t="s">
        <v>661</v>
      </c>
      <c r="E2277" t="s">
        <v>438</v>
      </c>
      <c r="F2277" t="s">
        <v>662</v>
      </c>
      <c r="G2277">
        <v>3</v>
      </c>
      <c r="H2277">
        <v>224.28</v>
      </c>
      <c r="I2277">
        <v>15</v>
      </c>
      <c r="J2277">
        <v>100.93</v>
      </c>
      <c r="K2277">
        <v>657.7</v>
      </c>
      <c r="L2277">
        <v>577.16999999999996</v>
      </c>
      <c r="M2277">
        <v>80.53</v>
      </c>
      <c r="N2277" t="s">
        <v>23</v>
      </c>
      <c r="O2277" t="s">
        <v>24</v>
      </c>
      <c r="P2277" t="s">
        <v>25</v>
      </c>
      <c r="Q2277">
        <v>0.62986111111111109</v>
      </c>
      <c r="R2277" t="s">
        <v>27</v>
      </c>
      <c r="S2277" t="s">
        <v>4845</v>
      </c>
      <c r="T2277" t="s">
        <v>4828</v>
      </c>
      <c r="U2277">
        <v>224.28</v>
      </c>
      <c r="V2277" t="s">
        <v>5412</v>
      </c>
      <c r="W2277" t="s">
        <v>4968</v>
      </c>
      <c r="X2277" t="s">
        <v>5528</v>
      </c>
      <c r="Y2277" t="s">
        <v>4960</v>
      </c>
      <c r="Z2277" t="s">
        <v>4961</v>
      </c>
      <c r="AA2277" t="s">
        <v>4962</v>
      </c>
      <c r="AB2277">
        <f>YEAR(Sales_Trans_2[[#This Row],[Transaction_Date]])</f>
        <v>2025</v>
      </c>
      <c r="AC2277" t="str">
        <f>TEXT(Sales_Trans_2[[#This Row],[Transaction_Date]],"mmm")</f>
        <v>Jun</v>
      </c>
      <c r="AD2277">
        <f>MONTH(Sales_Trans_2[[#This Row],[Transaction_Date]])</f>
        <v>6</v>
      </c>
      <c r="AE2277" s="19">
        <f>IFERROR(Sales_Trans_2[[#This Row],[Profit]]/Sales_Trans_2[[#This Row],[Sales_Amount]],0)</f>
        <v>0.12244184278546449</v>
      </c>
      <c r="AF2277" s="20" t="str">
        <f>IF(Sales_Trans_2[[#This Row],[Discount_Pct]]=0,"0%",
IF(Sales_Trans_2[[#This Row],[Discount_Pct]]&lt;=5,"1-5%",
IF(Sales_Trans_2[[#This Row],[Discount_Pct]]&lt;=10,"6-10%",
IF(Sales_Trans_2[[#This Row],[Discount_Pct]]&lt;=15,"11-15%","&gt;15%"))))</f>
        <v>11-15%</v>
      </c>
    </row>
    <row r="2278" spans="1:32" x14ac:dyDescent="0.25">
      <c r="A2278" t="s">
        <v>3174</v>
      </c>
      <c r="B2278" s="10">
        <v>45781</v>
      </c>
      <c r="C2278" t="s">
        <v>870</v>
      </c>
      <c r="D2278" t="s">
        <v>1490</v>
      </c>
      <c r="E2278" t="s">
        <v>950</v>
      </c>
      <c r="F2278" t="s">
        <v>510</v>
      </c>
      <c r="G2278">
        <v>5</v>
      </c>
      <c r="H2278">
        <v>114.59</v>
      </c>
      <c r="I2278">
        <v>5</v>
      </c>
      <c r="J2278">
        <v>28.65</v>
      </c>
      <c r="K2278">
        <v>625.95000000000005</v>
      </c>
      <c r="L2278">
        <v>443.6</v>
      </c>
      <c r="M2278">
        <v>182.35</v>
      </c>
      <c r="N2278" t="s">
        <v>23</v>
      </c>
      <c r="O2278" t="s">
        <v>24</v>
      </c>
      <c r="P2278" t="s">
        <v>25</v>
      </c>
      <c r="Q2278">
        <v>0.86875000000000002</v>
      </c>
      <c r="R2278" t="s">
        <v>27</v>
      </c>
      <c r="S2278" t="s">
        <v>4899</v>
      </c>
      <c r="T2278" t="s">
        <v>4887</v>
      </c>
      <c r="U2278">
        <v>102.51</v>
      </c>
      <c r="V2278" t="s">
        <v>5129</v>
      </c>
      <c r="W2278" t="s">
        <v>4958</v>
      </c>
      <c r="X2278" t="s">
        <v>5189</v>
      </c>
      <c r="Y2278" t="s">
        <v>4960</v>
      </c>
      <c r="Z2278" t="s">
        <v>5049</v>
      </c>
      <c r="AA2278" t="s">
        <v>4962</v>
      </c>
      <c r="AB2278">
        <f>YEAR(Sales_Trans_2[[#This Row],[Transaction_Date]])</f>
        <v>2025</v>
      </c>
      <c r="AC2278" t="str">
        <f>TEXT(Sales_Trans_2[[#This Row],[Transaction_Date]],"mmm")</f>
        <v>May</v>
      </c>
      <c r="AD2278">
        <f>MONTH(Sales_Trans_2[[#This Row],[Transaction_Date]])</f>
        <v>5</v>
      </c>
      <c r="AE2278" s="19">
        <f>IFERROR(Sales_Trans_2[[#This Row],[Profit]]/Sales_Trans_2[[#This Row],[Sales_Amount]],0)</f>
        <v>0.29131719785925392</v>
      </c>
      <c r="AF2278" s="20" t="str">
        <f>IF(Sales_Trans_2[[#This Row],[Discount_Pct]]=0,"0%",
IF(Sales_Trans_2[[#This Row],[Discount_Pct]]&lt;=5,"1-5%",
IF(Sales_Trans_2[[#This Row],[Discount_Pct]]&lt;=10,"6-10%",
IF(Sales_Trans_2[[#This Row],[Discount_Pct]]&lt;=15,"11-15%","&gt;15%"))))</f>
        <v>1-5%</v>
      </c>
    </row>
    <row r="2279" spans="1:32" x14ac:dyDescent="0.25">
      <c r="A2279" t="s">
        <v>3531</v>
      </c>
      <c r="B2279" s="10">
        <v>45661</v>
      </c>
      <c r="C2279" t="s">
        <v>441</v>
      </c>
      <c r="D2279" t="s">
        <v>164</v>
      </c>
      <c r="E2279" t="s">
        <v>1109</v>
      </c>
      <c r="F2279" t="s">
        <v>2027</v>
      </c>
      <c r="G2279">
        <v>2</v>
      </c>
      <c r="H2279">
        <v>191.13</v>
      </c>
      <c r="I2279">
        <v>15</v>
      </c>
      <c r="J2279">
        <v>57.34</v>
      </c>
      <c r="K2279">
        <v>324.92</v>
      </c>
      <c r="L2279">
        <v>306.83999999999997</v>
      </c>
      <c r="M2279">
        <v>18.079999999999998</v>
      </c>
      <c r="N2279" t="s">
        <v>4971</v>
      </c>
      <c r="O2279" t="s">
        <v>24</v>
      </c>
      <c r="P2279" t="s">
        <v>25</v>
      </c>
      <c r="Q2279">
        <v>0.81597222222222221</v>
      </c>
      <c r="R2279" t="s">
        <v>49</v>
      </c>
      <c r="S2279" t="s">
        <v>4861</v>
      </c>
      <c r="T2279" t="s">
        <v>4847</v>
      </c>
      <c r="U2279">
        <v>191.13</v>
      </c>
      <c r="V2279" t="s">
        <v>5540</v>
      </c>
      <c r="W2279" t="s">
        <v>4964</v>
      </c>
      <c r="X2279" t="s">
        <v>5487</v>
      </c>
      <c r="Y2279" t="s">
        <v>4960</v>
      </c>
      <c r="Z2279" t="s">
        <v>5105</v>
      </c>
      <c r="AA2279" t="s">
        <v>4962</v>
      </c>
      <c r="AB2279">
        <f>YEAR(Sales_Trans_2[[#This Row],[Transaction_Date]])</f>
        <v>2025</v>
      </c>
      <c r="AC2279" t="str">
        <f>TEXT(Sales_Trans_2[[#This Row],[Transaction_Date]],"mmm")</f>
        <v>Jan</v>
      </c>
      <c r="AD2279">
        <f>MONTH(Sales_Trans_2[[#This Row],[Transaction_Date]])</f>
        <v>1</v>
      </c>
      <c r="AE2279" s="19">
        <f>IFERROR(Sales_Trans_2[[#This Row],[Profit]]/Sales_Trans_2[[#This Row],[Sales_Amount]],0)</f>
        <v>5.5644466330173573E-2</v>
      </c>
      <c r="AF2279" s="20" t="str">
        <f>IF(Sales_Trans_2[[#This Row],[Discount_Pct]]=0,"0%",
IF(Sales_Trans_2[[#This Row],[Discount_Pct]]&lt;=5,"1-5%",
IF(Sales_Trans_2[[#This Row],[Discount_Pct]]&lt;=10,"6-10%",
IF(Sales_Trans_2[[#This Row],[Discount_Pct]]&lt;=15,"11-15%","&gt;15%"))))</f>
        <v>11-15%</v>
      </c>
    </row>
    <row r="2280" spans="1:32" x14ac:dyDescent="0.25">
      <c r="A2280" t="s">
        <v>3936</v>
      </c>
      <c r="B2280" s="10">
        <v>46039</v>
      </c>
      <c r="C2280" t="s">
        <v>1489</v>
      </c>
      <c r="D2280" t="s">
        <v>1305</v>
      </c>
      <c r="E2280" t="s">
        <v>297</v>
      </c>
      <c r="F2280" t="s">
        <v>239</v>
      </c>
      <c r="G2280">
        <v>3</v>
      </c>
      <c r="H2280">
        <v>490.22</v>
      </c>
      <c r="I2280">
        <v>5</v>
      </c>
      <c r="J2280">
        <v>73.53</v>
      </c>
      <c r="K2280">
        <v>1606.7</v>
      </c>
      <c r="L2280">
        <v>1120.74</v>
      </c>
      <c r="M2280">
        <v>485.96</v>
      </c>
      <c r="N2280" t="s">
        <v>68</v>
      </c>
      <c r="O2280" t="s">
        <v>24</v>
      </c>
      <c r="P2280" t="s">
        <v>25</v>
      </c>
      <c r="Q2280">
        <v>0.82152777777777775</v>
      </c>
      <c r="R2280" t="s">
        <v>27</v>
      </c>
      <c r="S2280" t="s">
        <v>4911</v>
      </c>
      <c r="T2280" t="s">
        <v>4908</v>
      </c>
      <c r="U2280">
        <v>490.22</v>
      </c>
      <c r="V2280" t="s">
        <v>5083</v>
      </c>
      <c r="W2280" t="s">
        <v>4968</v>
      </c>
      <c r="X2280" t="s">
        <v>5015</v>
      </c>
      <c r="Y2280" t="s">
        <v>4966</v>
      </c>
      <c r="Z2280" t="s">
        <v>5084</v>
      </c>
      <c r="AA2280" t="s">
        <v>4962</v>
      </c>
      <c r="AB2280">
        <f>YEAR(Sales_Trans_2[[#This Row],[Transaction_Date]])</f>
        <v>2026</v>
      </c>
      <c r="AC2280" t="str">
        <f>TEXT(Sales_Trans_2[[#This Row],[Transaction_Date]],"mmm")</f>
        <v>Jan</v>
      </c>
      <c r="AD2280">
        <f>MONTH(Sales_Trans_2[[#This Row],[Transaction_Date]])</f>
        <v>1</v>
      </c>
      <c r="AE2280" s="19">
        <f>IFERROR(Sales_Trans_2[[#This Row],[Profit]]/Sales_Trans_2[[#This Row],[Sales_Amount]],0)</f>
        <v>0.30245845521877135</v>
      </c>
      <c r="AF2280" s="20" t="str">
        <f>IF(Sales_Trans_2[[#This Row],[Discount_Pct]]=0,"0%",
IF(Sales_Trans_2[[#This Row],[Discount_Pct]]&lt;=5,"1-5%",
IF(Sales_Trans_2[[#This Row],[Discount_Pct]]&lt;=10,"6-10%",
IF(Sales_Trans_2[[#This Row],[Discount_Pct]]&lt;=15,"11-15%","&gt;15%"))))</f>
        <v>1-5%</v>
      </c>
    </row>
    <row r="2281" spans="1:32" x14ac:dyDescent="0.25">
      <c r="A2281" t="s">
        <v>4094</v>
      </c>
      <c r="B2281" s="10">
        <v>46112</v>
      </c>
      <c r="C2281" t="s">
        <v>4069</v>
      </c>
      <c r="D2281" t="s">
        <v>652</v>
      </c>
      <c r="E2281" t="s">
        <v>285</v>
      </c>
      <c r="F2281" t="s">
        <v>239</v>
      </c>
      <c r="G2281">
        <v>3</v>
      </c>
      <c r="H2281">
        <v>331.35</v>
      </c>
      <c r="I2281">
        <v>20</v>
      </c>
      <c r="J2281">
        <v>198.81</v>
      </c>
      <c r="K2281">
        <v>795.24</v>
      </c>
      <c r="L2281">
        <v>870.99</v>
      </c>
      <c r="M2281">
        <v>-75.75</v>
      </c>
      <c r="N2281" t="s">
        <v>4971</v>
      </c>
      <c r="O2281" t="s">
        <v>24</v>
      </c>
      <c r="P2281" t="s">
        <v>25</v>
      </c>
      <c r="Q2281">
        <v>0.5493055555555556</v>
      </c>
      <c r="R2281" t="s">
        <v>49</v>
      </c>
      <c r="S2281" t="s">
        <v>4906</v>
      </c>
      <c r="T2281" t="s">
        <v>4887</v>
      </c>
      <c r="U2281">
        <v>331.35</v>
      </c>
      <c r="V2281" t="s">
        <v>5111</v>
      </c>
      <c r="W2281" t="s">
        <v>4968</v>
      </c>
      <c r="X2281" t="s">
        <v>5015</v>
      </c>
      <c r="Y2281" t="s">
        <v>4966</v>
      </c>
      <c r="Z2281" t="s">
        <v>5112</v>
      </c>
      <c r="AA2281" t="s">
        <v>4962</v>
      </c>
      <c r="AB2281">
        <f>YEAR(Sales_Trans_2[[#This Row],[Transaction_Date]])</f>
        <v>2026</v>
      </c>
      <c r="AC2281" t="str">
        <f>TEXT(Sales_Trans_2[[#This Row],[Transaction_Date]],"mmm")</f>
        <v>Mar</v>
      </c>
      <c r="AD2281">
        <f>MONTH(Sales_Trans_2[[#This Row],[Transaction_Date]])</f>
        <v>3</v>
      </c>
      <c r="AE2281" s="19">
        <f>IFERROR(Sales_Trans_2[[#This Row],[Profit]]/Sales_Trans_2[[#This Row],[Sales_Amount]],0)</f>
        <v>-9.5254262864041039E-2</v>
      </c>
      <c r="AF2281" s="20" t="str">
        <f>IF(Sales_Trans_2[[#This Row],[Discount_Pct]]=0,"0%",
IF(Sales_Trans_2[[#This Row],[Discount_Pct]]&lt;=5,"1-5%",
IF(Sales_Trans_2[[#This Row],[Discount_Pct]]&lt;=10,"6-10%",
IF(Sales_Trans_2[[#This Row],[Discount_Pct]]&lt;=15,"11-15%","&gt;15%"))))</f>
        <v>&gt;15%</v>
      </c>
    </row>
    <row r="2282" spans="1:32" x14ac:dyDescent="0.25">
      <c r="A2282" t="s">
        <v>595</v>
      </c>
      <c r="B2282" s="10">
        <v>46099</v>
      </c>
      <c r="C2282" t="s">
        <v>596</v>
      </c>
      <c r="D2282" t="s">
        <v>326</v>
      </c>
      <c r="E2282" t="s">
        <v>153</v>
      </c>
      <c r="F2282" t="s">
        <v>154</v>
      </c>
      <c r="G2282">
        <v>2</v>
      </c>
      <c r="H2282">
        <v>400.33</v>
      </c>
      <c r="I2282">
        <v>5</v>
      </c>
      <c r="J2282">
        <v>40.03</v>
      </c>
      <c r="K2282">
        <v>760.63</v>
      </c>
      <c r="L2282">
        <v>681.8</v>
      </c>
      <c r="M2282">
        <v>78.83</v>
      </c>
      <c r="N2282" t="s">
        <v>23</v>
      </c>
      <c r="O2282" t="s">
        <v>24</v>
      </c>
      <c r="P2282" t="s">
        <v>25</v>
      </c>
      <c r="Q2282">
        <v>0.53333333333333333</v>
      </c>
      <c r="R2282" t="s">
        <v>49</v>
      </c>
      <c r="S2282" t="s">
        <v>4859</v>
      </c>
      <c r="T2282" t="s">
        <v>4847</v>
      </c>
      <c r="U2282">
        <v>400.33</v>
      </c>
      <c r="V2282" t="s">
        <v>5125</v>
      </c>
      <c r="W2282" t="s">
        <v>4968</v>
      </c>
      <c r="X2282" t="s">
        <v>4965</v>
      </c>
      <c r="Y2282" t="s">
        <v>4966</v>
      </c>
      <c r="Z2282" t="s">
        <v>5126</v>
      </c>
      <c r="AA2282" t="s">
        <v>4962</v>
      </c>
      <c r="AB2282">
        <f>YEAR(Sales_Trans_2[[#This Row],[Transaction_Date]])</f>
        <v>2026</v>
      </c>
      <c r="AC2282" t="str">
        <f>TEXT(Sales_Trans_2[[#This Row],[Transaction_Date]],"mmm")</f>
        <v>Mar</v>
      </c>
      <c r="AD2282">
        <f>MONTH(Sales_Trans_2[[#This Row],[Transaction_Date]])</f>
        <v>3</v>
      </c>
      <c r="AE2282" s="19">
        <f>IFERROR(Sales_Trans_2[[#This Row],[Profit]]/Sales_Trans_2[[#This Row],[Sales_Amount]],0)</f>
        <v>0.103637773950541</v>
      </c>
      <c r="AF2282" s="20" t="str">
        <f>IF(Sales_Trans_2[[#This Row],[Discount_Pct]]=0,"0%",
IF(Sales_Trans_2[[#This Row],[Discount_Pct]]&lt;=5,"1-5%",
IF(Sales_Trans_2[[#This Row],[Discount_Pct]]&lt;=10,"6-10%",
IF(Sales_Trans_2[[#This Row],[Discount_Pct]]&lt;=15,"11-15%","&gt;15%"))))</f>
        <v>1-5%</v>
      </c>
    </row>
    <row r="2283" spans="1:32" x14ac:dyDescent="0.25">
      <c r="A2283" t="s">
        <v>1931</v>
      </c>
      <c r="B2283" s="10">
        <v>46096</v>
      </c>
      <c r="C2283" t="s">
        <v>1144</v>
      </c>
      <c r="D2283" t="s">
        <v>1668</v>
      </c>
      <c r="E2283" t="s">
        <v>366</v>
      </c>
      <c r="F2283" t="s">
        <v>1932</v>
      </c>
      <c r="G2283">
        <v>1</v>
      </c>
      <c r="H2283">
        <v>242.22</v>
      </c>
      <c r="I2283">
        <v>5</v>
      </c>
      <c r="J2283">
        <v>12.11</v>
      </c>
      <c r="K2283">
        <v>264.63</v>
      </c>
      <c r="L2283">
        <v>186.04</v>
      </c>
      <c r="M2283">
        <v>78.59</v>
      </c>
      <c r="N2283" t="s">
        <v>4971</v>
      </c>
      <c r="O2283" t="s">
        <v>24</v>
      </c>
      <c r="P2283" t="s">
        <v>25</v>
      </c>
      <c r="Q2283">
        <v>0.50555555555555554</v>
      </c>
      <c r="R2283" t="s">
        <v>27</v>
      </c>
      <c r="S2283" t="s">
        <v>4941</v>
      </c>
      <c r="T2283" t="s">
        <v>4930</v>
      </c>
      <c r="U2283">
        <v>242.22</v>
      </c>
      <c r="V2283" t="s">
        <v>5250</v>
      </c>
      <c r="W2283" t="s">
        <v>4968</v>
      </c>
      <c r="X2283" t="s">
        <v>5333</v>
      </c>
      <c r="Y2283" t="s">
        <v>4966</v>
      </c>
      <c r="Z2283" t="s">
        <v>5334</v>
      </c>
      <c r="AA2283" t="s">
        <v>4962</v>
      </c>
      <c r="AB2283">
        <f>YEAR(Sales_Trans_2[[#This Row],[Transaction_Date]])</f>
        <v>2026</v>
      </c>
      <c r="AC2283" t="str">
        <f>TEXT(Sales_Trans_2[[#This Row],[Transaction_Date]],"mmm")</f>
        <v>Mar</v>
      </c>
      <c r="AD2283">
        <f>MONTH(Sales_Trans_2[[#This Row],[Transaction_Date]])</f>
        <v>3</v>
      </c>
      <c r="AE2283" s="19">
        <f>IFERROR(Sales_Trans_2[[#This Row],[Profit]]/Sales_Trans_2[[#This Row],[Sales_Amount]],0)</f>
        <v>0.29698069002002797</v>
      </c>
      <c r="AF2283" s="20" t="str">
        <f>IF(Sales_Trans_2[[#This Row],[Discount_Pct]]=0,"0%",
IF(Sales_Trans_2[[#This Row],[Discount_Pct]]&lt;=5,"1-5%",
IF(Sales_Trans_2[[#This Row],[Discount_Pct]]&lt;=10,"6-10%",
IF(Sales_Trans_2[[#This Row],[Discount_Pct]]&lt;=15,"11-15%","&gt;15%"))))</f>
        <v>1-5%</v>
      </c>
    </row>
    <row r="2284" spans="1:32" x14ac:dyDescent="0.25">
      <c r="A2284" t="s">
        <v>1215</v>
      </c>
      <c r="B2284" s="10">
        <v>46014</v>
      </c>
      <c r="C2284" t="s">
        <v>458</v>
      </c>
      <c r="D2284" t="s">
        <v>432</v>
      </c>
      <c r="E2284" t="s">
        <v>771</v>
      </c>
      <c r="F2284" t="s">
        <v>1216</v>
      </c>
      <c r="G2284">
        <v>1</v>
      </c>
      <c r="H2284">
        <v>305.67</v>
      </c>
      <c r="I2284">
        <v>10</v>
      </c>
      <c r="J2284">
        <v>30.57</v>
      </c>
      <c r="K2284">
        <v>275.10000000000002</v>
      </c>
      <c r="L2284">
        <v>251.42</v>
      </c>
      <c r="M2284">
        <v>23.68</v>
      </c>
      <c r="N2284" t="s">
        <v>133</v>
      </c>
      <c r="O2284" t="s">
        <v>24</v>
      </c>
      <c r="P2284" t="s">
        <v>25</v>
      </c>
      <c r="Q2284">
        <v>0.61597222222222225</v>
      </c>
      <c r="R2284" t="s">
        <v>49</v>
      </c>
      <c r="S2284" t="s">
        <v>4841</v>
      </c>
      <c r="T2284" t="s">
        <v>4828</v>
      </c>
      <c r="U2284">
        <v>305.67</v>
      </c>
      <c r="V2284" t="s">
        <v>5368</v>
      </c>
      <c r="W2284" t="s">
        <v>4968</v>
      </c>
      <c r="X2284" t="s">
        <v>5369</v>
      </c>
      <c r="Y2284" t="s">
        <v>4966</v>
      </c>
      <c r="Z2284" t="s">
        <v>4978</v>
      </c>
      <c r="AA2284" t="s">
        <v>4962</v>
      </c>
      <c r="AB2284">
        <f>YEAR(Sales_Trans_2[[#This Row],[Transaction_Date]])</f>
        <v>2025</v>
      </c>
      <c r="AC2284" t="str">
        <f>TEXT(Sales_Trans_2[[#This Row],[Transaction_Date]],"mmm")</f>
        <v>Dec</v>
      </c>
      <c r="AD2284">
        <f>MONTH(Sales_Trans_2[[#This Row],[Transaction_Date]])</f>
        <v>12</v>
      </c>
      <c r="AE2284" s="19">
        <f>IFERROR(Sales_Trans_2[[#This Row],[Profit]]/Sales_Trans_2[[#This Row],[Sales_Amount]],0)</f>
        <v>8.6077789894583784E-2</v>
      </c>
      <c r="AF2284" s="20" t="str">
        <f>IF(Sales_Trans_2[[#This Row],[Discount_Pct]]=0,"0%",
IF(Sales_Trans_2[[#This Row],[Discount_Pct]]&lt;=5,"1-5%",
IF(Sales_Trans_2[[#This Row],[Discount_Pct]]&lt;=10,"6-10%",
IF(Sales_Trans_2[[#This Row],[Discount_Pct]]&lt;=15,"11-15%","&gt;15%"))))</f>
        <v>6-10%</v>
      </c>
    </row>
    <row r="2285" spans="1:32" x14ac:dyDescent="0.25">
      <c r="A2285" t="s">
        <v>4092</v>
      </c>
      <c r="B2285" s="10">
        <v>46102</v>
      </c>
      <c r="C2285" t="s">
        <v>2062</v>
      </c>
      <c r="D2285" t="s">
        <v>1706</v>
      </c>
      <c r="E2285" t="s">
        <v>38</v>
      </c>
      <c r="F2285" t="s">
        <v>2877</v>
      </c>
      <c r="G2285">
        <v>4</v>
      </c>
      <c r="H2285">
        <v>268.32</v>
      </c>
      <c r="I2285">
        <v>15</v>
      </c>
      <c r="J2285">
        <v>160.99</v>
      </c>
      <c r="K2285">
        <v>1049.1300000000001</v>
      </c>
      <c r="L2285">
        <v>965.76</v>
      </c>
      <c r="M2285">
        <v>83.37</v>
      </c>
      <c r="N2285" t="s">
        <v>4971</v>
      </c>
      <c r="O2285" t="s">
        <v>24</v>
      </c>
      <c r="P2285" t="s">
        <v>25</v>
      </c>
      <c r="Q2285">
        <v>0.73888888888888893</v>
      </c>
      <c r="R2285" t="s">
        <v>27</v>
      </c>
      <c r="S2285" t="s">
        <v>4886</v>
      </c>
      <c r="T2285" t="s">
        <v>4887</v>
      </c>
      <c r="U2285">
        <v>268.32</v>
      </c>
      <c r="V2285" t="s">
        <v>5272</v>
      </c>
      <c r="W2285" t="s">
        <v>4968</v>
      </c>
      <c r="X2285" t="s">
        <v>5489</v>
      </c>
      <c r="Y2285" t="s">
        <v>4966</v>
      </c>
      <c r="Z2285" t="s">
        <v>4989</v>
      </c>
      <c r="AA2285" t="s">
        <v>4962</v>
      </c>
      <c r="AB2285">
        <f>YEAR(Sales_Trans_2[[#This Row],[Transaction_Date]])</f>
        <v>2026</v>
      </c>
      <c r="AC2285" t="str">
        <f>TEXT(Sales_Trans_2[[#This Row],[Transaction_Date]],"mmm")</f>
        <v>Mar</v>
      </c>
      <c r="AD2285">
        <f>MONTH(Sales_Trans_2[[#This Row],[Transaction_Date]])</f>
        <v>3</v>
      </c>
      <c r="AE2285" s="19">
        <f>IFERROR(Sales_Trans_2[[#This Row],[Profit]]/Sales_Trans_2[[#This Row],[Sales_Amount]],0)</f>
        <v>7.9465843127162497E-2</v>
      </c>
      <c r="AF2285" s="20" t="str">
        <f>IF(Sales_Trans_2[[#This Row],[Discount_Pct]]=0,"0%",
IF(Sales_Trans_2[[#This Row],[Discount_Pct]]&lt;=5,"1-5%",
IF(Sales_Trans_2[[#This Row],[Discount_Pct]]&lt;=10,"6-10%",
IF(Sales_Trans_2[[#This Row],[Discount_Pct]]&lt;=15,"11-15%","&gt;15%"))))</f>
        <v>11-15%</v>
      </c>
    </row>
    <row r="2286" spans="1:32" x14ac:dyDescent="0.25">
      <c r="A2286" t="s">
        <v>4205</v>
      </c>
      <c r="B2286" s="10">
        <v>46004</v>
      </c>
      <c r="C2286" t="s">
        <v>2221</v>
      </c>
      <c r="D2286" t="s">
        <v>269</v>
      </c>
      <c r="E2286" t="s">
        <v>390</v>
      </c>
      <c r="F2286" t="s">
        <v>391</v>
      </c>
      <c r="G2286">
        <v>3</v>
      </c>
      <c r="H2286">
        <v>155.55000000000001</v>
      </c>
      <c r="I2286">
        <v>5</v>
      </c>
      <c r="J2286">
        <v>23.33</v>
      </c>
      <c r="K2286">
        <v>509.82</v>
      </c>
      <c r="L2286">
        <v>412.92</v>
      </c>
      <c r="M2286">
        <v>96.9</v>
      </c>
      <c r="N2286" t="s">
        <v>4971</v>
      </c>
      <c r="O2286" t="s">
        <v>24</v>
      </c>
      <c r="P2286" t="s">
        <v>25</v>
      </c>
      <c r="Q2286">
        <v>0.3972222222222222</v>
      </c>
      <c r="R2286" t="s">
        <v>27</v>
      </c>
      <c r="S2286" t="s">
        <v>4835</v>
      </c>
      <c r="T2286" t="s">
        <v>4887</v>
      </c>
      <c r="U2286">
        <v>155.55000000000001</v>
      </c>
      <c r="V2286" t="s">
        <v>5541</v>
      </c>
      <c r="W2286" t="s">
        <v>4968</v>
      </c>
      <c r="X2286" t="s">
        <v>5373</v>
      </c>
      <c r="Y2286" t="s">
        <v>4966</v>
      </c>
      <c r="Z2286" t="s">
        <v>5323</v>
      </c>
      <c r="AA2286" t="s">
        <v>4962</v>
      </c>
      <c r="AB2286">
        <f>YEAR(Sales_Trans_2[[#This Row],[Transaction_Date]])</f>
        <v>2025</v>
      </c>
      <c r="AC2286" t="str">
        <f>TEXT(Sales_Trans_2[[#This Row],[Transaction_Date]],"mmm")</f>
        <v>Dec</v>
      </c>
      <c r="AD2286">
        <f>MONTH(Sales_Trans_2[[#This Row],[Transaction_Date]])</f>
        <v>12</v>
      </c>
      <c r="AE2286" s="19">
        <f>IFERROR(Sales_Trans_2[[#This Row],[Profit]]/Sales_Trans_2[[#This Row],[Sales_Amount]],0)</f>
        <v>0.1900670824997058</v>
      </c>
      <c r="AF2286" s="20" t="str">
        <f>IF(Sales_Trans_2[[#This Row],[Discount_Pct]]=0,"0%",
IF(Sales_Trans_2[[#This Row],[Discount_Pct]]&lt;=5,"1-5%",
IF(Sales_Trans_2[[#This Row],[Discount_Pct]]&lt;=10,"6-10%",
IF(Sales_Trans_2[[#This Row],[Discount_Pct]]&lt;=15,"11-15%","&gt;15%"))))</f>
        <v>1-5%</v>
      </c>
    </row>
    <row r="2287" spans="1:32" x14ac:dyDescent="0.25">
      <c r="A2287" t="s">
        <v>3539</v>
      </c>
      <c r="B2287" s="10">
        <v>46097</v>
      </c>
      <c r="C2287" t="s">
        <v>1402</v>
      </c>
      <c r="D2287" t="s">
        <v>432</v>
      </c>
      <c r="E2287" t="s">
        <v>634</v>
      </c>
      <c r="F2287" t="s">
        <v>1859</v>
      </c>
      <c r="G2287">
        <v>1</v>
      </c>
      <c r="H2287">
        <v>305.67</v>
      </c>
      <c r="I2287">
        <v>15</v>
      </c>
      <c r="J2287">
        <v>45.85</v>
      </c>
      <c r="K2287">
        <v>259.82</v>
      </c>
      <c r="L2287">
        <v>251.42</v>
      </c>
      <c r="M2287">
        <v>8.4</v>
      </c>
      <c r="N2287" t="s">
        <v>47</v>
      </c>
      <c r="O2287" t="s">
        <v>24</v>
      </c>
      <c r="P2287" t="s">
        <v>25</v>
      </c>
      <c r="Q2287">
        <v>0.72916666666666663</v>
      </c>
      <c r="R2287" t="s">
        <v>49</v>
      </c>
      <c r="S2287" t="s">
        <v>4841</v>
      </c>
      <c r="T2287" t="s">
        <v>4828</v>
      </c>
      <c r="U2287">
        <v>305.67</v>
      </c>
      <c r="V2287" t="s">
        <v>5558</v>
      </c>
      <c r="W2287" t="s">
        <v>4968</v>
      </c>
      <c r="X2287" t="s">
        <v>4994</v>
      </c>
      <c r="Y2287" t="s">
        <v>4966</v>
      </c>
      <c r="Z2287" t="s">
        <v>4995</v>
      </c>
      <c r="AA2287" t="s">
        <v>4962</v>
      </c>
      <c r="AB2287">
        <f>YEAR(Sales_Trans_2[[#This Row],[Transaction_Date]])</f>
        <v>2026</v>
      </c>
      <c r="AC2287" t="str">
        <f>TEXT(Sales_Trans_2[[#This Row],[Transaction_Date]],"mmm")</f>
        <v>Mar</v>
      </c>
      <c r="AD2287">
        <f>MONTH(Sales_Trans_2[[#This Row],[Transaction_Date]])</f>
        <v>3</v>
      </c>
      <c r="AE2287" s="19">
        <f>IFERROR(Sales_Trans_2[[#This Row],[Profit]]/Sales_Trans_2[[#This Row],[Sales_Amount]],0)</f>
        <v>3.2330074667077206E-2</v>
      </c>
      <c r="AF2287" s="20" t="str">
        <f>IF(Sales_Trans_2[[#This Row],[Discount_Pct]]=0,"0%",
IF(Sales_Trans_2[[#This Row],[Discount_Pct]]&lt;=5,"1-5%",
IF(Sales_Trans_2[[#This Row],[Discount_Pct]]&lt;=10,"6-10%",
IF(Sales_Trans_2[[#This Row],[Discount_Pct]]&lt;=15,"11-15%","&gt;15%"))))</f>
        <v>11-15%</v>
      </c>
    </row>
    <row r="2288" spans="1:32" x14ac:dyDescent="0.25">
      <c r="A2288" t="s">
        <v>3535</v>
      </c>
      <c r="B2288" s="10">
        <v>46066</v>
      </c>
      <c r="C2288" t="s">
        <v>1235</v>
      </c>
      <c r="D2288" t="s">
        <v>543</v>
      </c>
      <c r="E2288" t="s">
        <v>366</v>
      </c>
      <c r="F2288" t="s">
        <v>896</v>
      </c>
      <c r="G2288">
        <v>4</v>
      </c>
      <c r="H2288">
        <v>386.17</v>
      </c>
      <c r="I2288">
        <v>5</v>
      </c>
      <c r="J2288">
        <v>77.23</v>
      </c>
      <c r="K2288">
        <v>1467.45</v>
      </c>
      <c r="L2288">
        <v>1102.68</v>
      </c>
      <c r="M2288">
        <v>364.77</v>
      </c>
      <c r="N2288" t="s">
        <v>133</v>
      </c>
      <c r="O2288" t="s">
        <v>24</v>
      </c>
      <c r="P2288" t="s">
        <v>25</v>
      </c>
      <c r="Q2288">
        <v>0.89652777777777781</v>
      </c>
      <c r="R2288" t="s">
        <v>49</v>
      </c>
      <c r="S2288" t="s">
        <v>4793</v>
      </c>
      <c r="T2288" t="s">
        <v>4776</v>
      </c>
      <c r="U2288">
        <v>386.17</v>
      </c>
      <c r="V2288" t="s">
        <v>5576</v>
      </c>
      <c r="W2288" t="s">
        <v>4968</v>
      </c>
      <c r="X2288" t="s">
        <v>5577</v>
      </c>
      <c r="Y2288" t="s">
        <v>4966</v>
      </c>
      <c r="Z2288" t="s">
        <v>5334</v>
      </c>
      <c r="AA2288" t="s">
        <v>4962</v>
      </c>
      <c r="AB2288">
        <f>YEAR(Sales_Trans_2[[#This Row],[Transaction_Date]])</f>
        <v>2026</v>
      </c>
      <c r="AC2288" t="str">
        <f>TEXT(Sales_Trans_2[[#This Row],[Transaction_Date]],"mmm")</f>
        <v>Feb</v>
      </c>
      <c r="AD2288">
        <f>MONTH(Sales_Trans_2[[#This Row],[Transaction_Date]])</f>
        <v>2</v>
      </c>
      <c r="AE2288" s="19">
        <f>IFERROR(Sales_Trans_2[[#This Row],[Profit]]/Sales_Trans_2[[#This Row],[Sales_Amount]],0)</f>
        <v>0.24857405703771848</v>
      </c>
      <c r="AF2288" s="20" t="str">
        <f>IF(Sales_Trans_2[[#This Row],[Discount_Pct]]=0,"0%",
IF(Sales_Trans_2[[#This Row],[Discount_Pct]]&lt;=5,"1-5%",
IF(Sales_Trans_2[[#This Row],[Discount_Pct]]&lt;=10,"6-10%",
IF(Sales_Trans_2[[#This Row],[Discount_Pct]]&lt;=15,"11-15%","&gt;15%"))))</f>
        <v>1-5%</v>
      </c>
    </row>
    <row r="2289" spans="1:32" x14ac:dyDescent="0.25">
      <c r="A2289" t="s">
        <v>4283</v>
      </c>
      <c r="B2289" s="10">
        <v>46068</v>
      </c>
      <c r="C2289" t="s">
        <v>554</v>
      </c>
      <c r="D2289" t="s">
        <v>1382</v>
      </c>
      <c r="E2289" t="s">
        <v>1247</v>
      </c>
      <c r="F2289" t="s">
        <v>1248</v>
      </c>
      <c r="G2289">
        <v>5</v>
      </c>
      <c r="H2289">
        <v>317.99</v>
      </c>
      <c r="I2289">
        <v>5</v>
      </c>
      <c r="J2289">
        <v>79.5</v>
      </c>
      <c r="K2289">
        <v>1737.02</v>
      </c>
      <c r="L2289">
        <v>1175.25</v>
      </c>
      <c r="M2289">
        <v>561.77</v>
      </c>
      <c r="N2289" t="s">
        <v>40</v>
      </c>
      <c r="O2289" t="s">
        <v>24</v>
      </c>
      <c r="P2289" t="s">
        <v>25</v>
      </c>
      <c r="Q2289">
        <v>0.84305555555555556</v>
      </c>
      <c r="R2289" t="s">
        <v>27</v>
      </c>
      <c r="S2289" t="s">
        <v>4774</v>
      </c>
      <c r="T2289" t="s">
        <v>4752</v>
      </c>
      <c r="U2289">
        <v>317.99</v>
      </c>
      <c r="V2289" t="s">
        <v>5636</v>
      </c>
      <c r="W2289" t="s">
        <v>4968</v>
      </c>
      <c r="X2289" t="s">
        <v>5439</v>
      </c>
      <c r="Y2289" t="s">
        <v>4966</v>
      </c>
      <c r="Z2289" t="s">
        <v>5336</v>
      </c>
      <c r="AA2289" t="s">
        <v>4962</v>
      </c>
      <c r="AB2289">
        <f>YEAR(Sales_Trans_2[[#This Row],[Transaction_Date]])</f>
        <v>2026</v>
      </c>
      <c r="AC2289" t="str">
        <f>TEXT(Sales_Trans_2[[#This Row],[Transaction_Date]],"mmm")</f>
        <v>Feb</v>
      </c>
      <c r="AD2289">
        <f>MONTH(Sales_Trans_2[[#This Row],[Transaction_Date]])</f>
        <v>2</v>
      </c>
      <c r="AE2289" s="19">
        <f>IFERROR(Sales_Trans_2[[#This Row],[Profit]]/Sales_Trans_2[[#This Row],[Sales_Amount]],0)</f>
        <v>0.32341020828775718</v>
      </c>
      <c r="AF2289" s="20" t="str">
        <f>IF(Sales_Trans_2[[#This Row],[Discount_Pct]]=0,"0%",
IF(Sales_Trans_2[[#This Row],[Discount_Pct]]&lt;=5,"1-5%",
IF(Sales_Trans_2[[#This Row],[Discount_Pct]]&lt;=10,"6-10%",
IF(Sales_Trans_2[[#This Row],[Discount_Pct]]&lt;=15,"11-15%","&gt;15%"))))</f>
        <v>1-5%</v>
      </c>
    </row>
    <row r="2290" spans="1:32" x14ac:dyDescent="0.25">
      <c r="A2290" t="s">
        <v>4259</v>
      </c>
      <c r="B2290" s="10">
        <v>46052</v>
      </c>
      <c r="C2290" t="s">
        <v>739</v>
      </c>
      <c r="D2290" t="s">
        <v>405</v>
      </c>
      <c r="E2290" t="s">
        <v>639</v>
      </c>
      <c r="F2290" t="s">
        <v>1026</v>
      </c>
      <c r="G2290">
        <v>5</v>
      </c>
      <c r="H2290">
        <v>440.5</v>
      </c>
      <c r="I2290">
        <v>15</v>
      </c>
      <c r="J2290">
        <v>330.38</v>
      </c>
      <c r="K2290">
        <v>1872.12</v>
      </c>
      <c r="L2290">
        <v>1270.25</v>
      </c>
      <c r="M2290">
        <v>601.87</v>
      </c>
      <c r="N2290" t="s">
        <v>47</v>
      </c>
      <c r="O2290" t="s">
        <v>24</v>
      </c>
      <c r="P2290" t="s">
        <v>25</v>
      </c>
      <c r="Q2290">
        <v>0.80347222222222225</v>
      </c>
      <c r="R2290" t="s">
        <v>49</v>
      </c>
      <c r="S2290" t="s">
        <v>4642</v>
      </c>
      <c r="T2290" t="s">
        <v>4636</v>
      </c>
      <c r="U2290">
        <v>440.5</v>
      </c>
      <c r="V2290" t="s">
        <v>5637</v>
      </c>
      <c r="W2290" t="s">
        <v>4968</v>
      </c>
      <c r="X2290" t="s">
        <v>5419</v>
      </c>
      <c r="Y2290" t="s">
        <v>4966</v>
      </c>
      <c r="Z2290" t="s">
        <v>4986</v>
      </c>
      <c r="AA2290" t="s">
        <v>4962</v>
      </c>
      <c r="AB2290">
        <f>YEAR(Sales_Trans_2[[#This Row],[Transaction_Date]])</f>
        <v>2026</v>
      </c>
      <c r="AC2290" t="str">
        <f>TEXT(Sales_Trans_2[[#This Row],[Transaction_Date]],"mmm")</f>
        <v>Jan</v>
      </c>
      <c r="AD2290">
        <f>MONTH(Sales_Trans_2[[#This Row],[Transaction_Date]])</f>
        <v>1</v>
      </c>
      <c r="AE2290" s="19">
        <f>IFERROR(Sales_Trans_2[[#This Row],[Profit]]/Sales_Trans_2[[#This Row],[Sales_Amount]],0)</f>
        <v>0.32149114373010279</v>
      </c>
      <c r="AF2290" s="20" t="str">
        <f>IF(Sales_Trans_2[[#This Row],[Discount_Pct]]=0,"0%",
IF(Sales_Trans_2[[#This Row],[Discount_Pct]]&lt;=5,"1-5%",
IF(Sales_Trans_2[[#This Row],[Discount_Pct]]&lt;=10,"6-10%",
IF(Sales_Trans_2[[#This Row],[Discount_Pct]]&lt;=15,"11-15%","&gt;15%"))))</f>
        <v>11-15%</v>
      </c>
    </row>
    <row r="2291" spans="1:32" x14ac:dyDescent="0.25">
      <c r="A2291" t="s">
        <v>1076</v>
      </c>
      <c r="B2291" s="10">
        <v>45942</v>
      </c>
      <c r="C2291" t="s">
        <v>1077</v>
      </c>
      <c r="D2291" t="s">
        <v>242</v>
      </c>
      <c r="E2291" t="s">
        <v>390</v>
      </c>
      <c r="F2291" t="s">
        <v>391</v>
      </c>
      <c r="G2291">
        <v>3</v>
      </c>
      <c r="H2291">
        <v>80.5</v>
      </c>
      <c r="I2291">
        <v>20</v>
      </c>
      <c r="J2291">
        <v>48.3</v>
      </c>
      <c r="K2291">
        <v>193.2</v>
      </c>
      <c r="L2291">
        <v>186.75</v>
      </c>
      <c r="M2291">
        <v>6.45</v>
      </c>
      <c r="N2291" t="s">
        <v>23</v>
      </c>
      <c r="O2291" t="s">
        <v>24</v>
      </c>
      <c r="P2291" t="s">
        <v>25</v>
      </c>
      <c r="Q2291">
        <v>0.38333333333333336</v>
      </c>
      <c r="R2291" t="s">
        <v>49</v>
      </c>
      <c r="S2291" t="s">
        <v>4921</v>
      </c>
      <c r="T2291" t="s">
        <v>4908</v>
      </c>
      <c r="U2291">
        <v>80.5</v>
      </c>
      <c r="V2291" t="s">
        <v>5739</v>
      </c>
      <c r="W2291" t="s">
        <v>4968</v>
      </c>
      <c r="X2291" t="s">
        <v>5373</v>
      </c>
      <c r="Y2291" t="s">
        <v>4966</v>
      </c>
      <c r="Z2291" t="s">
        <v>5323</v>
      </c>
      <c r="AA2291" t="s">
        <v>4962</v>
      </c>
      <c r="AB2291">
        <f>YEAR(Sales_Trans_2[[#This Row],[Transaction_Date]])</f>
        <v>2025</v>
      </c>
      <c r="AC2291" t="str">
        <f>TEXT(Sales_Trans_2[[#This Row],[Transaction_Date]],"mmm")</f>
        <v>Oct</v>
      </c>
      <c r="AD2291">
        <f>MONTH(Sales_Trans_2[[#This Row],[Transaction_Date]])</f>
        <v>10</v>
      </c>
      <c r="AE2291" s="19">
        <f>IFERROR(Sales_Trans_2[[#This Row],[Profit]]/Sales_Trans_2[[#This Row],[Sales_Amount]],0)</f>
        <v>3.3385093167701864E-2</v>
      </c>
      <c r="AF2291" s="20" t="str">
        <f>IF(Sales_Trans_2[[#This Row],[Discount_Pct]]=0,"0%",
IF(Sales_Trans_2[[#This Row],[Discount_Pct]]&lt;=5,"1-5%",
IF(Sales_Trans_2[[#This Row],[Discount_Pct]]&lt;=10,"6-10%",
IF(Sales_Trans_2[[#This Row],[Discount_Pct]]&lt;=15,"11-15%","&gt;15%"))))</f>
        <v>&gt;15%</v>
      </c>
    </row>
    <row r="2292" spans="1:32" x14ac:dyDescent="0.25">
      <c r="A2292" t="s">
        <v>843</v>
      </c>
      <c r="B2292" s="10">
        <v>46055</v>
      </c>
      <c r="C2292" t="s">
        <v>844</v>
      </c>
      <c r="D2292" t="s">
        <v>275</v>
      </c>
      <c r="E2292" t="s">
        <v>90</v>
      </c>
      <c r="F2292" t="s">
        <v>239</v>
      </c>
      <c r="G2292">
        <v>3</v>
      </c>
      <c r="H2292">
        <v>51.33</v>
      </c>
      <c r="I2292">
        <v>20</v>
      </c>
      <c r="J2292">
        <v>30.8</v>
      </c>
      <c r="K2292">
        <v>123.19</v>
      </c>
      <c r="L2292">
        <v>112.44</v>
      </c>
      <c r="M2292">
        <v>10.75</v>
      </c>
      <c r="N2292" t="s">
        <v>68</v>
      </c>
      <c r="O2292" t="s">
        <v>24</v>
      </c>
      <c r="P2292" t="s">
        <v>25</v>
      </c>
      <c r="Q2292">
        <v>0.7944444444444444</v>
      </c>
      <c r="R2292" t="s">
        <v>49</v>
      </c>
      <c r="S2292" t="s">
        <v>4760</v>
      </c>
      <c r="T2292" t="s">
        <v>4752</v>
      </c>
      <c r="U2292">
        <v>51.33</v>
      </c>
      <c r="V2292" t="s">
        <v>5741</v>
      </c>
      <c r="W2292" t="s">
        <v>4968</v>
      </c>
      <c r="X2292" t="s">
        <v>5015</v>
      </c>
      <c r="Y2292" t="s">
        <v>4966</v>
      </c>
      <c r="Z2292" t="s">
        <v>5468</v>
      </c>
      <c r="AA2292" t="s">
        <v>4962</v>
      </c>
      <c r="AB2292">
        <f>YEAR(Sales_Trans_2[[#This Row],[Transaction_Date]])</f>
        <v>2026</v>
      </c>
      <c r="AC2292" t="str">
        <f>TEXT(Sales_Trans_2[[#This Row],[Transaction_Date]],"mmm")</f>
        <v>Feb</v>
      </c>
      <c r="AD2292">
        <f>MONTH(Sales_Trans_2[[#This Row],[Transaction_Date]])</f>
        <v>2</v>
      </c>
      <c r="AE2292" s="19">
        <f>IFERROR(Sales_Trans_2[[#This Row],[Profit]]/Sales_Trans_2[[#This Row],[Sales_Amount]],0)</f>
        <v>8.7263576589008851E-2</v>
      </c>
      <c r="AF2292" s="20" t="str">
        <f>IF(Sales_Trans_2[[#This Row],[Discount_Pct]]=0,"0%",
IF(Sales_Trans_2[[#This Row],[Discount_Pct]]&lt;=5,"1-5%",
IF(Sales_Trans_2[[#This Row],[Discount_Pct]]&lt;=10,"6-10%",
IF(Sales_Trans_2[[#This Row],[Discount_Pct]]&lt;=15,"11-15%","&gt;15%"))))</f>
        <v>&gt;15%</v>
      </c>
    </row>
    <row r="2293" spans="1:32" x14ac:dyDescent="0.25">
      <c r="A2293" t="s">
        <v>1664</v>
      </c>
      <c r="B2293" s="10">
        <v>46113</v>
      </c>
      <c r="C2293" t="s">
        <v>1665</v>
      </c>
      <c r="D2293" t="s">
        <v>399</v>
      </c>
      <c r="E2293" t="s">
        <v>232</v>
      </c>
      <c r="F2293" t="s">
        <v>1666</v>
      </c>
      <c r="G2293">
        <v>1</v>
      </c>
      <c r="H2293">
        <v>99.93</v>
      </c>
      <c r="I2293">
        <v>20</v>
      </c>
      <c r="J2293">
        <v>19.989999999999998</v>
      </c>
      <c r="K2293">
        <v>91.93</v>
      </c>
      <c r="L2293">
        <v>86.05</v>
      </c>
      <c r="M2293">
        <v>5.88</v>
      </c>
      <c r="N2293" t="s">
        <v>47</v>
      </c>
      <c r="O2293" t="s">
        <v>24</v>
      </c>
      <c r="P2293" t="s">
        <v>25</v>
      </c>
      <c r="Q2293">
        <v>0.43541666666666667</v>
      </c>
      <c r="R2293" t="s">
        <v>27</v>
      </c>
      <c r="S2293" t="s">
        <v>4693</v>
      </c>
      <c r="T2293" t="s">
        <v>4672</v>
      </c>
      <c r="U2293">
        <v>99.93</v>
      </c>
      <c r="V2293" t="s">
        <v>5749</v>
      </c>
      <c r="W2293" t="s">
        <v>4968</v>
      </c>
      <c r="X2293" t="s">
        <v>5433</v>
      </c>
      <c r="Y2293" t="s">
        <v>4966</v>
      </c>
      <c r="Z2293" t="s">
        <v>5079</v>
      </c>
      <c r="AA2293" t="s">
        <v>4962</v>
      </c>
      <c r="AB2293">
        <f>YEAR(Sales_Trans_2[[#This Row],[Transaction_Date]])</f>
        <v>2026</v>
      </c>
      <c r="AC2293" t="str">
        <f>TEXT(Sales_Trans_2[[#This Row],[Transaction_Date]],"mmm")</f>
        <v>Apr</v>
      </c>
      <c r="AD2293">
        <f>MONTH(Sales_Trans_2[[#This Row],[Transaction_Date]])</f>
        <v>4</v>
      </c>
      <c r="AE2293" s="19">
        <f>IFERROR(Sales_Trans_2[[#This Row],[Profit]]/Sales_Trans_2[[#This Row],[Sales_Amount]],0)</f>
        <v>6.3961709996736643E-2</v>
      </c>
      <c r="AF2293" s="20" t="str">
        <f>IF(Sales_Trans_2[[#This Row],[Discount_Pct]]=0,"0%",
IF(Sales_Trans_2[[#This Row],[Discount_Pct]]&lt;=5,"1-5%",
IF(Sales_Trans_2[[#This Row],[Discount_Pct]]&lt;=10,"6-10%",
IF(Sales_Trans_2[[#This Row],[Discount_Pct]]&lt;=15,"11-15%","&gt;15%"))))</f>
        <v>&gt;15%</v>
      </c>
    </row>
    <row r="2294" spans="1:32" x14ac:dyDescent="0.25">
      <c r="A2294" t="s">
        <v>278</v>
      </c>
      <c r="B2294" s="10">
        <v>46040</v>
      </c>
      <c r="C2294" t="s">
        <v>279</v>
      </c>
      <c r="D2294" t="s">
        <v>280</v>
      </c>
      <c r="E2294" t="s">
        <v>204</v>
      </c>
      <c r="F2294" t="s">
        <v>205</v>
      </c>
      <c r="G2294">
        <v>1</v>
      </c>
      <c r="H2294">
        <v>124.84</v>
      </c>
      <c r="I2294">
        <v>20</v>
      </c>
      <c r="J2294">
        <v>24.97</v>
      </c>
      <c r="K2294">
        <v>114.85</v>
      </c>
      <c r="L2294">
        <v>97.35</v>
      </c>
      <c r="M2294">
        <v>17.5</v>
      </c>
      <c r="N2294" t="s">
        <v>68</v>
      </c>
      <c r="O2294" t="s">
        <v>24</v>
      </c>
      <c r="P2294" t="s">
        <v>25</v>
      </c>
      <c r="Q2294">
        <v>0.81458333333333333</v>
      </c>
      <c r="R2294" t="s">
        <v>27</v>
      </c>
      <c r="S2294" t="s">
        <v>4726</v>
      </c>
      <c r="T2294" t="s">
        <v>4703</v>
      </c>
      <c r="U2294">
        <v>124.84</v>
      </c>
      <c r="V2294" t="s">
        <v>5754</v>
      </c>
      <c r="W2294" t="s">
        <v>4968</v>
      </c>
      <c r="X2294" t="s">
        <v>5021</v>
      </c>
      <c r="Y2294" t="s">
        <v>4966</v>
      </c>
      <c r="Z2294" t="s">
        <v>5022</v>
      </c>
      <c r="AA2294" t="s">
        <v>4962</v>
      </c>
      <c r="AB2294">
        <f>YEAR(Sales_Trans_2[[#This Row],[Transaction_Date]])</f>
        <v>2026</v>
      </c>
      <c r="AC2294" t="str">
        <f>TEXT(Sales_Trans_2[[#This Row],[Transaction_Date]],"mmm")</f>
        <v>Jan</v>
      </c>
      <c r="AD2294">
        <f>MONTH(Sales_Trans_2[[#This Row],[Transaction_Date]])</f>
        <v>1</v>
      </c>
      <c r="AE2294" s="19">
        <f>IFERROR(Sales_Trans_2[[#This Row],[Profit]]/Sales_Trans_2[[#This Row],[Sales_Amount]],0)</f>
        <v>0.15237265999129299</v>
      </c>
      <c r="AF2294" s="20" t="str">
        <f>IF(Sales_Trans_2[[#This Row],[Discount_Pct]]=0,"0%",
IF(Sales_Trans_2[[#This Row],[Discount_Pct]]&lt;=5,"1-5%",
IF(Sales_Trans_2[[#This Row],[Discount_Pct]]&lt;=10,"6-10%",
IF(Sales_Trans_2[[#This Row],[Discount_Pct]]&lt;=15,"11-15%","&gt;15%"))))</f>
        <v>&gt;15%</v>
      </c>
    </row>
    <row r="2295" spans="1:32" x14ac:dyDescent="0.25">
      <c r="A2295" t="s">
        <v>1777</v>
      </c>
      <c r="B2295" s="10">
        <v>45728</v>
      </c>
      <c r="C2295" t="s">
        <v>1778</v>
      </c>
      <c r="D2295" t="s">
        <v>1194</v>
      </c>
      <c r="E2295" t="s">
        <v>1247</v>
      </c>
      <c r="F2295" t="s">
        <v>1248</v>
      </c>
      <c r="G2295">
        <v>1</v>
      </c>
      <c r="H2295">
        <v>109.69</v>
      </c>
      <c r="I2295">
        <v>20</v>
      </c>
      <c r="J2295">
        <v>21.94</v>
      </c>
      <c r="K2295">
        <v>87.75</v>
      </c>
      <c r="L2295">
        <v>92.96</v>
      </c>
      <c r="M2295">
        <v>-5.21</v>
      </c>
      <c r="N2295" t="s">
        <v>4971</v>
      </c>
      <c r="O2295" t="s">
        <v>24</v>
      </c>
      <c r="P2295" t="s">
        <v>25</v>
      </c>
      <c r="Q2295">
        <v>0.8</v>
      </c>
      <c r="R2295" t="s">
        <v>49</v>
      </c>
      <c r="S2295" t="s">
        <v>4896</v>
      </c>
      <c r="T2295" t="s">
        <v>4887</v>
      </c>
      <c r="U2295">
        <v>109.69</v>
      </c>
      <c r="V2295" t="s">
        <v>5790</v>
      </c>
      <c r="W2295" t="s">
        <v>4968</v>
      </c>
      <c r="X2295" t="s">
        <v>5439</v>
      </c>
      <c r="Y2295" t="s">
        <v>4966</v>
      </c>
      <c r="Z2295" t="s">
        <v>5336</v>
      </c>
      <c r="AA2295" t="s">
        <v>4962</v>
      </c>
      <c r="AB2295">
        <f>YEAR(Sales_Trans_2[[#This Row],[Transaction_Date]])</f>
        <v>2025</v>
      </c>
      <c r="AC2295" t="str">
        <f>TEXT(Sales_Trans_2[[#This Row],[Transaction_Date]],"mmm")</f>
        <v>Mar</v>
      </c>
      <c r="AD2295">
        <f>MONTH(Sales_Trans_2[[#This Row],[Transaction_Date]])</f>
        <v>3</v>
      </c>
      <c r="AE2295" s="19">
        <f>IFERROR(Sales_Trans_2[[#This Row],[Profit]]/Sales_Trans_2[[#This Row],[Sales_Amount]],0)</f>
        <v>-5.937321937321937E-2</v>
      </c>
      <c r="AF2295" s="20" t="str">
        <f>IF(Sales_Trans_2[[#This Row],[Discount_Pct]]=0,"0%",
IF(Sales_Trans_2[[#This Row],[Discount_Pct]]&lt;=5,"1-5%",
IF(Sales_Trans_2[[#This Row],[Discount_Pct]]&lt;=10,"6-10%",
IF(Sales_Trans_2[[#This Row],[Discount_Pct]]&lt;=15,"11-15%","&gt;15%"))))</f>
        <v>&gt;15%</v>
      </c>
    </row>
    <row r="2296" spans="1:32" x14ac:dyDescent="0.25">
      <c r="A2296" t="s">
        <v>4181</v>
      </c>
      <c r="B2296" s="10">
        <v>45991</v>
      </c>
      <c r="C2296" t="s">
        <v>1452</v>
      </c>
      <c r="D2296" t="s">
        <v>539</v>
      </c>
      <c r="E2296" t="s">
        <v>1309</v>
      </c>
      <c r="F2296" t="s">
        <v>222</v>
      </c>
      <c r="G2296">
        <v>1</v>
      </c>
      <c r="H2296">
        <v>251.73</v>
      </c>
      <c r="I2296">
        <v>15</v>
      </c>
      <c r="J2296">
        <v>37.76</v>
      </c>
      <c r="K2296">
        <v>246.07</v>
      </c>
      <c r="L2296">
        <v>210.52</v>
      </c>
      <c r="M2296">
        <v>35.549999999999997</v>
      </c>
      <c r="N2296" t="s">
        <v>23</v>
      </c>
      <c r="O2296" t="s">
        <v>24</v>
      </c>
      <c r="P2296" t="s">
        <v>25</v>
      </c>
      <c r="Q2296">
        <v>0.43819444444444444</v>
      </c>
      <c r="R2296" t="s">
        <v>27</v>
      </c>
      <c r="S2296" t="s">
        <v>4878</v>
      </c>
      <c r="T2296" t="s">
        <v>4864</v>
      </c>
      <c r="U2296">
        <v>251.73</v>
      </c>
      <c r="V2296" t="s">
        <v>5803</v>
      </c>
      <c r="W2296" t="s">
        <v>4968</v>
      </c>
      <c r="X2296" t="s">
        <v>5424</v>
      </c>
      <c r="Y2296" t="s">
        <v>4966</v>
      </c>
      <c r="Z2296" t="s">
        <v>5212</v>
      </c>
      <c r="AA2296" t="s">
        <v>4962</v>
      </c>
      <c r="AB2296">
        <f>YEAR(Sales_Trans_2[[#This Row],[Transaction_Date]])</f>
        <v>2025</v>
      </c>
      <c r="AC2296" t="str">
        <f>TEXT(Sales_Trans_2[[#This Row],[Transaction_Date]],"mmm")</f>
        <v>Nov</v>
      </c>
      <c r="AD2296">
        <f>MONTH(Sales_Trans_2[[#This Row],[Transaction_Date]])</f>
        <v>11</v>
      </c>
      <c r="AE2296" s="19">
        <f>IFERROR(Sales_Trans_2[[#This Row],[Profit]]/Sales_Trans_2[[#This Row],[Sales_Amount]],0)</f>
        <v>0.144471085463486</v>
      </c>
      <c r="AF2296" s="20" t="str">
        <f>IF(Sales_Trans_2[[#This Row],[Discount_Pct]]=0,"0%",
IF(Sales_Trans_2[[#This Row],[Discount_Pct]]&lt;=5,"1-5%",
IF(Sales_Trans_2[[#This Row],[Discount_Pct]]&lt;=10,"6-10%",
IF(Sales_Trans_2[[#This Row],[Discount_Pct]]&lt;=15,"11-15%","&gt;15%"))))</f>
        <v>11-15%</v>
      </c>
    </row>
    <row r="2297" spans="1:32" x14ac:dyDescent="0.25">
      <c r="A2297" t="s">
        <v>3148</v>
      </c>
      <c r="B2297" s="10">
        <v>45990</v>
      </c>
      <c r="C2297" t="s">
        <v>2887</v>
      </c>
      <c r="D2297" t="s">
        <v>539</v>
      </c>
      <c r="E2297" t="s">
        <v>153</v>
      </c>
      <c r="F2297" t="s">
        <v>154</v>
      </c>
      <c r="G2297">
        <v>4</v>
      </c>
      <c r="H2297">
        <v>251.73</v>
      </c>
      <c r="I2297">
        <v>20</v>
      </c>
      <c r="J2297">
        <v>201.38</v>
      </c>
      <c r="K2297">
        <v>926.37</v>
      </c>
      <c r="L2297">
        <v>842.08</v>
      </c>
      <c r="M2297">
        <v>84.29</v>
      </c>
      <c r="N2297" t="s">
        <v>23</v>
      </c>
      <c r="O2297" t="s">
        <v>24</v>
      </c>
      <c r="P2297" t="s">
        <v>25</v>
      </c>
      <c r="Q2297">
        <v>0.8666666666666667</v>
      </c>
      <c r="R2297" t="s">
        <v>27</v>
      </c>
      <c r="S2297" t="s">
        <v>4878</v>
      </c>
      <c r="T2297" t="s">
        <v>4864</v>
      </c>
      <c r="U2297">
        <v>251.73</v>
      </c>
      <c r="V2297" t="s">
        <v>5599</v>
      </c>
      <c r="W2297" t="s">
        <v>4968</v>
      </c>
      <c r="X2297" t="s">
        <v>4965</v>
      </c>
      <c r="Y2297" t="s">
        <v>4966</v>
      </c>
      <c r="Z2297" t="s">
        <v>5126</v>
      </c>
      <c r="AA2297" t="s">
        <v>4962</v>
      </c>
      <c r="AB2297">
        <f>YEAR(Sales_Trans_2[[#This Row],[Transaction_Date]])</f>
        <v>2025</v>
      </c>
      <c r="AC2297" t="str">
        <f>TEXT(Sales_Trans_2[[#This Row],[Transaction_Date]],"mmm")</f>
        <v>Nov</v>
      </c>
      <c r="AD2297">
        <f>MONTH(Sales_Trans_2[[#This Row],[Transaction_Date]])</f>
        <v>11</v>
      </c>
      <c r="AE2297" s="19">
        <f>IFERROR(Sales_Trans_2[[#This Row],[Profit]]/Sales_Trans_2[[#This Row],[Sales_Amount]],0)</f>
        <v>9.098956140634952E-2</v>
      </c>
      <c r="AF2297" s="20" t="str">
        <f>IF(Sales_Trans_2[[#This Row],[Discount_Pct]]=0,"0%",
IF(Sales_Trans_2[[#This Row],[Discount_Pct]]&lt;=5,"1-5%",
IF(Sales_Trans_2[[#This Row],[Discount_Pct]]&lt;=10,"6-10%",
IF(Sales_Trans_2[[#This Row],[Discount_Pct]]&lt;=15,"11-15%","&gt;15%"))))</f>
        <v>&gt;15%</v>
      </c>
    </row>
    <row r="2298" spans="1:32" x14ac:dyDescent="0.25">
      <c r="A2298" t="s">
        <v>1860</v>
      </c>
      <c r="B2298" s="10">
        <v>45989</v>
      </c>
      <c r="C2298" t="s">
        <v>1861</v>
      </c>
      <c r="D2298" t="s">
        <v>1150</v>
      </c>
      <c r="E2298" t="s">
        <v>90</v>
      </c>
      <c r="F2298" t="s">
        <v>91</v>
      </c>
      <c r="G2298">
        <v>5</v>
      </c>
      <c r="H2298">
        <v>468.94</v>
      </c>
      <c r="I2298">
        <v>5</v>
      </c>
      <c r="J2298">
        <v>117.23</v>
      </c>
      <c r="K2298">
        <v>2227.4699999999998</v>
      </c>
      <c r="L2298">
        <v>1684</v>
      </c>
      <c r="M2298">
        <v>543.47</v>
      </c>
      <c r="N2298" t="s">
        <v>4971</v>
      </c>
      <c r="O2298" t="s">
        <v>24</v>
      </c>
      <c r="P2298" t="s">
        <v>25</v>
      </c>
      <c r="Q2298">
        <v>0.46388888888888891</v>
      </c>
      <c r="R2298" t="s">
        <v>49</v>
      </c>
      <c r="S2298" t="s">
        <v>4802</v>
      </c>
      <c r="T2298" t="s">
        <v>4776</v>
      </c>
      <c r="U2298">
        <v>468.94</v>
      </c>
      <c r="V2298" t="s">
        <v>5813</v>
      </c>
      <c r="W2298" t="s">
        <v>4968</v>
      </c>
      <c r="X2298" t="s">
        <v>5467</v>
      </c>
      <c r="Y2298" t="s">
        <v>4966</v>
      </c>
      <c r="Z2298" t="s">
        <v>5468</v>
      </c>
      <c r="AA2298" t="s">
        <v>4962</v>
      </c>
      <c r="AB2298">
        <f>YEAR(Sales_Trans_2[[#This Row],[Transaction_Date]])</f>
        <v>2025</v>
      </c>
      <c r="AC2298" t="str">
        <f>TEXT(Sales_Trans_2[[#This Row],[Transaction_Date]],"mmm")</f>
        <v>Nov</v>
      </c>
      <c r="AD2298">
        <f>MONTH(Sales_Trans_2[[#This Row],[Transaction_Date]])</f>
        <v>11</v>
      </c>
      <c r="AE2298" s="19">
        <f>IFERROR(Sales_Trans_2[[#This Row],[Profit]]/Sales_Trans_2[[#This Row],[Sales_Amount]],0)</f>
        <v>0.24398532864640154</v>
      </c>
      <c r="AF2298" s="20" t="str">
        <f>IF(Sales_Trans_2[[#This Row],[Discount_Pct]]=0,"0%",
IF(Sales_Trans_2[[#This Row],[Discount_Pct]]&lt;=5,"1-5%",
IF(Sales_Trans_2[[#This Row],[Discount_Pct]]&lt;=10,"6-10%",
IF(Sales_Trans_2[[#This Row],[Discount_Pct]]&lt;=15,"11-15%","&gt;15%"))))</f>
        <v>1-5%</v>
      </c>
    </row>
    <row r="2299" spans="1:32" x14ac:dyDescent="0.25">
      <c r="A2299" t="s">
        <v>4368</v>
      </c>
      <c r="B2299" s="10">
        <v>45988</v>
      </c>
      <c r="C2299" t="s">
        <v>4360</v>
      </c>
      <c r="D2299" t="s">
        <v>264</v>
      </c>
      <c r="E2299" t="s">
        <v>634</v>
      </c>
      <c r="F2299" t="s">
        <v>1859</v>
      </c>
      <c r="G2299">
        <v>1</v>
      </c>
      <c r="H2299">
        <v>383.51</v>
      </c>
      <c r="I2299">
        <v>5</v>
      </c>
      <c r="J2299">
        <v>19.18</v>
      </c>
      <c r="K2299">
        <v>364.33</v>
      </c>
      <c r="L2299">
        <v>285.89999999999998</v>
      </c>
      <c r="M2299">
        <v>78.430000000000007</v>
      </c>
      <c r="N2299" t="s">
        <v>133</v>
      </c>
      <c r="O2299" t="s">
        <v>24</v>
      </c>
      <c r="P2299" t="s">
        <v>25</v>
      </c>
      <c r="Q2299">
        <v>0.42222222222222222</v>
      </c>
      <c r="R2299" t="s">
        <v>49</v>
      </c>
      <c r="S2299" t="s">
        <v>4702</v>
      </c>
      <c r="T2299" t="s">
        <v>4703</v>
      </c>
      <c r="U2299">
        <v>383.51</v>
      </c>
      <c r="V2299" t="s">
        <v>5764</v>
      </c>
      <c r="W2299" t="s">
        <v>4968</v>
      </c>
      <c r="X2299" t="s">
        <v>4994</v>
      </c>
      <c r="Y2299" t="s">
        <v>4966</v>
      </c>
      <c r="Z2299" t="s">
        <v>4995</v>
      </c>
      <c r="AA2299" t="s">
        <v>4962</v>
      </c>
      <c r="AB2299">
        <f>YEAR(Sales_Trans_2[[#This Row],[Transaction_Date]])</f>
        <v>2025</v>
      </c>
      <c r="AC2299" t="str">
        <f>TEXT(Sales_Trans_2[[#This Row],[Transaction_Date]],"mmm")</f>
        <v>Nov</v>
      </c>
      <c r="AD2299">
        <f>MONTH(Sales_Trans_2[[#This Row],[Transaction_Date]])</f>
        <v>11</v>
      </c>
      <c r="AE2299" s="19">
        <f>IFERROR(Sales_Trans_2[[#This Row],[Profit]]/Sales_Trans_2[[#This Row],[Sales_Amount]],0)</f>
        <v>0.21527186891005409</v>
      </c>
      <c r="AF2299" s="20" t="str">
        <f>IF(Sales_Trans_2[[#This Row],[Discount_Pct]]=0,"0%",
IF(Sales_Trans_2[[#This Row],[Discount_Pct]]&lt;=5,"1-5%",
IF(Sales_Trans_2[[#This Row],[Discount_Pct]]&lt;=10,"6-10%",
IF(Sales_Trans_2[[#This Row],[Discount_Pct]]&lt;=15,"11-15%","&gt;15%"))))</f>
        <v>1-5%</v>
      </c>
    </row>
    <row r="2300" spans="1:32" x14ac:dyDescent="0.25">
      <c r="A2300" t="s">
        <v>2131</v>
      </c>
      <c r="B2300" s="10">
        <v>45987</v>
      </c>
      <c r="C2300" t="s">
        <v>219</v>
      </c>
      <c r="D2300" t="s">
        <v>275</v>
      </c>
      <c r="E2300" t="s">
        <v>198</v>
      </c>
      <c r="F2300" t="s">
        <v>199</v>
      </c>
      <c r="G2300">
        <v>2</v>
      </c>
      <c r="H2300">
        <v>51.33</v>
      </c>
      <c r="I2300">
        <v>20</v>
      </c>
      <c r="J2300">
        <v>20.53</v>
      </c>
      <c r="K2300">
        <v>82.13</v>
      </c>
      <c r="L2300">
        <v>74.959999999999994</v>
      </c>
      <c r="M2300">
        <v>7.17</v>
      </c>
      <c r="N2300" t="s">
        <v>23</v>
      </c>
      <c r="O2300" t="s">
        <v>24</v>
      </c>
      <c r="P2300" t="s">
        <v>25</v>
      </c>
      <c r="Q2300">
        <v>0.58472222222222225</v>
      </c>
      <c r="R2300" t="s">
        <v>49</v>
      </c>
      <c r="S2300" t="s">
        <v>4760</v>
      </c>
      <c r="T2300" t="s">
        <v>4752</v>
      </c>
      <c r="U2300">
        <v>51.33</v>
      </c>
      <c r="V2300" t="s">
        <v>5684</v>
      </c>
      <c r="W2300" t="s">
        <v>4968</v>
      </c>
      <c r="X2300" t="s">
        <v>5418</v>
      </c>
      <c r="Y2300" t="s">
        <v>4966</v>
      </c>
      <c r="Z2300" t="s">
        <v>5097</v>
      </c>
      <c r="AA2300" t="s">
        <v>4962</v>
      </c>
      <c r="AB2300">
        <f>YEAR(Sales_Trans_2[[#This Row],[Transaction_Date]])</f>
        <v>2025</v>
      </c>
      <c r="AC2300" t="str">
        <f>TEXT(Sales_Trans_2[[#This Row],[Transaction_Date]],"mmm")</f>
        <v>Nov</v>
      </c>
      <c r="AD2300">
        <f>MONTH(Sales_Trans_2[[#This Row],[Transaction_Date]])</f>
        <v>11</v>
      </c>
      <c r="AE2300" s="19">
        <f>IFERROR(Sales_Trans_2[[#This Row],[Profit]]/Sales_Trans_2[[#This Row],[Sales_Amount]],0)</f>
        <v>8.7300620966760015E-2</v>
      </c>
      <c r="AF2300" s="20" t="str">
        <f>IF(Sales_Trans_2[[#This Row],[Discount_Pct]]=0,"0%",
IF(Sales_Trans_2[[#This Row],[Discount_Pct]]&lt;=5,"1-5%",
IF(Sales_Trans_2[[#This Row],[Discount_Pct]]&lt;=10,"6-10%",
IF(Sales_Trans_2[[#This Row],[Discount_Pct]]&lt;=15,"11-15%","&gt;15%"))))</f>
        <v>&gt;15%</v>
      </c>
    </row>
    <row r="2301" spans="1:32" x14ac:dyDescent="0.25">
      <c r="A2301" t="s">
        <v>2764</v>
      </c>
      <c r="B2301" s="10">
        <v>45986</v>
      </c>
      <c r="C2301" t="s">
        <v>331</v>
      </c>
      <c r="D2301" t="s">
        <v>895</v>
      </c>
      <c r="E2301" t="s">
        <v>198</v>
      </c>
      <c r="F2301" t="s">
        <v>199</v>
      </c>
      <c r="G2301">
        <v>1</v>
      </c>
      <c r="H2301">
        <v>438.7</v>
      </c>
      <c r="I2301">
        <v>5</v>
      </c>
      <c r="J2301">
        <v>21.93</v>
      </c>
      <c r="K2301">
        <v>416.77</v>
      </c>
      <c r="L2301">
        <v>370.18</v>
      </c>
      <c r="M2301">
        <v>46.59</v>
      </c>
      <c r="N2301" t="s">
        <v>47</v>
      </c>
      <c r="O2301" t="s">
        <v>24</v>
      </c>
      <c r="P2301" t="s">
        <v>25</v>
      </c>
      <c r="Q2301">
        <v>0.60833333333333328</v>
      </c>
      <c r="R2301" t="s">
        <v>49</v>
      </c>
      <c r="S2301" t="s">
        <v>4843</v>
      </c>
      <c r="T2301" t="s">
        <v>4828</v>
      </c>
      <c r="U2301">
        <v>438.7</v>
      </c>
      <c r="V2301" t="s">
        <v>5818</v>
      </c>
      <c r="W2301" t="s">
        <v>4968</v>
      </c>
      <c r="X2301" t="s">
        <v>5418</v>
      </c>
      <c r="Y2301" t="s">
        <v>4966</v>
      </c>
      <c r="Z2301" t="s">
        <v>5097</v>
      </c>
      <c r="AA2301" t="s">
        <v>4962</v>
      </c>
      <c r="AB2301">
        <f>YEAR(Sales_Trans_2[[#This Row],[Transaction_Date]])</f>
        <v>2025</v>
      </c>
      <c r="AC2301" t="str">
        <f>TEXT(Sales_Trans_2[[#This Row],[Transaction_Date]],"mmm")</f>
        <v>Nov</v>
      </c>
      <c r="AD2301">
        <f>MONTH(Sales_Trans_2[[#This Row],[Transaction_Date]])</f>
        <v>11</v>
      </c>
      <c r="AE2301" s="19">
        <f>IFERROR(Sales_Trans_2[[#This Row],[Profit]]/Sales_Trans_2[[#This Row],[Sales_Amount]],0)</f>
        <v>0.11178827650742618</v>
      </c>
      <c r="AF2301" s="20" t="str">
        <f>IF(Sales_Trans_2[[#This Row],[Discount_Pct]]=0,"0%",
IF(Sales_Trans_2[[#This Row],[Discount_Pct]]&lt;=5,"1-5%",
IF(Sales_Trans_2[[#This Row],[Discount_Pct]]&lt;=10,"6-10%",
IF(Sales_Trans_2[[#This Row],[Discount_Pct]]&lt;=15,"11-15%","&gt;15%"))))</f>
        <v>1-5%</v>
      </c>
    </row>
    <row r="2302" spans="1:32" x14ac:dyDescent="0.25">
      <c r="A2302" t="s">
        <v>3372</v>
      </c>
      <c r="B2302" s="10">
        <v>45986</v>
      </c>
      <c r="C2302" t="s">
        <v>807</v>
      </c>
      <c r="D2302" t="s">
        <v>509</v>
      </c>
      <c r="E2302" t="s">
        <v>1063</v>
      </c>
      <c r="F2302" t="s">
        <v>1064</v>
      </c>
      <c r="G2302">
        <v>5</v>
      </c>
      <c r="H2302">
        <v>291.93</v>
      </c>
      <c r="I2302">
        <v>5</v>
      </c>
      <c r="J2302">
        <v>72.98</v>
      </c>
      <c r="K2302">
        <v>1386.67</v>
      </c>
      <c r="L2302">
        <v>1268.5</v>
      </c>
      <c r="M2302">
        <v>118.17</v>
      </c>
      <c r="N2302" t="s">
        <v>4971</v>
      </c>
      <c r="O2302" t="s">
        <v>24</v>
      </c>
      <c r="P2302" t="s">
        <v>25</v>
      </c>
      <c r="Q2302">
        <v>0.7680555555555556</v>
      </c>
      <c r="R2302" t="s">
        <v>49</v>
      </c>
      <c r="S2302" t="s">
        <v>4875</v>
      </c>
      <c r="T2302" t="s">
        <v>4864</v>
      </c>
      <c r="U2302">
        <v>291.93</v>
      </c>
      <c r="V2302" t="s">
        <v>5819</v>
      </c>
      <c r="W2302" t="s">
        <v>4968</v>
      </c>
      <c r="X2302" t="s">
        <v>5329</v>
      </c>
      <c r="Y2302" t="s">
        <v>4966</v>
      </c>
      <c r="Z2302" t="s">
        <v>5330</v>
      </c>
      <c r="AA2302" t="s">
        <v>4962</v>
      </c>
      <c r="AB2302">
        <f>YEAR(Sales_Trans_2[[#This Row],[Transaction_Date]])</f>
        <v>2025</v>
      </c>
      <c r="AC2302" t="str">
        <f>TEXT(Sales_Trans_2[[#This Row],[Transaction_Date]],"mmm")</f>
        <v>Nov</v>
      </c>
      <c r="AD2302">
        <f>MONTH(Sales_Trans_2[[#This Row],[Transaction_Date]])</f>
        <v>11</v>
      </c>
      <c r="AE2302" s="19">
        <f>IFERROR(Sales_Trans_2[[#This Row],[Profit]]/Sales_Trans_2[[#This Row],[Sales_Amount]],0)</f>
        <v>8.5218545147728003E-2</v>
      </c>
      <c r="AF2302" s="20" t="str">
        <f>IF(Sales_Trans_2[[#This Row],[Discount_Pct]]=0,"0%",
IF(Sales_Trans_2[[#This Row],[Discount_Pct]]&lt;=5,"1-5%",
IF(Sales_Trans_2[[#This Row],[Discount_Pct]]&lt;=10,"6-10%",
IF(Sales_Trans_2[[#This Row],[Discount_Pct]]&lt;=15,"11-15%","&gt;15%"))))</f>
        <v>1-5%</v>
      </c>
    </row>
    <row r="2303" spans="1:32" x14ac:dyDescent="0.25">
      <c r="A2303" t="s">
        <v>3357</v>
      </c>
      <c r="B2303" s="10">
        <v>45982</v>
      </c>
      <c r="C2303" t="s">
        <v>1665</v>
      </c>
      <c r="D2303" t="s">
        <v>856</v>
      </c>
      <c r="E2303" t="s">
        <v>415</v>
      </c>
      <c r="F2303" t="s">
        <v>1917</v>
      </c>
      <c r="G2303">
        <v>4</v>
      </c>
      <c r="H2303">
        <v>275.70999999999998</v>
      </c>
      <c r="I2303">
        <v>20</v>
      </c>
      <c r="J2303">
        <v>220.57</v>
      </c>
      <c r="K2303">
        <v>882.27</v>
      </c>
      <c r="L2303">
        <v>825.2</v>
      </c>
      <c r="M2303">
        <v>57.07</v>
      </c>
      <c r="N2303" t="s">
        <v>47</v>
      </c>
      <c r="O2303" t="s">
        <v>24</v>
      </c>
      <c r="P2303" t="s">
        <v>25</v>
      </c>
      <c r="Q2303">
        <v>0.73055555555555551</v>
      </c>
      <c r="R2303" t="s">
        <v>49</v>
      </c>
      <c r="S2303" t="s">
        <v>4825</v>
      </c>
      <c r="T2303" t="s">
        <v>4805</v>
      </c>
      <c r="U2303">
        <v>275.70999999999998</v>
      </c>
      <c r="V2303" t="s">
        <v>5749</v>
      </c>
      <c r="W2303" t="s">
        <v>4968</v>
      </c>
      <c r="X2303" t="s">
        <v>5145</v>
      </c>
      <c r="Y2303" t="s">
        <v>4966</v>
      </c>
      <c r="Z2303" t="s">
        <v>5175</v>
      </c>
      <c r="AA2303" t="s">
        <v>4962</v>
      </c>
      <c r="AB2303">
        <f>YEAR(Sales_Trans_2[[#This Row],[Transaction_Date]])</f>
        <v>2025</v>
      </c>
      <c r="AC2303" t="str">
        <f>TEXT(Sales_Trans_2[[#This Row],[Transaction_Date]],"mmm")</f>
        <v>Nov</v>
      </c>
      <c r="AD2303">
        <f>MONTH(Sales_Trans_2[[#This Row],[Transaction_Date]])</f>
        <v>11</v>
      </c>
      <c r="AE2303" s="19">
        <f>IFERROR(Sales_Trans_2[[#This Row],[Profit]]/Sales_Trans_2[[#This Row],[Sales_Amount]],0)</f>
        <v>6.4685413762226987E-2</v>
      </c>
      <c r="AF2303" s="20" t="str">
        <f>IF(Sales_Trans_2[[#This Row],[Discount_Pct]]=0,"0%",
IF(Sales_Trans_2[[#This Row],[Discount_Pct]]&lt;=5,"1-5%",
IF(Sales_Trans_2[[#This Row],[Discount_Pct]]&lt;=10,"6-10%",
IF(Sales_Trans_2[[#This Row],[Discount_Pct]]&lt;=15,"11-15%","&gt;15%"))))</f>
        <v>&gt;15%</v>
      </c>
    </row>
    <row r="2304" spans="1:32" x14ac:dyDescent="0.25">
      <c r="A2304" t="s">
        <v>88</v>
      </c>
      <c r="B2304" s="10">
        <v>45980</v>
      </c>
      <c r="D2304" t="s">
        <v>89</v>
      </c>
      <c r="E2304" t="s">
        <v>90</v>
      </c>
      <c r="F2304" t="s">
        <v>91</v>
      </c>
      <c r="G2304">
        <v>5</v>
      </c>
      <c r="H2304">
        <v>42.05</v>
      </c>
      <c r="I2304">
        <v>20</v>
      </c>
      <c r="J2304">
        <v>42.05</v>
      </c>
      <c r="K2304">
        <v>168.2</v>
      </c>
      <c r="L2304">
        <v>162</v>
      </c>
      <c r="M2304">
        <v>6.2</v>
      </c>
      <c r="N2304" t="s">
        <v>4971</v>
      </c>
      <c r="O2304" t="s">
        <v>24</v>
      </c>
      <c r="P2304" t="s">
        <v>25</v>
      </c>
      <c r="Q2304">
        <v>0.84027777777777779</v>
      </c>
      <c r="R2304" t="s">
        <v>49</v>
      </c>
      <c r="S2304" t="s">
        <v>4695</v>
      </c>
      <c r="T2304" t="s">
        <v>4672</v>
      </c>
      <c r="U2304">
        <v>38.659999999999997</v>
      </c>
      <c r="X2304" t="s">
        <v>5467</v>
      </c>
      <c r="Y2304" t="s">
        <v>4966</v>
      </c>
      <c r="Z2304" t="s">
        <v>5468</v>
      </c>
      <c r="AA2304" t="s">
        <v>4962</v>
      </c>
      <c r="AB2304">
        <f>YEAR(Sales_Trans_2[[#This Row],[Transaction_Date]])</f>
        <v>2025</v>
      </c>
      <c r="AC2304" t="str">
        <f>TEXT(Sales_Trans_2[[#This Row],[Transaction_Date]],"mmm")</f>
        <v>Nov</v>
      </c>
      <c r="AD2304">
        <f>MONTH(Sales_Trans_2[[#This Row],[Transaction_Date]])</f>
        <v>11</v>
      </c>
      <c r="AE2304" s="19">
        <f>IFERROR(Sales_Trans_2[[#This Row],[Profit]]/Sales_Trans_2[[#This Row],[Sales_Amount]],0)</f>
        <v>3.6860879904875153E-2</v>
      </c>
      <c r="AF2304" s="20" t="str">
        <f>IF(Sales_Trans_2[[#This Row],[Discount_Pct]]=0,"0%",
IF(Sales_Trans_2[[#This Row],[Discount_Pct]]&lt;=5,"1-5%",
IF(Sales_Trans_2[[#This Row],[Discount_Pct]]&lt;=10,"6-10%",
IF(Sales_Trans_2[[#This Row],[Discount_Pct]]&lt;=15,"11-15%","&gt;15%"))))</f>
        <v>&gt;15%</v>
      </c>
    </row>
    <row r="2305" spans="1:32" x14ac:dyDescent="0.25">
      <c r="A2305" t="s">
        <v>2407</v>
      </c>
      <c r="B2305" s="10">
        <v>45980</v>
      </c>
      <c r="C2305" t="s">
        <v>2255</v>
      </c>
      <c r="D2305" t="s">
        <v>214</v>
      </c>
      <c r="E2305" t="s">
        <v>950</v>
      </c>
      <c r="F2305" t="s">
        <v>1399</v>
      </c>
      <c r="G2305">
        <v>5</v>
      </c>
      <c r="H2305">
        <v>147.97</v>
      </c>
      <c r="I2305">
        <v>15</v>
      </c>
      <c r="J2305">
        <v>110.98</v>
      </c>
      <c r="K2305">
        <v>628.87</v>
      </c>
      <c r="L2305">
        <v>564</v>
      </c>
      <c r="M2305">
        <v>64.87</v>
      </c>
      <c r="N2305" t="s">
        <v>47</v>
      </c>
      <c r="O2305" t="s">
        <v>24</v>
      </c>
      <c r="P2305" t="s">
        <v>25</v>
      </c>
      <c r="Q2305">
        <v>0.81319444444444444</v>
      </c>
      <c r="R2305" t="s">
        <v>49</v>
      </c>
      <c r="S2305" t="s">
        <v>4764</v>
      </c>
      <c r="T2305" t="s">
        <v>4752</v>
      </c>
      <c r="U2305">
        <v>147.97</v>
      </c>
      <c r="V2305" t="s">
        <v>5782</v>
      </c>
      <c r="W2305" t="s">
        <v>4968</v>
      </c>
      <c r="X2305" t="s">
        <v>5840</v>
      </c>
      <c r="Y2305" t="s">
        <v>4966</v>
      </c>
      <c r="Z2305" t="s">
        <v>5049</v>
      </c>
      <c r="AA2305" t="s">
        <v>4962</v>
      </c>
      <c r="AB2305">
        <f>YEAR(Sales_Trans_2[[#This Row],[Transaction_Date]])</f>
        <v>2025</v>
      </c>
      <c r="AC2305" t="str">
        <f>TEXT(Sales_Trans_2[[#This Row],[Transaction_Date]],"mmm")</f>
        <v>Nov</v>
      </c>
      <c r="AD2305">
        <f>MONTH(Sales_Trans_2[[#This Row],[Transaction_Date]])</f>
        <v>11</v>
      </c>
      <c r="AE2305" s="19">
        <f>IFERROR(Sales_Trans_2[[#This Row],[Profit]]/Sales_Trans_2[[#This Row],[Sales_Amount]],0)</f>
        <v>0.10315327492168494</v>
      </c>
      <c r="AF2305" s="20" t="str">
        <f>IF(Sales_Trans_2[[#This Row],[Discount_Pct]]=0,"0%",
IF(Sales_Trans_2[[#This Row],[Discount_Pct]]&lt;=5,"1-5%",
IF(Sales_Trans_2[[#This Row],[Discount_Pct]]&lt;=10,"6-10%",
IF(Sales_Trans_2[[#This Row],[Discount_Pct]]&lt;=15,"11-15%","&gt;15%"))))</f>
        <v>11-15%</v>
      </c>
    </row>
    <row r="2306" spans="1:32" x14ac:dyDescent="0.25">
      <c r="A2306" t="s">
        <v>4410</v>
      </c>
      <c r="B2306" s="10">
        <v>45976</v>
      </c>
      <c r="C2306" t="s">
        <v>2325</v>
      </c>
      <c r="D2306" t="s">
        <v>1678</v>
      </c>
      <c r="E2306" t="s">
        <v>864</v>
      </c>
      <c r="F2306" t="s">
        <v>2877</v>
      </c>
      <c r="G2306">
        <v>4</v>
      </c>
      <c r="H2306">
        <v>342.27</v>
      </c>
      <c r="I2306">
        <v>5</v>
      </c>
      <c r="J2306">
        <v>68.45</v>
      </c>
      <c r="K2306">
        <v>1495.72</v>
      </c>
      <c r="L2306">
        <v>1064.4000000000001</v>
      </c>
      <c r="M2306">
        <v>431.32</v>
      </c>
      <c r="N2306" t="s">
        <v>4971</v>
      </c>
      <c r="O2306" t="s">
        <v>24</v>
      </c>
      <c r="P2306" t="s">
        <v>25</v>
      </c>
      <c r="Q2306">
        <v>0.86805555555555558</v>
      </c>
      <c r="R2306" t="s">
        <v>27</v>
      </c>
      <c r="S2306" t="s">
        <v>4699</v>
      </c>
      <c r="T2306" t="s">
        <v>4672</v>
      </c>
      <c r="U2306">
        <v>342.27</v>
      </c>
      <c r="V2306" t="s">
        <v>5668</v>
      </c>
      <c r="W2306" t="s">
        <v>4968</v>
      </c>
      <c r="X2306" t="s">
        <v>5489</v>
      </c>
      <c r="Y2306" t="s">
        <v>4966</v>
      </c>
      <c r="Z2306" t="s">
        <v>5166</v>
      </c>
      <c r="AA2306" t="s">
        <v>4962</v>
      </c>
      <c r="AB2306">
        <f>YEAR(Sales_Trans_2[[#This Row],[Transaction_Date]])</f>
        <v>2025</v>
      </c>
      <c r="AC2306" t="str">
        <f>TEXT(Sales_Trans_2[[#This Row],[Transaction_Date]],"mmm")</f>
        <v>Nov</v>
      </c>
      <c r="AD2306">
        <f>MONTH(Sales_Trans_2[[#This Row],[Transaction_Date]])</f>
        <v>11</v>
      </c>
      <c r="AE2306" s="19">
        <f>IFERROR(Sales_Trans_2[[#This Row],[Profit]]/Sales_Trans_2[[#This Row],[Sales_Amount]],0)</f>
        <v>0.28836948091888853</v>
      </c>
      <c r="AF2306" s="20" t="str">
        <f>IF(Sales_Trans_2[[#This Row],[Discount_Pct]]=0,"0%",
IF(Sales_Trans_2[[#This Row],[Discount_Pct]]&lt;=5,"1-5%",
IF(Sales_Trans_2[[#This Row],[Discount_Pct]]&lt;=10,"6-10%",
IF(Sales_Trans_2[[#This Row],[Discount_Pct]]&lt;=15,"11-15%","&gt;15%"))))</f>
        <v>1-5%</v>
      </c>
    </row>
    <row r="2307" spans="1:32" x14ac:dyDescent="0.25">
      <c r="A2307" t="s">
        <v>3326</v>
      </c>
      <c r="B2307" s="10">
        <v>45911</v>
      </c>
      <c r="C2307" t="s">
        <v>2807</v>
      </c>
      <c r="D2307" t="s">
        <v>314</v>
      </c>
      <c r="E2307" t="s">
        <v>125</v>
      </c>
      <c r="F2307" t="s">
        <v>648</v>
      </c>
      <c r="G2307">
        <v>4</v>
      </c>
      <c r="H2307">
        <v>329.69</v>
      </c>
      <c r="I2307">
        <v>15</v>
      </c>
      <c r="J2307">
        <v>197.81</v>
      </c>
      <c r="K2307">
        <v>1289.0899999999999</v>
      </c>
      <c r="L2307">
        <v>989</v>
      </c>
      <c r="M2307">
        <v>300.08999999999997</v>
      </c>
      <c r="N2307" t="s">
        <v>47</v>
      </c>
      <c r="O2307" t="s">
        <v>24</v>
      </c>
      <c r="P2307" t="s">
        <v>25</v>
      </c>
      <c r="Q2307">
        <v>0.46111111111111114</v>
      </c>
      <c r="R2307" t="s">
        <v>27</v>
      </c>
      <c r="S2307" t="s">
        <v>4707</v>
      </c>
      <c r="T2307" t="s">
        <v>4703</v>
      </c>
      <c r="U2307">
        <v>329.69</v>
      </c>
      <c r="V2307" t="s">
        <v>5685</v>
      </c>
      <c r="W2307" t="s">
        <v>4968</v>
      </c>
      <c r="X2307" t="s">
        <v>5856</v>
      </c>
      <c r="Y2307" t="s">
        <v>4966</v>
      </c>
      <c r="Z2307" t="s">
        <v>5173</v>
      </c>
      <c r="AA2307" t="s">
        <v>4962</v>
      </c>
      <c r="AB2307">
        <f>YEAR(Sales_Trans_2[[#This Row],[Transaction_Date]])</f>
        <v>2025</v>
      </c>
      <c r="AC2307" t="str">
        <f>TEXT(Sales_Trans_2[[#This Row],[Transaction_Date]],"mmm")</f>
        <v>Sep</v>
      </c>
      <c r="AD2307">
        <f>MONTH(Sales_Trans_2[[#This Row],[Transaction_Date]])</f>
        <v>9</v>
      </c>
      <c r="AE2307" s="19">
        <f>IFERROR(Sales_Trans_2[[#This Row],[Profit]]/Sales_Trans_2[[#This Row],[Sales_Amount]],0)</f>
        <v>0.23279212467709778</v>
      </c>
      <c r="AF2307" s="20" t="str">
        <f>IF(Sales_Trans_2[[#This Row],[Discount_Pct]]=0,"0%",
IF(Sales_Trans_2[[#This Row],[Discount_Pct]]&lt;=5,"1-5%",
IF(Sales_Trans_2[[#This Row],[Discount_Pct]]&lt;=10,"6-10%",
IF(Sales_Trans_2[[#This Row],[Discount_Pct]]&lt;=15,"11-15%","&gt;15%"))))</f>
        <v>11-15%</v>
      </c>
    </row>
    <row r="2308" spans="1:32" x14ac:dyDescent="0.25">
      <c r="A2308" t="s">
        <v>946</v>
      </c>
      <c r="B2308" s="10">
        <v>45849</v>
      </c>
      <c r="C2308" t="s">
        <v>599</v>
      </c>
      <c r="D2308" t="s">
        <v>124</v>
      </c>
      <c r="E2308" t="s">
        <v>617</v>
      </c>
      <c r="F2308" t="s">
        <v>947</v>
      </c>
      <c r="G2308">
        <v>5</v>
      </c>
      <c r="H2308">
        <v>397.22</v>
      </c>
      <c r="I2308">
        <v>10</v>
      </c>
      <c r="J2308">
        <v>198.61</v>
      </c>
      <c r="K2308">
        <v>1787.49</v>
      </c>
      <c r="L2308">
        <v>1596.85</v>
      </c>
      <c r="M2308">
        <v>190.64</v>
      </c>
      <c r="N2308" t="s">
        <v>40</v>
      </c>
      <c r="O2308" t="s">
        <v>24</v>
      </c>
      <c r="P2308" t="s">
        <v>25</v>
      </c>
      <c r="Q2308">
        <v>0.47916666666666669</v>
      </c>
      <c r="R2308" t="s">
        <v>49</v>
      </c>
      <c r="S2308" t="s">
        <v>4697</v>
      </c>
      <c r="T2308" t="s">
        <v>4672</v>
      </c>
      <c r="U2308">
        <v>397.22</v>
      </c>
      <c r="V2308" t="s">
        <v>5817</v>
      </c>
      <c r="W2308" t="s">
        <v>4968</v>
      </c>
      <c r="X2308" t="s">
        <v>5092</v>
      </c>
      <c r="Y2308" t="s">
        <v>4966</v>
      </c>
      <c r="Z2308" t="s">
        <v>5012</v>
      </c>
      <c r="AA2308" t="s">
        <v>4962</v>
      </c>
      <c r="AB2308">
        <f>YEAR(Sales_Trans_2[[#This Row],[Transaction_Date]])</f>
        <v>2025</v>
      </c>
      <c r="AC2308" t="str">
        <f>TEXT(Sales_Trans_2[[#This Row],[Transaction_Date]],"mmm")</f>
        <v>Jul</v>
      </c>
      <c r="AD2308">
        <f>MONTH(Sales_Trans_2[[#This Row],[Transaction_Date]])</f>
        <v>7</v>
      </c>
      <c r="AE2308" s="19">
        <f>IFERROR(Sales_Trans_2[[#This Row],[Profit]]/Sales_Trans_2[[#This Row],[Sales_Amount]],0)</f>
        <v>0.10665234490822326</v>
      </c>
      <c r="AF2308" s="20" t="str">
        <f>IF(Sales_Trans_2[[#This Row],[Discount_Pct]]=0,"0%",
IF(Sales_Trans_2[[#This Row],[Discount_Pct]]&lt;=5,"1-5%",
IF(Sales_Trans_2[[#This Row],[Discount_Pct]]&lt;=10,"6-10%",
IF(Sales_Trans_2[[#This Row],[Discount_Pct]]&lt;=15,"11-15%","&gt;15%"))))</f>
        <v>6-10%</v>
      </c>
    </row>
    <row r="2309" spans="1:32" x14ac:dyDescent="0.25">
      <c r="A2309" t="s">
        <v>3697</v>
      </c>
      <c r="B2309" s="10">
        <v>45668</v>
      </c>
      <c r="C2309" t="s">
        <v>670</v>
      </c>
      <c r="D2309" t="s">
        <v>1189</v>
      </c>
      <c r="E2309" t="s">
        <v>38</v>
      </c>
      <c r="F2309" t="s">
        <v>865</v>
      </c>
      <c r="G2309">
        <v>5</v>
      </c>
      <c r="H2309">
        <v>188.64</v>
      </c>
      <c r="I2309">
        <v>10</v>
      </c>
      <c r="J2309">
        <v>94.32</v>
      </c>
      <c r="K2309">
        <v>976.21</v>
      </c>
      <c r="L2309">
        <v>791.4</v>
      </c>
      <c r="M2309">
        <v>184.81</v>
      </c>
      <c r="N2309" t="s">
        <v>68</v>
      </c>
      <c r="O2309" t="s">
        <v>24</v>
      </c>
      <c r="P2309" t="s">
        <v>25</v>
      </c>
      <c r="Q2309">
        <v>0.55763888888888891</v>
      </c>
      <c r="R2309" t="s">
        <v>27</v>
      </c>
      <c r="S2309" t="s">
        <v>4882</v>
      </c>
      <c r="T2309" t="s">
        <v>4864</v>
      </c>
      <c r="U2309">
        <v>188.64</v>
      </c>
      <c r="V2309" t="s">
        <v>5221</v>
      </c>
      <c r="W2309" t="s">
        <v>4968</v>
      </c>
      <c r="X2309" t="s">
        <v>5167</v>
      </c>
      <c r="Y2309" t="s">
        <v>4966</v>
      </c>
      <c r="Z2309" t="s">
        <v>4989</v>
      </c>
      <c r="AA2309" t="s">
        <v>4962</v>
      </c>
      <c r="AB2309">
        <f>YEAR(Sales_Trans_2[[#This Row],[Transaction_Date]])</f>
        <v>2025</v>
      </c>
      <c r="AC2309" t="str">
        <f>TEXT(Sales_Trans_2[[#This Row],[Transaction_Date]],"mmm")</f>
        <v>Jan</v>
      </c>
      <c r="AD2309">
        <f>MONTH(Sales_Trans_2[[#This Row],[Transaction_Date]])</f>
        <v>1</v>
      </c>
      <c r="AE2309" s="19">
        <f>IFERROR(Sales_Trans_2[[#This Row],[Profit]]/Sales_Trans_2[[#This Row],[Sales_Amount]],0)</f>
        <v>0.18931377470011576</v>
      </c>
      <c r="AF2309" s="20" t="str">
        <f>IF(Sales_Trans_2[[#This Row],[Discount_Pct]]=0,"0%",
IF(Sales_Trans_2[[#This Row],[Discount_Pct]]&lt;=5,"1-5%",
IF(Sales_Trans_2[[#This Row],[Discount_Pct]]&lt;=10,"6-10%",
IF(Sales_Trans_2[[#This Row],[Discount_Pct]]&lt;=15,"11-15%","&gt;15%"))))</f>
        <v>6-10%</v>
      </c>
    </row>
    <row r="2310" spans="1:32" x14ac:dyDescent="0.25">
      <c r="A2310" t="s">
        <v>3990</v>
      </c>
      <c r="B2310" s="10">
        <v>45668</v>
      </c>
      <c r="C2310" t="s">
        <v>1452</v>
      </c>
      <c r="D2310" t="s">
        <v>384</v>
      </c>
      <c r="E2310" t="s">
        <v>1799</v>
      </c>
      <c r="F2310" t="s">
        <v>1800</v>
      </c>
      <c r="G2310">
        <v>5</v>
      </c>
      <c r="H2310">
        <v>389.61</v>
      </c>
      <c r="I2310">
        <v>5</v>
      </c>
      <c r="J2310">
        <v>97.4</v>
      </c>
      <c r="K2310">
        <v>2128.25</v>
      </c>
      <c r="L2310">
        <v>1680.35</v>
      </c>
      <c r="M2310">
        <v>447.9</v>
      </c>
      <c r="N2310" t="s">
        <v>23</v>
      </c>
      <c r="O2310" t="s">
        <v>24</v>
      </c>
      <c r="P2310" t="s">
        <v>25</v>
      </c>
      <c r="Q2310">
        <v>0.67013888888888884</v>
      </c>
      <c r="R2310" t="s">
        <v>27</v>
      </c>
      <c r="S2310" t="s">
        <v>4835</v>
      </c>
      <c r="T2310" t="s">
        <v>4828</v>
      </c>
      <c r="U2310">
        <v>389.61</v>
      </c>
      <c r="V2310" t="s">
        <v>5803</v>
      </c>
      <c r="W2310" t="s">
        <v>4968</v>
      </c>
      <c r="X2310" t="s">
        <v>5192</v>
      </c>
      <c r="Y2310" t="s">
        <v>4966</v>
      </c>
      <c r="Z2310" t="s">
        <v>5193</v>
      </c>
      <c r="AA2310" t="s">
        <v>4962</v>
      </c>
      <c r="AB2310">
        <f>YEAR(Sales_Trans_2[[#This Row],[Transaction_Date]])</f>
        <v>2025</v>
      </c>
      <c r="AC2310" t="str">
        <f>TEXT(Sales_Trans_2[[#This Row],[Transaction_Date]],"mmm")</f>
        <v>Jan</v>
      </c>
      <c r="AD2310">
        <f>MONTH(Sales_Trans_2[[#This Row],[Transaction_Date]])</f>
        <v>1</v>
      </c>
      <c r="AE2310" s="19">
        <f>IFERROR(Sales_Trans_2[[#This Row],[Profit]]/Sales_Trans_2[[#This Row],[Sales_Amount]],0)</f>
        <v>0.21045459884881945</v>
      </c>
      <c r="AF2310" s="20" t="str">
        <f>IF(Sales_Trans_2[[#This Row],[Discount_Pct]]=0,"0%",
IF(Sales_Trans_2[[#This Row],[Discount_Pct]]&lt;=5,"1-5%",
IF(Sales_Trans_2[[#This Row],[Discount_Pct]]&lt;=10,"6-10%",
IF(Sales_Trans_2[[#This Row],[Discount_Pct]]&lt;=15,"11-15%","&gt;15%"))))</f>
        <v>1-5%</v>
      </c>
    </row>
    <row r="2311" spans="1:32" x14ac:dyDescent="0.25">
      <c r="A2311" t="s">
        <v>3751</v>
      </c>
      <c r="B2311" s="10">
        <v>45959</v>
      </c>
      <c r="C2311" t="s">
        <v>3752</v>
      </c>
      <c r="D2311" t="s">
        <v>1156</v>
      </c>
      <c r="E2311" t="s">
        <v>153</v>
      </c>
      <c r="F2311" t="s">
        <v>154</v>
      </c>
      <c r="G2311">
        <v>1</v>
      </c>
      <c r="H2311">
        <v>147.72</v>
      </c>
      <c r="I2311">
        <v>15</v>
      </c>
      <c r="J2311">
        <v>22.16</v>
      </c>
      <c r="K2311">
        <v>125.56</v>
      </c>
      <c r="L2311">
        <v>109.21</v>
      </c>
      <c r="M2311">
        <v>16.350000000000001</v>
      </c>
      <c r="N2311" t="s">
        <v>23</v>
      </c>
      <c r="O2311" t="s">
        <v>24</v>
      </c>
      <c r="P2311" t="s">
        <v>25</v>
      </c>
      <c r="Q2311">
        <v>0.89375000000000004</v>
      </c>
      <c r="R2311" t="s">
        <v>49</v>
      </c>
      <c r="S2311" t="s">
        <v>4755</v>
      </c>
      <c r="T2311" t="s">
        <v>4752</v>
      </c>
      <c r="U2311">
        <v>147.72</v>
      </c>
      <c r="V2311" t="s">
        <v>5888</v>
      </c>
      <c r="W2311" t="s">
        <v>4968</v>
      </c>
      <c r="X2311" t="s">
        <v>4965</v>
      </c>
      <c r="Y2311" t="s">
        <v>4966</v>
      </c>
      <c r="Z2311" t="s">
        <v>5126</v>
      </c>
      <c r="AA2311" t="s">
        <v>4962</v>
      </c>
      <c r="AB2311">
        <f>YEAR(Sales_Trans_2[[#This Row],[Transaction_Date]])</f>
        <v>2025</v>
      </c>
      <c r="AC2311" t="str">
        <f>TEXT(Sales_Trans_2[[#This Row],[Transaction_Date]],"mmm")</f>
        <v>Oct</v>
      </c>
      <c r="AD2311">
        <f>MONTH(Sales_Trans_2[[#This Row],[Transaction_Date]])</f>
        <v>10</v>
      </c>
      <c r="AE2311" s="19">
        <f>IFERROR(Sales_Trans_2[[#This Row],[Profit]]/Sales_Trans_2[[#This Row],[Sales_Amount]],0)</f>
        <v>0.13021662949984072</v>
      </c>
      <c r="AF2311" s="20" t="str">
        <f>IF(Sales_Trans_2[[#This Row],[Discount_Pct]]=0,"0%",
IF(Sales_Trans_2[[#This Row],[Discount_Pct]]&lt;=5,"1-5%",
IF(Sales_Trans_2[[#This Row],[Discount_Pct]]&lt;=10,"6-10%",
IF(Sales_Trans_2[[#This Row],[Discount_Pct]]&lt;=15,"11-15%","&gt;15%"))))</f>
        <v>11-15%</v>
      </c>
    </row>
    <row r="2312" spans="1:32" x14ac:dyDescent="0.25">
      <c r="A2312" t="s">
        <v>218</v>
      </c>
      <c r="B2312" s="10">
        <v>45958</v>
      </c>
      <c r="C2312" t="s">
        <v>219</v>
      </c>
      <c r="D2312" t="s">
        <v>220</v>
      </c>
      <c r="E2312" t="s">
        <v>221</v>
      </c>
      <c r="F2312" t="s">
        <v>222</v>
      </c>
      <c r="G2312">
        <v>5</v>
      </c>
      <c r="H2312">
        <v>332.74</v>
      </c>
      <c r="I2312">
        <v>5</v>
      </c>
      <c r="J2312">
        <v>83.19</v>
      </c>
      <c r="K2312">
        <v>1580.51</v>
      </c>
      <c r="L2312">
        <v>1026.3499999999999</v>
      </c>
      <c r="M2312">
        <v>554.16</v>
      </c>
      <c r="N2312" t="s">
        <v>4971</v>
      </c>
      <c r="O2312" t="s">
        <v>24</v>
      </c>
      <c r="P2312" t="s">
        <v>25</v>
      </c>
      <c r="Q2312">
        <v>0.71944444444444444</v>
      </c>
      <c r="R2312" t="s">
        <v>49</v>
      </c>
      <c r="S2312" t="s">
        <v>4653</v>
      </c>
      <c r="T2312" t="s">
        <v>4636</v>
      </c>
      <c r="U2312">
        <v>332.74</v>
      </c>
      <c r="V2312" t="s">
        <v>5684</v>
      </c>
      <c r="W2312" t="s">
        <v>4968</v>
      </c>
      <c r="X2312" t="s">
        <v>5424</v>
      </c>
      <c r="Y2312" t="s">
        <v>4966</v>
      </c>
      <c r="Z2312" t="s">
        <v>5019</v>
      </c>
      <c r="AA2312" t="s">
        <v>4962</v>
      </c>
      <c r="AB2312">
        <f>YEAR(Sales_Trans_2[[#This Row],[Transaction_Date]])</f>
        <v>2025</v>
      </c>
      <c r="AC2312" t="str">
        <f>TEXT(Sales_Trans_2[[#This Row],[Transaction_Date]],"mmm")</f>
        <v>Oct</v>
      </c>
      <c r="AD2312">
        <f>MONTH(Sales_Trans_2[[#This Row],[Transaction_Date]])</f>
        <v>10</v>
      </c>
      <c r="AE2312" s="19">
        <f>IFERROR(Sales_Trans_2[[#This Row],[Profit]]/Sales_Trans_2[[#This Row],[Sales_Amount]],0)</f>
        <v>0.35062100208160657</v>
      </c>
      <c r="AF2312" s="20" t="str">
        <f>IF(Sales_Trans_2[[#This Row],[Discount_Pct]]=0,"0%",
IF(Sales_Trans_2[[#This Row],[Discount_Pct]]&lt;=5,"1-5%",
IF(Sales_Trans_2[[#This Row],[Discount_Pct]]&lt;=10,"6-10%",
IF(Sales_Trans_2[[#This Row],[Discount_Pct]]&lt;=15,"11-15%","&gt;15%"))))</f>
        <v>1-5%</v>
      </c>
    </row>
    <row r="2313" spans="1:32" x14ac:dyDescent="0.25">
      <c r="A2313" t="s">
        <v>2504</v>
      </c>
      <c r="B2313" s="10">
        <v>45957</v>
      </c>
      <c r="C2313" t="s">
        <v>169</v>
      </c>
      <c r="D2313" t="s">
        <v>1096</v>
      </c>
      <c r="E2313" t="s">
        <v>309</v>
      </c>
      <c r="F2313" t="s">
        <v>450</v>
      </c>
      <c r="G2313">
        <v>3</v>
      </c>
      <c r="H2313">
        <v>405.1</v>
      </c>
      <c r="I2313">
        <v>10</v>
      </c>
      <c r="J2313">
        <v>121.53</v>
      </c>
      <c r="K2313">
        <v>1093.77</v>
      </c>
      <c r="L2313">
        <v>1045.23</v>
      </c>
      <c r="M2313">
        <v>48.54</v>
      </c>
      <c r="N2313" t="s">
        <v>23</v>
      </c>
      <c r="O2313" t="s">
        <v>24</v>
      </c>
      <c r="P2313" t="s">
        <v>25</v>
      </c>
      <c r="Q2313">
        <v>0.67152777777777772</v>
      </c>
      <c r="R2313" t="s">
        <v>49</v>
      </c>
      <c r="S2313" t="s">
        <v>4869</v>
      </c>
      <c r="T2313" t="s">
        <v>4864</v>
      </c>
      <c r="U2313">
        <v>405.1</v>
      </c>
      <c r="V2313" t="s">
        <v>5040</v>
      </c>
      <c r="W2313" t="s">
        <v>4968</v>
      </c>
      <c r="X2313" t="s">
        <v>5137</v>
      </c>
      <c r="Y2313" t="s">
        <v>4966</v>
      </c>
      <c r="Z2313" t="s">
        <v>5122</v>
      </c>
      <c r="AA2313" t="s">
        <v>4962</v>
      </c>
      <c r="AB2313">
        <f>YEAR(Sales_Trans_2[[#This Row],[Transaction_Date]])</f>
        <v>2025</v>
      </c>
      <c r="AC2313" t="str">
        <f>TEXT(Sales_Trans_2[[#This Row],[Transaction_Date]],"mmm")</f>
        <v>Oct</v>
      </c>
      <c r="AD2313">
        <f>MONTH(Sales_Trans_2[[#This Row],[Transaction_Date]])</f>
        <v>10</v>
      </c>
      <c r="AE2313" s="19">
        <f>IFERROR(Sales_Trans_2[[#This Row],[Profit]]/Sales_Trans_2[[#This Row],[Sales_Amount]],0)</f>
        <v>4.4378617076716309E-2</v>
      </c>
      <c r="AF2313" s="20" t="str">
        <f>IF(Sales_Trans_2[[#This Row],[Discount_Pct]]=0,"0%",
IF(Sales_Trans_2[[#This Row],[Discount_Pct]]&lt;=5,"1-5%",
IF(Sales_Trans_2[[#This Row],[Discount_Pct]]&lt;=10,"6-10%",
IF(Sales_Trans_2[[#This Row],[Discount_Pct]]&lt;=15,"11-15%","&gt;15%"))))</f>
        <v>6-10%</v>
      </c>
    </row>
    <row r="2314" spans="1:32" x14ac:dyDescent="0.25">
      <c r="A2314" t="s">
        <v>4374</v>
      </c>
      <c r="B2314" s="10">
        <v>45957</v>
      </c>
      <c r="C2314" t="s">
        <v>2618</v>
      </c>
      <c r="D2314" t="s">
        <v>449</v>
      </c>
      <c r="E2314" t="s">
        <v>60</v>
      </c>
      <c r="F2314" t="s">
        <v>239</v>
      </c>
      <c r="G2314">
        <v>1</v>
      </c>
      <c r="H2314">
        <v>395.66</v>
      </c>
      <c r="I2314">
        <v>15</v>
      </c>
      <c r="J2314">
        <v>59.35</v>
      </c>
      <c r="K2314">
        <v>336.31</v>
      </c>
      <c r="L2314">
        <v>320.19</v>
      </c>
      <c r="M2314">
        <v>16.12</v>
      </c>
      <c r="N2314" t="s">
        <v>4971</v>
      </c>
      <c r="O2314" t="s">
        <v>24</v>
      </c>
      <c r="P2314" t="s">
        <v>25</v>
      </c>
      <c r="Q2314">
        <v>0.85902777777777772</v>
      </c>
      <c r="R2314" t="s">
        <v>49</v>
      </c>
      <c r="S2314" t="s">
        <v>4817</v>
      </c>
      <c r="T2314" t="s">
        <v>4805</v>
      </c>
      <c r="U2314">
        <v>395.66</v>
      </c>
      <c r="V2314" t="s">
        <v>5890</v>
      </c>
      <c r="W2314" t="s">
        <v>4968</v>
      </c>
      <c r="X2314" t="s">
        <v>5015</v>
      </c>
      <c r="Y2314" t="s">
        <v>4966</v>
      </c>
      <c r="Z2314" t="s">
        <v>5051</v>
      </c>
      <c r="AA2314" t="s">
        <v>4962</v>
      </c>
      <c r="AB2314">
        <f>YEAR(Sales_Trans_2[[#This Row],[Transaction_Date]])</f>
        <v>2025</v>
      </c>
      <c r="AC2314" t="str">
        <f>TEXT(Sales_Trans_2[[#This Row],[Transaction_Date]],"mmm")</f>
        <v>Oct</v>
      </c>
      <c r="AD2314">
        <f>MONTH(Sales_Trans_2[[#This Row],[Transaction_Date]])</f>
        <v>10</v>
      </c>
      <c r="AE2314" s="19">
        <f>IFERROR(Sales_Trans_2[[#This Row],[Profit]]/Sales_Trans_2[[#This Row],[Sales_Amount]],0)</f>
        <v>4.793196752995748E-2</v>
      </c>
      <c r="AF2314" s="20" t="str">
        <f>IF(Sales_Trans_2[[#This Row],[Discount_Pct]]=0,"0%",
IF(Sales_Trans_2[[#This Row],[Discount_Pct]]&lt;=5,"1-5%",
IF(Sales_Trans_2[[#This Row],[Discount_Pct]]&lt;=10,"6-10%",
IF(Sales_Trans_2[[#This Row],[Discount_Pct]]&lt;=15,"11-15%","&gt;15%"))))</f>
        <v>11-15%</v>
      </c>
    </row>
    <row r="2315" spans="1:32" x14ac:dyDescent="0.25">
      <c r="A2315" t="s">
        <v>2759</v>
      </c>
      <c r="B2315" s="10">
        <v>45956</v>
      </c>
      <c r="C2315" t="s">
        <v>1558</v>
      </c>
      <c r="D2315" t="s">
        <v>503</v>
      </c>
      <c r="E2315" t="s">
        <v>102</v>
      </c>
      <c r="F2315" t="s">
        <v>103</v>
      </c>
      <c r="G2315">
        <v>1</v>
      </c>
      <c r="H2315">
        <v>503.36</v>
      </c>
      <c r="I2315">
        <v>15</v>
      </c>
      <c r="J2315">
        <v>75.5</v>
      </c>
      <c r="K2315">
        <v>492.04</v>
      </c>
      <c r="L2315">
        <v>389.8</v>
      </c>
      <c r="M2315">
        <v>102.24</v>
      </c>
      <c r="N2315" t="s">
        <v>47</v>
      </c>
      <c r="O2315" t="s">
        <v>24</v>
      </c>
      <c r="P2315" t="s">
        <v>25</v>
      </c>
      <c r="Q2315">
        <v>0.83611111111111114</v>
      </c>
      <c r="R2315" t="s">
        <v>27</v>
      </c>
      <c r="S2315" t="s">
        <v>4727</v>
      </c>
      <c r="T2315" t="s">
        <v>4703</v>
      </c>
      <c r="U2315">
        <v>503.36</v>
      </c>
      <c r="V2315" t="s">
        <v>5889</v>
      </c>
      <c r="W2315" t="s">
        <v>4968</v>
      </c>
      <c r="X2315" t="s">
        <v>5510</v>
      </c>
      <c r="Y2315" t="s">
        <v>4966</v>
      </c>
      <c r="Z2315" t="s">
        <v>5511</v>
      </c>
      <c r="AA2315" t="s">
        <v>4962</v>
      </c>
      <c r="AB2315">
        <f>YEAR(Sales_Trans_2[[#This Row],[Transaction_Date]])</f>
        <v>2025</v>
      </c>
      <c r="AC2315" t="str">
        <f>TEXT(Sales_Trans_2[[#This Row],[Transaction_Date]],"mmm")</f>
        <v>Oct</v>
      </c>
      <c r="AD2315">
        <f>MONTH(Sales_Trans_2[[#This Row],[Transaction_Date]])</f>
        <v>10</v>
      </c>
      <c r="AE2315" s="19">
        <f>IFERROR(Sales_Trans_2[[#This Row],[Profit]]/Sales_Trans_2[[#This Row],[Sales_Amount]],0)</f>
        <v>0.20778798471668969</v>
      </c>
      <c r="AF2315" s="20" t="str">
        <f>IF(Sales_Trans_2[[#This Row],[Discount_Pct]]=0,"0%",
IF(Sales_Trans_2[[#This Row],[Discount_Pct]]&lt;=5,"1-5%",
IF(Sales_Trans_2[[#This Row],[Discount_Pct]]&lt;=10,"6-10%",
IF(Sales_Trans_2[[#This Row],[Discount_Pct]]&lt;=15,"11-15%","&gt;15%"))))</f>
        <v>11-15%</v>
      </c>
    </row>
    <row r="2316" spans="1:32" x14ac:dyDescent="0.25">
      <c r="A2316" t="s">
        <v>1907</v>
      </c>
      <c r="B2316" s="10">
        <v>45951</v>
      </c>
      <c r="C2316" t="s">
        <v>935</v>
      </c>
      <c r="D2316" t="s">
        <v>686</v>
      </c>
      <c r="E2316" t="s">
        <v>438</v>
      </c>
      <c r="F2316" t="s">
        <v>1908</v>
      </c>
      <c r="G2316">
        <v>1</v>
      </c>
      <c r="H2316">
        <v>451.89</v>
      </c>
      <c r="I2316">
        <v>20</v>
      </c>
      <c r="J2316">
        <v>90.38</v>
      </c>
      <c r="K2316">
        <v>361.51</v>
      </c>
      <c r="L2316">
        <v>387.16</v>
      </c>
      <c r="M2316">
        <v>-25.65</v>
      </c>
      <c r="N2316" t="s">
        <v>40</v>
      </c>
      <c r="O2316" t="s">
        <v>24</v>
      </c>
      <c r="P2316" t="s">
        <v>25</v>
      </c>
      <c r="Q2316">
        <v>0.55208333333333337</v>
      </c>
      <c r="R2316" t="s">
        <v>49</v>
      </c>
      <c r="S2316" t="s">
        <v>4857</v>
      </c>
      <c r="T2316" t="s">
        <v>4847</v>
      </c>
      <c r="U2316">
        <v>451.89</v>
      </c>
      <c r="V2316" t="s">
        <v>5261</v>
      </c>
      <c r="W2316" t="s">
        <v>4968</v>
      </c>
      <c r="X2316" t="s">
        <v>5206</v>
      </c>
      <c r="Y2316" t="s">
        <v>4966</v>
      </c>
      <c r="Z2316" t="s">
        <v>4961</v>
      </c>
      <c r="AA2316" t="s">
        <v>4962</v>
      </c>
      <c r="AB2316">
        <f>YEAR(Sales_Trans_2[[#This Row],[Transaction_Date]])</f>
        <v>2025</v>
      </c>
      <c r="AC2316" t="str">
        <f>TEXT(Sales_Trans_2[[#This Row],[Transaction_Date]],"mmm")</f>
        <v>Oct</v>
      </c>
      <c r="AD2316">
        <f>MONTH(Sales_Trans_2[[#This Row],[Transaction_Date]])</f>
        <v>10</v>
      </c>
      <c r="AE2316" s="19">
        <f>IFERROR(Sales_Trans_2[[#This Row],[Profit]]/Sales_Trans_2[[#This Row],[Sales_Amount]],0)</f>
        <v>-7.0952394124643853E-2</v>
      </c>
      <c r="AF2316" s="20" t="str">
        <f>IF(Sales_Trans_2[[#This Row],[Discount_Pct]]=0,"0%",
IF(Sales_Trans_2[[#This Row],[Discount_Pct]]&lt;=5,"1-5%",
IF(Sales_Trans_2[[#This Row],[Discount_Pct]]&lt;=10,"6-10%",
IF(Sales_Trans_2[[#This Row],[Discount_Pct]]&lt;=15,"11-15%","&gt;15%"))))</f>
        <v>&gt;15%</v>
      </c>
    </row>
    <row r="2317" spans="1:32" x14ac:dyDescent="0.25">
      <c r="A2317" t="s">
        <v>2633</v>
      </c>
      <c r="B2317" s="10">
        <v>45971</v>
      </c>
      <c r="C2317" t="s">
        <v>1958</v>
      </c>
      <c r="D2317" t="s">
        <v>20</v>
      </c>
      <c r="E2317" t="s">
        <v>142</v>
      </c>
      <c r="F2317" t="s">
        <v>455</v>
      </c>
      <c r="G2317">
        <v>4</v>
      </c>
      <c r="H2317">
        <v>416.08</v>
      </c>
      <c r="I2317">
        <v>15</v>
      </c>
      <c r="J2317">
        <v>249.65</v>
      </c>
      <c r="K2317">
        <v>1626.87</v>
      </c>
      <c r="L2317">
        <v>1278.56</v>
      </c>
      <c r="M2317">
        <v>348.31</v>
      </c>
      <c r="N2317" t="s">
        <v>47</v>
      </c>
      <c r="O2317" t="s">
        <v>24</v>
      </c>
      <c r="P2317" t="s">
        <v>25</v>
      </c>
      <c r="Q2317">
        <v>0.47291666666666665</v>
      </c>
      <c r="R2317" t="s">
        <v>27</v>
      </c>
      <c r="S2317" t="s">
        <v>4928</v>
      </c>
      <c r="T2317" t="s">
        <v>4908</v>
      </c>
      <c r="U2317">
        <v>416.08</v>
      </c>
      <c r="V2317" t="s">
        <v>5573</v>
      </c>
      <c r="W2317" t="s">
        <v>4968</v>
      </c>
      <c r="X2317" t="s">
        <v>5056</v>
      </c>
      <c r="Y2317" t="s">
        <v>4966</v>
      </c>
      <c r="Z2317" t="s">
        <v>5057</v>
      </c>
      <c r="AA2317" t="s">
        <v>4962</v>
      </c>
      <c r="AB2317">
        <f>YEAR(Sales_Trans_2[[#This Row],[Transaction_Date]])</f>
        <v>2025</v>
      </c>
      <c r="AC2317" t="str">
        <f>TEXT(Sales_Trans_2[[#This Row],[Transaction_Date]],"mmm")</f>
        <v>Nov</v>
      </c>
      <c r="AD2317">
        <f>MONTH(Sales_Trans_2[[#This Row],[Transaction_Date]])</f>
        <v>11</v>
      </c>
      <c r="AE2317" s="19">
        <f>IFERROR(Sales_Trans_2[[#This Row],[Profit]]/Sales_Trans_2[[#This Row],[Sales_Amount]],0)</f>
        <v>0.21409823772028497</v>
      </c>
      <c r="AF2317" s="20" t="str">
        <f>IF(Sales_Trans_2[[#This Row],[Discount_Pct]]=0,"0%",
IF(Sales_Trans_2[[#This Row],[Discount_Pct]]&lt;=5,"1-5%",
IF(Sales_Trans_2[[#This Row],[Discount_Pct]]&lt;=10,"6-10%",
IF(Sales_Trans_2[[#This Row],[Discount_Pct]]&lt;=15,"11-15%","&gt;15%"))))</f>
        <v>11-15%</v>
      </c>
    </row>
    <row r="2318" spans="1:32" x14ac:dyDescent="0.25">
      <c r="A2318" t="s">
        <v>2836</v>
      </c>
      <c r="B2318" s="10">
        <v>45971</v>
      </c>
      <c r="C2318" t="s">
        <v>2837</v>
      </c>
      <c r="D2318" t="s">
        <v>124</v>
      </c>
      <c r="E2318" t="s">
        <v>634</v>
      </c>
      <c r="F2318" t="s">
        <v>1859</v>
      </c>
      <c r="G2318">
        <v>2</v>
      </c>
      <c r="H2318">
        <v>397.22</v>
      </c>
      <c r="I2318">
        <v>10</v>
      </c>
      <c r="J2318">
        <v>79.44</v>
      </c>
      <c r="K2318">
        <v>822.25</v>
      </c>
      <c r="L2318">
        <v>638.74</v>
      </c>
      <c r="M2318">
        <v>183.51</v>
      </c>
      <c r="N2318" t="s">
        <v>40</v>
      </c>
      <c r="O2318" t="s">
        <v>24</v>
      </c>
      <c r="P2318" t="s">
        <v>25</v>
      </c>
      <c r="Q2318">
        <v>0.71319444444444446</v>
      </c>
      <c r="R2318" t="s">
        <v>27</v>
      </c>
      <c r="S2318" t="s">
        <v>4697</v>
      </c>
      <c r="T2318" t="s">
        <v>4672</v>
      </c>
      <c r="U2318">
        <v>397.22</v>
      </c>
      <c r="V2318" t="s">
        <v>5935</v>
      </c>
      <c r="W2318" t="s">
        <v>4968</v>
      </c>
      <c r="X2318" t="s">
        <v>4994</v>
      </c>
      <c r="Y2318" t="s">
        <v>4966</v>
      </c>
      <c r="Z2318" t="s">
        <v>4995</v>
      </c>
      <c r="AA2318" t="s">
        <v>4962</v>
      </c>
      <c r="AB2318">
        <f>YEAR(Sales_Trans_2[[#This Row],[Transaction_Date]])</f>
        <v>2025</v>
      </c>
      <c r="AC2318" t="str">
        <f>TEXT(Sales_Trans_2[[#This Row],[Transaction_Date]],"mmm")</f>
        <v>Nov</v>
      </c>
      <c r="AD2318">
        <f>MONTH(Sales_Trans_2[[#This Row],[Transaction_Date]])</f>
        <v>11</v>
      </c>
      <c r="AE2318" s="19">
        <f>IFERROR(Sales_Trans_2[[#This Row],[Profit]]/Sales_Trans_2[[#This Row],[Sales_Amount]],0)</f>
        <v>0.22318029796290664</v>
      </c>
      <c r="AF2318" s="20" t="str">
        <f>IF(Sales_Trans_2[[#This Row],[Discount_Pct]]=0,"0%",
IF(Sales_Trans_2[[#This Row],[Discount_Pct]]&lt;=5,"1-5%",
IF(Sales_Trans_2[[#This Row],[Discount_Pct]]&lt;=10,"6-10%",
IF(Sales_Trans_2[[#This Row],[Discount_Pct]]&lt;=15,"11-15%","&gt;15%"))))</f>
        <v>6-10%</v>
      </c>
    </row>
    <row r="2319" spans="1:32" x14ac:dyDescent="0.25">
      <c r="A2319" t="s">
        <v>4107</v>
      </c>
      <c r="B2319" s="10">
        <v>45757</v>
      </c>
      <c r="C2319" t="s">
        <v>657</v>
      </c>
      <c r="D2319" t="s">
        <v>237</v>
      </c>
      <c r="E2319" t="s">
        <v>125</v>
      </c>
      <c r="F2319" t="s">
        <v>126</v>
      </c>
      <c r="G2319">
        <v>5</v>
      </c>
      <c r="H2319">
        <v>541.35</v>
      </c>
      <c r="I2319">
        <v>5</v>
      </c>
      <c r="J2319">
        <v>135.34</v>
      </c>
      <c r="K2319">
        <v>2957.12</v>
      </c>
      <c r="L2319">
        <v>1682</v>
      </c>
      <c r="M2319">
        <v>1275.1199999999999</v>
      </c>
      <c r="N2319" t="s">
        <v>47</v>
      </c>
      <c r="O2319" t="s">
        <v>24</v>
      </c>
      <c r="P2319" t="s">
        <v>25</v>
      </c>
      <c r="Q2319">
        <v>0.86458333333333337</v>
      </c>
      <c r="R2319" t="s">
        <v>27</v>
      </c>
      <c r="S2319" t="s">
        <v>4670</v>
      </c>
      <c r="T2319" t="s">
        <v>4636</v>
      </c>
      <c r="U2319">
        <v>541.35</v>
      </c>
      <c r="V2319" t="s">
        <v>4996</v>
      </c>
      <c r="W2319" t="s">
        <v>4968</v>
      </c>
      <c r="X2319" t="s">
        <v>5952</v>
      </c>
      <c r="Y2319" t="s">
        <v>4966</v>
      </c>
      <c r="Z2319" t="s">
        <v>5173</v>
      </c>
      <c r="AA2319" t="s">
        <v>4962</v>
      </c>
      <c r="AB2319">
        <f>YEAR(Sales_Trans_2[[#This Row],[Transaction_Date]])</f>
        <v>2025</v>
      </c>
      <c r="AC2319" t="str">
        <f>TEXT(Sales_Trans_2[[#This Row],[Transaction_Date]],"mmm")</f>
        <v>Apr</v>
      </c>
      <c r="AD2319">
        <f>MONTH(Sales_Trans_2[[#This Row],[Transaction_Date]])</f>
        <v>4</v>
      </c>
      <c r="AE2319" s="19">
        <f>IFERROR(Sales_Trans_2[[#This Row],[Profit]]/Sales_Trans_2[[#This Row],[Sales_Amount]],0)</f>
        <v>0.43120333297262198</v>
      </c>
      <c r="AF2319" s="20" t="str">
        <f>IF(Sales_Trans_2[[#This Row],[Discount_Pct]]=0,"0%",
IF(Sales_Trans_2[[#This Row],[Discount_Pct]]&lt;=5,"1-5%",
IF(Sales_Trans_2[[#This Row],[Discount_Pct]]&lt;=10,"6-10%",
IF(Sales_Trans_2[[#This Row],[Discount_Pct]]&lt;=15,"11-15%","&gt;15%"))))</f>
        <v>1-5%</v>
      </c>
    </row>
    <row r="2320" spans="1:32" x14ac:dyDescent="0.25">
      <c r="A2320" t="s">
        <v>2703</v>
      </c>
      <c r="B2320" s="10">
        <v>45928</v>
      </c>
      <c r="C2320" t="s">
        <v>1561</v>
      </c>
      <c r="D2320" t="s">
        <v>732</v>
      </c>
      <c r="E2320" t="s">
        <v>215</v>
      </c>
      <c r="F2320" t="s">
        <v>216</v>
      </c>
      <c r="G2320">
        <v>3</v>
      </c>
      <c r="H2320">
        <v>661.91</v>
      </c>
      <c r="I2320">
        <v>15</v>
      </c>
      <c r="J2320">
        <v>297.86</v>
      </c>
      <c r="K2320">
        <v>1941.05</v>
      </c>
      <c r="L2320">
        <v>1196.1600000000001</v>
      </c>
      <c r="M2320">
        <v>744.89</v>
      </c>
      <c r="N2320" t="s">
        <v>133</v>
      </c>
      <c r="O2320" t="s">
        <v>24</v>
      </c>
      <c r="P2320" t="s">
        <v>25</v>
      </c>
      <c r="Q2320">
        <v>0.4826388888888889</v>
      </c>
      <c r="R2320" t="s">
        <v>27</v>
      </c>
      <c r="S2320" t="s">
        <v>4662</v>
      </c>
      <c r="T2320" t="s">
        <v>4636</v>
      </c>
      <c r="U2320">
        <v>661.91</v>
      </c>
      <c r="V2320" t="s">
        <v>5728</v>
      </c>
      <c r="W2320" t="s">
        <v>4968</v>
      </c>
      <c r="X2320" t="s">
        <v>5168</v>
      </c>
      <c r="Y2320" t="s">
        <v>4966</v>
      </c>
      <c r="Z2320" t="s">
        <v>5169</v>
      </c>
      <c r="AA2320" t="s">
        <v>4962</v>
      </c>
      <c r="AB2320">
        <f>YEAR(Sales_Trans_2[[#This Row],[Transaction_Date]])</f>
        <v>2025</v>
      </c>
      <c r="AC2320" t="str">
        <f>TEXT(Sales_Trans_2[[#This Row],[Transaction_Date]],"mmm")</f>
        <v>Sep</v>
      </c>
      <c r="AD2320">
        <f>MONTH(Sales_Trans_2[[#This Row],[Transaction_Date]])</f>
        <v>9</v>
      </c>
      <c r="AE2320" s="19">
        <f>IFERROR(Sales_Trans_2[[#This Row],[Profit]]/Sales_Trans_2[[#This Row],[Sales_Amount]],0)</f>
        <v>0.38375621442003038</v>
      </c>
      <c r="AF2320" s="20" t="str">
        <f>IF(Sales_Trans_2[[#This Row],[Discount_Pct]]=0,"0%",
IF(Sales_Trans_2[[#This Row],[Discount_Pct]]&lt;=5,"1-5%",
IF(Sales_Trans_2[[#This Row],[Discount_Pct]]&lt;=10,"6-10%",
IF(Sales_Trans_2[[#This Row],[Discount_Pct]]&lt;=15,"11-15%","&gt;15%"))))</f>
        <v>11-15%</v>
      </c>
    </row>
    <row r="2321" spans="1:32" x14ac:dyDescent="0.25">
      <c r="A2321" t="s">
        <v>2250</v>
      </c>
      <c r="B2321" s="10">
        <v>45914</v>
      </c>
      <c r="C2321" t="s">
        <v>1349</v>
      </c>
      <c r="D2321" t="s">
        <v>1269</v>
      </c>
      <c r="E2321" t="s">
        <v>321</v>
      </c>
      <c r="F2321" t="s">
        <v>322</v>
      </c>
      <c r="G2321">
        <v>1</v>
      </c>
      <c r="H2321">
        <v>236.56</v>
      </c>
      <c r="I2321">
        <v>10</v>
      </c>
      <c r="J2321">
        <v>23.66</v>
      </c>
      <c r="K2321">
        <v>244.83</v>
      </c>
      <c r="L2321">
        <v>211.73</v>
      </c>
      <c r="M2321">
        <v>33.1</v>
      </c>
      <c r="N2321" t="s">
        <v>133</v>
      </c>
      <c r="O2321" t="s">
        <v>24</v>
      </c>
      <c r="P2321" t="s">
        <v>25</v>
      </c>
      <c r="Q2321">
        <v>0.45694444444444443</v>
      </c>
      <c r="R2321" t="s">
        <v>27</v>
      </c>
      <c r="S2321" t="s">
        <v>4880</v>
      </c>
      <c r="T2321" t="s">
        <v>4864</v>
      </c>
      <c r="U2321">
        <v>236.56</v>
      </c>
      <c r="V2321" t="s">
        <v>5505</v>
      </c>
      <c r="W2321" t="s">
        <v>4968</v>
      </c>
      <c r="X2321" t="s">
        <v>5910</v>
      </c>
      <c r="Y2321" t="s">
        <v>4966</v>
      </c>
      <c r="Z2321" t="s">
        <v>5507</v>
      </c>
      <c r="AA2321" t="s">
        <v>4962</v>
      </c>
      <c r="AB2321">
        <f>YEAR(Sales_Trans_2[[#This Row],[Transaction_Date]])</f>
        <v>2025</v>
      </c>
      <c r="AC2321" t="str">
        <f>TEXT(Sales_Trans_2[[#This Row],[Transaction_Date]],"mmm")</f>
        <v>Sep</v>
      </c>
      <c r="AD2321">
        <f>MONTH(Sales_Trans_2[[#This Row],[Transaction_Date]])</f>
        <v>9</v>
      </c>
      <c r="AE2321" s="19">
        <f>IFERROR(Sales_Trans_2[[#This Row],[Profit]]/Sales_Trans_2[[#This Row],[Sales_Amount]],0)</f>
        <v>0.13519585018175878</v>
      </c>
      <c r="AF2321" s="20" t="str">
        <f>IF(Sales_Trans_2[[#This Row],[Discount_Pct]]=0,"0%",
IF(Sales_Trans_2[[#This Row],[Discount_Pct]]&lt;=5,"1-5%",
IF(Sales_Trans_2[[#This Row],[Discount_Pct]]&lt;=10,"6-10%",
IF(Sales_Trans_2[[#This Row],[Discount_Pct]]&lt;=15,"11-15%","&gt;15%"))))</f>
        <v>6-10%</v>
      </c>
    </row>
    <row r="2322" spans="1:32" x14ac:dyDescent="0.25">
      <c r="A2322" t="s">
        <v>2554</v>
      </c>
      <c r="B2322" s="10">
        <v>45878</v>
      </c>
      <c r="C2322" t="s">
        <v>2555</v>
      </c>
      <c r="D2322" t="s">
        <v>308</v>
      </c>
      <c r="E2322" t="s">
        <v>21</v>
      </c>
      <c r="F2322" t="s">
        <v>2556</v>
      </c>
      <c r="G2322">
        <v>1</v>
      </c>
      <c r="H2322">
        <v>455.79</v>
      </c>
      <c r="I2322">
        <v>15</v>
      </c>
      <c r="J2322">
        <v>68.37</v>
      </c>
      <c r="K2322">
        <v>387.42</v>
      </c>
      <c r="L2322">
        <v>282.88</v>
      </c>
      <c r="M2322">
        <v>104.54</v>
      </c>
      <c r="N2322" t="s">
        <v>47</v>
      </c>
      <c r="O2322" t="s">
        <v>24</v>
      </c>
      <c r="P2322" t="s">
        <v>25</v>
      </c>
      <c r="Q2322">
        <v>0.43958333333333333</v>
      </c>
      <c r="R2322" t="s">
        <v>49</v>
      </c>
      <c r="S2322" t="s">
        <v>4660</v>
      </c>
      <c r="T2322" t="s">
        <v>4636</v>
      </c>
      <c r="U2322">
        <v>455.79</v>
      </c>
      <c r="V2322" t="s">
        <v>5974</v>
      </c>
      <c r="W2322" t="s">
        <v>4968</v>
      </c>
      <c r="X2322" t="s">
        <v>5497</v>
      </c>
      <c r="Y2322" t="s">
        <v>4966</v>
      </c>
      <c r="Z2322" t="s">
        <v>5133</v>
      </c>
      <c r="AA2322" t="s">
        <v>4962</v>
      </c>
      <c r="AB2322">
        <f>YEAR(Sales_Trans_2[[#This Row],[Transaction_Date]])</f>
        <v>2025</v>
      </c>
      <c r="AC2322" t="str">
        <f>TEXT(Sales_Trans_2[[#This Row],[Transaction_Date]],"mmm")</f>
        <v>Aug</v>
      </c>
      <c r="AD2322">
        <f>MONTH(Sales_Trans_2[[#This Row],[Transaction_Date]])</f>
        <v>8</v>
      </c>
      <c r="AE2322" s="19">
        <f>IFERROR(Sales_Trans_2[[#This Row],[Profit]]/Sales_Trans_2[[#This Row],[Sales_Amount]],0)</f>
        <v>0.26983635331165146</v>
      </c>
      <c r="AF2322" s="20" t="str">
        <f>IF(Sales_Trans_2[[#This Row],[Discount_Pct]]=0,"0%",
IF(Sales_Trans_2[[#This Row],[Discount_Pct]]&lt;=5,"1-5%",
IF(Sales_Trans_2[[#This Row],[Discount_Pct]]&lt;=10,"6-10%",
IF(Sales_Trans_2[[#This Row],[Discount_Pct]]&lt;=15,"11-15%","&gt;15%"))))</f>
        <v>11-15%</v>
      </c>
    </row>
    <row r="2323" spans="1:32" x14ac:dyDescent="0.25">
      <c r="A2323" t="s">
        <v>915</v>
      </c>
      <c r="B2323" s="10">
        <v>45786</v>
      </c>
      <c r="C2323" t="s">
        <v>916</v>
      </c>
      <c r="D2323" t="s">
        <v>84</v>
      </c>
      <c r="E2323" t="s">
        <v>390</v>
      </c>
      <c r="F2323" t="s">
        <v>391</v>
      </c>
      <c r="G2323">
        <v>1</v>
      </c>
      <c r="H2323">
        <v>260.93</v>
      </c>
      <c r="I2323">
        <v>15</v>
      </c>
      <c r="J2323">
        <v>39.14</v>
      </c>
      <c r="K2323">
        <v>221.79</v>
      </c>
      <c r="L2323">
        <v>194.06</v>
      </c>
      <c r="M2323">
        <v>27.73</v>
      </c>
      <c r="N2323" t="s">
        <v>40</v>
      </c>
      <c r="O2323" t="s">
        <v>24</v>
      </c>
      <c r="P2323" t="s">
        <v>25</v>
      </c>
      <c r="Q2323">
        <v>0.75416666666666665</v>
      </c>
      <c r="R2323" t="s">
        <v>49</v>
      </c>
      <c r="S2323" t="s">
        <v>4823</v>
      </c>
      <c r="T2323" t="s">
        <v>4805</v>
      </c>
      <c r="U2323">
        <v>260.93</v>
      </c>
      <c r="V2323" t="s">
        <v>5539</v>
      </c>
      <c r="W2323" t="s">
        <v>4968</v>
      </c>
      <c r="X2323" t="s">
        <v>5373</v>
      </c>
      <c r="Y2323" t="s">
        <v>4966</v>
      </c>
      <c r="Z2323" t="s">
        <v>5323</v>
      </c>
      <c r="AA2323" t="s">
        <v>4962</v>
      </c>
      <c r="AB2323">
        <f>YEAR(Sales_Trans_2[[#This Row],[Transaction_Date]])</f>
        <v>2025</v>
      </c>
      <c r="AC2323" t="str">
        <f>TEXT(Sales_Trans_2[[#This Row],[Transaction_Date]],"mmm")</f>
        <v>May</v>
      </c>
      <c r="AD2323">
        <f>MONTH(Sales_Trans_2[[#This Row],[Transaction_Date]])</f>
        <v>5</v>
      </c>
      <c r="AE2323" s="19">
        <f>IFERROR(Sales_Trans_2[[#This Row],[Profit]]/Sales_Trans_2[[#This Row],[Sales_Amount]],0)</f>
        <v>0.12502817980972994</v>
      </c>
      <c r="AF2323" s="20" t="str">
        <f>IF(Sales_Trans_2[[#This Row],[Discount_Pct]]=0,"0%",
IF(Sales_Trans_2[[#This Row],[Discount_Pct]]&lt;=5,"1-5%",
IF(Sales_Trans_2[[#This Row],[Discount_Pct]]&lt;=10,"6-10%",
IF(Sales_Trans_2[[#This Row],[Discount_Pct]]&lt;=15,"11-15%","&gt;15%"))))</f>
        <v>11-15%</v>
      </c>
    </row>
    <row r="2324" spans="1:32" x14ac:dyDescent="0.25">
      <c r="A2324" t="s">
        <v>2182</v>
      </c>
      <c r="B2324" s="10">
        <v>45892</v>
      </c>
      <c r="C2324" t="s">
        <v>2062</v>
      </c>
      <c r="D2324" t="s">
        <v>518</v>
      </c>
      <c r="E2324" t="s">
        <v>297</v>
      </c>
      <c r="F2324" t="s">
        <v>1716</v>
      </c>
      <c r="G2324">
        <v>2</v>
      </c>
      <c r="H2324">
        <v>404.97</v>
      </c>
      <c r="I2324">
        <v>5</v>
      </c>
      <c r="J2324">
        <v>40.5</v>
      </c>
      <c r="K2324">
        <v>884.86</v>
      </c>
      <c r="L2324">
        <v>682.48</v>
      </c>
      <c r="M2324">
        <v>202.38</v>
      </c>
      <c r="N2324" t="s">
        <v>133</v>
      </c>
      <c r="O2324" t="s">
        <v>24</v>
      </c>
      <c r="P2324" t="s">
        <v>25</v>
      </c>
      <c r="Q2324">
        <v>0.56180555555555556</v>
      </c>
      <c r="R2324" t="s">
        <v>27</v>
      </c>
      <c r="S2324" t="s">
        <v>4840</v>
      </c>
      <c r="T2324" t="s">
        <v>4828</v>
      </c>
      <c r="U2324">
        <v>404.97</v>
      </c>
      <c r="V2324" t="s">
        <v>5272</v>
      </c>
      <c r="W2324" t="s">
        <v>4968</v>
      </c>
      <c r="X2324" t="s">
        <v>5476</v>
      </c>
      <c r="Y2324" t="s">
        <v>4966</v>
      </c>
      <c r="Z2324" t="s">
        <v>5084</v>
      </c>
      <c r="AA2324" t="s">
        <v>4962</v>
      </c>
      <c r="AB2324">
        <f>YEAR(Sales_Trans_2[[#This Row],[Transaction_Date]])</f>
        <v>2025</v>
      </c>
      <c r="AC2324" t="str">
        <f>TEXT(Sales_Trans_2[[#This Row],[Transaction_Date]],"mmm")</f>
        <v>Aug</v>
      </c>
      <c r="AD2324">
        <f>MONTH(Sales_Trans_2[[#This Row],[Transaction_Date]])</f>
        <v>8</v>
      </c>
      <c r="AE2324" s="19">
        <f>IFERROR(Sales_Trans_2[[#This Row],[Profit]]/Sales_Trans_2[[#This Row],[Sales_Amount]],0)</f>
        <v>0.22871414687069139</v>
      </c>
      <c r="AF2324" s="20" t="str">
        <f>IF(Sales_Trans_2[[#This Row],[Discount_Pct]]=0,"0%",
IF(Sales_Trans_2[[#This Row],[Discount_Pct]]&lt;=5,"1-5%",
IF(Sales_Trans_2[[#This Row],[Discount_Pct]]&lt;=10,"6-10%",
IF(Sales_Trans_2[[#This Row],[Discount_Pct]]&lt;=15,"11-15%","&gt;15%"))))</f>
        <v>1-5%</v>
      </c>
    </row>
    <row r="2325" spans="1:32" x14ac:dyDescent="0.25">
      <c r="A2325" t="s">
        <v>3196</v>
      </c>
      <c r="B2325" s="10">
        <v>45887</v>
      </c>
      <c r="C2325" t="s">
        <v>1000</v>
      </c>
      <c r="D2325" t="s">
        <v>414</v>
      </c>
      <c r="E2325" t="s">
        <v>120</v>
      </c>
      <c r="F2325" t="s">
        <v>535</v>
      </c>
      <c r="G2325">
        <v>4</v>
      </c>
      <c r="H2325">
        <v>96.72</v>
      </c>
      <c r="I2325">
        <v>5</v>
      </c>
      <c r="J2325">
        <v>19.34</v>
      </c>
      <c r="K2325">
        <v>367.54</v>
      </c>
      <c r="L2325">
        <v>319.27999999999997</v>
      </c>
      <c r="M2325">
        <v>48.26</v>
      </c>
      <c r="N2325" t="s">
        <v>47</v>
      </c>
      <c r="O2325" t="s">
        <v>24</v>
      </c>
      <c r="P2325" t="s">
        <v>25</v>
      </c>
      <c r="Q2325">
        <v>0.45347222222222222</v>
      </c>
      <c r="R2325" t="s">
        <v>49</v>
      </c>
      <c r="S2325" t="s">
        <v>4846</v>
      </c>
      <c r="T2325" t="s">
        <v>4847</v>
      </c>
      <c r="U2325">
        <v>96.72</v>
      </c>
      <c r="V2325" t="s">
        <v>5153</v>
      </c>
      <c r="W2325" t="s">
        <v>4968</v>
      </c>
      <c r="X2325" t="s">
        <v>5911</v>
      </c>
      <c r="Y2325" t="s">
        <v>4966</v>
      </c>
      <c r="Z2325" t="s">
        <v>5207</v>
      </c>
      <c r="AA2325" t="s">
        <v>4962</v>
      </c>
      <c r="AB2325">
        <f>YEAR(Sales_Trans_2[[#This Row],[Transaction_Date]])</f>
        <v>2025</v>
      </c>
      <c r="AC2325" t="str">
        <f>TEXT(Sales_Trans_2[[#This Row],[Transaction_Date]],"mmm")</f>
        <v>Aug</v>
      </c>
      <c r="AD2325">
        <f>MONTH(Sales_Trans_2[[#This Row],[Transaction_Date]])</f>
        <v>8</v>
      </c>
      <c r="AE2325" s="19">
        <f>IFERROR(Sales_Trans_2[[#This Row],[Profit]]/Sales_Trans_2[[#This Row],[Sales_Amount]],0)</f>
        <v>0.13130543614300483</v>
      </c>
      <c r="AF2325" s="20" t="str">
        <f>IF(Sales_Trans_2[[#This Row],[Discount_Pct]]=0,"0%",
IF(Sales_Trans_2[[#This Row],[Discount_Pct]]&lt;=5,"1-5%",
IF(Sales_Trans_2[[#This Row],[Discount_Pct]]&lt;=10,"6-10%",
IF(Sales_Trans_2[[#This Row],[Discount_Pct]]&lt;=15,"11-15%","&gt;15%"))))</f>
        <v>1-5%</v>
      </c>
    </row>
    <row r="2326" spans="1:32" x14ac:dyDescent="0.25">
      <c r="A2326" t="s">
        <v>1806</v>
      </c>
      <c r="B2326" s="10">
        <v>45885</v>
      </c>
      <c r="C2326" t="s">
        <v>633</v>
      </c>
      <c r="D2326" t="s">
        <v>944</v>
      </c>
      <c r="E2326" t="s">
        <v>215</v>
      </c>
      <c r="F2326" t="s">
        <v>216</v>
      </c>
      <c r="G2326">
        <v>5</v>
      </c>
      <c r="H2326">
        <v>333.54</v>
      </c>
      <c r="I2326">
        <v>10</v>
      </c>
      <c r="J2326">
        <v>166.77</v>
      </c>
      <c r="K2326">
        <v>1726.07</v>
      </c>
      <c r="L2326">
        <v>1192.1500000000001</v>
      </c>
      <c r="M2326">
        <v>533.91999999999996</v>
      </c>
      <c r="N2326" t="s">
        <v>4971</v>
      </c>
      <c r="O2326" t="s">
        <v>24</v>
      </c>
      <c r="P2326" t="s">
        <v>25</v>
      </c>
      <c r="Q2326">
        <v>0.74930555555555556</v>
      </c>
      <c r="R2326" t="s">
        <v>27</v>
      </c>
      <c r="S2326" t="s">
        <v>4773</v>
      </c>
      <c r="T2326" t="s">
        <v>4752</v>
      </c>
      <c r="U2326">
        <v>333.54</v>
      </c>
      <c r="V2326" t="s">
        <v>5990</v>
      </c>
      <c r="W2326" t="s">
        <v>4968</v>
      </c>
      <c r="X2326" t="s">
        <v>5168</v>
      </c>
      <c r="Y2326" t="s">
        <v>4966</v>
      </c>
      <c r="Z2326" t="s">
        <v>5169</v>
      </c>
      <c r="AA2326" t="s">
        <v>4962</v>
      </c>
      <c r="AB2326">
        <f>YEAR(Sales_Trans_2[[#This Row],[Transaction_Date]])</f>
        <v>2025</v>
      </c>
      <c r="AC2326" t="str">
        <f>TEXT(Sales_Trans_2[[#This Row],[Transaction_Date]],"mmm")</f>
        <v>Aug</v>
      </c>
      <c r="AD2326">
        <f>MONTH(Sales_Trans_2[[#This Row],[Transaction_Date]])</f>
        <v>8</v>
      </c>
      <c r="AE2326" s="19">
        <f>IFERROR(Sales_Trans_2[[#This Row],[Profit]]/Sales_Trans_2[[#This Row],[Sales_Amount]],0)</f>
        <v>0.30932696819943573</v>
      </c>
      <c r="AF2326" s="20" t="str">
        <f>IF(Sales_Trans_2[[#This Row],[Discount_Pct]]=0,"0%",
IF(Sales_Trans_2[[#This Row],[Discount_Pct]]&lt;=5,"1-5%",
IF(Sales_Trans_2[[#This Row],[Discount_Pct]]&lt;=10,"6-10%",
IF(Sales_Trans_2[[#This Row],[Discount_Pct]]&lt;=15,"11-15%","&gt;15%"))))</f>
        <v>6-10%</v>
      </c>
    </row>
    <row r="2327" spans="1:32" x14ac:dyDescent="0.25">
      <c r="A2327" t="s">
        <v>2424</v>
      </c>
      <c r="B2327" s="10">
        <v>45908</v>
      </c>
      <c r="C2327" t="s">
        <v>408</v>
      </c>
      <c r="D2327" t="s">
        <v>708</v>
      </c>
      <c r="E2327" t="s">
        <v>114</v>
      </c>
      <c r="F2327" t="s">
        <v>115</v>
      </c>
      <c r="G2327">
        <v>5</v>
      </c>
      <c r="H2327">
        <v>474.19</v>
      </c>
      <c r="I2327">
        <v>20</v>
      </c>
      <c r="J2327">
        <v>474.19</v>
      </c>
      <c r="K2327">
        <v>2181.27</v>
      </c>
      <c r="L2327">
        <v>1719.45</v>
      </c>
      <c r="M2327">
        <v>461.82</v>
      </c>
      <c r="N2327" t="s">
        <v>133</v>
      </c>
      <c r="O2327" t="s">
        <v>24</v>
      </c>
      <c r="P2327" t="s">
        <v>25</v>
      </c>
      <c r="Q2327">
        <v>0.5</v>
      </c>
      <c r="R2327" t="s">
        <v>27</v>
      </c>
      <c r="S2327" t="s">
        <v>4751</v>
      </c>
      <c r="T2327" t="s">
        <v>4752</v>
      </c>
      <c r="U2327">
        <v>474.19</v>
      </c>
      <c r="V2327" t="s">
        <v>5091</v>
      </c>
      <c r="W2327" t="s">
        <v>4968</v>
      </c>
      <c r="X2327" t="s">
        <v>5523</v>
      </c>
      <c r="Y2327" t="s">
        <v>4966</v>
      </c>
      <c r="Z2327" t="s">
        <v>5524</v>
      </c>
      <c r="AA2327" t="s">
        <v>4962</v>
      </c>
      <c r="AB2327">
        <f>YEAR(Sales_Trans_2[[#This Row],[Transaction_Date]])</f>
        <v>2025</v>
      </c>
      <c r="AC2327" t="str">
        <f>TEXT(Sales_Trans_2[[#This Row],[Transaction_Date]],"mmm")</f>
        <v>Sep</v>
      </c>
      <c r="AD2327">
        <f>MONTH(Sales_Trans_2[[#This Row],[Transaction_Date]])</f>
        <v>9</v>
      </c>
      <c r="AE2327" s="19">
        <f>IFERROR(Sales_Trans_2[[#This Row],[Profit]]/Sales_Trans_2[[#This Row],[Sales_Amount]],0)</f>
        <v>0.21172069482457467</v>
      </c>
      <c r="AF2327" s="20" t="str">
        <f>IF(Sales_Trans_2[[#This Row],[Discount_Pct]]=0,"0%",
IF(Sales_Trans_2[[#This Row],[Discount_Pct]]&lt;=5,"1-5%",
IF(Sales_Trans_2[[#This Row],[Discount_Pct]]&lt;=10,"6-10%",
IF(Sales_Trans_2[[#This Row],[Discount_Pct]]&lt;=15,"11-15%","&gt;15%"))))</f>
        <v>&gt;15%</v>
      </c>
    </row>
    <row r="2328" spans="1:32" x14ac:dyDescent="0.25">
      <c r="A2328" t="s">
        <v>3169</v>
      </c>
      <c r="B2328" s="10">
        <v>45908</v>
      </c>
      <c r="C2328" t="s">
        <v>1074</v>
      </c>
      <c r="D2328" t="s">
        <v>503</v>
      </c>
      <c r="E2328" t="s">
        <v>221</v>
      </c>
      <c r="F2328" t="s">
        <v>239</v>
      </c>
      <c r="G2328">
        <v>3</v>
      </c>
      <c r="H2328">
        <v>503.36</v>
      </c>
      <c r="I2328">
        <v>10</v>
      </c>
      <c r="J2328">
        <v>151.01</v>
      </c>
      <c r="K2328">
        <v>1562.93</v>
      </c>
      <c r="L2328">
        <v>1169.4000000000001</v>
      </c>
      <c r="M2328">
        <v>393.53</v>
      </c>
      <c r="N2328" t="s">
        <v>23</v>
      </c>
      <c r="O2328" t="s">
        <v>24</v>
      </c>
      <c r="P2328" t="s">
        <v>25</v>
      </c>
      <c r="Q2328">
        <v>0.69097222222222221</v>
      </c>
      <c r="R2328" t="s">
        <v>27</v>
      </c>
      <c r="S2328" t="s">
        <v>4727</v>
      </c>
      <c r="T2328" t="s">
        <v>4703</v>
      </c>
      <c r="U2328">
        <v>503.36</v>
      </c>
      <c r="V2328" t="s">
        <v>5996</v>
      </c>
      <c r="W2328" t="s">
        <v>4968</v>
      </c>
      <c r="X2328" t="s">
        <v>5015</v>
      </c>
      <c r="Y2328" t="s">
        <v>4966</v>
      </c>
      <c r="Z2328" t="s">
        <v>5019</v>
      </c>
      <c r="AA2328" t="s">
        <v>4962</v>
      </c>
      <c r="AB2328">
        <f>YEAR(Sales_Trans_2[[#This Row],[Transaction_Date]])</f>
        <v>2025</v>
      </c>
      <c r="AC2328" t="str">
        <f>TEXT(Sales_Trans_2[[#This Row],[Transaction_Date]],"mmm")</f>
        <v>Sep</v>
      </c>
      <c r="AD2328">
        <f>MONTH(Sales_Trans_2[[#This Row],[Transaction_Date]])</f>
        <v>9</v>
      </c>
      <c r="AE2328" s="19">
        <f>IFERROR(Sales_Trans_2[[#This Row],[Profit]]/Sales_Trans_2[[#This Row],[Sales_Amount]],0)</f>
        <v>0.2517899074174787</v>
      </c>
      <c r="AF2328" s="20" t="str">
        <f>IF(Sales_Trans_2[[#This Row],[Discount_Pct]]=0,"0%",
IF(Sales_Trans_2[[#This Row],[Discount_Pct]]&lt;=5,"1-5%",
IF(Sales_Trans_2[[#This Row],[Discount_Pct]]&lt;=10,"6-10%",
IF(Sales_Trans_2[[#This Row],[Discount_Pct]]&lt;=15,"11-15%","&gt;15%"))))</f>
        <v>6-10%</v>
      </c>
    </row>
    <row r="2329" spans="1:32" x14ac:dyDescent="0.25">
      <c r="A2329" t="s">
        <v>3039</v>
      </c>
      <c r="B2329" s="10">
        <v>45864</v>
      </c>
      <c r="C2329" t="s">
        <v>1466</v>
      </c>
      <c r="D2329" t="s">
        <v>459</v>
      </c>
      <c r="E2329" t="s">
        <v>321</v>
      </c>
      <c r="F2329" t="s">
        <v>322</v>
      </c>
      <c r="G2329">
        <v>5</v>
      </c>
      <c r="H2329">
        <v>71.290000000000006</v>
      </c>
      <c r="I2329">
        <v>20</v>
      </c>
      <c r="J2329">
        <v>71.290000000000006</v>
      </c>
      <c r="K2329">
        <v>327.93</v>
      </c>
      <c r="L2329">
        <v>296.85000000000002</v>
      </c>
      <c r="M2329">
        <v>31.08</v>
      </c>
      <c r="N2329" t="s">
        <v>40</v>
      </c>
      <c r="O2329" t="s">
        <v>24</v>
      </c>
      <c r="P2329" t="s">
        <v>25</v>
      </c>
      <c r="Q2329">
        <v>0.69097222222222221</v>
      </c>
      <c r="R2329" t="s">
        <v>27</v>
      </c>
      <c r="S2329" t="s">
        <v>4838</v>
      </c>
      <c r="T2329" t="s">
        <v>4828</v>
      </c>
      <c r="U2329">
        <v>71.290000000000006</v>
      </c>
      <c r="V2329" t="s">
        <v>5315</v>
      </c>
      <c r="W2329" t="s">
        <v>4968</v>
      </c>
      <c r="X2329" t="s">
        <v>5910</v>
      </c>
      <c r="Y2329" t="s">
        <v>4966</v>
      </c>
      <c r="Z2329" t="s">
        <v>5507</v>
      </c>
      <c r="AA2329" t="s">
        <v>4962</v>
      </c>
      <c r="AB2329">
        <f>YEAR(Sales_Trans_2[[#This Row],[Transaction_Date]])</f>
        <v>2025</v>
      </c>
      <c r="AC2329" t="str">
        <f>TEXT(Sales_Trans_2[[#This Row],[Transaction_Date]],"mmm")</f>
        <v>Jul</v>
      </c>
      <c r="AD2329">
        <f>MONTH(Sales_Trans_2[[#This Row],[Transaction_Date]])</f>
        <v>7</v>
      </c>
      <c r="AE2329" s="19">
        <f>IFERROR(Sales_Trans_2[[#This Row],[Profit]]/Sales_Trans_2[[#This Row],[Sales_Amount]],0)</f>
        <v>9.4776324215533794E-2</v>
      </c>
      <c r="AF2329" s="20" t="str">
        <f>IF(Sales_Trans_2[[#This Row],[Discount_Pct]]=0,"0%",
IF(Sales_Trans_2[[#This Row],[Discount_Pct]]&lt;=5,"1-5%",
IF(Sales_Trans_2[[#This Row],[Discount_Pct]]&lt;=10,"6-10%",
IF(Sales_Trans_2[[#This Row],[Discount_Pct]]&lt;=15,"11-15%","&gt;15%"))))</f>
        <v>&gt;15%</v>
      </c>
    </row>
    <row r="2330" spans="1:32" x14ac:dyDescent="0.25">
      <c r="A2330" t="s">
        <v>1911</v>
      </c>
      <c r="B2330" s="10">
        <v>45859</v>
      </c>
      <c r="C2330" t="s">
        <v>1912</v>
      </c>
      <c r="D2330" t="s">
        <v>59</v>
      </c>
      <c r="E2330" t="s">
        <v>114</v>
      </c>
      <c r="F2330" t="s">
        <v>115</v>
      </c>
      <c r="G2330">
        <v>5</v>
      </c>
      <c r="H2330">
        <v>342.46</v>
      </c>
      <c r="I2330">
        <v>15</v>
      </c>
      <c r="J2330">
        <v>256.85000000000002</v>
      </c>
      <c r="K2330">
        <v>1455.45</v>
      </c>
      <c r="L2330">
        <v>1358.9</v>
      </c>
      <c r="M2330">
        <v>96.55</v>
      </c>
      <c r="N2330" t="s">
        <v>133</v>
      </c>
      <c r="O2330" t="s">
        <v>24</v>
      </c>
      <c r="P2330" t="s">
        <v>25</v>
      </c>
      <c r="Q2330">
        <v>0.52083333333333337</v>
      </c>
      <c r="R2330" t="s">
        <v>49</v>
      </c>
      <c r="S2330" t="s">
        <v>4721</v>
      </c>
      <c r="T2330" t="s">
        <v>4703</v>
      </c>
      <c r="U2330">
        <v>342.46</v>
      </c>
      <c r="V2330" t="s">
        <v>6013</v>
      </c>
      <c r="W2330" t="s">
        <v>4968</v>
      </c>
      <c r="X2330" t="s">
        <v>5523</v>
      </c>
      <c r="Y2330" t="s">
        <v>4966</v>
      </c>
      <c r="Z2330" t="s">
        <v>5524</v>
      </c>
      <c r="AA2330" t="s">
        <v>4962</v>
      </c>
      <c r="AB2330">
        <f>YEAR(Sales_Trans_2[[#This Row],[Transaction_Date]])</f>
        <v>2025</v>
      </c>
      <c r="AC2330" t="str">
        <f>TEXT(Sales_Trans_2[[#This Row],[Transaction_Date]],"mmm")</f>
        <v>Jul</v>
      </c>
      <c r="AD2330">
        <f>MONTH(Sales_Trans_2[[#This Row],[Transaction_Date]])</f>
        <v>7</v>
      </c>
      <c r="AE2330" s="19">
        <f>IFERROR(Sales_Trans_2[[#This Row],[Profit]]/Sales_Trans_2[[#This Row],[Sales_Amount]],0)</f>
        <v>6.6336871757875573E-2</v>
      </c>
      <c r="AF2330" s="20" t="str">
        <f>IF(Sales_Trans_2[[#This Row],[Discount_Pct]]=0,"0%",
IF(Sales_Trans_2[[#This Row],[Discount_Pct]]&lt;=5,"1-5%",
IF(Sales_Trans_2[[#This Row],[Discount_Pct]]&lt;=10,"6-10%",
IF(Sales_Trans_2[[#This Row],[Discount_Pct]]&lt;=15,"11-15%","&gt;15%"))))</f>
        <v>11-15%</v>
      </c>
    </row>
    <row r="2331" spans="1:32" x14ac:dyDescent="0.25">
      <c r="A2331" t="s">
        <v>4500</v>
      </c>
      <c r="B2331" s="10">
        <v>45857</v>
      </c>
      <c r="C2331" t="s">
        <v>2362</v>
      </c>
      <c r="D2331" t="s">
        <v>2085</v>
      </c>
      <c r="E2331" t="s">
        <v>90</v>
      </c>
      <c r="F2331" t="s">
        <v>91</v>
      </c>
      <c r="G2331">
        <v>5</v>
      </c>
      <c r="H2331">
        <v>392.68</v>
      </c>
      <c r="I2331">
        <v>20</v>
      </c>
      <c r="J2331">
        <v>392.68</v>
      </c>
      <c r="K2331">
        <v>1806.33</v>
      </c>
      <c r="L2331">
        <v>1595.25</v>
      </c>
      <c r="M2331">
        <v>211.08</v>
      </c>
      <c r="N2331" t="s">
        <v>23</v>
      </c>
      <c r="O2331" t="s">
        <v>24</v>
      </c>
      <c r="P2331" t="s">
        <v>25</v>
      </c>
      <c r="Q2331">
        <v>0.49930555555555556</v>
      </c>
      <c r="R2331" t="s">
        <v>27</v>
      </c>
      <c r="S2331" t="s">
        <v>4670</v>
      </c>
      <c r="T2331" t="s">
        <v>4805</v>
      </c>
      <c r="U2331">
        <v>392.68</v>
      </c>
      <c r="V2331" t="s">
        <v>5779</v>
      </c>
      <c r="W2331" t="s">
        <v>4968</v>
      </c>
      <c r="X2331" t="s">
        <v>5467</v>
      </c>
      <c r="Y2331" t="s">
        <v>4966</v>
      </c>
      <c r="Z2331" t="s">
        <v>5468</v>
      </c>
      <c r="AA2331" t="s">
        <v>4962</v>
      </c>
      <c r="AB2331">
        <f>YEAR(Sales_Trans_2[[#This Row],[Transaction_Date]])</f>
        <v>2025</v>
      </c>
      <c r="AC2331" t="str">
        <f>TEXT(Sales_Trans_2[[#This Row],[Transaction_Date]],"mmm")</f>
        <v>Jul</v>
      </c>
      <c r="AD2331">
        <f>MONTH(Sales_Trans_2[[#This Row],[Transaction_Date]])</f>
        <v>7</v>
      </c>
      <c r="AE2331" s="19">
        <f>IFERROR(Sales_Trans_2[[#This Row],[Profit]]/Sales_Trans_2[[#This Row],[Sales_Amount]],0)</f>
        <v>0.11685572403713608</v>
      </c>
      <c r="AF2331" s="20" t="str">
        <f>IF(Sales_Trans_2[[#This Row],[Discount_Pct]]=0,"0%",
IF(Sales_Trans_2[[#This Row],[Discount_Pct]]&lt;=5,"1-5%",
IF(Sales_Trans_2[[#This Row],[Discount_Pct]]&lt;=10,"6-10%",
IF(Sales_Trans_2[[#This Row],[Discount_Pct]]&lt;=15,"11-15%","&gt;15%"))))</f>
        <v>&gt;15%</v>
      </c>
    </row>
    <row r="2332" spans="1:32" x14ac:dyDescent="0.25">
      <c r="A2332" t="s">
        <v>3523</v>
      </c>
      <c r="B2332" s="10">
        <v>45907</v>
      </c>
      <c r="C2332" t="s">
        <v>2295</v>
      </c>
      <c r="D2332" t="s">
        <v>1269</v>
      </c>
      <c r="E2332" t="s">
        <v>1682</v>
      </c>
      <c r="F2332" t="s">
        <v>1586</v>
      </c>
      <c r="G2332">
        <v>1</v>
      </c>
      <c r="H2332">
        <v>236.56</v>
      </c>
      <c r="I2332">
        <v>20</v>
      </c>
      <c r="J2332">
        <v>47.31</v>
      </c>
      <c r="K2332">
        <v>189.25</v>
      </c>
      <c r="L2332">
        <v>211.73</v>
      </c>
      <c r="M2332">
        <v>-22.48</v>
      </c>
      <c r="N2332" t="s">
        <v>4971</v>
      </c>
      <c r="O2332" t="s">
        <v>24</v>
      </c>
      <c r="P2332" t="s">
        <v>25</v>
      </c>
      <c r="Q2332">
        <v>0.44583333333333336</v>
      </c>
      <c r="R2332" t="s">
        <v>49</v>
      </c>
      <c r="S2332" t="s">
        <v>4880</v>
      </c>
      <c r="T2332" t="s">
        <v>4864</v>
      </c>
      <c r="U2332">
        <v>236.56</v>
      </c>
      <c r="V2332" t="s">
        <v>5738</v>
      </c>
      <c r="W2332" t="s">
        <v>4968</v>
      </c>
      <c r="X2332" t="s">
        <v>5148</v>
      </c>
      <c r="Y2332" t="s">
        <v>4966</v>
      </c>
      <c r="Z2332" t="s">
        <v>5160</v>
      </c>
      <c r="AA2332" t="s">
        <v>4962</v>
      </c>
      <c r="AB2332">
        <f>YEAR(Sales_Trans_2[[#This Row],[Transaction_Date]])</f>
        <v>2025</v>
      </c>
      <c r="AC2332" t="str">
        <f>TEXT(Sales_Trans_2[[#This Row],[Transaction_Date]],"mmm")</f>
        <v>Sep</v>
      </c>
      <c r="AD2332">
        <f>MONTH(Sales_Trans_2[[#This Row],[Transaction_Date]])</f>
        <v>9</v>
      </c>
      <c r="AE2332" s="19">
        <f>IFERROR(Sales_Trans_2[[#This Row],[Profit]]/Sales_Trans_2[[#This Row],[Sales_Amount]],0)</f>
        <v>-0.11878467635402906</v>
      </c>
      <c r="AF2332" s="20" t="str">
        <f>IF(Sales_Trans_2[[#This Row],[Discount_Pct]]=0,"0%",
IF(Sales_Trans_2[[#This Row],[Discount_Pct]]&lt;=5,"1-5%",
IF(Sales_Trans_2[[#This Row],[Discount_Pct]]&lt;=10,"6-10%",
IF(Sales_Trans_2[[#This Row],[Discount_Pct]]&lt;=15,"11-15%","&gt;15%"))))</f>
        <v>&gt;15%</v>
      </c>
    </row>
    <row r="2333" spans="1:32" x14ac:dyDescent="0.25">
      <c r="A2333" t="s">
        <v>1916</v>
      </c>
      <c r="B2333" s="10">
        <v>45754</v>
      </c>
      <c r="C2333" t="s">
        <v>922</v>
      </c>
      <c r="D2333" t="s">
        <v>59</v>
      </c>
      <c r="E2333" t="s">
        <v>415</v>
      </c>
      <c r="F2333" t="s">
        <v>1917</v>
      </c>
      <c r="G2333">
        <v>4</v>
      </c>
      <c r="H2333">
        <v>342.46</v>
      </c>
      <c r="I2333">
        <v>5</v>
      </c>
      <c r="J2333">
        <v>68.489999999999995</v>
      </c>
      <c r="K2333">
        <v>1301.3499999999999</v>
      </c>
      <c r="L2333">
        <v>1087.1199999999999</v>
      </c>
      <c r="M2333">
        <v>214.23</v>
      </c>
      <c r="N2333" t="s">
        <v>4971</v>
      </c>
      <c r="O2333" t="s">
        <v>24</v>
      </c>
      <c r="P2333" t="s">
        <v>25</v>
      </c>
      <c r="Q2333">
        <v>0.44305555555555554</v>
      </c>
      <c r="R2333" t="s">
        <v>49</v>
      </c>
      <c r="S2333" t="s">
        <v>4721</v>
      </c>
      <c r="T2333" t="s">
        <v>4703</v>
      </c>
      <c r="U2333">
        <v>342.46</v>
      </c>
      <c r="V2333" t="s">
        <v>5542</v>
      </c>
      <c r="W2333" t="s">
        <v>4968</v>
      </c>
      <c r="X2333" t="s">
        <v>5145</v>
      </c>
      <c r="Y2333" t="s">
        <v>4966</v>
      </c>
      <c r="Z2333" t="s">
        <v>5175</v>
      </c>
      <c r="AA2333" t="s">
        <v>4962</v>
      </c>
      <c r="AB2333">
        <f>YEAR(Sales_Trans_2[[#This Row],[Transaction_Date]])</f>
        <v>2025</v>
      </c>
      <c r="AC2333" t="str">
        <f>TEXT(Sales_Trans_2[[#This Row],[Transaction_Date]],"mmm")</f>
        <v>Apr</v>
      </c>
      <c r="AD2333">
        <f>MONTH(Sales_Trans_2[[#This Row],[Transaction_Date]])</f>
        <v>4</v>
      </c>
      <c r="AE2333" s="19">
        <f>IFERROR(Sales_Trans_2[[#This Row],[Profit]]/Sales_Trans_2[[#This Row],[Sales_Amount]],0)</f>
        <v>0.16462135474699352</v>
      </c>
      <c r="AF2333" s="20" t="str">
        <f>IF(Sales_Trans_2[[#This Row],[Discount_Pct]]=0,"0%",
IF(Sales_Trans_2[[#This Row],[Discount_Pct]]&lt;=5,"1-5%",
IF(Sales_Trans_2[[#This Row],[Discount_Pct]]&lt;=10,"6-10%",
IF(Sales_Trans_2[[#This Row],[Discount_Pct]]&lt;=15,"11-15%","&gt;15%"))))</f>
        <v>1-5%</v>
      </c>
    </row>
    <row r="2334" spans="1:32" x14ac:dyDescent="0.25">
      <c r="A2334" t="s">
        <v>4441</v>
      </c>
      <c r="B2334" s="10">
        <v>45838</v>
      </c>
      <c r="C2334" t="s">
        <v>1000</v>
      </c>
      <c r="D2334" t="s">
        <v>1382</v>
      </c>
      <c r="E2334" t="s">
        <v>1063</v>
      </c>
      <c r="F2334" t="s">
        <v>1064</v>
      </c>
      <c r="G2334">
        <v>4</v>
      </c>
      <c r="H2334">
        <v>317.99</v>
      </c>
      <c r="I2334">
        <v>20</v>
      </c>
      <c r="J2334">
        <v>254.39</v>
      </c>
      <c r="K2334">
        <v>1017.57</v>
      </c>
      <c r="L2334">
        <v>940.2</v>
      </c>
      <c r="M2334">
        <v>77.37</v>
      </c>
      <c r="N2334" t="s">
        <v>47</v>
      </c>
      <c r="O2334" t="s">
        <v>24</v>
      </c>
      <c r="P2334" t="s">
        <v>25</v>
      </c>
      <c r="Q2334">
        <v>0.39305555555555555</v>
      </c>
      <c r="R2334" t="s">
        <v>49</v>
      </c>
      <c r="S2334" t="s">
        <v>4774</v>
      </c>
      <c r="T2334" t="s">
        <v>4752</v>
      </c>
      <c r="U2334">
        <v>317.99</v>
      </c>
      <c r="V2334" t="s">
        <v>5153</v>
      </c>
      <c r="W2334" t="s">
        <v>4968</v>
      </c>
      <c r="X2334" t="s">
        <v>5329</v>
      </c>
      <c r="Y2334" t="s">
        <v>4966</v>
      </c>
      <c r="Z2334" t="s">
        <v>5330</v>
      </c>
      <c r="AA2334" t="s">
        <v>4962</v>
      </c>
      <c r="AB2334">
        <f>YEAR(Sales_Trans_2[[#This Row],[Transaction_Date]])</f>
        <v>2025</v>
      </c>
      <c r="AC2334" t="str">
        <f>TEXT(Sales_Trans_2[[#This Row],[Transaction_Date]],"mmm")</f>
        <v>Jun</v>
      </c>
      <c r="AD2334">
        <f>MONTH(Sales_Trans_2[[#This Row],[Transaction_Date]])</f>
        <v>6</v>
      </c>
      <c r="AE2334" s="19">
        <f>IFERROR(Sales_Trans_2[[#This Row],[Profit]]/Sales_Trans_2[[#This Row],[Sales_Amount]],0)</f>
        <v>7.6034081193431413E-2</v>
      </c>
      <c r="AF2334" s="20" t="str">
        <f>IF(Sales_Trans_2[[#This Row],[Discount_Pct]]=0,"0%",
IF(Sales_Trans_2[[#This Row],[Discount_Pct]]&lt;=5,"1-5%",
IF(Sales_Trans_2[[#This Row],[Discount_Pct]]&lt;=10,"6-10%",
IF(Sales_Trans_2[[#This Row],[Discount_Pct]]&lt;=15,"11-15%","&gt;15%"))))</f>
        <v>&gt;15%</v>
      </c>
    </row>
    <row r="2335" spans="1:32" x14ac:dyDescent="0.25">
      <c r="A2335" t="s">
        <v>3118</v>
      </c>
      <c r="B2335" s="10">
        <v>45821</v>
      </c>
      <c r="C2335" t="s">
        <v>2837</v>
      </c>
      <c r="D2335" t="s">
        <v>52</v>
      </c>
      <c r="E2335" t="s">
        <v>171</v>
      </c>
      <c r="F2335" t="s">
        <v>1881</v>
      </c>
      <c r="G2335">
        <v>5</v>
      </c>
      <c r="H2335">
        <v>313.47000000000003</v>
      </c>
      <c r="I2335">
        <v>15</v>
      </c>
      <c r="J2335">
        <v>235.1</v>
      </c>
      <c r="K2335">
        <v>1332.25</v>
      </c>
      <c r="L2335">
        <v>1230.5999999999999</v>
      </c>
      <c r="M2335">
        <v>101.65</v>
      </c>
      <c r="N2335" t="s">
        <v>68</v>
      </c>
      <c r="O2335" t="s">
        <v>24</v>
      </c>
      <c r="P2335" t="s">
        <v>25</v>
      </c>
      <c r="Q2335">
        <v>0.83750000000000002</v>
      </c>
      <c r="R2335" t="s">
        <v>49</v>
      </c>
      <c r="S2335" t="s">
        <v>4701</v>
      </c>
      <c r="T2335" t="s">
        <v>4672</v>
      </c>
      <c r="U2335">
        <v>313.47000000000003</v>
      </c>
      <c r="V2335" t="s">
        <v>5935</v>
      </c>
      <c r="W2335" t="s">
        <v>4968</v>
      </c>
      <c r="X2335" t="s">
        <v>5247</v>
      </c>
      <c r="Y2335" t="s">
        <v>4966</v>
      </c>
      <c r="Z2335" t="s">
        <v>4974</v>
      </c>
      <c r="AA2335" t="s">
        <v>4962</v>
      </c>
      <c r="AB2335">
        <f>YEAR(Sales_Trans_2[[#This Row],[Transaction_Date]])</f>
        <v>2025</v>
      </c>
      <c r="AC2335" t="str">
        <f>TEXT(Sales_Trans_2[[#This Row],[Transaction_Date]],"mmm")</f>
        <v>Jun</v>
      </c>
      <c r="AD2335">
        <f>MONTH(Sales_Trans_2[[#This Row],[Transaction_Date]])</f>
        <v>6</v>
      </c>
      <c r="AE2335" s="19">
        <f>IFERROR(Sales_Trans_2[[#This Row],[Profit]]/Sales_Trans_2[[#This Row],[Sales_Amount]],0)</f>
        <v>7.629949333833741E-2</v>
      </c>
      <c r="AF2335" s="20" t="str">
        <f>IF(Sales_Trans_2[[#This Row],[Discount_Pct]]=0,"0%",
IF(Sales_Trans_2[[#This Row],[Discount_Pct]]&lt;=5,"1-5%",
IF(Sales_Trans_2[[#This Row],[Discount_Pct]]&lt;=10,"6-10%",
IF(Sales_Trans_2[[#This Row],[Discount_Pct]]&lt;=15,"11-15%","&gt;15%"))))</f>
        <v>11-15%</v>
      </c>
    </row>
    <row r="2336" spans="1:32" x14ac:dyDescent="0.25">
      <c r="A2336" t="s">
        <v>3856</v>
      </c>
      <c r="B2336" s="10">
        <v>45814</v>
      </c>
      <c r="C2336" t="s">
        <v>431</v>
      </c>
      <c r="D2336" t="s">
        <v>686</v>
      </c>
      <c r="E2336" t="s">
        <v>243</v>
      </c>
      <c r="F2336" t="s">
        <v>222</v>
      </c>
      <c r="G2336">
        <v>3</v>
      </c>
      <c r="H2336">
        <v>451.89</v>
      </c>
      <c r="I2336">
        <v>5</v>
      </c>
      <c r="J2336">
        <v>67.78</v>
      </c>
      <c r="K2336">
        <v>1287.8900000000001</v>
      </c>
      <c r="L2336">
        <v>1161.48</v>
      </c>
      <c r="M2336">
        <v>126.41</v>
      </c>
      <c r="N2336" t="s">
        <v>40</v>
      </c>
      <c r="O2336" t="s">
        <v>24</v>
      </c>
      <c r="P2336" t="s">
        <v>25</v>
      </c>
      <c r="Q2336">
        <v>0.41666666666666669</v>
      </c>
      <c r="R2336" t="s">
        <v>49</v>
      </c>
      <c r="S2336" t="s">
        <v>4857</v>
      </c>
      <c r="T2336" t="s">
        <v>4847</v>
      </c>
      <c r="U2336">
        <v>451.89</v>
      </c>
      <c r="V2336" t="s">
        <v>5652</v>
      </c>
      <c r="W2336" t="s">
        <v>4968</v>
      </c>
      <c r="X2336" t="s">
        <v>5424</v>
      </c>
      <c r="Y2336" t="s">
        <v>4966</v>
      </c>
      <c r="Z2336" t="s">
        <v>5046</v>
      </c>
      <c r="AA2336" t="s">
        <v>4962</v>
      </c>
      <c r="AB2336">
        <f>YEAR(Sales_Trans_2[[#This Row],[Transaction_Date]])</f>
        <v>2025</v>
      </c>
      <c r="AC2336" t="str">
        <f>TEXT(Sales_Trans_2[[#This Row],[Transaction_Date]],"mmm")</f>
        <v>Jun</v>
      </c>
      <c r="AD2336">
        <f>MONTH(Sales_Trans_2[[#This Row],[Transaction_Date]])</f>
        <v>6</v>
      </c>
      <c r="AE2336" s="19">
        <f>IFERROR(Sales_Trans_2[[#This Row],[Profit]]/Sales_Trans_2[[#This Row],[Sales_Amount]],0)</f>
        <v>9.8152792552158946E-2</v>
      </c>
      <c r="AF2336" s="20" t="str">
        <f>IF(Sales_Trans_2[[#This Row],[Discount_Pct]]=0,"0%",
IF(Sales_Trans_2[[#This Row],[Discount_Pct]]&lt;=5,"1-5%",
IF(Sales_Trans_2[[#This Row],[Discount_Pct]]&lt;=10,"6-10%",
IF(Sales_Trans_2[[#This Row],[Discount_Pct]]&lt;=15,"11-15%","&gt;15%"))))</f>
        <v>1-5%</v>
      </c>
    </row>
    <row r="2337" spans="1:32" x14ac:dyDescent="0.25">
      <c r="A2337" t="s">
        <v>2105</v>
      </c>
      <c r="B2337" s="10">
        <v>45783</v>
      </c>
      <c r="C2337" t="s">
        <v>2106</v>
      </c>
      <c r="D2337" t="s">
        <v>454</v>
      </c>
      <c r="E2337" t="s">
        <v>1372</v>
      </c>
      <c r="F2337" t="s">
        <v>1373</v>
      </c>
      <c r="G2337">
        <v>3</v>
      </c>
      <c r="H2337">
        <v>365.92</v>
      </c>
      <c r="I2337">
        <v>5</v>
      </c>
      <c r="J2337">
        <v>54.89</v>
      </c>
      <c r="K2337">
        <v>1042.8699999999999</v>
      </c>
      <c r="L2337">
        <v>931.14</v>
      </c>
      <c r="M2337">
        <v>111.73</v>
      </c>
      <c r="N2337" t="s">
        <v>23</v>
      </c>
      <c r="O2337" t="s">
        <v>24</v>
      </c>
      <c r="P2337" t="s">
        <v>25</v>
      </c>
      <c r="Q2337">
        <v>0.47499999999999998</v>
      </c>
      <c r="R2337" t="s">
        <v>49</v>
      </c>
      <c r="S2337" t="s">
        <v>4853</v>
      </c>
      <c r="T2337" t="s">
        <v>4847</v>
      </c>
      <c r="U2337">
        <v>365.92</v>
      </c>
      <c r="V2337" t="s">
        <v>5592</v>
      </c>
      <c r="W2337" t="s">
        <v>4968</v>
      </c>
      <c r="X2337" t="s">
        <v>5461</v>
      </c>
      <c r="Y2337" t="s">
        <v>4966</v>
      </c>
      <c r="Z2337" t="s">
        <v>5356</v>
      </c>
      <c r="AA2337" t="s">
        <v>4962</v>
      </c>
      <c r="AB2337">
        <f>YEAR(Sales_Trans_2[[#This Row],[Transaction_Date]])</f>
        <v>2025</v>
      </c>
      <c r="AC2337" t="str">
        <f>TEXT(Sales_Trans_2[[#This Row],[Transaction_Date]],"mmm")</f>
        <v>May</v>
      </c>
      <c r="AD2337">
        <f>MONTH(Sales_Trans_2[[#This Row],[Transaction_Date]])</f>
        <v>5</v>
      </c>
      <c r="AE2337" s="19">
        <f>IFERROR(Sales_Trans_2[[#This Row],[Profit]]/Sales_Trans_2[[#This Row],[Sales_Amount]],0)</f>
        <v>0.10713703529682513</v>
      </c>
      <c r="AF2337" s="20" t="str">
        <f>IF(Sales_Trans_2[[#This Row],[Discount_Pct]]=0,"0%",
IF(Sales_Trans_2[[#This Row],[Discount_Pct]]&lt;=5,"1-5%",
IF(Sales_Trans_2[[#This Row],[Discount_Pct]]&lt;=10,"6-10%",
IF(Sales_Trans_2[[#This Row],[Discount_Pct]]&lt;=15,"11-15%","&gt;15%"))))</f>
        <v>1-5%</v>
      </c>
    </row>
    <row r="2338" spans="1:32" x14ac:dyDescent="0.25">
      <c r="A2338" t="s">
        <v>3414</v>
      </c>
      <c r="B2338" s="10">
        <v>45807</v>
      </c>
      <c r="C2338" t="s">
        <v>1493</v>
      </c>
      <c r="D2338" t="s">
        <v>101</v>
      </c>
      <c r="E2338" t="s">
        <v>617</v>
      </c>
      <c r="F2338" t="s">
        <v>239</v>
      </c>
      <c r="G2338">
        <v>2</v>
      </c>
      <c r="H2338">
        <v>434.65</v>
      </c>
      <c r="I2338">
        <v>20</v>
      </c>
      <c r="J2338">
        <v>173.86</v>
      </c>
      <c r="K2338">
        <v>695.44</v>
      </c>
      <c r="L2338">
        <v>703.26</v>
      </c>
      <c r="M2338">
        <v>-7.82</v>
      </c>
      <c r="N2338" t="s">
        <v>133</v>
      </c>
      <c r="O2338" t="s">
        <v>24</v>
      </c>
      <c r="P2338" t="s">
        <v>25</v>
      </c>
      <c r="Q2338">
        <v>0.60763888888888884</v>
      </c>
      <c r="R2338" t="s">
        <v>49</v>
      </c>
      <c r="S2338" t="s">
        <v>4676</v>
      </c>
      <c r="T2338" t="s">
        <v>4672</v>
      </c>
      <c r="U2338">
        <v>434.65</v>
      </c>
      <c r="V2338" t="s">
        <v>5767</v>
      </c>
      <c r="W2338" t="s">
        <v>4968</v>
      </c>
      <c r="X2338" t="s">
        <v>5015</v>
      </c>
      <c r="Y2338" t="s">
        <v>4966</v>
      </c>
      <c r="Z2338" t="s">
        <v>5012</v>
      </c>
      <c r="AA2338" t="s">
        <v>4962</v>
      </c>
      <c r="AB2338">
        <f>YEAR(Sales_Trans_2[[#This Row],[Transaction_Date]])</f>
        <v>2025</v>
      </c>
      <c r="AC2338" t="str">
        <f>TEXT(Sales_Trans_2[[#This Row],[Transaction_Date]],"mmm")</f>
        <v>May</v>
      </c>
      <c r="AD2338">
        <f>MONTH(Sales_Trans_2[[#This Row],[Transaction_Date]])</f>
        <v>5</v>
      </c>
      <c r="AE2338" s="19">
        <f>IFERROR(Sales_Trans_2[[#This Row],[Profit]]/Sales_Trans_2[[#This Row],[Sales_Amount]],0)</f>
        <v>-1.1244679627286322E-2</v>
      </c>
      <c r="AF2338" s="20" t="str">
        <f>IF(Sales_Trans_2[[#This Row],[Discount_Pct]]=0,"0%",
IF(Sales_Trans_2[[#This Row],[Discount_Pct]]&lt;=5,"1-5%",
IF(Sales_Trans_2[[#This Row],[Discount_Pct]]&lt;=10,"6-10%",
IF(Sales_Trans_2[[#This Row],[Discount_Pct]]&lt;=15,"11-15%","&gt;15%"))))</f>
        <v>&gt;15%</v>
      </c>
    </row>
    <row r="2339" spans="1:32" x14ac:dyDescent="0.25">
      <c r="A2339" t="s">
        <v>4559</v>
      </c>
      <c r="B2339" s="10">
        <v>45798</v>
      </c>
      <c r="C2339" t="s">
        <v>3622</v>
      </c>
      <c r="D2339" t="s">
        <v>1010</v>
      </c>
      <c r="E2339" t="s">
        <v>906</v>
      </c>
      <c r="F2339" t="s">
        <v>907</v>
      </c>
      <c r="G2339">
        <v>3</v>
      </c>
      <c r="H2339">
        <v>261.55</v>
      </c>
      <c r="I2339">
        <v>5</v>
      </c>
      <c r="J2339">
        <v>39.229999999999997</v>
      </c>
      <c r="K2339">
        <v>745.42</v>
      </c>
      <c r="L2339">
        <v>645.09</v>
      </c>
      <c r="M2339">
        <v>100.33</v>
      </c>
      <c r="N2339" t="s">
        <v>4971</v>
      </c>
      <c r="O2339" t="s">
        <v>24</v>
      </c>
      <c r="P2339" t="s">
        <v>25</v>
      </c>
      <c r="Q2339">
        <v>0.80902777777777779</v>
      </c>
      <c r="R2339" t="s">
        <v>49</v>
      </c>
      <c r="S2339" t="s">
        <v>4821</v>
      </c>
      <c r="T2339" t="s">
        <v>4805</v>
      </c>
      <c r="U2339">
        <v>261.55</v>
      </c>
      <c r="V2339" t="s">
        <v>5393</v>
      </c>
      <c r="W2339" t="s">
        <v>4968</v>
      </c>
      <c r="X2339" t="s">
        <v>5141</v>
      </c>
      <c r="Y2339" t="s">
        <v>4966</v>
      </c>
      <c r="Z2339" t="s">
        <v>5142</v>
      </c>
      <c r="AA2339" t="s">
        <v>4962</v>
      </c>
      <c r="AB2339">
        <f>YEAR(Sales_Trans_2[[#This Row],[Transaction_Date]])</f>
        <v>2025</v>
      </c>
      <c r="AC2339" t="str">
        <f>TEXT(Sales_Trans_2[[#This Row],[Transaction_Date]],"mmm")</f>
        <v>May</v>
      </c>
      <c r="AD2339">
        <f>MONTH(Sales_Trans_2[[#This Row],[Transaction_Date]])</f>
        <v>5</v>
      </c>
      <c r="AE2339" s="19">
        <f>IFERROR(Sales_Trans_2[[#This Row],[Profit]]/Sales_Trans_2[[#This Row],[Sales_Amount]],0)</f>
        <v>0.13459526173164121</v>
      </c>
      <c r="AF2339" s="20" t="str">
        <f>IF(Sales_Trans_2[[#This Row],[Discount_Pct]]=0,"0%",
IF(Sales_Trans_2[[#This Row],[Discount_Pct]]&lt;=5,"1-5%",
IF(Sales_Trans_2[[#This Row],[Discount_Pct]]&lt;=10,"6-10%",
IF(Sales_Trans_2[[#This Row],[Discount_Pct]]&lt;=15,"11-15%","&gt;15%"))))</f>
        <v>1-5%</v>
      </c>
    </row>
    <row r="2340" spans="1:32" x14ac:dyDescent="0.25">
      <c r="A2340" t="s">
        <v>123</v>
      </c>
      <c r="B2340" s="10">
        <v>45792</v>
      </c>
      <c r="C2340" t="s">
        <v>43</v>
      </c>
      <c r="D2340" t="s">
        <v>124</v>
      </c>
      <c r="E2340" t="s">
        <v>125</v>
      </c>
      <c r="F2340" t="s">
        <v>126</v>
      </c>
      <c r="G2340">
        <v>4</v>
      </c>
      <c r="H2340">
        <v>397.22</v>
      </c>
      <c r="I2340">
        <v>20</v>
      </c>
      <c r="J2340">
        <v>317.77999999999997</v>
      </c>
      <c r="K2340">
        <v>1271.0999999999999</v>
      </c>
      <c r="L2340">
        <v>1277.48</v>
      </c>
      <c r="M2340">
        <v>-6.38</v>
      </c>
      <c r="N2340" t="s">
        <v>40</v>
      </c>
      <c r="O2340" t="s">
        <v>24</v>
      </c>
      <c r="P2340" t="s">
        <v>25</v>
      </c>
      <c r="Q2340">
        <v>0.72152777777777777</v>
      </c>
      <c r="R2340" t="s">
        <v>49</v>
      </c>
      <c r="S2340" t="s">
        <v>4697</v>
      </c>
      <c r="T2340" t="s">
        <v>4672</v>
      </c>
      <c r="U2340">
        <v>397.22</v>
      </c>
      <c r="V2340" t="s">
        <v>5898</v>
      </c>
      <c r="W2340" t="s">
        <v>4968</v>
      </c>
      <c r="X2340" t="s">
        <v>5952</v>
      </c>
      <c r="Y2340" t="s">
        <v>4966</v>
      </c>
      <c r="Z2340" t="s">
        <v>5173</v>
      </c>
      <c r="AA2340" t="s">
        <v>4962</v>
      </c>
      <c r="AB2340">
        <f>YEAR(Sales_Trans_2[[#This Row],[Transaction_Date]])</f>
        <v>2025</v>
      </c>
      <c r="AC2340" t="str">
        <f>TEXT(Sales_Trans_2[[#This Row],[Transaction_Date]],"mmm")</f>
        <v>May</v>
      </c>
      <c r="AD2340">
        <f>MONTH(Sales_Trans_2[[#This Row],[Transaction_Date]])</f>
        <v>5</v>
      </c>
      <c r="AE2340" s="19">
        <f>IFERROR(Sales_Trans_2[[#This Row],[Profit]]/Sales_Trans_2[[#This Row],[Sales_Amount]],0)</f>
        <v>-5.0192746440091262E-3</v>
      </c>
      <c r="AF2340" s="20" t="str">
        <f>IF(Sales_Trans_2[[#This Row],[Discount_Pct]]=0,"0%",
IF(Sales_Trans_2[[#This Row],[Discount_Pct]]&lt;=5,"1-5%",
IF(Sales_Trans_2[[#This Row],[Discount_Pct]]&lt;=10,"6-10%",
IF(Sales_Trans_2[[#This Row],[Discount_Pct]]&lt;=15,"11-15%","&gt;15%"))))</f>
        <v>&gt;15%</v>
      </c>
    </row>
    <row r="2341" spans="1:32" x14ac:dyDescent="0.25">
      <c r="A2341" t="s">
        <v>4347</v>
      </c>
      <c r="B2341" s="10">
        <v>45813</v>
      </c>
      <c r="C2341" t="s">
        <v>3752</v>
      </c>
      <c r="D2341" t="s">
        <v>1030</v>
      </c>
      <c r="E2341" t="s">
        <v>612</v>
      </c>
      <c r="F2341" t="s">
        <v>2091</v>
      </c>
      <c r="G2341">
        <v>1</v>
      </c>
      <c r="H2341">
        <v>277.42</v>
      </c>
      <c r="I2341">
        <v>5</v>
      </c>
      <c r="J2341">
        <v>13.87</v>
      </c>
      <c r="K2341">
        <v>263.55</v>
      </c>
      <c r="L2341">
        <v>199.16</v>
      </c>
      <c r="M2341">
        <v>64.39</v>
      </c>
      <c r="N2341" t="s">
        <v>68</v>
      </c>
      <c r="O2341" t="s">
        <v>24</v>
      </c>
      <c r="P2341" t="s">
        <v>25</v>
      </c>
      <c r="Q2341">
        <v>0.47361111111111109</v>
      </c>
      <c r="R2341" t="s">
        <v>49</v>
      </c>
      <c r="S2341" t="s">
        <v>4794</v>
      </c>
      <c r="T2341" t="s">
        <v>4776</v>
      </c>
      <c r="U2341">
        <v>159.5</v>
      </c>
      <c r="V2341" t="s">
        <v>5888</v>
      </c>
      <c r="W2341" t="s">
        <v>4968</v>
      </c>
      <c r="X2341" t="s">
        <v>5870</v>
      </c>
      <c r="Y2341" t="s">
        <v>4966</v>
      </c>
      <c r="Z2341" t="s">
        <v>5008</v>
      </c>
      <c r="AA2341" t="s">
        <v>4962</v>
      </c>
      <c r="AB2341">
        <f>YEAR(Sales_Trans_2[[#This Row],[Transaction_Date]])</f>
        <v>2025</v>
      </c>
      <c r="AC2341" t="str">
        <f>TEXT(Sales_Trans_2[[#This Row],[Transaction_Date]],"mmm")</f>
        <v>Jun</v>
      </c>
      <c r="AD2341">
        <f>MONTH(Sales_Trans_2[[#This Row],[Transaction_Date]])</f>
        <v>6</v>
      </c>
      <c r="AE2341" s="19">
        <f>IFERROR(Sales_Trans_2[[#This Row],[Profit]]/Sales_Trans_2[[#This Row],[Sales_Amount]],0)</f>
        <v>0.24431796623031682</v>
      </c>
      <c r="AF2341" s="20" t="str">
        <f>IF(Sales_Trans_2[[#This Row],[Discount_Pct]]=0,"0%",
IF(Sales_Trans_2[[#This Row],[Discount_Pct]]&lt;=5,"1-5%",
IF(Sales_Trans_2[[#This Row],[Discount_Pct]]&lt;=10,"6-10%",
IF(Sales_Trans_2[[#This Row],[Discount_Pct]]&lt;=15,"11-15%","&gt;15%"))))</f>
        <v>1-5%</v>
      </c>
    </row>
    <row r="2342" spans="1:32" x14ac:dyDescent="0.25">
      <c r="A2342" t="s">
        <v>1703</v>
      </c>
      <c r="B2342" s="10">
        <v>45721</v>
      </c>
      <c r="C2342" t="s">
        <v>1704</v>
      </c>
      <c r="D2342" t="s">
        <v>314</v>
      </c>
      <c r="E2342" t="s">
        <v>60</v>
      </c>
      <c r="F2342" t="s">
        <v>1241</v>
      </c>
      <c r="G2342">
        <v>2</v>
      </c>
      <c r="H2342">
        <v>329.69</v>
      </c>
      <c r="I2342">
        <v>15</v>
      </c>
      <c r="J2342">
        <v>98.91</v>
      </c>
      <c r="K2342">
        <v>644.54</v>
      </c>
      <c r="L2342">
        <v>494.5</v>
      </c>
      <c r="M2342">
        <v>150.04</v>
      </c>
      <c r="N2342" t="s">
        <v>4971</v>
      </c>
      <c r="O2342" t="s">
        <v>24</v>
      </c>
      <c r="P2342" t="s">
        <v>25</v>
      </c>
      <c r="Q2342">
        <v>0.48125000000000001</v>
      </c>
      <c r="R2342" t="s">
        <v>27</v>
      </c>
      <c r="S2342" t="s">
        <v>4707</v>
      </c>
      <c r="T2342" t="s">
        <v>4703</v>
      </c>
      <c r="U2342">
        <v>329.69</v>
      </c>
      <c r="V2342" t="s">
        <v>6026</v>
      </c>
      <c r="W2342" t="s">
        <v>4968</v>
      </c>
      <c r="X2342" t="s">
        <v>5816</v>
      </c>
      <c r="Y2342" t="s">
        <v>4966</v>
      </c>
      <c r="Z2342" t="s">
        <v>5051</v>
      </c>
      <c r="AA2342" t="s">
        <v>4962</v>
      </c>
      <c r="AB2342">
        <f>YEAR(Sales_Trans_2[[#This Row],[Transaction_Date]])</f>
        <v>2025</v>
      </c>
      <c r="AC2342" t="str">
        <f>TEXT(Sales_Trans_2[[#This Row],[Transaction_Date]],"mmm")</f>
        <v>Mar</v>
      </c>
      <c r="AD2342">
        <f>MONTH(Sales_Trans_2[[#This Row],[Transaction_Date]])</f>
        <v>3</v>
      </c>
      <c r="AE2342" s="19">
        <f>IFERROR(Sales_Trans_2[[#This Row],[Profit]]/Sales_Trans_2[[#This Row],[Sales_Amount]],0)</f>
        <v>0.23278617308468055</v>
      </c>
      <c r="AF2342" s="20" t="str">
        <f>IF(Sales_Trans_2[[#This Row],[Discount_Pct]]=0,"0%",
IF(Sales_Trans_2[[#This Row],[Discount_Pct]]&lt;=5,"1-5%",
IF(Sales_Trans_2[[#This Row],[Discount_Pct]]&lt;=10,"6-10%",
IF(Sales_Trans_2[[#This Row],[Discount_Pct]]&lt;=15,"11-15%","&gt;15%"))))</f>
        <v>11-15%</v>
      </c>
    </row>
    <row r="2343" spans="1:32" x14ac:dyDescent="0.25">
      <c r="A2343" t="s">
        <v>4580</v>
      </c>
      <c r="B2343" s="10">
        <v>45767</v>
      </c>
      <c r="C2343" t="s">
        <v>4069</v>
      </c>
      <c r="D2343" t="s">
        <v>147</v>
      </c>
      <c r="E2343" t="s">
        <v>421</v>
      </c>
      <c r="F2343" t="s">
        <v>787</v>
      </c>
      <c r="G2343">
        <v>4</v>
      </c>
      <c r="H2343">
        <v>332.73</v>
      </c>
      <c r="I2343">
        <v>20</v>
      </c>
      <c r="J2343">
        <v>266.18</v>
      </c>
      <c r="K2343">
        <v>1224.45</v>
      </c>
      <c r="L2343">
        <v>1044.8800000000001</v>
      </c>
      <c r="M2343">
        <v>179.57</v>
      </c>
      <c r="N2343" t="s">
        <v>23</v>
      </c>
      <c r="O2343" t="s">
        <v>24</v>
      </c>
      <c r="P2343" t="s">
        <v>25</v>
      </c>
      <c r="Q2343">
        <v>0.4284722222222222</v>
      </c>
      <c r="R2343" t="s">
        <v>27</v>
      </c>
      <c r="S2343" t="s">
        <v>4717</v>
      </c>
      <c r="T2343" t="s">
        <v>4703</v>
      </c>
      <c r="U2343">
        <v>332.73</v>
      </c>
      <c r="V2343" t="s">
        <v>5111</v>
      </c>
      <c r="W2343" t="s">
        <v>4968</v>
      </c>
      <c r="X2343" t="s">
        <v>5045</v>
      </c>
      <c r="Y2343" t="s">
        <v>4966</v>
      </c>
      <c r="Z2343" t="s">
        <v>5069</v>
      </c>
      <c r="AA2343" t="s">
        <v>4962</v>
      </c>
      <c r="AB2343">
        <f>YEAR(Sales_Trans_2[[#This Row],[Transaction_Date]])</f>
        <v>2025</v>
      </c>
      <c r="AC2343" t="str">
        <f>TEXT(Sales_Trans_2[[#This Row],[Transaction_Date]],"mmm")</f>
        <v>Apr</v>
      </c>
      <c r="AD2343">
        <f>MONTH(Sales_Trans_2[[#This Row],[Transaction_Date]])</f>
        <v>4</v>
      </c>
      <c r="AE2343" s="19">
        <f>IFERROR(Sales_Trans_2[[#This Row],[Profit]]/Sales_Trans_2[[#This Row],[Sales_Amount]],0)</f>
        <v>0.14665359957531951</v>
      </c>
      <c r="AF2343" s="20" t="str">
        <f>IF(Sales_Trans_2[[#This Row],[Discount_Pct]]=0,"0%",
IF(Sales_Trans_2[[#This Row],[Discount_Pct]]&lt;=5,"1-5%",
IF(Sales_Trans_2[[#This Row],[Discount_Pct]]&lt;=10,"6-10%",
IF(Sales_Trans_2[[#This Row],[Discount_Pct]]&lt;=15,"11-15%","&gt;15%"))))</f>
        <v>&gt;15%</v>
      </c>
    </row>
    <row r="2344" spans="1:32" x14ac:dyDescent="0.25">
      <c r="A2344" t="s">
        <v>2124</v>
      </c>
      <c r="B2344" s="10">
        <v>45661</v>
      </c>
      <c r="C2344" t="s">
        <v>2125</v>
      </c>
      <c r="D2344" t="s">
        <v>186</v>
      </c>
      <c r="E2344" t="s">
        <v>159</v>
      </c>
      <c r="F2344" t="s">
        <v>1645</v>
      </c>
      <c r="G2344">
        <v>3</v>
      </c>
      <c r="H2344">
        <v>217.42</v>
      </c>
      <c r="I2344">
        <v>15</v>
      </c>
      <c r="J2344">
        <v>97.84</v>
      </c>
      <c r="K2344">
        <v>554.41999999999996</v>
      </c>
      <c r="L2344">
        <v>531.09</v>
      </c>
      <c r="M2344">
        <v>23.33</v>
      </c>
      <c r="N2344" t="s">
        <v>23</v>
      </c>
      <c r="O2344" t="s">
        <v>24</v>
      </c>
      <c r="P2344" t="s">
        <v>25</v>
      </c>
      <c r="Q2344">
        <v>0.8881944444444444</v>
      </c>
      <c r="R2344" t="s">
        <v>49</v>
      </c>
      <c r="S2344" t="s">
        <v>4724</v>
      </c>
      <c r="T2344" t="s">
        <v>4703</v>
      </c>
      <c r="U2344">
        <v>217.42</v>
      </c>
      <c r="V2344" t="s">
        <v>5570</v>
      </c>
      <c r="W2344" t="s">
        <v>4968</v>
      </c>
      <c r="X2344" t="s">
        <v>5989</v>
      </c>
      <c r="Y2344" t="s">
        <v>4966</v>
      </c>
      <c r="Z2344" t="s">
        <v>5034</v>
      </c>
      <c r="AA2344" t="s">
        <v>4962</v>
      </c>
      <c r="AB2344">
        <f>YEAR(Sales_Trans_2[[#This Row],[Transaction_Date]])</f>
        <v>2025</v>
      </c>
      <c r="AC2344" t="str">
        <f>TEXT(Sales_Trans_2[[#This Row],[Transaction_Date]],"mmm")</f>
        <v>Jan</v>
      </c>
      <c r="AD2344">
        <f>MONTH(Sales_Trans_2[[#This Row],[Transaction_Date]])</f>
        <v>1</v>
      </c>
      <c r="AE2344" s="19">
        <f>IFERROR(Sales_Trans_2[[#This Row],[Profit]]/Sales_Trans_2[[#This Row],[Sales_Amount]],0)</f>
        <v>4.2080011543595107E-2</v>
      </c>
      <c r="AF2344" s="20" t="str">
        <f>IF(Sales_Trans_2[[#This Row],[Discount_Pct]]=0,"0%",
IF(Sales_Trans_2[[#This Row],[Discount_Pct]]&lt;=5,"1-5%",
IF(Sales_Trans_2[[#This Row],[Discount_Pct]]&lt;=10,"6-10%",
IF(Sales_Trans_2[[#This Row],[Discount_Pct]]&lt;=15,"11-15%","&gt;15%"))))</f>
        <v>11-15%</v>
      </c>
    </row>
    <row r="2345" spans="1:32" x14ac:dyDescent="0.25">
      <c r="A2345" t="s">
        <v>785</v>
      </c>
      <c r="B2345" s="10">
        <v>46298</v>
      </c>
      <c r="C2345" t="s">
        <v>786</v>
      </c>
      <c r="D2345" t="s">
        <v>572</v>
      </c>
      <c r="E2345" t="s">
        <v>421</v>
      </c>
      <c r="F2345" t="s">
        <v>787</v>
      </c>
      <c r="G2345">
        <v>1</v>
      </c>
      <c r="H2345">
        <v>46.76</v>
      </c>
      <c r="I2345">
        <v>20</v>
      </c>
      <c r="J2345">
        <v>9.35</v>
      </c>
      <c r="K2345">
        <v>37.409999999999997</v>
      </c>
      <c r="L2345">
        <v>36.65</v>
      </c>
      <c r="M2345">
        <v>0.76</v>
      </c>
      <c r="N2345" t="s">
        <v>47</v>
      </c>
      <c r="O2345" t="s">
        <v>24</v>
      </c>
      <c r="P2345" t="s">
        <v>25</v>
      </c>
      <c r="Q2345">
        <v>0.72916666666666663</v>
      </c>
      <c r="R2345" t="s">
        <v>49</v>
      </c>
      <c r="S2345" t="s">
        <v>4934</v>
      </c>
      <c r="T2345" t="s">
        <v>4930</v>
      </c>
      <c r="U2345">
        <v>46.76</v>
      </c>
      <c r="V2345" t="s">
        <v>5068</v>
      </c>
      <c r="W2345" t="s">
        <v>4964</v>
      </c>
      <c r="X2345" t="s">
        <v>5045</v>
      </c>
      <c r="Y2345" t="s">
        <v>4966</v>
      </c>
      <c r="Z2345" t="s">
        <v>5069</v>
      </c>
      <c r="AA2345" t="s">
        <v>4962</v>
      </c>
      <c r="AB2345">
        <f>YEAR(Sales_Trans_2[[#This Row],[Transaction_Date]])</f>
        <v>2026</v>
      </c>
      <c r="AC2345" t="str">
        <f>TEXT(Sales_Trans_2[[#This Row],[Transaction_Date]],"mmm")</f>
        <v>Oct</v>
      </c>
      <c r="AD2345">
        <f>MONTH(Sales_Trans_2[[#This Row],[Transaction_Date]])</f>
        <v>10</v>
      </c>
      <c r="AE2345" s="19">
        <f>IFERROR(Sales_Trans_2[[#This Row],[Profit]]/Sales_Trans_2[[#This Row],[Sales_Amount]],0)</f>
        <v>2.0315423683507087E-2</v>
      </c>
      <c r="AF2345" s="20" t="str">
        <f>IF(Sales_Trans_2[[#This Row],[Discount_Pct]]=0,"0%",
IF(Sales_Trans_2[[#This Row],[Discount_Pct]]&lt;=5,"1-5%",
IF(Sales_Trans_2[[#This Row],[Discount_Pct]]&lt;=10,"6-10%",
IF(Sales_Trans_2[[#This Row],[Discount_Pct]]&lt;=15,"11-15%","&gt;15%"))))</f>
        <v>&gt;15%</v>
      </c>
    </row>
    <row r="2346" spans="1:32" x14ac:dyDescent="0.25">
      <c r="A2346" t="s">
        <v>4240</v>
      </c>
      <c r="B2346" s="10">
        <v>46047</v>
      </c>
      <c r="C2346" t="s">
        <v>2203</v>
      </c>
      <c r="D2346" t="s">
        <v>77</v>
      </c>
      <c r="E2346" t="s">
        <v>421</v>
      </c>
      <c r="F2346" t="s">
        <v>787</v>
      </c>
      <c r="G2346">
        <v>1</v>
      </c>
      <c r="H2346">
        <v>131.03</v>
      </c>
      <c r="I2346">
        <v>15</v>
      </c>
      <c r="J2346">
        <v>19.649999999999999</v>
      </c>
      <c r="K2346">
        <v>128.09</v>
      </c>
      <c r="L2346">
        <v>117.27</v>
      </c>
      <c r="M2346">
        <v>10.82</v>
      </c>
      <c r="N2346" t="s">
        <v>40</v>
      </c>
      <c r="O2346" t="s">
        <v>24</v>
      </c>
      <c r="P2346" t="s">
        <v>25</v>
      </c>
      <c r="Q2346">
        <v>0.68402777777777779</v>
      </c>
      <c r="R2346" t="s">
        <v>27</v>
      </c>
      <c r="S2346" t="s">
        <v>4863</v>
      </c>
      <c r="T2346" t="s">
        <v>4864</v>
      </c>
      <c r="U2346">
        <v>131.03</v>
      </c>
      <c r="V2346" t="s">
        <v>5071</v>
      </c>
      <c r="W2346" t="s">
        <v>4964</v>
      </c>
      <c r="X2346" t="s">
        <v>5045</v>
      </c>
      <c r="Y2346" t="s">
        <v>4966</v>
      </c>
      <c r="Z2346" t="s">
        <v>5069</v>
      </c>
      <c r="AA2346" t="s">
        <v>4962</v>
      </c>
      <c r="AB2346">
        <f>YEAR(Sales_Trans_2[[#This Row],[Transaction_Date]])</f>
        <v>2026</v>
      </c>
      <c r="AC2346" t="str">
        <f>TEXT(Sales_Trans_2[[#This Row],[Transaction_Date]],"mmm")</f>
        <v>Jan</v>
      </c>
      <c r="AD2346">
        <f>MONTH(Sales_Trans_2[[#This Row],[Transaction_Date]])</f>
        <v>1</v>
      </c>
      <c r="AE2346" s="19">
        <f>IFERROR(Sales_Trans_2[[#This Row],[Profit]]/Sales_Trans_2[[#This Row],[Sales_Amount]],0)</f>
        <v>8.4471855726442349E-2</v>
      </c>
      <c r="AF2346" s="20" t="str">
        <f>IF(Sales_Trans_2[[#This Row],[Discount_Pct]]=0,"0%",
IF(Sales_Trans_2[[#This Row],[Discount_Pct]]&lt;=5,"1-5%",
IF(Sales_Trans_2[[#This Row],[Discount_Pct]]&lt;=10,"6-10%",
IF(Sales_Trans_2[[#This Row],[Discount_Pct]]&lt;=15,"11-15%","&gt;15%"))))</f>
        <v>11-15%</v>
      </c>
    </row>
    <row r="2347" spans="1:32" x14ac:dyDescent="0.25">
      <c r="A2347" t="s">
        <v>2873</v>
      </c>
      <c r="B2347" s="10">
        <v>46105</v>
      </c>
      <c r="C2347" t="s">
        <v>2209</v>
      </c>
      <c r="D2347" t="s">
        <v>231</v>
      </c>
      <c r="E2347" t="s">
        <v>309</v>
      </c>
      <c r="F2347" t="s">
        <v>310</v>
      </c>
      <c r="G2347">
        <v>3</v>
      </c>
      <c r="H2347">
        <v>418.79</v>
      </c>
      <c r="I2347">
        <v>20</v>
      </c>
      <c r="J2347">
        <v>251.27</v>
      </c>
      <c r="K2347">
        <v>1005.1</v>
      </c>
      <c r="L2347">
        <v>926.82</v>
      </c>
      <c r="M2347">
        <v>78.28</v>
      </c>
      <c r="N2347" t="s">
        <v>68</v>
      </c>
      <c r="O2347" t="s">
        <v>24</v>
      </c>
      <c r="P2347" t="s">
        <v>25</v>
      </c>
      <c r="Q2347">
        <v>0.85555555555555551</v>
      </c>
      <c r="R2347" t="s">
        <v>49</v>
      </c>
      <c r="S2347" t="s">
        <v>4756</v>
      </c>
      <c r="T2347" t="s">
        <v>4752</v>
      </c>
      <c r="U2347">
        <v>418.79</v>
      </c>
      <c r="V2347" t="s">
        <v>5124</v>
      </c>
      <c r="W2347" t="s">
        <v>4964</v>
      </c>
      <c r="X2347" t="s">
        <v>5121</v>
      </c>
      <c r="Y2347" t="s">
        <v>4966</v>
      </c>
      <c r="Z2347" t="s">
        <v>5122</v>
      </c>
      <c r="AA2347" t="s">
        <v>4962</v>
      </c>
      <c r="AB2347">
        <f>YEAR(Sales_Trans_2[[#This Row],[Transaction_Date]])</f>
        <v>2026</v>
      </c>
      <c r="AC2347" t="str">
        <f>TEXT(Sales_Trans_2[[#This Row],[Transaction_Date]],"mmm")</f>
        <v>Mar</v>
      </c>
      <c r="AD2347">
        <f>MONTH(Sales_Trans_2[[#This Row],[Transaction_Date]])</f>
        <v>3</v>
      </c>
      <c r="AE2347" s="19">
        <f>IFERROR(Sales_Trans_2[[#This Row],[Profit]]/Sales_Trans_2[[#This Row],[Sales_Amount]],0)</f>
        <v>7.7882797731569003E-2</v>
      </c>
      <c r="AF2347" s="20" t="str">
        <f>IF(Sales_Trans_2[[#This Row],[Discount_Pct]]=0,"0%",
IF(Sales_Trans_2[[#This Row],[Discount_Pct]]&lt;=5,"1-5%",
IF(Sales_Trans_2[[#This Row],[Discount_Pct]]&lt;=10,"6-10%",
IF(Sales_Trans_2[[#This Row],[Discount_Pct]]&lt;=15,"11-15%","&gt;15%"))))</f>
        <v>&gt;15%</v>
      </c>
    </row>
    <row r="2348" spans="1:32" x14ac:dyDescent="0.25">
      <c r="A2348" t="s">
        <v>3133</v>
      </c>
      <c r="B2348" s="10">
        <v>46067</v>
      </c>
      <c r="C2348" t="s">
        <v>707</v>
      </c>
      <c r="D2348" t="s">
        <v>186</v>
      </c>
      <c r="E2348" t="s">
        <v>906</v>
      </c>
      <c r="F2348" t="s">
        <v>907</v>
      </c>
      <c r="G2348">
        <v>1</v>
      </c>
      <c r="H2348">
        <v>217.42</v>
      </c>
      <c r="I2348">
        <v>15</v>
      </c>
      <c r="J2348">
        <v>32.61</v>
      </c>
      <c r="K2348">
        <v>212.53</v>
      </c>
      <c r="L2348">
        <v>177.03</v>
      </c>
      <c r="M2348">
        <v>35.5</v>
      </c>
      <c r="N2348" t="s">
        <v>68</v>
      </c>
      <c r="O2348" t="s">
        <v>24</v>
      </c>
      <c r="P2348" t="s">
        <v>25</v>
      </c>
      <c r="Q2348">
        <v>0.64097222222222228</v>
      </c>
      <c r="R2348" t="s">
        <v>27</v>
      </c>
      <c r="S2348" t="s">
        <v>4724</v>
      </c>
      <c r="T2348" t="s">
        <v>4703</v>
      </c>
      <c r="U2348">
        <v>217.42</v>
      </c>
      <c r="V2348" t="s">
        <v>5140</v>
      </c>
      <c r="W2348" t="s">
        <v>4964</v>
      </c>
      <c r="X2348" t="s">
        <v>5141</v>
      </c>
      <c r="Y2348" t="s">
        <v>4966</v>
      </c>
      <c r="Z2348" t="s">
        <v>5142</v>
      </c>
      <c r="AA2348" t="s">
        <v>4962</v>
      </c>
      <c r="AB2348">
        <f>YEAR(Sales_Trans_2[[#This Row],[Transaction_Date]])</f>
        <v>2026</v>
      </c>
      <c r="AC2348" t="str">
        <f>TEXT(Sales_Trans_2[[#This Row],[Transaction_Date]],"mmm")</f>
        <v>Feb</v>
      </c>
      <c r="AD2348">
        <f>MONTH(Sales_Trans_2[[#This Row],[Transaction_Date]])</f>
        <v>2</v>
      </c>
      <c r="AE2348" s="19">
        <f>IFERROR(Sales_Trans_2[[#This Row],[Profit]]/Sales_Trans_2[[#This Row],[Sales_Amount]],0)</f>
        <v>0.16703524208347056</v>
      </c>
      <c r="AF2348" s="20" t="str">
        <f>IF(Sales_Trans_2[[#This Row],[Discount_Pct]]=0,"0%",
IF(Sales_Trans_2[[#This Row],[Discount_Pct]]&lt;=5,"1-5%",
IF(Sales_Trans_2[[#This Row],[Discount_Pct]]&lt;=10,"6-10%",
IF(Sales_Trans_2[[#This Row],[Discount_Pct]]&lt;=15,"11-15%","&gt;15%"))))</f>
        <v>11-15%</v>
      </c>
    </row>
    <row r="2349" spans="1:32" x14ac:dyDescent="0.25">
      <c r="A2349" t="s">
        <v>4130</v>
      </c>
      <c r="B2349" s="10">
        <v>46037</v>
      </c>
      <c r="C2349" t="s">
        <v>1953</v>
      </c>
      <c r="D2349" t="s">
        <v>137</v>
      </c>
      <c r="E2349" t="s">
        <v>906</v>
      </c>
      <c r="F2349" t="s">
        <v>907</v>
      </c>
      <c r="G2349">
        <v>2</v>
      </c>
      <c r="H2349">
        <v>93.47</v>
      </c>
      <c r="I2349">
        <v>15</v>
      </c>
      <c r="J2349">
        <v>28.04</v>
      </c>
      <c r="K2349">
        <v>158.9</v>
      </c>
      <c r="L2349">
        <v>144.58000000000001</v>
      </c>
      <c r="M2349">
        <v>14.32</v>
      </c>
      <c r="N2349" t="s">
        <v>23</v>
      </c>
      <c r="O2349" t="s">
        <v>24</v>
      </c>
      <c r="P2349" t="s">
        <v>25</v>
      </c>
      <c r="Q2349">
        <v>0.87916666666666665</v>
      </c>
      <c r="R2349" t="s">
        <v>49</v>
      </c>
      <c r="S2349" t="s">
        <v>4917</v>
      </c>
      <c r="T2349" t="s">
        <v>4908</v>
      </c>
      <c r="U2349">
        <v>93.47</v>
      </c>
      <c r="V2349" t="s">
        <v>5058</v>
      </c>
      <c r="W2349" t="s">
        <v>4964</v>
      </c>
      <c r="X2349" t="s">
        <v>5141</v>
      </c>
      <c r="Y2349" t="s">
        <v>4966</v>
      </c>
      <c r="Z2349" t="s">
        <v>5142</v>
      </c>
      <c r="AA2349" t="s">
        <v>4962</v>
      </c>
      <c r="AB2349">
        <f>YEAR(Sales_Trans_2[[#This Row],[Transaction_Date]])</f>
        <v>2026</v>
      </c>
      <c r="AC2349" t="str">
        <f>TEXT(Sales_Trans_2[[#This Row],[Transaction_Date]],"mmm")</f>
        <v>Jan</v>
      </c>
      <c r="AD2349">
        <f>MONTH(Sales_Trans_2[[#This Row],[Transaction_Date]])</f>
        <v>1</v>
      </c>
      <c r="AE2349" s="19">
        <f>IFERROR(Sales_Trans_2[[#This Row],[Profit]]/Sales_Trans_2[[#This Row],[Sales_Amount]],0)</f>
        <v>9.0119572057898042E-2</v>
      </c>
      <c r="AF2349" s="20" t="str">
        <f>IF(Sales_Trans_2[[#This Row],[Discount_Pct]]=0,"0%",
IF(Sales_Trans_2[[#This Row],[Discount_Pct]]&lt;=5,"1-5%",
IF(Sales_Trans_2[[#This Row],[Discount_Pct]]&lt;=10,"6-10%",
IF(Sales_Trans_2[[#This Row],[Discount_Pct]]&lt;=15,"11-15%","&gt;15%"))))</f>
        <v>11-15%</v>
      </c>
    </row>
    <row r="2350" spans="1:32" x14ac:dyDescent="0.25">
      <c r="A2350" t="s">
        <v>1725</v>
      </c>
      <c r="B2350" s="10">
        <v>46113</v>
      </c>
      <c r="C2350" t="s">
        <v>1726</v>
      </c>
      <c r="D2350" t="s">
        <v>605</v>
      </c>
      <c r="E2350" t="s">
        <v>623</v>
      </c>
      <c r="F2350" t="s">
        <v>1125</v>
      </c>
      <c r="G2350">
        <v>2</v>
      </c>
      <c r="H2350">
        <v>75.680000000000007</v>
      </c>
      <c r="I2350">
        <v>20</v>
      </c>
      <c r="J2350">
        <v>30.27</v>
      </c>
      <c r="K2350">
        <v>139.25</v>
      </c>
      <c r="L2350">
        <v>124.28</v>
      </c>
      <c r="M2350">
        <v>14.97</v>
      </c>
      <c r="N2350" t="s">
        <v>68</v>
      </c>
      <c r="O2350" t="s">
        <v>24</v>
      </c>
      <c r="P2350" t="s">
        <v>25</v>
      </c>
      <c r="Q2350">
        <v>0.85</v>
      </c>
      <c r="R2350" t="s">
        <v>27</v>
      </c>
      <c r="S2350" t="s">
        <v>4851</v>
      </c>
      <c r="T2350" t="s">
        <v>4847</v>
      </c>
      <c r="U2350">
        <v>75.680000000000007</v>
      </c>
      <c r="V2350" t="s">
        <v>5194</v>
      </c>
      <c r="W2350" t="s">
        <v>4964</v>
      </c>
      <c r="X2350" t="s">
        <v>5195</v>
      </c>
      <c r="Y2350" t="s">
        <v>4966</v>
      </c>
      <c r="Z2350" t="s">
        <v>5196</v>
      </c>
      <c r="AA2350" t="s">
        <v>4962</v>
      </c>
      <c r="AB2350">
        <f>YEAR(Sales_Trans_2[[#This Row],[Transaction_Date]])</f>
        <v>2026</v>
      </c>
      <c r="AC2350" t="str">
        <f>TEXT(Sales_Trans_2[[#This Row],[Transaction_Date]],"mmm")</f>
        <v>Apr</v>
      </c>
      <c r="AD2350">
        <f>MONTH(Sales_Trans_2[[#This Row],[Transaction_Date]])</f>
        <v>4</v>
      </c>
      <c r="AE2350" s="19">
        <f>IFERROR(Sales_Trans_2[[#This Row],[Profit]]/Sales_Trans_2[[#This Row],[Sales_Amount]],0)</f>
        <v>0.10750448833034111</v>
      </c>
      <c r="AF2350" s="20" t="str">
        <f>IF(Sales_Trans_2[[#This Row],[Discount_Pct]]=0,"0%",
IF(Sales_Trans_2[[#This Row],[Discount_Pct]]&lt;=5,"1-5%",
IF(Sales_Trans_2[[#This Row],[Discount_Pct]]&lt;=10,"6-10%",
IF(Sales_Trans_2[[#This Row],[Discount_Pct]]&lt;=15,"11-15%","&gt;15%"))))</f>
        <v>&gt;15%</v>
      </c>
    </row>
    <row r="2351" spans="1:32" x14ac:dyDescent="0.25">
      <c r="A2351" t="s">
        <v>4491</v>
      </c>
      <c r="B2351" s="10">
        <v>46017</v>
      </c>
      <c r="C2351" t="s">
        <v>1210</v>
      </c>
      <c r="D2351" t="s">
        <v>226</v>
      </c>
      <c r="E2351" t="s">
        <v>1063</v>
      </c>
      <c r="F2351" t="s">
        <v>1064</v>
      </c>
      <c r="G2351">
        <v>2</v>
      </c>
      <c r="H2351">
        <v>318.62</v>
      </c>
      <c r="I2351">
        <v>15</v>
      </c>
      <c r="J2351">
        <v>95.59</v>
      </c>
      <c r="K2351">
        <v>541.65</v>
      </c>
      <c r="L2351">
        <v>443.44</v>
      </c>
      <c r="M2351">
        <v>98.21</v>
      </c>
      <c r="N2351" t="s">
        <v>40</v>
      </c>
      <c r="O2351" t="s">
        <v>24</v>
      </c>
      <c r="P2351" t="s">
        <v>25</v>
      </c>
      <c r="Q2351">
        <v>0.3923611111111111</v>
      </c>
      <c r="R2351" t="s">
        <v>49</v>
      </c>
      <c r="S2351" t="s">
        <v>4786</v>
      </c>
      <c r="T2351" t="s">
        <v>4776</v>
      </c>
      <c r="U2351">
        <v>318.62</v>
      </c>
      <c r="V2351" t="s">
        <v>5331</v>
      </c>
      <c r="W2351" t="s">
        <v>4964</v>
      </c>
      <c r="X2351" t="s">
        <v>5329</v>
      </c>
      <c r="Y2351" t="s">
        <v>4966</v>
      </c>
      <c r="Z2351" t="s">
        <v>5330</v>
      </c>
      <c r="AA2351" t="s">
        <v>4962</v>
      </c>
      <c r="AB2351">
        <f>YEAR(Sales_Trans_2[[#This Row],[Transaction_Date]])</f>
        <v>2025</v>
      </c>
      <c r="AC2351" t="str">
        <f>TEXT(Sales_Trans_2[[#This Row],[Transaction_Date]],"mmm")</f>
        <v>Dec</v>
      </c>
      <c r="AD2351">
        <f>MONTH(Sales_Trans_2[[#This Row],[Transaction_Date]])</f>
        <v>12</v>
      </c>
      <c r="AE2351" s="19">
        <f>IFERROR(Sales_Trans_2[[#This Row],[Profit]]/Sales_Trans_2[[#This Row],[Sales_Amount]],0)</f>
        <v>0.18131634819532907</v>
      </c>
      <c r="AF2351" s="20" t="str">
        <f>IF(Sales_Trans_2[[#This Row],[Discount_Pct]]=0,"0%",
IF(Sales_Trans_2[[#This Row],[Discount_Pct]]&lt;=5,"1-5%",
IF(Sales_Trans_2[[#This Row],[Discount_Pct]]&lt;=10,"6-10%",
IF(Sales_Trans_2[[#This Row],[Discount_Pct]]&lt;=15,"11-15%","&gt;15%"))))</f>
        <v>11-15%</v>
      </c>
    </row>
    <row r="2352" spans="1:32" x14ac:dyDescent="0.25">
      <c r="A2352" t="s">
        <v>1544</v>
      </c>
      <c r="B2352" s="10">
        <v>46206</v>
      </c>
      <c r="C2352" t="s">
        <v>1545</v>
      </c>
      <c r="D2352" t="s">
        <v>572</v>
      </c>
      <c r="E2352" t="s">
        <v>125</v>
      </c>
      <c r="F2352" t="s">
        <v>410</v>
      </c>
      <c r="G2352">
        <v>2</v>
      </c>
      <c r="H2352">
        <v>46.76</v>
      </c>
      <c r="I2352">
        <v>5</v>
      </c>
      <c r="J2352">
        <v>4.68</v>
      </c>
      <c r="K2352">
        <v>102.17</v>
      </c>
      <c r="L2352">
        <v>73.3</v>
      </c>
      <c r="M2352">
        <v>28.87</v>
      </c>
      <c r="N2352" t="s">
        <v>40</v>
      </c>
      <c r="O2352" t="s">
        <v>24</v>
      </c>
      <c r="P2352" t="s">
        <v>25</v>
      </c>
      <c r="Q2352">
        <v>0.84791666666666665</v>
      </c>
      <c r="R2352" t="s">
        <v>27</v>
      </c>
      <c r="S2352" t="s">
        <v>4934</v>
      </c>
      <c r="T2352" t="s">
        <v>4930</v>
      </c>
      <c r="U2352">
        <v>46.76</v>
      </c>
      <c r="V2352" t="s">
        <v>5515</v>
      </c>
      <c r="W2352" t="s">
        <v>4964</v>
      </c>
      <c r="X2352" t="s">
        <v>5172</v>
      </c>
      <c r="Y2352" t="s">
        <v>4966</v>
      </c>
      <c r="Z2352" t="s">
        <v>5173</v>
      </c>
      <c r="AA2352" t="s">
        <v>4962</v>
      </c>
      <c r="AB2352">
        <f>YEAR(Sales_Trans_2[[#This Row],[Transaction_Date]])</f>
        <v>2026</v>
      </c>
      <c r="AC2352" t="str">
        <f>TEXT(Sales_Trans_2[[#This Row],[Transaction_Date]],"mmm")</f>
        <v>Jul</v>
      </c>
      <c r="AD2352">
        <f>MONTH(Sales_Trans_2[[#This Row],[Transaction_Date]])</f>
        <v>7</v>
      </c>
      <c r="AE2352" s="19">
        <f>IFERROR(Sales_Trans_2[[#This Row],[Profit]]/Sales_Trans_2[[#This Row],[Sales_Amount]],0)</f>
        <v>0.28256826857198786</v>
      </c>
      <c r="AF2352" s="20" t="str">
        <f>IF(Sales_Trans_2[[#This Row],[Discount_Pct]]=0,"0%",
IF(Sales_Trans_2[[#This Row],[Discount_Pct]]&lt;=5,"1-5%",
IF(Sales_Trans_2[[#This Row],[Discount_Pct]]&lt;=10,"6-10%",
IF(Sales_Trans_2[[#This Row],[Discount_Pct]]&lt;=15,"11-15%","&gt;15%"))))</f>
        <v>1-5%</v>
      </c>
    </row>
    <row r="2353" spans="1:32" x14ac:dyDescent="0.25">
      <c r="A2353" t="s">
        <v>2011</v>
      </c>
      <c r="B2353" s="10">
        <v>46095</v>
      </c>
      <c r="C2353" t="s">
        <v>1671</v>
      </c>
      <c r="D2353" t="s">
        <v>622</v>
      </c>
      <c r="E2353" t="s">
        <v>1682</v>
      </c>
      <c r="F2353" t="s">
        <v>143</v>
      </c>
      <c r="G2353">
        <v>3</v>
      </c>
      <c r="H2353">
        <v>327.08</v>
      </c>
      <c r="I2353">
        <v>15</v>
      </c>
      <c r="J2353">
        <v>147.19</v>
      </c>
      <c r="K2353">
        <v>959.16</v>
      </c>
      <c r="L2353">
        <v>823.83</v>
      </c>
      <c r="M2353">
        <v>135.33000000000001</v>
      </c>
      <c r="N2353" t="s">
        <v>40</v>
      </c>
      <c r="O2353" t="s">
        <v>24</v>
      </c>
      <c r="P2353" t="s">
        <v>25</v>
      </c>
      <c r="Q2353">
        <v>0.54236111111111107</v>
      </c>
      <c r="R2353" t="s">
        <v>27</v>
      </c>
      <c r="S2353" t="s">
        <v>4836</v>
      </c>
      <c r="T2353" t="s">
        <v>4828</v>
      </c>
      <c r="U2353">
        <v>327.08</v>
      </c>
      <c r="V2353" t="s">
        <v>5556</v>
      </c>
      <c r="W2353" t="s">
        <v>4964</v>
      </c>
      <c r="X2353" t="s">
        <v>5308</v>
      </c>
      <c r="Y2353" t="s">
        <v>4966</v>
      </c>
      <c r="Z2353" t="s">
        <v>5160</v>
      </c>
      <c r="AA2353" t="s">
        <v>4962</v>
      </c>
      <c r="AB2353">
        <f>YEAR(Sales_Trans_2[[#This Row],[Transaction_Date]])</f>
        <v>2026</v>
      </c>
      <c r="AC2353" t="str">
        <f>TEXT(Sales_Trans_2[[#This Row],[Transaction_Date]],"mmm")</f>
        <v>Mar</v>
      </c>
      <c r="AD2353">
        <f>MONTH(Sales_Trans_2[[#This Row],[Transaction_Date]])</f>
        <v>3</v>
      </c>
      <c r="AE2353" s="19">
        <f>IFERROR(Sales_Trans_2[[#This Row],[Profit]]/Sales_Trans_2[[#This Row],[Sales_Amount]],0)</f>
        <v>0.14109220567997</v>
      </c>
      <c r="AF2353" s="20" t="str">
        <f>IF(Sales_Trans_2[[#This Row],[Discount_Pct]]=0,"0%",
IF(Sales_Trans_2[[#This Row],[Discount_Pct]]&lt;=5,"1-5%",
IF(Sales_Trans_2[[#This Row],[Discount_Pct]]&lt;=10,"6-10%",
IF(Sales_Trans_2[[#This Row],[Discount_Pct]]&lt;=15,"11-15%","&gt;15%"))))</f>
        <v>11-15%</v>
      </c>
    </row>
    <row r="2354" spans="1:32" x14ac:dyDescent="0.25">
      <c r="A2354" t="s">
        <v>2416</v>
      </c>
      <c r="B2354" s="10">
        <v>46268</v>
      </c>
      <c r="C2354" t="s">
        <v>2417</v>
      </c>
      <c r="D2354" t="s">
        <v>264</v>
      </c>
      <c r="E2354" t="s">
        <v>291</v>
      </c>
      <c r="F2354" t="s">
        <v>2418</v>
      </c>
      <c r="G2354">
        <v>3</v>
      </c>
      <c r="H2354">
        <v>383.51</v>
      </c>
      <c r="I2354">
        <v>5</v>
      </c>
      <c r="J2354">
        <v>57.53</v>
      </c>
      <c r="K2354">
        <v>1093</v>
      </c>
      <c r="L2354">
        <v>857.7</v>
      </c>
      <c r="M2354">
        <v>235.3</v>
      </c>
      <c r="N2354" t="s">
        <v>133</v>
      </c>
      <c r="O2354" t="s">
        <v>24</v>
      </c>
      <c r="P2354" t="s">
        <v>25</v>
      </c>
      <c r="Q2354">
        <v>0.90138888888888891</v>
      </c>
      <c r="R2354" t="s">
        <v>49</v>
      </c>
      <c r="S2354" t="s">
        <v>4702</v>
      </c>
      <c r="T2354" t="s">
        <v>4703</v>
      </c>
      <c r="U2354">
        <v>383.51</v>
      </c>
      <c r="V2354" t="s">
        <v>5608</v>
      </c>
      <c r="W2354" t="s">
        <v>4964</v>
      </c>
      <c r="X2354" t="s">
        <v>5401</v>
      </c>
      <c r="Y2354" t="s">
        <v>4966</v>
      </c>
      <c r="Z2354" t="s">
        <v>5131</v>
      </c>
      <c r="AA2354" t="s">
        <v>4962</v>
      </c>
      <c r="AB2354">
        <f>YEAR(Sales_Trans_2[[#This Row],[Transaction_Date]])</f>
        <v>2026</v>
      </c>
      <c r="AC2354" t="str">
        <f>TEXT(Sales_Trans_2[[#This Row],[Transaction_Date]],"mmm")</f>
        <v>Sep</v>
      </c>
      <c r="AD2354">
        <f>MONTH(Sales_Trans_2[[#This Row],[Transaction_Date]])</f>
        <v>9</v>
      </c>
      <c r="AE2354" s="19">
        <f>IFERROR(Sales_Trans_2[[#This Row],[Profit]]/Sales_Trans_2[[#This Row],[Sales_Amount]],0)</f>
        <v>0.21527904849039342</v>
      </c>
      <c r="AF2354" s="20" t="str">
        <f>IF(Sales_Trans_2[[#This Row],[Discount_Pct]]=0,"0%",
IF(Sales_Trans_2[[#This Row],[Discount_Pct]]&lt;=5,"1-5%",
IF(Sales_Trans_2[[#This Row],[Discount_Pct]]&lt;=10,"6-10%",
IF(Sales_Trans_2[[#This Row],[Discount_Pct]]&lt;=15,"11-15%","&gt;15%"))))</f>
        <v>1-5%</v>
      </c>
    </row>
    <row r="2355" spans="1:32" x14ac:dyDescent="0.25">
      <c r="A2355" t="s">
        <v>684</v>
      </c>
      <c r="B2355" s="10">
        <v>46206</v>
      </c>
      <c r="C2355" t="s">
        <v>685</v>
      </c>
      <c r="D2355" t="s">
        <v>686</v>
      </c>
      <c r="E2355" t="s">
        <v>60</v>
      </c>
      <c r="F2355" t="s">
        <v>687</v>
      </c>
      <c r="G2355">
        <v>7</v>
      </c>
      <c r="H2355">
        <v>499.18</v>
      </c>
      <c r="I2355">
        <v>15</v>
      </c>
      <c r="J2355">
        <v>524.14</v>
      </c>
      <c r="K2355">
        <v>3415.64</v>
      </c>
      <c r="L2355">
        <v>2710.12</v>
      </c>
      <c r="M2355">
        <v>705.52</v>
      </c>
      <c r="N2355" t="s">
        <v>4971</v>
      </c>
      <c r="O2355" t="s">
        <v>24</v>
      </c>
      <c r="P2355" t="s">
        <v>25</v>
      </c>
      <c r="Q2355">
        <v>0.75347222222222221</v>
      </c>
      <c r="R2355" t="s">
        <v>27</v>
      </c>
      <c r="S2355" t="s">
        <v>4857</v>
      </c>
      <c r="T2355" t="s">
        <v>4847</v>
      </c>
      <c r="U2355">
        <v>451.89</v>
      </c>
      <c r="V2355" t="s">
        <v>5633</v>
      </c>
      <c r="W2355" t="s">
        <v>4964</v>
      </c>
      <c r="X2355" t="s">
        <v>5634</v>
      </c>
      <c r="Y2355" t="s">
        <v>4966</v>
      </c>
      <c r="Z2355" t="s">
        <v>5051</v>
      </c>
      <c r="AA2355" t="s">
        <v>4962</v>
      </c>
      <c r="AB2355">
        <f>YEAR(Sales_Trans_2[[#This Row],[Transaction_Date]])</f>
        <v>2026</v>
      </c>
      <c r="AC2355" t="str">
        <f>TEXT(Sales_Trans_2[[#This Row],[Transaction_Date]],"mmm")</f>
        <v>Jul</v>
      </c>
      <c r="AD2355">
        <f>MONTH(Sales_Trans_2[[#This Row],[Transaction_Date]])</f>
        <v>7</v>
      </c>
      <c r="AE2355" s="19">
        <f>IFERROR(Sales_Trans_2[[#This Row],[Profit]]/Sales_Trans_2[[#This Row],[Sales_Amount]],0)</f>
        <v>0.20655572601328009</v>
      </c>
      <c r="AF2355" s="20" t="str">
        <f>IF(Sales_Trans_2[[#This Row],[Discount_Pct]]=0,"0%",
IF(Sales_Trans_2[[#This Row],[Discount_Pct]]&lt;=5,"1-5%",
IF(Sales_Trans_2[[#This Row],[Discount_Pct]]&lt;=10,"6-10%",
IF(Sales_Trans_2[[#This Row],[Discount_Pct]]&lt;=15,"11-15%","&gt;15%"))))</f>
        <v>11-15%</v>
      </c>
    </row>
    <row r="2356" spans="1:32" x14ac:dyDescent="0.25">
      <c r="A2356" t="s">
        <v>2851</v>
      </c>
      <c r="B2356" s="10">
        <v>46005</v>
      </c>
      <c r="C2356" t="s">
        <v>2852</v>
      </c>
      <c r="D2356" t="s">
        <v>708</v>
      </c>
      <c r="E2356" t="s">
        <v>612</v>
      </c>
      <c r="F2356" t="s">
        <v>1968</v>
      </c>
      <c r="G2356">
        <v>3</v>
      </c>
      <c r="H2356">
        <v>474.19</v>
      </c>
      <c r="I2356">
        <v>20</v>
      </c>
      <c r="J2356">
        <v>284.51</v>
      </c>
      <c r="K2356">
        <v>1308.77</v>
      </c>
      <c r="L2356">
        <v>1031.67</v>
      </c>
      <c r="M2356">
        <v>277.10000000000002</v>
      </c>
      <c r="N2356" t="s">
        <v>23</v>
      </c>
      <c r="O2356" t="s">
        <v>24</v>
      </c>
      <c r="P2356" t="s">
        <v>25</v>
      </c>
      <c r="Q2356">
        <v>0.6</v>
      </c>
      <c r="R2356" t="s">
        <v>27</v>
      </c>
      <c r="S2356" t="s">
        <v>4751</v>
      </c>
      <c r="T2356" t="s">
        <v>4752</v>
      </c>
      <c r="U2356">
        <v>474.19</v>
      </c>
      <c r="V2356" t="s">
        <v>5646</v>
      </c>
      <c r="W2356" t="s">
        <v>4964</v>
      </c>
      <c r="X2356" t="s">
        <v>5647</v>
      </c>
      <c r="Y2356" t="s">
        <v>4966</v>
      </c>
      <c r="Z2356" t="s">
        <v>5008</v>
      </c>
      <c r="AA2356" t="s">
        <v>4962</v>
      </c>
      <c r="AB2356">
        <f>YEAR(Sales_Trans_2[[#This Row],[Transaction_Date]])</f>
        <v>2025</v>
      </c>
      <c r="AC2356" t="str">
        <f>TEXT(Sales_Trans_2[[#This Row],[Transaction_Date]],"mmm")</f>
        <v>Dec</v>
      </c>
      <c r="AD2356">
        <f>MONTH(Sales_Trans_2[[#This Row],[Transaction_Date]])</f>
        <v>12</v>
      </c>
      <c r="AE2356" s="19">
        <f>IFERROR(Sales_Trans_2[[#This Row],[Profit]]/Sales_Trans_2[[#This Row],[Sales_Amount]],0)</f>
        <v>0.21172551326818312</v>
      </c>
      <c r="AF2356" s="20" t="str">
        <f>IF(Sales_Trans_2[[#This Row],[Discount_Pct]]=0,"0%",
IF(Sales_Trans_2[[#This Row],[Discount_Pct]]&lt;=5,"1-5%",
IF(Sales_Trans_2[[#This Row],[Discount_Pct]]&lt;=10,"6-10%",
IF(Sales_Trans_2[[#This Row],[Discount_Pct]]&lt;=15,"11-15%","&gt;15%"))))</f>
        <v>&gt;15%</v>
      </c>
    </row>
    <row r="2357" spans="1:32" x14ac:dyDescent="0.25">
      <c r="A2357" t="s">
        <v>4188</v>
      </c>
      <c r="B2357" s="10">
        <v>46358</v>
      </c>
      <c r="C2357" t="s">
        <v>1613</v>
      </c>
      <c r="D2357" t="s">
        <v>812</v>
      </c>
      <c r="E2357" t="s">
        <v>864</v>
      </c>
      <c r="F2357" t="s">
        <v>3634</v>
      </c>
      <c r="G2357">
        <v>2</v>
      </c>
      <c r="H2357">
        <v>530.16</v>
      </c>
      <c r="I2357">
        <v>5</v>
      </c>
      <c r="J2357">
        <v>53.02</v>
      </c>
      <c r="K2357">
        <v>1007.3</v>
      </c>
      <c r="L2357">
        <v>758.38</v>
      </c>
      <c r="M2357">
        <v>248.92</v>
      </c>
      <c r="N2357" t="s">
        <v>23</v>
      </c>
      <c r="O2357" t="s">
        <v>24</v>
      </c>
      <c r="P2357" t="s">
        <v>25</v>
      </c>
      <c r="Q2357">
        <v>0.41180555555555554</v>
      </c>
      <c r="R2357" t="s">
        <v>49</v>
      </c>
      <c r="S2357" t="s">
        <v>4770</v>
      </c>
      <c r="T2357" t="s">
        <v>4752</v>
      </c>
      <c r="U2357">
        <v>530.16</v>
      </c>
      <c r="V2357" t="s">
        <v>5660</v>
      </c>
      <c r="W2357" t="s">
        <v>4964</v>
      </c>
      <c r="X2357" t="s">
        <v>5661</v>
      </c>
      <c r="Y2357" t="s">
        <v>4966</v>
      </c>
      <c r="Z2357" t="s">
        <v>5166</v>
      </c>
      <c r="AA2357" t="s">
        <v>4962</v>
      </c>
      <c r="AB2357">
        <f>YEAR(Sales_Trans_2[[#This Row],[Transaction_Date]])</f>
        <v>2026</v>
      </c>
      <c r="AC2357" t="str">
        <f>TEXT(Sales_Trans_2[[#This Row],[Transaction_Date]],"mmm")</f>
        <v>Dec</v>
      </c>
      <c r="AD2357">
        <f>MONTH(Sales_Trans_2[[#This Row],[Transaction_Date]])</f>
        <v>12</v>
      </c>
      <c r="AE2357" s="19">
        <f>IFERROR(Sales_Trans_2[[#This Row],[Profit]]/Sales_Trans_2[[#This Row],[Sales_Amount]],0)</f>
        <v>0.24711605281445448</v>
      </c>
      <c r="AF2357" s="20" t="str">
        <f>IF(Sales_Trans_2[[#This Row],[Discount_Pct]]=0,"0%",
IF(Sales_Trans_2[[#This Row],[Discount_Pct]]&lt;=5,"1-5%",
IF(Sales_Trans_2[[#This Row],[Discount_Pct]]&lt;=10,"6-10%",
IF(Sales_Trans_2[[#This Row],[Discount_Pct]]&lt;=15,"11-15%","&gt;15%"))))</f>
        <v>1-5%</v>
      </c>
    </row>
    <row r="2358" spans="1:32" x14ac:dyDescent="0.25">
      <c r="A2358" t="s">
        <v>2518</v>
      </c>
      <c r="B2358" s="10">
        <v>46145</v>
      </c>
      <c r="C2358" t="s">
        <v>2519</v>
      </c>
      <c r="D2358" t="s">
        <v>1010</v>
      </c>
      <c r="E2358" t="s">
        <v>1372</v>
      </c>
      <c r="F2358" t="s">
        <v>1373</v>
      </c>
      <c r="G2358">
        <v>3</v>
      </c>
      <c r="H2358">
        <v>261.55</v>
      </c>
      <c r="I2358">
        <v>20</v>
      </c>
      <c r="J2358">
        <v>156.93</v>
      </c>
      <c r="K2358">
        <v>627.72</v>
      </c>
      <c r="L2358">
        <v>645.09</v>
      </c>
      <c r="M2358">
        <v>-17.37</v>
      </c>
      <c r="N2358" t="s">
        <v>68</v>
      </c>
      <c r="O2358" t="s">
        <v>24</v>
      </c>
      <c r="P2358" t="s">
        <v>25</v>
      </c>
      <c r="Q2358">
        <v>0.58680555555555558</v>
      </c>
      <c r="R2358" t="s">
        <v>49</v>
      </c>
      <c r="S2358" t="s">
        <v>4821</v>
      </c>
      <c r="T2358" t="s">
        <v>4805</v>
      </c>
      <c r="U2358">
        <v>261.55</v>
      </c>
      <c r="V2358" t="s">
        <v>5670</v>
      </c>
      <c r="W2358" t="s">
        <v>4964</v>
      </c>
      <c r="X2358" t="s">
        <v>5461</v>
      </c>
      <c r="Y2358" t="s">
        <v>4966</v>
      </c>
      <c r="Z2358" t="s">
        <v>5356</v>
      </c>
      <c r="AA2358" t="s">
        <v>4962</v>
      </c>
      <c r="AB2358">
        <f>YEAR(Sales_Trans_2[[#This Row],[Transaction_Date]])</f>
        <v>2026</v>
      </c>
      <c r="AC2358" t="str">
        <f>TEXT(Sales_Trans_2[[#This Row],[Transaction_Date]],"mmm")</f>
        <v>May</v>
      </c>
      <c r="AD2358">
        <f>MONTH(Sales_Trans_2[[#This Row],[Transaction_Date]])</f>
        <v>5</v>
      </c>
      <c r="AE2358" s="19">
        <f>IFERROR(Sales_Trans_2[[#This Row],[Profit]]/Sales_Trans_2[[#This Row],[Sales_Amount]],0)</f>
        <v>-2.7671573312942076E-2</v>
      </c>
      <c r="AF2358" s="20" t="str">
        <f>IF(Sales_Trans_2[[#This Row],[Discount_Pct]]=0,"0%",
IF(Sales_Trans_2[[#This Row],[Discount_Pct]]&lt;=5,"1-5%",
IF(Sales_Trans_2[[#This Row],[Discount_Pct]]&lt;=10,"6-10%",
IF(Sales_Trans_2[[#This Row],[Discount_Pct]]&lt;=15,"11-15%","&gt;15%"))))</f>
        <v>&gt;15%</v>
      </c>
    </row>
    <row r="2359" spans="1:32" x14ac:dyDescent="0.25">
      <c r="A2359" t="s">
        <v>4000</v>
      </c>
      <c r="B2359" s="10">
        <v>46296</v>
      </c>
      <c r="C2359" t="s">
        <v>1813</v>
      </c>
      <c r="D2359" t="s">
        <v>275</v>
      </c>
      <c r="E2359" t="s">
        <v>771</v>
      </c>
      <c r="F2359" t="s">
        <v>568</v>
      </c>
      <c r="G2359">
        <v>3</v>
      </c>
      <c r="H2359">
        <v>51.33</v>
      </c>
      <c r="I2359">
        <v>20</v>
      </c>
      <c r="J2359">
        <v>30.8</v>
      </c>
      <c r="K2359">
        <v>141.66999999999999</v>
      </c>
      <c r="L2359">
        <v>112.44</v>
      </c>
      <c r="M2359">
        <v>29.23</v>
      </c>
      <c r="N2359" t="s">
        <v>40</v>
      </c>
      <c r="O2359" t="s">
        <v>24</v>
      </c>
      <c r="P2359" t="s">
        <v>25</v>
      </c>
      <c r="Q2359">
        <v>0.53402777777777777</v>
      </c>
      <c r="R2359" t="s">
        <v>27</v>
      </c>
      <c r="S2359" t="s">
        <v>4760</v>
      </c>
      <c r="T2359" t="s">
        <v>4752</v>
      </c>
      <c r="U2359">
        <v>51.33</v>
      </c>
      <c r="V2359" t="s">
        <v>5706</v>
      </c>
      <c r="W2359" t="s">
        <v>4964</v>
      </c>
      <c r="X2359" t="s">
        <v>5707</v>
      </c>
      <c r="Y2359" t="s">
        <v>4966</v>
      </c>
      <c r="Z2359" t="s">
        <v>4978</v>
      </c>
      <c r="AA2359" t="s">
        <v>4962</v>
      </c>
      <c r="AB2359">
        <f>YEAR(Sales_Trans_2[[#This Row],[Transaction_Date]])</f>
        <v>2026</v>
      </c>
      <c r="AC2359" t="str">
        <f>TEXT(Sales_Trans_2[[#This Row],[Transaction_Date]],"mmm")</f>
        <v>Oct</v>
      </c>
      <c r="AD2359">
        <f>MONTH(Sales_Trans_2[[#This Row],[Transaction_Date]])</f>
        <v>10</v>
      </c>
      <c r="AE2359" s="19">
        <f>IFERROR(Sales_Trans_2[[#This Row],[Profit]]/Sales_Trans_2[[#This Row],[Sales_Amount]],0)</f>
        <v>0.20632455706924546</v>
      </c>
      <c r="AF2359" s="20" t="str">
        <f>IF(Sales_Trans_2[[#This Row],[Discount_Pct]]=0,"0%",
IF(Sales_Trans_2[[#This Row],[Discount_Pct]]&lt;=5,"1-5%",
IF(Sales_Trans_2[[#This Row],[Discount_Pct]]&lt;=10,"6-10%",
IF(Sales_Trans_2[[#This Row],[Discount_Pct]]&lt;=15,"11-15%","&gt;15%"))))</f>
        <v>&gt;15%</v>
      </c>
    </row>
    <row r="2360" spans="1:32" x14ac:dyDescent="0.25">
      <c r="A2360" t="s">
        <v>2258</v>
      </c>
      <c r="B2360" s="10">
        <v>46076</v>
      </c>
      <c r="C2360" t="s">
        <v>2259</v>
      </c>
      <c r="D2360" t="s">
        <v>882</v>
      </c>
      <c r="E2360" t="s">
        <v>390</v>
      </c>
      <c r="F2360" t="s">
        <v>391</v>
      </c>
      <c r="G2360">
        <v>3</v>
      </c>
      <c r="H2360">
        <v>262.77</v>
      </c>
      <c r="I2360">
        <v>20</v>
      </c>
      <c r="J2360">
        <v>157.66</v>
      </c>
      <c r="K2360">
        <v>630.65</v>
      </c>
      <c r="L2360">
        <v>583.91999999999996</v>
      </c>
      <c r="M2360">
        <v>46.73</v>
      </c>
      <c r="N2360" t="s">
        <v>4971</v>
      </c>
      <c r="O2360" t="s">
        <v>24</v>
      </c>
      <c r="P2360" t="s">
        <v>25</v>
      </c>
      <c r="Q2360">
        <v>0.88611111111111107</v>
      </c>
      <c r="R2360" t="s">
        <v>49</v>
      </c>
      <c r="S2360" t="s">
        <v>4768</v>
      </c>
      <c r="T2360" t="s">
        <v>4752</v>
      </c>
      <c r="U2360">
        <v>262.77</v>
      </c>
      <c r="V2360" t="s">
        <v>5708</v>
      </c>
      <c r="W2360" t="s">
        <v>4964</v>
      </c>
      <c r="X2360" t="s">
        <v>5373</v>
      </c>
      <c r="Y2360" t="s">
        <v>4966</v>
      </c>
      <c r="Z2360" t="s">
        <v>5323</v>
      </c>
      <c r="AA2360" t="s">
        <v>4962</v>
      </c>
      <c r="AB2360">
        <f>YEAR(Sales_Trans_2[[#This Row],[Transaction_Date]])</f>
        <v>2026</v>
      </c>
      <c r="AC2360" t="str">
        <f>TEXT(Sales_Trans_2[[#This Row],[Transaction_Date]],"mmm")</f>
        <v>Feb</v>
      </c>
      <c r="AD2360">
        <f>MONTH(Sales_Trans_2[[#This Row],[Transaction_Date]])</f>
        <v>2</v>
      </c>
      <c r="AE2360" s="19">
        <f>IFERROR(Sales_Trans_2[[#This Row],[Profit]]/Sales_Trans_2[[#This Row],[Sales_Amount]],0)</f>
        <v>7.409815269959566E-2</v>
      </c>
      <c r="AF2360" s="20" t="str">
        <f>IF(Sales_Trans_2[[#This Row],[Discount_Pct]]=0,"0%",
IF(Sales_Trans_2[[#This Row],[Discount_Pct]]&lt;=5,"1-5%",
IF(Sales_Trans_2[[#This Row],[Discount_Pct]]&lt;=10,"6-10%",
IF(Sales_Trans_2[[#This Row],[Discount_Pct]]&lt;=15,"11-15%","&gt;15%"))))</f>
        <v>&gt;15%</v>
      </c>
    </row>
    <row r="2361" spans="1:32" x14ac:dyDescent="0.25">
      <c r="A2361" t="s">
        <v>3580</v>
      </c>
      <c r="B2361" s="10">
        <v>46019</v>
      </c>
      <c r="C2361" t="s">
        <v>1702</v>
      </c>
      <c r="D2361" t="s">
        <v>745</v>
      </c>
      <c r="E2361" t="s">
        <v>204</v>
      </c>
      <c r="F2361" t="s">
        <v>205</v>
      </c>
      <c r="G2361">
        <v>3</v>
      </c>
      <c r="H2361">
        <v>168.36</v>
      </c>
      <c r="I2361">
        <v>15</v>
      </c>
      <c r="J2361">
        <v>75.760000000000005</v>
      </c>
      <c r="K2361">
        <v>493.72</v>
      </c>
      <c r="L2361">
        <v>306.69</v>
      </c>
      <c r="M2361">
        <v>187.03</v>
      </c>
      <c r="N2361" t="s">
        <v>47</v>
      </c>
      <c r="O2361" t="s">
        <v>24</v>
      </c>
      <c r="P2361" t="s">
        <v>25</v>
      </c>
      <c r="Q2361">
        <v>0.6958333333333333</v>
      </c>
      <c r="R2361" t="s">
        <v>27</v>
      </c>
      <c r="S2361" t="s">
        <v>4666</v>
      </c>
      <c r="T2361" t="s">
        <v>4636</v>
      </c>
      <c r="U2361">
        <v>168.36</v>
      </c>
      <c r="V2361" t="s">
        <v>5761</v>
      </c>
      <c r="W2361" t="s">
        <v>4964</v>
      </c>
      <c r="X2361" t="s">
        <v>5021</v>
      </c>
      <c r="Y2361" t="s">
        <v>4966</v>
      </c>
      <c r="Z2361" t="s">
        <v>5022</v>
      </c>
      <c r="AA2361" t="s">
        <v>4962</v>
      </c>
      <c r="AB2361">
        <f>YEAR(Sales_Trans_2[[#This Row],[Transaction_Date]])</f>
        <v>2025</v>
      </c>
      <c r="AC2361" t="str">
        <f>TEXT(Sales_Trans_2[[#This Row],[Transaction_Date]],"mmm")</f>
        <v>Dec</v>
      </c>
      <c r="AD2361">
        <f>MONTH(Sales_Trans_2[[#This Row],[Transaction_Date]])</f>
        <v>12</v>
      </c>
      <c r="AE2361" s="19">
        <f>IFERROR(Sales_Trans_2[[#This Row],[Profit]]/Sales_Trans_2[[#This Row],[Sales_Amount]],0)</f>
        <v>0.37881795349590858</v>
      </c>
      <c r="AF2361" s="20" t="str">
        <f>IF(Sales_Trans_2[[#This Row],[Discount_Pct]]=0,"0%",
IF(Sales_Trans_2[[#This Row],[Discount_Pct]]&lt;=5,"1-5%",
IF(Sales_Trans_2[[#This Row],[Discount_Pct]]&lt;=10,"6-10%",
IF(Sales_Trans_2[[#This Row],[Discount_Pct]]&lt;=15,"11-15%","&gt;15%"))))</f>
        <v>11-15%</v>
      </c>
    </row>
    <row r="2362" spans="1:32" x14ac:dyDescent="0.25">
      <c r="A2362" t="s">
        <v>2917</v>
      </c>
      <c r="B2362" s="10">
        <v>45820</v>
      </c>
      <c r="C2362" t="s">
        <v>2918</v>
      </c>
      <c r="D2362" t="s">
        <v>197</v>
      </c>
      <c r="E2362" t="s">
        <v>1309</v>
      </c>
      <c r="F2362" t="s">
        <v>260</v>
      </c>
      <c r="G2362">
        <v>4</v>
      </c>
      <c r="H2362">
        <v>121.9</v>
      </c>
      <c r="I2362">
        <v>20</v>
      </c>
      <c r="J2362">
        <v>97.52</v>
      </c>
      <c r="K2362">
        <v>448.59</v>
      </c>
      <c r="L2362">
        <v>435.68</v>
      </c>
      <c r="M2362">
        <v>12.91</v>
      </c>
      <c r="N2362" t="s">
        <v>68</v>
      </c>
      <c r="O2362" t="s">
        <v>24</v>
      </c>
      <c r="P2362" t="s">
        <v>25</v>
      </c>
      <c r="Q2362">
        <v>0.72777777777777775</v>
      </c>
      <c r="R2362" t="s">
        <v>27</v>
      </c>
      <c r="S2362" t="s">
        <v>4902</v>
      </c>
      <c r="T2362" t="s">
        <v>4887</v>
      </c>
      <c r="U2362">
        <v>121.9</v>
      </c>
      <c r="V2362" t="s">
        <v>5778</v>
      </c>
      <c r="W2362" t="s">
        <v>4964</v>
      </c>
      <c r="X2362" t="s">
        <v>5583</v>
      </c>
      <c r="Y2362" t="s">
        <v>4966</v>
      </c>
      <c r="Z2362" t="s">
        <v>5212</v>
      </c>
      <c r="AA2362" t="s">
        <v>4962</v>
      </c>
      <c r="AB2362">
        <f>YEAR(Sales_Trans_2[[#This Row],[Transaction_Date]])</f>
        <v>2025</v>
      </c>
      <c r="AC2362" t="str">
        <f>TEXT(Sales_Trans_2[[#This Row],[Transaction_Date]],"mmm")</f>
        <v>Jun</v>
      </c>
      <c r="AD2362">
        <f>MONTH(Sales_Trans_2[[#This Row],[Transaction_Date]])</f>
        <v>6</v>
      </c>
      <c r="AE2362" s="19">
        <f>IFERROR(Sales_Trans_2[[#This Row],[Profit]]/Sales_Trans_2[[#This Row],[Sales_Amount]],0)</f>
        <v>2.8779063287188749E-2</v>
      </c>
      <c r="AF2362" s="20" t="str">
        <f>IF(Sales_Trans_2[[#This Row],[Discount_Pct]]=0,"0%",
IF(Sales_Trans_2[[#This Row],[Discount_Pct]]&lt;=5,"1-5%",
IF(Sales_Trans_2[[#This Row],[Discount_Pct]]&lt;=10,"6-10%",
IF(Sales_Trans_2[[#This Row],[Discount_Pct]]&lt;=15,"11-15%","&gt;15%"))))</f>
        <v>&gt;15%</v>
      </c>
    </row>
    <row r="2363" spans="1:32" x14ac:dyDescent="0.25">
      <c r="A2363" t="s">
        <v>4309</v>
      </c>
      <c r="B2363" s="10">
        <v>45759</v>
      </c>
      <c r="C2363" t="s">
        <v>94</v>
      </c>
      <c r="D2363" t="s">
        <v>503</v>
      </c>
      <c r="E2363" t="s">
        <v>120</v>
      </c>
      <c r="F2363" t="s">
        <v>1500</v>
      </c>
      <c r="G2363">
        <v>4</v>
      </c>
      <c r="H2363">
        <v>503.36</v>
      </c>
      <c r="I2363">
        <v>20</v>
      </c>
      <c r="J2363">
        <v>402.69</v>
      </c>
      <c r="K2363">
        <v>1610.75</v>
      </c>
      <c r="L2363">
        <v>1559.2</v>
      </c>
      <c r="M2363">
        <v>51.55</v>
      </c>
      <c r="N2363" t="s">
        <v>68</v>
      </c>
      <c r="O2363" t="s">
        <v>24</v>
      </c>
      <c r="P2363" t="s">
        <v>25</v>
      </c>
      <c r="Q2363">
        <v>0.70694444444444449</v>
      </c>
      <c r="R2363" t="s">
        <v>49</v>
      </c>
      <c r="S2363" t="s">
        <v>4727</v>
      </c>
      <c r="T2363" t="s">
        <v>4703</v>
      </c>
      <c r="U2363">
        <v>503.36</v>
      </c>
      <c r="V2363" t="s">
        <v>5607</v>
      </c>
      <c r="W2363" t="s">
        <v>4964</v>
      </c>
      <c r="Y2363" t="s">
        <v>4966</v>
      </c>
      <c r="Z2363" t="s">
        <v>5207</v>
      </c>
      <c r="AA2363" t="s">
        <v>4962</v>
      </c>
      <c r="AB2363">
        <f>YEAR(Sales_Trans_2[[#This Row],[Transaction_Date]])</f>
        <v>2025</v>
      </c>
      <c r="AC2363" t="str">
        <f>TEXT(Sales_Trans_2[[#This Row],[Transaction_Date]],"mmm")</f>
        <v>Apr</v>
      </c>
      <c r="AD2363">
        <f>MONTH(Sales_Trans_2[[#This Row],[Transaction_Date]])</f>
        <v>4</v>
      </c>
      <c r="AE2363" s="19">
        <f>IFERROR(Sales_Trans_2[[#This Row],[Profit]]/Sales_Trans_2[[#This Row],[Sales_Amount]],0)</f>
        <v>3.2003724972838737E-2</v>
      </c>
      <c r="AF2363" s="20" t="str">
        <f>IF(Sales_Trans_2[[#This Row],[Discount_Pct]]=0,"0%",
IF(Sales_Trans_2[[#This Row],[Discount_Pct]]&lt;=5,"1-5%",
IF(Sales_Trans_2[[#This Row],[Discount_Pct]]&lt;=10,"6-10%",
IF(Sales_Trans_2[[#This Row],[Discount_Pct]]&lt;=15,"11-15%","&gt;15%"))))</f>
        <v>&gt;15%</v>
      </c>
    </row>
    <row r="2364" spans="1:32" x14ac:dyDescent="0.25">
      <c r="A2364" t="s">
        <v>235</v>
      </c>
      <c r="B2364" s="10">
        <v>45980</v>
      </c>
      <c r="C2364" t="s">
        <v>236</v>
      </c>
      <c r="D2364" t="s">
        <v>237</v>
      </c>
      <c r="E2364" t="s">
        <v>238</v>
      </c>
      <c r="F2364" t="s">
        <v>239</v>
      </c>
      <c r="G2364">
        <v>3</v>
      </c>
      <c r="H2364">
        <v>541.35</v>
      </c>
      <c r="I2364">
        <v>20</v>
      </c>
      <c r="J2364">
        <v>324.81</v>
      </c>
      <c r="K2364">
        <v>1299.24</v>
      </c>
      <c r="L2364">
        <v>1009.2</v>
      </c>
      <c r="M2364">
        <v>290.04000000000002</v>
      </c>
      <c r="N2364" t="s">
        <v>47</v>
      </c>
      <c r="O2364" t="s">
        <v>24</v>
      </c>
      <c r="P2364" t="s">
        <v>25</v>
      </c>
      <c r="Q2364">
        <v>0.39513888888888887</v>
      </c>
      <c r="R2364" t="s">
        <v>49</v>
      </c>
      <c r="S2364" t="s">
        <v>4670</v>
      </c>
      <c r="T2364" t="s">
        <v>4636</v>
      </c>
      <c r="U2364">
        <v>541.35</v>
      </c>
      <c r="V2364" t="s">
        <v>5171</v>
      </c>
      <c r="W2364" t="s">
        <v>4964</v>
      </c>
      <c r="X2364" t="s">
        <v>5015</v>
      </c>
      <c r="Y2364" t="s">
        <v>4966</v>
      </c>
      <c r="Z2364" t="s">
        <v>5073</v>
      </c>
      <c r="AA2364" t="s">
        <v>4962</v>
      </c>
      <c r="AB2364">
        <f>YEAR(Sales_Trans_2[[#This Row],[Transaction_Date]])</f>
        <v>2025</v>
      </c>
      <c r="AC2364" t="str">
        <f>TEXT(Sales_Trans_2[[#This Row],[Transaction_Date]],"mmm")</f>
        <v>Nov</v>
      </c>
      <c r="AD2364">
        <f>MONTH(Sales_Trans_2[[#This Row],[Transaction_Date]])</f>
        <v>11</v>
      </c>
      <c r="AE2364" s="19">
        <f>IFERROR(Sales_Trans_2[[#This Row],[Profit]]/Sales_Trans_2[[#This Row],[Sales_Amount]],0)</f>
        <v>0.22323820079431053</v>
      </c>
      <c r="AF2364" s="20" t="str">
        <f>IF(Sales_Trans_2[[#This Row],[Discount_Pct]]=0,"0%",
IF(Sales_Trans_2[[#This Row],[Discount_Pct]]&lt;=5,"1-5%",
IF(Sales_Trans_2[[#This Row],[Discount_Pct]]&lt;=10,"6-10%",
IF(Sales_Trans_2[[#This Row],[Discount_Pct]]&lt;=15,"11-15%","&gt;15%"))))</f>
        <v>&gt;15%</v>
      </c>
    </row>
    <row r="2365" spans="1:32" x14ac:dyDescent="0.25">
      <c r="A2365" t="s">
        <v>4168</v>
      </c>
      <c r="B2365" s="10">
        <v>45668</v>
      </c>
      <c r="C2365" t="s">
        <v>4169</v>
      </c>
      <c r="D2365" t="s">
        <v>332</v>
      </c>
      <c r="E2365" t="s">
        <v>21</v>
      </c>
      <c r="F2365" t="s">
        <v>1716</v>
      </c>
      <c r="G2365">
        <v>4</v>
      </c>
      <c r="H2365">
        <v>245.32</v>
      </c>
      <c r="I2365">
        <v>5</v>
      </c>
      <c r="J2365">
        <v>49.06</v>
      </c>
      <c r="K2365">
        <v>1072.05</v>
      </c>
      <c r="L2365">
        <v>837.52</v>
      </c>
      <c r="M2365">
        <v>234.53</v>
      </c>
      <c r="N2365" t="s">
        <v>47</v>
      </c>
      <c r="O2365" t="s">
        <v>24</v>
      </c>
      <c r="P2365" t="s">
        <v>25</v>
      </c>
      <c r="Q2365">
        <v>0.81944444444444442</v>
      </c>
      <c r="R2365" t="s">
        <v>27</v>
      </c>
      <c r="S2365" t="s">
        <v>4733</v>
      </c>
      <c r="T2365" t="s">
        <v>4729</v>
      </c>
      <c r="U2365">
        <v>245.32</v>
      </c>
      <c r="V2365" t="s">
        <v>5878</v>
      </c>
      <c r="W2365" t="s">
        <v>4964</v>
      </c>
      <c r="X2365" t="s">
        <v>5476</v>
      </c>
      <c r="Y2365" t="s">
        <v>4966</v>
      </c>
      <c r="Z2365" t="s">
        <v>5133</v>
      </c>
      <c r="AA2365" t="s">
        <v>4962</v>
      </c>
      <c r="AB2365">
        <f>YEAR(Sales_Trans_2[[#This Row],[Transaction_Date]])</f>
        <v>2025</v>
      </c>
      <c r="AC2365" t="str">
        <f>TEXT(Sales_Trans_2[[#This Row],[Transaction_Date]],"mmm")</f>
        <v>Jan</v>
      </c>
      <c r="AD2365">
        <f>MONTH(Sales_Trans_2[[#This Row],[Transaction_Date]])</f>
        <v>1</v>
      </c>
      <c r="AE2365" s="19">
        <f>IFERROR(Sales_Trans_2[[#This Row],[Profit]]/Sales_Trans_2[[#This Row],[Sales_Amount]],0)</f>
        <v>0.21876778135348166</v>
      </c>
      <c r="AF2365" s="20" t="str">
        <f>IF(Sales_Trans_2[[#This Row],[Discount_Pct]]=0,"0%",
IF(Sales_Trans_2[[#This Row],[Discount_Pct]]&lt;=5,"1-5%",
IF(Sales_Trans_2[[#This Row],[Discount_Pct]]&lt;=10,"6-10%",
IF(Sales_Trans_2[[#This Row],[Discount_Pct]]&lt;=15,"11-15%","&gt;15%"))))</f>
        <v>1-5%</v>
      </c>
    </row>
    <row r="2366" spans="1:32" x14ac:dyDescent="0.25">
      <c r="A2366" t="s">
        <v>1236</v>
      </c>
      <c r="B2366" s="10">
        <v>45960</v>
      </c>
      <c r="C2366" t="s">
        <v>1237</v>
      </c>
      <c r="D2366" t="s">
        <v>765</v>
      </c>
      <c r="E2366" t="s">
        <v>906</v>
      </c>
      <c r="F2366" t="s">
        <v>907</v>
      </c>
      <c r="G2366">
        <v>3</v>
      </c>
      <c r="H2366">
        <v>340.25</v>
      </c>
      <c r="I2366">
        <v>15</v>
      </c>
      <c r="J2366">
        <v>153.11000000000001</v>
      </c>
      <c r="K2366">
        <v>867.64</v>
      </c>
      <c r="L2366">
        <v>791.55</v>
      </c>
      <c r="M2366">
        <v>76.09</v>
      </c>
      <c r="N2366" t="s">
        <v>4971</v>
      </c>
      <c r="O2366" t="s">
        <v>24</v>
      </c>
      <c r="P2366" t="s">
        <v>25</v>
      </c>
      <c r="Q2366">
        <v>0.78472222222222221</v>
      </c>
      <c r="R2366" t="s">
        <v>49</v>
      </c>
      <c r="S2366" t="s">
        <v>4811</v>
      </c>
      <c r="T2366" t="s">
        <v>4805</v>
      </c>
      <c r="U2366">
        <v>340.25</v>
      </c>
      <c r="V2366" t="s">
        <v>5883</v>
      </c>
      <c r="W2366" t="s">
        <v>4964</v>
      </c>
      <c r="X2366" t="s">
        <v>5141</v>
      </c>
      <c r="Y2366" t="s">
        <v>4966</v>
      </c>
      <c r="Z2366" t="s">
        <v>5142</v>
      </c>
      <c r="AA2366" t="s">
        <v>4962</v>
      </c>
      <c r="AB2366">
        <f>YEAR(Sales_Trans_2[[#This Row],[Transaction_Date]])</f>
        <v>2025</v>
      </c>
      <c r="AC2366" t="str">
        <f>TEXT(Sales_Trans_2[[#This Row],[Transaction_Date]],"mmm")</f>
        <v>Oct</v>
      </c>
      <c r="AD2366">
        <f>MONTH(Sales_Trans_2[[#This Row],[Transaction_Date]])</f>
        <v>10</v>
      </c>
      <c r="AE2366" s="19">
        <f>IFERROR(Sales_Trans_2[[#This Row],[Profit]]/Sales_Trans_2[[#This Row],[Sales_Amount]],0)</f>
        <v>8.7697662625051867E-2</v>
      </c>
      <c r="AF2366" s="20" t="str">
        <f>IF(Sales_Trans_2[[#This Row],[Discount_Pct]]=0,"0%",
IF(Sales_Trans_2[[#This Row],[Discount_Pct]]&lt;=5,"1-5%",
IF(Sales_Trans_2[[#This Row],[Discount_Pct]]&lt;=10,"6-10%",
IF(Sales_Trans_2[[#This Row],[Discount_Pct]]&lt;=15,"11-15%","&gt;15%"))))</f>
        <v>11-15%</v>
      </c>
    </row>
    <row r="2367" spans="1:32" x14ac:dyDescent="0.25">
      <c r="A2367" t="s">
        <v>4549</v>
      </c>
      <c r="B2367" s="10">
        <v>45959</v>
      </c>
      <c r="C2367" t="s">
        <v>202</v>
      </c>
      <c r="D2367" t="s">
        <v>399</v>
      </c>
      <c r="E2367" t="s">
        <v>125</v>
      </c>
      <c r="F2367" t="s">
        <v>648</v>
      </c>
      <c r="G2367">
        <v>2</v>
      </c>
      <c r="H2367">
        <v>99.93</v>
      </c>
      <c r="I2367">
        <v>5</v>
      </c>
      <c r="J2367">
        <v>9.99</v>
      </c>
      <c r="K2367">
        <v>189.87</v>
      </c>
      <c r="L2367">
        <v>172.1</v>
      </c>
      <c r="M2367">
        <v>17.77</v>
      </c>
      <c r="N2367" t="s">
        <v>133</v>
      </c>
      <c r="O2367" t="s">
        <v>24</v>
      </c>
      <c r="P2367" t="s">
        <v>25</v>
      </c>
      <c r="Q2367">
        <v>0.3840277777777778</v>
      </c>
      <c r="R2367" t="s">
        <v>49</v>
      </c>
      <c r="S2367" t="s">
        <v>4693</v>
      </c>
      <c r="T2367" t="s">
        <v>4672</v>
      </c>
      <c r="U2367">
        <v>99.93</v>
      </c>
      <c r="V2367" t="s">
        <v>5721</v>
      </c>
      <c r="W2367" t="s">
        <v>4964</v>
      </c>
      <c r="X2367" t="s">
        <v>5856</v>
      </c>
      <c r="Y2367" t="s">
        <v>4966</v>
      </c>
      <c r="Z2367" t="s">
        <v>5173</v>
      </c>
      <c r="AA2367" t="s">
        <v>4962</v>
      </c>
      <c r="AB2367">
        <f>YEAR(Sales_Trans_2[[#This Row],[Transaction_Date]])</f>
        <v>2025</v>
      </c>
      <c r="AC2367" t="str">
        <f>TEXT(Sales_Trans_2[[#This Row],[Transaction_Date]],"mmm")</f>
        <v>Oct</v>
      </c>
      <c r="AD2367">
        <f>MONTH(Sales_Trans_2[[#This Row],[Transaction_Date]])</f>
        <v>10</v>
      </c>
      <c r="AE2367" s="19">
        <f>IFERROR(Sales_Trans_2[[#This Row],[Profit]]/Sales_Trans_2[[#This Row],[Sales_Amount]],0)</f>
        <v>9.359035129298994E-2</v>
      </c>
      <c r="AF2367" s="20" t="str">
        <f>IF(Sales_Trans_2[[#This Row],[Discount_Pct]]=0,"0%",
IF(Sales_Trans_2[[#This Row],[Discount_Pct]]&lt;=5,"1-5%",
IF(Sales_Trans_2[[#This Row],[Discount_Pct]]&lt;=10,"6-10%",
IF(Sales_Trans_2[[#This Row],[Discount_Pct]]&lt;=15,"11-15%","&gt;15%"))))</f>
        <v>1-5%</v>
      </c>
    </row>
    <row r="2368" spans="1:32" x14ac:dyDescent="0.25">
      <c r="A2368" t="s">
        <v>3072</v>
      </c>
      <c r="B2368" s="10">
        <v>45956</v>
      </c>
      <c r="C2368" t="s">
        <v>3073</v>
      </c>
      <c r="D2368" t="s">
        <v>52</v>
      </c>
      <c r="E2368" t="s">
        <v>114</v>
      </c>
      <c r="F2368" t="s">
        <v>115</v>
      </c>
      <c r="G2368">
        <v>3</v>
      </c>
      <c r="H2368">
        <v>313.47000000000003</v>
      </c>
      <c r="I2368">
        <v>15</v>
      </c>
      <c r="J2368">
        <v>141.06</v>
      </c>
      <c r="K2368">
        <v>919.25</v>
      </c>
      <c r="L2368">
        <v>738.36</v>
      </c>
      <c r="M2368">
        <v>180.89</v>
      </c>
      <c r="N2368" t="s">
        <v>47</v>
      </c>
      <c r="O2368" t="s">
        <v>24</v>
      </c>
      <c r="P2368" t="s">
        <v>25</v>
      </c>
      <c r="Q2368">
        <v>0.65347222222222223</v>
      </c>
      <c r="R2368" t="s">
        <v>27</v>
      </c>
      <c r="S2368" t="s">
        <v>4701</v>
      </c>
      <c r="T2368" t="s">
        <v>4672</v>
      </c>
      <c r="U2368">
        <v>313.47000000000003</v>
      </c>
      <c r="V2368" t="s">
        <v>5893</v>
      </c>
      <c r="W2368" t="s">
        <v>4964</v>
      </c>
      <c r="X2368" t="s">
        <v>5523</v>
      </c>
      <c r="Y2368" t="s">
        <v>4966</v>
      </c>
      <c r="Z2368" t="s">
        <v>5524</v>
      </c>
      <c r="AA2368" t="s">
        <v>4962</v>
      </c>
      <c r="AB2368">
        <f>YEAR(Sales_Trans_2[[#This Row],[Transaction_Date]])</f>
        <v>2025</v>
      </c>
      <c r="AC2368" t="str">
        <f>TEXT(Sales_Trans_2[[#This Row],[Transaction_Date]],"mmm")</f>
        <v>Oct</v>
      </c>
      <c r="AD2368">
        <f>MONTH(Sales_Trans_2[[#This Row],[Transaction_Date]])</f>
        <v>10</v>
      </c>
      <c r="AE2368" s="19">
        <f>IFERROR(Sales_Trans_2[[#This Row],[Profit]]/Sales_Trans_2[[#This Row],[Sales_Amount]],0)</f>
        <v>0.19677998368234972</v>
      </c>
      <c r="AF2368" s="20" t="str">
        <f>IF(Sales_Trans_2[[#This Row],[Discount_Pct]]=0,"0%",
IF(Sales_Trans_2[[#This Row],[Discount_Pct]]&lt;=5,"1-5%",
IF(Sales_Trans_2[[#This Row],[Discount_Pct]]&lt;=10,"6-10%",
IF(Sales_Trans_2[[#This Row],[Discount_Pct]]&lt;=15,"11-15%","&gt;15%"))))</f>
        <v>11-15%</v>
      </c>
    </row>
    <row r="2369" spans="1:32" x14ac:dyDescent="0.25">
      <c r="A2369" t="s">
        <v>1246</v>
      </c>
      <c r="B2369" s="10">
        <v>45955</v>
      </c>
      <c r="C2369" t="s">
        <v>29</v>
      </c>
      <c r="D2369" t="s">
        <v>44</v>
      </c>
      <c r="E2369" t="s">
        <v>1247</v>
      </c>
      <c r="F2369" t="s">
        <v>1248</v>
      </c>
      <c r="G2369">
        <v>1</v>
      </c>
      <c r="H2369">
        <v>398.25</v>
      </c>
      <c r="I2369">
        <v>5</v>
      </c>
      <c r="J2369">
        <v>19.91</v>
      </c>
      <c r="K2369">
        <v>435.09</v>
      </c>
      <c r="L2369">
        <v>236.54</v>
      </c>
      <c r="M2369">
        <v>198.55</v>
      </c>
      <c r="N2369" t="s">
        <v>47</v>
      </c>
      <c r="O2369" t="s">
        <v>24</v>
      </c>
      <c r="P2369" t="s">
        <v>25</v>
      </c>
      <c r="Q2369">
        <v>0.61944444444444446</v>
      </c>
      <c r="R2369" t="s">
        <v>27</v>
      </c>
      <c r="S2369" t="s">
        <v>4650</v>
      </c>
      <c r="T2369" t="s">
        <v>4636</v>
      </c>
      <c r="U2369">
        <v>398.25</v>
      </c>
      <c r="V2369" t="s">
        <v>5139</v>
      </c>
      <c r="W2369" t="s">
        <v>4964</v>
      </c>
      <c r="X2369" t="s">
        <v>5439</v>
      </c>
      <c r="Y2369" t="s">
        <v>4966</v>
      </c>
      <c r="Z2369" t="s">
        <v>5336</v>
      </c>
      <c r="AA2369" t="s">
        <v>4962</v>
      </c>
      <c r="AB2369">
        <f>YEAR(Sales_Trans_2[[#This Row],[Transaction_Date]])</f>
        <v>2025</v>
      </c>
      <c r="AC2369" t="str">
        <f>TEXT(Sales_Trans_2[[#This Row],[Transaction_Date]],"mmm")</f>
        <v>Oct</v>
      </c>
      <c r="AD2369">
        <f>MONTH(Sales_Trans_2[[#This Row],[Transaction_Date]])</f>
        <v>10</v>
      </c>
      <c r="AE2369" s="19">
        <f>IFERROR(Sales_Trans_2[[#This Row],[Profit]]/Sales_Trans_2[[#This Row],[Sales_Amount]],0)</f>
        <v>0.45634236594727534</v>
      </c>
      <c r="AF2369" s="20" t="str">
        <f>IF(Sales_Trans_2[[#This Row],[Discount_Pct]]=0,"0%",
IF(Sales_Trans_2[[#This Row],[Discount_Pct]]&lt;=5,"1-5%",
IF(Sales_Trans_2[[#This Row],[Discount_Pct]]&lt;=10,"6-10%",
IF(Sales_Trans_2[[#This Row],[Discount_Pct]]&lt;=15,"11-15%","&gt;15%"))))</f>
        <v>1-5%</v>
      </c>
    </row>
    <row r="2370" spans="1:32" x14ac:dyDescent="0.25">
      <c r="A2370" t="s">
        <v>2682</v>
      </c>
      <c r="B2370" s="10">
        <v>45953</v>
      </c>
      <c r="C2370" t="s">
        <v>679</v>
      </c>
      <c r="D2370" t="s">
        <v>1194</v>
      </c>
      <c r="E2370" t="s">
        <v>617</v>
      </c>
      <c r="F2370" t="s">
        <v>947</v>
      </c>
      <c r="G2370">
        <v>2</v>
      </c>
      <c r="H2370">
        <v>109.69</v>
      </c>
      <c r="I2370">
        <v>20</v>
      </c>
      <c r="J2370">
        <v>43.88</v>
      </c>
      <c r="K2370">
        <v>175.5</v>
      </c>
      <c r="L2370">
        <v>185.92</v>
      </c>
      <c r="M2370">
        <v>-10.42</v>
      </c>
      <c r="N2370" t="s">
        <v>47</v>
      </c>
      <c r="O2370" t="s">
        <v>24</v>
      </c>
      <c r="P2370" t="s">
        <v>25</v>
      </c>
      <c r="Q2370">
        <v>0.51736111111111116</v>
      </c>
      <c r="R2370" t="s">
        <v>49</v>
      </c>
      <c r="S2370" t="s">
        <v>4896</v>
      </c>
      <c r="T2370" t="s">
        <v>4887</v>
      </c>
      <c r="U2370">
        <v>109.69</v>
      </c>
      <c r="V2370" t="s">
        <v>5260</v>
      </c>
      <c r="W2370" t="s">
        <v>4964</v>
      </c>
      <c r="X2370" t="s">
        <v>5092</v>
      </c>
      <c r="Y2370" t="s">
        <v>4966</v>
      </c>
      <c r="Z2370" t="s">
        <v>5012</v>
      </c>
      <c r="AA2370" t="s">
        <v>4962</v>
      </c>
      <c r="AB2370">
        <f>YEAR(Sales_Trans_2[[#This Row],[Transaction_Date]])</f>
        <v>2025</v>
      </c>
      <c r="AC2370" t="str">
        <f>TEXT(Sales_Trans_2[[#This Row],[Transaction_Date]],"mmm")</f>
        <v>Oct</v>
      </c>
      <c r="AD2370">
        <f>MONTH(Sales_Trans_2[[#This Row],[Transaction_Date]])</f>
        <v>10</v>
      </c>
      <c r="AE2370" s="19">
        <f>IFERROR(Sales_Trans_2[[#This Row],[Profit]]/Sales_Trans_2[[#This Row],[Sales_Amount]],0)</f>
        <v>-5.937321937321937E-2</v>
      </c>
      <c r="AF2370" s="20" t="str">
        <f>IF(Sales_Trans_2[[#This Row],[Discount_Pct]]=0,"0%",
IF(Sales_Trans_2[[#This Row],[Discount_Pct]]&lt;=5,"1-5%",
IF(Sales_Trans_2[[#This Row],[Discount_Pct]]&lt;=10,"6-10%",
IF(Sales_Trans_2[[#This Row],[Discount_Pct]]&lt;=15,"11-15%","&gt;15%"))))</f>
        <v>&gt;15%</v>
      </c>
    </row>
    <row r="2371" spans="1:32" x14ac:dyDescent="0.25">
      <c r="A2371" t="s">
        <v>3816</v>
      </c>
      <c r="B2371" s="10">
        <v>45948</v>
      </c>
      <c r="C2371" t="s">
        <v>3817</v>
      </c>
      <c r="D2371" t="s">
        <v>882</v>
      </c>
      <c r="E2371" t="s">
        <v>85</v>
      </c>
      <c r="F2371" t="s">
        <v>292</v>
      </c>
      <c r="G2371">
        <v>4</v>
      </c>
      <c r="H2371">
        <v>262.77</v>
      </c>
      <c r="I2371">
        <v>20</v>
      </c>
      <c r="J2371">
        <v>210.22</v>
      </c>
      <c r="K2371">
        <v>966.99</v>
      </c>
      <c r="L2371">
        <v>778.56</v>
      </c>
      <c r="M2371">
        <v>188.43</v>
      </c>
      <c r="N2371" t="s">
        <v>4971</v>
      </c>
      <c r="O2371" t="s">
        <v>24</v>
      </c>
      <c r="P2371" t="s">
        <v>25</v>
      </c>
      <c r="Q2371">
        <v>0.64027777777777772</v>
      </c>
      <c r="R2371" t="s">
        <v>27</v>
      </c>
      <c r="S2371" t="s">
        <v>4768</v>
      </c>
      <c r="T2371" t="s">
        <v>4752</v>
      </c>
      <c r="U2371">
        <v>262.77</v>
      </c>
      <c r="V2371" t="s">
        <v>5919</v>
      </c>
      <c r="W2371" t="s">
        <v>4964</v>
      </c>
      <c r="X2371" t="s">
        <v>5836</v>
      </c>
      <c r="Y2371" t="s">
        <v>4966</v>
      </c>
      <c r="Z2371" t="s">
        <v>5312</v>
      </c>
      <c r="AA2371" t="s">
        <v>4962</v>
      </c>
      <c r="AB2371">
        <f>YEAR(Sales_Trans_2[[#This Row],[Transaction_Date]])</f>
        <v>2025</v>
      </c>
      <c r="AC2371" t="str">
        <f>TEXT(Sales_Trans_2[[#This Row],[Transaction_Date]],"mmm")</f>
        <v>Oct</v>
      </c>
      <c r="AD2371">
        <f>MONTH(Sales_Trans_2[[#This Row],[Transaction_Date]])</f>
        <v>10</v>
      </c>
      <c r="AE2371" s="19">
        <f>IFERROR(Sales_Trans_2[[#This Row],[Profit]]/Sales_Trans_2[[#This Row],[Sales_Amount]],0)</f>
        <v>0.19486240809108679</v>
      </c>
      <c r="AF2371" s="20" t="str">
        <f>IF(Sales_Trans_2[[#This Row],[Discount_Pct]]=0,"0%",
IF(Sales_Trans_2[[#This Row],[Discount_Pct]]&lt;=5,"1-5%",
IF(Sales_Trans_2[[#This Row],[Discount_Pct]]&lt;=10,"6-10%",
IF(Sales_Trans_2[[#This Row],[Discount_Pct]]&lt;=15,"11-15%","&gt;15%"))))</f>
        <v>&gt;15%</v>
      </c>
    </row>
    <row r="2372" spans="1:32" x14ac:dyDescent="0.25">
      <c r="A2372" t="s">
        <v>3964</v>
      </c>
      <c r="B2372" s="10">
        <v>45948</v>
      </c>
      <c r="C2372" t="s">
        <v>3182</v>
      </c>
      <c r="D2372" t="s">
        <v>384</v>
      </c>
      <c r="E2372" t="s">
        <v>21</v>
      </c>
      <c r="F2372" t="s">
        <v>3965</v>
      </c>
      <c r="G2372">
        <v>3</v>
      </c>
      <c r="H2372">
        <v>389.61</v>
      </c>
      <c r="I2372">
        <v>15</v>
      </c>
      <c r="J2372">
        <v>175.32</v>
      </c>
      <c r="K2372">
        <v>1142.54</v>
      </c>
      <c r="L2372">
        <v>1008.21</v>
      </c>
      <c r="M2372">
        <v>134.33000000000001</v>
      </c>
      <c r="N2372" t="s">
        <v>68</v>
      </c>
      <c r="O2372" t="s">
        <v>24</v>
      </c>
      <c r="P2372" t="s">
        <v>25</v>
      </c>
      <c r="Q2372">
        <v>0.4861111111111111</v>
      </c>
      <c r="R2372" t="s">
        <v>27</v>
      </c>
      <c r="S2372" t="s">
        <v>4835</v>
      </c>
      <c r="T2372" t="s">
        <v>4828</v>
      </c>
      <c r="U2372">
        <v>389.61</v>
      </c>
      <c r="V2372" t="s">
        <v>5203</v>
      </c>
      <c r="W2372" t="s">
        <v>4964</v>
      </c>
      <c r="X2372" t="s">
        <v>5920</v>
      </c>
      <c r="Y2372" t="s">
        <v>4966</v>
      </c>
      <c r="Z2372" t="s">
        <v>5133</v>
      </c>
      <c r="AA2372" t="s">
        <v>4962</v>
      </c>
      <c r="AB2372">
        <f>YEAR(Sales_Trans_2[[#This Row],[Transaction_Date]])</f>
        <v>2025</v>
      </c>
      <c r="AC2372" t="str">
        <f>TEXT(Sales_Trans_2[[#This Row],[Transaction_Date]],"mmm")</f>
        <v>Oct</v>
      </c>
      <c r="AD2372">
        <f>MONTH(Sales_Trans_2[[#This Row],[Transaction_Date]])</f>
        <v>10</v>
      </c>
      <c r="AE2372" s="19">
        <f>IFERROR(Sales_Trans_2[[#This Row],[Profit]]/Sales_Trans_2[[#This Row],[Sales_Amount]],0)</f>
        <v>0.11757137605685579</v>
      </c>
      <c r="AF2372" s="20" t="str">
        <f>IF(Sales_Trans_2[[#This Row],[Discount_Pct]]=0,"0%",
IF(Sales_Trans_2[[#This Row],[Discount_Pct]]&lt;=5,"1-5%",
IF(Sales_Trans_2[[#This Row],[Discount_Pct]]&lt;=10,"6-10%",
IF(Sales_Trans_2[[#This Row],[Discount_Pct]]&lt;=15,"11-15%","&gt;15%"))))</f>
        <v>11-15%</v>
      </c>
    </row>
    <row r="2373" spans="1:32" x14ac:dyDescent="0.25">
      <c r="A2373" t="s">
        <v>436</v>
      </c>
      <c r="B2373" s="10">
        <v>46001</v>
      </c>
      <c r="C2373" t="s">
        <v>437</v>
      </c>
      <c r="D2373" t="s">
        <v>332</v>
      </c>
      <c r="E2373" t="s">
        <v>438</v>
      </c>
      <c r="F2373" t="s">
        <v>143</v>
      </c>
      <c r="G2373">
        <v>1</v>
      </c>
      <c r="H2373">
        <v>245.32</v>
      </c>
      <c r="I2373">
        <v>5</v>
      </c>
      <c r="J2373">
        <v>12.27</v>
      </c>
      <c r="K2373">
        <v>268.01</v>
      </c>
      <c r="L2373">
        <v>209.38</v>
      </c>
      <c r="M2373">
        <v>58.63</v>
      </c>
      <c r="N2373" t="s">
        <v>47</v>
      </c>
      <c r="O2373" t="s">
        <v>24</v>
      </c>
      <c r="P2373" t="s">
        <v>25</v>
      </c>
      <c r="Q2373">
        <v>0.88472222222222219</v>
      </c>
      <c r="R2373" t="s">
        <v>27</v>
      </c>
      <c r="S2373" t="s">
        <v>4733</v>
      </c>
      <c r="T2373" t="s">
        <v>4729</v>
      </c>
      <c r="U2373">
        <v>245.32</v>
      </c>
      <c r="V2373" t="s">
        <v>5927</v>
      </c>
      <c r="W2373" t="s">
        <v>4964</v>
      </c>
      <c r="X2373" t="s">
        <v>5308</v>
      </c>
      <c r="Y2373" t="s">
        <v>4966</v>
      </c>
      <c r="Z2373" t="s">
        <v>4961</v>
      </c>
      <c r="AA2373" t="s">
        <v>4962</v>
      </c>
      <c r="AB2373">
        <f>YEAR(Sales_Trans_2[[#This Row],[Transaction_Date]])</f>
        <v>2025</v>
      </c>
      <c r="AC2373" t="str">
        <f>TEXT(Sales_Trans_2[[#This Row],[Transaction_Date]],"mmm")</f>
        <v>Dec</v>
      </c>
      <c r="AD2373">
        <f>MONTH(Sales_Trans_2[[#This Row],[Transaction_Date]])</f>
        <v>12</v>
      </c>
      <c r="AE2373" s="19">
        <f>IFERROR(Sales_Trans_2[[#This Row],[Profit]]/Sales_Trans_2[[#This Row],[Sales_Amount]],0)</f>
        <v>0.21876049401141751</v>
      </c>
      <c r="AF2373" s="20" t="str">
        <f>IF(Sales_Trans_2[[#This Row],[Discount_Pct]]=0,"0%",
IF(Sales_Trans_2[[#This Row],[Discount_Pct]]&lt;=5,"1-5%",
IF(Sales_Trans_2[[#This Row],[Discount_Pct]]&lt;=10,"6-10%",
IF(Sales_Trans_2[[#This Row],[Discount_Pct]]&lt;=15,"11-15%","&gt;15%"))))</f>
        <v>1-5%</v>
      </c>
    </row>
    <row r="2374" spans="1:32" x14ac:dyDescent="0.25">
      <c r="A2374" t="s">
        <v>1715</v>
      </c>
      <c r="B2374" s="10">
        <v>45971</v>
      </c>
      <c r="C2374" t="s">
        <v>140</v>
      </c>
      <c r="D2374" t="s">
        <v>518</v>
      </c>
      <c r="E2374" t="s">
        <v>297</v>
      </c>
      <c r="F2374" t="s">
        <v>1716</v>
      </c>
      <c r="G2374">
        <v>2</v>
      </c>
      <c r="H2374">
        <v>404.97</v>
      </c>
      <c r="I2374">
        <v>5</v>
      </c>
      <c r="J2374">
        <v>40.5</v>
      </c>
      <c r="K2374">
        <v>884.86</v>
      </c>
      <c r="L2374">
        <v>682.48</v>
      </c>
      <c r="M2374">
        <v>202.38</v>
      </c>
      <c r="N2374" t="s">
        <v>68</v>
      </c>
      <c r="O2374" t="s">
        <v>24</v>
      </c>
      <c r="P2374" t="s">
        <v>25</v>
      </c>
      <c r="Q2374">
        <v>0.84791666666666665</v>
      </c>
      <c r="R2374" t="s">
        <v>27</v>
      </c>
      <c r="S2374" t="s">
        <v>4840</v>
      </c>
      <c r="T2374" t="s">
        <v>4828</v>
      </c>
      <c r="U2374">
        <v>404.97</v>
      </c>
      <c r="V2374" t="s">
        <v>5495</v>
      </c>
      <c r="W2374" t="s">
        <v>4964</v>
      </c>
      <c r="X2374" t="s">
        <v>5476</v>
      </c>
      <c r="Y2374" t="s">
        <v>4966</v>
      </c>
      <c r="Z2374" t="s">
        <v>5084</v>
      </c>
      <c r="AA2374" t="s">
        <v>4962</v>
      </c>
      <c r="AB2374">
        <f>YEAR(Sales_Trans_2[[#This Row],[Transaction_Date]])</f>
        <v>2025</v>
      </c>
      <c r="AC2374" t="str">
        <f>TEXT(Sales_Trans_2[[#This Row],[Transaction_Date]],"mmm")</f>
        <v>Nov</v>
      </c>
      <c r="AD2374">
        <f>MONTH(Sales_Trans_2[[#This Row],[Transaction_Date]])</f>
        <v>11</v>
      </c>
      <c r="AE2374" s="19">
        <f>IFERROR(Sales_Trans_2[[#This Row],[Profit]]/Sales_Trans_2[[#This Row],[Sales_Amount]],0)</f>
        <v>0.22871414687069139</v>
      </c>
      <c r="AF2374" s="20" t="str">
        <f>IF(Sales_Trans_2[[#This Row],[Discount_Pct]]=0,"0%",
IF(Sales_Trans_2[[#This Row],[Discount_Pct]]&lt;=5,"1-5%",
IF(Sales_Trans_2[[#This Row],[Discount_Pct]]&lt;=10,"6-10%",
IF(Sales_Trans_2[[#This Row],[Discount_Pct]]&lt;=15,"11-15%","&gt;15%"))))</f>
        <v>1-5%</v>
      </c>
    </row>
    <row r="2375" spans="1:32" x14ac:dyDescent="0.25">
      <c r="A2375" t="s">
        <v>3442</v>
      </c>
      <c r="B2375" s="10">
        <v>45971</v>
      </c>
      <c r="C2375" t="s">
        <v>1696</v>
      </c>
      <c r="D2375" t="s">
        <v>2958</v>
      </c>
      <c r="E2375" t="s">
        <v>415</v>
      </c>
      <c r="F2375" t="s">
        <v>1917</v>
      </c>
      <c r="G2375">
        <v>3</v>
      </c>
      <c r="H2375">
        <v>414.29</v>
      </c>
      <c r="I2375">
        <v>10</v>
      </c>
      <c r="J2375">
        <v>124.29</v>
      </c>
      <c r="K2375">
        <v>1286.3699999999999</v>
      </c>
      <c r="L2375">
        <v>942.78</v>
      </c>
      <c r="M2375">
        <v>343.59</v>
      </c>
      <c r="N2375" t="s">
        <v>23</v>
      </c>
      <c r="O2375" t="s">
        <v>24</v>
      </c>
      <c r="P2375" t="s">
        <v>25</v>
      </c>
      <c r="Q2375">
        <v>0.75</v>
      </c>
      <c r="R2375" t="s">
        <v>27</v>
      </c>
      <c r="S2375" t="s">
        <v>4813</v>
      </c>
      <c r="T2375" t="s">
        <v>4805</v>
      </c>
      <c r="U2375">
        <v>414.29</v>
      </c>
      <c r="V2375" t="s">
        <v>5873</v>
      </c>
      <c r="W2375" t="s">
        <v>4964</v>
      </c>
      <c r="X2375" t="s">
        <v>5145</v>
      </c>
      <c r="Y2375" t="s">
        <v>4966</v>
      </c>
      <c r="Z2375" t="s">
        <v>5175</v>
      </c>
      <c r="AA2375" t="s">
        <v>4962</v>
      </c>
      <c r="AB2375">
        <f>YEAR(Sales_Trans_2[[#This Row],[Transaction_Date]])</f>
        <v>2025</v>
      </c>
      <c r="AC2375" t="str">
        <f>TEXT(Sales_Trans_2[[#This Row],[Transaction_Date]],"mmm")</f>
        <v>Nov</v>
      </c>
      <c r="AD2375">
        <f>MONTH(Sales_Trans_2[[#This Row],[Transaction_Date]])</f>
        <v>11</v>
      </c>
      <c r="AE2375" s="19">
        <f>IFERROR(Sales_Trans_2[[#This Row],[Profit]]/Sales_Trans_2[[#This Row],[Sales_Amount]],0)</f>
        <v>0.26710044543949252</v>
      </c>
      <c r="AF2375" s="20" t="str">
        <f>IF(Sales_Trans_2[[#This Row],[Discount_Pct]]=0,"0%",
IF(Sales_Trans_2[[#This Row],[Discount_Pct]]&lt;=5,"1-5%",
IF(Sales_Trans_2[[#This Row],[Discount_Pct]]&lt;=10,"6-10%",
IF(Sales_Trans_2[[#This Row],[Discount_Pct]]&lt;=15,"11-15%","&gt;15%"))))</f>
        <v>6-10%</v>
      </c>
    </row>
    <row r="2376" spans="1:32" x14ac:dyDescent="0.25">
      <c r="A2376" t="s">
        <v>894</v>
      </c>
      <c r="B2376" s="10">
        <v>45818</v>
      </c>
      <c r="C2376" t="s">
        <v>118</v>
      </c>
      <c r="D2376" t="s">
        <v>895</v>
      </c>
      <c r="E2376" t="s">
        <v>600</v>
      </c>
      <c r="F2376" t="s">
        <v>896</v>
      </c>
      <c r="G2376">
        <v>2</v>
      </c>
      <c r="H2376">
        <v>438.7</v>
      </c>
      <c r="I2376">
        <v>10</v>
      </c>
      <c r="J2376">
        <v>87.74</v>
      </c>
      <c r="K2376">
        <v>789.66</v>
      </c>
      <c r="L2376">
        <v>740.36</v>
      </c>
      <c r="M2376">
        <v>49.3</v>
      </c>
      <c r="N2376" t="s">
        <v>47</v>
      </c>
      <c r="O2376" t="s">
        <v>24</v>
      </c>
      <c r="P2376" t="s">
        <v>25</v>
      </c>
      <c r="Q2376">
        <v>0.37708333333333333</v>
      </c>
      <c r="R2376" t="s">
        <v>49</v>
      </c>
      <c r="S2376" t="s">
        <v>4843</v>
      </c>
      <c r="T2376" t="s">
        <v>4828</v>
      </c>
      <c r="U2376">
        <v>438.7</v>
      </c>
      <c r="V2376" t="s">
        <v>5865</v>
      </c>
      <c r="W2376" t="s">
        <v>4964</v>
      </c>
      <c r="X2376" t="s">
        <v>5577</v>
      </c>
      <c r="Y2376" t="s">
        <v>4966</v>
      </c>
      <c r="Z2376" t="s">
        <v>5536</v>
      </c>
      <c r="AA2376" t="s">
        <v>4962</v>
      </c>
      <c r="AB2376">
        <f>YEAR(Sales_Trans_2[[#This Row],[Transaction_Date]])</f>
        <v>2025</v>
      </c>
      <c r="AC2376" t="str">
        <f>TEXT(Sales_Trans_2[[#This Row],[Transaction_Date]],"mmm")</f>
        <v>Jun</v>
      </c>
      <c r="AD2376">
        <f>MONTH(Sales_Trans_2[[#This Row],[Transaction_Date]])</f>
        <v>6</v>
      </c>
      <c r="AE2376" s="19">
        <f>IFERROR(Sales_Trans_2[[#This Row],[Profit]]/Sales_Trans_2[[#This Row],[Sales_Amount]],0)</f>
        <v>6.2431932730542254E-2</v>
      </c>
      <c r="AF2376" s="20" t="str">
        <f>IF(Sales_Trans_2[[#This Row],[Discount_Pct]]=0,"0%",
IF(Sales_Trans_2[[#This Row],[Discount_Pct]]&lt;=5,"1-5%",
IF(Sales_Trans_2[[#This Row],[Discount_Pct]]&lt;=10,"6-10%",
IF(Sales_Trans_2[[#This Row],[Discount_Pct]]&lt;=15,"11-15%","&gt;15%"))))</f>
        <v>6-10%</v>
      </c>
    </row>
    <row r="2377" spans="1:32" x14ac:dyDescent="0.25">
      <c r="A2377" t="s">
        <v>4158</v>
      </c>
      <c r="B2377" s="10">
        <v>45787</v>
      </c>
      <c r="C2377" t="s">
        <v>1888</v>
      </c>
      <c r="D2377" t="s">
        <v>539</v>
      </c>
      <c r="E2377" t="s">
        <v>142</v>
      </c>
      <c r="F2377" t="s">
        <v>143</v>
      </c>
      <c r="G2377">
        <v>4</v>
      </c>
      <c r="H2377">
        <v>251.73</v>
      </c>
      <c r="I2377">
        <v>10</v>
      </c>
      <c r="J2377">
        <v>100.69</v>
      </c>
      <c r="K2377">
        <v>1042.1600000000001</v>
      </c>
      <c r="L2377">
        <v>842.08</v>
      </c>
      <c r="M2377">
        <v>200.08</v>
      </c>
      <c r="N2377" t="s">
        <v>68</v>
      </c>
      <c r="O2377" t="s">
        <v>24</v>
      </c>
      <c r="P2377" t="s">
        <v>25</v>
      </c>
      <c r="Q2377">
        <v>0.51875000000000004</v>
      </c>
      <c r="R2377" t="s">
        <v>27</v>
      </c>
      <c r="S2377" t="s">
        <v>4878</v>
      </c>
      <c r="T2377" t="s">
        <v>4864</v>
      </c>
      <c r="U2377">
        <v>251.73</v>
      </c>
      <c r="V2377" t="s">
        <v>5946</v>
      </c>
      <c r="W2377" t="s">
        <v>4964</v>
      </c>
      <c r="X2377" t="s">
        <v>5308</v>
      </c>
      <c r="Y2377" t="s">
        <v>4966</v>
      </c>
      <c r="Z2377" t="s">
        <v>5057</v>
      </c>
      <c r="AA2377" t="s">
        <v>4962</v>
      </c>
      <c r="AB2377">
        <f>YEAR(Sales_Trans_2[[#This Row],[Transaction_Date]])</f>
        <v>2025</v>
      </c>
      <c r="AC2377" t="str">
        <f>TEXT(Sales_Trans_2[[#This Row],[Transaction_Date]],"mmm")</f>
        <v>May</v>
      </c>
      <c r="AD2377">
        <f>MONTH(Sales_Trans_2[[#This Row],[Transaction_Date]])</f>
        <v>5</v>
      </c>
      <c r="AE2377" s="19">
        <f>IFERROR(Sales_Trans_2[[#This Row],[Profit]]/Sales_Trans_2[[#This Row],[Sales_Amount]],0)</f>
        <v>0.19198587548936824</v>
      </c>
      <c r="AF2377" s="20" t="str">
        <f>IF(Sales_Trans_2[[#This Row],[Discount_Pct]]=0,"0%",
IF(Sales_Trans_2[[#This Row],[Discount_Pct]]&lt;=5,"1-5%",
IF(Sales_Trans_2[[#This Row],[Discount_Pct]]&lt;=10,"6-10%",
IF(Sales_Trans_2[[#This Row],[Discount_Pct]]&lt;=15,"11-15%","&gt;15%"))))</f>
        <v>6-10%</v>
      </c>
    </row>
    <row r="2378" spans="1:32" x14ac:dyDescent="0.25">
      <c r="A2378" t="s">
        <v>2270</v>
      </c>
      <c r="B2378" s="10">
        <v>45928</v>
      </c>
      <c r="C2378" t="s">
        <v>2271</v>
      </c>
      <c r="D2378" t="s">
        <v>1706</v>
      </c>
      <c r="E2378" t="s">
        <v>617</v>
      </c>
      <c r="F2378" t="s">
        <v>239</v>
      </c>
      <c r="G2378">
        <v>3</v>
      </c>
      <c r="H2378">
        <v>268.32</v>
      </c>
      <c r="I2378">
        <v>20</v>
      </c>
      <c r="J2378">
        <v>160.99</v>
      </c>
      <c r="K2378">
        <v>740.57</v>
      </c>
      <c r="L2378">
        <v>724.32</v>
      </c>
      <c r="M2378">
        <v>16.25</v>
      </c>
      <c r="N2378" t="s">
        <v>40</v>
      </c>
      <c r="O2378" t="s">
        <v>24</v>
      </c>
      <c r="P2378" t="s">
        <v>25</v>
      </c>
      <c r="Q2378">
        <v>0.41388888888888886</v>
      </c>
      <c r="R2378" t="s">
        <v>27</v>
      </c>
      <c r="S2378" t="s">
        <v>4886</v>
      </c>
      <c r="T2378" t="s">
        <v>4887</v>
      </c>
      <c r="U2378">
        <v>268.32</v>
      </c>
      <c r="V2378" t="s">
        <v>5901</v>
      </c>
      <c r="W2378" t="s">
        <v>4964</v>
      </c>
      <c r="X2378" t="s">
        <v>5015</v>
      </c>
      <c r="Y2378" t="s">
        <v>4966</v>
      </c>
      <c r="Z2378" t="s">
        <v>5012</v>
      </c>
      <c r="AA2378" t="s">
        <v>4962</v>
      </c>
      <c r="AB2378">
        <f>YEAR(Sales_Trans_2[[#This Row],[Transaction_Date]])</f>
        <v>2025</v>
      </c>
      <c r="AC2378" t="str">
        <f>TEXT(Sales_Trans_2[[#This Row],[Transaction_Date]],"mmm")</f>
        <v>Sep</v>
      </c>
      <c r="AD2378">
        <f>MONTH(Sales_Trans_2[[#This Row],[Transaction_Date]])</f>
        <v>9</v>
      </c>
      <c r="AE2378" s="19">
        <f>IFERROR(Sales_Trans_2[[#This Row],[Profit]]/Sales_Trans_2[[#This Row],[Sales_Amount]],0)</f>
        <v>2.1942557759563577E-2</v>
      </c>
      <c r="AF2378" s="20" t="str">
        <f>IF(Sales_Trans_2[[#This Row],[Discount_Pct]]=0,"0%",
IF(Sales_Trans_2[[#This Row],[Discount_Pct]]&lt;=5,"1-5%",
IF(Sales_Trans_2[[#This Row],[Discount_Pct]]&lt;=10,"6-10%",
IF(Sales_Trans_2[[#This Row],[Discount_Pct]]&lt;=15,"11-15%","&gt;15%"))))</f>
        <v>&gt;15%</v>
      </c>
    </row>
    <row r="2379" spans="1:32" x14ac:dyDescent="0.25">
      <c r="A2379" t="s">
        <v>2074</v>
      </c>
      <c r="B2379" s="10">
        <v>45927</v>
      </c>
      <c r="C2379" t="s">
        <v>2075</v>
      </c>
      <c r="D2379" t="s">
        <v>1539</v>
      </c>
      <c r="E2379" t="s">
        <v>125</v>
      </c>
      <c r="F2379" t="s">
        <v>648</v>
      </c>
      <c r="G2379">
        <v>3</v>
      </c>
      <c r="H2379">
        <v>66.400000000000006</v>
      </c>
      <c r="I2379">
        <v>15</v>
      </c>
      <c r="J2379">
        <v>29.88</v>
      </c>
      <c r="K2379">
        <v>194.72</v>
      </c>
      <c r="L2379">
        <v>149.97</v>
      </c>
      <c r="M2379">
        <v>44.75</v>
      </c>
      <c r="N2379" t="s">
        <v>40</v>
      </c>
      <c r="O2379" t="s">
        <v>24</v>
      </c>
      <c r="P2379" t="s">
        <v>25</v>
      </c>
      <c r="Q2379">
        <v>0.69791666666666663</v>
      </c>
      <c r="R2379" t="s">
        <v>27</v>
      </c>
      <c r="S2379" t="s">
        <v>4943</v>
      </c>
      <c r="T2379" t="s">
        <v>4930</v>
      </c>
      <c r="U2379">
        <v>66.400000000000006</v>
      </c>
      <c r="V2379" t="s">
        <v>5740</v>
      </c>
      <c r="W2379" t="s">
        <v>4964</v>
      </c>
      <c r="X2379" t="s">
        <v>5856</v>
      </c>
      <c r="Y2379" t="s">
        <v>4966</v>
      </c>
      <c r="Z2379" t="s">
        <v>5173</v>
      </c>
      <c r="AA2379" t="s">
        <v>4962</v>
      </c>
      <c r="AB2379">
        <f>YEAR(Sales_Trans_2[[#This Row],[Transaction_Date]])</f>
        <v>2025</v>
      </c>
      <c r="AC2379" t="str">
        <f>TEXT(Sales_Trans_2[[#This Row],[Transaction_Date]],"mmm")</f>
        <v>Sep</v>
      </c>
      <c r="AD2379">
        <f>MONTH(Sales_Trans_2[[#This Row],[Transaction_Date]])</f>
        <v>9</v>
      </c>
      <c r="AE2379" s="19">
        <f>IFERROR(Sales_Trans_2[[#This Row],[Profit]]/Sales_Trans_2[[#This Row],[Sales_Amount]],0)</f>
        <v>0.22981717337715696</v>
      </c>
      <c r="AF2379" s="20" t="str">
        <f>IF(Sales_Trans_2[[#This Row],[Discount_Pct]]=0,"0%",
IF(Sales_Trans_2[[#This Row],[Discount_Pct]]&lt;=5,"1-5%",
IF(Sales_Trans_2[[#This Row],[Discount_Pct]]&lt;=10,"6-10%",
IF(Sales_Trans_2[[#This Row],[Discount_Pct]]&lt;=15,"11-15%","&gt;15%"))))</f>
        <v>11-15%</v>
      </c>
    </row>
    <row r="2380" spans="1:32" x14ac:dyDescent="0.25">
      <c r="A2380" t="s">
        <v>3163</v>
      </c>
      <c r="B2380" s="10">
        <v>45915</v>
      </c>
      <c r="C2380" t="s">
        <v>2429</v>
      </c>
      <c r="D2380" t="s">
        <v>275</v>
      </c>
      <c r="E2380" t="s">
        <v>634</v>
      </c>
      <c r="F2380" t="s">
        <v>1859</v>
      </c>
      <c r="G2380">
        <v>1</v>
      </c>
      <c r="H2380">
        <v>51.33</v>
      </c>
      <c r="I2380">
        <v>5</v>
      </c>
      <c r="J2380">
        <v>2.57</v>
      </c>
      <c r="K2380">
        <v>48.76</v>
      </c>
      <c r="L2380">
        <v>37.479999999999997</v>
      </c>
      <c r="M2380">
        <v>11.28</v>
      </c>
      <c r="N2380" t="s">
        <v>133</v>
      </c>
      <c r="O2380" t="s">
        <v>24</v>
      </c>
      <c r="P2380" t="s">
        <v>25</v>
      </c>
      <c r="Q2380">
        <v>0.81805555555555554</v>
      </c>
      <c r="R2380" t="s">
        <v>49</v>
      </c>
      <c r="S2380" t="s">
        <v>4760</v>
      </c>
      <c r="T2380" t="s">
        <v>4752</v>
      </c>
      <c r="U2380">
        <v>51.33</v>
      </c>
      <c r="V2380" t="s">
        <v>5969</v>
      </c>
      <c r="W2380" t="s">
        <v>4964</v>
      </c>
      <c r="X2380" t="s">
        <v>4994</v>
      </c>
      <c r="Y2380" t="s">
        <v>4966</v>
      </c>
      <c r="Z2380" t="s">
        <v>4995</v>
      </c>
      <c r="AA2380" t="s">
        <v>4962</v>
      </c>
      <c r="AB2380">
        <f>YEAR(Sales_Trans_2[[#This Row],[Transaction_Date]])</f>
        <v>2025</v>
      </c>
      <c r="AC2380" t="str">
        <f>TEXT(Sales_Trans_2[[#This Row],[Transaction_Date]],"mmm")</f>
        <v>Sep</v>
      </c>
      <c r="AD2380">
        <f>MONTH(Sales_Trans_2[[#This Row],[Transaction_Date]])</f>
        <v>9</v>
      </c>
      <c r="AE2380" s="19">
        <f>IFERROR(Sales_Trans_2[[#This Row],[Profit]]/Sales_Trans_2[[#This Row],[Sales_Amount]],0)</f>
        <v>0.23133716160787529</v>
      </c>
      <c r="AF2380" s="20" t="str">
        <f>IF(Sales_Trans_2[[#This Row],[Discount_Pct]]=0,"0%",
IF(Sales_Trans_2[[#This Row],[Discount_Pct]]&lt;=5,"1-5%",
IF(Sales_Trans_2[[#This Row],[Discount_Pct]]&lt;=10,"6-10%",
IF(Sales_Trans_2[[#This Row],[Discount_Pct]]&lt;=15,"11-15%","&gt;15%"))))</f>
        <v>1-5%</v>
      </c>
    </row>
    <row r="2381" spans="1:32" x14ac:dyDescent="0.25">
      <c r="A2381" t="s">
        <v>241</v>
      </c>
      <c r="B2381" s="10">
        <v>45914</v>
      </c>
      <c r="C2381" t="s">
        <v>94</v>
      </c>
      <c r="D2381" t="s">
        <v>242</v>
      </c>
      <c r="E2381" t="s">
        <v>243</v>
      </c>
      <c r="F2381" t="s">
        <v>222</v>
      </c>
      <c r="G2381">
        <v>1</v>
      </c>
      <c r="H2381">
        <v>80.5</v>
      </c>
      <c r="I2381">
        <v>10</v>
      </c>
      <c r="J2381">
        <v>8.0500000000000007</v>
      </c>
      <c r="K2381">
        <v>83.32</v>
      </c>
      <c r="L2381">
        <v>62.25</v>
      </c>
      <c r="M2381">
        <v>21.07</v>
      </c>
      <c r="N2381" t="s">
        <v>40</v>
      </c>
      <c r="O2381" t="s">
        <v>24</v>
      </c>
      <c r="P2381" t="s">
        <v>25</v>
      </c>
      <c r="Q2381">
        <v>0.58611111111111114</v>
      </c>
      <c r="R2381" t="s">
        <v>27</v>
      </c>
      <c r="S2381" t="s">
        <v>4921</v>
      </c>
      <c r="T2381" t="s">
        <v>4908</v>
      </c>
      <c r="U2381">
        <v>80.5</v>
      </c>
      <c r="V2381" t="s">
        <v>5607</v>
      </c>
      <c r="W2381" t="s">
        <v>4964</v>
      </c>
      <c r="X2381" t="s">
        <v>5424</v>
      </c>
      <c r="Y2381" t="s">
        <v>4966</v>
      </c>
      <c r="Z2381" t="s">
        <v>5046</v>
      </c>
      <c r="AA2381" t="s">
        <v>4962</v>
      </c>
      <c r="AB2381">
        <f>YEAR(Sales_Trans_2[[#This Row],[Transaction_Date]])</f>
        <v>2025</v>
      </c>
      <c r="AC2381" t="str">
        <f>TEXT(Sales_Trans_2[[#This Row],[Transaction_Date]],"mmm")</f>
        <v>Sep</v>
      </c>
      <c r="AD2381">
        <f>MONTH(Sales_Trans_2[[#This Row],[Transaction_Date]])</f>
        <v>9</v>
      </c>
      <c r="AE2381" s="19">
        <f>IFERROR(Sales_Trans_2[[#This Row],[Profit]]/Sales_Trans_2[[#This Row],[Sales_Amount]],0)</f>
        <v>0.25288046087373983</v>
      </c>
      <c r="AF2381" s="20" t="str">
        <f>IF(Sales_Trans_2[[#This Row],[Discount_Pct]]=0,"0%",
IF(Sales_Trans_2[[#This Row],[Discount_Pct]]&lt;=5,"1-5%",
IF(Sales_Trans_2[[#This Row],[Discount_Pct]]&lt;=10,"6-10%",
IF(Sales_Trans_2[[#This Row],[Discount_Pct]]&lt;=15,"11-15%","&gt;15%"))))</f>
        <v>6-10%</v>
      </c>
    </row>
    <row r="2382" spans="1:32" x14ac:dyDescent="0.25">
      <c r="A2382" t="s">
        <v>3283</v>
      </c>
      <c r="B2382" s="10">
        <v>45878</v>
      </c>
      <c r="C2382" t="s">
        <v>3271</v>
      </c>
      <c r="D2382" t="s">
        <v>1329</v>
      </c>
      <c r="E2382" t="s">
        <v>438</v>
      </c>
      <c r="F2382" t="s">
        <v>861</v>
      </c>
      <c r="G2382">
        <v>4</v>
      </c>
      <c r="H2382">
        <v>55.81</v>
      </c>
      <c r="I2382">
        <v>5</v>
      </c>
      <c r="J2382">
        <v>11.16</v>
      </c>
      <c r="K2382">
        <v>212.08</v>
      </c>
      <c r="L2382">
        <v>179.84</v>
      </c>
      <c r="M2382">
        <v>32.24</v>
      </c>
      <c r="N2382" t="s">
        <v>68</v>
      </c>
      <c r="O2382" t="s">
        <v>24</v>
      </c>
      <c r="P2382" t="s">
        <v>25</v>
      </c>
      <c r="Q2382">
        <v>0.65902777777777777</v>
      </c>
      <c r="R2382" t="s">
        <v>49</v>
      </c>
      <c r="S2382" t="s">
        <v>4826</v>
      </c>
      <c r="T2382" t="s">
        <v>4805</v>
      </c>
      <c r="U2382">
        <v>55.81</v>
      </c>
      <c r="V2382" t="s">
        <v>5796</v>
      </c>
      <c r="W2382" t="s">
        <v>4964</v>
      </c>
      <c r="X2382" t="s">
        <v>5484</v>
      </c>
      <c r="Y2382" t="s">
        <v>4966</v>
      </c>
      <c r="Z2382" t="s">
        <v>4961</v>
      </c>
      <c r="AA2382" t="s">
        <v>4962</v>
      </c>
      <c r="AB2382">
        <f>YEAR(Sales_Trans_2[[#This Row],[Transaction_Date]])</f>
        <v>2025</v>
      </c>
      <c r="AC2382" t="str">
        <f>TEXT(Sales_Trans_2[[#This Row],[Transaction_Date]],"mmm")</f>
        <v>Aug</v>
      </c>
      <c r="AD2382">
        <f>MONTH(Sales_Trans_2[[#This Row],[Transaction_Date]])</f>
        <v>8</v>
      </c>
      <c r="AE2382" s="19">
        <f>IFERROR(Sales_Trans_2[[#This Row],[Profit]]/Sales_Trans_2[[#This Row],[Sales_Amount]],0)</f>
        <v>0.15201810637495286</v>
      </c>
      <c r="AF2382" s="20" t="str">
        <f>IF(Sales_Trans_2[[#This Row],[Discount_Pct]]=0,"0%",
IF(Sales_Trans_2[[#This Row],[Discount_Pct]]&lt;=5,"1-5%",
IF(Sales_Trans_2[[#This Row],[Discount_Pct]]&lt;=10,"6-10%",
IF(Sales_Trans_2[[#This Row],[Discount_Pct]]&lt;=15,"11-15%","&gt;15%"))))</f>
        <v>1-5%</v>
      </c>
    </row>
    <row r="2383" spans="1:32" x14ac:dyDescent="0.25">
      <c r="A2383" t="s">
        <v>4275</v>
      </c>
      <c r="B2383" s="10">
        <v>45817</v>
      </c>
      <c r="C2383" t="s">
        <v>1613</v>
      </c>
      <c r="D2383" t="s">
        <v>137</v>
      </c>
      <c r="E2383" t="s">
        <v>297</v>
      </c>
      <c r="F2383" t="s">
        <v>298</v>
      </c>
      <c r="G2383">
        <v>1</v>
      </c>
      <c r="H2383">
        <v>93.47</v>
      </c>
      <c r="I2383">
        <v>5</v>
      </c>
      <c r="J2383">
        <v>4.67</v>
      </c>
      <c r="K2383">
        <v>102.12</v>
      </c>
      <c r="L2383">
        <v>72.290000000000006</v>
      </c>
      <c r="M2383">
        <v>29.83</v>
      </c>
      <c r="N2383" t="s">
        <v>23</v>
      </c>
      <c r="O2383" t="s">
        <v>24</v>
      </c>
      <c r="P2383" t="s">
        <v>25</v>
      </c>
      <c r="Q2383">
        <v>0.78819444444444442</v>
      </c>
      <c r="R2383" t="s">
        <v>27</v>
      </c>
      <c r="S2383" t="s">
        <v>4917</v>
      </c>
      <c r="T2383" t="s">
        <v>4908</v>
      </c>
      <c r="U2383">
        <v>93.47</v>
      </c>
      <c r="V2383" t="s">
        <v>5660</v>
      </c>
      <c r="W2383" t="s">
        <v>4964</v>
      </c>
      <c r="X2383" t="s">
        <v>5327</v>
      </c>
      <c r="Y2383" t="s">
        <v>4966</v>
      </c>
      <c r="Z2383" t="s">
        <v>5084</v>
      </c>
      <c r="AA2383" t="s">
        <v>4962</v>
      </c>
      <c r="AB2383">
        <f>YEAR(Sales_Trans_2[[#This Row],[Transaction_Date]])</f>
        <v>2025</v>
      </c>
      <c r="AC2383" t="str">
        <f>TEXT(Sales_Trans_2[[#This Row],[Transaction_Date]],"mmm")</f>
        <v>Jun</v>
      </c>
      <c r="AD2383">
        <f>MONTH(Sales_Trans_2[[#This Row],[Transaction_Date]])</f>
        <v>6</v>
      </c>
      <c r="AE2383" s="19">
        <f>IFERROR(Sales_Trans_2[[#This Row],[Profit]]/Sales_Trans_2[[#This Row],[Sales_Amount]],0)</f>
        <v>0.29210732471602036</v>
      </c>
      <c r="AF2383" s="20" t="str">
        <f>IF(Sales_Trans_2[[#This Row],[Discount_Pct]]=0,"0%",
IF(Sales_Trans_2[[#This Row],[Discount_Pct]]&lt;=5,"1-5%",
IF(Sales_Trans_2[[#This Row],[Discount_Pct]]&lt;=10,"6-10%",
IF(Sales_Trans_2[[#This Row],[Discount_Pct]]&lt;=15,"11-15%","&gt;15%"))))</f>
        <v>1-5%</v>
      </c>
    </row>
    <row r="2384" spans="1:32" x14ac:dyDescent="0.25">
      <c r="A2384" t="s">
        <v>4386</v>
      </c>
      <c r="B2384" s="10">
        <v>45900</v>
      </c>
      <c r="C2384" t="s">
        <v>1435</v>
      </c>
      <c r="D2384" t="s">
        <v>119</v>
      </c>
      <c r="E2384" t="s">
        <v>171</v>
      </c>
      <c r="F2384" t="s">
        <v>103</v>
      </c>
      <c r="G2384">
        <v>2</v>
      </c>
      <c r="H2384">
        <v>141.11000000000001</v>
      </c>
      <c r="I2384">
        <v>15</v>
      </c>
      <c r="J2384">
        <v>42.33</v>
      </c>
      <c r="K2384">
        <v>275.87</v>
      </c>
      <c r="L2384">
        <v>231.82</v>
      </c>
      <c r="M2384">
        <v>44.05</v>
      </c>
      <c r="N2384" t="s">
        <v>4971</v>
      </c>
      <c r="O2384" t="s">
        <v>24</v>
      </c>
      <c r="P2384" t="s">
        <v>25</v>
      </c>
      <c r="Q2384">
        <v>0.61250000000000004</v>
      </c>
      <c r="R2384" t="s">
        <v>27</v>
      </c>
      <c r="S2384" t="s">
        <v>4722</v>
      </c>
      <c r="T2384" t="s">
        <v>4703</v>
      </c>
      <c r="U2384">
        <v>141.11000000000001</v>
      </c>
      <c r="V2384" t="s">
        <v>5285</v>
      </c>
      <c r="W2384" t="s">
        <v>4964</v>
      </c>
      <c r="X2384" t="s">
        <v>5510</v>
      </c>
      <c r="Y2384" t="s">
        <v>4966</v>
      </c>
      <c r="Z2384" t="s">
        <v>4974</v>
      </c>
      <c r="AA2384" t="s">
        <v>4962</v>
      </c>
      <c r="AB2384">
        <f>YEAR(Sales_Trans_2[[#This Row],[Transaction_Date]])</f>
        <v>2025</v>
      </c>
      <c r="AC2384" t="str">
        <f>TEXT(Sales_Trans_2[[#This Row],[Transaction_Date]],"mmm")</f>
        <v>Aug</v>
      </c>
      <c r="AD2384">
        <f>MONTH(Sales_Trans_2[[#This Row],[Transaction_Date]])</f>
        <v>8</v>
      </c>
      <c r="AE2384" s="19">
        <f>IFERROR(Sales_Trans_2[[#This Row],[Profit]]/Sales_Trans_2[[#This Row],[Sales_Amount]],0)</f>
        <v>0.15967665929604521</v>
      </c>
      <c r="AF2384" s="20" t="str">
        <f>IF(Sales_Trans_2[[#This Row],[Discount_Pct]]=0,"0%",
IF(Sales_Trans_2[[#This Row],[Discount_Pct]]&lt;=5,"1-5%",
IF(Sales_Trans_2[[#This Row],[Discount_Pct]]&lt;=10,"6-10%",
IF(Sales_Trans_2[[#This Row],[Discount_Pct]]&lt;=15,"11-15%","&gt;15%"))))</f>
        <v>11-15%</v>
      </c>
    </row>
    <row r="2385" spans="1:32" x14ac:dyDescent="0.25">
      <c r="A2385" t="s">
        <v>1411</v>
      </c>
      <c r="B2385" s="10">
        <v>45895</v>
      </c>
      <c r="C2385" t="s">
        <v>1412</v>
      </c>
      <c r="D2385" t="s">
        <v>119</v>
      </c>
      <c r="E2385" t="s">
        <v>1413</v>
      </c>
      <c r="F2385" t="s">
        <v>239</v>
      </c>
      <c r="G2385">
        <v>4</v>
      </c>
      <c r="H2385">
        <v>141.11000000000001</v>
      </c>
      <c r="I2385">
        <v>5</v>
      </c>
      <c r="J2385">
        <v>28.22</v>
      </c>
      <c r="K2385">
        <v>536.22</v>
      </c>
      <c r="L2385">
        <v>463.64</v>
      </c>
      <c r="M2385">
        <v>72.58</v>
      </c>
      <c r="N2385" t="s">
        <v>68</v>
      </c>
      <c r="O2385" t="s">
        <v>24</v>
      </c>
      <c r="P2385" t="s">
        <v>25</v>
      </c>
      <c r="Q2385">
        <v>0.7680555555555556</v>
      </c>
      <c r="R2385" t="s">
        <v>49</v>
      </c>
      <c r="S2385" t="s">
        <v>4722</v>
      </c>
      <c r="T2385" t="s">
        <v>4703</v>
      </c>
      <c r="U2385">
        <v>141.11000000000001</v>
      </c>
      <c r="V2385" t="s">
        <v>5553</v>
      </c>
      <c r="W2385" t="s">
        <v>4964</v>
      </c>
      <c r="X2385" t="s">
        <v>5015</v>
      </c>
      <c r="Y2385" t="s">
        <v>4966</v>
      </c>
      <c r="Z2385" t="s">
        <v>5310</v>
      </c>
      <c r="AA2385" t="s">
        <v>4962</v>
      </c>
      <c r="AB2385">
        <f>YEAR(Sales_Trans_2[[#This Row],[Transaction_Date]])</f>
        <v>2025</v>
      </c>
      <c r="AC2385" t="str">
        <f>TEXT(Sales_Trans_2[[#This Row],[Transaction_Date]],"mmm")</f>
        <v>Aug</v>
      </c>
      <c r="AD2385">
        <f>MONTH(Sales_Trans_2[[#This Row],[Transaction_Date]])</f>
        <v>8</v>
      </c>
      <c r="AE2385" s="19">
        <f>IFERROR(Sales_Trans_2[[#This Row],[Profit]]/Sales_Trans_2[[#This Row],[Sales_Amount]],0)</f>
        <v>0.13535489164895004</v>
      </c>
      <c r="AF2385" s="20" t="str">
        <f>IF(Sales_Trans_2[[#This Row],[Discount_Pct]]=0,"0%",
IF(Sales_Trans_2[[#This Row],[Discount_Pct]]&lt;=5,"1-5%",
IF(Sales_Trans_2[[#This Row],[Discount_Pct]]&lt;=10,"6-10%",
IF(Sales_Trans_2[[#This Row],[Discount_Pct]]&lt;=15,"11-15%","&gt;15%"))))</f>
        <v>1-5%</v>
      </c>
    </row>
    <row r="2386" spans="1:32" x14ac:dyDescent="0.25">
      <c r="A2386" t="s">
        <v>4578</v>
      </c>
      <c r="B2386" s="10">
        <v>45886</v>
      </c>
      <c r="C2386" t="s">
        <v>1696</v>
      </c>
      <c r="D2386" t="s">
        <v>1678</v>
      </c>
      <c r="E2386" t="s">
        <v>1682</v>
      </c>
      <c r="F2386" t="s">
        <v>1645</v>
      </c>
      <c r="G2386">
        <v>1</v>
      </c>
      <c r="H2386">
        <v>342.27</v>
      </c>
      <c r="I2386">
        <v>10</v>
      </c>
      <c r="J2386">
        <v>34.229999999999997</v>
      </c>
      <c r="K2386">
        <v>354.25</v>
      </c>
      <c r="L2386">
        <v>266.10000000000002</v>
      </c>
      <c r="M2386">
        <v>88.15</v>
      </c>
      <c r="N2386" t="s">
        <v>40</v>
      </c>
      <c r="O2386" t="s">
        <v>24</v>
      </c>
      <c r="P2386" t="s">
        <v>25</v>
      </c>
      <c r="Q2386">
        <v>0.6791666666666667</v>
      </c>
      <c r="R2386" t="s">
        <v>27</v>
      </c>
      <c r="S2386" t="s">
        <v>4699</v>
      </c>
      <c r="T2386" t="s">
        <v>4672</v>
      </c>
      <c r="U2386">
        <v>342.27</v>
      </c>
      <c r="V2386" t="s">
        <v>5873</v>
      </c>
      <c r="W2386" t="s">
        <v>4964</v>
      </c>
      <c r="X2386" t="s">
        <v>5989</v>
      </c>
      <c r="Y2386" t="s">
        <v>4966</v>
      </c>
      <c r="Z2386" t="s">
        <v>5160</v>
      </c>
      <c r="AA2386" t="s">
        <v>4962</v>
      </c>
      <c r="AB2386">
        <f>YEAR(Sales_Trans_2[[#This Row],[Transaction_Date]])</f>
        <v>2025</v>
      </c>
      <c r="AC2386" t="str">
        <f>TEXT(Sales_Trans_2[[#This Row],[Transaction_Date]],"mmm")</f>
        <v>Aug</v>
      </c>
      <c r="AD2386">
        <f>MONTH(Sales_Trans_2[[#This Row],[Transaction_Date]])</f>
        <v>8</v>
      </c>
      <c r="AE2386" s="19">
        <f>IFERROR(Sales_Trans_2[[#This Row],[Profit]]/Sales_Trans_2[[#This Row],[Sales_Amount]],0)</f>
        <v>0.24883556810162316</v>
      </c>
      <c r="AF2386" s="20" t="str">
        <f>IF(Sales_Trans_2[[#This Row],[Discount_Pct]]=0,"0%",
IF(Sales_Trans_2[[#This Row],[Discount_Pct]]&lt;=5,"1-5%",
IF(Sales_Trans_2[[#This Row],[Discount_Pct]]&lt;=10,"6-10%",
IF(Sales_Trans_2[[#This Row],[Discount_Pct]]&lt;=15,"11-15%","&gt;15%"))))</f>
        <v>6-10%</v>
      </c>
    </row>
    <row r="2387" spans="1:32" x14ac:dyDescent="0.25">
      <c r="A2387" t="s">
        <v>2752</v>
      </c>
      <c r="B2387" s="10">
        <v>45885</v>
      </c>
      <c r="C2387" t="s">
        <v>2278</v>
      </c>
      <c r="D2387" t="s">
        <v>65</v>
      </c>
      <c r="E2387" t="s">
        <v>102</v>
      </c>
      <c r="F2387" t="s">
        <v>103</v>
      </c>
      <c r="G2387">
        <v>1</v>
      </c>
      <c r="H2387">
        <v>172.63</v>
      </c>
      <c r="I2387">
        <v>10</v>
      </c>
      <c r="J2387">
        <v>17.260000000000002</v>
      </c>
      <c r="K2387">
        <v>178.68</v>
      </c>
      <c r="L2387">
        <v>142</v>
      </c>
      <c r="M2387">
        <v>36.68</v>
      </c>
      <c r="N2387" t="s">
        <v>47</v>
      </c>
      <c r="O2387" t="s">
        <v>24</v>
      </c>
      <c r="P2387" t="s">
        <v>25</v>
      </c>
      <c r="Q2387">
        <v>0.88402777777777775</v>
      </c>
      <c r="R2387" t="s">
        <v>27</v>
      </c>
      <c r="S2387" t="s">
        <v>4719</v>
      </c>
      <c r="T2387" t="s">
        <v>4703</v>
      </c>
      <c r="U2387">
        <v>172.63</v>
      </c>
      <c r="V2387" t="s">
        <v>5213</v>
      </c>
      <c r="W2387" t="s">
        <v>4964</v>
      </c>
      <c r="X2387" t="s">
        <v>5510</v>
      </c>
      <c r="Y2387" t="s">
        <v>4966</v>
      </c>
      <c r="Z2387" t="s">
        <v>5511</v>
      </c>
      <c r="AA2387" t="s">
        <v>4962</v>
      </c>
      <c r="AB2387">
        <f>YEAR(Sales_Trans_2[[#This Row],[Transaction_Date]])</f>
        <v>2025</v>
      </c>
      <c r="AC2387" t="str">
        <f>TEXT(Sales_Trans_2[[#This Row],[Transaction_Date]],"mmm")</f>
        <v>Aug</v>
      </c>
      <c r="AD2387">
        <f>MONTH(Sales_Trans_2[[#This Row],[Transaction_Date]])</f>
        <v>8</v>
      </c>
      <c r="AE2387" s="19">
        <f>IFERROR(Sales_Trans_2[[#This Row],[Profit]]/Sales_Trans_2[[#This Row],[Sales_Amount]],0)</f>
        <v>0.20528318782180432</v>
      </c>
      <c r="AF2387" s="20" t="str">
        <f>IF(Sales_Trans_2[[#This Row],[Discount_Pct]]=0,"0%",
IF(Sales_Trans_2[[#This Row],[Discount_Pct]]&lt;=5,"1-5%",
IF(Sales_Trans_2[[#This Row],[Discount_Pct]]&lt;=10,"6-10%",
IF(Sales_Trans_2[[#This Row],[Discount_Pct]]&lt;=15,"11-15%","&gt;15%"))))</f>
        <v>6-10%</v>
      </c>
    </row>
    <row r="2388" spans="1:32" x14ac:dyDescent="0.25">
      <c r="A2388" t="s">
        <v>4349</v>
      </c>
      <c r="B2388" s="10">
        <v>45877</v>
      </c>
      <c r="C2388" t="s">
        <v>2578</v>
      </c>
      <c r="D2388" t="s">
        <v>264</v>
      </c>
      <c r="E2388" t="s">
        <v>221</v>
      </c>
      <c r="F2388" t="s">
        <v>1125</v>
      </c>
      <c r="G2388">
        <v>3</v>
      </c>
      <c r="H2388">
        <v>383.51</v>
      </c>
      <c r="I2388">
        <v>10</v>
      </c>
      <c r="J2388">
        <v>115.05</v>
      </c>
      <c r="K2388">
        <v>1035.48</v>
      </c>
      <c r="L2388">
        <v>857.7</v>
      </c>
      <c r="M2388">
        <v>-92.6</v>
      </c>
      <c r="N2388" t="s">
        <v>68</v>
      </c>
      <c r="O2388" t="s">
        <v>24</v>
      </c>
      <c r="P2388" t="s">
        <v>25</v>
      </c>
      <c r="Q2388">
        <v>0.4236111111111111</v>
      </c>
      <c r="R2388" t="s">
        <v>49</v>
      </c>
      <c r="S2388" t="s">
        <v>4702</v>
      </c>
      <c r="T2388" t="s">
        <v>4703</v>
      </c>
      <c r="U2388">
        <v>383.51</v>
      </c>
      <c r="V2388" t="s">
        <v>5585</v>
      </c>
      <c r="W2388" t="s">
        <v>4964</v>
      </c>
      <c r="X2388" t="s">
        <v>5195</v>
      </c>
      <c r="Y2388" t="s">
        <v>4966</v>
      </c>
      <c r="Z2388" t="s">
        <v>5019</v>
      </c>
      <c r="AA2388" t="s">
        <v>4962</v>
      </c>
      <c r="AB2388">
        <f>YEAR(Sales_Trans_2[[#This Row],[Transaction_Date]])</f>
        <v>2025</v>
      </c>
      <c r="AC2388" t="str">
        <f>TEXT(Sales_Trans_2[[#This Row],[Transaction_Date]],"mmm")</f>
        <v>Aug</v>
      </c>
      <c r="AD2388">
        <f>MONTH(Sales_Trans_2[[#This Row],[Transaction_Date]])</f>
        <v>8</v>
      </c>
      <c r="AE2388" s="19">
        <f>IFERROR(Sales_Trans_2[[#This Row],[Profit]]/Sales_Trans_2[[#This Row],[Sales_Amount]],0)</f>
        <v>-8.9427125584270087E-2</v>
      </c>
      <c r="AF2388" s="20" t="str">
        <f>IF(Sales_Trans_2[[#This Row],[Discount_Pct]]=0,"0%",
IF(Sales_Trans_2[[#This Row],[Discount_Pct]]&lt;=5,"1-5%",
IF(Sales_Trans_2[[#This Row],[Discount_Pct]]&lt;=10,"6-10%",
IF(Sales_Trans_2[[#This Row],[Discount_Pct]]&lt;=15,"11-15%","&gt;15%"))))</f>
        <v>6-10%</v>
      </c>
    </row>
    <row r="2389" spans="1:32" x14ac:dyDescent="0.25">
      <c r="A2389" t="s">
        <v>3598</v>
      </c>
      <c r="B2389" s="10">
        <v>45867</v>
      </c>
      <c r="C2389" t="s">
        <v>3599</v>
      </c>
      <c r="D2389" t="s">
        <v>141</v>
      </c>
      <c r="E2389" t="s">
        <v>390</v>
      </c>
      <c r="F2389" t="s">
        <v>391</v>
      </c>
      <c r="G2389">
        <v>4</v>
      </c>
      <c r="H2389">
        <v>437.49</v>
      </c>
      <c r="I2389">
        <v>20</v>
      </c>
      <c r="J2389">
        <v>349.99</v>
      </c>
      <c r="K2389">
        <v>1399.97</v>
      </c>
      <c r="L2389">
        <v>1061.76</v>
      </c>
      <c r="M2389">
        <v>338.21</v>
      </c>
      <c r="N2389" t="s">
        <v>4971</v>
      </c>
      <c r="O2389" t="s">
        <v>24</v>
      </c>
      <c r="P2389" t="s">
        <v>25</v>
      </c>
      <c r="Q2389">
        <v>0.76041666666666663</v>
      </c>
      <c r="R2389" t="s">
        <v>49</v>
      </c>
      <c r="S2389" t="s">
        <v>4658</v>
      </c>
      <c r="T2389" t="s">
        <v>4636</v>
      </c>
      <c r="U2389">
        <v>437.49</v>
      </c>
      <c r="V2389" t="s">
        <v>5834</v>
      </c>
      <c r="W2389" t="s">
        <v>4964</v>
      </c>
      <c r="X2389" t="s">
        <v>5373</v>
      </c>
      <c r="Y2389" t="s">
        <v>4966</v>
      </c>
      <c r="Z2389" t="s">
        <v>5323</v>
      </c>
      <c r="AA2389" t="s">
        <v>4962</v>
      </c>
      <c r="AB2389">
        <f>YEAR(Sales_Trans_2[[#This Row],[Transaction_Date]])</f>
        <v>2025</v>
      </c>
      <c r="AC2389" t="str">
        <f>TEXT(Sales_Trans_2[[#This Row],[Transaction_Date]],"mmm")</f>
        <v>Jul</v>
      </c>
      <c r="AD2389">
        <f>MONTH(Sales_Trans_2[[#This Row],[Transaction_Date]])</f>
        <v>7</v>
      </c>
      <c r="AE2389" s="19">
        <f>IFERROR(Sales_Trans_2[[#This Row],[Profit]]/Sales_Trans_2[[#This Row],[Sales_Amount]],0)</f>
        <v>0.24158374822317619</v>
      </c>
      <c r="AF2389" s="20" t="str">
        <f>IF(Sales_Trans_2[[#This Row],[Discount_Pct]]=0,"0%",
IF(Sales_Trans_2[[#This Row],[Discount_Pct]]&lt;=5,"1-5%",
IF(Sales_Trans_2[[#This Row],[Discount_Pct]]&lt;=10,"6-10%",
IF(Sales_Trans_2[[#This Row],[Discount_Pct]]&lt;=15,"11-15%","&gt;15%"))))</f>
        <v>&gt;15%</v>
      </c>
    </row>
    <row r="2390" spans="1:32" x14ac:dyDescent="0.25">
      <c r="A2390" t="s">
        <v>4553</v>
      </c>
      <c r="B2390" s="10">
        <v>45863</v>
      </c>
      <c r="C2390" t="s">
        <v>1430</v>
      </c>
      <c r="D2390" t="s">
        <v>2391</v>
      </c>
      <c r="E2390" t="s">
        <v>125</v>
      </c>
      <c r="F2390" t="s">
        <v>126</v>
      </c>
      <c r="G2390">
        <v>3</v>
      </c>
      <c r="H2390">
        <v>150.04</v>
      </c>
      <c r="I2390">
        <v>20</v>
      </c>
      <c r="J2390">
        <v>90.02</v>
      </c>
      <c r="K2390">
        <v>360.1</v>
      </c>
      <c r="L2390">
        <v>383.94</v>
      </c>
      <c r="M2390">
        <v>-23.84</v>
      </c>
      <c r="N2390" t="s">
        <v>47</v>
      </c>
      <c r="O2390" t="s">
        <v>24</v>
      </c>
      <c r="P2390" t="s">
        <v>25</v>
      </c>
      <c r="Q2390">
        <v>0.82708333333333328</v>
      </c>
      <c r="R2390" t="s">
        <v>49</v>
      </c>
      <c r="S2390" t="s">
        <v>4885</v>
      </c>
      <c r="T2390" t="s">
        <v>4864</v>
      </c>
      <c r="U2390">
        <v>150.04</v>
      </c>
      <c r="V2390" t="s">
        <v>5970</v>
      </c>
      <c r="W2390" t="s">
        <v>4964</v>
      </c>
      <c r="X2390" t="s">
        <v>5952</v>
      </c>
      <c r="Y2390" t="s">
        <v>4966</v>
      </c>
      <c r="Z2390" t="s">
        <v>5173</v>
      </c>
      <c r="AA2390" t="s">
        <v>4962</v>
      </c>
      <c r="AB2390">
        <f>YEAR(Sales_Trans_2[[#This Row],[Transaction_Date]])</f>
        <v>2025</v>
      </c>
      <c r="AC2390" t="str">
        <f>TEXT(Sales_Trans_2[[#This Row],[Transaction_Date]],"mmm")</f>
        <v>Jul</v>
      </c>
      <c r="AD2390">
        <f>MONTH(Sales_Trans_2[[#This Row],[Transaction_Date]])</f>
        <v>7</v>
      </c>
      <c r="AE2390" s="19">
        <f>IFERROR(Sales_Trans_2[[#This Row],[Profit]]/Sales_Trans_2[[#This Row],[Sales_Amount]],0)</f>
        <v>-6.6203832268814211E-2</v>
      </c>
      <c r="AF2390" s="20" t="str">
        <f>IF(Sales_Trans_2[[#This Row],[Discount_Pct]]=0,"0%",
IF(Sales_Trans_2[[#This Row],[Discount_Pct]]&lt;=5,"1-5%",
IF(Sales_Trans_2[[#This Row],[Discount_Pct]]&lt;=10,"6-10%",
IF(Sales_Trans_2[[#This Row],[Discount_Pct]]&lt;=15,"11-15%","&gt;15%"))))</f>
        <v>&gt;15%</v>
      </c>
    </row>
    <row r="2391" spans="1:32" x14ac:dyDescent="0.25">
      <c r="A2391" t="s">
        <v>2056</v>
      </c>
      <c r="B2391" s="10">
        <v>45860</v>
      </c>
      <c r="C2391" t="s">
        <v>2057</v>
      </c>
      <c r="D2391" t="s">
        <v>2058</v>
      </c>
      <c r="E2391" t="s">
        <v>421</v>
      </c>
      <c r="F2391" t="s">
        <v>787</v>
      </c>
      <c r="G2391">
        <v>2</v>
      </c>
      <c r="H2391">
        <v>392.79</v>
      </c>
      <c r="I2391">
        <v>10</v>
      </c>
      <c r="J2391">
        <v>78.56</v>
      </c>
      <c r="K2391">
        <v>707.02</v>
      </c>
      <c r="L2391">
        <v>696.66</v>
      </c>
      <c r="M2391">
        <v>10.36</v>
      </c>
      <c r="N2391" t="s">
        <v>133</v>
      </c>
      <c r="O2391" t="s">
        <v>24</v>
      </c>
      <c r="P2391" t="s">
        <v>25</v>
      </c>
      <c r="Q2391">
        <v>0.88680555555555551</v>
      </c>
      <c r="R2391" t="s">
        <v>49</v>
      </c>
      <c r="S2391" t="s">
        <v>4738</v>
      </c>
      <c r="T2391" t="s">
        <v>4729</v>
      </c>
      <c r="U2391">
        <v>392.79</v>
      </c>
      <c r="V2391" t="s">
        <v>5824</v>
      </c>
      <c r="W2391" t="s">
        <v>4964</v>
      </c>
      <c r="X2391" t="s">
        <v>5045</v>
      </c>
      <c r="Y2391" t="s">
        <v>4966</v>
      </c>
      <c r="Z2391" t="s">
        <v>5069</v>
      </c>
      <c r="AA2391" t="s">
        <v>4962</v>
      </c>
      <c r="AB2391">
        <f>YEAR(Sales_Trans_2[[#This Row],[Transaction_Date]])</f>
        <v>2025</v>
      </c>
      <c r="AC2391" t="str">
        <f>TEXT(Sales_Trans_2[[#This Row],[Transaction_Date]],"mmm")</f>
        <v>Jul</v>
      </c>
      <c r="AD2391">
        <f>MONTH(Sales_Trans_2[[#This Row],[Transaction_Date]])</f>
        <v>7</v>
      </c>
      <c r="AE2391" s="19">
        <f>IFERROR(Sales_Trans_2[[#This Row],[Profit]]/Sales_Trans_2[[#This Row],[Sales_Amount]],0)</f>
        <v>1.4653050833074029E-2</v>
      </c>
      <c r="AF2391" s="20" t="str">
        <f>IF(Sales_Trans_2[[#This Row],[Discount_Pct]]=0,"0%",
IF(Sales_Trans_2[[#This Row],[Discount_Pct]]&lt;=5,"1-5%",
IF(Sales_Trans_2[[#This Row],[Discount_Pct]]&lt;=10,"6-10%",
IF(Sales_Trans_2[[#This Row],[Discount_Pct]]&lt;=15,"11-15%","&gt;15%"))))</f>
        <v>6-10%</v>
      </c>
    </row>
    <row r="2392" spans="1:32" x14ac:dyDescent="0.25">
      <c r="A2392" t="s">
        <v>1882</v>
      </c>
      <c r="B2392" s="10">
        <v>45859</v>
      </c>
      <c r="C2392" t="s">
        <v>1883</v>
      </c>
      <c r="D2392" t="s">
        <v>895</v>
      </c>
      <c r="E2392" t="s">
        <v>1066</v>
      </c>
      <c r="F2392" t="s">
        <v>1067</v>
      </c>
      <c r="G2392">
        <v>1</v>
      </c>
      <c r="H2392">
        <v>438.7</v>
      </c>
      <c r="I2392">
        <v>5</v>
      </c>
      <c r="J2392">
        <v>21.93</v>
      </c>
      <c r="K2392">
        <v>416.77</v>
      </c>
      <c r="L2392">
        <v>370.18</v>
      </c>
      <c r="M2392">
        <v>46.59</v>
      </c>
      <c r="N2392" t="s">
        <v>23</v>
      </c>
      <c r="O2392" t="s">
        <v>24</v>
      </c>
      <c r="P2392" t="s">
        <v>25</v>
      </c>
      <c r="Q2392">
        <v>0.86527777777777781</v>
      </c>
      <c r="R2392" t="s">
        <v>49</v>
      </c>
      <c r="S2392" t="s">
        <v>4843</v>
      </c>
      <c r="T2392" t="s">
        <v>4828</v>
      </c>
      <c r="U2392">
        <v>438.7</v>
      </c>
      <c r="V2392" t="s">
        <v>6012</v>
      </c>
      <c r="W2392" t="s">
        <v>4964</v>
      </c>
      <c r="X2392" t="s">
        <v>5119</v>
      </c>
      <c r="Y2392" t="s">
        <v>4966</v>
      </c>
      <c r="Z2392" t="s">
        <v>5120</v>
      </c>
      <c r="AA2392" t="s">
        <v>4962</v>
      </c>
      <c r="AB2392">
        <f>YEAR(Sales_Trans_2[[#This Row],[Transaction_Date]])</f>
        <v>2025</v>
      </c>
      <c r="AC2392" t="str">
        <f>TEXT(Sales_Trans_2[[#This Row],[Transaction_Date]],"mmm")</f>
        <v>Jul</v>
      </c>
      <c r="AD2392">
        <f>MONTH(Sales_Trans_2[[#This Row],[Transaction_Date]])</f>
        <v>7</v>
      </c>
      <c r="AE2392" s="19">
        <f>IFERROR(Sales_Trans_2[[#This Row],[Profit]]/Sales_Trans_2[[#This Row],[Sales_Amount]],0)</f>
        <v>0.11178827650742618</v>
      </c>
      <c r="AF2392" s="20" t="str">
        <f>IF(Sales_Trans_2[[#This Row],[Discount_Pct]]=0,"0%",
IF(Sales_Trans_2[[#This Row],[Discount_Pct]]&lt;=5,"1-5%",
IF(Sales_Trans_2[[#This Row],[Discount_Pct]]&lt;=10,"6-10%",
IF(Sales_Trans_2[[#This Row],[Discount_Pct]]&lt;=15,"11-15%","&gt;15%"))))</f>
        <v>1-5%</v>
      </c>
    </row>
    <row r="2393" spans="1:32" x14ac:dyDescent="0.25">
      <c r="A2393" t="s">
        <v>3488</v>
      </c>
      <c r="B2393" s="10">
        <v>45857</v>
      </c>
      <c r="C2393" t="s">
        <v>3489</v>
      </c>
      <c r="D2393" t="s">
        <v>77</v>
      </c>
      <c r="E2393" t="s">
        <v>102</v>
      </c>
      <c r="F2393" t="s">
        <v>103</v>
      </c>
      <c r="G2393">
        <v>4</v>
      </c>
      <c r="H2393">
        <v>131.03</v>
      </c>
      <c r="I2393">
        <v>20</v>
      </c>
      <c r="J2393">
        <v>104.82</v>
      </c>
      <c r="K2393">
        <v>482.19</v>
      </c>
      <c r="L2393">
        <v>469.08</v>
      </c>
      <c r="M2393">
        <v>13.11</v>
      </c>
      <c r="N2393" t="s">
        <v>40</v>
      </c>
      <c r="O2393" t="s">
        <v>24</v>
      </c>
      <c r="P2393" t="s">
        <v>25</v>
      </c>
      <c r="Q2393">
        <v>0.53333333333333333</v>
      </c>
      <c r="R2393" t="s">
        <v>27</v>
      </c>
      <c r="S2393" t="s">
        <v>4863</v>
      </c>
      <c r="T2393" t="s">
        <v>4864</v>
      </c>
      <c r="U2393">
        <v>131.03</v>
      </c>
      <c r="V2393" t="s">
        <v>5853</v>
      </c>
      <c r="W2393" t="s">
        <v>4964</v>
      </c>
      <c r="X2393" t="s">
        <v>5510</v>
      </c>
      <c r="Y2393" t="s">
        <v>4966</v>
      </c>
      <c r="Z2393" t="s">
        <v>5511</v>
      </c>
      <c r="AA2393" t="s">
        <v>4962</v>
      </c>
      <c r="AB2393">
        <f>YEAR(Sales_Trans_2[[#This Row],[Transaction_Date]])</f>
        <v>2025</v>
      </c>
      <c r="AC2393" t="str">
        <f>TEXT(Sales_Trans_2[[#This Row],[Transaction_Date]],"mmm")</f>
        <v>Jul</v>
      </c>
      <c r="AD2393">
        <f>MONTH(Sales_Trans_2[[#This Row],[Transaction_Date]])</f>
        <v>7</v>
      </c>
      <c r="AE2393" s="19">
        <f>IFERROR(Sales_Trans_2[[#This Row],[Profit]]/Sales_Trans_2[[#This Row],[Sales_Amount]],0)</f>
        <v>2.7188452684626392E-2</v>
      </c>
      <c r="AF2393" s="20" t="str">
        <f>IF(Sales_Trans_2[[#This Row],[Discount_Pct]]=0,"0%",
IF(Sales_Trans_2[[#This Row],[Discount_Pct]]&lt;=5,"1-5%",
IF(Sales_Trans_2[[#This Row],[Discount_Pct]]&lt;=10,"6-10%",
IF(Sales_Trans_2[[#This Row],[Discount_Pct]]&lt;=15,"11-15%","&gt;15%"))))</f>
        <v>&gt;15%</v>
      </c>
    </row>
    <row r="2394" spans="1:32" x14ac:dyDescent="0.25">
      <c r="A2394" t="s">
        <v>2776</v>
      </c>
      <c r="B2394" s="10">
        <v>45998</v>
      </c>
      <c r="C2394" t="s">
        <v>2777</v>
      </c>
      <c r="D2394" t="s">
        <v>95</v>
      </c>
      <c r="E2394" t="s">
        <v>1309</v>
      </c>
      <c r="F2394" t="s">
        <v>260</v>
      </c>
      <c r="G2394">
        <v>4</v>
      </c>
      <c r="H2394">
        <v>522.78</v>
      </c>
      <c r="I2394">
        <v>5</v>
      </c>
      <c r="J2394">
        <v>104.56</v>
      </c>
      <c r="K2394">
        <v>2284.54</v>
      </c>
      <c r="L2394">
        <v>1583.48</v>
      </c>
      <c r="M2394">
        <v>701.06</v>
      </c>
      <c r="N2394" t="s">
        <v>47</v>
      </c>
      <c r="O2394" t="s">
        <v>24</v>
      </c>
      <c r="P2394" t="s">
        <v>25</v>
      </c>
      <c r="Q2394">
        <v>0.85069444444444442</v>
      </c>
      <c r="R2394" t="s">
        <v>27</v>
      </c>
      <c r="S2394" t="s">
        <v>4937</v>
      </c>
      <c r="T2394" t="s">
        <v>4930</v>
      </c>
      <c r="U2394">
        <v>522.78</v>
      </c>
      <c r="V2394" t="s">
        <v>5671</v>
      </c>
      <c r="W2394" t="s">
        <v>4964</v>
      </c>
      <c r="X2394" t="s">
        <v>5583</v>
      </c>
      <c r="Y2394" t="s">
        <v>4966</v>
      </c>
      <c r="Z2394" t="s">
        <v>5212</v>
      </c>
      <c r="AA2394" t="s">
        <v>4962</v>
      </c>
      <c r="AB2394">
        <f>YEAR(Sales_Trans_2[[#This Row],[Transaction_Date]])</f>
        <v>2025</v>
      </c>
      <c r="AC2394" t="str">
        <f>TEXT(Sales_Trans_2[[#This Row],[Transaction_Date]],"mmm")</f>
        <v>Dec</v>
      </c>
      <c r="AD2394">
        <f>MONTH(Sales_Trans_2[[#This Row],[Transaction_Date]])</f>
        <v>12</v>
      </c>
      <c r="AE2394" s="19">
        <f>IFERROR(Sales_Trans_2[[#This Row],[Profit]]/Sales_Trans_2[[#This Row],[Sales_Amount]],0)</f>
        <v>0.30687140518441347</v>
      </c>
      <c r="AF2394" s="20" t="str">
        <f>IF(Sales_Trans_2[[#This Row],[Discount_Pct]]=0,"0%",
IF(Sales_Trans_2[[#This Row],[Discount_Pct]]&lt;=5,"1-5%",
IF(Sales_Trans_2[[#This Row],[Discount_Pct]]&lt;=10,"6-10%",
IF(Sales_Trans_2[[#This Row],[Discount_Pct]]&lt;=15,"11-15%","&gt;15%"))))</f>
        <v>1-5%</v>
      </c>
    </row>
    <row r="2395" spans="1:32" x14ac:dyDescent="0.25">
      <c r="A2395" t="s">
        <v>2989</v>
      </c>
      <c r="B2395" s="10">
        <v>45815</v>
      </c>
      <c r="C2395" t="s">
        <v>1176</v>
      </c>
      <c r="D2395" t="s">
        <v>714</v>
      </c>
      <c r="E2395" t="s">
        <v>1180</v>
      </c>
      <c r="F2395" t="s">
        <v>947</v>
      </c>
      <c r="G2395">
        <v>4</v>
      </c>
      <c r="H2395">
        <v>161.03</v>
      </c>
      <c r="I2395">
        <v>20</v>
      </c>
      <c r="J2395">
        <v>128.82</v>
      </c>
      <c r="K2395">
        <v>592.59</v>
      </c>
      <c r="L2395">
        <v>496.96</v>
      </c>
      <c r="M2395">
        <v>95.63</v>
      </c>
      <c r="N2395" t="s">
        <v>23</v>
      </c>
      <c r="O2395" t="s">
        <v>24</v>
      </c>
      <c r="P2395" t="s">
        <v>25</v>
      </c>
      <c r="Q2395">
        <v>0.53263888888888888</v>
      </c>
      <c r="R2395" t="s">
        <v>27</v>
      </c>
      <c r="S2395" t="s">
        <v>4653</v>
      </c>
      <c r="T2395" t="s">
        <v>4672</v>
      </c>
      <c r="U2395">
        <v>161.03</v>
      </c>
      <c r="V2395" t="s">
        <v>5867</v>
      </c>
      <c r="W2395" t="s">
        <v>4964</v>
      </c>
      <c r="X2395" t="s">
        <v>5092</v>
      </c>
      <c r="Y2395" t="s">
        <v>4966</v>
      </c>
      <c r="Z2395" t="s">
        <v>5087</v>
      </c>
      <c r="AA2395" t="s">
        <v>4962</v>
      </c>
      <c r="AB2395">
        <f>YEAR(Sales_Trans_2[[#This Row],[Transaction_Date]])</f>
        <v>2025</v>
      </c>
      <c r="AC2395" t="str">
        <f>TEXT(Sales_Trans_2[[#This Row],[Transaction_Date]],"mmm")</f>
        <v>Jun</v>
      </c>
      <c r="AD2395">
        <f>MONTH(Sales_Trans_2[[#This Row],[Transaction_Date]])</f>
        <v>6</v>
      </c>
      <c r="AE2395" s="19">
        <f>IFERROR(Sales_Trans_2[[#This Row],[Profit]]/Sales_Trans_2[[#This Row],[Sales_Amount]],0)</f>
        <v>0.16137633102144822</v>
      </c>
      <c r="AF2395" s="20" t="str">
        <f>IF(Sales_Trans_2[[#This Row],[Discount_Pct]]=0,"0%",
IF(Sales_Trans_2[[#This Row],[Discount_Pct]]&lt;=5,"1-5%",
IF(Sales_Trans_2[[#This Row],[Discount_Pct]]&lt;=10,"6-10%",
IF(Sales_Trans_2[[#This Row],[Discount_Pct]]&lt;=15,"11-15%","&gt;15%"))))</f>
        <v>&gt;15%</v>
      </c>
    </row>
    <row r="2396" spans="1:32" x14ac:dyDescent="0.25">
      <c r="A2396" t="s">
        <v>3909</v>
      </c>
      <c r="B2396" s="10">
        <v>45754</v>
      </c>
      <c r="C2396" t="s">
        <v>3212</v>
      </c>
      <c r="D2396" t="s">
        <v>732</v>
      </c>
      <c r="E2396" t="s">
        <v>60</v>
      </c>
      <c r="F2396" t="s">
        <v>687</v>
      </c>
      <c r="G2396">
        <v>2</v>
      </c>
      <c r="H2396">
        <v>661.91</v>
      </c>
      <c r="I2396">
        <v>5</v>
      </c>
      <c r="J2396">
        <v>66.19</v>
      </c>
      <c r="K2396">
        <v>1257.6300000000001</v>
      </c>
      <c r="L2396">
        <v>797.44</v>
      </c>
      <c r="M2396">
        <v>460.19</v>
      </c>
      <c r="N2396" t="s">
        <v>68</v>
      </c>
      <c r="O2396" t="s">
        <v>24</v>
      </c>
      <c r="P2396" t="s">
        <v>25</v>
      </c>
      <c r="Q2396">
        <v>0.52222222222222225</v>
      </c>
      <c r="R2396" t="s">
        <v>49</v>
      </c>
      <c r="S2396" t="s">
        <v>4662</v>
      </c>
      <c r="T2396" t="s">
        <v>4636</v>
      </c>
      <c r="U2396">
        <v>661.91</v>
      </c>
      <c r="V2396" t="s">
        <v>5845</v>
      </c>
      <c r="W2396" t="s">
        <v>4964</v>
      </c>
      <c r="X2396" t="s">
        <v>5634</v>
      </c>
      <c r="Y2396" t="s">
        <v>4966</v>
      </c>
      <c r="Z2396" t="s">
        <v>5051</v>
      </c>
      <c r="AA2396" t="s">
        <v>4962</v>
      </c>
      <c r="AB2396">
        <f>YEAR(Sales_Trans_2[[#This Row],[Transaction_Date]])</f>
        <v>2025</v>
      </c>
      <c r="AC2396" t="str">
        <f>TEXT(Sales_Trans_2[[#This Row],[Transaction_Date]],"mmm")</f>
        <v>Apr</v>
      </c>
      <c r="AD2396">
        <f>MONTH(Sales_Trans_2[[#This Row],[Transaction_Date]])</f>
        <v>4</v>
      </c>
      <c r="AE2396" s="19">
        <f>IFERROR(Sales_Trans_2[[#This Row],[Profit]]/Sales_Trans_2[[#This Row],[Sales_Amount]],0)</f>
        <v>0.36591843387959888</v>
      </c>
      <c r="AF2396" s="20" t="str">
        <f>IF(Sales_Trans_2[[#This Row],[Discount_Pct]]=0,"0%",
IF(Sales_Trans_2[[#This Row],[Discount_Pct]]&lt;=5,"1-5%",
IF(Sales_Trans_2[[#This Row],[Discount_Pct]]&lt;=10,"6-10%",
IF(Sales_Trans_2[[#This Row],[Discount_Pct]]&lt;=15,"11-15%","&gt;15%"))))</f>
        <v>1-5%</v>
      </c>
    </row>
    <row r="2397" spans="1:32" x14ac:dyDescent="0.25">
      <c r="A2397" t="s">
        <v>1071</v>
      </c>
      <c r="B2397" s="10">
        <v>45830</v>
      </c>
      <c r="C2397" t="s">
        <v>202</v>
      </c>
      <c r="D2397" t="s">
        <v>661</v>
      </c>
      <c r="E2397" t="s">
        <v>297</v>
      </c>
      <c r="F2397" t="s">
        <v>298</v>
      </c>
      <c r="G2397">
        <v>3</v>
      </c>
      <c r="H2397">
        <v>224.28</v>
      </c>
      <c r="I2397">
        <v>10</v>
      </c>
      <c r="J2397">
        <v>67.28</v>
      </c>
      <c r="K2397">
        <v>696.39</v>
      </c>
      <c r="L2397">
        <v>577.16999999999996</v>
      </c>
      <c r="M2397">
        <v>119.22</v>
      </c>
      <c r="N2397" t="s">
        <v>68</v>
      </c>
      <c r="O2397" t="s">
        <v>24</v>
      </c>
      <c r="P2397" t="s">
        <v>25</v>
      </c>
      <c r="Q2397">
        <v>0.65833333333333333</v>
      </c>
      <c r="R2397" t="s">
        <v>27</v>
      </c>
      <c r="S2397" t="s">
        <v>4845</v>
      </c>
      <c r="T2397" t="s">
        <v>4828</v>
      </c>
      <c r="U2397">
        <v>224.28</v>
      </c>
      <c r="V2397" t="s">
        <v>5721</v>
      </c>
      <c r="W2397" t="s">
        <v>4964</v>
      </c>
      <c r="X2397" t="s">
        <v>5327</v>
      </c>
      <c r="Y2397" t="s">
        <v>4966</v>
      </c>
      <c r="Z2397" t="s">
        <v>5084</v>
      </c>
      <c r="AA2397" t="s">
        <v>4962</v>
      </c>
      <c r="AB2397">
        <f>YEAR(Sales_Trans_2[[#This Row],[Transaction_Date]])</f>
        <v>2025</v>
      </c>
      <c r="AC2397" t="str">
        <f>TEXT(Sales_Trans_2[[#This Row],[Transaction_Date]],"mmm")</f>
        <v>Jun</v>
      </c>
      <c r="AD2397">
        <f>MONTH(Sales_Trans_2[[#This Row],[Transaction_Date]])</f>
        <v>6</v>
      </c>
      <c r="AE2397" s="19">
        <f>IFERROR(Sales_Trans_2[[#This Row],[Profit]]/Sales_Trans_2[[#This Row],[Sales_Amount]],0)</f>
        <v>0.17119717399732909</v>
      </c>
      <c r="AF2397" s="20" t="str">
        <f>IF(Sales_Trans_2[[#This Row],[Discount_Pct]]=0,"0%",
IF(Sales_Trans_2[[#This Row],[Discount_Pct]]&lt;=5,"1-5%",
IF(Sales_Trans_2[[#This Row],[Discount_Pct]]&lt;=10,"6-10%",
IF(Sales_Trans_2[[#This Row],[Discount_Pct]]&lt;=15,"11-15%","&gt;15%"))))</f>
        <v>6-10%</v>
      </c>
    </row>
    <row r="2398" spans="1:32" x14ac:dyDescent="0.25">
      <c r="A2398" t="s">
        <v>3516</v>
      </c>
      <c r="B2398" s="10">
        <v>45997</v>
      </c>
      <c r="C2398" t="s">
        <v>3517</v>
      </c>
      <c r="D2398" t="s">
        <v>247</v>
      </c>
      <c r="E2398" t="s">
        <v>297</v>
      </c>
      <c r="F2398" t="s">
        <v>298</v>
      </c>
      <c r="G2398">
        <v>3</v>
      </c>
      <c r="H2398">
        <v>317.72000000000003</v>
      </c>
      <c r="I2398">
        <v>10</v>
      </c>
      <c r="J2398">
        <v>95.32</v>
      </c>
      <c r="K2398">
        <v>857.84</v>
      </c>
      <c r="L2398">
        <v>814.59</v>
      </c>
      <c r="M2398">
        <v>43.25</v>
      </c>
      <c r="N2398" t="s">
        <v>4971</v>
      </c>
      <c r="O2398" t="s">
        <v>24</v>
      </c>
      <c r="P2398" t="s">
        <v>25</v>
      </c>
      <c r="Q2398">
        <v>0.56944444444444442</v>
      </c>
      <c r="R2398" t="s">
        <v>49</v>
      </c>
      <c r="S2398" t="s">
        <v>4897</v>
      </c>
      <c r="T2398" t="s">
        <v>4887</v>
      </c>
      <c r="U2398">
        <v>223.15</v>
      </c>
      <c r="V2398" t="s">
        <v>6031</v>
      </c>
      <c r="W2398" t="s">
        <v>4964</v>
      </c>
      <c r="X2398" t="s">
        <v>5327</v>
      </c>
      <c r="Y2398" t="s">
        <v>4966</v>
      </c>
      <c r="Z2398" t="s">
        <v>5084</v>
      </c>
      <c r="AA2398" t="s">
        <v>4962</v>
      </c>
      <c r="AB2398">
        <f>YEAR(Sales_Trans_2[[#This Row],[Transaction_Date]])</f>
        <v>2025</v>
      </c>
      <c r="AC2398" t="str">
        <f>TEXT(Sales_Trans_2[[#This Row],[Transaction_Date]],"mmm")</f>
        <v>Dec</v>
      </c>
      <c r="AD2398">
        <f>MONTH(Sales_Trans_2[[#This Row],[Transaction_Date]])</f>
        <v>12</v>
      </c>
      <c r="AE2398" s="19">
        <f>IFERROR(Sales_Trans_2[[#This Row],[Profit]]/Sales_Trans_2[[#This Row],[Sales_Amount]],0)</f>
        <v>5.0417327240511046E-2</v>
      </c>
      <c r="AF2398" s="20" t="str">
        <f>IF(Sales_Trans_2[[#This Row],[Discount_Pct]]=0,"0%",
IF(Sales_Trans_2[[#This Row],[Discount_Pct]]&lt;=5,"1-5%",
IF(Sales_Trans_2[[#This Row],[Discount_Pct]]&lt;=10,"6-10%",
IF(Sales_Trans_2[[#This Row],[Discount_Pct]]&lt;=15,"11-15%","&gt;15%"))))</f>
        <v>6-10%</v>
      </c>
    </row>
    <row r="2399" spans="1:32" x14ac:dyDescent="0.25">
      <c r="A2399" t="s">
        <v>2575</v>
      </c>
      <c r="B2399" s="10">
        <v>45967</v>
      </c>
      <c r="C2399" t="s">
        <v>2576</v>
      </c>
      <c r="D2399" t="s">
        <v>1156</v>
      </c>
      <c r="E2399" t="s">
        <v>321</v>
      </c>
      <c r="F2399" t="s">
        <v>322</v>
      </c>
      <c r="G2399">
        <v>2</v>
      </c>
      <c r="H2399">
        <v>147.72</v>
      </c>
      <c r="I2399">
        <v>15</v>
      </c>
      <c r="J2399">
        <v>44.32</v>
      </c>
      <c r="K2399">
        <v>251.12</v>
      </c>
      <c r="L2399">
        <v>218.42</v>
      </c>
      <c r="M2399">
        <v>32.700000000000003</v>
      </c>
      <c r="N2399" t="s">
        <v>133</v>
      </c>
      <c r="O2399" t="s">
        <v>24</v>
      </c>
      <c r="P2399" t="s">
        <v>25</v>
      </c>
      <c r="Q2399">
        <v>0.51527777777777772</v>
      </c>
      <c r="R2399" t="s">
        <v>49</v>
      </c>
      <c r="S2399" t="s">
        <v>4755</v>
      </c>
      <c r="T2399" t="s">
        <v>4752</v>
      </c>
      <c r="U2399">
        <v>147.72</v>
      </c>
      <c r="V2399" t="s">
        <v>6032</v>
      </c>
      <c r="W2399" t="s">
        <v>4964</v>
      </c>
      <c r="X2399" t="s">
        <v>5910</v>
      </c>
      <c r="Y2399" t="s">
        <v>4966</v>
      </c>
      <c r="Z2399" t="s">
        <v>5507</v>
      </c>
      <c r="AA2399" t="s">
        <v>4962</v>
      </c>
      <c r="AB2399">
        <f>YEAR(Sales_Trans_2[[#This Row],[Transaction_Date]])</f>
        <v>2025</v>
      </c>
      <c r="AC2399" t="str">
        <f>TEXT(Sales_Trans_2[[#This Row],[Transaction_Date]],"mmm")</f>
        <v>Nov</v>
      </c>
      <c r="AD2399">
        <f>MONTH(Sales_Trans_2[[#This Row],[Transaction_Date]])</f>
        <v>11</v>
      </c>
      <c r="AE2399" s="19">
        <f>IFERROR(Sales_Trans_2[[#This Row],[Profit]]/Sales_Trans_2[[#This Row],[Sales_Amount]],0)</f>
        <v>0.13021662949984072</v>
      </c>
      <c r="AF2399" s="20" t="str">
        <f>IF(Sales_Trans_2[[#This Row],[Discount_Pct]]=0,"0%",
IF(Sales_Trans_2[[#This Row],[Discount_Pct]]&lt;=5,"1-5%",
IF(Sales_Trans_2[[#This Row],[Discount_Pct]]&lt;=10,"6-10%",
IF(Sales_Trans_2[[#This Row],[Discount_Pct]]&lt;=15,"11-15%","&gt;15%"))))</f>
        <v>11-15%</v>
      </c>
    </row>
    <row r="2400" spans="1:32" x14ac:dyDescent="0.25">
      <c r="A2400" t="s">
        <v>1977</v>
      </c>
      <c r="B2400" s="10">
        <v>45875</v>
      </c>
      <c r="C2400" t="s">
        <v>1219</v>
      </c>
      <c r="D2400" t="s">
        <v>332</v>
      </c>
      <c r="E2400" t="s">
        <v>142</v>
      </c>
      <c r="F2400" t="s">
        <v>143</v>
      </c>
      <c r="G2400">
        <v>3</v>
      </c>
      <c r="H2400">
        <v>245.32</v>
      </c>
      <c r="I2400">
        <v>15</v>
      </c>
      <c r="J2400">
        <v>110.39</v>
      </c>
      <c r="K2400">
        <v>719.41</v>
      </c>
      <c r="L2400">
        <v>628.14</v>
      </c>
      <c r="M2400">
        <v>91.27</v>
      </c>
      <c r="N2400" t="s">
        <v>23</v>
      </c>
      <c r="O2400" t="s">
        <v>24</v>
      </c>
      <c r="P2400" t="s">
        <v>25</v>
      </c>
      <c r="Q2400">
        <v>0.77222222222222225</v>
      </c>
      <c r="R2400" t="s">
        <v>27</v>
      </c>
      <c r="S2400" t="s">
        <v>4733</v>
      </c>
      <c r="T2400" t="s">
        <v>4729</v>
      </c>
      <c r="U2400">
        <v>245.32</v>
      </c>
      <c r="V2400" t="s">
        <v>5449</v>
      </c>
      <c r="W2400" t="s">
        <v>4964</v>
      </c>
      <c r="X2400" t="s">
        <v>5308</v>
      </c>
      <c r="Y2400" t="s">
        <v>4966</v>
      </c>
      <c r="Z2400" t="s">
        <v>5057</v>
      </c>
      <c r="AA2400" t="s">
        <v>4962</v>
      </c>
      <c r="AB2400">
        <f>YEAR(Sales_Trans_2[[#This Row],[Transaction_Date]])</f>
        <v>2025</v>
      </c>
      <c r="AC2400" t="str">
        <f>TEXT(Sales_Trans_2[[#This Row],[Transaction_Date]],"mmm")</f>
        <v>Aug</v>
      </c>
      <c r="AD2400">
        <f>MONTH(Sales_Trans_2[[#This Row],[Transaction_Date]])</f>
        <v>8</v>
      </c>
      <c r="AE2400" s="19">
        <f>IFERROR(Sales_Trans_2[[#This Row],[Profit]]/Sales_Trans_2[[#This Row],[Sales_Amount]],0)</f>
        <v>0.12686785004378587</v>
      </c>
      <c r="AF2400" s="20" t="str">
        <f>IF(Sales_Trans_2[[#This Row],[Discount_Pct]]=0,"0%",
IF(Sales_Trans_2[[#This Row],[Discount_Pct]]&lt;=5,"1-5%",
IF(Sales_Trans_2[[#This Row],[Discount_Pct]]&lt;=10,"6-10%",
IF(Sales_Trans_2[[#This Row],[Discount_Pct]]&lt;=15,"11-15%","&gt;15%"))))</f>
        <v>11-15%</v>
      </c>
    </row>
    <row r="2401" spans="1:32" x14ac:dyDescent="0.25">
      <c r="A2401" t="s">
        <v>111</v>
      </c>
      <c r="B2401" s="10">
        <v>45844</v>
      </c>
      <c r="C2401" t="s">
        <v>112</v>
      </c>
      <c r="D2401" t="s">
        <v>113</v>
      </c>
      <c r="E2401" t="s">
        <v>114</v>
      </c>
      <c r="F2401" t="s">
        <v>115</v>
      </c>
      <c r="G2401">
        <v>1</v>
      </c>
      <c r="H2401">
        <v>253.11</v>
      </c>
      <c r="I2401">
        <v>20</v>
      </c>
      <c r="J2401">
        <v>50.62</v>
      </c>
      <c r="K2401">
        <v>232.86</v>
      </c>
      <c r="L2401">
        <v>190.74</v>
      </c>
      <c r="M2401">
        <v>42.12</v>
      </c>
      <c r="N2401" t="s">
        <v>47</v>
      </c>
      <c r="O2401" t="s">
        <v>24</v>
      </c>
      <c r="P2401" t="s">
        <v>25</v>
      </c>
      <c r="Q2401">
        <v>0.65</v>
      </c>
      <c r="R2401" t="s">
        <v>27</v>
      </c>
      <c r="S2401" t="s">
        <v>4907</v>
      </c>
      <c r="T2401" t="s">
        <v>4908</v>
      </c>
      <c r="U2401">
        <v>253.11</v>
      </c>
      <c r="V2401" t="s">
        <v>4963</v>
      </c>
      <c r="W2401" t="s">
        <v>4964</v>
      </c>
      <c r="X2401" t="s">
        <v>5523</v>
      </c>
      <c r="Y2401" t="s">
        <v>4966</v>
      </c>
      <c r="Z2401" t="s">
        <v>5524</v>
      </c>
      <c r="AA2401" t="s">
        <v>4962</v>
      </c>
      <c r="AB2401">
        <f>YEAR(Sales_Trans_2[[#This Row],[Transaction_Date]])</f>
        <v>2025</v>
      </c>
      <c r="AC2401" t="str">
        <f>TEXT(Sales_Trans_2[[#This Row],[Transaction_Date]],"mmm")</f>
        <v>Jul</v>
      </c>
      <c r="AD2401">
        <f>MONTH(Sales_Trans_2[[#This Row],[Transaction_Date]])</f>
        <v>7</v>
      </c>
      <c r="AE2401" s="19">
        <f>IFERROR(Sales_Trans_2[[#This Row],[Profit]]/Sales_Trans_2[[#This Row],[Sales_Amount]],0)</f>
        <v>0.18088121618139652</v>
      </c>
      <c r="AF2401" s="20" t="str">
        <f>IF(Sales_Trans_2[[#This Row],[Discount_Pct]]=0,"0%",
IF(Sales_Trans_2[[#This Row],[Discount_Pct]]&lt;=5,"1-5%",
IF(Sales_Trans_2[[#This Row],[Discount_Pct]]&lt;=10,"6-10%",
IF(Sales_Trans_2[[#This Row],[Discount_Pct]]&lt;=15,"11-15%","&gt;15%"))))</f>
        <v>&gt;15%</v>
      </c>
    </row>
    <row r="2402" spans="1:32" x14ac:dyDescent="0.25">
      <c r="A2402" t="s">
        <v>2348</v>
      </c>
      <c r="B2402" s="10">
        <v>45803</v>
      </c>
      <c r="C2402" t="s">
        <v>2349</v>
      </c>
      <c r="D2402" t="s">
        <v>264</v>
      </c>
      <c r="E2402" t="s">
        <v>771</v>
      </c>
      <c r="F2402" t="s">
        <v>568</v>
      </c>
      <c r="G2402">
        <v>3</v>
      </c>
      <c r="H2402">
        <v>383.51</v>
      </c>
      <c r="I2402">
        <v>5</v>
      </c>
      <c r="J2402">
        <v>57.53</v>
      </c>
      <c r="K2402">
        <v>1093</v>
      </c>
      <c r="L2402">
        <v>857.7</v>
      </c>
      <c r="M2402">
        <v>235.3</v>
      </c>
      <c r="N2402" t="s">
        <v>4971</v>
      </c>
      <c r="O2402" t="s">
        <v>24</v>
      </c>
      <c r="P2402" t="s">
        <v>25</v>
      </c>
      <c r="Q2402">
        <v>0.58194444444444449</v>
      </c>
      <c r="R2402" t="s">
        <v>49</v>
      </c>
      <c r="S2402" t="s">
        <v>4702</v>
      </c>
      <c r="T2402" t="s">
        <v>4703</v>
      </c>
      <c r="U2402">
        <v>383.51</v>
      </c>
      <c r="V2402" t="s">
        <v>6040</v>
      </c>
      <c r="W2402" t="s">
        <v>4964</v>
      </c>
      <c r="X2402" t="s">
        <v>5707</v>
      </c>
      <c r="Y2402" t="s">
        <v>4966</v>
      </c>
      <c r="Z2402" t="s">
        <v>4978</v>
      </c>
      <c r="AA2402" t="s">
        <v>4962</v>
      </c>
      <c r="AB2402">
        <f>YEAR(Sales_Trans_2[[#This Row],[Transaction_Date]])</f>
        <v>2025</v>
      </c>
      <c r="AC2402" t="str">
        <f>TEXT(Sales_Trans_2[[#This Row],[Transaction_Date]],"mmm")</f>
        <v>May</v>
      </c>
      <c r="AD2402">
        <f>MONTH(Sales_Trans_2[[#This Row],[Transaction_Date]])</f>
        <v>5</v>
      </c>
      <c r="AE2402" s="19">
        <f>IFERROR(Sales_Trans_2[[#This Row],[Profit]]/Sales_Trans_2[[#This Row],[Sales_Amount]],0)</f>
        <v>0.21527904849039342</v>
      </c>
      <c r="AF2402" s="20" t="str">
        <f>IF(Sales_Trans_2[[#This Row],[Discount_Pct]]=0,"0%",
IF(Sales_Trans_2[[#This Row],[Discount_Pct]]&lt;=5,"1-5%",
IF(Sales_Trans_2[[#This Row],[Discount_Pct]]&lt;=10,"6-10%",
IF(Sales_Trans_2[[#This Row],[Discount_Pct]]&lt;=15,"11-15%","&gt;15%"))))</f>
        <v>1-5%</v>
      </c>
    </row>
    <row r="2403" spans="1:32" x14ac:dyDescent="0.25">
      <c r="A2403" t="s">
        <v>4554</v>
      </c>
      <c r="B2403" s="10">
        <v>45802</v>
      </c>
      <c r="C2403" t="s">
        <v>2918</v>
      </c>
      <c r="D2403" t="s">
        <v>611</v>
      </c>
      <c r="E2403" t="s">
        <v>21</v>
      </c>
      <c r="F2403" t="s">
        <v>2601</v>
      </c>
      <c r="G2403">
        <v>2</v>
      </c>
      <c r="H2403">
        <v>339.13</v>
      </c>
      <c r="I2403">
        <v>5</v>
      </c>
      <c r="J2403">
        <v>33.909999999999997</v>
      </c>
      <c r="K2403">
        <v>741</v>
      </c>
      <c r="L2403">
        <v>501.36</v>
      </c>
      <c r="M2403">
        <v>239.64</v>
      </c>
      <c r="N2403" t="s">
        <v>68</v>
      </c>
      <c r="O2403" t="s">
        <v>24</v>
      </c>
      <c r="P2403" t="s">
        <v>25</v>
      </c>
      <c r="Q2403">
        <v>0.59722222222222221</v>
      </c>
      <c r="R2403" t="s">
        <v>27</v>
      </c>
      <c r="S2403" t="s">
        <v>4775</v>
      </c>
      <c r="T2403" t="s">
        <v>4776</v>
      </c>
      <c r="U2403">
        <v>339.13</v>
      </c>
      <c r="V2403" t="s">
        <v>5778</v>
      </c>
      <c r="W2403" t="s">
        <v>4964</v>
      </c>
      <c r="X2403" t="s">
        <v>5286</v>
      </c>
      <c r="Y2403" t="s">
        <v>4966</v>
      </c>
      <c r="Z2403" t="s">
        <v>5133</v>
      </c>
      <c r="AA2403" t="s">
        <v>4962</v>
      </c>
      <c r="AB2403">
        <f>YEAR(Sales_Trans_2[[#This Row],[Transaction_Date]])</f>
        <v>2025</v>
      </c>
      <c r="AC2403" t="str">
        <f>TEXT(Sales_Trans_2[[#This Row],[Transaction_Date]],"mmm")</f>
        <v>May</v>
      </c>
      <c r="AD2403">
        <f>MONTH(Sales_Trans_2[[#This Row],[Transaction_Date]])</f>
        <v>5</v>
      </c>
      <c r="AE2403" s="19">
        <f>IFERROR(Sales_Trans_2[[#This Row],[Profit]]/Sales_Trans_2[[#This Row],[Sales_Amount]],0)</f>
        <v>0.32340080971659918</v>
      </c>
      <c r="AF2403" s="20" t="str">
        <f>IF(Sales_Trans_2[[#This Row],[Discount_Pct]]=0,"0%",
IF(Sales_Trans_2[[#This Row],[Discount_Pct]]&lt;=5,"1-5%",
IF(Sales_Trans_2[[#This Row],[Discount_Pct]]&lt;=10,"6-10%",
IF(Sales_Trans_2[[#This Row],[Discount_Pct]]&lt;=15,"11-15%","&gt;15%"))))</f>
        <v>1-5%</v>
      </c>
    </row>
    <row r="2404" spans="1:32" x14ac:dyDescent="0.25">
      <c r="A2404" t="s">
        <v>4529</v>
      </c>
      <c r="B2404" s="10">
        <v>45935</v>
      </c>
      <c r="C2404" t="s">
        <v>4530</v>
      </c>
      <c r="D2404" t="s">
        <v>1382</v>
      </c>
      <c r="E2404" t="s">
        <v>243</v>
      </c>
      <c r="F2404" t="s">
        <v>1165</v>
      </c>
      <c r="G2404">
        <v>1</v>
      </c>
      <c r="H2404">
        <v>317.99</v>
      </c>
      <c r="I2404">
        <v>10</v>
      </c>
      <c r="J2404">
        <v>31.8</v>
      </c>
      <c r="K2404">
        <v>329.12</v>
      </c>
      <c r="L2404">
        <v>235.05</v>
      </c>
      <c r="M2404">
        <v>94.07</v>
      </c>
      <c r="N2404" t="s">
        <v>47</v>
      </c>
      <c r="O2404" t="s">
        <v>24</v>
      </c>
      <c r="P2404" t="s">
        <v>25</v>
      </c>
      <c r="Q2404">
        <v>0.70416666666666672</v>
      </c>
      <c r="R2404" t="s">
        <v>27</v>
      </c>
      <c r="S2404" t="s">
        <v>4774</v>
      </c>
      <c r="T2404" t="s">
        <v>4752</v>
      </c>
      <c r="U2404">
        <v>317.99</v>
      </c>
      <c r="V2404" t="s">
        <v>6049</v>
      </c>
      <c r="W2404" t="s">
        <v>4964</v>
      </c>
      <c r="X2404" t="s">
        <v>5464</v>
      </c>
      <c r="Y2404" t="s">
        <v>4966</v>
      </c>
      <c r="Z2404" t="s">
        <v>5046</v>
      </c>
      <c r="AA2404" t="s">
        <v>4962</v>
      </c>
      <c r="AB2404">
        <f>YEAR(Sales_Trans_2[[#This Row],[Transaction_Date]])</f>
        <v>2025</v>
      </c>
      <c r="AC2404" t="str">
        <f>TEXT(Sales_Trans_2[[#This Row],[Transaction_Date]],"mmm")</f>
        <v>Oct</v>
      </c>
      <c r="AD2404">
        <f>MONTH(Sales_Trans_2[[#This Row],[Transaction_Date]])</f>
        <v>10</v>
      </c>
      <c r="AE2404" s="19">
        <f>IFERROR(Sales_Trans_2[[#This Row],[Profit]]/Sales_Trans_2[[#This Row],[Sales_Amount]],0)</f>
        <v>0.28582280019445794</v>
      </c>
      <c r="AF2404" s="20" t="str">
        <f>IF(Sales_Trans_2[[#This Row],[Discount_Pct]]=0,"0%",
IF(Sales_Trans_2[[#This Row],[Discount_Pct]]&lt;=5,"1-5%",
IF(Sales_Trans_2[[#This Row],[Discount_Pct]]&lt;=10,"6-10%",
IF(Sales_Trans_2[[#This Row],[Discount_Pct]]&lt;=15,"11-15%","&gt;15%"))))</f>
        <v>6-10%</v>
      </c>
    </row>
    <row r="2405" spans="1:32" x14ac:dyDescent="0.25">
      <c r="A2405" t="s">
        <v>533</v>
      </c>
      <c r="B2405" s="10">
        <v>45721</v>
      </c>
      <c r="C2405" t="s">
        <v>534</v>
      </c>
      <c r="D2405" t="s">
        <v>84</v>
      </c>
      <c r="E2405" t="s">
        <v>303</v>
      </c>
      <c r="F2405" t="s">
        <v>535</v>
      </c>
      <c r="G2405">
        <v>2</v>
      </c>
      <c r="H2405">
        <v>260.93</v>
      </c>
      <c r="I2405">
        <v>20</v>
      </c>
      <c r="J2405">
        <v>104.37</v>
      </c>
      <c r="K2405">
        <v>480.11</v>
      </c>
      <c r="L2405">
        <v>388.12</v>
      </c>
      <c r="M2405">
        <v>91.99</v>
      </c>
      <c r="N2405" t="s">
        <v>68</v>
      </c>
      <c r="O2405" t="s">
        <v>24</v>
      </c>
      <c r="P2405" t="s">
        <v>25</v>
      </c>
      <c r="Q2405">
        <v>0.4777777777777778</v>
      </c>
      <c r="R2405" t="s">
        <v>27</v>
      </c>
      <c r="S2405" t="s">
        <v>4823</v>
      </c>
      <c r="T2405" t="s">
        <v>4805</v>
      </c>
      <c r="U2405">
        <v>260.93</v>
      </c>
      <c r="V2405" t="s">
        <v>5993</v>
      </c>
      <c r="W2405" t="s">
        <v>4964</v>
      </c>
      <c r="X2405" t="s">
        <v>5911</v>
      </c>
      <c r="Y2405" t="s">
        <v>4966</v>
      </c>
      <c r="Z2405" t="s">
        <v>5351</v>
      </c>
      <c r="AA2405" t="s">
        <v>4962</v>
      </c>
      <c r="AB2405">
        <f>YEAR(Sales_Trans_2[[#This Row],[Transaction_Date]])</f>
        <v>2025</v>
      </c>
      <c r="AC2405" t="str">
        <f>TEXT(Sales_Trans_2[[#This Row],[Transaction_Date]],"mmm")</f>
        <v>Mar</v>
      </c>
      <c r="AD2405">
        <f>MONTH(Sales_Trans_2[[#This Row],[Transaction_Date]])</f>
        <v>3</v>
      </c>
      <c r="AE2405" s="19">
        <f>IFERROR(Sales_Trans_2[[#This Row],[Profit]]/Sales_Trans_2[[#This Row],[Sales_Amount]],0)</f>
        <v>0.19160192455895522</v>
      </c>
      <c r="AF2405" s="20" t="str">
        <f>IF(Sales_Trans_2[[#This Row],[Discount_Pct]]=0,"0%",
IF(Sales_Trans_2[[#This Row],[Discount_Pct]]&lt;=5,"1-5%",
IF(Sales_Trans_2[[#This Row],[Discount_Pct]]&lt;=10,"6-10%",
IF(Sales_Trans_2[[#This Row],[Discount_Pct]]&lt;=15,"11-15%","&gt;15%"))))</f>
        <v>&gt;15%</v>
      </c>
    </row>
    <row r="2406" spans="1:32" x14ac:dyDescent="0.25">
      <c r="A2406" t="s">
        <v>4445</v>
      </c>
      <c r="B2406" s="10">
        <v>45774</v>
      </c>
      <c r="C2406" t="s">
        <v>2691</v>
      </c>
      <c r="D2406" t="s">
        <v>302</v>
      </c>
      <c r="E2406" t="s">
        <v>1799</v>
      </c>
      <c r="F2406" t="s">
        <v>1800</v>
      </c>
      <c r="G2406">
        <v>4</v>
      </c>
      <c r="H2406">
        <v>343.56</v>
      </c>
      <c r="I2406">
        <v>5</v>
      </c>
      <c r="J2406">
        <v>68.709999999999994</v>
      </c>
      <c r="K2406">
        <v>1501.36</v>
      </c>
      <c r="L2406">
        <v>865.28</v>
      </c>
      <c r="M2406">
        <v>636.08000000000004</v>
      </c>
      <c r="N2406" t="s">
        <v>4971</v>
      </c>
      <c r="O2406" t="s">
        <v>24</v>
      </c>
      <c r="P2406" t="s">
        <v>25</v>
      </c>
      <c r="Q2406">
        <v>0.54097222222222219</v>
      </c>
      <c r="R2406" t="s">
        <v>27</v>
      </c>
      <c r="S2406" t="s">
        <v>4655</v>
      </c>
      <c r="T2406" t="s">
        <v>4636</v>
      </c>
      <c r="U2406">
        <v>343.56</v>
      </c>
      <c r="V2406" t="s">
        <v>5788</v>
      </c>
      <c r="W2406" t="s">
        <v>4964</v>
      </c>
      <c r="X2406" t="s">
        <v>5192</v>
      </c>
      <c r="Y2406" t="s">
        <v>4966</v>
      </c>
      <c r="Z2406" t="s">
        <v>5193</v>
      </c>
      <c r="AA2406" t="s">
        <v>4962</v>
      </c>
      <c r="AB2406">
        <f>YEAR(Sales_Trans_2[[#This Row],[Transaction_Date]])</f>
        <v>2025</v>
      </c>
      <c r="AC2406" t="str">
        <f>TEXT(Sales_Trans_2[[#This Row],[Transaction_Date]],"mmm")</f>
        <v>Apr</v>
      </c>
      <c r="AD2406">
        <f>MONTH(Sales_Trans_2[[#This Row],[Transaction_Date]])</f>
        <v>4</v>
      </c>
      <c r="AE2406" s="19">
        <f>IFERROR(Sales_Trans_2[[#This Row],[Profit]]/Sales_Trans_2[[#This Row],[Sales_Amount]],0)</f>
        <v>0.42366920658602875</v>
      </c>
      <c r="AF2406" s="20" t="str">
        <f>IF(Sales_Trans_2[[#This Row],[Discount_Pct]]=0,"0%",
IF(Sales_Trans_2[[#This Row],[Discount_Pct]]&lt;=5,"1-5%",
IF(Sales_Trans_2[[#This Row],[Discount_Pct]]&lt;=10,"6-10%",
IF(Sales_Trans_2[[#This Row],[Discount_Pct]]&lt;=15,"11-15%","&gt;15%"))))</f>
        <v>1-5%</v>
      </c>
    </row>
    <row r="2407" spans="1:32" x14ac:dyDescent="0.25">
      <c r="A2407" t="s">
        <v>3862</v>
      </c>
      <c r="B2407" s="10">
        <v>45773</v>
      </c>
      <c r="C2407" t="s">
        <v>3310</v>
      </c>
      <c r="D2407" t="s">
        <v>530</v>
      </c>
      <c r="E2407" t="s">
        <v>297</v>
      </c>
      <c r="F2407" t="s">
        <v>298</v>
      </c>
      <c r="G2407">
        <v>3</v>
      </c>
      <c r="H2407">
        <v>125.15</v>
      </c>
      <c r="I2407">
        <v>20</v>
      </c>
      <c r="J2407">
        <v>75.09</v>
      </c>
      <c r="K2407">
        <v>345.41</v>
      </c>
      <c r="L2407">
        <v>287.10000000000002</v>
      </c>
      <c r="M2407">
        <v>58.31</v>
      </c>
      <c r="N2407" t="s">
        <v>4971</v>
      </c>
      <c r="O2407" t="s">
        <v>24</v>
      </c>
      <c r="P2407" t="s">
        <v>25</v>
      </c>
      <c r="Q2407">
        <v>0.60763888888888884</v>
      </c>
      <c r="R2407" t="s">
        <v>27</v>
      </c>
      <c r="S2407" t="s">
        <v>4772</v>
      </c>
      <c r="T2407" t="s">
        <v>4752</v>
      </c>
      <c r="U2407">
        <v>125.15</v>
      </c>
      <c r="V2407" t="s">
        <v>5100</v>
      </c>
      <c r="W2407" t="s">
        <v>4964</v>
      </c>
      <c r="X2407" t="s">
        <v>5327</v>
      </c>
      <c r="Y2407" t="s">
        <v>4966</v>
      </c>
      <c r="Z2407" t="s">
        <v>5084</v>
      </c>
      <c r="AA2407" t="s">
        <v>4962</v>
      </c>
      <c r="AB2407">
        <f>YEAR(Sales_Trans_2[[#This Row],[Transaction_Date]])</f>
        <v>2025</v>
      </c>
      <c r="AC2407" t="str">
        <f>TEXT(Sales_Trans_2[[#This Row],[Transaction_Date]],"mmm")</f>
        <v>Apr</v>
      </c>
      <c r="AD2407">
        <f>MONTH(Sales_Trans_2[[#This Row],[Transaction_Date]])</f>
        <v>4</v>
      </c>
      <c r="AE2407" s="19">
        <f>IFERROR(Sales_Trans_2[[#This Row],[Profit]]/Sales_Trans_2[[#This Row],[Sales_Amount]],0)</f>
        <v>0.16881387336788164</v>
      </c>
      <c r="AF2407" s="20" t="str">
        <f>IF(Sales_Trans_2[[#This Row],[Discount_Pct]]=0,"0%",
IF(Sales_Trans_2[[#This Row],[Discount_Pct]]&lt;=5,"1-5%",
IF(Sales_Trans_2[[#This Row],[Discount_Pct]]&lt;=10,"6-10%",
IF(Sales_Trans_2[[#This Row],[Discount_Pct]]&lt;=15,"11-15%","&gt;15%"))))</f>
        <v>&gt;15%</v>
      </c>
    </row>
    <row r="2408" spans="1:32" x14ac:dyDescent="0.25">
      <c r="A2408" t="s">
        <v>2664</v>
      </c>
      <c r="B2408" s="10">
        <v>45766</v>
      </c>
      <c r="C2408" t="s">
        <v>1034</v>
      </c>
      <c r="D2408" t="s">
        <v>65</v>
      </c>
      <c r="E2408" t="s">
        <v>204</v>
      </c>
      <c r="F2408" t="s">
        <v>205</v>
      </c>
      <c r="G2408">
        <v>1</v>
      </c>
      <c r="H2408">
        <v>172.63</v>
      </c>
      <c r="I2408">
        <v>15</v>
      </c>
      <c r="J2408">
        <v>25.89</v>
      </c>
      <c r="K2408">
        <v>168.75</v>
      </c>
      <c r="L2408">
        <v>142</v>
      </c>
      <c r="M2408">
        <v>26.75</v>
      </c>
      <c r="N2408" t="s">
        <v>4971</v>
      </c>
      <c r="O2408" t="s">
        <v>24</v>
      </c>
      <c r="P2408" t="s">
        <v>25</v>
      </c>
      <c r="Q2408">
        <v>0.38194444444444442</v>
      </c>
      <c r="R2408" t="s">
        <v>27</v>
      </c>
      <c r="S2408" t="s">
        <v>4719</v>
      </c>
      <c r="T2408" t="s">
        <v>4703</v>
      </c>
      <c r="U2408">
        <v>172.63</v>
      </c>
      <c r="V2408" t="s">
        <v>5914</v>
      </c>
      <c r="W2408" t="s">
        <v>4964</v>
      </c>
      <c r="X2408" t="s">
        <v>5021</v>
      </c>
      <c r="Y2408" t="s">
        <v>4966</v>
      </c>
      <c r="Z2408" t="s">
        <v>5022</v>
      </c>
      <c r="AA2408" t="s">
        <v>4962</v>
      </c>
      <c r="AB2408">
        <f>YEAR(Sales_Trans_2[[#This Row],[Transaction_Date]])</f>
        <v>2025</v>
      </c>
      <c r="AC2408" t="str">
        <f>TEXT(Sales_Trans_2[[#This Row],[Transaction_Date]],"mmm")</f>
        <v>Apr</v>
      </c>
      <c r="AD2408">
        <f>MONTH(Sales_Trans_2[[#This Row],[Transaction_Date]])</f>
        <v>4</v>
      </c>
      <c r="AE2408" s="19">
        <f>IFERROR(Sales_Trans_2[[#This Row],[Profit]]/Sales_Trans_2[[#This Row],[Sales_Amount]],0)</f>
        <v>0.15851851851851853</v>
      </c>
      <c r="AF2408" s="20" t="str">
        <f>IF(Sales_Trans_2[[#This Row],[Discount_Pct]]=0,"0%",
IF(Sales_Trans_2[[#This Row],[Discount_Pct]]&lt;=5,"1-5%",
IF(Sales_Trans_2[[#This Row],[Discount_Pct]]&lt;=10,"6-10%",
IF(Sales_Trans_2[[#This Row],[Discount_Pct]]&lt;=15,"11-15%","&gt;15%"))))</f>
        <v>11-15%</v>
      </c>
    </row>
    <row r="2409" spans="1:32" x14ac:dyDescent="0.25">
      <c r="A2409" t="s">
        <v>4053</v>
      </c>
      <c r="B2409" s="10">
        <v>45842</v>
      </c>
      <c r="C2409" t="s">
        <v>3058</v>
      </c>
      <c r="D2409" t="s">
        <v>745</v>
      </c>
      <c r="E2409" t="s">
        <v>215</v>
      </c>
      <c r="F2409" t="s">
        <v>216</v>
      </c>
      <c r="G2409">
        <v>2</v>
      </c>
      <c r="H2409">
        <v>168.36</v>
      </c>
      <c r="I2409">
        <v>20</v>
      </c>
      <c r="J2409">
        <v>67.34</v>
      </c>
      <c r="K2409">
        <v>269.38</v>
      </c>
      <c r="L2409">
        <v>204.46</v>
      </c>
      <c r="M2409">
        <v>64.92</v>
      </c>
      <c r="N2409" t="s">
        <v>68</v>
      </c>
      <c r="O2409" t="s">
        <v>24</v>
      </c>
      <c r="P2409" t="s">
        <v>25</v>
      </c>
      <c r="Q2409">
        <v>0.6118055555555556</v>
      </c>
      <c r="R2409" t="s">
        <v>49</v>
      </c>
      <c r="S2409" t="s">
        <v>4666</v>
      </c>
      <c r="T2409" t="s">
        <v>4636</v>
      </c>
      <c r="U2409">
        <v>168.36</v>
      </c>
      <c r="V2409" t="s">
        <v>6059</v>
      </c>
      <c r="W2409" t="s">
        <v>4964</v>
      </c>
      <c r="X2409" t="s">
        <v>5168</v>
      </c>
      <c r="Y2409" t="s">
        <v>4966</v>
      </c>
      <c r="Z2409" t="s">
        <v>5169</v>
      </c>
      <c r="AA2409" t="s">
        <v>4962</v>
      </c>
      <c r="AB2409">
        <f>YEAR(Sales_Trans_2[[#This Row],[Transaction_Date]])</f>
        <v>2025</v>
      </c>
      <c r="AC2409" t="str">
        <f>TEXT(Sales_Trans_2[[#This Row],[Transaction_Date]],"mmm")</f>
        <v>Jul</v>
      </c>
      <c r="AD2409">
        <f>MONTH(Sales_Trans_2[[#This Row],[Transaction_Date]])</f>
        <v>7</v>
      </c>
      <c r="AE2409" s="19">
        <f>IFERROR(Sales_Trans_2[[#This Row],[Profit]]/Sales_Trans_2[[#This Row],[Sales_Amount]],0)</f>
        <v>0.24099784690771403</v>
      </c>
      <c r="AF2409" s="20" t="str">
        <f>IF(Sales_Trans_2[[#This Row],[Discount_Pct]]=0,"0%",
IF(Sales_Trans_2[[#This Row],[Discount_Pct]]&lt;=5,"1-5%",
IF(Sales_Trans_2[[#This Row],[Discount_Pct]]&lt;=10,"6-10%",
IF(Sales_Trans_2[[#This Row],[Discount_Pct]]&lt;=15,"11-15%","&gt;15%"))))</f>
        <v>&gt;15%</v>
      </c>
    </row>
    <row r="2410" spans="1:32" x14ac:dyDescent="0.25">
      <c r="A2410" t="s">
        <v>452</v>
      </c>
      <c r="B2410" s="10">
        <v>46047</v>
      </c>
      <c r="C2410" t="s">
        <v>453</v>
      </c>
      <c r="D2410" t="s">
        <v>454</v>
      </c>
      <c r="E2410" t="s">
        <v>142</v>
      </c>
      <c r="F2410" t="s">
        <v>455</v>
      </c>
      <c r="G2410">
        <v>3</v>
      </c>
      <c r="H2410">
        <v>374.82</v>
      </c>
      <c r="I2410">
        <v>15</v>
      </c>
      <c r="J2410">
        <v>168.67</v>
      </c>
      <c r="K2410">
        <v>1099.1600000000001</v>
      </c>
      <c r="L2410">
        <v>931.14</v>
      </c>
      <c r="M2410">
        <v>168.02</v>
      </c>
      <c r="N2410" t="s">
        <v>40</v>
      </c>
      <c r="O2410" t="s">
        <v>24</v>
      </c>
      <c r="P2410" t="s">
        <v>25</v>
      </c>
      <c r="Q2410">
        <v>0.41805555555555557</v>
      </c>
      <c r="R2410" t="s">
        <v>27</v>
      </c>
      <c r="S2410" t="s">
        <v>4853</v>
      </c>
      <c r="T2410" t="s">
        <v>4847</v>
      </c>
      <c r="U2410">
        <v>365.92</v>
      </c>
      <c r="V2410" t="s">
        <v>5055</v>
      </c>
      <c r="W2410" t="s">
        <v>4958</v>
      </c>
      <c r="X2410" t="s">
        <v>5056</v>
      </c>
      <c r="Y2410" t="s">
        <v>4966</v>
      </c>
      <c r="Z2410" t="s">
        <v>5057</v>
      </c>
      <c r="AA2410" t="s">
        <v>4962</v>
      </c>
      <c r="AB2410">
        <f>YEAR(Sales_Trans_2[[#This Row],[Transaction_Date]])</f>
        <v>2026</v>
      </c>
      <c r="AC2410" t="str">
        <f>TEXT(Sales_Trans_2[[#This Row],[Transaction_Date]],"mmm")</f>
        <v>Jan</v>
      </c>
      <c r="AD2410">
        <f>MONTH(Sales_Trans_2[[#This Row],[Transaction_Date]])</f>
        <v>1</v>
      </c>
      <c r="AE2410" s="19">
        <f>IFERROR(Sales_Trans_2[[#This Row],[Profit]]/Sales_Trans_2[[#This Row],[Sales_Amount]],0)</f>
        <v>0.15286218566905638</v>
      </c>
      <c r="AF2410" s="20" t="str">
        <f>IF(Sales_Trans_2[[#This Row],[Discount_Pct]]=0,"0%",
IF(Sales_Trans_2[[#This Row],[Discount_Pct]]&lt;=5,"1-5%",
IF(Sales_Trans_2[[#This Row],[Discount_Pct]]&lt;=10,"6-10%",
IF(Sales_Trans_2[[#This Row],[Discount_Pct]]&lt;=15,"11-15%","&gt;15%"))))</f>
        <v>11-15%</v>
      </c>
    </row>
    <row r="2411" spans="1:32" x14ac:dyDescent="0.25">
      <c r="A2411" t="s">
        <v>930</v>
      </c>
      <c r="B2411" s="10">
        <v>46106</v>
      </c>
      <c r="C2411" t="s">
        <v>931</v>
      </c>
      <c r="D2411" t="s">
        <v>812</v>
      </c>
      <c r="E2411" t="s">
        <v>297</v>
      </c>
      <c r="F2411" t="s">
        <v>676</v>
      </c>
      <c r="G2411">
        <v>8</v>
      </c>
      <c r="H2411">
        <v>537.83000000000004</v>
      </c>
      <c r="I2411">
        <v>20</v>
      </c>
      <c r="J2411">
        <v>860.53</v>
      </c>
      <c r="K2411">
        <v>3442.11</v>
      </c>
      <c r="L2411">
        <v>3033.52</v>
      </c>
      <c r="M2411">
        <v>408.59</v>
      </c>
      <c r="N2411" t="s">
        <v>133</v>
      </c>
      <c r="O2411" t="s">
        <v>24</v>
      </c>
      <c r="P2411" t="s">
        <v>25</v>
      </c>
      <c r="Q2411">
        <v>0.89097222222222228</v>
      </c>
      <c r="R2411" t="s">
        <v>49</v>
      </c>
      <c r="S2411" t="s">
        <v>4770</v>
      </c>
      <c r="T2411" t="s">
        <v>4752</v>
      </c>
      <c r="U2411">
        <v>530.16</v>
      </c>
      <c r="V2411" t="s">
        <v>5005</v>
      </c>
      <c r="W2411" t="s">
        <v>4958</v>
      </c>
      <c r="X2411" t="s">
        <v>5085</v>
      </c>
      <c r="Y2411" t="s">
        <v>4966</v>
      </c>
      <c r="Z2411" t="s">
        <v>5084</v>
      </c>
      <c r="AA2411" t="s">
        <v>4962</v>
      </c>
      <c r="AB2411">
        <f>YEAR(Sales_Trans_2[[#This Row],[Transaction_Date]])</f>
        <v>2026</v>
      </c>
      <c r="AC2411" t="str">
        <f>TEXT(Sales_Trans_2[[#This Row],[Transaction_Date]],"mmm")</f>
        <v>Mar</v>
      </c>
      <c r="AD2411">
        <f>MONTH(Sales_Trans_2[[#This Row],[Transaction_Date]])</f>
        <v>3</v>
      </c>
      <c r="AE2411" s="19">
        <f>IFERROR(Sales_Trans_2[[#This Row],[Profit]]/Sales_Trans_2[[#This Row],[Sales_Amount]],0)</f>
        <v>0.11870335346633314</v>
      </c>
      <c r="AF2411" s="20" t="str">
        <f>IF(Sales_Trans_2[[#This Row],[Discount_Pct]]=0,"0%",
IF(Sales_Trans_2[[#This Row],[Discount_Pct]]&lt;=5,"1-5%",
IF(Sales_Trans_2[[#This Row],[Discount_Pct]]&lt;=10,"6-10%",
IF(Sales_Trans_2[[#This Row],[Discount_Pct]]&lt;=15,"11-15%","&gt;15%"))))</f>
        <v>&gt;15%</v>
      </c>
    </row>
    <row r="2412" spans="1:32" x14ac:dyDescent="0.25">
      <c r="A2412" t="s">
        <v>4320</v>
      </c>
      <c r="B2412" s="10">
        <v>46024</v>
      </c>
      <c r="C2412" t="s">
        <v>289</v>
      </c>
      <c r="D2412" t="s">
        <v>714</v>
      </c>
      <c r="E2412" t="s">
        <v>1066</v>
      </c>
      <c r="F2412" t="s">
        <v>1067</v>
      </c>
      <c r="G2412">
        <v>6</v>
      </c>
      <c r="H2412">
        <v>168.56</v>
      </c>
      <c r="I2412">
        <v>15</v>
      </c>
      <c r="J2412">
        <v>151.69999999999999</v>
      </c>
      <c r="K2412">
        <v>988.61</v>
      </c>
      <c r="L2412">
        <v>745.44</v>
      </c>
      <c r="M2412">
        <v>243.17</v>
      </c>
      <c r="N2412" t="s">
        <v>40</v>
      </c>
      <c r="O2412" t="s">
        <v>24</v>
      </c>
      <c r="P2412" t="s">
        <v>25</v>
      </c>
      <c r="Q2412">
        <v>0.76180555555555551</v>
      </c>
      <c r="R2412" t="s">
        <v>27</v>
      </c>
      <c r="S2412" t="s">
        <v>4653</v>
      </c>
      <c r="T2412" t="s">
        <v>4672</v>
      </c>
      <c r="U2412">
        <v>161.03</v>
      </c>
      <c r="V2412" t="s">
        <v>5118</v>
      </c>
      <c r="W2412" t="s">
        <v>4958</v>
      </c>
      <c r="X2412" t="s">
        <v>5119</v>
      </c>
      <c r="Y2412" t="s">
        <v>4966</v>
      </c>
      <c r="Z2412" t="s">
        <v>5120</v>
      </c>
      <c r="AA2412" t="s">
        <v>4962</v>
      </c>
      <c r="AB2412">
        <f>YEAR(Sales_Trans_2[[#This Row],[Transaction_Date]])</f>
        <v>2026</v>
      </c>
      <c r="AC2412" t="str">
        <f>TEXT(Sales_Trans_2[[#This Row],[Transaction_Date]],"mmm")</f>
        <v>Jan</v>
      </c>
      <c r="AD2412">
        <f>MONTH(Sales_Trans_2[[#This Row],[Transaction_Date]])</f>
        <v>1</v>
      </c>
      <c r="AE2412" s="19">
        <f>IFERROR(Sales_Trans_2[[#This Row],[Profit]]/Sales_Trans_2[[#This Row],[Sales_Amount]],0)</f>
        <v>0.24597161671437673</v>
      </c>
      <c r="AF2412" s="20" t="str">
        <f>IF(Sales_Trans_2[[#This Row],[Discount_Pct]]=0,"0%",
IF(Sales_Trans_2[[#This Row],[Discount_Pct]]&lt;=5,"1-5%",
IF(Sales_Trans_2[[#This Row],[Discount_Pct]]&lt;=10,"6-10%",
IF(Sales_Trans_2[[#This Row],[Discount_Pct]]&lt;=15,"11-15%","&gt;15%"))))</f>
        <v>11-15%</v>
      </c>
    </row>
    <row r="2413" spans="1:32" x14ac:dyDescent="0.25">
      <c r="A2413" t="s">
        <v>2215</v>
      </c>
      <c r="B2413" s="10">
        <v>46018</v>
      </c>
      <c r="C2413" t="s">
        <v>1496</v>
      </c>
      <c r="D2413" t="s">
        <v>365</v>
      </c>
      <c r="E2413" t="s">
        <v>309</v>
      </c>
      <c r="F2413" t="s">
        <v>310</v>
      </c>
      <c r="G2413">
        <v>8</v>
      </c>
      <c r="H2413">
        <v>483.26</v>
      </c>
      <c r="I2413">
        <v>15</v>
      </c>
      <c r="J2413">
        <v>579.91</v>
      </c>
      <c r="K2413">
        <v>3779.1</v>
      </c>
      <c r="L2413">
        <v>3095.12</v>
      </c>
      <c r="M2413">
        <v>683.98</v>
      </c>
      <c r="N2413" t="s">
        <v>68</v>
      </c>
      <c r="O2413" t="s">
        <v>24</v>
      </c>
      <c r="P2413" t="s">
        <v>25</v>
      </c>
      <c r="Q2413">
        <v>0.46250000000000002</v>
      </c>
      <c r="R2413" t="s">
        <v>27</v>
      </c>
      <c r="S2413" t="s">
        <v>4680</v>
      </c>
      <c r="T2413" t="s">
        <v>4672</v>
      </c>
      <c r="U2413">
        <v>459.58</v>
      </c>
      <c r="V2413" t="s">
        <v>5123</v>
      </c>
      <c r="W2413" t="s">
        <v>4958</v>
      </c>
      <c r="X2413" t="s">
        <v>5121</v>
      </c>
      <c r="Y2413" t="s">
        <v>4966</v>
      </c>
      <c r="Z2413" t="s">
        <v>5122</v>
      </c>
      <c r="AA2413" t="s">
        <v>4962</v>
      </c>
      <c r="AB2413">
        <f>YEAR(Sales_Trans_2[[#This Row],[Transaction_Date]])</f>
        <v>2025</v>
      </c>
      <c r="AC2413" t="str">
        <f>TEXT(Sales_Trans_2[[#This Row],[Transaction_Date]],"mmm")</f>
        <v>Dec</v>
      </c>
      <c r="AD2413">
        <f>MONTH(Sales_Trans_2[[#This Row],[Transaction_Date]])</f>
        <v>12</v>
      </c>
      <c r="AE2413" s="19">
        <f>IFERROR(Sales_Trans_2[[#This Row],[Profit]]/Sales_Trans_2[[#This Row],[Sales_Amount]],0)</f>
        <v>0.18099018284776799</v>
      </c>
      <c r="AF2413" s="20" t="str">
        <f>IF(Sales_Trans_2[[#This Row],[Discount_Pct]]=0,"0%",
IF(Sales_Trans_2[[#This Row],[Discount_Pct]]&lt;=5,"1-5%",
IF(Sales_Trans_2[[#This Row],[Discount_Pct]]&lt;=10,"6-10%",
IF(Sales_Trans_2[[#This Row],[Discount_Pct]]&lt;=15,"11-15%","&gt;15%"))))</f>
        <v>11-15%</v>
      </c>
    </row>
    <row r="2414" spans="1:32" x14ac:dyDescent="0.25">
      <c r="A2414" t="s">
        <v>2867</v>
      </c>
      <c r="B2414" s="10">
        <v>46011</v>
      </c>
      <c r="C2414" t="s">
        <v>274</v>
      </c>
      <c r="D2414" t="s">
        <v>314</v>
      </c>
      <c r="E2414" t="s">
        <v>148</v>
      </c>
      <c r="F2414" t="s">
        <v>239</v>
      </c>
      <c r="G2414">
        <v>5</v>
      </c>
      <c r="H2414">
        <v>338.07</v>
      </c>
      <c r="I2414">
        <v>10</v>
      </c>
      <c r="J2414">
        <v>169.03</v>
      </c>
      <c r="K2414">
        <v>1749.52</v>
      </c>
      <c r="L2414">
        <v>1236.25</v>
      </c>
      <c r="M2414">
        <v>513.27</v>
      </c>
      <c r="N2414" t="s">
        <v>133</v>
      </c>
      <c r="O2414" t="s">
        <v>24</v>
      </c>
      <c r="P2414" t="s">
        <v>25</v>
      </c>
      <c r="Q2414">
        <v>0.86944444444444446</v>
      </c>
      <c r="R2414" t="s">
        <v>27</v>
      </c>
      <c r="S2414" t="s">
        <v>4707</v>
      </c>
      <c r="T2414" t="s">
        <v>4703</v>
      </c>
      <c r="U2414">
        <v>329.69</v>
      </c>
      <c r="V2414" t="s">
        <v>5134</v>
      </c>
      <c r="W2414" t="s">
        <v>4958</v>
      </c>
      <c r="X2414" t="s">
        <v>5015</v>
      </c>
      <c r="Y2414" t="s">
        <v>4966</v>
      </c>
      <c r="Z2414" t="s">
        <v>5135</v>
      </c>
      <c r="AA2414" t="s">
        <v>4962</v>
      </c>
      <c r="AB2414">
        <f>YEAR(Sales_Trans_2[[#This Row],[Transaction_Date]])</f>
        <v>2025</v>
      </c>
      <c r="AC2414" t="str">
        <f>TEXT(Sales_Trans_2[[#This Row],[Transaction_Date]],"mmm")</f>
        <v>Dec</v>
      </c>
      <c r="AD2414">
        <f>MONTH(Sales_Trans_2[[#This Row],[Transaction_Date]])</f>
        <v>12</v>
      </c>
      <c r="AE2414" s="19">
        <f>IFERROR(Sales_Trans_2[[#This Row],[Profit]]/Sales_Trans_2[[#This Row],[Sales_Amount]],0)</f>
        <v>0.29337761214504549</v>
      </c>
      <c r="AF2414" s="20" t="str">
        <f>IF(Sales_Trans_2[[#This Row],[Discount_Pct]]=0,"0%",
IF(Sales_Trans_2[[#This Row],[Discount_Pct]]&lt;=5,"1-5%",
IF(Sales_Trans_2[[#This Row],[Discount_Pct]]&lt;=10,"6-10%",
IF(Sales_Trans_2[[#This Row],[Discount_Pct]]&lt;=15,"11-15%","&gt;15%"))))</f>
        <v>6-10%</v>
      </c>
    </row>
    <row r="2415" spans="1:32" x14ac:dyDescent="0.25">
      <c r="A2415" t="s">
        <v>3207</v>
      </c>
      <c r="B2415" s="10">
        <v>46205</v>
      </c>
      <c r="C2415" t="s">
        <v>1384</v>
      </c>
      <c r="D2415" t="s">
        <v>308</v>
      </c>
      <c r="E2415" t="s">
        <v>1323</v>
      </c>
      <c r="F2415" t="s">
        <v>1586</v>
      </c>
      <c r="G2415">
        <v>4</v>
      </c>
      <c r="H2415">
        <v>490.61</v>
      </c>
      <c r="I2415">
        <v>20</v>
      </c>
      <c r="J2415">
        <v>392.49</v>
      </c>
      <c r="K2415">
        <v>1805.44</v>
      </c>
      <c r="L2415">
        <v>1131.52</v>
      </c>
      <c r="M2415">
        <v>673.92</v>
      </c>
      <c r="N2415" t="s">
        <v>4971</v>
      </c>
      <c r="O2415" t="s">
        <v>24</v>
      </c>
      <c r="P2415" t="s">
        <v>25</v>
      </c>
      <c r="Q2415">
        <v>0.8354166666666667</v>
      </c>
      <c r="R2415" t="s">
        <v>27</v>
      </c>
      <c r="S2415" t="s">
        <v>4660</v>
      </c>
      <c r="T2415" t="s">
        <v>4636</v>
      </c>
      <c r="U2415">
        <v>455.79</v>
      </c>
      <c r="V2415" t="s">
        <v>5044</v>
      </c>
      <c r="W2415" t="s">
        <v>4958</v>
      </c>
      <c r="X2415" t="s">
        <v>5148</v>
      </c>
      <c r="Y2415" t="s">
        <v>4966</v>
      </c>
      <c r="Z2415" t="s">
        <v>5147</v>
      </c>
      <c r="AA2415" t="s">
        <v>4962</v>
      </c>
      <c r="AB2415">
        <f>YEAR(Sales_Trans_2[[#This Row],[Transaction_Date]])</f>
        <v>2026</v>
      </c>
      <c r="AC2415" t="str">
        <f>TEXT(Sales_Trans_2[[#This Row],[Transaction_Date]],"mmm")</f>
        <v>Jul</v>
      </c>
      <c r="AD2415">
        <f>MONTH(Sales_Trans_2[[#This Row],[Transaction_Date]])</f>
        <v>7</v>
      </c>
      <c r="AE2415" s="19">
        <f>IFERROR(Sales_Trans_2[[#This Row],[Profit]]/Sales_Trans_2[[#This Row],[Sales_Amount]],0)</f>
        <v>0.37327188940092165</v>
      </c>
      <c r="AF2415" s="20" t="str">
        <f>IF(Sales_Trans_2[[#This Row],[Discount_Pct]]=0,"0%",
IF(Sales_Trans_2[[#This Row],[Discount_Pct]]&lt;=5,"1-5%",
IF(Sales_Trans_2[[#This Row],[Discount_Pct]]&lt;=10,"6-10%",
IF(Sales_Trans_2[[#This Row],[Discount_Pct]]&lt;=15,"11-15%","&gt;15%"))))</f>
        <v>&gt;15%</v>
      </c>
    </row>
    <row r="2416" spans="1:32" x14ac:dyDescent="0.25">
      <c r="A2416" t="s">
        <v>2915</v>
      </c>
      <c r="B2416" s="10">
        <v>46072</v>
      </c>
      <c r="C2416" t="s">
        <v>696</v>
      </c>
      <c r="D2416" t="s">
        <v>197</v>
      </c>
      <c r="E2416" t="s">
        <v>142</v>
      </c>
      <c r="F2416" t="s">
        <v>143</v>
      </c>
      <c r="G2416">
        <v>5</v>
      </c>
      <c r="H2416">
        <v>123.19</v>
      </c>
      <c r="I2416">
        <v>20</v>
      </c>
      <c r="J2416">
        <v>123.19</v>
      </c>
      <c r="K2416">
        <v>492.76</v>
      </c>
      <c r="L2416">
        <v>544.6</v>
      </c>
      <c r="M2416">
        <v>-51.84</v>
      </c>
      <c r="N2416" t="s">
        <v>4971</v>
      </c>
      <c r="O2416" t="s">
        <v>24</v>
      </c>
      <c r="P2416" t="s">
        <v>25</v>
      </c>
      <c r="Q2416">
        <v>0.52569444444444446</v>
      </c>
      <c r="R2416" t="s">
        <v>49</v>
      </c>
      <c r="S2416" t="s">
        <v>4902</v>
      </c>
      <c r="T2416" t="s">
        <v>4887</v>
      </c>
      <c r="U2416">
        <v>121.9</v>
      </c>
      <c r="V2416" t="s">
        <v>5307</v>
      </c>
      <c r="W2416" t="s">
        <v>4958</v>
      </c>
      <c r="X2416" t="s">
        <v>5308</v>
      </c>
      <c r="Y2416" t="s">
        <v>4966</v>
      </c>
      <c r="Z2416" t="s">
        <v>5057</v>
      </c>
      <c r="AA2416" t="s">
        <v>4962</v>
      </c>
      <c r="AB2416">
        <f>YEAR(Sales_Trans_2[[#This Row],[Transaction_Date]])</f>
        <v>2026</v>
      </c>
      <c r="AC2416" t="str">
        <f>TEXT(Sales_Trans_2[[#This Row],[Transaction_Date]],"mmm")</f>
        <v>Feb</v>
      </c>
      <c r="AD2416">
        <f>MONTH(Sales_Trans_2[[#This Row],[Transaction_Date]])</f>
        <v>2</v>
      </c>
      <c r="AE2416" s="19">
        <f>IFERROR(Sales_Trans_2[[#This Row],[Profit]]/Sales_Trans_2[[#This Row],[Sales_Amount]],0)</f>
        <v>-0.10520334442730742</v>
      </c>
      <c r="AF2416" s="20" t="str">
        <f>IF(Sales_Trans_2[[#This Row],[Discount_Pct]]=0,"0%",
IF(Sales_Trans_2[[#This Row],[Discount_Pct]]&lt;=5,"1-5%",
IF(Sales_Trans_2[[#This Row],[Discount_Pct]]&lt;=10,"6-10%",
IF(Sales_Trans_2[[#This Row],[Discount_Pct]]&lt;=15,"11-15%","&gt;15%"))))</f>
        <v>&gt;15%</v>
      </c>
    </row>
    <row r="2417" spans="1:32" x14ac:dyDescent="0.25">
      <c r="A2417" t="s">
        <v>2344</v>
      </c>
      <c r="B2417" s="10">
        <v>46329</v>
      </c>
      <c r="C2417" t="s">
        <v>453</v>
      </c>
      <c r="D2417" t="s">
        <v>886</v>
      </c>
      <c r="E2417" t="s">
        <v>142</v>
      </c>
      <c r="F2417" t="s">
        <v>143</v>
      </c>
      <c r="G2417">
        <v>6</v>
      </c>
      <c r="H2417">
        <v>236.62</v>
      </c>
      <c r="I2417">
        <v>20</v>
      </c>
      <c r="J2417">
        <v>283.94</v>
      </c>
      <c r="K2417">
        <v>1135.78</v>
      </c>
      <c r="L2417">
        <v>1154.46</v>
      </c>
      <c r="M2417">
        <v>-18.68</v>
      </c>
      <c r="N2417" t="s">
        <v>68</v>
      </c>
      <c r="O2417" t="s">
        <v>24</v>
      </c>
      <c r="P2417" t="s">
        <v>25</v>
      </c>
      <c r="Q2417">
        <v>0.54374999999999996</v>
      </c>
      <c r="R2417" t="s">
        <v>49</v>
      </c>
      <c r="S2417" t="s">
        <v>4827</v>
      </c>
      <c r="T2417" t="s">
        <v>4828</v>
      </c>
      <c r="U2417">
        <v>232.92</v>
      </c>
      <c r="V2417" t="s">
        <v>5055</v>
      </c>
      <c r="W2417" t="s">
        <v>4958</v>
      </c>
      <c r="X2417" t="s">
        <v>5308</v>
      </c>
      <c r="Y2417" t="s">
        <v>4966</v>
      </c>
      <c r="Z2417" t="s">
        <v>5057</v>
      </c>
      <c r="AA2417" t="s">
        <v>4962</v>
      </c>
      <c r="AB2417">
        <f>YEAR(Sales_Trans_2[[#This Row],[Transaction_Date]])</f>
        <v>2026</v>
      </c>
      <c r="AC2417" t="str">
        <f>TEXT(Sales_Trans_2[[#This Row],[Transaction_Date]],"mmm")</f>
        <v>Nov</v>
      </c>
      <c r="AD2417">
        <f>MONTH(Sales_Trans_2[[#This Row],[Transaction_Date]])</f>
        <v>11</v>
      </c>
      <c r="AE2417" s="19">
        <f>IFERROR(Sales_Trans_2[[#This Row],[Profit]]/Sales_Trans_2[[#This Row],[Sales_Amount]],0)</f>
        <v>-1.6446847100670906E-2</v>
      </c>
      <c r="AF2417" s="20" t="str">
        <f>IF(Sales_Trans_2[[#This Row],[Discount_Pct]]=0,"0%",
IF(Sales_Trans_2[[#This Row],[Discount_Pct]]&lt;=5,"1-5%",
IF(Sales_Trans_2[[#This Row],[Discount_Pct]]&lt;=10,"6-10%",
IF(Sales_Trans_2[[#This Row],[Discount_Pct]]&lt;=15,"11-15%","&gt;15%"))))</f>
        <v>&gt;15%</v>
      </c>
    </row>
    <row r="2418" spans="1:32" x14ac:dyDescent="0.25">
      <c r="A2418" t="s">
        <v>3141</v>
      </c>
      <c r="B2418" s="10">
        <v>46111</v>
      </c>
      <c r="C2418" t="s">
        <v>1441</v>
      </c>
      <c r="D2418" t="s">
        <v>2958</v>
      </c>
      <c r="E2418" t="s">
        <v>617</v>
      </c>
      <c r="F2418" t="s">
        <v>947</v>
      </c>
      <c r="G2418">
        <v>6</v>
      </c>
      <c r="H2418">
        <v>467.95</v>
      </c>
      <c r="I2418">
        <v>20</v>
      </c>
      <c r="J2418">
        <v>561.54</v>
      </c>
      <c r="K2418">
        <v>2246.16</v>
      </c>
      <c r="L2418">
        <v>1885.56</v>
      </c>
      <c r="M2418">
        <v>360.6</v>
      </c>
      <c r="N2418" t="s">
        <v>47</v>
      </c>
      <c r="O2418" t="s">
        <v>24</v>
      </c>
      <c r="P2418" t="s">
        <v>25</v>
      </c>
      <c r="Q2418">
        <v>0.73958333333333337</v>
      </c>
      <c r="R2418" t="s">
        <v>49</v>
      </c>
      <c r="S2418" t="s">
        <v>4813</v>
      </c>
      <c r="T2418" t="s">
        <v>4805</v>
      </c>
      <c r="U2418">
        <v>414.29</v>
      </c>
      <c r="V2418" t="s">
        <v>5092</v>
      </c>
      <c r="W2418" t="s">
        <v>4958</v>
      </c>
      <c r="X2418" t="s">
        <v>5092</v>
      </c>
      <c r="Y2418" t="s">
        <v>4966</v>
      </c>
      <c r="Z2418" t="s">
        <v>5012</v>
      </c>
      <c r="AA2418" t="s">
        <v>4962</v>
      </c>
      <c r="AB2418">
        <f>YEAR(Sales_Trans_2[[#This Row],[Transaction_Date]])</f>
        <v>2026</v>
      </c>
      <c r="AC2418" t="str">
        <f>TEXT(Sales_Trans_2[[#This Row],[Transaction_Date]],"mmm")</f>
        <v>Mar</v>
      </c>
      <c r="AD2418">
        <f>MONTH(Sales_Trans_2[[#This Row],[Transaction_Date]])</f>
        <v>3</v>
      </c>
      <c r="AE2418" s="19">
        <f>IFERROR(Sales_Trans_2[[#This Row],[Profit]]/Sales_Trans_2[[#This Row],[Sales_Amount]],0)</f>
        <v>0.16054065605299714</v>
      </c>
      <c r="AF2418" s="20" t="str">
        <f>IF(Sales_Trans_2[[#This Row],[Discount_Pct]]=0,"0%",
IF(Sales_Trans_2[[#This Row],[Discount_Pct]]&lt;=5,"1-5%",
IF(Sales_Trans_2[[#This Row],[Discount_Pct]]&lt;=10,"6-10%",
IF(Sales_Trans_2[[#This Row],[Discount_Pct]]&lt;=15,"11-15%","&gt;15%"))))</f>
        <v>&gt;15%</v>
      </c>
    </row>
    <row r="2419" spans="1:32" x14ac:dyDescent="0.25">
      <c r="A2419" t="s">
        <v>3542</v>
      </c>
      <c r="B2419" s="10">
        <v>46094</v>
      </c>
      <c r="C2419" t="s">
        <v>3010</v>
      </c>
      <c r="D2419" t="s">
        <v>812</v>
      </c>
      <c r="E2419" t="s">
        <v>1323</v>
      </c>
      <c r="F2419" t="s">
        <v>54</v>
      </c>
      <c r="G2419">
        <v>4</v>
      </c>
      <c r="H2419">
        <v>571.54999999999995</v>
      </c>
      <c r="I2419">
        <v>5</v>
      </c>
      <c r="J2419">
        <v>114.31</v>
      </c>
      <c r="K2419">
        <v>2171.89</v>
      </c>
      <c r="L2419">
        <v>1516.76</v>
      </c>
      <c r="M2419">
        <v>655.13</v>
      </c>
      <c r="N2419" t="s">
        <v>47</v>
      </c>
      <c r="O2419" t="s">
        <v>24</v>
      </c>
      <c r="P2419" t="s">
        <v>25</v>
      </c>
      <c r="Q2419">
        <v>0.5</v>
      </c>
      <c r="R2419" t="s">
        <v>49</v>
      </c>
      <c r="S2419" t="s">
        <v>4770</v>
      </c>
      <c r="T2419" t="s">
        <v>4752</v>
      </c>
      <c r="U2419">
        <v>530.16</v>
      </c>
      <c r="V2419" t="s">
        <v>5016</v>
      </c>
      <c r="W2419" t="s">
        <v>4958</v>
      </c>
      <c r="X2419" t="s">
        <v>5416</v>
      </c>
      <c r="Y2419" t="s">
        <v>4966</v>
      </c>
      <c r="Z2419" t="s">
        <v>5147</v>
      </c>
      <c r="AA2419" t="s">
        <v>4962</v>
      </c>
      <c r="AB2419">
        <f>YEAR(Sales_Trans_2[[#This Row],[Transaction_Date]])</f>
        <v>2026</v>
      </c>
      <c r="AC2419" t="str">
        <f>TEXT(Sales_Trans_2[[#This Row],[Transaction_Date]],"mmm")</f>
        <v>Mar</v>
      </c>
      <c r="AD2419">
        <f>MONTH(Sales_Trans_2[[#This Row],[Transaction_Date]])</f>
        <v>3</v>
      </c>
      <c r="AE2419" s="19">
        <f>IFERROR(Sales_Trans_2[[#This Row],[Profit]]/Sales_Trans_2[[#This Row],[Sales_Amount]],0)</f>
        <v>0.30164050665549363</v>
      </c>
      <c r="AF2419" s="20" t="str">
        <f>IF(Sales_Trans_2[[#This Row],[Discount_Pct]]=0,"0%",
IF(Sales_Trans_2[[#This Row],[Discount_Pct]]&lt;=5,"1-5%",
IF(Sales_Trans_2[[#This Row],[Discount_Pct]]&lt;=10,"6-10%",
IF(Sales_Trans_2[[#This Row],[Discount_Pct]]&lt;=15,"11-15%","&gt;15%"))))</f>
        <v>1-5%</v>
      </c>
    </row>
    <row r="2420" spans="1:32" x14ac:dyDescent="0.25">
      <c r="A2420" t="s">
        <v>976</v>
      </c>
      <c r="B2420" s="10">
        <v>46011</v>
      </c>
      <c r="C2420" t="s">
        <v>977</v>
      </c>
      <c r="D2420" t="s">
        <v>978</v>
      </c>
      <c r="E2420" t="s">
        <v>913</v>
      </c>
      <c r="F2420" t="s">
        <v>979</v>
      </c>
      <c r="G2420">
        <v>7</v>
      </c>
      <c r="H2420">
        <v>147.07</v>
      </c>
      <c r="I2420">
        <v>15</v>
      </c>
      <c r="J2420">
        <v>154.41999999999999</v>
      </c>
      <c r="K2420">
        <v>1006.33</v>
      </c>
      <c r="L2420">
        <v>788.34</v>
      </c>
      <c r="M2420">
        <v>217.99</v>
      </c>
      <c r="N2420" t="s">
        <v>4971</v>
      </c>
      <c r="O2420" t="s">
        <v>24</v>
      </c>
      <c r="P2420" t="s">
        <v>25</v>
      </c>
      <c r="Q2420">
        <v>0.90347222222222223</v>
      </c>
      <c r="R2420" t="s">
        <v>27</v>
      </c>
      <c r="S2420" t="s">
        <v>4736</v>
      </c>
      <c r="T2420" t="s">
        <v>4729</v>
      </c>
      <c r="U2420">
        <v>130.09</v>
      </c>
      <c r="V2420" t="s">
        <v>5070</v>
      </c>
      <c r="W2420" t="s">
        <v>4958</v>
      </c>
      <c r="X2420" t="s">
        <v>5431</v>
      </c>
      <c r="Y2420" t="s">
        <v>4966</v>
      </c>
      <c r="Z2420" t="s">
        <v>5063</v>
      </c>
      <c r="AA2420" t="s">
        <v>4962</v>
      </c>
      <c r="AB2420">
        <f>YEAR(Sales_Trans_2[[#This Row],[Transaction_Date]])</f>
        <v>2025</v>
      </c>
      <c r="AC2420" t="str">
        <f>TEXT(Sales_Trans_2[[#This Row],[Transaction_Date]],"mmm")</f>
        <v>Dec</v>
      </c>
      <c r="AD2420">
        <f>MONTH(Sales_Trans_2[[#This Row],[Transaction_Date]])</f>
        <v>12</v>
      </c>
      <c r="AE2420" s="19">
        <f>IFERROR(Sales_Trans_2[[#This Row],[Profit]]/Sales_Trans_2[[#This Row],[Sales_Amount]],0)</f>
        <v>0.21661880297715461</v>
      </c>
      <c r="AF2420" s="20" t="str">
        <f>IF(Sales_Trans_2[[#This Row],[Discount_Pct]]=0,"0%",
IF(Sales_Trans_2[[#This Row],[Discount_Pct]]&lt;=5,"1-5%",
IF(Sales_Trans_2[[#This Row],[Discount_Pct]]&lt;=10,"6-10%",
IF(Sales_Trans_2[[#This Row],[Discount_Pct]]&lt;=15,"11-15%","&gt;15%"))))</f>
        <v>11-15%</v>
      </c>
    </row>
    <row r="2421" spans="1:32" x14ac:dyDescent="0.25">
      <c r="A2421" t="s">
        <v>4117</v>
      </c>
      <c r="B2421" s="10">
        <v>46074</v>
      </c>
      <c r="C2421" t="s">
        <v>985</v>
      </c>
      <c r="D2421" t="s">
        <v>2058</v>
      </c>
      <c r="E2421" t="s">
        <v>232</v>
      </c>
      <c r="F2421" t="s">
        <v>1666</v>
      </c>
      <c r="G2421">
        <v>8</v>
      </c>
      <c r="H2421">
        <v>404.08</v>
      </c>
      <c r="I2421">
        <v>20</v>
      </c>
      <c r="J2421">
        <v>646.53</v>
      </c>
      <c r="K2421">
        <v>2974.03</v>
      </c>
      <c r="L2421">
        <v>2786.64</v>
      </c>
      <c r="M2421">
        <v>187.39</v>
      </c>
      <c r="N2421" t="s">
        <v>40</v>
      </c>
      <c r="O2421" t="s">
        <v>24</v>
      </c>
      <c r="P2421" t="s">
        <v>25</v>
      </c>
      <c r="Q2421">
        <v>0.70486111111111116</v>
      </c>
      <c r="R2421" t="s">
        <v>27</v>
      </c>
      <c r="S2421" t="s">
        <v>4738</v>
      </c>
      <c r="T2421" t="s">
        <v>4729</v>
      </c>
      <c r="U2421">
        <v>392.79</v>
      </c>
      <c r="V2421" t="s">
        <v>4982</v>
      </c>
      <c r="W2421" t="s">
        <v>4958</v>
      </c>
      <c r="X2421" t="s">
        <v>5433</v>
      </c>
      <c r="Y2421" t="s">
        <v>4966</v>
      </c>
      <c r="Z2421" t="s">
        <v>5079</v>
      </c>
      <c r="AA2421" t="s">
        <v>4962</v>
      </c>
      <c r="AB2421">
        <f>YEAR(Sales_Trans_2[[#This Row],[Transaction_Date]])</f>
        <v>2026</v>
      </c>
      <c r="AC2421" t="str">
        <f>TEXT(Sales_Trans_2[[#This Row],[Transaction_Date]],"mmm")</f>
        <v>Feb</v>
      </c>
      <c r="AD2421">
        <f>MONTH(Sales_Trans_2[[#This Row],[Transaction_Date]])</f>
        <v>2</v>
      </c>
      <c r="AE2421" s="19">
        <f>IFERROR(Sales_Trans_2[[#This Row],[Profit]]/Sales_Trans_2[[#This Row],[Sales_Amount]],0)</f>
        <v>6.300877933309347E-2</v>
      </c>
      <c r="AF2421" s="20" t="str">
        <f>IF(Sales_Trans_2[[#This Row],[Discount_Pct]]=0,"0%",
IF(Sales_Trans_2[[#This Row],[Discount_Pct]]&lt;=5,"1-5%",
IF(Sales_Trans_2[[#This Row],[Discount_Pct]]&lt;=10,"6-10%",
IF(Sales_Trans_2[[#This Row],[Discount_Pct]]&lt;=15,"11-15%","&gt;15%"))))</f>
        <v>&gt;15%</v>
      </c>
    </row>
    <row r="2422" spans="1:32" x14ac:dyDescent="0.25">
      <c r="A2422" t="s">
        <v>4052</v>
      </c>
      <c r="B2422" s="10">
        <v>46012</v>
      </c>
      <c r="C2422" t="s">
        <v>289</v>
      </c>
      <c r="D2422" t="s">
        <v>30</v>
      </c>
      <c r="E2422" t="s">
        <v>90</v>
      </c>
      <c r="F2422" t="s">
        <v>91</v>
      </c>
      <c r="G2422">
        <v>7</v>
      </c>
      <c r="H2422">
        <v>457.23</v>
      </c>
      <c r="I2422">
        <v>5</v>
      </c>
      <c r="J2422">
        <v>160.03</v>
      </c>
      <c r="K2422">
        <v>3496.67</v>
      </c>
      <c r="L2422">
        <v>2660.56</v>
      </c>
      <c r="M2422">
        <v>836.11</v>
      </c>
      <c r="N2422" t="s">
        <v>4971</v>
      </c>
      <c r="O2422" t="s">
        <v>24</v>
      </c>
      <c r="P2422" t="s">
        <v>25</v>
      </c>
      <c r="Q2422">
        <v>0.65069444444444446</v>
      </c>
      <c r="R2422" t="s">
        <v>27</v>
      </c>
      <c r="S2422" t="s">
        <v>4691</v>
      </c>
      <c r="T2422" t="s">
        <v>4672</v>
      </c>
      <c r="U2422">
        <v>448.94</v>
      </c>
      <c r="V2422" t="s">
        <v>5118</v>
      </c>
      <c r="W2422" t="s">
        <v>4958</v>
      </c>
      <c r="X2422" t="s">
        <v>5467</v>
      </c>
      <c r="Y2422" t="s">
        <v>4966</v>
      </c>
      <c r="Z2422" t="s">
        <v>5468</v>
      </c>
      <c r="AA2422" t="s">
        <v>4962</v>
      </c>
      <c r="AB2422">
        <f>YEAR(Sales_Trans_2[[#This Row],[Transaction_Date]])</f>
        <v>2025</v>
      </c>
      <c r="AC2422" t="str">
        <f>TEXT(Sales_Trans_2[[#This Row],[Transaction_Date]],"mmm")</f>
        <v>Dec</v>
      </c>
      <c r="AD2422">
        <f>MONTH(Sales_Trans_2[[#This Row],[Transaction_Date]])</f>
        <v>12</v>
      </c>
      <c r="AE2422" s="19">
        <f>IFERROR(Sales_Trans_2[[#This Row],[Profit]]/Sales_Trans_2[[#This Row],[Sales_Amount]],0)</f>
        <v>0.2391160732925898</v>
      </c>
      <c r="AF2422" s="20" t="str">
        <f>IF(Sales_Trans_2[[#This Row],[Discount_Pct]]=0,"0%",
IF(Sales_Trans_2[[#This Row],[Discount_Pct]]&lt;=5,"1-5%",
IF(Sales_Trans_2[[#This Row],[Discount_Pct]]&lt;=10,"6-10%",
IF(Sales_Trans_2[[#This Row],[Discount_Pct]]&lt;=15,"11-15%","&gt;15%"))))</f>
        <v>1-5%</v>
      </c>
    </row>
    <row r="2423" spans="1:32" x14ac:dyDescent="0.25">
      <c r="A2423" t="s">
        <v>3185</v>
      </c>
      <c r="B2423" s="10">
        <v>46096</v>
      </c>
      <c r="C2423" t="s">
        <v>977</v>
      </c>
      <c r="D2423" t="s">
        <v>666</v>
      </c>
      <c r="E2423" t="s">
        <v>297</v>
      </c>
      <c r="F2423" t="s">
        <v>1716</v>
      </c>
      <c r="G2423">
        <v>4</v>
      </c>
      <c r="H2423">
        <v>423.73</v>
      </c>
      <c r="I2423">
        <v>5</v>
      </c>
      <c r="J2423">
        <v>84.75</v>
      </c>
      <c r="K2423">
        <v>1851.7</v>
      </c>
      <c r="L2423">
        <v>1279.6400000000001</v>
      </c>
      <c r="M2423">
        <v>572.05999999999995</v>
      </c>
      <c r="N2423" t="s">
        <v>47</v>
      </c>
      <c r="O2423" t="s">
        <v>24</v>
      </c>
      <c r="P2423" t="s">
        <v>25</v>
      </c>
      <c r="Q2423">
        <v>0.56944444444444442</v>
      </c>
      <c r="R2423" t="s">
        <v>27</v>
      </c>
      <c r="S2423" t="s">
        <v>4883</v>
      </c>
      <c r="T2423" t="s">
        <v>4864</v>
      </c>
      <c r="U2423">
        <v>372.61</v>
      </c>
      <c r="V2423" t="s">
        <v>5070</v>
      </c>
      <c r="W2423" t="s">
        <v>4958</v>
      </c>
      <c r="X2423" t="s">
        <v>5476</v>
      </c>
      <c r="Y2423" t="s">
        <v>4966</v>
      </c>
      <c r="Z2423" t="s">
        <v>5084</v>
      </c>
      <c r="AA2423" t="s">
        <v>4962</v>
      </c>
      <c r="AB2423">
        <f>YEAR(Sales_Trans_2[[#This Row],[Transaction_Date]])</f>
        <v>2026</v>
      </c>
      <c r="AC2423" t="str">
        <f>TEXT(Sales_Trans_2[[#This Row],[Transaction_Date]],"mmm")</f>
        <v>Mar</v>
      </c>
      <c r="AD2423">
        <f>MONTH(Sales_Trans_2[[#This Row],[Transaction_Date]])</f>
        <v>3</v>
      </c>
      <c r="AE2423" s="19">
        <f>IFERROR(Sales_Trans_2[[#This Row],[Profit]]/Sales_Trans_2[[#This Row],[Sales_Amount]],0)</f>
        <v>0.30893773289409726</v>
      </c>
      <c r="AF2423" s="20" t="str">
        <f>IF(Sales_Trans_2[[#This Row],[Discount_Pct]]=0,"0%",
IF(Sales_Trans_2[[#This Row],[Discount_Pct]]&lt;=5,"1-5%",
IF(Sales_Trans_2[[#This Row],[Discount_Pct]]&lt;=10,"6-10%",
IF(Sales_Trans_2[[#This Row],[Discount_Pct]]&lt;=15,"11-15%","&gt;15%"))))</f>
        <v>1-5%</v>
      </c>
    </row>
    <row r="2424" spans="1:32" x14ac:dyDescent="0.25">
      <c r="A2424" t="s">
        <v>3805</v>
      </c>
      <c r="B2424" s="10">
        <v>46051</v>
      </c>
      <c r="C2424" t="s">
        <v>2458</v>
      </c>
      <c r="D2424" t="s">
        <v>1650</v>
      </c>
      <c r="E2424" t="s">
        <v>303</v>
      </c>
      <c r="F2424" t="s">
        <v>2643</v>
      </c>
      <c r="G2424">
        <v>5</v>
      </c>
      <c r="H2424">
        <v>254.39</v>
      </c>
      <c r="I2424">
        <v>15</v>
      </c>
      <c r="J2424">
        <v>190.79</v>
      </c>
      <c r="K2424">
        <v>1081.1600000000001</v>
      </c>
      <c r="L2424">
        <v>804.9</v>
      </c>
      <c r="M2424">
        <v>276.26</v>
      </c>
      <c r="N2424" t="s">
        <v>4971</v>
      </c>
      <c r="O2424" t="s">
        <v>24</v>
      </c>
      <c r="P2424" t="s">
        <v>25</v>
      </c>
      <c r="Q2424">
        <v>0.73263888888888884</v>
      </c>
      <c r="R2424" t="s">
        <v>49</v>
      </c>
      <c r="S2424" t="s">
        <v>4800</v>
      </c>
      <c r="T2424" t="s">
        <v>4776</v>
      </c>
      <c r="U2424">
        <v>232.2</v>
      </c>
      <c r="V2424" t="s">
        <v>5632</v>
      </c>
      <c r="W2424" t="s">
        <v>4958</v>
      </c>
      <c r="X2424" t="s">
        <v>5580</v>
      </c>
      <c r="Y2424" t="s">
        <v>4966</v>
      </c>
      <c r="Z2424" t="s">
        <v>5351</v>
      </c>
      <c r="AA2424" t="s">
        <v>4962</v>
      </c>
      <c r="AB2424">
        <f>YEAR(Sales_Trans_2[[#This Row],[Transaction_Date]])</f>
        <v>2026</v>
      </c>
      <c r="AC2424" t="str">
        <f>TEXT(Sales_Trans_2[[#This Row],[Transaction_Date]],"mmm")</f>
        <v>Jan</v>
      </c>
      <c r="AD2424">
        <f>MONTH(Sales_Trans_2[[#This Row],[Transaction_Date]])</f>
        <v>1</v>
      </c>
      <c r="AE2424" s="19">
        <f>IFERROR(Sales_Trans_2[[#This Row],[Profit]]/Sales_Trans_2[[#This Row],[Sales_Amount]],0)</f>
        <v>0.25552184690517588</v>
      </c>
      <c r="AF2424" s="20" t="str">
        <f>IF(Sales_Trans_2[[#This Row],[Discount_Pct]]=0,"0%",
IF(Sales_Trans_2[[#This Row],[Discount_Pct]]&lt;=5,"1-5%",
IF(Sales_Trans_2[[#This Row],[Discount_Pct]]&lt;=10,"6-10%",
IF(Sales_Trans_2[[#This Row],[Discount_Pct]]&lt;=15,"11-15%","&gt;15%"))))</f>
        <v>11-15%</v>
      </c>
    </row>
    <row r="2425" spans="1:32" x14ac:dyDescent="0.25">
      <c r="A2425" t="s">
        <v>1964</v>
      </c>
      <c r="B2425" s="10">
        <v>46056</v>
      </c>
      <c r="C2425" t="s">
        <v>354</v>
      </c>
      <c r="D2425" t="s">
        <v>101</v>
      </c>
      <c r="E2425" t="s">
        <v>102</v>
      </c>
      <c r="F2425" t="s">
        <v>103</v>
      </c>
      <c r="G2425">
        <v>5</v>
      </c>
      <c r="H2425">
        <v>476.81</v>
      </c>
      <c r="I2425">
        <v>10</v>
      </c>
      <c r="J2425">
        <v>238.41</v>
      </c>
      <c r="K2425">
        <v>2145.64</v>
      </c>
      <c r="L2425">
        <v>1758.15</v>
      </c>
      <c r="M2425">
        <v>387.49</v>
      </c>
      <c r="N2425" t="s">
        <v>4971</v>
      </c>
      <c r="O2425" t="s">
        <v>24</v>
      </c>
      <c r="P2425" t="s">
        <v>25</v>
      </c>
      <c r="Q2425">
        <v>0.7729166666666667</v>
      </c>
      <c r="R2425" t="s">
        <v>49</v>
      </c>
      <c r="S2425" t="s">
        <v>4676</v>
      </c>
      <c r="T2425" t="s">
        <v>4672</v>
      </c>
      <c r="U2425">
        <v>434.65</v>
      </c>
      <c r="V2425" t="s">
        <v>5675</v>
      </c>
      <c r="W2425" t="s">
        <v>4958</v>
      </c>
      <c r="X2425" t="s">
        <v>5510</v>
      </c>
      <c r="Y2425" t="s">
        <v>4966</v>
      </c>
      <c r="Z2425" t="s">
        <v>5511</v>
      </c>
      <c r="AA2425" t="s">
        <v>4962</v>
      </c>
      <c r="AB2425">
        <f>YEAR(Sales_Trans_2[[#This Row],[Transaction_Date]])</f>
        <v>2026</v>
      </c>
      <c r="AC2425" t="str">
        <f>TEXT(Sales_Trans_2[[#This Row],[Transaction_Date]],"mmm")</f>
        <v>Feb</v>
      </c>
      <c r="AD2425">
        <f>MONTH(Sales_Trans_2[[#This Row],[Transaction_Date]])</f>
        <v>2</v>
      </c>
      <c r="AE2425" s="19">
        <f>IFERROR(Sales_Trans_2[[#This Row],[Profit]]/Sales_Trans_2[[#This Row],[Sales_Amount]],0)</f>
        <v>0.18059413508323857</v>
      </c>
      <c r="AF2425" s="20" t="str">
        <f>IF(Sales_Trans_2[[#This Row],[Discount_Pct]]=0,"0%",
IF(Sales_Trans_2[[#This Row],[Discount_Pct]]&lt;=5,"1-5%",
IF(Sales_Trans_2[[#This Row],[Discount_Pct]]&lt;=10,"6-10%",
IF(Sales_Trans_2[[#This Row],[Discount_Pct]]&lt;=15,"11-15%","&gt;15%"))))</f>
        <v>6-10%</v>
      </c>
    </row>
    <row r="2426" spans="1:32" x14ac:dyDescent="0.25">
      <c r="A2426" t="s">
        <v>3878</v>
      </c>
      <c r="B2426" s="10">
        <v>46056</v>
      </c>
      <c r="C2426" t="s">
        <v>3778</v>
      </c>
      <c r="D2426" t="s">
        <v>1189</v>
      </c>
      <c r="E2426" t="s">
        <v>90</v>
      </c>
      <c r="F2426" t="s">
        <v>91</v>
      </c>
      <c r="G2426">
        <v>4</v>
      </c>
      <c r="H2426">
        <v>208.23</v>
      </c>
      <c r="I2426">
        <v>5</v>
      </c>
      <c r="J2426">
        <v>41.65</v>
      </c>
      <c r="K2426">
        <v>791.27</v>
      </c>
      <c r="L2426">
        <v>633.12</v>
      </c>
      <c r="M2426">
        <v>158.15</v>
      </c>
      <c r="N2426" t="s">
        <v>133</v>
      </c>
      <c r="O2426" t="s">
        <v>24</v>
      </c>
      <c r="P2426" t="s">
        <v>25</v>
      </c>
      <c r="Q2426">
        <v>0.71805555555555556</v>
      </c>
      <c r="R2426" t="s">
        <v>49</v>
      </c>
      <c r="S2426" t="s">
        <v>4882</v>
      </c>
      <c r="T2426" t="s">
        <v>4864</v>
      </c>
      <c r="U2426">
        <v>188.64</v>
      </c>
      <c r="V2426" t="s">
        <v>5680</v>
      </c>
      <c r="W2426" t="s">
        <v>4958</v>
      </c>
      <c r="X2426" t="s">
        <v>5467</v>
      </c>
      <c r="Y2426" t="s">
        <v>4966</v>
      </c>
      <c r="Z2426" t="s">
        <v>5468</v>
      </c>
      <c r="AA2426" t="s">
        <v>4962</v>
      </c>
      <c r="AB2426">
        <f>YEAR(Sales_Trans_2[[#This Row],[Transaction_Date]])</f>
        <v>2026</v>
      </c>
      <c r="AC2426" t="str">
        <f>TEXT(Sales_Trans_2[[#This Row],[Transaction_Date]],"mmm")</f>
        <v>Feb</v>
      </c>
      <c r="AD2426">
        <f>MONTH(Sales_Trans_2[[#This Row],[Transaction_Date]])</f>
        <v>2</v>
      </c>
      <c r="AE2426" s="19">
        <f>IFERROR(Sales_Trans_2[[#This Row],[Profit]]/Sales_Trans_2[[#This Row],[Sales_Amount]],0)</f>
        <v>0.19986856572345724</v>
      </c>
      <c r="AF2426" s="20" t="str">
        <f>IF(Sales_Trans_2[[#This Row],[Discount_Pct]]=0,"0%",
IF(Sales_Trans_2[[#This Row],[Discount_Pct]]&lt;=5,"1-5%",
IF(Sales_Trans_2[[#This Row],[Discount_Pct]]&lt;=10,"6-10%",
IF(Sales_Trans_2[[#This Row],[Discount_Pct]]&lt;=15,"11-15%","&gt;15%"))))</f>
        <v>1-5%</v>
      </c>
    </row>
    <row r="2427" spans="1:32" x14ac:dyDescent="0.25">
      <c r="A2427" t="s">
        <v>1781</v>
      </c>
      <c r="B2427" s="10">
        <v>46012</v>
      </c>
      <c r="C2427" t="s">
        <v>943</v>
      </c>
      <c r="D2427" t="s">
        <v>186</v>
      </c>
      <c r="E2427" t="s">
        <v>906</v>
      </c>
      <c r="F2427" t="s">
        <v>907</v>
      </c>
      <c r="G2427">
        <v>7</v>
      </c>
      <c r="H2427">
        <v>223.81</v>
      </c>
      <c r="I2427">
        <v>10</v>
      </c>
      <c r="J2427">
        <v>156.66999999999999</v>
      </c>
      <c r="K2427">
        <v>1621.5</v>
      </c>
      <c r="L2427">
        <v>1239.21</v>
      </c>
      <c r="M2427">
        <v>382.29</v>
      </c>
      <c r="N2427" t="s">
        <v>4971</v>
      </c>
      <c r="O2427" t="s">
        <v>24</v>
      </c>
      <c r="P2427" t="s">
        <v>25</v>
      </c>
      <c r="Q2427">
        <v>0.40694444444444444</v>
      </c>
      <c r="R2427" t="s">
        <v>27</v>
      </c>
      <c r="S2427" t="s">
        <v>4724</v>
      </c>
      <c r="T2427" t="s">
        <v>4703</v>
      </c>
      <c r="U2427">
        <v>217.42</v>
      </c>
      <c r="V2427" t="s">
        <v>5691</v>
      </c>
      <c r="W2427" t="s">
        <v>4958</v>
      </c>
      <c r="X2427" t="s">
        <v>5141</v>
      </c>
      <c r="Y2427" t="s">
        <v>4966</v>
      </c>
      <c r="Z2427" t="s">
        <v>5142</v>
      </c>
      <c r="AA2427" t="s">
        <v>4962</v>
      </c>
      <c r="AB2427">
        <f>YEAR(Sales_Trans_2[[#This Row],[Transaction_Date]])</f>
        <v>2025</v>
      </c>
      <c r="AC2427" t="str">
        <f>TEXT(Sales_Trans_2[[#This Row],[Transaction_Date]],"mmm")</f>
        <v>Dec</v>
      </c>
      <c r="AD2427">
        <f>MONTH(Sales_Trans_2[[#This Row],[Transaction_Date]])</f>
        <v>12</v>
      </c>
      <c r="AE2427" s="19">
        <f>IFERROR(Sales_Trans_2[[#This Row],[Profit]]/Sales_Trans_2[[#This Row],[Sales_Amount]],0)</f>
        <v>0.23576318223866791</v>
      </c>
      <c r="AF2427" s="20" t="str">
        <f>IF(Sales_Trans_2[[#This Row],[Discount_Pct]]=0,"0%",
IF(Sales_Trans_2[[#This Row],[Discount_Pct]]&lt;=5,"1-5%",
IF(Sales_Trans_2[[#This Row],[Discount_Pct]]&lt;=10,"6-10%",
IF(Sales_Trans_2[[#This Row],[Discount_Pct]]&lt;=15,"11-15%","&gt;15%"))))</f>
        <v>6-10%</v>
      </c>
    </row>
    <row r="2428" spans="1:32" x14ac:dyDescent="0.25">
      <c r="A2428" t="s">
        <v>558</v>
      </c>
      <c r="B2428" s="10">
        <v>46080</v>
      </c>
      <c r="C2428" t="s">
        <v>559</v>
      </c>
      <c r="D2428" t="s">
        <v>389</v>
      </c>
      <c r="E2428" t="s">
        <v>198</v>
      </c>
      <c r="F2428" t="s">
        <v>199</v>
      </c>
      <c r="G2428">
        <v>4</v>
      </c>
      <c r="H2428">
        <v>83.59</v>
      </c>
      <c r="I2428">
        <v>20</v>
      </c>
      <c r="J2428">
        <v>66.87</v>
      </c>
      <c r="K2428">
        <v>267.49</v>
      </c>
      <c r="L2428">
        <v>276.36</v>
      </c>
      <c r="M2428">
        <v>-8.8699999999999992</v>
      </c>
      <c r="N2428" t="s">
        <v>68</v>
      </c>
      <c r="O2428" t="s">
        <v>24</v>
      </c>
      <c r="P2428" t="s">
        <v>25</v>
      </c>
      <c r="Q2428">
        <v>0.53055555555555556</v>
      </c>
      <c r="R2428" t="s">
        <v>49</v>
      </c>
      <c r="S2428" t="s">
        <v>4854</v>
      </c>
      <c r="T2428" t="s">
        <v>4847</v>
      </c>
      <c r="U2428">
        <v>83.13</v>
      </c>
      <c r="V2428" t="s">
        <v>5016</v>
      </c>
      <c r="W2428" t="s">
        <v>4958</v>
      </c>
      <c r="X2428" t="s">
        <v>5418</v>
      </c>
      <c r="Y2428" t="s">
        <v>4966</v>
      </c>
      <c r="Z2428" t="s">
        <v>5097</v>
      </c>
      <c r="AA2428" t="s">
        <v>4962</v>
      </c>
      <c r="AB2428">
        <f>YEAR(Sales_Trans_2[[#This Row],[Transaction_Date]])</f>
        <v>2026</v>
      </c>
      <c r="AC2428" t="str">
        <f>TEXT(Sales_Trans_2[[#This Row],[Transaction_Date]],"mmm")</f>
        <v>Feb</v>
      </c>
      <c r="AD2428">
        <f>MONTH(Sales_Trans_2[[#This Row],[Transaction_Date]])</f>
        <v>2</v>
      </c>
      <c r="AE2428" s="19">
        <f>IFERROR(Sales_Trans_2[[#This Row],[Profit]]/Sales_Trans_2[[#This Row],[Sales_Amount]],0)</f>
        <v>-3.3160118135257391E-2</v>
      </c>
      <c r="AF2428" s="20" t="str">
        <f>IF(Sales_Trans_2[[#This Row],[Discount_Pct]]=0,"0%",
IF(Sales_Trans_2[[#This Row],[Discount_Pct]]&lt;=5,"1-5%",
IF(Sales_Trans_2[[#This Row],[Discount_Pct]]&lt;=10,"6-10%",
IF(Sales_Trans_2[[#This Row],[Discount_Pct]]&lt;=15,"11-15%","&gt;15%"))))</f>
        <v>&gt;15%</v>
      </c>
    </row>
    <row r="2429" spans="1:32" x14ac:dyDescent="0.25">
      <c r="A2429" t="s">
        <v>2997</v>
      </c>
      <c r="B2429" s="10">
        <v>46018</v>
      </c>
      <c r="C2429" t="s">
        <v>559</v>
      </c>
      <c r="D2429" t="s">
        <v>1225</v>
      </c>
      <c r="E2429" t="s">
        <v>1066</v>
      </c>
      <c r="F2429" t="s">
        <v>239</v>
      </c>
      <c r="G2429">
        <v>7</v>
      </c>
      <c r="H2429">
        <v>189.47</v>
      </c>
      <c r="I2429">
        <v>20</v>
      </c>
      <c r="J2429">
        <v>265.26</v>
      </c>
      <c r="K2429">
        <v>1220.18</v>
      </c>
      <c r="L2429">
        <v>753.2</v>
      </c>
      <c r="M2429">
        <v>466.98</v>
      </c>
      <c r="N2429" t="s">
        <v>23</v>
      </c>
      <c r="O2429" t="s">
        <v>24</v>
      </c>
      <c r="P2429" t="s">
        <v>25</v>
      </c>
      <c r="Q2429">
        <v>0.48680555555555555</v>
      </c>
      <c r="R2429" t="s">
        <v>27</v>
      </c>
      <c r="S2429" t="s">
        <v>4664</v>
      </c>
      <c r="T2429" t="s">
        <v>4636</v>
      </c>
      <c r="U2429">
        <v>182.3</v>
      </c>
      <c r="V2429" t="s">
        <v>5016</v>
      </c>
      <c r="W2429" t="s">
        <v>4958</v>
      </c>
      <c r="X2429" t="s">
        <v>5015</v>
      </c>
      <c r="Y2429" t="s">
        <v>4966</v>
      </c>
      <c r="Z2429" t="s">
        <v>5120</v>
      </c>
      <c r="AA2429" t="s">
        <v>4962</v>
      </c>
      <c r="AB2429">
        <f>YEAR(Sales_Trans_2[[#This Row],[Transaction_Date]])</f>
        <v>2025</v>
      </c>
      <c r="AC2429" t="str">
        <f>TEXT(Sales_Trans_2[[#This Row],[Transaction_Date]],"mmm")</f>
        <v>Dec</v>
      </c>
      <c r="AD2429">
        <f>MONTH(Sales_Trans_2[[#This Row],[Transaction_Date]])</f>
        <v>12</v>
      </c>
      <c r="AE2429" s="19">
        <f>IFERROR(Sales_Trans_2[[#This Row],[Profit]]/Sales_Trans_2[[#This Row],[Sales_Amount]],0)</f>
        <v>0.38271402579947222</v>
      </c>
      <c r="AF2429" s="20" t="str">
        <f>IF(Sales_Trans_2[[#This Row],[Discount_Pct]]=0,"0%",
IF(Sales_Trans_2[[#This Row],[Discount_Pct]]&lt;=5,"1-5%",
IF(Sales_Trans_2[[#This Row],[Discount_Pct]]&lt;=10,"6-10%",
IF(Sales_Trans_2[[#This Row],[Discount_Pct]]&lt;=15,"11-15%","&gt;15%"))))</f>
        <v>&gt;15%</v>
      </c>
    </row>
    <row r="2430" spans="1:32" x14ac:dyDescent="0.25">
      <c r="A2430" t="s">
        <v>3167</v>
      </c>
      <c r="B2430" s="10">
        <v>46114</v>
      </c>
      <c r="C2430" t="s">
        <v>1099</v>
      </c>
      <c r="D2430" t="s">
        <v>1189</v>
      </c>
      <c r="E2430" t="s">
        <v>906</v>
      </c>
      <c r="F2430" t="s">
        <v>907</v>
      </c>
      <c r="G2430">
        <v>6</v>
      </c>
      <c r="H2430">
        <v>197.97</v>
      </c>
      <c r="I2430">
        <v>10</v>
      </c>
      <c r="J2430">
        <v>118.78</v>
      </c>
      <c r="K2430">
        <v>1069.04</v>
      </c>
      <c r="L2430">
        <v>949.68</v>
      </c>
      <c r="M2430">
        <v>119.36</v>
      </c>
      <c r="N2430" t="s">
        <v>68</v>
      </c>
      <c r="O2430" t="s">
        <v>24</v>
      </c>
      <c r="P2430" t="s">
        <v>25</v>
      </c>
      <c r="Q2430">
        <v>0.48402777777777778</v>
      </c>
      <c r="R2430" t="s">
        <v>49</v>
      </c>
      <c r="S2430" t="s">
        <v>4882</v>
      </c>
      <c r="T2430" t="s">
        <v>4864</v>
      </c>
      <c r="U2430">
        <v>188.64</v>
      </c>
      <c r="V2430" t="s">
        <v>5048</v>
      </c>
      <c r="W2430" t="s">
        <v>4958</v>
      </c>
      <c r="X2430" t="s">
        <v>5141</v>
      </c>
      <c r="Y2430" t="s">
        <v>4966</v>
      </c>
      <c r="Z2430" t="s">
        <v>5142</v>
      </c>
      <c r="AA2430" t="s">
        <v>4962</v>
      </c>
      <c r="AB2430">
        <f>YEAR(Sales_Trans_2[[#This Row],[Transaction_Date]])</f>
        <v>2026</v>
      </c>
      <c r="AC2430" t="str">
        <f>TEXT(Sales_Trans_2[[#This Row],[Transaction_Date]],"mmm")</f>
        <v>Apr</v>
      </c>
      <c r="AD2430">
        <f>MONTH(Sales_Trans_2[[#This Row],[Transaction_Date]])</f>
        <v>4</v>
      </c>
      <c r="AE2430" s="19">
        <f>IFERROR(Sales_Trans_2[[#This Row],[Profit]]/Sales_Trans_2[[#This Row],[Sales_Amount]],0)</f>
        <v>0.1116515752450797</v>
      </c>
      <c r="AF2430" s="20" t="str">
        <f>IF(Sales_Trans_2[[#This Row],[Discount_Pct]]=0,"0%",
IF(Sales_Trans_2[[#This Row],[Discount_Pct]]&lt;=5,"1-5%",
IF(Sales_Trans_2[[#This Row],[Discount_Pct]]&lt;=10,"6-10%",
IF(Sales_Trans_2[[#This Row],[Discount_Pct]]&lt;=15,"11-15%","&gt;15%"))))</f>
        <v>6-10%</v>
      </c>
    </row>
    <row r="2431" spans="1:32" x14ac:dyDescent="0.25">
      <c r="A2431" t="s">
        <v>2456</v>
      </c>
      <c r="B2431" s="10">
        <v>46114</v>
      </c>
      <c r="C2431" t="s">
        <v>1945</v>
      </c>
      <c r="D2431" t="s">
        <v>264</v>
      </c>
      <c r="E2431" t="s">
        <v>125</v>
      </c>
      <c r="F2431" t="s">
        <v>410</v>
      </c>
      <c r="G2431">
        <v>5</v>
      </c>
      <c r="H2431">
        <v>423.91</v>
      </c>
      <c r="I2431">
        <v>10</v>
      </c>
      <c r="J2431">
        <v>211.96</v>
      </c>
      <c r="K2431">
        <v>1907.59</v>
      </c>
      <c r="L2431">
        <v>1429.5</v>
      </c>
      <c r="M2431">
        <v>478.09</v>
      </c>
      <c r="N2431" t="s">
        <v>4971</v>
      </c>
      <c r="O2431" t="s">
        <v>24</v>
      </c>
      <c r="P2431" t="s">
        <v>25</v>
      </c>
      <c r="Q2431">
        <v>0.75902777777777775</v>
      </c>
      <c r="R2431" t="s">
        <v>49</v>
      </c>
      <c r="S2431" t="s">
        <v>4702</v>
      </c>
      <c r="T2431" t="s">
        <v>4703</v>
      </c>
      <c r="U2431">
        <v>383.51</v>
      </c>
      <c r="V2431" t="s">
        <v>5734</v>
      </c>
      <c r="W2431" t="s">
        <v>4958</v>
      </c>
      <c r="X2431" t="s">
        <v>5172</v>
      </c>
      <c r="Y2431" t="s">
        <v>4966</v>
      </c>
      <c r="Z2431" t="s">
        <v>5173</v>
      </c>
      <c r="AA2431" t="s">
        <v>4962</v>
      </c>
      <c r="AB2431">
        <f>YEAR(Sales_Trans_2[[#This Row],[Transaction_Date]])</f>
        <v>2026</v>
      </c>
      <c r="AC2431" t="str">
        <f>TEXT(Sales_Trans_2[[#This Row],[Transaction_Date]],"mmm")</f>
        <v>Apr</v>
      </c>
      <c r="AD2431">
        <f>MONTH(Sales_Trans_2[[#This Row],[Transaction_Date]])</f>
        <v>4</v>
      </c>
      <c r="AE2431" s="19">
        <f>IFERROR(Sales_Trans_2[[#This Row],[Profit]]/Sales_Trans_2[[#This Row],[Sales_Amount]],0)</f>
        <v>0.25062513433180084</v>
      </c>
      <c r="AF2431" s="20" t="str">
        <f>IF(Sales_Trans_2[[#This Row],[Discount_Pct]]=0,"0%",
IF(Sales_Trans_2[[#This Row],[Discount_Pct]]&lt;=5,"1-5%",
IF(Sales_Trans_2[[#This Row],[Discount_Pct]]&lt;=10,"6-10%",
IF(Sales_Trans_2[[#This Row],[Discount_Pct]]&lt;=15,"11-15%","&gt;15%"))))</f>
        <v>6-10%</v>
      </c>
    </row>
    <row r="2432" spans="1:32" x14ac:dyDescent="0.25">
      <c r="A2432" t="s">
        <v>3478</v>
      </c>
      <c r="B2432" s="10">
        <v>46004</v>
      </c>
      <c r="C2432" t="s">
        <v>1513</v>
      </c>
      <c r="D2432" t="s">
        <v>65</v>
      </c>
      <c r="E2432" t="s">
        <v>1252</v>
      </c>
      <c r="F2432" t="s">
        <v>2556</v>
      </c>
      <c r="G2432">
        <v>5</v>
      </c>
      <c r="H2432">
        <v>186.35</v>
      </c>
      <c r="I2432">
        <v>10</v>
      </c>
      <c r="J2432">
        <v>93.17</v>
      </c>
      <c r="K2432">
        <v>964.37</v>
      </c>
      <c r="L2432">
        <v>710</v>
      </c>
      <c r="M2432">
        <v>254.37</v>
      </c>
      <c r="N2432" t="s">
        <v>47</v>
      </c>
      <c r="O2432" t="s">
        <v>24</v>
      </c>
      <c r="P2432" t="s">
        <v>25</v>
      </c>
      <c r="Q2432">
        <v>0.41319444444444442</v>
      </c>
      <c r="R2432" t="s">
        <v>27</v>
      </c>
      <c r="S2432" t="s">
        <v>4719</v>
      </c>
      <c r="T2432" t="s">
        <v>4703</v>
      </c>
      <c r="U2432">
        <v>172.63</v>
      </c>
      <c r="V2432" t="s">
        <v>5750</v>
      </c>
      <c r="W2432" t="s">
        <v>4958</v>
      </c>
      <c r="X2432" t="s">
        <v>5497</v>
      </c>
      <c r="Y2432" t="s">
        <v>4966</v>
      </c>
      <c r="Z2432" t="s">
        <v>5498</v>
      </c>
      <c r="AA2432" t="s">
        <v>4962</v>
      </c>
      <c r="AB2432">
        <f>YEAR(Sales_Trans_2[[#This Row],[Transaction_Date]])</f>
        <v>2025</v>
      </c>
      <c r="AC2432" t="str">
        <f>TEXT(Sales_Trans_2[[#This Row],[Transaction_Date]],"mmm")</f>
        <v>Dec</v>
      </c>
      <c r="AD2432">
        <f>MONTH(Sales_Trans_2[[#This Row],[Transaction_Date]])</f>
        <v>12</v>
      </c>
      <c r="AE2432" s="19">
        <f>IFERROR(Sales_Trans_2[[#This Row],[Profit]]/Sales_Trans_2[[#This Row],[Sales_Amount]],0)</f>
        <v>0.26376805582919421</v>
      </c>
      <c r="AF2432" s="20" t="str">
        <f>IF(Sales_Trans_2[[#This Row],[Discount_Pct]]=0,"0%",
IF(Sales_Trans_2[[#This Row],[Discount_Pct]]&lt;=5,"1-5%",
IF(Sales_Trans_2[[#This Row],[Discount_Pct]]&lt;=10,"6-10%",
IF(Sales_Trans_2[[#This Row],[Discount_Pct]]&lt;=15,"11-15%","&gt;15%"))))</f>
        <v>6-10%</v>
      </c>
    </row>
    <row r="2433" spans="1:32" x14ac:dyDescent="0.25">
      <c r="A2433" t="s">
        <v>2109</v>
      </c>
      <c r="B2433" s="10">
        <v>45820</v>
      </c>
      <c r="C2433" t="s">
        <v>2110</v>
      </c>
      <c r="D2433" t="s">
        <v>1096</v>
      </c>
      <c r="E2433" t="s">
        <v>153</v>
      </c>
      <c r="F2433" t="s">
        <v>154</v>
      </c>
      <c r="G2433">
        <v>4</v>
      </c>
      <c r="H2433">
        <v>413.66</v>
      </c>
      <c r="I2433">
        <v>5</v>
      </c>
      <c r="J2433">
        <v>82.73</v>
      </c>
      <c r="K2433">
        <v>1807.7</v>
      </c>
      <c r="L2433">
        <v>1393.64</v>
      </c>
      <c r="M2433">
        <v>414.06</v>
      </c>
      <c r="N2433" t="s">
        <v>133</v>
      </c>
      <c r="O2433" t="s">
        <v>24</v>
      </c>
      <c r="P2433" t="s">
        <v>25</v>
      </c>
      <c r="Q2433">
        <v>0.41041666666666665</v>
      </c>
      <c r="R2433" t="s">
        <v>27</v>
      </c>
      <c r="S2433" t="s">
        <v>4869</v>
      </c>
      <c r="T2433" t="s">
        <v>4864</v>
      </c>
      <c r="U2433">
        <v>405.1</v>
      </c>
      <c r="V2433" t="s">
        <v>5775</v>
      </c>
      <c r="W2433" t="s">
        <v>4958</v>
      </c>
      <c r="X2433" t="s">
        <v>4965</v>
      </c>
      <c r="Y2433" t="s">
        <v>4966</v>
      </c>
      <c r="Z2433" t="s">
        <v>5126</v>
      </c>
      <c r="AA2433" t="s">
        <v>4962</v>
      </c>
      <c r="AB2433">
        <f>YEAR(Sales_Trans_2[[#This Row],[Transaction_Date]])</f>
        <v>2025</v>
      </c>
      <c r="AC2433" t="str">
        <f>TEXT(Sales_Trans_2[[#This Row],[Transaction_Date]],"mmm")</f>
        <v>Jun</v>
      </c>
      <c r="AD2433">
        <f>MONTH(Sales_Trans_2[[#This Row],[Transaction_Date]])</f>
        <v>6</v>
      </c>
      <c r="AE2433" s="19">
        <f>IFERROR(Sales_Trans_2[[#This Row],[Profit]]/Sales_Trans_2[[#This Row],[Sales_Amount]],0)</f>
        <v>0.22905349338938982</v>
      </c>
      <c r="AF2433" s="20" t="str">
        <f>IF(Sales_Trans_2[[#This Row],[Discount_Pct]]=0,"0%",
IF(Sales_Trans_2[[#This Row],[Discount_Pct]]&lt;=5,"1-5%",
IF(Sales_Trans_2[[#This Row],[Discount_Pct]]&lt;=10,"6-10%",
IF(Sales_Trans_2[[#This Row],[Discount_Pct]]&lt;=15,"11-15%","&gt;15%"))))</f>
        <v>1-5%</v>
      </c>
    </row>
    <row r="2434" spans="1:32" x14ac:dyDescent="0.25">
      <c r="A2434" t="s">
        <v>1061</v>
      </c>
      <c r="B2434" s="10">
        <v>45991</v>
      </c>
      <c r="C2434" t="s">
        <v>1062</v>
      </c>
      <c r="D2434" t="s">
        <v>555</v>
      </c>
      <c r="E2434" t="s">
        <v>1063</v>
      </c>
      <c r="F2434" t="s">
        <v>1064</v>
      </c>
      <c r="G2434">
        <v>5</v>
      </c>
      <c r="H2434">
        <v>499.76</v>
      </c>
      <c r="I2434">
        <v>15</v>
      </c>
      <c r="J2434">
        <v>374.82</v>
      </c>
      <c r="K2434">
        <v>2442.58</v>
      </c>
      <c r="L2434">
        <v>1827.85</v>
      </c>
      <c r="M2434">
        <v>614.73</v>
      </c>
      <c r="N2434" t="s">
        <v>47</v>
      </c>
      <c r="O2434" t="s">
        <v>24</v>
      </c>
      <c r="P2434" t="s">
        <v>25</v>
      </c>
      <c r="Q2434">
        <v>0.43819444444444444</v>
      </c>
      <c r="R2434" t="s">
        <v>27</v>
      </c>
      <c r="S2434" t="s">
        <v>4797</v>
      </c>
      <c r="T2434" t="s">
        <v>4776</v>
      </c>
      <c r="U2434">
        <v>491.81</v>
      </c>
      <c r="V2434" t="s">
        <v>5093</v>
      </c>
      <c r="W2434" t="s">
        <v>4958</v>
      </c>
      <c r="X2434" t="s">
        <v>5329</v>
      </c>
      <c r="Y2434" t="s">
        <v>4966</v>
      </c>
      <c r="Z2434" t="s">
        <v>5330</v>
      </c>
      <c r="AA2434" t="s">
        <v>4962</v>
      </c>
      <c r="AB2434">
        <f>YEAR(Sales_Trans_2[[#This Row],[Transaction_Date]])</f>
        <v>2025</v>
      </c>
      <c r="AC2434" t="str">
        <f>TEXT(Sales_Trans_2[[#This Row],[Transaction_Date]],"mmm")</f>
        <v>Nov</v>
      </c>
      <c r="AD2434">
        <f>MONTH(Sales_Trans_2[[#This Row],[Transaction_Date]])</f>
        <v>11</v>
      </c>
      <c r="AE2434" s="19">
        <f>IFERROR(Sales_Trans_2[[#This Row],[Profit]]/Sales_Trans_2[[#This Row],[Sales_Amount]],0)</f>
        <v>0.25167241195784784</v>
      </c>
      <c r="AF2434" s="20" t="str">
        <f>IF(Sales_Trans_2[[#This Row],[Discount_Pct]]=0,"0%",
IF(Sales_Trans_2[[#This Row],[Discount_Pct]]&lt;=5,"1-5%",
IF(Sales_Trans_2[[#This Row],[Discount_Pct]]&lt;=10,"6-10%",
IF(Sales_Trans_2[[#This Row],[Discount_Pct]]&lt;=15,"11-15%","&gt;15%"))))</f>
        <v>11-15%</v>
      </c>
    </row>
    <row r="2435" spans="1:32" x14ac:dyDescent="0.25">
      <c r="A2435" t="s">
        <v>1239</v>
      </c>
      <c r="B2435" s="10">
        <v>45987</v>
      </c>
      <c r="C2435" t="s">
        <v>1240</v>
      </c>
      <c r="D2435" t="s">
        <v>37</v>
      </c>
      <c r="E2435" t="s">
        <v>60</v>
      </c>
      <c r="F2435" t="s">
        <v>1241</v>
      </c>
      <c r="G2435">
        <v>4</v>
      </c>
      <c r="H2435">
        <v>259.81</v>
      </c>
      <c r="I2435">
        <v>10</v>
      </c>
      <c r="J2435">
        <v>103.92</v>
      </c>
      <c r="K2435">
        <v>935.32</v>
      </c>
      <c r="L2435">
        <v>852.92</v>
      </c>
      <c r="M2435">
        <v>82.4</v>
      </c>
      <c r="N2435" t="s">
        <v>47</v>
      </c>
      <c r="O2435" t="s">
        <v>24</v>
      </c>
      <c r="P2435" t="s">
        <v>25</v>
      </c>
      <c r="Q2435">
        <v>0.77083333333333337</v>
      </c>
      <c r="R2435" t="s">
        <v>49</v>
      </c>
      <c r="S2435" t="s">
        <v>4893</v>
      </c>
      <c r="T2435" t="s">
        <v>4887</v>
      </c>
      <c r="U2435">
        <v>234.86</v>
      </c>
      <c r="V2435" t="s">
        <v>5810</v>
      </c>
      <c r="W2435" t="s">
        <v>4958</v>
      </c>
      <c r="X2435" t="s">
        <v>5816</v>
      </c>
      <c r="Y2435" t="s">
        <v>4966</v>
      </c>
      <c r="Z2435" t="s">
        <v>5051</v>
      </c>
      <c r="AA2435" t="s">
        <v>4962</v>
      </c>
      <c r="AB2435">
        <f>YEAR(Sales_Trans_2[[#This Row],[Transaction_Date]])</f>
        <v>2025</v>
      </c>
      <c r="AC2435" t="str">
        <f>TEXT(Sales_Trans_2[[#This Row],[Transaction_Date]],"mmm")</f>
        <v>Nov</v>
      </c>
      <c r="AD2435">
        <f>MONTH(Sales_Trans_2[[#This Row],[Transaction_Date]])</f>
        <v>11</v>
      </c>
      <c r="AE2435" s="19">
        <f>IFERROR(Sales_Trans_2[[#This Row],[Profit]]/Sales_Trans_2[[#This Row],[Sales_Amount]],0)</f>
        <v>8.8098190993456782E-2</v>
      </c>
      <c r="AF2435" s="20" t="str">
        <f>IF(Sales_Trans_2[[#This Row],[Discount_Pct]]=0,"0%",
IF(Sales_Trans_2[[#This Row],[Discount_Pct]]&lt;=5,"1-5%",
IF(Sales_Trans_2[[#This Row],[Discount_Pct]]&lt;=10,"6-10%",
IF(Sales_Trans_2[[#This Row],[Discount_Pct]]&lt;=15,"11-15%","&gt;15%"))))</f>
        <v>6-10%</v>
      </c>
    </row>
    <row r="2436" spans="1:32" x14ac:dyDescent="0.25">
      <c r="A2436" t="s">
        <v>4096</v>
      </c>
      <c r="B2436" s="10">
        <v>45984</v>
      </c>
      <c r="C2436" t="s">
        <v>1775</v>
      </c>
      <c r="D2436" t="s">
        <v>647</v>
      </c>
      <c r="E2436" t="s">
        <v>142</v>
      </c>
      <c r="F2436" t="s">
        <v>455</v>
      </c>
      <c r="G2436">
        <v>4</v>
      </c>
      <c r="H2436">
        <v>127.16</v>
      </c>
      <c r="I2436">
        <v>15</v>
      </c>
      <c r="J2436">
        <v>76.3</v>
      </c>
      <c r="K2436">
        <v>497.19</v>
      </c>
      <c r="L2436">
        <v>364.72</v>
      </c>
      <c r="M2436">
        <v>132.47</v>
      </c>
      <c r="N2436" t="s">
        <v>40</v>
      </c>
      <c r="O2436" t="s">
        <v>24</v>
      </c>
      <c r="P2436" t="s">
        <v>25</v>
      </c>
      <c r="Q2436">
        <v>0.73333333333333328</v>
      </c>
      <c r="R2436" t="s">
        <v>27</v>
      </c>
      <c r="S2436" t="s">
        <v>4925</v>
      </c>
      <c r="T2436" t="s">
        <v>4908</v>
      </c>
      <c r="U2436">
        <v>123.11</v>
      </c>
      <c r="V2436" t="s">
        <v>5144</v>
      </c>
      <c r="W2436" t="s">
        <v>4958</v>
      </c>
      <c r="X2436" t="s">
        <v>5056</v>
      </c>
      <c r="Y2436" t="s">
        <v>4966</v>
      </c>
      <c r="Z2436" t="s">
        <v>5057</v>
      </c>
      <c r="AA2436" t="s">
        <v>4962</v>
      </c>
      <c r="AB2436">
        <f>YEAR(Sales_Trans_2[[#This Row],[Transaction_Date]])</f>
        <v>2025</v>
      </c>
      <c r="AC2436" t="str">
        <f>TEXT(Sales_Trans_2[[#This Row],[Transaction_Date]],"mmm")</f>
        <v>Nov</v>
      </c>
      <c r="AD2436">
        <f>MONTH(Sales_Trans_2[[#This Row],[Transaction_Date]])</f>
        <v>11</v>
      </c>
      <c r="AE2436" s="19">
        <f>IFERROR(Sales_Trans_2[[#This Row],[Profit]]/Sales_Trans_2[[#This Row],[Sales_Amount]],0)</f>
        <v>0.26643737806472373</v>
      </c>
      <c r="AF2436" s="20" t="str">
        <f>IF(Sales_Trans_2[[#This Row],[Discount_Pct]]=0,"0%",
IF(Sales_Trans_2[[#This Row],[Discount_Pct]]&lt;=5,"1-5%",
IF(Sales_Trans_2[[#This Row],[Discount_Pct]]&lt;=10,"6-10%",
IF(Sales_Trans_2[[#This Row],[Discount_Pct]]&lt;=15,"11-15%","&gt;15%"))))</f>
        <v>11-15%</v>
      </c>
    </row>
    <row r="2437" spans="1:32" x14ac:dyDescent="0.25">
      <c r="A2437" t="s">
        <v>288</v>
      </c>
      <c r="B2437" s="10">
        <v>45979</v>
      </c>
      <c r="C2437" t="s">
        <v>289</v>
      </c>
      <c r="D2437" t="s">
        <v>290</v>
      </c>
      <c r="E2437" t="s">
        <v>291</v>
      </c>
      <c r="F2437" t="s">
        <v>292</v>
      </c>
      <c r="G2437">
        <v>5</v>
      </c>
      <c r="H2437">
        <v>230.98</v>
      </c>
      <c r="I2437">
        <v>10</v>
      </c>
      <c r="J2437">
        <v>115.49</v>
      </c>
      <c r="K2437">
        <v>1039.4100000000001</v>
      </c>
      <c r="L2437">
        <v>778.25</v>
      </c>
      <c r="M2437">
        <v>261.16000000000003</v>
      </c>
      <c r="N2437" t="s">
        <v>47</v>
      </c>
      <c r="O2437" t="s">
        <v>24</v>
      </c>
      <c r="P2437" t="s">
        <v>25</v>
      </c>
      <c r="Q2437">
        <v>0.78611111111111109</v>
      </c>
      <c r="R2437" t="s">
        <v>49</v>
      </c>
      <c r="S2437" t="s">
        <v>4939</v>
      </c>
      <c r="T2437" t="s">
        <v>4930</v>
      </c>
      <c r="U2437">
        <v>210.36</v>
      </c>
      <c r="V2437" t="s">
        <v>5118</v>
      </c>
      <c r="W2437" t="s">
        <v>4958</v>
      </c>
      <c r="X2437" t="s">
        <v>5836</v>
      </c>
      <c r="Y2437" t="s">
        <v>4966</v>
      </c>
      <c r="Z2437" t="s">
        <v>5131</v>
      </c>
      <c r="AA2437" t="s">
        <v>4962</v>
      </c>
      <c r="AB2437">
        <f>YEAR(Sales_Trans_2[[#This Row],[Transaction_Date]])</f>
        <v>2025</v>
      </c>
      <c r="AC2437" t="str">
        <f>TEXT(Sales_Trans_2[[#This Row],[Transaction_Date]],"mmm")</f>
        <v>Nov</v>
      </c>
      <c r="AD2437">
        <f>MONTH(Sales_Trans_2[[#This Row],[Transaction_Date]])</f>
        <v>11</v>
      </c>
      <c r="AE2437" s="19">
        <f>IFERROR(Sales_Trans_2[[#This Row],[Profit]]/Sales_Trans_2[[#This Row],[Sales_Amount]],0)</f>
        <v>0.25125792516908629</v>
      </c>
      <c r="AF2437" s="20" t="str">
        <f>IF(Sales_Trans_2[[#This Row],[Discount_Pct]]=0,"0%",
IF(Sales_Trans_2[[#This Row],[Discount_Pct]]&lt;=5,"1-5%",
IF(Sales_Trans_2[[#This Row],[Discount_Pct]]&lt;=10,"6-10%",
IF(Sales_Trans_2[[#This Row],[Discount_Pct]]&lt;=15,"11-15%","&gt;15%"))))</f>
        <v>6-10%</v>
      </c>
    </row>
    <row r="2438" spans="1:32" x14ac:dyDescent="0.25">
      <c r="A2438" t="s">
        <v>1877</v>
      </c>
      <c r="B2438" s="10">
        <v>45977</v>
      </c>
      <c r="C2438" t="s">
        <v>1513</v>
      </c>
      <c r="D2438" t="s">
        <v>1650</v>
      </c>
      <c r="E2438" t="s">
        <v>238</v>
      </c>
      <c r="F2438" t="s">
        <v>1878</v>
      </c>
      <c r="G2438">
        <v>6</v>
      </c>
      <c r="H2438">
        <v>243.38</v>
      </c>
      <c r="I2438">
        <v>15</v>
      </c>
      <c r="J2438">
        <v>219.04</v>
      </c>
      <c r="K2438">
        <v>1427.43</v>
      </c>
      <c r="L2438">
        <v>965.88</v>
      </c>
      <c r="M2438">
        <v>461.55</v>
      </c>
      <c r="N2438" t="s">
        <v>133</v>
      </c>
      <c r="O2438" t="s">
        <v>24</v>
      </c>
      <c r="P2438" t="s">
        <v>25</v>
      </c>
      <c r="Q2438">
        <v>0.47499999999999998</v>
      </c>
      <c r="R2438" t="s">
        <v>27</v>
      </c>
      <c r="S2438" t="s">
        <v>4800</v>
      </c>
      <c r="T2438" t="s">
        <v>4776</v>
      </c>
      <c r="U2438">
        <v>232.2</v>
      </c>
      <c r="V2438" t="s">
        <v>5750</v>
      </c>
      <c r="W2438" t="s">
        <v>4958</v>
      </c>
      <c r="X2438" t="s">
        <v>5689</v>
      </c>
      <c r="Y2438" t="s">
        <v>4966</v>
      </c>
      <c r="Z2438" t="s">
        <v>5073</v>
      </c>
      <c r="AA2438" t="s">
        <v>4962</v>
      </c>
      <c r="AB2438">
        <f>YEAR(Sales_Trans_2[[#This Row],[Transaction_Date]])</f>
        <v>2025</v>
      </c>
      <c r="AC2438" t="str">
        <f>TEXT(Sales_Trans_2[[#This Row],[Transaction_Date]],"mmm")</f>
        <v>Nov</v>
      </c>
      <c r="AD2438">
        <f>MONTH(Sales_Trans_2[[#This Row],[Transaction_Date]])</f>
        <v>11</v>
      </c>
      <c r="AE2438" s="19">
        <f>IFERROR(Sales_Trans_2[[#This Row],[Profit]]/Sales_Trans_2[[#This Row],[Sales_Amount]],0)</f>
        <v>0.32334335133771885</v>
      </c>
      <c r="AF2438" s="20" t="str">
        <f>IF(Sales_Trans_2[[#This Row],[Discount_Pct]]=0,"0%",
IF(Sales_Trans_2[[#This Row],[Discount_Pct]]&lt;=5,"1-5%",
IF(Sales_Trans_2[[#This Row],[Discount_Pct]]&lt;=10,"6-10%",
IF(Sales_Trans_2[[#This Row],[Discount_Pct]]&lt;=15,"11-15%","&gt;15%"))))</f>
        <v>11-15%</v>
      </c>
    </row>
    <row r="2439" spans="1:32" x14ac:dyDescent="0.25">
      <c r="A2439" t="s">
        <v>1065</v>
      </c>
      <c r="B2439" s="10">
        <v>45976</v>
      </c>
      <c r="C2439" t="s">
        <v>185</v>
      </c>
      <c r="D2439" t="s">
        <v>905</v>
      </c>
      <c r="E2439" t="s">
        <v>1066</v>
      </c>
      <c r="F2439" t="s">
        <v>1067</v>
      </c>
      <c r="G2439">
        <v>8</v>
      </c>
      <c r="H2439">
        <v>502.58</v>
      </c>
      <c r="I2439">
        <v>5</v>
      </c>
      <c r="J2439">
        <v>201.03</v>
      </c>
      <c r="K2439">
        <v>4392.55</v>
      </c>
      <c r="L2439">
        <v>3181.52</v>
      </c>
      <c r="M2439">
        <v>1211.03</v>
      </c>
      <c r="N2439" t="s">
        <v>4971</v>
      </c>
      <c r="O2439" t="s">
        <v>24</v>
      </c>
      <c r="P2439" t="s">
        <v>25</v>
      </c>
      <c r="Q2439">
        <v>0.43125000000000002</v>
      </c>
      <c r="R2439" t="s">
        <v>27</v>
      </c>
      <c r="S2439" t="s">
        <v>4686</v>
      </c>
      <c r="T2439" t="s">
        <v>4672</v>
      </c>
      <c r="U2439">
        <v>464.41</v>
      </c>
      <c r="V2439" t="s">
        <v>5110</v>
      </c>
      <c r="W2439" t="s">
        <v>4958</v>
      </c>
      <c r="X2439" t="s">
        <v>5119</v>
      </c>
      <c r="Y2439" t="s">
        <v>4966</v>
      </c>
      <c r="Z2439" t="s">
        <v>5120</v>
      </c>
      <c r="AA2439" t="s">
        <v>4962</v>
      </c>
      <c r="AB2439">
        <f>YEAR(Sales_Trans_2[[#This Row],[Transaction_Date]])</f>
        <v>2025</v>
      </c>
      <c r="AC2439" t="str">
        <f>TEXT(Sales_Trans_2[[#This Row],[Transaction_Date]],"mmm")</f>
        <v>Nov</v>
      </c>
      <c r="AD2439">
        <f>MONTH(Sales_Trans_2[[#This Row],[Transaction_Date]])</f>
        <v>11</v>
      </c>
      <c r="AE2439" s="19">
        <f>IFERROR(Sales_Trans_2[[#This Row],[Profit]]/Sales_Trans_2[[#This Row],[Sales_Amount]],0)</f>
        <v>0.27570090266473912</v>
      </c>
      <c r="AF2439" s="20" t="str">
        <f>IF(Sales_Trans_2[[#This Row],[Discount_Pct]]=0,"0%",
IF(Sales_Trans_2[[#This Row],[Discount_Pct]]&lt;=5,"1-5%",
IF(Sales_Trans_2[[#This Row],[Discount_Pct]]&lt;=10,"6-10%",
IF(Sales_Trans_2[[#This Row],[Discount_Pct]]&lt;=15,"11-15%","&gt;15%"))))</f>
        <v>1-5%</v>
      </c>
    </row>
    <row r="2440" spans="1:32" x14ac:dyDescent="0.25">
      <c r="A2440" t="s">
        <v>2363</v>
      </c>
      <c r="B2440" s="10">
        <v>45976</v>
      </c>
      <c r="C2440" t="s">
        <v>2364</v>
      </c>
      <c r="D2440" t="s">
        <v>59</v>
      </c>
      <c r="E2440" t="s">
        <v>90</v>
      </c>
      <c r="F2440" t="s">
        <v>91</v>
      </c>
      <c r="G2440">
        <v>6</v>
      </c>
      <c r="H2440">
        <v>366.82</v>
      </c>
      <c r="I2440">
        <v>20</v>
      </c>
      <c r="J2440">
        <v>440.18</v>
      </c>
      <c r="K2440">
        <v>2024.85</v>
      </c>
      <c r="L2440">
        <v>1630.68</v>
      </c>
      <c r="M2440">
        <v>394.17</v>
      </c>
      <c r="N2440" t="s">
        <v>47</v>
      </c>
      <c r="O2440" t="s">
        <v>24</v>
      </c>
      <c r="P2440" t="s">
        <v>25</v>
      </c>
      <c r="Q2440">
        <v>0.45902777777777776</v>
      </c>
      <c r="R2440" t="s">
        <v>27</v>
      </c>
      <c r="S2440" t="s">
        <v>4721</v>
      </c>
      <c r="T2440" t="s">
        <v>4703</v>
      </c>
      <c r="U2440">
        <v>342.46</v>
      </c>
      <c r="V2440" t="s">
        <v>5718</v>
      </c>
      <c r="W2440" t="s">
        <v>4958</v>
      </c>
      <c r="X2440" t="s">
        <v>5467</v>
      </c>
      <c r="Y2440" t="s">
        <v>4966</v>
      </c>
      <c r="Z2440" t="s">
        <v>5468</v>
      </c>
      <c r="AA2440" t="s">
        <v>4962</v>
      </c>
      <c r="AB2440">
        <f>YEAR(Sales_Trans_2[[#This Row],[Transaction_Date]])</f>
        <v>2025</v>
      </c>
      <c r="AC2440" t="str">
        <f>TEXT(Sales_Trans_2[[#This Row],[Transaction_Date]],"mmm")</f>
        <v>Nov</v>
      </c>
      <c r="AD2440">
        <f>MONTH(Sales_Trans_2[[#This Row],[Transaction_Date]])</f>
        <v>11</v>
      </c>
      <c r="AE2440" s="19">
        <f>IFERROR(Sales_Trans_2[[#This Row],[Profit]]/Sales_Trans_2[[#This Row],[Sales_Amount]],0)</f>
        <v>0.19466627157567229</v>
      </c>
      <c r="AF2440" s="20" t="str">
        <f>IF(Sales_Trans_2[[#This Row],[Discount_Pct]]=0,"0%",
IF(Sales_Trans_2[[#This Row],[Discount_Pct]]&lt;=5,"1-5%",
IF(Sales_Trans_2[[#This Row],[Discount_Pct]]&lt;=10,"6-10%",
IF(Sales_Trans_2[[#This Row],[Discount_Pct]]&lt;=15,"11-15%","&gt;15%"))))</f>
        <v>&gt;15%</v>
      </c>
    </row>
    <row r="2441" spans="1:32" x14ac:dyDescent="0.25">
      <c r="A2441" t="s">
        <v>3168</v>
      </c>
      <c r="B2441" s="10">
        <v>45976</v>
      </c>
      <c r="C2441" t="s">
        <v>3010</v>
      </c>
      <c r="D2441" t="s">
        <v>751</v>
      </c>
      <c r="E2441" t="s">
        <v>90</v>
      </c>
      <c r="F2441" t="s">
        <v>91</v>
      </c>
      <c r="G2441">
        <v>3</v>
      </c>
      <c r="H2441">
        <v>158.04</v>
      </c>
      <c r="I2441">
        <v>20</v>
      </c>
      <c r="J2441">
        <v>94.82</v>
      </c>
      <c r="K2441">
        <v>436.19</v>
      </c>
      <c r="L2441">
        <v>382.44</v>
      </c>
      <c r="M2441">
        <v>53.75</v>
      </c>
      <c r="N2441" t="s">
        <v>133</v>
      </c>
      <c r="O2441" t="s">
        <v>24</v>
      </c>
      <c r="P2441" t="s">
        <v>25</v>
      </c>
      <c r="Q2441">
        <v>0.80763888888888891</v>
      </c>
      <c r="R2441" t="s">
        <v>27</v>
      </c>
      <c r="S2441" t="s">
        <v>4740</v>
      </c>
      <c r="T2441" t="s">
        <v>4729</v>
      </c>
      <c r="U2441">
        <v>144.03</v>
      </c>
      <c r="V2441" t="s">
        <v>5016</v>
      </c>
      <c r="W2441" t="s">
        <v>4958</v>
      </c>
      <c r="X2441" t="s">
        <v>5467</v>
      </c>
      <c r="Y2441" t="s">
        <v>4966</v>
      </c>
      <c r="Z2441" t="s">
        <v>5468</v>
      </c>
      <c r="AA2441" t="s">
        <v>4962</v>
      </c>
      <c r="AB2441">
        <f>YEAR(Sales_Trans_2[[#This Row],[Transaction_Date]])</f>
        <v>2025</v>
      </c>
      <c r="AC2441" t="str">
        <f>TEXT(Sales_Trans_2[[#This Row],[Transaction_Date]],"mmm")</f>
        <v>Nov</v>
      </c>
      <c r="AD2441">
        <f>MONTH(Sales_Trans_2[[#This Row],[Transaction_Date]])</f>
        <v>11</v>
      </c>
      <c r="AE2441" s="19">
        <f>IFERROR(Sales_Trans_2[[#This Row],[Profit]]/Sales_Trans_2[[#This Row],[Sales_Amount]],0)</f>
        <v>0.12322611705907976</v>
      </c>
      <c r="AF2441" s="20" t="str">
        <f>IF(Sales_Trans_2[[#This Row],[Discount_Pct]]=0,"0%",
IF(Sales_Trans_2[[#This Row],[Discount_Pct]]&lt;=5,"1-5%",
IF(Sales_Trans_2[[#This Row],[Discount_Pct]]&lt;=10,"6-10%",
IF(Sales_Trans_2[[#This Row],[Discount_Pct]]&lt;=15,"11-15%","&gt;15%"))))</f>
        <v>&gt;15%</v>
      </c>
    </row>
    <row r="2442" spans="1:32" x14ac:dyDescent="0.25">
      <c r="A2442" t="s">
        <v>2035</v>
      </c>
      <c r="B2442" s="10">
        <v>45972</v>
      </c>
      <c r="C2442" t="s">
        <v>1928</v>
      </c>
      <c r="D2442" t="s">
        <v>44</v>
      </c>
      <c r="E2442" t="s">
        <v>1347</v>
      </c>
      <c r="F2442" t="s">
        <v>239</v>
      </c>
      <c r="G2442">
        <v>5</v>
      </c>
      <c r="H2442">
        <v>427.52</v>
      </c>
      <c r="I2442">
        <v>5</v>
      </c>
      <c r="J2442">
        <v>106.88</v>
      </c>
      <c r="K2442">
        <v>2030.72</v>
      </c>
      <c r="L2442">
        <v>1182.7</v>
      </c>
      <c r="M2442">
        <v>848.02</v>
      </c>
      <c r="N2442" t="s">
        <v>133</v>
      </c>
      <c r="O2442" t="s">
        <v>24</v>
      </c>
      <c r="P2442" t="s">
        <v>25</v>
      </c>
      <c r="Q2442">
        <v>0.70138888888888884</v>
      </c>
      <c r="R2442" t="s">
        <v>49</v>
      </c>
      <c r="S2442" t="s">
        <v>4650</v>
      </c>
      <c r="T2442" t="s">
        <v>4636</v>
      </c>
      <c r="U2442">
        <v>398.25</v>
      </c>
      <c r="V2442" t="s">
        <v>5164</v>
      </c>
      <c r="W2442" t="s">
        <v>4958</v>
      </c>
      <c r="X2442" t="s">
        <v>5015</v>
      </c>
      <c r="Y2442" t="s">
        <v>4966</v>
      </c>
      <c r="Z2442" t="s">
        <v>5089</v>
      </c>
      <c r="AA2442" t="s">
        <v>4962</v>
      </c>
      <c r="AB2442">
        <f>YEAR(Sales_Trans_2[[#This Row],[Transaction_Date]])</f>
        <v>2025</v>
      </c>
      <c r="AC2442" t="str">
        <f>TEXT(Sales_Trans_2[[#This Row],[Transaction_Date]],"mmm")</f>
        <v>Nov</v>
      </c>
      <c r="AD2442">
        <f>MONTH(Sales_Trans_2[[#This Row],[Transaction_Date]])</f>
        <v>11</v>
      </c>
      <c r="AE2442" s="19">
        <f>IFERROR(Sales_Trans_2[[#This Row],[Profit]]/Sales_Trans_2[[#This Row],[Sales_Amount]],0)</f>
        <v>0.41759572959344465</v>
      </c>
      <c r="AF2442" s="20" t="str">
        <f>IF(Sales_Trans_2[[#This Row],[Discount_Pct]]=0,"0%",
IF(Sales_Trans_2[[#This Row],[Discount_Pct]]&lt;=5,"1-5%",
IF(Sales_Trans_2[[#This Row],[Discount_Pct]]&lt;=10,"6-10%",
IF(Sales_Trans_2[[#This Row],[Discount_Pct]]&lt;=15,"11-15%","&gt;15%"))))</f>
        <v>1-5%</v>
      </c>
    </row>
    <row r="2443" spans="1:32" x14ac:dyDescent="0.25">
      <c r="A2443" t="s">
        <v>3695</v>
      </c>
      <c r="B2443" s="10">
        <v>45972</v>
      </c>
      <c r="C2443" t="s">
        <v>185</v>
      </c>
      <c r="D2443" t="s">
        <v>176</v>
      </c>
      <c r="E2443" t="s">
        <v>704</v>
      </c>
      <c r="F2443" t="s">
        <v>3655</v>
      </c>
      <c r="G2443">
        <v>3</v>
      </c>
      <c r="H2443">
        <v>398.76</v>
      </c>
      <c r="I2443">
        <v>5</v>
      </c>
      <c r="J2443">
        <v>59.81</v>
      </c>
      <c r="K2443">
        <v>1136.47</v>
      </c>
      <c r="L2443">
        <v>910.23</v>
      </c>
      <c r="M2443">
        <v>226.24</v>
      </c>
      <c r="N2443" t="s">
        <v>133</v>
      </c>
      <c r="O2443" t="s">
        <v>24</v>
      </c>
      <c r="P2443" t="s">
        <v>25</v>
      </c>
      <c r="Q2443">
        <v>0.60624999999999996</v>
      </c>
      <c r="R2443" t="s">
        <v>49</v>
      </c>
      <c r="S2443" t="s">
        <v>4860</v>
      </c>
      <c r="T2443" t="s">
        <v>4847</v>
      </c>
      <c r="U2443">
        <v>355.64</v>
      </c>
      <c r="V2443" t="s">
        <v>5110</v>
      </c>
      <c r="W2443" t="s">
        <v>4958</v>
      </c>
      <c r="X2443" t="s">
        <v>5569</v>
      </c>
      <c r="Y2443" t="s">
        <v>4966</v>
      </c>
      <c r="Z2443" t="s">
        <v>4997</v>
      </c>
      <c r="AA2443" t="s">
        <v>4962</v>
      </c>
      <c r="AB2443">
        <f>YEAR(Sales_Trans_2[[#This Row],[Transaction_Date]])</f>
        <v>2025</v>
      </c>
      <c r="AC2443" t="str">
        <f>TEXT(Sales_Trans_2[[#This Row],[Transaction_Date]],"mmm")</f>
        <v>Nov</v>
      </c>
      <c r="AD2443">
        <f>MONTH(Sales_Trans_2[[#This Row],[Transaction_Date]])</f>
        <v>11</v>
      </c>
      <c r="AE2443" s="19">
        <f>IFERROR(Sales_Trans_2[[#This Row],[Profit]]/Sales_Trans_2[[#This Row],[Sales_Amount]],0)</f>
        <v>0.19907256680774679</v>
      </c>
      <c r="AF2443" s="20" t="str">
        <f>IF(Sales_Trans_2[[#This Row],[Discount_Pct]]=0,"0%",
IF(Sales_Trans_2[[#This Row],[Discount_Pct]]&lt;=5,"1-5%",
IF(Sales_Trans_2[[#This Row],[Discount_Pct]]&lt;=10,"6-10%",
IF(Sales_Trans_2[[#This Row],[Discount_Pct]]&lt;=15,"11-15%","&gt;15%"))))</f>
        <v>1-5%</v>
      </c>
    </row>
    <row r="2444" spans="1:32" x14ac:dyDescent="0.25">
      <c r="A2444" t="s">
        <v>4465</v>
      </c>
      <c r="B2444" s="10">
        <v>45911</v>
      </c>
      <c r="C2444" t="s">
        <v>307</v>
      </c>
      <c r="D2444" t="s">
        <v>745</v>
      </c>
      <c r="E2444" t="s">
        <v>1063</v>
      </c>
      <c r="F2444" t="s">
        <v>1064</v>
      </c>
      <c r="G2444">
        <v>8</v>
      </c>
      <c r="H2444">
        <v>180.72</v>
      </c>
      <c r="I2444">
        <v>15</v>
      </c>
      <c r="J2444">
        <v>216.86</v>
      </c>
      <c r="K2444">
        <v>1413.23</v>
      </c>
      <c r="L2444">
        <v>817.84</v>
      </c>
      <c r="M2444">
        <v>595.39</v>
      </c>
      <c r="N2444" t="s">
        <v>23</v>
      </c>
      <c r="O2444" t="s">
        <v>24</v>
      </c>
      <c r="P2444" t="s">
        <v>25</v>
      </c>
      <c r="Q2444">
        <v>0.57499999999999996</v>
      </c>
      <c r="R2444" t="s">
        <v>27</v>
      </c>
      <c r="S2444" t="s">
        <v>4666</v>
      </c>
      <c r="T2444" t="s">
        <v>4636</v>
      </c>
      <c r="U2444">
        <v>168.36</v>
      </c>
      <c r="V2444" t="s">
        <v>5035</v>
      </c>
      <c r="W2444" t="s">
        <v>4958</v>
      </c>
      <c r="X2444" t="s">
        <v>5329</v>
      </c>
      <c r="Y2444" t="s">
        <v>4966</v>
      </c>
      <c r="Z2444" t="s">
        <v>5330</v>
      </c>
      <c r="AA2444" t="s">
        <v>4962</v>
      </c>
      <c r="AB2444">
        <f>YEAR(Sales_Trans_2[[#This Row],[Transaction_Date]])</f>
        <v>2025</v>
      </c>
      <c r="AC2444" t="str">
        <f>TEXT(Sales_Trans_2[[#This Row],[Transaction_Date]],"mmm")</f>
        <v>Sep</v>
      </c>
      <c r="AD2444">
        <f>MONTH(Sales_Trans_2[[#This Row],[Transaction_Date]])</f>
        <v>9</v>
      </c>
      <c r="AE2444" s="19">
        <f>IFERROR(Sales_Trans_2[[#This Row],[Profit]]/Sales_Trans_2[[#This Row],[Sales_Amount]],0)</f>
        <v>0.42129731183176128</v>
      </c>
      <c r="AF2444" s="20" t="str">
        <f>IF(Sales_Trans_2[[#This Row],[Discount_Pct]]=0,"0%",
IF(Sales_Trans_2[[#This Row],[Discount_Pct]]&lt;=5,"1-5%",
IF(Sales_Trans_2[[#This Row],[Discount_Pct]]&lt;=10,"6-10%",
IF(Sales_Trans_2[[#This Row],[Discount_Pct]]&lt;=15,"11-15%","&gt;15%"))))</f>
        <v>11-15%</v>
      </c>
    </row>
    <row r="2445" spans="1:32" x14ac:dyDescent="0.25">
      <c r="A2445" t="s">
        <v>2090</v>
      </c>
      <c r="B2445" s="10">
        <v>45699</v>
      </c>
      <c r="C2445" t="s">
        <v>1258</v>
      </c>
      <c r="D2445" t="s">
        <v>1156</v>
      </c>
      <c r="E2445" t="s">
        <v>612</v>
      </c>
      <c r="F2445" t="s">
        <v>2091</v>
      </c>
      <c r="G2445">
        <v>6</v>
      </c>
      <c r="H2445">
        <v>153.84</v>
      </c>
      <c r="I2445">
        <v>20</v>
      </c>
      <c r="J2445">
        <v>184.61</v>
      </c>
      <c r="K2445">
        <v>849.19</v>
      </c>
      <c r="L2445">
        <v>655.26</v>
      </c>
      <c r="M2445">
        <v>193.93</v>
      </c>
      <c r="N2445" t="s">
        <v>68</v>
      </c>
      <c r="O2445" t="s">
        <v>24</v>
      </c>
      <c r="P2445" t="s">
        <v>25</v>
      </c>
      <c r="Q2445">
        <v>0.55972222222222223</v>
      </c>
      <c r="R2445" t="s">
        <v>27</v>
      </c>
      <c r="S2445" t="s">
        <v>4755</v>
      </c>
      <c r="T2445" t="s">
        <v>4752</v>
      </c>
      <c r="U2445">
        <v>147.72</v>
      </c>
      <c r="V2445" t="s">
        <v>5833</v>
      </c>
      <c r="W2445" t="s">
        <v>4958</v>
      </c>
      <c r="X2445" t="s">
        <v>5870</v>
      </c>
      <c r="Y2445" t="s">
        <v>4966</v>
      </c>
      <c r="Z2445" t="s">
        <v>5008</v>
      </c>
      <c r="AA2445" t="s">
        <v>4962</v>
      </c>
      <c r="AB2445">
        <f>YEAR(Sales_Trans_2[[#This Row],[Transaction_Date]])</f>
        <v>2025</v>
      </c>
      <c r="AC2445" t="str">
        <f>TEXT(Sales_Trans_2[[#This Row],[Transaction_Date]],"mmm")</f>
        <v>Feb</v>
      </c>
      <c r="AD2445">
        <f>MONTH(Sales_Trans_2[[#This Row],[Transaction_Date]])</f>
        <v>2</v>
      </c>
      <c r="AE2445" s="19">
        <f>IFERROR(Sales_Trans_2[[#This Row],[Profit]]/Sales_Trans_2[[#This Row],[Sales_Amount]],0)</f>
        <v>0.22837056489124929</v>
      </c>
      <c r="AF2445" s="20" t="str">
        <f>IF(Sales_Trans_2[[#This Row],[Discount_Pct]]=0,"0%",
IF(Sales_Trans_2[[#This Row],[Discount_Pct]]&lt;=5,"1-5%",
IF(Sales_Trans_2[[#This Row],[Discount_Pct]]&lt;=10,"6-10%",
IF(Sales_Trans_2[[#This Row],[Discount_Pct]]&lt;=15,"11-15%","&gt;15%"))))</f>
        <v>&gt;15%</v>
      </c>
    </row>
    <row r="2446" spans="1:32" x14ac:dyDescent="0.25">
      <c r="A2446" t="s">
        <v>1212</v>
      </c>
      <c r="B2446" s="10">
        <v>45668</v>
      </c>
      <c r="C2446" t="s">
        <v>464</v>
      </c>
      <c r="D2446" t="s">
        <v>275</v>
      </c>
      <c r="E2446" t="s">
        <v>309</v>
      </c>
      <c r="F2446" t="s">
        <v>310</v>
      </c>
      <c r="G2446">
        <v>8</v>
      </c>
      <c r="H2446">
        <v>58.19</v>
      </c>
      <c r="I2446">
        <v>15</v>
      </c>
      <c r="J2446">
        <v>69.83</v>
      </c>
      <c r="K2446">
        <v>455.04</v>
      </c>
      <c r="L2446">
        <v>299.83999999999997</v>
      </c>
      <c r="M2446">
        <v>155.19999999999999</v>
      </c>
      <c r="N2446" t="s">
        <v>133</v>
      </c>
      <c r="O2446" t="s">
        <v>24</v>
      </c>
      <c r="P2446" t="s">
        <v>25</v>
      </c>
      <c r="Q2446">
        <v>0.37777777777777777</v>
      </c>
      <c r="R2446" t="s">
        <v>27</v>
      </c>
      <c r="S2446" t="s">
        <v>4760</v>
      </c>
      <c r="T2446" t="s">
        <v>4752</v>
      </c>
      <c r="U2446">
        <v>51.33</v>
      </c>
      <c r="V2446" t="s">
        <v>5762</v>
      </c>
      <c r="W2446" t="s">
        <v>4958</v>
      </c>
      <c r="X2446" t="s">
        <v>5121</v>
      </c>
      <c r="Y2446" t="s">
        <v>4966</v>
      </c>
      <c r="Z2446" t="s">
        <v>5122</v>
      </c>
      <c r="AA2446" t="s">
        <v>4962</v>
      </c>
      <c r="AB2446">
        <f>YEAR(Sales_Trans_2[[#This Row],[Transaction_Date]])</f>
        <v>2025</v>
      </c>
      <c r="AC2446" t="str">
        <f>TEXT(Sales_Trans_2[[#This Row],[Transaction_Date]],"mmm")</f>
        <v>Jan</v>
      </c>
      <c r="AD2446">
        <f>MONTH(Sales_Trans_2[[#This Row],[Transaction_Date]])</f>
        <v>1</v>
      </c>
      <c r="AE2446" s="19">
        <f>IFERROR(Sales_Trans_2[[#This Row],[Profit]]/Sales_Trans_2[[#This Row],[Sales_Amount]],0)</f>
        <v>0.34106891701828407</v>
      </c>
      <c r="AF2446" s="20" t="str">
        <f>IF(Sales_Trans_2[[#This Row],[Discount_Pct]]=0,"0%",
IF(Sales_Trans_2[[#This Row],[Discount_Pct]]&lt;=5,"1-5%",
IF(Sales_Trans_2[[#This Row],[Discount_Pct]]&lt;=10,"6-10%",
IF(Sales_Trans_2[[#This Row],[Discount_Pct]]&lt;=15,"11-15%","&gt;15%"))))</f>
        <v>11-15%</v>
      </c>
    </row>
    <row r="2447" spans="1:32" x14ac:dyDescent="0.25">
      <c r="A2447" t="s">
        <v>2570</v>
      </c>
      <c r="B2447" s="10">
        <v>45961</v>
      </c>
      <c r="C2447" t="s">
        <v>383</v>
      </c>
      <c r="D2447" t="s">
        <v>2571</v>
      </c>
      <c r="E2447" t="s">
        <v>771</v>
      </c>
      <c r="F2447" t="s">
        <v>568</v>
      </c>
      <c r="G2447">
        <v>5</v>
      </c>
      <c r="H2447">
        <v>445.26</v>
      </c>
      <c r="I2447">
        <v>15</v>
      </c>
      <c r="J2447">
        <v>333.94</v>
      </c>
      <c r="K2447">
        <v>1892.36</v>
      </c>
      <c r="L2447">
        <v>1872.4</v>
      </c>
      <c r="M2447">
        <v>19.96</v>
      </c>
      <c r="N2447" t="s">
        <v>4971</v>
      </c>
      <c r="O2447" t="s">
        <v>24</v>
      </c>
      <c r="P2447" t="s">
        <v>25</v>
      </c>
      <c r="Q2447">
        <v>0.9145833333333333</v>
      </c>
      <c r="R2447" t="s">
        <v>49</v>
      </c>
      <c r="S2447" t="s">
        <v>4743</v>
      </c>
      <c r="T2447" t="s">
        <v>4729</v>
      </c>
      <c r="U2447">
        <v>444.49</v>
      </c>
      <c r="V2447" t="s">
        <v>5512</v>
      </c>
      <c r="W2447" t="s">
        <v>4958</v>
      </c>
      <c r="X2447" t="s">
        <v>5707</v>
      </c>
      <c r="Y2447" t="s">
        <v>4966</v>
      </c>
      <c r="Z2447" t="s">
        <v>4978</v>
      </c>
      <c r="AA2447" t="s">
        <v>4962</v>
      </c>
      <c r="AB2447">
        <f>YEAR(Sales_Trans_2[[#This Row],[Transaction_Date]])</f>
        <v>2025</v>
      </c>
      <c r="AC2447" t="str">
        <f>TEXT(Sales_Trans_2[[#This Row],[Transaction_Date]],"mmm")</f>
        <v>Oct</v>
      </c>
      <c r="AD2447">
        <f>MONTH(Sales_Trans_2[[#This Row],[Transaction_Date]])</f>
        <v>10</v>
      </c>
      <c r="AE2447" s="19">
        <f>IFERROR(Sales_Trans_2[[#This Row],[Profit]]/Sales_Trans_2[[#This Row],[Sales_Amount]],0)</f>
        <v>1.0547675917901457E-2</v>
      </c>
      <c r="AF2447" s="20" t="str">
        <f>IF(Sales_Trans_2[[#This Row],[Discount_Pct]]=0,"0%",
IF(Sales_Trans_2[[#This Row],[Discount_Pct]]&lt;=5,"1-5%",
IF(Sales_Trans_2[[#This Row],[Discount_Pct]]&lt;=10,"6-10%",
IF(Sales_Trans_2[[#This Row],[Discount_Pct]]&lt;=15,"11-15%","&gt;15%"))))</f>
        <v>11-15%</v>
      </c>
    </row>
    <row r="2448" spans="1:32" x14ac:dyDescent="0.25">
      <c r="A2448" t="s">
        <v>2032</v>
      </c>
      <c r="B2448" s="10">
        <v>45956</v>
      </c>
      <c r="C2448" t="s">
        <v>2033</v>
      </c>
      <c r="D2448" t="s">
        <v>432</v>
      </c>
      <c r="E2448" t="s">
        <v>612</v>
      </c>
      <c r="F2448" t="s">
        <v>2034</v>
      </c>
      <c r="G2448">
        <v>8</v>
      </c>
      <c r="H2448">
        <v>345.17</v>
      </c>
      <c r="I2448">
        <v>10</v>
      </c>
      <c r="J2448">
        <v>276.14</v>
      </c>
      <c r="K2448">
        <v>2858</v>
      </c>
      <c r="L2448">
        <v>2011.36</v>
      </c>
      <c r="M2448">
        <v>846.64</v>
      </c>
      <c r="N2448" t="s">
        <v>4971</v>
      </c>
      <c r="O2448" t="s">
        <v>24</v>
      </c>
      <c r="P2448" t="s">
        <v>25</v>
      </c>
      <c r="Q2448">
        <v>0.61805555555555558</v>
      </c>
      <c r="R2448" t="s">
        <v>27</v>
      </c>
      <c r="S2448" t="s">
        <v>4841</v>
      </c>
      <c r="T2448" t="s">
        <v>4828</v>
      </c>
      <c r="U2448">
        <v>305.67</v>
      </c>
      <c r="V2448" t="s">
        <v>5709</v>
      </c>
      <c r="W2448" t="s">
        <v>4958</v>
      </c>
      <c r="X2448" t="s">
        <v>5892</v>
      </c>
      <c r="Y2448" t="s">
        <v>4966</v>
      </c>
      <c r="Z2448" t="s">
        <v>5008</v>
      </c>
      <c r="AA2448" t="s">
        <v>4962</v>
      </c>
      <c r="AB2448">
        <f>YEAR(Sales_Trans_2[[#This Row],[Transaction_Date]])</f>
        <v>2025</v>
      </c>
      <c r="AC2448" t="str">
        <f>TEXT(Sales_Trans_2[[#This Row],[Transaction_Date]],"mmm")</f>
        <v>Oct</v>
      </c>
      <c r="AD2448">
        <f>MONTH(Sales_Trans_2[[#This Row],[Transaction_Date]])</f>
        <v>10</v>
      </c>
      <c r="AE2448" s="19">
        <f>IFERROR(Sales_Trans_2[[#This Row],[Profit]]/Sales_Trans_2[[#This Row],[Sales_Amount]],0)</f>
        <v>0.29623512946116165</v>
      </c>
      <c r="AF2448" s="20" t="str">
        <f>IF(Sales_Trans_2[[#This Row],[Discount_Pct]]=0,"0%",
IF(Sales_Trans_2[[#This Row],[Discount_Pct]]&lt;=5,"1-5%",
IF(Sales_Trans_2[[#This Row],[Discount_Pct]]&lt;=10,"6-10%",
IF(Sales_Trans_2[[#This Row],[Discount_Pct]]&lt;=15,"11-15%","&gt;15%"))))</f>
        <v>6-10%</v>
      </c>
    </row>
    <row r="2449" spans="1:32" x14ac:dyDescent="0.25">
      <c r="A2449" t="s">
        <v>3106</v>
      </c>
      <c r="B2449" s="10">
        <v>45955</v>
      </c>
      <c r="C2449" t="s">
        <v>1179</v>
      </c>
      <c r="D2449" t="s">
        <v>1189</v>
      </c>
      <c r="E2449" t="s">
        <v>366</v>
      </c>
      <c r="F2449" t="s">
        <v>896</v>
      </c>
      <c r="G2449">
        <v>7</v>
      </c>
      <c r="H2449">
        <v>194.4</v>
      </c>
      <c r="I2449">
        <v>20</v>
      </c>
      <c r="J2449">
        <v>272.16000000000003</v>
      </c>
      <c r="K2449">
        <v>1251.94</v>
      </c>
      <c r="L2449">
        <v>1107.96</v>
      </c>
      <c r="M2449">
        <v>143.97999999999999</v>
      </c>
      <c r="N2449" t="s">
        <v>47</v>
      </c>
      <c r="O2449" t="s">
        <v>24</v>
      </c>
      <c r="P2449" t="s">
        <v>25</v>
      </c>
      <c r="Q2449">
        <v>0.76666666666666672</v>
      </c>
      <c r="R2449" t="s">
        <v>27</v>
      </c>
      <c r="S2449" t="s">
        <v>4882</v>
      </c>
      <c r="T2449" t="s">
        <v>4864</v>
      </c>
      <c r="U2449">
        <v>188.64</v>
      </c>
      <c r="V2449" t="s">
        <v>5682</v>
      </c>
      <c r="W2449" t="s">
        <v>4958</v>
      </c>
      <c r="X2449" t="s">
        <v>5577</v>
      </c>
      <c r="Y2449" t="s">
        <v>4966</v>
      </c>
      <c r="Z2449" t="s">
        <v>5334</v>
      </c>
      <c r="AA2449" t="s">
        <v>4962</v>
      </c>
      <c r="AB2449">
        <f>YEAR(Sales_Trans_2[[#This Row],[Transaction_Date]])</f>
        <v>2025</v>
      </c>
      <c r="AC2449" t="str">
        <f>TEXT(Sales_Trans_2[[#This Row],[Transaction_Date]],"mmm")</f>
        <v>Oct</v>
      </c>
      <c r="AD2449">
        <f>MONTH(Sales_Trans_2[[#This Row],[Transaction_Date]])</f>
        <v>10</v>
      </c>
      <c r="AE2449" s="19">
        <f>IFERROR(Sales_Trans_2[[#This Row],[Profit]]/Sales_Trans_2[[#This Row],[Sales_Amount]],0)</f>
        <v>0.11500551144623543</v>
      </c>
      <c r="AF2449" s="20" t="str">
        <f>IF(Sales_Trans_2[[#This Row],[Discount_Pct]]=0,"0%",
IF(Sales_Trans_2[[#This Row],[Discount_Pct]]&lt;=5,"1-5%",
IF(Sales_Trans_2[[#This Row],[Discount_Pct]]&lt;=10,"6-10%",
IF(Sales_Trans_2[[#This Row],[Discount_Pct]]&lt;=15,"11-15%","&gt;15%"))))</f>
        <v>&gt;15%</v>
      </c>
    </row>
    <row r="2450" spans="1:32" x14ac:dyDescent="0.25">
      <c r="A2450" t="s">
        <v>4084</v>
      </c>
      <c r="B2450" s="10">
        <v>45953</v>
      </c>
      <c r="C2450" t="s">
        <v>152</v>
      </c>
      <c r="D2450" t="s">
        <v>119</v>
      </c>
      <c r="E2450" t="s">
        <v>114</v>
      </c>
      <c r="F2450" t="s">
        <v>115</v>
      </c>
      <c r="G2450">
        <v>7</v>
      </c>
      <c r="H2450">
        <v>161.85</v>
      </c>
      <c r="I2450">
        <v>10</v>
      </c>
      <c r="J2450">
        <v>113.3</v>
      </c>
      <c r="K2450">
        <v>1019.65</v>
      </c>
      <c r="L2450">
        <v>811.37</v>
      </c>
      <c r="M2450">
        <v>208.28</v>
      </c>
      <c r="N2450" t="s">
        <v>68</v>
      </c>
      <c r="O2450" t="s">
        <v>24</v>
      </c>
      <c r="P2450" t="s">
        <v>25</v>
      </c>
      <c r="Q2450">
        <v>0.56527777777777777</v>
      </c>
      <c r="R2450" t="s">
        <v>49</v>
      </c>
      <c r="S2450" t="s">
        <v>4722</v>
      </c>
      <c r="T2450" t="s">
        <v>4703</v>
      </c>
      <c r="U2450">
        <v>141.11000000000001</v>
      </c>
      <c r="V2450" t="s">
        <v>5127</v>
      </c>
      <c r="W2450" t="s">
        <v>4958</v>
      </c>
      <c r="X2450" t="s">
        <v>5523</v>
      </c>
      <c r="Y2450" t="s">
        <v>4966</v>
      </c>
      <c r="Z2450" t="s">
        <v>5524</v>
      </c>
      <c r="AA2450" t="s">
        <v>4962</v>
      </c>
      <c r="AB2450">
        <f>YEAR(Sales_Trans_2[[#This Row],[Transaction_Date]])</f>
        <v>2025</v>
      </c>
      <c r="AC2450" t="str">
        <f>TEXT(Sales_Trans_2[[#This Row],[Transaction_Date]],"mmm")</f>
        <v>Oct</v>
      </c>
      <c r="AD2450">
        <f>MONTH(Sales_Trans_2[[#This Row],[Transaction_Date]])</f>
        <v>10</v>
      </c>
      <c r="AE2450" s="19">
        <f>IFERROR(Sales_Trans_2[[#This Row],[Profit]]/Sales_Trans_2[[#This Row],[Sales_Amount]],0)</f>
        <v>0.20426616976413475</v>
      </c>
      <c r="AF2450" s="20" t="str">
        <f>IF(Sales_Trans_2[[#This Row],[Discount_Pct]]=0,"0%",
IF(Sales_Trans_2[[#This Row],[Discount_Pct]]&lt;=5,"1-5%",
IF(Sales_Trans_2[[#This Row],[Discount_Pct]]&lt;=10,"6-10%",
IF(Sales_Trans_2[[#This Row],[Discount_Pct]]&lt;=15,"11-15%","&gt;15%"))))</f>
        <v>6-10%</v>
      </c>
    </row>
    <row r="2451" spans="1:32" x14ac:dyDescent="0.25">
      <c r="A2451" t="s">
        <v>3586</v>
      </c>
      <c r="B2451" s="10">
        <v>45952</v>
      </c>
      <c r="C2451" t="s">
        <v>542</v>
      </c>
      <c r="D2451" t="s">
        <v>349</v>
      </c>
      <c r="E2451" t="s">
        <v>771</v>
      </c>
      <c r="F2451" t="s">
        <v>239</v>
      </c>
      <c r="G2451">
        <v>8</v>
      </c>
      <c r="H2451">
        <v>468.1</v>
      </c>
      <c r="I2451">
        <v>5</v>
      </c>
      <c r="J2451">
        <v>187.24</v>
      </c>
      <c r="K2451">
        <v>3557.56</v>
      </c>
      <c r="L2451">
        <v>2604.88</v>
      </c>
      <c r="M2451">
        <v>952.68</v>
      </c>
      <c r="N2451" t="s">
        <v>40</v>
      </c>
      <c r="O2451" t="s">
        <v>24</v>
      </c>
      <c r="P2451" t="s">
        <v>25</v>
      </c>
      <c r="Q2451">
        <v>0.84375</v>
      </c>
      <c r="R2451" t="s">
        <v>49</v>
      </c>
      <c r="S2451" t="s">
        <v>4789</v>
      </c>
      <c r="T2451" t="s">
        <v>4776</v>
      </c>
      <c r="U2451">
        <v>298.81</v>
      </c>
      <c r="V2451" t="s">
        <v>5723</v>
      </c>
      <c r="W2451" t="s">
        <v>4958</v>
      </c>
      <c r="X2451" t="s">
        <v>5015</v>
      </c>
      <c r="Y2451" t="s">
        <v>4966</v>
      </c>
      <c r="Z2451" t="s">
        <v>4978</v>
      </c>
      <c r="AA2451" t="s">
        <v>4962</v>
      </c>
      <c r="AB2451">
        <f>YEAR(Sales_Trans_2[[#This Row],[Transaction_Date]])</f>
        <v>2025</v>
      </c>
      <c r="AC2451" t="str">
        <f>TEXT(Sales_Trans_2[[#This Row],[Transaction_Date]],"mmm")</f>
        <v>Oct</v>
      </c>
      <c r="AD2451">
        <f>MONTH(Sales_Trans_2[[#This Row],[Transaction_Date]])</f>
        <v>10</v>
      </c>
      <c r="AE2451" s="19">
        <f>IFERROR(Sales_Trans_2[[#This Row],[Profit]]/Sales_Trans_2[[#This Row],[Sales_Amount]],0)</f>
        <v>0.26779028322783033</v>
      </c>
      <c r="AF2451" s="20" t="str">
        <f>IF(Sales_Trans_2[[#This Row],[Discount_Pct]]=0,"0%",
IF(Sales_Trans_2[[#This Row],[Discount_Pct]]&lt;=5,"1-5%",
IF(Sales_Trans_2[[#This Row],[Discount_Pct]]&lt;=10,"6-10%",
IF(Sales_Trans_2[[#This Row],[Discount_Pct]]&lt;=15,"11-15%","&gt;15%"))))</f>
        <v>1-5%</v>
      </c>
    </row>
    <row r="2452" spans="1:32" x14ac:dyDescent="0.25">
      <c r="A2452" t="s">
        <v>4017</v>
      </c>
      <c r="B2452" s="10">
        <v>45949</v>
      </c>
      <c r="C2452" t="s">
        <v>3778</v>
      </c>
      <c r="D2452" t="s">
        <v>928</v>
      </c>
      <c r="E2452" t="s">
        <v>1247</v>
      </c>
      <c r="F2452" t="s">
        <v>1248</v>
      </c>
      <c r="G2452">
        <v>6</v>
      </c>
      <c r="H2452">
        <v>370.87</v>
      </c>
      <c r="I2452">
        <v>10</v>
      </c>
      <c r="J2452">
        <v>222.52</v>
      </c>
      <c r="K2452">
        <v>2303.11</v>
      </c>
      <c r="L2452">
        <v>1522.98</v>
      </c>
      <c r="M2452">
        <v>780.13</v>
      </c>
      <c r="N2452" t="s">
        <v>40</v>
      </c>
      <c r="O2452" t="s">
        <v>24</v>
      </c>
      <c r="P2452" t="s">
        <v>25</v>
      </c>
      <c r="Q2452">
        <v>0.40625</v>
      </c>
      <c r="R2452" t="s">
        <v>27</v>
      </c>
      <c r="S2452" t="s">
        <v>4919</v>
      </c>
      <c r="T2452" t="s">
        <v>4908</v>
      </c>
      <c r="U2452">
        <v>351.78</v>
      </c>
      <c r="V2452" t="s">
        <v>5680</v>
      </c>
      <c r="W2452" t="s">
        <v>4958</v>
      </c>
      <c r="X2452" t="s">
        <v>5439</v>
      </c>
      <c r="Y2452" t="s">
        <v>4966</v>
      </c>
      <c r="Z2452" t="s">
        <v>5336</v>
      </c>
      <c r="AA2452" t="s">
        <v>4962</v>
      </c>
      <c r="AB2452">
        <f>YEAR(Sales_Trans_2[[#This Row],[Transaction_Date]])</f>
        <v>2025</v>
      </c>
      <c r="AC2452" t="str">
        <f>TEXT(Sales_Trans_2[[#This Row],[Transaction_Date]],"mmm")</f>
        <v>Oct</v>
      </c>
      <c r="AD2452">
        <f>MONTH(Sales_Trans_2[[#This Row],[Transaction_Date]])</f>
        <v>10</v>
      </c>
      <c r="AE2452" s="19">
        <f>IFERROR(Sales_Trans_2[[#This Row],[Profit]]/Sales_Trans_2[[#This Row],[Sales_Amount]],0)</f>
        <v>0.33872893609076421</v>
      </c>
      <c r="AF2452" s="20" t="str">
        <f>IF(Sales_Trans_2[[#This Row],[Discount_Pct]]=0,"0%",
IF(Sales_Trans_2[[#This Row],[Discount_Pct]]&lt;=5,"1-5%",
IF(Sales_Trans_2[[#This Row],[Discount_Pct]]&lt;=10,"6-10%",
IF(Sales_Trans_2[[#This Row],[Discount_Pct]]&lt;=15,"11-15%","&gt;15%"))))</f>
        <v>6-10%</v>
      </c>
    </row>
    <row r="2453" spans="1:32" x14ac:dyDescent="0.25">
      <c r="A2453" t="s">
        <v>1675</v>
      </c>
      <c r="B2453" s="10">
        <v>45948</v>
      </c>
      <c r="C2453" t="s">
        <v>559</v>
      </c>
      <c r="D2453" t="s">
        <v>871</v>
      </c>
      <c r="E2453" t="s">
        <v>421</v>
      </c>
      <c r="F2453" t="s">
        <v>787</v>
      </c>
      <c r="G2453">
        <v>3</v>
      </c>
      <c r="H2453">
        <v>221.79</v>
      </c>
      <c r="I2453">
        <v>10</v>
      </c>
      <c r="J2453">
        <v>66.540000000000006</v>
      </c>
      <c r="K2453">
        <v>688.65</v>
      </c>
      <c r="L2453">
        <v>474.18</v>
      </c>
      <c r="M2453">
        <v>214.47</v>
      </c>
      <c r="N2453" t="s">
        <v>40</v>
      </c>
      <c r="O2453" t="s">
        <v>24</v>
      </c>
      <c r="P2453" t="s">
        <v>25</v>
      </c>
      <c r="Q2453">
        <v>0.55277777777777781</v>
      </c>
      <c r="R2453" t="s">
        <v>27</v>
      </c>
      <c r="S2453" t="s">
        <v>4947</v>
      </c>
      <c r="T2453" t="s">
        <v>4930</v>
      </c>
      <c r="U2453">
        <v>214.04</v>
      </c>
      <c r="V2453" t="s">
        <v>5016</v>
      </c>
      <c r="W2453" t="s">
        <v>4958</v>
      </c>
      <c r="X2453" t="s">
        <v>5045</v>
      </c>
      <c r="Y2453" t="s">
        <v>4966</v>
      </c>
      <c r="Z2453" t="s">
        <v>5069</v>
      </c>
      <c r="AA2453" t="s">
        <v>4962</v>
      </c>
      <c r="AB2453">
        <f>YEAR(Sales_Trans_2[[#This Row],[Transaction_Date]])</f>
        <v>2025</v>
      </c>
      <c r="AC2453" t="str">
        <f>TEXT(Sales_Trans_2[[#This Row],[Transaction_Date]],"mmm")</f>
        <v>Oct</v>
      </c>
      <c r="AD2453">
        <f>MONTH(Sales_Trans_2[[#This Row],[Transaction_Date]])</f>
        <v>10</v>
      </c>
      <c r="AE2453" s="19">
        <f>IFERROR(Sales_Trans_2[[#This Row],[Profit]]/Sales_Trans_2[[#This Row],[Sales_Amount]],0)</f>
        <v>0.31143541712045308</v>
      </c>
      <c r="AF2453" s="20" t="str">
        <f>IF(Sales_Trans_2[[#This Row],[Discount_Pct]]=0,"0%",
IF(Sales_Trans_2[[#This Row],[Discount_Pct]]&lt;=5,"1-5%",
IF(Sales_Trans_2[[#This Row],[Discount_Pct]]&lt;=10,"6-10%",
IF(Sales_Trans_2[[#This Row],[Discount_Pct]]&lt;=15,"11-15%","&gt;15%"))))</f>
        <v>6-10%</v>
      </c>
    </row>
    <row r="2454" spans="1:32" x14ac:dyDescent="0.25">
      <c r="A2454" t="s">
        <v>3302</v>
      </c>
      <c r="B2454" s="10">
        <v>45943</v>
      </c>
      <c r="C2454" t="s">
        <v>319</v>
      </c>
      <c r="D2454" t="s">
        <v>708</v>
      </c>
      <c r="E2454" t="s">
        <v>90</v>
      </c>
      <c r="F2454" t="s">
        <v>91</v>
      </c>
      <c r="G2454">
        <v>7</v>
      </c>
      <c r="H2454">
        <v>501.04</v>
      </c>
      <c r="I2454">
        <v>15</v>
      </c>
      <c r="J2454">
        <v>526.09</v>
      </c>
      <c r="K2454">
        <v>2981.19</v>
      </c>
      <c r="L2454">
        <v>2407.23</v>
      </c>
      <c r="M2454">
        <v>573.96</v>
      </c>
      <c r="N2454" t="s">
        <v>23</v>
      </c>
      <c r="O2454" t="s">
        <v>24</v>
      </c>
      <c r="P2454" t="s">
        <v>25</v>
      </c>
      <c r="Q2454">
        <v>0.4465277777777778</v>
      </c>
      <c r="R2454" t="s">
        <v>49</v>
      </c>
      <c r="S2454" t="s">
        <v>4751</v>
      </c>
      <c r="T2454" t="s">
        <v>4752</v>
      </c>
      <c r="U2454">
        <v>474.19</v>
      </c>
      <c r="V2454" t="s">
        <v>5858</v>
      </c>
      <c r="W2454" t="s">
        <v>4958</v>
      </c>
      <c r="X2454" t="s">
        <v>5467</v>
      </c>
      <c r="Y2454" t="s">
        <v>4966</v>
      </c>
      <c r="Z2454" t="s">
        <v>5468</v>
      </c>
      <c r="AA2454" t="s">
        <v>4962</v>
      </c>
      <c r="AB2454">
        <f>YEAR(Sales_Trans_2[[#This Row],[Transaction_Date]])</f>
        <v>2025</v>
      </c>
      <c r="AC2454" t="str">
        <f>TEXT(Sales_Trans_2[[#This Row],[Transaction_Date]],"mmm")</f>
        <v>Oct</v>
      </c>
      <c r="AD2454">
        <f>MONTH(Sales_Trans_2[[#This Row],[Transaction_Date]])</f>
        <v>10</v>
      </c>
      <c r="AE2454" s="19">
        <f>IFERROR(Sales_Trans_2[[#This Row],[Profit]]/Sales_Trans_2[[#This Row],[Sales_Amount]],0)</f>
        <v>0.19252714520040656</v>
      </c>
      <c r="AF2454" s="20" t="str">
        <f>IF(Sales_Trans_2[[#This Row],[Discount_Pct]]=0,"0%",
IF(Sales_Trans_2[[#This Row],[Discount_Pct]]&lt;=5,"1-5%",
IF(Sales_Trans_2[[#This Row],[Discount_Pct]]&lt;=10,"6-10%",
IF(Sales_Trans_2[[#This Row],[Discount_Pct]]&lt;=15,"11-15%","&gt;15%"))))</f>
        <v>11-15%</v>
      </c>
    </row>
    <row r="2455" spans="1:32" x14ac:dyDescent="0.25">
      <c r="A2455" t="s">
        <v>2723</v>
      </c>
      <c r="B2455" s="10">
        <v>46001</v>
      </c>
      <c r="C2455" t="s">
        <v>750</v>
      </c>
      <c r="D2455" t="s">
        <v>226</v>
      </c>
      <c r="E2455" t="s">
        <v>85</v>
      </c>
      <c r="F2455" t="s">
        <v>292</v>
      </c>
      <c r="G2455">
        <v>6</v>
      </c>
      <c r="H2455">
        <v>355.94</v>
      </c>
      <c r="I2455">
        <v>20</v>
      </c>
      <c r="J2455">
        <v>427.13</v>
      </c>
      <c r="K2455">
        <v>1964.79</v>
      </c>
      <c r="L2455">
        <v>1330.32</v>
      </c>
      <c r="M2455">
        <v>634.47</v>
      </c>
      <c r="N2455" t="s">
        <v>47</v>
      </c>
      <c r="O2455" t="s">
        <v>24</v>
      </c>
      <c r="P2455" t="s">
        <v>25</v>
      </c>
      <c r="Q2455">
        <v>0.56111111111111112</v>
      </c>
      <c r="R2455" t="s">
        <v>27</v>
      </c>
      <c r="S2455" t="s">
        <v>4786</v>
      </c>
      <c r="T2455" t="s">
        <v>4776</v>
      </c>
      <c r="U2455">
        <v>318.62</v>
      </c>
      <c r="V2455" t="s">
        <v>5527</v>
      </c>
      <c r="W2455" t="s">
        <v>4958</v>
      </c>
      <c r="X2455" t="s">
        <v>5836</v>
      </c>
      <c r="Y2455" t="s">
        <v>4966</v>
      </c>
      <c r="Z2455" t="s">
        <v>5312</v>
      </c>
      <c r="AA2455" t="s">
        <v>4962</v>
      </c>
      <c r="AB2455">
        <f>YEAR(Sales_Trans_2[[#This Row],[Transaction_Date]])</f>
        <v>2025</v>
      </c>
      <c r="AC2455" t="str">
        <f>TEXT(Sales_Trans_2[[#This Row],[Transaction_Date]],"mmm")</f>
        <v>Dec</v>
      </c>
      <c r="AD2455">
        <f>MONTH(Sales_Trans_2[[#This Row],[Transaction_Date]])</f>
        <v>12</v>
      </c>
      <c r="AE2455" s="19">
        <f>IFERROR(Sales_Trans_2[[#This Row],[Profit]]/Sales_Trans_2[[#This Row],[Sales_Amount]],0)</f>
        <v>0.32292000671827525</v>
      </c>
      <c r="AF2455" s="20" t="str">
        <f>IF(Sales_Trans_2[[#This Row],[Discount_Pct]]=0,"0%",
IF(Sales_Trans_2[[#This Row],[Discount_Pct]]&lt;=5,"1-5%",
IF(Sales_Trans_2[[#This Row],[Discount_Pct]]&lt;=10,"6-10%",
IF(Sales_Trans_2[[#This Row],[Discount_Pct]]&lt;=15,"11-15%","&gt;15%"))))</f>
        <v>&gt;15%</v>
      </c>
    </row>
    <row r="2456" spans="1:32" x14ac:dyDescent="0.25">
      <c r="A2456" t="s">
        <v>2127</v>
      </c>
      <c r="B2456" s="10">
        <v>45879</v>
      </c>
      <c r="C2456" t="s">
        <v>2128</v>
      </c>
      <c r="D2456" t="s">
        <v>264</v>
      </c>
      <c r="E2456" t="s">
        <v>438</v>
      </c>
      <c r="F2456" t="s">
        <v>91</v>
      </c>
      <c r="G2456">
        <v>4</v>
      </c>
      <c r="H2456">
        <v>429.38</v>
      </c>
      <c r="I2456">
        <v>10</v>
      </c>
      <c r="J2456">
        <v>171.75</v>
      </c>
      <c r="K2456">
        <v>1545.77</v>
      </c>
      <c r="L2456">
        <v>1143.5999999999999</v>
      </c>
      <c r="M2456">
        <v>402.17</v>
      </c>
      <c r="N2456" t="s">
        <v>4971</v>
      </c>
      <c r="O2456" t="s">
        <v>24</v>
      </c>
      <c r="P2456" t="s">
        <v>25</v>
      </c>
      <c r="Q2456">
        <v>0.53819444444444442</v>
      </c>
      <c r="R2456" t="s">
        <v>49</v>
      </c>
      <c r="S2456" t="s">
        <v>4702</v>
      </c>
      <c r="T2456" t="s">
        <v>4703</v>
      </c>
      <c r="U2456">
        <v>383.51</v>
      </c>
      <c r="V2456" t="s">
        <v>5665</v>
      </c>
      <c r="W2456" t="s">
        <v>4958</v>
      </c>
      <c r="X2456" t="s">
        <v>5467</v>
      </c>
      <c r="Y2456" t="s">
        <v>4966</v>
      </c>
      <c r="Z2456" t="s">
        <v>4961</v>
      </c>
      <c r="AA2456" t="s">
        <v>4962</v>
      </c>
      <c r="AB2456">
        <f>YEAR(Sales_Trans_2[[#This Row],[Transaction_Date]])</f>
        <v>2025</v>
      </c>
      <c r="AC2456" t="str">
        <f>TEXT(Sales_Trans_2[[#This Row],[Transaction_Date]],"mmm")</f>
        <v>Aug</v>
      </c>
      <c r="AD2456">
        <f>MONTH(Sales_Trans_2[[#This Row],[Transaction_Date]])</f>
        <v>8</v>
      </c>
      <c r="AE2456" s="19">
        <f>IFERROR(Sales_Trans_2[[#This Row],[Profit]]/Sales_Trans_2[[#This Row],[Sales_Amount]],0)</f>
        <v>0.26017454084372194</v>
      </c>
      <c r="AF2456" s="20" t="str">
        <f>IF(Sales_Trans_2[[#This Row],[Discount_Pct]]=0,"0%",
IF(Sales_Trans_2[[#This Row],[Discount_Pct]]&lt;=5,"1-5%",
IF(Sales_Trans_2[[#This Row],[Discount_Pct]]&lt;=10,"6-10%",
IF(Sales_Trans_2[[#This Row],[Discount_Pct]]&lt;=15,"11-15%","&gt;15%"))))</f>
        <v>6-10%</v>
      </c>
    </row>
    <row r="2457" spans="1:32" x14ac:dyDescent="0.25">
      <c r="A2457" t="s">
        <v>2498</v>
      </c>
      <c r="B2457" s="10">
        <v>45698</v>
      </c>
      <c r="C2457" t="s">
        <v>1085</v>
      </c>
      <c r="D2457" t="s">
        <v>231</v>
      </c>
      <c r="E2457" t="s">
        <v>1247</v>
      </c>
      <c r="F2457" t="s">
        <v>1248</v>
      </c>
      <c r="G2457">
        <v>3</v>
      </c>
      <c r="H2457">
        <v>421.14</v>
      </c>
      <c r="I2457">
        <v>15</v>
      </c>
      <c r="J2457">
        <v>189.51</v>
      </c>
      <c r="K2457">
        <v>1073.9100000000001</v>
      </c>
      <c r="L2457">
        <v>926.82</v>
      </c>
      <c r="M2457">
        <v>147.09</v>
      </c>
      <c r="N2457" t="s">
        <v>68</v>
      </c>
      <c r="O2457" t="s">
        <v>24</v>
      </c>
      <c r="P2457" t="s">
        <v>25</v>
      </c>
      <c r="Q2457">
        <v>0.5</v>
      </c>
      <c r="R2457" t="s">
        <v>49</v>
      </c>
      <c r="S2457" t="s">
        <v>4756</v>
      </c>
      <c r="T2457" t="s">
        <v>4752</v>
      </c>
      <c r="U2457">
        <v>418.79</v>
      </c>
      <c r="V2457" t="s">
        <v>5341</v>
      </c>
      <c r="W2457" t="s">
        <v>4958</v>
      </c>
      <c r="X2457" t="s">
        <v>5439</v>
      </c>
      <c r="Y2457" t="s">
        <v>4966</v>
      </c>
      <c r="Z2457" t="s">
        <v>5336</v>
      </c>
      <c r="AA2457" t="s">
        <v>4962</v>
      </c>
      <c r="AB2457">
        <f>YEAR(Sales_Trans_2[[#This Row],[Transaction_Date]])</f>
        <v>2025</v>
      </c>
      <c r="AC2457" t="str">
        <f>TEXT(Sales_Trans_2[[#This Row],[Transaction_Date]],"mmm")</f>
        <v>Feb</v>
      </c>
      <c r="AD2457">
        <f>MONTH(Sales_Trans_2[[#This Row],[Transaction_Date]])</f>
        <v>2</v>
      </c>
      <c r="AE2457" s="19">
        <f>IFERROR(Sales_Trans_2[[#This Row],[Profit]]/Sales_Trans_2[[#This Row],[Sales_Amount]],0)</f>
        <v>0.13696678492611111</v>
      </c>
      <c r="AF2457" s="20" t="str">
        <f>IF(Sales_Trans_2[[#This Row],[Discount_Pct]]=0,"0%",
IF(Sales_Trans_2[[#This Row],[Discount_Pct]]&lt;=5,"1-5%",
IF(Sales_Trans_2[[#This Row],[Discount_Pct]]&lt;=10,"6-10%",
IF(Sales_Trans_2[[#This Row],[Discount_Pct]]&lt;=15,"11-15%","&gt;15%"))))</f>
        <v>11-15%</v>
      </c>
    </row>
    <row r="2458" spans="1:32" x14ac:dyDescent="0.25">
      <c r="A2458" t="s">
        <v>1822</v>
      </c>
      <c r="B2458" s="10">
        <v>45922</v>
      </c>
      <c r="C2458" t="s">
        <v>1013</v>
      </c>
      <c r="D2458" t="s">
        <v>371</v>
      </c>
      <c r="E2458" t="s">
        <v>1063</v>
      </c>
      <c r="F2458" t="s">
        <v>1064</v>
      </c>
      <c r="G2458">
        <v>6</v>
      </c>
      <c r="H2458">
        <v>435.71</v>
      </c>
      <c r="I2458">
        <v>10</v>
      </c>
      <c r="J2458">
        <v>261.43</v>
      </c>
      <c r="K2458">
        <v>2352.83</v>
      </c>
      <c r="L2458">
        <v>1859.88</v>
      </c>
      <c r="M2458">
        <v>492.95</v>
      </c>
      <c r="N2458" t="s">
        <v>23</v>
      </c>
      <c r="O2458" t="s">
        <v>24</v>
      </c>
      <c r="P2458" t="s">
        <v>25</v>
      </c>
      <c r="Q2458">
        <v>0.57013888888888886</v>
      </c>
      <c r="R2458" t="s">
        <v>49</v>
      </c>
      <c r="S2458" t="s">
        <v>4714</v>
      </c>
      <c r="T2458" t="s">
        <v>4703</v>
      </c>
      <c r="U2458">
        <v>380.12</v>
      </c>
      <c r="V2458" t="s">
        <v>5210</v>
      </c>
      <c r="W2458" t="s">
        <v>4958</v>
      </c>
      <c r="X2458" t="s">
        <v>5329</v>
      </c>
      <c r="Y2458" t="s">
        <v>4966</v>
      </c>
      <c r="Z2458" t="s">
        <v>5330</v>
      </c>
      <c r="AA2458" t="s">
        <v>4962</v>
      </c>
      <c r="AB2458">
        <f>YEAR(Sales_Trans_2[[#This Row],[Transaction_Date]])</f>
        <v>2025</v>
      </c>
      <c r="AC2458" t="str">
        <f>TEXT(Sales_Trans_2[[#This Row],[Transaction_Date]],"mmm")</f>
        <v>Sep</v>
      </c>
      <c r="AD2458">
        <f>MONTH(Sales_Trans_2[[#This Row],[Transaction_Date]])</f>
        <v>9</v>
      </c>
      <c r="AE2458" s="19">
        <f>IFERROR(Sales_Trans_2[[#This Row],[Profit]]/Sales_Trans_2[[#This Row],[Sales_Amount]],0)</f>
        <v>0.20951364951993981</v>
      </c>
      <c r="AF2458" s="20" t="str">
        <f>IF(Sales_Trans_2[[#This Row],[Discount_Pct]]=0,"0%",
IF(Sales_Trans_2[[#This Row],[Discount_Pct]]&lt;=5,"1-5%",
IF(Sales_Trans_2[[#This Row],[Discount_Pct]]&lt;=10,"6-10%",
IF(Sales_Trans_2[[#This Row],[Discount_Pct]]&lt;=15,"11-15%","&gt;15%"))))</f>
        <v>6-10%</v>
      </c>
    </row>
    <row r="2459" spans="1:32" x14ac:dyDescent="0.25">
      <c r="A2459" t="s">
        <v>4407</v>
      </c>
      <c r="B2459" s="10">
        <v>45919</v>
      </c>
      <c r="C2459" t="s">
        <v>1749</v>
      </c>
      <c r="D2459" t="s">
        <v>1156</v>
      </c>
      <c r="E2459" t="s">
        <v>795</v>
      </c>
      <c r="F2459" t="s">
        <v>239</v>
      </c>
      <c r="G2459">
        <v>6</v>
      </c>
      <c r="H2459">
        <v>159.91</v>
      </c>
      <c r="I2459">
        <v>10</v>
      </c>
      <c r="J2459">
        <v>95.95</v>
      </c>
      <c r="K2459">
        <v>863.51</v>
      </c>
      <c r="L2459">
        <v>655.26</v>
      </c>
      <c r="M2459">
        <v>208.25</v>
      </c>
      <c r="N2459" t="s">
        <v>4971</v>
      </c>
      <c r="O2459" t="s">
        <v>24</v>
      </c>
      <c r="P2459" t="s">
        <v>25</v>
      </c>
      <c r="Q2459">
        <v>0.8</v>
      </c>
      <c r="R2459" t="s">
        <v>49</v>
      </c>
      <c r="S2459" t="s">
        <v>4755</v>
      </c>
      <c r="T2459" t="s">
        <v>4752</v>
      </c>
      <c r="U2459">
        <v>147.72</v>
      </c>
      <c r="V2459" t="s">
        <v>5729</v>
      </c>
      <c r="W2459" t="s">
        <v>4958</v>
      </c>
      <c r="X2459" t="s">
        <v>5015</v>
      </c>
      <c r="Y2459" t="s">
        <v>4966</v>
      </c>
      <c r="Z2459" t="s">
        <v>5454</v>
      </c>
      <c r="AA2459" t="s">
        <v>4962</v>
      </c>
      <c r="AB2459">
        <f>YEAR(Sales_Trans_2[[#This Row],[Transaction_Date]])</f>
        <v>2025</v>
      </c>
      <c r="AC2459" t="str">
        <f>TEXT(Sales_Trans_2[[#This Row],[Transaction_Date]],"mmm")</f>
        <v>Sep</v>
      </c>
      <c r="AD2459">
        <f>MONTH(Sales_Trans_2[[#This Row],[Transaction_Date]])</f>
        <v>9</v>
      </c>
      <c r="AE2459" s="19">
        <f>IFERROR(Sales_Trans_2[[#This Row],[Profit]]/Sales_Trans_2[[#This Row],[Sales_Amount]],0)</f>
        <v>0.24116686546768423</v>
      </c>
      <c r="AF2459" s="20" t="str">
        <f>IF(Sales_Trans_2[[#This Row],[Discount_Pct]]=0,"0%",
IF(Sales_Trans_2[[#This Row],[Discount_Pct]]&lt;=5,"1-5%",
IF(Sales_Trans_2[[#This Row],[Discount_Pct]]&lt;=10,"6-10%",
IF(Sales_Trans_2[[#This Row],[Discount_Pct]]&lt;=15,"11-15%","&gt;15%"))))</f>
        <v>6-10%</v>
      </c>
    </row>
    <row r="2460" spans="1:32" x14ac:dyDescent="0.25">
      <c r="A2460" t="s">
        <v>1501</v>
      </c>
      <c r="B2460" s="10">
        <v>45915</v>
      </c>
      <c r="C2460" t="s">
        <v>1409</v>
      </c>
      <c r="D2460" t="s">
        <v>371</v>
      </c>
      <c r="E2460" t="s">
        <v>21</v>
      </c>
      <c r="F2460" t="s">
        <v>310</v>
      </c>
      <c r="G2460">
        <v>4</v>
      </c>
      <c r="H2460">
        <v>432.85</v>
      </c>
      <c r="I2460">
        <v>5</v>
      </c>
      <c r="J2460">
        <v>86.57</v>
      </c>
      <c r="K2460">
        <v>1644.83</v>
      </c>
      <c r="L2460">
        <v>1239.92</v>
      </c>
      <c r="M2460">
        <v>404.91</v>
      </c>
      <c r="N2460" t="s">
        <v>40</v>
      </c>
      <c r="O2460" t="s">
        <v>24</v>
      </c>
      <c r="P2460" t="s">
        <v>25</v>
      </c>
      <c r="Q2460">
        <v>0.61041666666666672</v>
      </c>
      <c r="R2460" t="s">
        <v>49</v>
      </c>
      <c r="S2460" t="s">
        <v>4714</v>
      </c>
      <c r="T2460" t="s">
        <v>4703</v>
      </c>
      <c r="U2460">
        <v>380.12</v>
      </c>
      <c r="V2460" t="s">
        <v>5492</v>
      </c>
      <c r="W2460" t="s">
        <v>4958</v>
      </c>
      <c r="X2460" t="s">
        <v>5121</v>
      </c>
      <c r="Y2460" t="s">
        <v>4966</v>
      </c>
      <c r="Z2460" t="s">
        <v>5133</v>
      </c>
      <c r="AA2460" t="s">
        <v>4962</v>
      </c>
      <c r="AB2460">
        <f>YEAR(Sales_Trans_2[[#This Row],[Transaction_Date]])</f>
        <v>2025</v>
      </c>
      <c r="AC2460" t="str">
        <f>TEXT(Sales_Trans_2[[#This Row],[Transaction_Date]],"mmm")</f>
        <v>Sep</v>
      </c>
      <c r="AD2460">
        <f>MONTH(Sales_Trans_2[[#This Row],[Transaction_Date]])</f>
        <v>9</v>
      </c>
      <c r="AE2460" s="19">
        <f>IFERROR(Sales_Trans_2[[#This Row],[Profit]]/Sales_Trans_2[[#This Row],[Sales_Amount]],0)</f>
        <v>0.24617133685548054</v>
      </c>
      <c r="AF2460" s="20" t="str">
        <f>IF(Sales_Trans_2[[#This Row],[Discount_Pct]]=0,"0%",
IF(Sales_Trans_2[[#This Row],[Discount_Pct]]&lt;=5,"1-5%",
IF(Sales_Trans_2[[#This Row],[Discount_Pct]]&lt;=10,"6-10%",
IF(Sales_Trans_2[[#This Row],[Discount_Pct]]&lt;=15,"11-15%","&gt;15%"))))</f>
        <v>1-5%</v>
      </c>
    </row>
    <row r="2461" spans="1:32" x14ac:dyDescent="0.25">
      <c r="A2461" t="s">
        <v>3713</v>
      </c>
      <c r="B2461" s="10">
        <v>45895</v>
      </c>
      <c r="C2461" t="s">
        <v>3158</v>
      </c>
      <c r="D2461" t="s">
        <v>237</v>
      </c>
      <c r="E2461" t="s">
        <v>1799</v>
      </c>
      <c r="F2461" t="s">
        <v>1800</v>
      </c>
      <c r="G2461">
        <v>8</v>
      </c>
      <c r="H2461">
        <v>599.45000000000005</v>
      </c>
      <c r="I2461">
        <v>5</v>
      </c>
      <c r="J2461">
        <v>239.78</v>
      </c>
      <c r="K2461">
        <v>4555.82</v>
      </c>
      <c r="L2461">
        <v>2691.2</v>
      </c>
      <c r="M2461">
        <v>1864.62</v>
      </c>
      <c r="N2461" t="s">
        <v>40</v>
      </c>
      <c r="O2461" t="s">
        <v>24</v>
      </c>
      <c r="P2461" t="s">
        <v>25</v>
      </c>
      <c r="Q2461">
        <v>0.47083333333333333</v>
      </c>
      <c r="R2461" t="s">
        <v>49</v>
      </c>
      <c r="S2461" t="s">
        <v>4670</v>
      </c>
      <c r="T2461" t="s">
        <v>4636</v>
      </c>
      <c r="U2461">
        <v>541.35</v>
      </c>
      <c r="V2461" t="s">
        <v>5520</v>
      </c>
      <c r="W2461" t="s">
        <v>4958</v>
      </c>
      <c r="X2461" t="s">
        <v>5192</v>
      </c>
      <c r="Y2461" t="s">
        <v>4966</v>
      </c>
      <c r="Z2461" t="s">
        <v>5193</v>
      </c>
      <c r="AA2461" t="s">
        <v>4962</v>
      </c>
      <c r="AB2461">
        <f>YEAR(Sales_Trans_2[[#This Row],[Transaction_Date]])</f>
        <v>2025</v>
      </c>
      <c r="AC2461" t="str">
        <f>TEXT(Sales_Trans_2[[#This Row],[Transaction_Date]],"mmm")</f>
        <v>Aug</v>
      </c>
      <c r="AD2461">
        <f>MONTH(Sales_Trans_2[[#This Row],[Transaction_Date]])</f>
        <v>8</v>
      </c>
      <c r="AE2461" s="19">
        <f>IFERROR(Sales_Trans_2[[#This Row],[Profit]]/Sales_Trans_2[[#This Row],[Sales_Amount]],0)</f>
        <v>0.40928307088515348</v>
      </c>
      <c r="AF2461" s="20" t="str">
        <f>IF(Sales_Trans_2[[#This Row],[Discount_Pct]]=0,"0%",
IF(Sales_Trans_2[[#This Row],[Discount_Pct]]&lt;=5,"1-5%",
IF(Sales_Trans_2[[#This Row],[Discount_Pct]]&lt;=10,"6-10%",
IF(Sales_Trans_2[[#This Row],[Discount_Pct]]&lt;=15,"11-15%","&gt;15%"))))</f>
        <v>1-5%</v>
      </c>
    </row>
    <row r="2462" spans="1:32" x14ac:dyDescent="0.25">
      <c r="A2462" t="s">
        <v>3099</v>
      </c>
      <c r="B2462" s="10">
        <v>45892</v>
      </c>
      <c r="C2462" t="s">
        <v>1116</v>
      </c>
      <c r="D2462" t="s">
        <v>605</v>
      </c>
      <c r="E2462" t="s">
        <v>1252</v>
      </c>
      <c r="F2462" t="s">
        <v>2556</v>
      </c>
      <c r="G2462">
        <v>3</v>
      </c>
      <c r="H2462">
        <v>86.2</v>
      </c>
      <c r="I2462">
        <v>15</v>
      </c>
      <c r="J2462">
        <v>38.79</v>
      </c>
      <c r="K2462">
        <v>252.78</v>
      </c>
      <c r="L2462">
        <v>186.42</v>
      </c>
      <c r="M2462">
        <v>66.36</v>
      </c>
      <c r="N2462" t="s">
        <v>23</v>
      </c>
      <c r="O2462" t="s">
        <v>24</v>
      </c>
      <c r="P2462" t="s">
        <v>25</v>
      </c>
      <c r="Q2462">
        <v>0.64652777777777781</v>
      </c>
      <c r="R2462" t="s">
        <v>27</v>
      </c>
      <c r="S2462" t="s">
        <v>4851</v>
      </c>
      <c r="T2462" t="s">
        <v>4847</v>
      </c>
      <c r="U2462">
        <v>75.680000000000007</v>
      </c>
      <c r="V2462" t="s">
        <v>5344</v>
      </c>
      <c r="W2462" t="s">
        <v>4958</v>
      </c>
      <c r="X2462" t="s">
        <v>5497</v>
      </c>
      <c r="Y2462" t="s">
        <v>4966</v>
      </c>
      <c r="Z2462" t="s">
        <v>5498</v>
      </c>
      <c r="AA2462" t="s">
        <v>4962</v>
      </c>
      <c r="AB2462">
        <f>YEAR(Sales_Trans_2[[#This Row],[Transaction_Date]])</f>
        <v>2025</v>
      </c>
      <c r="AC2462" t="str">
        <f>TEXT(Sales_Trans_2[[#This Row],[Transaction_Date]],"mmm")</f>
        <v>Aug</v>
      </c>
      <c r="AD2462">
        <f>MONTH(Sales_Trans_2[[#This Row],[Transaction_Date]])</f>
        <v>8</v>
      </c>
      <c r="AE2462" s="19">
        <f>IFERROR(Sales_Trans_2[[#This Row],[Profit]]/Sales_Trans_2[[#This Row],[Sales_Amount]],0)</f>
        <v>0.26252076904818417</v>
      </c>
      <c r="AF2462" s="20" t="str">
        <f>IF(Sales_Trans_2[[#This Row],[Discount_Pct]]=0,"0%",
IF(Sales_Trans_2[[#This Row],[Discount_Pct]]&lt;=5,"1-5%",
IF(Sales_Trans_2[[#This Row],[Discount_Pct]]&lt;=10,"6-10%",
IF(Sales_Trans_2[[#This Row],[Discount_Pct]]&lt;=15,"11-15%","&gt;15%"))))</f>
        <v>11-15%</v>
      </c>
    </row>
    <row r="2463" spans="1:32" x14ac:dyDescent="0.25">
      <c r="A2463" t="s">
        <v>2996</v>
      </c>
      <c r="B2463" s="10">
        <v>45882</v>
      </c>
      <c r="C2463" t="s">
        <v>185</v>
      </c>
      <c r="D2463" t="s">
        <v>2391</v>
      </c>
      <c r="E2463" t="s">
        <v>864</v>
      </c>
      <c r="F2463" t="s">
        <v>865</v>
      </c>
      <c r="G2463">
        <v>5</v>
      </c>
      <c r="H2463">
        <v>157.79</v>
      </c>
      <c r="I2463">
        <v>5</v>
      </c>
      <c r="J2463">
        <v>39.450000000000003</v>
      </c>
      <c r="K2463">
        <v>749.5</v>
      </c>
      <c r="L2463">
        <v>639.9</v>
      </c>
      <c r="M2463">
        <v>109.6</v>
      </c>
      <c r="N2463" t="s">
        <v>47</v>
      </c>
      <c r="O2463" t="s">
        <v>24</v>
      </c>
      <c r="P2463" t="s">
        <v>25</v>
      </c>
      <c r="Q2463">
        <v>0.43680555555555556</v>
      </c>
      <c r="R2463" t="s">
        <v>49</v>
      </c>
      <c r="S2463" t="s">
        <v>4885</v>
      </c>
      <c r="T2463" t="s">
        <v>4864</v>
      </c>
      <c r="U2463">
        <v>150.04</v>
      </c>
      <c r="V2463" t="s">
        <v>5110</v>
      </c>
      <c r="W2463" t="s">
        <v>4958</v>
      </c>
      <c r="X2463" t="s">
        <v>5167</v>
      </c>
      <c r="Y2463" t="s">
        <v>4966</v>
      </c>
      <c r="Z2463" t="s">
        <v>5166</v>
      </c>
      <c r="AA2463" t="s">
        <v>4962</v>
      </c>
      <c r="AB2463">
        <f>YEAR(Sales_Trans_2[[#This Row],[Transaction_Date]])</f>
        <v>2025</v>
      </c>
      <c r="AC2463" t="str">
        <f>TEXT(Sales_Trans_2[[#This Row],[Transaction_Date]],"mmm")</f>
        <v>Aug</v>
      </c>
      <c r="AD2463">
        <f>MONTH(Sales_Trans_2[[#This Row],[Transaction_Date]])</f>
        <v>8</v>
      </c>
      <c r="AE2463" s="19">
        <f>IFERROR(Sales_Trans_2[[#This Row],[Profit]]/Sales_Trans_2[[#This Row],[Sales_Amount]],0)</f>
        <v>0.14623082054703135</v>
      </c>
      <c r="AF2463" s="20" t="str">
        <f>IF(Sales_Trans_2[[#This Row],[Discount_Pct]]=0,"0%",
IF(Sales_Trans_2[[#This Row],[Discount_Pct]]&lt;=5,"1-5%",
IF(Sales_Trans_2[[#This Row],[Discount_Pct]]&lt;=10,"6-10%",
IF(Sales_Trans_2[[#This Row],[Discount_Pct]]&lt;=15,"11-15%","&gt;15%"))))</f>
        <v>1-5%</v>
      </c>
    </row>
    <row r="2464" spans="1:32" x14ac:dyDescent="0.25">
      <c r="A2464" t="s">
        <v>2521</v>
      </c>
      <c r="B2464" s="10">
        <v>45938</v>
      </c>
      <c r="C2464" t="s">
        <v>319</v>
      </c>
      <c r="D2464" t="s">
        <v>661</v>
      </c>
      <c r="E2464" t="s">
        <v>634</v>
      </c>
      <c r="F2464" t="s">
        <v>787</v>
      </c>
      <c r="G2464">
        <v>3</v>
      </c>
      <c r="H2464">
        <v>233.2</v>
      </c>
      <c r="I2464">
        <v>15</v>
      </c>
      <c r="J2464">
        <v>104.94</v>
      </c>
      <c r="K2464">
        <v>683.86</v>
      </c>
      <c r="L2464">
        <v>577.16999999999996</v>
      </c>
      <c r="M2464">
        <v>106.69</v>
      </c>
      <c r="N2464" t="s">
        <v>23</v>
      </c>
      <c r="O2464" t="s">
        <v>24</v>
      </c>
      <c r="P2464" t="s">
        <v>25</v>
      </c>
      <c r="Q2464">
        <v>0.42083333333333334</v>
      </c>
      <c r="R2464" t="s">
        <v>27</v>
      </c>
      <c r="S2464" t="s">
        <v>4845</v>
      </c>
      <c r="T2464" t="s">
        <v>4828</v>
      </c>
      <c r="U2464">
        <v>224.28</v>
      </c>
      <c r="V2464" t="s">
        <v>5858</v>
      </c>
      <c r="W2464" t="s">
        <v>4958</v>
      </c>
      <c r="X2464" t="s">
        <v>5045</v>
      </c>
      <c r="Y2464" t="s">
        <v>4966</v>
      </c>
      <c r="Z2464" t="s">
        <v>4995</v>
      </c>
      <c r="AA2464" t="s">
        <v>4962</v>
      </c>
      <c r="AB2464">
        <f>YEAR(Sales_Trans_2[[#This Row],[Transaction_Date]])</f>
        <v>2025</v>
      </c>
      <c r="AC2464" t="str">
        <f>TEXT(Sales_Trans_2[[#This Row],[Transaction_Date]],"mmm")</f>
        <v>Oct</v>
      </c>
      <c r="AD2464">
        <f>MONTH(Sales_Trans_2[[#This Row],[Transaction_Date]])</f>
        <v>10</v>
      </c>
      <c r="AE2464" s="19">
        <f>IFERROR(Sales_Trans_2[[#This Row],[Profit]]/Sales_Trans_2[[#This Row],[Sales_Amount]],0)</f>
        <v>0.15601146433480537</v>
      </c>
      <c r="AF2464" s="20" t="str">
        <f>IF(Sales_Trans_2[[#This Row],[Discount_Pct]]=0,"0%",
IF(Sales_Trans_2[[#This Row],[Discount_Pct]]&lt;=5,"1-5%",
IF(Sales_Trans_2[[#This Row],[Discount_Pct]]&lt;=10,"6-10%",
IF(Sales_Trans_2[[#This Row],[Discount_Pct]]&lt;=15,"11-15%","&gt;15%"))))</f>
        <v>11-15%</v>
      </c>
    </row>
    <row r="2465" spans="1:32" x14ac:dyDescent="0.25">
      <c r="A2465" t="s">
        <v>3200</v>
      </c>
      <c r="B2465" s="10">
        <v>45868</v>
      </c>
      <c r="C2465" t="s">
        <v>1816</v>
      </c>
      <c r="D2465" t="s">
        <v>326</v>
      </c>
      <c r="E2465" t="s">
        <v>1323</v>
      </c>
      <c r="F2465" t="s">
        <v>1586</v>
      </c>
      <c r="G2465">
        <v>4</v>
      </c>
      <c r="H2465">
        <v>400.33</v>
      </c>
      <c r="I2465">
        <v>5</v>
      </c>
      <c r="J2465">
        <v>80.069999999999993</v>
      </c>
      <c r="K2465">
        <v>1521.25</v>
      </c>
      <c r="L2465">
        <v>1363.6</v>
      </c>
      <c r="M2465">
        <v>157.65</v>
      </c>
      <c r="N2465" t="s">
        <v>47</v>
      </c>
      <c r="O2465" t="s">
        <v>24</v>
      </c>
      <c r="P2465" t="s">
        <v>25</v>
      </c>
      <c r="Q2465">
        <v>0.49166666666666664</v>
      </c>
      <c r="R2465" t="s">
        <v>49</v>
      </c>
      <c r="S2465" t="s">
        <v>4859</v>
      </c>
      <c r="T2465" t="s">
        <v>4847</v>
      </c>
      <c r="U2465">
        <v>400.33</v>
      </c>
      <c r="V2465" t="s">
        <v>5756</v>
      </c>
      <c r="W2465" t="s">
        <v>4958</v>
      </c>
      <c r="X2465" t="s">
        <v>5148</v>
      </c>
      <c r="Y2465" t="s">
        <v>4966</v>
      </c>
      <c r="Z2465" t="s">
        <v>5147</v>
      </c>
      <c r="AA2465" t="s">
        <v>4962</v>
      </c>
      <c r="AB2465">
        <f>YEAR(Sales_Trans_2[[#This Row],[Transaction_Date]])</f>
        <v>2025</v>
      </c>
      <c r="AC2465" t="str">
        <f>TEXT(Sales_Trans_2[[#This Row],[Transaction_Date]],"mmm")</f>
        <v>Jul</v>
      </c>
      <c r="AD2465">
        <f>MONTH(Sales_Trans_2[[#This Row],[Transaction_Date]])</f>
        <v>7</v>
      </c>
      <c r="AE2465" s="19">
        <f>IFERROR(Sales_Trans_2[[#This Row],[Profit]]/Sales_Trans_2[[#This Row],[Sales_Amount]],0)</f>
        <v>0.10363188167625309</v>
      </c>
      <c r="AF2465" s="20" t="str">
        <f>IF(Sales_Trans_2[[#This Row],[Discount_Pct]]=0,"0%",
IF(Sales_Trans_2[[#This Row],[Discount_Pct]]&lt;=5,"1-5%",
IF(Sales_Trans_2[[#This Row],[Discount_Pct]]&lt;=10,"6-10%",
IF(Sales_Trans_2[[#This Row],[Discount_Pct]]&lt;=15,"11-15%","&gt;15%"))))</f>
        <v>1-5%</v>
      </c>
    </row>
    <row r="2466" spans="1:32" x14ac:dyDescent="0.25">
      <c r="A2466" t="s">
        <v>3041</v>
      </c>
      <c r="B2466" s="10">
        <v>45856</v>
      </c>
      <c r="C2466" t="s">
        <v>2662</v>
      </c>
      <c r="D2466" t="s">
        <v>2058</v>
      </c>
      <c r="E2466" t="s">
        <v>415</v>
      </c>
      <c r="F2466" t="s">
        <v>1500</v>
      </c>
      <c r="G2466">
        <v>7</v>
      </c>
      <c r="H2466">
        <v>405.94</v>
      </c>
      <c r="I2466">
        <v>5</v>
      </c>
      <c r="J2466">
        <v>142.08000000000001</v>
      </c>
      <c r="K2466">
        <v>2699.5</v>
      </c>
      <c r="L2466">
        <v>2438.31</v>
      </c>
      <c r="M2466">
        <v>261.19</v>
      </c>
      <c r="N2466" t="s">
        <v>47</v>
      </c>
      <c r="O2466" t="s">
        <v>24</v>
      </c>
      <c r="P2466" t="s">
        <v>25</v>
      </c>
      <c r="Q2466">
        <v>0.7368055555555556</v>
      </c>
      <c r="R2466" t="s">
        <v>49</v>
      </c>
      <c r="S2466" t="s">
        <v>4738</v>
      </c>
      <c r="T2466" t="s">
        <v>4729</v>
      </c>
      <c r="U2466">
        <v>392.79</v>
      </c>
      <c r="V2466" t="s">
        <v>5876</v>
      </c>
      <c r="W2466" t="s">
        <v>4958</v>
      </c>
      <c r="Y2466" t="s">
        <v>4966</v>
      </c>
      <c r="Z2466" t="s">
        <v>5175</v>
      </c>
      <c r="AA2466" t="s">
        <v>4962</v>
      </c>
      <c r="AB2466">
        <f>YEAR(Sales_Trans_2[[#This Row],[Transaction_Date]])</f>
        <v>2025</v>
      </c>
      <c r="AC2466" t="str">
        <f>TEXT(Sales_Trans_2[[#This Row],[Transaction_Date]],"mmm")</f>
        <v>Jul</v>
      </c>
      <c r="AD2466">
        <f>MONTH(Sales_Trans_2[[#This Row],[Transaction_Date]])</f>
        <v>7</v>
      </c>
      <c r="AE2466" s="19">
        <f>IFERROR(Sales_Trans_2[[#This Row],[Profit]]/Sales_Trans_2[[#This Row],[Sales_Amount]],0)</f>
        <v>9.6754954621226158E-2</v>
      </c>
      <c r="AF2466" s="20" t="str">
        <f>IF(Sales_Trans_2[[#This Row],[Discount_Pct]]=0,"0%",
IF(Sales_Trans_2[[#This Row],[Discount_Pct]]&lt;=5,"1-5%",
IF(Sales_Trans_2[[#This Row],[Discount_Pct]]&lt;=10,"6-10%",
IF(Sales_Trans_2[[#This Row],[Discount_Pct]]&lt;=15,"11-15%","&gt;15%"))))</f>
        <v>1-5%</v>
      </c>
    </row>
    <row r="2467" spans="1:32" x14ac:dyDescent="0.25">
      <c r="A2467" t="s">
        <v>1830</v>
      </c>
      <c r="B2467" s="10">
        <v>45968</v>
      </c>
      <c r="C2467" t="s">
        <v>51</v>
      </c>
      <c r="D2467" t="s">
        <v>661</v>
      </c>
      <c r="E2467" t="s">
        <v>60</v>
      </c>
      <c r="F2467" t="s">
        <v>1241</v>
      </c>
      <c r="G2467">
        <v>4</v>
      </c>
      <c r="H2467">
        <v>240.9</v>
      </c>
      <c r="I2467">
        <v>15</v>
      </c>
      <c r="J2467">
        <v>144.54</v>
      </c>
      <c r="K2467">
        <v>819.06</v>
      </c>
      <c r="L2467">
        <v>769.56</v>
      </c>
      <c r="M2467">
        <v>49.5</v>
      </c>
      <c r="N2467" t="s">
        <v>40</v>
      </c>
      <c r="O2467" t="s">
        <v>24</v>
      </c>
      <c r="P2467" t="s">
        <v>25</v>
      </c>
      <c r="Q2467">
        <v>0.81458333333333333</v>
      </c>
      <c r="R2467" t="s">
        <v>49</v>
      </c>
      <c r="S2467" t="s">
        <v>4845</v>
      </c>
      <c r="T2467" t="s">
        <v>4828</v>
      </c>
      <c r="U2467">
        <v>224.28</v>
      </c>
      <c r="V2467" t="s">
        <v>5235</v>
      </c>
      <c r="W2467" t="s">
        <v>4958</v>
      </c>
      <c r="X2467" t="s">
        <v>5816</v>
      </c>
      <c r="Y2467" t="s">
        <v>4966</v>
      </c>
      <c r="Z2467" t="s">
        <v>5051</v>
      </c>
      <c r="AA2467" t="s">
        <v>4962</v>
      </c>
      <c r="AB2467">
        <f>YEAR(Sales_Trans_2[[#This Row],[Transaction_Date]])</f>
        <v>2025</v>
      </c>
      <c r="AC2467" t="str">
        <f>TEXT(Sales_Trans_2[[#This Row],[Transaction_Date]],"mmm")</f>
        <v>Nov</v>
      </c>
      <c r="AD2467">
        <f>MONTH(Sales_Trans_2[[#This Row],[Transaction_Date]])</f>
        <v>11</v>
      </c>
      <c r="AE2467" s="19">
        <f>IFERROR(Sales_Trans_2[[#This Row],[Profit]]/Sales_Trans_2[[#This Row],[Sales_Amount]],0)</f>
        <v>6.0435132957292512E-2</v>
      </c>
      <c r="AF2467" s="20" t="str">
        <f>IF(Sales_Trans_2[[#This Row],[Discount_Pct]]=0,"0%",
IF(Sales_Trans_2[[#This Row],[Discount_Pct]]&lt;=5,"1-5%",
IF(Sales_Trans_2[[#This Row],[Discount_Pct]]&lt;=10,"6-10%",
IF(Sales_Trans_2[[#This Row],[Discount_Pct]]&lt;=15,"11-15%","&gt;15%"))))</f>
        <v>11-15%</v>
      </c>
    </row>
    <row r="2468" spans="1:32" x14ac:dyDescent="0.25">
      <c r="A2468" t="s">
        <v>2637</v>
      </c>
      <c r="B2468" s="10">
        <v>45845</v>
      </c>
      <c r="C2468" t="s">
        <v>931</v>
      </c>
      <c r="D2468" t="s">
        <v>549</v>
      </c>
      <c r="E2468" t="s">
        <v>634</v>
      </c>
      <c r="F2468" t="s">
        <v>1859</v>
      </c>
      <c r="G2468">
        <v>6</v>
      </c>
      <c r="H2468">
        <v>245.61</v>
      </c>
      <c r="I2468">
        <v>20</v>
      </c>
      <c r="J2468">
        <v>294.73</v>
      </c>
      <c r="K2468">
        <v>1178.93</v>
      </c>
      <c r="L2468">
        <v>1093.02</v>
      </c>
      <c r="M2468">
        <v>85.91</v>
      </c>
      <c r="N2468" t="s">
        <v>4971</v>
      </c>
      <c r="O2468" t="s">
        <v>24</v>
      </c>
      <c r="P2468" t="s">
        <v>25</v>
      </c>
      <c r="Q2468">
        <v>0.82222222222222219</v>
      </c>
      <c r="R2468" t="s">
        <v>49</v>
      </c>
      <c r="S2468" t="s">
        <v>4832</v>
      </c>
      <c r="T2468" t="s">
        <v>4828</v>
      </c>
      <c r="U2468">
        <v>221.61</v>
      </c>
      <c r="V2468" t="s">
        <v>5005</v>
      </c>
      <c r="W2468" t="s">
        <v>4958</v>
      </c>
      <c r="X2468" t="s">
        <v>4994</v>
      </c>
      <c r="Y2468" t="s">
        <v>4966</v>
      </c>
      <c r="Z2468" t="s">
        <v>4995</v>
      </c>
      <c r="AA2468" t="s">
        <v>4962</v>
      </c>
      <c r="AB2468">
        <f>YEAR(Sales_Trans_2[[#This Row],[Transaction_Date]])</f>
        <v>2025</v>
      </c>
      <c r="AC2468" t="str">
        <f>TEXT(Sales_Trans_2[[#This Row],[Transaction_Date]],"mmm")</f>
        <v>Jul</v>
      </c>
      <c r="AD2468">
        <f>MONTH(Sales_Trans_2[[#This Row],[Transaction_Date]])</f>
        <v>7</v>
      </c>
      <c r="AE2468" s="19">
        <f>IFERROR(Sales_Trans_2[[#This Row],[Profit]]/Sales_Trans_2[[#This Row],[Sales_Amount]],0)</f>
        <v>7.2871162834095324E-2</v>
      </c>
      <c r="AF2468" s="20" t="str">
        <f>IF(Sales_Trans_2[[#This Row],[Discount_Pct]]=0,"0%",
IF(Sales_Trans_2[[#This Row],[Discount_Pct]]&lt;=5,"1-5%",
IF(Sales_Trans_2[[#This Row],[Discount_Pct]]&lt;=10,"6-10%",
IF(Sales_Trans_2[[#This Row],[Discount_Pct]]&lt;=15,"11-15%","&gt;15%"))))</f>
        <v>&gt;15%</v>
      </c>
    </row>
    <row r="2469" spans="1:32" x14ac:dyDescent="0.25">
      <c r="A2469" t="s">
        <v>4392</v>
      </c>
      <c r="B2469" s="10">
        <v>45664</v>
      </c>
      <c r="C2469" t="s">
        <v>834</v>
      </c>
      <c r="D2469" t="s">
        <v>1804</v>
      </c>
      <c r="E2469" t="s">
        <v>617</v>
      </c>
      <c r="F2469" t="s">
        <v>239</v>
      </c>
      <c r="G2469">
        <v>4</v>
      </c>
      <c r="H2469">
        <v>48.94</v>
      </c>
      <c r="I2469">
        <v>15</v>
      </c>
      <c r="J2469">
        <v>29.36</v>
      </c>
      <c r="K2469">
        <v>166.4</v>
      </c>
      <c r="L2469">
        <v>146.36000000000001</v>
      </c>
      <c r="M2469">
        <v>20.04</v>
      </c>
      <c r="N2469" t="s">
        <v>47</v>
      </c>
      <c r="O2469" t="s">
        <v>24</v>
      </c>
      <c r="P2469" t="s">
        <v>25</v>
      </c>
      <c r="Q2469">
        <v>0.4236111111111111</v>
      </c>
      <c r="R2469" t="s">
        <v>49</v>
      </c>
      <c r="S2469" t="s">
        <v>4744</v>
      </c>
      <c r="T2469" t="s">
        <v>4729</v>
      </c>
      <c r="U2469">
        <v>42.97</v>
      </c>
      <c r="V2469" t="s">
        <v>5617</v>
      </c>
      <c r="W2469" t="s">
        <v>4958</v>
      </c>
      <c r="X2469" t="s">
        <v>5015</v>
      </c>
      <c r="Y2469" t="s">
        <v>4966</v>
      </c>
      <c r="Z2469" t="s">
        <v>5012</v>
      </c>
      <c r="AA2469" t="s">
        <v>4962</v>
      </c>
      <c r="AB2469">
        <f>YEAR(Sales_Trans_2[[#This Row],[Transaction_Date]])</f>
        <v>2025</v>
      </c>
      <c r="AC2469" t="str">
        <f>TEXT(Sales_Trans_2[[#This Row],[Transaction_Date]],"mmm")</f>
        <v>Jan</v>
      </c>
      <c r="AD2469">
        <f>MONTH(Sales_Trans_2[[#This Row],[Transaction_Date]])</f>
        <v>1</v>
      </c>
      <c r="AE2469" s="19">
        <f>IFERROR(Sales_Trans_2[[#This Row],[Profit]]/Sales_Trans_2[[#This Row],[Sales_Amount]],0)</f>
        <v>0.1204326923076923</v>
      </c>
      <c r="AF2469" s="20" t="str">
        <f>IF(Sales_Trans_2[[#This Row],[Discount_Pct]]=0,"0%",
IF(Sales_Trans_2[[#This Row],[Discount_Pct]]&lt;=5,"1-5%",
IF(Sales_Trans_2[[#This Row],[Discount_Pct]]&lt;=10,"6-10%",
IF(Sales_Trans_2[[#This Row],[Discount_Pct]]&lt;=15,"11-15%","&gt;15%"))))</f>
        <v>11-15%</v>
      </c>
    </row>
    <row r="2470" spans="1:32" x14ac:dyDescent="0.25">
      <c r="A2470" t="s">
        <v>2696</v>
      </c>
      <c r="B2470" s="10">
        <v>45836</v>
      </c>
      <c r="C2470" t="s">
        <v>1069</v>
      </c>
      <c r="D2470" t="s">
        <v>231</v>
      </c>
      <c r="E2470" t="s">
        <v>704</v>
      </c>
      <c r="F2470" t="s">
        <v>1628</v>
      </c>
      <c r="G2470">
        <v>6</v>
      </c>
      <c r="H2470">
        <v>449.26</v>
      </c>
      <c r="I2470">
        <v>10</v>
      </c>
      <c r="J2470">
        <v>269.56</v>
      </c>
      <c r="K2470">
        <v>2789.9</v>
      </c>
      <c r="L2470">
        <v>1853.64</v>
      </c>
      <c r="M2470">
        <v>936.26</v>
      </c>
      <c r="N2470" t="s">
        <v>4971</v>
      </c>
      <c r="O2470" t="s">
        <v>24</v>
      </c>
      <c r="P2470" t="s">
        <v>25</v>
      </c>
      <c r="Q2470">
        <v>0.75555555555555554</v>
      </c>
      <c r="R2470" t="s">
        <v>27</v>
      </c>
      <c r="S2470" t="s">
        <v>4756</v>
      </c>
      <c r="T2470" t="s">
        <v>4752</v>
      </c>
      <c r="U2470">
        <v>418.79</v>
      </c>
      <c r="V2470" t="s">
        <v>5641</v>
      </c>
      <c r="W2470" t="s">
        <v>4958</v>
      </c>
      <c r="X2470" t="s">
        <v>5918</v>
      </c>
      <c r="Y2470" t="s">
        <v>4966</v>
      </c>
      <c r="Z2470" t="s">
        <v>4997</v>
      </c>
      <c r="AA2470" t="s">
        <v>4962</v>
      </c>
      <c r="AB2470">
        <f>YEAR(Sales_Trans_2[[#This Row],[Transaction_Date]])</f>
        <v>2025</v>
      </c>
      <c r="AC2470" t="str">
        <f>TEXT(Sales_Trans_2[[#This Row],[Transaction_Date]],"mmm")</f>
        <v>Jun</v>
      </c>
      <c r="AD2470">
        <f>MONTH(Sales_Trans_2[[#This Row],[Transaction_Date]])</f>
        <v>6</v>
      </c>
      <c r="AE2470" s="19">
        <f>IFERROR(Sales_Trans_2[[#This Row],[Profit]]/Sales_Trans_2[[#This Row],[Sales_Amount]],0)</f>
        <v>0.33558908921466718</v>
      </c>
      <c r="AF2470" s="20" t="str">
        <f>IF(Sales_Trans_2[[#This Row],[Discount_Pct]]=0,"0%",
IF(Sales_Trans_2[[#This Row],[Discount_Pct]]&lt;=5,"1-5%",
IF(Sales_Trans_2[[#This Row],[Discount_Pct]]&lt;=10,"6-10%",
IF(Sales_Trans_2[[#This Row],[Discount_Pct]]&lt;=15,"11-15%","&gt;15%"))))</f>
        <v>6-10%</v>
      </c>
    </row>
    <row r="2471" spans="1:32" x14ac:dyDescent="0.25">
      <c r="A2471" t="s">
        <v>4511</v>
      </c>
      <c r="B2471" s="10">
        <v>45831</v>
      </c>
      <c r="C2471" t="s">
        <v>181</v>
      </c>
      <c r="D2471" t="s">
        <v>895</v>
      </c>
      <c r="E2471" t="s">
        <v>808</v>
      </c>
      <c r="F2471" t="s">
        <v>222</v>
      </c>
      <c r="G2471">
        <v>3</v>
      </c>
      <c r="H2471">
        <v>461.01</v>
      </c>
      <c r="I2471">
        <v>15</v>
      </c>
      <c r="J2471">
        <v>207.45</v>
      </c>
      <c r="K2471">
        <v>1175.58</v>
      </c>
      <c r="L2471">
        <v>1110.54</v>
      </c>
      <c r="M2471">
        <v>65.040000000000006</v>
      </c>
      <c r="N2471" t="s">
        <v>47</v>
      </c>
      <c r="O2471" t="s">
        <v>24</v>
      </c>
      <c r="P2471" t="s">
        <v>25</v>
      </c>
      <c r="Q2471">
        <v>0.86944444444444446</v>
      </c>
      <c r="R2471" t="s">
        <v>49</v>
      </c>
      <c r="S2471" t="s">
        <v>4843</v>
      </c>
      <c r="T2471" t="s">
        <v>4828</v>
      </c>
      <c r="U2471">
        <v>438.7</v>
      </c>
      <c r="V2471" t="s">
        <v>5746</v>
      </c>
      <c r="W2471" t="s">
        <v>4958</v>
      </c>
      <c r="X2471" t="s">
        <v>5424</v>
      </c>
      <c r="Y2471" t="s">
        <v>4966</v>
      </c>
      <c r="Z2471" t="s">
        <v>5703</v>
      </c>
      <c r="AA2471" t="s">
        <v>4962</v>
      </c>
      <c r="AB2471">
        <f>YEAR(Sales_Trans_2[[#This Row],[Transaction_Date]])</f>
        <v>2025</v>
      </c>
      <c r="AC2471" t="str">
        <f>TEXT(Sales_Trans_2[[#This Row],[Transaction_Date]],"mmm")</f>
        <v>Jun</v>
      </c>
      <c r="AD2471">
        <f>MONTH(Sales_Trans_2[[#This Row],[Transaction_Date]])</f>
        <v>6</v>
      </c>
      <c r="AE2471" s="19">
        <f>IFERROR(Sales_Trans_2[[#This Row],[Profit]]/Sales_Trans_2[[#This Row],[Sales_Amount]],0)</f>
        <v>5.5325881692441188E-2</v>
      </c>
      <c r="AF2471" s="20" t="str">
        <f>IF(Sales_Trans_2[[#This Row],[Discount_Pct]]=0,"0%",
IF(Sales_Trans_2[[#This Row],[Discount_Pct]]&lt;=5,"1-5%",
IF(Sales_Trans_2[[#This Row],[Discount_Pct]]&lt;=10,"6-10%",
IF(Sales_Trans_2[[#This Row],[Discount_Pct]]&lt;=15,"11-15%","&gt;15%"))))</f>
        <v>11-15%</v>
      </c>
    </row>
    <row r="2472" spans="1:32" x14ac:dyDescent="0.25">
      <c r="A2472" t="s">
        <v>57</v>
      </c>
      <c r="B2472" s="10">
        <v>45827</v>
      </c>
      <c r="C2472" t="s">
        <v>58</v>
      </c>
      <c r="D2472" t="s">
        <v>59</v>
      </c>
      <c r="E2472" t="s">
        <v>60</v>
      </c>
      <c r="F2472" t="s">
        <v>61</v>
      </c>
      <c r="G2472">
        <v>8</v>
      </c>
      <c r="H2472">
        <v>356.6</v>
      </c>
      <c r="I2472">
        <v>5</v>
      </c>
      <c r="J2472">
        <v>142.63999999999999</v>
      </c>
      <c r="K2472">
        <v>2710.16</v>
      </c>
      <c r="L2472">
        <v>2174.2399999999998</v>
      </c>
      <c r="M2472">
        <v>535.91999999999996</v>
      </c>
      <c r="N2472" t="s">
        <v>23</v>
      </c>
      <c r="O2472" t="s">
        <v>24</v>
      </c>
      <c r="P2472" t="s">
        <v>25</v>
      </c>
      <c r="Q2472">
        <v>0.63124999999999998</v>
      </c>
      <c r="R2472" t="s">
        <v>49</v>
      </c>
      <c r="S2472" t="s">
        <v>4721</v>
      </c>
      <c r="T2472" t="s">
        <v>4703</v>
      </c>
      <c r="U2472">
        <v>342.46</v>
      </c>
      <c r="V2472" t="s">
        <v>5624</v>
      </c>
      <c r="W2472" t="s">
        <v>4958</v>
      </c>
      <c r="X2472" t="s">
        <v>5420</v>
      </c>
      <c r="Y2472" t="s">
        <v>4966</v>
      </c>
      <c r="Z2472" t="s">
        <v>5051</v>
      </c>
      <c r="AA2472" t="s">
        <v>4962</v>
      </c>
      <c r="AB2472">
        <f>YEAR(Sales_Trans_2[[#This Row],[Transaction_Date]])</f>
        <v>2025</v>
      </c>
      <c r="AC2472" t="str">
        <f>TEXT(Sales_Trans_2[[#This Row],[Transaction_Date]],"mmm")</f>
        <v>Jun</v>
      </c>
      <c r="AD2472">
        <f>MONTH(Sales_Trans_2[[#This Row],[Transaction_Date]])</f>
        <v>6</v>
      </c>
      <c r="AE2472" s="19">
        <f>IFERROR(Sales_Trans_2[[#This Row],[Profit]]/Sales_Trans_2[[#This Row],[Sales_Amount]],0)</f>
        <v>0.19774478259586151</v>
      </c>
      <c r="AF2472" s="20" t="str">
        <f>IF(Sales_Trans_2[[#This Row],[Discount_Pct]]=0,"0%",
IF(Sales_Trans_2[[#This Row],[Discount_Pct]]&lt;=5,"1-5%",
IF(Sales_Trans_2[[#This Row],[Discount_Pct]]&lt;=10,"6-10%",
IF(Sales_Trans_2[[#This Row],[Discount_Pct]]&lt;=15,"11-15%","&gt;15%"))))</f>
        <v>1-5%</v>
      </c>
    </row>
    <row r="2473" spans="1:32" x14ac:dyDescent="0.25">
      <c r="A2473" t="s">
        <v>4121</v>
      </c>
      <c r="B2473" s="10">
        <v>45824</v>
      </c>
      <c r="C2473" t="s">
        <v>2115</v>
      </c>
      <c r="D2473" t="s">
        <v>1030</v>
      </c>
      <c r="E2473" t="s">
        <v>85</v>
      </c>
      <c r="F2473" t="s">
        <v>292</v>
      </c>
      <c r="G2473">
        <v>3</v>
      </c>
      <c r="H2473">
        <v>307</v>
      </c>
      <c r="I2473">
        <v>20</v>
      </c>
      <c r="J2473">
        <v>184.2</v>
      </c>
      <c r="K2473">
        <v>736.8</v>
      </c>
      <c r="L2473">
        <v>597.48</v>
      </c>
      <c r="M2473">
        <v>139.32</v>
      </c>
      <c r="N2473" t="s">
        <v>68</v>
      </c>
      <c r="O2473" t="s">
        <v>24</v>
      </c>
      <c r="P2473" t="s">
        <v>25</v>
      </c>
      <c r="Q2473">
        <v>0.77430555555555558</v>
      </c>
      <c r="R2473" t="s">
        <v>49</v>
      </c>
      <c r="S2473" t="s">
        <v>4794</v>
      </c>
      <c r="T2473" t="s">
        <v>4776</v>
      </c>
      <c r="U2473">
        <v>159.5</v>
      </c>
      <c r="V2473" t="s">
        <v>5650</v>
      </c>
      <c r="W2473" t="s">
        <v>4958</v>
      </c>
      <c r="X2473" t="s">
        <v>5836</v>
      </c>
      <c r="Y2473" t="s">
        <v>4966</v>
      </c>
      <c r="Z2473" t="s">
        <v>5312</v>
      </c>
      <c r="AA2473" t="s">
        <v>4962</v>
      </c>
      <c r="AB2473">
        <f>YEAR(Sales_Trans_2[[#This Row],[Transaction_Date]])</f>
        <v>2025</v>
      </c>
      <c r="AC2473" t="str">
        <f>TEXT(Sales_Trans_2[[#This Row],[Transaction_Date]],"mmm")</f>
        <v>Jun</v>
      </c>
      <c r="AD2473">
        <f>MONTH(Sales_Trans_2[[#This Row],[Transaction_Date]])</f>
        <v>6</v>
      </c>
      <c r="AE2473" s="19">
        <f>IFERROR(Sales_Trans_2[[#This Row],[Profit]]/Sales_Trans_2[[#This Row],[Sales_Amount]],0)</f>
        <v>0.18908794788273617</v>
      </c>
      <c r="AF2473" s="20" t="str">
        <f>IF(Sales_Trans_2[[#This Row],[Discount_Pct]]=0,"0%",
IF(Sales_Trans_2[[#This Row],[Discount_Pct]]&lt;=5,"1-5%",
IF(Sales_Trans_2[[#This Row],[Discount_Pct]]&lt;=10,"6-10%",
IF(Sales_Trans_2[[#This Row],[Discount_Pct]]&lt;=15,"11-15%","&gt;15%"))))</f>
        <v>&gt;15%</v>
      </c>
    </row>
    <row r="2474" spans="1:32" x14ac:dyDescent="0.25">
      <c r="A2474" t="s">
        <v>4509</v>
      </c>
      <c r="B2474" s="10">
        <v>45824</v>
      </c>
      <c r="C2474" t="s">
        <v>3115</v>
      </c>
      <c r="D2474" t="s">
        <v>170</v>
      </c>
      <c r="E2474" t="s">
        <v>66</v>
      </c>
      <c r="F2474" t="s">
        <v>373</v>
      </c>
      <c r="G2474">
        <v>7</v>
      </c>
      <c r="H2474">
        <v>233.9</v>
      </c>
      <c r="I2474">
        <v>15</v>
      </c>
      <c r="J2474">
        <v>245.59</v>
      </c>
      <c r="K2474">
        <v>1391.71</v>
      </c>
      <c r="L2474">
        <v>1336.3</v>
      </c>
      <c r="M2474">
        <v>55.41</v>
      </c>
      <c r="N2474" t="s">
        <v>40</v>
      </c>
      <c r="O2474" t="s">
        <v>24</v>
      </c>
      <c r="P2474" t="s">
        <v>25</v>
      </c>
      <c r="Q2474">
        <v>0.7319444444444444</v>
      </c>
      <c r="R2474" t="s">
        <v>49</v>
      </c>
      <c r="S2474" t="s">
        <v>4876</v>
      </c>
      <c r="T2474" t="s">
        <v>4864</v>
      </c>
      <c r="U2474">
        <v>225.45</v>
      </c>
      <c r="V2474" t="s">
        <v>5698</v>
      </c>
      <c r="W2474" t="s">
        <v>4958</v>
      </c>
      <c r="X2474" t="s">
        <v>5258</v>
      </c>
      <c r="Y2474" t="s">
        <v>4966</v>
      </c>
      <c r="Z2474" t="s">
        <v>5155</v>
      </c>
      <c r="AA2474" t="s">
        <v>4962</v>
      </c>
      <c r="AB2474">
        <f>YEAR(Sales_Trans_2[[#This Row],[Transaction_Date]])</f>
        <v>2025</v>
      </c>
      <c r="AC2474" t="str">
        <f>TEXT(Sales_Trans_2[[#This Row],[Transaction_Date]],"mmm")</f>
        <v>Jun</v>
      </c>
      <c r="AD2474">
        <f>MONTH(Sales_Trans_2[[#This Row],[Transaction_Date]])</f>
        <v>6</v>
      </c>
      <c r="AE2474" s="19">
        <f>IFERROR(Sales_Trans_2[[#This Row],[Profit]]/Sales_Trans_2[[#This Row],[Sales_Amount]],0)</f>
        <v>3.9814329134661673E-2</v>
      </c>
      <c r="AF2474" s="20" t="str">
        <f>IF(Sales_Trans_2[[#This Row],[Discount_Pct]]=0,"0%",
IF(Sales_Trans_2[[#This Row],[Discount_Pct]]&lt;=5,"1-5%",
IF(Sales_Trans_2[[#This Row],[Discount_Pct]]&lt;=10,"6-10%",
IF(Sales_Trans_2[[#This Row],[Discount_Pct]]&lt;=15,"11-15%","&gt;15%"))))</f>
        <v>11-15%</v>
      </c>
    </row>
    <row r="2475" spans="1:32" x14ac:dyDescent="0.25">
      <c r="A2475" t="s">
        <v>4176</v>
      </c>
      <c r="B2475" s="10">
        <v>45823</v>
      </c>
      <c r="C2475" t="s">
        <v>1062</v>
      </c>
      <c r="D2475" t="s">
        <v>530</v>
      </c>
      <c r="E2475" t="s">
        <v>1247</v>
      </c>
      <c r="F2475" t="s">
        <v>1248</v>
      </c>
      <c r="G2475">
        <v>5</v>
      </c>
      <c r="H2475">
        <v>133.51</v>
      </c>
      <c r="I2475">
        <v>10</v>
      </c>
      <c r="J2475">
        <v>66.75</v>
      </c>
      <c r="K2475">
        <v>690.92</v>
      </c>
      <c r="L2475">
        <v>478.5</v>
      </c>
      <c r="M2475">
        <v>212.42</v>
      </c>
      <c r="N2475" t="s">
        <v>40</v>
      </c>
      <c r="O2475" t="s">
        <v>24</v>
      </c>
      <c r="P2475" t="s">
        <v>25</v>
      </c>
      <c r="Q2475">
        <v>0.73124999999999996</v>
      </c>
      <c r="R2475" t="s">
        <v>27</v>
      </c>
      <c r="S2475" t="s">
        <v>4772</v>
      </c>
      <c r="T2475" t="s">
        <v>4752</v>
      </c>
      <c r="U2475">
        <v>125.15</v>
      </c>
      <c r="V2475" t="s">
        <v>5093</v>
      </c>
      <c r="W2475" t="s">
        <v>4958</v>
      </c>
      <c r="X2475" t="s">
        <v>5439</v>
      </c>
      <c r="Y2475" t="s">
        <v>4966</v>
      </c>
      <c r="Z2475" t="s">
        <v>5336</v>
      </c>
      <c r="AA2475" t="s">
        <v>4962</v>
      </c>
      <c r="AB2475">
        <f>YEAR(Sales_Trans_2[[#This Row],[Transaction_Date]])</f>
        <v>2025</v>
      </c>
      <c r="AC2475" t="str">
        <f>TEXT(Sales_Trans_2[[#This Row],[Transaction_Date]],"mmm")</f>
        <v>Jun</v>
      </c>
      <c r="AD2475">
        <f>MONTH(Sales_Trans_2[[#This Row],[Transaction_Date]])</f>
        <v>6</v>
      </c>
      <c r="AE2475" s="19">
        <f>IFERROR(Sales_Trans_2[[#This Row],[Profit]]/Sales_Trans_2[[#This Row],[Sales_Amount]],0)</f>
        <v>0.30744514560296415</v>
      </c>
      <c r="AF2475" s="20" t="str">
        <f>IF(Sales_Trans_2[[#This Row],[Discount_Pct]]=0,"0%",
IF(Sales_Trans_2[[#This Row],[Discount_Pct]]&lt;=5,"1-5%",
IF(Sales_Trans_2[[#This Row],[Discount_Pct]]&lt;=10,"6-10%",
IF(Sales_Trans_2[[#This Row],[Discount_Pct]]&lt;=15,"11-15%","&gt;15%"))))</f>
        <v>6-10%</v>
      </c>
    </row>
    <row r="2476" spans="1:32" x14ac:dyDescent="0.25">
      <c r="A2476" t="s">
        <v>2381</v>
      </c>
      <c r="B2476" s="10">
        <v>45936</v>
      </c>
      <c r="C2476" t="s">
        <v>1085</v>
      </c>
      <c r="D2476" t="s">
        <v>652</v>
      </c>
      <c r="E2476" t="s">
        <v>204</v>
      </c>
      <c r="F2476" t="s">
        <v>205</v>
      </c>
      <c r="G2476">
        <v>7</v>
      </c>
      <c r="H2476">
        <v>376.93</v>
      </c>
      <c r="I2476">
        <v>10</v>
      </c>
      <c r="J2476">
        <v>263.85000000000002</v>
      </c>
      <c r="K2476">
        <v>2374.66</v>
      </c>
      <c r="L2476">
        <v>2032.31</v>
      </c>
      <c r="M2476">
        <v>342.35</v>
      </c>
      <c r="N2476" t="s">
        <v>23</v>
      </c>
      <c r="O2476" t="s">
        <v>24</v>
      </c>
      <c r="P2476" t="s">
        <v>25</v>
      </c>
      <c r="Q2476">
        <v>0.76944444444444449</v>
      </c>
      <c r="R2476" t="s">
        <v>49</v>
      </c>
      <c r="S2476" t="s">
        <v>4906</v>
      </c>
      <c r="T2476" t="s">
        <v>4887</v>
      </c>
      <c r="U2476">
        <v>331.35</v>
      </c>
      <c r="V2476" t="s">
        <v>5341</v>
      </c>
      <c r="W2476" t="s">
        <v>4958</v>
      </c>
      <c r="X2476" t="s">
        <v>5021</v>
      </c>
      <c r="Y2476" t="s">
        <v>4966</v>
      </c>
      <c r="Z2476" t="s">
        <v>5022</v>
      </c>
      <c r="AA2476" t="s">
        <v>4962</v>
      </c>
      <c r="AB2476">
        <f>YEAR(Sales_Trans_2[[#This Row],[Transaction_Date]])</f>
        <v>2025</v>
      </c>
      <c r="AC2476" t="str">
        <f>TEXT(Sales_Trans_2[[#This Row],[Transaction_Date]],"mmm")</f>
        <v>Oct</v>
      </c>
      <c r="AD2476">
        <f>MONTH(Sales_Trans_2[[#This Row],[Transaction_Date]])</f>
        <v>10</v>
      </c>
      <c r="AE2476" s="19">
        <f>IFERROR(Sales_Trans_2[[#This Row],[Profit]]/Sales_Trans_2[[#This Row],[Sales_Amount]],0)</f>
        <v>0.14416800720945316</v>
      </c>
      <c r="AF2476" s="20" t="str">
        <f>IF(Sales_Trans_2[[#This Row],[Discount_Pct]]=0,"0%",
IF(Sales_Trans_2[[#This Row],[Discount_Pct]]&lt;=5,"1-5%",
IF(Sales_Trans_2[[#This Row],[Discount_Pct]]&lt;=10,"6-10%",
IF(Sales_Trans_2[[#This Row],[Discount_Pct]]&lt;=15,"11-15%","&gt;15%"))))</f>
        <v>6-10%</v>
      </c>
    </row>
    <row r="2477" spans="1:32" x14ac:dyDescent="0.25">
      <c r="A2477" t="s">
        <v>3344</v>
      </c>
      <c r="B2477" s="10">
        <v>45783</v>
      </c>
      <c r="C2477" t="s">
        <v>1967</v>
      </c>
      <c r="D2477" t="s">
        <v>432</v>
      </c>
      <c r="E2477" t="s">
        <v>243</v>
      </c>
      <c r="F2477" t="s">
        <v>1165</v>
      </c>
      <c r="G2477">
        <v>7</v>
      </c>
      <c r="H2477">
        <v>345</v>
      </c>
      <c r="I2477">
        <v>10</v>
      </c>
      <c r="J2477">
        <v>241.5</v>
      </c>
      <c r="K2477">
        <v>2173.5</v>
      </c>
      <c r="L2477">
        <v>1759.94</v>
      </c>
      <c r="M2477">
        <v>413.56</v>
      </c>
      <c r="N2477" t="s">
        <v>133</v>
      </c>
      <c r="O2477" t="s">
        <v>24</v>
      </c>
      <c r="P2477" t="s">
        <v>25</v>
      </c>
      <c r="Q2477">
        <v>0.57152777777777775</v>
      </c>
      <c r="R2477" t="s">
        <v>49</v>
      </c>
      <c r="S2477" t="s">
        <v>4841</v>
      </c>
      <c r="T2477" t="s">
        <v>4828</v>
      </c>
      <c r="U2477">
        <v>305.67</v>
      </c>
      <c r="V2477" t="s">
        <v>5601</v>
      </c>
      <c r="W2477" t="s">
        <v>4958</v>
      </c>
      <c r="X2477" t="s">
        <v>5464</v>
      </c>
      <c r="Y2477" t="s">
        <v>4966</v>
      </c>
      <c r="Z2477" t="s">
        <v>5046</v>
      </c>
      <c r="AA2477" t="s">
        <v>4962</v>
      </c>
      <c r="AB2477">
        <f>YEAR(Sales_Trans_2[[#This Row],[Transaction_Date]])</f>
        <v>2025</v>
      </c>
      <c r="AC2477" t="str">
        <f>TEXT(Sales_Trans_2[[#This Row],[Transaction_Date]],"mmm")</f>
        <v>May</v>
      </c>
      <c r="AD2477">
        <f>MONTH(Sales_Trans_2[[#This Row],[Transaction_Date]])</f>
        <v>5</v>
      </c>
      <c r="AE2477" s="19">
        <f>IFERROR(Sales_Trans_2[[#This Row],[Profit]]/Sales_Trans_2[[#This Row],[Sales_Amount]],0)</f>
        <v>0.19027375201288244</v>
      </c>
      <c r="AF2477" s="20" t="str">
        <f>IF(Sales_Trans_2[[#This Row],[Discount_Pct]]=0,"0%",
IF(Sales_Trans_2[[#This Row],[Discount_Pct]]&lt;=5,"1-5%",
IF(Sales_Trans_2[[#This Row],[Discount_Pct]]&lt;=10,"6-10%",
IF(Sales_Trans_2[[#This Row],[Discount_Pct]]&lt;=15,"11-15%","&gt;15%"))))</f>
        <v>6-10%</v>
      </c>
    </row>
    <row r="2478" spans="1:32" x14ac:dyDescent="0.25">
      <c r="A2478" t="s">
        <v>2765</v>
      </c>
      <c r="B2478" s="10">
        <v>45722</v>
      </c>
      <c r="C2478" t="s">
        <v>696</v>
      </c>
      <c r="D2478" t="s">
        <v>275</v>
      </c>
      <c r="E2478" t="s">
        <v>142</v>
      </c>
      <c r="F2478" t="s">
        <v>143</v>
      </c>
      <c r="G2478">
        <v>3</v>
      </c>
      <c r="H2478">
        <v>54.59</v>
      </c>
      <c r="I2478">
        <v>10</v>
      </c>
      <c r="J2478">
        <v>16.38</v>
      </c>
      <c r="K2478">
        <v>147.38999999999999</v>
      </c>
      <c r="L2478">
        <v>112.44</v>
      </c>
      <c r="M2478">
        <v>34.950000000000003</v>
      </c>
      <c r="N2478" t="s">
        <v>23</v>
      </c>
      <c r="O2478" t="s">
        <v>24</v>
      </c>
      <c r="P2478" t="s">
        <v>25</v>
      </c>
      <c r="Q2478">
        <v>0.66249999999999998</v>
      </c>
      <c r="R2478" t="s">
        <v>49</v>
      </c>
      <c r="S2478" t="s">
        <v>4760</v>
      </c>
      <c r="T2478" t="s">
        <v>4752</v>
      </c>
      <c r="U2478">
        <v>51.33</v>
      </c>
      <c r="V2478" t="s">
        <v>5307</v>
      </c>
      <c r="W2478" t="s">
        <v>4958</v>
      </c>
      <c r="X2478" t="s">
        <v>5308</v>
      </c>
      <c r="Y2478" t="s">
        <v>4966</v>
      </c>
      <c r="Z2478" t="s">
        <v>5057</v>
      </c>
      <c r="AA2478" t="s">
        <v>4962</v>
      </c>
      <c r="AB2478">
        <f>YEAR(Sales_Trans_2[[#This Row],[Transaction_Date]])</f>
        <v>2025</v>
      </c>
      <c r="AC2478" t="str">
        <f>TEXT(Sales_Trans_2[[#This Row],[Transaction_Date]],"mmm")</f>
        <v>Mar</v>
      </c>
      <c r="AD2478">
        <f>MONTH(Sales_Trans_2[[#This Row],[Transaction_Date]])</f>
        <v>3</v>
      </c>
      <c r="AE2478" s="19">
        <f>IFERROR(Sales_Trans_2[[#This Row],[Profit]]/Sales_Trans_2[[#This Row],[Sales_Amount]],0)</f>
        <v>0.23712599226541831</v>
      </c>
      <c r="AF2478" s="20" t="str">
        <f>IF(Sales_Trans_2[[#This Row],[Discount_Pct]]=0,"0%",
IF(Sales_Trans_2[[#This Row],[Discount_Pct]]&lt;=5,"1-5%",
IF(Sales_Trans_2[[#This Row],[Discount_Pct]]&lt;=10,"6-10%",
IF(Sales_Trans_2[[#This Row],[Discount_Pct]]&lt;=15,"11-15%","&gt;15%"))))</f>
        <v>6-10%</v>
      </c>
    </row>
    <row r="2479" spans="1:32" x14ac:dyDescent="0.25">
      <c r="A2479" t="s">
        <v>1255</v>
      </c>
      <c r="B2479" s="10">
        <v>45801</v>
      </c>
      <c r="C2479" t="s">
        <v>1256</v>
      </c>
      <c r="D2479" t="s">
        <v>314</v>
      </c>
      <c r="E2479" t="s">
        <v>421</v>
      </c>
      <c r="F2479" t="s">
        <v>787</v>
      </c>
      <c r="G2479">
        <v>4</v>
      </c>
      <c r="H2479">
        <v>355.58</v>
      </c>
      <c r="I2479">
        <v>10</v>
      </c>
      <c r="J2479">
        <v>142.22999999999999</v>
      </c>
      <c r="K2479">
        <v>1472.1</v>
      </c>
      <c r="L2479">
        <v>989</v>
      </c>
      <c r="M2479">
        <v>483.1</v>
      </c>
      <c r="N2479" t="s">
        <v>133</v>
      </c>
      <c r="O2479" t="s">
        <v>24</v>
      </c>
      <c r="P2479" t="s">
        <v>25</v>
      </c>
      <c r="Q2479">
        <v>0.86944444444444446</v>
      </c>
      <c r="R2479" t="s">
        <v>27</v>
      </c>
      <c r="S2479" t="s">
        <v>4707</v>
      </c>
      <c r="T2479" t="s">
        <v>4703</v>
      </c>
      <c r="U2479">
        <v>329.69</v>
      </c>
      <c r="V2479" t="s">
        <v>5610</v>
      </c>
      <c r="W2479" t="s">
        <v>4958</v>
      </c>
      <c r="X2479" t="s">
        <v>5045</v>
      </c>
      <c r="Y2479" t="s">
        <v>4966</v>
      </c>
      <c r="Z2479" t="s">
        <v>5069</v>
      </c>
      <c r="AA2479" t="s">
        <v>4962</v>
      </c>
      <c r="AB2479">
        <f>YEAR(Sales_Trans_2[[#This Row],[Transaction_Date]])</f>
        <v>2025</v>
      </c>
      <c r="AC2479" t="str">
        <f>TEXT(Sales_Trans_2[[#This Row],[Transaction_Date]],"mmm")</f>
        <v>May</v>
      </c>
      <c r="AD2479">
        <f>MONTH(Sales_Trans_2[[#This Row],[Transaction_Date]])</f>
        <v>5</v>
      </c>
      <c r="AE2479" s="19">
        <f>IFERROR(Sales_Trans_2[[#This Row],[Profit]]/Sales_Trans_2[[#This Row],[Sales_Amount]],0)</f>
        <v>0.32817064058148226</v>
      </c>
      <c r="AF2479" s="20" t="str">
        <f>IF(Sales_Trans_2[[#This Row],[Discount_Pct]]=0,"0%",
IF(Sales_Trans_2[[#This Row],[Discount_Pct]]&lt;=5,"1-5%",
IF(Sales_Trans_2[[#This Row],[Discount_Pct]]&lt;=10,"6-10%",
IF(Sales_Trans_2[[#This Row],[Discount_Pct]]&lt;=15,"11-15%","&gt;15%"))))</f>
        <v>6-10%</v>
      </c>
    </row>
    <row r="2480" spans="1:32" x14ac:dyDescent="0.25">
      <c r="A2480" t="s">
        <v>2513</v>
      </c>
      <c r="B2480" s="10">
        <v>45800</v>
      </c>
      <c r="C2480" t="s">
        <v>2514</v>
      </c>
      <c r="D2480" t="s">
        <v>503</v>
      </c>
      <c r="E2480" t="s">
        <v>1799</v>
      </c>
      <c r="F2480" t="s">
        <v>1800</v>
      </c>
      <c r="G2480">
        <v>8</v>
      </c>
      <c r="H2480">
        <v>548.03</v>
      </c>
      <c r="I2480">
        <v>15</v>
      </c>
      <c r="J2480">
        <v>657.64</v>
      </c>
      <c r="K2480">
        <v>3726.6</v>
      </c>
      <c r="L2480">
        <v>3118.4</v>
      </c>
      <c r="M2480">
        <v>608.20000000000005</v>
      </c>
      <c r="N2480" t="s">
        <v>133</v>
      </c>
      <c r="O2480" t="s">
        <v>24</v>
      </c>
      <c r="P2480" t="s">
        <v>25</v>
      </c>
      <c r="Q2480">
        <v>0.55763888888888891</v>
      </c>
      <c r="R2480" t="s">
        <v>49</v>
      </c>
      <c r="S2480" t="s">
        <v>4727</v>
      </c>
      <c r="T2480" t="s">
        <v>4703</v>
      </c>
      <c r="U2480">
        <v>503.36</v>
      </c>
      <c r="V2480" t="s">
        <v>5023</v>
      </c>
      <c r="W2480" t="s">
        <v>4958</v>
      </c>
      <c r="X2480" t="s">
        <v>5192</v>
      </c>
      <c r="Y2480" t="s">
        <v>4966</v>
      </c>
      <c r="Z2480" t="s">
        <v>5193</v>
      </c>
      <c r="AA2480" t="s">
        <v>4962</v>
      </c>
      <c r="AB2480">
        <f>YEAR(Sales_Trans_2[[#This Row],[Transaction_Date]])</f>
        <v>2025</v>
      </c>
      <c r="AC2480" t="str">
        <f>TEXT(Sales_Trans_2[[#This Row],[Transaction_Date]],"mmm")</f>
        <v>May</v>
      </c>
      <c r="AD2480">
        <f>MONTH(Sales_Trans_2[[#This Row],[Transaction_Date]])</f>
        <v>5</v>
      </c>
      <c r="AE2480" s="19">
        <f>IFERROR(Sales_Trans_2[[#This Row],[Profit]]/Sales_Trans_2[[#This Row],[Sales_Amount]],0)</f>
        <v>0.16320506628025547</v>
      </c>
      <c r="AF2480" s="20" t="str">
        <f>IF(Sales_Trans_2[[#This Row],[Discount_Pct]]=0,"0%",
IF(Sales_Trans_2[[#This Row],[Discount_Pct]]&lt;=5,"1-5%",
IF(Sales_Trans_2[[#This Row],[Discount_Pct]]&lt;=10,"6-10%",
IF(Sales_Trans_2[[#This Row],[Discount_Pct]]&lt;=15,"11-15%","&gt;15%"))))</f>
        <v>11-15%</v>
      </c>
    </row>
    <row r="2481" spans="1:32" x14ac:dyDescent="0.25">
      <c r="A2481" t="s">
        <v>2512</v>
      </c>
      <c r="B2481" s="10">
        <v>45798</v>
      </c>
      <c r="C2481" t="s">
        <v>931</v>
      </c>
      <c r="D2481" t="s">
        <v>622</v>
      </c>
      <c r="E2481" t="s">
        <v>421</v>
      </c>
      <c r="F2481" t="s">
        <v>787</v>
      </c>
      <c r="G2481">
        <v>4</v>
      </c>
      <c r="H2481">
        <v>370.96</v>
      </c>
      <c r="I2481">
        <v>10</v>
      </c>
      <c r="J2481">
        <v>148.38</v>
      </c>
      <c r="K2481">
        <v>1335.46</v>
      </c>
      <c r="L2481">
        <v>1098.44</v>
      </c>
      <c r="M2481">
        <v>237.02</v>
      </c>
      <c r="N2481" t="s">
        <v>40</v>
      </c>
      <c r="O2481" t="s">
        <v>24</v>
      </c>
      <c r="P2481" t="s">
        <v>25</v>
      </c>
      <c r="Q2481">
        <v>0.67222222222222228</v>
      </c>
      <c r="R2481" t="s">
        <v>49</v>
      </c>
      <c r="S2481" t="s">
        <v>4836</v>
      </c>
      <c r="T2481" t="s">
        <v>4828</v>
      </c>
      <c r="U2481">
        <v>327.08</v>
      </c>
      <c r="V2481" t="s">
        <v>5005</v>
      </c>
      <c r="W2481" t="s">
        <v>4958</v>
      </c>
      <c r="X2481" t="s">
        <v>5045</v>
      </c>
      <c r="Y2481" t="s">
        <v>4966</v>
      </c>
      <c r="Z2481" t="s">
        <v>5069</v>
      </c>
      <c r="AA2481" t="s">
        <v>4962</v>
      </c>
      <c r="AB2481">
        <f>YEAR(Sales_Trans_2[[#This Row],[Transaction_Date]])</f>
        <v>2025</v>
      </c>
      <c r="AC2481" t="str">
        <f>TEXT(Sales_Trans_2[[#This Row],[Transaction_Date]],"mmm")</f>
        <v>May</v>
      </c>
      <c r="AD2481">
        <f>MONTH(Sales_Trans_2[[#This Row],[Transaction_Date]])</f>
        <v>5</v>
      </c>
      <c r="AE2481" s="19">
        <f>IFERROR(Sales_Trans_2[[#This Row],[Profit]]/Sales_Trans_2[[#This Row],[Sales_Amount]],0)</f>
        <v>0.17748191634343222</v>
      </c>
      <c r="AF2481" s="20" t="str">
        <f>IF(Sales_Trans_2[[#This Row],[Discount_Pct]]=0,"0%",
IF(Sales_Trans_2[[#This Row],[Discount_Pct]]&lt;=5,"1-5%",
IF(Sales_Trans_2[[#This Row],[Discount_Pct]]&lt;=10,"6-10%",
IF(Sales_Trans_2[[#This Row],[Discount_Pct]]&lt;=15,"11-15%","&gt;15%"))))</f>
        <v>6-10%</v>
      </c>
    </row>
    <row r="2482" spans="1:32" x14ac:dyDescent="0.25">
      <c r="A2482" t="s">
        <v>1823</v>
      </c>
      <c r="B2482" s="10">
        <v>45795</v>
      </c>
      <c r="C2482" t="s">
        <v>252</v>
      </c>
      <c r="D2482" t="s">
        <v>158</v>
      </c>
      <c r="E2482" t="s">
        <v>102</v>
      </c>
      <c r="F2482" t="s">
        <v>103</v>
      </c>
      <c r="G2482">
        <v>7</v>
      </c>
      <c r="H2482">
        <v>327.68</v>
      </c>
      <c r="I2482">
        <v>20</v>
      </c>
      <c r="J2482">
        <v>458.75</v>
      </c>
      <c r="K2482">
        <v>2110.2600000000002</v>
      </c>
      <c r="L2482">
        <v>1819.51</v>
      </c>
      <c r="M2482">
        <v>290.75</v>
      </c>
      <c r="N2482" t="s">
        <v>40</v>
      </c>
      <c r="O2482" t="s">
        <v>24</v>
      </c>
      <c r="P2482" t="s">
        <v>25</v>
      </c>
      <c r="Q2482">
        <v>0.62430555555555556</v>
      </c>
      <c r="R2482" t="s">
        <v>27</v>
      </c>
      <c r="S2482" t="s">
        <v>4871</v>
      </c>
      <c r="T2482" t="s">
        <v>4864</v>
      </c>
      <c r="U2482">
        <v>306.62</v>
      </c>
      <c r="V2482" t="s">
        <v>5635</v>
      </c>
      <c r="W2482" t="s">
        <v>4958</v>
      </c>
      <c r="X2482" t="s">
        <v>5510</v>
      </c>
      <c r="Y2482" t="s">
        <v>4966</v>
      </c>
      <c r="Z2482" t="s">
        <v>5511</v>
      </c>
      <c r="AA2482" t="s">
        <v>4962</v>
      </c>
      <c r="AB2482">
        <f>YEAR(Sales_Trans_2[[#This Row],[Transaction_Date]])</f>
        <v>2025</v>
      </c>
      <c r="AC2482" t="str">
        <f>TEXT(Sales_Trans_2[[#This Row],[Transaction_Date]],"mmm")</f>
        <v>May</v>
      </c>
      <c r="AD2482">
        <f>MONTH(Sales_Trans_2[[#This Row],[Transaction_Date]])</f>
        <v>5</v>
      </c>
      <c r="AE2482" s="19">
        <f>IFERROR(Sales_Trans_2[[#This Row],[Profit]]/Sales_Trans_2[[#This Row],[Sales_Amount]],0)</f>
        <v>0.13777923099523279</v>
      </c>
      <c r="AF2482" s="20" t="str">
        <f>IF(Sales_Trans_2[[#This Row],[Discount_Pct]]=0,"0%",
IF(Sales_Trans_2[[#This Row],[Discount_Pct]]&lt;=5,"1-5%",
IF(Sales_Trans_2[[#This Row],[Discount_Pct]]&lt;=10,"6-10%",
IF(Sales_Trans_2[[#This Row],[Discount_Pct]]&lt;=15,"11-15%","&gt;15%"))))</f>
        <v>&gt;15%</v>
      </c>
    </row>
    <row r="2483" spans="1:32" x14ac:dyDescent="0.25">
      <c r="A2483" t="s">
        <v>3074</v>
      </c>
      <c r="B2483" s="10">
        <v>45935</v>
      </c>
      <c r="C2483" t="s">
        <v>834</v>
      </c>
      <c r="D2483" t="s">
        <v>891</v>
      </c>
      <c r="E2483" t="s">
        <v>85</v>
      </c>
      <c r="F2483" t="s">
        <v>292</v>
      </c>
      <c r="G2483">
        <v>5</v>
      </c>
      <c r="H2483">
        <v>449.95</v>
      </c>
      <c r="I2483">
        <v>5</v>
      </c>
      <c r="J2483">
        <v>112.49</v>
      </c>
      <c r="K2483">
        <v>2457.85</v>
      </c>
      <c r="L2483">
        <v>1787.35</v>
      </c>
      <c r="M2483">
        <v>670.5</v>
      </c>
      <c r="N2483" t="s">
        <v>23</v>
      </c>
      <c r="O2483" t="s">
        <v>24</v>
      </c>
      <c r="P2483" t="s">
        <v>25</v>
      </c>
      <c r="Q2483">
        <v>0.40972222222222221</v>
      </c>
      <c r="R2483" t="s">
        <v>27</v>
      </c>
      <c r="S2483" t="s">
        <v>4831</v>
      </c>
      <c r="T2483" t="s">
        <v>4828</v>
      </c>
      <c r="U2483">
        <v>425.88</v>
      </c>
      <c r="V2483" t="s">
        <v>5617</v>
      </c>
      <c r="W2483" t="s">
        <v>4958</v>
      </c>
      <c r="X2483" t="s">
        <v>5836</v>
      </c>
      <c r="Y2483" t="s">
        <v>4966</v>
      </c>
      <c r="Z2483" t="s">
        <v>5312</v>
      </c>
      <c r="AA2483" t="s">
        <v>4962</v>
      </c>
      <c r="AB2483">
        <f>YEAR(Sales_Trans_2[[#This Row],[Transaction_Date]])</f>
        <v>2025</v>
      </c>
      <c r="AC2483" t="str">
        <f>TEXT(Sales_Trans_2[[#This Row],[Transaction_Date]],"mmm")</f>
        <v>Oct</v>
      </c>
      <c r="AD2483">
        <f>MONTH(Sales_Trans_2[[#This Row],[Transaction_Date]])</f>
        <v>10</v>
      </c>
      <c r="AE2483" s="19">
        <f>IFERROR(Sales_Trans_2[[#This Row],[Profit]]/Sales_Trans_2[[#This Row],[Sales_Amount]],0)</f>
        <v>0.27279939784771245</v>
      </c>
      <c r="AF2483" s="20" t="str">
        <f>IF(Sales_Trans_2[[#This Row],[Discount_Pct]]=0,"0%",
IF(Sales_Trans_2[[#This Row],[Discount_Pct]]&lt;=5,"1-5%",
IF(Sales_Trans_2[[#This Row],[Discount_Pct]]&lt;=10,"6-10%",
IF(Sales_Trans_2[[#This Row],[Discount_Pct]]&lt;=15,"11-15%","&gt;15%"))))</f>
        <v>1-5%</v>
      </c>
    </row>
    <row r="2484" spans="1:32" x14ac:dyDescent="0.25">
      <c r="A2484" t="s">
        <v>3891</v>
      </c>
      <c r="B2484" s="10">
        <v>45905</v>
      </c>
      <c r="C2484" t="s">
        <v>58</v>
      </c>
      <c r="D2484" t="s">
        <v>119</v>
      </c>
      <c r="E2484" t="s">
        <v>198</v>
      </c>
      <c r="F2484" t="s">
        <v>199</v>
      </c>
      <c r="G2484">
        <v>7</v>
      </c>
      <c r="H2484">
        <v>160.72</v>
      </c>
      <c r="I2484">
        <v>5</v>
      </c>
      <c r="J2484">
        <v>56.25</v>
      </c>
      <c r="K2484">
        <v>1068.79</v>
      </c>
      <c r="L2484">
        <v>811.37</v>
      </c>
      <c r="M2484">
        <v>257.42</v>
      </c>
      <c r="N2484" t="s">
        <v>68</v>
      </c>
      <c r="O2484" t="s">
        <v>24</v>
      </c>
      <c r="P2484" t="s">
        <v>25</v>
      </c>
      <c r="Q2484">
        <v>0.91249999999999998</v>
      </c>
      <c r="R2484" t="s">
        <v>49</v>
      </c>
      <c r="S2484" t="s">
        <v>4722</v>
      </c>
      <c r="T2484" t="s">
        <v>4703</v>
      </c>
      <c r="U2484">
        <v>141.11000000000001</v>
      </c>
      <c r="V2484" t="s">
        <v>5624</v>
      </c>
      <c r="W2484" t="s">
        <v>4958</v>
      </c>
      <c r="X2484" t="s">
        <v>5418</v>
      </c>
      <c r="Y2484" t="s">
        <v>4966</v>
      </c>
      <c r="Z2484" t="s">
        <v>5097</v>
      </c>
      <c r="AA2484" t="s">
        <v>4962</v>
      </c>
      <c r="AB2484">
        <f>YEAR(Sales_Trans_2[[#This Row],[Transaction_Date]])</f>
        <v>2025</v>
      </c>
      <c r="AC2484" t="str">
        <f>TEXT(Sales_Trans_2[[#This Row],[Transaction_Date]],"mmm")</f>
        <v>Sep</v>
      </c>
      <c r="AD2484">
        <f>MONTH(Sales_Trans_2[[#This Row],[Transaction_Date]])</f>
        <v>9</v>
      </c>
      <c r="AE2484" s="19">
        <f>IFERROR(Sales_Trans_2[[#This Row],[Profit]]/Sales_Trans_2[[#This Row],[Sales_Amount]],0)</f>
        <v>0.24085180437691223</v>
      </c>
      <c r="AF2484" s="20" t="str">
        <f>IF(Sales_Trans_2[[#This Row],[Discount_Pct]]=0,"0%",
IF(Sales_Trans_2[[#This Row],[Discount_Pct]]&lt;=5,"1-5%",
IF(Sales_Trans_2[[#This Row],[Discount_Pct]]&lt;=10,"6-10%",
IF(Sales_Trans_2[[#This Row],[Discount_Pct]]&lt;=15,"11-15%","&gt;15%"))))</f>
        <v>1-5%</v>
      </c>
    </row>
    <row r="2485" spans="1:32" x14ac:dyDescent="0.25">
      <c r="A2485" t="s">
        <v>1966</v>
      </c>
      <c r="B2485" s="10">
        <v>45843</v>
      </c>
      <c r="C2485" t="s">
        <v>1967</v>
      </c>
      <c r="D2485" t="s">
        <v>226</v>
      </c>
      <c r="E2485" t="s">
        <v>1413</v>
      </c>
      <c r="F2485" t="s">
        <v>1968</v>
      </c>
      <c r="G2485">
        <v>6</v>
      </c>
      <c r="H2485">
        <v>351.37</v>
      </c>
      <c r="I2485">
        <v>20</v>
      </c>
      <c r="J2485">
        <v>421.64</v>
      </c>
      <c r="K2485">
        <v>1686.58</v>
      </c>
      <c r="L2485">
        <v>1330.32</v>
      </c>
      <c r="M2485">
        <v>356.26</v>
      </c>
      <c r="N2485" t="s">
        <v>4971</v>
      </c>
      <c r="O2485" t="s">
        <v>24</v>
      </c>
      <c r="P2485" t="s">
        <v>25</v>
      </c>
      <c r="Q2485">
        <v>0.54583333333333328</v>
      </c>
      <c r="R2485" t="s">
        <v>49</v>
      </c>
      <c r="S2485" t="s">
        <v>4786</v>
      </c>
      <c r="T2485" t="s">
        <v>4776</v>
      </c>
      <c r="U2485">
        <v>318.62</v>
      </c>
      <c r="V2485" t="s">
        <v>5601</v>
      </c>
      <c r="W2485" t="s">
        <v>4958</v>
      </c>
      <c r="X2485" t="s">
        <v>5647</v>
      </c>
      <c r="Y2485" t="s">
        <v>4966</v>
      </c>
      <c r="Z2485" t="s">
        <v>5310</v>
      </c>
      <c r="AA2485" t="s">
        <v>4962</v>
      </c>
      <c r="AB2485">
        <f>YEAR(Sales_Trans_2[[#This Row],[Transaction_Date]])</f>
        <v>2025</v>
      </c>
      <c r="AC2485" t="str">
        <f>TEXT(Sales_Trans_2[[#This Row],[Transaction_Date]],"mmm")</f>
        <v>Jul</v>
      </c>
      <c r="AD2485">
        <f>MONTH(Sales_Trans_2[[#This Row],[Transaction_Date]])</f>
        <v>7</v>
      </c>
      <c r="AE2485" s="19">
        <f>IFERROR(Sales_Trans_2[[#This Row],[Profit]]/Sales_Trans_2[[#This Row],[Sales_Amount]],0)</f>
        <v>0.21123219770185819</v>
      </c>
      <c r="AF2485" s="20" t="str">
        <f>IF(Sales_Trans_2[[#This Row],[Discount_Pct]]=0,"0%",
IF(Sales_Trans_2[[#This Row],[Discount_Pct]]&lt;=5,"1-5%",
IF(Sales_Trans_2[[#This Row],[Discount_Pct]]&lt;=10,"6-10%",
IF(Sales_Trans_2[[#This Row],[Discount_Pct]]&lt;=15,"11-15%","&gt;15%"))))</f>
        <v>&gt;15%</v>
      </c>
    </row>
    <row r="2486" spans="1:32" x14ac:dyDescent="0.25">
      <c r="A2486" t="s">
        <v>2687</v>
      </c>
      <c r="B2486" s="10">
        <v>45752</v>
      </c>
      <c r="C2486" t="s">
        <v>129</v>
      </c>
      <c r="D2486" t="s">
        <v>503</v>
      </c>
      <c r="E2486" t="s">
        <v>303</v>
      </c>
      <c r="F2486" t="s">
        <v>1248</v>
      </c>
      <c r="G2486">
        <v>4</v>
      </c>
      <c r="H2486">
        <v>521.69000000000005</v>
      </c>
      <c r="I2486">
        <v>5</v>
      </c>
      <c r="J2486">
        <v>104.34</v>
      </c>
      <c r="K2486">
        <v>2279.7800000000002</v>
      </c>
      <c r="L2486">
        <v>1559.2</v>
      </c>
      <c r="M2486">
        <v>720.58</v>
      </c>
      <c r="N2486" t="s">
        <v>4971</v>
      </c>
      <c r="O2486" t="s">
        <v>24</v>
      </c>
      <c r="P2486" t="s">
        <v>25</v>
      </c>
      <c r="Q2486">
        <v>0.56736111111111109</v>
      </c>
      <c r="R2486" t="s">
        <v>27</v>
      </c>
      <c r="S2486" t="s">
        <v>4727</v>
      </c>
      <c r="T2486" t="s">
        <v>4703</v>
      </c>
      <c r="U2486">
        <v>503.36</v>
      </c>
      <c r="V2486" t="s">
        <v>5649</v>
      </c>
      <c r="W2486" t="s">
        <v>4958</v>
      </c>
      <c r="X2486" t="s">
        <v>5439</v>
      </c>
      <c r="Y2486" t="s">
        <v>4966</v>
      </c>
      <c r="Z2486" t="s">
        <v>5351</v>
      </c>
      <c r="AA2486" t="s">
        <v>4962</v>
      </c>
      <c r="AB2486">
        <f>YEAR(Sales_Trans_2[[#This Row],[Transaction_Date]])</f>
        <v>2025</v>
      </c>
      <c r="AC2486" t="str">
        <f>TEXT(Sales_Trans_2[[#This Row],[Transaction_Date]],"mmm")</f>
        <v>Apr</v>
      </c>
      <c r="AD2486">
        <f>MONTH(Sales_Trans_2[[#This Row],[Transaction_Date]])</f>
        <v>4</v>
      </c>
      <c r="AE2486" s="19">
        <f>IFERROR(Sales_Trans_2[[#This Row],[Profit]]/Sales_Trans_2[[#This Row],[Sales_Amount]],0)</f>
        <v>0.31607435805209272</v>
      </c>
      <c r="AF2486" s="20" t="str">
        <f>IF(Sales_Trans_2[[#This Row],[Discount_Pct]]=0,"0%",
IF(Sales_Trans_2[[#This Row],[Discount_Pct]]&lt;=5,"1-5%",
IF(Sales_Trans_2[[#This Row],[Discount_Pct]]&lt;=10,"6-10%",
IF(Sales_Trans_2[[#This Row],[Discount_Pct]]&lt;=15,"11-15%","&gt;15%"))))</f>
        <v>1-5%</v>
      </c>
    </row>
    <row r="2487" spans="1:32" x14ac:dyDescent="0.25">
      <c r="A2487" t="s">
        <v>4077</v>
      </c>
      <c r="B2487" s="10">
        <v>45777</v>
      </c>
      <c r="C2487" t="s">
        <v>1532</v>
      </c>
      <c r="D2487" t="s">
        <v>2391</v>
      </c>
      <c r="E2487" t="s">
        <v>321</v>
      </c>
      <c r="F2487" t="s">
        <v>322</v>
      </c>
      <c r="G2487">
        <v>6</v>
      </c>
      <c r="H2487">
        <v>151.56</v>
      </c>
      <c r="I2487">
        <v>10</v>
      </c>
      <c r="J2487">
        <v>90.94</v>
      </c>
      <c r="K2487">
        <v>818.42</v>
      </c>
      <c r="L2487">
        <v>767.88</v>
      </c>
      <c r="M2487">
        <v>50.54</v>
      </c>
      <c r="N2487" t="s">
        <v>40</v>
      </c>
      <c r="O2487" t="s">
        <v>24</v>
      </c>
      <c r="P2487" t="s">
        <v>25</v>
      </c>
      <c r="Q2487">
        <v>0.5708333333333333</v>
      </c>
      <c r="R2487" t="s">
        <v>49</v>
      </c>
      <c r="S2487" t="s">
        <v>4885</v>
      </c>
      <c r="T2487" t="s">
        <v>4864</v>
      </c>
      <c r="U2487">
        <v>150.04</v>
      </c>
      <c r="V2487" t="s">
        <v>5780</v>
      </c>
      <c r="W2487" t="s">
        <v>4958</v>
      </c>
      <c r="X2487" t="s">
        <v>5910</v>
      </c>
      <c r="Y2487" t="s">
        <v>4966</v>
      </c>
      <c r="Z2487" t="s">
        <v>5507</v>
      </c>
      <c r="AA2487" t="s">
        <v>4962</v>
      </c>
      <c r="AB2487">
        <f>YEAR(Sales_Trans_2[[#This Row],[Transaction_Date]])</f>
        <v>2025</v>
      </c>
      <c r="AC2487" t="str">
        <f>TEXT(Sales_Trans_2[[#This Row],[Transaction_Date]],"mmm")</f>
        <v>Apr</v>
      </c>
      <c r="AD2487">
        <f>MONTH(Sales_Trans_2[[#This Row],[Transaction_Date]])</f>
        <v>4</v>
      </c>
      <c r="AE2487" s="19">
        <f>IFERROR(Sales_Trans_2[[#This Row],[Profit]]/Sales_Trans_2[[#This Row],[Sales_Amount]],0)</f>
        <v>6.1753134087632271E-2</v>
      </c>
      <c r="AF2487" s="20" t="str">
        <f>IF(Sales_Trans_2[[#This Row],[Discount_Pct]]=0,"0%",
IF(Sales_Trans_2[[#This Row],[Discount_Pct]]&lt;=5,"1-5%",
IF(Sales_Trans_2[[#This Row],[Discount_Pct]]&lt;=10,"6-10%",
IF(Sales_Trans_2[[#This Row],[Discount_Pct]]&lt;=15,"11-15%","&gt;15%"))))</f>
        <v>6-10%</v>
      </c>
    </row>
    <row r="2488" spans="1:32" x14ac:dyDescent="0.25">
      <c r="A2488" t="s">
        <v>2885</v>
      </c>
      <c r="B2488" s="10">
        <v>45775</v>
      </c>
      <c r="C2488" t="s">
        <v>1409</v>
      </c>
      <c r="D2488" t="s">
        <v>405</v>
      </c>
      <c r="E2488" t="s">
        <v>297</v>
      </c>
      <c r="F2488" t="s">
        <v>1716</v>
      </c>
      <c r="G2488">
        <v>6</v>
      </c>
      <c r="H2488">
        <v>450.69</v>
      </c>
      <c r="I2488">
        <v>5</v>
      </c>
      <c r="J2488">
        <v>135.21</v>
      </c>
      <c r="K2488">
        <v>2568.9299999999998</v>
      </c>
      <c r="L2488">
        <v>1524.3</v>
      </c>
      <c r="M2488">
        <v>1044.6300000000001</v>
      </c>
      <c r="N2488" t="s">
        <v>40</v>
      </c>
      <c r="O2488" t="s">
        <v>24</v>
      </c>
      <c r="P2488" t="s">
        <v>25</v>
      </c>
      <c r="Q2488">
        <v>0.78888888888888886</v>
      </c>
      <c r="R2488" t="s">
        <v>49</v>
      </c>
      <c r="S2488" t="s">
        <v>4642</v>
      </c>
      <c r="T2488" t="s">
        <v>4636</v>
      </c>
      <c r="U2488">
        <v>440.5</v>
      </c>
      <c r="V2488" t="s">
        <v>5492</v>
      </c>
      <c r="W2488" t="s">
        <v>4958</v>
      </c>
      <c r="X2488" t="s">
        <v>5476</v>
      </c>
      <c r="Y2488" t="s">
        <v>4966</v>
      </c>
      <c r="Z2488" t="s">
        <v>5084</v>
      </c>
      <c r="AA2488" t="s">
        <v>4962</v>
      </c>
      <c r="AB2488">
        <f>YEAR(Sales_Trans_2[[#This Row],[Transaction_Date]])</f>
        <v>2025</v>
      </c>
      <c r="AC2488" t="str">
        <f>TEXT(Sales_Trans_2[[#This Row],[Transaction_Date]],"mmm")</f>
        <v>Apr</v>
      </c>
      <c r="AD2488">
        <f>MONTH(Sales_Trans_2[[#This Row],[Transaction_Date]])</f>
        <v>4</v>
      </c>
      <c r="AE2488" s="19">
        <f>IFERROR(Sales_Trans_2[[#This Row],[Profit]]/Sales_Trans_2[[#This Row],[Sales_Amount]],0)</f>
        <v>0.40664011864862032</v>
      </c>
      <c r="AF2488" s="20" t="str">
        <f>IF(Sales_Trans_2[[#This Row],[Discount_Pct]]=0,"0%",
IF(Sales_Trans_2[[#This Row],[Discount_Pct]]&lt;=5,"1-5%",
IF(Sales_Trans_2[[#This Row],[Discount_Pct]]&lt;=10,"6-10%",
IF(Sales_Trans_2[[#This Row],[Discount_Pct]]&lt;=15,"11-15%","&gt;15%"))))</f>
        <v>1-5%</v>
      </c>
    </row>
    <row r="2489" spans="1:32" x14ac:dyDescent="0.25">
      <c r="A2489" t="s">
        <v>2763</v>
      </c>
      <c r="B2489" s="10">
        <v>45764</v>
      </c>
      <c r="C2489" t="s">
        <v>1240</v>
      </c>
      <c r="D2489" t="s">
        <v>751</v>
      </c>
      <c r="E2489" t="s">
        <v>38</v>
      </c>
      <c r="F2489" t="s">
        <v>2643</v>
      </c>
      <c r="G2489">
        <v>3</v>
      </c>
      <c r="H2489">
        <v>153.84</v>
      </c>
      <c r="I2489">
        <v>5</v>
      </c>
      <c r="J2489">
        <v>23.08</v>
      </c>
      <c r="K2489">
        <v>438.44</v>
      </c>
      <c r="L2489">
        <v>382.44</v>
      </c>
      <c r="M2489">
        <v>56</v>
      </c>
      <c r="N2489" t="s">
        <v>47</v>
      </c>
      <c r="O2489" t="s">
        <v>24</v>
      </c>
      <c r="P2489" t="s">
        <v>25</v>
      </c>
      <c r="Q2489">
        <v>0.64930555555555558</v>
      </c>
      <c r="R2489" t="s">
        <v>49</v>
      </c>
      <c r="S2489" t="s">
        <v>4740</v>
      </c>
      <c r="T2489" t="s">
        <v>4729</v>
      </c>
      <c r="U2489">
        <v>144.03</v>
      </c>
      <c r="V2489" t="s">
        <v>5810</v>
      </c>
      <c r="W2489" t="s">
        <v>4958</v>
      </c>
      <c r="X2489" t="s">
        <v>5580</v>
      </c>
      <c r="Y2489" t="s">
        <v>4966</v>
      </c>
      <c r="Z2489" t="s">
        <v>4989</v>
      </c>
      <c r="AA2489" t="s">
        <v>4962</v>
      </c>
      <c r="AB2489">
        <f>YEAR(Sales_Trans_2[[#This Row],[Transaction_Date]])</f>
        <v>2025</v>
      </c>
      <c r="AC2489" t="str">
        <f>TEXT(Sales_Trans_2[[#This Row],[Transaction_Date]],"mmm")</f>
        <v>Apr</v>
      </c>
      <c r="AD2489">
        <f>MONTH(Sales_Trans_2[[#This Row],[Transaction_Date]])</f>
        <v>4</v>
      </c>
      <c r="AE2489" s="19">
        <f>IFERROR(Sales_Trans_2[[#This Row],[Profit]]/Sales_Trans_2[[#This Row],[Sales_Amount]],0)</f>
        <v>0.12772557248426239</v>
      </c>
      <c r="AF2489" s="20" t="str">
        <f>IF(Sales_Trans_2[[#This Row],[Discount_Pct]]=0,"0%",
IF(Sales_Trans_2[[#This Row],[Discount_Pct]]&lt;=5,"1-5%",
IF(Sales_Trans_2[[#This Row],[Discount_Pct]]&lt;=10,"6-10%",
IF(Sales_Trans_2[[#This Row],[Discount_Pct]]&lt;=15,"11-15%","&gt;15%"))))</f>
        <v>1-5%</v>
      </c>
    </row>
    <row r="2490" spans="1:32" x14ac:dyDescent="0.25">
      <c r="A2490" t="s">
        <v>3112</v>
      </c>
      <c r="B2490" s="10">
        <v>45934</v>
      </c>
      <c r="C2490" t="s">
        <v>696</v>
      </c>
      <c r="D2490" t="s">
        <v>432</v>
      </c>
      <c r="E2490" t="s">
        <v>864</v>
      </c>
      <c r="F2490" t="s">
        <v>2877</v>
      </c>
      <c r="G2490">
        <v>4</v>
      </c>
      <c r="H2490">
        <v>308.60000000000002</v>
      </c>
      <c r="I2490">
        <v>5</v>
      </c>
      <c r="J2490">
        <v>61.72</v>
      </c>
      <c r="K2490">
        <v>1172.68</v>
      </c>
      <c r="L2490">
        <v>1005.68</v>
      </c>
      <c r="M2490">
        <v>167</v>
      </c>
      <c r="N2490" t="s">
        <v>4971</v>
      </c>
      <c r="O2490" t="s">
        <v>24</v>
      </c>
      <c r="P2490" t="s">
        <v>25</v>
      </c>
      <c r="Q2490">
        <v>0.80069444444444449</v>
      </c>
      <c r="R2490" t="s">
        <v>49</v>
      </c>
      <c r="S2490" t="s">
        <v>4841</v>
      </c>
      <c r="T2490" t="s">
        <v>4828</v>
      </c>
      <c r="U2490">
        <v>305.67</v>
      </c>
      <c r="V2490" t="s">
        <v>5307</v>
      </c>
      <c r="W2490" t="s">
        <v>4958</v>
      </c>
      <c r="X2490" t="s">
        <v>5489</v>
      </c>
      <c r="Y2490" t="s">
        <v>4966</v>
      </c>
      <c r="Z2490" t="s">
        <v>5166</v>
      </c>
      <c r="AA2490" t="s">
        <v>4962</v>
      </c>
      <c r="AB2490">
        <f>YEAR(Sales_Trans_2[[#This Row],[Transaction_Date]])</f>
        <v>2025</v>
      </c>
      <c r="AC2490" t="str">
        <f>TEXT(Sales_Trans_2[[#This Row],[Transaction_Date]],"mmm")</f>
        <v>Oct</v>
      </c>
      <c r="AD2490">
        <f>MONTH(Sales_Trans_2[[#This Row],[Transaction_Date]])</f>
        <v>10</v>
      </c>
      <c r="AE2490" s="19">
        <f>IFERROR(Sales_Trans_2[[#This Row],[Profit]]/Sales_Trans_2[[#This Row],[Sales_Amount]],0)</f>
        <v>0.14240884128662551</v>
      </c>
      <c r="AF2490" s="20" t="str">
        <f>IF(Sales_Trans_2[[#This Row],[Discount_Pct]]=0,"0%",
IF(Sales_Trans_2[[#This Row],[Discount_Pct]]&lt;=5,"1-5%",
IF(Sales_Trans_2[[#This Row],[Discount_Pct]]&lt;=10,"6-10%",
IF(Sales_Trans_2[[#This Row],[Discount_Pct]]&lt;=15,"11-15%","&gt;15%"))))</f>
        <v>1-5%</v>
      </c>
    </row>
    <row r="2491" spans="1:32" x14ac:dyDescent="0.25">
      <c r="A2491" t="s">
        <v>3742</v>
      </c>
      <c r="B2491" s="10">
        <v>45781</v>
      </c>
      <c r="C2491" t="s">
        <v>1775</v>
      </c>
      <c r="D2491" t="s">
        <v>203</v>
      </c>
      <c r="E2491" t="s">
        <v>198</v>
      </c>
      <c r="F2491" t="s">
        <v>199</v>
      </c>
      <c r="G2491">
        <v>8</v>
      </c>
      <c r="H2491">
        <v>226.19</v>
      </c>
      <c r="I2491">
        <v>5</v>
      </c>
      <c r="J2491">
        <v>90.48</v>
      </c>
      <c r="K2491">
        <v>1976.9</v>
      </c>
      <c r="L2491">
        <v>1361.6</v>
      </c>
      <c r="M2491">
        <v>615.29999999999995</v>
      </c>
      <c r="N2491" t="s">
        <v>47</v>
      </c>
      <c r="O2491" t="s">
        <v>24</v>
      </c>
      <c r="P2491" t="s">
        <v>25</v>
      </c>
      <c r="Q2491">
        <v>0.62430555555555556</v>
      </c>
      <c r="R2491" t="s">
        <v>27</v>
      </c>
      <c r="S2491" t="s">
        <v>4852</v>
      </c>
      <c r="T2491" t="s">
        <v>4847</v>
      </c>
      <c r="U2491">
        <v>205.93</v>
      </c>
      <c r="V2491" t="s">
        <v>5144</v>
      </c>
      <c r="W2491" t="s">
        <v>4958</v>
      </c>
      <c r="X2491" t="s">
        <v>5418</v>
      </c>
      <c r="Y2491" t="s">
        <v>4966</v>
      </c>
      <c r="Z2491" t="s">
        <v>5097</v>
      </c>
      <c r="AA2491" t="s">
        <v>4962</v>
      </c>
      <c r="AB2491">
        <f>YEAR(Sales_Trans_2[[#This Row],[Transaction_Date]])</f>
        <v>2025</v>
      </c>
      <c r="AC2491" t="str">
        <f>TEXT(Sales_Trans_2[[#This Row],[Transaction_Date]],"mmm")</f>
        <v>May</v>
      </c>
      <c r="AD2491">
        <f>MONTH(Sales_Trans_2[[#This Row],[Transaction_Date]])</f>
        <v>5</v>
      </c>
      <c r="AE2491" s="19">
        <f>IFERROR(Sales_Trans_2[[#This Row],[Profit]]/Sales_Trans_2[[#This Row],[Sales_Amount]],0)</f>
        <v>0.31124487834488335</v>
      </c>
      <c r="AF2491" s="20" t="str">
        <f>IF(Sales_Trans_2[[#This Row],[Discount_Pct]]=0,"0%",
IF(Sales_Trans_2[[#This Row],[Discount_Pct]]&lt;=5,"1-5%",
IF(Sales_Trans_2[[#This Row],[Discount_Pct]]&lt;=10,"6-10%",
IF(Sales_Trans_2[[#This Row],[Discount_Pct]]&lt;=15,"11-15%","&gt;15%"))))</f>
        <v>1-5%</v>
      </c>
    </row>
    <row r="2492" spans="1:32" x14ac:dyDescent="0.25">
      <c r="A2492" t="s">
        <v>3591</v>
      </c>
      <c r="B2492" s="10">
        <v>45692</v>
      </c>
      <c r="C2492" t="s">
        <v>354</v>
      </c>
      <c r="D2492" t="s">
        <v>399</v>
      </c>
      <c r="E2492" t="s">
        <v>125</v>
      </c>
      <c r="F2492" t="s">
        <v>410</v>
      </c>
      <c r="G2492">
        <v>7</v>
      </c>
      <c r="H2492">
        <v>107.6</v>
      </c>
      <c r="I2492">
        <v>15</v>
      </c>
      <c r="J2492">
        <v>112.98</v>
      </c>
      <c r="K2492">
        <v>640.22</v>
      </c>
      <c r="L2492">
        <v>602.35</v>
      </c>
      <c r="M2492">
        <v>37.869999999999997</v>
      </c>
      <c r="N2492" t="s">
        <v>47</v>
      </c>
      <c r="O2492" t="s">
        <v>24</v>
      </c>
      <c r="P2492" t="s">
        <v>25</v>
      </c>
      <c r="Q2492">
        <v>0.66180555555555554</v>
      </c>
      <c r="R2492" t="s">
        <v>49</v>
      </c>
      <c r="S2492" t="s">
        <v>4693</v>
      </c>
      <c r="T2492" t="s">
        <v>4672</v>
      </c>
      <c r="U2492">
        <v>99.93</v>
      </c>
      <c r="V2492" t="s">
        <v>5675</v>
      </c>
      <c r="W2492" t="s">
        <v>4958</v>
      </c>
      <c r="X2492" t="s">
        <v>5172</v>
      </c>
      <c r="Y2492" t="s">
        <v>4966</v>
      </c>
      <c r="Z2492" t="s">
        <v>5173</v>
      </c>
      <c r="AA2492" t="s">
        <v>4962</v>
      </c>
      <c r="AB2492">
        <f>YEAR(Sales_Trans_2[[#This Row],[Transaction_Date]])</f>
        <v>2025</v>
      </c>
      <c r="AC2492" t="str">
        <f>TEXT(Sales_Trans_2[[#This Row],[Transaction_Date]],"mmm")</f>
        <v>Feb</v>
      </c>
      <c r="AD2492">
        <f>MONTH(Sales_Trans_2[[#This Row],[Transaction_Date]])</f>
        <v>2</v>
      </c>
      <c r="AE2492" s="19">
        <f>IFERROR(Sales_Trans_2[[#This Row],[Profit]]/Sales_Trans_2[[#This Row],[Sales_Amount]],0)</f>
        <v>5.9151541657555207E-2</v>
      </c>
      <c r="AF2492" s="20" t="str">
        <f>IF(Sales_Trans_2[[#This Row],[Discount_Pct]]=0,"0%",
IF(Sales_Trans_2[[#This Row],[Discount_Pct]]&lt;=5,"1-5%",
IF(Sales_Trans_2[[#This Row],[Discount_Pct]]&lt;=10,"6-10%",
IF(Sales_Trans_2[[#This Row],[Discount_Pct]]&lt;=15,"11-15%","&gt;15%"))))</f>
        <v>11-15%</v>
      </c>
    </row>
    <row r="2493" spans="1:32" x14ac:dyDescent="0.25">
      <c r="A2493" t="s">
        <v>2586</v>
      </c>
      <c r="B2493" s="10">
        <v>45819</v>
      </c>
      <c r="C2493" t="s">
        <v>657</v>
      </c>
      <c r="D2493" t="s">
        <v>371</v>
      </c>
      <c r="E2493" t="s">
        <v>204</v>
      </c>
      <c r="F2493" t="s">
        <v>205</v>
      </c>
      <c r="G2493">
        <v>5</v>
      </c>
      <c r="H2493">
        <v>380.12</v>
      </c>
      <c r="I2493">
        <v>20</v>
      </c>
      <c r="J2493">
        <v>380.12</v>
      </c>
      <c r="K2493">
        <v>1520.48</v>
      </c>
      <c r="L2493">
        <v>1549.9</v>
      </c>
      <c r="M2493">
        <v>-29.42</v>
      </c>
      <c r="N2493" t="s">
        <v>47</v>
      </c>
      <c r="O2493" t="s">
        <v>345</v>
      </c>
      <c r="P2493" t="s">
        <v>25</v>
      </c>
      <c r="Q2493">
        <v>0.84513888888888888</v>
      </c>
      <c r="R2493" t="s">
        <v>49</v>
      </c>
      <c r="S2493" t="s">
        <v>4714</v>
      </c>
      <c r="T2493" t="s">
        <v>4703</v>
      </c>
      <c r="U2493">
        <v>380.12</v>
      </c>
      <c r="V2493" t="s">
        <v>4996</v>
      </c>
      <c r="W2493" t="s">
        <v>4968</v>
      </c>
      <c r="X2493" t="s">
        <v>5021</v>
      </c>
      <c r="Y2493" t="s">
        <v>4966</v>
      </c>
      <c r="Z2493" t="s">
        <v>5022</v>
      </c>
      <c r="AA2493" t="s">
        <v>4962</v>
      </c>
      <c r="AB2493">
        <f>YEAR(Sales_Trans_2[[#This Row],[Transaction_Date]])</f>
        <v>2025</v>
      </c>
      <c r="AC2493" t="str">
        <f>TEXT(Sales_Trans_2[[#This Row],[Transaction_Date]],"mmm")</f>
        <v>Jun</v>
      </c>
      <c r="AD2493">
        <f>MONTH(Sales_Trans_2[[#This Row],[Transaction_Date]])</f>
        <v>6</v>
      </c>
      <c r="AE2493" s="19">
        <f>IFERROR(Sales_Trans_2[[#This Row],[Profit]]/Sales_Trans_2[[#This Row],[Sales_Amount]],0)</f>
        <v>-1.9349152899084499E-2</v>
      </c>
      <c r="AF2493" s="20" t="str">
        <f>IF(Sales_Trans_2[[#This Row],[Discount_Pct]]=0,"0%",
IF(Sales_Trans_2[[#This Row],[Discount_Pct]]&lt;=5,"1-5%",
IF(Sales_Trans_2[[#This Row],[Discount_Pct]]&lt;=10,"6-10%",
IF(Sales_Trans_2[[#This Row],[Discount_Pct]]&lt;=15,"11-15%","&gt;15%"))))</f>
        <v>&gt;15%</v>
      </c>
    </row>
    <row r="2494" spans="1:32" x14ac:dyDescent="0.25">
      <c r="A2494" t="s">
        <v>1585</v>
      </c>
      <c r="B2494" s="10">
        <v>45847</v>
      </c>
      <c r="C2494" t="s">
        <v>1034</v>
      </c>
      <c r="D2494" t="s">
        <v>622</v>
      </c>
      <c r="E2494" t="s">
        <v>1323</v>
      </c>
      <c r="F2494" t="s">
        <v>1586</v>
      </c>
      <c r="G2494">
        <v>1</v>
      </c>
      <c r="H2494">
        <v>327.08</v>
      </c>
      <c r="I2494">
        <v>10</v>
      </c>
      <c r="J2494">
        <v>32.71</v>
      </c>
      <c r="K2494">
        <v>338.53</v>
      </c>
      <c r="L2494">
        <v>274.61</v>
      </c>
      <c r="M2494">
        <v>63.92</v>
      </c>
      <c r="N2494" t="s">
        <v>133</v>
      </c>
      <c r="O2494" t="s">
        <v>345</v>
      </c>
      <c r="P2494" t="s">
        <v>25</v>
      </c>
      <c r="Q2494">
        <v>0.6118055555555556</v>
      </c>
      <c r="R2494" t="s">
        <v>27</v>
      </c>
      <c r="S2494" t="s">
        <v>4836</v>
      </c>
      <c r="T2494" t="s">
        <v>4828</v>
      </c>
      <c r="U2494">
        <v>327.08</v>
      </c>
      <c r="V2494" t="s">
        <v>5914</v>
      </c>
      <c r="W2494" t="s">
        <v>4964</v>
      </c>
      <c r="X2494" t="s">
        <v>5148</v>
      </c>
      <c r="Y2494" t="s">
        <v>4966</v>
      </c>
      <c r="Z2494" t="s">
        <v>5147</v>
      </c>
      <c r="AA2494" t="s">
        <v>4962</v>
      </c>
      <c r="AB2494">
        <f>YEAR(Sales_Trans_2[[#This Row],[Transaction_Date]])</f>
        <v>2025</v>
      </c>
      <c r="AC2494" t="str">
        <f>TEXT(Sales_Trans_2[[#This Row],[Transaction_Date]],"mmm")</f>
        <v>Jul</v>
      </c>
      <c r="AD2494">
        <f>MONTH(Sales_Trans_2[[#This Row],[Transaction_Date]])</f>
        <v>7</v>
      </c>
      <c r="AE2494" s="19">
        <f>IFERROR(Sales_Trans_2[[#This Row],[Profit]]/Sales_Trans_2[[#This Row],[Sales_Amount]],0)</f>
        <v>0.18881635305585917</v>
      </c>
      <c r="AF2494" s="20" t="str">
        <f>IF(Sales_Trans_2[[#This Row],[Discount_Pct]]=0,"0%",
IF(Sales_Trans_2[[#This Row],[Discount_Pct]]&lt;=5,"1-5%",
IF(Sales_Trans_2[[#This Row],[Discount_Pct]]&lt;=10,"6-10%",
IF(Sales_Trans_2[[#This Row],[Discount_Pct]]&lt;=15,"11-15%","&gt;15%"))))</f>
        <v>6-10%</v>
      </c>
    </row>
    <row r="2495" spans="1:32" x14ac:dyDescent="0.25">
      <c r="A2495" t="s">
        <v>1296</v>
      </c>
      <c r="B2495" s="10">
        <v>45756</v>
      </c>
      <c r="C2495" t="s">
        <v>1297</v>
      </c>
      <c r="D2495" t="s">
        <v>384</v>
      </c>
      <c r="E2495" t="s">
        <v>125</v>
      </c>
      <c r="F2495" t="s">
        <v>648</v>
      </c>
      <c r="G2495">
        <v>1</v>
      </c>
      <c r="H2495">
        <v>389.61</v>
      </c>
      <c r="I2495">
        <v>5</v>
      </c>
      <c r="J2495">
        <v>19.48</v>
      </c>
      <c r="K2495">
        <v>370.13</v>
      </c>
      <c r="L2495">
        <v>336.07</v>
      </c>
      <c r="M2495">
        <v>34.06</v>
      </c>
      <c r="N2495" t="s">
        <v>47</v>
      </c>
      <c r="O2495" t="s">
        <v>345</v>
      </c>
      <c r="P2495" t="s">
        <v>25</v>
      </c>
      <c r="Q2495">
        <v>0.52013888888888893</v>
      </c>
      <c r="R2495" t="s">
        <v>49</v>
      </c>
      <c r="S2495" t="s">
        <v>4835</v>
      </c>
      <c r="T2495" t="s">
        <v>4828</v>
      </c>
      <c r="U2495">
        <v>389.61</v>
      </c>
      <c r="V2495" t="s">
        <v>5095</v>
      </c>
      <c r="W2495" t="s">
        <v>4964</v>
      </c>
      <c r="X2495" t="s">
        <v>5856</v>
      </c>
      <c r="Y2495" t="s">
        <v>4966</v>
      </c>
      <c r="Z2495" t="s">
        <v>5173</v>
      </c>
      <c r="AA2495" t="s">
        <v>4962</v>
      </c>
      <c r="AB2495">
        <f>YEAR(Sales_Trans_2[[#This Row],[Transaction_Date]])</f>
        <v>2025</v>
      </c>
      <c r="AC2495" t="str">
        <f>TEXT(Sales_Trans_2[[#This Row],[Transaction_Date]],"mmm")</f>
        <v>Apr</v>
      </c>
      <c r="AD2495">
        <f>MONTH(Sales_Trans_2[[#This Row],[Transaction_Date]])</f>
        <v>4</v>
      </c>
      <c r="AE2495" s="19">
        <f>IFERROR(Sales_Trans_2[[#This Row],[Profit]]/Sales_Trans_2[[#This Row],[Sales_Amount]],0)</f>
        <v>9.2021722097641381E-2</v>
      </c>
      <c r="AF2495" s="20" t="str">
        <f>IF(Sales_Trans_2[[#This Row],[Discount_Pct]]=0,"0%",
IF(Sales_Trans_2[[#This Row],[Discount_Pct]]&lt;=5,"1-5%",
IF(Sales_Trans_2[[#This Row],[Discount_Pct]]&lt;=10,"6-10%",
IF(Sales_Trans_2[[#This Row],[Discount_Pct]]&lt;=15,"11-15%","&gt;15%"))))</f>
        <v>1-5%</v>
      </c>
    </row>
    <row r="2496" spans="1:32" x14ac:dyDescent="0.25">
      <c r="A2496" t="s">
        <v>3198</v>
      </c>
      <c r="B2496" s="10">
        <v>45855</v>
      </c>
      <c r="C2496" t="s">
        <v>2742</v>
      </c>
      <c r="D2496" t="s">
        <v>59</v>
      </c>
      <c r="E2496" t="s">
        <v>421</v>
      </c>
      <c r="F2496" t="s">
        <v>787</v>
      </c>
      <c r="G2496">
        <v>4</v>
      </c>
      <c r="H2496">
        <v>342.46</v>
      </c>
      <c r="I2496">
        <v>5</v>
      </c>
      <c r="J2496">
        <v>68.489999999999995</v>
      </c>
      <c r="K2496">
        <v>1301.3499999999999</v>
      </c>
      <c r="L2496">
        <v>1087.1199999999999</v>
      </c>
      <c r="M2496">
        <v>214.23</v>
      </c>
      <c r="N2496" t="s">
        <v>47</v>
      </c>
      <c r="O2496" t="s">
        <v>345</v>
      </c>
      <c r="P2496" t="s">
        <v>25</v>
      </c>
      <c r="Q2496">
        <v>0.39374999999999999</v>
      </c>
      <c r="R2496" t="s">
        <v>49</v>
      </c>
      <c r="S2496" t="s">
        <v>4721</v>
      </c>
      <c r="T2496" t="s">
        <v>4703</v>
      </c>
      <c r="U2496">
        <v>342.46</v>
      </c>
      <c r="V2496" t="s">
        <v>5639</v>
      </c>
      <c r="W2496" t="s">
        <v>4968</v>
      </c>
      <c r="X2496" t="s">
        <v>5045</v>
      </c>
      <c r="Y2496" t="s">
        <v>4966</v>
      </c>
      <c r="Z2496" t="s">
        <v>5069</v>
      </c>
      <c r="AA2496" t="s">
        <v>4962</v>
      </c>
      <c r="AB2496">
        <f>YEAR(Sales_Trans_2[[#This Row],[Transaction_Date]])</f>
        <v>2025</v>
      </c>
      <c r="AC2496" t="str">
        <f>TEXT(Sales_Trans_2[[#This Row],[Transaction_Date]],"mmm")</f>
        <v>Jul</v>
      </c>
      <c r="AD2496">
        <f>MONTH(Sales_Trans_2[[#This Row],[Transaction_Date]])</f>
        <v>7</v>
      </c>
      <c r="AE2496" s="19">
        <f>IFERROR(Sales_Trans_2[[#This Row],[Profit]]/Sales_Trans_2[[#This Row],[Sales_Amount]],0)</f>
        <v>0.16462135474699352</v>
      </c>
      <c r="AF2496" s="20" t="str">
        <f>IF(Sales_Trans_2[[#This Row],[Discount_Pct]]=0,"0%",
IF(Sales_Trans_2[[#This Row],[Discount_Pct]]&lt;=5,"1-5%",
IF(Sales_Trans_2[[#This Row],[Discount_Pct]]&lt;=10,"6-10%",
IF(Sales_Trans_2[[#This Row],[Discount_Pct]]&lt;=15,"11-15%","&gt;15%"))))</f>
        <v>1-5%</v>
      </c>
    </row>
    <row r="2497" spans="1:32" x14ac:dyDescent="0.25">
      <c r="A2497" t="s">
        <v>3902</v>
      </c>
      <c r="B2497" s="10">
        <v>45906</v>
      </c>
      <c r="C2497" t="s">
        <v>834</v>
      </c>
      <c r="D2497" t="s">
        <v>101</v>
      </c>
      <c r="E2497" t="s">
        <v>142</v>
      </c>
      <c r="F2497" t="s">
        <v>143</v>
      </c>
      <c r="G2497">
        <v>5</v>
      </c>
      <c r="H2497">
        <v>448.98</v>
      </c>
      <c r="I2497">
        <v>15</v>
      </c>
      <c r="J2497">
        <v>336.74</v>
      </c>
      <c r="K2497">
        <v>1908.16</v>
      </c>
      <c r="L2497">
        <v>1758.15</v>
      </c>
      <c r="M2497">
        <v>150.01</v>
      </c>
      <c r="N2497" t="s">
        <v>40</v>
      </c>
      <c r="O2497" t="s">
        <v>345</v>
      </c>
      <c r="P2497" t="s">
        <v>25</v>
      </c>
      <c r="Q2497">
        <v>0.58263888888888893</v>
      </c>
      <c r="R2497" t="s">
        <v>49</v>
      </c>
      <c r="S2497" t="s">
        <v>4676</v>
      </c>
      <c r="T2497" t="s">
        <v>4672</v>
      </c>
      <c r="U2497">
        <v>434.65</v>
      </c>
      <c r="V2497" t="s">
        <v>5617</v>
      </c>
      <c r="W2497" t="s">
        <v>4958</v>
      </c>
      <c r="X2497" t="s">
        <v>5308</v>
      </c>
      <c r="Y2497" t="s">
        <v>4966</v>
      </c>
      <c r="Z2497" t="s">
        <v>5057</v>
      </c>
      <c r="AA2497" t="s">
        <v>4962</v>
      </c>
      <c r="AB2497">
        <f>YEAR(Sales_Trans_2[[#This Row],[Transaction_Date]])</f>
        <v>2025</v>
      </c>
      <c r="AC2497" t="str">
        <f>TEXT(Sales_Trans_2[[#This Row],[Transaction_Date]],"mmm")</f>
        <v>Sep</v>
      </c>
      <c r="AD2497">
        <f>MONTH(Sales_Trans_2[[#This Row],[Transaction_Date]])</f>
        <v>9</v>
      </c>
      <c r="AE2497" s="19">
        <f>IFERROR(Sales_Trans_2[[#This Row],[Profit]]/Sales_Trans_2[[#This Row],[Sales_Amount]],0)</f>
        <v>7.8615000838504104E-2</v>
      </c>
      <c r="AF2497" s="20" t="str">
        <f>IF(Sales_Trans_2[[#This Row],[Discount_Pct]]=0,"0%",
IF(Sales_Trans_2[[#This Row],[Discount_Pct]]&lt;=5,"1-5%",
IF(Sales_Trans_2[[#This Row],[Discount_Pct]]&lt;=10,"6-10%",
IF(Sales_Trans_2[[#This Row],[Discount_Pct]]&lt;=15,"11-15%","&gt;15%"))))</f>
        <v>11-15%</v>
      </c>
    </row>
    <row r="2498" spans="1:32" x14ac:dyDescent="0.25">
      <c r="A2498" t="s">
        <v>3360</v>
      </c>
      <c r="B2498" s="10">
        <v>45773</v>
      </c>
      <c r="C2498" t="s">
        <v>1168</v>
      </c>
      <c r="D2498" t="s">
        <v>237</v>
      </c>
      <c r="E2498" t="s">
        <v>125</v>
      </c>
      <c r="F2498" t="s">
        <v>410</v>
      </c>
      <c r="G2498">
        <v>8</v>
      </c>
      <c r="H2498">
        <v>611.84</v>
      </c>
      <c r="I2498">
        <v>10</v>
      </c>
      <c r="J2498">
        <v>489.47</v>
      </c>
      <c r="K2498">
        <v>5066.04</v>
      </c>
      <c r="L2498">
        <v>2691.2</v>
      </c>
      <c r="M2498">
        <v>2374.84</v>
      </c>
      <c r="N2498" t="s">
        <v>4971</v>
      </c>
      <c r="O2498" t="s">
        <v>345</v>
      </c>
      <c r="P2498" t="s">
        <v>25</v>
      </c>
      <c r="Q2498">
        <v>0.76180555555555551</v>
      </c>
      <c r="R2498" t="s">
        <v>27</v>
      </c>
      <c r="S2498" t="s">
        <v>4670</v>
      </c>
      <c r="T2498" t="s">
        <v>4636</v>
      </c>
      <c r="U2498">
        <v>541.35</v>
      </c>
      <c r="V2498" t="s">
        <v>5625</v>
      </c>
      <c r="W2498" t="s">
        <v>4958</v>
      </c>
      <c r="X2498" t="s">
        <v>5172</v>
      </c>
      <c r="Y2498" t="s">
        <v>4966</v>
      </c>
      <c r="Z2498" t="s">
        <v>5173</v>
      </c>
      <c r="AA2498" t="s">
        <v>4962</v>
      </c>
      <c r="AB2498">
        <f>YEAR(Sales_Trans_2[[#This Row],[Transaction_Date]])</f>
        <v>2025</v>
      </c>
      <c r="AC2498" t="str">
        <f>TEXT(Sales_Trans_2[[#This Row],[Transaction_Date]],"mmm")</f>
        <v>Apr</v>
      </c>
      <c r="AD2498">
        <f>MONTH(Sales_Trans_2[[#This Row],[Transaction_Date]])</f>
        <v>4</v>
      </c>
      <c r="AE2498" s="19">
        <f>IFERROR(Sales_Trans_2[[#This Row],[Profit]]/Sales_Trans_2[[#This Row],[Sales_Amount]],0)</f>
        <v>0.46877640129173875</v>
      </c>
      <c r="AF2498" s="20" t="str">
        <f>IF(Sales_Trans_2[[#This Row],[Discount_Pct]]=0,"0%",
IF(Sales_Trans_2[[#This Row],[Discount_Pct]]&lt;=5,"1-5%",
IF(Sales_Trans_2[[#This Row],[Discount_Pct]]&lt;=10,"6-10%",
IF(Sales_Trans_2[[#This Row],[Discount_Pct]]&lt;=15,"11-15%","&gt;15%"))))</f>
        <v>6-10%</v>
      </c>
    </row>
    <row r="2499" spans="1:32" x14ac:dyDescent="0.25">
      <c r="A2499" t="s">
        <v>2412</v>
      </c>
      <c r="B2499" s="10">
        <v>45772</v>
      </c>
      <c r="C2499" t="s">
        <v>1029</v>
      </c>
      <c r="D2499" t="s">
        <v>745</v>
      </c>
      <c r="E2499" t="s">
        <v>366</v>
      </c>
      <c r="F2499" t="s">
        <v>896</v>
      </c>
      <c r="G2499">
        <v>5</v>
      </c>
      <c r="H2499">
        <v>190.75</v>
      </c>
      <c r="I2499">
        <v>10</v>
      </c>
      <c r="J2499">
        <v>95.38</v>
      </c>
      <c r="K2499">
        <v>858.37</v>
      </c>
      <c r="L2499">
        <v>511.15</v>
      </c>
      <c r="M2499">
        <v>347.22</v>
      </c>
      <c r="N2499" t="s">
        <v>68</v>
      </c>
      <c r="O2499" t="s">
        <v>345</v>
      </c>
      <c r="P2499" t="s">
        <v>25</v>
      </c>
      <c r="Q2499">
        <v>0.67291666666666672</v>
      </c>
      <c r="R2499" t="s">
        <v>49</v>
      </c>
      <c r="S2499" t="s">
        <v>4666</v>
      </c>
      <c r="T2499" t="s">
        <v>4636</v>
      </c>
      <c r="U2499">
        <v>168.36</v>
      </c>
      <c r="V2499" t="s">
        <v>5509</v>
      </c>
      <c r="W2499" t="s">
        <v>4958</v>
      </c>
      <c r="X2499" t="s">
        <v>5577</v>
      </c>
      <c r="Y2499" t="s">
        <v>4966</v>
      </c>
      <c r="Z2499" t="s">
        <v>5334</v>
      </c>
      <c r="AA2499" t="s">
        <v>4962</v>
      </c>
      <c r="AB2499">
        <f>YEAR(Sales_Trans_2[[#This Row],[Transaction_Date]])</f>
        <v>2025</v>
      </c>
      <c r="AC2499" t="str">
        <f>TEXT(Sales_Trans_2[[#This Row],[Transaction_Date]],"mmm")</f>
        <v>Apr</v>
      </c>
      <c r="AD2499">
        <f>MONTH(Sales_Trans_2[[#This Row],[Transaction_Date]])</f>
        <v>4</v>
      </c>
      <c r="AE2499" s="19">
        <f>IFERROR(Sales_Trans_2[[#This Row],[Profit]]/Sales_Trans_2[[#This Row],[Sales_Amount]],0)</f>
        <v>0.40451087526358098</v>
      </c>
      <c r="AF2499" s="20" t="str">
        <f>IF(Sales_Trans_2[[#This Row],[Discount_Pct]]=0,"0%",
IF(Sales_Trans_2[[#This Row],[Discount_Pct]]&lt;=5,"1-5%",
IF(Sales_Trans_2[[#This Row],[Discount_Pct]]&lt;=10,"6-10%",
IF(Sales_Trans_2[[#This Row],[Discount_Pct]]&lt;=15,"11-15%","&gt;15%"))))</f>
        <v>6-10%</v>
      </c>
    </row>
    <row r="2500" spans="1:32" x14ac:dyDescent="0.25">
      <c r="A2500" t="s">
        <v>3433</v>
      </c>
      <c r="B2500" s="10">
        <v>45760</v>
      </c>
      <c r="C2500" t="s">
        <v>1943</v>
      </c>
      <c r="D2500" t="s">
        <v>871</v>
      </c>
      <c r="E2500" t="s">
        <v>215</v>
      </c>
      <c r="F2500" t="s">
        <v>216</v>
      </c>
      <c r="G2500">
        <v>3</v>
      </c>
      <c r="H2500">
        <v>214.04</v>
      </c>
      <c r="I2500">
        <v>20</v>
      </c>
      <c r="J2500">
        <v>128.41999999999999</v>
      </c>
      <c r="K2500">
        <v>590.75</v>
      </c>
      <c r="L2500">
        <v>474.18</v>
      </c>
      <c r="M2500">
        <v>116.57</v>
      </c>
      <c r="N2500" t="s">
        <v>68</v>
      </c>
      <c r="O2500" t="s">
        <v>345</v>
      </c>
      <c r="P2500" t="s">
        <v>25</v>
      </c>
      <c r="Q2500">
        <v>0.8666666666666667</v>
      </c>
      <c r="R2500" t="s">
        <v>27</v>
      </c>
      <c r="S2500" t="s">
        <v>4947</v>
      </c>
      <c r="T2500" t="s">
        <v>4930</v>
      </c>
      <c r="U2500">
        <v>214.04</v>
      </c>
      <c r="V2500" t="s">
        <v>4993</v>
      </c>
      <c r="W2500" t="s">
        <v>4968</v>
      </c>
      <c r="X2500" t="s">
        <v>5168</v>
      </c>
      <c r="Y2500" t="s">
        <v>4966</v>
      </c>
      <c r="Z2500" t="s">
        <v>5169</v>
      </c>
      <c r="AA2500" t="s">
        <v>4962</v>
      </c>
      <c r="AB2500">
        <f>YEAR(Sales_Trans_2[[#This Row],[Transaction_Date]])</f>
        <v>2025</v>
      </c>
      <c r="AC2500" t="str">
        <f>TEXT(Sales_Trans_2[[#This Row],[Transaction_Date]],"mmm")</f>
        <v>Apr</v>
      </c>
      <c r="AD2500">
        <f>MONTH(Sales_Trans_2[[#This Row],[Transaction_Date]])</f>
        <v>4</v>
      </c>
      <c r="AE2500" s="19">
        <f>IFERROR(Sales_Trans_2[[#This Row],[Profit]]/Sales_Trans_2[[#This Row],[Sales_Amount]],0)</f>
        <v>0.19732543377063055</v>
      </c>
      <c r="AF2500" s="20" t="str">
        <f>IF(Sales_Trans_2[[#This Row],[Discount_Pct]]=0,"0%",
IF(Sales_Trans_2[[#This Row],[Discount_Pct]]&lt;=5,"1-5%",
IF(Sales_Trans_2[[#This Row],[Discount_Pct]]&lt;=10,"6-10%",
IF(Sales_Trans_2[[#This Row],[Discount_Pct]]&lt;=15,"11-15%","&gt;15%"))))</f>
        <v>&gt;15%</v>
      </c>
    </row>
    <row r="2501" spans="1:32" x14ac:dyDescent="0.25">
      <c r="A2501" t="s">
        <v>3795</v>
      </c>
      <c r="B2501" s="10">
        <v>45873</v>
      </c>
      <c r="C2501" t="s">
        <v>1197</v>
      </c>
      <c r="D2501" t="s">
        <v>871</v>
      </c>
      <c r="E2501" t="s">
        <v>906</v>
      </c>
      <c r="F2501" t="s">
        <v>907</v>
      </c>
      <c r="G2501">
        <v>4</v>
      </c>
      <c r="H2501">
        <v>242.02</v>
      </c>
      <c r="I2501">
        <v>5</v>
      </c>
      <c r="J2501">
        <v>48.4</v>
      </c>
      <c r="K2501">
        <v>919.68</v>
      </c>
      <c r="L2501">
        <v>632.24</v>
      </c>
      <c r="M2501">
        <v>287.44</v>
      </c>
      <c r="N2501" t="s">
        <v>4971</v>
      </c>
      <c r="O2501" t="s">
        <v>345</v>
      </c>
      <c r="P2501" t="s">
        <v>25</v>
      </c>
      <c r="Q2501">
        <v>0.49375000000000002</v>
      </c>
      <c r="R2501" t="s">
        <v>49</v>
      </c>
      <c r="S2501" t="s">
        <v>4947</v>
      </c>
      <c r="T2501" t="s">
        <v>4930</v>
      </c>
      <c r="U2501">
        <v>214.04</v>
      </c>
      <c r="V2501" t="s">
        <v>5224</v>
      </c>
      <c r="W2501" t="s">
        <v>4958</v>
      </c>
      <c r="X2501" t="s">
        <v>5141</v>
      </c>
      <c r="Y2501" t="s">
        <v>4966</v>
      </c>
      <c r="Z2501" t="s">
        <v>5142</v>
      </c>
      <c r="AA2501" t="s">
        <v>4962</v>
      </c>
      <c r="AB2501">
        <f>YEAR(Sales_Trans_2[[#This Row],[Transaction_Date]])</f>
        <v>2025</v>
      </c>
      <c r="AC2501" t="str">
        <f>TEXT(Sales_Trans_2[[#This Row],[Transaction_Date]],"mmm")</f>
        <v>Aug</v>
      </c>
      <c r="AD2501">
        <f>MONTH(Sales_Trans_2[[#This Row],[Transaction_Date]])</f>
        <v>8</v>
      </c>
      <c r="AE2501" s="19">
        <f>IFERROR(Sales_Trans_2[[#This Row],[Profit]]/Sales_Trans_2[[#This Row],[Sales_Amount]],0)</f>
        <v>0.31254349338900489</v>
      </c>
      <c r="AF2501" s="20" t="str">
        <f>IF(Sales_Trans_2[[#This Row],[Discount_Pct]]=0,"0%",
IF(Sales_Trans_2[[#This Row],[Discount_Pct]]&lt;=5,"1-5%",
IF(Sales_Trans_2[[#This Row],[Discount_Pct]]&lt;=10,"6-10%",
IF(Sales_Trans_2[[#This Row],[Discount_Pct]]&lt;=15,"11-15%","&gt;15%"))))</f>
        <v>1-5%</v>
      </c>
    </row>
    <row r="2502" spans="1:32" x14ac:dyDescent="0.25">
      <c r="B2502" s="15"/>
      <c r="T2502" t="str" cm="1">
        <f t="array" ref="T2502">_xlfn.LET(_xlpm.r,_xlfn._xlws.FILTER(T2:T2501,T2:T2501&lt;&gt;""),INDEX(_xlpm.r,MODE(MATCH(_xlpm.r,_xlpm.r,0))))</f>
        <v>Beverages</v>
      </c>
      <c r="AA2502" t="str" cm="1">
        <f t="array" ref="AA2502">_xlfn.LET(_xlpm.r,_xlfn._xlws.FILTER(AA2:AA2501,AA2:AA2501&lt;&gt;""),INDEX(_xlpm.r,MODE(MATCH(_xlpm.r,_xlpm.r,0))))</f>
        <v>South</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7973F-F128-4364-8ACC-5DD914E4A4CA}">
  <dimension ref="A1:M122"/>
  <sheetViews>
    <sheetView topLeftCell="F32" zoomScale="66" workbookViewId="0">
      <selection activeCell="L46" sqref="L46:M48"/>
    </sheetView>
  </sheetViews>
  <sheetFormatPr defaultRowHeight="15" x14ac:dyDescent="0.25"/>
  <cols>
    <col min="1" max="1" width="19" bestFit="1" customWidth="1"/>
    <col min="2" max="2" width="28.7109375" bestFit="1" customWidth="1"/>
    <col min="3" max="3" width="17.42578125" bestFit="1" customWidth="1"/>
    <col min="4" max="4" width="15.5703125" bestFit="1" customWidth="1"/>
    <col min="5" max="5" width="19" bestFit="1" customWidth="1"/>
    <col min="6" max="6" width="28.7109375" bestFit="1" customWidth="1"/>
    <col min="7" max="7" width="17.42578125" bestFit="1" customWidth="1"/>
    <col min="8" max="8" width="19" bestFit="1" customWidth="1"/>
    <col min="9" max="9" width="28.7109375" bestFit="1" customWidth="1"/>
    <col min="10" max="10" width="17.42578125" bestFit="1" customWidth="1"/>
    <col min="12" max="12" width="16" bestFit="1" customWidth="1"/>
    <col min="13" max="13" width="16.140625" bestFit="1" customWidth="1"/>
  </cols>
  <sheetData>
    <row r="1" spans="1:6" x14ac:dyDescent="0.25">
      <c r="A1" t="s">
        <v>7044</v>
      </c>
    </row>
    <row r="2" spans="1:6" x14ac:dyDescent="0.25">
      <c r="A2">
        <v>2894662.9000000046</v>
      </c>
      <c r="C2" s="14">
        <f>GETPIVOTDATA("Sales_Amount",$A$1)</f>
        <v>2894662.9000000046</v>
      </c>
    </row>
    <row r="8" spans="1:6" x14ac:dyDescent="0.25">
      <c r="A8" t="s">
        <v>7047</v>
      </c>
    </row>
    <row r="9" spans="1:6" x14ac:dyDescent="0.25">
      <c r="A9">
        <v>737358.89000000013</v>
      </c>
      <c r="C9" s="14">
        <f>GETPIVOTDATA("Profit",$A$8)</f>
        <v>737358.89000000013</v>
      </c>
    </row>
    <row r="11" spans="1:6" x14ac:dyDescent="0.25">
      <c r="A11" t="s">
        <v>7046</v>
      </c>
    </row>
    <row r="12" spans="1:6" x14ac:dyDescent="0.25">
      <c r="A12">
        <v>2500</v>
      </c>
      <c r="C12" s="14">
        <f>GETPIVOTDATA("Invoice_Number",$A$11)</f>
        <v>2500</v>
      </c>
    </row>
    <row r="14" spans="1:6" x14ac:dyDescent="0.25">
      <c r="A14" t="s">
        <v>7045</v>
      </c>
    </row>
    <row r="15" spans="1:6" x14ac:dyDescent="0.25">
      <c r="A15">
        <v>1157.8651600000019</v>
      </c>
      <c r="C15" s="14">
        <f>GETPIVOTDATA("Sales_Amount",$A$14)</f>
        <v>1157.8651600000019</v>
      </c>
      <c r="E15" s="11" t="s">
        <v>7048</v>
      </c>
      <c r="F15" t="s">
        <v>7065</v>
      </c>
    </row>
    <row r="17" spans="1:7" x14ac:dyDescent="0.25">
      <c r="A17" s="11" t="s">
        <v>7041</v>
      </c>
      <c r="B17" t="s">
        <v>7044</v>
      </c>
      <c r="C17" t="s">
        <v>7047</v>
      </c>
      <c r="E17" s="11" t="s">
        <v>7041</v>
      </c>
      <c r="F17" t="s">
        <v>7044</v>
      </c>
      <c r="G17" t="s">
        <v>7047</v>
      </c>
    </row>
    <row r="18" spans="1:7" x14ac:dyDescent="0.25">
      <c r="A18" s="12" t="s">
        <v>7052</v>
      </c>
      <c r="B18">
        <v>533359.94000000006</v>
      </c>
      <c r="C18">
        <v>134490.89999999997</v>
      </c>
      <c r="E18" s="12" t="s">
        <v>7053</v>
      </c>
      <c r="F18" s="20">
        <v>173545.86999999997</v>
      </c>
      <c r="G18" s="20">
        <v>41631.80999999999</v>
      </c>
    </row>
    <row r="19" spans="1:7" x14ac:dyDescent="0.25">
      <c r="A19" s="13" t="s">
        <v>7053</v>
      </c>
      <c r="B19">
        <v>92485.79</v>
      </c>
      <c r="C19">
        <v>22606.26</v>
      </c>
      <c r="E19" s="12" t="s">
        <v>7054</v>
      </c>
      <c r="F19" s="20">
        <v>206481.77999999994</v>
      </c>
      <c r="G19" s="20">
        <v>51657.619999999981</v>
      </c>
    </row>
    <row r="20" spans="1:7" x14ac:dyDescent="0.25">
      <c r="A20" s="13" t="s">
        <v>7054</v>
      </c>
      <c r="B20">
        <v>115656.18</v>
      </c>
      <c r="C20">
        <v>29791.389999999989</v>
      </c>
      <c r="E20" s="12" t="s">
        <v>7055</v>
      </c>
      <c r="F20" s="20">
        <v>216270.55000000002</v>
      </c>
      <c r="G20" s="20">
        <v>55406.629999999968</v>
      </c>
    </row>
    <row r="21" spans="1:7" x14ac:dyDescent="0.25">
      <c r="A21" s="13" t="s">
        <v>7055</v>
      </c>
      <c r="B21">
        <v>153277.44000000006</v>
      </c>
      <c r="C21">
        <v>39808.049999999996</v>
      </c>
      <c r="E21" s="12" t="s">
        <v>7056</v>
      </c>
      <c r="F21" s="20">
        <v>213700.16000000006</v>
      </c>
      <c r="G21" s="20">
        <v>57054.230000000032</v>
      </c>
    </row>
    <row r="22" spans="1:7" x14ac:dyDescent="0.25">
      <c r="A22" s="13" t="s">
        <v>7056</v>
      </c>
      <c r="B22">
        <v>21615.739999999998</v>
      </c>
      <c r="C22">
        <v>5646.34</v>
      </c>
      <c r="E22" s="12" t="s">
        <v>7057</v>
      </c>
      <c r="F22" s="20">
        <v>209423.09999999998</v>
      </c>
      <c r="G22" s="20">
        <v>53539.030000000035</v>
      </c>
    </row>
    <row r="23" spans="1:7" x14ac:dyDescent="0.25">
      <c r="A23" s="13" t="s">
        <v>7057</v>
      </c>
      <c r="B23">
        <v>13079.62</v>
      </c>
      <c r="C23">
        <v>3089.5599999999995</v>
      </c>
      <c r="E23" s="12" t="s">
        <v>7058</v>
      </c>
      <c r="F23" s="20">
        <v>233350.75000000012</v>
      </c>
      <c r="G23" s="20">
        <v>60125.090000000004</v>
      </c>
    </row>
    <row r="24" spans="1:7" x14ac:dyDescent="0.25">
      <c r="A24" s="13" t="s">
        <v>7058</v>
      </c>
      <c r="B24">
        <v>7636.56</v>
      </c>
      <c r="C24">
        <v>1102.76</v>
      </c>
      <c r="E24" s="12" t="s">
        <v>7059</v>
      </c>
      <c r="F24" s="20">
        <v>232207.6699999999</v>
      </c>
      <c r="G24" s="20">
        <v>57786.280000000013</v>
      </c>
    </row>
    <row r="25" spans="1:7" x14ac:dyDescent="0.25">
      <c r="A25" s="13" t="s">
        <v>7059</v>
      </c>
      <c r="B25">
        <v>27615.010000000002</v>
      </c>
      <c r="C25">
        <v>7552.5700000000006</v>
      </c>
      <c r="E25" s="12" t="s">
        <v>7060</v>
      </c>
      <c r="F25" s="20">
        <v>201335.41999999998</v>
      </c>
      <c r="G25" s="20">
        <v>51286.129999999976</v>
      </c>
    </row>
    <row r="26" spans="1:7" x14ac:dyDescent="0.25">
      <c r="A26" s="13" t="s">
        <v>7060</v>
      </c>
      <c r="B26">
        <v>29731.520000000004</v>
      </c>
      <c r="C26">
        <v>8208.43</v>
      </c>
      <c r="E26" s="12" t="s">
        <v>7061</v>
      </c>
      <c r="F26" s="20">
        <v>246965.04000000004</v>
      </c>
      <c r="G26" s="20">
        <v>62898.369999999995</v>
      </c>
    </row>
    <row r="27" spans="1:7" x14ac:dyDescent="0.25">
      <c r="A27" s="13" t="s">
        <v>7061</v>
      </c>
      <c r="B27">
        <v>27123.73</v>
      </c>
      <c r="C27">
        <v>6688.98</v>
      </c>
      <c r="E27" s="12" t="s">
        <v>7062</v>
      </c>
      <c r="F27" s="20">
        <v>343543.17000000004</v>
      </c>
      <c r="G27" s="20">
        <v>85182.670000000013</v>
      </c>
    </row>
    <row r="28" spans="1:7" x14ac:dyDescent="0.25">
      <c r="A28" s="13" t="s">
        <v>7062</v>
      </c>
      <c r="B28">
        <v>9698</v>
      </c>
      <c r="C28">
        <v>1975.1100000000001</v>
      </c>
      <c r="E28" s="12" t="s">
        <v>7063</v>
      </c>
      <c r="F28" s="20">
        <v>296153.77999999974</v>
      </c>
      <c r="G28" s="20">
        <v>75622.490000000005</v>
      </c>
    </row>
    <row r="29" spans="1:7" x14ac:dyDescent="0.25">
      <c r="A29" s="13" t="s">
        <v>7063</v>
      </c>
      <c r="B29">
        <v>18932.86</v>
      </c>
      <c r="C29">
        <v>5013.1099999999988</v>
      </c>
      <c r="E29" s="12" t="s">
        <v>7064</v>
      </c>
      <c r="F29" s="20">
        <v>321685.60999999981</v>
      </c>
      <c r="G29" s="20">
        <v>85168.540000000008</v>
      </c>
    </row>
    <row r="30" spans="1:7" x14ac:dyDescent="0.25">
      <c r="A30" s="13" t="s">
        <v>7064</v>
      </c>
      <c r="B30">
        <v>16507.489999999998</v>
      </c>
      <c r="C30">
        <v>3008.34</v>
      </c>
      <c r="E30" s="12" t="s">
        <v>7043</v>
      </c>
      <c r="F30" s="20">
        <v>2894662.8999999994</v>
      </c>
      <c r="G30" s="20">
        <v>737358.89000000013</v>
      </c>
    </row>
    <row r="31" spans="1:7" x14ac:dyDescent="0.25">
      <c r="A31" s="12" t="s">
        <v>7043</v>
      </c>
      <c r="B31">
        <v>533359.94000000006</v>
      </c>
      <c r="C31">
        <v>134490.89999999997</v>
      </c>
    </row>
    <row r="34" spans="1:13" x14ac:dyDescent="0.25">
      <c r="L34" t="s">
        <v>7067</v>
      </c>
      <c r="M34" t="s">
        <v>12</v>
      </c>
    </row>
    <row r="35" spans="1:13" x14ac:dyDescent="0.25">
      <c r="H35" s="11" t="s">
        <v>7041</v>
      </c>
      <c r="I35" t="s">
        <v>7044</v>
      </c>
      <c r="J35" t="s">
        <v>7047</v>
      </c>
      <c r="L35" t="str">
        <f>H37</f>
        <v>0%</v>
      </c>
      <c r="M35" s="17">
        <f>GETPIVOTDATA("Sum of Profit",$H$35,"Discount band","0%")/GETPIVOTDATA("Sum of Sales_Amount",$H$35,"Discount band","0%")</f>
        <v>0.30807235503466135</v>
      </c>
    </row>
    <row r="36" spans="1:13" x14ac:dyDescent="0.25">
      <c r="E36" t="s">
        <v>7066</v>
      </c>
      <c r="F36" s="18">
        <f>SUM(Sales_Trans_2[Profit])/SUM(Sales_Trans_2[Sales_Amount])</f>
        <v>0.25473048692474604</v>
      </c>
      <c r="H36" s="12" t="s">
        <v>7068</v>
      </c>
      <c r="I36" s="20">
        <v>321462.90999999992</v>
      </c>
      <c r="J36" s="20">
        <v>45500.420000000027</v>
      </c>
      <c r="L36" t="str">
        <f>H39</f>
        <v>1-5%</v>
      </c>
      <c r="M36" s="17">
        <f>GETPIVOTDATA("Sum of Profit",$H$35,"Discount band","1-5%")/GETPIVOTDATA("Sum of Sales_Amount",$H$35,"Discount band","1-5%")</f>
        <v>0.26719042139136118</v>
      </c>
    </row>
    <row r="37" spans="1:13" x14ac:dyDescent="0.25">
      <c r="H37" s="12" t="s">
        <v>7069</v>
      </c>
      <c r="I37" s="20">
        <v>1326931.8499999992</v>
      </c>
      <c r="J37" s="20">
        <v>408791.01999999973</v>
      </c>
      <c r="L37" t="str">
        <f>H40</f>
        <v>6-10%</v>
      </c>
      <c r="M37" s="17">
        <f>GETPIVOTDATA("Sum of Profit",$H$35,"Discount band","6-10%")/GETPIVOTDATA("Sum of Sales_Amount",$H$35,"Discount band","6-10%")</f>
        <v>0.22618095700062399</v>
      </c>
    </row>
    <row r="38" spans="1:13" x14ac:dyDescent="0.25">
      <c r="H38" s="12" t="s">
        <v>7070</v>
      </c>
      <c r="I38" s="20">
        <v>415067.93999999983</v>
      </c>
      <c r="J38" s="20">
        <v>78099.759999999951</v>
      </c>
      <c r="L38" t="str">
        <f>H38</f>
        <v>11-15%</v>
      </c>
      <c r="M38" s="17">
        <f>GETPIVOTDATA("Sum of Profit",$H$35,"Discount band","11-15%")/GETPIVOTDATA("Sum of Sales_Amount",$H$35,"Discount band","11-15%")</f>
        <v>0.18816138871144802</v>
      </c>
    </row>
    <row r="39" spans="1:13" x14ac:dyDescent="0.25">
      <c r="H39" s="12" t="s">
        <v>7071</v>
      </c>
      <c r="I39" s="20">
        <v>413710.18999999971</v>
      </c>
      <c r="J39" s="20">
        <v>110539.40000000001</v>
      </c>
      <c r="L39" t="str">
        <f>H36</f>
        <v>&gt;15%</v>
      </c>
      <c r="M39" s="17">
        <f>GETPIVOTDATA("Sum of Profit",H35,"Discount band","&gt;15%")/GETPIVOTDATA("Sum of Sales_Amount",H35,"Discount band","&gt;15%")</f>
        <v>0.14154174116074553</v>
      </c>
    </row>
    <row r="40" spans="1:13" x14ac:dyDescent="0.25">
      <c r="H40" s="12" t="s">
        <v>7072</v>
      </c>
      <c r="I40" s="20">
        <v>417490.00999999989</v>
      </c>
      <c r="J40" s="20">
        <v>94428.290000000052</v>
      </c>
    </row>
    <row r="41" spans="1:13" x14ac:dyDescent="0.25">
      <c r="H41" s="12" t="s">
        <v>7043</v>
      </c>
      <c r="I41" s="20">
        <v>2894662.8999999985</v>
      </c>
      <c r="J41" s="20">
        <v>737358.88999999978</v>
      </c>
    </row>
    <row r="46" spans="1:13" x14ac:dyDescent="0.25">
      <c r="H46" s="11" t="s">
        <v>7041</v>
      </c>
      <c r="I46" t="s">
        <v>7044</v>
      </c>
      <c r="J46" t="s">
        <v>7047</v>
      </c>
      <c r="L46" t="s">
        <v>7073</v>
      </c>
      <c r="M46" t="s">
        <v>7074</v>
      </c>
    </row>
    <row r="47" spans="1:13" x14ac:dyDescent="0.25">
      <c r="A47" s="11" t="s">
        <v>7041</v>
      </c>
      <c r="B47" t="s">
        <v>7044</v>
      </c>
      <c r="C47" t="s">
        <v>7047</v>
      </c>
      <c r="H47" s="12" t="s">
        <v>24</v>
      </c>
      <c r="I47" s="20">
        <v>2759970.6000000043</v>
      </c>
      <c r="J47" s="20">
        <v>701632.22999999824</v>
      </c>
      <c r="L47" t="str">
        <f>H47</f>
        <v>Not Returned</v>
      </c>
      <c r="M47" s="18">
        <f>GETPIVOTDATA("Sum of Profit",$H$46,"Return_Status","Not Returned")/GETPIVOTDATA("Sum of Sales_Amount",$H$46,"Return_Status","Not Returned")</f>
        <v>0.25421728405367694</v>
      </c>
    </row>
    <row r="48" spans="1:13" x14ac:dyDescent="0.25">
      <c r="A48" s="12" t="s">
        <v>4729</v>
      </c>
      <c r="B48" s="20">
        <v>57671.030000000021</v>
      </c>
      <c r="C48" s="20">
        <v>8817.43</v>
      </c>
      <c r="H48" s="12" t="s">
        <v>345</v>
      </c>
      <c r="I48" s="20">
        <v>134692.29999999999</v>
      </c>
      <c r="J48" s="20">
        <v>35726.660000000003</v>
      </c>
      <c r="L48" t="str">
        <f>H48</f>
        <v>Returned</v>
      </c>
      <c r="M48" s="18">
        <f>GETPIVOTDATA("Sum of Profit",$H$46,"Return_Status","Returned")/GETPIVOTDATA("Sum of Sales_Amount",$H$46,"Return_Status","Returned")</f>
        <v>0.26524649144754381</v>
      </c>
    </row>
    <row r="49" spans="1:10" x14ac:dyDescent="0.25">
      <c r="A49" s="12" t="s">
        <v>4930</v>
      </c>
      <c r="B49" s="20">
        <v>97873.449999999968</v>
      </c>
      <c r="C49" s="20">
        <v>27123.800000000017</v>
      </c>
      <c r="H49" s="12" t="s">
        <v>7043</v>
      </c>
      <c r="I49" s="20">
        <v>2894662.9000000041</v>
      </c>
      <c r="J49" s="20">
        <v>737358.88999999827</v>
      </c>
    </row>
    <row r="50" spans="1:10" x14ac:dyDescent="0.25">
      <c r="A50" s="12" t="s">
        <v>4887</v>
      </c>
      <c r="B50" s="20">
        <v>124504.98000000008</v>
      </c>
      <c r="C50" s="20">
        <v>19200.850000000009</v>
      </c>
    </row>
    <row r="51" spans="1:10" x14ac:dyDescent="0.25">
      <c r="A51" s="12" t="s">
        <v>4805</v>
      </c>
      <c r="B51" s="20">
        <v>144591.67999999999</v>
      </c>
      <c r="C51" s="20">
        <v>35467.75</v>
      </c>
    </row>
    <row r="52" spans="1:10" x14ac:dyDescent="0.25">
      <c r="A52" s="12" t="s">
        <v>4908</v>
      </c>
      <c r="B52" s="20">
        <v>154565.17999999993</v>
      </c>
      <c r="C52" s="20">
        <v>41220.14</v>
      </c>
    </row>
    <row r="53" spans="1:10" x14ac:dyDescent="0.25">
      <c r="A53" s="12" t="s">
        <v>4864</v>
      </c>
      <c r="B53" s="20">
        <v>170852.24</v>
      </c>
      <c r="C53" s="20">
        <v>30185.160000000003</v>
      </c>
    </row>
    <row r="54" spans="1:10" x14ac:dyDescent="0.25">
      <c r="A54" s="12" t="s">
        <v>4776</v>
      </c>
      <c r="B54" s="20">
        <v>192624.16</v>
      </c>
      <c r="C54" s="20">
        <v>61117.959999999985</v>
      </c>
    </row>
    <row r="55" spans="1:10" x14ac:dyDescent="0.25">
      <c r="A55" s="12" t="s">
        <v>4847</v>
      </c>
      <c r="B55" s="20">
        <v>218513.72000000006</v>
      </c>
      <c r="C55" s="20">
        <v>40777.230000000018</v>
      </c>
    </row>
    <row r="56" spans="1:10" x14ac:dyDescent="0.25">
      <c r="A56" s="12" t="s">
        <v>4828</v>
      </c>
      <c r="B56" s="20">
        <v>238749.89999999994</v>
      </c>
      <c r="C56" s="20">
        <v>46573.76999999999</v>
      </c>
    </row>
    <row r="57" spans="1:10" x14ac:dyDescent="0.25">
      <c r="A57" s="12" t="s">
        <v>4752</v>
      </c>
      <c r="B57" s="20">
        <v>292184.43</v>
      </c>
      <c r="C57" s="20">
        <v>84119.62</v>
      </c>
    </row>
    <row r="58" spans="1:10" x14ac:dyDescent="0.25">
      <c r="A58" s="12" t="s">
        <v>4672</v>
      </c>
      <c r="B58" s="20">
        <v>354284.24999999965</v>
      </c>
      <c r="C58" s="20">
        <v>74650.330000000016</v>
      </c>
    </row>
    <row r="59" spans="1:10" x14ac:dyDescent="0.25">
      <c r="A59" s="12" t="s">
        <v>4636</v>
      </c>
      <c r="B59" s="20">
        <v>365248.48999999993</v>
      </c>
      <c r="C59" s="20">
        <v>149305.74</v>
      </c>
    </row>
    <row r="60" spans="1:10" x14ac:dyDescent="0.25">
      <c r="A60" s="12" t="s">
        <v>4703</v>
      </c>
      <c r="B60" s="20">
        <v>482999.38999999984</v>
      </c>
      <c r="C60" s="20">
        <v>118799.11000000003</v>
      </c>
    </row>
    <row r="61" spans="1:10" x14ac:dyDescent="0.25">
      <c r="A61" s="12" t="s">
        <v>7043</v>
      </c>
      <c r="B61" s="20">
        <v>2894662.8999999994</v>
      </c>
      <c r="C61" s="20">
        <v>737358.89000000013</v>
      </c>
    </row>
    <row r="65" spans="1:3" x14ac:dyDescent="0.25">
      <c r="A65" s="11" t="s">
        <v>7041</v>
      </c>
      <c r="B65" t="s">
        <v>7047</v>
      </c>
      <c r="C65" t="s">
        <v>7044</v>
      </c>
    </row>
    <row r="66" spans="1:3" x14ac:dyDescent="0.25">
      <c r="A66" s="12" t="s">
        <v>5163</v>
      </c>
      <c r="B66">
        <v>15527.089999999997</v>
      </c>
      <c r="C66">
        <v>62655.189999999988</v>
      </c>
    </row>
    <row r="67" spans="1:3" x14ac:dyDescent="0.25">
      <c r="A67" s="12" t="s">
        <v>4962</v>
      </c>
      <c r="B67">
        <v>474801.34999999951</v>
      </c>
      <c r="C67">
        <v>1889516.2800000012</v>
      </c>
    </row>
    <row r="68" spans="1:3" x14ac:dyDescent="0.25">
      <c r="A68" s="12" t="s">
        <v>5060</v>
      </c>
      <c r="B68">
        <v>180564.21000000002</v>
      </c>
      <c r="C68">
        <v>690929.95000000042</v>
      </c>
    </row>
    <row r="69" spans="1:3" x14ac:dyDescent="0.25">
      <c r="A69" s="12" t="s">
        <v>7042</v>
      </c>
      <c r="B69">
        <v>683.88</v>
      </c>
      <c r="C69">
        <v>2665.21</v>
      </c>
    </row>
    <row r="70" spans="1:3" x14ac:dyDescent="0.25">
      <c r="A70" s="12" t="s">
        <v>7043</v>
      </c>
      <c r="B70">
        <v>671576.52999999945</v>
      </c>
      <c r="C70">
        <v>2645766.6300000018</v>
      </c>
    </row>
    <row r="77" spans="1:3" x14ac:dyDescent="0.25">
      <c r="A77" s="11" t="s">
        <v>7041</v>
      </c>
      <c r="B77" t="s">
        <v>7044</v>
      </c>
      <c r="C77" t="s">
        <v>7047</v>
      </c>
    </row>
    <row r="78" spans="1:3" x14ac:dyDescent="0.25">
      <c r="A78" s="12" t="s">
        <v>25</v>
      </c>
      <c r="B78" s="20">
        <v>1990579.4500000011</v>
      </c>
      <c r="C78" s="20">
        <v>504060.82000000018</v>
      </c>
    </row>
    <row r="79" spans="1:3" x14ac:dyDescent="0.25">
      <c r="A79" s="12" t="s">
        <v>33</v>
      </c>
      <c r="B79" s="20">
        <v>289456.73000000004</v>
      </c>
      <c r="C79" s="20">
        <v>74107.63</v>
      </c>
    </row>
    <row r="80" spans="1:3" x14ac:dyDescent="0.25">
      <c r="A80" s="12" t="s">
        <v>55</v>
      </c>
      <c r="B80" s="20">
        <v>614626.71999999986</v>
      </c>
      <c r="C80" s="20">
        <v>159190.43999999977</v>
      </c>
    </row>
    <row r="81" spans="1:6" x14ac:dyDescent="0.25">
      <c r="A81" s="12" t="s">
        <v>7043</v>
      </c>
      <c r="B81" s="20">
        <v>2894662.9000000008</v>
      </c>
      <c r="C81" s="20">
        <v>737358.8899999999</v>
      </c>
    </row>
    <row r="89" spans="1:6" x14ac:dyDescent="0.25">
      <c r="A89" s="11" t="s">
        <v>7041</v>
      </c>
      <c r="B89" t="s">
        <v>7044</v>
      </c>
      <c r="C89" t="s">
        <v>7047</v>
      </c>
      <c r="E89" t="str">
        <f>A89</f>
        <v>Row Labels</v>
      </c>
      <c r="F89" t="str">
        <f>C89</f>
        <v>Sum of Profit</v>
      </c>
    </row>
    <row r="90" spans="1:6" x14ac:dyDescent="0.25">
      <c r="A90" s="12" t="s">
        <v>4670</v>
      </c>
      <c r="B90" s="20">
        <v>79712.789999999994</v>
      </c>
      <c r="C90" s="20">
        <v>28902.890000000003</v>
      </c>
      <c r="E90" t="str">
        <f t="shared" ref="E90:E99" si="0">A90</f>
        <v>Harvest Gold Rusk 1kg</v>
      </c>
      <c r="F90">
        <f t="shared" ref="F90:F99" si="1">C90</f>
        <v>28902.890000000003</v>
      </c>
    </row>
    <row r="91" spans="1:6" x14ac:dyDescent="0.25">
      <c r="A91" s="12" t="s">
        <v>4727</v>
      </c>
      <c r="B91" s="20">
        <v>78629.01999999999</v>
      </c>
      <c r="C91" s="20">
        <v>20159.02</v>
      </c>
      <c r="E91" t="str">
        <f t="shared" si="0"/>
        <v>Coca-Cola Coffee 500g</v>
      </c>
      <c r="F91">
        <f t="shared" si="1"/>
        <v>20159.02</v>
      </c>
    </row>
    <row r="92" spans="1:6" x14ac:dyDescent="0.25">
      <c r="A92" s="12" t="s">
        <v>4707</v>
      </c>
      <c r="B92" s="20">
        <v>68998.759999999995</v>
      </c>
      <c r="C92" s="20">
        <v>19301.510000000002</v>
      </c>
      <c r="E92" t="str">
        <f t="shared" si="0"/>
        <v>Nescafe Coffee 1kg</v>
      </c>
      <c r="F92">
        <f t="shared" si="1"/>
        <v>19301.510000000002</v>
      </c>
    </row>
    <row r="93" spans="1:6" x14ac:dyDescent="0.25">
      <c r="A93" s="12" t="s">
        <v>4770</v>
      </c>
      <c r="B93" s="20">
        <v>56762.87</v>
      </c>
      <c r="C93" s="20">
        <v>17706.3</v>
      </c>
      <c r="E93" t="str">
        <f t="shared" si="0"/>
        <v>Lays Namkeen 2kg</v>
      </c>
      <c r="F93">
        <f t="shared" si="1"/>
        <v>17706.3</v>
      </c>
    </row>
    <row r="94" spans="1:6" x14ac:dyDescent="0.25">
      <c r="A94" s="12" t="s">
        <v>4702</v>
      </c>
      <c r="B94" s="20">
        <v>62694.19000000001</v>
      </c>
      <c r="C94" s="20">
        <v>16965.709999999995</v>
      </c>
      <c r="E94" t="str">
        <f t="shared" si="0"/>
        <v>Nescafe Soft Drinks Pack</v>
      </c>
      <c r="F94">
        <f t="shared" si="1"/>
        <v>16965.709999999995</v>
      </c>
    </row>
    <row r="95" spans="1:6" x14ac:dyDescent="0.25">
      <c r="A95" s="12" t="s">
        <v>4721</v>
      </c>
      <c r="B95" s="20">
        <v>56784.239999999983</v>
      </c>
      <c r="C95" s="20">
        <v>13571.219999999996</v>
      </c>
      <c r="E95" t="str">
        <f t="shared" si="0"/>
        <v>Nescafe Coffee Pack</v>
      </c>
      <c r="F95">
        <f t="shared" si="1"/>
        <v>13571.219999999996</v>
      </c>
    </row>
    <row r="96" spans="1:6" x14ac:dyDescent="0.25">
      <c r="A96" s="12" t="s">
        <v>4686</v>
      </c>
      <c r="B96" s="20">
        <v>64232.659999999982</v>
      </c>
      <c r="C96" s="20">
        <v>13328.340000000002</v>
      </c>
      <c r="E96" t="str">
        <f t="shared" si="0"/>
        <v>Nestle Curd 1kg</v>
      </c>
      <c r="F96">
        <f t="shared" si="1"/>
        <v>13328.340000000002</v>
      </c>
    </row>
    <row r="97" spans="1:9" x14ac:dyDescent="0.25">
      <c r="A97" s="12" t="s">
        <v>4717</v>
      </c>
      <c r="B97" s="20">
        <v>56085.359999999993</v>
      </c>
      <c r="C97" s="20">
        <v>13245.28</v>
      </c>
      <c r="E97" t="str">
        <f t="shared" si="0"/>
        <v>Pepsi Tea 200g</v>
      </c>
      <c r="F97">
        <f t="shared" si="1"/>
        <v>13245.28</v>
      </c>
    </row>
    <row r="98" spans="1:9" x14ac:dyDescent="0.25">
      <c r="A98" s="12" t="s">
        <v>4714</v>
      </c>
      <c r="B98" s="20">
        <v>53103.270000000004</v>
      </c>
      <c r="C98" s="20">
        <v>11255.97</v>
      </c>
      <c r="E98" t="str">
        <f t="shared" si="0"/>
        <v>Tata Tea Soft Drinks 500g</v>
      </c>
      <c r="F98">
        <f t="shared" si="1"/>
        <v>11255.97</v>
      </c>
    </row>
    <row r="99" spans="1:9" x14ac:dyDescent="0.25">
      <c r="A99" s="12" t="s">
        <v>4816</v>
      </c>
      <c r="B99" s="20">
        <v>46278.180000000008</v>
      </c>
      <c r="C99" s="20">
        <v>9037.92</v>
      </c>
      <c r="E99" t="str">
        <f t="shared" si="0"/>
        <v>Local Farm Fresh Vegetables 200g</v>
      </c>
      <c r="F99">
        <f t="shared" si="1"/>
        <v>9037.92</v>
      </c>
    </row>
    <row r="100" spans="1:9" x14ac:dyDescent="0.25">
      <c r="A100" s="12" t="s">
        <v>7043</v>
      </c>
      <c r="B100" s="20">
        <v>623281.34</v>
      </c>
      <c r="C100" s="20">
        <v>163474.16</v>
      </c>
    </row>
    <row r="103" spans="1:9" x14ac:dyDescent="0.25">
      <c r="A103" s="11" t="s">
        <v>7041</v>
      </c>
      <c r="B103" t="s">
        <v>7044</v>
      </c>
      <c r="C103" t="s">
        <v>7047</v>
      </c>
    </row>
    <row r="104" spans="1:9" x14ac:dyDescent="0.25">
      <c r="A104" s="12" t="s">
        <v>4964</v>
      </c>
      <c r="B104">
        <v>477145.01</v>
      </c>
      <c r="C104">
        <v>103445.12000000001</v>
      </c>
    </row>
    <row r="105" spans="1:9" x14ac:dyDescent="0.25">
      <c r="A105" s="12" t="s">
        <v>4958</v>
      </c>
      <c r="B105">
        <v>1726317.7099999993</v>
      </c>
      <c r="C105">
        <v>479746.11999999912</v>
      </c>
    </row>
    <row r="106" spans="1:9" x14ac:dyDescent="0.25">
      <c r="A106" s="12" t="s">
        <v>4968</v>
      </c>
      <c r="B106">
        <v>679274.24999999965</v>
      </c>
      <c r="C106">
        <v>149859.43000000002</v>
      </c>
    </row>
    <row r="107" spans="1:9" x14ac:dyDescent="0.25">
      <c r="A107" s="12" t="s">
        <v>7042</v>
      </c>
      <c r="B107">
        <v>11925.93</v>
      </c>
      <c r="C107">
        <v>4308.22</v>
      </c>
    </row>
    <row r="108" spans="1:9" x14ac:dyDescent="0.25">
      <c r="A108" s="12" t="s">
        <v>7043</v>
      </c>
      <c r="B108">
        <v>2894662.899999999</v>
      </c>
      <c r="C108">
        <v>737358.8899999992</v>
      </c>
    </row>
    <row r="111" spans="1:9" x14ac:dyDescent="0.25">
      <c r="A111" s="11" t="s">
        <v>7041</v>
      </c>
      <c r="B111" t="s">
        <v>7044</v>
      </c>
      <c r="C111" t="s">
        <v>7047</v>
      </c>
      <c r="E111" s="11" t="s">
        <v>7041</v>
      </c>
      <c r="F111" t="s">
        <v>7044</v>
      </c>
      <c r="H111" s="11" t="s">
        <v>7041</v>
      </c>
      <c r="I111" t="s">
        <v>7044</v>
      </c>
    </row>
    <row r="112" spans="1:9" x14ac:dyDescent="0.25">
      <c r="A112" s="12" t="s">
        <v>5435</v>
      </c>
      <c r="B112" s="20">
        <v>25388.720000000001</v>
      </c>
      <c r="C112" s="20">
        <v>5968.6999999999989</v>
      </c>
      <c r="E112" s="12" t="s">
        <v>40</v>
      </c>
      <c r="F112" s="20">
        <v>439209.29999999993</v>
      </c>
      <c r="H112" s="12" t="s">
        <v>24</v>
      </c>
      <c r="I112" s="20">
        <v>2759970.6000000043</v>
      </c>
    </row>
    <row r="113" spans="1:9" x14ac:dyDescent="0.25">
      <c r="A113" s="12" t="s">
        <v>5187</v>
      </c>
      <c r="B113" s="20">
        <v>25846.19</v>
      </c>
      <c r="C113" s="20">
        <v>7145.6099999999988</v>
      </c>
      <c r="E113" s="12" t="s">
        <v>47</v>
      </c>
      <c r="F113" s="20">
        <v>478032.65999999986</v>
      </c>
      <c r="H113" s="12" t="s">
        <v>345</v>
      </c>
      <c r="I113" s="20">
        <v>134692.29999999999</v>
      </c>
    </row>
    <row r="114" spans="1:9" x14ac:dyDescent="0.25">
      <c r="A114" s="12" t="s">
        <v>5199</v>
      </c>
      <c r="B114" s="20">
        <v>32952.189999999995</v>
      </c>
      <c r="C114" s="20">
        <v>8670.6100000000024</v>
      </c>
      <c r="E114" s="12" t="s">
        <v>133</v>
      </c>
      <c r="F114" s="20">
        <v>492674.96</v>
      </c>
      <c r="H114" s="12" t="s">
        <v>7043</v>
      </c>
      <c r="I114" s="20">
        <v>2894662.9000000041</v>
      </c>
    </row>
    <row r="115" spans="1:9" x14ac:dyDescent="0.25">
      <c r="A115" s="12" t="s">
        <v>5406</v>
      </c>
      <c r="B115" s="20">
        <v>32969.319999999992</v>
      </c>
      <c r="C115" s="20">
        <v>9406.67</v>
      </c>
      <c r="E115" s="12" t="s">
        <v>68</v>
      </c>
      <c r="F115" s="20">
        <v>444059.58000000013</v>
      </c>
    </row>
    <row r="116" spans="1:9" x14ac:dyDescent="0.25">
      <c r="A116" s="12" t="s">
        <v>5329</v>
      </c>
      <c r="B116" s="20">
        <v>26314.940000000002</v>
      </c>
      <c r="C116" s="20">
        <v>6802.66</v>
      </c>
      <c r="E116" s="12" t="s">
        <v>1467</v>
      </c>
      <c r="F116" s="20">
        <v>446.17</v>
      </c>
    </row>
    <row r="117" spans="1:9" x14ac:dyDescent="0.25">
      <c r="A117" s="12" t="s">
        <v>5179</v>
      </c>
      <c r="B117" s="20">
        <v>30944.899999999998</v>
      </c>
      <c r="C117" s="20">
        <v>8616.6500000000015</v>
      </c>
      <c r="E117" s="12" t="s">
        <v>4971</v>
      </c>
      <c r="F117" s="20">
        <v>550026.45000000054</v>
      </c>
    </row>
    <row r="118" spans="1:9" x14ac:dyDescent="0.25">
      <c r="A118" s="12" t="s">
        <v>4973</v>
      </c>
      <c r="B118" s="20">
        <v>27657.279999999999</v>
      </c>
      <c r="C118" s="20">
        <v>7040.33</v>
      </c>
      <c r="E118" s="12" t="s">
        <v>23</v>
      </c>
      <c r="F118" s="20">
        <v>490213.77999999991</v>
      </c>
    </row>
    <row r="119" spans="1:9" x14ac:dyDescent="0.25">
      <c r="A119" s="12" t="s">
        <v>4976</v>
      </c>
      <c r="B119" s="20">
        <v>28614.239999999994</v>
      </c>
      <c r="C119" s="20">
        <v>7576.8600000000015</v>
      </c>
      <c r="E119" s="12" t="s">
        <v>7043</v>
      </c>
      <c r="F119" s="20">
        <v>2894662.9</v>
      </c>
    </row>
    <row r="120" spans="1:9" x14ac:dyDescent="0.25">
      <c r="A120" s="12" t="s">
        <v>5015</v>
      </c>
      <c r="B120" s="20">
        <v>80648.06</v>
      </c>
      <c r="C120" s="20">
        <v>20135.680000000004</v>
      </c>
    </row>
    <row r="121" spans="1:9" x14ac:dyDescent="0.25">
      <c r="A121" s="12" t="s">
        <v>5467</v>
      </c>
      <c r="B121" s="20">
        <v>31355.069999999992</v>
      </c>
      <c r="C121" s="20">
        <v>8134.9899999999989</v>
      </c>
    </row>
    <row r="122" spans="1:9" x14ac:dyDescent="0.25">
      <c r="A122" s="12" t="s">
        <v>7043</v>
      </c>
      <c r="B122" s="20">
        <v>342690.91</v>
      </c>
      <c r="C122" s="20">
        <v>89498.760000000009</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CA084-D92E-4258-904A-877B9E08CA4F}">
  <dimension ref="A1"/>
  <sheetViews>
    <sheetView showGridLines="0" tabSelected="1" zoomScale="65" zoomScaleNormal="61" workbookViewId="0">
      <selection activeCell="AD8" sqref="AD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01"/>
  <sheetViews>
    <sheetView workbookViewId="0">
      <pane ySplit="1" topLeftCell="A227" activePane="bottomLeft" state="frozen"/>
      <selection activeCell="E1" sqref="E1"/>
      <selection pane="bottomLeft" activeCell="D245" sqref="D245"/>
    </sheetView>
  </sheetViews>
  <sheetFormatPr defaultRowHeight="15" x14ac:dyDescent="0.25"/>
  <cols>
    <col min="1" max="1" width="19.7109375" customWidth="1"/>
    <col min="2" max="2" width="29.5703125" style="7" customWidth="1"/>
    <col min="3" max="3" width="16.28515625" customWidth="1"/>
    <col min="4" max="4" width="14.42578125" customWidth="1"/>
    <col min="5" max="5" width="12" customWidth="1"/>
    <col min="6" max="6" width="16.28515625" customWidth="1"/>
    <col min="7" max="7" width="11.5703125" customWidth="1"/>
    <col min="8" max="8" width="13.7109375" customWidth="1"/>
    <col min="9" max="9" width="16.5703125" customWidth="1"/>
    <col min="10" max="10" width="20.85546875" customWidth="1"/>
    <col min="11" max="11" width="17.42578125" customWidth="1"/>
    <col min="12" max="12" width="16.5703125" customWidth="1"/>
    <col min="13" max="13" width="10" customWidth="1"/>
    <col min="14" max="14" width="18.5703125" customWidth="1"/>
    <col min="15" max="15" width="17.7109375" customWidth="1"/>
    <col min="16" max="16" width="18.28515625" customWidth="1"/>
    <col min="17" max="17" width="16.85546875" customWidth="1"/>
    <col min="18" max="18" width="16.28515625" customWidth="1"/>
  </cols>
  <sheetData>
    <row r="1" spans="1:18" x14ac:dyDescent="0.25">
      <c r="A1" s="1" t="s">
        <v>0</v>
      </c>
      <c r="B1" s="5"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t="s">
        <v>4060</v>
      </c>
      <c r="B2" s="6">
        <v>46110</v>
      </c>
      <c r="C2" s="2" t="s">
        <v>966</v>
      </c>
      <c r="D2" s="2" t="s">
        <v>371</v>
      </c>
      <c r="E2" s="2" t="s">
        <v>438</v>
      </c>
      <c r="F2" s="2" t="s">
        <v>551</v>
      </c>
      <c r="G2" s="2">
        <v>6</v>
      </c>
      <c r="H2" s="3">
        <v>389.12</v>
      </c>
      <c r="I2" s="2">
        <v>10</v>
      </c>
      <c r="J2" s="3">
        <v>233.47</v>
      </c>
      <c r="K2" s="3">
        <v>2416.44</v>
      </c>
      <c r="L2" s="3">
        <v>1859.88</v>
      </c>
      <c r="M2" s="3">
        <v>556.55999999999995</v>
      </c>
      <c r="N2" s="2" t="s">
        <v>133</v>
      </c>
      <c r="O2" s="2" t="s">
        <v>24</v>
      </c>
      <c r="P2" s="2" t="s">
        <v>55</v>
      </c>
      <c r="Q2" s="2" t="s">
        <v>2253</v>
      </c>
      <c r="R2" s="2" t="s">
        <v>27</v>
      </c>
    </row>
    <row r="3" spans="1:18" x14ac:dyDescent="0.25">
      <c r="A3" s="2" t="s">
        <v>306</v>
      </c>
      <c r="B3" s="6">
        <v>45955</v>
      </c>
      <c r="C3" s="2" t="s">
        <v>307</v>
      </c>
      <c r="D3" s="2" t="s">
        <v>308</v>
      </c>
      <c r="E3" s="2" t="s">
        <v>309</v>
      </c>
      <c r="F3" s="2" t="s">
        <v>310</v>
      </c>
      <c r="G3" s="2">
        <v>7</v>
      </c>
      <c r="H3" s="3">
        <v>504.43</v>
      </c>
      <c r="I3" s="2">
        <v>5</v>
      </c>
      <c r="J3" s="3">
        <v>176.55</v>
      </c>
      <c r="K3" s="3">
        <v>3857.63</v>
      </c>
      <c r="L3" s="3">
        <v>1980.16</v>
      </c>
      <c r="M3" s="3">
        <v>1877.47</v>
      </c>
      <c r="N3" s="2" t="s">
        <v>23</v>
      </c>
      <c r="O3" s="2" t="s">
        <v>24</v>
      </c>
      <c r="P3" s="2" t="s">
        <v>55</v>
      </c>
      <c r="Q3" s="2" t="s">
        <v>311</v>
      </c>
      <c r="R3" s="2" t="s">
        <v>27</v>
      </c>
    </row>
    <row r="4" spans="1:18" x14ac:dyDescent="0.25">
      <c r="A4" s="2" t="s">
        <v>1891</v>
      </c>
      <c r="B4" s="6">
        <v>46014</v>
      </c>
      <c r="C4" s="2" t="s">
        <v>1892</v>
      </c>
      <c r="D4" s="2" t="s">
        <v>89</v>
      </c>
      <c r="E4" s="2" t="s">
        <v>1893</v>
      </c>
      <c r="F4" s="2" t="s">
        <v>528</v>
      </c>
      <c r="G4" s="2">
        <v>2</v>
      </c>
      <c r="H4" s="3">
        <v>38.659999999999997</v>
      </c>
      <c r="I4" s="2">
        <v>0</v>
      </c>
      <c r="J4" s="3">
        <v>0</v>
      </c>
      <c r="K4" s="3">
        <v>77.319999999999993</v>
      </c>
      <c r="L4" s="3">
        <v>64.8</v>
      </c>
      <c r="M4" s="3">
        <v>12.52</v>
      </c>
      <c r="N4" s="2" t="s">
        <v>68</v>
      </c>
      <c r="O4" s="2" t="s">
        <v>24</v>
      </c>
      <c r="P4" s="2" t="s">
        <v>25</v>
      </c>
      <c r="Q4" s="2" t="s">
        <v>557</v>
      </c>
      <c r="R4" s="2" t="s">
        <v>49</v>
      </c>
    </row>
    <row r="5" spans="1:18" x14ac:dyDescent="0.25">
      <c r="A5" s="2" t="s">
        <v>3210</v>
      </c>
      <c r="B5" s="6">
        <v>46074</v>
      </c>
      <c r="C5" s="2" t="s">
        <v>2672</v>
      </c>
      <c r="D5" s="2" t="s">
        <v>405</v>
      </c>
      <c r="E5" s="2" t="s">
        <v>1157</v>
      </c>
      <c r="F5" s="2" t="s">
        <v>1158</v>
      </c>
      <c r="G5" s="2">
        <v>5</v>
      </c>
      <c r="H5" s="3">
        <v>463.38</v>
      </c>
      <c r="I5" s="2">
        <v>10</v>
      </c>
      <c r="J5" s="3">
        <v>231.69</v>
      </c>
      <c r="K5" s="3">
        <v>2397.9899999999998</v>
      </c>
      <c r="L5" s="3">
        <v>1270.25</v>
      </c>
      <c r="M5" s="3">
        <v>1127.74</v>
      </c>
      <c r="N5" s="2" t="s">
        <v>23</v>
      </c>
      <c r="O5" s="2" t="s">
        <v>24</v>
      </c>
      <c r="P5" s="2" t="s">
        <v>55</v>
      </c>
      <c r="Q5" s="2" t="s">
        <v>866</v>
      </c>
      <c r="R5" s="2" t="s">
        <v>27</v>
      </c>
    </row>
    <row r="6" spans="1:18" x14ac:dyDescent="0.25">
      <c r="A6" s="2" t="s">
        <v>3408</v>
      </c>
      <c r="B6" s="6">
        <v>46037</v>
      </c>
      <c r="C6" s="2" t="s">
        <v>870</v>
      </c>
      <c r="D6" s="2" t="s">
        <v>1322</v>
      </c>
      <c r="E6" s="2" t="s">
        <v>159</v>
      </c>
      <c r="F6" s="2" t="s">
        <v>1032</v>
      </c>
      <c r="G6" s="2">
        <v>4</v>
      </c>
      <c r="H6" s="3">
        <v>241.98</v>
      </c>
      <c r="I6" s="2">
        <v>0</v>
      </c>
      <c r="J6" s="3">
        <v>0</v>
      </c>
      <c r="K6" s="3">
        <v>967.92</v>
      </c>
      <c r="L6" s="3">
        <v>832.88</v>
      </c>
      <c r="M6" s="3">
        <v>135.04</v>
      </c>
      <c r="N6" s="2" t="s">
        <v>80</v>
      </c>
      <c r="O6" s="2" t="s">
        <v>24</v>
      </c>
      <c r="P6" s="2" t="s">
        <v>25</v>
      </c>
      <c r="Q6" s="2" t="s">
        <v>1477</v>
      </c>
      <c r="R6" s="2" t="s">
        <v>49</v>
      </c>
    </row>
    <row r="7" spans="1:18" x14ac:dyDescent="0.25">
      <c r="A7" s="2" t="s">
        <v>3868</v>
      </c>
      <c r="B7" s="6">
        <v>45913</v>
      </c>
      <c r="C7" s="2" t="s">
        <v>3310</v>
      </c>
      <c r="D7" s="2" t="s">
        <v>1150</v>
      </c>
      <c r="E7" s="2" t="s">
        <v>1059</v>
      </c>
      <c r="F7" s="2" t="s">
        <v>304</v>
      </c>
      <c r="G7" s="2">
        <v>3</v>
      </c>
      <c r="H7" s="3">
        <v>468.94</v>
      </c>
      <c r="I7" s="2">
        <v>0</v>
      </c>
      <c r="J7" s="3">
        <v>0</v>
      </c>
      <c r="K7" s="3">
        <v>1617.84</v>
      </c>
      <c r="L7" s="3">
        <v>1010.4</v>
      </c>
      <c r="M7" s="3">
        <v>607.44000000000005</v>
      </c>
      <c r="N7" s="2" t="s">
        <v>80</v>
      </c>
      <c r="O7" s="2" t="s">
        <v>24</v>
      </c>
      <c r="P7" s="2" t="s">
        <v>25</v>
      </c>
      <c r="Q7" s="2" t="s">
        <v>3438</v>
      </c>
      <c r="R7" s="2" t="s">
        <v>27</v>
      </c>
    </row>
    <row r="8" spans="1:18" x14ac:dyDescent="0.25">
      <c r="A8" s="2" t="s">
        <v>1606</v>
      </c>
      <c r="B8" s="6">
        <v>45726</v>
      </c>
      <c r="C8" s="2" t="s">
        <v>562</v>
      </c>
      <c r="D8" s="2" t="s">
        <v>891</v>
      </c>
      <c r="E8" s="2" t="s">
        <v>968</v>
      </c>
      <c r="F8" s="2" t="s">
        <v>1607</v>
      </c>
      <c r="G8" s="2">
        <v>4</v>
      </c>
      <c r="H8" s="3">
        <v>467.31</v>
      </c>
      <c r="I8" s="2">
        <v>10</v>
      </c>
      <c r="J8" s="3">
        <v>186.92</v>
      </c>
      <c r="K8" s="3">
        <v>1682.32</v>
      </c>
      <c r="L8" s="3">
        <v>1429.88</v>
      </c>
      <c r="M8" s="3">
        <v>252.44</v>
      </c>
      <c r="N8" s="2" t="s">
        <v>23</v>
      </c>
      <c r="O8" s="2" t="s">
        <v>24</v>
      </c>
      <c r="P8" s="2" t="s">
        <v>25</v>
      </c>
      <c r="Q8" s="2" t="s">
        <v>1608</v>
      </c>
      <c r="R8" s="2" t="s">
        <v>49</v>
      </c>
    </row>
    <row r="9" spans="1:18" x14ac:dyDescent="0.25">
      <c r="A9" s="2" t="s">
        <v>105</v>
      </c>
      <c r="B9" s="6">
        <v>45909</v>
      </c>
      <c r="C9" s="2" t="s">
        <v>106</v>
      </c>
      <c r="D9" s="2" t="s">
        <v>107</v>
      </c>
      <c r="E9" s="2" t="s">
        <v>108</v>
      </c>
      <c r="F9" s="2" t="s">
        <v>109</v>
      </c>
      <c r="G9" s="2">
        <v>3</v>
      </c>
      <c r="H9" s="3">
        <v>59.92</v>
      </c>
      <c r="I9" s="2">
        <v>0</v>
      </c>
      <c r="J9" s="3">
        <v>0</v>
      </c>
      <c r="K9" s="3">
        <v>179.76</v>
      </c>
      <c r="L9" s="3">
        <v>144.44999999999999</v>
      </c>
      <c r="M9" s="3">
        <v>35.31</v>
      </c>
      <c r="N9" s="2" t="s">
        <v>47</v>
      </c>
      <c r="O9" s="2" t="s">
        <v>24</v>
      </c>
      <c r="P9" s="2" t="s">
        <v>25</v>
      </c>
      <c r="Q9" s="2" t="s">
        <v>110</v>
      </c>
      <c r="R9" s="2" t="s">
        <v>49</v>
      </c>
    </row>
    <row r="10" spans="1:18" x14ac:dyDescent="0.25">
      <c r="A10" s="2" t="s">
        <v>3053</v>
      </c>
      <c r="B10" s="6">
        <v>45753</v>
      </c>
      <c r="C10" s="2" t="s">
        <v>966</v>
      </c>
      <c r="D10" s="2" t="s">
        <v>264</v>
      </c>
      <c r="E10" s="2" t="s">
        <v>550</v>
      </c>
      <c r="F10" s="2" t="s">
        <v>551</v>
      </c>
      <c r="G10" s="2">
        <v>4</v>
      </c>
      <c r="H10" s="3">
        <v>426.31</v>
      </c>
      <c r="I10" s="2">
        <v>0</v>
      </c>
      <c r="J10" s="3">
        <v>0</v>
      </c>
      <c r="K10" s="3">
        <v>1961.03</v>
      </c>
      <c r="L10" s="3">
        <v>1143.5999999999999</v>
      </c>
      <c r="M10" s="3">
        <v>817.43</v>
      </c>
      <c r="N10" s="2" t="s">
        <v>47</v>
      </c>
      <c r="O10" s="2" t="s">
        <v>24</v>
      </c>
      <c r="P10" s="2" t="s">
        <v>25</v>
      </c>
      <c r="Q10" s="2" t="s">
        <v>3054</v>
      </c>
      <c r="R10" s="2" t="s">
        <v>27</v>
      </c>
    </row>
    <row r="11" spans="1:18" x14ac:dyDescent="0.25">
      <c r="A11" s="2" t="s">
        <v>3263</v>
      </c>
      <c r="B11" s="6">
        <v>45963</v>
      </c>
      <c r="C11" s="2" t="s">
        <v>1788</v>
      </c>
      <c r="D11" s="2" t="s">
        <v>2391</v>
      </c>
      <c r="E11" s="2" t="s">
        <v>2611</v>
      </c>
      <c r="F11" s="2" t="s">
        <v>2612</v>
      </c>
      <c r="G11" s="2">
        <v>2</v>
      </c>
      <c r="H11" s="3">
        <v>150.04</v>
      </c>
      <c r="I11" s="2">
        <v>0</v>
      </c>
      <c r="J11" s="3">
        <v>0</v>
      </c>
      <c r="K11" s="3">
        <v>345.09</v>
      </c>
      <c r="L11" s="3">
        <v>255.96</v>
      </c>
      <c r="M11" s="3">
        <v>89.13</v>
      </c>
      <c r="N11" s="2" t="s">
        <v>80</v>
      </c>
      <c r="O11" s="2" t="s">
        <v>24</v>
      </c>
      <c r="P11" s="2" t="s">
        <v>25</v>
      </c>
      <c r="Q11" s="2" t="s">
        <v>1546</v>
      </c>
      <c r="R11" s="2" t="s">
        <v>27</v>
      </c>
    </row>
    <row r="12" spans="1:18" x14ac:dyDescent="0.25">
      <c r="A12" s="2" t="s">
        <v>151</v>
      </c>
      <c r="B12" s="6">
        <v>46112</v>
      </c>
      <c r="C12" s="2" t="s">
        <v>152</v>
      </c>
      <c r="D12" s="2" t="s">
        <v>147</v>
      </c>
      <c r="E12" s="2" t="s">
        <v>153</v>
      </c>
      <c r="F12" s="2" t="s">
        <v>154</v>
      </c>
      <c r="G12" s="2">
        <v>7</v>
      </c>
      <c r="H12" s="3">
        <v>343.97</v>
      </c>
      <c r="I12" s="2">
        <v>0</v>
      </c>
      <c r="J12" s="3">
        <v>0</v>
      </c>
      <c r="K12" s="3">
        <v>2407.79</v>
      </c>
      <c r="L12" s="3">
        <v>1828.54</v>
      </c>
      <c r="M12" s="3">
        <v>579.25</v>
      </c>
      <c r="N12" s="2" t="s">
        <v>80</v>
      </c>
      <c r="O12" s="2" t="s">
        <v>24</v>
      </c>
      <c r="P12" s="2" t="s">
        <v>55</v>
      </c>
      <c r="Q12" s="2" t="s">
        <v>155</v>
      </c>
      <c r="R12" s="2" t="s">
        <v>49</v>
      </c>
    </row>
    <row r="13" spans="1:18" x14ac:dyDescent="0.25">
      <c r="A13" s="2" t="s">
        <v>1172</v>
      </c>
      <c r="B13" s="6">
        <v>46112</v>
      </c>
      <c r="C13" s="2" t="s">
        <v>169</v>
      </c>
      <c r="D13" s="2" t="s">
        <v>137</v>
      </c>
      <c r="E13" s="2" t="s">
        <v>675</v>
      </c>
      <c r="F13" s="2" t="s">
        <v>1173</v>
      </c>
      <c r="G13" s="2">
        <v>3</v>
      </c>
      <c r="H13" s="3">
        <v>93.47</v>
      </c>
      <c r="I13" s="2">
        <v>0</v>
      </c>
      <c r="J13" s="3">
        <v>0</v>
      </c>
      <c r="K13" s="3">
        <v>280.41000000000003</v>
      </c>
      <c r="L13" s="3">
        <v>216.87</v>
      </c>
      <c r="M13" s="3">
        <v>63.54</v>
      </c>
      <c r="N13" s="2" t="s">
        <v>40</v>
      </c>
      <c r="O13" s="2" t="s">
        <v>24</v>
      </c>
      <c r="P13" s="2" t="s">
        <v>25</v>
      </c>
      <c r="Q13" s="2" t="s">
        <v>1174</v>
      </c>
      <c r="R13" s="2" t="s">
        <v>49</v>
      </c>
    </row>
    <row r="14" spans="1:18" x14ac:dyDescent="0.25">
      <c r="A14" s="2" t="s">
        <v>2216</v>
      </c>
      <c r="B14" s="6">
        <v>46112</v>
      </c>
      <c r="C14" s="2" t="s">
        <v>1232</v>
      </c>
      <c r="D14" s="2" t="s">
        <v>1804</v>
      </c>
      <c r="E14" s="2" t="s">
        <v>840</v>
      </c>
      <c r="F14" s="2" t="s">
        <v>841</v>
      </c>
      <c r="G14" s="2">
        <v>5</v>
      </c>
      <c r="H14" s="3">
        <v>42.97</v>
      </c>
      <c r="I14" s="2">
        <v>0</v>
      </c>
      <c r="J14" s="3">
        <v>0</v>
      </c>
      <c r="K14" s="3">
        <v>214.85</v>
      </c>
      <c r="L14" s="3">
        <v>182.95</v>
      </c>
      <c r="M14" s="3">
        <v>31.9</v>
      </c>
      <c r="N14" s="2" t="s">
        <v>23</v>
      </c>
      <c r="O14" s="2" t="s">
        <v>24</v>
      </c>
      <c r="P14" s="2" t="s">
        <v>25</v>
      </c>
      <c r="Q14" s="2" t="s">
        <v>2217</v>
      </c>
      <c r="R14" s="2" t="s">
        <v>49</v>
      </c>
    </row>
    <row r="15" spans="1:18" x14ac:dyDescent="0.25">
      <c r="A15" s="2" t="s">
        <v>3886</v>
      </c>
      <c r="B15" s="6">
        <v>46112</v>
      </c>
      <c r="C15" s="2" t="s">
        <v>1953</v>
      </c>
      <c r="D15" s="2" t="s">
        <v>905</v>
      </c>
      <c r="E15" s="2" t="s">
        <v>355</v>
      </c>
      <c r="F15" s="2" t="s">
        <v>356</v>
      </c>
      <c r="G15" s="2">
        <v>2</v>
      </c>
      <c r="H15" s="3">
        <v>464.41</v>
      </c>
      <c r="I15" s="2">
        <v>0</v>
      </c>
      <c r="J15" s="3">
        <v>0</v>
      </c>
      <c r="K15" s="3">
        <v>928.82</v>
      </c>
      <c r="L15" s="3">
        <v>795.38</v>
      </c>
      <c r="M15" s="3">
        <v>133.44</v>
      </c>
      <c r="N15" s="2" t="s">
        <v>47</v>
      </c>
      <c r="O15" s="2" t="s">
        <v>24</v>
      </c>
      <c r="P15" s="2" t="s">
        <v>25</v>
      </c>
      <c r="Q15" s="2" t="s">
        <v>1249</v>
      </c>
      <c r="R15" s="2" t="s">
        <v>49</v>
      </c>
    </row>
    <row r="16" spans="1:18" x14ac:dyDescent="0.25">
      <c r="A16" s="2" t="s">
        <v>4094</v>
      </c>
      <c r="B16" s="6">
        <v>46112</v>
      </c>
      <c r="C16" s="2" t="s">
        <v>4069</v>
      </c>
      <c r="D16" s="2" t="s">
        <v>652</v>
      </c>
      <c r="E16" s="2" t="s">
        <v>285</v>
      </c>
      <c r="F16" s="2" t="s">
        <v>239</v>
      </c>
      <c r="G16" s="2">
        <v>3</v>
      </c>
      <c r="H16" s="3">
        <v>331.35</v>
      </c>
      <c r="I16" s="2">
        <v>20</v>
      </c>
      <c r="J16" s="3">
        <v>198.81</v>
      </c>
      <c r="K16" s="3">
        <v>795.24</v>
      </c>
      <c r="L16" s="3">
        <v>870.99</v>
      </c>
      <c r="M16" s="3">
        <v>-75.75</v>
      </c>
      <c r="N16" s="2" t="s">
        <v>80</v>
      </c>
      <c r="O16" s="2" t="s">
        <v>24</v>
      </c>
      <c r="P16" s="2" t="s">
        <v>25</v>
      </c>
      <c r="Q16" s="2" t="s">
        <v>2031</v>
      </c>
      <c r="R16" s="2" t="s">
        <v>49</v>
      </c>
    </row>
    <row r="17" spans="1:18" x14ac:dyDescent="0.25">
      <c r="A17" s="2" t="s">
        <v>4220</v>
      </c>
      <c r="B17" s="6">
        <v>46112</v>
      </c>
      <c r="C17" s="2" t="s">
        <v>1284</v>
      </c>
      <c r="D17" s="2" t="s">
        <v>1225</v>
      </c>
      <c r="E17" s="2" t="s">
        <v>1063</v>
      </c>
      <c r="F17" s="2" t="s">
        <v>1064</v>
      </c>
      <c r="G17" s="2">
        <v>2</v>
      </c>
      <c r="H17" s="3">
        <v>182.3</v>
      </c>
      <c r="I17" s="2">
        <v>5</v>
      </c>
      <c r="J17" s="3">
        <v>18.23</v>
      </c>
      <c r="K17" s="3">
        <v>346.37</v>
      </c>
      <c r="L17" s="3">
        <v>215.2</v>
      </c>
      <c r="M17" s="3">
        <v>131.16999999999999</v>
      </c>
      <c r="N17" s="2" t="s">
        <v>80</v>
      </c>
      <c r="O17" s="2" t="s">
        <v>24</v>
      </c>
      <c r="P17" s="2" t="s">
        <v>55</v>
      </c>
      <c r="Q17" s="2" t="s">
        <v>4221</v>
      </c>
      <c r="R17" s="2" t="s">
        <v>49</v>
      </c>
    </row>
    <row r="18" spans="1:18" x14ac:dyDescent="0.25">
      <c r="A18" s="2" t="s">
        <v>3141</v>
      </c>
      <c r="B18" s="6">
        <v>46111</v>
      </c>
      <c r="C18" s="2" t="s">
        <v>1441</v>
      </c>
      <c r="D18" s="2" t="s">
        <v>2958</v>
      </c>
      <c r="E18" s="2" t="s">
        <v>617</v>
      </c>
      <c r="F18" s="2" t="s">
        <v>947</v>
      </c>
      <c r="G18" s="2">
        <v>6</v>
      </c>
      <c r="H18" s="3">
        <v>467.95</v>
      </c>
      <c r="I18" s="2">
        <v>20</v>
      </c>
      <c r="J18" s="3">
        <v>561.54</v>
      </c>
      <c r="K18" s="3">
        <v>2246.16</v>
      </c>
      <c r="L18" s="3">
        <v>1885.56</v>
      </c>
      <c r="M18" s="3">
        <v>360.6</v>
      </c>
      <c r="N18" s="2" t="s">
        <v>47</v>
      </c>
      <c r="O18" s="2" t="s">
        <v>24</v>
      </c>
      <c r="P18" s="2" t="s">
        <v>25</v>
      </c>
      <c r="Q18" s="2" t="s">
        <v>2485</v>
      </c>
      <c r="R18" s="2" t="s">
        <v>49</v>
      </c>
    </row>
    <row r="19" spans="1:18" x14ac:dyDescent="0.25">
      <c r="A19" s="2" t="s">
        <v>4008</v>
      </c>
      <c r="B19" s="6">
        <v>46111</v>
      </c>
      <c r="C19" s="2" t="s">
        <v>2385</v>
      </c>
      <c r="D19" s="2" t="s">
        <v>944</v>
      </c>
      <c r="E19" s="2" t="s">
        <v>1479</v>
      </c>
      <c r="F19" s="2" t="s">
        <v>1113</v>
      </c>
      <c r="G19" s="2">
        <v>5</v>
      </c>
      <c r="H19" s="3">
        <v>333.54</v>
      </c>
      <c r="I19" s="2">
        <v>0</v>
      </c>
      <c r="J19" s="3">
        <v>0</v>
      </c>
      <c r="K19" s="3">
        <v>1667.7</v>
      </c>
      <c r="L19" s="3">
        <v>1192.1500000000001</v>
      </c>
      <c r="M19" s="3">
        <v>475.55</v>
      </c>
      <c r="N19" s="2" t="s">
        <v>80</v>
      </c>
      <c r="O19" s="2" t="s">
        <v>24</v>
      </c>
      <c r="P19" s="2" t="s">
        <v>25</v>
      </c>
      <c r="Q19" s="2" t="s">
        <v>81</v>
      </c>
      <c r="R19" s="2" t="s">
        <v>49</v>
      </c>
    </row>
    <row r="20" spans="1:18" x14ac:dyDescent="0.25">
      <c r="A20" s="2" t="s">
        <v>4244</v>
      </c>
      <c r="B20" s="6">
        <v>46111</v>
      </c>
      <c r="C20" s="2" t="s">
        <v>3158</v>
      </c>
      <c r="D20" s="2" t="s">
        <v>1706</v>
      </c>
      <c r="E20" s="2" t="s">
        <v>2224</v>
      </c>
      <c r="F20" s="2" t="s">
        <v>1100</v>
      </c>
      <c r="G20" s="2">
        <v>5</v>
      </c>
      <c r="H20" s="3">
        <v>279.74</v>
      </c>
      <c r="I20" s="2">
        <v>0</v>
      </c>
      <c r="J20" s="3">
        <v>0</v>
      </c>
      <c r="K20" s="3">
        <v>1398.7</v>
      </c>
      <c r="L20" s="3">
        <v>1207.2</v>
      </c>
      <c r="M20" s="3">
        <v>191.5</v>
      </c>
      <c r="N20" s="2" t="s">
        <v>68</v>
      </c>
      <c r="O20" s="2" t="s">
        <v>24</v>
      </c>
      <c r="P20" s="2" t="s">
        <v>25</v>
      </c>
      <c r="Q20" s="2" t="s">
        <v>3248</v>
      </c>
      <c r="R20" s="2" t="s">
        <v>49</v>
      </c>
    </row>
    <row r="21" spans="1:18" x14ac:dyDescent="0.25">
      <c r="A21" s="2" t="s">
        <v>4340</v>
      </c>
      <c r="B21" s="6">
        <v>46111</v>
      </c>
      <c r="C21" s="2" t="s">
        <v>1197</v>
      </c>
      <c r="D21" s="2" t="s">
        <v>1869</v>
      </c>
      <c r="E21" s="2" t="s">
        <v>78</v>
      </c>
      <c r="F21" s="2" t="s">
        <v>79</v>
      </c>
      <c r="G21" s="2">
        <v>3</v>
      </c>
      <c r="H21" s="3">
        <v>120.92</v>
      </c>
      <c r="I21" s="2">
        <v>15</v>
      </c>
      <c r="J21" s="3">
        <v>54.41</v>
      </c>
      <c r="K21" s="3">
        <v>308.35000000000002</v>
      </c>
      <c r="L21" s="3">
        <v>249.99</v>
      </c>
      <c r="M21" s="3">
        <v>58.36</v>
      </c>
      <c r="N21" s="2" t="s">
        <v>40</v>
      </c>
      <c r="O21" s="2" t="s">
        <v>345</v>
      </c>
      <c r="P21" s="2" t="s">
        <v>25</v>
      </c>
      <c r="Q21" s="2" t="s">
        <v>3004</v>
      </c>
      <c r="R21" s="2" t="s">
        <v>49</v>
      </c>
    </row>
    <row r="22" spans="1:18" x14ac:dyDescent="0.25">
      <c r="A22" s="2" t="s">
        <v>70</v>
      </c>
      <c r="B22" s="6">
        <v>46110</v>
      </c>
      <c r="C22" s="2" t="s">
        <v>71</v>
      </c>
      <c r="D22" s="2" t="s">
        <v>65</v>
      </c>
      <c r="E22" s="2" t="s">
        <v>72</v>
      </c>
      <c r="F22" s="2" t="s">
        <v>73</v>
      </c>
      <c r="G22" s="2">
        <v>4</v>
      </c>
      <c r="H22" s="3">
        <v>172.63</v>
      </c>
      <c r="I22" s="2">
        <v>0</v>
      </c>
      <c r="J22" s="3">
        <v>0</v>
      </c>
      <c r="K22" s="3">
        <v>794.1</v>
      </c>
      <c r="L22" s="3">
        <v>568</v>
      </c>
      <c r="M22" s="3">
        <v>226.1</v>
      </c>
      <c r="N22" s="2" t="s">
        <v>40</v>
      </c>
      <c r="O22" s="2" t="s">
        <v>24</v>
      </c>
      <c r="P22" s="2" t="s">
        <v>25</v>
      </c>
      <c r="Q22" s="2" t="s">
        <v>74</v>
      </c>
      <c r="R22" s="2" t="s">
        <v>27</v>
      </c>
    </row>
    <row r="23" spans="1:18" x14ac:dyDescent="0.25">
      <c r="A23" s="2" t="s">
        <v>1761</v>
      </c>
      <c r="B23" s="6">
        <v>46110</v>
      </c>
      <c r="C23" s="2" t="s">
        <v>458</v>
      </c>
      <c r="D23" s="2" t="s">
        <v>1194</v>
      </c>
      <c r="E23" s="2" t="s">
        <v>1372</v>
      </c>
      <c r="F23" s="2" t="s">
        <v>1373</v>
      </c>
      <c r="G23" s="2">
        <v>3</v>
      </c>
      <c r="H23" s="3">
        <v>109.69</v>
      </c>
      <c r="I23" s="2">
        <v>10</v>
      </c>
      <c r="J23" s="3">
        <v>32.909999999999997</v>
      </c>
      <c r="K23" s="3">
        <v>340.58</v>
      </c>
      <c r="L23" s="3">
        <v>278.88</v>
      </c>
      <c r="M23" s="3">
        <v>61.7</v>
      </c>
      <c r="N23" s="2" t="s">
        <v>68</v>
      </c>
      <c r="O23" s="2" t="s">
        <v>24</v>
      </c>
      <c r="P23" s="2" t="s">
        <v>55</v>
      </c>
      <c r="Q23" s="2" t="s">
        <v>305</v>
      </c>
      <c r="R23" s="2" t="s">
        <v>27</v>
      </c>
    </row>
    <row r="24" spans="1:18" x14ac:dyDescent="0.25">
      <c r="A24" s="2" t="s">
        <v>2534</v>
      </c>
      <c r="B24" s="6">
        <v>46110</v>
      </c>
      <c r="C24" s="2" t="s">
        <v>404</v>
      </c>
      <c r="D24" s="2" t="s">
        <v>119</v>
      </c>
      <c r="E24" s="2" t="s">
        <v>1092</v>
      </c>
      <c r="F24" s="2" t="s">
        <v>1093</v>
      </c>
      <c r="G24" s="2">
        <v>2</v>
      </c>
      <c r="H24" s="3">
        <v>141.11000000000001</v>
      </c>
      <c r="I24" s="2">
        <v>5</v>
      </c>
      <c r="J24" s="3">
        <v>14.11</v>
      </c>
      <c r="K24" s="3">
        <v>308.33</v>
      </c>
      <c r="L24" s="3">
        <v>231.82</v>
      </c>
      <c r="M24" s="3">
        <v>76.510000000000005</v>
      </c>
      <c r="N24" s="2" t="s">
        <v>68</v>
      </c>
      <c r="O24" s="2" t="s">
        <v>345</v>
      </c>
      <c r="P24" s="2" t="s">
        <v>25</v>
      </c>
      <c r="Q24" s="2" t="s">
        <v>2535</v>
      </c>
      <c r="R24" s="2" t="s">
        <v>27</v>
      </c>
    </row>
    <row r="25" spans="1:18" x14ac:dyDescent="0.25">
      <c r="A25" s="2" t="s">
        <v>2770</v>
      </c>
      <c r="B25" s="6">
        <v>46110</v>
      </c>
      <c r="C25" s="2" t="s">
        <v>2771</v>
      </c>
      <c r="D25" s="2" t="s">
        <v>89</v>
      </c>
      <c r="E25" s="2" t="s">
        <v>215</v>
      </c>
      <c r="F25" s="2" t="s">
        <v>216</v>
      </c>
      <c r="G25" s="2">
        <v>1</v>
      </c>
      <c r="H25" s="3">
        <v>38.659999999999997</v>
      </c>
      <c r="I25" s="2">
        <v>0</v>
      </c>
      <c r="J25" s="3">
        <v>0</v>
      </c>
      <c r="K25" s="3">
        <v>44.46</v>
      </c>
      <c r="L25" s="3">
        <v>32.4</v>
      </c>
      <c r="M25" s="3">
        <v>12.06</v>
      </c>
      <c r="N25" s="2" t="s">
        <v>47</v>
      </c>
      <c r="O25" s="2" t="s">
        <v>345</v>
      </c>
      <c r="P25" s="2" t="s">
        <v>55</v>
      </c>
      <c r="Q25" s="2" t="s">
        <v>144</v>
      </c>
      <c r="R25" s="2" t="s">
        <v>27</v>
      </c>
    </row>
    <row r="26" spans="1:18" x14ac:dyDescent="0.25">
      <c r="A26" s="2" t="s">
        <v>3246</v>
      </c>
      <c r="B26" s="6">
        <v>46110</v>
      </c>
      <c r="C26" s="2" t="s">
        <v>29</v>
      </c>
      <c r="D26" s="2" t="s">
        <v>794</v>
      </c>
      <c r="E26" s="2" t="s">
        <v>400</v>
      </c>
      <c r="F26" s="2" t="s">
        <v>1223</v>
      </c>
      <c r="G26" s="2">
        <v>3</v>
      </c>
      <c r="H26" s="3">
        <v>171.25</v>
      </c>
      <c r="I26" s="2">
        <v>10</v>
      </c>
      <c r="J26" s="3">
        <v>51.38</v>
      </c>
      <c r="K26" s="3">
        <v>531.73</v>
      </c>
      <c r="L26" s="3">
        <v>372.99</v>
      </c>
      <c r="M26" s="3">
        <v>158.74</v>
      </c>
      <c r="N26" s="2" t="s">
        <v>68</v>
      </c>
      <c r="O26" s="2" t="s">
        <v>24</v>
      </c>
      <c r="P26" s="2" t="s">
        <v>25</v>
      </c>
      <c r="Q26" s="2" t="s">
        <v>2833</v>
      </c>
      <c r="R26" s="2" t="s">
        <v>27</v>
      </c>
    </row>
    <row r="27" spans="1:18" x14ac:dyDescent="0.25">
      <c r="A27" s="2" t="s">
        <v>3806</v>
      </c>
      <c r="B27" s="6">
        <v>46110</v>
      </c>
      <c r="C27" s="2" t="s">
        <v>1775</v>
      </c>
      <c r="D27" s="2" t="s">
        <v>399</v>
      </c>
      <c r="E27" s="2" t="s">
        <v>906</v>
      </c>
      <c r="F27" s="2" t="s">
        <v>907</v>
      </c>
      <c r="G27" s="2">
        <v>7</v>
      </c>
      <c r="H27" s="3">
        <v>111.78</v>
      </c>
      <c r="I27" s="2">
        <v>0</v>
      </c>
      <c r="J27" s="3">
        <v>0</v>
      </c>
      <c r="K27" s="3">
        <v>899.83</v>
      </c>
      <c r="L27" s="3">
        <v>602.35</v>
      </c>
      <c r="M27" s="3">
        <v>297.48</v>
      </c>
      <c r="N27" s="2" t="s">
        <v>40</v>
      </c>
      <c r="O27" s="2" t="s">
        <v>24</v>
      </c>
      <c r="P27" s="2" t="s">
        <v>33</v>
      </c>
      <c r="Q27" s="2" t="s">
        <v>287</v>
      </c>
      <c r="R27" s="2" t="s">
        <v>27</v>
      </c>
    </row>
    <row r="28" spans="1:18" x14ac:dyDescent="0.25">
      <c r="A28" s="2" t="s">
        <v>4464</v>
      </c>
      <c r="B28" s="6">
        <v>46110</v>
      </c>
      <c r="C28" s="2" t="s">
        <v>1029</v>
      </c>
      <c r="D28" s="2" t="s">
        <v>1490</v>
      </c>
      <c r="E28" s="2" t="s">
        <v>830</v>
      </c>
      <c r="F28" s="2" t="s">
        <v>831</v>
      </c>
      <c r="G28" s="2">
        <v>4</v>
      </c>
      <c r="H28" s="3">
        <v>106.97</v>
      </c>
      <c r="I28" s="2">
        <v>20</v>
      </c>
      <c r="J28" s="3">
        <v>85.58</v>
      </c>
      <c r="K28" s="3">
        <v>393.64</v>
      </c>
      <c r="L28" s="3">
        <v>354.88</v>
      </c>
      <c r="M28" s="3">
        <v>38.76</v>
      </c>
      <c r="N28" s="2" t="s">
        <v>40</v>
      </c>
      <c r="O28" s="2" t="s">
        <v>24</v>
      </c>
      <c r="P28" s="2" t="s">
        <v>25</v>
      </c>
      <c r="Q28" s="2" t="s">
        <v>2263</v>
      </c>
      <c r="R28" s="2" t="s">
        <v>27</v>
      </c>
    </row>
    <row r="29" spans="1:18" x14ac:dyDescent="0.25">
      <c r="A29" s="2" t="s">
        <v>486</v>
      </c>
      <c r="B29" s="6">
        <v>46109</v>
      </c>
      <c r="C29" s="2" t="s">
        <v>487</v>
      </c>
      <c r="D29" s="2" t="s">
        <v>101</v>
      </c>
      <c r="E29" s="2" t="s">
        <v>488</v>
      </c>
      <c r="F29" s="2" t="s">
        <v>489</v>
      </c>
      <c r="G29" s="2">
        <v>3</v>
      </c>
      <c r="H29" s="3">
        <v>455.73</v>
      </c>
      <c r="I29" s="2">
        <v>0</v>
      </c>
      <c r="J29" s="3">
        <v>0</v>
      </c>
      <c r="K29" s="3">
        <v>1572.27</v>
      </c>
      <c r="L29" s="3">
        <v>1054.8900000000001</v>
      </c>
      <c r="M29" s="3">
        <v>517.38</v>
      </c>
      <c r="N29" s="2" t="s">
        <v>47</v>
      </c>
      <c r="O29" s="2" t="s">
        <v>24</v>
      </c>
      <c r="P29" s="2" t="s">
        <v>25</v>
      </c>
      <c r="Q29" s="2" t="s">
        <v>490</v>
      </c>
      <c r="R29" s="2" t="s">
        <v>27</v>
      </c>
    </row>
    <row r="30" spans="1:18" x14ac:dyDescent="0.25">
      <c r="A30" s="2" t="s">
        <v>726</v>
      </c>
      <c r="B30" s="6">
        <v>46109</v>
      </c>
      <c r="C30" s="2" t="s">
        <v>336</v>
      </c>
      <c r="D30" s="2" t="s">
        <v>727</v>
      </c>
      <c r="E30" s="2" t="s">
        <v>728</v>
      </c>
      <c r="F30" s="2" t="s">
        <v>729</v>
      </c>
      <c r="G30" s="2">
        <v>4</v>
      </c>
      <c r="H30" s="3">
        <v>227</v>
      </c>
      <c r="I30" s="2">
        <v>0</v>
      </c>
      <c r="J30" s="3">
        <v>0</v>
      </c>
      <c r="K30" s="3">
        <v>1044.2</v>
      </c>
      <c r="L30" s="3">
        <v>785.2</v>
      </c>
      <c r="M30" s="3">
        <v>259</v>
      </c>
      <c r="N30" s="2" t="s">
        <v>80</v>
      </c>
      <c r="O30" s="2" t="s">
        <v>24</v>
      </c>
      <c r="P30" s="2" t="s">
        <v>55</v>
      </c>
      <c r="Q30" s="2" t="s">
        <v>730</v>
      </c>
      <c r="R30" s="2" t="s">
        <v>27</v>
      </c>
    </row>
    <row r="31" spans="1:18" x14ac:dyDescent="0.25">
      <c r="A31" s="2" t="s">
        <v>1845</v>
      </c>
      <c r="B31" s="6">
        <v>46109</v>
      </c>
      <c r="C31" s="2" t="s">
        <v>1312</v>
      </c>
      <c r="D31" s="2" t="s">
        <v>666</v>
      </c>
      <c r="E31" s="2" t="s">
        <v>1247</v>
      </c>
      <c r="F31" s="2" t="s">
        <v>1248</v>
      </c>
      <c r="G31" s="2">
        <v>3</v>
      </c>
      <c r="H31" s="3">
        <v>372.61</v>
      </c>
      <c r="I31" s="2">
        <v>0</v>
      </c>
      <c r="J31" s="3">
        <v>0</v>
      </c>
      <c r="K31" s="3">
        <v>1285.5</v>
      </c>
      <c r="L31" s="3">
        <v>959.73</v>
      </c>
      <c r="M31" s="3">
        <v>325.77</v>
      </c>
      <c r="N31" s="2" t="s">
        <v>68</v>
      </c>
      <c r="O31" s="2" t="s">
        <v>24</v>
      </c>
      <c r="P31" s="2" t="s">
        <v>25</v>
      </c>
      <c r="Q31" s="2" t="s">
        <v>1846</v>
      </c>
      <c r="R31" s="2" t="s">
        <v>27</v>
      </c>
    </row>
    <row r="32" spans="1:18" x14ac:dyDescent="0.25">
      <c r="A32" s="2" t="s">
        <v>2760</v>
      </c>
      <c r="B32" s="6">
        <v>46109</v>
      </c>
      <c r="C32" s="2" t="s">
        <v>2506</v>
      </c>
      <c r="D32" s="2" t="s">
        <v>389</v>
      </c>
      <c r="E32" s="2" t="s">
        <v>1066</v>
      </c>
      <c r="F32" s="2" t="s">
        <v>1201</v>
      </c>
      <c r="G32" s="2">
        <v>3</v>
      </c>
      <c r="H32" s="3">
        <v>87.95</v>
      </c>
      <c r="I32" s="2">
        <v>5</v>
      </c>
      <c r="J32" s="3">
        <v>13.19</v>
      </c>
      <c r="K32" s="3">
        <v>288.26</v>
      </c>
      <c r="L32" s="3">
        <v>207.27</v>
      </c>
      <c r="M32" s="3">
        <v>80.989999999999995</v>
      </c>
      <c r="N32" s="2" t="s">
        <v>23</v>
      </c>
      <c r="O32" s="2" t="s">
        <v>24</v>
      </c>
      <c r="P32" s="2" t="s">
        <v>25</v>
      </c>
      <c r="Q32" s="2" t="s">
        <v>540</v>
      </c>
      <c r="R32" s="2" t="s">
        <v>27</v>
      </c>
    </row>
    <row r="33" spans="1:18" x14ac:dyDescent="0.25">
      <c r="A33" s="2" t="s">
        <v>3015</v>
      </c>
      <c r="B33" s="6">
        <v>46109</v>
      </c>
      <c r="C33" s="2" t="s">
        <v>3016</v>
      </c>
      <c r="D33" s="2" t="s">
        <v>1382</v>
      </c>
      <c r="E33" s="2" t="s">
        <v>400</v>
      </c>
      <c r="F33" s="2" t="s">
        <v>401</v>
      </c>
      <c r="G33" s="2">
        <v>5</v>
      </c>
      <c r="H33" s="3">
        <v>317.99</v>
      </c>
      <c r="I33" s="2">
        <v>0</v>
      </c>
      <c r="J33" s="3">
        <v>0</v>
      </c>
      <c r="K33" s="3">
        <v>1828.44</v>
      </c>
      <c r="L33" s="3">
        <v>1175.25</v>
      </c>
      <c r="M33" s="3">
        <v>653.19000000000005</v>
      </c>
      <c r="N33" s="2" t="s">
        <v>80</v>
      </c>
      <c r="O33" s="2" t="s">
        <v>24</v>
      </c>
      <c r="P33" s="2" t="s">
        <v>55</v>
      </c>
      <c r="Q33" s="2" t="s">
        <v>775</v>
      </c>
      <c r="R33" s="2" t="s">
        <v>27</v>
      </c>
    </row>
    <row r="34" spans="1:18" x14ac:dyDescent="0.25">
      <c r="A34" s="2" t="s">
        <v>3522</v>
      </c>
      <c r="B34" s="6">
        <v>46109</v>
      </c>
      <c r="C34" s="2" t="s">
        <v>3386</v>
      </c>
      <c r="D34" s="2" t="s">
        <v>349</v>
      </c>
      <c r="E34" s="2" t="s">
        <v>1252</v>
      </c>
      <c r="F34" s="2" t="s">
        <v>2556</v>
      </c>
      <c r="G34" s="2">
        <v>3</v>
      </c>
      <c r="H34" s="3">
        <v>446.17</v>
      </c>
      <c r="I34" s="2">
        <v>0</v>
      </c>
      <c r="J34" s="3">
        <v>0</v>
      </c>
      <c r="K34" s="3">
        <v>1539.29</v>
      </c>
      <c r="L34" s="3">
        <v>976.83</v>
      </c>
      <c r="M34" s="3">
        <v>562.46</v>
      </c>
      <c r="N34" s="2" t="s">
        <v>80</v>
      </c>
      <c r="O34" s="2" t="s">
        <v>24</v>
      </c>
      <c r="P34" s="2" t="s">
        <v>55</v>
      </c>
      <c r="Q34" s="2" t="s">
        <v>1739</v>
      </c>
      <c r="R34" s="2" t="s">
        <v>27</v>
      </c>
    </row>
    <row r="35" spans="1:18" x14ac:dyDescent="0.25">
      <c r="A35" s="2" t="s">
        <v>3680</v>
      </c>
      <c r="B35" s="6">
        <v>46109</v>
      </c>
      <c r="C35" s="2" t="s">
        <v>1349</v>
      </c>
      <c r="D35" s="2" t="s">
        <v>555</v>
      </c>
      <c r="E35" s="2" t="s">
        <v>321</v>
      </c>
      <c r="F35" s="2" t="s">
        <v>1509</v>
      </c>
      <c r="G35" s="2">
        <v>5</v>
      </c>
      <c r="H35" s="3">
        <v>491.81</v>
      </c>
      <c r="I35" s="2">
        <v>20</v>
      </c>
      <c r="J35" s="3">
        <v>491.81</v>
      </c>
      <c r="K35" s="3">
        <v>2262.33</v>
      </c>
      <c r="L35" s="3">
        <v>1827.85</v>
      </c>
      <c r="M35" s="3">
        <v>434.48</v>
      </c>
      <c r="N35" s="2" t="s">
        <v>133</v>
      </c>
      <c r="O35" s="2" t="s">
        <v>24</v>
      </c>
      <c r="P35" s="2" t="s">
        <v>25</v>
      </c>
      <c r="Q35" s="2" t="s">
        <v>1965</v>
      </c>
      <c r="R35" s="2" t="s">
        <v>27</v>
      </c>
    </row>
    <row r="36" spans="1:18" x14ac:dyDescent="0.25">
      <c r="A36" s="2" t="s">
        <v>3773</v>
      </c>
      <c r="B36" s="6">
        <v>46109</v>
      </c>
      <c r="C36" s="2" t="s">
        <v>1848</v>
      </c>
      <c r="D36" s="2" t="s">
        <v>59</v>
      </c>
      <c r="E36" s="2" t="s">
        <v>544</v>
      </c>
      <c r="F36" s="2" t="s">
        <v>545</v>
      </c>
      <c r="G36" s="2">
        <v>1</v>
      </c>
      <c r="H36" s="3">
        <v>342.46</v>
      </c>
      <c r="I36" s="2">
        <v>0</v>
      </c>
      <c r="J36" s="3">
        <v>0</v>
      </c>
      <c r="K36" s="3">
        <v>393.83</v>
      </c>
      <c r="L36" s="3">
        <v>271.77999999999997</v>
      </c>
      <c r="M36" s="3">
        <v>122.05</v>
      </c>
      <c r="N36" s="2" t="s">
        <v>23</v>
      </c>
      <c r="O36" s="2" t="s">
        <v>24</v>
      </c>
      <c r="P36" s="2" t="s">
        <v>25</v>
      </c>
      <c r="Q36" s="2" t="s">
        <v>649</v>
      </c>
      <c r="R36" s="2" t="s">
        <v>27</v>
      </c>
    </row>
    <row r="37" spans="1:18" x14ac:dyDescent="0.25">
      <c r="A37" s="2" t="s">
        <v>3982</v>
      </c>
      <c r="B37" s="6">
        <v>46109</v>
      </c>
      <c r="C37" s="2" t="s">
        <v>1649</v>
      </c>
      <c r="D37" s="2" t="s">
        <v>882</v>
      </c>
      <c r="E37" s="2" t="s">
        <v>1905</v>
      </c>
      <c r="F37" s="2" t="s">
        <v>1937</v>
      </c>
      <c r="G37" s="2">
        <v>3</v>
      </c>
      <c r="H37" s="3">
        <v>262.77</v>
      </c>
      <c r="I37" s="2">
        <v>0</v>
      </c>
      <c r="J37" s="3">
        <v>0</v>
      </c>
      <c r="K37" s="3">
        <v>906.56</v>
      </c>
      <c r="L37" s="3">
        <v>583.91999999999996</v>
      </c>
      <c r="M37" s="3">
        <v>322.64</v>
      </c>
      <c r="N37" s="2" t="s">
        <v>68</v>
      </c>
      <c r="O37" s="2" t="s">
        <v>24</v>
      </c>
      <c r="P37" s="2" t="s">
        <v>25</v>
      </c>
      <c r="Q37" s="2" t="s">
        <v>3983</v>
      </c>
      <c r="R37" s="2" t="s">
        <v>27</v>
      </c>
    </row>
    <row r="38" spans="1:18" x14ac:dyDescent="0.25">
      <c r="A38" s="2" t="s">
        <v>4040</v>
      </c>
      <c r="B38" s="6">
        <v>46109</v>
      </c>
      <c r="C38" s="2" t="s">
        <v>246</v>
      </c>
      <c r="D38" s="2" t="s">
        <v>1678</v>
      </c>
      <c r="E38" s="2" t="s">
        <v>728</v>
      </c>
      <c r="F38" s="2" t="s">
        <v>729</v>
      </c>
      <c r="G38" s="2">
        <v>6</v>
      </c>
      <c r="H38" s="3">
        <v>386.68</v>
      </c>
      <c r="I38" s="2">
        <v>0</v>
      </c>
      <c r="J38" s="3">
        <v>0</v>
      </c>
      <c r="K38" s="3">
        <v>2668.09</v>
      </c>
      <c r="L38" s="3">
        <v>1596.6</v>
      </c>
      <c r="M38" s="3">
        <v>1071.49</v>
      </c>
      <c r="N38" s="2" t="s">
        <v>68</v>
      </c>
      <c r="O38" s="2" t="s">
        <v>24</v>
      </c>
      <c r="P38" s="2" t="s">
        <v>25</v>
      </c>
      <c r="Q38" s="2" t="s">
        <v>1608</v>
      </c>
      <c r="R38" s="2" t="s">
        <v>27</v>
      </c>
    </row>
    <row r="39" spans="1:18" x14ac:dyDescent="0.25">
      <c r="A39" s="2" t="s">
        <v>4044</v>
      </c>
      <c r="B39" s="6">
        <v>46109</v>
      </c>
      <c r="C39" s="2" t="s">
        <v>313</v>
      </c>
      <c r="D39" s="2" t="s">
        <v>141</v>
      </c>
      <c r="E39" s="2" t="s">
        <v>1893</v>
      </c>
      <c r="F39" s="2" t="s">
        <v>2601</v>
      </c>
      <c r="G39" s="2">
        <v>6</v>
      </c>
      <c r="H39" s="3">
        <v>489</v>
      </c>
      <c r="I39" s="2">
        <v>0</v>
      </c>
      <c r="J39" s="3">
        <v>0</v>
      </c>
      <c r="K39" s="3">
        <v>3374.1</v>
      </c>
      <c r="L39" s="3">
        <v>1592.64</v>
      </c>
      <c r="M39" s="3">
        <v>1781.46</v>
      </c>
      <c r="N39" s="2" t="s">
        <v>133</v>
      </c>
      <c r="O39" s="2" t="s">
        <v>24</v>
      </c>
      <c r="P39" s="2" t="s">
        <v>25</v>
      </c>
      <c r="Q39" s="2" t="s">
        <v>1727</v>
      </c>
      <c r="R39" s="2" t="s">
        <v>27</v>
      </c>
    </row>
    <row r="40" spans="1:18" x14ac:dyDescent="0.25">
      <c r="A40" s="2" t="s">
        <v>4100</v>
      </c>
      <c r="B40" s="6">
        <v>46109</v>
      </c>
      <c r="C40" s="2" t="s">
        <v>4101</v>
      </c>
      <c r="D40" s="2" t="s">
        <v>365</v>
      </c>
      <c r="E40" s="2" t="s">
        <v>38</v>
      </c>
      <c r="F40" s="2" t="s">
        <v>210</v>
      </c>
      <c r="G40" s="2">
        <v>1</v>
      </c>
      <c r="H40" s="3">
        <v>459.58</v>
      </c>
      <c r="I40" s="2">
        <v>5</v>
      </c>
      <c r="J40" s="3">
        <v>22.98</v>
      </c>
      <c r="K40" s="3">
        <v>502.09</v>
      </c>
      <c r="L40" s="3">
        <v>386.89</v>
      </c>
      <c r="M40" s="3">
        <v>115.2</v>
      </c>
      <c r="N40" s="2" t="s">
        <v>80</v>
      </c>
      <c r="O40" s="2" t="s">
        <v>24</v>
      </c>
      <c r="P40" s="2" t="s">
        <v>55</v>
      </c>
      <c r="Q40" s="2" t="s">
        <v>1700</v>
      </c>
      <c r="R40" s="2" t="s">
        <v>27</v>
      </c>
    </row>
    <row r="41" spans="1:18" x14ac:dyDescent="0.25">
      <c r="A41" s="2" t="s">
        <v>2046</v>
      </c>
      <c r="B41" s="6">
        <v>46108</v>
      </c>
      <c r="C41" s="2" t="s">
        <v>2047</v>
      </c>
      <c r="D41" s="2" t="s">
        <v>158</v>
      </c>
      <c r="E41" s="2" t="s">
        <v>1476</v>
      </c>
      <c r="F41" s="2" t="s">
        <v>1375</v>
      </c>
      <c r="G41" s="2">
        <v>4</v>
      </c>
      <c r="H41" s="3">
        <v>306.62</v>
      </c>
      <c r="I41" s="2">
        <v>0</v>
      </c>
      <c r="J41" s="3">
        <v>0</v>
      </c>
      <c r="K41" s="3">
        <v>1226.48</v>
      </c>
      <c r="L41" s="3">
        <v>1039.72</v>
      </c>
      <c r="M41" s="3">
        <v>186.76</v>
      </c>
      <c r="N41" s="2" t="s">
        <v>40</v>
      </c>
      <c r="O41" s="2" t="s">
        <v>24</v>
      </c>
      <c r="P41" s="2" t="s">
        <v>33</v>
      </c>
      <c r="Q41" s="2" t="s">
        <v>2048</v>
      </c>
      <c r="R41" s="2" t="s">
        <v>49</v>
      </c>
    </row>
    <row r="42" spans="1:18" x14ac:dyDescent="0.25">
      <c r="A42" s="2" t="s">
        <v>2477</v>
      </c>
      <c r="B42" s="6">
        <v>46108</v>
      </c>
      <c r="C42" s="2" t="s">
        <v>987</v>
      </c>
      <c r="D42" s="2" t="s">
        <v>882</v>
      </c>
      <c r="E42" s="2" t="s">
        <v>2478</v>
      </c>
      <c r="F42" s="2" t="s">
        <v>1881</v>
      </c>
      <c r="G42" s="2">
        <v>5</v>
      </c>
      <c r="H42" s="3">
        <v>300.02999999999997</v>
      </c>
      <c r="I42" s="2">
        <v>0</v>
      </c>
      <c r="J42" s="3">
        <v>0</v>
      </c>
      <c r="K42" s="3">
        <v>1500.15</v>
      </c>
      <c r="L42" s="3">
        <v>973.2</v>
      </c>
      <c r="M42" s="3">
        <v>526.95000000000005</v>
      </c>
      <c r="N42" s="2" t="s">
        <v>68</v>
      </c>
      <c r="O42" s="2" t="s">
        <v>345</v>
      </c>
      <c r="P42" s="2" t="s">
        <v>55</v>
      </c>
      <c r="Q42" s="2" t="s">
        <v>2479</v>
      </c>
      <c r="R42" s="2" t="s">
        <v>49</v>
      </c>
    </row>
    <row r="43" spans="1:18" x14ac:dyDescent="0.25">
      <c r="A43" s="2" t="s">
        <v>3896</v>
      </c>
      <c r="B43" s="6">
        <v>46108</v>
      </c>
      <c r="C43" s="2" t="s">
        <v>782</v>
      </c>
      <c r="D43" s="2" t="s">
        <v>856</v>
      </c>
      <c r="E43" s="2" t="s">
        <v>343</v>
      </c>
      <c r="F43" s="2" t="s">
        <v>344</v>
      </c>
      <c r="G43" s="2">
        <v>3</v>
      </c>
      <c r="H43" s="3">
        <v>275.70999999999998</v>
      </c>
      <c r="I43" s="2">
        <v>0</v>
      </c>
      <c r="J43" s="3">
        <v>0</v>
      </c>
      <c r="K43" s="3">
        <v>827.13</v>
      </c>
      <c r="L43" s="3">
        <v>618.9</v>
      </c>
      <c r="M43" s="3">
        <v>208.23</v>
      </c>
      <c r="N43" s="2" t="s">
        <v>133</v>
      </c>
      <c r="O43" s="2" t="s">
        <v>24</v>
      </c>
      <c r="P43" s="2" t="s">
        <v>25</v>
      </c>
      <c r="Q43" s="2" t="s">
        <v>362</v>
      </c>
      <c r="R43" s="2" t="s">
        <v>49</v>
      </c>
    </row>
    <row r="44" spans="1:18" x14ac:dyDescent="0.25">
      <c r="A44" s="2" t="s">
        <v>3130</v>
      </c>
      <c r="B44" s="6">
        <v>46107</v>
      </c>
      <c r="C44" s="2" t="s">
        <v>1699</v>
      </c>
      <c r="D44" s="2" t="s">
        <v>280</v>
      </c>
      <c r="E44" s="2" t="s">
        <v>2307</v>
      </c>
      <c r="F44" s="2" t="s">
        <v>2308</v>
      </c>
      <c r="G44" s="2">
        <v>4</v>
      </c>
      <c r="H44" s="3">
        <v>124.84</v>
      </c>
      <c r="I44" s="2">
        <v>15</v>
      </c>
      <c r="J44" s="3">
        <v>74.900000000000006</v>
      </c>
      <c r="K44" s="3">
        <v>424.46</v>
      </c>
      <c r="L44" s="3">
        <v>389.4</v>
      </c>
      <c r="M44" s="3">
        <v>35.06</v>
      </c>
      <c r="N44" s="2" t="s">
        <v>40</v>
      </c>
      <c r="O44" s="2" t="s">
        <v>24</v>
      </c>
      <c r="P44" s="2" t="s">
        <v>55</v>
      </c>
      <c r="Q44" s="2" t="s">
        <v>1736</v>
      </c>
      <c r="R44" s="2" t="s">
        <v>49</v>
      </c>
    </row>
    <row r="45" spans="1:18" x14ac:dyDescent="0.25">
      <c r="A45" s="2" t="s">
        <v>3815</v>
      </c>
      <c r="B45" s="6">
        <v>46107</v>
      </c>
      <c r="C45" s="2" t="s">
        <v>2514</v>
      </c>
      <c r="D45" s="2" t="s">
        <v>405</v>
      </c>
      <c r="E45" s="2" t="s">
        <v>1347</v>
      </c>
      <c r="F45" s="2" t="s">
        <v>1313</v>
      </c>
      <c r="G45" s="2">
        <v>8</v>
      </c>
      <c r="H45" s="3">
        <v>442.82</v>
      </c>
      <c r="I45" s="2">
        <v>10</v>
      </c>
      <c r="J45" s="3">
        <v>354.26</v>
      </c>
      <c r="K45" s="3">
        <v>3188.3</v>
      </c>
      <c r="L45" s="3">
        <v>2032.4</v>
      </c>
      <c r="M45" s="3">
        <v>1155.9000000000001</v>
      </c>
      <c r="N45" s="2" t="s">
        <v>47</v>
      </c>
      <c r="O45" s="2" t="s">
        <v>24</v>
      </c>
      <c r="P45" s="2" t="s">
        <v>25</v>
      </c>
      <c r="Q45" s="2" t="s">
        <v>2878</v>
      </c>
      <c r="R45" s="2" t="s">
        <v>49</v>
      </c>
    </row>
    <row r="46" spans="1:18" x14ac:dyDescent="0.25">
      <c r="A46" s="2" t="s">
        <v>4197</v>
      </c>
      <c r="B46" s="6">
        <v>46107</v>
      </c>
      <c r="C46" s="2" t="s">
        <v>696</v>
      </c>
      <c r="D46" s="2" t="s">
        <v>231</v>
      </c>
      <c r="E46" s="2"/>
      <c r="F46" s="2" t="s">
        <v>1223</v>
      </c>
      <c r="G46" s="2">
        <v>3</v>
      </c>
      <c r="H46" s="3">
        <v>465.22</v>
      </c>
      <c r="I46" s="2">
        <v>0</v>
      </c>
      <c r="J46" s="3">
        <v>0</v>
      </c>
      <c r="K46" s="3">
        <v>1395.66</v>
      </c>
      <c r="L46" s="3">
        <v>926.82</v>
      </c>
      <c r="M46" s="3">
        <v>468.84</v>
      </c>
      <c r="N46" s="2" t="s">
        <v>133</v>
      </c>
      <c r="O46" s="2" t="s">
        <v>24</v>
      </c>
      <c r="P46" s="2" t="s">
        <v>25</v>
      </c>
      <c r="Q46" s="2" t="s">
        <v>1271</v>
      </c>
      <c r="R46" s="2" t="s">
        <v>49</v>
      </c>
    </row>
    <row r="47" spans="1:18" x14ac:dyDescent="0.25">
      <c r="A47" s="2" t="s">
        <v>4536</v>
      </c>
      <c r="B47" s="6">
        <v>46107</v>
      </c>
      <c r="C47" s="2" t="s">
        <v>1384</v>
      </c>
      <c r="D47" s="2" t="s">
        <v>1869</v>
      </c>
      <c r="E47" s="2" t="s">
        <v>1413</v>
      </c>
      <c r="F47" s="2" t="s">
        <v>2803</v>
      </c>
      <c r="G47" s="2">
        <v>6</v>
      </c>
      <c r="H47" s="3">
        <v>121.28</v>
      </c>
      <c r="I47" s="2">
        <v>0</v>
      </c>
      <c r="J47" s="3">
        <v>0</v>
      </c>
      <c r="K47" s="3">
        <v>727.68</v>
      </c>
      <c r="L47" s="3">
        <v>499.98</v>
      </c>
      <c r="M47" s="3">
        <v>227.7</v>
      </c>
      <c r="N47" s="2" t="s">
        <v>80</v>
      </c>
      <c r="O47" s="2" t="s">
        <v>24</v>
      </c>
      <c r="P47" s="2" t="s">
        <v>33</v>
      </c>
      <c r="Q47" s="2" t="s">
        <v>1405</v>
      </c>
      <c r="R47" s="2" t="s">
        <v>49</v>
      </c>
    </row>
    <row r="48" spans="1:18" x14ac:dyDescent="0.25">
      <c r="A48" s="2" t="s">
        <v>4575</v>
      </c>
      <c r="B48" s="6">
        <v>46107</v>
      </c>
      <c r="C48" s="2" t="s">
        <v>2302</v>
      </c>
      <c r="D48" s="2" t="s">
        <v>231</v>
      </c>
      <c r="E48" s="2" t="s">
        <v>148</v>
      </c>
      <c r="F48" s="2" t="s">
        <v>361</v>
      </c>
      <c r="G48" s="2">
        <v>3</v>
      </c>
      <c r="H48" s="3">
        <v>418.79</v>
      </c>
      <c r="I48" s="2">
        <v>5</v>
      </c>
      <c r="J48" s="3">
        <v>62.82</v>
      </c>
      <c r="K48" s="3">
        <v>1193.55</v>
      </c>
      <c r="L48" s="3">
        <v>926.82</v>
      </c>
      <c r="M48" s="3">
        <v>266.73</v>
      </c>
      <c r="N48" s="2" t="s">
        <v>80</v>
      </c>
      <c r="O48" s="2" t="s">
        <v>24</v>
      </c>
      <c r="P48" s="2" t="s">
        <v>25</v>
      </c>
      <c r="Q48" s="2" t="s">
        <v>110</v>
      </c>
      <c r="R48" s="2" t="s">
        <v>49</v>
      </c>
    </row>
    <row r="49" spans="1:18" x14ac:dyDescent="0.25">
      <c r="A49" s="2" t="s">
        <v>930</v>
      </c>
      <c r="B49" s="6">
        <v>46106</v>
      </c>
      <c r="C49" s="2" t="s">
        <v>931</v>
      </c>
      <c r="D49" s="2" t="s">
        <v>812</v>
      </c>
      <c r="E49" s="2" t="s">
        <v>297</v>
      </c>
      <c r="F49" s="2" t="s">
        <v>676</v>
      </c>
      <c r="G49" s="2">
        <v>8</v>
      </c>
      <c r="H49" s="3">
        <v>537.83000000000004</v>
      </c>
      <c r="I49" s="2">
        <v>20</v>
      </c>
      <c r="J49" s="3">
        <v>860.53</v>
      </c>
      <c r="K49" s="3">
        <v>3442.11</v>
      </c>
      <c r="L49" s="3">
        <v>3033.52</v>
      </c>
      <c r="M49" s="3">
        <v>408.59</v>
      </c>
      <c r="N49" s="2" t="s">
        <v>133</v>
      </c>
      <c r="O49" s="2" t="s">
        <v>24</v>
      </c>
      <c r="P49" s="2" t="s">
        <v>25</v>
      </c>
      <c r="Q49" s="2" t="s">
        <v>594</v>
      </c>
      <c r="R49" s="2" t="s">
        <v>49</v>
      </c>
    </row>
    <row r="50" spans="1:18" x14ac:dyDescent="0.25">
      <c r="A50" s="2" t="s">
        <v>1111</v>
      </c>
      <c r="B50" s="6">
        <v>46106</v>
      </c>
      <c r="C50" s="2" t="s">
        <v>477</v>
      </c>
      <c r="D50" s="2" t="s">
        <v>1112</v>
      </c>
      <c r="E50" s="2" t="s">
        <v>238</v>
      </c>
      <c r="F50" s="2" t="s">
        <v>1113</v>
      </c>
      <c r="G50" s="2">
        <v>4</v>
      </c>
      <c r="H50" s="3">
        <v>399.72</v>
      </c>
      <c r="I50" s="2">
        <v>0</v>
      </c>
      <c r="J50" s="3">
        <v>0</v>
      </c>
      <c r="K50" s="3">
        <v>1598.88</v>
      </c>
      <c r="L50" s="3">
        <v>1297.92</v>
      </c>
      <c r="M50" s="3">
        <v>300.95999999999998</v>
      </c>
      <c r="N50" s="2" t="s">
        <v>68</v>
      </c>
      <c r="O50" s="2" t="s">
        <v>345</v>
      </c>
      <c r="P50" s="2" t="s">
        <v>25</v>
      </c>
      <c r="Q50" s="2" t="s">
        <v>1114</v>
      </c>
      <c r="R50" s="2" t="s">
        <v>49</v>
      </c>
    </row>
    <row r="51" spans="1:18" x14ac:dyDescent="0.25">
      <c r="A51" s="2" t="s">
        <v>4120</v>
      </c>
      <c r="B51" s="6">
        <v>46106</v>
      </c>
      <c r="C51" s="2" t="s">
        <v>1517</v>
      </c>
      <c r="D51" s="2" t="s">
        <v>732</v>
      </c>
      <c r="E51" s="2" t="s">
        <v>187</v>
      </c>
      <c r="F51" s="2" t="s">
        <v>188</v>
      </c>
      <c r="G51" s="2">
        <v>2</v>
      </c>
      <c r="H51" s="3">
        <v>661.91</v>
      </c>
      <c r="I51" s="2">
        <v>15</v>
      </c>
      <c r="J51" s="3">
        <v>198.57</v>
      </c>
      <c r="K51" s="3">
        <v>1125.25</v>
      </c>
      <c r="L51" s="3">
        <v>797.44</v>
      </c>
      <c r="M51" s="3">
        <v>327.81</v>
      </c>
      <c r="N51" s="2" t="s">
        <v>23</v>
      </c>
      <c r="O51" s="2" t="s">
        <v>24</v>
      </c>
      <c r="P51" s="2" t="s">
        <v>25</v>
      </c>
      <c r="Q51" s="2" t="s">
        <v>1992</v>
      </c>
      <c r="R51" s="2" t="s">
        <v>49</v>
      </c>
    </row>
    <row r="52" spans="1:18" x14ac:dyDescent="0.25">
      <c r="A52" s="2" t="s">
        <v>2873</v>
      </c>
      <c r="B52" s="6">
        <v>46105</v>
      </c>
      <c r="C52" s="2" t="s">
        <v>2209</v>
      </c>
      <c r="D52" s="2" t="s">
        <v>231</v>
      </c>
      <c r="E52" s="2" t="s">
        <v>309</v>
      </c>
      <c r="F52" s="2" t="s">
        <v>310</v>
      </c>
      <c r="G52" s="2">
        <v>3</v>
      </c>
      <c r="H52" s="3">
        <v>418.79</v>
      </c>
      <c r="I52" s="2">
        <v>20</v>
      </c>
      <c r="J52" s="3">
        <v>251.27</v>
      </c>
      <c r="K52" s="3">
        <v>1005.1</v>
      </c>
      <c r="L52" s="3">
        <v>926.82</v>
      </c>
      <c r="M52" s="3">
        <v>78.28</v>
      </c>
      <c r="N52" s="2" t="s">
        <v>68</v>
      </c>
      <c r="O52" s="2" t="s">
        <v>24</v>
      </c>
      <c r="P52" s="2" t="s">
        <v>25</v>
      </c>
      <c r="Q52" s="2" t="s">
        <v>2130</v>
      </c>
      <c r="R52" s="2" t="s">
        <v>49</v>
      </c>
    </row>
    <row r="53" spans="1:18" x14ac:dyDescent="0.25">
      <c r="A53" s="2" t="s">
        <v>3493</v>
      </c>
      <c r="B53" s="6">
        <v>46105</v>
      </c>
      <c r="C53" s="2" t="s">
        <v>3494</v>
      </c>
      <c r="D53" s="2" t="s">
        <v>214</v>
      </c>
      <c r="E53" s="2" t="s">
        <v>192</v>
      </c>
      <c r="F53" s="2" t="s">
        <v>2538</v>
      </c>
      <c r="G53" s="2">
        <v>4</v>
      </c>
      <c r="H53" s="3">
        <v>147.97</v>
      </c>
      <c r="I53" s="2">
        <v>15</v>
      </c>
      <c r="J53" s="3">
        <v>88.78</v>
      </c>
      <c r="K53" s="3">
        <v>503.1</v>
      </c>
      <c r="L53" s="3">
        <v>451.2</v>
      </c>
      <c r="M53" s="3">
        <v>51.9</v>
      </c>
      <c r="N53" s="2" t="s">
        <v>80</v>
      </c>
      <c r="O53" s="2" t="s">
        <v>24</v>
      </c>
      <c r="P53" s="2" t="s">
        <v>55</v>
      </c>
      <c r="Q53" s="2" t="s">
        <v>1159</v>
      </c>
      <c r="R53" s="2" t="s">
        <v>49</v>
      </c>
    </row>
    <row r="54" spans="1:18" x14ac:dyDescent="0.25">
      <c r="A54" s="2" t="s">
        <v>2049</v>
      </c>
      <c r="B54" s="6">
        <v>46104</v>
      </c>
      <c r="C54" s="2" t="s">
        <v>2050</v>
      </c>
      <c r="D54" s="2" t="s">
        <v>1329</v>
      </c>
      <c r="E54" s="2" t="s">
        <v>2051</v>
      </c>
      <c r="F54" s="2" t="s">
        <v>1996</v>
      </c>
      <c r="G54" s="2">
        <v>7</v>
      </c>
      <c r="H54" s="3">
        <v>56.88</v>
      </c>
      <c r="I54" s="2">
        <v>20</v>
      </c>
      <c r="J54" s="3">
        <v>79.63</v>
      </c>
      <c r="K54" s="3">
        <v>318.52999999999997</v>
      </c>
      <c r="L54" s="3">
        <v>314.72000000000003</v>
      </c>
      <c r="M54" s="3">
        <v>3.81</v>
      </c>
      <c r="N54" s="2" t="s">
        <v>40</v>
      </c>
      <c r="O54" s="2" t="s">
        <v>24</v>
      </c>
      <c r="P54" s="2" t="s">
        <v>25</v>
      </c>
      <c r="Q54" s="2" t="s">
        <v>2052</v>
      </c>
      <c r="R54" s="2" t="s">
        <v>49</v>
      </c>
    </row>
    <row r="55" spans="1:18" x14ac:dyDescent="0.25">
      <c r="A55" s="2" t="s">
        <v>2834</v>
      </c>
      <c r="B55" s="6">
        <v>46104</v>
      </c>
      <c r="C55" s="2" t="s">
        <v>1496</v>
      </c>
      <c r="D55" s="2" t="s">
        <v>231</v>
      </c>
      <c r="E55" s="2" t="s">
        <v>1431</v>
      </c>
      <c r="F55" s="2" t="s">
        <v>1436</v>
      </c>
      <c r="G55" s="2">
        <v>4</v>
      </c>
      <c r="H55" s="3">
        <v>472.65</v>
      </c>
      <c r="I55" s="2">
        <v>10</v>
      </c>
      <c r="J55" s="3">
        <v>189.06</v>
      </c>
      <c r="K55" s="3">
        <v>1701.54</v>
      </c>
      <c r="L55" s="3">
        <v>1235.76</v>
      </c>
      <c r="M55" s="3">
        <v>465.78</v>
      </c>
      <c r="N55" s="2" t="s">
        <v>23</v>
      </c>
      <c r="O55" s="2" t="s">
        <v>24</v>
      </c>
      <c r="P55" s="2" t="s">
        <v>33</v>
      </c>
      <c r="Q55" s="2" t="s">
        <v>897</v>
      </c>
      <c r="R55" s="2" t="s">
        <v>49</v>
      </c>
    </row>
    <row r="56" spans="1:18" x14ac:dyDescent="0.25">
      <c r="A56" s="2" t="s">
        <v>3545</v>
      </c>
      <c r="B56" s="6">
        <v>46104</v>
      </c>
      <c r="C56" s="2" t="s">
        <v>3546</v>
      </c>
      <c r="D56" s="2" t="s">
        <v>794</v>
      </c>
      <c r="E56" s="2" t="s">
        <v>31</v>
      </c>
      <c r="F56" s="2" t="s">
        <v>32</v>
      </c>
      <c r="G56" s="2">
        <v>3</v>
      </c>
      <c r="H56" s="3">
        <v>171.25</v>
      </c>
      <c r="I56" s="2">
        <v>0</v>
      </c>
      <c r="J56" s="3">
        <v>0</v>
      </c>
      <c r="K56" s="3">
        <v>513.75</v>
      </c>
      <c r="L56" s="3">
        <v>372.99</v>
      </c>
      <c r="M56" s="3">
        <v>140.76</v>
      </c>
      <c r="N56" s="2" t="s">
        <v>80</v>
      </c>
      <c r="O56" s="2" t="s">
        <v>24</v>
      </c>
      <c r="P56" s="2" t="s">
        <v>25</v>
      </c>
      <c r="Q56" s="2" t="s">
        <v>3002</v>
      </c>
      <c r="R56" s="2" t="s">
        <v>49</v>
      </c>
    </row>
    <row r="57" spans="1:18" x14ac:dyDescent="0.25">
      <c r="A57" s="2" t="s">
        <v>3804</v>
      </c>
      <c r="B57" s="6">
        <v>46104</v>
      </c>
      <c r="C57" s="2" t="s">
        <v>1958</v>
      </c>
      <c r="D57" s="2" t="s">
        <v>389</v>
      </c>
      <c r="E57" s="2" t="s">
        <v>576</v>
      </c>
      <c r="F57" s="2" t="s">
        <v>1151</v>
      </c>
      <c r="G57" s="2">
        <v>4</v>
      </c>
      <c r="H57" s="3">
        <v>83.13</v>
      </c>
      <c r="I57" s="2">
        <v>15</v>
      </c>
      <c r="J57" s="3">
        <v>49.88</v>
      </c>
      <c r="K57" s="3">
        <v>282.64</v>
      </c>
      <c r="L57" s="3">
        <v>276.36</v>
      </c>
      <c r="M57" s="3">
        <v>6.28</v>
      </c>
      <c r="N57" s="2" t="s">
        <v>80</v>
      </c>
      <c r="O57" s="2" t="s">
        <v>24</v>
      </c>
      <c r="P57" s="2" t="s">
        <v>25</v>
      </c>
      <c r="Q57" s="2" t="s">
        <v>3113</v>
      </c>
      <c r="R57" s="2" t="s">
        <v>49</v>
      </c>
    </row>
    <row r="58" spans="1:18" x14ac:dyDescent="0.25">
      <c r="A58" s="2" t="s">
        <v>4151</v>
      </c>
      <c r="B58" s="6">
        <v>46104</v>
      </c>
      <c r="C58" s="2" t="s">
        <v>1000</v>
      </c>
      <c r="D58" s="2" t="s">
        <v>264</v>
      </c>
      <c r="E58" s="2" t="s">
        <v>2009</v>
      </c>
      <c r="F58" s="2" t="s">
        <v>2136</v>
      </c>
      <c r="G58" s="2">
        <v>1</v>
      </c>
      <c r="H58" s="3">
        <v>383.51</v>
      </c>
      <c r="I58" s="2">
        <v>10</v>
      </c>
      <c r="J58" s="3">
        <v>38.35</v>
      </c>
      <c r="K58" s="3">
        <v>345.16</v>
      </c>
      <c r="L58" s="3">
        <v>285.89999999999998</v>
      </c>
      <c r="M58" s="3">
        <v>59.26</v>
      </c>
      <c r="N58" s="2" t="s">
        <v>23</v>
      </c>
      <c r="O58" s="2" t="s">
        <v>24</v>
      </c>
      <c r="P58" s="2" t="s">
        <v>25</v>
      </c>
      <c r="Q58" s="2" t="s">
        <v>2824</v>
      </c>
      <c r="R58" s="2" t="s">
        <v>49</v>
      </c>
    </row>
    <row r="59" spans="1:18" x14ac:dyDescent="0.25">
      <c r="A59" s="2" t="s">
        <v>28</v>
      </c>
      <c r="B59" s="6">
        <v>46103</v>
      </c>
      <c r="C59" s="2" t="s">
        <v>29</v>
      </c>
      <c r="D59" s="2" t="s">
        <v>30</v>
      </c>
      <c r="E59" s="2" t="s">
        <v>31</v>
      </c>
      <c r="F59" s="2" t="s">
        <v>32</v>
      </c>
      <c r="G59" s="2">
        <v>2</v>
      </c>
      <c r="H59" s="3">
        <v>448.94</v>
      </c>
      <c r="I59" s="2">
        <v>0</v>
      </c>
      <c r="J59" s="3">
        <v>0</v>
      </c>
      <c r="K59" s="3">
        <v>1032.56</v>
      </c>
      <c r="L59" s="3">
        <v>760.16</v>
      </c>
      <c r="M59" s="3">
        <v>272.39999999999998</v>
      </c>
      <c r="N59" s="2" t="s">
        <v>23</v>
      </c>
      <c r="O59" s="2" t="s">
        <v>24</v>
      </c>
      <c r="P59" s="2" t="s">
        <v>33</v>
      </c>
      <c r="Q59" s="2" t="s">
        <v>34</v>
      </c>
      <c r="R59" s="2" t="s">
        <v>27</v>
      </c>
    </row>
    <row r="60" spans="1:18" x14ac:dyDescent="0.25">
      <c r="A60" s="2" t="s">
        <v>1311</v>
      </c>
      <c r="B60" s="6">
        <v>46103</v>
      </c>
      <c r="C60" s="2" t="s">
        <v>1312</v>
      </c>
      <c r="D60" s="2" t="s">
        <v>905</v>
      </c>
      <c r="E60" s="2" t="s">
        <v>771</v>
      </c>
      <c r="F60" s="2" t="s">
        <v>1313</v>
      </c>
      <c r="G60" s="2">
        <v>4</v>
      </c>
      <c r="H60" s="3">
        <v>464.41</v>
      </c>
      <c r="I60" s="2">
        <v>0</v>
      </c>
      <c r="J60" s="3">
        <v>0</v>
      </c>
      <c r="K60" s="3">
        <v>2136.29</v>
      </c>
      <c r="L60" s="3">
        <v>1590.76</v>
      </c>
      <c r="M60" s="3">
        <v>545.53</v>
      </c>
      <c r="N60" s="2" t="s">
        <v>80</v>
      </c>
      <c r="O60" s="2" t="s">
        <v>24</v>
      </c>
      <c r="P60" s="2" t="s">
        <v>25</v>
      </c>
      <c r="Q60" s="2" t="s">
        <v>1314</v>
      </c>
      <c r="R60" s="2" t="s">
        <v>27</v>
      </c>
    </row>
    <row r="61" spans="1:18" x14ac:dyDescent="0.25">
      <c r="A61" s="2" t="s">
        <v>4016</v>
      </c>
      <c r="B61" s="6">
        <v>46103</v>
      </c>
      <c r="C61" s="2" t="s">
        <v>1708</v>
      </c>
      <c r="D61" s="2" t="s">
        <v>549</v>
      </c>
      <c r="E61" s="2" t="s">
        <v>612</v>
      </c>
      <c r="F61" s="2" t="s">
        <v>1266</v>
      </c>
      <c r="G61" s="2">
        <v>7</v>
      </c>
      <c r="H61" s="3">
        <v>244.61</v>
      </c>
      <c r="I61" s="2">
        <v>0</v>
      </c>
      <c r="J61" s="3">
        <v>0</v>
      </c>
      <c r="K61" s="3">
        <v>1969.11</v>
      </c>
      <c r="L61" s="3">
        <v>1275.19</v>
      </c>
      <c r="M61" s="3">
        <v>693.92</v>
      </c>
      <c r="N61" s="2" t="s">
        <v>133</v>
      </c>
      <c r="O61" s="2" t="s">
        <v>24</v>
      </c>
      <c r="P61" s="2" t="s">
        <v>25</v>
      </c>
      <c r="Q61" s="2" t="s">
        <v>2397</v>
      </c>
      <c r="R61" s="2" t="s">
        <v>27</v>
      </c>
    </row>
    <row r="62" spans="1:18" x14ac:dyDescent="0.25">
      <c r="A62" s="2" t="s">
        <v>4222</v>
      </c>
      <c r="B62" s="6">
        <v>46103</v>
      </c>
      <c r="C62" s="2" t="s">
        <v>3068</v>
      </c>
      <c r="D62" s="2" t="s">
        <v>871</v>
      </c>
      <c r="E62" s="2" t="s">
        <v>1905</v>
      </c>
      <c r="F62" s="2" t="s">
        <v>3655</v>
      </c>
      <c r="G62" s="2">
        <v>7</v>
      </c>
      <c r="H62" s="3">
        <v>224.08</v>
      </c>
      <c r="I62" s="2">
        <v>15</v>
      </c>
      <c r="J62" s="3">
        <v>235.28</v>
      </c>
      <c r="K62" s="3">
        <v>1533.27</v>
      </c>
      <c r="L62" s="3">
        <v>1106.42</v>
      </c>
      <c r="M62" s="3">
        <v>426.85</v>
      </c>
      <c r="N62" s="2" t="s">
        <v>23</v>
      </c>
      <c r="O62" s="2" t="s">
        <v>24</v>
      </c>
      <c r="P62" s="2" t="s">
        <v>25</v>
      </c>
      <c r="Q62" s="2" t="s">
        <v>1078</v>
      </c>
      <c r="R62" s="2" t="s">
        <v>27</v>
      </c>
    </row>
    <row r="63" spans="1:18" x14ac:dyDescent="0.25">
      <c r="A63" s="2" t="s">
        <v>4471</v>
      </c>
      <c r="B63" s="6">
        <v>46103</v>
      </c>
      <c r="C63" s="2" t="s">
        <v>1188</v>
      </c>
      <c r="D63" s="2" t="s">
        <v>895</v>
      </c>
      <c r="E63" s="2" t="s">
        <v>187</v>
      </c>
      <c r="F63" s="2" t="s">
        <v>188</v>
      </c>
      <c r="G63" s="2">
        <v>7</v>
      </c>
      <c r="H63" s="3">
        <v>468.73</v>
      </c>
      <c r="I63" s="2">
        <v>5</v>
      </c>
      <c r="J63" s="3">
        <v>164.06</v>
      </c>
      <c r="K63" s="3">
        <v>3584.61</v>
      </c>
      <c r="L63" s="3">
        <v>2591.2600000000002</v>
      </c>
      <c r="M63" s="3">
        <v>993.35</v>
      </c>
      <c r="N63" s="2" t="s">
        <v>40</v>
      </c>
      <c r="O63" s="2" t="s">
        <v>24</v>
      </c>
      <c r="P63" s="2" t="s">
        <v>25</v>
      </c>
      <c r="Q63" s="2" t="s">
        <v>818</v>
      </c>
      <c r="R63" s="2" t="s">
        <v>27</v>
      </c>
    </row>
    <row r="64" spans="1:18" x14ac:dyDescent="0.25">
      <c r="A64" s="2" t="s">
        <v>4480</v>
      </c>
      <c r="B64" s="6">
        <v>46103</v>
      </c>
      <c r="C64" s="2" t="s">
        <v>2982</v>
      </c>
      <c r="D64" s="2" t="s">
        <v>384</v>
      </c>
      <c r="E64" s="2" t="s">
        <v>1247</v>
      </c>
      <c r="F64" s="2" t="s">
        <v>474</v>
      </c>
      <c r="G64" s="2">
        <v>5</v>
      </c>
      <c r="H64" s="3">
        <v>433.39</v>
      </c>
      <c r="I64" s="2">
        <v>0</v>
      </c>
      <c r="J64" s="3">
        <v>0</v>
      </c>
      <c r="K64" s="3">
        <v>2491.9899999999998</v>
      </c>
      <c r="L64" s="3">
        <v>1680.35</v>
      </c>
      <c r="M64" s="3">
        <v>811.64</v>
      </c>
      <c r="N64" s="2" t="s">
        <v>47</v>
      </c>
      <c r="O64" s="2" t="s">
        <v>24</v>
      </c>
      <c r="P64" s="2" t="s">
        <v>25</v>
      </c>
      <c r="Q64" s="2" t="s">
        <v>1676</v>
      </c>
      <c r="R64" s="2" t="s">
        <v>27</v>
      </c>
    </row>
    <row r="65" spans="1:18" x14ac:dyDescent="0.25">
      <c r="A65" s="2" t="s">
        <v>4542</v>
      </c>
      <c r="B65" s="6">
        <v>46103</v>
      </c>
      <c r="C65" s="2" t="s">
        <v>2262</v>
      </c>
      <c r="D65" s="2" t="s">
        <v>284</v>
      </c>
      <c r="E65" s="2" t="s">
        <v>465</v>
      </c>
      <c r="F65" s="2" t="s">
        <v>4066</v>
      </c>
      <c r="G65" s="2">
        <v>4</v>
      </c>
      <c r="H65" s="3">
        <v>73.83</v>
      </c>
      <c r="I65" s="2">
        <v>10</v>
      </c>
      <c r="J65" s="3">
        <v>29.53</v>
      </c>
      <c r="K65" s="3">
        <v>305.66000000000003</v>
      </c>
      <c r="L65" s="3">
        <v>217.28</v>
      </c>
      <c r="M65" s="3">
        <v>88.38</v>
      </c>
      <c r="N65" s="2" t="s">
        <v>40</v>
      </c>
      <c r="O65" s="2" t="s">
        <v>24</v>
      </c>
      <c r="P65" s="2" t="s">
        <v>25</v>
      </c>
      <c r="Q65" s="2" t="s">
        <v>1317</v>
      </c>
      <c r="R65" s="2" t="s">
        <v>27</v>
      </c>
    </row>
    <row r="66" spans="1:18" x14ac:dyDescent="0.25">
      <c r="A66" s="2" t="s">
        <v>512</v>
      </c>
      <c r="B66" s="6">
        <v>46102</v>
      </c>
      <c r="C66" s="2" t="s">
        <v>513</v>
      </c>
      <c r="D66" s="2" t="s">
        <v>349</v>
      </c>
      <c r="E66" s="2" t="s">
        <v>514</v>
      </c>
      <c r="F66" s="2" t="s">
        <v>515</v>
      </c>
      <c r="G66" s="2">
        <v>3</v>
      </c>
      <c r="H66" s="3">
        <v>446.17</v>
      </c>
      <c r="I66" s="2">
        <v>15</v>
      </c>
      <c r="J66" s="3">
        <v>200.78</v>
      </c>
      <c r="K66" s="3">
        <v>1308.3900000000001</v>
      </c>
      <c r="L66" s="3">
        <v>976.83</v>
      </c>
      <c r="M66" s="3">
        <v>331.56</v>
      </c>
      <c r="N66" s="2" t="s">
        <v>80</v>
      </c>
      <c r="O66" s="2" t="s">
        <v>24</v>
      </c>
      <c r="P66" s="2" t="s">
        <v>33</v>
      </c>
      <c r="Q66" s="2" t="s">
        <v>516</v>
      </c>
      <c r="R66" s="2" t="s">
        <v>27</v>
      </c>
    </row>
    <row r="67" spans="1:18" x14ac:dyDescent="0.25">
      <c r="A67" s="2" t="s">
        <v>781</v>
      </c>
      <c r="B67" s="6">
        <v>46102</v>
      </c>
      <c r="C67" s="2" t="s">
        <v>782</v>
      </c>
      <c r="D67" s="2" t="s">
        <v>65</v>
      </c>
      <c r="E67" s="2" t="s">
        <v>21</v>
      </c>
      <c r="F67" s="2" t="s">
        <v>783</v>
      </c>
      <c r="G67" s="2">
        <v>2</v>
      </c>
      <c r="H67" s="3">
        <v>172.63</v>
      </c>
      <c r="I67" s="2">
        <v>0</v>
      </c>
      <c r="J67" s="3">
        <v>0</v>
      </c>
      <c r="K67" s="3">
        <v>397.05</v>
      </c>
      <c r="L67" s="3">
        <v>284</v>
      </c>
      <c r="M67" s="3">
        <v>113.05</v>
      </c>
      <c r="N67" s="2" t="s">
        <v>68</v>
      </c>
      <c r="O67" s="2" t="s">
        <v>24</v>
      </c>
      <c r="P67" s="2" t="s">
        <v>25</v>
      </c>
      <c r="Q67" s="2" t="s">
        <v>784</v>
      </c>
      <c r="R67" s="2" t="s">
        <v>27</v>
      </c>
    </row>
    <row r="68" spans="1:18" x14ac:dyDescent="0.25">
      <c r="A68" s="2" t="s">
        <v>2145</v>
      </c>
      <c r="B68" s="6">
        <v>46102</v>
      </c>
      <c r="C68" s="2" t="s">
        <v>112</v>
      </c>
      <c r="D68" s="2" t="s">
        <v>130</v>
      </c>
      <c r="E68" s="2" t="s">
        <v>1109</v>
      </c>
      <c r="F68" s="2" t="s">
        <v>2027</v>
      </c>
      <c r="G68" s="2">
        <v>3</v>
      </c>
      <c r="H68" s="3">
        <v>379.12</v>
      </c>
      <c r="I68" s="2">
        <v>15</v>
      </c>
      <c r="J68" s="3">
        <v>170.6</v>
      </c>
      <c r="K68" s="3">
        <v>1111.77</v>
      </c>
      <c r="L68" s="3">
        <v>879.15</v>
      </c>
      <c r="M68" s="3">
        <v>232.62</v>
      </c>
      <c r="N68" s="2" t="s">
        <v>40</v>
      </c>
      <c r="O68" s="2" t="s">
        <v>24</v>
      </c>
      <c r="P68" s="2" t="s">
        <v>25</v>
      </c>
      <c r="Q68" s="2" t="s">
        <v>1707</v>
      </c>
      <c r="R68" s="2" t="s">
        <v>27</v>
      </c>
    </row>
    <row r="69" spans="1:18" x14ac:dyDescent="0.25">
      <c r="A69" s="2" t="s">
        <v>2737</v>
      </c>
      <c r="B69" s="6">
        <v>46102</v>
      </c>
      <c r="C69" s="2"/>
      <c r="D69" s="2" t="s">
        <v>405</v>
      </c>
      <c r="E69" s="2" t="s">
        <v>2009</v>
      </c>
      <c r="F69" s="2" t="s">
        <v>1170</v>
      </c>
      <c r="G69" s="2">
        <v>6</v>
      </c>
      <c r="H69" s="3">
        <v>484.5</v>
      </c>
      <c r="I69" s="2">
        <v>0</v>
      </c>
      <c r="J69" s="3">
        <v>0</v>
      </c>
      <c r="K69" s="3">
        <v>3343.05</v>
      </c>
      <c r="L69" s="3">
        <v>1524.3</v>
      </c>
      <c r="M69" s="3">
        <v>1818.75</v>
      </c>
      <c r="N69" s="2" t="s">
        <v>80</v>
      </c>
      <c r="O69" s="2" t="s">
        <v>24</v>
      </c>
      <c r="P69" s="2" t="s">
        <v>55</v>
      </c>
      <c r="Q69" s="2" t="s">
        <v>1844</v>
      </c>
      <c r="R69" s="2" t="s">
        <v>27</v>
      </c>
    </row>
    <row r="70" spans="1:18" x14ac:dyDescent="0.25">
      <c r="A70" s="2" t="s">
        <v>2968</v>
      </c>
      <c r="B70" s="6">
        <v>46102</v>
      </c>
      <c r="C70" s="2" t="s">
        <v>1545</v>
      </c>
      <c r="D70" s="2" t="s">
        <v>242</v>
      </c>
      <c r="E70" s="2" t="s">
        <v>1044</v>
      </c>
      <c r="F70" s="2" t="s">
        <v>1045</v>
      </c>
      <c r="G70" s="2">
        <v>4</v>
      </c>
      <c r="H70" s="3">
        <v>80.5</v>
      </c>
      <c r="I70" s="2">
        <v>5</v>
      </c>
      <c r="J70" s="3">
        <v>16.100000000000001</v>
      </c>
      <c r="K70" s="3">
        <v>351.78</v>
      </c>
      <c r="L70" s="3">
        <v>249</v>
      </c>
      <c r="M70" s="3">
        <v>102.78</v>
      </c>
      <c r="N70" s="2" t="s">
        <v>40</v>
      </c>
      <c r="O70" s="2" t="s">
        <v>24</v>
      </c>
      <c r="P70" s="2" t="s">
        <v>25</v>
      </c>
      <c r="Q70" s="2" t="s">
        <v>110</v>
      </c>
      <c r="R70" s="2" t="s">
        <v>27</v>
      </c>
    </row>
    <row r="71" spans="1:18" x14ac:dyDescent="0.25">
      <c r="A71" s="2" t="s">
        <v>3076</v>
      </c>
      <c r="B71" s="6">
        <v>46102</v>
      </c>
      <c r="C71" s="2" t="s">
        <v>1690</v>
      </c>
      <c r="D71" s="2" t="s">
        <v>1658</v>
      </c>
      <c r="E71" s="2" t="s">
        <v>114</v>
      </c>
      <c r="F71" s="2" t="s">
        <v>115</v>
      </c>
      <c r="G71" s="2">
        <v>4</v>
      </c>
      <c r="H71" s="3">
        <v>233.47</v>
      </c>
      <c r="I71" s="2">
        <v>0</v>
      </c>
      <c r="J71" s="3">
        <v>0</v>
      </c>
      <c r="K71" s="3">
        <v>1073.96</v>
      </c>
      <c r="L71" s="3">
        <v>755.92</v>
      </c>
      <c r="M71" s="3">
        <v>318.04000000000002</v>
      </c>
      <c r="N71" s="2" t="s">
        <v>47</v>
      </c>
      <c r="O71" s="2" t="s">
        <v>345</v>
      </c>
      <c r="P71" s="2" t="s">
        <v>25</v>
      </c>
      <c r="Q71" s="2" t="s">
        <v>2622</v>
      </c>
      <c r="R71" s="2" t="s">
        <v>27</v>
      </c>
    </row>
    <row r="72" spans="1:18" x14ac:dyDescent="0.25">
      <c r="A72" s="2" t="s">
        <v>3078</v>
      </c>
      <c r="B72" s="6">
        <v>46102</v>
      </c>
      <c r="C72" s="2" t="s">
        <v>2628</v>
      </c>
      <c r="D72" s="2" t="s">
        <v>314</v>
      </c>
      <c r="E72" s="2" t="s">
        <v>1372</v>
      </c>
      <c r="F72" s="2" t="s">
        <v>2629</v>
      </c>
      <c r="G72" s="2">
        <v>4</v>
      </c>
      <c r="H72" s="3">
        <v>329.69</v>
      </c>
      <c r="I72" s="2">
        <v>0</v>
      </c>
      <c r="J72" s="3">
        <v>0</v>
      </c>
      <c r="K72" s="3">
        <v>1516.57</v>
      </c>
      <c r="L72" s="3">
        <v>989</v>
      </c>
      <c r="M72" s="3">
        <v>527.57000000000005</v>
      </c>
      <c r="N72" s="2" t="s">
        <v>133</v>
      </c>
      <c r="O72" s="2" t="s">
        <v>24</v>
      </c>
      <c r="P72" s="2" t="s">
        <v>25</v>
      </c>
      <c r="Q72" s="2" t="s">
        <v>2408</v>
      </c>
      <c r="R72" s="2" t="s">
        <v>27</v>
      </c>
    </row>
    <row r="73" spans="1:18" x14ac:dyDescent="0.25">
      <c r="A73" s="2" t="s">
        <v>3131</v>
      </c>
      <c r="B73" s="6">
        <v>46102</v>
      </c>
      <c r="C73" s="2" t="s">
        <v>2887</v>
      </c>
      <c r="D73" s="2" t="s">
        <v>242</v>
      </c>
      <c r="E73" s="2" t="s">
        <v>120</v>
      </c>
      <c r="F73" s="2" t="s">
        <v>271</v>
      </c>
      <c r="G73" s="2">
        <v>5</v>
      </c>
      <c r="H73" s="3">
        <v>80.5</v>
      </c>
      <c r="I73" s="2">
        <v>5</v>
      </c>
      <c r="J73" s="3">
        <v>20.12</v>
      </c>
      <c r="K73" s="3">
        <v>439.74</v>
      </c>
      <c r="L73" s="3">
        <v>311.25</v>
      </c>
      <c r="M73" s="3">
        <v>128.49</v>
      </c>
      <c r="N73" s="2" t="s">
        <v>47</v>
      </c>
      <c r="O73" s="2" t="s">
        <v>345</v>
      </c>
      <c r="P73" s="2" t="s">
        <v>25</v>
      </c>
      <c r="Q73" s="2" t="s">
        <v>874</v>
      </c>
      <c r="R73" s="2" t="s">
        <v>27</v>
      </c>
    </row>
    <row r="74" spans="1:18" x14ac:dyDescent="0.25">
      <c r="A74" s="2" t="s">
        <v>3792</v>
      </c>
      <c r="B74" s="6">
        <v>46102</v>
      </c>
      <c r="C74" s="2" t="s">
        <v>1741</v>
      </c>
      <c r="D74" s="2" t="s">
        <v>226</v>
      </c>
      <c r="E74" s="2" t="s">
        <v>653</v>
      </c>
      <c r="F74" s="2" t="s">
        <v>1220</v>
      </c>
      <c r="G74" s="2">
        <v>8</v>
      </c>
      <c r="H74" s="3">
        <v>364.78</v>
      </c>
      <c r="I74" s="2">
        <v>5</v>
      </c>
      <c r="J74" s="3">
        <v>145.91</v>
      </c>
      <c r="K74" s="3">
        <v>3188.18</v>
      </c>
      <c r="L74" s="3">
        <v>1773.76</v>
      </c>
      <c r="M74" s="3">
        <v>1414.42</v>
      </c>
      <c r="N74" s="2" t="s">
        <v>23</v>
      </c>
      <c r="O74" s="2" t="s">
        <v>24</v>
      </c>
      <c r="P74" s="2" t="s">
        <v>25</v>
      </c>
      <c r="Q74" s="2" t="s">
        <v>3102</v>
      </c>
      <c r="R74" s="2" t="s">
        <v>27</v>
      </c>
    </row>
    <row r="75" spans="1:18" x14ac:dyDescent="0.25">
      <c r="A75" s="2" t="s">
        <v>4092</v>
      </c>
      <c r="B75" s="6">
        <v>46102</v>
      </c>
      <c r="C75" s="2" t="s">
        <v>2062</v>
      </c>
      <c r="D75" s="2" t="s">
        <v>1706</v>
      </c>
      <c r="E75" s="2" t="s">
        <v>38</v>
      </c>
      <c r="F75" s="2" t="s">
        <v>2877</v>
      </c>
      <c r="G75" s="2">
        <v>4</v>
      </c>
      <c r="H75" s="3">
        <v>268.32</v>
      </c>
      <c r="I75" s="2">
        <v>15</v>
      </c>
      <c r="J75" s="3">
        <v>160.99</v>
      </c>
      <c r="K75" s="3">
        <v>1049.1300000000001</v>
      </c>
      <c r="L75" s="3">
        <v>965.76</v>
      </c>
      <c r="M75" s="3">
        <v>83.37</v>
      </c>
      <c r="N75" s="2" t="s">
        <v>80</v>
      </c>
      <c r="O75" s="2" t="s">
        <v>24</v>
      </c>
      <c r="P75" s="2" t="s">
        <v>25</v>
      </c>
      <c r="Q75" s="2" t="s">
        <v>1001</v>
      </c>
      <c r="R75" s="2" t="s">
        <v>27</v>
      </c>
    </row>
    <row r="76" spans="1:18" x14ac:dyDescent="0.25">
      <c r="A76" s="2" t="s">
        <v>4379</v>
      </c>
      <c r="B76" s="6">
        <v>46102</v>
      </c>
      <c r="C76" s="2" t="s">
        <v>1583</v>
      </c>
      <c r="D76" s="2" t="s">
        <v>530</v>
      </c>
      <c r="E76" s="2" t="s">
        <v>285</v>
      </c>
      <c r="F76" s="2" t="s">
        <v>2070</v>
      </c>
      <c r="G76" s="2">
        <v>2</v>
      </c>
      <c r="H76" s="3">
        <v>125.15</v>
      </c>
      <c r="I76" s="2">
        <v>15</v>
      </c>
      <c r="J76" s="3">
        <v>37.549999999999997</v>
      </c>
      <c r="K76" s="3">
        <v>244.66</v>
      </c>
      <c r="L76" s="3">
        <v>191.4</v>
      </c>
      <c r="M76" s="3">
        <v>53.26</v>
      </c>
      <c r="N76" s="2" t="s">
        <v>23</v>
      </c>
      <c r="O76" s="2" t="s">
        <v>24</v>
      </c>
      <c r="P76" s="2" t="s">
        <v>25</v>
      </c>
      <c r="Q76" s="2" t="s">
        <v>516</v>
      </c>
      <c r="R76" s="2" t="s">
        <v>27</v>
      </c>
    </row>
    <row r="77" spans="1:18" x14ac:dyDescent="0.25">
      <c r="A77" s="2" t="s">
        <v>4562</v>
      </c>
      <c r="B77" s="6">
        <v>46102</v>
      </c>
      <c r="C77" s="2" t="s">
        <v>140</v>
      </c>
      <c r="D77" s="2" t="s">
        <v>661</v>
      </c>
      <c r="E77" s="2" t="s">
        <v>209</v>
      </c>
      <c r="F77" s="2" t="s">
        <v>210</v>
      </c>
      <c r="G77" s="2">
        <v>3</v>
      </c>
      <c r="H77" s="3">
        <v>224.28</v>
      </c>
      <c r="I77" s="2">
        <v>20</v>
      </c>
      <c r="J77" s="3">
        <v>134.57</v>
      </c>
      <c r="K77" s="3">
        <v>619.01</v>
      </c>
      <c r="L77" s="3">
        <v>577.16999999999996</v>
      </c>
      <c r="M77" s="3">
        <v>41.84</v>
      </c>
      <c r="N77" s="2" t="s">
        <v>47</v>
      </c>
      <c r="O77" s="2" t="s">
        <v>24</v>
      </c>
      <c r="P77" s="2" t="s">
        <v>25</v>
      </c>
      <c r="Q77" s="2" t="s">
        <v>1811</v>
      </c>
      <c r="R77" s="2" t="s">
        <v>27</v>
      </c>
    </row>
    <row r="78" spans="1:18" x14ac:dyDescent="0.25">
      <c r="A78" s="2" t="s">
        <v>388</v>
      </c>
      <c r="B78" s="6">
        <v>46101</v>
      </c>
      <c r="C78" s="2" t="s">
        <v>379</v>
      </c>
      <c r="D78" s="2" t="s">
        <v>389</v>
      </c>
      <c r="E78" s="2" t="s">
        <v>390</v>
      </c>
      <c r="F78" s="2" t="s">
        <v>391</v>
      </c>
      <c r="G78" s="2">
        <v>4</v>
      </c>
      <c r="H78" s="3">
        <v>83.49</v>
      </c>
      <c r="I78" s="2">
        <v>0</v>
      </c>
      <c r="J78" s="3">
        <v>0</v>
      </c>
      <c r="K78" s="3">
        <v>333.96</v>
      </c>
      <c r="L78" s="3">
        <v>276.36</v>
      </c>
      <c r="M78" s="3">
        <v>57.6</v>
      </c>
      <c r="N78" s="2" t="s">
        <v>68</v>
      </c>
      <c r="O78" s="2" t="s">
        <v>24</v>
      </c>
      <c r="P78" s="2" t="s">
        <v>55</v>
      </c>
      <c r="Q78" s="2" t="s">
        <v>392</v>
      </c>
      <c r="R78" s="2" t="s">
        <v>49</v>
      </c>
    </row>
    <row r="79" spans="1:18" x14ac:dyDescent="0.25">
      <c r="A79" s="2" t="s">
        <v>1898</v>
      </c>
      <c r="B79" s="6">
        <v>46101</v>
      </c>
      <c r="C79" s="2" t="s">
        <v>1206</v>
      </c>
      <c r="D79" s="2" t="s">
        <v>686</v>
      </c>
      <c r="E79" s="2" t="s">
        <v>78</v>
      </c>
      <c r="F79" s="2" t="s">
        <v>79</v>
      </c>
      <c r="G79" s="2">
        <v>1</v>
      </c>
      <c r="H79" s="3">
        <v>451.89</v>
      </c>
      <c r="I79" s="2">
        <v>0</v>
      </c>
      <c r="J79" s="3">
        <v>0</v>
      </c>
      <c r="K79" s="3">
        <v>451.89</v>
      </c>
      <c r="L79" s="3">
        <v>387.16</v>
      </c>
      <c r="M79" s="3">
        <v>64.73</v>
      </c>
      <c r="N79" s="2" t="s">
        <v>80</v>
      </c>
      <c r="O79" s="2" t="s">
        <v>24</v>
      </c>
      <c r="P79" s="2" t="s">
        <v>55</v>
      </c>
      <c r="Q79" s="2" t="s">
        <v>1260</v>
      </c>
      <c r="R79" s="2" t="s">
        <v>49</v>
      </c>
    </row>
    <row r="80" spans="1:18" x14ac:dyDescent="0.25">
      <c r="A80" s="2" t="s">
        <v>2336</v>
      </c>
      <c r="B80" s="6">
        <v>46101</v>
      </c>
      <c r="C80" s="2" t="s">
        <v>660</v>
      </c>
      <c r="D80" s="2" t="s">
        <v>622</v>
      </c>
      <c r="E80" s="2" t="s">
        <v>704</v>
      </c>
      <c r="F80" s="2" t="s">
        <v>1270</v>
      </c>
      <c r="G80" s="2">
        <v>3</v>
      </c>
      <c r="H80" s="3">
        <v>327.08</v>
      </c>
      <c r="I80" s="2">
        <v>0</v>
      </c>
      <c r="J80" s="3">
        <v>0</v>
      </c>
      <c r="K80" s="3">
        <v>981.24</v>
      </c>
      <c r="L80" s="3">
        <v>823.83</v>
      </c>
      <c r="M80" s="3">
        <v>157.41</v>
      </c>
      <c r="N80" s="2" t="s">
        <v>23</v>
      </c>
      <c r="O80" s="2" t="s">
        <v>24</v>
      </c>
      <c r="P80" s="2" t="s">
        <v>25</v>
      </c>
      <c r="Q80" s="2" t="s">
        <v>1336</v>
      </c>
      <c r="R80" s="2" t="s">
        <v>49</v>
      </c>
    </row>
    <row r="81" spans="1:18" x14ac:dyDescent="0.25">
      <c r="A81" s="2" t="s">
        <v>2602</v>
      </c>
      <c r="B81" s="6">
        <v>46101</v>
      </c>
      <c r="C81" s="2" t="s">
        <v>289</v>
      </c>
      <c r="D81" s="2" t="s">
        <v>1150</v>
      </c>
      <c r="E81" s="2" t="s">
        <v>1903</v>
      </c>
      <c r="F81" s="2" t="s">
        <v>2603</v>
      </c>
      <c r="G81" s="2">
        <v>8</v>
      </c>
      <c r="H81" s="3">
        <v>484.89</v>
      </c>
      <c r="I81" s="2">
        <v>0</v>
      </c>
      <c r="J81" s="3">
        <v>0</v>
      </c>
      <c r="K81" s="3">
        <v>3879.12</v>
      </c>
      <c r="L81" s="3">
        <v>2694.4</v>
      </c>
      <c r="M81" s="3">
        <v>1184.72</v>
      </c>
      <c r="N81" s="2" t="s">
        <v>80</v>
      </c>
      <c r="O81" s="2" t="s">
        <v>24</v>
      </c>
      <c r="P81" s="2" t="s">
        <v>25</v>
      </c>
      <c r="Q81" s="2" t="s">
        <v>2130</v>
      </c>
      <c r="R81" s="2" t="s">
        <v>49</v>
      </c>
    </row>
    <row r="82" spans="1:18" x14ac:dyDescent="0.25">
      <c r="A82" s="2" t="s">
        <v>2840</v>
      </c>
      <c r="B82" s="6">
        <v>46101</v>
      </c>
      <c r="C82" s="2" t="s">
        <v>1615</v>
      </c>
      <c r="D82" s="2" t="s">
        <v>65</v>
      </c>
      <c r="E82" s="2" t="s">
        <v>221</v>
      </c>
      <c r="F82" s="2" t="s">
        <v>361</v>
      </c>
      <c r="G82" s="2">
        <v>3</v>
      </c>
      <c r="H82" s="3">
        <v>172.63</v>
      </c>
      <c r="I82" s="2">
        <v>15</v>
      </c>
      <c r="J82" s="3">
        <v>77.680000000000007</v>
      </c>
      <c r="K82" s="3">
        <v>440.21</v>
      </c>
      <c r="L82" s="3">
        <v>426</v>
      </c>
      <c r="M82" s="3">
        <v>14.21</v>
      </c>
      <c r="N82" s="2" t="s">
        <v>80</v>
      </c>
      <c r="O82" s="2" t="s">
        <v>24</v>
      </c>
      <c r="P82" s="2" t="s">
        <v>25</v>
      </c>
      <c r="Q82" s="2" t="s">
        <v>799</v>
      </c>
      <c r="R82" s="2" t="s">
        <v>49</v>
      </c>
    </row>
    <row r="83" spans="1:18" x14ac:dyDescent="0.25">
      <c r="A83" s="2" t="s">
        <v>2991</v>
      </c>
      <c r="B83" s="6">
        <v>46100</v>
      </c>
      <c r="C83" s="2" t="s">
        <v>2106</v>
      </c>
      <c r="D83" s="2" t="s">
        <v>37</v>
      </c>
      <c r="E83" s="2" t="s">
        <v>913</v>
      </c>
      <c r="F83" s="2" t="s">
        <v>132</v>
      </c>
      <c r="G83" s="2">
        <v>5</v>
      </c>
      <c r="H83" s="3">
        <v>234.86</v>
      </c>
      <c r="I83" s="2">
        <v>10</v>
      </c>
      <c r="J83" s="3">
        <v>117.43</v>
      </c>
      <c r="K83" s="3">
        <v>1056.8699999999999</v>
      </c>
      <c r="L83" s="3">
        <v>1066.1500000000001</v>
      </c>
      <c r="M83" s="3">
        <v>-9.2799999999999994</v>
      </c>
      <c r="N83" s="2" t="s">
        <v>68</v>
      </c>
      <c r="O83" s="2" t="s">
        <v>24</v>
      </c>
      <c r="P83" s="2" t="s">
        <v>25</v>
      </c>
      <c r="Q83" s="2" t="s">
        <v>2992</v>
      </c>
      <c r="R83" s="2" t="s">
        <v>49</v>
      </c>
    </row>
    <row r="84" spans="1:18" x14ac:dyDescent="0.25">
      <c r="A84" s="2" t="s">
        <v>3892</v>
      </c>
      <c r="B84" s="6">
        <v>46100</v>
      </c>
      <c r="C84" s="2" t="s">
        <v>538</v>
      </c>
      <c r="D84" s="2" t="s">
        <v>290</v>
      </c>
      <c r="E84" s="2" t="s">
        <v>1413</v>
      </c>
      <c r="F84" s="2" t="s">
        <v>1829</v>
      </c>
      <c r="G84" s="2">
        <v>4</v>
      </c>
      <c r="H84" s="3">
        <v>232.11</v>
      </c>
      <c r="I84" s="2">
        <v>0</v>
      </c>
      <c r="J84" s="3">
        <v>0</v>
      </c>
      <c r="K84" s="3">
        <v>928.44</v>
      </c>
      <c r="L84" s="3">
        <v>622.6</v>
      </c>
      <c r="M84" s="3">
        <v>305.83999999999997</v>
      </c>
      <c r="N84" s="2" t="s">
        <v>40</v>
      </c>
      <c r="O84" s="2" t="s">
        <v>24</v>
      </c>
      <c r="P84" s="2" t="s">
        <v>25</v>
      </c>
      <c r="Q84" s="2" t="s">
        <v>889</v>
      </c>
      <c r="R84" s="2" t="s">
        <v>49</v>
      </c>
    </row>
    <row r="85" spans="1:18" x14ac:dyDescent="0.25">
      <c r="A85" s="2" t="s">
        <v>3924</v>
      </c>
      <c r="B85" s="6">
        <v>46100</v>
      </c>
      <c r="C85" s="2" t="s">
        <v>1144</v>
      </c>
      <c r="D85" s="2" t="s">
        <v>65</v>
      </c>
      <c r="E85" s="2" t="s">
        <v>478</v>
      </c>
      <c r="F85" s="2" t="s">
        <v>479</v>
      </c>
      <c r="G85" s="2">
        <v>1</v>
      </c>
      <c r="H85" s="3">
        <v>172.63</v>
      </c>
      <c r="I85" s="2">
        <v>0</v>
      </c>
      <c r="J85" s="3">
        <v>0</v>
      </c>
      <c r="K85" s="3">
        <v>172.63</v>
      </c>
      <c r="L85" s="3">
        <v>142</v>
      </c>
      <c r="M85" s="3">
        <v>30.63</v>
      </c>
      <c r="N85" s="2" t="s">
        <v>80</v>
      </c>
      <c r="O85" s="2" t="s">
        <v>24</v>
      </c>
      <c r="P85" s="2" t="s">
        <v>25</v>
      </c>
      <c r="Q85" s="2" t="s">
        <v>827</v>
      </c>
      <c r="R85" s="2" t="s">
        <v>49</v>
      </c>
    </row>
    <row r="86" spans="1:18" x14ac:dyDescent="0.25">
      <c r="A86" s="2" t="s">
        <v>4159</v>
      </c>
      <c r="B86" s="6">
        <v>46100</v>
      </c>
      <c r="C86" s="2" t="s">
        <v>3151</v>
      </c>
      <c r="D86" s="2" t="s">
        <v>203</v>
      </c>
      <c r="E86" s="2" t="s">
        <v>1289</v>
      </c>
      <c r="F86" s="2" t="s">
        <v>316</v>
      </c>
      <c r="G86" s="2">
        <v>7</v>
      </c>
      <c r="H86" s="3">
        <v>218.72</v>
      </c>
      <c r="I86" s="2">
        <v>0</v>
      </c>
      <c r="J86" s="3">
        <v>0</v>
      </c>
      <c r="K86" s="3">
        <v>1531.04</v>
      </c>
      <c r="L86" s="3">
        <v>1191.4000000000001</v>
      </c>
      <c r="M86" s="3">
        <v>339.64</v>
      </c>
      <c r="N86" s="2" t="s">
        <v>133</v>
      </c>
      <c r="O86" s="2" t="s">
        <v>24</v>
      </c>
      <c r="P86" s="2" t="s">
        <v>25</v>
      </c>
      <c r="Q86" s="2" t="s">
        <v>1549</v>
      </c>
      <c r="R86" s="2" t="s">
        <v>49</v>
      </c>
    </row>
    <row r="87" spans="1:18" x14ac:dyDescent="0.25">
      <c r="A87" s="2" t="s">
        <v>4518</v>
      </c>
      <c r="B87" s="6">
        <v>46100</v>
      </c>
      <c r="C87" s="2" t="s">
        <v>565</v>
      </c>
      <c r="D87" s="2" t="s">
        <v>680</v>
      </c>
      <c r="E87" s="2" t="s">
        <v>171</v>
      </c>
      <c r="F87" s="2" t="s">
        <v>210</v>
      </c>
      <c r="G87" s="2">
        <v>6</v>
      </c>
      <c r="H87" s="3">
        <v>164.87</v>
      </c>
      <c r="I87" s="2">
        <v>0</v>
      </c>
      <c r="J87" s="3">
        <v>0</v>
      </c>
      <c r="K87" s="3">
        <v>989.22</v>
      </c>
      <c r="L87" s="3">
        <v>827.7</v>
      </c>
      <c r="M87" s="3">
        <v>161.52000000000001</v>
      </c>
      <c r="N87" s="2" t="s">
        <v>80</v>
      </c>
      <c r="O87" s="2" t="s">
        <v>24</v>
      </c>
      <c r="P87" s="2" t="s">
        <v>25</v>
      </c>
      <c r="Q87" s="2" t="s">
        <v>62</v>
      </c>
      <c r="R87" s="2" t="s">
        <v>49</v>
      </c>
    </row>
    <row r="88" spans="1:18" x14ac:dyDescent="0.25">
      <c r="A88" s="2" t="s">
        <v>4538</v>
      </c>
      <c r="B88" s="6">
        <v>46100</v>
      </c>
      <c r="C88" s="2" t="s">
        <v>2342</v>
      </c>
      <c r="D88" s="2" t="s">
        <v>555</v>
      </c>
      <c r="E88" s="2" t="s">
        <v>232</v>
      </c>
      <c r="F88" s="2" t="s">
        <v>233</v>
      </c>
      <c r="G88" s="2">
        <v>4</v>
      </c>
      <c r="H88" s="3">
        <v>491.81</v>
      </c>
      <c r="I88" s="2">
        <v>15</v>
      </c>
      <c r="J88" s="3">
        <v>295.08999999999997</v>
      </c>
      <c r="K88" s="3">
        <v>1672.15</v>
      </c>
      <c r="L88" s="3">
        <v>1462.28</v>
      </c>
      <c r="M88" s="3">
        <v>209.87</v>
      </c>
      <c r="N88" s="2" t="s">
        <v>80</v>
      </c>
      <c r="O88" s="2" t="s">
        <v>24</v>
      </c>
      <c r="P88" s="2" t="s">
        <v>25</v>
      </c>
      <c r="Q88" s="2" t="s">
        <v>849</v>
      </c>
      <c r="R88" s="2" t="s">
        <v>49</v>
      </c>
    </row>
    <row r="89" spans="1:18" x14ac:dyDescent="0.25">
      <c r="A89" s="2" t="s">
        <v>561</v>
      </c>
      <c r="B89" s="6">
        <v>46099</v>
      </c>
      <c r="C89" s="2" t="s">
        <v>562</v>
      </c>
      <c r="D89" s="2" t="s">
        <v>119</v>
      </c>
      <c r="E89" s="2" t="s">
        <v>85</v>
      </c>
      <c r="F89" s="2" t="s">
        <v>86</v>
      </c>
      <c r="G89" s="2">
        <v>5</v>
      </c>
      <c r="H89" s="3">
        <v>143.03</v>
      </c>
      <c r="I89" s="2">
        <v>20</v>
      </c>
      <c r="J89" s="3">
        <v>143.03</v>
      </c>
      <c r="K89" s="3">
        <v>572.12</v>
      </c>
      <c r="L89" s="3">
        <v>579.54999999999995</v>
      </c>
      <c r="M89" s="3">
        <v>-7.43</v>
      </c>
      <c r="N89" s="2" t="s">
        <v>47</v>
      </c>
      <c r="O89" s="2" t="s">
        <v>24</v>
      </c>
      <c r="P89" s="2" t="s">
        <v>25</v>
      </c>
      <c r="Q89" s="2" t="s">
        <v>563</v>
      </c>
      <c r="R89" s="2" t="s">
        <v>49</v>
      </c>
    </row>
    <row r="90" spans="1:18" x14ac:dyDescent="0.25">
      <c r="A90" s="2" t="s">
        <v>595</v>
      </c>
      <c r="B90" s="6">
        <v>46099</v>
      </c>
      <c r="C90" s="2" t="s">
        <v>596</v>
      </c>
      <c r="D90" s="2" t="s">
        <v>326</v>
      </c>
      <c r="E90" s="2" t="s">
        <v>153</v>
      </c>
      <c r="F90" s="2" t="s">
        <v>154</v>
      </c>
      <c r="G90" s="2">
        <v>2</v>
      </c>
      <c r="H90" s="3">
        <v>400.33</v>
      </c>
      <c r="I90" s="2">
        <v>5</v>
      </c>
      <c r="J90" s="3">
        <v>40.03</v>
      </c>
      <c r="K90" s="3">
        <v>760.63</v>
      </c>
      <c r="L90" s="3">
        <v>681.8</v>
      </c>
      <c r="M90" s="3">
        <v>78.83</v>
      </c>
      <c r="N90" s="2" t="s">
        <v>23</v>
      </c>
      <c r="O90" s="2" t="s">
        <v>24</v>
      </c>
      <c r="P90" s="2" t="s">
        <v>25</v>
      </c>
      <c r="Q90" s="2" t="s">
        <v>597</v>
      </c>
      <c r="R90" s="2" t="s">
        <v>49</v>
      </c>
    </row>
    <row r="91" spans="1:18" x14ac:dyDescent="0.25">
      <c r="A91" s="2" t="s">
        <v>1020</v>
      </c>
      <c r="B91" s="6">
        <v>46099</v>
      </c>
      <c r="C91" s="2" t="s">
        <v>1021</v>
      </c>
      <c r="D91" s="2" t="s">
        <v>101</v>
      </c>
      <c r="E91" s="2" t="s">
        <v>380</v>
      </c>
      <c r="F91" s="2" t="s">
        <v>936</v>
      </c>
      <c r="G91" s="2">
        <v>2</v>
      </c>
      <c r="H91" s="3">
        <v>434.65</v>
      </c>
      <c r="I91" s="2">
        <v>15</v>
      </c>
      <c r="J91" s="3">
        <v>130.4</v>
      </c>
      <c r="K91" s="3">
        <v>738.9</v>
      </c>
      <c r="L91" s="3">
        <v>703.26</v>
      </c>
      <c r="M91" s="3">
        <v>35.64</v>
      </c>
      <c r="N91" s="2" t="s">
        <v>133</v>
      </c>
      <c r="O91" s="2" t="s">
        <v>24</v>
      </c>
      <c r="P91" s="2" t="s">
        <v>25</v>
      </c>
      <c r="Q91" s="2" t="s">
        <v>1022</v>
      </c>
      <c r="R91" s="2" t="s">
        <v>49</v>
      </c>
    </row>
    <row r="92" spans="1:18" x14ac:dyDescent="0.25">
      <c r="A92" s="2" t="s">
        <v>2631</v>
      </c>
      <c r="B92" s="6">
        <v>46099</v>
      </c>
      <c r="C92" s="2" t="s">
        <v>2632</v>
      </c>
      <c r="D92" s="2" t="s">
        <v>581</v>
      </c>
      <c r="E92" s="2" t="s">
        <v>478</v>
      </c>
      <c r="F92" s="2" t="s">
        <v>1834</v>
      </c>
      <c r="G92" s="2">
        <v>4</v>
      </c>
      <c r="H92" s="3">
        <v>149.26</v>
      </c>
      <c r="I92" s="2">
        <v>15</v>
      </c>
      <c r="J92" s="3">
        <v>89.56</v>
      </c>
      <c r="K92" s="3">
        <v>507.48</v>
      </c>
      <c r="L92" s="3">
        <v>427.96</v>
      </c>
      <c r="M92" s="3">
        <v>79.52</v>
      </c>
      <c r="N92" s="2" t="s">
        <v>40</v>
      </c>
      <c r="O92" s="2" t="s">
        <v>24</v>
      </c>
      <c r="P92" s="2" t="s">
        <v>25</v>
      </c>
      <c r="Q92" s="2" t="s">
        <v>1229</v>
      </c>
      <c r="R92" s="2" t="s">
        <v>49</v>
      </c>
    </row>
    <row r="93" spans="1:18" x14ac:dyDescent="0.25">
      <c r="A93" s="2" t="s">
        <v>3991</v>
      </c>
      <c r="B93" s="6">
        <v>46099</v>
      </c>
      <c r="C93" s="2" t="s">
        <v>3992</v>
      </c>
      <c r="D93" s="2" t="s">
        <v>101</v>
      </c>
      <c r="E93" s="2" t="s">
        <v>159</v>
      </c>
      <c r="F93" s="2" t="s">
        <v>361</v>
      </c>
      <c r="G93" s="2">
        <v>2</v>
      </c>
      <c r="H93" s="3">
        <v>434.65</v>
      </c>
      <c r="I93" s="2">
        <v>0</v>
      </c>
      <c r="J93" s="3">
        <v>0</v>
      </c>
      <c r="K93" s="3">
        <v>869.3</v>
      </c>
      <c r="L93" s="3">
        <v>703.26</v>
      </c>
      <c r="M93" s="3">
        <v>166.04</v>
      </c>
      <c r="N93" s="2" t="s">
        <v>23</v>
      </c>
      <c r="O93" s="2" t="s">
        <v>24</v>
      </c>
      <c r="P93" s="2" t="s">
        <v>25</v>
      </c>
      <c r="Q93" s="2" t="s">
        <v>167</v>
      </c>
      <c r="R93" s="2" t="s">
        <v>49</v>
      </c>
    </row>
    <row r="94" spans="1:18" x14ac:dyDescent="0.25">
      <c r="A94" s="2" t="s">
        <v>3648</v>
      </c>
      <c r="B94" s="6">
        <v>46098</v>
      </c>
      <c r="C94" s="2" t="s">
        <v>3649</v>
      </c>
      <c r="D94" s="2" t="s">
        <v>95</v>
      </c>
      <c r="E94" s="2" t="s">
        <v>550</v>
      </c>
      <c r="F94" s="2" t="s">
        <v>1165</v>
      </c>
      <c r="G94" s="2">
        <v>2</v>
      </c>
      <c r="H94" s="3">
        <v>522.78</v>
      </c>
      <c r="I94" s="2">
        <v>0</v>
      </c>
      <c r="J94" s="3">
        <v>0</v>
      </c>
      <c r="K94" s="3">
        <v>1045.56</v>
      </c>
      <c r="L94" s="3">
        <v>791.74</v>
      </c>
      <c r="M94" s="3">
        <v>253.82</v>
      </c>
      <c r="N94" s="2" t="s">
        <v>23</v>
      </c>
      <c r="O94" s="2" t="s">
        <v>345</v>
      </c>
      <c r="P94" s="2" t="s">
        <v>55</v>
      </c>
      <c r="Q94" s="2" t="s">
        <v>1746</v>
      </c>
      <c r="R94" s="2" t="s">
        <v>49</v>
      </c>
    </row>
    <row r="95" spans="1:18" x14ac:dyDescent="0.25">
      <c r="A95" s="2" t="s">
        <v>3707</v>
      </c>
      <c r="B95" s="6">
        <v>46098</v>
      </c>
      <c r="C95" s="2" t="s">
        <v>258</v>
      </c>
      <c r="D95" s="2" t="s">
        <v>147</v>
      </c>
      <c r="E95" s="2" t="s">
        <v>700</v>
      </c>
      <c r="F95" s="2" t="s">
        <v>701</v>
      </c>
      <c r="G95" s="2">
        <v>6</v>
      </c>
      <c r="H95" s="3">
        <v>362.16</v>
      </c>
      <c r="I95" s="2">
        <v>10</v>
      </c>
      <c r="J95" s="3">
        <v>217.3</v>
      </c>
      <c r="K95" s="3">
        <v>1955.66</v>
      </c>
      <c r="L95" s="3">
        <v>1567.32</v>
      </c>
      <c r="M95" s="3">
        <v>388.34</v>
      </c>
      <c r="N95" s="2" t="s">
        <v>68</v>
      </c>
      <c r="O95" s="2" t="s">
        <v>24</v>
      </c>
      <c r="P95" s="2" t="s">
        <v>25</v>
      </c>
      <c r="Q95" s="2" t="s">
        <v>2466</v>
      </c>
      <c r="R95" s="2" t="s">
        <v>49</v>
      </c>
    </row>
    <row r="96" spans="1:18" x14ac:dyDescent="0.25">
      <c r="A96" s="2" t="s">
        <v>3953</v>
      </c>
      <c r="B96" s="6">
        <v>46098</v>
      </c>
      <c r="C96" s="2" t="s">
        <v>2944</v>
      </c>
      <c r="D96" s="2" t="s">
        <v>661</v>
      </c>
      <c r="E96" s="2" t="s">
        <v>165</v>
      </c>
      <c r="F96" s="2" t="s">
        <v>166</v>
      </c>
      <c r="G96" s="2">
        <v>3</v>
      </c>
      <c r="H96" s="3">
        <v>224.28</v>
      </c>
      <c r="I96" s="2">
        <v>0</v>
      </c>
      <c r="J96" s="3">
        <v>0</v>
      </c>
      <c r="K96" s="3">
        <v>672.84</v>
      </c>
      <c r="L96" s="3">
        <v>577.16999999999996</v>
      </c>
      <c r="M96" s="3">
        <v>95.67</v>
      </c>
      <c r="N96" s="2" t="s">
        <v>133</v>
      </c>
      <c r="O96" s="2" t="s">
        <v>24</v>
      </c>
      <c r="P96" s="2" t="s">
        <v>55</v>
      </c>
      <c r="Q96" s="2" t="s">
        <v>3954</v>
      </c>
      <c r="R96" s="2" t="s">
        <v>49</v>
      </c>
    </row>
    <row r="97" spans="1:18" x14ac:dyDescent="0.25">
      <c r="A97" s="2" t="s">
        <v>4595</v>
      </c>
      <c r="B97" s="6">
        <v>46098</v>
      </c>
      <c r="C97" s="2" t="s">
        <v>938</v>
      </c>
      <c r="D97" s="2" t="s">
        <v>280</v>
      </c>
      <c r="E97" s="2" t="s">
        <v>1372</v>
      </c>
      <c r="F97" s="2" t="s">
        <v>1373</v>
      </c>
      <c r="G97" s="2">
        <v>3</v>
      </c>
      <c r="H97" s="3">
        <v>124.84</v>
      </c>
      <c r="I97" s="2">
        <v>0</v>
      </c>
      <c r="J97" s="3">
        <v>0</v>
      </c>
      <c r="K97" s="3">
        <v>374.52</v>
      </c>
      <c r="L97" s="3">
        <v>292.05</v>
      </c>
      <c r="M97" s="3">
        <v>82.47</v>
      </c>
      <c r="N97" s="2" t="s">
        <v>40</v>
      </c>
      <c r="O97" s="2" t="s">
        <v>24</v>
      </c>
      <c r="P97" s="2" t="s">
        <v>25</v>
      </c>
      <c r="Q97" s="2" t="s">
        <v>1906</v>
      </c>
      <c r="R97" s="2" t="s">
        <v>49</v>
      </c>
    </row>
    <row r="98" spans="1:18" x14ac:dyDescent="0.25">
      <c r="A98" s="2" t="s">
        <v>378</v>
      </c>
      <c r="B98" s="6">
        <v>46097</v>
      </c>
      <c r="C98" s="2" t="s">
        <v>379</v>
      </c>
      <c r="D98" s="2" t="s">
        <v>101</v>
      </c>
      <c r="E98" s="2" t="s">
        <v>380</v>
      </c>
      <c r="F98" s="2" t="s">
        <v>381</v>
      </c>
      <c r="G98" s="2">
        <v>6</v>
      </c>
      <c r="H98" s="3">
        <v>473.63</v>
      </c>
      <c r="I98" s="2">
        <v>10</v>
      </c>
      <c r="J98" s="3">
        <v>284.18</v>
      </c>
      <c r="K98" s="3">
        <v>2557.6</v>
      </c>
      <c r="L98" s="3">
        <v>2109.7800000000002</v>
      </c>
      <c r="M98" s="3">
        <v>447.82</v>
      </c>
      <c r="N98" s="2" t="s">
        <v>80</v>
      </c>
      <c r="O98" s="2" t="s">
        <v>24</v>
      </c>
      <c r="P98" s="2" t="s">
        <v>25</v>
      </c>
      <c r="Q98" s="2" t="s">
        <v>211</v>
      </c>
      <c r="R98" s="2" t="s">
        <v>49</v>
      </c>
    </row>
    <row r="99" spans="1:18" x14ac:dyDescent="0.25">
      <c r="A99" s="2" t="s">
        <v>3331</v>
      </c>
      <c r="B99" s="6">
        <v>46097</v>
      </c>
      <c r="C99" s="2" t="s">
        <v>3332</v>
      </c>
      <c r="D99" s="2" t="s">
        <v>389</v>
      </c>
      <c r="E99" s="2" t="s">
        <v>1157</v>
      </c>
      <c r="F99" s="2" t="s">
        <v>1158</v>
      </c>
      <c r="G99" s="2">
        <v>2</v>
      </c>
      <c r="H99" s="3">
        <v>83.13</v>
      </c>
      <c r="I99" s="2">
        <v>0</v>
      </c>
      <c r="J99" s="3">
        <v>0</v>
      </c>
      <c r="K99" s="3">
        <v>166.26</v>
      </c>
      <c r="L99" s="3">
        <v>138.18</v>
      </c>
      <c r="M99" s="3">
        <v>28.08</v>
      </c>
      <c r="N99" s="2" t="s">
        <v>47</v>
      </c>
      <c r="O99" s="2" t="s">
        <v>24</v>
      </c>
      <c r="P99" s="2" t="s">
        <v>25</v>
      </c>
      <c r="Q99" s="2" t="s">
        <v>1779</v>
      </c>
      <c r="R99" s="2" t="s">
        <v>49</v>
      </c>
    </row>
    <row r="100" spans="1:18" x14ac:dyDescent="0.25">
      <c r="A100" s="2" t="s">
        <v>3539</v>
      </c>
      <c r="B100" s="6">
        <v>46097</v>
      </c>
      <c r="C100" s="2" t="s">
        <v>1402</v>
      </c>
      <c r="D100" s="2" t="s">
        <v>432</v>
      </c>
      <c r="E100" s="2" t="s">
        <v>634</v>
      </c>
      <c r="F100" s="2" t="s">
        <v>1859</v>
      </c>
      <c r="G100" s="2">
        <v>1</v>
      </c>
      <c r="H100" s="3">
        <v>305.67</v>
      </c>
      <c r="I100" s="2">
        <v>15</v>
      </c>
      <c r="J100" s="3">
        <v>45.85</v>
      </c>
      <c r="K100" s="3">
        <v>259.82</v>
      </c>
      <c r="L100" s="3">
        <v>251.42</v>
      </c>
      <c r="M100" s="3">
        <v>8.4</v>
      </c>
      <c r="N100" s="2" t="s">
        <v>47</v>
      </c>
      <c r="O100" s="2" t="s">
        <v>24</v>
      </c>
      <c r="P100" s="2" t="s">
        <v>25</v>
      </c>
      <c r="Q100" s="2" t="s">
        <v>788</v>
      </c>
      <c r="R100" s="2" t="s">
        <v>49</v>
      </c>
    </row>
    <row r="101" spans="1:18" x14ac:dyDescent="0.25">
      <c r="A101" s="2" t="s">
        <v>3662</v>
      </c>
      <c r="B101" s="6">
        <v>46097</v>
      </c>
      <c r="C101" s="2" t="s">
        <v>1769</v>
      </c>
      <c r="D101" s="2" t="s">
        <v>856</v>
      </c>
      <c r="E101" s="2" t="s">
        <v>671</v>
      </c>
      <c r="F101" s="2" t="s">
        <v>239</v>
      </c>
      <c r="G101" s="2">
        <v>5</v>
      </c>
      <c r="H101" s="3">
        <v>275.70999999999998</v>
      </c>
      <c r="I101" s="2">
        <v>20</v>
      </c>
      <c r="J101" s="3">
        <v>275.70999999999998</v>
      </c>
      <c r="K101" s="3">
        <v>1102.8399999999999</v>
      </c>
      <c r="L101" s="3">
        <v>1031.5</v>
      </c>
      <c r="M101" s="3">
        <v>71.34</v>
      </c>
      <c r="N101" s="2" t="s">
        <v>23</v>
      </c>
      <c r="O101" s="2" t="s">
        <v>24</v>
      </c>
      <c r="P101" s="2" t="s">
        <v>55</v>
      </c>
      <c r="Q101" s="2" t="s">
        <v>2933</v>
      </c>
      <c r="R101" s="2" t="s">
        <v>49</v>
      </c>
    </row>
    <row r="102" spans="1:18" x14ac:dyDescent="0.25">
      <c r="A102" s="2" t="s">
        <v>4207</v>
      </c>
      <c r="B102" s="6">
        <v>46097</v>
      </c>
      <c r="C102" s="2" t="s">
        <v>1948</v>
      </c>
      <c r="D102" s="2" t="s">
        <v>326</v>
      </c>
      <c r="E102" s="2" t="s">
        <v>2224</v>
      </c>
      <c r="F102" s="2" t="s">
        <v>1100</v>
      </c>
      <c r="G102" s="2">
        <v>6</v>
      </c>
      <c r="H102" s="3">
        <v>421.98</v>
      </c>
      <c r="I102" s="2">
        <v>15</v>
      </c>
      <c r="J102" s="3">
        <v>379.78</v>
      </c>
      <c r="K102" s="3">
        <v>2152.1</v>
      </c>
      <c r="L102" s="3">
        <v>2045.4</v>
      </c>
      <c r="M102" s="3">
        <v>106.7</v>
      </c>
      <c r="N102" s="2" t="s">
        <v>133</v>
      </c>
      <c r="O102" s="2" t="s">
        <v>24</v>
      </c>
      <c r="P102" s="2" t="s">
        <v>25</v>
      </c>
      <c r="Q102" s="2" t="s">
        <v>1817</v>
      </c>
      <c r="R102" s="2" t="s">
        <v>49</v>
      </c>
    </row>
    <row r="103" spans="1:18" x14ac:dyDescent="0.25">
      <c r="A103" s="2" t="s">
        <v>1541</v>
      </c>
      <c r="B103" s="6">
        <v>46096</v>
      </c>
      <c r="C103" s="2" t="s">
        <v>1412</v>
      </c>
      <c r="D103" s="2" t="s">
        <v>622</v>
      </c>
      <c r="E103" s="2" t="s">
        <v>1347</v>
      </c>
      <c r="F103" s="2" t="s">
        <v>1313</v>
      </c>
      <c r="G103" s="2">
        <v>4</v>
      </c>
      <c r="H103" s="3">
        <v>327.08</v>
      </c>
      <c r="I103" s="2">
        <v>20</v>
      </c>
      <c r="J103" s="3">
        <v>261.66000000000003</v>
      </c>
      <c r="K103" s="3">
        <v>1203.6600000000001</v>
      </c>
      <c r="L103" s="3">
        <v>1098.44</v>
      </c>
      <c r="M103" s="3">
        <v>105.22</v>
      </c>
      <c r="N103" s="2" t="s">
        <v>23</v>
      </c>
      <c r="O103" s="2" t="s">
        <v>24</v>
      </c>
      <c r="P103" s="2" t="s">
        <v>25</v>
      </c>
      <c r="Q103" s="2" t="s">
        <v>1217</v>
      </c>
      <c r="R103" s="2" t="s">
        <v>27</v>
      </c>
    </row>
    <row r="104" spans="1:18" x14ac:dyDescent="0.25">
      <c r="A104" s="2" t="s">
        <v>1782</v>
      </c>
      <c r="B104" s="6">
        <v>46096</v>
      </c>
      <c r="C104" s="2" t="s">
        <v>1783</v>
      </c>
      <c r="D104" s="2" t="s">
        <v>326</v>
      </c>
      <c r="E104" s="2" t="s">
        <v>259</v>
      </c>
      <c r="F104" s="2" t="s">
        <v>260</v>
      </c>
      <c r="G104" s="2">
        <v>4</v>
      </c>
      <c r="H104" s="3">
        <v>400.33</v>
      </c>
      <c r="I104" s="2">
        <v>10</v>
      </c>
      <c r="J104" s="3">
        <v>160.13</v>
      </c>
      <c r="K104" s="3">
        <v>1657.37</v>
      </c>
      <c r="L104" s="3">
        <v>1363.6</v>
      </c>
      <c r="M104" s="3">
        <v>293.77</v>
      </c>
      <c r="N104" s="2" t="s">
        <v>1784</v>
      </c>
      <c r="O104" s="2" t="s">
        <v>24</v>
      </c>
      <c r="P104" s="2" t="s">
        <v>25</v>
      </c>
      <c r="Q104" s="2" t="s">
        <v>1785</v>
      </c>
      <c r="R104" s="2" t="s">
        <v>27</v>
      </c>
    </row>
    <row r="105" spans="1:18" x14ac:dyDescent="0.25">
      <c r="A105" s="2" t="s">
        <v>1931</v>
      </c>
      <c r="B105" s="6">
        <v>46096</v>
      </c>
      <c r="C105" s="2" t="s">
        <v>1144</v>
      </c>
      <c r="D105" s="2" t="s">
        <v>1668</v>
      </c>
      <c r="E105" s="2" t="s">
        <v>366</v>
      </c>
      <c r="F105" s="2" t="s">
        <v>1932</v>
      </c>
      <c r="G105" s="2">
        <v>1</v>
      </c>
      <c r="H105" s="3">
        <v>242.22</v>
      </c>
      <c r="I105" s="2">
        <v>5</v>
      </c>
      <c r="J105" s="3">
        <v>12.11</v>
      </c>
      <c r="K105" s="3">
        <v>264.63</v>
      </c>
      <c r="L105" s="3">
        <v>186.04</v>
      </c>
      <c r="M105" s="3">
        <v>78.59</v>
      </c>
      <c r="N105" s="2" t="s">
        <v>80</v>
      </c>
      <c r="O105" s="2" t="s">
        <v>24</v>
      </c>
      <c r="P105" s="2" t="s">
        <v>25</v>
      </c>
      <c r="Q105" s="2" t="s">
        <v>1933</v>
      </c>
      <c r="R105" s="2" t="s">
        <v>27</v>
      </c>
    </row>
    <row r="106" spans="1:18" x14ac:dyDescent="0.25">
      <c r="A106" s="2" t="s">
        <v>2080</v>
      </c>
      <c r="B106" s="6">
        <v>46096</v>
      </c>
      <c r="C106" s="2" t="s">
        <v>1699</v>
      </c>
      <c r="D106" s="2" t="s">
        <v>666</v>
      </c>
      <c r="E106" s="2" t="s">
        <v>704</v>
      </c>
      <c r="F106" s="2" t="s">
        <v>1716</v>
      </c>
      <c r="G106" s="2">
        <v>2</v>
      </c>
      <c r="H106" s="3">
        <v>372.61</v>
      </c>
      <c r="I106" s="2">
        <v>0</v>
      </c>
      <c r="J106" s="3">
        <v>0</v>
      </c>
      <c r="K106" s="3">
        <v>857</v>
      </c>
      <c r="L106" s="3">
        <v>639.82000000000005</v>
      </c>
      <c r="M106" s="3">
        <v>217.18</v>
      </c>
      <c r="N106" s="2" t="s">
        <v>80</v>
      </c>
      <c r="O106" s="2" t="s">
        <v>24</v>
      </c>
      <c r="P106" s="2" t="s">
        <v>55</v>
      </c>
      <c r="Q106" s="2" t="s">
        <v>2081</v>
      </c>
      <c r="R106" s="2" t="s">
        <v>27</v>
      </c>
    </row>
    <row r="107" spans="1:18" x14ac:dyDescent="0.25">
      <c r="A107" s="2" t="s">
        <v>2467</v>
      </c>
      <c r="B107" s="6">
        <v>46096</v>
      </c>
      <c r="C107" s="2" t="s">
        <v>977</v>
      </c>
      <c r="D107" s="2" t="s">
        <v>1539</v>
      </c>
      <c r="E107" s="2" t="s">
        <v>1682</v>
      </c>
      <c r="F107" s="2" t="s">
        <v>1834</v>
      </c>
      <c r="G107" s="2">
        <v>8</v>
      </c>
      <c r="H107" s="3">
        <v>70.17</v>
      </c>
      <c r="I107" s="2">
        <v>0</v>
      </c>
      <c r="J107" s="3">
        <v>0</v>
      </c>
      <c r="K107" s="3">
        <v>645.55999999999995</v>
      </c>
      <c r="L107" s="3">
        <v>399.92</v>
      </c>
      <c r="M107" s="3">
        <v>245.64</v>
      </c>
      <c r="N107" s="2" t="s">
        <v>68</v>
      </c>
      <c r="O107" s="2" t="s">
        <v>24</v>
      </c>
      <c r="P107" s="2" t="s">
        <v>25</v>
      </c>
      <c r="Q107" s="2" t="s">
        <v>1295</v>
      </c>
      <c r="R107" s="2" t="s">
        <v>27</v>
      </c>
    </row>
    <row r="108" spans="1:18" x14ac:dyDescent="0.25">
      <c r="A108" s="2" t="s">
        <v>2597</v>
      </c>
      <c r="B108" s="6">
        <v>46096</v>
      </c>
      <c r="C108" s="2" t="s">
        <v>977</v>
      </c>
      <c r="D108" s="2" t="s">
        <v>581</v>
      </c>
      <c r="E108" s="2" t="s">
        <v>421</v>
      </c>
      <c r="F108" s="2" t="s">
        <v>787</v>
      </c>
      <c r="G108" s="2">
        <v>8</v>
      </c>
      <c r="H108" s="3">
        <v>150.79</v>
      </c>
      <c r="I108" s="2">
        <v>0</v>
      </c>
      <c r="J108" s="3">
        <v>0</v>
      </c>
      <c r="K108" s="3">
        <v>1387.27</v>
      </c>
      <c r="L108" s="3">
        <v>855.92</v>
      </c>
      <c r="M108" s="3">
        <v>531.35</v>
      </c>
      <c r="N108" s="2" t="s">
        <v>23</v>
      </c>
      <c r="O108" s="2" t="s">
        <v>24</v>
      </c>
      <c r="P108" s="2" t="s">
        <v>25</v>
      </c>
      <c r="Q108" s="2" t="s">
        <v>1320</v>
      </c>
      <c r="R108" s="2" t="s">
        <v>27</v>
      </c>
    </row>
    <row r="109" spans="1:18" x14ac:dyDescent="0.25">
      <c r="A109" s="2" t="s">
        <v>3185</v>
      </c>
      <c r="B109" s="6">
        <v>46096</v>
      </c>
      <c r="C109" s="2" t="s">
        <v>977</v>
      </c>
      <c r="D109" s="2" t="s">
        <v>666</v>
      </c>
      <c r="E109" s="2" t="s">
        <v>297</v>
      </c>
      <c r="F109" s="2" t="s">
        <v>1716</v>
      </c>
      <c r="G109" s="2">
        <v>4</v>
      </c>
      <c r="H109" s="3">
        <v>423.73</v>
      </c>
      <c r="I109" s="2">
        <v>5</v>
      </c>
      <c r="J109" s="3">
        <v>84.75</v>
      </c>
      <c r="K109" s="3">
        <v>1851.7</v>
      </c>
      <c r="L109" s="3">
        <v>1279.6400000000001</v>
      </c>
      <c r="M109" s="3">
        <v>572.05999999999995</v>
      </c>
      <c r="N109" s="2" t="s">
        <v>47</v>
      </c>
      <c r="O109" s="2" t="s">
        <v>24</v>
      </c>
      <c r="P109" s="2" t="s">
        <v>25</v>
      </c>
      <c r="Q109" s="2" t="s">
        <v>1396</v>
      </c>
      <c r="R109" s="2" t="s">
        <v>27</v>
      </c>
    </row>
    <row r="110" spans="1:18" x14ac:dyDescent="0.25">
      <c r="A110" s="2" t="s">
        <v>3329</v>
      </c>
      <c r="B110" s="6">
        <v>46096</v>
      </c>
      <c r="C110" s="2" t="s">
        <v>1756</v>
      </c>
      <c r="D110" s="2" t="s">
        <v>581</v>
      </c>
      <c r="E110" s="2" t="s">
        <v>962</v>
      </c>
      <c r="F110" s="2" t="s">
        <v>963</v>
      </c>
      <c r="G110" s="2">
        <v>3</v>
      </c>
      <c r="H110" s="3">
        <v>139.21</v>
      </c>
      <c r="I110" s="2">
        <v>20</v>
      </c>
      <c r="J110" s="3">
        <v>83.53</v>
      </c>
      <c r="K110" s="3">
        <v>384.21</v>
      </c>
      <c r="L110" s="3">
        <v>320.97000000000003</v>
      </c>
      <c r="M110" s="3">
        <v>63.24</v>
      </c>
      <c r="N110" s="2" t="s">
        <v>133</v>
      </c>
      <c r="O110" s="2" t="s">
        <v>24</v>
      </c>
      <c r="P110" s="2" t="s">
        <v>25</v>
      </c>
      <c r="Q110" s="2" t="s">
        <v>3323</v>
      </c>
      <c r="R110" s="2" t="s">
        <v>27</v>
      </c>
    </row>
    <row r="111" spans="1:18" x14ac:dyDescent="0.25">
      <c r="A111" s="2" t="s">
        <v>3561</v>
      </c>
      <c r="B111" s="6">
        <v>46096</v>
      </c>
      <c r="C111" s="2" t="s">
        <v>977</v>
      </c>
      <c r="D111" s="2" t="s">
        <v>1869</v>
      </c>
      <c r="E111" s="2" t="s">
        <v>1682</v>
      </c>
      <c r="F111" s="2" t="s">
        <v>888</v>
      </c>
      <c r="G111" s="2">
        <v>7</v>
      </c>
      <c r="H111" s="3">
        <v>112.45</v>
      </c>
      <c r="I111" s="2">
        <v>0</v>
      </c>
      <c r="J111" s="3">
        <v>0</v>
      </c>
      <c r="K111" s="3">
        <v>905.22</v>
      </c>
      <c r="L111" s="3">
        <v>583.30999999999995</v>
      </c>
      <c r="M111" s="3">
        <v>321.91000000000003</v>
      </c>
      <c r="N111" s="2" t="s">
        <v>47</v>
      </c>
      <c r="O111" s="2" t="s">
        <v>24</v>
      </c>
      <c r="P111" s="2" t="s">
        <v>55</v>
      </c>
      <c r="Q111" s="2" t="s">
        <v>1656</v>
      </c>
      <c r="R111" s="2" t="s">
        <v>27</v>
      </c>
    </row>
    <row r="112" spans="1:18" x14ac:dyDescent="0.25">
      <c r="A112" s="2" t="s">
        <v>3810</v>
      </c>
      <c r="B112" s="6">
        <v>46096</v>
      </c>
      <c r="C112" s="2" t="s">
        <v>3071</v>
      </c>
      <c r="D112" s="2" t="s">
        <v>164</v>
      </c>
      <c r="E112" s="2" t="s">
        <v>21</v>
      </c>
      <c r="F112" s="2" t="s">
        <v>861</v>
      </c>
      <c r="G112" s="2">
        <v>1</v>
      </c>
      <c r="H112" s="3">
        <v>191.13</v>
      </c>
      <c r="I112" s="2">
        <v>0</v>
      </c>
      <c r="J112" s="3">
        <v>0</v>
      </c>
      <c r="K112" s="3">
        <v>219.8</v>
      </c>
      <c r="L112" s="3">
        <v>153.41999999999999</v>
      </c>
      <c r="M112" s="3">
        <v>66.38</v>
      </c>
      <c r="N112" s="2" t="s">
        <v>80</v>
      </c>
      <c r="O112" s="2" t="s">
        <v>24</v>
      </c>
      <c r="P112" s="2" t="s">
        <v>55</v>
      </c>
      <c r="Q112" s="2" t="s">
        <v>1317</v>
      </c>
      <c r="R112" s="2" t="s">
        <v>27</v>
      </c>
    </row>
    <row r="113" spans="1:18" x14ac:dyDescent="0.25">
      <c r="A113" s="2" t="s">
        <v>3895</v>
      </c>
      <c r="B113" s="6">
        <v>46096</v>
      </c>
      <c r="C113" s="2" t="s">
        <v>1496</v>
      </c>
      <c r="D113" s="2" t="s">
        <v>107</v>
      </c>
      <c r="E113" s="2" t="s">
        <v>192</v>
      </c>
      <c r="F113" s="2" t="s">
        <v>2538</v>
      </c>
      <c r="G113" s="2">
        <v>5</v>
      </c>
      <c r="H113" s="3">
        <v>66.900000000000006</v>
      </c>
      <c r="I113" s="2">
        <v>20</v>
      </c>
      <c r="J113" s="3">
        <v>66.900000000000006</v>
      </c>
      <c r="K113" s="3">
        <v>307.74</v>
      </c>
      <c r="L113" s="3">
        <v>240.75</v>
      </c>
      <c r="M113" s="3">
        <v>66.989999999999995</v>
      </c>
      <c r="N113" s="2" t="s">
        <v>133</v>
      </c>
      <c r="O113" s="2" t="s">
        <v>24</v>
      </c>
      <c r="P113" s="2" t="s">
        <v>25</v>
      </c>
      <c r="Q113" s="2" t="s">
        <v>3176</v>
      </c>
      <c r="R113" s="2" t="s">
        <v>27</v>
      </c>
    </row>
    <row r="114" spans="1:18" x14ac:dyDescent="0.25">
      <c r="A114" s="2" t="s">
        <v>3900</v>
      </c>
      <c r="B114" s="6">
        <v>46096</v>
      </c>
      <c r="C114" s="2" t="s">
        <v>3525</v>
      </c>
      <c r="D114" s="2" t="s">
        <v>275</v>
      </c>
      <c r="E114" s="2" t="s">
        <v>232</v>
      </c>
      <c r="F114" s="2" t="s">
        <v>233</v>
      </c>
      <c r="G114" s="2">
        <v>1</v>
      </c>
      <c r="H114" s="3">
        <v>51.33</v>
      </c>
      <c r="I114" s="2">
        <v>15</v>
      </c>
      <c r="J114" s="3">
        <v>7.7</v>
      </c>
      <c r="K114" s="3">
        <v>50.17</v>
      </c>
      <c r="L114" s="3">
        <v>37.479999999999997</v>
      </c>
      <c r="M114" s="3">
        <v>12.69</v>
      </c>
      <c r="N114" s="2" t="s">
        <v>23</v>
      </c>
      <c r="O114" s="2" t="s">
        <v>24</v>
      </c>
      <c r="P114" s="2" t="s">
        <v>25</v>
      </c>
      <c r="Q114" s="2" t="s">
        <v>1336</v>
      </c>
      <c r="R114" s="2" t="s">
        <v>27</v>
      </c>
    </row>
    <row r="115" spans="1:18" x14ac:dyDescent="0.25">
      <c r="A115" s="2" t="s">
        <v>4287</v>
      </c>
      <c r="B115" s="6">
        <v>46096</v>
      </c>
      <c r="C115" s="2" t="s">
        <v>383</v>
      </c>
      <c r="D115" s="2" t="s">
        <v>622</v>
      </c>
      <c r="E115" s="2" t="s">
        <v>215</v>
      </c>
      <c r="F115" s="2" t="s">
        <v>216</v>
      </c>
      <c r="G115" s="2">
        <v>0</v>
      </c>
      <c r="H115" s="3">
        <v>359.87</v>
      </c>
      <c r="I115" s="2">
        <v>0</v>
      </c>
      <c r="J115" s="3">
        <v>0</v>
      </c>
      <c r="K115" s="3">
        <v>1241.55</v>
      </c>
      <c r="L115" s="3">
        <v>823.83</v>
      </c>
      <c r="M115" s="3">
        <v>417.72</v>
      </c>
      <c r="N115" s="2" t="s">
        <v>68</v>
      </c>
      <c r="O115" s="2" t="s">
        <v>24</v>
      </c>
      <c r="P115" s="2" t="s">
        <v>55</v>
      </c>
      <c r="Q115" s="2" t="s">
        <v>4288</v>
      </c>
      <c r="R115" s="2" t="s">
        <v>27</v>
      </c>
    </row>
    <row r="116" spans="1:18" x14ac:dyDescent="0.25">
      <c r="A116" s="2" t="s">
        <v>4446</v>
      </c>
      <c r="B116" s="6">
        <v>46096</v>
      </c>
      <c r="C116" s="2" t="s">
        <v>3332</v>
      </c>
      <c r="D116" s="2" t="s">
        <v>124</v>
      </c>
      <c r="E116" s="2" t="s">
        <v>857</v>
      </c>
      <c r="F116" s="2" t="s">
        <v>121</v>
      </c>
      <c r="G116" s="2">
        <v>3</v>
      </c>
      <c r="H116" s="3">
        <v>397.22</v>
      </c>
      <c r="I116" s="2">
        <v>0</v>
      </c>
      <c r="J116" s="3">
        <v>0</v>
      </c>
      <c r="K116" s="3">
        <v>1370.41</v>
      </c>
      <c r="L116" s="3">
        <v>958.11</v>
      </c>
      <c r="M116" s="3">
        <v>412.3</v>
      </c>
      <c r="N116" s="2" t="s">
        <v>133</v>
      </c>
      <c r="O116" s="2" t="s">
        <v>24</v>
      </c>
      <c r="P116" s="2" t="s">
        <v>25</v>
      </c>
      <c r="Q116" s="2" t="s">
        <v>1886</v>
      </c>
      <c r="R116" s="2" t="s">
        <v>27</v>
      </c>
    </row>
    <row r="117" spans="1:18" x14ac:dyDescent="0.25">
      <c r="A117" s="2" t="s">
        <v>4484</v>
      </c>
      <c r="B117" s="6">
        <v>46096</v>
      </c>
      <c r="C117" s="2" t="s">
        <v>604</v>
      </c>
      <c r="D117" s="2" t="s">
        <v>101</v>
      </c>
      <c r="E117" s="2" t="s">
        <v>760</v>
      </c>
      <c r="F117" s="2" t="s">
        <v>761</v>
      </c>
      <c r="G117" s="2">
        <v>3</v>
      </c>
      <c r="H117" s="3">
        <v>471.05</v>
      </c>
      <c r="I117" s="2">
        <v>0</v>
      </c>
      <c r="J117" s="3">
        <v>0</v>
      </c>
      <c r="K117" s="3">
        <v>1625.12</v>
      </c>
      <c r="L117" s="3">
        <v>1054.8900000000001</v>
      </c>
      <c r="M117" s="3">
        <v>570.23</v>
      </c>
      <c r="N117" s="2" t="s">
        <v>23</v>
      </c>
      <c r="O117" s="2" t="s">
        <v>24</v>
      </c>
      <c r="P117" s="2" t="s">
        <v>55</v>
      </c>
      <c r="Q117" s="2" t="s">
        <v>1345</v>
      </c>
      <c r="R117" s="2" t="s">
        <v>27</v>
      </c>
    </row>
    <row r="118" spans="1:18" x14ac:dyDescent="0.25">
      <c r="A118" s="2" t="s">
        <v>4594</v>
      </c>
      <c r="B118" s="6">
        <v>46096</v>
      </c>
      <c r="C118" s="2" t="s">
        <v>2278</v>
      </c>
      <c r="D118" s="2" t="s">
        <v>405</v>
      </c>
      <c r="E118" s="2" t="s">
        <v>327</v>
      </c>
      <c r="F118" s="2" t="s">
        <v>328</v>
      </c>
      <c r="G118" s="2">
        <v>2</v>
      </c>
      <c r="H118" s="3">
        <v>440.5</v>
      </c>
      <c r="I118" s="2">
        <v>10</v>
      </c>
      <c r="J118" s="3">
        <v>88.1</v>
      </c>
      <c r="K118" s="3">
        <v>911.83</v>
      </c>
      <c r="L118" s="3">
        <v>508.1</v>
      </c>
      <c r="M118" s="3">
        <v>403.73</v>
      </c>
      <c r="N118" s="2" t="s">
        <v>23</v>
      </c>
      <c r="O118" s="2" t="s">
        <v>24</v>
      </c>
      <c r="P118" s="2" t="s">
        <v>55</v>
      </c>
      <c r="Q118" s="2" t="s">
        <v>1005</v>
      </c>
      <c r="R118" s="2" t="s">
        <v>27</v>
      </c>
    </row>
    <row r="119" spans="1:18" x14ac:dyDescent="0.25">
      <c r="A119" s="2" t="s">
        <v>1028</v>
      </c>
      <c r="B119" s="6">
        <v>46095</v>
      </c>
      <c r="C119" s="2" t="s">
        <v>1029</v>
      </c>
      <c r="D119" s="2" t="s">
        <v>1030</v>
      </c>
      <c r="E119" s="2" t="s">
        <v>1031</v>
      </c>
      <c r="F119" s="2" t="s">
        <v>1032</v>
      </c>
      <c r="G119" s="2">
        <v>8</v>
      </c>
      <c r="H119" s="3">
        <v>309.23</v>
      </c>
      <c r="I119" s="2">
        <v>0</v>
      </c>
      <c r="J119" s="3">
        <v>0</v>
      </c>
      <c r="K119" s="3">
        <v>2844.92</v>
      </c>
      <c r="L119" s="3">
        <v>1593.28</v>
      </c>
      <c r="M119" s="3">
        <v>1251.6400000000001</v>
      </c>
      <c r="N119" s="2" t="s">
        <v>80</v>
      </c>
      <c r="O119" s="2" t="s">
        <v>24</v>
      </c>
      <c r="P119" s="2" t="s">
        <v>25</v>
      </c>
      <c r="Q119" s="2" t="s">
        <v>1001</v>
      </c>
      <c r="R119" s="2" t="s">
        <v>27</v>
      </c>
    </row>
    <row r="120" spans="1:18" x14ac:dyDescent="0.25">
      <c r="A120" s="2" t="s">
        <v>1415</v>
      </c>
      <c r="B120" s="6">
        <v>46095</v>
      </c>
      <c r="C120" s="2" t="s">
        <v>1416</v>
      </c>
      <c r="D120" s="2" t="s">
        <v>119</v>
      </c>
      <c r="E120" s="2" t="s">
        <v>728</v>
      </c>
      <c r="F120" s="2" t="s">
        <v>729</v>
      </c>
      <c r="G120" s="2">
        <v>4</v>
      </c>
      <c r="H120" s="3">
        <v>141.11000000000001</v>
      </c>
      <c r="I120" s="2">
        <v>0</v>
      </c>
      <c r="J120" s="3">
        <v>0</v>
      </c>
      <c r="K120" s="3">
        <v>649.11</v>
      </c>
      <c r="L120" s="3">
        <v>463.64</v>
      </c>
      <c r="M120" s="3">
        <v>185.47</v>
      </c>
      <c r="N120" s="2" t="s">
        <v>40</v>
      </c>
      <c r="O120" s="2" t="s">
        <v>24</v>
      </c>
      <c r="P120" s="2" t="s">
        <v>25</v>
      </c>
      <c r="Q120" s="2" t="s">
        <v>1417</v>
      </c>
      <c r="R120" s="2" t="s">
        <v>27</v>
      </c>
    </row>
    <row r="121" spans="1:18" x14ac:dyDescent="0.25">
      <c r="A121" s="2" t="s">
        <v>2011</v>
      </c>
      <c r="B121" s="6">
        <v>46095</v>
      </c>
      <c r="C121" s="2" t="s">
        <v>1671</v>
      </c>
      <c r="D121" s="2" t="s">
        <v>622</v>
      </c>
      <c r="E121" s="2" t="s">
        <v>1682</v>
      </c>
      <c r="F121" s="2" t="s">
        <v>143</v>
      </c>
      <c r="G121" s="2">
        <v>3</v>
      </c>
      <c r="H121" s="3">
        <v>327.08</v>
      </c>
      <c r="I121" s="2">
        <v>15</v>
      </c>
      <c r="J121" s="3">
        <v>147.19</v>
      </c>
      <c r="K121" s="3">
        <v>959.16</v>
      </c>
      <c r="L121" s="3">
        <v>823.83</v>
      </c>
      <c r="M121" s="3">
        <v>135.33000000000001</v>
      </c>
      <c r="N121" s="2" t="s">
        <v>40</v>
      </c>
      <c r="O121" s="2" t="s">
        <v>24</v>
      </c>
      <c r="P121" s="2" t="s">
        <v>25</v>
      </c>
      <c r="Q121" s="2" t="s">
        <v>2012</v>
      </c>
      <c r="R121" s="2" t="s">
        <v>27</v>
      </c>
    </row>
    <row r="122" spans="1:18" x14ac:dyDescent="0.25">
      <c r="A122" s="2" t="s">
        <v>2789</v>
      </c>
      <c r="B122" s="6">
        <v>46095</v>
      </c>
      <c r="C122" s="2" t="s">
        <v>2790</v>
      </c>
      <c r="D122" s="2" t="s">
        <v>1678</v>
      </c>
      <c r="E122" s="2" t="s">
        <v>2478</v>
      </c>
      <c r="F122" s="2" t="s">
        <v>1881</v>
      </c>
      <c r="G122" s="2">
        <v>3</v>
      </c>
      <c r="H122" s="3">
        <v>342.27</v>
      </c>
      <c r="I122" s="2">
        <v>20</v>
      </c>
      <c r="J122" s="3">
        <v>205.36</v>
      </c>
      <c r="K122" s="3">
        <v>944.67</v>
      </c>
      <c r="L122" s="3">
        <v>798.3</v>
      </c>
      <c r="M122" s="3">
        <v>146.37</v>
      </c>
      <c r="N122" s="2" t="s">
        <v>23</v>
      </c>
      <c r="O122" s="2" t="s">
        <v>24</v>
      </c>
      <c r="P122" s="2" t="s">
        <v>25</v>
      </c>
      <c r="Q122" s="2" t="s">
        <v>144</v>
      </c>
      <c r="R122" s="2" t="s">
        <v>27</v>
      </c>
    </row>
    <row r="123" spans="1:18" x14ac:dyDescent="0.25">
      <c r="A123" s="2" t="s">
        <v>3492</v>
      </c>
      <c r="B123" s="6">
        <v>46095</v>
      </c>
      <c r="C123" s="2" t="s">
        <v>1948</v>
      </c>
      <c r="D123" s="2" t="s">
        <v>52</v>
      </c>
      <c r="E123" s="2" t="s">
        <v>488</v>
      </c>
      <c r="F123" s="2" t="s">
        <v>489</v>
      </c>
      <c r="G123" s="2">
        <v>4</v>
      </c>
      <c r="H123" s="3">
        <v>331.6</v>
      </c>
      <c r="I123" s="2">
        <v>0</v>
      </c>
      <c r="J123" s="3">
        <v>0</v>
      </c>
      <c r="K123" s="3">
        <v>1525.36</v>
      </c>
      <c r="L123" s="3">
        <v>984.48</v>
      </c>
      <c r="M123" s="3">
        <v>540.88</v>
      </c>
      <c r="N123" s="2" t="s">
        <v>68</v>
      </c>
      <c r="O123" s="2" t="s">
        <v>24</v>
      </c>
      <c r="P123" s="2" t="s">
        <v>33</v>
      </c>
      <c r="Q123" s="2" t="s">
        <v>560</v>
      </c>
      <c r="R123" s="2" t="s">
        <v>27</v>
      </c>
    </row>
    <row r="124" spans="1:18" x14ac:dyDescent="0.25">
      <c r="A124" s="2" t="s">
        <v>3499</v>
      </c>
      <c r="B124" s="6">
        <v>46095</v>
      </c>
      <c r="C124" s="2" t="s">
        <v>51</v>
      </c>
      <c r="D124" s="2" t="s">
        <v>2391</v>
      </c>
      <c r="E124" s="2" t="s">
        <v>709</v>
      </c>
      <c r="F124" s="2" t="s">
        <v>710</v>
      </c>
      <c r="G124" s="2">
        <v>4</v>
      </c>
      <c r="H124" s="3">
        <v>156.52000000000001</v>
      </c>
      <c r="I124" s="2">
        <v>0</v>
      </c>
      <c r="J124" s="3">
        <v>0</v>
      </c>
      <c r="K124" s="3">
        <v>719.99</v>
      </c>
      <c r="L124" s="3">
        <v>511.92</v>
      </c>
      <c r="M124" s="3">
        <v>208.07</v>
      </c>
      <c r="N124" s="2" t="s">
        <v>80</v>
      </c>
      <c r="O124" s="2" t="s">
        <v>24</v>
      </c>
      <c r="P124" s="2" t="s">
        <v>55</v>
      </c>
      <c r="Q124" s="2" t="s">
        <v>3239</v>
      </c>
      <c r="R124" s="2" t="s">
        <v>27</v>
      </c>
    </row>
    <row r="125" spans="1:18" x14ac:dyDescent="0.25">
      <c r="A125" s="2" t="s">
        <v>3510</v>
      </c>
      <c r="B125" s="6">
        <v>46095</v>
      </c>
      <c r="C125" s="2" t="s">
        <v>359</v>
      </c>
      <c r="D125" s="2" t="s">
        <v>37</v>
      </c>
      <c r="E125" s="2" t="s">
        <v>519</v>
      </c>
      <c r="F125" s="2" t="s">
        <v>520</v>
      </c>
      <c r="G125" s="2">
        <v>4</v>
      </c>
      <c r="H125" s="3">
        <v>234.86</v>
      </c>
      <c r="I125" s="2">
        <v>0</v>
      </c>
      <c r="J125" s="3">
        <v>0</v>
      </c>
      <c r="K125" s="3">
        <v>1080.3599999999999</v>
      </c>
      <c r="L125" s="3">
        <v>852.92</v>
      </c>
      <c r="M125" s="3">
        <v>227.44</v>
      </c>
      <c r="N125" s="2" t="s">
        <v>133</v>
      </c>
      <c r="O125" s="2" t="s">
        <v>24</v>
      </c>
      <c r="P125" s="2" t="s">
        <v>25</v>
      </c>
      <c r="Q125" s="2" t="s">
        <v>2980</v>
      </c>
      <c r="R125" s="2" t="s">
        <v>27</v>
      </c>
    </row>
    <row r="126" spans="1:18" x14ac:dyDescent="0.25">
      <c r="A126" s="2" t="s">
        <v>4054</v>
      </c>
      <c r="B126" s="6">
        <v>46095</v>
      </c>
      <c r="C126" s="2" t="s">
        <v>1038</v>
      </c>
      <c r="D126" s="2" t="s">
        <v>680</v>
      </c>
      <c r="E126" s="2" t="s">
        <v>297</v>
      </c>
      <c r="F126" s="2" t="s">
        <v>298</v>
      </c>
      <c r="G126" s="2">
        <v>2</v>
      </c>
      <c r="H126" s="3">
        <v>157.97999999999999</v>
      </c>
      <c r="I126" s="2">
        <v>0</v>
      </c>
      <c r="J126" s="3">
        <v>0</v>
      </c>
      <c r="K126" s="3">
        <v>363.35</v>
      </c>
      <c r="L126" s="3">
        <v>275.89999999999998</v>
      </c>
      <c r="M126" s="3">
        <v>87.45</v>
      </c>
      <c r="N126" s="2" t="s">
        <v>47</v>
      </c>
      <c r="O126" s="2" t="s">
        <v>24</v>
      </c>
      <c r="P126" s="2" t="s">
        <v>25</v>
      </c>
      <c r="Q126" s="2" t="s">
        <v>2375</v>
      </c>
      <c r="R126" s="2" t="s">
        <v>27</v>
      </c>
    </row>
    <row r="127" spans="1:18" x14ac:dyDescent="0.25">
      <c r="A127" s="2" t="s">
        <v>2225</v>
      </c>
      <c r="B127" s="6">
        <v>46094</v>
      </c>
      <c r="C127" s="2" t="s">
        <v>258</v>
      </c>
      <c r="D127" s="2" t="s">
        <v>1096</v>
      </c>
      <c r="E127" s="2" t="s">
        <v>576</v>
      </c>
      <c r="F127" s="2" t="s">
        <v>841</v>
      </c>
      <c r="G127" s="2">
        <v>3</v>
      </c>
      <c r="H127" s="3">
        <v>431.28</v>
      </c>
      <c r="I127" s="2">
        <v>0</v>
      </c>
      <c r="J127" s="3">
        <v>0</v>
      </c>
      <c r="K127" s="3">
        <v>1293.8399999999999</v>
      </c>
      <c r="L127" s="3">
        <v>1045.23</v>
      </c>
      <c r="M127" s="3">
        <v>248.61</v>
      </c>
      <c r="N127" s="2" t="s">
        <v>47</v>
      </c>
      <c r="O127" s="2" t="s">
        <v>24</v>
      </c>
      <c r="P127" s="2" t="s">
        <v>25</v>
      </c>
      <c r="Q127" s="2" t="s">
        <v>1487</v>
      </c>
      <c r="R127" s="2" t="s">
        <v>49</v>
      </c>
    </row>
    <row r="128" spans="1:18" x14ac:dyDescent="0.25">
      <c r="A128" s="2" t="s">
        <v>3542</v>
      </c>
      <c r="B128" s="6">
        <v>46094</v>
      </c>
      <c r="C128" s="2" t="s">
        <v>3010</v>
      </c>
      <c r="D128" s="2" t="s">
        <v>812</v>
      </c>
      <c r="E128" s="2" t="s">
        <v>1323</v>
      </c>
      <c r="F128" s="2" t="s">
        <v>54</v>
      </c>
      <c r="G128" s="2">
        <v>4</v>
      </c>
      <c r="H128" s="3">
        <v>571.54999999999995</v>
      </c>
      <c r="I128" s="2">
        <v>5</v>
      </c>
      <c r="J128" s="3">
        <v>114.31</v>
      </c>
      <c r="K128" s="3">
        <v>2171.89</v>
      </c>
      <c r="L128" s="3">
        <v>1516.76</v>
      </c>
      <c r="M128" s="3">
        <v>655.13</v>
      </c>
      <c r="N128" s="2" t="s">
        <v>47</v>
      </c>
      <c r="O128" s="2" t="s">
        <v>24</v>
      </c>
      <c r="P128" s="2" t="s">
        <v>25</v>
      </c>
      <c r="Q128" s="2" t="s">
        <v>2425</v>
      </c>
      <c r="R128" s="2" t="s">
        <v>49</v>
      </c>
    </row>
    <row r="129" spans="1:18" x14ac:dyDescent="0.25">
      <c r="A129" s="2" t="s">
        <v>3643</v>
      </c>
      <c r="B129" s="6">
        <v>46094</v>
      </c>
      <c r="C129" s="2" t="s">
        <v>2447</v>
      </c>
      <c r="D129" s="2" t="s">
        <v>308</v>
      </c>
      <c r="E129" s="2" t="s">
        <v>1621</v>
      </c>
      <c r="F129" s="2" t="s">
        <v>1622</v>
      </c>
      <c r="G129" s="2">
        <v>1</v>
      </c>
      <c r="H129" s="3">
        <v>455.79</v>
      </c>
      <c r="I129" s="2">
        <v>15</v>
      </c>
      <c r="J129" s="3">
        <v>68.37</v>
      </c>
      <c r="K129" s="3">
        <v>387.42</v>
      </c>
      <c r="L129" s="3">
        <v>282.88</v>
      </c>
      <c r="M129" s="3">
        <v>104.54</v>
      </c>
      <c r="N129" s="2" t="s">
        <v>68</v>
      </c>
      <c r="O129" s="2" t="s">
        <v>345</v>
      </c>
      <c r="P129" s="2" t="s">
        <v>25</v>
      </c>
      <c r="Q129" s="2" t="s">
        <v>3404</v>
      </c>
      <c r="R129" s="2" t="s">
        <v>49</v>
      </c>
    </row>
    <row r="130" spans="1:18" x14ac:dyDescent="0.25">
      <c r="A130" s="2" t="s">
        <v>3986</v>
      </c>
      <c r="B130" s="6">
        <v>46094</v>
      </c>
      <c r="C130" s="2" t="s">
        <v>604</v>
      </c>
      <c r="D130" s="2" t="s">
        <v>871</v>
      </c>
      <c r="E130" s="2" t="s">
        <v>830</v>
      </c>
      <c r="F130" s="2" t="s">
        <v>831</v>
      </c>
      <c r="G130" s="2">
        <v>3</v>
      </c>
      <c r="H130" s="3">
        <v>244.28</v>
      </c>
      <c r="I130" s="2">
        <v>20</v>
      </c>
      <c r="J130" s="3">
        <v>146.57</v>
      </c>
      <c r="K130" s="3">
        <v>586.27</v>
      </c>
      <c r="L130" s="3">
        <v>474.18</v>
      </c>
      <c r="M130" s="3">
        <v>112.09</v>
      </c>
      <c r="N130" s="2" t="s">
        <v>133</v>
      </c>
      <c r="O130" s="2" t="s">
        <v>24</v>
      </c>
      <c r="P130" s="2" t="s">
        <v>25</v>
      </c>
      <c r="Q130" s="2" t="s">
        <v>3987</v>
      </c>
      <c r="R130" s="2" t="s">
        <v>49</v>
      </c>
    </row>
    <row r="131" spans="1:18" x14ac:dyDescent="0.25">
      <c r="A131" s="2" t="s">
        <v>4334</v>
      </c>
      <c r="B131" s="6">
        <v>46094</v>
      </c>
      <c r="C131" s="2" t="s">
        <v>444</v>
      </c>
      <c r="D131" s="2" t="s">
        <v>65</v>
      </c>
      <c r="E131" s="2" t="s">
        <v>950</v>
      </c>
      <c r="F131" s="2" t="s">
        <v>1622</v>
      </c>
      <c r="G131" s="2">
        <v>5</v>
      </c>
      <c r="H131" s="3">
        <v>176.8</v>
      </c>
      <c r="I131" s="2">
        <v>0</v>
      </c>
      <c r="J131" s="3">
        <v>0</v>
      </c>
      <c r="K131" s="3">
        <v>884</v>
      </c>
      <c r="L131" s="3">
        <v>710</v>
      </c>
      <c r="M131" s="3">
        <v>174</v>
      </c>
      <c r="N131" s="2" t="s">
        <v>80</v>
      </c>
      <c r="O131" s="2" t="s">
        <v>24</v>
      </c>
      <c r="P131" s="2" t="s">
        <v>25</v>
      </c>
      <c r="Q131" s="2" t="s">
        <v>4335</v>
      </c>
      <c r="R131" s="2" t="s">
        <v>49</v>
      </c>
    </row>
    <row r="132" spans="1:18" x14ac:dyDescent="0.25">
      <c r="A132" s="2" t="s">
        <v>1408</v>
      </c>
      <c r="B132" s="6">
        <v>46359</v>
      </c>
      <c r="C132" s="2" t="s">
        <v>1409</v>
      </c>
      <c r="D132" s="2" t="s">
        <v>280</v>
      </c>
      <c r="E132" s="2" t="s">
        <v>576</v>
      </c>
      <c r="F132" s="2" t="s">
        <v>1151</v>
      </c>
      <c r="G132" s="2">
        <v>6</v>
      </c>
      <c r="H132" s="3">
        <v>134.9</v>
      </c>
      <c r="I132" s="2">
        <v>0</v>
      </c>
      <c r="J132" s="3">
        <v>0</v>
      </c>
      <c r="K132" s="3">
        <v>809.4</v>
      </c>
      <c r="L132" s="3">
        <v>584.1</v>
      </c>
      <c r="M132" s="3">
        <v>225.3</v>
      </c>
      <c r="N132" s="2" t="s">
        <v>133</v>
      </c>
      <c r="O132" s="2" t="s">
        <v>24</v>
      </c>
      <c r="P132" s="2" t="s">
        <v>25</v>
      </c>
      <c r="Q132" s="2" t="s">
        <v>1410</v>
      </c>
      <c r="R132" s="2" t="s">
        <v>49</v>
      </c>
    </row>
    <row r="133" spans="1:18" x14ac:dyDescent="0.25">
      <c r="A133" s="2" t="s">
        <v>2064</v>
      </c>
      <c r="B133" s="6">
        <v>46359</v>
      </c>
      <c r="C133" s="2" t="s">
        <v>2065</v>
      </c>
      <c r="D133" s="2" t="s">
        <v>37</v>
      </c>
      <c r="E133" s="2" t="s">
        <v>671</v>
      </c>
      <c r="F133" s="2" t="s">
        <v>662</v>
      </c>
      <c r="G133" s="2">
        <v>5</v>
      </c>
      <c r="H133" s="3">
        <v>234.86</v>
      </c>
      <c r="I133" s="2">
        <v>0</v>
      </c>
      <c r="J133" s="3">
        <v>0</v>
      </c>
      <c r="K133" s="3">
        <v>1174.3</v>
      </c>
      <c r="L133" s="3">
        <v>1066.1500000000001</v>
      </c>
      <c r="M133" s="3">
        <v>108.15</v>
      </c>
      <c r="N133" s="2" t="s">
        <v>40</v>
      </c>
      <c r="O133" s="2" t="s">
        <v>24</v>
      </c>
      <c r="P133" s="2" t="s">
        <v>25</v>
      </c>
      <c r="Q133" s="2" t="s">
        <v>1400</v>
      </c>
      <c r="R133" s="2" t="s">
        <v>49</v>
      </c>
    </row>
    <row r="134" spans="1:18" x14ac:dyDescent="0.25">
      <c r="A134" s="2" t="s">
        <v>2674</v>
      </c>
      <c r="B134" s="6">
        <v>46359</v>
      </c>
      <c r="C134" s="2" t="s">
        <v>538</v>
      </c>
      <c r="D134" s="2" t="s">
        <v>2085</v>
      </c>
      <c r="E134" s="2" t="s">
        <v>297</v>
      </c>
      <c r="F134" s="2" t="s">
        <v>298</v>
      </c>
      <c r="G134" s="2">
        <v>3</v>
      </c>
      <c r="H134" s="3">
        <v>402.67</v>
      </c>
      <c r="I134" s="2">
        <v>10</v>
      </c>
      <c r="J134" s="3">
        <v>120.8</v>
      </c>
      <c r="K134" s="3">
        <v>1087.21</v>
      </c>
      <c r="L134" s="3">
        <v>957.15</v>
      </c>
      <c r="M134" s="3">
        <v>130.06</v>
      </c>
      <c r="N134" s="2" t="s">
        <v>40</v>
      </c>
      <c r="O134" s="2" t="s">
        <v>24</v>
      </c>
      <c r="P134" s="2" t="s">
        <v>33</v>
      </c>
      <c r="Q134" s="2" t="s">
        <v>2675</v>
      </c>
      <c r="R134" s="2" t="s">
        <v>49</v>
      </c>
    </row>
    <row r="135" spans="1:18" x14ac:dyDescent="0.25">
      <c r="A135" s="2" t="s">
        <v>2942</v>
      </c>
      <c r="B135" s="6">
        <v>46359</v>
      </c>
      <c r="C135" s="2" t="s">
        <v>1281</v>
      </c>
      <c r="D135" s="2" t="s">
        <v>220</v>
      </c>
      <c r="E135" s="2" t="s">
        <v>66</v>
      </c>
      <c r="F135" s="2" t="s">
        <v>304</v>
      </c>
      <c r="G135" s="2">
        <v>2</v>
      </c>
      <c r="H135" s="3">
        <v>332.74</v>
      </c>
      <c r="I135" s="2">
        <v>10</v>
      </c>
      <c r="J135" s="3">
        <v>66.55</v>
      </c>
      <c r="K135" s="3">
        <v>598.92999999999995</v>
      </c>
      <c r="L135" s="3">
        <v>410.54</v>
      </c>
      <c r="M135" s="3">
        <v>188.39</v>
      </c>
      <c r="N135" s="2" t="s">
        <v>23</v>
      </c>
      <c r="O135" s="2" t="s">
        <v>24</v>
      </c>
      <c r="P135" s="2" t="s">
        <v>25</v>
      </c>
      <c r="Q135" s="2" t="s">
        <v>1707</v>
      </c>
      <c r="R135" s="2" t="s">
        <v>49</v>
      </c>
    </row>
    <row r="136" spans="1:18" x14ac:dyDescent="0.25">
      <c r="A136" s="2" t="s">
        <v>3197</v>
      </c>
      <c r="B136" s="6">
        <v>46359</v>
      </c>
      <c r="C136" s="2" t="s">
        <v>1116</v>
      </c>
      <c r="D136" s="2" t="s">
        <v>89</v>
      </c>
      <c r="E136" s="2" t="s">
        <v>1086</v>
      </c>
      <c r="F136" s="2" t="s">
        <v>1087</v>
      </c>
      <c r="G136" s="2">
        <v>8</v>
      </c>
      <c r="H136" s="3">
        <v>42.85</v>
      </c>
      <c r="I136" s="2">
        <v>20</v>
      </c>
      <c r="J136" s="3">
        <v>68.56</v>
      </c>
      <c r="K136" s="3">
        <v>274.24</v>
      </c>
      <c r="L136" s="3">
        <v>259.2</v>
      </c>
      <c r="M136" s="3">
        <v>15.04</v>
      </c>
      <c r="N136" s="2" t="s">
        <v>23</v>
      </c>
      <c r="O136" s="2" t="s">
        <v>24</v>
      </c>
      <c r="P136" s="2" t="s">
        <v>25</v>
      </c>
      <c r="Q136" s="2" t="s">
        <v>1204</v>
      </c>
      <c r="R136" s="2" t="s">
        <v>49</v>
      </c>
    </row>
    <row r="137" spans="1:18" x14ac:dyDescent="0.25">
      <c r="A137" s="2" t="s">
        <v>3559</v>
      </c>
      <c r="B137" s="6">
        <v>46359</v>
      </c>
      <c r="C137" s="2" t="s">
        <v>3560</v>
      </c>
      <c r="D137" s="2" t="s">
        <v>405</v>
      </c>
      <c r="E137" s="2" t="s">
        <v>847</v>
      </c>
      <c r="F137" s="2" t="s">
        <v>1691</v>
      </c>
      <c r="G137" s="2">
        <v>5</v>
      </c>
      <c r="H137" s="3">
        <v>440.5</v>
      </c>
      <c r="I137" s="2">
        <v>15</v>
      </c>
      <c r="J137" s="3">
        <v>330.38</v>
      </c>
      <c r="K137" s="3">
        <v>1872.12</v>
      </c>
      <c r="L137" s="3">
        <v>1270.25</v>
      </c>
      <c r="M137" s="3">
        <v>601.87</v>
      </c>
      <c r="N137" s="2" t="s">
        <v>133</v>
      </c>
      <c r="O137" s="2" t="s">
        <v>24</v>
      </c>
      <c r="P137" s="2" t="s">
        <v>55</v>
      </c>
      <c r="Q137" s="2" t="s">
        <v>1221</v>
      </c>
      <c r="R137" s="2" t="s">
        <v>49</v>
      </c>
    </row>
    <row r="138" spans="1:18" x14ac:dyDescent="0.25">
      <c r="A138" s="2" t="s">
        <v>4305</v>
      </c>
      <c r="B138" s="6">
        <v>46359</v>
      </c>
      <c r="C138" s="2" t="s">
        <v>690</v>
      </c>
      <c r="D138" s="2" t="s">
        <v>470</v>
      </c>
      <c r="E138" s="2" t="s">
        <v>576</v>
      </c>
      <c r="F138" s="2" t="s">
        <v>577</v>
      </c>
      <c r="G138" s="2">
        <v>5</v>
      </c>
      <c r="H138" s="3">
        <v>589.75</v>
      </c>
      <c r="I138" s="2">
        <v>20</v>
      </c>
      <c r="J138" s="3">
        <v>589.75</v>
      </c>
      <c r="K138" s="3">
        <v>2359</v>
      </c>
      <c r="L138" s="3">
        <v>1718.25</v>
      </c>
      <c r="M138" s="3">
        <v>640.75</v>
      </c>
      <c r="N138" s="2" t="s">
        <v>40</v>
      </c>
      <c r="O138" s="2" t="s">
        <v>24</v>
      </c>
      <c r="P138" s="2" t="s">
        <v>55</v>
      </c>
      <c r="Q138" s="2" t="s">
        <v>240</v>
      </c>
      <c r="R138" s="2" t="s">
        <v>49</v>
      </c>
    </row>
    <row r="139" spans="1:18" x14ac:dyDescent="0.25">
      <c r="A139" s="2" t="s">
        <v>93</v>
      </c>
      <c r="B139" s="6">
        <v>46329</v>
      </c>
      <c r="C139" s="2" t="s">
        <v>94</v>
      </c>
      <c r="D139" s="2" t="s">
        <v>95</v>
      </c>
      <c r="E139" s="2" t="s">
        <v>96</v>
      </c>
      <c r="F139" s="2" t="s">
        <v>97</v>
      </c>
      <c r="G139" s="2">
        <v>2</v>
      </c>
      <c r="H139" s="3">
        <v>522.78</v>
      </c>
      <c r="I139" s="2">
        <v>0</v>
      </c>
      <c r="J139" s="3">
        <v>0</v>
      </c>
      <c r="K139" s="3">
        <v>1045.56</v>
      </c>
      <c r="L139" s="3">
        <v>791.74</v>
      </c>
      <c r="M139" s="3">
        <v>253.82</v>
      </c>
      <c r="N139" s="2" t="s">
        <v>47</v>
      </c>
      <c r="O139" s="2" t="s">
        <v>24</v>
      </c>
      <c r="P139" s="2" t="s">
        <v>25</v>
      </c>
      <c r="Q139" s="2" t="s">
        <v>98</v>
      </c>
      <c r="R139" s="2" t="s">
        <v>49</v>
      </c>
    </row>
    <row r="140" spans="1:18" x14ac:dyDescent="0.25">
      <c r="A140" s="2" t="s">
        <v>1218</v>
      </c>
      <c r="B140" s="6">
        <v>46329</v>
      </c>
      <c r="C140" s="2" t="s">
        <v>1219</v>
      </c>
      <c r="D140" s="2" t="s">
        <v>30</v>
      </c>
      <c r="E140" s="2" t="s">
        <v>653</v>
      </c>
      <c r="F140" s="2" t="s">
        <v>1220</v>
      </c>
      <c r="G140" s="2">
        <v>2</v>
      </c>
      <c r="H140" s="3">
        <v>448.94</v>
      </c>
      <c r="I140" s="2">
        <v>0</v>
      </c>
      <c r="J140" s="3">
        <v>0</v>
      </c>
      <c r="K140" s="3">
        <v>897.88</v>
      </c>
      <c r="L140" s="3">
        <v>760.16</v>
      </c>
      <c r="M140" s="3">
        <v>137.72</v>
      </c>
      <c r="N140" s="2" t="s">
        <v>68</v>
      </c>
      <c r="O140" s="2" t="s">
        <v>24</v>
      </c>
      <c r="P140" s="2" t="s">
        <v>25</v>
      </c>
      <c r="Q140" s="2" t="s">
        <v>1221</v>
      </c>
      <c r="R140" s="2" t="s">
        <v>49</v>
      </c>
    </row>
    <row r="141" spans="1:18" x14ac:dyDescent="0.25">
      <c r="A141" s="2" t="s">
        <v>2054</v>
      </c>
      <c r="B141" s="6">
        <v>46329</v>
      </c>
      <c r="C141" s="2" t="s">
        <v>469</v>
      </c>
      <c r="D141" s="2" t="s">
        <v>280</v>
      </c>
      <c r="E141" s="2" t="s">
        <v>544</v>
      </c>
      <c r="F141" s="2" t="s">
        <v>545</v>
      </c>
      <c r="G141" s="2">
        <v>7</v>
      </c>
      <c r="H141" s="3">
        <v>125.74</v>
      </c>
      <c r="I141" s="2">
        <v>10</v>
      </c>
      <c r="J141" s="3">
        <v>88.02</v>
      </c>
      <c r="K141" s="3">
        <v>792.16</v>
      </c>
      <c r="L141" s="3">
        <v>681.45</v>
      </c>
      <c r="M141" s="3">
        <v>110.71</v>
      </c>
      <c r="N141" s="2" t="s">
        <v>133</v>
      </c>
      <c r="O141" s="2" t="s">
        <v>24</v>
      </c>
      <c r="P141" s="2" t="s">
        <v>25</v>
      </c>
      <c r="Q141" s="2" t="s">
        <v>2055</v>
      </c>
      <c r="R141" s="2" t="s">
        <v>49</v>
      </c>
    </row>
    <row r="142" spans="1:18" x14ac:dyDescent="0.25">
      <c r="A142" s="2" t="s">
        <v>2344</v>
      </c>
      <c r="B142" s="6">
        <v>46329</v>
      </c>
      <c r="C142" s="2" t="s">
        <v>453</v>
      </c>
      <c r="D142" s="2" t="s">
        <v>886</v>
      </c>
      <c r="E142" s="2" t="s">
        <v>142</v>
      </c>
      <c r="F142" s="2" t="s">
        <v>143</v>
      </c>
      <c r="G142" s="2">
        <v>6</v>
      </c>
      <c r="H142" s="3">
        <v>236.62</v>
      </c>
      <c r="I142" s="2">
        <v>20</v>
      </c>
      <c r="J142" s="3">
        <v>283.94</v>
      </c>
      <c r="K142" s="3">
        <v>1135.78</v>
      </c>
      <c r="L142" s="3">
        <v>1154.46</v>
      </c>
      <c r="M142" s="3">
        <v>-18.68</v>
      </c>
      <c r="N142" s="2" t="s">
        <v>68</v>
      </c>
      <c r="O142" s="2" t="s">
        <v>24</v>
      </c>
      <c r="P142" s="2" t="s">
        <v>25</v>
      </c>
      <c r="Q142" s="2" t="s">
        <v>2345</v>
      </c>
      <c r="R142" s="2" t="s">
        <v>49</v>
      </c>
    </row>
    <row r="143" spans="1:18" x14ac:dyDescent="0.25">
      <c r="A143" s="2" t="s">
        <v>2625</v>
      </c>
      <c r="B143" s="6">
        <v>46329</v>
      </c>
      <c r="C143" s="2" t="s">
        <v>2626</v>
      </c>
      <c r="D143" s="2" t="s">
        <v>141</v>
      </c>
      <c r="E143" s="2" t="s">
        <v>66</v>
      </c>
      <c r="F143" s="2" t="s">
        <v>1423</v>
      </c>
      <c r="G143" s="2">
        <v>2</v>
      </c>
      <c r="H143" s="3">
        <v>437.49</v>
      </c>
      <c r="I143" s="2">
        <v>0</v>
      </c>
      <c r="J143" s="3">
        <v>0</v>
      </c>
      <c r="K143" s="3">
        <v>874.98</v>
      </c>
      <c r="L143" s="3">
        <v>530.88</v>
      </c>
      <c r="M143" s="3">
        <v>344.1</v>
      </c>
      <c r="N143" s="2" t="s">
        <v>68</v>
      </c>
      <c r="O143" s="2" t="s">
        <v>24</v>
      </c>
      <c r="P143" s="2" t="s">
        <v>25</v>
      </c>
      <c r="Q143" s="2" t="s">
        <v>1362</v>
      </c>
      <c r="R143" s="2" t="s">
        <v>49</v>
      </c>
    </row>
    <row r="144" spans="1:18" x14ac:dyDescent="0.25">
      <c r="A144" s="2" t="s">
        <v>2861</v>
      </c>
      <c r="B144" s="6">
        <v>46329</v>
      </c>
      <c r="C144" s="2" t="s">
        <v>2626</v>
      </c>
      <c r="D144" s="2" t="s">
        <v>470</v>
      </c>
      <c r="E144" s="2" t="s">
        <v>400</v>
      </c>
      <c r="F144" s="2" t="s">
        <v>401</v>
      </c>
      <c r="G144" s="2">
        <v>1</v>
      </c>
      <c r="H144" s="3">
        <v>589.75</v>
      </c>
      <c r="I144" s="2">
        <v>0</v>
      </c>
      <c r="J144" s="3">
        <v>0</v>
      </c>
      <c r="K144" s="3">
        <v>589.75</v>
      </c>
      <c r="L144" s="3">
        <v>343.65</v>
      </c>
      <c r="M144" s="3">
        <v>246.1</v>
      </c>
      <c r="N144" s="2" t="s">
        <v>133</v>
      </c>
      <c r="O144" s="2" t="s">
        <v>24</v>
      </c>
      <c r="P144" s="2" t="s">
        <v>25</v>
      </c>
      <c r="Q144" s="2" t="s">
        <v>392</v>
      </c>
      <c r="R144" s="2" t="s">
        <v>49</v>
      </c>
    </row>
    <row r="145" spans="1:18" x14ac:dyDescent="0.25">
      <c r="A145" s="2" t="s">
        <v>3706</v>
      </c>
      <c r="B145" s="6">
        <v>46329</v>
      </c>
      <c r="C145" s="2" t="s">
        <v>2342</v>
      </c>
      <c r="D145" s="2" t="s">
        <v>812</v>
      </c>
      <c r="E145" s="2" t="s">
        <v>248</v>
      </c>
      <c r="F145" s="2" t="s">
        <v>249</v>
      </c>
      <c r="G145" s="2">
        <v>3</v>
      </c>
      <c r="H145" s="3">
        <v>530.16</v>
      </c>
      <c r="I145" s="2">
        <v>0</v>
      </c>
      <c r="J145" s="3">
        <v>0</v>
      </c>
      <c r="K145" s="3">
        <v>1590.48</v>
      </c>
      <c r="L145" s="3">
        <v>1137.57</v>
      </c>
      <c r="M145" s="3">
        <v>452.91</v>
      </c>
      <c r="N145" s="2" t="s">
        <v>47</v>
      </c>
      <c r="O145" s="2" t="s">
        <v>24</v>
      </c>
      <c r="P145" s="2" t="s">
        <v>55</v>
      </c>
      <c r="Q145" s="2" t="s">
        <v>2433</v>
      </c>
      <c r="R145" s="2" t="s">
        <v>49</v>
      </c>
    </row>
    <row r="146" spans="1:18" x14ac:dyDescent="0.25">
      <c r="A146" s="2" t="s">
        <v>135</v>
      </c>
      <c r="B146" s="6">
        <v>46298</v>
      </c>
      <c r="C146" s="2" t="s">
        <v>136</v>
      </c>
      <c r="D146" s="2" t="s">
        <v>137</v>
      </c>
      <c r="E146" s="2" t="s">
        <v>31</v>
      </c>
      <c r="F146" s="2" t="s">
        <v>32</v>
      </c>
      <c r="G146" s="2">
        <v>1</v>
      </c>
      <c r="H146" s="3">
        <v>93.47</v>
      </c>
      <c r="I146" s="2">
        <v>10</v>
      </c>
      <c r="J146" s="3">
        <v>9.35</v>
      </c>
      <c r="K146" s="3">
        <v>84.12</v>
      </c>
      <c r="L146" s="3">
        <v>72.290000000000006</v>
      </c>
      <c r="M146" s="3">
        <v>11.83</v>
      </c>
      <c r="N146" s="2" t="s">
        <v>23</v>
      </c>
      <c r="O146" s="2" t="s">
        <v>24</v>
      </c>
      <c r="P146" s="2" t="s">
        <v>25</v>
      </c>
      <c r="Q146" s="2" t="s">
        <v>138</v>
      </c>
      <c r="R146" s="2" t="s">
        <v>49</v>
      </c>
    </row>
    <row r="147" spans="1:18" x14ac:dyDescent="0.25">
      <c r="A147" s="2" t="s">
        <v>785</v>
      </c>
      <c r="B147" s="6">
        <v>46298</v>
      </c>
      <c r="C147" s="2" t="s">
        <v>786</v>
      </c>
      <c r="D147" s="2" t="s">
        <v>572</v>
      </c>
      <c r="E147" s="2" t="s">
        <v>421</v>
      </c>
      <c r="F147" s="2" t="s">
        <v>787</v>
      </c>
      <c r="G147" s="2">
        <v>1</v>
      </c>
      <c r="H147" s="3">
        <v>46.76</v>
      </c>
      <c r="I147" s="2">
        <v>20</v>
      </c>
      <c r="J147" s="3">
        <v>9.35</v>
      </c>
      <c r="K147" s="3">
        <v>37.409999999999997</v>
      </c>
      <c r="L147" s="3">
        <v>36.65</v>
      </c>
      <c r="M147" s="3">
        <v>0.76</v>
      </c>
      <c r="N147" s="2" t="s">
        <v>47</v>
      </c>
      <c r="O147" s="2" t="s">
        <v>24</v>
      </c>
      <c r="P147" s="2" t="s">
        <v>25</v>
      </c>
      <c r="Q147" s="2" t="s">
        <v>788</v>
      </c>
      <c r="R147" s="2" t="s">
        <v>49</v>
      </c>
    </row>
    <row r="148" spans="1:18" x14ac:dyDescent="0.25">
      <c r="A148" s="2" t="s">
        <v>2043</v>
      </c>
      <c r="B148" s="6">
        <v>46298</v>
      </c>
      <c r="C148" s="2" t="s">
        <v>2044</v>
      </c>
      <c r="D148" s="2" t="s">
        <v>555</v>
      </c>
      <c r="E148" s="2" t="s">
        <v>355</v>
      </c>
      <c r="F148" s="2" t="s">
        <v>356</v>
      </c>
      <c r="G148" s="2">
        <v>3</v>
      </c>
      <c r="H148" s="3">
        <v>491.81</v>
      </c>
      <c r="I148" s="2">
        <v>10</v>
      </c>
      <c r="J148" s="3">
        <v>147.54</v>
      </c>
      <c r="K148" s="3">
        <v>1327.89</v>
      </c>
      <c r="L148" s="3">
        <v>1096.71</v>
      </c>
      <c r="M148" s="3">
        <v>231.18</v>
      </c>
      <c r="N148" s="2" t="s">
        <v>40</v>
      </c>
      <c r="O148" s="2" t="s">
        <v>24</v>
      </c>
      <c r="P148" s="2" t="s">
        <v>25</v>
      </c>
      <c r="Q148" s="2" t="s">
        <v>2045</v>
      </c>
      <c r="R148" s="2" t="s">
        <v>49</v>
      </c>
    </row>
    <row r="149" spans="1:18" x14ac:dyDescent="0.25">
      <c r="A149" s="2" t="s">
        <v>3017</v>
      </c>
      <c r="B149" s="6">
        <v>46298</v>
      </c>
      <c r="C149" s="2" t="s">
        <v>359</v>
      </c>
      <c r="D149" s="2" t="s">
        <v>680</v>
      </c>
      <c r="E149" s="2" t="s">
        <v>1233</v>
      </c>
      <c r="F149" s="2" t="s">
        <v>929</v>
      </c>
      <c r="G149" s="2">
        <v>1</v>
      </c>
      <c r="H149" s="3">
        <v>157.97999999999999</v>
      </c>
      <c r="I149" s="2">
        <v>15</v>
      </c>
      <c r="J149" s="3">
        <v>23.7</v>
      </c>
      <c r="K149" s="3">
        <v>134.28</v>
      </c>
      <c r="L149" s="3">
        <v>137.94999999999999</v>
      </c>
      <c r="M149" s="3">
        <v>-3.67</v>
      </c>
      <c r="N149" s="2" t="s">
        <v>80</v>
      </c>
      <c r="O149" s="2" t="s">
        <v>24</v>
      </c>
      <c r="P149" s="2" t="s">
        <v>25</v>
      </c>
      <c r="Q149" s="2" t="s">
        <v>1974</v>
      </c>
      <c r="R149" s="2" t="s">
        <v>49</v>
      </c>
    </row>
    <row r="150" spans="1:18" x14ac:dyDescent="0.25">
      <c r="A150" s="2" t="s">
        <v>3477</v>
      </c>
      <c r="B150" s="6">
        <v>46298</v>
      </c>
      <c r="C150" s="2" t="s">
        <v>1967</v>
      </c>
      <c r="D150" s="2" t="s">
        <v>242</v>
      </c>
      <c r="E150" s="2" t="s">
        <v>1448</v>
      </c>
      <c r="F150" s="2" t="s">
        <v>1449</v>
      </c>
      <c r="G150" s="2">
        <v>3</v>
      </c>
      <c r="H150" s="3">
        <v>82.31</v>
      </c>
      <c r="I150" s="2">
        <v>0</v>
      </c>
      <c r="J150" s="3">
        <v>0</v>
      </c>
      <c r="K150" s="3">
        <v>246.93</v>
      </c>
      <c r="L150" s="3">
        <v>186.75</v>
      </c>
      <c r="M150" s="3">
        <v>60.18</v>
      </c>
      <c r="N150" s="2" t="s">
        <v>47</v>
      </c>
      <c r="O150" s="2" t="s">
        <v>24</v>
      </c>
      <c r="P150" s="2" t="s">
        <v>55</v>
      </c>
      <c r="Q150" s="2" t="s">
        <v>521</v>
      </c>
      <c r="R150" s="2" t="s">
        <v>49</v>
      </c>
    </row>
    <row r="151" spans="1:18" x14ac:dyDescent="0.25">
      <c r="A151" s="2" t="s">
        <v>4435</v>
      </c>
      <c r="B151" s="6">
        <v>46298</v>
      </c>
      <c r="C151" s="2" t="s">
        <v>2600</v>
      </c>
      <c r="D151" s="2" t="s">
        <v>432</v>
      </c>
      <c r="E151" s="2" t="s">
        <v>830</v>
      </c>
      <c r="F151" s="2" t="s">
        <v>831</v>
      </c>
      <c r="G151" s="2">
        <v>8</v>
      </c>
      <c r="H151" s="3">
        <v>309.81</v>
      </c>
      <c r="I151" s="2">
        <v>20</v>
      </c>
      <c r="J151" s="3">
        <v>495.7</v>
      </c>
      <c r="K151" s="3">
        <v>1982.78</v>
      </c>
      <c r="L151" s="3">
        <v>2011.36</v>
      </c>
      <c r="M151" s="3">
        <v>-28.58</v>
      </c>
      <c r="N151" s="2" t="s">
        <v>47</v>
      </c>
      <c r="O151" s="2" t="s">
        <v>24</v>
      </c>
      <c r="P151" s="2" t="s">
        <v>25</v>
      </c>
      <c r="Q151" s="2" t="s">
        <v>2060</v>
      </c>
      <c r="R151" s="2" t="s">
        <v>49</v>
      </c>
    </row>
    <row r="152" spans="1:18" x14ac:dyDescent="0.25">
      <c r="A152" s="2" t="s">
        <v>1728</v>
      </c>
      <c r="B152" s="6">
        <v>46268</v>
      </c>
      <c r="C152" s="2" t="s">
        <v>1729</v>
      </c>
      <c r="D152" s="2" t="s">
        <v>302</v>
      </c>
      <c r="E152" s="2" t="s">
        <v>950</v>
      </c>
      <c r="F152" s="2" t="s">
        <v>779</v>
      </c>
      <c r="G152" s="2">
        <v>5</v>
      </c>
      <c r="H152" s="3">
        <v>343.56</v>
      </c>
      <c r="I152" s="2">
        <v>0</v>
      </c>
      <c r="J152" s="3">
        <v>0</v>
      </c>
      <c r="K152" s="3">
        <v>1717.8</v>
      </c>
      <c r="L152" s="3">
        <v>1081.5999999999999</v>
      </c>
      <c r="M152" s="3">
        <v>636.20000000000005</v>
      </c>
      <c r="N152" s="2" t="s">
        <v>23</v>
      </c>
      <c r="O152" s="2" t="s">
        <v>24</v>
      </c>
      <c r="P152" s="2" t="s">
        <v>33</v>
      </c>
      <c r="Q152" s="2" t="s">
        <v>48</v>
      </c>
      <c r="R152" s="2" t="s">
        <v>49</v>
      </c>
    </row>
    <row r="153" spans="1:18" x14ac:dyDescent="0.25">
      <c r="A153" s="2" t="s">
        <v>2416</v>
      </c>
      <c r="B153" s="6">
        <v>46268</v>
      </c>
      <c r="C153" s="2" t="s">
        <v>2417</v>
      </c>
      <c r="D153" s="2" t="s">
        <v>264</v>
      </c>
      <c r="E153" s="2" t="s">
        <v>291</v>
      </c>
      <c r="F153" s="2" t="s">
        <v>2418</v>
      </c>
      <c r="G153" s="2">
        <v>3</v>
      </c>
      <c r="H153" s="3">
        <v>383.51</v>
      </c>
      <c r="I153" s="2">
        <v>5</v>
      </c>
      <c r="J153" s="3">
        <v>57.53</v>
      </c>
      <c r="K153" s="3">
        <v>1093</v>
      </c>
      <c r="L153" s="3">
        <v>857.7</v>
      </c>
      <c r="M153" s="3">
        <v>235.3</v>
      </c>
      <c r="N153" s="2" t="s">
        <v>133</v>
      </c>
      <c r="O153" s="2" t="s">
        <v>24</v>
      </c>
      <c r="P153" s="2" t="s">
        <v>25</v>
      </c>
      <c r="Q153" s="2" t="s">
        <v>2263</v>
      </c>
      <c r="R153" s="2" t="s">
        <v>49</v>
      </c>
    </row>
    <row r="154" spans="1:18" x14ac:dyDescent="0.25">
      <c r="A154" s="2" t="s">
        <v>2671</v>
      </c>
      <c r="B154" s="6">
        <v>46268</v>
      </c>
      <c r="C154" s="2" t="s">
        <v>2672</v>
      </c>
      <c r="D154" s="2" t="s">
        <v>503</v>
      </c>
      <c r="E154" s="2" t="s">
        <v>1157</v>
      </c>
      <c r="F154" s="2" t="s">
        <v>1158</v>
      </c>
      <c r="G154" s="2">
        <v>8</v>
      </c>
      <c r="H154" s="3">
        <v>547.63</v>
      </c>
      <c r="I154" s="2">
        <v>0</v>
      </c>
      <c r="J154" s="3">
        <v>0</v>
      </c>
      <c r="K154" s="3">
        <v>4381.04</v>
      </c>
      <c r="L154" s="3">
        <v>3118.4</v>
      </c>
      <c r="M154" s="3">
        <v>1262.6400000000001</v>
      </c>
      <c r="N154" s="2" t="s">
        <v>80</v>
      </c>
      <c r="O154" s="2" t="s">
        <v>24</v>
      </c>
      <c r="P154" s="2" t="s">
        <v>25</v>
      </c>
      <c r="Q154" s="2" t="s">
        <v>2673</v>
      </c>
      <c r="R154" s="2" t="s">
        <v>49</v>
      </c>
    </row>
    <row r="155" spans="1:18" x14ac:dyDescent="0.25">
      <c r="A155" s="2" t="s">
        <v>3371</v>
      </c>
      <c r="B155" s="6">
        <v>46268</v>
      </c>
      <c r="C155" s="2" t="s">
        <v>1256</v>
      </c>
      <c r="D155" s="2" t="s">
        <v>360</v>
      </c>
      <c r="E155" s="2" t="s">
        <v>1157</v>
      </c>
      <c r="F155" s="2" t="s">
        <v>1158</v>
      </c>
      <c r="G155" s="2">
        <v>6</v>
      </c>
      <c r="H155" s="3">
        <v>404.17</v>
      </c>
      <c r="I155" s="2">
        <v>0</v>
      </c>
      <c r="J155" s="3">
        <v>0</v>
      </c>
      <c r="K155" s="3">
        <v>2425.02</v>
      </c>
      <c r="L155" s="3">
        <v>1576.8</v>
      </c>
      <c r="M155" s="3">
        <v>848.22</v>
      </c>
      <c r="N155" s="2" t="s">
        <v>23</v>
      </c>
      <c r="O155" s="2" t="s">
        <v>24</v>
      </c>
      <c r="P155" s="2" t="s">
        <v>25</v>
      </c>
      <c r="Q155" s="2" t="s">
        <v>2734</v>
      </c>
      <c r="R155" s="2" t="s">
        <v>49</v>
      </c>
    </row>
    <row r="156" spans="1:18" x14ac:dyDescent="0.25">
      <c r="A156" s="2" t="s">
        <v>3690</v>
      </c>
      <c r="B156" s="6">
        <v>46268</v>
      </c>
      <c r="C156" s="2" t="s">
        <v>977</v>
      </c>
      <c r="D156" s="2" t="s">
        <v>499</v>
      </c>
      <c r="E156" s="2" t="s">
        <v>415</v>
      </c>
      <c r="F156" s="2" t="s">
        <v>416</v>
      </c>
      <c r="G156" s="2">
        <v>8</v>
      </c>
      <c r="H156" s="3">
        <v>442.74</v>
      </c>
      <c r="I156" s="2">
        <v>15</v>
      </c>
      <c r="J156" s="3">
        <v>531.29</v>
      </c>
      <c r="K156" s="3">
        <v>3010.63</v>
      </c>
      <c r="L156" s="3">
        <v>2779.76</v>
      </c>
      <c r="M156" s="3">
        <v>230.87</v>
      </c>
      <c r="N156" s="2" t="s">
        <v>133</v>
      </c>
      <c r="O156" s="2" t="s">
        <v>24</v>
      </c>
      <c r="P156" s="2" t="s">
        <v>55</v>
      </c>
      <c r="Q156" s="2" t="s">
        <v>809</v>
      </c>
      <c r="R156" s="2" t="s">
        <v>49</v>
      </c>
    </row>
    <row r="157" spans="1:18" x14ac:dyDescent="0.25">
      <c r="A157" s="2" t="s">
        <v>4572</v>
      </c>
      <c r="B157" s="6">
        <v>46268</v>
      </c>
      <c r="C157" s="2" t="s">
        <v>152</v>
      </c>
      <c r="D157" s="2" t="s">
        <v>1382</v>
      </c>
      <c r="E157" s="2" t="s">
        <v>840</v>
      </c>
      <c r="F157" s="2" t="s">
        <v>1463</v>
      </c>
      <c r="G157" s="2">
        <v>8</v>
      </c>
      <c r="H157" s="3">
        <v>335.16</v>
      </c>
      <c r="I157" s="2">
        <v>0</v>
      </c>
      <c r="J157" s="3">
        <v>0</v>
      </c>
      <c r="K157" s="3">
        <v>2681.28</v>
      </c>
      <c r="L157" s="3">
        <v>1880.4</v>
      </c>
      <c r="M157" s="3">
        <v>800.88</v>
      </c>
      <c r="N157" s="2" t="s">
        <v>80</v>
      </c>
      <c r="O157" s="2" t="s">
        <v>24</v>
      </c>
      <c r="P157" s="2" t="s">
        <v>55</v>
      </c>
      <c r="Q157" s="2" t="s">
        <v>1707</v>
      </c>
      <c r="R157" s="2" t="s">
        <v>49</v>
      </c>
    </row>
    <row r="158" spans="1:18" x14ac:dyDescent="0.25">
      <c r="A158" s="2" t="s">
        <v>833</v>
      </c>
      <c r="B158" s="6">
        <v>46237</v>
      </c>
      <c r="C158" s="2" t="s">
        <v>834</v>
      </c>
      <c r="D158" s="2" t="s">
        <v>399</v>
      </c>
      <c r="E158" s="2" t="s">
        <v>835</v>
      </c>
      <c r="F158" s="2" t="s">
        <v>836</v>
      </c>
      <c r="G158" s="2">
        <v>6</v>
      </c>
      <c r="H158" s="3">
        <v>105.36</v>
      </c>
      <c r="I158" s="2">
        <v>0</v>
      </c>
      <c r="J158" s="3">
        <v>0</v>
      </c>
      <c r="K158" s="3">
        <v>726.98</v>
      </c>
      <c r="L158" s="3">
        <v>516.29999999999995</v>
      </c>
      <c r="M158" s="3">
        <v>210.68</v>
      </c>
      <c r="N158" s="2" t="s">
        <v>23</v>
      </c>
      <c r="O158" s="2" t="s">
        <v>24</v>
      </c>
      <c r="P158" s="2" t="s">
        <v>25</v>
      </c>
      <c r="Q158" s="2" t="s">
        <v>837</v>
      </c>
      <c r="R158" s="2" t="s">
        <v>27</v>
      </c>
    </row>
    <row r="159" spans="1:18" x14ac:dyDescent="0.25">
      <c r="A159" s="2" t="s">
        <v>956</v>
      </c>
      <c r="B159" s="6">
        <v>46237</v>
      </c>
      <c r="C159" s="2" t="s">
        <v>627</v>
      </c>
      <c r="D159" s="2" t="s">
        <v>503</v>
      </c>
      <c r="E159" s="2" t="s">
        <v>957</v>
      </c>
      <c r="F159" s="2" t="s">
        <v>958</v>
      </c>
      <c r="G159" s="2">
        <v>4</v>
      </c>
      <c r="H159" s="3">
        <v>503.36</v>
      </c>
      <c r="I159" s="2">
        <v>0</v>
      </c>
      <c r="J159" s="3">
        <v>0</v>
      </c>
      <c r="K159" s="3">
        <v>2315.46</v>
      </c>
      <c r="L159" s="3">
        <v>1559.2</v>
      </c>
      <c r="M159" s="3">
        <v>756.26</v>
      </c>
      <c r="N159" s="2" t="s">
        <v>40</v>
      </c>
      <c r="O159" s="2" t="s">
        <v>24</v>
      </c>
      <c r="P159" s="2" t="s">
        <v>25</v>
      </c>
      <c r="Q159" s="2" t="s">
        <v>959</v>
      </c>
      <c r="R159" s="2" t="s">
        <v>27</v>
      </c>
    </row>
    <row r="160" spans="1:18" x14ac:dyDescent="0.25">
      <c r="A160" s="2" t="s">
        <v>971</v>
      </c>
      <c r="B160" s="6">
        <v>46237</v>
      </c>
      <c r="C160" s="2" t="s">
        <v>972</v>
      </c>
      <c r="D160" s="2" t="s">
        <v>426</v>
      </c>
      <c r="E160" s="2" t="s">
        <v>973</v>
      </c>
      <c r="F160" s="2" t="s">
        <v>974</v>
      </c>
      <c r="G160" s="2">
        <v>4</v>
      </c>
      <c r="H160" s="3">
        <v>290.45</v>
      </c>
      <c r="I160" s="2">
        <v>0</v>
      </c>
      <c r="J160" s="3">
        <v>0</v>
      </c>
      <c r="K160" s="3">
        <v>1336.07</v>
      </c>
      <c r="L160" s="3">
        <v>951.56</v>
      </c>
      <c r="M160" s="3">
        <v>384.51</v>
      </c>
      <c r="N160" s="2" t="s">
        <v>68</v>
      </c>
      <c r="O160" s="2" t="s">
        <v>24</v>
      </c>
      <c r="P160" s="2" t="s">
        <v>25</v>
      </c>
      <c r="Q160" s="2" t="s">
        <v>975</v>
      </c>
      <c r="R160" s="2" t="s">
        <v>27</v>
      </c>
    </row>
    <row r="161" spans="1:18" x14ac:dyDescent="0.25">
      <c r="A161" s="2" t="s">
        <v>1353</v>
      </c>
      <c r="B161" s="6">
        <v>46237</v>
      </c>
      <c r="C161" s="2" t="s">
        <v>1354</v>
      </c>
      <c r="D161" s="2" t="s">
        <v>611</v>
      </c>
      <c r="E161" s="2" t="s">
        <v>177</v>
      </c>
      <c r="F161" s="2" t="s">
        <v>178</v>
      </c>
      <c r="G161" s="2">
        <v>3</v>
      </c>
      <c r="H161" s="3">
        <v>358.83</v>
      </c>
      <c r="I161" s="2">
        <v>15</v>
      </c>
      <c r="J161" s="3">
        <v>161.47</v>
      </c>
      <c r="K161" s="3">
        <v>1052.27</v>
      </c>
      <c r="L161" s="3">
        <v>752.04</v>
      </c>
      <c r="M161" s="3">
        <v>300.23</v>
      </c>
      <c r="N161" s="2" t="s">
        <v>23</v>
      </c>
      <c r="O161" s="2" t="s">
        <v>24</v>
      </c>
      <c r="P161" s="2" t="s">
        <v>55</v>
      </c>
      <c r="Q161" s="2" t="s">
        <v>1355</v>
      </c>
      <c r="R161" s="2" t="s">
        <v>27</v>
      </c>
    </row>
    <row r="162" spans="1:18" x14ac:dyDescent="0.25">
      <c r="A162" s="2" t="s">
        <v>1356</v>
      </c>
      <c r="B162" s="6">
        <v>46237</v>
      </c>
      <c r="C162" s="2" t="s">
        <v>1357</v>
      </c>
      <c r="D162" s="2" t="s">
        <v>581</v>
      </c>
      <c r="E162" s="2" t="s">
        <v>66</v>
      </c>
      <c r="F162" s="2" t="s">
        <v>1358</v>
      </c>
      <c r="G162" s="2">
        <v>4</v>
      </c>
      <c r="H162" s="3">
        <v>139.21</v>
      </c>
      <c r="I162" s="2">
        <v>20</v>
      </c>
      <c r="J162" s="3">
        <v>111.37</v>
      </c>
      <c r="K162" s="3">
        <v>512.29</v>
      </c>
      <c r="L162" s="3">
        <v>427.96</v>
      </c>
      <c r="M162" s="3">
        <v>84.33</v>
      </c>
      <c r="N162" s="2" t="s">
        <v>23</v>
      </c>
      <c r="O162" s="2" t="s">
        <v>24</v>
      </c>
      <c r="P162" s="2" t="s">
        <v>25</v>
      </c>
      <c r="Q162" s="2" t="s">
        <v>1359</v>
      </c>
      <c r="R162" s="2" t="s">
        <v>27</v>
      </c>
    </row>
    <row r="163" spans="1:18" x14ac:dyDescent="0.25">
      <c r="A163" s="2" t="s">
        <v>1894</v>
      </c>
      <c r="B163" s="6">
        <v>46237</v>
      </c>
      <c r="C163" s="2" t="s">
        <v>1895</v>
      </c>
      <c r="D163" s="2" t="s">
        <v>337</v>
      </c>
      <c r="E163" s="2" t="s">
        <v>957</v>
      </c>
      <c r="F163" s="2" t="s">
        <v>1896</v>
      </c>
      <c r="G163" s="2">
        <v>2</v>
      </c>
      <c r="H163" s="3">
        <v>186.38</v>
      </c>
      <c r="I163" s="2">
        <v>20</v>
      </c>
      <c r="J163" s="3">
        <v>74.55</v>
      </c>
      <c r="K163" s="3">
        <v>342.94</v>
      </c>
      <c r="L163" s="3">
        <v>271.32</v>
      </c>
      <c r="M163" s="3">
        <v>71.62</v>
      </c>
      <c r="N163" s="2" t="s">
        <v>80</v>
      </c>
      <c r="O163" s="2" t="s">
        <v>24</v>
      </c>
      <c r="P163" s="2" t="s">
        <v>33</v>
      </c>
      <c r="Q163" s="2" t="s">
        <v>1897</v>
      </c>
      <c r="R163" s="2" t="s">
        <v>27</v>
      </c>
    </row>
    <row r="164" spans="1:18" x14ac:dyDescent="0.25">
      <c r="A164" s="2" t="s">
        <v>1927</v>
      </c>
      <c r="B164" s="6">
        <v>46237</v>
      </c>
      <c r="C164" s="2" t="s">
        <v>1928</v>
      </c>
      <c r="D164" s="2" t="s">
        <v>59</v>
      </c>
      <c r="E164" s="2" t="s">
        <v>728</v>
      </c>
      <c r="F164" s="2" t="s">
        <v>729</v>
      </c>
      <c r="G164" s="2">
        <v>6</v>
      </c>
      <c r="H164" s="3">
        <v>348.55</v>
      </c>
      <c r="I164" s="2">
        <v>0</v>
      </c>
      <c r="J164" s="3">
        <v>0</v>
      </c>
      <c r="K164" s="3">
        <v>2404.9899999999998</v>
      </c>
      <c r="L164" s="3">
        <v>1630.68</v>
      </c>
      <c r="M164" s="3">
        <v>774.31</v>
      </c>
      <c r="N164" s="2" t="s">
        <v>47</v>
      </c>
      <c r="O164" s="2" t="s">
        <v>24</v>
      </c>
      <c r="P164" s="2" t="s">
        <v>25</v>
      </c>
      <c r="Q164" s="2" t="s">
        <v>1929</v>
      </c>
      <c r="R164" s="2" t="s">
        <v>27</v>
      </c>
    </row>
    <row r="165" spans="1:18" x14ac:dyDescent="0.25">
      <c r="A165" s="2" t="s">
        <v>3220</v>
      </c>
      <c r="B165" s="6">
        <v>46237</v>
      </c>
      <c r="C165" s="2" t="s">
        <v>3221</v>
      </c>
      <c r="D165" s="2" t="s">
        <v>242</v>
      </c>
      <c r="E165" s="2" t="s">
        <v>270</v>
      </c>
      <c r="F165" s="2" t="s">
        <v>3117</v>
      </c>
      <c r="G165" s="2">
        <v>4</v>
      </c>
      <c r="H165" s="3">
        <v>80.5</v>
      </c>
      <c r="I165" s="2">
        <v>10</v>
      </c>
      <c r="J165" s="3">
        <v>32.200000000000003</v>
      </c>
      <c r="K165" s="3">
        <v>333.27</v>
      </c>
      <c r="L165" s="3">
        <v>249</v>
      </c>
      <c r="M165" s="3">
        <v>84.27</v>
      </c>
      <c r="N165" s="2" t="s">
        <v>40</v>
      </c>
      <c r="O165" s="2" t="s">
        <v>24</v>
      </c>
      <c r="P165" s="2" t="s">
        <v>25</v>
      </c>
      <c r="Q165" s="2" t="s">
        <v>1595</v>
      </c>
      <c r="R165" s="2" t="s">
        <v>27</v>
      </c>
    </row>
    <row r="166" spans="1:18" x14ac:dyDescent="0.25">
      <c r="A166" s="2" t="s">
        <v>3728</v>
      </c>
      <c r="B166" s="6">
        <v>46237</v>
      </c>
      <c r="C166" s="2" t="s">
        <v>1168</v>
      </c>
      <c r="D166" s="2" t="s">
        <v>214</v>
      </c>
      <c r="E166" s="2" t="s">
        <v>877</v>
      </c>
      <c r="F166" s="2" t="s">
        <v>3640</v>
      </c>
      <c r="G166" s="2">
        <v>5</v>
      </c>
      <c r="H166" s="3">
        <v>167.74</v>
      </c>
      <c r="I166" s="2">
        <v>0</v>
      </c>
      <c r="J166" s="3">
        <v>0</v>
      </c>
      <c r="K166" s="3">
        <v>964.5</v>
      </c>
      <c r="L166" s="3">
        <v>564</v>
      </c>
      <c r="M166" s="3">
        <v>400.5</v>
      </c>
      <c r="N166" s="2" t="s">
        <v>47</v>
      </c>
      <c r="O166" s="2" t="s">
        <v>24</v>
      </c>
      <c r="P166" s="2" t="s">
        <v>25</v>
      </c>
      <c r="Q166" s="2" t="s">
        <v>2923</v>
      </c>
      <c r="R166" s="2" t="s">
        <v>27</v>
      </c>
    </row>
    <row r="167" spans="1:18" x14ac:dyDescent="0.25">
      <c r="A167" s="2" t="s">
        <v>3853</v>
      </c>
      <c r="B167" s="6">
        <v>46237</v>
      </c>
      <c r="C167" s="2" t="s">
        <v>1681</v>
      </c>
      <c r="D167" s="2" t="s">
        <v>882</v>
      </c>
      <c r="E167" s="2" t="s">
        <v>1059</v>
      </c>
      <c r="F167" s="2" t="s">
        <v>304</v>
      </c>
      <c r="G167" s="2">
        <v>4</v>
      </c>
      <c r="H167" s="3">
        <v>262.77</v>
      </c>
      <c r="I167" s="2">
        <v>0</v>
      </c>
      <c r="J167" s="3">
        <v>0</v>
      </c>
      <c r="K167" s="3">
        <v>1208.74</v>
      </c>
      <c r="L167" s="3">
        <v>778.56</v>
      </c>
      <c r="M167" s="3">
        <v>430.18</v>
      </c>
      <c r="N167" s="2" t="s">
        <v>47</v>
      </c>
      <c r="O167" s="2" t="s">
        <v>24</v>
      </c>
      <c r="P167" s="2" t="s">
        <v>25</v>
      </c>
      <c r="Q167" s="2" t="s">
        <v>293</v>
      </c>
      <c r="R167" s="2" t="s">
        <v>27</v>
      </c>
    </row>
    <row r="168" spans="1:18" x14ac:dyDescent="0.25">
      <c r="A168" s="2" t="s">
        <v>4006</v>
      </c>
      <c r="B168" s="6">
        <v>46237</v>
      </c>
      <c r="C168" s="2" t="s">
        <v>538</v>
      </c>
      <c r="D168" s="2" t="s">
        <v>384</v>
      </c>
      <c r="E168" s="2" t="s">
        <v>957</v>
      </c>
      <c r="F168" s="2" t="s">
        <v>1735</v>
      </c>
      <c r="G168" s="2">
        <v>6</v>
      </c>
      <c r="H168" s="3">
        <v>401.75</v>
      </c>
      <c r="I168" s="2">
        <v>5</v>
      </c>
      <c r="J168" s="3">
        <v>120.53</v>
      </c>
      <c r="K168" s="3">
        <v>2633.47</v>
      </c>
      <c r="L168" s="3">
        <v>2016.42</v>
      </c>
      <c r="M168" s="3">
        <v>617.04999999999995</v>
      </c>
      <c r="N168" s="2" t="s">
        <v>23</v>
      </c>
      <c r="O168" s="2" t="s">
        <v>24</v>
      </c>
      <c r="P168" s="2" t="s">
        <v>25</v>
      </c>
      <c r="Q168" s="2" t="s">
        <v>4007</v>
      </c>
      <c r="R168" s="2" t="s">
        <v>27</v>
      </c>
    </row>
    <row r="169" spans="1:18" x14ac:dyDescent="0.25">
      <c r="A169" s="2" t="s">
        <v>4090</v>
      </c>
      <c r="B169" s="6">
        <v>46237</v>
      </c>
      <c r="C169" s="2" t="s">
        <v>383</v>
      </c>
      <c r="D169" s="2" t="s">
        <v>164</v>
      </c>
      <c r="E169" s="2" t="s">
        <v>1323</v>
      </c>
      <c r="F169" s="2" t="s">
        <v>2870</v>
      </c>
      <c r="G169" s="2">
        <v>4</v>
      </c>
      <c r="H169" s="3">
        <v>191.42</v>
      </c>
      <c r="I169" s="2">
        <v>0</v>
      </c>
      <c r="J169" s="3">
        <v>0</v>
      </c>
      <c r="K169" s="3">
        <v>880.53</v>
      </c>
      <c r="L169" s="3">
        <v>613.67999999999995</v>
      </c>
      <c r="M169" s="3">
        <v>266.85000000000002</v>
      </c>
      <c r="N169" s="2" t="s">
        <v>133</v>
      </c>
      <c r="O169" s="2" t="s">
        <v>24</v>
      </c>
      <c r="P169" s="2" t="s">
        <v>55</v>
      </c>
      <c r="Q169" s="2" t="s">
        <v>2133</v>
      </c>
      <c r="R169" s="2" t="s">
        <v>27</v>
      </c>
    </row>
    <row r="170" spans="1:18" x14ac:dyDescent="0.25">
      <c r="A170" s="2" t="s">
        <v>4142</v>
      </c>
      <c r="B170" s="6">
        <v>46237</v>
      </c>
      <c r="C170" s="2" t="s">
        <v>2030</v>
      </c>
      <c r="D170" s="2" t="s">
        <v>377</v>
      </c>
      <c r="E170" s="2" t="s">
        <v>514</v>
      </c>
      <c r="F170" s="2" t="s">
        <v>2950</v>
      </c>
      <c r="G170" s="2">
        <v>4</v>
      </c>
      <c r="H170" s="3">
        <v>53.39</v>
      </c>
      <c r="I170" s="2">
        <v>0</v>
      </c>
      <c r="J170" s="3">
        <v>0</v>
      </c>
      <c r="K170" s="3">
        <v>245.59</v>
      </c>
      <c r="L170" s="3">
        <v>172.04</v>
      </c>
      <c r="M170" s="3">
        <v>73.55</v>
      </c>
      <c r="N170" s="2" t="s">
        <v>47</v>
      </c>
      <c r="O170" s="2" t="s">
        <v>24</v>
      </c>
      <c r="P170" s="2" t="s">
        <v>25</v>
      </c>
      <c r="Q170" s="2" t="s">
        <v>625</v>
      </c>
      <c r="R170" s="2" t="s">
        <v>27</v>
      </c>
    </row>
    <row r="171" spans="1:18" x14ac:dyDescent="0.25">
      <c r="A171" s="2" t="s">
        <v>684</v>
      </c>
      <c r="B171" s="6">
        <v>46206</v>
      </c>
      <c r="C171" s="2" t="s">
        <v>685</v>
      </c>
      <c r="D171" s="2" t="s">
        <v>686</v>
      </c>
      <c r="E171" s="2" t="s">
        <v>60</v>
      </c>
      <c r="F171" s="2" t="s">
        <v>687</v>
      </c>
      <c r="G171" s="2">
        <v>7</v>
      </c>
      <c r="H171" s="3">
        <v>499.18</v>
      </c>
      <c r="I171" s="2">
        <v>15</v>
      </c>
      <c r="J171" s="3">
        <v>524.14</v>
      </c>
      <c r="K171" s="3">
        <v>3415.64</v>
      </c>
      <c r="L171" s="3">
        <v>2710.12</v>
      </c>
      <c r="M171" s="3">
        <v>705.52</v>
      </c>
      <c r="N171" s="2" t="s">
        <v>80</v>
      </c>
      <c r="O171" s="2" t="s">
        <v>24</v>
      </c>
      <c r="P171" s="2" t="s">
        <v>25</v>
      </c>
      <c r="Q171" s="2" t="s">
        <v>688</v>
      </c>
      <c r="R171" s="2" t="s">
        <v>27</v>
      </c>
    </row>
    <row r="172" spans="1:18" x14ac:dyDescent="0.25">
      <c r="A172" s="2" t="s">
        <v>738</v>
      </c>
      <c r="B172" s="6">
        <v>46206</v>
      </c>
      <c r="C172" s="2" t="s">
        <v>739</v>
      </c>
      <c r="D172" s="2" t="s">
        <v>493</v>
      </c>
      <c r="E172" s="2" t="s">
        <v>600</v>
      </c>
      <c r="F172" s="2" t="s">
        <v>590</v>
      </c>
      <c r="G172" s="2">
        <v>3</v>
      </c>
      <c r="H172" s="3">
        <v>232.58</v>
      </c>
      <c r="I172" s="2">
        <v>0</v>
      </c>
      <c r="J172" s="3">
        <v>0</v>
      </c>
      <c r="K172" s="3">
        <v>802.4</v>
      </c>
      <c r="L172" s="3">
        <v>573.6</v>
      </c>
      <c r="M172" s="3">
        <v>228.8</v>
      </c>
      <c r="N172" s="2" t="s">
        <v>133</v>
      </c>
      <c r="O172" s="2" t="s">
        <v>24</v>
      </c>
      <c r="P172" s="2" t="s">
        <v>25</v>
      </c>
      <c r="Q172" s="2" t="s">
        <v>368</v>
      </c>
      <c r="R172" s="2" t="s">
        <v>27</v>
      </c>
    </row>
    <row r="173" spans="1:18" x14ac:dyDescent="0.25">
      <c r="A173" s="2" t="s">
        <v>1068</v>
      </c>
      <c r="B173" s="6">
        <v>46206</v>
      </c>
      <c r="C173" s="2" t="s">
        <v>1069</v>
      </c>
      <c r="D173" s="2" t="s">
        <v>119</v>
      </c>
      <c r="E173" s="2" t="s">
        <v>494</v>
      </c>
      <c r="F173" s="2" t="s">
        <v>495</v>
      </c>
      <c r="G173" s="2">
        <v>6</v>
      </c>
      <c r="H173" s="3">
        <v>141.99</v>
      </c>
      <c r="I173" s="2">
        <v>0</v>
      </c>
      <c r="J173" s="3">
        <v>0</v>
      </c>
      <c r="K173" s="3">
        <v>979.73</v>
      </c>
      <c r="L173" s="3">
        <v>695.46</v>
      </c>
      <c r="M173" s="3">
        <v>284.27</v>
      </c>
      <c r="N173" s="2" t="s">
        <v>80</v>
      </c>
      <c r="O173" s="2" t="s">
        <v>24</v>
      </c>
      <c r="P173" s="2" t="s">
        <v>33</v>
      </c>
      <c r="Q173" s="2" t="s">
        <v>1070</v>
      </c>
      <c r="R173" s="2" t="s">
        <v>27</v>
      </c>
    </row>
    <row r="174" spans="1:18" x14ac:dyDescent="0.25">
      <c r="A174" s="2" t="s">
        <v>1227</v>
      </c>
      <c r="B174" s="6">
        <v>46206</v>
      </c>
      <c r="C174" s="2" t="s">
        <v>1228</v>
      </c>
      <c r="D174" s="2" t="s">
        <v>1112</v>
      </c>
      <c r="E174" s="2" t="s">
        <v>913</v>
      </c>
      <c r="F174" s="2" t="s">
        <v>239</v>
      </c>
      <c r="G174" s="2">
        <v>3</v>
      </c>
      <c r="H174" s="3">
        <v>387.41</v>
      </c>
      <c r="I174" s="2">
        <v>0</v>
      </c>
      <c r="J174" s="3">
        <v>0</v>
      </c>
      <c r="K174" s="3">
        <v>1336.56</v>
      </c>
      <c r="L174" s="3">
        <v>973.44</v>
      </c>
      <c r="M174" s="3">
        <v>363.12</v>
      </c>
      <c r="N174" s="2" t="s">
        <v>133</v>
      </c>
      <c r="O174" s="2" t="s">
        <v>24</v>
      </c>
      <c r="P174" s="2" t="s">
        <v>55</v>
      </c>
      <c r="Q174" s="2" t="s">
        <v>1229</v>
      </c>
      <c r="R174" s="2" t="s">
        <v>27</v>
      </c>
    </row>
    <row r="175" spans="1:18" x14ac:dyDescent="0.25">
      <c r="A175" s="2" t="s">
        <v>1544</v>
      </c>
      <c r="B175" s="6">
        <v>46206</v>
      </c>
      <c r="C175" s="2" t="s">
        <v>1545</v>
      </c>
      <c r="D175" s="2" t="s">
        <v>572</v>
      </c>
      <c r="E175" s="2" t="s">
        <v>125</v>
      </c>
      <c r="F175" s="2" t="s">
        <v>410</v>
      </c>
      <c r="G175" s="2">
        <v>2</v>
      </c>
      <c r="H175" s="3">
        <v>46.76</v>
      </c>
      <c r="I175" s="2">
        <v>5</v>
      </c>
      <c r="J175" s="3">
        <v>4.68</v>
      </c>
      <c r="K175" s="3">
        <v>102.17</v>
      </c>
      <c r="L175" s="3">
        <v>73.3</v>
      </c>
      <c r="M175" s="3">
        <v>28.87</v>
      </c>
      <c r="N175" s="2" t="s">
        <v>40</v>
      </c>
      <c r="O175" s="2" t="s">
        <v>24</v>
      </c>
      <c r="P175" s="2" t="s">
        <v>25</v>
      </c>
      <c r="Q175" s="2" t="s">
        <v>1546</v>
      </c>
      <c r="R175" s="2" t="s">
        <v>27</v>
      </c>
    </row>
    <row r="176" spans="1:18" x14ac:dyDescent="0.25">
      <c r="A176" s="2" t="s">
        <v>2234</v>
      </c>
      <c r="B176" s="6">
        <v>46206</v>
      </c>
      <c r="C176" s="2" t="s">
        <v>2235</v>
      </c>
      <c r="D176" s="2" t="s">
        <v>895</v>
      </c>
      <c r="E176" s="2" t="s">
        <v>1190</v>
      </c>
      <c r="F176" s="2" t="s">
        <v>1191</v>
      </c>
      <c r="G176" s="2">
        <v>8</v>
      </c>
      <c r="H176" s="3">
        <v>502.19</v>
      </c>
      <c r="I176" s="2">
        <v>20</v>
      </c>
      <c r="J176" s="3">
        <v>803.5</v>
      </c>
      <c r="K176" s="3">
        <v>3696.12</v>
      </c>
      <c r="L176" s="3">
        <v>2961.44</v>
      </c>
      <c r="M176" s="3">
        <v>734.68</v>
      </c>
      <c r="N176" s="2" t="s">
        <v>23</v>
      </c>
      <c r="O176" s="2" t="s">
        <v>24</v>
      </c>
      <c r="P176" s="2" t="s">
        <v>25</v>
      </c>
      <c r="Q176" s="2" t="s">
        <v>908</v>
      </c>
      <c r="R176" s="2" t="s">
        <v>27</v>
      </c>
    </row>
    <row r="177" spans="1:18" x14ac:dyDescent="0.25">
      <c r="A177" s="2" t="s">
        <v>2969</v>
      </c>
      <c r="B177" s="6">
        <v>46206</v>
      </c>
      <c r="C177" s="2" t="s">
        <v>1958</v>
      </c>
      <c r="D177" s="2" t="s">
        <v>52</v>
      </c>
      <c r="E177" s="2" t="s">
        <v>795</v>
      </c>
      <c r="F177" s="2" t="s">
        <v>796</v>
      </c>
      <c r="G177" s="2">
        <v>5</v>
      </c>
      <c r="H177" s="3">
        <v>313.47000000000003</v>
      </c>
      <c r="I177" s="2">
        <v>0</v>
      </c>
      <c r="J177" s="3">
        <v>0</v>
      </c>
      <c r="K177" s="3">
        <v>1802.45</v>
      </c>
      <c r="L177" s="3">
        <v>1230.5999999999999</v>
      </c>
      <c r="M177" s="3">
        <v>571.85</v>
      </c>
      <c r="N177" s="2" t="s">
        <v>133</v>
      </c>
      <c r="O177" s="2" t="s">
        <v>24</v>
      </c>
      <c r="P177" s="2" t="s">
        <v>25</v>
      </c>
      <c r="Q177" s="2" t="s">
        <v>2436</v>
      </c>
      <c r="R177" s="2" t="s">
        <v>27</v>
      </c>
    </row>
    <row r="178" spans="1:18" x14ac:dyDescent="0.25">
      <c r="A178" s="2" t="s">
        <v>3166</v>
      </c>
      <c r="B178" s="6">
        <v>46206</v>
      </c>
      <c r="C178" s="2" t="s">
        <v>580</v>
      </c>
      <c r="D178" s="2" t="s">
        <v>503</v>
      </c>
      <c r="E178" s="2" t="s">
        <v>1031</v>
      </c>
      <c r="F178" s="2" t="s">
        <v>2312</v>
      </c>
      <c r="G178" s="2">
        <v>7</v>
      </c>
      <c r="H178" s="3">
        <v>531.25</v>
      </c>
      <c r="I178" s="2">
        <v>15</v>
      </c>
      <c r="J178" s="3">
        <v>557.80999999999995</v>
      </c>
      <c r="K178" s="3">
        <v>3635.08</v>
      </c>
      <c r="L178" s="3">
        <v>2728.6</v>
      </c>
      <c r="M178" s="3">
        <v>906.48</v>
      </c>
      <c r="N178" s="2" t="s">
        <v>68</v>
      </c>
      <c r="O178" s="2" t="s">
        <v>345</v>
      </c>
      <c r="P178" s="2" t="s">
        <v>25</v>
      </c>
      <c r="Q178" s="2" t="s">
        <v>2232</v>
      </c>
      <c r="R178" s="2" t="s">
        <v>27</v>
      </c>
    </row>
    <row r="179" spans="1:18" x14ac:dyDescent="0.25">
      <c r="A179" s="2" t="s">
        <v>3842</v>
      </c>
      <c r="B179" s="6">
        <v>46206</v>
      </c>
      <c r="C179" s="2" t="s">
        <v>3843</v>
      </c>
      <c r="D179" s="2" t="s">
        <v>264</v>
      </c>
      <c r="E179" s="2" t="s">
        <v>504</v>
      </c>
      <c r="F179" s="2" t="s">
        <v>1390</v>
      </c>
      <c r="G179" s="2">
        <v>1</v>
      </c>
      <c r="H179" s="3">
        <v>383.51</v>
      </c>
      <c r="I179" s="2">
        <v>0</v>
      </c>
      <c r="J179" s="3">
        <v>0</v>
      </c>
      <c r="K179" s="3">
        <v>441.04</v>
      </c>
      <c r="L179" s="3">
        <v>285.89999999999998</v>
      </c>
      <c r="M179" s="3">
        <v>155.13999999999999</v>
      </c>
      <c r="N179" s="2" t="s">
        <v>47</v>
      </c>
      <c r="O179" s="2" t="s">
        <v>24</v>
      </c>
      <c r="P179" s="2" t="s">
        <v>25</v>
      </c>
      <c r="Q179" s="2" t="s">
        <v>1317</v>
      </c>
      <c r="R179" s="2" t="s">
        <v>27</v>
      </c>
    </row>
    <row r="180" spans="1:18" x14ac:dyDescent="0.25">
      <c r="A180" s="2" t="s">
        <v>3952</v>
      </c>
      <c r="B180" s="6">
        <v>46206</v>
      </c>
      <c r="C180" s="2" t="s">
        <v>931</v>
      </c>
      <c r="D180" s="2" t="s">
        <v>723</v>
      </c>
      <c r="E180" s="2" t="s">
        <v>576</v>
      </c>
      <c r="F180" s="2" t="s">
        <v>1151</v>
      </c>
      <c r="G180" s="2">
        <v>7</v>
      </c>
      <c r="H180" s="3">
        <v>387.19</v>
      </c>
      <c r="I180" s="2">
        <v>0</v>
      </c>
      <c r="J180" s="3">
        <v>0</v>
      </c>
      <c r="K180" s="3">
        <v>3116.88</v>
      </c>
      <c r="L180" s="3">
        <v>2110.9899999999998</v>
      </c>
      <c r="M180" s="3">
        <v>1005.89</v>
      </c>
      <c r="N180" s="2" t="s">
        <v>40</v>
      </c>
      <c r="O180" s="2" t="s">
        <v>24</v>
      </c>
      <c r="P180" s="2" t="s">
        <v>25</v>
      </c>
      <c r="Q180" s="2" t="s">
        <v>1011</v>
      </c>
      <c r="R180" s="2" t="s">
        <v>27</v>
      </c>
    </row>
    <row r="181" spans="1:18" x14ac:dyDescent="0.25">
      <c r="A181" s="2" t="s">
        <v>2188</v>
      </c>
      <c r="B181" s="6">
        <v>46176</v>
      </c>
      <c r="C181" s="2" t="s">
        <v>58</v>
      </c>
      <c r="D181" s="2" t="s">
        <v>2085</v>
      </c>
      <c r="E181" s="2" t="s">
        <v>478</v>
      </c>
      <c r="F181" s="2" t="s">
        <v>1834</v>
      </c>
      <c r="G181" s="2">
        <v>3</v>
      </c>
      <c r="H181" s="3">
        <v>415.16</v>
      </c>
      <c r="I181" s="2">
        <v>10</v>
      </c>
      <c r="J181" s="3">
        <v>124.55</v>
      </c>
      <c r="K181" s="3">
        <v>1120.93</v>
      </c>
      <c r="L181" s="3">
        <v>957.15</v>
      </c>
      <c r="M181" s="3">
        <v>163.78</v>
      </c>
      <c r="N181" s="2" t="s">
        <v>40</v>
      </c>
      <c r="O181" s="2" t="s">
        <v>24</v>
      </c>
      <c r="P181" s="2" t="s">
        <v>55</v>
      </c>
      <c r="Q181" s="2" t="s">
        <v>1590</v>
      </c>
      <c r="R181" s="2" t="s">
        <v>49</v>
      </c>
    </row>
    <row r="182" spans="1:18" x14ac:dyDescent="0.25">
      <c r="A182" s="2" t="s">
        <v>3748</v>
      </c>
      <c r="B182" s="6">
        <v>46176</v>
      </c>
      <c r="C182" s="2" t="s">
        <v>1708</v>
      </c>
      <c r="D182" s="2" t="s">
        <v>886</v>
      </c>
      <c r="E182" s="2" t="s">
        <v>1621</v>
      </c>
      <c r="F182" s="2" t="s">
        <v>1622</v>
      </c>
      <c r="G182" s="2">
        <v>3</v>
      </c>
      <c r="H182" s="3">
        <v>246.7</v>
      </c>
      <c r="I182" s="2">
        <v>0</v>
      </c>
      <c r="J182" s="3">
        <v>0</v>
      </c>
      <c r="K182" s="3">
        <v>740.1</v>
      </c>
      <c r="L182" s="3">
        <v>577.23</v>
      </c>
      <c r="M182" s="3">
        <v>162.87</v>
      </c>
      <c r="N182" s="2" t="s">
        <v>40</v>
      </c>
      <c r="O182" s="2" t="s">
        <v>24</v>
      </c>
      <c r="P182" s="2" t="s">
        <v>25</v>
      </c>
      <c r="Q182" s="2" t="s">
        <v>1455</v>
      </c>
      <c r="R182" s="2" t="s">
        <v>49</v>
      </c>
    </row>
    <row r="183" spans="1:18" x14ac:dyDescent="0.25">
      <c r="A183" s="2" t="s">
        <v>3942</v>
      </c>
      <c r="B183" s="6">
        <v>46176</v>
      </c>
      <c r="C183" s="2" t="s">
        <v>2332</v>
      </c>
      <c r="D183" s="2" t="s">
        <v>493</v>
      </c>
      <c r="E183" s="2" t="s">
        <v>438</v>
      </c>
      <c r="F183" s="2" t="s">
        <v>701</v>
      </c>
      <c r="G183" s="2">
        <v>3</v>
      </c>
      <c r="H183" s="3">
        <v>252.09</v>
      </c>
      <c r="I183" s="2">
        <v>0</v>
      </c>
      <c r="J183" s="3">
        <v>0</v>
      </c>
      <c r="K183" s="3">
        <v>756.27</v>
      </c>
      <c r="L183" s="3">
        <v>573.6</v>
      </c>
      <c r="M183" s="3">
        <v>182.67</v>
      </c>
      <c r="N183" s="2" t="s">
        <v>23</v>
      </c>
      <c r="O183" s="2" t="s">
        <v>24</v>
      </c>
      <c r="P183" s="2" t="s">
        <v>25</v>
      </c>
      <c r="Q183" s="2" t="s">
        <v>809</v>
      </c>
      <c r="R183" s="2" t="s">
        <v>49</v>
      </c>
    </row>
    <row r="184" spans="1:18" x14ac:dyDescent="0.25">
      <c r="A184" s="2" t="s">
        <v>3961</v>
      </c>
      <c r="B184" s="6">
        <v>46176</v>
      </c>
      <c r="C184" s="2" t="s">
        <v>1265</v>
      </c>
      <c r="D184" s="2" t="s">
        <v>384</v>
      </c>
      <c r="E184" s="2" t="s">
        <v>514</v>
      </c>
      <c r="F184" s="2" t="s">
        <v>515</v>
      </c>
      <c r="G184" s="2">
        <v>5</v>
      </c>
      <c r="H184" s="3">
        <v>389.61</v>
      </c>
      <c r="I184" s="2">
        <v>0</v>
      </c>
      <c r="J184" s="3">
        <v>0</v>
      </c>
      <c r="K184" s="3">
        <v>1948.05</v>
      </c>
      <c r="L184" s="3">
        <v>1680.35</v>
      </c>
      <c r="M184" s="3">
        <v>267.7</v>
      </c>
      <c r="N184" s="2" t="s">
        <v>47</v>
      </c>
      <c r="O184" s="2" t="s">
        <v>24</v>
      </c>
      <c r="P184" s="2" t="s">
        <v>25</v>
      </c>
      <c r="Q184" s="2" t="s">
        <v>1956</v>
      </c>
      <c r="R184" s="2" t="s">
        <v>49</v>
      </c>
    </row>
    <row r="185" spans="1:18" x14ac:dyDescent="0.25">
      <c r="A185" s="2" t="s">
        <v>4433</v>
      </c>
      <c r="B185" s="6">
        <v>46176</v>
      </c>
      <c r="C185" s="2" t="s">
        <v>4434</v>
      </c>
      <c r="D185" s="2" t="s">
        <v>371</v>
      </c>
      <c r="E185" s="2" t="s">
        <v>53</v>
      </c>
      <c r="F185" s="2" t="s">
        <v>947</v>
      </c>
      <c r="G185" s="2">
        <v>2</v>
      </c>
      <c r="H185" s="3">
        <v>380.12</v>
      </c>
      <c r="I185" s="2">
        <v>10</v>
      </c>
      <c r="J185" s="3">
        <v>76.02</v>
      </c>
      <c r="K185" s="3">
        <v>684.22</v>
      </c>
      <c r="L185" s="3">
        <v>619.96</v>
      </c>
      <c r="M185" s="3">
        <v>64.260000000000005</v>
      </c>
      <c r="N185" s="2" t="s">
        <v>40</v>
      </c>
      <c r="O185" s="2" t="s">
        <v>24</v>
      </c>
      <c r="P185" s="2" t="s">
        <v>25</v>
      </c>
      <c r="Q185" s="2" t="s">
        <v>1712</v>
      </c>
      <c r="R185" s="2" t="s">
        <v>49</v>
      </c>
    </row>
    <row r="186" spans="1:18" x14ac:dyDescent="0.25">
      <c r="A186" s="2" t="s">
        <v>457</v>
      </c>
      <c r="B186" s="6">
        <v>46145</v>
      </c>
      <c r="C186" s="2" t="s">
        <v>458</v>
      </c>
      <c r="D186" s="2" t="s">
        <v>459</v>
      </c>
      <c r="E186" s="2" t="s">
        <v>460</v>
      </c>
      <c r="F186" s="2" t="s">
        <v>461</v>
      </c>
      <c r="G186" s="2">
        <v>5</v>
      </c>
      <c r="H186" s="3">
        <v>71.290000000000006</v>
      </c>
      <c r="I186" s="2">
        <v>5</v>
      </c>
      <c r="J186" s="3">
        <v>17.82</v>
      </c>
      <c r="K186" s="3">
        <v>338.63</v>
      </c>
      <c r="L186" s="3">
        <v>296.85000000000002</v>
      </c>
      <c r="M186" s="3">
        <v>41.78</v>
      </c>
      <c r="N186" s="2" t="s">
        <v>80</v>
      </c>
      <c r="O186" s="2" t="s">
        <v>345</v>
      </c>
      <c r="P186" s="2" t="s">
        <v>25</v>
      </c>
      <c r="Q186" s="2" t="s">
        <v>462</v>
      </c>
      <c r="R186" s="2" t="s">
        <v>49</v>
      </c>
    </row>
    <row r="187" spans="1:18" x14ac:dyDescent="0.25">
      <c r="A187" s="2" t="s">
        <v>1043</v>
      </c>
      <c r="B187" s="6">
        <v>46145</v>
      </c>
      <c r="C187" s="2" t="s">
        <v>1016</v>
      </c>
      <c r="D187" s="2" t="s">
        <v>765</v>
      </c>
      <c r="E187" s="2" t="s">
        <v>1044</v>
      </c>
      <c r="F187" s="2" t="s">
        <v>1045</v>
      </c>
      <c r="G187" s="2">
        <v>4</v>
      </c>
      <c r="H187" s="3">
        <v>345.14</v>
      </c>
      <c r="I187" s="2">
        <v>0</v>
      </c>
      <c r="J187" s="3">
        <v>0</v>
      </c>
      <c r="K187" s="3">
        <v>1380.56</v>
      </c>
      <c r="L187" s="3">
        <v>1055.4000000000001</v>
      </c>
      <c r="M187" s="3">
        <v>325.16000000000003</v>
      </c>
      <c r="N187" s="2" t="s">
        <v>47</v>
      </c>
      <c r="O187" s="2" t="s">
        <v>24</v>
      </c>
      <c r="P187" s="2" t="s">
        <v>55</v>
      </c>
      <c r="Q187" s="2" t="s">
        <v>1046</v>
      </c>
      <c r="R187" s="2" t="s">
        <v>49</v>
      </c>
    </row>
    <row r="188" spans="1:18" x14ac:dyDescent="0.25">
      <c r="A188" s="2" t="s">
        <v>1469</v>
      </c>
      <c r="B188" s="6">
        <v>46145</v>
      </c>
      <c r="C188" s="2" t="s">
        <v>1470</v>
      </c>
      <c r="D188" s="2" t="s">
        <v>280</v>
      </c>
      <c r="E188" s="2" t="s">
        <v>1471</v>
      </c>
      <c r="F188" s="2" t="s">
        <v>1472</v>
      </c>
      <c r="G188" s="2">
        <v>4</v>
      </c>
      <c r="H188" s="3">
        <v>126.21</v>
      </c>
      <c r="I188" s="2">
        <v>0</v>
      </c>
      <c r="J188" s="3">
        <v>0</v>
      </c>
      <c r="K188" s="3">
        <v>504.84</v>
      </c>
      <c r="L188" s="3">
        <v>389.4</v>
      </c>
      <c r="M188" s="3">
        <v>115.44</v>
      </c>
      <c r="N188" s="2" t="s">
        <v>133</v>
      </c>
      <c r="O188" s="2" t="s">
        <v>24</v>
      </c>
      <c r="P188" s="2" t="s">
        <v>33</v>
      </c>
      <c r="Q188" s="2" t="s">
        <v>1473</v>
      </c>
      <c r="R188" s="2" t="s">
        <v>49</v>
      </c>
    </row>
    <row r="189" spans="1:18" x14ac:dyDescent="0.25">
      <c r="A189" s="2" t="s">
        <v>1864</v>
      </c>
      <c r="B189" s="6">
        <v>46145</v>
      </c>
      <c r="C189" s="2" t="s">
        <v>1577</v>
      </c>
      <c r="D189" s="2" t="s">
        <v>905</v>
      </c>
      <c r="E189" s="2" t="s">
        <v>1385</v>
      </c>
      <c r="F189" s="2" t="s">
        <v>1865</v>
      </c>
      <c r="G189" s="2">
        <v>7</v>
      </c>
      <c r="H189" s="3">
        <v>527.84</v>
      </c>
      <c r="I189" s="2">
        <v>0</v>
      </c>
      <c r="J189" s="3">
        <v>0</v>
      </c>
      <c r="K189" s="3">
        <v>3694.88</v>
      </c>
      <c r="L189" s="3">
        <v>2783.83</v>
      </c>
      <c r="M189" s="3">
        <v>911.05</v>
      </c>
      <c r="N189" s="2" t="s">
        <v>23</v>
      </c>
      <c r="O189" s="2" t="s">
        <v>24</v>
      </c>
      <c r="P189" s="2" t="s">
        <v>25</v>
      </c>
      <c r="Q189" s="2" t="s">
        <v>1510</v>
      </c>
      <c r="R189" s="2" t="s">
        <v>49</v>
      </c>
    </row>
    <row r="190" spans="1:18" x14ac:dyDescent="0.25">
      <c r="A190" s="2" t="s">
        <v>2518</v>
      </c>
      <c r="B190" s="6">
        <v>46145</v>
      </c>
      <c r="C190" s="2" t="s">
        <v>2519</v>
      </c>
      <c r="D190" s="2" t="s">
        <v>1010</v>
      </c>
      <c r="E190" s="2" t="s">
        <v>1372</v>
      </c>
      <c r="F190" s="2" t="s">
        <v>1373</v>
      </c>
      <c r="G190" s="2">
        <v>3</v>
      </c>
      <c r="H190" s="3">
        <v>261.55</v>
      </c>
      <c r="I190" s="2">
        <v>20</v>
      </c>
      <c r="J190" s="3">
        <v>156.93</v>
      </c>
      <c r="K190" s="3">
        <v>627.72</v>
      </c>
      <c r="L190" s="3">
        <v>645.09</v>
      </c>
      <c r="M190" s="3">
        <v>-17.37</v>
      </c>
      <c r="N190" s="2" t="s">
        <v>68</v>
      </c>
      <c r="O190" s="2" t="s">
        <v>24</v>
      </c>
      <c r="P190" s="2" t="s">
        <v>25</v>
      </c>
      <c r="Q190" s="2" t="s">
        <v>2520</v>
      </c>
      <c r="R190" s="2" t="s">
        <v>49</v>
      </c>
    </row>
    <row r="191" spans="1:18" x14ac:dyDescent="0.25">
      <c r="A191" s="2" t="s">
        <v>2701</v>
      </c>
      <c r="B191" s="6">
        <v>46145</v>
      </c>
      <c r="C191" s="2" t="s">
        <v>2702</v>
      </c>
      <c r="D191" s="2" t="s">
        <v>409</v>
      </c>
      <c r="E191" s="2" t="s">
        <v>1431</v>
      </c>
      <c r="F191" s="2" t="s">
        <v>1087</v>
      </c>
      <c r="G191" s="2">
        <v>2</v>
      </c>
      <c r="H191" s="3">
        <v>299.73</v>
      </c>
      <c r="I191" s="2">
        <v>0</v>
      </c>
      <c r="J191" s="3">
        <v>0</v>
      </c>
      <c r="K191" s="3">
        <v>599.46</v>
      </c>
      <c r="L191" s="3">
        <v>369.48</v>
      </c>
      <c r="M191" s="3">
        <v>229.98</v>
      </c>
      <c r="N191" s="2" t="s">
        <v>23</v>
      </c>
      <c r="O191" s="2" t="s">
        <v>24</v>
      </c>
      <c r="P191" s="2" t="s">
        <v>25</v>
      </c>
      <c r="Q191" s="2" t="s">
        <v>2340</v>
      </c>
      <c r="R191" s="2" t="s">
        <v>49</v>
      </c>
    </row>
    <row r="192" spans="1:18" x14ac:dyDescent="0.25">
      <c r="A192" s="2" t="s">
        <v>4210</v>
      </c>
      <c r="B192" s="6">
        <v>46145</v>
      </c>
      <c r="C192" s="2" t="s">
        <v>2223</v>
      </c>
      <c r="D192" s="2" t="s">
        <v>566</v>
      </c>
      <c r="E192" s="2" t="s">
        <v>1347</v>
      </c>
      <c r="F192" s="2" t="s">
        <v>1313</v>
      </c>
      <c r="G192" s="2">
        <v>4</v>
      </c>
      <c r="H192" s="3">
        <v>328.59</v>
      </c>
      <c r="I192" s="2">
        <v>0</v>
      </c>
      <c r="J192" s="3">
        <v>0</v>
      </c>
      <c r="K192" s="3">
        <v>1314.36</v>
      </c>
      <c r="L192" s="3">
        <v>1021.96</v>
      </c>
      <c r="M192" s="3">
        <v>292.39999999999998</v>
      </c>
      <c r="N192" s="2" t="s">
        <v>68</v>
      </c>
      <c r="O192" s="2" t="s">
        <v>345</v>
      </c>
      <c r="P192" s="2" t="s">
        <v>25</v>
      </c>
      <c r="Q192" s="2" t="s">
        <v>2453</v>
      </c>
      <c r="R192" s="2" t="s">
        <v>49</v>
      </c>
    </row>
    <row r="193" spans="1:18" x14ac:dyDescent="0.25">
      <c r="A193" s="2" t="s">
        <v>3632</v>
      </c>
      <c r="B193" s="6">
        <v>46115</v>
      </c>
      <c r="C193" s="2" t="s">
        <v>3010</v>
      </c>
      <c r="D193" s="2" t="s">
        <v>308</v>
      </c>
      <c r="E193" s="2" t="s">
        <v>2478</v>
      </c>
      <c r="F193" s="2" t="s">
        <v>3537</v>
      </c>
      <c r="G193" s="2">
        <v>6</v>
      </c>
      <c r="H193" s="3">
        <v>460.4</v>
      </c>
      <c r="I193" s="2">
        <v>20</v>
      </c>
      <c r="J193" s="3">
        <v>552.48</v>
      </c>
      <c r="K193" s="3">
        <v>2209.92</v>
      </c>
      <c r="L193" s="3">
        <v>1697.28</v>
      </c>
      <c r="M193" s="3">
        <v>512.64</v>
      </c>
      <c r="N193" s="2" t="s">
        <v>133</v>
      </c>
      <c r="O193" s="2" t="s">
        <v>24</v>
      </c>
      <c r="P193" s="2" t="s">
        <v>25</v>
      </c>
      <c r="Q193" s="2" t="s">
        <v>1910</v>
      </c>
      <c r="R193" s="2" t="s">
        <v>49</v>
      </c>
    </row>
    <row r="194" spans="1:18" x14ac:dyDescent="0.25">
      <c r="A194" s="2" t="s">
        <v>3934</v>
      </c>
      <c r="B194" s="6">
        <v>46115</v>
      </c>
      <c r="C194" s="2" t="s">
        <v>2047</v>
      </c>
      <c r="D194" s="2" t="s">
        <v>1539</v>
      </c>
      <c r="E194" s="2" t="s">
        <v>906</v>
      </c>
      <c r="F194" s="2" t="s">
        <v>907</v>
      </c>
      <c r="G194" s="2">
        <v>3</v>
      </c>
      <c r="H194" s="3">
        <v>66.400000000000006</v>
      </c>
      <c r="I194" s="2">
        <v>0</v>
      </c>
      <c r="J194" s="3">
        <v>0</v>
      </c>
      <c r="K194" s="3">
        <v>199.2</v>
      </c>
      <c r="L194" s="3">
        <v>149.97</v>
      </c>
      <c r="M194" s="3">
        <v>49.23</v>
      </c>
      <c r="N194" s="2" t="s">
        <v>23</v>
      </c>
      <c r="O194" s="2" t="s">
        <v>24</v>
      </c>
      <c r="P194" s="2" t="s">
        <v>25</v>
      </c>
      <c r="Q194" s="2" t="s">
        <v>2133</v>
      </c>
      <c r="R194" s="2" t="s">
        <v>49</v>
      </c>
    </row>
    <row r="195" spans="1:18" x14ac:dyDescent="0.25">
      <c r="A195" s="2" t="s">
        <v>4487</v>
      </c>
      <c r="B195" s="6">
        <v>46115</v>
      </c>
      <c r="C195" s="2" t="s">
        <v>4488</v>
      </c>
      <c r="D195" s="2" t="s">
        <v>176</v>
      </c>
      <c r="E195" s="2" t="s">
        <v>1471</v>
      </c>
      <c r="F195" s="2" t="s">
        <v>2194</v>
      </c>
      <c r="G195" s="2">
        <v>2</v>
      </c>
      <c r="H195" s="3">
        <v>355.64</v>
      </c>
      <c r="I195" s="2">
        <v>15</v>
      </c>
      <c r="J195" s="3">
        <v>106.69</v>
      </c>
      <c r="K195" s="3">
        <v>604.59</v>
      </c>
      <c r="L195" s="3">
        <v>606.82000000000005</v>
      </c>
      <c r="M195" s="3">
        <v>-2.23</v>
      </c>
      <c r="N195" s="2" t="s">
        <v>133</v>
      </c>
      <c r="O195" s="2" t="s">
        <v>345</v>
      </c>
      <c r="P195" s="2" t="s">
        <v>55</v>
      </c>
      <c r="Q195" s="2" t="s">
        <v>2864</v>
      </c>
      <c r="R195" s="2" t="s">
        <v>49</v>
      </c>
    </row>
    <row r="196" spans="1:18" x14ac:dyDescent="0.25">
      <c r="A196" s="2" t="s">
        <v>712</v>
      </c>
      <c r="B196" s="6">
        <v>46084</v>
      </c>
      <c r="C196" s="2" t="s">
        <v>713</v>
      </c>
      <c r="D196" s="2" t="s">
        <v>714</v>
      </c>
      <c r="E196" s="2" t="s">
        <v>715</v>
      </c>
      <c r="F196" s="2" t="s">
        <v>716</v>
      </c>
      <c r="G196" s="2">
        <v>4</v>
      </c>
      <c r="H196" s="3">
        <v>161.03</v>
      </c>
      <c r="I196" s="2">
        <v>0</v>
      </c>
      <c r="J196" s="3">
        <v>0</v>
      </c>
      <c r="K196" s="3">
        <v>644.12</v>
      </c>
      <c r="L196" s="3">
        <v>496.96</v>
      </c>
      <c r="M196" s="3">
        <v>147.16</v>
      </c>
      <c r="N196" s="2" t="s">
        <v>133</v>
      </c>
      <c r="O196" s="2" t="s">
        <v>24</v>
      </c>
      <c r="P196" s="2" t="s">
        <v>25</v>
      </c>
      <c r="Q196" s="2" t="s">
        <v>490</v>
      </c>
      <c r="R196" s="2" t="s">
        <v>49</v>
      </c>
    </row>
    <row r="197" spans="1:18" x14ac:dyDescent="0.25">
      <c r="A197" s="2" t="s">
        <v>1299</v>
      </c>
      <c r="B197" s="6">
        <v>46084</v>
      </c>
      <c r="C197" s="2" t="s">
        <v>1300</v>
      </c>
      <c r="D197" s="2" t="s">
        <v>1189</v>
      </c>
      <c r="E197" s="2" t="s">
        <v>72</v>
      </c>
      <c r="F197" s="2" t="s">
        <v>73</v>
      </c>
      <c r="G197" s="2">
        <v>2</v>
      </c>
      <c r="H197" s="3">
        <v>188.64</v>
      </c>
      <c r="I197" s="2">
        <v>0</v>
      </c>
      <c r="J197" s="3">
        <v>0</v>
      </c>
      <c r="K197" s="3">
        <v>377.28</v>
      </c>
      <c r="L197" s="3">
        <v>316.56</v>
      </c>
      <c r="M197" s="3">
        <v>60.72</v>
      </c>
      <c r="N197" s="2" t="s">
        <v>40</v>
      </c>
      <c r="O197" s="2" t="s">
        <v>24</v>
      </c>
      <c r="P197" s="2" t="s">
        <v>25</v>
      </c>
      <c r="Q197" s="2" t="s">
        <v>1301</v>
      </c>
      <c r="R197" s="2" t="s">
        <v>49</v>
      </c>
    </row>
    <row r="198" spans="1:18" x14ac:dyDescent="0.25">
      <c r="A198" s="2" t="s">
        <v>4134</v>
      </c>
      <c r="B198" s="6">
        <v>46084</v>
      </c>
      <c r="C198" s="2" t="s">
        <v>3346</v>
      </c>
      <c r="D198" s="2" t="s">
        <v>107</v>
      </c>
      <c r="E198" s="2" t="s">
        <v>309</v>
      </c>
      <c r="F198" s="2" t="s">
        <v>1165</v>
      </c>
      <c r="G198" s="2">
        <v>3</v>
      </c>
      <c r="H198" s="3">
        <v>59.92</v>
      </c>
      <c r="I198" s="2">
        <v>0</v>
      </c>
      <c r="J198" s="3">
        <v>0</v>
      </c>
      <c r="K198" s="3">
        <v>179.76</v>
      </c>
      <c r="L198" s="3">
        <v>144.44999999999999</v>
      </c>
      <c r="M198" s="3">
        <v>35.31</v>
      </c>
      <c r="N198" s="2" t="s">
        <v>47</v>
      </c>
      <c r="O198" s="2" t="s">
        <v>24</v>
      </c>
      <c r="P198" s="2" t="s">
        <v>25</v>
      </c>
      <c r="Q198" s="2" t="s">
        <v>1159</v>
      </c>
      <c r="R198" s="2" t="s">
        <v>49</v>
      </c>
    </row>
    <row r="199" spans="1:18" x14ac:dyDescent="0.25">
      <c r="A199" s="2" t="s">
        <v>903</v>
      </c>
      <c r="B199" s="6">
        <v>46056</v>
      </c>
      <c r="C199" s="2" t="s">
        <v>904</v>
      </c>
      <c r="D199" s="2" t="s">
        <v>905</v>
      </c>
      <c r="E199" s="2" t="s">
        <v>906</v>
      </c>
      <c r="F199" s="2" t="s">
        <v>907</v>
      </c>
      <c r="G199" s="2">
        <v>2</v>
      </c>
      <c r="H199" s="3">
        <v>464.41</v>
      </c>
      <c r="I199" s="2">
        <v>5</v>
      </c>
      <c r="J199" s="3">
        <v>46.44</v>
      </c>
      <c r="K199" s="3">
        <v>882.38</v>
      </c>
      <c r="L199" s="3">
        <v>795.38</v>
      </c>
      <c r="M199" s="3">
        <v>87</v>
      </c>
      <c r="N199" s="2" t="s">
        <v>40</v>
      </c>
      <c r="O199" s="2" t="s">
        <v>24</v>
      </c>
      <c r="P199" s="2" t="s">
        <v>55</v>
      </c>
      <c r="Q199" s="2" t="s">
        <v>908</v>
      </c>
      <c r="R199" s="2" t="s">
        <v>49</v>
      </c>
    </row>
    <row r="200" spans="1:18" x14ac:dyDescent="0.25">
      <c r="A200" s="2" t="s">
        <v>1964</v>
      </c>
      <c r="B200" s="6">
        <v>46056</v>
      </c>
      <c r="C200" s="2" t="s">
        <v>354</v>
      </c>
      <c r="D200" s="2" t="s">
        <v>101</v>
      </c>
      <c r="E200" s="2" t="s">
        <v>102</v>
      </c>
      <c r="F200" s="2" t="s">
        <v>103</v>
      </c>
      <c r="G200" s="2">
        <v>5</v>
      </c>
      <c r="H200" s="3">
        <v>476.81</v>
      </c>
      <c r="I200" s="2">
        <v>10</v>
      </c>
      <c r="J200" s="3">
        <v>238.41</v>
      </c>
      <c r="K200" s="3">
        <v>2145.64</v>
      </c>
      <c r="L200" s="3">
        <v>1758.15</v>
      </c>
      <c r="M200" s="3">
        <v>387.49</v>
      </c>
      <c r="N200" s="2" t="s">
        <v>80</v>
      </c>
      <c r="O200" s="2" t="s">
        <v>24</v>
      </c>
      <c r="P200" s="2" t="s">
        <v>25</v>
      </c>
      <c r="Q200" s="2" t="s">
        <v>1965</v>
      </c>
      <c r="R200" s="2" t="s">
        <v>49</v>
      </c>
    </row>
    <row r="201" spans="1:18" x14ac:dyDescent="0.25">
      <c r="A201" s="2" t="s">
        <v>1975</v>
      </c>
      <c r="B201" s="6">
        <v>46056</v>
      </c>
      <c r="C201" s="2" t="s">
        <v>1976</v>
      </c>
      <c r="D201" s="2" t="s">
        <v>1475</v>
      </c>
      <c r="E201" s="2" t="s">
        <v>544</v>
      </c>
      <c r="F201" s="2" t="s">
        <v>545</v>
      </c>
      <c r="G201" s="2">
        <v>2</v>
      </c>
      <c r="H201" s="3">
        <v>183.39</v>
      </c>
      <c r="I201" s="2">
        <v>0</v>
      </c>
      <c r="J201" s="3">
        <v>0</v>
      </c>
      <c r="K201" s="3">
        <v>366.78</v>
      </c>
      <c r="L201" s="3">
        <v>316.86</v>
      </c>
      <c r="M201" s="3">
        <v>49.92</v>
      </c>
      <c r="N201" s="2" t="s">
        <v>40</v>
      </c>
      <c r="O201" s="2" t="s">
        <v>24</v>
      </c>
      <c r="P201" s="2" t="s">
        <v>55</v>
      </c>
      <c r="Q201" s="2" t="s">
        <v>1277</v>
      </c>
      <c r="R201" s="2" t="s">
        <v>49</v>
      </c>
    </row>
    <row r="202" spans="1:18" x14ac:dyDescent="0.25">
      <c r="A202" s="2" t="s">
        <v>3274</v>
      </c>
      <c r="B202" s="6">
        <v>46056</v>
      </c>
      <c r="C202" s="2" t="s">
        <v>1928</v>
      </c>
      <c r="D202" s="2" t="s">
        <v>470</v>
      </c>
      <c r="E202" s="2" t="s">
        <v>864</v>
      </c>
      <c r="F202" s="2" t="s">
        <v>3275</v>
      </c>
      <c r="G202" s="2">
        <v>8</v>
      </c>
      <c r="H202" s="3">
        <v>601.62</v>
      </c>
      <c r="I202" s="2">
        <v>20</v>
      </c>
      <c r="J202" s="3">
        <v>962.59</v>
      </c>
      <c r="K202" s="3">
        <v>3850.37</v>
      </c>
      <c r="L202" s="3">
        <v>2749.2</v>
      </c>
      <c r="M202" s="3">
        <v>1101.17</v>
      </c>
      <c r="N202" s="2" t="s">
        <v>133</v>
      </c>
      <c r="O202" s="2" t="s">
        <v>24</v>
      </c>
      <c r="P202" s="2" t="s">
        <v>25</v>
      </c>
      <c r="Q202" s="2" t="s">
        <v>1049</v>
      </c>
      <c r="R202" s="2" t="s">
        <v>49</v>
      </c>
    </row>
    <row r="203" spans="1:18" x14ac:dyDescent="0.25">
      <c r="A203" s="2" t="s">
        <v>3429</v>
      </c>
      <c r="B203" s="6">
        <v>46056</v>
      </c>
      <c r="C203" s="2" t="s">
        <v>527</v>
      </c>
      <c r="D203" s="2" t="s">
        <v>275</v>
      </c>
      <c r="E203" s="2" t="s">
        <v>1343</v>
      </c>
      <c r="F203" s="2" t="s">
        <v>1344</v>
      </c>
      <c r="G203" s="2">
        <v>1</v>
      </c>
      <c r="H203" s="3">
        <v>51.33</v>
      </c>
      <c r="I203" s="2">
        <v>5</v>
      </c>
      <c r="J203" s="3">
        <v>2.57</v>
      </c>
      <c r="K203" s="3">
        <v>48.76</v>
      </c>
      <c r="L203" s="3">
        <v>37.479999999999997</v>
      </c>
      <c r="M203" s="3">
        <v>11.28</v>
      </c>
      <c r="N203" s="2" t="s">
        <v>23</v>
      </c>
      <c r="O203" s="2" t="s">
        <v>24</v>
      </c>
      <c r="P203" s="2" t="s">
        <v>25</v>
      </c>
      <c r="Q203" s="2" t="s">
        <v>1956</v>
      </c>
      <c r="R203" s="2" t="s">
        <v>49</v>
      </c>
    </row>
    <row r="204" spans="1:18" x14ac:dyDescent="0.25">
      <c r="A204" s="2" t="s">
        <v>3854</v>
      </c>
      <c r="B204" s="6">
        <v>46056</v>
      </c>
      <c r="C204" s="2" t="s">
        <v>348</v>
      </c>
      <c r="D204" s="2" t="s">
        <v>320</v>
      </c>
      <c r="E204" s="2" t="s">
        <v>576</v>
      </c>
      <c r="F204" s="2" t="s">
        <v>1151</v>
      </c>
      <c r="G204" s="2">
        <v>8</v>
      </c>
      <c r="H204" s="3">
        <v>70.64</v>
      </c>
      <c r="I204" s="2">
        <v>0</v>
      </c>
      <c r="J204" s="3">
        <v>0</v>
      </c>
      <c r="K204" s="3">
        <v>565.12</v>
      </c>
      <c r="L204" s="3">
        <v>403.44</v>
      </c>
      <c r="M204" s="3">
        <v>161.68</v>
      </c>
      <c r="N204" s="2" t="s">
        <v>47</v>
      </c>
      <c r="O204" s="2" t="s">
        <v>24</v>
      </c>
      <c r="P204" s="2" t="s">
        <v>55</v>
      </c>
      <c r="Q204" s="2" t="s">
        <v>1683</v>
      </c>
      <c r="R204" s="2" t="s">
        <v>49</v>
      </c>
    </row>
    <row r="205" spans="1:18" x14ac:dyDescent="0.25">
      <c r="A205" s="2" t="s">
        <v>3878</v>
      </c>
      <c r="B205" s="6">
        <v>46056</v>
      </c>
      <c r="C205" s="2" t="s">
        <v>3778</v>
      </c>
      <c r="D205" s="2" t="s">
        <v>1189</v>
      </c>
      <c r="E205" s="2" t="s">
        <v>90</v>
      </c>
      <c r="F205" s="2" t="s">
        <v>91</v>
      </c>
      <c r="G205" s="2">
        <v>4</v>
      </c>
      <c r="H205" s="3">
        <v>208.23</v>
      </c>
      <c r="I205" s="2">
        <v>5</v>
      </c>
      <c r="J205" s="3">
        <v>41.65</v>
      </c>
      <c r="K205" s="3">
        <v>791.27</v>
      </c>
      <c r="L205" s="3">
        <v>633.12</v>
      </c>
      <c r="M205" s="3">
        <v>158.15</v>
      </c>
      <c r="N205" s="2" t="s">
        <v>133</v>
      </c>
      <c r="O205" s="2" t="s">
        <v>24</v>
      </c>
      <c r="P205" s="2" t="s">
        <v>25</v>
      </c>
      <c r="Q205" s="2" t="s">
        <v>1559</v>
      </c>
      <c r="R205" s="2" t="s">
        <v>49</v>
      </c>
    </row>
    <row r="206" spans="1:18" x14ac:dyDescent="0.25">
      <c r="A206" s="2" t="s">
        <v>4071</v>
      </c>
      <c r="B206" s="6">
        <v>46056</v>
      </c>
      <c r="C206" s="2" t="s">
        <v>2982</v>
      </c>
      <c r="D206" s="2" t="s">
        <v>399</v>
      </c>
      <c r="E206" s="2" t="s">
        <v>1180</v>
      </c>
      <c r="F206" s="2" t="s">
        <v>888</v>
      </c>
      <c r="G206" s="2">
        <v>5</v>
      </c>
      <c r="H206" s="3">
        <v>106.8</v>
      </c>
      <c r="I206" s="2">
        <v>5</v>
      </c>
      <c r="J206" s="3">
        <v>26.7</v>
      </c>
      <c r="K206" s="3">
        <v>507.3</v>
      </c>
      <c r="L206" s="3">
        <v>430.25</v>
      </c>
      <c r="M206" s="3">
        <v>77.05</v>
      </c>
      <c r="N206" s="2" t="s">
        <v>40</v>
      </c>
      <c r="O206" s="2" t="s">
        <v>24</v>
      </c>
      <c r="P206" s="2" t="s">
        <v>55</v>
      </c>
      <c r="Q206" s="2" t="s">
        <v>323</v>
      </c>
      <c r="R206" s="2" t="s">
        <v>49</v>
      </c>
    </row>
    <row r="207" spans="1:18" x14ac:dyDescent="0.25">
      <c r="A207" s="2" t="s">
        <v>1178</v>
      </c>
      <c r="B207" s="6">
        <v>46025</v>
      </c>
      <c r="C207" s="2" t="s">
        <v>1179</v>
      </c>
      <c r="D207" s="2" t="s">
        <v>499</v>
      </c>
      <c r="E207" s="2" t="s">
        <v>1180</v>
      </c>
      <c r="F207" s="2" t="s">
        <v>1181</v>
      </c>
      <c r="G207" s="2">
        <v>7</v>
      </c>
      <c r="H207" s="3">
        <v>454.66</v>
      </c>
      <c r="I207" s="2">
        <v>5</v>
      </c>
      <c r="J207" s="3">
        <v>159.13</v>
      </c>
      <c r="K207" s="3">
        <v>3477.01</v>
      </c>
      <c r="L207" s="3">
        <v>2432.29</v>
      </c>
      <c r="M207" s="3">
        <v>1044.72</v>
      </c>
      <c r="N207" s="2" t="s">
        <v>47</v>
      </c>
      <c r="O207" s="2" t="s">
        <v>24</v>
      </c>
      <c r="P207" s="2" t="s">
        <v>25</v>
      </c>
      <c r="Q207" s="2" t="s">
        <v>1182</v>
      </c>
      <c r="R207" s="2" t="s">
        <v>27</v>
      </c>
    </row>
    <row r="208" spans="1:18" x14ac:dyDescent="0.25">
      <c r="A208" s="2" t="s">
        <v>1231</v>
      </c>
      <c r="B208" s="6">
        <v>46025</v>
      </c>
      <c r="C208" s="2" t="s">
        <v>1232</v>
      </c>
      <c r="D208" s="2" t="s">
        <v>1225</v>
      </c>
      <c r="E208" s="2" t="s">
        <v>1233</v>
      </c>
      <c r="F208" s="2" t="s">
        <v>929</v>
      </c>
      <c r="G208" s="2">
        <v>3</v>
      </c>
      <c r="H208" s="3">
        <v>182.3</v>
      </c>
      <c r="I208" s="2">
        <v>15</v>
      </c>
      <c r="J208" s="3">
        <v>82.04</v>
      </c>
      <c r="K208" s="3">
        <v>534.59</v>
      </c>
      <c r="L208" s="3">
        <v>322.8</v>
      </c>
      <c r="M208" s="3">
        <v>211.79</v>
      </c>
      <c r="N208" s="2" t="s">
        <v>47</v>
      </c>
      <c r="O208" s="2" t="s">
        <v>24</v>
      </c>
      <c r="P208" s="2" t="s">
        <v>25</v>
      </c>
      <c r="Q208" s="2" t="s">
        <v>941</v>
      </c>
      <c r="R208" s="2" t="s">
        <v>27</v>
      </c>
    </row>
    <row r="209" spans="1:18" x14ac:dyDescent="0.25">
      <c r="A209" s="2" t="s">
        <v>1957</v>
      </c>
      <c r="B209" s="6">
        <v>46025</v>
      </c>
      <c r="C209" s="2" t="s">
        <v>1958</v>
      </c>
      <c r="D209" s="2" t="s">
        <v>732</v>
      </c>
      <c r="E209" s="2" t="s">
        <v>1682</v>
      </c>
      <c r="F209" s="2" t="s">
        <v>1959</v>
      </c>
      <c r="G209" s="2">
        <v>1</v>
      </c>
      <c r="H209" s="3">
        <v>661.91</v>
      </c>
      <c r="I209" s="2">
        <v>0</v>
      </c>
      <c r="J209" s="3">
        <v>0</v>
      </c>
      <c r="K209" s="3">
        <v>761.2</v>
      </c>
      <c r="L209" s="3">
        <v>398.72</v>
      </c>
      <c r="M209" s="3">
        <v>362.48</v>
      </c>
      <c r="N209" s="2" t="s">
        <v>133</v>
      </c>
      <c r="O209" s="2" t="s">
        <v>24</v>
      </c>
      <c r="P209" s="2" t="s">
        <v>25</v>
      </c>
      <c r="Q209" s="2" t="s">
        <v>1960</v>
      </c>
      <c r="R209" s="2" t="s">
        <v>27</v>
      </c>
    </row>
    <row r="210" spans="1:18" x14ac:dyDescent="0.25">
      <c r="A210" s="2" t="s">
        <v>3798</v>
      </c>
      <c r="B210" s="6">
        <v>46025</v>
      </c>
      <c r="C210" s="2" t="s">
        <v>3016</v>
      </c>
      <c r="D210" s="2" t="s">
        <v>714</v>
      </c>
      <c r="E210" s="2" t="s">
        <v>192</v>
      </c>
      <c r="F210" s="2" t="s">
        <v>227</v>
      </c>
      <c r="G210" s="2">
        <v>1</v>
      </c>
      <c r="H210" s="3">
        <v>161.03</v>
      </c>
      <c r="I210" s="2">
        <v>0</v>
      </c>
      <c r="J210" s="3">
        <v>0</v>
      </c>
      <c r="K210" s="3">
        <v>185.18</v>
      </c>
      <c r="L210" s="3">
        <v>124.24</v>
      </c>
      <c r="M210" s="3">
        <v>60.94</v>
      </c>
      <c r="N210" s="2" t="s">
        <v>80</v>
      </c>
      <c r="O210" s="2" t="s">
        <v>24</v>
      </c>
      <c r="P210" s="2" t="s">
        <v>55</v>
      </c>
      <c r="Q210" s="2" t="s">
        <v>602</v>
      </c>
      <c r="R210" s="2" t="s">
        <v>27</v>
      </c>
    </row>
    <row r="211" spans="1:18" x14ac:dyDescent="0.25">
      <c r="A211" s="2" t="s">
        <v>3907</v>
      </c>
      <c r="B211" s="6">
        <v>46025</v>
      </c>
      <c r="C211" s="2" t="s">
        <v>3747</v>
      </c>
      <c r="D211" s="2" t="s">
        <v>714</v>
      </c>
      <c r="E211" s="2" t="s">
        <v>125</v>
      </c>
      <c r="F211" s="2" t="s">
        <v>410</v>
      </c>
      <c r="G211" s="2">
        <v>3</v>
      </c>
      <c r="H211" s="3">
        <v>161.63999999999999</v>
      </c>
      <c r="I211" s="2">
        <v>0</v>
      </c>
      <c r="J211" s="3">
        <v>0</v>
      </c>
      <c r="K211" s="3">
        <v>557.66</v>
      </c>
      <c r="L211" s="3">
        <v>372.72</v>
      </c>
      <c r="M211" s="3">
        <v>-396.41</v>
      </c>
      <c r="N211" s="2" t="s">
        <v>23</v>
      </c>
      <c r="O211" s="2" t="s">
        <v>24</v>
      </c>
      <c r="P211" s="2" t="s">
        <v>25</v>
      </c>
      <c r="Q211" s="2" t="s">
        <v>2097</v>
      </c>
      <c r="R211" s="2" t="s">
        <v>27</v>
      </c>
    </row>
    <row r="212" spans="1:18" x14ac:dyDescent="0.25">
      <c r="A212" s="2" t="s">
        <v>4499</v>
      </c>
      <c r="B212" s="6">
        <v>46025</v>
      </c>
      <c r="C212" s="2" t="s">
        <v>2465</v>
      </c>
      <c r="D212" s="2" t="s">
        <v>226</v>
      </c>
      <c r="E212" s="2" t="s">
        <v>567</v>
      </c>
      <c r="F212" s="2" t="s">
        <v>1032</v>
      </c>
      <c r="G212" s="2">
        <v>5</v>
      </c>
      <c r="H212" s="3">
        <v>364.69</v>
      </c>
      <c r="I212" s="2">
        <v>0</v>
      </c>
      <c r="J212" s="3">
        <v>0</v>
      </c>
      <c r="K212" s="3">
        <v>2096.9699999999998</v>
      </c>
      <c r="L212" s="3">
        <v>1108.5999999999999</v>
      </c>
      <c r="M212" s="3">
        <v>988.37</v>
      </c>
      <c r="N212" s="2" t="s">
        <v>68</v>
      </c>
      <c r="O212" s="2" t="s">
        <v>24</v>
      </c>
      <c r="P212" s="2" t="s">
        <v>25</v>
      </c>
      <c r="Q212" s="2" t="s">
        <v>206</v>
      </c>
      <c r="R212" s="2" t="s">
        <v>27</v>
      </c>
    </row>
    <row r="213" spans="1:18" x14ac:dyDescent="0.25">
      <c r="A213" s="2" t="s">
        <v>212</v>
      </c>
      <c r="B213" s="6">
        <v>46081</v>
      </c>
      <c r="C213" s="2" t="s">
        <v>213</v>
      </c>
      <c r="D213" s="2" t="s">
        <v>214</v>
      </c>
      <c r="E213" s="2" t="s">
        <v>215</v>
      </c>
      <c r="F213" s="2" t="s">
        <v>216</v>
      </c>
      <c r="G213" s="2">
        <v>4</v>
      </c>
      <c r="H213" s="3">
        <v>147.97</v>
      </c>
      <c r="I213" s="2">
        <v>20</v>
      </c>
      <c r="J213" s="3">
        <v>118.38</v>
      </c>
      <c r="K213" s="3">
        <v>544.52</v>
      </c>
      <c r="L213" s="3">
        <v>451.2</v>
      </c>
      <c r="M213" s="3">
        <v>93.32</v>
      </c>
      <c r="N213" s="2" t="s">
        <v>23</v>
      </c>
      <c r="O213" s="2" t="s">
        <v>24</v>
      </c>
      <c r="P213" s="2" t="s">
        <v>55</v>
      </c>
      <c r="Q213" s="2" t="s">
        <v>217</v>
      </c>
      <c r="R213" s="2" t="s">
        <v>27</v>
      </c>
    </row>
    <row r="214" spans="1:18" x14ac:dyDescent="0.25">
      <c r="A214" s="2" t="s">
        <v>984</v>
      </c>
      <c r="B214" s="6">
        <v>46081</v>
      </c>
      <c r="C214" s="2" t="s">
        <v>985</v>
      </c>
      <c r="D214" s="2" t="s">
        <v>302</v>
      </c>
      <c r="E214" s="2" t="s">
        <v>778</v>
      </c>
      <c r="F214" s="2" t="s">
        <v>979</v>
      </c>
      <c r="G214" s="2">
        <v>6</v>
      </c>
      <c r="H214" s="3">
        <v>373.11</v>
      </c>
      <c r="I214" s="2">
        <v>10</v>
      </c>
      <c r="J214" s="3">
        <v>223.87</v>
      </c>
      <c r="K214" s="3">
        <v>2317.0100000000002</v>
      </c>
      <c r="L214" s="3">
        <v>1297.92</v>
      </c>
      <c r="M214" s="3">
        <v>1019.09</v>
      </c>
      <c r="N214" s="2" t="s">
        <v>40</v>
      </c>
      <c r="O214" s="2" t="s">
        <v>24</v>
      </c>
      <c r="P214" s="2" t="s">
        <v>55</v>
      </c>
      <c r="Q214" s="2" t="s">
        <v>658</v>
      </c>
      <c r="R214" s="2" t="s">
        <v>27</v>
      </c>
    </row>
    <row r="215" spans="1:18" x14ac:dyDescent="0.25">
      <c r="A215" s="2" t="s">
        <v>1766</v>
      </c>
      <c r="B215" s="6">
        <v>46081</v>
      </c>
      <c r="C215" s="2" t="s">
        <v>342</v>
      </c>
      <c r="D215" s="2" t="s">
        <v>414</v>
      </c>
      <c r="E215" s="2" t="s">
        <v>1044</v>
      </c>
      <c r="F215" s="2" t="s">
        <v>1045</v>
      </c>
      <c r="G215" s="2">
        <v>4</v>
      </c>
      <c r="H215" s="3">
        <v>102.61</v>
      </c>
      <c r="I215" s="2">
        <v>20</v>
      </c>
      <c r="J215" s="3">
        <v>82.09</v>
      </c>
      <c r="K215" s="3">
        <v>377.6</v>
      </c>
      <c r="L215" s="3">
        <v>319.27999999999997</v>
      </c>
      <c r="M215" s="3">
        <v>58.32</v>
      </c>
      <c r="N215" s="2" t="s">
        <v>133</v>
      </c>
      <c r="O215" s="2" t="s">
        <v>24</v>
      </c>
      <c r="P215" s="2" t="s">
        <v>25</v>
      </c>
      <c r="Q215" s="2" t="s">
        <v>1767</v>
      </c>
      <c r="R215" s="2" t="s">
        <v>27</v>
      </c>
    </row>
    <row r="216" spans="1:18" x14ac:dyDescent="0.25">
      <c r="A216" s="2" t="s">
        <v>2357</v>
      </c>
      <c r="B216" s="6">
        <v>46081</v>
      </c>
      <c r="C216" s="2" t="s">
        <v>208</v>
      </c>
      <c r="D216" s="2" t="s">
        <v>247</v>
      </c>
      <c r="E216" s="2" t="s">
        <v>704</v>
      </c>
      <c r="F216" s="2" t="s">
        <v>988</v>
      </c>
      <c r="G216" s="2">
        <v>5</v>
      </c>
      <c r="H216" s="3">
        <v>324.85000000000002</v>
      </c>
      <c r="I216" s="2">
        <v>0</v>
      </c>
      <c r="J216" s="3">
        <v>0</v>
      </c>
      <c r="K216" s="3">
        <v>1867.89</v>
      </c>
      <c r="L216" s="3">
        <v>1357.65</v>
      </c>
      <c r="M216" s="3">
        <v>510.24</v>
      </c>
      <c r="N216" s="2" t="s">
        <v>80</v>
      </c>
      <c r="O216" s="2" t="s">
        <v>24</v>
      </c>
      <c r="P216" s="2" t="s">
        <v>25</v>
      </c>
      <c r="Q216" s="2" t="s">
        <v>2358</v>
      </c>
      <c r="R216" s="2" t="s">
        <v>27</v>
      </c>
    </row>
    <row r="217" spans="1:18" x14ac:dyDescent="0.25">
      <c r="A217" s="2" t="s">
        <v>2439</v>
      </c>
      <c r="B217" s="6">
        <v>46081</v>
      </c>
      <c r="C217" s="2" t="s">
        <v>1235</v>
      </c>
      <c r="D217" s="2" t="s">
        <v>1189</v>
      </c>
      <c r="E217" s="2" t="s">
        <v>1289</v>
      </c>
      <c r="F217" s="2" t="s">
        <v>836</v>
      </c>
      <c r="G217" s="2">
        <v>4</v>
      </c>
      <c r="H217" s="3">
        <v>188.64</v>
      </c>
      <c r="I217" s="2">
        <v>0</v>
      </c>
      <c r="J217" s="3">
        <v>0</v>
      </c>
      <c r="K217" s="3">
        <v>867.74</v>
      </c>
      <c r="L217" s="3">
        <v>633.12</v>
      </c>
      <c r="M217" s="3">
        <v>234.62</v>
      </c>
      <c r="N217" s="2" t="s">
        <v>133</v>
      </c>
      <c r="O217" s="2" t="s">
        <v>24</v>
      </c>
      <c r="P217" s="2" t="s">
        <v>55</v>
      </c>
      <c r="Q217" s="2" t="s">
        <v>2392</v>
      </c>
      <c r="R217" s="2" t="s">
        <v>27</v>
      </c>
    </row>
    <row r="218" spans="1:18" x14ac:dyDescent="0.25">
      <c r="A218" s="2" t="s">
        <v>4382</v>
      </c>
      <c r="B218" s="6">
        <v>46081</v>
      </c>
      <c r="C218" s="2" t="s">
        <v>3898</v>
      </c>
      <c r="D218" s="2" t="s">
        <v>349</v>
      </c>
      <c r="E218" s="2" t="s">
        <v>857</v>
      </c>
      <c r="F218" s="2" t="s">
        <v>121</v>
      </c>
      <c r="G218" s="2">
        <v>4</v>
      </c>
      <c r="H218" s="3">
        <v>446.17</v>
      </c>
      <c r="I218" s="2">
        <v>0</v>
      </c>
      <c r="J218" s="3">
        <v>0</v>
      </c>
      <c r="K218" s="3">
        <v>2052.38</v>
      </c>
      <c r="L218" s="3">
        <v>1302.44</v>
      </c>
      <c r="M218" s="3">
        <v>749.94</v>
      </c>
      <c r="N218" s="2" t="s">
        <v>47</v>
      </c>
      <c r="O218" s="2" t="s">
        <v>24</v>
      </c>
      <c r="P218" s="2" t="s">
        <v>55</v>
      </c>
      <c r="Q218" s="2" t="s">
        <v>81</v>
      </c>
      <c r="R218" s="2" t="s">
        <v>27</v>
      </c>
    </row>
    <row r="219" spans="1:18" x14ac:dyDescent="0.25">
      <c r="A219" s="2" t="s">
        <v>558</v>
      </c>
      <c r="B219" s="6">
        <v>46080</v>
      </c>
      <c r="C219" s="2" t="s">
        <v>559</v>
      </c>
      <c r="D219" s="2" t="s">
        <v>389</v>
      </c>
      <c r="E219" s="2" t="s">
        <v>198</v>
      </c>
      <c r="F219" s="2" t="s">
        <v>199</v>
      </c>
      <c r="G219" s="2">
        <v>4</v>
      </c>
      <c r="H219" s="3">
        <v>83.59</v>
      </c>
      <c r="I219" s="2">
        <v>20</v>
      </c>
      <c r="J219" s="3">
        <v>66.87</v>
      </c>
      <c r="K219" s="3">
        <v>267.49</v>
      </c>
      <c r="L219" s="3">
        <v>276.36</v>
      </c>
      <c r="M219" s="3">
        <v>-8.8699999999999992</v>
      </c>
      <c r="N219" s="2" t="s">
        <v>68</v>
      </c>
      <c r="O219" s="2" t="s">
        <v>24</v>
      </c>
      <c r="P219" s="2" t="s">
        <v>25</v>
      </c>
      <c r="Q219" s="2" t="s">
        <v>560</v>
      </c>
      <c r="R219" s="2" t="s">
        <v>49</v>
      </c>
    </row>
    <row r="220" spans="1:18" x14ac:dyDescent="0.25">
      <c r="A220" s="2" t="s">
        <v>4194</v>
      </c>
      <c r="B220" s="6">
        <v>46080</v>
      </c>
      <c r="C220" s="2" t="s">
        <v>3111</v>
      </c>
      <c r="D220" s="2" t="s">
        <v>220</v>
      </c>
      <c r="E220" s="2" t="s">
        <v>795</v>
      </c>
      <c r="F220" s="2" t="s">
        <v>991</v>
      </c>
      <c r="G220" s="2">
        <v>4</v>
      </c>
      <c r="H220" s="3">
        <v>332.74</v>
      </c>
      <c r="I220" s="2">
        <v>20</v>
      </c>
      <c r="J220" s="3">
        <v>266.19</v>
      </c>
      <c r="K220" s="3">
        <v>1064.77</v>
      </c>
      <c r="L220" s="3">
        <v>821.08</v>
      </c>
      <c r="M220" s="3">
        <v>243.69</v>
      </c>
      <c r="N220" s="2" t="s">
        <v>40</v>
      </c>
      <c r="O220" s="2" t="s">
        <v>24</v>
      </c>
      <c r="P220" s="2" t="s">
        <v>25</v>
      </c>
      <c r="Q220" s="2" t="s">
        <v>2204</v>
      </c>
      <c r="R220" s="2" t="s">
        <v>49</v>
      </c>
    </row>
    <row r="221" spans="1:18" x14ac:dyDescent="0.25">
      <c r="A221" s="2" t="s">
        <v>4514</v>
      </c>
      <c r="B221" s="6">
        <v>46080</v>
      </c>
      <c r="C221" s="2" t="s">
        <v>3115</v>
      </c>
      <c r="D221" s="2" t="s">
        <v>371</v>
      </c>
      <c r="E221" s="2" t="s">
        <v>2224</v>
      </c>
      <c r="F221" s="2" t="s">
        <v>1100</v>
      </c>
      <c r="G221" s="2">
        <v>5</v>
      </c>
      <c r="H221" s="3">
        <v>388.34</v>
      </c>
      <c r="I221" s="2">
        <v>0</v>
      </c>
      <c r="J221" s="3">
        <v>0</v>
      </c>
      <c r="K221" s="3">
        <v>1941.7</v>
      </c>
      <c r="L221" s="3">
        <v>1549.9</v>
      </c>
      <c r="M221" s="3">
        <v>391.8</v>
      </c>
      <c r="N221" s="2" t="s">
        <v>47</v>
      </c>
      <c r="O221" s="2" t="s">
        <v>24</v>
      </c>
      <c r="P221" s="2" t="s">
        <v>55</v>
      </c>
      <c r="Q221" s="2" t="s">
        <v>827</v>
      </c>
      <c r="R221" s="2" t="s">
        <v>49</v>
      </c>
    </row>
    <row r="222" spans="1:18" x14ac:dyDescent="0.25">
      <c r="A222" s="2" t="s">
        <v>2775</v>
      </c>
      <c r="B222" s="6">
        <v>46079</v>
      </c>
      <c r="C222" s="2" t="s">
        <v>1535</v>
      </c>
      <c r="D222" s="2" t="s">
        <v>371</v>
      </c>
      <c r="E222" s="2" t="s">
        <v>1063</v>
      </c>
      <c r="F222" s="2" t="s">
        <v>1064</v>
      </c>
      <c r="G222" s="2">
        <v>3</v>
      </c>
      <c r="H222" s="3">
        <v>380.12</v>
      </c>
      <c r="I222" s="2">
        <v>15</v>
      </c>
      <c r="J222" s="3">
        <v>171.05</v>
      </c>
      <c r="K222" s="3">
        <v>969.31</v>
      </c>
      <c r="L222" s="3">
        <v>929.94</v>
      </c>
      <c r="M222" s="3">
        <v>39.369999999999997</v>
      </c>
      <c r="N222" s="2" t="s">
        <v>40</v>
      </c>
      <c r="O222" s="2" t="s">
        <v>24</v>
      </c>
      <c r="P222" s="2" t="s">
        <v>55</v>
      </c>
      <c r="Q222" s="2" t="s">
        <v>1245</v>
      </c>
      <c r="R222" s="2" t="s">
        <v>49</v>
      </c>
    </row>
    <row r="223" spans="1:18" x14ac:dyDescent="0.25">
      <c r="A223" s="2" t="s">
        <v>4341</v>
      </c>
      <c r="B223" s="6">
        <v>46079</v>
      </c>
      <c r="C223" s="2" t="s">
        <v>627</v>
      </c>
      <c r="D223" s="2" t="s">
        <v>1382</v>
      </c>
      <c r="E223" s="2" t="s">
        <v>153</v>
      </c>
      <c r="F223" s="2" t="s">
        <v>182</v>
      </c>
      <c r="G223" s="2">
        <v>2</v>
      </c>
      <c r="H223" s="3">
        <v>317.99</v>
      </c>
      <c r="I223" s="2">
        <v>20</v>
      </c>
      <c r="J223" s="3">
        <v>127.2</v>
      </c>
      <c r="K223" s="3">
        <v>508.78</v>
      </c>
      <c r="L223" s="3">
        <v>470.1</v>
      </c>
      <c r="M223" s="3">
        <v>38.68</v>
      </c>
      <c r="N223" s="2" t="s">
        <v>80</v>
      </c>
      <c r="O223" s="2" t="s">
        <v>24</v>
      </c>
      <c r="P223" s="2" t="s">
        <v>33</v>
      </c>
      <c r="Q223" s="2" t="s">
        <v>1712</v>
      </c>
      <c r="R223" s="2" t="s">
        <v>49</v>
      </c>
    </row>
    <row r="224" spans="1:18" x14ac:dyDescent="0.25">
      <c r="A224" s="2" t="s">
        <v>1315</v>
      </c>
      <c r="B224" s="6">
        <v>46078</v>
      </c>
      <c r="C224" s="2" t="s">
        <v>1316</v>
      </c>
      <c r="D224" s="2" t="s">
        <v>856</v>
      </c>
      <c r="E224" s="2" t="s">
        <v>1169</v>
      </c>
      <c r="F224" s="2" t="s">
        <v>1216</v>
      </c>
      <c r="G224" s="2">
        <v>2</v>
      </c>
      <c r="H224" s="3">
        <v>275.70999999999998</v>
      </c>
      <c r="I224" s="2">
        <v>0</v>
      </c>
      <c r="J224" s="3">
        <v>0</v>
      </c>
      <c r="K224" s="3">
        <v>551.41999999999996</v>
      </c>
      <c r="L224" s="3">
        <v>412.6</v>
      </c>
      <c r="M224" s="3">
        <v>138.82</v>
      </c>
      <c r="N224" s="2" t="s">
        <v>133</v>
      </c>
      <c r="O224" s="2" t="s">
        <v>24</v>
      </c>
      <c r="P224" s="2" t="s">
        <v>55</v>
      </c>
      <c r="Q224" s="2" t="s">
        <v>1317</v>
      </c>
      <c r="R224" s="2" t="s">
        <v>49</v>
      </c>
    </row>
    <row r="225" spans="1:18" x14ac:dyDescent="0.25">
      <c r="A225" s="2" t="s">
        <v>2146</v>
      </c>
      <c r="B225" s="6">
        <v>46078</v>
      </c>
      <c r="C225" s="2" t="s">
        <v>1090</v>
      </c>
      <c r="D225" s="2" t="s">
        <v>247</v>
      </c>
      <c r="E225" s="2" t="s">
        <v>66</v>
      </c>
      <c r="F225" s="2" t="s">
        <v>495</v>
      </c>
      <c r="G225" s="2">
        <v>6</v>
      </c>
      <c r="H225" s="3">
        <v>322.24</v>
      </c>
      <c r="I225" s="2">
        <v>15</v>
      </c>
      <c r="J225" s="3">
        <v>290.02</v>
      </c>
      <c r="K225" s="3">
        <v>1643.42</v>
      </c>
      <c r="L225" s="3">
        <v>1629.18</v>
      </c>
      <c r="M225" s="3">
        <v>14.24</v>
      </c>
      <c r="N225" s="2" t="s">
        <v>40</v>
      </c>
      <c r="O225" s="2" t="s">
        <v>24</v>
      </c>
      <c r="P225" s="2" t="s">
        <v>55</v>
      </c>
      <c r="Q225" s="2" t="s">
        <v>1117</v>
      </c>
      <c r="R225" s="2" t="s">
        <v>49</v>
      </c>
    </row>
    <row r="226" spans="1:18" x14ac:dyDescent="0.25">
      <c r="A226" s="2" t="s">
        <v>3848</v>
      </c>
      <c r="B226" s="6">
        <v>46078</v>
      </c>
      <c r="C226" s="2" t="s">
        <v>1731</v>
      </c>
      <c r="D226" s="2" t="s">
        <v>269</v>
      </c>
      <c r="E226" s="2" t="s">
        <v>131</v>
      </c>
      <c r="F226" s="2" t="s">
        <v>132</v>
      </c>
      <c r="G226" s="2">
        <v>7</v>
      </c>
      <c r="H226" s="3">
        <v>170.2</v>
      </c>
      <c r="I226" s="2">
        <v>0</v>
      </c>
      <c r="J226" s="3">
        <v>0</v>
      </c>
      <c r="K226" s="3">
        <v>1191.4000000000001</v>
      </c>
      <c r="L226" s="3">
        <v>963.48</v>
      </c>
      <c r="M226" s="3">
        <v>227.92</v>
      </c>
      <c r="N226" s="2" t="s">
        <v>23</v>
      </c>
      <c r="O226" s="2" t="s">
        <v>24</v>
      </c>
      <c r="P226" s="2" t="s">
        <v>25</v>
      </c>
      <c r="Q226" s="2" t="s">
        <v>792</v>
      </c>
      <c r="R226" s="2" t="s">
        <v>49</v>
      </c>
    </row>
    <row r="227" spans="1:18" x14ac:dyDescent="0.25">
      <c r="A227" s="2" t="s">
        <v>1084</v>
      </c>
      <c r="B227" s="6">
        <v>46077</v>
      </c>
      <c r="C227" s="2" t="s">
        <v>1085</v>
      </c>
      <c r="D227" s="2" t="s">
        <v>89</v>
      </c>
      <c r="E227" s="2" t="s">
        <v>1086</v>
      </c>
      <c r="F227" s="2" t="s">
        <v>1087</v>
      </c>
      <c r="G227" s="2">
        <v>4</v>
      </c>
      <c r="H227" s="3">
        <v>41.61</v>
      </c>
      <c r="I227" s="2">
        <v>15</v>
      </c>
      <c r="J227" s="3">
        <v>24.97</v>
      </c>
      <c r="K227" s="3">
        <v>141.47</v>
      </c>
      <c r="L227" s="3">
        <v>129.6</v>
      </c>
      <c r="M227" s="3">
        <v>11.87</v>
      </c>
      <c r="N227" s="2" t="s">
        <v>23</v>
      </c>
      <c r="O227" s="2" t="s">
        <v>24</v>
      </c>
      <c r="P227" s="2" t="s">
        <v>25</v>
      </c>
      <c r="Q227" s="2" t="s">
        <v>1088</v>
      </c>
      <c r="R227" s="2" t="s">
        <v>49</v>
      </c>
    </row>
    <row r="228" spans="1:18" x14ac:dyDescent="0.25">
      <c r="A228" s="2" t="s">
        <v>1871</v>
      </c>
      <c r="B228" s="6">
        <v>46077</v>
      </c>
      <c r="C228" s="2" t="s">
        <v>548</v>
      </c>
      <c r="D228" s="2" t="s">
        <v>237</v>
      </c>
      <c r="E228" s="2" t="s">
        <v>816</v>
      </c>
      <c r="F228" s="2" t="s">
        <v>1589</v>
      </c>
      <c r="G228" s="2">
        <v>8</v>
      </c>
      <c r="H228" s="3">
        <v>574.91</v>
      </c>
      <c r="I228" s="2">
        <v>15</v>
      </c>
      <c r="J228" s="3">
        <v>689.89</v>
      </c>
      <c r="K228" s="3">
        <v>3909.39</v>
      </c>
      <c r="L228" s="3">
        <v>2691.2</v>
      </c>
      <c r="M228" s="3">
        <v>1218.19</v>
      </c>
      <c r="N228" s="2" t="s">
        <v>40</v>
      </c>
      <c r="O228" s="2" t="s">
        <v>24</v>
      </c>
      <c r="P228" s="2" t="s">
        <v>55</v>
      </c>
      <c r="Q228" s="2" t="s">
        <v>1872</v>
      </c>
      <c r="R228" s="2" t="s">
        <v>49</v>
      </c>
    </row>
    <row r="229" spans="1:18" x14ac:dyDescent="0.25">
      <c r="A229" s="2" t="s">
        <v>2753</v>
      </c>
      <c r="B229" s="6">
        <v>46077</v>
      </c>
      <c r="C229" s="2" t="s">
        <v>2187</v>
      </c>
      <c r="D229" s="2" t="s">
        <v>1096</v>
      </c>
      <c r="E229" s="2" t="s">
        <v>2611</v>
      </c>
      <c r="F229" s="2" t="s">
        <v>2612</v>
      </c>
      <c r="G229" s="2">
        <v>1</v>
      </c>
      <c r="H229" s="3">
        <v>405.1</v>
      </c>
      <c r="I229" s="2">
        <v>10</v>
      </c>
      <c r="J229" s="3">
        <v>40.51</v>
      </c>
      <c r="K229" s="3">
        <v>364.59</v>
      </c>
      <c r="L229" s="3">
        <v>348.41</v>
      </c>
      <c r="M229" s="3">
        <v>16.18</v>
      </c>
      <c r="N229" s="2" t="s">
        <v>80</v>
      </c>
      <c r="O229" s="2" t="s">
        <v>24</v>
      </c>
      <c r="P229" s="2" t="s">
        <v>25</v>
      </c>
      <c r="Q229" s="2" t="s">
        <v>1974</v>
      </c>
      <c r="R229" s="2" t="s">
        <v>49</v>
      </c>
    </row>
    <row r="230" spans="1:18" x14ac:dyDescent="0.25">
      <c r="A230" s="2" t="s">
        <v>2882</v>
      </c>
      <c r="B230" s="6">
        <v>46077</v>
      </c>
      <c r="C230" s="2" t="s">
        <v>657</v>
      </c>
      <c r="D230" s="2" t="s">
        <v>275</v>
      </c>
      <c r="E230" s="2" t="s">
        <v>704</v>
      </c>
      <c r="F230" s="2" t="s">
        <v>466</v>
      </c>
      <c r="G230" s="2">
        <v>4</v>
      </c>
      <c r="H230" s="3">
        <v>51.33</v>
      </c>
      <c r="I230" s="2">
        <v>0</v>
      </c>
      <c r="J230" s="3">
        <v>0</v>
      </c>
      <c r="K230" s="3">
        <v>205.32</v>
      </c>
      <c r="L230" s="3">
        <v>149.91999999999999</v>
      </c>
      <c r="M230" s="3">
        <v>55.4</v>
      </c>
      <c r="N230" s="2" t="s">
        <v>68</v>
      </c>
      <c r="O230" s="2" t="s">
        <v>24</v>
      </c>
      <c r="P230" s="2" t="s">
        <v>25</v>
      </c>
      <c r="Q230" s="2" t="s">
        <v>1226</v>
      </c>
      <c r="R230" s="2" t="s">
        <v>49</v>
      </c>
    </row>
    <row r="231" spans="1:18" x14ac:dyDescent="0.25">
      <c r="A231" s="2" t="s">
        <v>3308</v>
      </c>
      <c r="B231" s="6">
        <v>46077</v>
      </c>
      <c r="C231" s="2" t="s">
        <v>1256</v>
      </c>
      <c r="D231" s="2" t="s">
        <v>1156</v>
      </c>
      <c r="E231" s="2" t="s">
        <v>102</v>
      </c>
      <c r="F231" s="2" t="s">
        <v>103</v>
      </c>
      <c r="G231" s="2">
        <v>5</v>
      </c>
      <c r="H231" s="3">
        <v>167.18</v>
      </c>
      <c r="I231" s="2">
        <v>20</v>
      </c>
      <c r="J231" s="3">
        <v>167.18</v>
      </c>
      <c r="K231" s="3">
        <v>668.72</v>
      </c>
      <c r="L231" s="3">
        <v>546.04999999999995</v>
      </c>
      <c r="M231" s="3">
        <v>122.67</v>
      </c>
      <c r="N231" s="2" t="s">
        <v>40</v>
      </c>
      <c r="O231" s="2" t="s">
        <v>24</v>
      </c>
      <c r="P231" s="2" t="s">
        <v>55</v>
      </c>
      <c r="Q231" s="2" t="s">
        <v>1192</v>
      </c>
      <c r="R231" s="2" t="s">
        <v>49</v>
      </c>
    </row>
    <row r="232" spans="1:18" x14ac:dyDescent="0.25">
      <c r="A232" s="2" t="s">
        <v>3452</v>
      </c>
      <c r="B232" s="6">
        <v>46077</v>
      </c>
      <c r="C232" s="2" t="s">
        <v>1013</v>
      </c>
      <c r="D232" s="2" t="s">
        <v>296</v>
      </c>
      <c r="E232" s="2" t="s">
        <v>171</v>
      </c>
      <c r="F232" s="2" t="s">
        <v>3453</v>
      </c>
      <c r="G232" s="2">
        <v>3</v>
      </c>
      <c r="H232" s="3">
        <v>548.71</v>
      </c>
      <c r="I232" s="2">
        <v>0</v>
      </c>
      <c r="J232" s="3">
        <v>0</v>
      </c>
      <c r="K232" s="3">
        <v>1646.13</v>
      </c>
      <c r="L232" s="3">
        <v>1089.8699999999999</v>
      </c>
      <c r="M232" s="3">
        <v>556.26</v>
      </c>
      <c r="N232" s="2" t="s">
        <v>80</v>
      </c>
      <c r="O232" s="2" t="s">
        <v>345</v>
      </c>
      <c r="P232" s="2" t="s">
        <v>25</v>
      </c>
      <c r="Q232" s="2" t="s">
        <v>1974</v>
      </c>
      <c r="R232" s="2" t="s">
        <v>49</v>
      </c>
    </row>
    <row r="233" spans="1:18" x14ac:dyDescent="0.25">
      <c r="A233" s="2" t="s">
        <v>3698</v>
      </c>
      <c r="B233" s="6">
        <v>46077</v>
      </c>
      <c r="C233" s="2" t="s">
        <v>1731</v>
      </c>
      <c r="D233" s="2" t="s">
        <v>566</v>
      </c>
      <c r="E233" s="2" t="s">
        <v>808</v>
      </c>
      <c r="F233" s="2" t="s">
        <v>396</v>
      </c>
      <c r="G233" s="2">
        <v>3</v>
      </c>
      <c r="H233" s="3">
        <v>373.02</v>
      </c>
      <c r="I233" s="2">
        <v>0</v>
      </c>
      <c r="J233" s="3">
        <v>0</v>
      </c>
      <c r="K233" s="3">
        <v>1119.06</v>
      </c>
      <c r="L233" s="3">
        <v>766.47</v>
      </c>
      <c r="M233" s="3">
        <v>352.59</v>
      </c>
      <c r="N233" s="2" t="s">
        <v>23</v>
      </c>
      <c r="O233" s="2" t="s">
        <v>24</v>
      </c>
      <c r="P233" s="2" t="s">
        <v>33</v>
      </c>
      <c r="Q233" s="2" t="s">
        <v>3193</v>
      </c>
      <c r="R233" s="2" t="s">
        <v>49</v>
      </c>
    </row>
    <row r="234" spans="1:18" x14ac:dyDescent="0.25">
      <c r="A234" s="2" t="s">
        <v>4095</v>
      </c>
      <c r="B234" s="6">
        <v>46077</v>
      </c>
      <c r="C234" s="2" t="s">
        <v>1928</v>
      </c>
      <c r="D234" s="2" t="s">
        <v>611</v>
      </c>
      <c r="E234" s="2" t="s">
        <v>60</v>
      </c>
      <c r="F234" s="2" t="s">
        <v>61</v>
      </c>
      <c r="G234" s="2">
        <v>7</v>
      </c>
      <c r="H234" s="3">
        <v>369.28</v>
      </c>
      <c r="I234" s="2">
        <v>0</v>
      </c>
      <c r="J234" s="3">
        <v>0</v>
      </c>
      <c r="K234" s="3">
        <v>2584.96</v>
      </c>
      <c r="L234" s="3">
        <v>1754.76</v>
      </c>
      <c r="M234" s="3">
        <v>830.2</v>
      </c>
      <c r="N234" s="2" t="s">
        <v>68</v>
      </c>
      <c r="O234" s="2" t="s">
        <v>24</v>
      </c>
      <c r="P234" s="2" t="s">
        <v>33</v>
      </c>
      <c r="Q234" s="2" t="s">
        <v>1072</v>
      </c>
      <c r="R234" s="2" t="s">
        <v>49</v>
      </c>
    </row>
    <row r="235" spans="1:18" x14ac:dyDescent="0.25">
      <c r="A235" s="2" t="s">
        <v>4249</v>
      </c>
      <c r="B235" s="6">
        <v>46077</v>
      </c>
      <c r="C235" s="2" t="s">
        <v>1085</v>
      </c>
      <c r="D235" s="2" t="s">
        <v>124</v>
      </c>
      <c r="E235" s="2" t="s">
        <v>728</v>
      </c>
      <c r="F235" s="2" t="s">
        <v>729</v>
      </c>
      <c r="G235" s="2">
        <v>4</v>
      </c>
      <c r="H235" s="3">
        <v>431.14</v>
      </c>
      <c r="I235" s="2">
        <v>5</v>
      </c>
      <c r="J235" s="3">
        <v>86.23</v>
      </c>
      <c r="K235" s="3">
        <v>1638.33</v>
      </c>
      <c r="L235" s="3">
        <v>1277.48</v>
      </c>
      <c r="M235" s="3">
        <v>360.85</v>
      </c>
      <c r="N235" s="2" t="s">
        <v>23</v>
      </c>
      <c r="O235" s="2" t="s">
        <v>24</v>
      </c>
      <c r="P235" s="2" t="s">
        <v>25</v>
      </c>
      <c r="Q235" s="2" t="s">
        <v>1446</v>
      </c>
      <c r="R235" s="2" t="s">
        <v>49</v>
      </c>
    </row>
    <row r="236" spans="1:18" x14ac:dyDescent="0.25">
      <c r="A236" s="2" t="s">
        <v>1057</v>
      </c>
      <c r="B236" s="6">
        <v>46076</v>
      </c>
      <c r="C236" s="2" t="s">
        <v>1058</v>
      </c>
      <c r="D236" s="2" t="s">
        <v>777</v>
      </c>
      <c r="E236" s="2" t="s">
        <v>1059</v>
      </c>
      <c r="F236" s="2" t="s">
        <v>304</v>
      </c>
      <c r="G236" s="2">
        <v>2</v>
      </c>
      <c r="H236" s="3">
        <v>86.11</v>
      </c>
      <c r="I236" s="2">
        <v>10</v>
      </c>
      <c r="J236" s="3">
        <v>17.22</v>
      </c>
      <c r="K236" s="3">
        <v>155</v>
      </c>
      <c r="L236" s="3">
        <v>136.34</v>
      </c>
      <c r="M236" s="3">
        <v>18.66</v>
      </c>
      <c r="N236" s="2" t="s">
        <v>47</v>
      </c>
      <c r="O236" s="2" t="s">
        <v>24</v>
      </c>
      <c r="P236" s="2" t="s">
        <v>25</v>
      </c>
      <c r="Q236" s="2" t="s">
        <v>1060</v>
      </c>
      <c r="R236" s="2" t="s">
        <v>49</v>
      </c>
    </row>
    <row r="237" spans="1:18" x14ac:dyDescent="0.25">
      <c r="A237" s="2" t="s">
        <v>2258</v>
      </c>
      <c r="B237" s="6">
        <v>46076</v>
      </c>
      <c r="C237" s="2" t="s">
        <v>2259</v>
      </c>
      <c r="D237" s="2" t="s">
        <v>882</v>
      </c>
      <c r="E237" s="2" t="s">
        <v>390</v>
      </c>
      <c r="F237" s="2" t="s">
        <v>391</v>
      </c>
      <c r="G237" s="2">
        <v>3</v>
      </c>
      <c r="H237" s="3">
        <v>262.77</v>
      </c>
      <c r="I237" s="2">
        <v>20</v>
      </c>
      <c r="J237" s="3">
        <v>157.66</v>
      </c>
      <c r="K237" s="3">
        <v>630.65</v>
      </c>
      <c r="L237" s="3">
        <v>583.91999999999996</v>
      </c>
      <c r="M237" s="3">
        <v>46.73</v>
      </c>
      <c r="N237" s="2" t="s">
        <v>80</v>
      </c>
      <c r="O237" s="2" t="s">
        <v>24</v>
      </c>
      <c r="P237" s="2" t="s">
        <v>25</v>
      </c>
      <c r="Q237" s="2" t="s">
        <v>2260</v>
      </c>
      <c r="R237" s="2" t="s">
        <v>49</v>
      </c>
    </row>
    <row r="238" spans="1:18" x14ac:dyDescent="0.25">
      <c r="A238" s="2" t="s">
        <v>3737</v>
      </c>
      <c r="B238" s="6">
        <v>46076</v>
      </c>
      <c r="C238" s="2" t="s">
        <v>2033</v>
      </c>
      <c r="D238" s="2" t="s">
        <v>802</v>
      </c>
      <c r="E238" s="2" t="s">
        <v>1066</v>
      </c>
      <c r="F238" s="2" t="s">
        <v>2141</v>
      </c>
      <c r="G238" s="2">
        <v>3</v>
      </c>
      <c r="H238" s="3">
        <v>328.22</v>
      </c>
      <c r="I238" s="2">
        <v>5</v>
      </c>
      <c r="J238" s="3">
        <v>49.23</v>
      </c>
      <c r="K238" s="3">
        <v>935.43</v>
      </c>
      <c r="L238" s="3">
        <v>752.07</v>
      </c>
      <c r="M238" s="3">
        <v>183.36</v>
      </c>
      <c r="N238" s="2" t="s">
        <v>47</v>
      </c>
      <c r="O238" s="2" t="s">
        <v>24</v>
      </c>
      <c r="P238" s="2" t="s">
        <v>25</v>
      </c>
      <c r="Q238" s="2" t="s">
        <v>317</v>
      </c>
      <c r="R238" s="2" t="s">
        <v>49</v>
      </c>
    </row>
    <row r="239" spans="1:18" x14ac:dyDescent="0.25">
      <c r="A239" s="2" t="s">
        <v>4380</v>
      </c>
      <c r="B239" s="6">
        <v>46076</v>
      </c>
      <c r="C239" s="2" t="s">
        <v>538</v>
      </c>
      <c r="D239" s="2" t="s">
        <v>52</v>
      </c>
      <c r="E239" s="2" t="s">
        <v>1744</v>
      </c>
      <c r="F239" s="2" t="s">
        <v>1745</v>
      </c>
      <c r="G239" s="2">
        <v>6</v>
      </c>
      <c r="H239" s="3">
        <v>352.52</v>
      </c>
      <c r="I239" s="2">
        <v>10</v>
      </c>
      <c r="J239" s="3">
        <v>211.51</v>
      </c>
      <c r="K239" s="3">
        <v>1903.61</v>
      </c>
      <c r="L239" s="3">
        <v>1476.72</v>
      </c>
      <c r="M239" s="3">
        <v>426.89</v>
      </c>
      <c r="N239" s="2" t="s">
        <v>23</v>
      </c>
      <c r="O239" s="2" t="s">
        <v>24</v>
      </c>
      <c r="P239" s="2" t="s">
        <v>55</v>
      </c>
      <c r="Q239" s="2" t="s">
        <v>4381</v>
      </c>
      <c r="R239" s="2" t="s">
        <v>49</v>
      </c>
    </row>
    <row r="240" spans="1:18" x14ac:dyDescent="0.25">
      <c r="A240" s="2" t="s">
        <v>4502</v>
      </c>
      <c r="B240" s="6">
        <v>46076</v>
      </c>
      <c r="C240" s="2" t="s">
        <v>3016</v>
      </c>
      <c r="D240" s="2" t="s">
        <v>905</v>
      </c>
      <c r="E240" s="2" t="s">
        <v>232</v>
      </c>
      <c r="F240" s="2" t="s">
        <v>233</v>
      </c>
      <c r="G240" s="2">
        <v>1</v>
      </c>
      <c r="H240" s="3">
        <v>464.41</v>
      </c>
      <c r="I240" s="2">
        <v>20</v>
      </c>
      <c r="J240" s="3">
        <v>92.88</v>
      </c>
      <c r="K240" s="3">
        <v>371.53</v>
      </c>
      <c r="L240" s="3">
        <v>397.69</v>
      </c>
      <c r="M240" s="3">
        <v>-26.16</v>
      </c>
      <c r="N240" s="2" t="s">
        <v>68</v>
      </c>
      <c r="O240" s="2" t="s">
        <v>24</v>
      </c>
      <c r="P240" s="2" t="s">
        <v>55</v>
      </c>
      <c r="Q240" s="2" t="s">
        <v>2688</v>
      </c>
      <c r="R240" s="2" t="s">
        <v>49</v>
      </c>
    </row>
    <row r="241" spans="1:18" x14ac:dyDescent="0.25">
      <c r="A241" s="2" t="s">
        <v>2926</v>
      </c>
      <c r="B241" s="6">
        <v>46075</v>
      </c>
      <c r="C241" s="2" t="s">
        <v>484</v>
      </c>
      <c r="D241" s="2" t="s">
        <v>237</v>
      </c>
      <c r="E241" s="2" t="s">
        <v>254</v>
      </c>
      <c r="F241" s="2" t="s">
        <v>255</v>
      </c>
      <c r="G241" s="2">
        <v>3</v>
      </c>
      <c r="H241" s="3">
        <v>541.35</v>
      </c>
      <c r="I241" s="2">
        <v>10</v>
      </c>
      <c r="J241" s="3">
        <v>162.41</v>
      </c>
      <c r="K241" s="3">
        <v>1680.89</v>
      </c>
      <c r="L241" s="3">
        <v>1009.2</v>
      </c>
      <c r="M241" s="3">
        <v>671.69</v>
      </c>
      <c r="N241" s="2" t="s">
        <v>80</v>
      </c>
      <c r="O241" s="2" t="s">
        <v>24</v>
      </c>
      <c r="P241" s="2" t="s">
        <v>25</v>
      </c>
      <c r="Q241" s="2" t="s">
        <v>1663</v>
      </c>
      <c r="R241" s="2" t="s">
        <v>27</v>
      </c>
    </row>
    <row r="242" spans="1:18" x14ac:dyDescent="0.25">
      <c r="A242" s="2" t="s">
        <v>3456</v>
      </c>
      <c r="B242" s="6">
        <v>46075</v>
      </c>
      <c r="C242" s="2" t="s">
        <v>580</v>
      </c>
      <c r="D242" s="2" t="s">
        <v>549</v>
      </c>
      <c r="E242" s="2" t="s">
        <v>438</v>
      </c>
      <c r="F242" s="2" t="s">
        <v>479</v>
      </c>
      <c r="G242" s="2">
        <v>7</v>
      </c>
      <c r="H242" s="3">
        <v>228.59</v>
      </c>
      <c r="I242" s="2">
        <v>10</v>
      </c>
      <c r="J242" s="3">
        <v>160.01</v>
      </c>
      <c r="K242" s="3">
        <v>1656.14</v>
      </c>
      <c r="L242" s="3">
        <v>1275.19</v>
      </c>
      <c r="M242" s="3">
        <v>380.95</v>
      </c>
      <c r="N242" s="2" t="s">
        <v>133</v>
      </c>
      <c r="O242" s="2" t="s">
        <v>24</v>
      </c>
      <c r="P242" s="2" t="s">
        <v>33</v>
      </c>
      <c r="Q242" s="2" t="s">
        <v>3457</v>
      </c>
      <c r="R242" s="2" t="s">
        <v>27</v>
      </c>
    </row>
    <row r="243" spans="1:18" x14ac:dyDescent="0.25">
      <c r="A243" s="2" t="s">
        <v>3959</v>
      </c>
      <c r="B243" s="6">
        <v>46075</v>
      </c>
      <c r="C243" s="2" t="s">
        <v>1729</v>
      </c>
      <c r="D243" s="2" t="s">
        <v>247</v>
      </c>
      <c r="E243" s="2" t="s">
        <v>617</v>
      </c>
      <c r="F243" s="2" t="s">
        <v>618</v>
      </c>
      <c r="G243" s="2">
        <v>3</v>
      </c>
      <c r="H243" s="3">
        <v>317.72000000000003</v>
      </c>
      <c r="I243" s="2">
        <v>5</v>
      </c>
      <c r="J243" s="3">
        <v>47.66</v>
      </c>
      <c r="K243" s="3">
        <v>1041.33</v>
      </c>
      <c r="L243" s="3">
        <v>814.59</v>
      </c>
      <c r="M243" s="3">
        <v>226.74</v>
      </c>
      <c r="N243" s="2" t="s">
        <v>68</v>
      </c>
      <c r="O243" s="2" t="s">
        <v>24</v>
      </c>
      <c r="P243" s="2" t="s">
        <v>25</v>
      </c>
      <c r="Q243" s="2" t="s">
        <v>1851</v>
      </c>
      <c r="R243" s="2" t="s">
        <v>27</v>
      </c>
    </row>
    <row r="244" spans="1:18" x14ac:dyDescent="0.25">
      <c r="A244" s="2" t="s">
        <v>4048</v>
      </c>
      <c r="B244" s="6">
        <v>46075</v>
      </c>
      <c r="C244" s="2" t="s">
        <v>2651</v>
      </c>
      <c r="D244" s="2" t="s">
        <v>812</v>
      </c>
      <c r="E244" s="2" t="s">
        <v>125</v>
      </c>
      <c r="F244" s="2" t="s">
        <v>410</v>
      </c>
      <c r="G244" s="2">
        <v>5</v>
      </c>
      <c r="H244" s="3">
        <v>530.16</v>
      </c>
      <c r="I244" s="2">
        <v>0</v>
      </c>
      <c r="J244" s="3">
        <v>0</v>
      </c>
      <c r="K244" s="3">
        <v>3048.42</v>
      </c>
      <c r="L244" s="3">
        <v>1895.95</v>
      </c>
      <c r="M244" s="3">
        <v>1152.47</v>
      </c>
      <c r="N244" s="2" t="s">
        <v>133</v>
      </c>
      <c r="O244" s="2" t="s">
        <v>24</v>
      </c>
      <c r="P244" s="2" t="s">
        <v>25</v>
      </c>
      <c r="Q244" s="2" t="s">
        <v>889</v>
      </c>
      <c r="R244" s="2" t="s">
        <v>27</v>
      </c>
    </row>
    <row r="245" spans="1:18" x14ac:dyDescent="0.25">
      <c r="A245" s="2" t="s">
        <v>4131</v>
      </c>
      <c r="B245" s="6">
        <v>46075</v>
      </c>
      <c r="C245" s="2" t="s">
        <v>112</v>
      </c>
      <c r="D245" s="2" t="s">
        <v>755</v>
      </c>
      <c r="E245" s="2" t="s">
        <v>438</v>
      </c>
      <c r="F245" s="2" t="s">
        <v>154</v>
      </c>
      <c r="G245" s="2">
        <v>1</v>
      </c>
      <c r="H245" s="3">
        <v>442.14</v>
      </c>
      <c r="I245" s="2">
        <v>0</v>
      </c>
      <c r="J245" s="3">
        <v>0</v>
      </c>
      <c r="K245" s="3">
        <v>508.46</v>
      </c>
      <c r="L245" s="3">
        <v>351.87</v>
      </c>
      <c r="M245" s="3">
        <v>156.59</v>
      </c>
      <c r="N245" s="2" t="s">
        <v>40</v>
      </c>
      <c r="O245" s="2" t="s">
        <v>24</v>
      </c>
      <c r="P245" s="2" t="s">
        <v>25</v>
      </c>
      <c r="Q245" s="2" t="s">
        <v>1491</v>
      </c>
      <c r="R245" s="2" t="s">
        <v>27</v>
      </c>
    </row>
    <row r="246" spans="1:18" x14ac:dyDescent="0.25">
      <c r="A246" s="2" t="s">
        <v>4599</v>
      </c>
      <c r="B246" s="6">
        <v>46075</v>
      </c>
      <c r="C246" s="2" t="s">
        <v>1016</v>
      </c>
      <c r="D246" s="2" t="s">
        <v>186</v>
      </c>
      <c r="E246" s="2" t="s">
        <v>1621</v>
      </c>
      <c r="F246" s="2" t="s">
        <v>1622</v>
      </c>
      <c r="G246" s="2">
        <v>3</v>
      </c>
      <c r="H246" s="3">
        <v>249.45</v>
      </c>
      <c r="I246" s="2">
        <v>15</v>
      </c>
      <c r="J246" s="3">
        <v>112.25</v>
      </c>
      <c r="K246" s="3">
        <v>731.51</v>
      </c>
      <c r="L246" s="3">
        <v>531.09</v>
      </c>
      <c r="M246" s="3">
        <v>200.42</v>
      </c>
      <c r="N246" s="2" t="s">
        <v>68</v>
      </c>
      <c r="O246" s="2" t="s">
        <v>24</v>
      </c>
      <c r="P246" s="2" t="s">
        <v>25</v>
      </c>
      <c r="Q246" s="2" t="s">
        <v>803</v>
      </c>
      <c r="R246" s="2" t="s">
        <v>27</v>
      </c>
    </row>
    <row r="247" spans="1:18" x14ac:dyDescent="0.25">
      <c r="A247" s="2" t="s">
        <v>174</v>
      </c>
      <c r="B247" s="6">
        <v>46074</v>
      </c>
      <c r="C247" s="2" t="s">
        <v>175</v>
      </c>
      <c r="D247" s="2" t="s">
        <v>176</v>
      </c>
      <c r="E247" s="2" t="s">
        <v>177</v>
      </c>
      <c r="F247" s="2" t="s">
        <v>178</v>
      </c>
      <c r="G247" s="2">
        <v>2</v>
      </c>
      <c r="H247" s="3">
        <v>355.64</v>
      </c>
      <c r="I247" s="2">
        <v>0</v>
      </c>
      <c r="J247" s="3">
        <v>0</v>
      </c>
      <c r="K247" s="3">
        <v>817.97</v>
      </c>
      <c r="L247" s="3">
        <v>606.82000000000005</v>
      </c>
      <c r="M247" s="3">
        <v>211.15</v>
      </c>
      <c r="N247" s="2" t="s">
        <v>47</v>
      </c>
      <c r="O247" s="2" t="s">
        <v>24</v>
      </c>
      <c r="P247" s="2" t="s">
        <v>25</v>
      </c>
      <c r="Q247" s="2" t="s">
        <v>179</v>
      </c>
      <c r="R247" s="2" t="s">
        <v>27</v>
      </c>
    </row>
    <row r="248" spans="1:18" x14ac:dyDescent="0.25">
      <c r="A248" s="2" t="s">
        <v>859</v>
      </c>
      <c r="B248" s="6">
        <v>46074</v>
      </c>
      <c r="C248" s="2" t="s">
        <v>860</v>
      </c>
      <c r="D248" s="2" t="s">
        <v>666</v>
      </c>
      <c r="E248" s="2" t="s">
        <v>791</v>
      </c>
      <c r="F248" s="2" t="s">
        <v>861</v>
      </c>
      <c r="G248" s="2">
        <v>2</v>
      </c>
      <c r="H248" s="3">
        <v>372.61</v>
      </c>
      <c r="I248" s="2">
        <v>20</v>
      </c>
      <c r="J248" s="3">
        <v>149.04</v>
      </c>
      <c r="K248" s="3">
        <v>685.61</v>
      </c>
      <c r="L248" s="3">
        <v>639.82000000000005</v>
      </c>
      <c r="M248" s="3">
        <v>45.79</v>
      </c>
      <c r="N248" s="2" t="s">
        <v>68</v>
      </c>
      <c r="O248" s="2" t="s">
        <v>24</v>
      </c>
      <c r="P248" s="2" t="s">
        <v>55</v>
      </c>
      <c r="Q248" s="2" t="s">
        <v>602</v>
      </c>
      <c r="R248" s="2" t="s">
        <v>27</v>
      </c>
    </row>
    <row r="249" spans="1:18" x14ac:dyDescent="0.25">
      <c r="A249" s="2" t="s">
        <v>2446</v>
      </c>
      <c r="B249" s="6">
        <v>46074</v>
      </c>
      <c r="C249" s="2" t="s">
        <v>2447</v>
      </c>
      <c r="D249" s="2" t="s">
        <v>1382</v>
      </c>
      <c r="E249" s="2" t="s">
        <v>187</v>
      </c>
      <c r="F249" s="2" t="s">
        <v>188</v>
      </c>
      <c r="G249" s="2">
        <v>5</v>
      </c>
      <c r="H249" s="3">
        <v>317.99</v>
      </c>
      <c r="I249" s="2">
        <v>15</v>
      </c>
      <c r="J249" s="3">
        <v>238.49</v>
      </c>
      <c r="K249" s="3">
        <v>1554.18</v>
      </c>
      <c r="L249" s="3">
        <v>1175.25</v>
      </c>
      <c r="M249" s="3">
        <v>378.93</v>
      </c>
      <c r="N249" s="2" t="s">
        <v>47</v>
      </c>
      <c r="O249" s="2" t="s">
        <v>24</v>
      </c>
      <c r="P249" s="2" t="s">
        <v>25</v>
      </c>
      <c r="Q249" s="2" t="s">
        <v>1042</v>
      </c>
      <c r="R249" s="2" t="s">
        <v>27</v>
      </c>
    </row>
    <row r="250" spans="1:18" x14ac:dyDescent="0.25">
      <c r="A250" s="2" t="s">
        <v>2913</v>
      </c>
      <c r="B250" s="6">
        <v>46074</v>
      </c>
      <c r="C250" s="2" t="s">
        <v>2282</v>
      </c>
      <c r="D250" s="2" t="s">
        <v>493</v>
      </c>
      <c r="E250" s="2" t="s">
        <v>215</v>
      </c>
      <c r="F250" s="2" t="s">
        <v>216</v>
      </c>
      <c r="G250" s="2">
        <v>4</v>
      </c>
      <c r="H250" s="3">
        <v>232.58</v>
      </c>
      <c r="I250" s="2">
        <v>0</v>
      </c>
      <c r="J250" s="3">
        <v>0</v>
      </c>
      <c r="K250" s="3">
        <v>1069.8699999999999</v>
      </c>
      <c r="L250" s="3">
        <v>764.8</v>
      </c>
      <c r="M250" s="3">
        <v>305.07</v>
      </c>
      <c r="N250" s="2" t="s">
        <v>80</v>
      </c>
      <c r="O250" s="2" t="s">
        <v>24</v>
      </c>
      <c r="P250" s="2" t="s">
        <v>33</v>
      </c>
      <c r="Q250" s="2" t="s">
        <v>2314</v>
      </c>
      <c r="R250" s="2" t="s">
        <v>27</v>
      </c>
    </row>
    <row r="251" spans="1:18" x14ac:dyDescent="0.25">
      <c r="A251" s="2" t="s">
        <v>3567</v>
      </c>
      <c r="B251" s="6">
        <v>46074</v>
      </c>
      <c r="C251" s="2" t="s">
        <v>2739</v>
      </c>
      <c r="D251" s="2" t="s">
        <v>1156</v>
      </c>
      <c r="E251" s="2" t="s">
        <v>171</v>
      </c>
      <c r="F251" s="2" t="s">
        <v>1270</v>
      </c>
      <c r="G251" s="2">
        <v>5</v>
      </c>
      <c r="H251" s="3">
        <v>147.72</v>
      </c>
      <c r="I251" s="2">
        <v>0</v>
      </c>
      <c r="J251" s="3">
        <v>0</v>
      </c>
      <c r="K251" s="3">
        <v>849.39</v>
      </c>
      <c r="L251" s="3">
        <v>546.04999999999995</v>
      </c>
      <c r="M251" s="3">
        <v>303.33999999999997</v>
      </c>
      <c r="N251" s="2" t="s">
        <v>133</v>
      </c>
      <c r="O251" s="2" t="s">
        <v>24</v>
      </c>
      <c r="P251" s="2" t="s">
        <v>33</v>
      </c>
      <c r="Q251" s="2" t="s">
        <v>485</v>
      </c>
      <c r="R251" s="2" t="s">
        <v>27</v>
      </c>
    </row>
    <row r="252" spans="1:18" x14ac:dyDescent="0.25">
      <c r="A252" s="2" t="s">
        <v>4117</v>
      </c>
      <c r="B252" s="6">
        <v>46074</v>
      </c>
      <c r="C252" s="2" t="s">
        <v>985</v>
      </c>
      <c r="D252" s="2" t="s">
        <v>2058</v>
      </c>
      <c r="E252" s="2" t="s">
        <v>232</v>
      </c>
      <c r="F252" s="2" t="s">
        <v>1666</v>
      </c>
      <c r="G252" s="2">
        <v>8</v>
      </c>
      <c r="H252" s="3">
        <v>404.08</v>
      </c>
      <c r="I252" s="2">
        <v>20</v>
      </c>
      <c r="J252" s="3">
        <v>646.53</v>
      </c>
      <c r="K252" s="3">
        <v>2974.03</v>
      </c>
      <c r="L252" s="3">
        <v>2786.64</v>
      </c>
      <c r="M252" s="3">
        <v>187.39</v>
      </c>
      <c r="N252" s="2" t="s">
        <v>40</v>
      </c>
      <c r="O252" s="2" t="s">
        <v>24</v>
      </c>
      <c r="P252" s="2" t="s">
        <v>25</v>
      </c>
      <c r="Q252" s="2" t="s">
        <v>1340</v>
      </c>
      <c r="R252" s="2" t="s">
        <v>27</v>
      </c>
    </row>
    <row r="253" spans="1:18" x14ac:dyDescent="0.25">
      <c r="A253" s="2" t="s">
        <v>4241</v>
      </c>
      <c r="B253" s="6">
        <v>46074</v>
      </c>
      <c r="C253" s="2" t="s">
        <v>3098</v>
      </c>
      <c r="D253" s="2" t="s">
        <v>944</v>
      </c>
      <c r="E253" s="2" t="s">
        <v>1031</v>
      </c>
      <c r="F253" s="2" t="s">
        <v>1795</v>
      </c>
      <c r="G253" s="2">
        <v>4</v>
      </c>
      <c r="H253" s="3">
        <v>333.54</v>
      </c>
      <c r="I253" s="2">
        <v>10</v>
      </c>
      <c r="J253" s="3">
        <v>133.41999999999999</v>
      </c>
      <c r="K253" s="3">
        <v>1380.85</v>
      </c>
      <c r="L253" s="3">
        <v>953.72</v>
      </c>
      <c r="M253" s="3">
        <v>427.13</v>
      </c>
      <c r="N253" s="2" t="s">
        <v>133</v>
      </c>
      <c r="O253" s="2" t="s">
        <v>24</v>
      </c>
      <c r="P253" s="2" t="s">
        <v>25</v>
      </c>
      <c r="Q253" s="2" t="s">
        <v>1886</v>
      </c>
      <c r="R253" s="2" t="s">
        <v>27</v>
      </c>
    </row>
    <row r="254" spans="1:18" x14ac:dyDescent="0.25">
      <c r="A254" s="2" t="s">
        <v>673</v>
      </c>
      <c r="B254" s="6">
        <v>46073</v>
      </c>
      <c r="C254" s="2" t="s">
        <v>674</v>
      </c>
      <c r="D254" s="2" t="s">
        <v>384</v>
      </c>
      <c r="E254" s="2" t="s">
        <v>675</v>
      </c>
      <c r="F254" s="2" t="s">
        <v>676</v>
      </c>
      <c r="G254" s="2">
        <v>3</v>
      </c>
      <c r="H254" s="3">
        <v>389.61</v>
      </c>
      <c r="I254" s="2">
        <v>0</v>
      </c>
      <c r="J254" s="3">
        <v>0</v>
      </c>
      <c r="K254" s="3">
        <v>1168.83</v>
      </c>
      <c r="L254" s="3">
        <v>1008.21</v>
      </c>
      <c r="M254" s="3">
        <v>160.62</v>
      </c>
      <c r="N254" s="2" t="s">
        <v>47</v>
      </c>
      <c r="O254" s="2" t="s">
        <v>24</v>
      </c>
      <c r="P254" s="2" t="s">
        <v>55</v>
      </c>
      <c r="Q254" s="2" t="s">
        <v>677</v>
      </c>
      <c r="R254" s="2" t="s">
        <v>49</v>
      </c>
    </row>
    <row r="255" spans="1:18" x14ac:dyDescent="0.25">
      <c r="A255" s="2" t="s">
        <v>3138</v>
      </c>
      <c r="B255" s="6">
        <v>46073</v>
      </c>
      <c r="C255" s="2" t="s">
        <v>1555</v>
      </c>
      <c r="D255" s="2" t="s">
        <v>264</v>
      </c>
      <c r="E255" s="2" t="s">
        <v>2051</v>
      </c>
      <c r="F255" s="2" t="s">
        <v>1996</v>
      </c>
      <c r="G255" s="2">
        <v>1</v>
      </c>
      <c r="H255" s="3">
        <v>383.51</v>
      </c>
      <c r="I255" s="2">
        <v>20</v>
      </c>
      <c r="J255" s="3">
        <v>76.7</v>
      </c>
      <c r="K255" s="3">
        <v>306.81</v>
      </c>
      <c r="L255" s="3">
        <v>285.89999999999998</v>
      </c>
      <c r="M255" s="3">
        <v>20.91</v>
      </c>
      <c r="N255" s="2" t="s">
        <v>133</v>
      </c>
      <c r="O255" s="2" t="s">
        <v>24</v>
      </c>
      <c r="P255" s="2" t="s">
        <v>25</v>
      </c>
      <c r="Q255" s="2" t="s">
        <v>240</v>
      </c>
      <c r="R255" s="2" t="s">
        <v>49</v>
      </c>
    </row>
    <row r="256" spans="1:18" x14ac:dyDescent="0.25">
      <c r="A256" s="2" t="s">
        <v>3835</v>
      </c>
      <c r="B256" s="6">
        <v>46073</v>
      </c>
      <c r="C256" s="2" t="s">
        <v>2811</v>
      </c>
      <c r="D256" s="2" t="s">
        <v>856</v>
      </c>
      <c r="E256" s="2" t="s">
        <v>1413</v>
      </c>
      <c r="F256" s="2" t="s">
        <v>2803</v>
      </c>
      <c r="G256" s="2">
        <v>4</v>
      </c>
      <c r="H256" s="3">
        <v>275.70999999999998</v>
      </c>
      <c r="I256" s="2">
        <v>15</v>
      </c>
      <c r="J256" s="3">
        <v>165.43</v>
      </c>
      <c r="K256" s="3">
        <v>937.41</v>
      </c>
      <c r="L256" s="3">
        <v>825.2</v>
      </c>
      <c r="M256" s="3">
        <v>112.21</v>
      </c>
      <c r="N256" s="2" t="s">
        <v>23</v>
      </c>
      <c r="O256" s="2" t="s">
        <v>24</v>
      </c>
      <c r="P256" s="2" t="s">
        <v>25</v>
      </c>
      <c r="Q256" s="2" t="s">
        <v>485</v>
      </c>
      <c r="R256" s="2" t="s">
        <v>49</v>
      </c>
    </row>
    <row r="257" spans="1:18" x14ac:dyDescent="0.25">
      <c r="A257" s="2" t="s">
        <v>4315</v>
      </c>
      <c r="B257" s="6">
        <v>46073</v>
      </c>
      <c r="C257" s="2" t="s">
        <v>2364</v>
      </c>
      <c r="D257" s="2" t="s">
        <v>605</v>
      </c>
      <c r="E257" s="2" t="s">
        <v>238</v>
      </c>
      <c r="F257" s="2" t="s">
        <v>471</v>
      </c>
      <c r="G257" s="2">
        <v>6</v>
      </c>
      <c r="H257" s="3">
        <v>82.69</v>
      </c>
      <c r="I257" s="2">
        <v>20</v>
      </c>
      <c r="J257" s="3">
        <v>99.23</v>
      </c>
      <c r="K257" s="3">
        <v>396.91</v>
      </c>
      <c r="L257" s="3">
        <v>372.84</v>
      </c>
      <c r="M257" s="3">
        <v>24.07</v>
      </c>
      <c r="N257" s="2" t="s">
        <v>23</v>
      </c>
      <c r="O257" s="2" t="s">
        <v>24</v>
      </c>
      <c r="P257" s="2" t="s">
        <v>25</v>
      </c>
      <c r="Q257" s="2" t="s">
        <v>1974</v>
      </c>
      <c r="R257" s="2" t="s">
        <v>49</v>
      </c>
    </row>
    <row r="258" spans="1:18" x14ac:dyDescent="0.25">
      <c r="A258" s="2" t="s">
        <v>251</v>
      </c>
      <c r="B258" s="6">
        <v>46072</v>
      </c>
      <c r="C258" s="2" t="s">
        <v>252</v>
      </c>
      <c r="D258" s="2" t="s">
        <v>253</v>
      </c>
      <c r="E258" s="2" t="s">
        <v>254</v>
      </c>
      <c r="F258" s="2" t="s">
        <v>255</v>
      </c>
      <c r="G258" s="2">
        <v>7</v>
      </c>
      <c r="H258" s="3">
        <v>243</v>
      </c>
      <c r="I258" s="2">
        <v>0</v>
      </c>
      <c r="J258" s="3">
        <v>0</v>
      </c>
      <c r="K258" s="3">
        <v>1701</v>
      </c>
      <c r="L258" s="3">
        <v>1368.08</v>
      </c>
      <c r="M258" s="3">
        <v>332.92</v>
      </c>
      <c r="N258" s="2" t="s">
        <v>23</v>
      </c>
      <c r="O258" s="2" t="s">
        <v>24</v>
      </c>
      <c r="P258" s="2" t="s">
        <v>33</v>
      </c>
      <c r="Q258" s="2" t="s">
        <v>256</v>
      </c>
      <c r="R258" s="2" t="s">
        <v>49</v>
      </c>
    </row>
    <row r="259" spans="1:18" x14ac:dyDescent="0.25">
      <c r="A259" s="2" t="s">
        <v>678</v>
      </c>
      <c r="B259" s="6">
        <v>46072</v>
      </c>
      <c r="C259" s="2" t="s">
        <v>679</v>
      </c>
      <c r="D259" s="2" t="s">
        <v>680</v>
      </c>
      <c r="E259" s="2" t="s">
        <v>681</v>
      </c>
      <c r="F259" s="2" t="s">
        <v>682</v>
      </c>
      <c r="G259" s="2">
        <v>3</v>
      </c>
      <c r="H259" s="3">
        <v>157.97999999999999</v>
      </c>
      <c r="I259" s="2">
        <v>10</v>
      </c>
      <c r="J259" s="3">
        <v>47.39</v>
      </c>
      <c r="K259" s="3">
        <v>426.55</v>
      </c>
      <c r="L259" s="3">
        <v>413.85</v>
      </c>
      <c r="M259" s="3">
        <v>12.7</v>
      </c>
      <c r="N259" s="2" t="s">
        <v>80</v>
      </c>
      <c r="O259" s="2" t="s">
        <v>24</v>
      </c>
      <c r="P259" s="2" t="s">
        <v>25</v>
      </c>
      <c r="Q259" s="2" t="s">
        <v>683</v>
      </c>
      <c r="R259" s="2" t="s">
        <v>49</v>
      </c>
    </row>
    <row r="260" spans="1:18" x14ac:dyDescent="0.25">
      <c r="A260" s="2" t="s">
        <v>2471</v>
      </c>
      <c r="B260" s="6">
        <v>46072</v>
      </c>
      <c r="C260" s="2" t="s">
        <v>931</v>
      </c>
      <c r="D260" s="2" t="s">
        <v>37</v>
      </c>
      <c r="E260" s="2" t="s">
        <v>1157</v>
      </c>
      <c r="F260" s="2" t="s">
        <v>1158</v>
      </c>
      <c r="G260" s="2">
        <v>4</v>
      </c>
      <c r="H260" s="3">
        <v>254.62</v>
      </c>
      <c r="I260" s="2">
        <v>0</v>
      </c>
      <c r="J260" s="3">
        <v>0</v>
      </c>
      <c r="K260" s="3">
        <v>1018.48</v>
      </c>
      <c r="L260" s="3">
        <v>852.92</v>
      </c>
      <c r="M260" s="3">
        <v>165.56</v>
      </c>
      <c r="N260" s="2" t="s">
        <v>80</v>
      </c>
      <c r="O260" s="2" t="s">
        <v>24</v>
      </c>
      <c r="P260" s="2" t="s">
        <v>55</v>
      </c>
      <c r="Q260" s="2" t="s">
        <v>1656</v>
      </c>
      <c r="R260" s="2" t="s">
        <v>49</v>
      </c>
    </row>
    <row r="261" spans="1:18" x14ac:dyDescent="0.25">
      <c r="A261" s="2" t="s">
        <v>2915</v>
      </c>
      <c r="B261" s="6">
        <v>46072</v>
      </c>
      <c r="C261" s="2" t="s">
        <v>696</v>
      </c>
      <c r="D261" s="2" t="s">
        <v>197</v>
      </c>
      <c r="E261" s="2" t="s">
        <v>142</v>
      </c>
      <c r="F261" s="2" t="s">
        <v>143</v>
      </c>
      <c r="G261" s="2">
        <v>5</v>
      </c>
      <c r="H261" s="3">
        <v>123.19</v>
      </c>
      <c r="I261" s="2">
        <v>20</v>
      </c>
      <c r="J261" s="3">
        <v>123.19</v>
      </c>
      <c r="K261" s="3">
        <v>492.76</v>
      </c>
      <c r="L261" s="3">
        <v>544.6</v>
      </c>
      <c r="M261" s="3">
        <v>-51.84</v>
      </c>
      <c r="N261" s="2" t="s">
        <v>80</v>
      </c>
      <c r="O261" s="2" t="s">
        <v>24</v>
      </c>
      <c r="P261" s="2" t="s">
        <v>25</v>
      </c>
      <c r="Q261" s="2" t="s">
        <v>858</v>
      </c>
      <c r="R261" s="2" t="s">
        <v>49</v>
      </c>
    </row>
    <row r="262" spans="1:18" x14ac:dyDescent="0.25">
      <c r="A262" s="2" t="s">
        <v>4216</v>
      </c>
      <c r="B262" s="6">
        <v>46072</v>
      </c>
      <c r="C262" s="2" t="s">
        <v>2317</v>
      </c>
      <c r="D262" s="2" t="s">
        <v>377</v>
      </c>
      <c r="E262" s="2" t="s">
        <v>1233</v>
      </c>
      <c r="F262" s="2" t="s">
        <v>929</v>
      </c>
      <c r="G262" s="2">
        <v>2</v>
      </c>
      <c r="H262" s="3">
        <v>53.39</v>
      </c>
      <c r="I262" s="2">
        <v>15</v>
      </c>
      <c r="J262" s="3">
        <v>16.02</v>
      </c>
      <c r="K262" s="3">
        <v>90.76</v>
      </c>
      <c r="L262" s="3">
        <v>86.02</v>
      </c>
      <c r="M262" s="3">
        <v>4.74</v>
      </c>
      <c r="N262" s="2" t="s">
        <v>68</v>
      </c>
      <c r="O262" s="2" t="s">
        <v>24</v>
      </c>
      <c r="P262" s="2" t="s">
        <v>33</v>
      </c>
      <c r="Q262" s="2" t="s">
        <v>2217</v>
      </c>
      <c r="R262" s="2" t="s">
        <v>49</v>
      </c>
    </row>
    <row r="263" spans="1:18" x14ac:dyDescent="0.25">
      <c r="A263" s="2" t="s">
        <v>4429</v>
      </c>
      <c r="B263" s="6">
        <v>46072</v>
      </c>
      <c r="C263" s="2" t="s">
        <v>208</v>
      </c>
      <c r="D263" s="2" t="s">
        <v>886</v>
      </c>
      <c r="E263" s="2" t="s">
        <v>728</v>
      </c>
      <c r="F263" s="2" t="s">
        <v>729</v>
      </c>
      <c r="G263" s="2">
        <v>7</v>
      </c>
      <c r="H263" s="3">
        <v>266.14999999999998</v>
      </c>
      <c r="I263" s="2">
        <v>0</v>
      </c>
      <c r="J263" s="3">
        <v>0</v>
      </c>
      <c r="K263" s="3">
        <v>1863.05</v>
      </c>
      <c r="L263" s="3">
        <v>1346.87</v>
      </c>
      <c r="M263" s="3">
        <v>516.17999999999995</v>
      </c>
      <c r="N263" s="2" t="s">
        <v>80</v>
      </c>
      <c r="O263" s="2" t="s">
        <v>24</v>
      </c>
      <c r="P263" s="2" t="s">
        <v>55</v>
      </c>
      <c r="Q263" s="2" t="s">
        <v>334</v>
      </c>
      <c r="R263" s="2" t="s">
        <v>49</v>
      </c>
    </row>
    <row r="264" spans="1:18" x14ac:dyDescent="0.25">
      <c r="A264" s="2" t="s">
        <v>3801</v>
      </c>
      <c r="B264" s="6">
        <v>46071</v>
      </c>
      <c r="C264" s="2" t="s">
        <v>336</v>
      </c>
      <c r="D264" s="2" t="s">
        <v>755</v>
      </c>
      <c r="E264" s="2" t="s">
        <v>259</v>
      </c>
      <c r="F264" s="2" t="s">
        <v>510</v>
      </c>
      <c r="G264" s="2">
        <v>1</v>
      </c>
      <c r="H264" s="3">
        <v>442.14</v>
      </c>
      <c r="I264" s="2">
        <v>0</v>
      </c>
      <c r="J264" s="3">
        <v>0</v>
      </c>
      <c r="K264" s="3">
        <v>442.14</v>
      </c>
      <c r="L264" s="3">
        <v>351.87</v>
      </c>
      <c r="M264" s="3">
        <v>90.27</v>
      </c>
      <c r="N264" s="2" t="s">
        <v>23</v>
      </c>
      <c r="O264" s="2" t="s">
        <v>24</v>
      </c>
      <c r="P264" s="2" t="s">
        <v>25</v>
      </c>
      <c r="Q264" s="2" t="s">
        <v>737</v>
      </c>
      <c r="R264" s="2" t="s">
        <v>49</v>
      </c>
    </row>
    <row r="265" spans="1:18" x14ac:dyDescent="0.25">
      <c r="A265" s="2" t="s">
        <v>1904</v>
      </c>
      <c r="B265" s="6">
        <v>46070</v>
      </c>
      <c r="C265" s="2" t="s">
        <v>1116</v>
      </c>
      <c r="D265" s="2" t="s">
        <v>543</v>
      </c>
      <c r="E265" s="2" t="s">
        <v>1905</v>
      </c>
      <c r="F265" s="2" t="s">
        <v>222</v>
      </c>
      <c r="G265" s="2">
        <v>7</v>
      </c>
      <c r="H265" s="3">
        <v>411.56</v>
      </c>
      <c r="I265" s="2">
        <v>15</v>
      </c>
      <c r="J265" s="3">
        <v>432.14</v>
      </c>
      <c r="K265" s="3">
        <v>2448.7800000000002</v>
      </c>
      <c r="L265" s="3">
        <v>1929.69</v>
      </c>
      <c r="M265" s="3">
        <v>519.09</v>
      </c>
      <c r="N265" s="2" t="s">
        <v>47</v>
      </c>
      <c r="O265" s="2" t="s">
        <v>24</v>
      </c>
      <c r="P265" s="2" t="s">
        <v>55</v>
      </c>
      <c r="Q265" s="2" t="s">
        <v>1906</v>
      </c>
      <c r="R265" s="2" t="s">
        <v>49</v>
      </c>
    </row>
    <row r="266" spans="1:18" x14ac:dyDescent="0.25">
      <c r="A266" s="2" t="s">
        <v>2581</v>
      </c>
      <c r="B266" s="6">
        <v>46070</v>
      </c>
      <c r="C266" s="2" t="s">
        <v>2582</v>
      </c>
      <c r="D266" s="2" t="s">
        <v>164</v>
      </c>
      <c r="E266" s="2" t="s">
        <v>192</v>
      </c>
      <c r="F266" s="2" t="s">
        <v>227</v>
      </c>
      <c r="G266" s="2">
        <v>5</v>
      </c>
      <c r="H266" s="3">
        <v>213.78</v>
      </c>
      <c r="I266" s="2">
        <v>0</v>
      </c>
      <c r="J266" s="3">
        <v>0</v>
      </c>
      <c r="K266" s="3">
        <v>1068.9000000000001</v>
      </c>
      <c r="L266" s="3">
        <v>767.1</v>
      </c>
      <c r="M266" s="3">
        <v>301.8</v>
      </c>
      <c r="N266" s="2" t="s">
        <v>80</v>
      </c>
      <c r="O266" s="2" t="s">
        <v>24</v>
      </c>
      <c r="P266" s="2" t="s">
        <v>25</v>
      </c>
      <c r="Q266" s="2" t="s">
        <v>2583</v>
      </c>
      <c r="R266" s="2" t="s">
        <v>49</v>
      </c>
    </row>
    <row r="267" spans="1:18" x14ac:dyDescent="0.25">
      <c r="A267" s="2" t="s">
        <v>2967</v>
      </c>
      <c r="B267" s="6">
        <v>46070</v>
      </c>
      <c r="C267" s="2" t="s">
        <v>2128</v>
      </c>
      <c r="D267" s="2" t="s">
        <v>314</v>
      </c>
      <c r="E267" s="2" t="s">
        <v>148</v>
      </c>
      <c r="F267" s="2" t="s">
        <v>149</v>
      </c>
      <c r="G267" s="2">
        <v>7</v>
      </c>
      <c r="H267" s="3">
        <v>370.43</v>
      </c>
      <c r="I267" s="2">
        <v>0</v>
      </c>
      <c r="J267" s="3">
        <v>0</v>
      </c>
      <c r="K267" s="3">
        <v>2593.0100000000002</v>
      </c>
      <c r="L267" s="3">
        <v>1730.75</v>
      </c>
      <c r="M267" s="3">
        <v>862.26</v>
      </c>
      <c r="N267" s="2" t="s">
        <v>40</v>
      </c>
      <c r="O267" s="2" t="s">
        <v>24</v>
      </c>
      <c r="P267" s="2" t="s">
        <v>25</v>
      </c>
      <c r="Q267" s="2" t="s">
        <v>945</v>
      </c>
      <c r="R267" s="2" t="s">
        <v>49</v>
      </c>
    </row>
    <row r="268" spans="1:18" x14ac:dyDescent="0.25">
      <c r="A268" s="2" t="s">
        <v>3509</v>
      </c>
      <c r="B268" s="6">
        <v>46070</v>
      </c>
      <c r="C268" s="2" t="s">
        <v>1128</v>
      </c>
      <c r="D268" s="2" t="s">
        <v>107</v>
      </c>
      <c r="E268" s="2" t="s">
        <v>85</v>
      </c>
      <c r="F268" s="2" t="s">
        <v>86</v>
      </c>
      <c r="G268" s="2">
        <v>8</v>
      </c>
      <c r="H268" s="3">
        <v>66.260000000000005</v>
      </c>
      <c r="I268" s="2">
        <v>0</v>
      </c>
      <c r="J268" s="3">
        <v>0</v>
      </c>
      <c r="K268" s="3">
        <v>530.08000000000004</v>
      </c>
      <c r="L268" s="3">
        <v>385.2</v>
      </c>
      <c r="M268" s="3">
        <v>144.88</v>
      </c>
      <c r="N268" s="2" t="s">
        <v>133</v>
      </c>
      <c r="O268" s="2" t="s">
        <v>24</v>
      </c>
      <c r="P268" s="2" t="s">
        <v>25</v>
      </c>
      <c r="Q268" s="2" t="s">
        <v>2031</v>
      </c>
      <c r="R268" s="2" t="s">
        <v>49</v>
      </c>
    </row>
    <row r="269" spans="1:18" x14ac:dyDescent="0.25">
      <c r="A269" s="2" t="s">
        <v>4057</v>
      </c>
      <c r="B269" s="6">
        <v>46070</v>
      </c>
      <c r="C269" s="2" t="s">
        <v>2285</v>
      </c>
      <c r="D269" s="2" t="s">
        <v>905</v>
      </c>
      <c r="E269" s="2" t="s">
        <v>760</v>
      </c>
      <c r="F269" s="2" t="s">
        <v>761</v>
      </c>
      <c r="G269" s="2">
        <v>1</v>
      </c>
      <c r="H269" s="3">
        <v>464.41</v>
      </c>
      <c r="I269" s="2">
        <v>20</v>
      </c>
      <c r="J269" s="3">
        <v>92.88</v>
      </c>
      <c r="K269" s="3">
        <v>371.53</v>
      </c>
      <c r="L269" s="3">
        <v>397.69</v>
      </c>
      <c r="M269" s="3">
        <v>-26.16</v>
      </c>
      <c r="N269" s="2" t="s">
        <v>47</v>
      </c>
      <c r="O269" s="2" t="s">
        <v>24</v>
      </c>
      <c r="P269" s="2" t="s">
        <v>25</v>
      </c>
      <c r="Q269" s="2" t="s">
        <v>746</v>
      </c>
      <c r="R269" s="2" t="s">
        <v>49</v>
      </c>
    </row>
    <row r="270" spans="1:18" x14ac:dyDescent="0.25">
      <c r="A270" s="2" t="s">
        <v>1827</v>
      </c>
      <c r="B270" s="6">
        <v>46069</v>
      </c>
      <c r="C270" s="2" t="s">
        <v>1828</v>
      </c>
      <c r="D270" s="2" t="s">
        <v>231</v>
      </c>
      <c r="E270" s="2" t="s">
        <v>567</v>
      </c>
      <c r="F270" s="2" t="s">
        <v>1829</v>
      </c>
      <c r="G270" s="2">
        <v>4</v>
      </c>
      <c r="H270" s="3">
        <v>418.79</v>
      </c>
      <c r="I270" s="2">
        <v>5</v>
      </c>
      <c r="J270" s="3">
        <v>83.76</v>
      </c>
      <c r="K270" s="3">
        <v>1591.4</v>
      </c>
      <c r="L270" s="3">
        <v>1235.76</v>
      </c>
      <c r="M270" s="3">
        <v>355.64</v>
      </c>
      <c r="N270" s="2" t="s">
        <v>68</v>
      </c>
      <c r="O270" s="2" t="s">
        <v>24</v>
      </c>
      <c r="P270" s="2" t="s">
        <v>25</v>
      </c>
      <c r="Q270" s="2" t="s">
        <v>1211</v>
      </c>
      <c r="R270" s="2" t="s">
        <v>49</v>
      </c>
    </row>
    <row r="271" spans="1:18" x14ac:dyDescent="0.25">
      <c r="A271" s="2" t="s">
        <v>3265</v>
      </c>
      <c r="B271" s="6">
        <v>46069</v>
      </c>
      <c r="C271" s="2" t="s">
        <v>2659</v>
      </c>
      <c r="D271" s="2" t="s">
        <v>449</v>
      </c>
      <c r="E271" s="2" t="s">
        <v>835</v>
      </c>
      <c r="F271" s="2" t="s">
        <v>836</v>
      </c>
      <c r="G271" s="2">
        <v>2</v>
      </c>
      <c r="H271" s="3">
        <v>395.66</v>
      </c>
      <c r="I271" s="2">
        <v>0</v>
      </c>
      <c r="J271" s="3">
        <v>0</v>
      </c>
      <c r="K271" s="3">
        <v>791.32</v>
      </c>
      <c r="L271" s="3">
        <v>640.38</v>
      </c>
      <c r="M271" s="3">
        <v>150.94</v>
      </c>
      <c r="N271" s="2" t="s">
        <v>23</v>
      </c>
      <c r="O271" s="2" t="s">
        <v>24</v>
      </c>
      <c r="P271" s="2" t="s">
        <v>33</v>
      </c>
      <c r="Q271" s="2" t="s">
        <v>3061</v>
      </c>
      <c r="R271" s="2" t="s">
        <v>49</v>
      </c>
    </row>
    <row r="272" spans="1:18" x14ac:dyDescent="0.25">
      <c r="A272" s="2" t="s">
        <v>4122</v>
      </c>
      <c r="B272" s="6">
        <v>46069</v>
      </c>
      <c r="C272" s="2" t="s">
        <v>713</v>
      </c>
      <c r="D272" s="2" t="s">
        <v>1678</v>
      </c>
      <c r="E272" s="2" t="s">
        <v>617</v>
      </c>
      <c r="F272" s="2" t="s">
        <v>947</v>
      </c>
      <c r="G272" s="2">
        <v>4</v>
      </c>
      <c r="H272" s="3">
        <v>342.27</v>
      </c>
      <c r="I272" s="2">
        <v>0</v>
      </c>
      <c r="J272" s="3">
        <v>0</v>
      </c>
      <c r="K272" s="3">
        <v>1369.08</v>
      </c>
      <c r="L272" s="3">
        <v>1064.4000000000001</v>
      </c>
      <c r="M272" s="3">
        <v>304.68</v>
      </c>
      <c r="N272" s="2" t="s">
        <v>40</v>
      </c>
      <c r="O272" s="2" t="s">
        <v>24</v>
      </c>
      <c r="P272" s="2" t="s">
        <v>25</v>
      </c>
      <c r="Q272" s="2" t="s">
        <v>845</v>
      </c>
      <c r="R272" s="2" t="s">
        <v>49</v>
      </c>
    </row>
    <row r="273" spans="1:18" x14ac:dyDescent="0.25">
      <c r="A273" s="2" t="s">
        <v>850</v>
      </c>
      <c r="B273" s="6">
        <v>46068</v>
      </c>
      <c r="C273" s="2" t="s">
        <v>851</v>
      </c>
      <c r="D273" s="2" t="s">
        <v>509</v>
      </c>
      <c r="E273" s="2" t="s">
        <v>852</v>
      </c>
      <c r="F273" s="2" t="s">
        <v>853</v>
      </c>
      <c r="G273" s="2">
        <v>2</v>
      </c>
      <c r="H273" s="3">
        <v>291.93</v>
      </c>
      <c r="I273" s="2">
        <v>15</v>
      </c>
      <c r="J273" s="3">
        <v>87.58</v>
      </c>
      <c r="K273" s="3">
        <v>570.72</v>
      </c>
      <c r="L273" s="3">
        <v>507.4</v>
      </c>
      <c r="M273" s="3">
        <v>63.32</v>
      </c>
      <c r="N273" s="2" t="s">
        <v>133</v>
      </c>
      <c r="O273" s="2" t="s">
        <v>24</v>
      </c>
      <c r="P273" s="2" t="s">
        <v>25</v>
      </c>
      <c r="Q273" s="2" t="s">
        <v>546</v>
      </c>
      <c r="R273" s="2" t="s">
        <v>27</v>
      </c>
    </row>
    <row r="274" spans="1:18" x14ac:dyDescent="0.25">
      <c r="A274" s="2" t="s">
        <v>1261</v>
      </c>
      <c r="B274" s="6">
        <v>46068</v>
      </c>
      <c r="C274" s="2" t="s">
        <v>325</v>
      </c>
      <c r="D274" s="2" t="s">
        <v>518</v>
      </c>
      <c r="E274" s="2" t="s">
        <v>60</v>
      </c>
      <c r="F274" s="2" t="s">
        <v>1262</v>
      </c>
      <c r="G274" s="2">
        <v>5</v>
      </c>
      <c r="H274" s="3">
        <v>414.87</v>
      </c>
      <c r="I274" s="2">
        <v>0</v>
      </c>
      <c r="J274" s="3">
        <v>0</v>
      </c>
      <c r="K274" s="3">
        <v>2385.5</v>
      </c>
      <c r="L274" s="3">
        <v>1706.2</v>
      </c>
      <c r="M274" s="3">
        <v>679.3</v>
      </c>
      <c r="N274" s="2" t="s">
        <v>133</v>
      </c>
      <c r="O274" s="2" t="s">
        <v>24</v>
      </c>
      <c r="P274" s="2" t="s">
        <v>25</v>
      </c>
      <c r="Q274" s="2" t="s">
        <v>1263</v>
      </c>
      <c r="R274" s="2" t="s">
        <v>27</v>
      </c>
    </row>
    <row r="275" spans="1:18" x14ac:dyDescent="0.25">
      <c r="A275" s="2" t="s">
        <v>2480</v>
      </c>
      <c r="B275" s="6">
        <v>46068</v>
      </c>
      <c r="C275" s="2" t="s">
        <v>2481</v>
      </c>
      <c r="D275" s="2" t="s">
        <v>928</v>
      </c>
      <c r="E275" s="2" t="s">
        <v>187</v>
      </c>
      <c r="F275" s="2" t="s">
        <v>188</v>
      </c>
      <c r="G275" s="2">
        <v>5</v>
      </c>
      <c r="H275" s="3">
        <v>351.78</v>
      </c>
      <c r="I275" s="2">
        <v>0</v>
      </c>
      <c r="J275" s="3">
        <v>0</v>
      </c>
      <c r="K275" s="3">
        <v>2022.73</v>
      </c>
      <c r="L275" s="3">
        <v>1269.1500000000001</v>
      </c>
      <c r="M275" s="3">
        <v>753.58</v>
      </c>
      <c r="N275" s="2" t="s">
        <v>133</v>
      </c>
      <c r="O275" s="2" t="s">
        <v>24</v>
      </c>
      <c r="P275" s="2" t="s">
        <v>25</v>
      </c>
      <c r="Q275" s="2" t="s">
        <v>98</v>
      </c>
      <c r="R275" s="2" t="s">
        <v>27</v>
      </c>
    </row>
    <row r="276" spans="1:18" x14ac:dyDescent="0.25">
      <c r="A276" s="2" t="s">
        <v>3228</v>
      </c>
      <c r="B276" s="6">
        <v>46068</v>
      </c>
      <c r="C276" s="2" t="s">
        <v>685</v>
      </c>
      <c r="D276" s="2" t="s">
        <v>1091</v>
      </c>
      <c r="E276" s="2" t="s">
        <v>243</v>
      </c>
      <c r="F276" s="2" t="s">
        <v>222</v>
      </c>
      <c r="G276" s="2">
        <v>8</v>
      </c>
      <c r="H276" s="3">
        <v>327.84</v>
      </c>
      <c r="I276" s="2">
        <v>0</v>
      </c>
      <c r="J276" s="3">
        <v>0</v>
      </c>
      <c r="K276" s="3">
        <v>3016.13</v>
      </c>
      <c r="L276" s="3">
        <v>1802.24</v>
      </c>
      <c r="M276" s="3">
        <v>1213.8900000000001</v>
      </c>
      <c r="N276" s="2" t="s">
        <v>23</v>
      </c>
      <c r="O276" s="2" t="s">
        <v>24</v>
      </c>
      <c r="P276" s="2" t="s">
        <v>25</v>
      </c>
      <c r="Q276" s="2" t="s">
        <v>1072</v>
      </c>
      <c r="R276" s="2" t="s">
        <v>27</v>
      </c>
    </row>
    <row r="277" spans="1:18" x14ac:dyDescent="0.25">
      <c r="A277" s="2" t="s">
        <v>3406</v>
      </c>
      <c r="B277" s="6">
        <v>46068</v>
      </c>
      <c r="C277" s="2" t="s">
        <v>538</v>
      </c>
      <c r="D277" s="2" t="s">
        <v>581</v>
      </c>
      <c r="E277" s="2" t="s">
        <v>215</v>
      </c>
      <c r="F277" s="2" t="s">
        <v>216</v>
      </c>
      <c r="G277" s="2">
        <v>7</v>
      </c>
      <c r="H277" s="3">
        <v>155.72</v>
      </c>
      <c r="I277" s="2">
        <v>0</v>
      </c>
      <c r="J277" s="3">
        <v>0</v>
      </c>
      <c r="K277" s="3">
        <v>1253.55</v>
      </c>
      <c r="L277" s="3">
        <v>748.93</v>
      </c>
      <c r="M277" s="3">
        <v>504.62</v>
      </c>
      <c r="N277" s="2" t="s">
        <v>68</v>
      </c>
      <c r="O277" s="2" t="s">
        <v>345</v>
      </c>
      <c r="P277" s="2" t="s">
        <v>25</v>
      </c>
      <c r="Q277" s="2" t="s">
        <v>2081</v>
      </c>
      <c r="R277" s="2" t="s">
        <v>27</v>
      </c>
    </row>
    <row r="278" spans="1:18" x14ac:dyDescent="0.25">
      <c r="A278" s="2" t="s">
        <v>4091</v>
      </c>
      <c r="B278" s="6">
        <v>46068</v>
      </c>
      <c r="C278" s="2" t="s">
        <v>3030</v>
      </c>
      <c r="D278" s="2" t="s">
        <v>52</v>
      </c>
      <c r="E278" s="2" t="s">
        <v>1233</v>
      </c>
      <c r="F278" s="2" t="s">
        <v>929</v>
      </c>
      <c r="G278" s="2">
        <v>4</v>
      </c>
      <c r="H278" s="3">
        <v>313.47000000000003</v>
      </c>
      <c r="I278" s="2">
        <v>5</v>
      </c>
      <c r="J278" s="3">
        <v>62.69</v>
      </c>
      <c r="K278" s="3">
        <v>1369.87</v>
      </c>
      <c r="L278" s="3">
        <v>984.48</v>
      </c>
      <c r="M278" s="3">
        <v>385.39</v>
      </c>
      <c r="N278" s="2" t="s">
        <v>40</v>
      </c>
      <c r="O278" s="2" t="s">
        <v>24</v>
      </c>
      <c r="P278" s="2" t="s">
        <v>25</v>
      </c>
      <c r="Q278" s="2" t="s">
        <v>2595</v>
      </c>
      <c r="R278" s="2" t="s">
        <v>27</v>
      </c>
    </row>
    <row r="279" spans="1:18" x14ac:dyDescent="0.25">
      <c r="A279" s="2" t="s">
        <v>4283</v>
      </c>
      <c r="B279" s="6">
        <v>46068</v>
      </c>
      <c r="C279" s="2" t="s">
        <v>554</v>
      </c>
      <c r="D279" s="2" t="s">
        <v>1382</v>
      </c>
      <c r="E279" s="2" t="s">
        <v>1247</v>
      </c>
      <c r="F279" s="2" t="s">
        <v>1248</v>
      </c>
      <c r="G279" s="2">
        <v>5</v>
      </c>
      <c r="H279" s="3">
        <v>317.99</v>
      </c>
      <c r="I279" s="2">
        <v>5</v>
      </c>
      <c r="J279" s="3">
        <v>79.5</v>
      </c>
      <c r="K279" s="3">
        <v>1737.02</v>
      </c>
      <c r="L279" s="3">
        <v>1175.25</v>
      </c>
      <c r="M279" s="3">
        <v>561.77</v>
      </c>
      <c r="N279" s="2" t="s">
        <v>40</v>
      </c>
      <c r="O279" s="2" t="s">
        <v>24</v>
      </c>
      <c r="P279" s="2" t="s">
        <v>25</v>
      </c>
      <c r="Q279" s="2" t="s">
        <v>2400</v>
      </c>
      <c r="R279" s="2" t="s">
        <v>27</v>
      </c>
    </row>
    <row r="280" spans="1:18" x14ac:dyDescent="0.25">
      <c r="A280" s="2" t="s">
        <v>4577</v>
      </c>
      <c r="B280" s="6">
        <v>46068</v>
      </c>
      <c r="C280" s="2" t="s">
        <v>1013</v>
      </c>
      <c r="D280" s="2" t="s">
        <v>895</v>
      </c>
      <c r="E280" s="2" t="s">
        <v>120</v>
      </c>
      <c r="F280" s="2" t="s">
        <v>2212</v>
      </c>
      <c r="G280" s="2">
        <v>5</v>
      </c>
      <c r="H280" s="3">
        <v>487.64</v>
      </c>
      <c r="I280" s="2">
        <v>5</v>
      </c>
      <c r="J280" s="3">
        <v>121.91</v>
      </c>
      <c r="K280" s="3">
        <v>2663.73</v>
      </c>
      <c r="L280" s="3">
        <v>1850.9</v>
      </c>
      <c r="M280" s="3">
        <v>812.83</v>
      </c>
      <c r="N280" s="2" t="s">
        <v>47</v>
      </c>
      <c r="O280" s="2" t="s">
        <v>24</v>
      </c>
      <c r="P280" s="2" t="s">
        <v>25</v>
      </c>
      <c r="Q280" s="2" t="s">
        <v>1925</v>
      </c>
      <c r="R280" s="2" t="s">
        <v>27</v>
      </c>
    </row>
    <row r="281" spans="1:18" x14ac:dyDescent="0.25">
      <c r="A281" s="2" t="s">
        <v>637</v>
      </c>
      <c r="B281" s="6">
        <v>46067</v>
      </c>
      <c r="C281" s="2" t="s">
        <v>638</v>
      </c>
      <c r="D281" s="2" t="s">
        <v>130</v>
      </c>
      <c r="E281" s="2" t="s">
        <v>639</v>
      </c>
      <c r="F281" s="2" t="s">
        <v>640</v>
      </c>
      <c r="G281" s="2">
        <v>1</v>
      </c>
      <c r="H281" s="3">
        <v>379.12</v>
      </c>
      <c r="I281" s="2">
        <v>5</v>
      </c>
      <c r="J281" s="3">
        <v>18.96</v>
      </c>
      <c r="K281" s="3">
        <v>414.18</v>
      </c>
      <c r="L281" s="3">
        <v>293.05</v>
      </c>
      <c r="M281" s="3">
        <v>121.13</v>
      </c>
      <c r="N281" s="2" t="s">
        <v>133</v>
      </c>
      <c r="O281" s="2" t="s">
        <v>345</v>
      </c>
      <c r="P281" s="2" t="s">
        <v>55</v>
      </c>
      <c r="Q281" s="2" t="s">
        <v>641</v>
      </c>
      <c r="R281" s="2" t="s">
        <v>27</v>
      </c>
    </row>
    <row r="282" spans="1:18" x14ac:dyDescent="0.25">
      <c r="A282" s="2" t="s">
        <v>2213</v>
      </c>
      <c r="B282" s="6">
        <v>46067</v>
      </c>
      <c r="C282" s="2" t="s">
        <v>1085</v>
      </c>
      <c r="D282" s="2" t="s">
        <v>44</v>
      </c>
      <c r="E282" s="2" t="s">
        <v>877</v>
      </c>
      <c r="F282" s="2" t="s">
        <v>878</v>
      </c>
      <c r="G282" s="2">
        <v>6</v>
      </c>
      <c r="H282" s="3">
        <v>456.77</v>
      </c>
      <c r="I282" s="2">
        <v>15</v>
      </c>
      <c r="J282" s="3">
        <v>411.09</v>
      </c>
      <c r="K282" s="3">
        <v>2678.96</v>
      </c>
      <c r="L282" s="3">
        <v>1419.24</v>
      </c>
      <c r="M282" s="3">
        <v>1259.72</v>
      </c>
      <c r="N282" s="2" t="s">
        <v>133</v>
      </c>
      <c r="O282" s="2" t="s">
        <v>24</v>
      </c>
      <c r="P282" s="2" t="s">
        <v>25</v>
      </c>
      <c r="Q282" s="2" t="s">
        <v>797</v>
      </c>
      <c r="R282" s="2" t="s">
        <v>27</v>
      </c>
    </row>
    <row r="283" spans="1:18" x14ac:dyDescent="0.25">
      <c r="A283" s="2" t="s">
        <v>3133</v>
      </c>
      <c r="B283" s="6">
        <v>46067</v>
      </c>
      <c r="C283" s="2" t="s">
        <v>707</v>
      </c>
      <c r="D283" s="2" t="s">
        <v>186</v>
      </c>
      <c r="E283" s="2" t="s">
        <v>906</v>
      </c>
      <c r="F283" s="2" t="s">
        <v>907</v>
      </c>
      <c r="G283" s="2">
        <v>1</v>
      </c>
      <c r="H283" s="3">
        <v>217.42</v>
      </c>
      <c r="I283" s="2">
        <v>15</v>
      </c>
      <c r="J283" s="3">
        <v>32.61</v>
      </c>
      <c r="K283" s="3">
        <v>212.53</v>
      </c>
      <c r="L283" s="3">
        <v>177.03</v>
      </c>
      <c r="M283" s="3">
        <v>35.5</v>
      </c>
      <c r="N283" s="2" t="s">
        <v>68</v>
      </c>
      <c r="O283" s="2" t="s">
        <v>24</v>
      </c>
      <c r="P283" s="2" t="s">
        <v>25</v>
      </c>
      <c r="Q283" s="2" t="s">
        <v>2985</v>
      </c>
      <c r="R283" s="2" t="s">
        <v>27</v>
      </c>
    </row>
    <row r="284" spans="1:18" x14ac:dyDescent="0.25">
      <c r="A284" s="2" t="s">
        <v>3290</v>
      </c>
      <c r="B284" s="6">
        <v>46067</v>
      </c>
      <c r="C284" s="2" t="s">
        <v>1361</v>
      </c>
      <c r="D284" s="2" t="s">
        <v>409</v>
      </c>
      <c r="E284" s="2" t="s">
        <v>1109</v>
      </c>
      <c r="F284" s="2" t="s">
        <v>2027</v>
      </c>
      <c r="G284" s="2">
        <v>4</v>
      </c>
      <c r="H284" s="3">
        <v>299.73</v>
      </c>
      <c r="I284" s="2">
        <v>10</v>
      </c>
      <c r="J284" s="3">
        <v>119.89</v>
      </c>
      <c r="K284" s="3">
        <v>1240.8800000000001</v>
      </c>
      <c r="L284" s="3">
        <v>738.96</v>
      </c>
      <c r="M284" s="3">
        <v>501.92</v>
      </c>
      <c r="N284" s="2" t="s">
        <v>68</v>
      </c>
      <c r="O284" s="2" t="s">
        <v>24</v>
      </c>
      <c r="P284" s="2" t="s">
        <v>25</v>
      </c>
      <c r="Q284" s="2" t="s">
        <v>1101</v>
      </c>
      <c r="R284" s="2" t="s">
        <v>27</v>
      </c>
    </row>
    <row r="285" spans="1:18" x14ac:dyDescent="0.25">
      <c r="A285" s="2" t="s">
        <v>3858</v>
      </c>
      <c r="B285" s="6">
        <v>46067</v>
      </c>
      <c r="C285" s="2" t="s">
        <v>431</v>
      </c>
      <c r="D285" s="2" t="s">
        <v>197</v>
      </c>
      <c r="E285" s="2" t="s">
        <v>1157</v>
      </c>
      <c r="F285" s="2" t="s">
        <v>1158</v>
      </c>
      <c r="G285" s="2">
        <v>5</v>
      </c>
      <c r="H285" s="3">
        <v>121.9</v>
      </c>
      <c r="I285" s="2">
        <v>0</v>
      </c>
      <c r="J285" s="3">
        <v>0</v>
      </c>
      <c r="K285" s="3">
        <v>700.92</v>
      </c>
      <c r="L285" s="3">
        <v>544.6</v>
      </c>
      <c r="M285" s="3">
        <v>156.32</v>
      </c>
      <c r="N285" s="2" t="s">
        <v>23</v>
      </c>
      <c r="O285" s="2" t="s">
        <v>24</v>
      </c>
      <c r="P285" s="2" t="s">
        <v>25</v>
      </c>
      <c r="Q285" s="2" t="s">
        <v>1204</v>
      </c>
      <c r="R285" s="2" t="s">
        <v>27</v>
      </c>
    </row>
    <row r="286" spans="1:18" x14ac:dyDescent="0.25">
      <c r="A286" s="2" t="s">
        <v>3880</v>
      </c>
      <c r="B286" s="6">
        <v>46067</v>
      </c>
      <c r="C286" s="2" t="s">
        <v>1967</v>
      </c>
      <c r="D286" s="2" t="s">
        <v>280</v>
      </c>
      <c r="E286" s="2" t="s">
        <v>198</v>
      </c>
      <c r="F286" s="2" t="s">
        <v>199</v>
      </c>
      <c r="G286" s="2">
        <v>4</v>
      </c>
      <c r="H286" s="3">
        <v>130.76</v>
      </c>
      <c r="I286" s="2">
        <v>0</v>
      </c>
      <c r="J286" s="3">
        <v>0</v>
      </c>
      <c r="K286" s="3">
        <v>601.5</v>
      </c>
      <c r="L286" s="3">
        <v>389.4</v>
      </c>
      <c r="M286" s="3">
        <v>212.1</v>
      </c>
      <c r="N286" s="2" t="s">
        <v>23</v>
      </c>
      <c r="O286" s="2" t="s">
        <v>24</v>
      </c>
      <c r="P286" s="2" t="s">
        <v>25</v>
      </c>
      <c r="Q286" s="2" t="s">
        <v>1366</v>
      </c>
      <c r="R286" s="2" t="s">
        <v>27</v>
      </c>
    </row>
    <row r="287" spans="1:18" x14ac:dyDescent="0.25">
      <c r="A287" s="2" t="s">
        <v>4001</v>
      </c>
      <c r="B287" s="6">
        <v>46067</v>
      </c>
      <c r="C287" s="2" t="s">
        <v>1419</v>
      </c>
      <c r="D287" s="2" t="s">
        <v>389</v>
      </c>
      <c r="E287" s="2" t="s">
        <v>108</v>
      </c>
      <c r="F287" s="2" t="s">
        <v>1950</v>
      </c>
      <c r="G287" s="2">
        <v>2</v>
      </c>
      <c r="H287" s="3">
        <v>83.13</v>
      </c>
      <c r="I287" s="2">
        <v>5</v>
      </c>
      <c r="J287" s="3">
        <v>8.31</v>
      </c>
      <c r="K287" s="3">
        <v>181.64</v>
      </c>
      <c r="L287" s="3">
        <v>138.18</v>
      </c>
      <c r="M287" s="3">
        <v>43.46</v>
      </c>
      <c r="N287" s="2" t="s">
        <v>68</v>
      </c>
      <c r="O287" s="2" t="s">
        <v>24</v>
      </c>
      <c r="P287" s="2" t="s">
        <v>25</v>
      </c>
      <c r="Q287" s="2" t="s">
        <v>1817</v>
      </c>
      <c r="R287" s="2" t="s">
        <v>27</v>
      </c>
    </row>
    <row r="288" spans="1:18" x14ac:dyDescent="0.25">
      <c r="A288" s="2" t="s">
        <v>4523</v>
      </c>
      <c r="B288" s="6">
        <v>46067</v>
      </c>
      <c r="C288" s="2" t="s">
        <v>1016</v>
      </c>
      <c r="D288" s="2" t="s">
        <v>886</v>
      </c>
      <c r="E288" s="2" t="s">
        <v>700</v>
      </c>
      <c r="F288" s="2" t="s">
        <v>701</v>
      </c>
      <c r="G288" s="2">
        <v>8</v>
      </c>
      <c r="H288" s="3">
        <v>238.62</v>
      </c>
      <c r="I288" s="2">
        <v>0</v>
      </c>
      <c r="J288" s="3">
        <v>0</v>
      </c>
      <c r="K288" s="3">
        <v>2195.3000000000002</v>
      </c>
      <c r="L288" s="3">
        <v>1539.28</v>
      </c>
      <c r="M288" s="3">
        <v>656.02</v>
      </c>
      <c r="N288" s="2" t="s">
        <v>80</v>
      </c>
      <c r="O288" s="2" t="s">
        <v>24</v>
      </c>
      <c r="P288" s="2" t="s">
        <v>25</v>
      </c>
      <c r="Q288" s="2" t="s">
        <v>948</v>
      </c>
      <c r="R288" s="2" t="s">
        <v>27</v>
      </c>
    </row>
    <row r="289" spans="1:18" x14ac:dyDescent="0.25">
      <c r="A289" s="2" t="s">
        <v>1135</v>
      </c>
      <c r="B289" s="6">
        <v>46066</v>
      </c>
      <c r="C289" s="2" t="s">
        <v>1136</v>
      </c>
      <c r="D289" s="2" t="s">
        <v>539</v>
      </c>
      <c r="E289" s="2" t="s">
        <v>366</v>
      </c>
      <c r="F289" s="2" t="s">
        <v>1137</v>
      </c>
      <c r="G289" s="2">
        <v>3</v>
      </c>
      <c r="H289" s="3">
        <v>251.73</v>
      </c>
      <c r="I289" s="2">
        <v>0</v>
      </c>
      <c r="J289" s="3">
        <v>0</v>
      </c>
      <c r="K289" s="3">
        <v>755.19</v>
      </c>
      <c r="L289" s="3">
        <v>631.55999999999995</v>
      </c>
      <c r="M289" s="3">
        <v>123.63</v>
      </c>
      <c r="N289" s="2" t="s">
        <v>23</v>
      </c>
      <c r="O289" s="2" t="s">
        <v>24</v>
      </c>
      <c r="P289" s="2" t="s">
        <v>55</v>
      </c>
      <c r="Q289" s="2" t="s">
        <v>1138</v>
      </c>
      <c r="R289" s="2" t="s">
        <v>49</v>
      </c>
    </row>
    <row r="290" spans="1:18" x14ac:dyDescent="0.25">
      <c r="A290" s="2" t="s">
        <v>2858</v>
      </c>
      <c r="B290" s="6">
        <v>46066</v>
      </c>
      <c r="C290" s="2" t="s">
        <v>670</v>
      </c>
      <c r="D290" s="2" t="s">
        <v>314</v>
      </c>
      <c r="E290" s="2" t="s">
        <v>576</v>
      </c>
      <c r="F290" s="2" t="s">
        <v>577</v>
      </c>
      <c r="G290" s="2">
        <v>5</v>
      </c>
      <c r="H290" s="3">
        <v>329.69</v>
      </c>
      <c r="I290" s="2">
        <v>15</v>
      </c>
      <c r="J290" s="3">
        <v>247.27</v>
      </c>
      <c r="K290" s="3">
        <v>1401.18</v>
      </c>
      <c r="L290" s="3">
        <v>1236.25</v>
      </c>
      <c r="M290" s="3">
        <v>164.93</v>
      </c>
      <c r="N290" s="2" t="s">
        <v>47</v>
      </c>
      <c r="O290" s="2" t="s">
        <v>24</v>
      </c>
      <c r="P290" s="2" t="s">
        <v>25</v>
      </c>
      <c r="Q290" s="2" t="s">
        <v>1097</v>
      </c>
      <c r="R290" s="2" t="s">
        <v>49</v>
      </c>
    </row>
    <row r="291" spans="1:18" x14ac:dyDescent="0.25">
      <c r="A291" s="2" t="s">
        <v>3447</v>
      </c>
      <c r="B291" s="6">
        <v>46066</v>
      </c>
      <c r="C291" s="2" t="s">
        <v>562</v>
      </c>
      <c r="D291" s="2" t="s">
        <v>2958</v>
      </c>
      <c r="E291" s="2" t="s">
        <v>576</v>
      </c>
      <c r="F291" s="2" t="s">
        <v>1151</v>
      </c>
      <c r="G291" s="2">
        <v>3</v>
      </c>
      <c r="H291" s="3">
        <v>461.27</v>
      </c>
      <c r="I291" s="2">
        <v>5</v>
      </c>
      <c r="J291" s="3">
        <v>69.19</v>
      </c>
      <c r="K291" s="3">
        <v>1314.62</v>
      </c>
      <c r="L291" s="3">
        <v>942.78</v>
      </c>
      <c r="M291" s="3">
        <v>371.84</v>
      </c>
      <c r="N291" s="2" t="s">
        <v>80</v>
      </c>
      <c r="O291" s="2" t="s">
        <v>24</v>
      </c>
      <c r="P291" s="2" t="s">
        <v>55</v>
      </c>
      <c r="Q291" s="2" t="s">
        <v>1005</v>
      </c>
      <c r="R291" s="2" t="s">
        <v>49</v>
      </c>
    </row>
    <row r="292" spans="1:18" x14ac:dyDescent="0.25">
      <c r="A292" s="2" t="s">
        <v>3535</v>
      </c>
      <c r="B292" s="6">
        <v>46066</v>
      </c>
      <c r="C292" s="2" t="s">
        <v>1235</v>
      </c>
      <c r="D292" s="2" t="s">
        <v>543</v>
      </c>
      <c r="E292" s="2" t="s">
        <v>366</v>
      </c>
      <c r="F292" s="2" t="s">
        <v>896</v>
      </c>
      <c r="G292" s="2">
        <v>4</v>
      </c>
      <c r="H292" s="3">
        <v>386.17</v>
      </c>
      <c r="I292" s="2">
        <v>5</v>
      </c>
      <c r="J292" s="3">
        <v>77.23</v>
      </c>
      <c r="K292" s="3">
        <v>1467.45</v>
      </c>
      <c r="L292" s="3">
        <v>1102.68</v>
      </c>
      <c r="M292" s="3">
        <v>364.77</v>
      </c>
      <c r="N292" s="2" t="s">
        <v>133</v>
      </c>
      <c r="O292" s="2" t="s">
        <v>24</v>
      </c>
      <c r="P292" s="2" t="s">
        <v>25</v>
      </c>
      <c r="Q292" s="2" t="s">
        <v>2928</v>
      </c>
      <c r="R292" s="2" t="s">
        <v>49</v>
      </c>
    </row>
    <row r="293" spans="1:18" x14ac:dyDescent="0.25">
      <c r="A293" s="2" t="s">
        <v>999</v>
      </c>
      <c r="B293" s="6">
        <v>46358</v>
      </c>
      <c r="C293" s="2" t="s">
        <v>1000</v>
      </c>
      <c r="D293" s="2" t="s">
        <v>186</v>
      </c>
      <c r="E293" s="2" t="s">
        <v>913</v>
      </c>
      <c r="F293" s="2" t="s">
        <v>39</v>
      </c>
      <c r="G293" s="2">
        <v>2</v>
      </c>
      <c r="H293" s="3">
        <v>217.42</v>
      </c>
      <c r="I293" s="2">
        <v>0</v>
      </c>
      <c r="J293" s="3">
        <v>0</v>
      </c>
      <c r="K293" s="3">
        <v>434.84</v>
      </c>
      <c r="L293" s="3">
        <v>354.06</v>
      </c>
      <c r="M293" s="3">
        <v>80.78</v>
      </c>
      <c r="N293" s="2" t="s">
        <v>40</v>
      </c>
      <c r="O293" s="2" t="s">
        <v>24</v>
      </c>
      <c r="P293" s="2" t="s">
        <v>25</v>
      </c>
      <c r="Q293" s="2" t="s">
        <v>1001</v>
      </c>
      <c r="R293" s="2" t="s">
        <v>49</v>
      </c>
    </row>
    <row r="294" spans="1:18" x14ac:dyDescent="0.25">
      <c r="A294" s="2" t="s">
        <v>1488</v>
      </c>
      <c r="B294" s="6">
        <v>46358</v>
      </c>
      <c r="C294" s="2" t="s">
        <v>1489</v>
      </c>
      <c r="D294" s="2" t="s">
        <v>1490</v>
      </c>
      <c r="E294" s="2" t="s">
        <v>438</v>
      </c>
      <c r="F294" s="2" t="s">
        <v>1026</v>
      </c>
      <c r="G294" s="2">
        <v>3</v>
      </c>
      <c r="H294" s="3">
        <v>102.51</v>
      </c>
      <c r="I294" s="2">
        <v>0</v>
      </c>
      <c r="J294" s="3">
        <v>0</v>
      </c>
      <c r="K294" s="3">
        <v>307.52999999999997</v>
      </c>
      <c r="L294" s="3">
        <v>266.16000000000003</v>
      </c>
      <c r="M294" s="3">
        <v>41.37</v>
      </c>
      <c r="N294" s="2" t="s">
        <v>40</v>
      </c>
      <c r="O294" s="2" t="s">
        <v>24</v>
      </c>
      <c r="P294" s="2" t="s">
        <v>25</v>
      </c>
      <c r="Q294" s="2" t="s">
        <v>1491</v>
      </c>
      <c r="R294" s="2" t="s">
        <v>49</v>
      </c>
    </row>
    <row r="295" spans="1:18" x14ac:dyDescent="0.25">
      <c r="A295" s="2" t="s">
        <v>2835</v>
      </c>
      <c r="B295" s="6">
        <v>46358</v>
      </c>
      <c r="C295" s="2" t="s">
        <v>408</v>
      </c>
      <c r="D295" s="2" t="s">
        <v>399</v>
      </c>
      <c r="E295" s="2" t="s">
        <v>1347</v>
      </c>
      <c r="F295" s="2" t="s">
        <v>1313</v>
      </c>
      <c r="G295" s="2">
        <v>4</v>
      </c>
      <c r="H295" s="3">
        <v>99.93</v>
      </c>
      <c r="I295" s="2">
        <v>0</v>
      </c>
      <c r="J295" s="3">
        <v>0</v>
      </c>
      <c r="K295" s="3">
        <v>399.72</v>
      </c>
      <c r="L295" s="3">
        <v>344.2</v>
      </c>
      <c r="M295" s="3">
        <v>55.52</v>
      </c>
      <c r="N295" s="2" t="s">
        <v>23</v>
      </c>
      <c r="O295" s="2" t="s">
        <v>24</v>
      </c>
      <c r="P295" s="2" t="s">
        <v>55</v>
      </c>
      <c r="Q295" s="2" t="s">
        <v>1683</v>
      </c>
      <c r="R295" s="2" t="s">
        <v>49</v>
      </c>
    </row>
    <row r="296" spans="1:18" x14ac:dyDescent="0.25">
      <c r="A296" s="2" t="s">
        <v>3251</v>
      </c>
      <c r="B296" s="6">
        <v>46358</v>
      </c>
      <c r="C296" s="2" t="s">
        <v>1798</v>
      </c>
      <c r="D296" s="2" t="s">
        <v>530</v>
      </c>
      <c r="E296" s="2" t="s">
        <v>1059</v>
      </c>
      <c r="F296" s="2" t="s">
        <v>304</v>
      </c>
      <c r="G296" s="2">
        <v>4</v>
      </c>
      <c r="H296" s="3">
        <v>125.15</v>
      </c>
      <c r="I296" s="2">
        <v>20</v>
      </c>
      <c r="J296" s="3">
        <v>100.12</v>
      </c>
      <c r="K296" s="3">
        <v>400.48</v>
      </c>
      <c r="L296" s="3">
        <v>382.8</v>
      </c>
      <c r="M296" s="3">
        <v>17.68</v>
      </c>
      <c r="N296" s="2" t="s">
        <v>47</v>
      </c>
      <c r="O296" s="2" t="s">
        <v>24</v>
      </c>
      <c r="P296" s="2" t="s">
        <v>55</v>
      </c>
      <c r="Q296" s="2" t="s">
        <v>3250</v>
      </c>
      <c r="R296" s="2" t="s">
        <v>49</v>
      </c>
    </row>
    <row r="297" spans="1:18" x14ac:dyDescent="0.25">
      <c r="A297" s="2" t="s">
        <v>3439</v>
      </c>
      <c r="B297" s="6">
        <v>46358</v>
      </c>
      <c r="C297" s="2" t="s">
        <v>977</v>
      </c>
      <c r="D297" s="2" t="s">
        <v>895</v>
      </c>
      <c r="E297" s="2" t="s">
        <v>153</v>
      </c>
      <c r="F297" s="2" t="s">
        <v>154</v>
      </c>
      <c r="G297" s="2">
        <v>7</v>
      </c>
      <c r="H297" s="3">
        <v>439.39</v>
      </c>
      <c r="I297" s="2">
        <v>20</v>
      </c>
      <c r="J297" s="3">
        <v>615.15</v>
      </c>
      <c r="K297" s="3">
        <v>2460.58</v>
      </c>
      <c r="L297" s="3">
        <v>2591.2600000000002</v>
      </c>
      <c r="M297" s="3">
        <v>-130.68</v>
      </c>
      <c r="N297" s="2" t="s">
        <v>68</v>
      </c>
      <c r="O297" s="2" t="s">
        <v>24</v>
      </c>
      <c r="P297" s="2" t="s">
        <v>55</v>
      </c>
      <c r="Q297" s="2" t="s">
        <v>1929</v>
      </c>
      <c r="R297" s="2" t="s">
        <v>49</v>
      </c>
    </row>
    <row r="298" spans="1:18" x14ac:dyDescent="0.25">
      <c r="A298" s="2" t="s">
        <v>3808</v>
      </c>
      <c r="B298" s="6">
        <v>46358</v>
      </c>
      <c r="C298" s="2" t="s">
        <v>1577</v>
      </c>
      <c r="D298" s="2" t="s">
        <v>1150</v>
      </c>
      <c r="E298" s="2" t="s">
        <v>421</v>
      </c>
      <c r="F298" s="2" t="s">
        <v>787</v>
      </c>
      <c r="G298" s="2">
        <v>4</v>
      </c>
      <c r="H298" s="3">
        <v>520.39</v>
      </c>
      <c r="I298" s="2">
        <v>0</v>
      </c>
      <c r="J298" s="3">
        <v>0</v>
      </c>
      <c r="K298" s="3">
        <v>2081.56</v>
      </c>
      <c r="L298" s="3">
        <v>1347.2</v>
      </c>
      <c r="M298" s="3">
        <v>734.36</v>
      </c>
      <c r="N298" s="2" t="s">
        <v>80</v>
      </c>
      <c r="O298" s="2" t="s">
        <v>24</v>
      </c>
      <c r="P298" s="2" t="s">
        <v>55</v>
      </c>
      <c r="Q298" s="2" t="s">
        <v>144</v>
      </c>
      <c r="R298" s="2" t="s">
        <v>49</v>
      </c>
    </row>
    <row r="299" spans="1:18" x14ac:dyDescent="0.25">
      <c r="A299" s="2" t="s">
        <v>4188</v>
      </c>
      <c r="B299" s="6">
        <v>46358</v>
      </c>
      <c r="C299" s="2" t="s">
        <v>1613</v>
      </c>
      <c r="D299" s="2" t="s">
        <v>812</v>
      </c>
      <c r="E299" s="2" t="s">
        <v>864</v>
      </c>
      <c r="F299" s="2" t="s">
        <v>3634</v>
      </c>
      <c r="G299" s="2">
        <v>2</v>
      </c>
      <c r="H299" s="3">
        <v>530.16</v>
      </c>
      <c r="I299" s="2">
        <v>5</v>
      </c>
      <c r="J299" s="3">
        <v>53.02</v>
      </c>
      <c r="K299" s="3">
        <v>1007.3</v>
      </c>
      <c r="L299" s="3">
        <v>758.38</v>
      </c>
      <c r="M299" s="3">
        <v>248.92</v>
      </c>
      <c r="N299" s="2" t="s">
        <v>23</v>
      </c>
      <c r="O299" s="2" t="s">
        <v>24</v>
      </c>
      <c r="P299" s="2" t="s">
        <v>25</v>
      </c>
      <c r="Q299" s="2" t="s">
        <v>41</v>
      </c>
      <c r="R299" s="2" t="s">
        <v>49</v>
      </c>
    </row>
    <row r="300" spans="1:18" x14ac:dyDescent="0.25">
      <c r="A300" s="2" t="s">
        <v>740</v>
      </c>
      <c r="B300" s="6">
        <v>46328</v>
      </c>
      <c r="C300" s="2" t="s">
        <v>741</v>
      </c>
      <c r="D300" s="2" t="s">
        <v>101</v>
      </c>
      <c r="E300" s="2" t="s">
        <v>623</v>
      </c>
      <c r="F300" s="2" t="s">
        <v>742</v>
      </c>
      <c r="G300" s="2">
        <v>3</v>
      </c>
      <c r="H300" s="3">
        <v>434.65</v>
      </c>
      <c r="I300" s="2">
        <v>10</v>
      </c>
      <c r="J300" s="3">
        <v>130.38999999999999</v>
      </c>
      <c r="K300" s="3">
        <v>1173.56</v>
      </c>
      <c r="L300" s="3">
        <v>1054.8900000000001</v>
      </c>
      <c r="M300" s="3">
        <v>118.67</v>
      </c>
      <c r="N300" s="2" t="s">
        <v>133</v>
      </c>
      <c r="O300" s="2" t="s">
        <v>24</v>
      </c>
      <c r="P300" s="2" t="s">
        <v>55</v>
      </c>
      <c r="Q300" s="2" t="s">
        <v>743</v>
      </c>
      <c r="R300" s="2" t="s">
        <v>49</v>
      </c>
    </row>
    <row r="301" spans="1:18" x14ac:dyDescent="0.25">
      <c r="A301" s="2" t="s">
        <v>3782</v>
      </c>
      <c r="B301" s="6">
        <v>46328</v>
      </c>
      <c r="C301" s="2" t="s">
        <v>1232</v>
      </c>
      <c r="D301" s="2" t="s">
        <v>44</v>
      </c>
      <c r="E301" s="2" t="s">
        <v>343</v>
      </c>
      <c r="F301" s="2" t="s">
        <v>344</v>
      </c>
      <c r="G301" s="2">
        <v>2</v>
      </c>
      <c r="H301" s="3">
        <v>398.25</v>
      </c>
      <c r="I301" s="2">
        <v>10</v>
      </c>
      <c r="J301" s="3">
        <v>79.650000000000006</v>
      </c>
      <c r="K301" s="2">
        <v>716.85</v>
      </c>
      <c r="L301" s="3">
        <v>473.08</v>
      </c>
      <c r="M301" s="3">
        <v>243.77</v>
      </c>
      <c r="N301" s="2" t="s">
        <v>80</v>
      </c>
      <c r="O301" s="2" t="s">
        <v>24</v>
      </c>
      <c r="P301" s="2" t="s">
        <v>25</v>
      </c>
      <c r="Q301" s="2" t="s">
        <v>970</v>
      </c>
      <c r="R301" s="2" t="s">
        <v>49</v>
      </c>
    </row>
    <row r="302" spans="1:18" x14ac:dyDescent="0.25">
      <c r="A302" s="2" t="s">
        <v>2020</v>
      </c>
      <c r="B302" s="6">
        <v>46297</v>
      </c>
      <c r="C302" s="2" t="s">
        <v>1826</v>
      </c>
      <c r="D302" s="2" t="s">
        <v>714</v>
      </c>
      <c r="E302" s="2" t="s">
        <v>343</v>
      </c>
      <c r="F302" s="2" t="s">
        <v>344</v>
      </c>
      <c r="G302" s="2">
        <v>4</v>
      </c>
      <c r="H302" s="3">
        <v>161.03</v>
      </c>
      <c r="I302" s="2">
        <v>10</v>
      </c>
      <c r="J302" s="3">
        <v>64.41</v>
      </c>
      <c r="K302" s="3">
        <v>579.71</v>
      </c>
      <c r="L302" s="3">
        <v>496.96</v>
      </c>
      <c r="M302" s="3">
        <v>82.75</v>
      </c>
      <c r="N302" s="2" t="s">
        <v>133</v>
      </c>
      <c r="O302" s="2" t="s">
        <v>24</v>
      </c>
      <c r="P302" s="2" t="s">
        <v>55</v>
      </c>
      <c r="Q302" s="2" t="s">
        <v>683</v>
      </c>
      <c r="R302" s="2" t="s">
        <v>49</v>
      </c>
    </row>
    <row r="303" spans="1:18" x14ac:dyDescent="0.25">
      <c r="A303" s="2" t="s">
        <v>2108</v>
      </c>
      <c r="B303" s="6">
        <v>46297</v>
      </c>
      <c r="C303" s="2" t="s">
        <v>811</v>
      </c>
      <c r="D303" s="2" t="s">
        <v>409</v>
      </c>
      <c r="E303" s="2" t="s">
        <v>576</v>
      </c>
      <c r="F303" s="2" t="s">
        <v>577</v>
      </c>
      <c r="G303" s="2">
        <v>2</v>
      </c>
      <c r="H303" s="3">
        <v>299.73</v>
      </c>
      <c r="I303" s="2">
        <v>5</v>
      </c>
      <c r="J303" s="3">
        <v>29.97</v>
      </c>
      <c r="K303" s="3">
        <v>569.49</v>
      </c>
      <c r="L303" s="3">
        <v>369.48</v>
      </c>
      <c r="M303" s="3">
        <v>200.01</v>
      </c>
      <c r="N303" s="2" t="s">
        <v>133</v>
      </c>
      <c r="O303" s="2" t="s">
        <v>24</v>
      </c>
      <c r="P303" s="2" t="s">
        <v>25</v>
      </c>
      <c r="Q303" s="2" t="s">
        <v>1599</v>
      </c>
      <c r="R303" s="2" t="s">
        <v>49</v>
      </c>
    </row>
    <row r="304" spans="1:18" x14ac:dyDescent="0.25">
      <c r="A304" s="2" t="s">
        <v>3913</v>
      </c>
      <c r="B304" s="6">
        <v>46297</v>
      </c>
      <c r="C304" s="2" t="s">
        <v>2394</v>
      </c>
      <c r="D304" s="2" t="s">
        <v>856</v>
      </c>
      <c r="E304" s="2" t="s">
        <v>390</v>
      </c>
      <c r="F304" s="2" t="s">
        <v>821</v>
      </c>
      <c r="G304" s="2">
        <v>8</v>
      </c>
      <c r="H304" s="3">
        <v>311.20999999999998</v>
      </c>
      <c r="I304" s="2">
        <v>0</v>
      </c>
      <c r="J304" s="3">
        <v>0</v>
      </c>
      <c r="K304" s="3">
        <v>2489.6799999999998</v>
      </c>
      <c r="L304" s="3">
        <v>1650.4</v>
      </c>
      <c r="M304" s="3">
        <v>839.28</v>
      </c>
      <c r="N304" s="2" t="s">
        <v>40</v>
      </c>
      <c r="O304" s="2" t="s">
        <v>24</v>
      </c>
      <c r="P304" s="2" t="s">
        <v>25</v>
      </c>
      <c r="Q304" s="2" t="s">
        <v>691</v>
      </c>
      <c r="R304" s="2" t="s">
        <v>49</v>
      </c>
    </row>
    <row r="305" spans="1:18" x14ac:dyDescent="0.25">
      <c r="A305" s="2" t="s">
        <v>1734</v>
      </c>
      <c r="B305" s="6">
        <v>46267</v>
      </c>
      <c r="C305" s="2" t="s">
        <v>993</v>
      </c>
      <c r="D305" s="2" t="s">
        <v>365</v>
      </c>
      <c r="E305" s="2" t="s">
        <v>957</v>
      </c>
      <c r="F305" s="2" t="s">
        <v>1735</v>
      </c>
      <c r="G305" s="2">
        <v>6</v>
      </c>
      <c r="H305" s="3">
        <v>464.87</v>
      </c>
      <c r="I305" s="2">
        <v>0</v>
      </c>
      <c r="J305" s="3">
        <v>0</v>
      </c>
      <c r="K305" s="3">
        <v>2789.22</v>
      </c>
      <c r="L305" s="3">
        <v>2321.34</v>
      </c>
      <c r="M305" s="3">
        <v>467.88</v>
      </c>
      <c r="N305" s="2" t="s">
        <v>40</v>
      </c>
      <c r="O305" s="2" t="s">
        <v>24</v>
      </c>
      <c r="P305" s="2" t="s">
        <v>55</v>
      </c>
      <c r="Q305" s="2" t="s">
        <v>1736</v>
      </c>
      <c r="R305" s="2" t="s">
        <v>49</v>
      </c>
    </row>
    <row r="306" spans="1:18" x14ac:dyDescent="0.25">
      <c r="A306" s="2" t="s">
        <v>1954</v>
      </c>
      <c r="B306" s="6">
        <v>46267</v>
      </c>
      <c r="C306" s="2" t="s">
        <v>1955</v>
      </c>
      <c r="D306" s="2" t="s">
        <v>1225</v>
      </c>
      <c r="E306" s="2" t="s">
        <v>857</v>
      </c>
      <c r="F306" s="2" t="s">
        <v>121</v>
      </c>
      <c r="G306" s="2">
        <v>4</v>
      </c>
      <c r="H306" s="3">
        <v>182.3</v>
      </c>
      <c r="I306" s="2">
        <v>5</v>
      </c>
      <c r="J306" s="3">
        <v>36.46</v>
      </c>
      <c r="K306" s="3">
        <v>692.74</v>
      </c>
      <c r="L306" s="3">
        <v>430.4</v>
      </c>
      <c r="M306" s="3">
        <v>262.33999999999997</v>
      </c>
      <c r="N306" s="2" t="s">
        <v>47</v>
      </c>
      <c r="O306" s="2" t="s">
        <v>24</v>
      </c>
      <c r="P306" s="2" t="s">
        <v>25</v>
      </c>
      <c r="Q306" s="2" t="s">
        <v>1956</v>
      </c>
      <c r="R306" s="2" t="s">
        <v>49</v>
      </c>
    </row>
    <row r="307" spans="1:18" x14ac:dyDescent="0.25">
      <c r="A307" s="2" t="s">
        <v>3609</v>
      </c>
      <c r="B307" s="6">
        <v>46267</v>
      </c>
      <c r="C307" s="2" t="s">
        <v>1402</v>
      </c>
      <c r="D307" s="2" t="s">
        <v>30</v>
      </c>
      <c r="E307" s="2" t="s">
        <v>153</v>
      </c>
      <c r="F307" s="2" t="s">
        <v>154</v>
      </c>
      <c r="G307" s="2">
        <v>1</v>
      </c>
      <c r="H307" s="3">
        <v>448.94</v>
      </c>
      <c r="I307" s="2">
        <v>0</v>
      </c>
      <c r="J307" s="3">
        <v>0</v>
      </c>
      <c r="K307" s="3">
        <v>448.94</v>
      </c>
      <c r="L307" s="3">
        <v>380.08</v>
      </c>
      <c r="M307" s="3">
        <v>68.86</v>
      </c>
      <c r="N307" s="2" t="s">
        <v>80</v>
      </c>
      <c r="O307" s="2" t="s">
        <v>24</v>
      </c>
      <c r="P307" s="2" t="s">
        <v>33</v>
      </c>
      <c r="Q307" s="2" t="s">
        <v>472</v>
      </c>
      <c r="R307" s="2" t="s">
        <v>49</v>
      </c>
    </row>
    <row r="308" spans="1:18" x14ac:dyDescent="0.25">
      <c r="A308" s="2" t="s">
        <v>2607</v>
      </c>
      <c r="B308" s="6">
        <v>46267</v>
      </c>
      <c r="C308" s="2" t="s">
        <v>2125</v>
      </c>
      <c r="D308" s="2" t="s">
        <v>237</v>
      </c>
      <c r="E308" s="2" t="s">
        <v>198</v>
      </c>
      <c r="F308" s="2" t="s">
        <v>199</v>
      </c>
      <c r="G308" s="2">
        <v>4</v>
      </c>
      <c r="H308" s="3">
        <v>541.35</v>
      </c>
      <c r="I308" s="2">
        <v>5</v>
      </c>
      <c r="J308" s="3">
        <v>108.27</v>
      </c>
      <c r="K308" s="3">
        <v>2057.13</v>
      </c>
      <c r="L308" s="3">
        <v>1345.6</v>
      </c>
      <c r="M308" s="3">
        <v>711.53</v>
      </c>
      <c r="N308" s="2" t="s">
        <v>40</v>
      </c>
      <c r="O308" s="2" t="s">
        <v>24</v>
      </c>
      <c r="P308" s="2" t="s">
        <v>33</v>
      </c>
      <c r="Q308" s="2" t="s">
        <v>1821</v>
      </c>
      <c r="R308" s="2" t="s">
        <v>49</v>
      </c>
    </row>
    <row r="309" spans="1:18" x14ac:dyDescent="0.25">
      <c r="A309" s="2" t="s">
        <v>4184</v>
      </c>
      <c r="B309" s="6">
        <v>46267</v>
      </c>
      <c r="C309" s="2" t="s">
        <v>431</v>
      </c>
      <c r="D309" s="2" t="s">
        <v>302</v>
      </c>
      <c r="E309" s="2" t="s">
        <v>215</v>
      </c>
      <c r="F309" s="2" t="s">
        <v>216</v>
      </c>
      <c r="G309" s="2">
        <v>1</v>
      </c>
      <c r="H309" s="3">
        <v>343.56</v>
      </c>
      <c r="I309" s="2">
        <v>0</v>
      </c>
      <c r="J309" s="3">
        <v>0</v>
      </c>
      <c r="K309" s="3">
        <v>343.56</v>
      </c>
      <c r="L309" s="3">
        <v>216.32</v>
      </c>
      <c r="M309" s="3">
        <v>127.24</v>
      </c>
      <c r="N309" s="2" t="s">
        <v>80</v>
      </c>
      <c r="O309" s="2" t="s">
        <v>24</v>
      </c>
      <c r="P309" s="2" t="s">
        <v>33</v>
      </c>
      <c r="Q309" s="2" t="s">
        <v>752</v>
      </c>
      <c r="R309" s="2" t="s">
        <v>49</v>
      </c>
    </row>
    <row r="310" spans="1:18" x14ac:dyDescent="0.25">
      <c r="A310" s="2" t="s">
        <v>1560</v>
      </c>
      <c r="B310" s="6">
        <v>46236</v>
      </c>
      <c r="C310" s="2" t="s">
        <v>1561</v>
      </c>
      <c r="D310" s="2" t="s">
        <v>247</v>
      </c>
      <c r="E310" s="2" t="s">
        <v>808</v>
      </c>
      <c r="F310" s="2" t="s">
        <v>1170</v>
      </c>
      <c r="G310" s="2">
        <v>4</v>
      </c>
      <c r="H310" s="3">
        <v>317.72000000000003</v>
      </c>
      <c r="I310" s="2">
        <v>0</v>
      </c>
      <c r="J310" s="3">
        <v>0</v>
      </c>
      <c r="K310" s="3">
        <v>1461.51</v>
      </c>
      <c r="L310" s="3">
        <v>1086.1199999999999</v>
      </c>
      <c r="M310" s="3">
        <v>375.39</v>
      </c>
      <c r="N310" s="2" t="s">
        <v>80</v>
      </c>
      <c r="O310" s="2" t="s">
        <v>24</v>
      </c>
      <c r="P310" s="2" t="s">
        <v>25</v>
      </c>
      <c r="Q310" s="2" t="s">
        <v>1562</v>
      </c>
      <c r="R310" s="2" t="s">
        <v>27</v>
      </c>
    </row>
    <row r="311" spans="1:18" x14ac:dyDescent="0.25">
      <c r="A311" s="2" t="s">
        <v>1751</v>
      </c>
      <c r="B311" s="6">
        <v>46236</v>
      </c>
      <c r="C311" s="2" t="s">
        <v>801</v>
      </c>
      <c r="D311" s="2" t="s">
        <v>1194</v>
      </c>
      <c r="E311" s="2" t="s">
        <v>198</v>
      </c>
      <c r="F311" s="2" t="s">
        <v>694</v>
      </c>
      <c r="G311" s="2">
        <v>4</v>
      </c>
      <c r="H311" s="3">
        <v>109.69</v>
      </c>
      <c r="I311" s="2">
        <v>20</v>
      </c>
      <c r="J311" s="3">
        <v>87.75</v>
      </c>
      <c r="K311" s="3">
        <v>403.66</v>
      </c>
      <c r="L311" s="3">
        <v>371.84</v>
      </c>
      <c r="M311" s="3">
        <v>31.82</v>
      </c>
      <c r="N311" s="2" t="s">
        <v>23</v>
      </c>
      <c r="O311" s="2" t="s">
        <v>24</v>
      </c>
      <c r="P311" s="2" t="s">
        <v>55</v>
      </c>
      <c r="Q311" s="2" t="s">
        <v>1752</v>
      </c>
      <c r="R311" s="2" t="s">
        <v>27</v>
      </c>
    </row>
    <row r="312" spans="1:18" x14ac:dyDescent="0.25">
      <c r="A312" s="2" t="s">
        <v>1790</v>
      </c>
      <c r="B312" s="6">
        <v>46236</v>
      </c>
      <c r="C312" s="2" t="s">
        <v>1577</v>
      </c>
      <c r="D312" s="2" t="s">
        <v>708</v>
      </c>
      <c r="E312" s="2" t="s">
        <v>291</v>
      </c>
      <c r="F312" s="2" t="s">
        <v>1386</v>
      </c>
      <c r="G312" s="2">
        <v>3</v>
      </c>
      <c r="H312" s="3">
        <v>540.85</v>
      </c>
      <c r="I312" s="2">
        <v>0</v>
      </c>
      <c r="J312" s="3">
        <v>0</v>
      </c>
      <c r="K312" s="3">
        <v>1865.93</v>
      </c>
      <c r="L312" s="3">
        <v>1031.67</v>
      </c>
      <c r="M312" s="3">
        <v>834.26</v>
      </c>
      <c r="N312" s="2" t="s">
        <v>133</v>
      </c>
      <c r="O312" s="2" t="s">
        <v>24</v>
      </c>
      <c r="P312" s="2" t="s">
        <v>25</v>
      </c>
      <c r="Q312" s="2" t="s">
        <v>1791</v>
      </c>
      <c r="R312" s="2" t="s">
        <v>27</v>
      </c>
    </row>
    <row r="313" spans="1:18" x14ac:dyDescent="0.25">
      <c r="A313" s="2" t="s">
        <v>2419</v>
      </c>
      <c r="B313" s="6">
        <v>46236</v>
      </c>
      <c r="C313" s="2" t="s">
        <v>2420</v>
      </c>
      <c r="D313" s="2" t="s">
        <v>414</v>
      </c>
      <c r="E313" s="2" t="s">
        <v>78</v>
      </c>
      <c r="F313" s="2" t="s">
        <v>79</v>
      </c>
      <c r="G313" s="2">
        <v>3</v>
      </c>
      <c r="H313" s="3">
        <v>96.72</v>
      </c>
      <c r="I313" s="2">
        <v>20</v>
      </c>
      <c r="J313" s="3">
        <v>58.03</v>
      </c>
      <c r="K313" s="3">
        <v>266.95</v>
      </c>
      <c r="L313" s="3">
        <v>239.46</v>
      </c>
      <c r="M313" s="3">
        <v>27.49</v>
      </c>
      <c r="N313" s="2" t="s">
        <v>80</v>
      </c>
      <c r="O313" s="2" t="s">
        <v>24</v>
      </c>
      <c r="P313" s="2" t="s">
        <v>25</v>
      </c>
      <c r="Q313" s="2" t="s">
        <v>2421</v>
      </c>
      <c r="R313" s="2" t="s">
        <v>27</v>
      </c>
    </row>
    <row r="314" spans="1:18" x14ac:dyDescent="0.25">
      <c r="A314" s="2" t="s">
        <v>2712</v>
      </c>
      <c r="B314" s="6">
        <v>46236</v>
      </c>
      <c r="C314" s="2" t="s">
        <v>750</v>
      </c>
      <c r="D314" s="2" t="s">
        <v>124</v>
      </c>
      <c r="E314" s="2" t="s">
        <v>671</v>
      </c>
      <c r="F314" s="2" t="s">
        <v>662</v>
      </c>
      <c r="G314" s="2">
        <v>6</v>
      </c>
      <c r="H314" s="3">
        <v>448</v>
      </c>
      <c r="I314" s="2">
        <v>15</v>
      </c>
      <c r="J314" s="3">
        <v>403.2</v>
      </c>
      <c r="K314" s="3">
        <v>2627.52</v>
      </c>
      <c r="L314" s="3">
        <v>1916.22</v>
      </c>
      <c r="M314" s="3">
        <v>711.3</v>
      </c>
      <c r="N314" s="2" t="s">
        <v>40</v>
      </c>
      <c r="O314" s="2" t="s">
        <v>24</v>
      </c>
      <c r="P314" s="2" t="s">
        <v>25</v>
      </c>
      <c r="Q314" s="2" t="s">
        <v>1505</v>
      </c>
      <c r="R314" s="2" t="s">
        <v>27</v>
      </c>
    </row>
    <row r="315" spans="1:18" x14ac:dyDescent="0.25">
      <c r="A315" s="2" t="s">
        <v>3049</v>
      </c>
      <c r="B315" s="6">
        <v>46236</v>
      </c>
      <c r="C315" s="2" t="s">
        <v>1594</v>
      </c>
      <c r="D315" s="2" t="s">
        <v>158</v>
      </c>
      <c r="E315" s="2" t="s">
        <v>21</v>
      </c>
      <c r="F315" s="2" t="s">
        <v>947</v>
      </c>
      <c r="G315" s="2">
        <v>2</v>
      </c>
      <c r="H315" s="3">
        <v>306.62</v>
      </c>
      <c r="I315" s="2">
        <v>5</v>
      </c>
      <c r="J315" s="3">
        <v>30.66</v>
      </c>
      <c r="K315" s="3">
        <v>669.97</v>
      </c>
      <c r="L315" s="3">
        <v>519.86</v>
      </c>
      <c r="M315" s="3">
        <v>150.11000000000001</v>
      </c>
      <c r="N315" s="2" t="s">
        <v>133</v>
      </c>
      <c r="O315" s="2" t="s">
        <v>24</v>
      </c>
      <c r="P315" s="2" t="s">
        <v>55</v>
      </c>
      <c r="Q315" s="2" t="s">
        <v>3050</v>
      </c>
      <c r="R315" s="2" t="s">
        <v>27</v>
      </c>
    </row>
    <row r="316" spans="1:18" x14ac:dyDescent="0.25">
      <c r="A316" s="2" t="s">
        <v>3515</v>
      </c>
      <c r="B316" s="6">
        <v>46236</v>
      </c>
      <c r="C316" s="2" t="s">
        <v>342</v>
      </c>
      <c r="D316" s="2" t="s">
        <v>426</v>
      </c>
      <c r="E316" s="2" t="s">
        <v>504</v>
      </c>
      <c r="F316" s="2" t="s">
        <v>1635</v>
      </c>
      <c r="G316" s="2">
        <v>5</v>
      </c>
      <c r="H316" s="3">
        <v>292.39999999999998</v>
      </c>
      <c r="I316" s="2">
        <v>0</v>
      </c>
      <c r="J316" s="3">
        <v>0</v>
      </c>
      <c r="K316" s="3">
        <v>1681.3</v>
      </c>
      <c r="L316" s="3">
        <v>1189.45</v>
      </c>
      <c r="M316" s="3">
        <v>491.85</v>
      </c>
      <c r="N316" s="2" t="s">
        <v>80</v>
      </c>
      <c r="O316" s="2" t="s">
        <v>24</v>
      </c>
      <c r="P316" s="2" t="s">
        <v>25</v>
      </c>
      <c r="Q316" s="2" t="s">
        <v>2857</v>
      </c>
      <c r="R316" s="2" t="s">
        <v>27</v>
      </c>
    </row>
    <row r="317" spans="1:18" x14ac:dyDescent="0.25">
      <c r="A317" s="2" t="s">
        <v>3596</v>
      </c>
      <c r="B317" s="6">
        <v>46236</v>
      </c>
      <c r="C317" s="2" t="s">
        <v>1749</v>
      </c>
      <c r="D317" s="2" t="s">
        <v>2158</v>
      </c>
      <c r="E317" s="2" t="s">
        <v>816</v>
      </c>
      <c r="F317" s="2" t="s">
        <v>817</v>
      </c>
      <c r="G317" s="2">
        <v>4</v>
      </c>
      <c r="H317" s="3">
        <v>94.71</v>
      </c>
      <c r="I317" s="2">
        <v>10</v>
      </c>
      <c r="J317" s="3">
        <v>37.880000000000003</v>
      </c>
      <c r="K317" s="3">
        <v>392.1</v>
      </c>
      <c r="L317" s="3">
        <v>282.8</v>
      </c>
      <c r="M317" s="3">
        <v>109.3</v>
      </c>
      <c r="N317" s="2" t="s">
        <v>23</v>
      </c>
      <c r="O317" s="2" t="s">
        <v>24</v>
      </c>
      <c r="P317" s="2" t="s">
        <v>25</v>
      </c>
      <c r="Q317" s="2" t="s">
        <v>3597</v>
      </c>
      <c r="R317" s="2" t="s">
        <v>27</v>
      </c>
    </row>
    <row r="318" spans="1:18" x14ac:dyDescent="0.25">
      <c r="A318" s="2" t="s">
        <v>3612</v>
      </c>
      <c r="B318" s="6">
        <v>46236</v>
      </c>
      <c r="C318" s="2" t="s">
        <v>484</v>
      </c>
      <c r="D318" s="2" t="s">
        <v>1329</v>
      </c>
      <c r="E318" s="2" t="s">
        <v>198</v>
      </c>
      <c r="F318" s="2" t="s">
        <v>667</v>
      </c>
      <c r="G318" s="2">
        <v>2</v>
      </c>
      <c r="H318" s="3">
        <v>55.81</v>
      </c>
      <c r="I318" s="2">
        <v>20</v>
      </c>
      <c r="J318" s="3">
        <v>22.32</v>
      </c>
      <c r="K318" s="3">
        <v>102.7</v>
      </c>
      <c r="L318" s="3">
        <v>89.92</v>
      </c>
      <c r="M318" s="3">
        <v>12.78</v>
      </c>
      <c r="N318" s="2" t="s">
        <v>40</v>
      </c>
      <c r="O318" s="2" t="s">
        <v>345</v>
      </c>
      <c r="P318" s="2" t="s">
        <v>25</v>
      </c>
      <c r="Q318" s="2" t="s">
        <v>908</v>
      </c>
      <c r="R318" s="2" t="s">
        <v>27</v>
      </c>
    </row>
    <row r="319" spans="1:18" x14ac:dyDescent="0.25">
      <c r="A319" s="2" t="s">
        <v>3734</v>
      </c>
      <c r="B319" s="6">
        <v>46236</v>
      </c>
      <c r="C319" s="2" t="s">
        <v>342</v>
      </c>
      <c r="D319" s="2" t="s">
        <v>647</v>
      </c>
      <c r="E319" s="2" t="s">
        <v>760</v>
      </c>
      <c r="F319" s="2" t="s">
        <v>761</v>
      </c>
      <c r="G319" s="2">
        <v>7</v>
      </c>
      <c r="H319" s="3">
        <v>130.33000000000001</v>
      </c>
      <c r="I319" s="2">
        <v>20</v>
      </c>
      <c r="J319" s="3">
        <v>182.46</v>
      </c>
      <c r="K319" s="3">
        <v>839.33</v>
      </c>
      <c r="L319" s="3">
        <v>638.26</v>
      </c>
      <c r="M319" s="3">
        <v>201.07</v>
      </c>
      <c r="N319" s="2" t="s">
        <v>133</v>
      </c>
      <c r="O319" s="2" t="s">
        <v>24</v>
      </c>
      <c r="P319" s="2" t="s">
        <v>25</v>
      </c>
      <c r="Q319" s="2" t="s">
        <v>3735</v>
      </c>
      <c r="R319" s="2" t="s">
        <v>27</v>
      </c>
    </row>
    <row r="320" spans="1:18" x14ac:dyDescent="0.25">
      <c r="A320" s="2" t="s">
        <v>3838</v>
      </c>
      <c r="B320" s="6">
        <v>46236</v>
      </c>
      <c r="C320" s="2" t="s">
        <v>1618</v>
      </c>
      <c r="D320" s="2" t="s">
        <v>20</v>
      </c>
      <c r="E320" s="2" t="s">
        <v>72</v>
      </c>
      <c r="F320" s="2" t="s">
        <v>1986</v>
      </c>
      <c r="G320" s="2">
        <v>3</v>
      </c>
      <c r="H320" s="3">
        <v>416.08</v>
      </c>
      <c r="I320" s="2">
        <v>5</v>
      </c>
      <c r="J320" s="3">
        <v>62.41</v>
      </c>
      <c r="K320" s="3">
        <v>1363.7</v>
      </c>
      <c r="L320" s="3">
        <v>958.92</v>
      </c>
      <c r="M320" s="3">
        <v>404.78</v>
      </c>
      <c r="N320" s="2" t="s">
        <v>80</v>
      </c>
      <c r="O320" s="2" t="s">
        <v>24</v>
      </c>
      <c r="P320" s="2" t="s">
        <v>55</v>
      </c>
      <c r="Q320" s="2" t="s">
        <v>1053</v>
      </c>
      <c r="R320" s="2" t="s">
        <v>27</v>
      </c>
    </row>
    <row r="321" spans="1:18" x14ac:dyDescent="0.25">
      <c r="A321" s="2" t="s">
        <v>4472</v>
      </c>
      <c r="B321" s="6">
        <v>46236</v>
      </c>
      <c r="C321" s="2" t="s">
        <v>1232</v>
      </c>
      <c r="D321" s="2" t="s">
        <v>905</v>
      </c>
      <c r="E321" s="2" t="s">
        <v>1162</v>
      </c>
      <c r="F321" s="2" t="s">
        <v>888</v>
      </c>
      <c r="G321" s="2">
        <v>3</v>
      </c>
      <c r="H321" s="3">
        <v>464.41</v>
      </c>
      <c r="I321" s="2">
        <v>20</v>
      </c>
      <c r="J321" s="3">
        <v>278.64999999999998</v>
      </c>
      <c r="K321" s="3">
        <v>1281.77</v>
      </c>
      <c r="L321" s="3">
        <v>1193.07</v>
      </c>
      <c r="M321" s="3">
        <v>88.7</v>
      </c>
      <c r="N321" s="2" t="s">
        <v>40</v>
      </c>
      <c r="O321" s="2" t="s">
        <v>24</v>
      </c>
      <c r="P321" s="2" t="s">
        <v>25</v>
      </c>
      <c r="Q321" s="2" t="s">
        <v>2052</v>
      </c>
      <c r="R321" s="2" t="s">
        <v>27</v>
      </c>
    </row>
    <row r="322" spans="1:18" x14ac:dyDescent="0.25">
      <c r="A322" s="2" t="s">
        <v>1646</v>
      </c>
      <c r="B322" s="6">
        <v>46205</v>
      </c>
      <c r="C322" s="2" t="s">
        <v>1179</v>
      </c>
      <c r="D322" s="2" t="s">
        <v>220</v>
      </c>
      <c r="E322" s="2" t="s">
        <v>45</v>
      </c>
      <c r="F322" s="2" t="s">
        <v>1093</v>
      </c>
      <c r="G322" s="2">
        <v>4</v>
      </c>
      <c r="H322" s="3">
        <v>351.25</v>
      </c>
      <c r="I322" s="2">
        <v>0</v>
      </c>
      <c r="J322" s="3">
        <v>0</v>
      </c>
      <c r="K322" s="3">
        <v>1615.75</v>
      </c>
      <c r="L322" s="3">
        <v>821.08</v>
      </c>
      <c r="M322" s="3">
        <v>794.67</v>
      </c>
      <c r="N322" s="2" t="s">
        <v>133</v>
      </c>
      <c r="O322" s="2" t="s">
        <v>345</v>
      </c>
      <c r="P322" s="2" t="s">
        <v>25</v>
      </c>
      <c r="Q322" s="2" t="s">
        <v>1647</v>
      </c>
      <c r="R322" s="2" t="s">
        <v>27</v>
      </c>
    </row>
    <row r="323" spans="1:18" x14ac:dyDescent="0.25">
      <c r="A323" s="2" t="s">
        <v>1648</v>
      </c>
      <c r="B323" s="6">
        <v>46205</v>
      </c>
      <c r="C323" s="2" t="s">
        <v>1649</v>
      </c>
      <c r="D323" s="2" t="s">
        <v>1650</v>
      </c>
      <c r="E323" s="2" t="s">
        <v>38</v>
      </c>
      <c r="F323" s="2" t="s">
        <v>1651</v>
      </c>
      <c r="G323" s="2">
        <v>1</v>
      </c>
      <c r="H323" s="3">
        <v>232.2</v>
      </c>
      <c r="I323" s="2">
        <v>0</v>
      </c>
      <c r="J323" s="3">
        <v>0</v>
      </c>
      <c r="K323" s="3">
        <v>267.02999999999997</v>
      </c>
      <c r="L323" s="3">
        <v>160.97999999999999</v>
      </c>
      <c r="M323" s="3">
        <v>106.05</v>
      </c>
      <c r="N323" s="2" t="s">
        <v>47</v>
      </c>
      <c r="O323" s="2" t="s">
        <v>24</v>
      </c>
      <c r="P323" s="2" t="s">
        <v>25</v>
      </c>
      <c r="Q323" s="2" t="s">
        <v>81</v>
      </c>
      <c r="R323" s="2" t="s">
        <v>27</v>
      </c>
    </row>
    <row r="324" spans="1:18" x14ac:dyDescent="0.25">
      <c r="A324" s="2" t="s">
        <v>2411</v>
      </c>
      <c r="B324" s="6">
        <v>46205</v>
      </c>
      <c r="C324" s="2" t="s">
        <v>219</v>
      </c>
      <c r="D324" s="2" t="s">
        <v>459</v>
      </c>
      <c r="E324" s="2" t="s">
        <v>460</v>
      </c>
      <c r="F324" s="2" t="s">
        <v>1423</v>
      </c>
      <c r="G324" s="2">
        <v>3</v>
      </c>
      <c r="H324" s="3">
        <v>71.290000000000006</v>
      </c>
      <c r="I324" s="2">
        <v>10</v>
      </c>
      <c r="J324" s="3">
        <v>21.39</v>
      </c>
      <c r="K324" s="3">
        <v>221.35</v>
      </c>
      <c r="L324" s="3">
        <v>178.11</v>
      </c>
      <c r="M324" s="3">
        <v>43.24</v>
      </c>
      <c r="N324" s="2" t="s">
        <v>68</v>
      </c>
      <c r="O324" s="2" t="s">
        <v>24</v>
      </c>
      <c r="P324" s="2" t="s">
        <v>55</v>
      </c>
      <c r="Q324" s="2" t="s">
        <v>1314</v>
      </c>
      <c r="R324" s="2" t="s">
        <v>27</v>
      </c>
    </row>
    <row r="325" spans="1:18" x14ac:dyDescent="0.25">
      <c r="A325" s="2" t="s">
        <v>2757</v>
      </c>
      <c r="B325" s="6">
        <v>46205</v>
      </c>
      <c r="C325" s="2" t="s">
        <v>2758</v>
      </c>
      <c r="D325" s="2" t="s">
        <v>1658</v>
      </c>
      <c r="E325" s="2" t="s">
        <v>38</v>
      </c>
      <c r="F325" s="2" t="s">
        <v>466</v>
      </c>
      <c r="G325" s="2">
        <v>1</v>
      </c>
      <c r="H325" s="3">
        <v>233.47</v>
      </c>
      <c r="I325" s="2">
        <v>0</v>
      </c>
      <c r="J325" s="3">
        <v>0</v>
      </c>
      <c r="K325" s="3">
        <v>268.49</v>
      </c>
      <c r="L325" s="3">
        <v>188.98</v>
      </c>
      <c r="M325" s="3">
        <v>79.510000000000005</v>
      </c>
      <c r="N325" s="2" t="s">
        <v>133</v>
      </c>
      <c r="O325" s="2" t="s">
        <v>24</v>
      </c>
      <c r="P325" s="2" t="s">
        <v>25</v>
      </c>
      <c r="Q325" s="2" t="s">
        <v>1229</v>
      </c>
      <c r="R325" s="2" t="s">
        <v>27</v>
      </c>
    </row>
    <row r="326" spans="1:18" x14ac:dyDescent="0.25">
      <c r="A326" s="2" t="s">
        <v>2946</v>
      </c>
      <c r="B326" s="6">
        <v>46205</v>
      </c>
      <c r="C326" s="2" t="s">
        <v>2431</v>
      </c>
      <c r="D326" s="2" t="s">
        <v>1112</v>
      </c>
      <c r="E326" s="2" t="s">
        <v>285</v>
      </c>
      <c r="F326" s="2" t="s">
        <v>286</v>
      </c>
      <c r="G326" s="2">
        <v>3</v>
      </c>
      <c r="H326" s="3">
        <v>360.52</v>
      </c>
      <c r="I326" s="2">
        <v>0</v>
      </c>
      <c r="J326" s="3">
        <v>0</v>
      </c>
      <c r="K326" s="3">
        <v>1243.79</v>
      </c>
      <c r="L326" s="3">
        <v>973.44</v>
      </c>
      <c r="M326" s="3">
        <v>270.35000000000002</v>
      </c>
      <c r="N326" s="2" t="s">
        <v>80</v>
      </c>
      <c r="O326" s="2" t="s">
        <v>24</v>
      </c>
      <c r="P326" s="2" t="s">
        <v>55</v>
      </c>
      <c r="Q326" s="2" t="s">
        <v>619</v>
      </c>
      <c r="R326" s="2" t="s">
        <v>27</v>
      </c>
    </row>
    <row r="327" spans="1:18" x14ac:dyDescent="0.25">
      <c r="A327" s="2" t="s">
        <v>3207</v>
      </c>
      <c r="B327" s="6">
        <v>46205</v>
      </c>
      <c r="C327" s="2" t="s">
        <v>1384</v>
      </c>
      <c r="D327" s="2" t="s">
        <v>308</v>
      </c>
      <c r="E327" s="2" t="s">
        <v>1323</v>
      </c>
      <c r="F327" s="2" t="s">
        <v>1586</v>
      </c>
      <c r="G327" s="2">
        <v>4</v>
      </c>
      <c r="H327" s="3">
        <v>490.61</v>
      </c>
      <c r="I327" s="2">
        <v>20</v>
      </c>
      <c r="J327" s="3">
        <v>392.49</v>
      </c>
      <c r="K327" s="3">
        <v>1805.44</v>
      </c>
      <c r="L327" s="3">
        <v>1131.52</v>
      </c>
      <c r="M327" s="3">
        <v>673.92</v>
      </c>
      <c r="N327" s="2" t="s">
        <v>80</v>
      </c>
      <c r="O327" s="2" t="s">
        <v>24</v>
      </c>
      <c r="P327" s="2" t="s">
        <v>25</v>
      </c>
      <c r="Q327" s="2" t="s">
        <v>26</v>
      </c>
      <c r="R327" s="2" t="s">
        <v>27</v>
      </c>
    </row>
    <row r="328" spans="1:18" x14ac:dyDescent="0.25">
      <c r="A328" s="2" t="s">
        <v>3590</v>
      </c>
      <c r="B328" s="6">
        <v>46205</v>
      </c>
      <c r="C328" s="2" t="s">
        <v>441</v>
      </c>
      <c r="D328" s="2" t="s">
        <v>759</v>
      </c>
      <c r="E328" s="2" t="s">
        <v>1059</v>
      </c>
      <c r="F328" s="2" t="s">
        <v>304</v>
      </c>
      <c r="G328" s="2">
        <v>3</v>
      </c>
      <c r="H328" s="3">
        <v>217.85</v>
      </c>
      <c r="I328" s="2">
        <v>20</v>
      </c>
      <c r="J328" s="3">
        <v>130.71</v>
      </c>
      <c r="K328" s="3">
        <v>601.27</v>
      </c>
      <c r="L328" s="3">
        <v>569.07000000000005</v>
      </c>
      <c r="M328" s="3">
        <v>32.200000000000003</v>
      </c>
      <c r="N328" s="2" t="s">
        <v>133</v>
      </c>
      <c r="O328" s="2" t="s">
        <v>24</v>
      </c>
      <c r="P328" s="2" t="s">
        <v>55</v>
      </c>
      <c r="Q328" s="2" t="s">
        <v>1980</v>
      </c>
      <c r="R328" s="2" t="s">
        <v>27</v>
      </c>
    </row>
    <row r="329" spans="1:18" x14ac:dyDescent="0.25">
      <c r="A329" s="2" t="s">
        <v>4166</v>
      </c>
      <c r="B329" s="6">
        <v>46205</v>
      </c>
      <c r="C329" s="2" t="s">
        <v>4167</v>
      </c>
      <c r="D329" s="2" t="s">
        <v>1322</v>
      </c>
      <c r="E329" s="2" t="s">
        <v>131</v>
      </c>
      <c r="F329" s="2" t="s">
        <v>766</v>
      </c>
      <c r="G329" s="2">
        <v>2</v>
      </c>
      <c r="H329" s="3">
        <v>229.81</v>
      </c>
      <c r="I329" s="2">
        <v>15</v>
      </c>
      <c r="J329" s="3">
        <v>68.94</v>
      </c>
      <c r="K329" s="3">
        <v>449.28</v>
      </c>
      <c r="L329" s="3">
        <v>416.44</v>
      </c>
      <c r="M329" s="3">
        <v>32.840000000000003</v>
      </c>
      <c r="N329" s="2" t="s">
        <v>80</v>
      </c>
      <c r="O329" s="2" t="s">
        <v>24</v>
      </c>
      <c r="P329" s="2" t="s">
        <v>25</v>
      </c>
      <c r="Q329" s="2" t="s">
        <v>3209</v>
      </c>
      <c r="R329" s="2" t="s">
        <v>27</v>
      </c>
    </row>
    <row r="330" spans="1:18" x14ac:dyDescent="0.25">
      <c r="A330" s="2" t="s">
        <v>4539</v>
      </c>
      <c r="B330" s="6">
        <v>46205</v>
      </c>
      <c r="C330" s="2" t="s">
        <v>2441</v>
      </c>
      <c r="D330" s="2" t="s">
        <v>1225</v>
      </c>
      <c r="E330" s="2" t="s">
        <v>504</v>
      </c>
      <c r="F330" s="2" t="s">
        <v>1635</v>
      </c>
      <c r="G330" s="2">
        <v>4</v>
      </c>
      <c r="H330" s="3">
        <v>182.3</v>
      </c>
      <c r="I330" s="2">
        <v>15</v>
      </c>
      <c r="J330" s="3">
        <v>109.38</v>
      </c>
      <c r="K330" s="3">
        <v>712.79</v>
      </c>
      <c r="L330" s="3">
        <v>430.4</v>
      </c>
      <c r="M330" s="3">
        <v>282.39</v>
      </c>
      <c r="N330" s="2" t="s">
        <v>40</v>
      </c>
      <c r="O330" s="2" t="s">
        <v>24</v>
      </c>
      <c r="P330" s="2" t="s">
        <v>55</v>
      </c>
      <c r="Q330" s="2" t="s">
        <v>1502</v>
      </c>
      <c r="R330" s="2" t="s">
        <v>27</v>
      </c>
    </row>
    <row r="331" spans="1:18" x14ac:dyDescent="0.25">
      <c r="A331" s="2" t="s">
        <v>3127</v>
      </c>
      <c r="B331" s="6">
        <v>46175</v>
      </c>
      <c r="C331" s="2" t="s">
        <v>208</v>
      </c>
      <c r="D331" s="2" t="s">
        <v>65</v>
      </c>
      <c r="E331" s="2" t="s">
        <v>795</v>
      </c>
      <c r="F331" s="2" t="s">
        <v>991</v>
      </c>
      <c r="G331" s="2">
        <v>6</v>
      </c>
      <c r="H331" s="3">
        <v>183.76</v>
      </c>
      <c r="I331" s="2">
        <v>10</v>
      </c>
      <c r="J331" s="3">
        <v>110.26</v>
      </c>
      <c r="K331" s="3">
        <v>992.3</v>
      </c>
      <c r="L331" s="3">
        <v>852</v>
      </c>
      <c r="M331" s="3">
        <v>140.30000000000001</v>
      </c>
      <c r="N331" s="2" t="s">
        <v>23</v>
      </c>
      <c r="O331" s="2" t="s">
        <v>24</v>
      </c>
      <c r="P331" s="2" t="s">
        <v>25</v>
      </c>
      <c r="Q331" s="2" t="s">
        <v>2073</v>
      </c>
      <c r="R331" s="2" t="s">
        <v>49</v>
      </c>
    </row>
    <row r="332" spans="1:18" x14ac:dyDescent="0.25">
      <c r="A332" s="2" t="s">
        <v>3709</v>
      </c>
      <c r="B332" s="6">
        <v>46175</v>
      </c>
      <c r="C332" s="2" t="s">
        <v>2742</v>
      </c>
      <c r="D332" s="2" t="s">
        <v>886</v>
      </c>
      <c r="E332" s="2" t="s">
        <v>514</v>
      </c>
      <c r="F332" s="2" t="s">
        <v>1365</v>
      </c>
      <c r="G332" s="2">
        <v>3</v>
      </c>
      <c r="H332" s="3">
        <v>232.92</v>
      </c>
      <c r="I332" s="2">
        <v>15</v>
      </c>
      <c r="J332" s="3">
        <v>104.81</v>
      </c>
      <c r="K332" s="3">
        <v>593.95000000000005</v>
      </c>
      <c r="L332" s="3">
        <v>577.23</v>
      </c>
      <c r="M332" s="3">
        <v>16.72</v>
      </c>
      <c r="N332" s="2" t="s">
        <v>40</v>
      </c>
      <c r="O332" s="2" t="s">
        <v>24</v>
      </c>
      <c r="P332" s="2" t="s">
        <v>25</v>
      </c>
      <c r="Q332" s="2" t="s">
        <v>2204</v>
      </c>
      <c r="R332" s="2" t="s">
        <v>49</v>
      </c>
    </row>
    <row r="333" spans="1:18" x14ac:dyDescent="0.25">
      <c r="A333" s="2" t="s">
        <v>4295</v>
      </c>
      <c r="B333" s="6">
        <v>46175</v>
      </c>
      <c r="C333" s="2" t="s">
        <v>2187</v>
      </c>
      <c r="D333" s="2" t="s">
        <v>275</v>
      </c>
      <c r="E333" s="2" t="s">
        <v>380</v>
      </c>
      <c r="F333" s="2" t="s">
        <v>936</v>
      </c>
      <c r="G333" s="2">
        <v>2</v>
      </c>
      <c r="H333" s="3">
        <v>51.33</v>
      </c>
      <c r="I333" s="2">
        <v>0</v>
      </c>
      <c r="J333" s="3">
        <v>0</v>
      </c>
      <c r="K333" s="3">
        <v>102.66</v>
      </c>
      <c r="L333" s="3">
        <v>74.959999999999994</v>
      </c>
      <c r="M333" s="3">
        <v>27.7</v>
      </c>
      <c r="N333" s="2" t="s">
        <v>23</v>
      </c>
      <c r="O333" s="2" t="s">
        <v>24</v>
      </c>
      <c r="P333" s="2" t="s">
        <v>55</v>
      </c>
      <c r="Q333" s="2" t="s">
        <v>2265</v>
      </c>
      <c r="R333" s="2" t="s">
        <v>49</v>
      </c>
    </row>
    <row r="334" spans="1:18" x14ac:dyDescent="0.25">
      <c r="A334" s="2" t="s">
        <v>869</v>
      </c>
      <c r="B334" s="6">
        <v>46114</v>
      </c>
      <c r="C334" s="2" t="s">
        <v>870</v>
      </c>
      <c r="D334" s="2" t="s">
        <v>871</v>
      </c>
      <c r="E334" s="2" t="s">
        <v>872</v>
      </c>
      <c r="F334" s="2" t="s">
        <v>873</v>
      </c>
      <c r="G334" s="2">
        <v>6</v>
      </c>
      <c r="H334" s="3">
        <v>214.86</v>
      </c>
      <c r="I334" s="2">
        <v>20</v>
      </c>
      <c r="J334" s="3">
        <v>257.83</v>
      </c>
      <c r="K334" s="3">
        <v>1031.33</v>
      </c>
      <c r="L334" s="3">
        <v>948.36</v>
      </c>
      <c r="M334" s="3">
        <v>82.97</v>
      </c>
      <c r="N334" s="2" t="s">
        <v>23</v>
      </c>
      <c r="O334" s="2" t="s">
        <v>24</v>
      </c>
      <c r="P334" s="2" t="s">
        <v>25</v>
      </c>
      <c r="Q334" s="2" t="s">
        <v>874</v>
      </c>
      <c r="R334" s="2" t="s">
        <v>49</v>
      </c>
    </row>
    <row r="335" spans="1:18" x14ac:dyDescent="0.25">
      <c r="A335" s="2" t="s">
        <v>1334</v>
      </c>
      <c r="B335" s="6">
        <v>46114</v>
      </c>
      <c r="C335" s="2" t="s">
        <v>1168</v>
      </c>
      <c r="D335" s="2" t="s">
        <v>59</v>
      </c>
      <c r="E335" s="2" t="s">
        <v>1252</v>
      </c>
      <c r="F335" s="2" t="s">
        <v>1335</v>
      </c>
      <c r="G335" s="2">
        <v>5</v>
      </c>
      <c r="H335" s="3">
        <v>376.44</v>
      </c>
      <c r="I335" s="2">
        <v>0</v>
      </c>
      <c r="J335" s="3">
        <v>0</v>
      </c>
      <c r="K335" s="3">
        <v>1882.2</v>
      </c>
      <c r="L335" s="3">
        <v>1358.9</v>
      </c>
      <c r="M335" s="3">
        <v>523.29999999999995</v>
      </c>
      <c r="N335" s="2" t="s">
        <v>23</v>
      </c>
      <c r="O335" s="2" t="s">
        <v>24</v>
      </c>
      <c r="P335" s="2" t="s">
        <v>25</v>
      </c>
      <c r="Q335" s="2" t="s">
        <v>1336</v>
      </c>
      <c r="R335" s="2" t="s">
        <v>49</v>
      </c>
    </row>
    <row r="336" spans="1:18" x14ac:dyDescent="0.25">
      <c r="A336" s="2" t="s">
        <v>2456</v>
      </c>
      <c r="B336" s="6">
        <v>46114</v>
      </c>
      <c r="C336" s="2" t="s">
        <v>1945</v>
      </c>
      <c r="D336" s="2" t="s">
        <v>264</v>
      </c>
      <c r="E336" s="2" t="s">
        <v>125</v>
      </c>
      <c r="F336" s="2" t="s">
        <v>410</v>
      </c>
      <c r="G336" s="2">
        <v>5</v>
      </c>
      <c r="H336" s="3">
        <v>423.91</v>
      </c>
      <c r="I336" s="2">
        <v>10</v>
      </c>
      <c r="J336" s="3">
        <v>211.96</v>
      </c>
      <c r="K336" s="3">
        <v>1907.59</v>
      </c>
      <c r="L336" s="3">
        <v>1429.5</v>
      </c>
      <c r="M336" s="3">
        <v>478.09</v>
      </c>
      <c r="N336" s="2" t="s">
        <v>80</v>
      </c>
      <c r="O336" s="2" t="s">
        <v>24</v>
      </c>
      <c r="P336" s="2" t="s">
        <v>25</v>
      </c>
      <c r="Q336" s="2" t="s">
        <v>2086</v>
      </c>
      <c r="R336" s="2" t="s">
        <v>49</v>
      </c>
    </row>
    <row r="337" spans="1:18" x14ac:dyDescent="0.25">
      <c r="A337" s="2" t="s">
        <v>2934</v>
      </c>
      <c r="B337" s="6">
        <v>46114</v>
      </c>
      <c r="C337" s="2" t="s">
        <v>2935</v>
      </c>
      <c r="D337" s="2" t="s">
        <v>264</v>
      </c>
      <c r="E337" s="2" t="s">
        <v>576</v>
      </c>
      <c r="F337" s="2" t="s">
        <v>577</v>
      </c>
      <c r="G337" s="2">
        <v>4</v>
      </c>
      <c r="H337" s="3">
        <v>383.51</v>
      </c>
      <c r="I337" s="2">
        <v>20</v>
      </c>
      <c r="J337" s="3">
        <v>306.81</v>
      </c>
      <c r="K337" s="3">
        <v>1227.23</v>
      </c>
      <c r="L337" s="3">
        <v>1143.5999999999999</v>
      </c>
      <c r="M337" s="3">
        <v>83.63</v>
      </c>
      <c r="N337" s="2" t="s">
        <v>68</v>
      </c>
      <c r="O337" s="2" t="s">
        <v>24</v>
      </c>
      <c r="P337" s="2" t="s">
        <v>55</v>
      </c>
      <c r="Q337" s="2" t="s">
        <v>2936</v>
      </c>
      <c r="R337" s="2" t="s">
        <v>49</v>
      </c>
    </row>
    <row r="338" spans="1:18" x14ac:dyDescent="0.25">
      <c r="A338" s="2" t="s">
        <v>3167</v>
      </c>
      <c r="B338" s="6">
        <v>46114</v>
      </c>
      <c r="C338" s="2" t="s">
        <v>1099</v>
      </c>
      <c r="D338" s="2" t="s">
        <v>1189</v>
      </c>
      <c r="E338" s="2" t="s">
        <v>906</v>
      </c>
      <c r="F338" s="2" t="s">
        <v>907</v>
      </c>
      <c r="G338" s="2">
        <v>6</v>
      </c>
      <c r="H338" s="3">
        <v>197.97</v>
      </c>
      <c r="I338" s="2">
        <v>10</v>
      </c>
      <c r="J338" s="3">
        <v>118.78</v>
      </c>
      <c r="K338" s="3">
        <v>1069.04</v>
      </c>
      <c r="L338" s="3">
        <v>949.68</v>
      </c>
      <c r="M338" s="3">
        <v>119.36</v>
      </c>
      <c r="N338" s="2" t="s">
        <v>68</v>
      </c>
      <c r="O338" s="2" t="s">
        <v>24</v>
      </c>
      <c r="P338" s="2" t="s">
        <v>25</v>
      </c>
      <c r="Q338" s="2" t="s">
        <v>2583</v>
      </c>
      <c r="R338" s="2" t="s">
        <v>49</v>
      </c>
    </row>
    <row r="339" spans="1:18" x14ac:dyDescent="0.25">
      <c r="A339" s="2" t="s">
        <v>3444</v>
      </c>
      <c r="B339" s="6">
        <v>46114</v>
      </c>
      <c r="C339" s="2" t="s">
        <v>1332</v>
      </c>
      <c r="D339" s="2" t="s">
        <v>44</v>
      </c>
      <c r="E339" s="2" t="s">
        <v>1092</v>
      </c>
      <c r="F339" s="2" t="s">
        <v>1093</v>
      </c>
      <c r="G339" s="2">
        <v>4</v>
      </c>
      <c r="H339" s="3">
        <v>398.25</v>
      </c>
      <c r="I339" s="2">
        <v>0</v>
      </c>
      <c r="J339" s="3">
        <v>0</v>
      </c>
      <c r="K339" s="3">
        <v>1593</v>
      </c>
      <c r="L339" s="3">
        <v>946.16</v>
      </c>
      <c r="M339" s="3">
        <v>646.84</v>
      </c>
      <c r="N339" s="2" t="s">
        <v>80</v>
      </c>
      <c r="O339" s="2" t="s">
        <v>24</v>
      </c>
      <c r="P339" s="2" t="s">
        <v>25</v>
      </c>
      <c r="Q339" s="2" t="s">
        <v>644</v>
      </c>
      <c r="R339" s="2" t="s">
        <v>49</v>
      </c>
    </row>
    <row r="340" spans="1:18" x14ac:dyDescent="0.25">
      <c r="A340" s="2" t="s">
        <v>3830</v>
      </c>
      <c r="B340" s="6">
        <v>46114</v>
      </c>
      <c r="C340" s="2" t="s">
        <v>1029</v>
      </c>
      <c r="D340" s="2" t="s">
        <v>1668</v>
      </c>
      <c r="E340" s="2" t="s">
        <v>102</v>
      </c>
      <c r="F340" s="2" t="s">
        <v>103</v>
      </c>
      <c r="G340" s="2">
        <v>8</v>
      </c>
      <c r="H340" s="3">
        <v>265.54000000000002</v>
      </c>
      <c r="I340" s="2">
        <v>0</v>
      </c>
      <c r="J340" s="3">
        <v>0</v>
      </c>
      <c r="K340" s="3">
        <v>2124.3200000000002</v>
      </c>
      <c r="L340" s="3">
        <v>1488.32</v>
      </c>
      <c r="M340" s="3">
        <v>636</v>
      </c>
      <c r="N340" s="2" t="s">
        <v>23</v>
      </c>
      <c r="O340" s="2" t="s">
        <v>24</v>
      </c>
      <c r="P340" s="2" t="s">
        <v>25</v>
      </c>
      <c r="Q340" s="2" t="s">
        <v>116</v>
      </c>
      <c r="R340" s="2" t="s">
        <v>49</v>
      </c>
    </row>
    <row r="341" spans="1:18" x14ac:dyDescent="0.25">
      <c r="A341" s="2" t="s">
        <v>541</v>
      </c>
      <c r="B341" s="6">
        <v>46083</v>
      </c>
      <c r="C341" s="2" t="s">
        <v>542</v>
      </c>
      <c r="D341" s="2" t="s">
        <v>543</v>
      </c>
      <c r="E341" s="2" t="s">
        <v>544</v>
      </c>
      <c r="F341" s="2" t="s">
        <v>545</v>
      </c>
      <c r="G341" s="2">
        <v>5</v>
      </c>
      <c r="H341" s="3">
        <v>420.41</v>
      </c>
      <c r="I341" s="2">
        <v>0</v>
      </c>
      <c r="J341" s="3">
        <v>0</v>
      </c>
      <c r="K341" s="3">
        <v>2102.0500000000002</v>
      </c>
      <c r="L341" s="3">
        <v>1378.35</v>
      </c>
      <c r="M341" s="3">
        <v>723.7</v>
      </c>
      <c r="N341" s="2" t="s">
        <v>47</v>
      </c>
      <c r="O341" s="2" t="s">
        <v>24</v>
      </c>
      <c r="P341" s="2" t="s">
        <v>25</v>
      </c>
      <c r="Q341" s="2" t="s">
        <v>546</v>
      </c>
      <c r="R341" s="2" t="s">
        <v>49</v>
      </c>
    </row>
    <row r="342" spans="1:18" x14ac:dyDescent="0.25">
      <c r="A342" s="2" t="s">
        <v>1588</v>
      </c>
      <c r="B342" s="6">
        <v>46083</v>
      </c>
      <c r="C342" s="2" t="s">
        <v>1029</v>
      </c>
      <c r="D342" s="2" t="s">
        <v>1539</v>
      </c>
      <c r="E342" s="2" t="s">
        <v>816</v>
      </c>
      <c r="F342" s="2" t="s">
        <v>1589</v>
      </c>
      <c r="G342" s="2">
        <v>3</v>
      </c>
      <c r="H342" s="3">
        <v>72.31</v>
      </c>
      <c r="I342" s="2">
        <v>5</v>
      </c>
      <c r="J342" s="3">
        <v>10.85</v>
      </c>
      <c r="K342" s="3">
        <v>206.08</v>
      </c>
      <c r="L342" s="3">
        <v>149.97</v>
      </c>
      <c r="M342" s="3">
        <v>56.11</v>
      </c>
      <c r="N342" s="2" t="s">
        <v>80</v>
      </c>
      <c r="O342" s="2" t="s">
        <v>24</v>
      </c>
      <c r="P342" s="2" t="s">
        <v>25</v>
      </c>
      <c r="Q342" s="2" t="s">
        <v>1590</v>
      </c>
      <c r="R342" s="2" t="s">
        <v>49</v>
      </c>
    </row>
    <row r="343" spans="1:18" x14ac:dyDescent="0.25">
      <c r="A343" s="2" t="s">
        <v>1758</v>
      </c>
      <c r="B343" s="6">
        <v>46083</v>
      </c>
      <c r="C343" s="2" t="s">
        <v>1256</v>
      </c>
      <c r="D343" s="2" t="s">
        <v>101</v>
      </c>
      <c r="E343" s="2" t="s">
        <v>791</v>
      </c>
      <c r="F343" s="2" t="s">
        <v>1759</v>
      </c>
      <c r="G343" s="2">
        <v>5</v>
      </c>
      <c r="H343" s="3">
        <v>444.12</v>
      </c>
      <c r="I343" s="2">
        <v>20</v>
      </c>
      <c r="J343" s="3">
        <v>444.12</v>
      </c>
      <c r="K343" s="3">
        <v>1776.48</v>
      </c>
      <c r="L343" s="3">
        <v>1758.15</v>
      </c>
      <c r="M343" s="3">
        <v>18.329999999999998</v>
      </c>
      <c r="N343" s="2" t="s">
        <v>133</v>
      </c>
      <c r="O343" s="2" t="s">
        <v>24</v>
      </c>
      <c r="P343" s="2" t="s">
        <v>25</v>
      </c>
      <c r="Q343" s="2" t="s">
        <v>1760</v>
      </c>
      <c r="R343" s="2" t="s">
        <v>49</v>
      </c>
    </row>
    <row r="344" spans="1:18" x14ac:dyDescent="0.25">
      <c r="A344" s="2" t="s">
        <v>2999</v>
      </c>
      <c r="B344" s="6">
        <v>46083</v>
      </c>
      <c r="C344" s="2" t="s">
        <v>2075</v>
      </c>
      <c r="D344" s="2" t="s">
        <v>1706</v>
      </c>
      <c r="E344" s="2" t="s">
        <v>270</v>
      </c>
      <c r="F344" s="2" t="s">
        <v>109</v>
      </c>
      <c r="G344" s="2">
        <v>4</v>
      </c>
      <c r="H344" s="3">
        <v>268.32</v>
      </c>
      <c r="I344" s="2">
        <v>15</v>
      </c>
      <c r="J344" s="3">
        <v>160.99</v>
      </c>
      <c r="K344" s="3">
        <v>912.29</v>
      </c>
      <c r="L344" s="3">
        <v>965.76</v>
      </c>
      <c r="M344" s="3">
        <v>-53.47</v>
      </c>
      <c r="N344" s="2" t="s">
        <v>40</v>
      </c>
      <c r="O344" s="2" t="s">
        <v>24</v>
      </c>
      <c r="P344" s="2" t="s">
        <v>55</v>
      </c>
      <c r="Q344" s="2" t="s">
        <v>1407</v>
      </c>
      <c r="R344" s="2" t="s">
        <v>49</v>
      </c>
    </row>
    <row r="345" spans="1:18" x14ac:dyDescent="0.25">
      <c r="A345" s="2" t="s">
        <v>3296</v>
      </c>
      <c r="B345" s="6">
        <v>46083</v>
      </c>
      <c r="C345" s="2" t="s">
        <v>2069</v>
      </c>
      <c r="D345" s="2" t="s">
        <v>1156</v>
      </c>
      <c r="E345" s="2" t="s">
        <v>221</v>
      </c>
      <c r="F345" s="2" t="s">
        <v>1472</v>
      </c>
      <c r="G345" s="2">
        <v>5</v>
      </c>
      <c r="H345" s="3">
        <v>147.72</v>
      </c>
      <c r="I345" s="2">
        <v>10</v>
      </c>
      <c r="J345" s="3">
        <v>73.86</v>
      </c>
      <c r="K345" s="3">
        <v>664.74</v>
      </c>
      <c r="L345" s="3">
        <v>546.04999999999995</v>
      </c>
      <c r="M345" s="3">
        <v>118.69</v>
      </c>
      <c r="N345" s="2" t="s">
        <v>47</v>
      </c>
      <c r="O345" s="2" t="s">
        <v>24</v>
      </c>
      <c r="P345" s="2" t="s">
        <v>55</v>
      </c>
      <c r="Q345" s="2" t="s">
        <v>1295</v>
      </c>
      <c r="R345" s="2" t="s">
        <v>49</v>
      </c>
    </row>
    <row r="346" spans="1:18" x14ac:dyDescent="0.25">
      <c r="A346" s="2" t="s">
        <v>4196</v>
      </c>
      <c r="B346" s="6">
        <v>46083</v>
      </c>
      <c r="C346" s="2" t="s">
        <v>1168</v>
      </c>
      <c r="D346" s="2" t="s">
        <v>147</v>
      </c>
      <c r="E346" s="2" t="s">
        <v>1092</v>
      </c>
      <c r="F346" s="2" t="s">
        <v>577</v>
      </c>
      <c r="G346" s="2">
        <v>8</v>
      </c>
      <c r="H346" s="3">
        <v>373.95</v>
      </c>
      <c r="I346" s="2">
        <v>5</v>
      </c>
      <c r="J346" s="3">
        <v>149.58000000000001</v>
      </c>
      <c r="K346" s="3">
        <v>2842.02</v>
      </c>
      <c r="L346" s="3">
        <v>2089.7600000000002</v>
      </c>
      <c r="M346" s="3">
        <v>752.26</v>
      </c>
      <c r="N346" s="2" t="s">
        <v>47</v>
      </c>
      <c r="O346" s="2" t="s">
        <v>24</v>
      </c>
      <c r="P346" s="2" t="s">
        <v>55</v>
      </c>
      <c r="Q346" s="2" t="s">
        <v>619</v>
      </c>
      <c r="R346" s="2" t="s">
        <v>49</v>
      </c>
    </row>
    <row r="347" spans="1:18" x14ac:dyDescent="0.25">
      <c r="A347" s="2" t="s">
        <v>843</v>
      </c>
      <c r="B347" s="6">
        <v>46055</v>
      </c>
      <c r="C347" s="2" t="s">
        <v>844</v>
      </c>
      <c r="D347" s="2" t="s">
        <v>275</v>
      </c>
      <c r="E347" s="2" t="s">
        <v>90</v>
      </c>
      <c r="F347" s="2" t="s">
        <v>239</v>
      </c>
      <c r="G347" s="2">
        <v>3</v>
      </c>
      <c r="H347" s="3">
        <v>51.33</v>
      </c>
      <c r="I347" s="2">
        <v>20</v>
      </c>
      <c r="J347" s="3">
        <v>30.8</v>
      </c>
      <c r="K347" s="3">
        <v>123.19</v>
      </c>
      <c r="L347" s="3">
        <v>112.44</v>
      </c>
      <c r="M347" s="3">
        <v>10.75</v>
      </c>
      <c r="N347" s="2" t="s">
        <v>68</v>
      </c>
      <c r="O347" s="2" t="s">
        <v>24</v>
      </c>
      <c r="P347" s="2" t="s">
        <v>25</v>
      </c>
      <c r="Q347" s="2" t="s">
        <v>845</v>
      </c>
      <c r="R347" s="2" t="s">
        <v>49</v>
      </c>
    </row>
    <row r="348" spans="1:18" x14ac:dyDescent="0.25">
      <c r="A348" s="2" t="s">
        <v>3170</v>
      </c>
      <c r="B348" s="6">
        <v>46055</v>
      </c>
      <c r="C348" s="2" t="s">
        <v>1551</v>
      </c>
      <c r="D348" s="2" t="s">
        <v>432</v>
      </c>
      <c r="E348" s="2" t="s">
        <v>2611</v>
      </c>
      <c r="F348" s="2" t="s">
        <v>2612</v>
      </c>
      <c r="G348" s="2">
        <v>8</v>
      </c>
      <c r="H348" s="3">
        <v>306.43</v>
      </c>
      <c r="I348" s="2">
        <v>0</v>
      </c>
      <c r="J348" s="3">
        <v>0</v>
      </c>
      <c r="K348" s="3">
        <v>2451.44</v>
      </c>
      <c r="L348" s="3">
        <v>2011.36</v>
      </c>
      <c r="M348" s="3">
        <v>440.08</v>
      </c>
      <c r="N348" s="2" t="s">
        <v>68</v>
      </c>
      <c r="O348" s="2" t="s">
        <v>24</v>
      </c>
      <c r="P348" s="2" t="s">
        <v>25</v>
      </c>
      <c r="Q348" s="2" t="s">
        <v>2196</v>
      </c>
      <c r="R348" s="2" t="s">
        <v>49</v>
      </c>
    </row>
    <row r="349" spans="1:18" x14ac:dyDescent="0.25">
      <c r="A349" s="2" t="s">
        <v>3351</v>
      </c>
      <c r="B349" s="6">
        <v>46055</v>
      </c>
      <c r="C349" s="2" t="s">
        <v>2501</v>
      </c>
      <c r="D349" s="2" t="s">
        <v>459</v>
      </c>
      <c r="E349" s="2" t="s">
        <v>465</v>
      </c>
      <c r="F349" s="2" t="s">
        <v>160</v>
      </c>
      <c r="G349" s="2">
        <v>2</v>
      </c>
      <c r="H349" s="3">
        <v>71.290000000000006</v>
      </c>
      <c r="I349" s="2">
        <v>0</v>
      </c>
      <c r="J349" s="3">
        <v>0</v>
      </c>
      <c r="K349" s="3">
        <v>142.58000000000001</v>
      </c>
      <c r="L349" s="3">
        <v>118.74</v>
      </c>
      <c r="M349" s="3">
        <v>23.84</v>
      </c>
      <c r="N349" s="2" t="s">
        <v>40</v>
      </c>
      <c r="O349" s="2" t="s">
        <v>24</v>
      </c>
      <c r="P349" s="2" t="s">
        <v>25</v>
      </c>
      <c r="Q349" s="2" t="s">
        <v>2406</v>
      </c>
      <c r="R349" s="2" t="s">
        <v>49</v>
      </c>
    </row>
    <row r="350" spans="1:18" x14ac:dyDescent="0.25">
      <c r="A350" s="2" t="s">
        <v>3951</v>
      </c>
      <c r="B350" s="6">
        <v>46055</v>
      </c>
      <c r="C350" s="2" t="s">
        <v>629</v>
      </c>
      <c r="D350" s="2" t="s">
        <v>1869</v>
      </c>
      <c r="E350" s="2" t="s">
        <v>53</v>
      </c>
      <c r="F350" s="2" t="s">
        <v>205</v>
      </c>
      <c r="G350" s="2">
        <v>7</v>
      </c>
      <c r="H350" s="3">
        <v>110.77</v>
      </c>
      <c r="I350" s="2">
        <v>20</v>
      </c>
      <c r="J350" s="3">
        <v>155.08000000000001</v>
      </c>
      <c r="K350" s="3">
        <v>620.30999999999995</v>
      </c>
      <c r="L350" s="3">
        <v>583.30999999999995</v>
      </c>
      <c r="M350" s="3">
        <v>37</v>
      </c>
      <c r="N350" s="2" t="s">
        <v>68</v>
      </c>
      <c r="O350" s="2" t="s">
        <v>24</v>
      </c>
      <c r="P350" s="2" t="s">
        <v>25</v>
      </c>
      <c r="Q350" s="2" t="s">
        <v>223</v>
      </c>
      <c r="R350" s="2" t="s">
        <v>49</v>
      </c>
    </row>
    <row r="351" spans="1:18" x14ac:dyDescent="0.25">
      <c r="A351" s="2" t="s">
        <v>2564</v>
      </c>
      <c r="B351" s="6">
        <v>46024</v>
      </c>
      <c r="C351" s="2" t="s">
        <v>2565</v>
      </c>
      <c r="D351" s="2" t="s">
        <v>708</v>
      </c>
      <c r="E351" s="2" t="s">
        <v>355</v>
      </c>
      <c r="F351" s="2" t="s">
        <v>356</v>
      </c>
      <c r="G351" s="2">
        <v>1</v>
      </c>
      <c r="H351" s="3">
        <v>474.19</v>
      </c>
      <c r="I351" s="2">
        <v>0</v>
      </c>
      <c r="J351" s="3">
        <v>0</v>
      </c>
      <c r="K351" s="3">
        <v>545.32000000000005</v>
      </c>
      <c r="L351" s="3">
        <v>343.89</v>
      </c>
      <c r="M351" s="3">
        <v>201.43</v>
      </c>
      <c r="N351" s="2" t="s">
        <v>40</v>
      </c>
      <c r="O351" s="2" t="s">
        <v>24</v>
      </c>
      <c r="P351" s="2" t="s">
        <v>25</v>
      </c>
      <c r="Q351" s="2" t="s">
        <v>406</v>
      </c>
      <c r="R351" s="2" t="s">
        <v>27</v>
      </c>
    </row>
    <row r="352" spans="1:18" x14ac:dyDescent="0.25">
      <c r="A352" s="2" t="s">
        <v>2893</v>
      </c>
      <c r="B352" s="6">
        <v>46024</v>
      </c>
      <c r="C352" s="2" t="s">
        <v>1555</v>
      </c>
      <c r="D352" s="2" t="s">
        <v>1678</v>
      </c>
      <c r="E352" s="2" t="s">
        <v>2307</v>
      </c>
      <c r="F352" s="2" t="s">
        <v>1420</v>
      </c>
      <c r="G352" s="2">
        <v>2</v>
      </c>
      <c r="H352" s="3">
        <v>342.27</v>
      </c>
      <c r="I352" s="2">
        <v>5</v>
      </c>
      <c r="J352" s="3">
        <v>34.229999999999997</v>
      </c>
      <c r="K352" s="3">
        <v>747.86</v>
      </c>
      <c r="L352" s="3">
        <v>532.20000000000005</v>
      </c>
      <c r="M352" s="3">
        <v>215.66</v>
      </c>
      <c r="N352" s="2" t="s">
        <v>47</v>
      </c>
      <c r="O352" s="2" t="s">
        <v>24</v>
      </c>
      <c r="P352" s="2" t="s">
        <v>25</v>
      </c>
      <c r="Q352" s="2" t="s">
        <v>668</v>
      </c>
      <c r="R352" s="2" t="s">
        <v>27</v>
      </c>
    </row>
    <row r="353" spans="1:18" x14ac:dyDescent="0.25">
      <c r="A353" s="2" t="s">
        <v>3038</v>
      </c>
      <c r="B353" s="6">
        <v>46024</v>
      </c>
      <c r="C353" s="2" t="s">
        <v>1486</v>
      </c>
      <c r="D353" s="2" t="s">
        <v>2958</v>
      </c>
      <c r="E353" s="2" t="s">
        <v>617</v>
      </c>
      <c r="F353" s="2" t="s">
        <v>618</v>
      </c>
      <c r="G353" s="2">
        <v>1</v>
      </c>
      <c r="H353" s="3">
        <v>414.29</v>
      </c>
      <c r="I353" s="2">
        <v>0</v>
      </c>
      <c r="J353" s="3">
        <v>0</v>
      </c>
      <c r="K353" s="3">
        <v>476.43</v>
      </c>
      <c r="L353" s="3">
        <v>314.26</v>
      </c>
      <c r="M353" s="3">
        <v>162.16999999999999</v>
      </c>
      <c r="N353" s="2" t="s">
        <v>1122</v>
      </c>
      <c r="O353" s="2" t="s">
        <v>24</v>
      </c>
      <c r="P353" s="2" t="s">
        <v>25</v>
      </c>
      <c r="Q353" s="2" t="s">
        <v>1546</v>
      </c>
      <c r="R353" s="2" t="s">
        <v>27</v>
      </c>
    </row>
    <row r="354" spans="1:18" x14ac:dyDescent="0.25">
      <c r="A354" s="2" t="s">
        <v>3675</v>
      </c>
      <c r="B354" s="6">
        <v>46024</v>
      </c>
      <c r="C354" s="2" t="s">
        <v>487</v>
      </c>
      <c r="D354" s="2" t="s">
        <v>1804</v>
      </c>
      <c r="E354" s="2" t="s">
        <v>950</v>
      </c>
      <c r="F354" s="2" t="s">
        <v>1504</v>
      </c>
      <c r="G354" s="2">
        <v>8</v>
      </c>
      <c r="H354" s="3">
        <v>47.48</v>
      </c>
      <c r="I354" s="2">
        <v>0</v>
      </c>
      <c r="J354" s="3">
        <v>0</v>
      </c>
      <c r="K354" s="3">
        <v>436.82</v>
      </c>
      <c r="L354" s="3">
        <v>292.72000000000003</v>
      </c>
      <c r="M354" s="3">
        <v>144.1</v>
      </c>
      <c r="N354" s="2" t="s">
        <v>80</v>
      </c>
      <c r="O354" s="2" t="s">
        <v>24</v>
      </c>
      <c r="P354" s="2" t="s">
        <v>25</v>
      </c>
      <c r="Q354" s="2" t="s">
        <v>3676</v>
      </c>
      <c r="R354" s="2" t="s">
        <v>27</v>
      </c>
    </row>
    <row r="355" spans="1:18" x14ac:dyDescent="0.25">
      <c r="A355" s="2" t="s">
        <v>3912</v>
      </c>
      <c r="B355" s="6">
        <v>46024</v>
      </c>
      <c r="C355" s="2" t="s">
        <v>3307</v>
      </c>
      <c r="D355" s="2" t="s">
        <v>170</v>
      </c>
      <c r="E355" s="2" t="s">
        <v>488</v>
      </c>
      <c r="F355" s="2" t="s">
        <v>489</v>
      </c>
      <c r="G355" s="2">
        <v>3</v>
      </c>
      <c r="H355" s="3">
        <v>225.45</v>
      </c>
      <c r="I355" s="2">
        <v>5</v>
      </c>
      <c r="J355" s="3">
        <v>33.82</v>
      </c>
      <c r="K355" s="3">
        <v>738.91</v>
      </c>
      <c r="L355" s="3">
        <v>572.70000000000005</v>
      </c>
      <c r="M355" s="3">
        <v>166.21</v>
      </c>
      <c r="N355" s="2" t="s">
        <v>47</v>
      </c>
      <c r="O355" s="2" t="s">
        <v>24</v>
      </c>
      <c r="P355" s="2" t="s">
        <v>33</v>
      </c>
      <c r="Q355" s="2" t="s">
        <v>2196</v>
      </c>
      <c r="R355" s="2" t="s">
        <v>27</v>
      </c>
    </row>
    <row r="356" spans="1:18" x14ac:dyDescent="0.25">
      <c r="A356" s="2" t="s">
        <v>4320</v>
      </c>
      <c r="B356" s="6">
        <v>46024</v>
      </c>
      <c r="C356" s="2" t="s">
        <v>289</v>
      </c>
      <c r="D356" s="2" t="s">
        <v>714</v>
      </c>
      <c r="E356" s="2" t="s">
        <v>1066</v>
      </c>
      <c r="F356" s="2" t="s">
        <v>1067</v>
      </c>
      <c r="G356" s="2">
        <v>6</v>
      </c>
      <c r="H356" s="3">
        <v>168.56</v>
      </c>
      <c r="I356" s="2">
        <v>15</v>
      </c>
      <c r="J356" s="3">
        <v>151.69999999999999</v>
      </c>
      <c r="K356" s="3">
        <v>988.61</v>
      </c>
      <c r="L356" s="3">
        <v>745.44</v>
      </c>
      <c r="M356" s="3">
        <v>243.17</v>
      </c>
      <c r="N356" s="2" t="s">
        <v>40</v>
      </c>
      <c r="O356" s="2" t="s">
        <v>24</v>
      </c>
      <c r="P356" s="2" t="s">
        <v>25</v>
      </c>
      <c r="Q356" s="2" t="s">
        <v>2663</v>
      </c>
      <c r="R356" s="2" t="s">
        <v>27</v>
      </c>
    </row>
    <row r="357" spans="1:18" x14ac:dyDescent="0.25">
      <c r="A357" s="2" t="s">
        <v>4550</v>
      </c>
      <c r="B357" s="6">
        <v>46024</v>
      </c>
      <c r="C357" s="2" t="s">
        <v>2062</v>
      </c>
      <c r="D357" s="2" t="s">
        <v>755</v>
      </c>
      <c r="E357" s="2" t="s">
        <v>1190</v>
      </c>
      <c r="F357" s="2" t="s">
        <v>3780</v>
      </c>
      <c r="G357" s="2">
        <v>4</v>
      </c>
      <c r="H357" s="3">
        <v>442.14</v>
      </c>
      <c r="I357" s="2">
        <v>5</v>
      </c>
      <c r="J357" s="3">
        <v>88.43</v>
      </c>
      <c r="K357" s="3">
        <v>1932.15</v>
      </c>
      <c r="L357" s="3">
        <v>1407.48</v>
      </c>
      <c r="M357" s="3">
        <v>524.66999999999996</v>
      </c>
      <c r="N357" s="2" t="s">
        <v>4551</v>
      </c>
      <c r="O357" s="2" t="s">
        <v>24</v>
      </c>
      <c r="P357" s="2" t="s">
        <v>25</v>
      </c>
      <c r="Q357" s="2" t="s">
        <v>2809</v>
      </c>
      <c r="R357" s="2" t="s">
        <v>27</v>
      </c>
    </row>
    <row r="358" spans="1:18" x14ac:dyDescent="0.25">
      <c r="A358" s="2" t="s">
        <v>2699</v>
      </c>
      <c r="B358" s="6">
        <v>46053</v>
      </c>
      <c r="C358" s="2" t="s">
        <v>679</v>
      </c>
      <c r="D358" s="2" t="s">
        <v>1650</v>
      </c>
      <c r="E358" s="2" t="s">
        <v>372</v>
      </c>
      <c r="F358" s="2" t="s">
        <v>373</v>
      </c>
      <c r="G358" s="2">
        <v>1</v>
      </c>
      <c r="H358" s="3">
        <v>232.2</v>
      </c>
      <c r="I358" s="2">
        <v>0</v>
      </c>
      <c r="J358" s="3">
        <v>0</v>
      </c>
      <c r="K358" s="3">
        <v>267.02999999999997</v>
      </c>
      <c r="L358" s="3">
        <v>160.97999999999999</v>
      </c>
      <c r="M358" s="3">
        <v>106.05</v>
      </c>
      <c r="N358" s="2" t="s">
        <v>133</v>
      </c>
      <c r="O358" s="2" t="s">
        <v>24</v>
      </c>
      <c r="P358" s="2" t="s">
        <v>25</v>
      </c>
      <c r="Q358" s="2" t="s">
        <v>1625</v>
      </c>
      <c r="R358" s="2" t="s">
        <v>27</v>
      </c>
    </row>
    <row r="359" spans="1:18" x14ac:dyDescent="0.25">
      <c r="A359" s="2" t="s">
        <v>4375</v>
      </c>
      <c r="B359" s="6">
        <v>46053</v>
      </c>
      <c r="C359" s="2" t="s">
        <v>811</v>
      </c>
      <c r="D359" s="2" t="s">
        <v>714</v>
      </c>
      <c r="E359" s="2" t="s">
        <v>704</v>
      </c>
      <c r="F359" s="2" t="s">
        <v>505</v>
      </c>
      <c r="G359" s="2">
        <v>2</v>
      </c>
      <c r="H359" s="3">
        <v>161.03</v>
      </c>
      <c r="I359" s="2">
        <v>15</v>
      </c>
      <c r="J359" s="3">
        <v>48.31</v>
      </c>
      <c r="K359" s="3">
        <v>314.81</v>
      </c>
      <c r="L359" s="3">
        <v>248.48</v>
      </c>
      <c r="M359" s="3">
        <v>66.33</v>
      </c>
      <c r="N359" s="2" t="s">
        <v>40</v>
      </c>
      <c r="O359" s="2" t="s">
        <v>24</v>
      </c>
      <c r="P359" s="2" t="s">
        <v>25</v>
      </c>
      <c r="Q359" s="2" t="s">
        <v>1277</v>
      </c>
      <c r="R359" s="2" t="s">
        <v>27</v>
      </c>
    </row>
    <row r="360" spans="1:18" x14ac:dyDescent="0.25">
      <c r="A360" s="2" t="s">
        <v>4259</v>
      </c>
      <c r="B360" s="6">
        <v>46052</v>
      </c>
      <c r="C360" s="2" t="s">
        <v>739</v>
      </c>
      <c r="D360" s="2" t="s">
        <v>405</v>
      </c>
      <c r="E360" s="2" t="s">
        <v>639</v>
      </c>
      <c r="F360" s="2" t="s">
        <v>1026</v>
      </c>
      <c r="G360" s="2">
        <v>5</v>
      </c>
      <c r="H360" s="3">
        <v>440.5</v>
      </c>
      <c r="I360" s="2">
        <v>15</v>
      </c>
      <c r="J360" s="3">
        <v>330.38</v>
      </c>
      <c r="K360" s="3">
        <v>1872.12</v>
      </c>
      <c r="L360" s="3">
        <v>1270.25</v>
      </c>
      <c r="M360" s="3">
        <v>601.87</v>
      </c>
      <c r="N360" s="2" t="s">
        <v>47</v>
      </c>
      <c r="O360" s="2" t="s">
        <v>24</v>
      </c>
      <c r="P360" s="2" t="s">
        <v>25</v>
      </c>
      <c r="Q360" s="2" t="s">
        <v>1767</v>
      </c>
      <c r="R360" s="2" t="s">
        <v>49</v>
      </c>
    </row>
    <row r="361" spans="1:18" x14ac:dyDescent="0.25">
      <c r="A361" s="2" t="s">
        <v>2719</v>
      </c>
      <c r="B361" s="6">
        <v>46051</v>
      </c>
      <c r="C361" s="2" t="s">
        <v>2044</v>
      </c>
      <c r="D361" s="2" t="s">
        <v>20</v>
      </c>
      <c r="E361" s="2" t="s">
        <v>1157</v>
      </c>
      <c r="F361" s="2" t="s">
        <v>1158</v>
      </c>
      <c r="G361" s="2">
        <v>1</v>
      </c>
      <c r="H361" s="3">
        <v>416.08</v>
      </c>
      <c r="I361" s="2">
        <v>5</v>
      </c>
      <c r="J361" s="3">
        <v>20.8</v>
      </c>
      <c r="K361" s="3">
        <v>395.28</v>
      </c>
      <c r="L361" s="3">
        <v>319.64</v>
      </c>
      <c r="M361" s="3">
        <v>75.64</v>
      </c>
      <c r="N361" s="2" t="s">
        <v>23</v>
      </c>
      <c r="O361" s="2" t="s">
        <v>24</v>
      </c>
      <c r="P361" s="2" t="s">
        <v>25</v>
      </c>
      <c r="Q361" s="2" t="s">
        <v>2031</v>
      </c>
      <c r="R361" s="2" t="s">
        <v>49</v>
      </c>
    </row>
    <row r="362" spans="1:18" x14ac:dyDescent="0.25">
      <c r="A362" s="2" t="s">
        <v>3805</v>
      </c>
      <c r="B362" s="6">
        <v>46051</v>
      </c>
      <c r="C362" s="2" t="s">
        <v>2458</v>
      </c>
      <c r="D362" s="2" t="s">
        <v>1650</v>
      </c>
      <c r="E362" s="2" t="s">
        <v>303</v>
      </c>
      <c r="F362" s="2" t="s">
        <v>2643</v>
      </c>
      <c r="G362" s="2">
        <v>5</v>
      </c>
      <c r="H362" s="3">
        <v>254.39</v>
      </c>
      <c r="I362" s="2">
        <v>15</v>
      </c>
      <c r="J362" s="3">
        <v>190.79</v>
      </c>
      <c r="K362" s="3">
        <v>1081.1600000000001</v>
      </c>
      <c r="L362" s="3">
        <v>804.9</v>
      </c>
      <c r="M362" s="3">
        <v>276.26</v>
      </c>
      <c r="N362" s="2" t="s">
        <v>80</v>
      </c>
      <c r="O362" s="2" t="s">
        <v>24</v>
      </c>
      <c r="P362" s="2" t="s">
        <v>25</v>
      </c>
      <c r="Q362" s="2" t="s">
        <v>1890</v>
      </c>
      <c r="R362" s="2" t="s">
        <v>49</v>
      </c>
    </row>
    <row r="363" spans="1:18" x14ac:dyDescent="0.25">
      <c r="A363" s="2" t="s">
        <v>4208</v>
      </c>
      <c r="B363" s="6">
        <v>46051</v>
      </c>
      <c r="C363" s="2" t="s">
        <v>1470</v>
      </c>
      <c r="D363" s="2" t="s">
        <v>530</v>
      </c>
      <c r="E363" s="2" t="s">
        <v>1385</v>
      </c>
      <c r="F363" s="2" t="s">
        <v>4209</v>
      </c>
      <c r="G363" s="2">
        <v>7</v>
      </c>
      <c r="H363" s="3">
        <v>140.66999999999999</v>
      </c>
      <c r="I363" s="2">
        <v>5</v>
      </c>
      <c r="J363" s="3">
        <v>49.23</v>
      </c>
      <c r="K363" s="3">
        <v>935.46</v>
      </c>
      <c r="L363" s="3">
        <v>669.9</v>
      </c>
      <c r="M363" s="3">
        <v>265.56</v>
      </c>
      <c r="N363" s="2" t="s">
        <v>23</v>
      </c>
      <c r="O363" s="2" t="s">
        <v>24</v>
      </c>
      <c r="P363" s="2" t="s">
        <v>25</v>
      </c>
      <c r="Q363" s="2" t="s">
        <v>2839</v>
      </c>
      <c r="R363" s="2" t="s">
        <v>49</v>
      </c>
    </row>
    <row r="364" spans="1:18" x14ac:dyDescent="0.25">
      <c r="A364" s="2" t="s">
        <v>2313</v>
      </c>
      <c r="B364" s="6">
        <v>46050</v>
      </c>
      <c r="C364" s="2" t="s">
        <v>1958</v>
      </c>
      <c r="D364" s="2" t="s">
        <v>777</v>
      </c>
      <c r="E364" s="2" t="s">
        <v>114</v>
      </c>
      <c r="F364" s="2" t="s">
        <v>531</v>
      </c>
      <c r="G364" s="2">
        <v>1</v>
      </c>
      <c r="H364" s="3">
        <v>86.11</v>
      </c>
      <c r="I364" s="2">
        <v>0</v>
      </c>
      <c r="J364" s="3">
        <v>0</v>
      </c>
      <c r="K364" s="3">
        <v>86.11</v>
      </c>
      <c r="L364" s="3">
        <v>68.17</v>
      </c>
      <c r="M364" s="3">
        <v>17.940000000000001</v>
      </c>
      <c r="N364" s="2" t="s">
        <v>23</v>
      </c>
      <c r="O364" s="2" t="s">
        <v>24</v>
      </c>
      <c r="P364" s="2" t="s">
        <v>25</v>
      </c>
      <c r="Q364" s="2" t="s">
        <v>2314</v>
      </c>
      <c r="R364" s="2" t="s">
        <v>49</v>
      </c>
    </row>
    <row r="365" spans="1:18" x14ac:dyDescent="0.25">
      <c r="A365" s="2" t="s">
        <v>2927</v>
      </c>
      <c r="B365" s="6">
        <v>46050</v>
      </c>
      <c r="C365" s="2" t="s">
        <v>370</v>
      </c>
      <c r="D365" s="2" t="s">
        <v>539</v>
      </c>
      <c r="E365" s="2" t="s">
        <v>852</v>
      </c>
      <c r="F365" s="2" t="s">
        <v>853</v>
      </c>
      <c r="G365" s="2">
        <v>2</v>
      </c>
      <c r="H365" s="3">
        <v>251.73</v>
      </c>
      <c r="I365" s="2">
        <v>0</v>
      </c>
      <c r="J365" s="3">
        <v>0</v>
      </c>
      <c r="K365" s="3">
        <v>503.46</v>
      </c>
      <c r="L365" s="3">
        <v>421.04</v>
      </c>
      <c r="M365" s="3">
        <v>82.42</v>
      </c>
      <c r="N365" s="2" t="s">
        <v>133</v>
      </c>
      <c r="O365" s="2" t="s">
        <v>24</v>
      </c>
      <c r="P365" s="2" t="s">
        <v>25</v>
      </c>
      <c r="Q365" s="2" t="s">
        <v>2928</v>
      </c>
      <c r="R365" s="2" t="s">
        <v>49</v>
      </c>
    </row>
    <row r="366" spans="1:18" x14ac:dyDescent="0.25">
      <c r="A366" s="2" t="s">
        <v>4110</v>
      </c>
      <c r="B366" s="6">
        <v>46050</v>
      </c>
      <c r="C366" s="2" t="s">
        <v>2849</v>
      </c>
      <c r="D366" s="2" t="s">
        <v>365</v>
      </c>
      <c r="E366" s="2" t="s">
        <v>291</v>
      </c>
      <c r="F366" s="2" t="s">
        <v>328</v>
      </c>
      <c r="G366" s="2">
        <v>5</v>
      </c>
      <c r="H366" s="3">
        <v>459.58</v>
      </c>
      <c r="I366" s="2">
        <v>20</v>
      </c>
      <c r="J366" s="3">
        <v>459.58</v>
      </c>
      <c r="K366" s="3">
        <v>1838.32</v>
      </c>
      <c r="L366" s="3">
        <v>1934.45</v>
      </c>
      <c r="M366" s="3">
        <v>-96.13</v>
      </c>
      <c r="N366" s="2" t="s">
        <v>80</v>
      </c>
      <c r="O366" s="2" t="s">
        <v>24</v>
      </c>
      <c r="P366" s="2" t="s">
        <v>33</v>
      </c>
      <c r="Q366" s="2" t="s">
        <v>2595</v>
      </c>
      <c r="R366" s="2" t="s">
        <v>49</v>
      </c>
    </row>
    <row r="367" spans="1:18" x14ac:dyDescent="0.25">
      <c r="A367" s="2" t="s">
        <v>2176</v>
      </c>
      <c r="B367" s="6">
        <v>46049</v>
      </c>
      <c r="C367" s="2" t="s">
        <v>2115</v>
      </c>
      <c r="D367" s="2" t="s">
        <v>572</v>
      </c>
      <c r="E367" s="2" t="s">
        <v>120</v>
      </c>
      <c r="F367" s="2" t="s">
        <v>1170</v>
      </c>
      <c r="G367" s="2">
        <v>5</v>
      </c>
      <c r="H367" s="3">
        <v>48.47</v>
      </c>
      <c r="I367" s="2">
        <v>15</v>
      </c>
      <c r="J367" s="3">
        <v>36.35</v>
      </c>
      <c r="K367" s="3">
        <v>206</v>
      </c>
      <c r="L367" s="3">
        <v>183.25</v>
      </c>
      <c r="M367" s="3">
        <v>22.75</v>
      </c>
      <c r="N367" s="2" t="s">
        <v>68</v>
      </c>
      <c r="O367" s="2" t="s">
        <v>24</v>
      </c>
      <c r="P367" s="2" t="s">
        <v>25</v>
      </c>
      <c r="Q367" s="2" t="s">
        <v>1611</v>
      </c>
      <c r="R367" s="2" t="s">
        <v>49</v>
      </c>
    </row>
    <row r="368" spans="1:18" x14ac:dyDescent="0.25">
      <c r="A368" s="2" t="s">
        <v>2869</v>
      </c>
      <c r="B368" s="6">
        <v>46049</v>
      </c>
      <c r="C368" s="2" t="s">
        <v>554</v>
      </c>
      <c r="D368" s="2" t="s">
        <v>214</v>
      </c>
      <c r="E368" s="2" t="s">
        <v>1323</v>
      </c>
      <c r="F368" s="2" t="s">
        <v>2870</v>
      </c>
      <c r="G368" s="2">
        <v>2</v>
      </c>
      <c r="H368" s="3">
        <v>147.97</v>
      </c>
      <c r="I368" s="2">
        <v>20</v>
      </c>
      <c r="J368" s="3">
        <v>59.19</v>
      </c>
      <c r="K368" s="3">
        <v>236.75</v>
      </c>
      <c r="L368" s="3">
        <v>225.6</v>
      </c>
      <c r="M368" s="3">
        <v>11.15</v>
      </c>
      <c r="N368" s="2" t="s">
        <v>68</v>
      </c>
      <c r="O368" s="2" t="s">
        <v>24</v>
      </c>
      <c r="P368" s="2" t="s">
        <v>25</v>
      </c>
      <c r="Q368" s="2" t="s">
        <v>1417</v>
      </c>
      <c r="R368" s="2" t="s">
        <v>49</v>
      </c>
    </row>
    <row r="369" spans="1:18" x14ac:dyDescent="0.25">
      <c r="A369" s="2" t="s">
        <v>2909</v>
      </c>
      <c r="B369" s="6">
        <v>46049</v>
      </c>
      <c r="C369" s="2" t="s">
        <v>2910</v>
      </c>
      <c r="D369" s="2" t="s">
        <v>164</v>
      </c>
      <c r="E369" s="2" t="s">
        <v>973</v>
      </c>
      <c r="F369" s="2" t="s">
        <v>974</v>
      </c>
      <c r="G369" s="2">
        <v>5</v>
      </c>
      <c r="H369" s="3">
        <v>191.13</v>
      </c>
      <c r="I369" s="2">
        <v>0</v>
      </c>
      <c r="J369" s="3">
        <v>0</v>
      </c>
      <c r="K369" s="3">
        <v>955.65</v>
      </c>
      <c r="L369" s="3">
        <v>767.1</v>
      </c>
      <c r="M369" s="3">
        <v>188.55</v>
      </c>
      <c r="N369" s="2" t="s">
        <v>40</v>
      </c>
      <c r="O369" s="2" t="s">
        <v>24</v>
      </c>
      <c r="P369" s="2" t="s">
        <v>25</v>
      </c>
      <c r="Q369" s="2" t="s">
        <v>1619</v>
      </c>
      <c r="R369" s="2" t="s">
        <v>49</v>
      </c>
    </row>
    <row r="370" spans="1:18" x14ac:dyDescent="0.25">
      <c r="A370" s="2" t="s">
        <v>3366</v>
      </c>
      <c r="B370" s="6">
        <v>46049</v>
      </c>
      <c r="C370" s="2" t="s">
        <v>1538</v>
      </c>
      <c r="D370" s="2" t="s">
        <v>944</v>
      </c>
      <c r="E370" s="2" t="s">
        <v>1031</v>
      </c>
      <c r="F370" s="2" t="s">
        <v>1032</v>
      </c>
      <c r="G370" s="2">
        <v>6</v>
      </c>
      <c r="H370" s="3">
        <v>368</v>
      </c>
      <c r="I370" s="2">
        <v>0</v>
      </c>
      <c r="J370" s="3">
        <v>0</v>
      </c>
      <c r="K370" s="3">
        <v>2208</v>
      </c>
      <c r="L370" s="3">
        <v>1430.58</v>
      </c>
      <c r="M370" s="3">
        <v>777.42</v>
      </c>
      <c r="N370" s="2" t="s">
        <v>68</v>
      </c>
      <c r="O370" s="2" t="s">
        <v>24</v>
      </c>
      <c r="P370" s="2" t="s">
        <v>25</v>
      </c>
      <c r="Q370" s="2" t="s">
        <v>1277</v>
      </c>
      <c r="R370" s="2" t="s">
        <v>49</v>
      </c>
    </row>
    <row r="371" spans="1:18" x14ac:dyDescent="0.25">
      <c r="A371" s="2" t="s">
        <v>3574</v>
      </c>
      <c r="B371" s="6">
        <v>46049</v>
      </c>
      <c r="C371" s="2" t="s">
        <v>3115</v>
      </c>
      <c r="D371" s="2" t="s">
        <v>247</v>
      </c>
      <c r="E371" s="2" t="s">
        <v>852</v>
      </c>
      <c r="F371" s="2" t="s">
        <v>997</v>
      </c>
      <c r="G371" s="2">
        <v>3</v>
      </c>
      <c r="H371" s="3">
        <v>330.49</v>
      </c>
      <c r="I371" s="2">
        <v>0</v>
      </c>
      <c r="J371" s="3">
        <v>0</v>
      </c>
      <c r="K371" s="3">
        <v>991.47</v>
      </c>
      <c r="L371" s="3">
        <v>814.59</v>
      </c>
      <c r="M371" s="3">
        <v>176.88</v>
      </c>
      <c r="N371" s="2" t="s">
        <v>40</v>
      </c>
      <c r="O371" s="2" t="s">
        <v>24</v>
      </c>
      <c r="P371" s="2" t="s">
        <v>55</v>
      </c>
      <c r="Q371" s="2" t="s">
        <v>631</v>
      </c>
      <c r="R371" s="2" t="s">
        <v>49</v>
      </c>
    </row>
    <row r="372" spans="1:18" x14ac:dyDescent="0.25">
      <c r="A372" s="2" t="s">
        <v>3621</v>
      </c>
      <c r="B372" s="6">
        <v>46049</v>
      </c>
      <c r="C372" s="2" t="s">
        <v>3622</v>
      </c>
      <c r="D372" s="2" t="s">
        <v>59</v>
      </c>
      <c r="E372" s="2" t="s">
        <v>159</v>
      </c>
      <c r="F372" s="2" t="s">
        <v>2800</v>
      </c>
      <c r="G372" s="2">
        <v>4</v>
      </c>
      <c r="H372" s="3">
        <v>342.46</v>
      </c>
      <c r="I372" s="2">
        <v>10</v>
      </c>
      <c r="J372" s="3">
        <v>136.97999999999999</v>
      </c>
      <c r="K372" s="3">
        <v>1232.8599999999999</v>
      </c>
      <c r="L372" s="3">
        <v>1087.1199999999999</v>
      </c>
      <c r="M372" s="3">
        <v>145.74</v>
      </c>
      <c r="N372" s="2" t="s">
        <v>80</v>
      </c>
      <c r="O372" s="2" t="s">
        <v>24</v>
      </c>
      <c r="P372" s="2" t="s">
        <v>25</v>
      </c>
      <c r="Q372" s="2" t="s">
        <v>784</v>
      </c>
      <c r="R372" s="2" t="s">
        <v>49</v>
      </c>
    </row>
    <row r="373" spans="1:18" x14ac:dyDescent="0.25">
      <c r="A373" s="2" t="s">
        <v>3287</v>
      </c>
      <c r="B373" s="6">
        <v>46048</v>
      </c>
      <c r="C373" s="2" t="s">
        <v>3288</v>
      </c>
      <c r="D373" s="2" t="s">
        <v>1112</v>
      </c>
      <c r="E373" s="2" t="s">
        <v>675</v>
      </c>
      <c r="F373" s="2" t="s">
        <v>601</v>
      </c>
      <c r="G373" s="2">
        <v>4</v>
      </c>
      <c r="H373" s="3">
        <v>360.52</v>
      </c>
      <c r="I373" s="2">
        <v>0</v>
      </c>
      <c r="J373" s="3">
        <v>0</v>
      </c>
      <c r="K373" s="3">
        <v>1442.08</v>
      </c>
      <c r="L373" s="3">
        <v>1297.92</v>
      </c>
      <c r="M373" s="3">
        <v>144.16</v>
      </c>
      <c r="N373" s="2" t="s">
        <v>133</v>
      </c>
      <c r="O373" s="2" t="s">
        <v>24</v>
      </c>
      <c r="P373" s="2" t="s">
        <v>25</v>
      </c>
      <c r="Q373" s="2" t="s">
        <v>1366</v>
      </c>
      <c r="R373" s="2" t="s">
        <v>49</v>
      </c>
    </row>
    <row r="374" spans="1:18" x14ac:dyDescent="0.25">
      <c r="A374" s="2" t="s">
        <v>3355</v>
      </c>
      <c r="B374" s="6">
        <v>46048</v>
      </c>
      <c r="C374" s="2" t="s">
        <v>629</v>
      </c>
      <c r="D374" s="2" t="s">
        <v>708</v>
      </c>
      <c r="E374" s="2" t="s">
        <v>544</v>
      </c>
      <c r="F374" s="2" t="s">
        <v>545</v>
      </c>
      <c r="G374" s="2">
        <v>5</v>
      </c>
      <c r="H374" s="3">
        <v>537.24</v>
      </c>
      <c r="I374" s="2">
        <v>0</v>
      </c>
      <c r="J374" s="3">
        <v>0</v>
      </c>
      <c r="K374" s="3">
        <v>2686.2</v>
      </c>
      <c r="L374" s="3">
        <v>1719.45</v>
      </c>
      <c r="M374" s="3">
        <v>966.75</v>
      </c>
      <c r="N374" s="2" t="s">
        <v>80</v>
      </c>
      <c r="O374" s="2" t="s">
        <v>24</v>
      </c>
      <c r="P374" s="2" t="s">
        <v>25</v>
      </c>
      <c r="Q374" s="2" t="s">
        <v>1897</v>
      </c>
      <c r="R374" s="2" t="s">
        <v>49</v>
      </c>
    </row>
    <row r="375" spans="1:18" x14ac:dyDescent="0.25">
      <c r="A375" s="2" t="s">
        <v>3849</v>
      </c>
      <c r="B375" s="6">
        <v>46048</v>
      </c>
      <c r="C375" s="2" t="s">
        <v>1128</v>
      </c>
      <c r="D375" s="2" t="s">
        <v>661</v>
      </c>
      <c r="E375" s="2" t="s">
        <v>153</v>
      </c>
      <c r="F375" s="2" t="s">
        <v>154</v>
      </c>
      <c r="G375" s="2">
        <v>4</v>
      </c>
      <c r="H375" s="3">
        <v>240.95</v>
      </c>
      <c r="I375" s="2">
        <v>5</v>
      </c>
      <c r="J375" s="3">
        <v>48.19</v>
      </c>
      <c r="K375" s="3">
        <v>915.61</v>
      </c>
      <c r="L375" s="3">
        <v>769.56</v>
      </c>
      <c r="M375" s="3">
        <v>146.05000000000001</v>
      </c>
      <c r="N375" s="2" t="s">
        <v>133</v>
      </c>
      <c r="O375" s="2" t="s">
        <v>24</v>
      </c>
      <c r="P375" s="2" t="s">
        <v>55</v>
      </c>
      <c r="Q375" s="2" t="s">
        <v>1277</v>
      </c>
      <c r="R375" s="2" t="s">
        <v>49</v>
      </c>
    </row>
    <row r="376" spans="1:18" x14ac:dyDescent="0.25">
      <c r="A376" s="2" t="s">
        <v>452</v>
      </c>
      <c r="B376" s="6">
        <v>46047</v>
      </c>
      <c r="C376" s="2" t="s">
        <v>453</v>
      </c>
      <c r="D376" s="2" t="s">
        <v>454</v>
      </c>
      <c r="E376" s="2" t="s">
        <v>142</v>
      </c>
      <c r="F376" s="2" t="s">
        <v>455</v>
      </c>
      <c r="G376" s="2">
        <v>3</v>
      </c>
      <c r="H376" s="3">
        <v>374.82</v>
      </c>
      <c r="I376" s="2">
        <v>15</v>
      </c>
      <c r="J376" s="3">
        <v>168.67</v>
      </c>
      <c r="K376" s="3">
        <v>1099.1600000000001</v>
      </c>
      <c r="L376" s="3">
        <v>931.14</v>
      </c>
      <c r="M376" s="3">
        <v>168.02</v>
      </c>
      <c r="N376" s="2" t="s">
        <v>40</v>
      </c>
      <c r="O376" s="2" t="s">
        <v>24</v>
      </c>
      <c r="P376" s="2" t="s">
        <v>25</v>
      </c>
      <c r="Q376" s="2" t="s">
        <v>456</v>
      </c>
      <c r="R376" s="2" t="s">
        <v>27</v>
      </c>
    </row>
    <row r="377" spans="1:18" x14ac:dyDescent="0.25">
      <c r="A377" s="2" t="s">
        <v>2495</v>
      </c>
      <c r="B377" s="6">
        <v>46047</v>
      </c>
      <c r="C377" s="2" t="s">
        <v>2496</v>
      </c>
      <c r="D377" s="2" t="s">
        <v>2391</v>
      </c>
      <c r="E377" s="2" t="s">
        <v>1431</v>
      </c>
      <c r="F377" s="2" t="s">
        <v>1432</v>
      </c>
      <c r="G377" s="2">
        <v>4</v>
      </c>
      <c r="H377" s="3">
        <v>150.04</v>
      </c>
      <c r="I377" s="2">
        <v>5</v>
      </c>
      <c r="J377" s="3">
        <v>30.01</v>
      </c>
      <c r="K377" s="3">
        <v>655.67</v>
      </c>
      <c r="L377" s="3">
        <v>511.92</v>
      </c>
      <c r="M377" s="3">
        <v>143.75</v>
      </c>
      <c r="N377" s="2" t="s">
        <v>40</v>
      </c>
      <c r="O377" s="2" t="s">
        <v>24</v>
      </c>
      <c r="P377" s="2" t="s">
        <v>25</v>
      </c>
      <c r="Q377" s="2" t="s">
        <v>743</v>
      </c>
      <c r="R377" s="2" t="s">
        <v>27</v>
      </c>
    </row>
    <row r="378" spans="1:18" x14ac:dyDescent="0.25">
      <c r="A378" s="2" t="s">
        <v>2908</v>
      </c>
      <c r="B378" s="6">
        <v>46047</v>
      </c>
      <c r="C378" s="2" t="s">
        <v>1200</v>
      </c>
      <c r="D378" s="2" t="s">
        <v>1382</v>
      </c>
      <c r="E378" s="2" t="s">
        <v>120</v>
      </c>
      <c r="F378" s="2" t="s">
        <v>401</v>
      </c>
      <c r="G378" s="2">
        <v>2</v>
      </c>
      <c r="H378" s="3">
        <v>317.99</v>
      </c>
      <c r="I378" s="2">
        <v>0</v>
      </c>
      <c r="J378" s="3">
        <v>0</v>
      </c>
      <c r="K378" s="3">
        <v>731.38</v>
      </c>
      <c r="L378" s="3">
        <v>470.1</v>
      </c>
      <c r="M378" s="3">
        <v>261.27999999999997</v>
      </c>
      <c r="N378" s="2" t="s">
        <v>80</v>
      </c>
      <c r="O378" s="2" t="s">
        <v>345</v>
      </c>
      <c r="P378" s="2" t="s">
        <v>25</v>
      </c>
      <c r="Q378" s="2" t="s">
        <v>2383</v>
      </c>
      <c r="R378" s="2" t="s">
        <v>27</v>
      </c>
    </row>
    <row r="379" spans="1:18" x14ac:dyDescent="0.25">
      <c r="A379" s="2" t="s">
        <v>3320</v>
      </c>
      <c r="B379" s="6">
        <v>46047</v>
      </c>
      <c r="C379" s="2" t="s">
        <v>3321</v>
      </c>
      <c r="D379" s="2" t="s">
        <v>365</v>
      </c>
      <c r="E379" s="2" t="s">
        <v>1081</v>
      </c>
      <c r="F379" s="2" t="s">
        <v>1082</v>
      </c>
      <c r="G379" s="2">
        <v>4</v>
      </c>
      <c r="H379" s="3">
        <v>459.58</v>
      </c>
      <c r="I379" s="2">
        <v>10</v>
      </c>
      <c r="J379" s="3">
        <v>183.83</v>
      </c>
      <c r="K379" s="3">
        <v>1902.66</v>
      </c>
      <c r="L379" s="3">
        <v>1547.56</v>
      </c>
      <c r="M379" s="3">
        <v>355.1</v>
      </c>
      <c r="N379" s="2" t="s">
        <v>80</v>
      </c>
      <c r="O379" s="2" t="s">
        <v>24</v>
      </c>
      <c r="P379" s="2" t="s">
        <v>25</v>
      </c>
      <c r="Q379" s="2" t="s">
        <v>287</v>
      </c>
      <c r="R379" s="2" t="s">
        <v>27</v>
      </c>
    </row>
    <row r="380" spans="1:18" x14ac:dyDescent="0.25">
      <c r="A380" s="2" t="s">
        <v>3472</v>
      </c>
      <c r="B380" s="6">
        <v>46047</v>
      </c>
      <c r="C380" s="2" t="s">
        <v>844</v>
      </c>
      <c r="D380" s="2" t="s">
        <v>158</v>
      </c>
      <c r="E380" s="2" t="s">
        <v>327</v>
      </c>
      <c r="F380" s="2" t="s">
        <v>892</v>
      </c>
      <c r="G380" s="2">
        <v>5</v>
      </c>
      <c r="H380" s="3">
        <v>306.62</v>
      </c>
      <c r="I380" s="2">
        <v>15</v>
      </c>
      <c r="J380" s="3">
        <v>229.97</v>
      </c>
      <c r="K380" s="3">
        <v>1498.6</v>
      </c>
      <c r="L380" s="3">
        <v>1299.6500000000001</v>
      </c>
      <c r="M380" s="3">
        <v>198.95</v>
      </c>
      <c r="N380" s="2" t="s">
        <v>47</v>
      </c>
      <c r="O380" s="2" t="s">
        <v>24</v>
      </c>
      <c r="P380" s="2" t="s">
        <v>25</v>
      </c>
      <c r="Q380" s="2" t="s">
        <v>1584</v>
      </c>
      <c r="R380" s="2" t="s">
        <v>27</v>
      </c>
    </row>
    <row r="381" spans="1:18" x14ac:dyDescent="0.25">
      <c r="A381" s="2" t="s">
        <v>3975</v>
      </c>
      <c r="B381" s="6">
        <v>46047</v>
      </c>
      <c r="C381" s="2" t="s">
        <v>3976</v>
      </c>
      <c r="D381" s="2" t="s">
        <v>170</v>
      </c>
      <c r="E381" s="2" t="s">
        <v>567</v>
      </c>
      <c r="F381" s="2" t="s">
        <v>3426</v>
      </c>
      <c r="G381" s="2">
        <v>1</v>
      </c>
      <c r="H381" s="3">
        <v>225.45</v>
      </c>
      <c r="I381" s="2">
        <v>0</v>
      </c>
      <c r="J381" s="3">
        <v>0</v>
      </c>
      <c r="K381" s="3">
        <v>259.27</v>
      </c>
      <c r="L381" s="3">
        <v>190.9</v>
      </c>
      <c r="M381" s="3">
        <v>68.37</v>
      </c>
      <c r="N381" s="2" t="s">
        <v>133</v>
      </c>
      <c r="O381" s="2" t="s">
        <v>24</v>
      </c>
      <c r="P381" s="2" t="s">
        <v>25</v>
      </c>
      <c r="Q381" s="2" t="s">
        <v>730</v>
      </c>
      <c r="R381" s="2" t="s">
        <v>27</v>
      </c>
    </row>
    <row r="382" spans="1:18" x14ac:dyDescent="0.25">
      <c r="A382" s="2" t="s">
        <v>4240</v>
      </c>
      <c r="B382" s="6">
        <v>46047</v>
      </c>
      <c r="C382" s="2" t="s">
        <v>2203</v>
      </c>
      <c r="D382" s="2" t="s">
        <v>77</v>
      </c>
      <c r="E382" s="2" t="s">
        <v>421</v>
      </c>
      <c r="F382" s="2" t="s">
        <v>787</v>
      </c>
      <c r="G382" s="2">
        <v>1</v>
      </c>
      <c r="H382" s="3">
        <v>131.03</v>
      </c>
      <c r="I382" s="2">
        <v>15</v>
      </c>
      <c r="J382" s="3">
        <v>19.649999999999999</v>
      </c>
      <c r="K382" s="3">
        <v>128.09</v>
      </c>
      <c r="L382" s="3">
        <v>117.27</v>
      </c>
      <c r="M382" s="3">
        <v>10.82</v>
      </c>
      <c r="N382" s="2" t="s">
        <v>40</v>
      </c>
      <c r="O382" s="2" t="s">
        <v>24</v>
      </c>
      <c r="P382" s="2" t="s">
        <v>25</v>
      </c>
      <c r="Q382" s="2" t="s">
        <v>1366</v>
      </c>
      <c r="R382" s="2" t="s">
        <v>27</v>
      </c>
    </row>
    <row r="383" spans="1:18" x14ac:dyDescent="0.25">
      <c r="A383" s="2" t="s">
        <v>353</v>
      </c>
      <c r="B383" s="6">
        <v>46046</v>
      </c>
      <c r="C383" s="2" t="s">
        <v>354</v>
      </c>
      <c r="D383" s="2" t="s">
        <v>89</v>
      </c>
      <c r="E383" s="2" t="s">
        <v>355</v>
      </c>
      <c r="F383" s="2" t="s">
        <v>356</v>
      </c>
      <c r="G383" s="2">
        <v>8</v>
      </c>
      <c r="H383" s="3">
        <v>39.340000000000003</v>
      </c>
      <c r="I383" s="2">
        <v>0</v>
      </c>
      <c r="J383" s="3">
        <v>0</v>
      </c>
      <c r="K383" s="3">
        <v>361.93</v>
      </c>
      <c r="L383" s="3">
        <v>259.2</v>
      </c>
      <c r="M383" s="3">
        <v>102.73</v>
      </c>
      <c r="N383" s="2" t="s">
        <v>40</v>
      </c>
      <c r="O383" s="2" t="s">
        <v>24</v>
      </c>
      <c r="P383" s="2" t="s">
        <v>25</v>
      </c>
      <c r="Q383" s="2" t="s">
        <v>357</v>
      </c>
      <c r="R383" s="2" t="s">
        <v>27</v>
      </c>
    </row>
    <row r="384" spans="1:18" x14ac:dyDescent="0.25">
      <c r="A384" s="2" t="s">
        <v>1763</v>
      </c>
      <c r="B384" s="6">
        <v>46046</v>
      </c>
      <c r="C384" s="2" t="s">
        <v>1520</v>
      </c>
      <c r="D384" s="2" t="s">
        <v>296</v>
      </c>
      <c r="E384" s="2" t="s">
        <v>835</v>
      </c>
      <c r="F384" s="2" t="s">
        <v>836</v>
      </c>
      <c r="G384" s="2">
        <v>2</v>
      </c>
      <c r="H384" s="3">
        <v>507.5</v>
      </c>
      <c r="I384" s="2">
        <v>0</v>
      </c>
      <c r="J384" s="3">
        <v>0</v>
      </c>
      <c r="K384" s="3">
        <v>1167.25</v>
      </c>
      <c r="L384" s="3">
        <v>726.58</v>
      </c>
      <c r="M384" s="3">
        <v>440.67</v>
      </c>
      <c r="N384" s="2" t="s">
        <v>68</v>
      </c>
      <c r="O384" s="2" t="s">
        <v>24</v>
      </c>
      <c r="P384" s="2" t="s">
        <v>55</v>
      </c>
      <c r="Q384" s="2" t="s">
        <v>1764</v>
      </c>
      <c r="R384" s="2" t="s">
        <v>27</v>
      </c>
    </row>
    <row r="385" spans="1:18" x14ac:dyDescent="0.25">
      <c r="A385" s="2" t="s">
        <v>2275</v>
      </c>
      <c r="B385" s="6">
        <v>46046</v>
      </c>
      <c r="C385" s="2" t="s">
        <v>2103</v>
      </c>
      <c r="D385" s="2" t="s">
        <v>220</v>
      </c>
      <c r="E385" s="2" t="s">
        <v>913</v>
      </c>
      <c r="F385" s="2" t="s">
        <v>2276</v>
      </c>
      <c r="G385" s="2">
        <v>5</v>
      </c>
      <c r="H385" s="3">
        <v>336.33</v>
      </c>
      <c r="I385" s="2">
        <v>10</v>
      </c>
      <c r="J385" s="3">
        <v>168.16</v>
      </c>
      <c r="K385" s="3">
        <v>1740.51</v>
      </c>
      <c r="L385" s="3">
        <v>1026.3499999999999</v>
      </c>
      <c r="M385" s="3">
        <v>714.16</v>
      </c>
      <c r="N385" s="2" t="s">
        <v>23</v>
      </c>
      <c r="O385" s="2" t="s">
        <v>24</v>
      </c>
      <c r="P385" s="2" t="s">
        <v>25</v>
      </c>
      <c r="Q385" s="2" t="s">
        <v>2175</v>
      </c>
      <c r="R385" s="2" t="s">
        <v>27</v>
      </c>
    </row>
    <row r="386" spans="1:18" x14ac:dyDescent="0.25">
      <c r="A386" s="2" t="s">
        <v>4556</v>
      </c>
      <c r="B386" s="6">
        <v>46046</v>
      </c>
      <c r="C386" s="2" t="s">
        <v>3386</v>
      </c>
      <c r="D386" s="2" t="s">
        <v>101</v>
      </c>
      <c r="E386" s="2" t="s">
        <v>248</v>
      </c>
      <c r="F386" s="2" t="s">
        <v>249</v>
      </c>
      <c r="G386" s="2">
        <v>1</v>
      </c>
      <c r="H386" s="3">
        <v>434.65</v>
      </c>
      <c r="I386" s="2">
        <v>0</v>
      </c>
      <c r="J386" s="3">
        <v>0</v>
      </c>
      <c r="K386" s="3">
        <v>499.85</v>
      </c>
      <c r="L386" s="3">
        <v>351.63</v>
      </c>
      <c r="M386" s="3">
        <v>148.22</v>
      </c>
      <c r="N386" s="2" t="s">
        <v>23</v>
      </c>
      <c r="O386" s="2" t="s">
        <v>24</v>
      </c>
      <c r="P386" s="2" t="s">
        <v>25</v>
      </c>
      <c r="Q386" s="2" t="s">
        <v>1997</v>
      </c>
      <c r="R386" s="2" t="s">
        <v>27</v>
      </c>
    </row>
    <row r="387" spans="1:18" x14ac:dyDescent="0.25">
      <c r="A387" s="2" t="s">
        <v>2669</v>
      </c>
      <c r="B387" s="6">
        <v>46045</v>
      </c>
      <c r="C387" s="2" t="s">
        <v>1581</v>
      </c>
      <c r="D387" s="2" t="s">
        <v>2670</v>
      </c>
      <c r="E387" s="2" t="s">
        <v>700</v>
      </c>
      <c r="F387" s="2" t="s">
        <v>1481</v>
      </c>
      <c r="G387" s="2">
        <v>4</v>
      </c>
      <c r="H387" s="3">
        <v>519.78</v>
      </c>
      <c r="I387" s="2">
        <v>15</v>
      </c>
      <c r="J387" s="3">
        <v>311.87</v>
      </c>
      <c r="K387" s="3">
        <v>1767.25</v>
      </c>
      <c r="L387" s="3">
        <v>1591.68</v>
      </c>
      <c r="M387" s="3">
        <v>175.57</v>
      </c>
      <c r="N387" s="2" t="s">
        <v>133</v>
      </c>
      <c r="O387" s="2" t="s">
        <v>24</v>
      </c>
      <c r="P387" s="2" t="s">
        <v>25</v>
      </c>
      <c r="Q387" s="2" t="s">
        <v>1163</v>
      </c>
      <c r="R387" s="2" t="s">
        <v>49</v>
      </c>
    </row>
    <row r="388" spans="1:18" x14ac:dyDescent="0.25">
      <c r="A388" s="2" t="s">
        <v>3092</v>
      </c>
      <c r="B388" s="6">
        <v>46045</v>
      </c>
      <c r="C388" s="2" t="s">
        <v>342</v>
      </c>
      <c r="D388" s="2" t="s">
        <v>891</v>
      </c>
      <c r="E388" s="2" t="s">
        <v>1347</v>
      </c>
      <c r="F388" s="2" t="s">
        <v>1313</v>
      </c>
      <c r="G388" s="2">
        <v>7</v>
      </c>
      <c r="H388" s="3">
        <v>486.23</v>
      </c>
      <c r="I388" s="2">
        <v>15</v>
      </c>
      <c r="J388" s="3">
        <v>510.54</v>
      </c>
      <c r="K388" s="3">
        <v>2893.07</v>
      </c>
      <c r="L388" s="3">
        <v>2502.29</v>
      </c>
      <c r="M388" s="3">
        <v>390.78</v>
      </c>
      <c r="N388" s="2" t="s">
        <v>133</v>
      </c>
      <c r="O388" s="2" t="s">
        <v>24</v>
      </c>
      <c r="P388" s="2" t="s">
        <v>25</v>
      </c>
      <c r="Q388" s="2" t="s">
        <v>1697</v>
      </c>
      <c r="R388" s="2" t="s">
        <v>49</v>
      </c>
    </row>
    <row r="389" spans="1:18" x14ac:dyDescent="0.25">
      <c r="A389" s="2" t="s">
        <v>3264</v>
      </c>
      <c r="B389" s="6">
        <v>46045</v>
      </c>
      <c r="C389" s="2" t="s">
        <v>2777</v>
      </c>
      <c r="D389" s="2" t="s">
        <v>856</v>
      </c>
      <c r="E389" s="2" t="s">
        <v>2611</v>
      </c>
      <c r="F389" s="2" t="s">
        <v>2612</v>
      </c>
      <c r="G389" s="2">
        <v>3</v>
      </c>
      <c r="H389" s="3">
        <v>275.70999999999998</v>
      </c>
      <c r="I389" s="2">
        <v>20</v>
      </c>
      <c r="J389" s="3">
        <v>165.43</v>
      </c>
      <c r="K389" s="3">
        <v>661.7</v>
      </c>
      <c r="L389" s="3">
        <v>618.9</v>
      </c>
      <c r="M389" s="3">
        <v>42.8</v>
      </c>
      <c r="N389" s="2" t="s">
        <v>68</v>
      </c>
      <c r="O389" s="2" t="s">
        <v>24</v>
      </c>
      <c r="P389" s="2" t="s">
        <v>25</v>
      </c>
      <c r="Q389" s="2" t="s">
        <v>1114</v>
      </c>
      <c r="R389" s="2" t="s">
        <v>49</v>
      </c>
    </row>
    <row r="390" spans="1:18" x14ac:dyDescent="0.25">
      <c r="A390" s="2" t="s">
        <v>4079</v>
      </c>
      <c r="B390" s="6">
        <v>46045</v>
      </c>
      <c r="C390" s="2" t="s">
        <v>444</v>
      </c>
      <c r="D390" s="2" t="s">
        <v>314</v>
      </c>
      <c r="E390" s="2" t="s">
        <v>488</v>
      </c>
      <c r="F390" s="2" t="s">
        <v>489</v>
      </c>
      <c r="G390" s="2">
        <v>5</v>
      </c>
      <c r="H390" s="3">
        <v>356.98</v>
      </c>
      <c r="I390" s="2">
        <v>5</v>
      </c>
      <c r="J390" s="3">
        <v>89.25</v>
      </c>
      <c r="K390" s="3">
        <v>1695.65</v>
      </c>
      <c r="L390" s="3">
        <v>1236.25</v>
      </c>
      <c r="M390" s="3">
        <v>459.4</v>
      </c>
      <c r="N390" s="2" t="s">
        <v>23</v>
      </c>
      <c r="O390" s="2" t="s">
        <v>24</v>
      </c>
      <c r="P390" s="2" t="s">
        <v>25</v>
      </c>
      <c r="Q390" s="2" t="s">
        <v>1527</v>
      </c>
      <c r="R390" s="2" t="s">
        <v>49</v>
      </c>
    </row>
    <row r="391" spans="1:18" x14ac:dyDescent="0.25">
      <c r="A391" s="2" t="s">
        <v>1098</v>
      </c>
      <c r="B391" s="6">
        <v>46044</v>
      </c>
      <c r="C391" s="2" t="s">
        <v>1099</v>
      </c>
      <c r="D391" s="2" t="s">
        <v>399</v>
      </c>
      <c r="E391" s="2" t="s">
        <v>950</v>
      </c>
      <c r="F391" s="2" t="s">
        <v>1100</v>
      </c>
      <c r="G391" s="2">
        <v>8</v>
      </c>
      <c r="H391" s="3">
        <v>104.57</v>
      </c>
      <c r="I391" s="2">
        <v>15</v>
      </c>
      <c r="J391" s="3">
        <v>125.48</v>
      </c>
      <c r="K391" s="3">
        <v>711.08</v>
      </c>
      <c r="L391" s="3">
        <v>688.4</v>
      </c>
      <c r="M391" s="3">
        <v>22.68</v>
      </c>
      <c r="N391" s="2" t="s">
        <v>23</v>
      </c>
      <c r="O391" s="2" t="s">
        <v>24</v>
      </c>
      <c r="P391" s="2" t="s">
        <v>25</v>
      </c>
      <c r="Q391" s="2" t="s">
        <v>1101</v>
      </c>
      <c r="R391" s="2" t="s">
        <v>49</v>
      </c>
    </row>
    <row r="392" spans="1:18" x14ac:dyDescent="0.25">
      <c r="A392" s="2" t="s">
        <v>1401</v>
      </c>
      <c r="B392" s="6">
        <v>46044</v>
      </c>
      <c r="C392" s="2" t="s">
        <v>1402</v>
      </c>
      <c r="D392" s="2" t="s">
        <v>302</v>
      </c>
      <c r="E392" s="2" t="s">
        <v>1403</v>
      </c>
      <c r="F392" s="2" t="s">
        <v>1404</v>
      </c>
      <c r="G392" s="2">
        <v>5</v>
      </c>
      <c r="H392" s="3">
        <v>343.56</v>
      </c>
      <c r="I392" s="2">
        <v>20</v>
      </c>
      <c r="J392" s="3">
        <v>343.56</v>
      </c>
      <c r="K392" s="3">
        <v>1374.24</v>
      </c>
      <c r="L392" s="3">
        <v>1081.5999999999999</v>
      </c>
      <c r="M392" s="3">
        <v>292.64</v>
      </c>
      <c r="N392" s="2" t="s">
        <v>47</v>
      </c>
      <c r="O392" s="2" t="s">
        <v>24</v>
      </c>
      <c r="P392" s="2" t="s">
        <v>25</v>
      </c>
      <c r="Q392" s="2" t="s">
        <v>1405</v>
      </c>
      <c r="R392" s="2" t="s">
        <v>49</v>
      </c>
    </row>
    <row r="393" spans="1:18" x14ac:dyDescent="0.25">
      <c r="A393" s="2" t="s">
        <v>4099</v>
      </c>
      <c r="B393" s="6">
        <v>46044</v>
      </c>
      <c r="C393" s="2" t="s">
        <v>1256</v>
      </c>
      <c r="D393" s="2" t="s">
        <v>371</v>
      </c>
      <c r="E393" s="2" t="s">
        <v>494</v>
      </c>
      <c r="F393" s="2" t="s">
        <v>495</v>
      </c>
      <c r="G393" s="2">
        <v>4</v>
      </c>
      <c r="H393" s="3">
        <v>418.58</v>
      </c>
      <c r="I393" s="2">
        <v>15</v>
      </c>
      <c r="J393" s="3">
        <v>251.15</v>
      </c>
      <c r="K393" s="3">
        <v>1423.17</v>
      </c>
      <c r="L393" s="3">
        <v>1239.92</v>
      </c>
      <c r="M393" s="3">
        <v>183.25</v>
      </c>
      <c r="N393" s="2" t="s">
        <v>47</v>
      </c>
      <c r="O393" s="2" t="s">
        <v>24</v>
      </c>
      <c r="P393" s="2" t="s">
        <v>25</v>
      </c>
      <c r="Q393" s="2" t="s">
        <v>287</v>
      </c>
      <c r="R393" s="2" t="s">
        <v>49</v>
      </c>
    </row>
    <row r="394" spans="1:18" x14ac:dyDescent="0.25">
      <c r="A394" s="2" t="s">
        <v>4298</v>
      </c>
      <c r="B394" s="6">
        <v>46044</v>
      </c>
      <c r="C394" s="2" t="s">
        <v>3747</v>
      </c>
      <c r="D394" s="2" t="s">
        <v>253</v>
      </c>
      <c r="E394" s="2" t="s">
        <v>778</v>
      </c>
      <c r="F394" s="2" t="s">
        <v>779</v>
      </c>
      <c r="G394" s="2">
        <v>4</v>
      </c>
      <c r="H394" s="3">
        <v>245.36</v>
      </c>
      <c r="I394" s="2">
        <v>0</v>
      </c>
      <c r="J394" s="3">
        <v>0</v>
      </c>
      <c r="K394" s="3">
        <v>981.44</v>
      </c>
      <c r="L394" s="3">
        <v>781.76</v>
      </c>
      <c r="M394" s="3">
        <v>199.68</v>
      </c>
      <c r="N394" s="2" t="s">
        <v>80</v>
      </c>
      <c r="O394" s="2" t="s">
        <v>24</v>
      </c>
      <c r="P394" s="2" t="s">
        <v>33</v>
      </c>
      <c r="Q394" s="2" t="s">
        <v>2181</v>
      </c>
      <c r="R394" s="2" t="s">
        <v>49</v>
      </c>
    </row>
    <row r="395" spans="1:18" x14ac:dyDescent="0.25">
      <c r="A395" s="2" t="s">
        <v>2896</v>
      </c>
      <c r="B395" s="6">
        <v>46043</v>
      </c>
      <c r="C395" s="2" t="s">
        <v>2514</v>
      </c>
      <c r="D395" s="2" t="s">
        <v>1225</v>
      </c>
      <c r="E395" s="2" t="s">
        <v>1476</v>
      </c>
      <c r="F395" s="2" t="s">
        <v>1375</v>
      </c>
      <c r="G395" s="2">
        <v>7</v>
      </c>
      <c r="H395" s="3">
        <v>206.3</v>
      </c>
      <c r="I395" s="2">
        <v>0</v>
      </c>
      <c r="J395" s="3">
        <v>0</v>
      </c>
      <c r="K395" s="3">
        <v>1444.1</v>
      </c>
      <c r="L395" s="3">
        <v>753.2</v>
      </c>
      <c r="M395" s="3">
        <v>690.9</v>
      </c>
      <c r="N395" s="2" t="s">
        <v>133</v>
      </c>
      <c r="O395" s="2" t="s">
        <v>24</v>
      </c>
      <c r="P395" s="2" t="s">
        <v>25</v>
      </c>
      <c r="Q395" s="2" t="s">
        <v>2897</v>
      </c>
      <c r="R395" s="2" t="s">
        <v>49</v>
      </c>
    </row>
    <row r="396" spans="1:18" x14ac:dyDescent="0.25">
      <c r="A396" s="2" t="s">
        <v>4049</v>
      </c>
      <c r="B396" s="6">
        <v>46043</v>
      </c>
      <c r="C396" s="2" t="s">
        <v>627</v>
      </c>
      <c r="D396" s="2" t="s">
        <v>661</v>
      </c>
      <c r="E396" s="2" t="s">
        <v>634</v>
      </c>
      <c r="F396" s="2" t="s">
        <v>635</v>
      </c>
      <c r="G396" s="2">
        <v>3</v>
      </c>
      <c r="H396" s="3">
        <v>224.28</v>
      </c>
      <c r="I396" s="2">
        <v>10</v>
      </c>
      <c r="J396" s="3">
        <v>67.28</v>
      </c>
      <c r="K396" s="3">
        <v>605.55999999999995</v>
      </c>
      <c r="L396" s="3">
        <v>577.16999999999996</v>
      </c>
      <c r="M396" s="3">
        <v>28.39</v>
      </c>
      <c r="N396" s="2" t="s">
        <v>40</v>
      </c>
      <c r="O396" s="2" t="s">
        <v>24</v>
      </c>
      <c r="P396" s="2" t="s">
        <v>55</v>
      </c>
      <c r="Q396" s="2" t="s">
        <v>287</v>
      </c>
      <c r="R396" s="2" t="s">
        <v>49</v>
      </c>
    </row>
    <row r="397" spans="1:18" x14ac:dyDescent="0.25">
      <c r="A397" s="2" t="s">
        <v>2793</v>
      </c>
      <c r="B397" s="6">
        <v>46042</v>
      </c>
      <c r="C397" s="2" t="s">
        <v>985</v>
      </c>
      <c r="D397" s="2" t="s">
        <v>777</v>
      </c>
      <c r="E397" s="2" t="s">
        <v>350</v>
      </c>
      <c r="F397" s="2" t="s">
        <v>1259</v>
      </c>
      <c r="G397" s="2">
        <v>3</v>
      </c>
      <c r="H397" s="3">
        <v>94.15</v>
      </c>
      <c r="I397" s="2">
        <v>0</v>
      </c>
      <c r="J397" s="3">
        <v>0</v>
      </c>
      <c r="K397" s="3">
        <v>282.45</v>
      </c>
      <c r="L397" s="3">
        <v>204.51</v>
      </c>
      <c r="M397" s="3">
        <v>77.94</v>
      </c>
      <c r="N397" s="2" t="s">
        <v>68</v>
      </c>
      <c r="O397" s="2" t="s">
        <v>24</v>
      </c>
      <c r="P397" s="2" t="s">
        <v>25</v>
      </c>
      <c r="Q397" s="2" t="s">
        <v>293</v>
      </c>
      <c r="R397" s="2" t="s">
        <v>49</v>
      </c>
    </row>
    <row r="398" spans="1:18" x14ac:dyDescent="0.25">
      <c r="A398" s="2" t="s">
        <v>3226</v>
      </c>
      <c r="B398" s="6">
        <v>46042</v>
      </c>
      <c r="C398" s="2" t="s">
        <v>376</v>
      </c>
      <c r="D398" s="2" t="s">
        <v>708</v>
      </c>
      <c r="E398" s="2" t="s">
        <v>1066</v>
      </c>
      <c r="F398" s="2" t="s">
        <v>2141</v>
      </c>
      <c r="G398" s="2">
        <v>5</v>
      </c>
      <c r="H398" s="3">
        <v>474.19</v>
      </c>
      <c r="I398" s="2">
        <v>5</v>
      </c>
      <c r="J398" s="3">
        <v>118.55</v>
      </c>
      <c r="K398" s="3">
        <v>2252.4</v>
      </c>
      <c r="L398" s="3">
        <v>1719.45</v>
      </c>
      <c r="M398" s="3">
        <v>532.95000000000005</v>
      </c>
      <c r="N398" s="2" t="s">
        <v>133</v>
      </c>
      <c r="O398" s="2" t="s">
        <v>24</v>
      </c>
      <c r="P398" s="2" t="s">
        <v>55</v>
      </c>
      <c r="Q398" s="2" t="s">
        <v>3227</v>
      </c>
      <c r="R398" s="2" t="s">
        <v>49</v>
      </c>
    </row>
    <row r="399" spans="1:18" x14ac:dyDescent="0.25">
      <c r="A399" s="2" t="s">
        <v>4263</v>
      </c>
      <c r="B399" s="6">
        <v>46042</v>
      </c>
      <c r="C399" s="2" t="s">
        <v>498</v>
      </c>
      <c r="D399" s="2"/>
      <c r="E399" s="2" t="s">
        <v>857</v>
      </c>
      <c r="F399" s="2" t="s">
        <v>121</v>
      </c>
      <c r="G399" s="2">
        <v>4</v>
      </c>
      <c r="H399" s="3">
        <v>503.36</v>
      </c>
      <c r="I399" s="2">
        <v>20</v>
      </c>
      <c r="J399" s="3">
        <v>402.69</v>
      </c>
      <c r="K399" s="3">
        <v>1610.75</v>
      </c>
      <c r="L399" s="3">
        <v>1559.2</v>
      </c>
      <c r="M399" s="3">
        <v>51.55</v>
      </c>
      <c r="N399" s="2" t="s">
        <v>40</v>
      </c>
      <c r="O399" s="2" t="s">
        <v>24</v>
      </c>
      <c r="P399" s="2" t="s">
        <v>25</v>
      </c>
      <c r="Q399" s="2" t="s">
        <v>2022</v>
      </c>
      <c r="R399" s="2" t="s">
        <v>49</v>
      </c>
    </row>
    <row r="400" spans="1:18" x14ac:dyDescent="0.25">
      <c r="A400" s="2" t="s">
        <v>2079</v>
      </c>
      <c r="B400" s="6">
        <v>46041</v>
      </c>
      <c r="C400" s="2" t="s">
        <v>1592</v>
      </c>
      <c r="D400" s="2" t="s">
        <v>170</v>
      </c>
      <c r="E400" s="2" t="s">
        <v>177</v>
      </c>
      <c r="F400" s="2" t="s">
        <v>333</v>
      </c>
      <c r="G400" s="2">
        <v>2</v>
      </c>
      <c r="H400" s="3">
        <v>225.45</v>
      </c>
      <c r="I400" s="2">
        <v>20</v>
      </c>
      <c r="J400" s="3">
        <v>90.18</v>
      </c>
      <c r="K400" s="3">
        <v>360.72</v>
      </c>
      <c r="L400" s="3">
        <v>381.8</v>
      </c>
      <c r="M400" s="3">
        <v>-21.08</v>
      </c>
      <c r="N400" s="2" t="s">
        <v>23</v>
      </c>
      <c r="O400" s="2" t="s">
        <v>24</v>
      </c>
      <c r="P400" s="2" t="s">
        <v>25</v>
      </c>
      <c r="Q400" s="2" t="s">
        <v>883</v>
      </c>
      <c r="R400" s="2" t="s">
        <v>49</v>
      </c>
    </row>
    <row r="401" spans="1:18" x14ac:dyDescent="0.25">
      <c r="A401" s="2" t="s">
        <v>278</v>
      </c>
      <c r="B401" s="6">
        <v>46040</v>
      </c>
      <c r="C401" s="2" t="s">
        <v>279</v>
      </c>
      <c r="D401" s="2" t="s">
        <v>280</v>
      </c>
      <c r="E401" s="2" t="s">
        <v>204</v>
      </c>
      <c r="F401" s="2" t="s">
        <v>205</v>
      </c>
      <c r="G401" s="2">
        <v>1</v>
      </c>
      <c r="H401" s="3">
        <v>124.84</v>
      </c>
      <c r="I401" s="2">
        <v>20</v>
      </c>
      <c r="J401" s="3">
        <v>24.97</v>
      </c>
      <c r="K401" s="3">
        <v>114.85</v>
      </c>
      <c r="L401" s="3">
        <v>97.35</v>
      </c>
      <c r="M401" s="3">
        <v>17.5</v>
      </c>
      <c r="N401" s="2" t="s">
        <v>68</v>
      </c>
      <c r="O401" s="2" t="s">
        <v>24</v>
      </c>
      <c r="P401" s="2" t="s">
        <v>25</v>
      </c>
      <c r="Q401" s="2" t="s">
        <v>281</v>
      </c>
      <c r="R401" s="2" t="s">
        <v>27</v>
      </c>
    </row>
    <row r="402" spans="1:18" x14ac:dyDescent="0.25">
      <c r="A402" s="2" t="s">
        <v>424</v>
      </c>
      <c r="B402" s="6">
        <v>46040</v>
      </c>
      <c r="C402" s="2" t="s">
        <v>425</v>
      </c>
      <c r="D402" s="2" t="s">
        <v>426</v>
      </c>
      <c r="E402" s="2" t="s">
        <v>427</v>
      </c>
      <c r="F402" s="2" t="s">
        <v>428</v>
      </c>
      <c r="G402" s="2">
        <v>2</v>
      </c>
      <c r="H402" s="3">
        <v>290.45</v>
      </c>
      <c r="I402" s="2">
        <v>0</v>
      </c>
      <c r="J402" s="3">
        <v>0</v>
      </c>
      <c r="K402" s="3">
        <v>668.03</v>
      </c>
      <c r="L402" s="3">
        <v>475.78</v>
      </c>
      <c r="M402" s="3">
        <v>192.25</v>
      </c>
      <c r="N402" s="2" t="s">
        <v>23</v>
      </c>
      <c r="O402" s="2" t="s">
        <v>24</v>
      </c>
      <c r="P402" s="2" t="s">
        <v>25</v>
      </c>
      <c r="Q402" s="2" t="s">
        <v>429</v>
      </c>
      <c r="R402" s="2" t="s">
        <v>27</v>
      </c>
    </row>
    <row r="403" spans="1:18" x14ac:dyDescent="0.25">
      <c r="A403" s="2" t="s">
        <v>1278</v>
      </c>
      <c r="B403" s="6">
        <v>46040</v>
      </c>
      <c r="C403" s="2" t="s">
        <v>129</v>
      </c>
      <c r="D403" s="2" t="s">
        <v>275</v>
      </c>
      <c r="E403" s="2" t="s">
        <v>1157</v>
      </c>
      <c r="F403" s="2" t="s">
        <v>1158</v>
      </c>
      <c r="G403" s="2">
        <v>3</v>
      </c>
      <c r="H403" s="3">
        <v>51.64</v>
      </c>
      <c r="I403" s="2">
        <v>10</v>
      </c>
      <c r="J403" s="3">
        <v>15.49</v>
      </c>
      <c r="K403" s="3">
        <v>160.34</v>
      </c>
      <c r="L403" s="3">
        <v>112.44</v>
      </c>
      <c r="M403" s="3">
        <v>47.9</v>
      </c>
      <c r="N403" s="2" t="s">
        <v>40</v>
      </c>
      <c r="O403" s="2" t="s">
        <v>24</v>
      </c>
      <c r="P403" s="2" t="s">
        <v>25</v>
      </c>
      <c r="Q403" s="2" t="s">
        <v>1279</v>
      </c>
      <c r="R403" s="2" t="s">
        <v>27</v>
      </c>
    </row>
    <row r="404" spans="1:18" x14ac:dyDescent="0.25">
      <c r="A404" s="2" t="s">
        <v>1942</v>
      </c>
      <c r="B404" s="6">
        <v>46040</v>
      </c>
      <c r="C404" s="2" t="s">
        <v>1943</v>
      </c>
      <c r="D404" s="2" t="s">
        <v>44</v>
      </c>
      <c r="E404" s="2" t="s">
        <v>634</v>
      </c>
      <c r="F404" s="2" t="s">
        <v>1859</v>
      </c>
      <c r="G404" s="2">
        <v>2</v>
      </c>
      <c r="H404" s="3">
        <v>398.25</v>
      </c>
      <c r="I404" s="2">
        <v>0</v>
      </c>
      <c r="J404" s="3">
        <v>0</v>
      </c>
      <c r="K404" s="3">
        <v>915.97</v>
      </c>
      <c r="L404" s="3">
        <v>473.08</v>
      </c>
      <c r="M404" s="3">
        <v>442.89</v>
      </c>
      <c r="N404" s="2" t="s">
        <v>80</v>
      </c>
      <c r="O404" s="2" t="s">
        <v>24</v>
      </c>
      <c r="P404" s="2" t="s">
        <v>55</v>
      </c>
      <c r="Q404" s="2" t="s">
        <v>557</v>
      </c>
      <c r="R404" s="2" t="s">
        <v>27</v>
      </c>
    </row>
    <row r="405" spans="1:18" x14ac:dyDescent="0.25">
      <c r="A405" s="2" t="s">
        <v>1988</v>
      </c>
      <c r="B405" s="6">
        <v>46040</v>
      </c>
      <c r="C405" s="2" t="s">
        <v>559</v>
      </c>
      <c r="D405" s="2" t="s">
        <v>314</v>
      </c>
      <c r="E405" s="2" t="s">
        <v>771</v>
      </c>
      <c r="F405" s="2" t="s">
        <v>1216</v>
      </c>
      <c r="G405" s="2">
        <v>7</v>
      </c>
      <c r="H405" s="3">
        <v>337.13</v>
      </c>
      <c r="I405" s="2">
        <v>15</v>
      </c>
      <c r="J405" s="3">
        <v>353.99</v>
      </c>
      <c r="K405" s="3">
        <v>2306.81</v>
      </c>
      <c r="L405" s="3">
        <v>1730.75</v>
      </c>
      <c r="M405" s="3">
        <v>576.05999999999995</v>
      </c>
      <c r="N405" s="2" t="s">
        <v>80</v>
      </c>
      <c r="O405" s="2" t="s">
        <v>24</v>
      </c>
      <c r="P405" s="2" t="s">
        <v>33</v>
      </c>
      <c r="Q405" s="2" t="s">
        <v>1805</v>
      </c>
      <c r="R405" s="2" t="s">
        <v>27</v>
      </c>
    </row>
    <row r="406" spans="1:18" x14ac:dyDescent="0.25">
      <c r="A406" s="2" t="s">
        <v>2102</v>
      </c>
      <c r="B406" s="6">
        <v>46040</v>
      </c>
      <c r="C406" s="2" t="s">
        <v>2103</v>
      </c>
      <c r="D406" s="2" t="s">
        <v>30</v>
      </c>
      <c r="E406" s="2" t="s">
        <v>427</v>
      </c>
      <c r="F406" s="2" t="s">
        <v>428</v>
      </c>
      <c r="G406" s="2">
        <v>0</v>
      </c>
      <c r="H406" s="3">
        <v>483.96</v>
      </c>
      <c r="I406" s="2">
        <v>15</v>
      </c>
      <c r="J406" s="3">
        <v>508.16</v>
      </c>
      <c r="K406" s="3">
        <v>3311.49</v>
      </c>
      <c r="L406" s="3">
        <v>2660.56</v>
      </c>
      <c r="M406" s="3">
        <v>650.92999999999995</v>
      </c>
      <c r="N406" s="2" t="s">
        <v>68</v>
      </c>
      <c r="O406" s="2" t="s">
        <v>24</v>
      </c>
      <c r="P406" s="2" t="s">
        <v>25</v>
      </c>
      <c r="Q406" s="2" t="s">
        <v>1277</v>
      </c>
      <c r="R406" s="2" t="s">
        <v>27</v>
      </c>
    </row>
    <row r="407" spans="1:18" x14ac:dyDescent="0.25">
      <c r="A407" s="2" t="s">
        <v>3125</v>
      </c>
      <c r="B407" s="6">
        <v>46040</v>
      </c>
      <c r="C407" s="2" t="s">
        <v>3126</v>
      </c>
      <c r="D407" s="2" t="s">
        <v>107</v>
      </c>
      <c r="E407" s="2" t="s">
        <v>1403</v>
      </c>
      <c r="F407" s="2" t="s">
        <v>1404</v>
      </c>
      <c r="G407" s="2">
        <v>6</v>
      </c>
      <c r="H407" s="3">
        <v>65.36</v>
      </c>
      <c r="I407" s="2">
        <v>0</v>
      </c>
      <c r="J407" s="3">
        <v>0</v>
      </c>
      <c r="K407" s="3">
        <v>450.98</v>
      </c>
      <c r="L407" s="3">
        <v>288.89999999999998</v>
      </c>
      <c r="M407" s="3">
        <v>162.08000000000001</v>
      </c>
      <c r="N407" s="2" t="s">
        <v>40</v>
      </c>
      <c r="O407" s="2" t="s">
        <v>24</v>
      </c>
      <c r="P407" s="2" t="s">
        <v>55</v>
      </c>
      <c r="Q407" s="2" t="s">
        <v>2314</v>
      </c>
      <c r="R407" s="2" t="s">
        <v>27</v>
      </c>
    </row>
    <row r="408" spans="1:18" x14ac:dyDescent="0.25">
      <c r="A408" s="2" t="s">
        <v>3368</v>
      </c>
      <c r="B408" s="6">
        <v>46040</v>
      </c>
      <c r="C408" s="2" t="s">
        <v>966</v>
      </c>
      <c r="D408" s="2" t="s">
        <v>107</v>
      </c>
      <c r="E408" s="2" t="s">
        <v>465</v>
      </c>
      <c r="F408" s="2" t="s">
        <v>466</v>
      </c>
      <c r="G408" s="2">
        <v>8</v>
      </c>
      <c r="H408" s="3">
        <v>62.6</v>
      </c>
      <c r="I408" s="2">
        <v>20</v>
      </c>
      <c r="J408" s="3">
        <v>100.16</v>
      </c>
      <c r="K408" s="3">
        <v>460.74</v>
      </c>
      <c r="L408" s="3">
        <v>385.2</v>
      </c>
      <c r="M408" s="3">
        <v>75.540000000000006</v>
      </c>
      <c r="N408" s="2" t="s">
        <v>80</v>
      </c>
      <c r="O408" s="2" t="s">
        <v>24</v>
      </c>
      <c r="P408" s="2" t="s">
        <v>25</v>
      </c>
      <c r="Q408" s="2" t="s">
        <v>451</v>
      </c>
      <c r="R408" s="2" t="s">
        <v>27</v>
      </c>
    </row>
    <row r="409" spans="1:18" x14ac:dyDescent="0.25">
      <c r="A409" s="2" t="s">
        <v>3738</v>
      </c>
      <c r="B409" s="6">
        <v>46040</v>
      </c>
      <c r="C409" s="2" t="s">
        <v>1783</v>
      </c>
      <c r="D409" s="2" t="s">
        <v>52</v>
      </c>
      <c r="E409" s="2" t="s">
        <v>1044</v>
      </c>
      <c r="F409" s="2" t="s">
        <v>1045</v>
      </c>
      <c r="G409" s="2">
        <v>3</v>
      </c>
      <c r="H409" s="3">
        <v>313.47000000000003</v>
      </c>
      <c r="I409" s="2">
        <v>0</v>
      </c>
      <c r="J409" s="3">
        <v>0</v>
      </c>
      <c r="K409" s="3">
        <v>1081.47</v>
      </c>
      <c r="L409" s="3">
        <v>738.36</v>
      </c>
      <c r="M409" s="3">
        <v>343.11</v>
      </c>
      <c r="N409" s="2" t="s">
        <v>40</v>
      </c>
      <c r="O409" s="2" t="s">
        <v>24</v>
      </c>
      <c r="P409" s="2" t="s">
        <v>33</v>
      </c>
      <c r="Q409" s="2" t="s">
        <v>2334</v>
      </c>
      <c r="R409" s="2" t="s">
        <v>27</v>
      </c>
    </row>
    <row r="410" spans="1:18" x14ac:dyDescent="0.25">
      <c r="A410" s="2" t="s">
        <v>3989</v>
      </c>
      <c r="B410" s="6">
        <v>46040</v>
      </c>
      <c r="C410" s="2" t="s">
        <v>1029</v>
      </c>
      <c r="D410" s="2" t="s">
        <v>1475</v>
      </c>
      <c r="E410" s="2" t="s">
        <v>31</v>
      </c>
      <c r="F410" s="2" t="s">
        <v>32</v>
      </c>
      <c r="G410" s="2">
        <v>8</v>
      </c>
      <c r="H410" s="3">
        <v>189.3</v>
      </c>
      <c r="I410" s="2">
        <v>0</v>
      </c>
      <c r="J410" s="3">
        <v>0</v>
      </c>
      <c r="K410" s="3">
        <v>1741.56</v>
      </c>
      <c r="L410" s="3">
        <v>1267.44</v>
      </c>
      <c r="M410" s="3">
        <v>474.12</v>
      </c>
      <c r="N410" s="2" t="s">
        <v>23</v>
      </c>
      <c r="O410" s="2" t="s">
        <v>24</v>
      </c>
      <c r="P410" s="2" t="s">
        <v>33</v>
      </c>
      <c r="Q410" s="2" t="s">
        <v>799</v>
      </c>
      <c r="R410" s="2" t="s">
        <v>27</v>
      </c>
    </row>
    <row r="411" spans="1:18" x14ac:dyDescent="0.25">
      <c r="A411" s="2" t="s">
        <v>4217</v>
      </c>
      <c r="B411" s="6">
        <v>46040</v>
      </c>
      <c r="C411" s="2" t="s">
        <v>993</v>
      </c>
      <c r="D411" s="2" t="s">
        <v>555</v>
      </c>
      <c r="E411" s="2" t="s">
        <v>544</v>
      </c>
      <c r="F411" s="2" t="s">
        <v>545</v>
      </c>
      <c r="G411" s="2">
        <v>8</v>
      </c>
      <c r="H411" s="3">
        <v>551.24</v>
      </c>
      <c r="I411" s="2">
        <v>0</v>
      </c>
      <c r="J411" s="3">
        <v>0</v>
      </c>
      <c r="K411" s="3">
        <v>5071.41</v>
      </c>
      <c r="L411" s="3">
        <v>2924.56</v>
      </c>
      <c r="M411" s="3">
        <v>2146.85</v>
      </c>
      <c r="N411" s="2" t="s">
        <v>23</v>
      </c>
      <c r="O411" s="2" t="s">
        <v>24</v>
      </c>
      <c r="P411" s="2" t="s">
        <v>25</v>
      </c>
      <c r="Q411" s="2" t="s">
        <v>2078</v>
      </c>
      <c r="R411" s="2" t="s">
        <v>27</v>
      </c>
    </row>
    <row r="412" spans="1:18" x14ac:dyDescent="0.25">
      <c r="A412" s="2" t="s">
        <v>300</v>
      </c>
      <c r="B412" s="6">
        <v>46039</v>
      </c>
      <c r="C412" s="2" t="s">
        <v>301</v>
      </c>
      <c r="D412" s="2" t="s">
        <v>302</v>
      </c>
      <c r="E412" s="2" t="s">
        <v>303</v>
      </c>
      <c r="F412" s="2" t="s">
        <v>304</v>
      </c>
      <c r="G412" s="2">
        <v>2</v>
      </c>
      <c r="H412" s="3">
        <v>343.56</v>
      </c>
      <c r="I412" s="2">
        <v>10</v>
      </c>
      <c r="J412" s="3">
        <v>68.709999999999994</v>
      </c>
      <c r="K412" s="3">
        <v>711.17</v>
      </c>
      <c r="L412" s="3">
        <v>432.64</v>
      </c>
      <c r="M412" s="3">
        <v>278.52999999999997</v>
      </c>
      <c r="N412" s="2" t="s">
        <v>80</v>
      </c>
      <c r="O412" s="2" t="s">
        <v>24</v>
      </c>
      <c r="P412" s="2" t="s">
        <v>55</v>
      </c>
      <c r="Q412" s="2" t="s">
        <v>305</v>
      </c>
      <c r="R412" s="2" t="s">
        <v>27</v>
      </c>
    </row>
    <row r="413" spans="1:18" x14ac:dyDescent="0.25">
      <c r="A413" s="2" t="s">
        <v>2543</v>
      </c>
      <c r="B413" s="6">
        <v>46039</v>
      </c>
      <c r="C413" s="2" t="s">
        <v>1354</v>
      </c>
      <c r="D413" s="2" t="s">
        <v>714</v>
      </c>
      <c r="E413" s="2" t="s">
        <v>1081</v>
      </c>
      <c r="F413" s="2" t="s">
        <v>1082</v>
      </c>
      <c r="G413" s="2">
        <v>7</v>
      </c>
      <c r="H413" s="3">
        <v>167.53</v>
      </c>
      <c r="I413" s="2">
        <v>5</v>
      </c>
      <c r="J413" s="3">
        <v>58.64</v>
      </c>
      <c r="K413" s="3">
        <v>1281.18</v>
      </c>
      <c r="L413" s="3">
        <v>869.68</v>
      </c>
      <c r="M413" s="3">
        <v>411.5</v>
      </c>
      <c r="N413" s="2" t="s">
        <v>133</v>
      </c>
      <c r="O413" s="2" t="s">
        <v>345</v>
      </c>
      <c r="P413" s="2" t="s">
        <v>55</v>
      </c>
      <c r="Q413" s="2" t="s">
        <v>1653</v>
      </c>
      <c r="R413" s="2" t="s">
        <v>27</v>
      </c>
    </row>
    <row r="414" spans="1:18" x14ac:dyDescent="0.25">
      <c r="A414" s="2" t="s">
        <v>3834</v>
      </c>
      <c r="B414" s="6">
        <v>46039</v>
      </c>
      <c r="C414" s="2" t="s">
        <v>342</v>
      </c>
      <c r="D414" s="2" t="s">
        <v>714</v>
      </c>
      <c r="E414" s="2" t="s">
        <v>90</v>
      </c>
      <c r="F414" s="2" t="s">
        <v>91</v>
      </c>
      <c r="G414" s="2">
        <v>7</v>
      </c>
      <c r="H414" s="3">
        <v>169.79</v>
      </c>
      <c r="I414" s="2">
        <v>0</v>
      </c>
      <c r="J414" s="3">
        <v>0</v>
      </c>
      <c r="K414" s="3">
        <v>1366.81</v>
      </c>
      <c r="L414" s="3">
        <v>869.68</v>
      </c>
      <c r="M414" s="3">
        <v>497.13</v>
      </c>
      <c r="N414" s="2" t="s">
        <v>133</v>
      </c>
      <c r="O414" s="2" t="s">
        <v>24</v>
      </c>
      <c r="P414" s="2" t="s">
        <v>25</v>
      </c>
      <c r="Q414" s="2" t="s">
        <v>74</v>
      </c>
      <c r="R414" s="2" t="s">
        <v>27</v>
      </c>
    </row>
    <row r="415" spans="1:18" x14ac:dyDescent="0.25">
      <c r="A415" s="2" t="s">
        <v>3925</v>
      </c>
      <c r="B415" s="6">
        <v>46039</v>
      </c>
      <c r="C415" s="2" t="s">
        <v>1605</v>
      </c>
      <c r="D415" s="2" t="s">
        <v>1991</v>
      </c>
      <c r="E415" s="2" t="s">
        <v>192</v>
      </c>
      <c r="F415" s="2" t="s">
        <v>227</v>
      </c>
      <c r="G415" s="2">
        <v>4</v>
      </c>
      <c r="H415" s="3">
        <v>352.51</v>
      </c>
      <c r="I415" s="2">
        <v>5</v>
      </c>
      <c r="J415" s="3">
        <v>70.5</v>
      </c>
      <c r="K415" s="3">
        <v>1540.47</v>
      </c>
      <c r="L415" s="3">
        <v>1040.24</v>
      </c>
      <c r="M415" s="3">
        <v>500.23</v>
      </c>
      <c r="N415" s="2" t="s">
        <v>80</v>
      </c>
      <c r="O415" s="2" t="s">
        <v>24</v>
      </c>
      <c r="P415" s="2" t="s">
        <v>25</v>
      </c>
      <c r="Q415" s="2" t="s">
        <v>406</v>
      </c>
      <c r="R415" s="2" t="s">
        <v>27</v>
      </c>
    </row>
    <row r="416" spans="1:18" x14ac:dyDescent="0.25">
      <c r="A416" s="2" t="s">
        <v>3936</v>
      </c>
      <c r="B416" s="6">
        <v>46039</v>
      </c>
      <c r="C416" s="2" t="s">
        <v>1489</v>
      </c>
      <c r="D416" s="2" t="s">
        <v>1305</v>
      </c>
      <c r="E416" s="2" t="s">
        <v>297</v>
      </c>
      <c r="F416" s="2" t="s">
        <v>239</v>
      </c>
      <c r="G416" s="2">
        <v>3</v>
      </c>
      <c r="H416" s="3">
        <v>490.22</v>
      </c>
      <c r="I416" s="2">
        <v>5</v>
      </c>
      <c r="J416" s="3">
        <v>73.53</v>
      </c>
      <c r="K416" s="3">
        <v>1606.7</v>
      </c>
      <c r="L416" s="3">
        <v>1120.74</v>
      </c>
      <c r="M416" s="3">
        <v>485.96</v>
      </c>
      <c r="N416" s="2" t="s">
        <v>68</v>
      </c>
      <c r="O416" s="2" t="s">
        <v>24</v>
      </c>
      <c r="P416" s="2" t="s">
        <v>25</v>
      </c>
      <c r="Q416" s="2" t="s">
        <v>3937</v>
      </c>
      <c r="R416" s="2" t="s">
        <v>27</v>
      </c>
    </row>
    <row r="417" spans="1:18" x14ac:dyDescent="0.25">
      <c r="A417" s="2" t="s">
        <v>1516</v>
      </c>
      <c r="B417" s="6">
        <v>46038</v>
      </c>
      <c r="C417" s="2" t="s">
        <v>1517</v>
      </c>
      <c r="D417" s="2" t="s">
        <v>605</v>
      </c>
      <c r="E417" s="2" t="s">
        <v>847</v>
      </c>
      <c r="F417" s="2" t="s">
        <v>848</v>
      </c>
      <c r="G417" s="2">
        <v>2</v>
      </c>
      <c r="H417" s="3">
        <v>75.680000000000007</v>
      </c>
      <c r="I417" s="2">
        <v>0</v>
      </c>
      <c r="J417" s="3">
        <v>0</v>
      </c>
      <c r="K417" s="3">
        <v>151.36000000000001</v>
      </c>
      <c r="L417" s="3">
        <v>124.28</v>
      </c>
      <c r="M417" s="3">
        <v>27.08</v>
      </c>
      <c r="N417" s="2" t="s">
        <v>40</v>
      </c>
      <c r="O417" s="2" t="s">
        <v>24</v>
      </c>
      <c r="P417" s="2" t="s">
        <v>25</v>
      </c>
      <c r="Q417" s="2" t="s">
        <v>1518</v>
      </c>
      <c r="R417" s="2" t="s">
        <v>49</v>
      </c>
    </row>
    <row r="418" spans="1:18" x14ac:dyDescent="0.25">
      <c r="A418" s="2" t="s">
        <v>4165</v>
      </c>
      <c r="B418" s="6">
        <v>46038</v>
      </c>
      <c r="C418" s="2" t="s">
        <v>2385</v>
      </c>
      <c r="D418" s="2" t="s">
        <v>566</v>
      </c>
      <c r="E418" s="2" t="s">
        <v>2594</v>
      </c>
      <c r="F418" s="2" t="s">
        <v>1039</v>
      </c>
      <c r="G418" s="2">
        <v>3</v>
      </c>
      <c r="H418" s="3">
        <v>328.59</v>
      </c>
      <c r="I418" s="2">
        <v>0</v>
      </c>
      <c r="J418" s="3">
        <v>0</v>
      </c>
      <c r="K418" s="3">
        <v>985.77</v>
      </c>
      <c r="L418" s="3">
        <v>766.47</v>
      </c>
      <c r="M418" s="3">
        <v>219.3</v>
      </c>
      <c r="N418" s="2" t="s">
        <v>47</v>
      </c>
      <c r="O418" s="2" t="s">
        <v>24</v>
      </c>
      <c r="P418" s="2" t="s">
        <v>25</v>
      </c>
      <c r="Q418" s="2" t="s">
        <v>3285</v>
      </c>
      <c r="R418" s="2" t="s">
        <v>49</v>
      </c>
    </row>
    <row r="419" spans="1:18" x14ac:dyDescent="0.25">
      <c r="A419" s="2" t="s">
        <v>4178</v>
      </c>
      <c r="B419" s="6">
        <v>46038</v>
      </c>
      <c r="C419" s="2" t="s">
        <v>1009</v>
      </c>
      <c r="D419" s="2" t="s">
        <v>581</v>
      </c>
      <c r="E419" s="2" t="s">
        <v>704</v>
      </c>
      <c r="F419" s="2" t="s">
        <v>865</v>
      </c>
      <c r="G419" s="2">
        <v>4</v>
      </c>
      <c r="H419" s="3">
        <v>139.21</v>
      </c>
      <c r="I419" s="2">
        <v>0</v>
      </c>
      <c r="J419" s="3">
        <v>0</v>
      </c>
      <c r="K419" s="3">
        <v>556.84</v>
      </c>
      <c r="L419" s="3">
        <v>427.96</v>
      </c>
      <c r="M419" s="3">
        <v>128.88</v>
      </c>
      <c r="N419" s="2" t="s">
        <v>133</v>
      </c>
      <c r="O419" s="2" t="s">
        <v>24</v>
      </c>
      <c r="P419" s="2" t="s">
        <v>25</v>
      </c>
      <c r="Q419" s="2" t="s">
        <v>2533</v>
      </c>
      <c r="R419" s="2" t="s">
        <v>49</v>
      </c>
    </row>
    <row r="420" spans="1:18" x14ac:dyDescent="0.25">
      <c r="A420" s="2" t="s">
        <v>4418</v>
      </c>
      <c r="B420" s="6">
        <v>46038</v>
      </c>
      <c r="C420" s="2" t="s">
        <v>325</v>
      </c>
      <c r="D420" s="2" t="s">
        <v>314</v>
      </c>
      <c r="E420" s="2" t="s">
        <v>1162</v>
      </c>
      <c r="F420" s="2" t="s">
        <v>1195</v>
      </c>
      <c r="G420" s="2">
        <v>8</v>
      </c>
      <c r="H420" s="3">
        <v>347.9</v>
      </c>
      <c r="I420" s="2">
        <v>15</v>
      </c>
      <c r="J420" s="3">
        <v>417.48</v>
      </c>
      <c r="K420" s="3">
        <v>2365.7199999999998</v>
      </c>
      <c r="L420" s="3">
        <v>1978</v>
      </c>
      <c r="M420" s="3">
        <v>387.72</v>
      </c>
      <c r="N420" s="2" t="s">
        <v>80</v>
      </c>
      <c r="O420" s="2" t="s">
        <v>24</v>
      </c>
      <c r="P420" s="2" t="s">
        <v>55</v>
      </c>
      <c r="Q420" s="2" t="s">
        <v>2899</v>
      </c>
      <c r="R420" s="2" t="s">
        <v>49</v>
      </c>
    </row>
    <row r="421" spans="1:18" x14ac:dyDescent="0.25">
      <c r="A421" s="2" t="s">
        <v>3413</v>
      </c>
      <c r="B421" s="6">
        <v>46037</v>
      </c>
      <c r="C421" s="2" t="s">
        <v>1349</v>
      </c>
      <c r="D421" s="2" t="s">
        <v>44</v>
      </c>
      <c r="E421" s="2" t="s">
        <v>1323</v>
      </c>
      <c r="F421" s="2" t="s">
        <v>2870</v>
      </c>
      <c r="G421" s="2">
        <v>1</v>
      </c>
      <c r="H421" s="3">
        <v>398.25</v>
      </c>
      <c r="I421" s="2">
        <v>15</v>
      </c>
      <c r="J421" s="3">
        <v>59.74</v>
      </c>
      <c r="K421" s="3">
        <v>338.51</v>
      </c>
      <c r="L421" s="3">
        <v>236.54</v>
      </c>
      <c r="M421" s="3">
        <v>101.97</v>
      </c>
      <c r="N421" s="2" t="s">
        <v>133</v>
      </c>
      <c r="O421" s="2" t="s">
        <v>24</v>
      </c>
      <c r="P421" s="2" t="s">
        <v>25</v>
      </c>
      <c r="Q421" s="2" t="s">
        <v>2343</v>
      </c>
      <c r="R421" s="2" t="s">
        <v>49</v>
      </c>
    </row>
    <row r="422" spans="1:18" x14ac:dyDescent="0.25">
      <c r="A422" s="2" t="s">
        <v>4130</v>
      </c>
      <c r="B422" s="6">
        <v>46037</v>
      </c>
      <c r="C422" s="2" t="s">
        <v>1953</v>
      </c>
      <c r="D422" s="2" t="s">
        <v>137</v>
      </c>
      <c r="E422" s="2" t="s">
        <v>906</v>
      </c>
      <c r="F422" s="2" t="s">
        <v>907</v>
      </c>
      <c r="G422" s="2">
        <v>2</v>
      </c>
      <c r="H422" s="3">
        <v>93.47</v>
      </c>
      <c r="I422" s="2">
        <v>15</v>
      </c>
      <c r="J422" s="3">
        <v>28.04</v>
      </c>
      <c r="K422" s="3">
        <v>158.9</v>
      </c>
      <c r="L422" s="3">
        <v>144.58000000000001</v>
      </c>
      <c r="M422" s="3">
        <v>14.32</v>
      </c>
      <c r="N422" s="2" t="s">
        <v>23</v>
      </c>
      <c r="O422" s="2" t="s">
        <v>24</v>
      </c>
      <c r="P422" s="2" t="s">
        <v>25</v>
      </c>
      <c r="Q422" s="2" t="s">
        <v>217</v>
      </c>
      <c r="R422" s="2" t="s">
        <v>49</v>
      </c>
    </row>
    <row r="423" spans="1:18" x14ac:dyDescent="0.25">
      <c r="A423" s="2" t="s">
        <v>4329</v>
      </c>
      <c r="B423" s="6">
        <v>46037</v>
      </c>
      <c r="C423" s="2" t="s">
        <v>2103</v>
      </c>
      <c r="D423" s="2" t="s">
        <v>765</v>
      </c>
      <c r="E423" s="2" t="s">
        <v>303</v>
      </c>
      <c r="F423" s="2" t="s">
        <v>1165</v>
      </c>
      <c r="G423" s="2">
        <v>8</v>
      </c>
      <c r="H423" s="3">
        <v>342.87</v>
      </c>
      <c r="I423" s="2">
        <v>15</v>
      </c>
      <c r="J423" s="3">
        <v>411.44</v>
      </c>
      <c r="K423" s="3">
        <v>2331.52</v>
      </c>
      <c r="L423" s="3">
        <v>2110.8000000000002</v>
      </c>
      <c r="M423" s="3">
        <v>220.72</v>
      </c>
      <c r="N423" s="2" t="s">
        <v>80</v>
      </c>
      <c r="O423" s="2" t="s">
        <v>24</v>
      </c>
      <c r="P423" s="2" t="s">
        <v>55</v>
      </c>
      <c r="Q423" s="2" t="s">
        <v>2392</v>
      </c>
      <c r="R423" s="2" t="s">
        <v>49</v>
      </c>
    </row>
    <row r="424" spans="1:18" x14ac:dyDescent="0.25">
      <c r="A424" s="2" t="s">
        <v>4466</v>
      </c>
      <c r="B424" s="6">
        <v>46037</v>
      </c>
      <c r="C424" s="2" t="s">
        <v>4467</v>
      </c>
      <c r="D424" s="2" t="s">
        <v>647</v>
      </c>
      <c r="E424" s="2" t="s">
        <v>285</v>
      </c>
      <c r="F424" s="2" t="s">
        <v>667</v>
      </c>
      <c r="G424" s="2">
        <v>3</v>
      </c>
      <c r="H424" s="3">
        <v>123.11</v>
      </c>
      <c r="I424" s="2">
        <v>0</v>
      </c>
      <c r="J424" s="3">
        <v>0</v>
      </c>
      <c r="K424" s="3">
        <v>369.33</v>
      </c>
      <c r="L424" s="3">
        <v>273.54000000000002</v>
      </c>
      <c r="M424" s="3">
        <v>95.79</v>
      </c>
      <c r="N424" s="2" t="s">
        <v>80</v>
      </c>
      <c r="O424" s="2" t="s">
        <v>24</v>
      </c>
      <c r="P424" s="2" t="s">
        <v>25</v>
      </c>
      <c r="Q424" s="2" t="s">
        <v>2328</v>
      </c>
      <c r="R424" s="2" t="s">
        <v>49</v>
      </c>
    </row>
    <row r="425" spans="1:18" x14ac:dyDescent="0.25">
      <c r="A425" s="2" t="s">
        <v>2384</v>
      </c>
      <c r="B425" s="6">
        <v>46036</v>
      </c>
      <c r="C425" s="2" t="s">
        <v>2385</v>
      </c>
      <c r="D425" s="2" t="s">
        <v>65</v>
      </c>
      <c r="E425" s="2" t="s">
        <v>1180</v>
      </c>
      <c r="F425" s="2" t="s">
        <v>1262</v>
      </c>
      <c r="G425" s="2">
        <v>2</v>
      </c>
      <c r="H425" s="3">
        <v>172.63</v>
      </c>
      <c r="I425" s="2">
        <v>15</v>
      </c>
      <c r="J425" s="3">
        <v>51.79</v>
      </c>
      <c r="K425" s="3">
        <v>293.47000000000003</v>
      </c>
      <c r="L425" s="3">
        <v>284</v>
      </c>
      <c r="M425" s="3">
        <v>9.4700000000000006</v>
      </c>
      <c r="N425" s="2" t="s">
        <v>40</v>
      </c>
      <c r="O425" s="2" t="s">
        <v>24</v>
      </c>
      <c r="P425" s="2" t="s">
        <v>25</v>
      </c>
      <c r="Q425" s="2" t="s">
        <v>1154</v>
      </c>
      <c r="R425" s="2" t="s">
        <v>49</v>
      </c>
    </row>
    <row r="426" spans="1:18" x14ac:dyDescent="0.25">
      <c r="A426" s="2" t="s">
        <v>4022</v>
      </c>
      <c r="B426" s="6">
        <v>46036</v>
      </c>
      <c r="C426" s="2" t="s">
        <v>1328</v>
      </c>
      <c r="D426" s="2" t="s">
        <v>459</v>
      </c>
      <c r="E426" s="2" t="s">
        <v>617</v>
      </c>
      <c r="F426" s="2" t="s">
        <v>618</v>
      </c>
      <c r="G426" s="2">
        <v>1</v>
      </c>
      <c r="H426" s="3">
        <v>71.290000000000006</v>
      </c>
      <c r="I426" s="2">
        <v>0</v>
      </c>
      <c r="J426" s="3">
        <v>0</v>
      </c>
      <c r="K426" s="3">
        <v>71.290000000000006</v>
      </c>
      <c r="L426" s="3">
        <v>59.37</v>
      </c>
      <c r="M426" s="3">
        <v>11.92</v>
      </c>
      <c r="N426" s="2" t="s">
        <v>47</v>
      </c>
      <c r="O426" s="2" t="s">
        <v>24</v>
      </c>
      <c r="P426" s="2" t="s">
        <v>25</v>
      </c>
      <c r="Q426" s="2" t="s">
        <v>3191</v>
      </c>
      <c r="R426" s="2" t="s">
        <v>49</v>
      </c>
    </row>
    <row r="427" spans="1:18" x14ac:dyDescent="0.25">
      <c r="A427" s="2" t="s">
        <v>4461</v>
      </c>
      <c r="B427" s="6">
        <v>46036</v>
      </c>
      <c r="C427" s="2" t="s">
        <v>1153</v>
      </c>
      <c r="D427" s="2" t="s">
        <v>284</v>
      </c>
      <c r="E427" s="2" t="s">
        <v>254</v>
      </c>
      <c r="F427" s="2" t="s">
        <v>255</v>
      </c>
      <c r="G427" s="2">
        <v>1</v>
      </c>
      <c r="H427" s="3">
        <v>73.83</v>
      </c>
      <c r="I427" s="2">
        <v>0</v>
      </c>
      <c r="J427" s="3">
        <v>0</v>
      </c>
      <c r="K427" s="3">
        <v>73.83</v>
      </c>
      <c r="L427" s="3">
        <v>54.32</v>
      </c>
      <c r="M427" s="3">
        <v>19.510000000000002</v>
      </c>
      <c r="N427" s="2" t="s">
        <v>23</v>
      </c>
      <c r="O427" s="2" t="s">
        <v>24</v>
      </c>
      <c r="P427" s="2" t="s">
        <v>25</v>
      </c>
      <c r="Q427" s="2" t="s">
        <v>2636</v>
      </c>
      <c r="R427" s="2" t="s">
        <v>49</v>
      </c>
    </row>
    <row r="428" spans="1:18" x14ac:dyDescent="0.25">
      <c r="A428" s="2" t="s">
        <v>3647</v>
      </c>
      <c r="B428" s="6">
        <v>46357</v>
      </c>
      <c r="C428" s="2" t="s">
        <v>977</v>
      </c>
      <c r="D428" s="2" t="s">
        <v>426</v>
      </c>
      <c r="E428" s="2" t="s">
        <v>1059</v>
      </c>
      <c r="F428" s="2" t="s">
        <v>304</v>
      </c>
      <c r="G428" s="2">
        <v>5</v>
      </c>
      <c r="H428" s="3">
        <v>310.07</v>
      </c>
      <c r="I428" s="2">
        <v>20</v>
      </c>
      <c r="J428" s="3">
        <v>310.07</v>
      </c>
      <c r="K428" s="3">
        <v>1240.28</v>
      </c>
      <c r="L428" s="3">
        <v>1189.45</v>
      </c>
      <c r="M428" s="3">
        <v>50.83</v>
      </c>
      <c r="N428" s="2" t="s">
        <v>47</v>
      </c>
      <c r="O428" s="2" t="s">
        <v>24</v>
      </c>
      <c r="P428" s="2" t="s">
        <v>25</v>
      </c>
      <c r="Q428" s="2" t="s">
        <v>2716</v>
      </c>
      <c r="R428" s="2" t="s">
        <v>49</v>
      </c>
    </row>
    <row r="429" spans="1:18" x14ac:dyDescent="0.25">
      <c r="A429" s="2" t="s">
        <v>262</v>
      </c>
      <c r="B429" s="6">
        <v>46327</v>
      </c>
      <c r="C429" s="2" t="s">
        <v>263</v>
      </c>
      <c r="D429" s="2" t="s">
        <v>264</v>
      </c>
      <c r="E429" s="2" t="s">
        <v>221</v>
      </c>
      <c r="F429" s="2" t="s">
        <v>265</v>
      </c>
      <c r="G429" s="2">
        <v>7</v>
      </c>
      <c r="H429" s="3">
        <v>428.85</v>
      </c>
      <c r="I429" s="2">
        <v>0</v>
      </c>
      <c r="J429" s="3">
        <v>0</v>
      </c>
      <c r="K429" s="3">
        <v>3452.24</v>
      </c>
      <c r="L429" s="3">
        <v>2001.3</v>
      </c>
      <c r="M429" s="3">
        <v>1450.94</v>
      </c>
      <c r="N429" s="2" t="s">
        <v>80</v>
      </c>
      <c r="O429" s="2" t="s">
        <v>24</v>
      </c>
      <c r="P429" s="2" t="s">
        <v>25</v>
      </c>
      <c r="Q429" s="2" t="s">
        <v>266</v>
      </c>
      <c r="R429" s="2" t="s">
        <v>27</v>
      </c>
    </row>
    <row r="430" spans="1:18" x14ac:dyDescent="0.25">
      <c r="A430" s="2" t="s">
        <v>1142</v>
      </c>
      <c r="B430" s="6">
        <v>46327</v>
      </c>
      <c r="C430" s="2" t="s">
        <v>885</v>
      </c>
      <c r="D430" s="2" t="s">
        <v>30</v>
      </c>
      <c r="E430" s="2" t="s">
        <v>523</v>
      </c>
      <c r="F430" s="2" t="s">
        <v>524</v>
      </c>
      <c r="G430" s="2">
        <v>5</v>
      </c>
      <c r="H430" s="3">
        <v>448.94</v>
      </c>
      <c r="I430" s="2">
        <v>0</v>
      </c>
      <c r="J430" s="3">
        <v>0</v>
      </c>
      <c r="K430" s="3">
        <v>2581.4</v>
      </c>
      <c r="L430" s="3">
        <v>1900.4</v>
      </c>
      <c r="M430" s="3">
        <v>681</v>
      </c>
      <c r="N430" s="2" t="s">
        <v>23</v>
      </c>
      <c r="O430" s="2" t="s">
        <v>24</v>
      </c>
      <c r="P430" s="2" t="s">
        <v>25</v>
      </c>
      <c r="Q430" s="2" t="s">
        <v>536</v>
      </c>
      <c r="R430" s="2" t="s">
        <v>27</v>
      </c>
    </row>
    <row r="431" spans="1:18" x14ac:dyDescent="0.25">
      <c r="A431" s="2" t="s">
        <v>2720</v>
      </c>
      <c r="B431" s="6">
        <v>46327</v>
      </c>
      <c r="C431" s="2" t="s">
        <v>1441</v>
      </c>
      <c r="D431" s="2" t="s">
        <v>1329</v>
      </c>
      <c r="E431" s="2" t="s">
        <v>1347</v>
      </c>
      <c r="F431" s="2" t="s">
        <v>1313</v>
      </c>
      <c r="G431" s="2">
        <v>5</v>
      </c>
      <c r="H431" s="3">
        <v>56.65</v>
      </c>
      <c r="I431" s="2">
        <v>10</v>
      </c>
      <c r="J431" s="3">
        <v>28.32</v>
      </c>
      <c r="K431" s="3">
        <v>293.17</v>
      </c>
      <c r="L431" s="3">
        <v>224.8</v>
      </c>
      <c r="M431" s="3">
        <v>68.37</v>
      </c>
      <c r="N431" s="2" t="s">
        <v>80</v>
      </c>
      <c r="O431" s="2" t="s">
        <v>345</v>
      </c>
      <c r="P431" s="2" t="s">
        <v>25</v>
      </c>
      <c r="Q431" s="2" t="s">
        <v>2721</v>
      </c>
      <c r="R431" s="2" t="s">
        <v>27</v>
      </c>
    </row>
    <row r="432" spans="1:18" x14ac:dyDescent="0.25">
      <c r="A432" s="2" t="s">
        <v>2741</v>
      </c>
      <c r="B432" s="6">
        <v>46327</v>
      </c>
      <c r="C432" s="2" t="s">
        <v>2742</v>
      </c>
      <c r="D432" s="2" t="s">
        <v>170</v>
      </c>
      <c r="E432" s="2" t="s">
        <v>504</v>
      </c>
      <c r="F432" s="2" t="s">
        <v>1635</v>
      </c>
      <c r="G432" s="2">
        <v>2</v>
      </c>
      <c r="H432" s="3">
        <v>225.45</v>
      </c>
      <c r="I432" s="2">
        <v>10</v>
      </c>
      <c r="J432" s="3">
        <v>45.09</v>
      </c>
      <c r="K432" s="3">
        <v>466.68</v>
      </c>
      <c r="L432" s="3">
        <v>381.8</v>
      </c>
      <c r="M432" s="3">
        <v>84.88</v>
      </c>
      <c r="N432" s="2" t="s">
        <v>133</v>
      </c>
      <c r="O432" s="2" t="s">
        <v>24</v>
      </c>
      <c r="P432" s="2" t="s">
        <v>55</v>
      </c>
      <c r="Q432" s="2" t="s">
        <v>1793</v>
      </c>
      <c r="R432" s="2" t="s">
        <v>27</v>
      </c>
    </row>
    <row r="433" spans="1:18" x14ac:dyDescent="0.25">
      <c r="A433" s="2" t="s">
        <v>2806</v>
      </c>
      <c r="B433" s="6">
        <v>46327</v>
      </c>
      <c r="C433" s="2" t="s">
        <v>2807</v>
      </c>
      <c r="D433" s="2" t="s">
        <v>891</v>
      </c>
      <c r="E433" s="2" t="s">
        <v>639</v>
      </c>
      <c r="F433" s="2" t="s">
        <v>1365</v>
      </c>
      <c r="G433" s="2">
        <v>1</v>
      </c>
      <c r="H433" s="3">
        <v>425.88</v>
      </c>
      <c r="I433" s="2">
        <v>0</v>
      </c>
      <c r="J433" s="3">
        <v>0</v>
      </c>
      <c r="K433" s="3">
        <v>489.76</v>
      </c>
      <c r="L433" s="3">
        <v>357.47</v>
      </c>
      <c r="M433" s="3">
        <v>132.29</v>
      </c>
      <c r="N433" s="2" t="s">
        <v>23</v>
      </c>
      <c r="O433" s="2" t="s">
        <v>24</v>
      </c>
      <c r="P433" s="2" t="s">
        <v>25</v>
      </c>
      <c r="Q433" s="2" t="s">
        <v>1994</v>
      </c>
      <c r="R433" s="2" t="s">
        <v>27</v>
      </c>
    </row>
    <row r="434" spans="1:18" x14ac:dyDescent="0.25">
      <c r="A434" s="2" t="s">
        <v>3090</v>
      </c>
      <c r="B434" s="6">
        <v>46327</v>
      </c>
      <c r="C434" s="2" t="s">
        <v>844</v>
      </c>
      <c r="D434" s="2" t="s">
        <v>895</v>
      </c>
      <c r="E434" s="2" t="s">
        <v>653</v>
      </c>
      <c r="F434" s="2" t="s">
        <v>1220</v>
      </c>
      <c r="G434" s="2">
        <v>4</v>
      </c>
      <c r="H434" s="3">
        <v>438.7</v>
      </c>
      <c r="I434" s="2">
        <v>10</v>
      </c>
      <c r="J434" s="3">
        <v>175.48</v>
      </c>
      <c r="K434" s="3">
        <v>1816.22</v>
      </c>
      <c r="L434" s="3">
        <v>1480.72</v>
      </c>
      <c r="M434" s="3">
        <v>335.5</v>
      </c>
      <c r="N434" s="2" t="s">
        <v>133</v>
      </c>
      <c r="O434" s="2" t="s">
        <v>24</v>
      </c>
      <c r="P434" s="2" t="s">
        <v>25</v>
      </c>
      <c r="Q434" s="2" t="s">
        <v>3091</v>
      </c>
      <c r="R434" s="2" t="s">
        <v>27</v>
      </c>
    </row>
    <row r="435" spans="1:18" x14ac:dyDescent="0.25">
      <c r="A435" s="2" t="s">
        <v>4330</v>
      </c>
      <c r="B435" s="6">
        <v>46327</v>
      </c>
      <c r="C435" s="2" t="s">
        <v>1976</v>
      </c>
      <c r="D435" s="2" t="s">
        <v>409</v>
      </c>
      <c r="E435" s="2" t="s">
        <v>400</v>
      </c>
      <c r="F435" s="2" t="s">
        <v>401</v>
      </c>
      <c r="G435" s="2">
        <v>2</v>
      </c>
      <c r="H435" s="3">
        <v>299.73</v>
      </c>
      <c r="I435" s="2">
        <v>0</v>
      </c>
      <c r="J435" s="3">
        <v>0</v>
      </c>
      <c r="K435" s="3">
        <v>689.38</v>
      </c>
      <c r="L435" s="3">
        <v>369.48</v>
      </c>
      <c r="M435" s="3">
        <v>319.89999999999998</v>
      </c>
      <c r="N435" s="2" t="s">
        <v>68</v>
      </c>
      <c r="O435" s="2" t="s">
        <v>24</v>
      </c>
      <c r="P435" s="2" t="s">
        <v>25</v>
      </c>
      <c r="Q435" s="2" t="s">
        <v>2850</v>
      </c>
      <c r="R435" s="2" t="s">
        <v>27</v>
      </c>
    </row>
    <row r="436" spans="1:18" x14ac:dyDescent="0.25">
      <c r="A436" s="2" t="s">
        <v>4598</v>
      </c>
      <c r="B436" s="6">
        <v>46327</v>
      </c>
      <c r="C436" s="2" t="s">
        <v>3503</v>
      </c>
      <c r="D436" s="2" t="s">
        <v>680</v>
      </c>
      <c r="E436" s="2" t="s">
        <v>1799</v>
      </c>
      <c r="F436" s="2" t="s">
        <v>1800</v>
      </c>
      <c r="G436" s="2">
        <v>2</v>
      </c>
      <c r="H436" s="3">
        <v>157.97999999999999</v>
      </c>
      <c r="I436" s="2">
        <v>10</v>
      </c>
      <c r="J436" s="3">
        <v>31.6</v>
      </c>
      <c r="K436" s="3">
        <v>327.01</v>
      </c>
      <c r="L436" s="3">
        <v>275.89999999999998</v>
      </c>
      <c r="M436" s="3">
        <v>51.11</v>
      </c>
      <c r="N436" s="2" t="s">
        <v>68</v>
      </c>
      <c r="O436" s="2" t="s">
        <v>24</v>
      </c>
      <c r="P436" s="2" t="s">
        <v>33</v>
      </c>
      <c r="Q436" s="2" t="s">
        <v>2042</v>
      </c>
      <c r="R436" s="2" t="s">
        <v>27</v>
      </c>
    </row>
    <row r="437" spans="1:18" x14ac:dyDescent="0.25">
      <c r="A437" s="2" t="s">
        <v>4000</v>
      </c>
      <c r="B437" s="6">
        <v>46296</v>
      </c>
      <c r="C437" s="2" t="s">
        <v>1813</v>
      </c>
      <c r="D437" s="2" t="s">
        <v>275</v>
      </c>
      <c r="E437" s="2" t="s">
        <v>771</v>
      </c>
      <c r="F437" s="2" t="s">
        <v>568</v>
      </c>
      <c r="G437" s="2">
        <v>3</v>
      </c>
      <c r="H437" s="3">
        <v>51.33</v>
      </c>
      <c r="I437" s="2">
        <v>20</v>
      </c>
      <c r="J437" s="3">
        <v>30.8</v>
      </c>
      <c r="K437" s="3">
        <v>141.66999999999999</v>
      </c>
      <c r="L437" s="3">
        <v>112.44</v>
      </c>
      <c r="M437" s="3">
        <v>29.23</v>
      </c>
      <c r="N437" s="2" t="s">
        <v>40</v>
      </c>
      <c r="O437" s="2" t="s">
        <v>24</v>
      </c>
      <c r="P437" s="2" t="s">
        <v>25</v>
      </c>
      <c r="Q437" s="2" t="s">
        <v>228</v>
      </c>
      <c r="R437" s="2" t="s">
        <v>27</v>
      </c>
    </row>
    <row r="438" spans="1:18" x14ac:dyDescent="0.25">
      <c r="A438" s="2" t="s">
        <v>4115</v>
      </c>
      <c r="B438" s="6">
        <v>46296</v>
      </c>
      <c r="C438" s="2" t="s">
        <v>1943</v>
      </c>
      <c r="D438" s="2" t="s">
        <v>454</v>
      </c>
      <c r="E438" s="2" t="s">
        <v>1092</v>
      </c>
      <c r="F438" s="2" t="s">
        <v>1685</v>
      </c>
      <c r="G438" s="2">
        <v>5</v>
      </c>
      <c r="H438" s="3">
        <v>365.92</v>
      </c>
      <c r="I438" s="2">
        <v>0</v>
      </c>
      <c r="J438" s="3">
        <v>0</v>
      </c>
      <c r="K438" s="3">
        <v>2104.04</v>
      </c>
      <c r="L438" s="3">
        <v>1551.9</v>
      </c>
      <c r="M438" s="3">
        <v>552.14</v>
      </c>
      <c r="N438" s="2" t="s">
        <v>23</v>
      </c>
      <c r="O438" s="2" t="s">
        <v>24</v>
      </c>
      <c r="P438" s="2" t="s">
        <v>25</v>
      </c>
      <c r="Q438" s="2" t="s">
        <v>2954</v>
      </c>
      <c r="R438" s="2" t="s">
        <v>27</v>
      </c>
    </row>
    <row r="439" spans="1:18" x14ac:dyDescent="0.25">
      <c r="A439" s="2" t="s">
        <v>1640</v>
      </c>
      <c r="B439" s="6">
        <v>46266</v>
      </c>
      <c r="C439" s="2" t="s">
        <v>1641</v>
      </c>
      <c r="D439" s="2" t="s">
        <v>905</v>
      </c>
      <c r="E439" s="2" t="s">
        <v>1621</v>
      </c>
      <c r="F439" s="2" t="s">
        <v>1622</v>
      </c>
      <c r="G439" s="2">
        <v>3</v>
      </c>
      <c r="H439" s="3">
        <v>464.41</v>
      </c>
      <c r="I439" s="2">
        <v>10</v>
      </c>
      <c r="J439" s="3">
        <v>139.32</v>
      </c>
      <c r="K439" s="3">
        <v>1253.9100000000001</v>
      </c>
      <c r="L439" s="3">
        <v>1193.07</v>
      </c>
      <c r="M439" s="3">
        <v>60.84</v>
      </c>
      <c r="N439" s="2" t="s">
        <v>47</v>
      </c>
      <c r="O439" s="2" t="s">
        <v>24</v>
      </c>
      <c r="P439" s="2" t="s">
        <v>25</v>
      </c>
      <c r="Q439" s="2" t="s">
        <v>1053</v>
      </c>
      <c r="R439" s="2" t="s">
        <v>49</v>
      </c>
    </row>
    <row r="440" spans="1:18" x14ac:dyDescent="0.25">
      <c r="A440" s="2" t="s">
        <v>3595</v>
      </c>
      <c r="B440" s="6">
        <v>46266</v>
      </c>
      <c r="C440" s="2" t="s">
        <v>1384</v>
      </c>
      <c r="D440" s="2" t="s">
        <v>231</v>
      </c>
      <c r="E440" s="2" t="s">
        <v>852</v>
      </c>
      <c r="F440" s="2" t="s">
        <v>997</v>
      </c>
      <c r="G440" s="2">
        <v>8</v>
      </c>
      <c r="H440" s="3">
        <v>458.23</v>
      </c>
      <c r="I440" s="2">
        <v>10</v>
      </c>
      <c r="J440" s="3">
        <v>366.58</v>
      </c>
      <c r="K440" s="3">
        <v>3299.26</v>
      </c>
      <c r="L440" s="3">
        <v>2471.52</v>
      </c>
      <c r="M440" s="3">
        <v>827.74</v>
      </c>
      <c r="N440" s="2" t="s">
        <v>47</v>
      </c>
      <c r="O440" s="2" t="s">
        <v>24</v>
      </c>
      <c r="P440" s="2" t="s">
        <v>25</v>
      </c>
      <c r="Q440" s="2" t="s">
        <v>69</v>
      </c>
      <c r="R440" s="2" t="s">
        <v>49</v>
      </c>
    </row>
    <row r="441" spans="1:18" x14ac:dyDescent="0.25">
      <c r="A441" s="2" t="s">
        <v>4385</v>
      </c>
      <c r="B441" s="6">
        <v>46266</v>
      </c>
      <c r="C441" s="2" t="s">
        <v>685</v>
      </c>
      <c r="D441" s="2" t="s">
        <v>253</v>
      </c>
      <c r="E441" s="2" t="s">
        <v>321</v>
      </c>
      <c r="F441" s="2" t="s">
        <v>1509</v>
      </c>
      <c r="G441" s="2">
        <v>4</v>
      </c>
      <c r="H441" s="3">
        <v>232.55</v>
      </c>
      <c r="I441" s="2">
        <v>0</v>
      </c>
      <c r="J441" s="3">
        <v>0</v>
      </c>
      <c r="K441" s="3">
        <v>930.2</v>
      </c>
      <c r="L441" s="3">
        <v>781.76</v>
      </c>
      <c r="M441" s="3">
        <v>148.44</v>
      </c>
      <c r="N441" s="2" t="s">
        <v>80</v>
      </c>
      <c r="O441" s="2" t="s">
        <v>24</v>
      </c>
      <c r="P441" s="2" t="s">
        <v>25</v>
      </c>
      <c r="Q441" s="2" t="s">
        <v>2930</v>
      </c>
      <c r="R441" s="2" t="s">
        <v>49</v>
      </c>
    </row>
    <row r="442" spans="1:18" x14ac:dyDescent="0.25">
      <c r="A442" s="2" t="s">
        <v>1794</v>
      </c>
      <c r="B442" s="6">
        <v>46235</v>
      </c>
      <c r="C442" s="2" t="s">
        <v>175</v>
      </c>
      <c r="D442" s="2" t="s">
        <v>264</v>
      </c>
      <c r="E442" s="2" t="s">
        <v>21</v>
      </c>
      <c r="F442" s="2" t="s">
        <v>1795</v>
      </c>
      <c r="G442" s="2">
        <v>3</v>
      </c>
      <c r="H442" s="3">
        <v>383.51</v>
      </c>
      <c r="I442" s="2">
        <v>0</v>
      </c>
      <c r="J442" s="3">
        <v>0</v>
      </c>
      <c r="K442" s="3">
        <v>1150.53</v>
      </c>
      <c r="L442" s="3">
        <v>857.7</v>
      </c>
      <c r="M442" s="3">
        <v>292.83</v>
      </c>
      <c r="N442" s="2" t="s">
        <v>80</v>
      </c>
      <c r="O442" s="2" t="s">
        <v>24</v>
      </c>
      <c r="P442" s="2" t="s">
        <v>25</v>
      </c>
      <c r="Q442" s="2" t="s">
        <v>1796</v>
      </c>
      <c r="R442" s="2" t="s">
        <v>49</v>
      </c>
    </row>
    <row r="443" spans="1:18" x14ac:dyDescent="0.25">
      <c r="A443" s="2" t="s">
        <v>3199</v>
      </c>
      <c r="B443" s="6">
        <v>46235</v>
      </c>
      <c r="C443" s="2" t="s">
        <v>3071</v>
      </c>
      <c r="D443" s="2" t="s">
        <v>399</v>
      </c>
      <c r="E443" s="2" t="s">
        <v>1323</v>
      </c>
      <c r="F443" s="2" t="s">
        <v>2870</v>
      </c>
      <c r="G443" s="2">
        <v>3</v>
      </c>
      <c r="H443" s="3">
        <v>99.93</v>
      </c>
      <c r="I443" s="2">
        <v>0</v>
      </c>
      <c r="J443" s="3">
        <v>0</v>
      </c>
      <c r="K443" s="3">
        <v>299.79000000000002</v>
      </c>
      <c r="L443" s="3">
        <v>258.14999999999998</v>
      </c>
      <c r="M443" s="3">
        <v>41.64</v>
      </c>
      <c r="N443" s="2" t="s">
        <v>80</v>
      </c>
      <c r="O443" s="2" t="s">
        <v>24</v>
      </c>
      <c r="P443" s="2" t="s">
        <v>33</v>
      </c>
      <c r="Q443" s="2" t="s">
        <v>1960</v>
      </c>
      <c r="R443" s="2" t="s">
        <v>49</v>
      </c>
    </row>
    <row r="444" spans="1:18" x14ac:dyDescent="0.25">
      <c r="A444" s="2" t="s">
        <v>3524</v>
      </c>
      <c r="B444" s="6">
        <v>46235</v>
      </c>
      <c r="C444" s="2" t="s">
        <v>3525</v>
      </c>
      <c r="D444" s="2" t="s">
        <v>365</v>
      </c>
      <c r="E444" s="2" t="s">
        <v>45</v>
      </c>
      <c r="F444" s="2" t="s">
        <v>46</v>
      </c>
      <c r="G444" s="2">
        <v>1</v>
      </c>
      <c r="H444" s="3">
        <v>459.58</v>
      </c>
      <c r="I444" s="2">
        <v>20</v>
      </c>
      <c r="J444" s="3">
        <v>91.92</v>
      </c>
      <c r="K444" s="3">
        <v>367.66</v>
      </c>
      <c r="L444" s="3">
        <v>386.89</v>
      </c>
      <c r="M444" s="3">
        <v>-19.23</v>
      </c>
      <c r="N444" s="2" t="s">
        <v>40</v>
      </c>
      <c r="O444" s="2" t="s">
        <v>24</v>
      </c>
      <c r="P444" s="2" t="s">
        <v>33</v>
      </c>
      <c r="Q444" s="2" t="s">
        <v>1663</v>
      </c>
      <c r="R444" s="2" t="s">
        <v>49</v>
      </c>
    </row>
    <row r="445" spans="1:18" x14ac:dyDescent="0.25">
      <c r="A445" s="2" t="s">
        <v>2767</v>
      </c>
      <c r="B445" s="6">
        <v>46204</v>
      </c>
      <c r="C445" s="2" t="s">
        <v>1555</v>
      </c>
      <c r="D445" s="2" t="s">
        <v>2768</v>
      </c>
      <c r="E445" s="2" t="s">
        <v>66</v>
      </c>
      <c r="F445" s="2" t="s">
        <v>2112</v>
      </c>
      <c r="G445" s="2">
        <v>3</v>
      </c>
      <c r="H445" s="3">
        <v>367.25</v>
      </c>
      <c r="I445" s="2">
        <v>0</v>
      </c>
      <c r="J445" s="3">
        <v>0</v>
      </c>
      <c r="K445" s="3">
        <v>1101.75</v>
      </c>
      <c r="L445" s="3">
        <v>848.97</v>
      </c>
      <c r="M445" s="3">
        <v>252.78</v>
      </c>
      <c r="N445" s="2" t="s">
        <v>133</v>
      </c>
      <c r="O445" s="2" t="s">
        <v>24</v>
      </c>
      <c r="P445" s="2" t="s">
        <v>55</v>
      </c>
      <c r="Q445" s="2" t="s">
        <v>2769</v>
      </c>
      <c r="R445" s="2" t="s">
        <v>49</v>
      </c>
    </row>
    <row r="446" spans="1:18" x14ac:dyDescent="0.25">
      <c r="A446" s="2" t="s">
        <v>2041</v>
      </c>
      <c r="B446" s="6">
        <v>46174</v>
      </c>
      <c r="C446" s="2" t="s">
        <v>1232</v>
      </c>
      <c r="D446" s="2" t="s">
        <v>891</v>
      </c>
      <c r="E446" s="2" t="s">
        <v>204</v>
      </c>
      <c r="F446" s="2" t="s">
        <v>205</v>
      </c>
      <c r="G446" s="2">
        <v>1</v>
      </c>
      <c r="H446" s="3">
        <v>425.88</v>
      </c>
      <c r="I446" s="2">
        <v>0</v>
      </c>
      <c r="J446" s="3">
        <v>0</v>
      </c>
      <c r="K446" s="3">
        <v>425.88</v>
      </c>
      <c r="L446" s="3">
        <v>357.47</v>
      </c>
      <c r="M446" s="3">
        <v>68.41</v>
      </c>
      <c r="N446" s="2" t="s">
        <v>47</v>
      </c>
      <c r="O446" s="2" t="s">
        <v>24</v>
      </c>
      <c r="P446" s="2" t="s">
        <v>33</v>
      </c>
      <c r="Q446" s="2" t="s">
        <v>2042</v>
      </c>
      <c r="R446" s="2" t="s">
        <v>49</v>
      </c>
    </row>
    <row r="447" spans="1:18" x14ac:dyDescent="0.25">
      <c r="A447" s="2" t="s">
        <v>4029</v>
      </c>
      <c r="B447" s="6">
        <v>46174</v>
      </c>
      <c r="C447" s="2" t="s">
        <v>1326</v>
      </c>
      <c r="D447" s="2" t="s">
        <v>765</v>
      </c>
      <c r="E447" s="2" t="s">
        <v>198</v>
      </c>
      <c r="F447" s="2" t="s">
        <v>694</v>
      </c>
      <c r="G447" s="2">
        <v>1</v>
      </c>
      <c r="H447" s="3">
        <v>340.25</v>
      </c>
      <c r="I447" s="2">
        <v>20</v>
      </c>
      <c r="J447" s="3">
        <v>68.05</v>
      </c>
      <c r="K447" s="3">
        <v>272.2</v>
      </c>
      <c r="L447" s="3">
        <v>263.85000000000002</v>
      </c>
      <c r="M447" s="3">
        <v>8.35</v>
      </c>
      <c r="N447" s="2" t="s">
        <v>133</v>
      </c>
      <c r="O447" s="2" t="s">
        <v>24</v>
      </c>
      <c r="P447" s="2" t="s">
        <v>25</v>
      </c>
      <c r="Q447" s="2" t="s">
        <v>374</v>
      </c>
      <c r="R447" s="2" t="s">
        <v>49</v>
      </c>
    </row>
    <row r="448" spans="1:18" x14ac:dyDescent="0.25">
      <c r="A448" s="2" t="s">
        <v>1512</v>
      </c>
      <c r="B448" s="6">
        <v>46143</v>
      </c>
      <c r="C448" s="2" t="s">
        <v>1513</v>
      </c>
      <c r="D448" s="2" t="s">
        <v>371</v>
      </c>
      <c r="E448" s="2" t="s">
        <v>1233</v>
      </c>
      <c r="F448" s="2" t="s">
        <v>929</v>
      </c>
      <c r="G448" s="2">
        <v>3</v>
      </c>
      <c r="H448" s="3">
        <v>399.15</v>
      </c>
      <c r="I448" s="2">
        <v>0</v>
      </c>
      <c r="J448" s="3">
        <v>0</v>
      </c>
      <c r="K448" s="3">
        <v>1197.45</v>
      </c>
      <c r="L448" s="3">
        <v>929.94</v>
      </c>
      <c r="M448" s="3">
        <v>267.51</v>
      </c>
      <c r="N448" s="2" t="s">
        <v>40</v>
      </c>
      <c r="O448" s="2" t="s">
        <v>24</v>
      </c>
      <c r="P448" s="2" t="s">
        <v>25</v>
      </c>
      <c r="Q448" s="2" t="s">
        <v>1126</v>
      </c>
      <c r="R448" s="2" t="s">
        <v>49</v>
      </c>
    </row>
    <row r="449" spans="1:18" x14ac:dyDescent="0.25">
      <c r="A449" s="2" t="s">
        <v>2499</v>
      </c>
      <c r="B449" s="6">
        <v>46143</v>
      </c>
      <c r="C449" s="2" t="s">
        <v>94</v>
      </c>
      <c r="D449" s="2" t="s">
        <v>365</v>
      </c>
      <c r="E449" s="2" t="s">
        <v>390</v>
      </c>
      <c r="F449" s="2" t="s">
        <v>391</v>
      </c>
      <c r="G449" s="2">
        <v>1</v>
      </c>
      <c r="H449" s="3">
        <v>459.58</v>
      </c>
      <c r="I449" s="2">
        <v>0</v>
      </c>
      <c r="J449" s="3">
        <v>0</v>
      </c>
      <c r="K449" s="3">
        <v>459.58</v>
      </c>
      <c r="L449" s="3">
        <v>386.89</v>
      </c>
      <c r="M449" s="3">
        <v>72.69</v>
      </c>
      <c r="N449" s="2" t="s">
        <v>23</v>
      </c>
      <c r="O449" s="2" t="s">
        <v>24</v>
      </c>
      <c r="P449" s="2" t="s">
        <v>25</v>
      </c>
      <c r="Q449" s="2" t="s">
        <v>1271</v>
      </c>
      <c r="R449" s="2" t="s">
        <v>49</v>
      </c>
    </row>
    <row r="450" spans="1:18" x14ac:dyDescent="0.25">
      <c r="A450" s="2" t="s">
        <v>4398</v>
      </c>
      <c r="B450" s="6">
        <v>46143</v>
      </c>
      <c r="C450" s="2" t="s">
        <v>604</v>
      </c>
      <c r="D450" s="2" t="s">
        <v>755</v>
      </c>
      <c r="E450" s="2" t="s">
        <v>544</v>
      </c>
      <c r="F450" s="2" t="s">
        <v>545</v>
      </c>
      <c r="G450" s="2">
        <v>6</v>
      </c>
      <c r="H450" s="3">
        <v>493.69</v>
      </c>
      <c r="I450" s="2">
        <v>0</v>
      </c>
      <c r="J450" s="3">
        <v>0</v>
      </c>
      <c r="K450" s="3">
        <v>2962.14</v>
      </c>
      <c r="L450" s="3">
        <v>2111.2199999999998</v>
      </c>
      <c r="M450" s="3">
        <v>850.92</v>
      </c>
      <c r="N450" s="2" t="s">
        <v>23</v>
      </c>
      <c r="O450" s="2" t="s">
        <v>345</v>
      </c>
      <c r="P450" s="2" t="s">
        <v>25</v>
      </c>
      <c r="Q450" s="2" t="s">
        <v>1355</v>
      </c>
      <c r="R450" s="2" t="s">
        <v>49</v>
      </c>
    </row>
    <row r="451" spans="1:18" x14ac:dyDescent="0.25">
      <c r="A451" s="2" t="s">
        <v>382</v>
      </c>
      <c r="B451" s="6">
        <v>46113</v>
      </c>
      <c r="C451" s="2" t="s">
        <v>383</v>
      </c>
      <c r="D451" s="2" t="s">
        <v>384</v>
      </c>
      <c r="E451" s="2" t="s">
        <v>385</v>
      </c>
      <c r="F451" s="2" t="s">
        <v>386</v>
      </c>
      <c r="G451" s="2">
        <v>4</v>
      </c>
      <c r="H451" s="3">
        <v>416.77</v>
      </c>
      <c r="I451" s="2">
        <v>0</v>
      </c>
      <c r="J451" s="3">
        <v>0</v>
      </c>
      <c r="K451" s="3">
        <v>1917.14</v>
      </c>
      <c r="L451" s="3">
        <v>1344.28</v>
      </c>
      <c r="M451" s="3">
        <v>572.86</v>
      </c>
      <c r="N451" s="2" t="s">
        <v>23</v>
      </c>
      <c r="O451" s="2" t="s">
        <v>24</v>
      </c>
      <c r="P451" s="2" t="s">
        <v>25</v>
      </c>
      <c r="Q451" s="2" t="s">
        <v>387</v>
      </c>
      <c r="R451" s="2" t="s">
        <v>27</v>
      </c>
    </row>
    <row r="452" spans="1:18" x14ac:dyDescent="0.25">
      <c r="A452" s="2" t="s">
        <v>1664</v>
      </c>
      <c r="B452" s="6">
        <v>46113</v>
      </c>
      <c r="C452" s="2" t="s">
        <v>1665</v>
      </c>
      <c r="D452" s="2" t="s">
        <v>399</v>
      </c>
      <c r="E452" s="2" t="s">
        <v>232</v>
      </c>
      <c r="F452" s="2" t="s">
        <v>1666</v>
      </c>
      <c r="G452" s="2">
        <v>1</v>
      </c>
      <c r="H452" s="3">
        <v>99.93</v>
      </c>
      <c r="I452" s="2">
        <v>20</v>
      </c>
      <c r="J452" s="3">
        <v>19.989999999999998</v>
      </c>
      <c r="K452" s="3">
        <v>91.93</v>
      </c>
      <c r="L452" s="3">
        <v>86.05</v>
      </c>
      <c r="M452" s="3">
        <v>5.88</v>
      </c>
      <c r="N452" s="2" t="s">
        <v>47</v>
      </c>
      <c r="O452" s="2" t="s">
        <v>24</v>
      </c>
      <c r="P452" s="2" t="s">
        <v>25</v>
      </c>
      <c r="Q452" s="2" t="s">
        <v>889</v>
      </c>
      <c r="R452" s="2" t="s">
        <v>27</v>
      </c>
    </row>
    <row r="453" spans="1:18" x14ac:dyDescent="0.25">
      <c r="A453" s="2" t="s">
        <v>1725</v>
      </c>
      <c r="B453" s="6">
        <v>46113</v>
      </c>
      <c r="C453" s="2" t="s">
        <v>1726</v>
      </c>
      <c r="D453" s="2" t="s">
        <v>605</v>
      </c>
      <c r="E453" s="2" t="s">
        <v>623</v>
      </c>
      <c r="F453" s="2" t="s">
        <v>1125</v>
      </c>
      <c r="G453" s="2">
        <v>2</v>
      </c>
      <c r="H453" s="3">
        <v>75.680000000000007</v>
      </c>
      <c r="I453" s="2">
        <v>20</v>
      </c>
      <c r="J453" s="3">
        <v>30.27</v>
      </c>
      <c r="K453" s="3">
        <v>139.25</v>
      </c>
      <c r="L453" s="3">
        <v>124.28</v>
      </c>
      <c r="M453" s="3">
        <v>14.97</v>
      </c>
      <c r="N453" s="2" t="s">
        <v>68</v>
      </c>
      <c r="O453" s="2" t="s">
        <v>24</v>
      </c>
      <c r="P453" s="2" t="s">
        <v>25</v>
      </c>
      <c r="Q453" s="2" t="s">
        <v>1727</v>
      </c>
      <c r="R453" s="2" t="s">
        <v>27</v>
      </c>
    </row>
    <row r="454" spans="1:18" x14ac:dyDescent="0.25">
      <c r="A454" s="2" t="s">
        <v>2561</v>
      </c>
      <c r="B454" s="6">
        <v>46113</v>
      </c>
      <c r="C454" s="2" t="s">
        <v>342</v>
      </c>
      <c r="D454" s="2" t="s">
        <v>264</v>
      </c>
      <c r="E454" s="2" t="s">
        <v>2478</v>
      </c>
      <c r="F454" s="2" t="s">
        <v>1878</v>
      </c>
      <c r="G454" s="2">
        <v>3</v>
      </c>
      <c r="H454" s="3">
        <v>415.18</v>
      </c>
      <c r="I454" s="2">
        <v>0</v>
      </c>
      <c r="J454" s="3">
        <v>0</v>
      </c>
      <c r="K454" s="3">
        <v>1432.37</v>
      </c>
      <c r="L454" s="3">
        <v>857.7</v>
      </c>
      <c r="M454" s="3">
        <v>574.66999999999996</v>
      </c>
      <c r="N454" s="2" t="s">
        <v>23</v>
      </c>
      <c r="O454" s="2" t="s">
        <v>24</v>
      </c>
      <c r="P454" s="2" t="s">
        <v>55</v>
      </c>
      <c r="Q454" s="2" t="s">
        <v>2343</v>
      </c>
      <c r="R454" s="2" t="s">
        <v>27</v>
      </c>
    </row>
    <row r="455" spans="1:18" x14ac:dyDescent="0.25">
      <c r="A455" s="2" t="s">
        <v>3626</v>
      </c>
      <c r="B455" s="6">
        <v>46113</v>
      </c>
      <c r="C455" s="2" t="s">
        <v>1841</v>
      </c>
      <c r="D455" s="2" t="s">
        <v>1150</v>
      </c>
      <c r="E455" s="2" t="s">
        <v>1092</v>
      </c>
      <c r="F455" s="2" t="s">
        <v>1093</v>
      </c>
      <c r="G455" s="2">
        <v>2</v>
      </c>
      <c r="H455" s="3">
        <v>468.94</v>
      </c>
      <c r="I455" s="2">
        <v>0</v>
      </c>
      <c r="J455" s="3">
        <v>0</v>
      </c>
      <c r="K455" s="3">
        <v>1078.56</v>
      </c>
      <c r="L455" s="3">
        <v>673.6</v>
      </c>
      <c r="M455" s="3">
        <v>404.96</v>
      </c>
      <c r="N455" s="2" t="s">
        <v>133</v>
      </c>
      <c r="O455" s="2" t="s">
        <v>24</v>
      </c>
      <c r="P455" s="2" t="s">
        <v>55</v>
      </c>
      <c r="Q455" s="2" t="s">
        <v>2833</v>
      </c>
      <c r="R455" s="2" t="s">
        <v>27</v>
      </c>
    </row>
    <row r="456" spans="1:18" x14ac:dyDescent="0.25">
      <c r="A456" s="2" t="s">
        <v>4011</v>
      </c>
      <c r="B456" s="6">
        <v>46113</v>
      </c>
      <c r="C456" s="2" t="s">
        <v>2578</v>
      </c>
      <c r="D456" s="2" t="s">
        <v>124</v>
      </c>
      <c r="E456" s="2" t="s">
        <v>321</v>
      </c>
      <c r="F456" s="2" t="s">
        <v>1509</v>
      </c>
      <c r="G456" s="2">
        <v>3</v>
      </c>
      <c r="H456" s="3">
        <v>397.22</v>
      </c>
      <c r="I456" s="2">
        <v>5</v>
      </c>
      <c r="J456" s="3">
        <v>59.58</v>
      </c>
      <c r="K456" s="3">
        <v>1301.8900000000001</v>
      </c>
      <c r="L456" s="3">
        <v>958.11</v>
      </c>
      <c r="M456" s="3">
        <v>343.78</v>
      </c>
      <c r="N456" s="2" t="s">
        <v>133</v>
      </c>
      <c r="O456" s="2" t="s">
        <v>24</v>
      </c>
      <c r="P456" s="2" t="s">
        <v>25</v>
      </c>
      <c r="Q456" s="2" t="s">
        <v>2031</v>
      </c>
      <c r="R456" s="2" t="s">
        <v>27</v>
      </c>
    </row>
    <row r="457" spans="1:18" x14ac:dyDescent="0.25">
      <c r="A457" s="2" t="s">
        <v>4012</v>
      </c>
      <c r="B457" s="6">
        <v>46113</v>
      </c>
      <c r="C457" s="2" t="s">
        <v>1349</v>
      </c>
      <c r="D457" s="2" t="s">
        <v>1305</v>
      </c>
      <c r="E457" s="2" t="s">
        <v>232</v>
      </c>
      <c r="F457" s="2" t="s">
        <v>233</v>
      </c>
      <c r="G457" s="2">
        <v>3</v>
      </c>
      <c r="H457" s="3">
        <v>490.22</v>
      </c>
      <c r="I457" s="2">
        <v>0</v>
      </c>
      <c r="J457" s="3">
        <v>0</v>
      </c>
      <c r="K457" s="3">
        <v>1691.26</v>
      </c>
      <c r="L457" s="3">
        <v>1120.74</v>
      </c>
      <c r="M457" s="3">
        <v>570.52</v>
      </c>
      <c r="N457" s="2" t="s">
        <v>40</v>
      </c>
      <c r="O457" s="2" t="s">
        <v>24</v>
      </c>
      <c r="P457" s="2" t="s">
        <v>25</v>
      </c>
      <c r="Q457" s="2" t="s">
        <v>688</v>
      </c>
      <c r="R457" s="2" t="s">
        <v>27</v>
      </c>
    </row>
    <row r="458" spans="1:18" x14ac:dyDescent="0.25">
      <c r="A458" s="2" t="s">
        <v>4365</v>
      </c>
      <c r="B458" s="6">
        <v>46113</v>
      </c>
      <c r="C458" s="2" t="s">
        <v>1597</v>
      </c>
      <c r="D458" s="2" t="s">
        <v>399</v>
      </c>
      <c r="E458" s="2" t="s">
        <v>623</v>
      </c>
      <c r="F458" s="2" t="s">
        <v>742</v>
      </c>
      <c r="G458" s="2">
        <v>1</v>
      </c>
      <c r="H458" s="3">
        <v>99.93</v>
      </c>
      <c r="I458" s="2">
        <v>0</v>
      </c>
      <c r="J458" s="3">
        <v>0</v>
      </c>
      <c r="K458" s="3">
        <v>114.92</v>
      </c>
      <c r="L458" s="3">
        <v>86.05</v>
      </c>
      <c r="M458" s="3">
        <v>28.87</v>
      </c>
      <c r="N458" s="2" t="s">
        <v>47</v>
      </c>
      <c r="O458" s="2" t="s">
        <v>24</v>
      </c>
      <c r="P458" s="2" t="s">
        <v>25</v>
      </c>
      <c r="Q458" s="2" t="s">
        <v>649</v>
      </c>
      <c r="R458" s="2" t="s">
        <v>27</v>
      </c>
    </row>
    <row r="459" spans="1:18" x14ac:dyDescent="0.25">
      <c r="A459" s="2" t="s">
        <v>1363</v>
      </c>
      <c r="B459" s="6">
        <v>46082</v>
      </c>
      <c r="C459" s="2" t="s">
        <v>1364</v>
      </c>
      <c r="D459" s="2" t="s">
        <v>503</v>
      </c>
      <c r="E459" s="2" t="s">
        <v>639</v>
      </c>
      <c r="F459" s="2" t="s">
        <v>1365</v>
      </c>
      <c r="G459" s="2">
        <v>1</v>
      </c>
      <c r="H459" s="3">
        <v>503.36</v>
      </c>
      <c r="I459" s="2">
        <v>0</v>
      </c>
      <c r="J459" s="3">
        <v>0</v>
      </c>
      <c r="K459" s="3">
        <v>578.86</v>
      </c>
      <c r="L459" s="3">
        <v>389.8</v>
      </c>
      <c r="M459" s="3">
        <v>189.06</v>
      </c>
      <c r="N459" s="2" t="s">
        <v>133</v>
      </c>
      <c r="O459" s="2" t="s">
        <v>24</v>
      </c>
      <c r="P459" s="2" t="s">
        <v>25</v>
      </c>
      <c r="Q459" s="2" t="s">
        <v>1366</v>
      </c>
      <c r="R459" s="2" t="s">
        <v>27</v>
      </c>
    </row>
    <row r="460" spans="1:18" x14ac:dyDescent="0.25">
      <c r="A460" s="2" t="s">
        <v>1391</v>
      </c>
      <c r="B460" s="6">
        <v>46082</v>
      </c>
      <c r="C460" s="2" t="s">
        <v>1131</v>
      </c>
      <c r="D460" s="2" t="s">
        <v>1305</v>
      </c>
      <c r="E460" s="2" t="s">
        <v>1233</v>
      </c>
      <c r="F460" s="2" t="s">
        <v>929</v>
      </c>
      <c r="G460" s="2">
        <v>1</v>
      </c>
      <c r="H460" s="3">
        <v>490.22</v>
      </c>
      <c r="I460" s="2">
        <v>15</v>
      </c>
      <c r="J460" s="3">
        <v>73.53</v>
      </c>
      <c r="K460" s="3">
        <v>479.19</v>
      </c>
      <c r="L460" s="3">
        <v>373.58</v>
      </c>
      <c r="M460" s="3">
        <v>105.61</v>
      </c>
      <c r="N460" s="2" t="s">
        <v>47</v>
      </c>
      <c r="O460" s="2" t="s">
        <v>24</v>
      </c>
      <c r="P460" s="2" t="s">
        <v>25</v>
      </c>
      <c r="Q460" s="2" t="s">
        <v>1392</v>
      </c>
      <c r="R460" s="2" t="s">
        <v>27</v>
      </c>
    </row>
    <row r="461" spans="1:18" x14ac:dyDescent="0.25">
      <c r="A461" s="2" t="s">
        <v>1442</v>
      </c>
      <c r="B461" s="6">
        <v>46082</v>
      </c>
      <c r="C461" s="2" t="s">
        <v>657</v>
      </c>
      <c r="D461" s="2" t="s">
        <v>141</v>
      </c>
      <c r="E461" s="2" t="s">
        <v>238</v>
      </c>
      <c r="F461" s="2" t="s">
        <v>1443</v>
      </c>
      <c r="G461" s="2">
        <v>4</v>
      </c>
      <c r="H461" s="3">
        <v>437.49</v>
      </c>
      <c r="I461" s="2">
        <v>0</v>
      </c>
      <c r="J461" s="3">
        <v>0</v>
      </c>
      <c r="K461" s="3">
        <v>2012.45</v>
      </c>
      <c r="L461" s="3">
        <v>1061.76</v>
      </c>
      <c r="M461" s="3">
        <v>950.69</v>
      </c>
      <c r="N461" s="2" t="s">
        <v>133</v>
      </c>
      <c r="O461" s="2" t="s">
        <v>24</v>
      </c>
      <c r="P461" s="2" t="s">
        <v>25</v>
      </c>
      <c r="Q461" s="2" t="s">
        <v>1444</v>
      </c>
      <c r="R461" s="2" t="s">
        <v>27</v>
      </c>
    </row>
    <row r="462" spans="1:18" x14ac:dyDescent="0.25">
      <c r="A462" s="2" t="s">
        <v>3317</v>
      </c>
      <c r="B462" s="6">
        <v>46082</v>
      </c>
      <c r="C462" s="2" t="s">
        <v>487</v>
      </c>
      <c r="D462" s="2" t="s">
        <v>566</v>
      </c>
      <c r="E462" s="2" t="s">
        <v>303</v>
      </c>
      <c r="F462" s="2" t="s">
        <v>1032</v>
      </c>
      <c r="G462" s="2">
        <v>3</v>
      </c>
      <c r="H462" s="3">
        <v>358.16</v>
      </c>
      <c r="I462" s="2">
        <v>20</v>
      </c>
      <c r="J462" s="3">
        <v>214.9</v>
      </c>
      <c r="K462" s="3">
        <v>988.52</v>
      </c>
      <c r="L462" s="3">
        <v>766.47</v>
      </c>
      <c r="M462" s="3">
        <v>222.05</v>
      </c>
      <c r="N462" s="2" t="s">
        <v>68</v>
      </c>
      <c r="O462" s="2" t="s">
        <v>24</v>
      </c>
      <c r="P462" s="2" t="s">
        <v>25</v>
      </c>
      <c r="Q462" s="2" t="s">
        <v>525</v>
      </c>
      <c r="R462" s="2" t="s">
        <v>27</v>
      </c>
    </row>
    <row r="463" spans="1:18" x14ac:dyDescent="0.25">
      <c r="A463" s="2" t="s">
        <v>3715</v>
      </c>
      <c r="B463" s="6">
        <v>46082</v>
      </c>
      <c r="C463" s="2" t="s">
        <v>3033</v>
      </c>
      <c r="D463" s="2" t="s">
        <v>176</v>
      </c>
      <c r="E463" s="2" t="s">
        <v>1157</v>
      </c>
      <c r="F463" s="2" t="s">
        <v>1158</v>
      </c>
      <c r="G463" s="2">
        <v>3</v>
      </c>
      <c r="H463" s="3">
        <v>355.64</v>
      </c>
      <c r="I463" s="2">
        <v>15</v>
      </c>
      <c r="J463" s="3">
        <v>160.04</v>
      </c>
      <c r="K463" s="3">
        <v>1042.9100000000001</v>
      </c>
      <c r="L463" s="3">
        <v>910.23</v>
      </c>
      <c r="M463" s="3">
        <v>132.68</v>
      </c>
      <c r="N463" s="2" t="s">
        <v>133</v>
      </c>
      <c r="O463" s="2" t="s">
        <v>24</v>
      </c>
      <c r="P463" s="2" t="s">
        <v>55</v>
      </c>
      <c r="Q463" s="2" t="s">
        <v>3716</v>
      </c>
      <c r="R463" s="2" t="s">
        <v>27</v>
      </c>
    </row>
    <row r="464" spans="1:18" x14ac:dyDescent="0.25">
      <c r="A464" s="2" t="s">
        <v>2735</v>
      </c>
      <c r="B464" s="6">
        <v>46054</v>
      </c>
      <c r="C464" s="2" t="s">
        <v>213</v>
      </c>
      <c r="D464" s="2" t="s">
        <v>2135</v>
      </c>
      <c r="E464" s="2" t="s">
        <v>1343</v>
      </c>
      <c r="F464" s="2" t="s">
        <v>1344</v>
      </c>
      <c r="G464" s="2">
        <v>1</v>
      </c>
      <c r="H464" s="3">
        <v>68.95</v>
      </c>
      <c r="I464" s="2">
        <v>0</v>
      </c>
      <c r="J464" s="3">
        <v>0</v>
      </c>
      <c r="K464" s="3">
        <v>68.95</v>
      </c>
      <c r="L464" s="3">
        <v>57.89</v>
      </c>
      <c r="M464" s="3">
        <v>11.06</v>
      </c>
      <c r="N464" s="2" t="s">
        <v>23</v>
      </c>
      <c r="O464" s="2" t="s">
        <v>24</v>
      </c>
      <c r="P464" s="2" t="s">
        <v>25</v>
      </c>
      <c r="Q464" s="2" t="s">
        <v>2736</v>
      </c>
      <c r="R464" s="2" t="s">
        <v>49</v>
      </c>
    </row>
    <row r="465" spans="1:18" x14ac:dyDescent="0.25">
      <c r="A465" s="2" t="s">
        <v>3679</v>
      </c>
      <c r="B465" s="6">
        <v>46054</v>
      </c>
      <c r="C465" s="2" t="s">
        <v>2325</v>
      </c>
      <c r="D465" s="2"/>
      <c r="E465" s="2" t="s">
        <v>327</v>
      </c>
      <c r="F465" s="2" t="s">
        <v>892</v>
      </c>
      <c r="G465" s="2">
        <v>4</v>
      </c>
      <c r="H465" s="3">
        <v>221.61</v>
      </c>
      <c r="I465" s="2">
        <v>10</v>
      </c>
      <c r="J465" s="3">
        <v>88.64</v>
      </c>
      <c r="K465" s="3">
        <v>797.8</v>
      </c>
      <c r="L465" s="3">
        <v>728.68</v>
      </c>
      <c r="M465" s="3">
        <v>69.12</v>
      </c>
      <c r="N465" s="2" t="s">
        <v>68</v>
      </c>
      <c r="O465" s="2" t="s">
        <v>345</v>
      </c>
      <c r="P465" s="2" t="s">
        <v>25</v>
      </c>
      <c r="Q465" s="2" t="s">
        <v>3239</v>
      </c>
      <c r="R465" s="2" t="s">
        <v>49</v>
      </c>
    </row>
    <row r="466" spans="1:18" x14ac:dyDescent="0.25">
      <c r="A466" s="2" t="s">
        <v>4357</v>
      </c>
      <c r="B466" s="6">
        <v>46054</v>
      </c>
      <c r="C466" s="2" t="s">
        <v>1985</v>
      </c>
      <c r="D466" s="2" t="s">
        <v>95</v>
      </c>
      <c r="E466" s="2" t="s">
        <v>825</v>
      </c>
      <c r="F466" s="2" t="s">
        <v>1959</v>
      </c>
      <c r="G466" s="2">
        <v>3</v>
      </c>
      <c r="H466" s="3">
        <v>555.21</v>
      </c>
      <c r="I466" s="2">
        <v>0</v>
      </c>
      <c r="J466" s="3">
        <v>0</v>
      </c>
      <c r="K466" s="3">
        <v>1665.63</v>
      </c>
      <c r="L466" s="3">
        <v>1187.6099999999999</v>
      </c>
      <c r="M466" s="3">
        <v>478.02</v>
      </c>
      <c r="N466" s="2" t="s">
        <v>23</v>
      </c>
      <c r="O466" s="2" t="s">
        <v>24</v>
      </c>
      <c r="P466" s="2" t="s">
        <v>55</v>
      </c>
      <c r="Q466" s="2" t="s">
        <v>402</v>
      </c>
      <c r="R466" s="2" t="s">
        <v>49</v>
      </c>
    </row>
    <row r="467" spans="1:18" x14ac:dyDescent="0.25">
      <c r="A467" s="2" t="s">
        <v>804</v>
      </c>
      <c r="B467" s="6">
        <v>46023</v>
      </c>
      <c r="C467" s="2" t="s">
        <v>699</v>
      </c>
      <c r="D467" s="2" t="s">
        <v>777</v>
      </c>
      <c r="E467" s="2" t="s">
        <v>187</v>
      </c>
      <c r="F467" s="2" t="s">
        <v>188</v>
      </c>
      <c r="G467" s="2">
        <v>6</v>
      </c>
      <c r="H467" s="3">
        <v>86.82</v>
      </c>
      <c r="I467" s="2">
        <v>5</v>
      </c>
      <c r="J467" s="3">
        <v>26.05</v>
      </c>
      <c r="K467" s="3">
        <v>494.87</v>
      </c>
      <c r="L467" s="3">
        <v>409.02</v>
      </c>
      <c r="M467" s="3">
        <v>85.85</v>
      </c>
      <c r="N467" s="2" t="s">
        <v>133</v>
      </c>
      <c r="O467" s="2" t="s">
        <v>24</v>
      </c>
      <c r="P467" s="2" t="s">
        <v>25</v>
      </c>
      <c r="Q467" s="2" t="s">
        <v>805</v>
      </c>
      <c r="R467" s="2" t="s">
        <v>49</v>
      </c>
    </row>
    <row r="468" spans="1:18" x14ac:dyDescent="0.25">
      <c r="A468" s="2" t="s">
        <v>4345</v>
      </c>
      <c r="B468" s="6">
        <v>46023</v>
      </c>
      <c r="C468" s="2" t="s">
        <v>1457</v>
      </c>
      <c r="D468" s="2" t="s">
        <v>119</v>
      </c>
      <c r="E468" s="2" t="s">
        <v>1621</v>
      </c>
      <c r="F468" s="2" t="s">
        <v>1622</v>
      </c>
      <c r="G468" s="2">
        <v>5</v>
      </c>
      <c r="H468" s="3">
        <v>156.29</v>
      </c>
      <c r="I468" s="2">
        <v>0</v>
      </c>
      <c r="J468" s="3">
        <v>0</v>
      </c>
      <c r="K468" s="3">
        <v>781.45</v>
      </c>
      <c r="L468" s="3">
        <v>579.54999999999995</v>
      </c>
      <c r="M468" s="3">
        <v>201.9</v>
      </c>
      <c r="N468" s="2" t="s">
        <v>23</v>
      </c>
      <c r="O468" s="2" t="s">
        <v>24</v>
      </c>
      <c r="P468" s="2" t="s">
        <v>55</v>
      </c>
      <c r="Q468" s="2" t="s">
        <v>1159</v>
      </c>
      <c r="R468" s="2" t="s">
        <v>49</v>
      </c>
    </row>
    <row r="469" spans="1:18" x14ac:dyDescent="0.25">
      <c r="A469" s="2" t="s">
        <v>2905</v>
      </c>
      <c r="B469" s="6">
        <v>46022</v>
      </c>
      <c r="C469" s="2" t="s">
        <v>1496</v>
      </c>
      <c r="D469" s="2" t="s">
        <v>454</v>
      </c>
      <c r="E469" s="2" t="s">
        <v>1682</v>
      </c>
      <c r="F469" s="2" t="s">
        <v>1443</v>
      </c>
      <c r="G469" s="2">
        <v>8</v>
      </c>
      <c r="H469" s="3">
        <v>382.87</v>
      </c>
      <c r="I469" s="2">
        <v>10</v>
      </c>
      <c r="J469" s="3">
        <v>306.3</v>
      </c>
      <c r="K469" s="3">
        <v>2756.66</v>
      </c>
      <c r="L469" s="3">
        <v>2483.04</v>
      </c>
      <c r="M469" s="3">
        <v>273.62</v>
      </c>
      <c r="N469" s="2" t="s">
        <v>80</v>
      </c>
      <c r="O469" s="2" t="s">
        <v>24</v>
      </c>
      <c r="P469" s="2" t="s">
        <v>33</v>
      </c>
      <c r="Q469" s="2" t="s">
        <v>281</v>
      </c>
      <c r="R469" s="2" t="s">
        <v>49</v>
      </c>
    </row>
    <row r="470" spans="1:18" x14ac:dyDescent="0.25">
      <c r="A470" s="2" t="s">
        <v>3556</v>
      </c>
      <c r="B470" s="6">
        <v>46022</v>
      </c>
      <c r="C470" s="2" t="s">
        <v>916</v>
      </c>
      <c r="D470" s="2" t="s">
        <v>302</v>
      </c>
      <c r="E470" s="2" t="s">
        <v>254</v>
      </c>
      <c r="F470" s="2" t="s">
        <v>255</v>
      </c>
      <c r="G470" s="2">
        <v>5</v>
      </c>
      <c r="H470" s="3">
        <v>343.56</v>
      </c>
      <c r="I470" s="2">
        <v>0</v>
      </c>
      <c r="J470" s="3">
        <v>0</v>
      </c>
      <c r="K470" s="3">
        <v>1717.8</v>
      </c>
      <c r="L470" s="3">
        <v>1081.5999999999999</v>
      </c>
      <c r="M470" s="3">
        <v>636.20000000000005</v>
      </c>
      <c r="N470" s="2" t="s">
        <v>133</v>
      </c>
      <c r="O470" s="2" t="s">
        <v>24</v>
      </c>
      <c r="P470" s="2" t="s">
        <v>25</v>
      </c>
      <c r="Q470" s="2" t="s">
        <v>3248</v>
      </c>
      <c r="R470" s="2" t="s">
        <v>49</v>
      </c>
    </row>
    <row r="471" spans="1:18" x14ac:dyDescent="0.25">
      <c r="A471" s="2" t="s">
        <v>2096</v>
      </c>
      <c r="B471" s="6">
        <v>46021</v>
      </c>
      <c r="C471" s="2" t="s">
        <v>1200</v>
      </c>
      <c r="D471" s="2" t="s">
        <v>377</v>
      </c>
      <c r="E471" s="2" t="s">
        <v>1453</v>
      </c>
      <c r="F471" s="2" t="s">
        <v>1454</v>
      </c>
      <c r="G471" s="2">
        <v>1</v>
      </c>
      <c r="H471" s="3">
        <v>53.39</v>
      </c>
      <c r="I471" s="2">
        <v>15</v>
      </c>
      <c r="J471" s="3">
        <v>8.01</v>
      </c>
      <c r="K471" s="3">
        <v>45.38</v>
      </c>
      <c r="L471" s="3">
        <v>43.01</v>
      </c>
      <c r="M471" s="3">
        <v>2.37</v>
      </c>
      <c r="N471" s="2" t="s">
        <v>40</v>
      </c>
      <c r="O471" s="2" t="s">
        <v>24</v>
      </c>
      <c r="P471" s="2" t="s">
        <v>55</v>
      </c>
      <c r="Q471" s="2" t="s">
        <v>2097</v>
      </c>
      <c r="R471" s="2" t="s">
        <v>49</v>
      </c>
    </row>
    <row r="472" spans="1:18" x14ac:dyDescent="0.25">
      <c r="A472" s="2" t="s">
        <v>2579</v>
      </c>
      <c r="B472" s="6">
        <v>46021</v>
      </c>
      <c r="C472" s="2" t="s">
        <v>342</v>
      </c>
      <c r="D472" s="2" t="s">
        <v>543</v>
      </c>
      <c r="E472" s="2" t="s">
        <v>1081</v>
      </c>
      <c r="F472" s="2" t="s">
        <v>1082</v>
      </c>
      <c r="G472" s="2">
        <v>8</v>
      </c>
      <c r="H472" s="3">
        <v>431.54</v>
      </c>
      <c r="I472" s="2">
        <v>0</v>
      </c>
      <c r="J472" s="3">
        <v>0</v>
      </c>
      <c r="K472" s="3">
        <v>3452.32</v>
      </c>
      <c r="L472" s="3">
        <v>2205.36</v>
      </c>
      <c r="M472" s="3">
        <v>1246.96</v>
      </c>
      <c r="N472" s="2" t="s">
        <v>47</v>
      </c>
      <c r="O472" s="2" t="s">
        <v>24</v>
      </c>
      <c r="P472" s="2" t="s">
        <v>25</v>
      </c>
      <c r="Q472" s="2" t="s">
        <v>2580</v>
      </c>
      <c r="R472" s="2" t="s">
        <v>49</v>
      </c>
    </row>
    <row r="473" spans="1:18" x14ac:dyDescent="0.25">
      <c r="A473" s="2" t="s">
        <v>3903</v>
      </c>
      <c r="B473" s="6">
        <v>46021</v>
      </c>
      <c r="C473" s="2" t="s">
        <v>3904</v>
      </c>
      <c r="D473" s="2" t="s">
        <v>326</v>
      </c>
      <c r="E473" s="2" t="s">
        <v>270</v>
      </c>
      <c r="F473" s="2" t="s">
        <v>3905</v>
      </c>
      <c r="G473" s="2">
        <v>4</v>
      </c>
      <c r="H473" s="3">
        <v>400.33</v>
      </c>
      <c r="I473" s="2">
        <v>0</v>
      </c>
      <c r="J473" s="3">
        <v>0</v>
      </c>
      <c r="K473" s="3">
        <v>1601.32</v>
      </c>
      <c r="L473" s="3">
        <v>1363.6</v>
      </c>
      <c r="M473" s="3">
        <v>237.72</v>
      </c>
      <c r="N473" s="2" t="s">
        <v>133</v>
      </c>
      <c r="O473" s="2" t="s">
        <v>24</v>
      </c>
      <c r="P473" s="2" t="s">
        <v>25</v>
      </c>
      <c r="Q473" s="2" t="s">
        <v>1238</v>
      </c>
      <c r="R473" s="2" t="s">
        <v>49</v>
      </c>
    </row>
    <row r="474" spans="1:18" x14ac:dyDescent="0.25">
      <c r="A474" s="2" t="s">
        <v>3970</v>
      </c>
      <c r="B474" s="6">
        <v>46021</v>
      </c>
      <c r="C474" s="2" t="s">
        <v>1945</v>
      </c>
      <c r="D474" s="2" t="s">
        <v>432</v>
      </c>
      <c r="E474" s="2" t="s">
        <v>1347</v>
      </c>
      <c r="F474" s="2" t="s">
        <v>1313</v>
      </c>
      <c r="G474" s="2">
        <v>3</v>
      </c>
      <c r="H474" s="3">
        <v>319.47000000000003</v>
      </c>
      <c r="I474" s="2">
        <v>20</v>
      </c>
      <c r="J474" s="3">
        <v>191.68</v>
      </c>
      <c r="K474" s="3">
        <v>766.73</v>
      </c>
      <c r="L474" s="3">
        <v>754.26</v>
      </c>
      <c r="M474" s="3">
        <v>12.47</v>
      </c>
      <c r="N474" s="2" t="s">
        <v>40</v>
      </c>
      <c r="O474" s="2" t="s">
        <v>24</v>
      </c>
      <c r="P474" s="2" t="s">
        <v>25</v>
      </c>
      <c r="Q474" s="2" t="s">
        <v>3084</v>
      </c>
      <c r="R474" s="2" t="s">
        <v>49</v>
      </c>
    </row>
    <row r="475" spans="1:18" x14ac:dyDescent="0.25">
      <c r="A475" s="2" t="s">
        <v>4248</v>
      </c>
      <c r="B475" s="6">
        <v>46021</v>
      </c>
      <c r="C475" s="2" t="s">
        <v>3668</v>
      </c>
      <c r="D475" s="2" t="s">
        <v>264</v>
      </c>
      <c r="E475" s="2" t="s">
        <v>243</v>
      </c>
      <c r="F475" s="2" t="s">
        <v>222</v>
      </c>
      <c r="G475" s="2">
        <v>3</v>
      </c>
      <c r="H475" s="3">
        <v>383.51</v>
      </c>
      <c r="I475" s="2">
        <v>20</v>
      </c>
      <c r="J475" s="3">
        <v>230.11</v>
      </c>
      <c r="K475" s="3">
        <v>920.42</v>
      </c>
      <c r="L475" s="3">
        <v>857.7</v>
      </c>
      <c r="M475" s="3">
        <v>62.72</v>
      </c>
      <c r="N475" s="2" t="s">
        <v>80</v>
      </c>
      <c r="O475" s="2" t="s">
        <v>345</v>
      </c>
      <c r="P475" s="2" t="s">
        <v>55</v>
      </c>
      <c r="Q475" s="2" t="s">
        <v>1056</v>
      </c>
      <c r="R475" s="2" t="s">
        <v>49</v>
      </c>
    </row>
    <row r="476" spans="1:18" x14ac:dyDescent="0.25">
      <c r="A476" s="2" t="s">
        <v>4475</v>
      </c>
      <c r="B476" s="6">
        <v>46021</v>
      </c>
      <c r="C476" s="2" t="s">
        <v>4167</v>
      </c>
      <c r="D476" s="2" t="s">
        <v>264</v>
      </c>
      <c r="E476" s="2" t="s">
        <v>760</v>
      </c>
      <c r="F476" s="2" t="s">
        <v>761</v>
      </c>
      <c r="G476" s="2">
        <v>3</v>
      </c>
      <c r="H476" s="3">
        <v>383.51</v>
      </c>
      <c r="I476" s="2">
        <v>10</v>
      </c>
      <c r="J476" s="3">
        <v>115.05</v>
      </c>
      <c r="K476" s="3">
        <v>1035.48</v>
      </c>
      <c r="L476" s="3">
        <v>857.7</v>
      </c>
      <c r="M476" s="3">
        <v>177.78</v>
      </c>
      <c r="N476" s="2" t="s">
        <v>23</v>
      </c>
      <c r="O476" s="2" t="s">
        <v>24</v>
      </c>
      <c r="P476" s="2" t="s">
        <v>25</v>
      </c>
      <c r="Q476" s="2" t="s">
        <v>311</v>
      </c>
      <c r="R476" s="2" t="s">
        <v>49</v>
      </c>
    </row>
    <row r="477" spans="1:18" x14ac:dyDescent="0.25">
      <c r="A477" s="2" t="s">
        <v>312</v>
      </c>
      <c r="B477" s="6">
        <v>46020</v>
      </c>
      <c r="C477" s="2" t="s">
        <v>313</v>
      </c>
      <c r="D477" s="2" t="s">
        <v>314</v>
      </c>
      <c r="E477" s="2" t="s">
        <v>315</v>
      </c>
      <c r="F477" s="2" t="s">
        <v>316</v>
      </c>
      <c r="G477" s="2">
        <v>4</v>
      </c>
      <c r="H477" s="3">
        <v>349.59</v>
      </c>
      <c r="I477" s="2">
        <v>10</v>
      </c>
      <c r="J477" s="3">
        <v>139.84</v>
      </c>
      <c r="K477" s="3">
        <v>1258.52</v>
      </c>
      <c r="L477" s="3">
        <v>989</v>
      </c>
      <c r="M477" s="3">
        <v>269.52</v>
      </c>
      <c r="N477" s="2" t="s">
        <v>47</v>
      </c>
      <c r="O477" s="2" t="s">
        <v>24</v>
      </c>
      <c r="P477" s="2" t="s">
        <v>25</v>
      </c>
      <c r="Q477" s="2" t="s">
        <v>317</v>
      </c>
      <c r="R477" s="2" t="s">
        <v>49</v>
      </c>
    </row>
    <row r="478" spans="1:18" x14ac:dyDescent="0.25">
      <c r="A478" s="2" t="s">
        <v>1139</v>
      </c>
      <c r="B478" s="6">
        <v>46020</v>
      </c>
      <c r="C478" s="2" t="s">
        <v>922</v>
      </c>
      <c r="D478" s="2" t="s">
        <v>905</v>
      </c>
      <c r="E478" s="2" t="s">
        <v>433</v>
      </c>
      <c r="F478" s="2" t="s">
        <v>1140</v>
      </c>
      <c r="G478" s="2">
        <v>4</v>
      </c>
      <c r="H478" s="3">
        <v>464.41</v>
      </c>
      <c r="I478" s="2">
        <v>0</v>
      </c>
      <c r="J478" s="3">
        <v>0</v>
      </c>
      <c r="K478" s="3">
        <v>1857.64</v>
      </c>
      <c r="L478" s="3">
        <v>1590.76</v>
      </c>
      <c r="M478" s="3">
        <v>266.88</v>
      </c>
      <c r="N478" s="2" t="s">
        <v>23</v>
      </c>
      <c r="O478" s="2" t="s">
        <v>24</v>
      </c>
      <c r="P478" s="2" t="s">
        <v>25</v>
      </c>
      <c r="Q478" s="2" t="s">
        <v>1141</v>
      </c>
      <c r="R478" s="2" t="s">
        <v>49</v>
      </c>
    </row>
    <row r="479" spans="1:18" x14ac:dyDescent="0.25">
      <c r="A479" s="2" t="s">
        <v>1468</v>
      </c>
      <c r="B479" s="6">
        <v>46020</v>
      </c>
      <c r="C479" s="2" t="s">
        <v>340</v>
      </c>
      <c r="D479" s="2" t="s">
        <v>264</v>
      </c>
      <c r="E479" s="2" t="s">
        <v>617</v>
      </c>
      <c r="F479" s="2" t="s">
        <v>239</v>
      </c>
      <c r="G479" s="2">
        <v>3</v>
      </c>
      <c r="H479" s="3">
        <v>383.51</v>
      </c>
      <c r="I479" s="2">
        <v>20</v>
      </c>
      <c r="J479" s="3">
        <v>230.11</v>
      </c>
      <c r="K479" s="3">
        <v>920.42</v>
      </c>
      <c r="L479" s="3">
        <v>857.7</v>
      </c>
      <c r="M479" s="3">
        <v>62.72</v>
      </c>
      <c r="N479" s="2" t="s">
        <v>68</v>
      </c>
      <c r="O479" s="2" t="s">
        <v>24</v>
      </c>
      <c r="P479" s="2" t="s">
        <v>55</v>
      </c>
      <c r="Q479" s="2" t="s">
        <v>1072</v>
      </c>
      <c r="R479" s="2" t="s">
        <v>49</v>
      </c>
    </row>
    <row r="480" spans="1:18" x14ac:dyDescent="0.25">
      <c r="A480" s="2" t="s">
        <v>2293</v>
      </c>
      <c r="B480" s="6">
        <v>46020</v>
      </c>
      <c r="C480" s="2" t="s">
        <v>289</v>
      </c>
      <c r="D480" s="2" t="s">
        <v>470</v>
      </c>
      <c r="E480" s="2" t="s">
        <v>973</v>
      </c>
      <c r="F480" s="2" t="s">
        <v>974</v>
      </c>
      <c r="G480" s="2">
        <v>8</v>
      </c>
      <c r="H480" s="3">
        <v>677.38</v>
      </c>
      <c r="I480" s="2">
        <v>0</v>
      </c>
      <c r="J480" s="3">
        <v>0</v>
      </c>
      <c r="K480" s="3">
        <v>5419.04</v>
      </c>
      <c r="L480" s="3">
        <v>2749.2</v>
      </c>
      <c r="M480" s="3">
        <v>2669.84</v>
      </c>
      <c r="N480" s="2" t="s">
        <v>133</v>
      </c>
      <c r="O480" s="2" t="s">
        <v>345</v>
      </c>
      <c r="P480" s="2" t="s">
        <v>25</v>
      </c>
      <c r="Q480" s="2" t="s">
        <v>299</v>
      </c>
      <c r="R480" s="2" t="s">
        <v>49</v>
      </c>
    </row>
    <row r="481" spans="1:18" x14ac:dyDescent="0.25">
      <c r="A481" s="2" t="s">
        <v>3177</v>
      </c>
      <c r="B481" s="6">
        <v>46020</v>
      </c>
      <c r="C481" s="2" t="s">
        <v>2106</v>
      </c>
      <c r="D481" s="2" t="s">
        <v>264</v>
      </c>
      <c r="E481" s="2" t="s">
        <v>1893</v>
      </c>
      <c r="F481" s="2" t="s">
        <v>2601</v>
      </c>
      <c r="G481" s="2">
        <v>4</v>
      </c>
      <c r="H481" s="3">
        <v>383.51</v>
      </c>
      <c r="I481" s="2">
        <v>0</v>
      </c>
      <c r="J481" s="3">
        <v>0</v>
      </c>
      <c r="K481" s="3">
        <v>1534.04</v>
      </c>
      <c r="L481" s="3">
        <v>1143.5999999999999</v>
      </c>
      <c r="M481" s="3">
        <v>390.44</v>
      </c>
      <c r="N481" s="2" t="s">
        <v>40</v>
      </c>
      <c r="O481" s="2" t="s">
        <v>24</v>
      </c>
      <c r="P481" s="2" t="s">
        <v>25</v>
      </c>
      <c r="Q481" s="2" t="s">
        <v>2036</v>
      </c>
      <c r="R481" s="2" t="s">
        <v>49</v>
      </c>
    </row>
    <row r="482" spans="1:18" x14ac:dyDescent="0.25">
      <c r="A482" s="2" t="s">
        <v>4587</v>
      </c>
      <c r="B482" s="6">
        <v>46020</v>
      </c>
      <c r="C482" s="2" t="s">
        <v>2506</v>
      </c>
      <c r="D482" s="2" t="s">
        <v>886</v>
      </c>
      <c r="E482" s="2" t="s">
        <v>872</v>
      </c>
      <c r="F482" s="2" t="s">
        <v>1776</v>
      </c>
      <c r="G482" s="2">
        <v>7</v>
      </c>
      <c r="H482" s="3">
        <v>235.76</v>
      </c>
      <c r="I482" s="2">
        <v>10</v>
      </c>
      <c r="J482" s="3">
        <v>165.03</v>
      </c>
      <c r="K482" s="3">
        <v>1485.29</v>
      </c>
      <c r="L482" s="3">
        <v>1346.87</v>
      </c>
      <c r="M482" s="3">
        <v>138.41999999999999</v>
      </c>
      <c r="N482" s="2" t="s">
        <v>68</v>
      </c>
      <c r="O482" s="2" t="s">
        <v>24</v>
      </c>
      <c r="P482" s="2" t="s">
        <v>25</v>
      </c>
      <c r="Q482" s="2" t="s">
        <v>3037</v>
      </c>
      <c r="R482" s="2" t="s">
        <v>49</v>
      </c>
    </row>
    <row r="483" spans="1:18" x14ac:dyDescent="0.25">
      <c r="A483" s="2" t="s">
        <v>501</v>
      </c>
      <c r="B483" s="6">
        <v>46019</v>
      </c>
      <c r="C483" s="2" t="s">
        <v>502</v>
      </c>
      <c r="D483" s="2" t="s">
        <v>503</v>
      </c>
      <c r="E483" s="2" t="s">
        <v>504</v>
      </c>
      <c r="F483" s="2" t="s">
        <v>505</v>
      </c>
      <c r="G483" s="2">
        <v>4</v>
      </c>
      <c r="H483" s="3">
        <v>503.36</v>
      </c>
      <c r="I483" s="2">
        <v>20</v>
      </c>
      <c r="J483" s="3">
        <v>402.69</v>
      </c>
      <c r="K483" s="3">
        <v>1852.36</v>
      </c>
      <c r="L483" s="3">
        <v>1559.2</v>
      </c>
      <c r="M483" s="3">
        <v>293.16000000000003</v>
      </c>
      <c r="N483" s="2" t="s">
        <v>23</v>
      </c>
      <c r="O483" s="2" t="s">
        <v>24</v>
      </c>
      <c r="P483" s="2" t="s">
        <v>25</v>
      </c>
      <c r="Q483" s="2" t="s">
        <v>506</v>
      </c>
      <c r="R483" s="2" t="s">
        <v>27</v>
      </c>
    </row>
    <row r="484" spans="1:18" x14ac:dyDescent="0.25">
      <c r="A484" s="2" t="s">
        <v>1348</v>
      </c>
      <c r="B484" s="6">
        <v>46019</v>
      </c>
      <c r="C484" s="2" t="s">
        <v>1349</v>
      </c>
      <c r="D484" s="2" t="s">
        <v>856</v>
      </c>
      <c r="E484" s="2" t="s">
        <v>309</v>
      </c>
      <c r="F484" s="2" t="s">
        <v>1350</v>
      </c>
      <c r="G484" s="2">
        <v>1</v>
      </c>
      <c r="H484" s="3">
        <v>275.70999999999998</v>
      </c>
      <c r="I484" s="2">
        <v>10</v>
      </c>
      <c r="J484" s="3">
        <v>27.57</v>
      </c>
      <c r="K484" s="3">
        <v>285.36</v>
      </c>
      <c r="L484" s="3">
        <v>206.3</v>
      </c>
      <c r="M484" s="3">
        <v>79.06</v>
      </c>
      <c r="N484" s="2" t="s">
        <v>80</v>
      </c>
      <c r="O484" s="2" t="s">
        <v>24</v>
      </c>
      <c r="P484" s="2" t="s">
        <v>25</v>
      </c>
      <c r="Q484" s="2" t="s">
        <v>1351</v>
      </c>
      <c r="R484" s="2" t="s">
        <v>27</v>
      </c>
    </row>
    <row r="485" spans="1:18" x14ac:dyDescent="0.25">
      <c r="A485" s="2" t="s">
        <v>1433</v>
      </c>
      <c r="B485" s="6">
        <v>46019</v>
      </c>
      <c r="C485" s="2" t="s">
        <v>1300</v>
      </c>
      <c r="D485" s="2" t="s">
        <v>247</v>
      </c>
      <c r="E485" s="2" t="s">
        <v>187</v>
      </c>
      <c r="F485" s="2" t="s">
        <v>188</v>
      </c>
      <c r="G485" s="2">
        <v>5</v>
      </c>
      <c r="H485" s="3">
        <v>317.72000000000003</v>
      </c>
      <c r="I485" s="2">
        <v>20</v>
      </c>
      <c r="J485" s="3">
        <v>317.72000000000003</v>
      </c>
      <c r="K485" s="3">
        <v>1461.51</v>
      </c>
      <c r="L485" s="3">
        <v>1357.65</v>
      </c>
      <c r="M485" s="3">
        <v>103.86</v>
      </c>
      <c r="N485" s="2" t="s">
        <v>80</v>
      </c>
      <c r="O485" s="2" t="s">
        <v>345</v>
      </c>
      <c r="P485" s="2" t="s">
        <v>55</v>
      </c>
      <c r="Q485" s="2" t="s">
        <v>1011</v>
      </c>
      <c r="R485" s="2" t="s">
        <v>27</v>
      </c>
    </row>
    <row r="486" spans="1:18" x14ac:dyDescent="0.25">
      <c r="A486" s="2" t="s">
        <v>1462</v>
      </c>
      <c r="B486" s="6">
        <v>46019</v>
      </c>
      <c r="C486" s="2" t="s">
        <v>425</v>
      </c>
      <c r="D486" s="2" t="s">
        <v>647</v>
      </c>
      <c r="E486" s="2" t="s">
        <v>238</v>
      </c>
      <c r="F486" s="2" t="s">
        <v>1463</v>
      </c>
      <c r="G486" s="2">
        <v>2</v>
      </c>
      <c r="H486" s="3">
        <v>123.11</v>
      </c>
      <c r="I486" s="2">
        <v>0</v>
      </c>
      <c r="J486" s="3">
        <v>0</v>
      </c>
      <c r="K486" s="3">
        <v>283.14999999999998</v>
      </c>
      <c r="L486" s="3">
        <v>182.36</v>
      </c>
      <c r="M486" s="3">
        <v>100.79</v>
      </c>
      <c r="N486" s="2" t="s">
        <v>68</v>
      </c>
      <c r="O486" s="2" t="s">
        <v>24</v>
      </c>
      <c r="P486" s="2" t="s">
        <v>25</v>
      </c>
      <c r="Q486" s="2" t="s">
        <v>1464</v>
      </c>
      <c r="R486" s="2" t="s">
        <v>27</v>
      </c>
    </row>
    <row r="487" spans="1:18" x14ac:dyDescent="0.25">
      <c r="A487" s="2" t="s">
        <v>1593</v>
      </c>
      <c r="B487" s="6">
        <v>46019</v>
      </c>
      <c r="C487" s="2" t="s">
        <v>1594</v>
      </c>
      <c r="D487" s="2" t="s">
        <v>518</v>
      </c>
      <c r="E487" s="2" t="s">
        <v>114</v>
      </c>
      <c r="F487" s="2" t="s">
        <v>115</v>
      </c>
      <c r="G487" s="2">
        <v>4</v>
      </c>
      <c r="H487" s="3">
        <v>404.97</v>
      </c>
      <c r="I487" s="2">
        <v>0</v>
      </c>
      <c r="J487" s="3">
        <v>0</v>
      </c>
      <c r="K487" s="3">
        <v>1862.86</v>
      </c>
      <c r="L487" s="3">
        <v>1364.96</v>
      </c>
      <c r="M487" s="3">
        <v>497.9</v>
      </c>
      <c r="N487" s="2" t="s">
        <v>68</v>
      </c>
      <c r="O487" s="2" t="s">
        <v>24</v>
      </c>
      <c r="P487" s="2" t="s">
        <v>25</v>
      </c>
      <c r="Q487" s="2" t="s">
        <v>1595</v>
      </c>
      <c r="R487" s="2" t="s">
        <v>27</v>
      </c>
    </row>
    <row r="488" spans="1:18" x14ac:dyDescent="0.25">
      <c r="A488" s="2" t="s">
        <v>1757</v>
      </c>
      <c r="B488" s="6">
        <v>46019</v>
      </c>
      <c r="C488" s="2" t="s">
        <v>1256</v>
      </c>
      <c r="D488" s="2" t="s">
        <v>1678</v>
      </c>
      <c r="E488" s="2" t="s">
        <v>504</v>
      </c>
      <c r="F488" s="2" t="s">
        <v>1635</v>
      </c>
      <c r="G488" s="2">
        <v>8</v>
      </c>
      <c r="H488" s="3">
        <v>357.49</v>
      </c>
      <c r="I488" s="2">
        <v>10</v>
      </c>
      <c r="J488" s="3">
        <v>285.99</v>
      </c>
      <c r="K488" s="3">
        <v>2960.02</v>
      </c>
      <c r="L488" s="3">
        <v>2128.8000000000002</v>
      </c>
      <c r="M488" s="3">
        <v>831.22</v>
      </c>
      <c r="N488" s="2" t="s">
        <v>23</v>
      </c>
      <c r="O488" s="2" t="s">
        <v>24</v>
      </c>
      <c r="P488" s="2" t="s">
        <v>25</v>
      </c>
      <c r="Q488" s="2" t="s">
        <v>1042</v>
      </c>
      <c r="R488" s="2" t="s">
        <v>27</v>
      </c>
    </row>
    <row r="489" spans="1:18" x14ac:dyDescent="0.25">
      <c r="A489" s="2" t="s">
        <v>2635</v>
      </c>
      <c r="B489" s="6">
        <v>46019</v>
      </c>
      <c r="C489" s="2" t="s">
        <v>1508</v>
      </c>
      <c r="D489" s="2" t="s">
        <v>566</v>
      </c>
      <c r="E489" s="2" t="s">
        <v>1347</v>
      </c>
      <c r="F489" s="2" t="s">
        <v>1313</v>
      </c>
      <c r="G489" s="2">
        <v>8</v>
      </c>
      <c r="H489" s="3">
        <v>338.77</v>
      </c>
      <c r="I489" s="2">
        <v>0</v>
      </c>
      <c r="J489" s="3">
        <v>0</v>
      </c>
      <c r="K489" s="3">
        <v>3116.68</v>
      </c>
      <c r="L489" s="3">
        <v>2043.92</v>
      </c>
      <c r="M489" s="3">
        <v>1072.76</v>
      </c>
      <c r="N489" s="2" t="s">
        <v>47</v>
      </c>
      <c r="O489" s="2" t="s">
        <v>24</v>
      </c>
      <c r="P489" s="2" t="s">
        <v>33</v>
      </c>
      <c r="Q489" s="2" t="s">
        <v>2636</v>
      </c>
      <c r="R489" s="2" t="s">
        <v>27</v>
      </c>
    </row>
    <row r="490" spans="1:18" x14ac:dyDescent="0.25">
      <c r="A490" s="2" t="s">
        <v>2986</v>
      </c>
      <c r="B490" s="6">
        <v>46019</v>
      </c>
      <c r="C490" s="2" t="s">
        <v>307</v>
      </c>
      <c r="D490" s="2" t="s">
        <v>1091</v>
      </c>
      <c r="E490" s="2" t="s">
        <v>857</v>
      </c>
      <c r="F490" s="2" t="s">
        <v>121</v>
      </c>
      <c r="G490" s="2">
        <v>8</v>
      </c>
      <c r="H490" s="3">
        <v>320.10000000000002</v>
      </c>
      <c r="I490" s="2">
        <v>10</v>
      </c>
      <c r="J490" s="3">
        <v>256.08</v>
      </c>
      <c r="K490" s="3">
        <v>2650.43</v>
      </c>
      <c r="L490" s="3">
        <v>1802.24</v>
      </c>
      <c r="M490" s="3">
        <v>848.19</v>
      </c>
      <c r="N490" s="2" t="s">
        <v>80</v>
      </c>
      <c r="O490" s="2" t="s">
        <v>24</v>
      </c>
      <c r="P490" s="2" t="s">
        <v>25</v>
      </c>
      <c r="Q490" s="2" t="s">
        <v>2036</v>
      </c>
      <c r="R490" s="2" t="s">
        <v>27</v>
      </c>
    </row>
    <row r="491" spans="1:18" x14ac:dyDescent="0.25">
      <c r="A491" s="2" t="s">
        <v>3580</v>
      </c>
      <c r="B491" s="6">
        <v>46019</v>
      </c>
      <c r="C491" s="2" t="s">
        <v>1702</v>
      </c>
      <c r="D491" s="2" t="s">
        <v>745</v>
      </c>
      <c r="E491" s="2" t="s">
        <v>204</v>
      </c>
      <c r="F491" s="2" t="s">
        <v>205</v>
      </c>
      <c r="G491" s="2">
        <v>3</v>
      </c>
      <c r="H491" s="3">
        <v>168.36</v>
      </c>
      <c r="I491" s="2">
        <v>15</v>
      </c>
      <c r="J491" s="3">
        <v>75.760000000000005</v>
      </c>
      <c r="K491" s="3">
        <v>493.72</v>
      </c>
      <c r="L491" s="3">
        <v>306.69</v>
      </c>
      <c r="M491" s="3">
        <v>187.03</v>
      </c>
      <c r="N491" s="2" t="s">
        <v>47</v>
      </c>
      <c r="O491" s="2" t="s">
        <v>24</v>
      </c>
      <c r="P491" s="2" t="s">
        <v>25</v>
      </c>
      <c r="Q491" s="2" t="s">
        <v>1805</v>
      </c>
      <c r="R491" s="2" t="s">
        <v>27</v>
      </c>
    </row>
    <row r="492" spans="1:18" x14ac:dyDescent="0.25">
      <c r="A492" s="2" t="s">
        <v>3768</v>
      </c>
      <c r="B492" s="6">
        <v>46019</v>
      </c>
      <c r="C492" s="2" t="s">
        <v>2302</v>
      </c>
      <c r="D492" s="2" t="s">
        <v>65</v>
      </c>
      <c r="E492" s="2" t="s">
        <v>85</v>
      </c>
      <c r="F492" s="2" t="s">
        <v>1711</v>
      </c>
      <c r="G492" s="2">
        <v>4</v>
      </c>
      <c r="H492" s="3">
        <v>172.63</v>
      </c>
      <c r="I492" s="2">
        <v>0</v>
      </c>
      <c r="J492" s="3">
        <v>0</v>
      </c>
      <c r="K492" s="3">
        <v>794.1</v>
      </c>
      <c r="L492" s="3">
        <v>568</v>
      </c>
      <c r="M492" s="3">
        <v>226.1</v>
      </c>
      <c r="N492" s="2" t="s">
        <v>40</v>
      </c>
      <c r="O492" s="2" t="s">
        <v>24</v>
      </c>
      <c r="P492" s="2" t="s">
        <v>25</v>
      </c>
      <c r="Q492" s="2" t="s">
        <v>3769</v>
      </c>
      <c r="R492" s="2" t="s">
        <v>27</v>
      </c>
    </row>
    <row r="493" spans="1:18" x14ac:dyDescent="0.25">
      <c r="A493" s="2" t="s">
        <v>3949</v>
      </c>
      <c r="B493" s="6">
        <v>46019</v>
      </c>
      <c r="C493" s="2" t="s">
        <v>1384</v>
      </c>
      <c r="D493" s="2" t="s">
        <v>371</v>
      </c>
      <c r="E493" s="2" t="s">
        <v>248</v>
      </c>
      <c r="F493" s="2" t="s">
        <v>249</v>
      </c>
      <c r="G493" s="2">
        <v>6</v>
      </c>
      <c r="H493" s="3">
        <v>422.63</v>
      </c>
      <c r="I493" s="2">
        <v>0</v>
      </c>
      <c r="J493" s="3">
        <v>0</v>
      </c>
      <c r="K493" s="3">
        <v>2916.15</v>
      </c>
      <c r="L493" s="3">
        <v>1859.88</v>
      </c>
      <c r="M493" s="3">
        <v>1056.27</v>
      </c>
      <c r="N493" s="2" t="s">
        <v>47</v>
      </c>
      <c r="O493" s="2" t="s">
        <v>24</v>
      </c>
      <c r="P493" s="2" t="s">
        <v>33</v>
      </c>
      <c r="Q493" s="2" t="s">
        <v>1107</v>
      </c>
      <c r="R493" s="2" t="s">
        <v>27</v>
      </c>
    </row>
    <row r="494" spans="1:18" x14ac:dyDescent="0.25">
      <c r="A494" s="2" t="s">
        <v>4393</v>
      </c>
      <c r="B494" s="6">
        <v>46019</v>
      </c>
      <c r="C494" s="2" t="s">
        <v>1179</v>
      </c>
      <c r="D494" s="2"/>
      <c r="E494" s="2" t="s">
        <v>623</v>
      </c>
      <c r="F494" s="2" t="s">
        <v>624</v>
      </c>
      <c r="G494" s="2">
        <v>6</v>
      </c>
      <c r="H494" s="3">
        <v>445.71</v>
      </c>
      <c r="I494" s="2">
        <v>0</v>
      </c>
      <c r="J494" s="3">
        <v>0</v>
      </c>
      <c r="K494" s="3">
        <v>3075.4</v>
      </c>
      <c r="L494" s="3">
        <v>1853.64</v>
      </c>
      <c r="M494" s="3">
        <v>1221.76</v>
      </c>
      <c r="N494" s="2" t="s">
        <v>80</v>
      </c>
      <c r="O494" s="2" t="s">
        <v>24</v>
      </c>
      <c r="P494" s="2" t="s">
        <v>25</v>
      </c>
      <c r="Q494" s="2" t="s">
        <v>3245</v>
      </c>
      <c r="R494" s="2" t="s">
        <v>27</v>
      </c>
    </row>
    <row r="495" spans="1:18" x14ac:dyDescent="0.25">
      <c r="A495" s="2" t="s">
        <v>4486</v>
      </c>
      <c r="B495" s="6">
        <v>46019</v>
      </c>
      <c r="C495" s="2" t="s">
        <v>1029</v>
      </c>
      <c r="D495" s="2" t="s">
        <v>314</v>
      </c>
      <c r="E495" s="2" t="s">
        <v>309</v>
      </c>
      <c r="F495" s="2" t="s">
        <v>450</v>
      </c>
      <c r="G495" s="2">
        <v>6</v>
      </c>
      <c r="H495" s="3">
        <v>352.68</v>
      </c>
      <c r="I495" s="2">
        <v>0</v>
      </c>
      <c r="J495" s="3">
        <v>0</v>
      </c>
      <c r="K495" s="3">
        <v>2433.4899999999998</v>
      </c>
      <c r="L495" s="3">
        <v>1483.5</v>
      </c>
      <c r="M495" s="3">
        <v>949.99</v>
      </c>
      <c r="N495" s="2" t="s">
        <v>80</v>
      </c>
      <c r="O495" s="2" t="s">
        <v>24</v>
      </c>
      <c r="P495" s="2" t="s">
        <v>25</v>
      </c>
      <c r="Q495" s="2" t="s">
        <v>2785</v>
      </c>
      <c r="R495" s="2" t="s">
        <v>27</v>
      </c>
    </row>
    <row r="496" spans="1:18" x14ac:dyDescent="0.25">
      <c r="A496" s="2" t="s">
        <v>1094</v>
      </c>
      <c r="B496" s="6">
        <v>46018</v>
      </c>
      <c r="C496" s="2" t="s">
        <v>1095</v>
      </c>
      <c r="D496" s="2" t="s">
        <v>1096</v>
      </c>
      <c r="E496" s="2" t="s">
        <v>72</v>
      </c>
      <c r="F496" s="2" t="s">
        <v>73</v>
      </c>
      <c r="G496" s="2">
        <v>2</v>
      </c>
      <c r="H496" s="3">
        <v>405.1</v>
      </c>
      <c r="I496" s="2">
        <v>0</v>
      </c>
      <c r="J496" s="3">
        <v>0</v>
      </c>
      <c r="K496" s="3">
        <v>931.73</v>
      </c>
      <c r="L496" s="3">
        <v>696.82</v>
      </c>
      <c r="M496" s="3">
        <v>234.91</v>
      </c>
      <c r="N496" s="2" t="s">
        <v>80</v>
      </c>
      <c r="O496" s="2" t="s">
        <v>24</v>
      </c>
      <c r="P496" s="2" t="s">
        <v>25</v>
      </c>
      <c r="Q496" s="2" t="s">
        <v>1097</v>
      </c>
      <c r="R496" s="2" t="s">
        <v>27</v>
      </c>
    </row>
    <row r="497" spans="1:18" x14ac:dyDescent="0.25">
      <c r="A497" s="2" t="s">
        <v>2089</v>
      </c>
      <c r="B497" s="6">
        <v>46018</v>
      </c>
      <c r="C497" s="2" t="s">
        <v>1922</v>
      </c>
      <c r="D497" s="2" t="s">
        <v>389</v>
      </c>
      <c r="E497" s="2" t="s">
        <v>232</v>
      </c>
      <c r="F497" s="2" t="s">
        <v>1666</v>
      </c>
      <c r="G497" s="2">
        <v>3</v>
      </c>
      <c r="H497" s="3">
        <v>83.13</v>
      </c>
      <c r="I497" s="2">
        <v>0</v>
      </c>
      <c r="J497" s="3">
        <v>0</v>
      </c>
      <c r="K497" s="3">
        <v>286.8</v>
      </c>
      <c r="L497" s="3">
        <v>207.27</v>
      </c>
      <c r="M497" s="3">
        <v>79.53</v>
      </c>
      <c r="N497" s="2" t="s">
        <v>133</v>
      </c>
      <c r="O497" s="2" t="s">
        <v>24</v>
      </c>
      <c r="P497" s="2" t="s">
        <v>25</v>
      </c>
      <c r="Q497" s="2" t="s">
        <v>842</v>
      </c>
      <c r="R497" s="2" t="s">
        <v>27</v>
      </c>
    </row>
    <row r="498" spans="1:18" x14ac:dyDescent="0.25">
      <c r="A498" s="2" t="s">
        <v>2208</v>
      </c>
      <c r="B498" s="6">
        <v>46018</v>
      </c>
      <c r="C498" s="2" t="s">
        <v>2209</v>
      </c>
      <c r="D498" s="2" t="s">
        <v>1490</v>
      </c>
      <c r="E498" s="2" t="s">
        <v>372</v>
      </c>
      <c r="F498" s="2" t="s">
        <v>373</v>
      </c>
      <c r="G498" s="2">
        <v>4</v>
      </c>
      <c r="H498" s="3">
        <v>102.51</v>
      </c>
      <c r="I498" s="2">
        <v>20</v>
      </c>
      <c r="J498" s="3">
        <v>82.01</v>
      </c>
      <c r="K498" s="3">
        <v>377.23</v>
      </c>
      <c r="L498" s="3">
        <v>354.88</v>
      </c>
      <c r="M498" s="3">
        <v>22.35</v>
      </c>
      <c r="N498" s="2" t="s">
        <v>80</v>
      </c>
      <c r="O498" s="2" t="s">
        <v>24</v>
      </c>
      <c r="P498" s="2" t="s">
        <v>55</v>
      </c>
      <c r="Q498" s="2" t="s">
        <v>1793</v>
      </c>
      <c r="R498" s="2" t="s">
        <v>27</v>
      </c>
    </row>
    <row r="499" spans="1:18" x14ac:dyDescent="0.25">
      <c r="A499" s="2" t="s">
        <v>2215</v>
      </c>
      <c r="B499" s="6">
        <v>46018</v>
      </c>
      <c r="C499" s="2" t="s">
        <v>1496</v>
      </c>
      <c r="D499" s="2" t="s">
        <v>365</v>
      </c>
      <c r="E499" s="2" t="s">
        <v>309</v>
      </c>
      <c r="F499" s="2" t="s">
        <v>310</v>
      </c>
      <c r="G499" s="2">
        <v>8</v>
      </c>
      <c r="H499" s="3">
        <v>483.26</v>
      </c>
      <c r="I499" s="2">
        <v>15</v>
      </c>
      <c r="J499" s="3">
        <v>579.91</v>
      </c>
      <c r="K499" s="3">
        <v>3779.1</v>
      </c>
      <c r="L499" s="3">
        <v>3095.12</v>
      </c>
      <c r="M499" s="3">
        <v>683.98</v>
      </c>
      <c r="N499" s="2" t="s">
        <v>68</v>
      </c>
      <c r="O499" s="2" t="s">
        <v>24</v>
      </c>
      <c r="P499" s="2" t="s">
        <v>25</v>
      </c>
      <c r="Q499" s="2" t="s">
        <v>1293</v>
      </c>
      <c r="R499" s="2" t="s">
        <v>27</v>
      </c>
    </row>
    <row r="500" spans="1:18" x14ac:dyDescent="0.25">
      <c r="A500" s="2" t="s">
        <v>2997</v>
      </c>
      <c r="B500" s="6">
        <v>46018</v>
      </c>
      <c r="C500" s="2" t="s">
        <v>559</v>
      </c>
      <c r="D500" s="2" t="s">
        <v>1225</v>
      </c>
      <c r="E500" s="2" t="s">
        <v>1066</v>
      </c>
      <c r="F500" s="2" t="s">
        <v>239</v>
      </c>
      <c r="G500" s="2">
        <v>7</v>
      </c>
      <c r="H500" s="3">
        <v>189.47</v>
      </c>
      <c r="I500" s="2">
        <v>20</v>
      </c>
      <c r="J500" s="3">
        <v>265.26</v>
      </c>
      <c r="K500" s="3">
        <v>1220.18</v>
      </c>
      <c r="L500" s="3">
        <v>753.2</v>
      </c>
      <c r="M500" s="3">
        <v>466.98</v>
      </c>
      <c r="N500" s="2" t="s">
        <v>23</v>
      </c>
      <c r="O500" s="2" t="s">
        <v>24</v>
      </c>
      <c r="P500" s="2" t="s">
        <v>25</v>
      </c>
      <c r="Q500" s="2" t="s">
        <v>2998</v>
      </c>
      <c r="R500" s="2" t="s">
        <v>27</v>
      </c>
    </row>
    <row r="501" spans="1:18" x14ac:dyDescent="0.25">
      <c r="A501" s="2" t="s">
        <v>3171</v>
      </c>
      <c r="B501" s="6">
        <v>46018</v>
      </c>
      <c r="C501" s="2" t="s">
        <v>29</v>
      </c>
      <c r="D501" s="2" t="s">
        <v>124</v>
      </c>
      <c r="E501" s="2" t="s">
        <v>1621</v>
      </c>
      <c r="F501" s="2" t="s">
        <v>1622</v>
      </c>
      <c r="G501" s="2">
        <v>1</v>
      </c>
      <c r="H501" s="3">
        <v>397.22</v>
      </c>
      <c r="I501" s="2">
        <v>5</v>
      </c>
      <c r="J501" s="3">
        <v>19.86</v>
      </c>
      <c r="K501" s="3">
        <v>433.96</v>
      </c>
      <c r="L501" s="3">
        <v>319.37</v>
      </c>
      <c r="M501" s="3">
        <v>114.59</v>
      </c>
      <c r="N501" s="2" t="s">
        <v>133</v>
      </c>
      <c r="O501" s="2" t="s">
        <v>24</v>
      </c>
      <c r="P501" s="2" t="s">
        <v>55</v>
      </c>
      <c r="Q501" s="2" t="s">
        <v>3065</v>
      </c>
      <c r="R501" s="2" t="s">
        <v>27</v>
      </c>
    </row>
    <row r="502" spans="1:18" x14ac:dyDescent="0.25">
      <c r="A502" s="2" t="s">
        <v>3180</v>
      </c>
      <c r="B502" s="6">
        <v>46018</v>
      </c>
      <c r="C502" s="2" t="s">
        <v>2659</v>
      </c>
      <c r="D502" s="2" t="s">
        <v>723</v>
      </c>
      <c r="E502" s="2" t="s">
        <v>795</v>
      </c>
      <c r="F502" s="2" t="s">
        <v>991</v>
      </c>
      <c r="G502" s="2">
        <v>3</v>
      </c>
      <c r="H502" s="3">
        <v>376.11</v>
      </c>
      <c r="I502" s="2">
        <v>10</v>
      </c>
      <c r="J502" s="3">
        <v>112.83</v>
      </c>
      <c r="K502" s="3">
        <v>1167.82</v>
      </c>
      <c r="L502" s="3">
        <v>904.71</v>
      </c>
      <c r="M502" s="3">
        <v>263.11</v>
      </c>
      <c r="N502" s="2" t="s">
        <v>133</v>
      </c>
      <c r="O502" s="2" t="s">
        <v>24</v>
      </c>
      <c r="P502" s="2" t="s">
        <v>25</v>
      </c>
      <c r="Q502" s="2" t="s">
        <v>2358</v>
      </c>
      <c r="R502" s="2" t="s">
        <v>27</v>
      </c>
    </row>
    <row r="503" spans="1:18" x14ac:dyDescent="0.25">
      <c r="A503" s="2" t="s">
        <v>3454</v>
      </c>
      <c r="B503" s="6">
        <v>46018</v>
      </c>
      <c r="C503" s="2" t="s">
        <v>2050</v>
      </c>
      <c r="D503" s="2" t="s">
        <v>44</v>
      </c>
      <c r="E503" s="2" t="s">
        <v>1343</v>
      </c>
      <c r="F503" s="2" t="s">
        <v>1344</v>
      </c>
      <c r="G503" s="2">
        <v>7</v>
      </c>
      <c r="H503" s="3">
        <v>441.15</v>
      </c>
      <c r="I503" s="2">
        <v>0</v>
      </c>
      <c r="J503" s="3">
        <v>0</v>
      </c>
      <c r="K503" s="3">
        <v>3551.26</v>
      </c>
      <c r="L503" s="3">
        <v>1655.78</v>
      </c>
      <c r="M503" s="3">
        <v>1895.48</v>
      </c>
      <c r="N503" s="2" t="s">
        <v>80</v>
      </c>
      <c r="O503" s="2" t="s">
        <v>24</v>
      </c>
      <c r="P503" s="2" t="s">
        <v>25</v>
      </c>
      <c r="Q503" s="2" t="s">
        <v>200</v>
      </c>
      <c r="R503" s="2" t="s">
        <v>27</v>
      </c>
    </row>
    <row r="504" spans="1:18" x14ac:dyDescent="0.25">
      <c r="A504" s="2" t="s">
        <v>3825</v>
      </c>
      <c r="B504" s="6">
        <v>46018</v>
      </c>
      <c r="C504" s="2" t="s">
        <v>3544</v>
      </c>
      <c r="D504" s="2" t="s">
        <v>566</v>
      </c>
      <c r="E504" s="2" t="s">
        <v>1476</v>
      </c>
      <c r="F504" s="2" t="s">
        <v>654</v>
      </c>
      <c r="G504" s="2">
        <v>2</v>
      </c>
      <c r="H504" s="3">
        <v>328.59</v>
      </c>
      <c r="I504" s="2">
        <v>5</v>
      </c>
      <c r="J504" s="3">
        <v>32.86</v>
      </c>
      <c r="K504" s="3">
        <v>717.97</v>
      </c>
      <c r="L504" s="3">
        <v>510.98</v>
      </c>
      <c r="M504" s="3">
        <v>206.99</v>
      </c>
      <c r="N504" s="2" t="s">
        <v>23</v>
      </c>
      <c r="O504" s="2" t="s">
        <v>24</v>
      </c>
      <c r="P504" s="2" t="s">
        <v>25</v>
      </c>
      <c r="Q504" s="2" t="s">
        <v>2322</v>
      </c>
      <c r="R504" s="2" t="s">
        <v>27</v>
      </c>
    </row>
    <row r="505" spans="1:18" x14ac:dyDescent="0.25">
      <c r="A505" s="2" t="s">
        <v>4127</v>
      </c>
      <c r="B505" s="6">
        <v>46018</v>
      </c>
      <c r="C505" s="2" t="s">
        <v>354</v>
      </c>
      <c r="D505" s="2" t="s">
        <v>130</v>
      </c>
      <c r="E505" s="2" t="s">
        <v>1471</v>
      </c>
      <c r="F505" s="2" t="s">
        <v>3048</v>
      </c>
      <c r="G505" s="2">
        <v>5</v>
      </c>
      <c r="H505" s="3">
        <v>413.29</v>
      </c>
      <c r="I505" s="2">
        <v>20</v>
      </c>
      <c r="J505" s="3">
        <v>413.29</v>
      </c>
      <c r="K505" s="3">
        <v>1901.13</v>
      </c>
      <c r="L505" s="3">
        <v>1465.25</v>
      </c>
      <c r="M505" s="3">
        <v>435.88</v>
      </c>
      <c r="N505" s="2" t="s">
        <v>47</v>
      </c>
      <c r="O505" s="2" t="s">
        <v>24</v>
      </c>
      <c r="P505" s="2" t="s">
        <v>25</v>
      </c>
      <c r="Q505" s="2" t="s">
        <v>2296</v>
      </c>
      <c r="R505" s="2" t="s">
        <v>27</v>
      </c>
    </row>
    <row r="506" spans="1:18" x14ac:dyDescent="0.25">
      <c r="A506" s="2" t="s">
        <v>4406</v>
      </c>
      <c r="B506" s="6">
        <v>46018</v>
      </c>
      <c r="C506" s="2" t="s">
        <v>1493</v>
      </c>
      <c r="D506" s="2" t="s">
        <v>802</v>
      </c>
      <c r="E506" s="2" t="s">
        <v>1448</v>
      </c>
      <c r="F506" s="2" t="s">
        <v>3086</v>
      </c>
      <c r="G506" s="2">
        <v>2</v>
      </c>
      <c r="H506" s="3">
        <v>298.68</v>
      </c>
      <c r="I506" s="2">
        <v>20</v>
      </c>
      <c r="J506" s="3">
        <v>119.47</v>
      </c>
      <c r="K506" s="3">
        <v>549.57000000000005</v>
      </c>
      <c r="L506" s="3">
        <v>501.38</v>
      </c>
      <c r="M506" s="3">
        <v>48.19</v>
      </c>
      <c r="N506" s="2" t="s">
        <v>23</v>
      </c>
      <c r="O506" s="2" t="s">
        <v>24</v>
      </c>
      <c r="P506" s="2" t="s">
        <v>33</v>
      </c>
      <c r="Q506" s="2" t="s">
        <v>2487</v>
      </c>
      <c r="R506" s="2" t="s">
        <v>27</v>
      </c>
    </row>
    <row r="507" spans="1:18" x14ac:dyDescent="0.25">
      <c r="A507" s="2" t="s">
        <v>4520</v>
      </c>
      <c r="B507" s="6">
        <v>46018</v>
      </c>
      <c r="C507" s="2" t="s">
        <v>1945</v>
      </c>
      <c r="D507" s="2" t="s">
        <v>119</v>
      </c>
      <c r="E507" s="2" t="s">
        <v>153</v>
      </c>
      <c r="F507" s="2" t="s">
        <v>154</v>
      </c>
      <c r="G507" s="2">
        <v>5</v>
      </c>
      <c r="H507" s="3">
        <v>151.47999999999999</v>
      </c>
      <c r="I507" s="2">
        <v>0</v>
      </c>
      <c r="J507" s="3">
        <v>0</v>
      </c>
      <c r="K507" s="3">
        <v>871.01</v>
      </c>
      <c r="L507" s="3">
        <v>579.54999999999995</v>
      </c>
      <c r="M507" s="3">
        <v>291.45999999999998</v>
      </c>
      <c r="N507" s="2" t="s">
        <v>68</v>
      </c>
      <c r="O507" s="2" t="s">
        <v>24</v>
      </c>
      <c r="P507" s="2" t="s">
        <v>25</v>
      </c>
      <c r="Q507" s="2" t="s">
        <v>4133</v>
      </c>
      <c r="R507" s="2" t="s">
        <v>27</v>
      </c>
    </row>
    <row r="508" spans="1:18" x14ac:dyDescent="0.25">
      <c r="A508" s="2" t="s">
        <v>1360</v>
      </c>
      <c r="B508" s="6">
        <v>46017</v>
      </c>
      <c r="C508" s="2" t="s">
        <v>1361</v>
      </c>
      <c r="D508" s="2" t="s">
        <v>414</v>
      </c>
      <c r="E508" s="2" t="s">
        <v>519</v>
      </c>
      <c r="F508" s="2" t="s">
        <v>520</v>
      </c>
      <c r="G508" s="2">
        <v>1</v>
      </c>
      <c r="H508" s="3">
        <v>96.72</v>
      </c>
      <c r="I508" s="2">
        <v>15</v>
      </c>
      <c r="J508" s="3">
        <v>14.51</v>
      </c>
      <c r="K508" s="3">
        <v>82.21</v>
      </c>
      <c r="L508" s="3">
        <v>79.819999999999993</v>
      </c>
      <c r="M508" s="3">
        <v>2.39</v>
      </c>
      <c r="N508" s="2" t="s">
        <v>68</v>
      </c>
      <c r="O508" s="2" t="s">
        <v>24</v>
      </c>
      <c r="P508" s="2" t="s">
        <v>25</v>
      </c>
      <c r="Q508" s="2" t="s">
        <v>1362</v>
      </c>
      <c r="R508" s="2" t="s">
        <v>49</v>
      </c>
    </row>
    <row r="509" spans="1:18" x14ac:dyDescent="0.25">
      <c r="A509" s="2" t="s">
        <v>1580</v>
      </c>
      <c r="B509" s="6">
        <v>46017</v>
      </c>
      <c r="C509" s="2" t="s">
        <v>1581</v>
      </c>
      <c r="D509" s="2" t="s">
        <v>147</v>
      </c>
      <c r="E509" s="2" t="s">
        <v>1309</v>
      </c>
      <c r="F509" s="2" t="s">
        <v>585</v>
      </c>
      <c r="G509" s="2">
        <v>1</v>
      </c>
      <c r="H509" s="3">
        <v>332.73</v>
      </c>
      <c r="I509" s="2">
        <v>20</v>
      </c>
      <c r="J509" s="3">
        <v>66.55</v>
      </c>
      <c r="K509" s="3">
        <v>266.18</v>
      </c>
      <c r="L509" s="3">
        <v>261.22000000000003</v>
      </c>
      <c r="M509" s="3">
        <v>4.96</v>
      </c>
      <c r="N509" s="2" t="s">
        <v>68</v>
      </c>
      <c r="O509" s="2" t="s">
        <v>24</v>
      </c>
      <c r="P509" s="2" t="s">
        <v>25</v>
      </c>
      <c r="Q509" s="2" t="s">
        <v>591</v>
      </c>
      <c r="R509" s="2" t="s">
        <v>49</v>
      </c>
    </row>
    <row r="510" spans="1:18" x14ac:dyDescent="0.25">
      <c r="A510" s="2" t="s">
        <v>2104</v>
      </c>
      <c r="B510" s="6">
        <v>46017</v>
      </c>
      <c r="C510" s="2" t="s">
        <v>1594</v>
      </c>
      <c r="D510" s="2" t="s">
        <v>871</v>
      </c>
      <c r="E510" s="2" t="s">
        <v>372</v>
      </c>
      <c r="F510" s="2" t="s">
        <v>373</v>
      </c>
      <c r="G510" s="2">
        <v>2</v>
      </c>
      <c r="H510" s="3">
        <v>214.04</v>
      </c>
      <c r="I510" s="2">
        <v>0</v>
      </c>
      <c r="J510" s="3">
        <v>0</v>
      </c>
      <c r="K510" s="3">
        <v>428.08</v>
      </c>
      <c r="L510" s="3">
        <v>316.12</v>
      </c>
      <c r="M510" s="3">
        <v>111.96</v>
      </c>
      <c r="N510" s="2" t="s">
        <v>80</v>
      </c>
      <c r="O510" s="2" t="s">
        <v>24</v>
      </c>
      <c r="P510" s="2" t="s">
        <v>25</v>
      </c>
      <c r="Q510" s="2" t="s">
        <v>311</v>
      </c>
      <c r="R510" s="2" t="s">
        <v>49</v>
      </c>
    </row>
    <row r="511" spans="1:18" x14ac:dyDescent="0.25">
      <c r="A511" s="2" t="s">
        <v>2324</v>
      </c>
      <c r="B511" s="6">
        <v>46017</v>
      </c>
      <c r="C511" s="2" t="s">
        <v>2325</v>
      </c>
      <c r="D511" s="2" t="s">
        <v>164</v>
      </c>
      <c r="E511" s="2" t="s">
        <v>66</v>
      </c>
      <c r="F511" s="2" t="s">
        <v>861</v>
      </c>
      <c r="G511" s="2">
        <v>1</v>
      </c>
      <c r="H511" s="3">
        <v>191.13</v>
      </c>
      <c r="I511" s="2">
        <v>0</v>
      </c>
      <c r="J511" s="3">
        <v>0</v>
      </c>
      <c r="K511" s="3">
        <v>191.13</v>
      </c>
      <c r="L511" s="3">
        <v>153.41999999999999</v>
      </c>
      <c r="M511" s="3">
        <v>37.71</v>
      </c>
      <c r="N511" s="2" t="s">
        <v>68</v>
      </c>
      <c r="O511" s="2" t="s">
        <v>24</v>
      </c>
      <c r="P511" s="2" t="s">
        <v>33</v>
      </c>
      <c r="Q511" s="2" t="s">
        <v>1530</v>
      </c>
      <c r="R511" s="2" t="s">
        <v>49</v>
      </c>
    </row>
    <row r="512" spans="1:18" x14ac:dyDescent="0.25">
      <c r="A512" s="2" t="s">
        <v>3855</v>
      </c>
      <c r="B512" s="6">
        <v>46017</v>
      </c>
      <c r="C512" s="2" t="s">
        <v>464</v>
      </c>
      <c r="D512" s="2" t="s">
        <v>886</v>
      </c>
      <c r="E512" s="2" t="s">
        <v>120</v>
      </c>
      <c r="F512" s="2" t="s">
        <v>2308</v>
      </c>
      <c r="G512" s="2">
        <v>8</v>
      </c>
      <c r="H512" s="3">
        <v>238.7</v>
      </c>
      <c r="I512" s="2">
        <v>0</v>
      </c>
      <c r="J512" s="3">
        <v>0</v>
      </c>
      <c r="K512" s="3">
        <v>1909.6</v>
      </c>
      <c r="L512" s="3">
        <v>1539.28</v>
      </c>
      <c r="M512" s="3">
        <v>370.32</v>
      </c>
      <c r="N512" s="2" t="s">
        <v>133</v>
      </c>
      <c r="O512" s="2" t="s">
        <v>24</v>
      </c>
      <c r="P512" s="2" t="s">
        <v>25</v>
      </c>
      <c r="Q512" s="2" t="s">
        <v>1693</v>
      </c>
      <c r="R512" s="2" t="s">
        <v>49</v>
      </c>
    </row>
    <row r="513" spans="1:18" x14ac:dyDescent="0.25">
      <c r="A513" s="2" t="s">
        <v>4170</v>
      </c>
      <c r="B513" s="6">
        <v>46017</v>
      </c>
      <c r="C513" s="2" t="s">
        <v>58</v>
      </c>
      <c r="D513" s="2" t="s">
        <v>503</v>
      </c>
      <c r="E513" s="2" t="s">
        <v>259</v>
      </c>
      <c r="F513" s="2" t="s">
        <v>260</v>
      </c>
      <c r="G513" s="2">
        <v>5</v>
      </c>
      <c r="H513" s="3">
        <v>519.71</v>
      </c>
      <c r="I513" s="2">
        <v>5</v>
      </c>
      <c r="J513" s="3">
        <v>129.93</v>
      </c>
      <c r="K513" s="3">
        <v>2468.62</v>
      </c>
      <c r="L513" s="3">
        <v>1949</v>
      </c>
      <c r="M513" s="3">
        <v>519.62</v>
      </c>
      <c r="N513" s="2" t="s">
        <v>40</v>
      </c>
      <c r="O513" s="2" t="s">
        <v>24</v>
      </c>
      <c r="P513" s="2" t="s">
        <v>25</v>
      </c>
      <c r="Q513" s="2" t="s">
        <v>250</v>
      </c>
      <c r="R513" s="2" t="s">
        <v>49</v>
      </c>
    </row>
    <row r="514" spans="1:18" x14ac:dyDescent="0.25">
      <c r="A514" s="2" t="s">
        <v>4491</v>
      </c>
      <c r="B514" s="6">
        <v>46017</v>
      </c>
      <c r="C514" s="2" t="s">
        <v>1210</v>
      </c>
      <c r="D514" s="2" t="s">
        <v>226</v>
      </c>
      <c r="E514" s="2" t="s">
        <v>1063</v>
      </c>
      <c r="F514" s="2" t="s">
        <v>1064</v>
      </c>
      <c r="G514" s="2">
        <v>2</v>
      </c>
      <c r="H514" s="3">
        <v>318.62</v>
      </c>
      <c r="I514" s="2">
        <v>15</v>
      </c>
      <c r="J514" s="3">
        <v>95.59</v>
      </c>
      <c r="K514" s="3">
        <v>541.65</v>
      </c>
      <c r="L514" s="3">
        <v>443.44</v>
      </c>
      <c r="M514" s="3">
        <v>98.21</v>
      </c>
      <c r="N514" s="2" t="s">
        <v>40</v>
      </c>
      <c r="O514" s="2" t="s">
        <v>24</v>
      </c>
      <c r="P514" s="2" t="s">
        <v>25</v>
      </c>
      <c r="Q514" s="2" t="s">
        <v>3065</v>
      </c>
      <c r="R514" s="2" t="s">
        <v>49</v>
      </c>
    </row>
    <row r="515" spans="1:18" x14ac:dyDescent="0.25">
      <c r="A515" s="2" t="s">
        <v>1124</v>
      </c>
      <c r="B515" s="6">
        <v>46016</v>
      </c>
      <c r="C515" s="2" t="s">
        <v>129</v>
      </c>
      <c r="D515" s="2" t="s">
        <v>337</v>
      </c>
      <c r="E515" s="2" t="s">
        <v>623</v>
      </c>
      <c r="F515" s="2" t="s">
        <v>1125</v>
      </c>
      <c r="G515" s="2">
        <v>4</v>
      </c>
      <c r="H515" s="3">
        <v>207.69</v>
      </c>
      <c r="I515" s="2">
        <v>0</v>
      </c>
      <c r="J515" s="3">
        <v>0</v>
      </c>
      <c r="K515" s="3">
        <v>830.76</v>
      </c>
      <c r="L515" s="3">
        <v>542.64</v>
      </c>
      <c r="M515" s="3">
        <v>288.12</v>
      </c>
      <c r="N515" s="2" t="s">
        <v>68</v>
      </c>
      <c r="O515" s="2" t="s">
        <v>24</v>
      </c>
      <c r="P515" s="2" t="s">
        <v>25</v>
      </c>
      <c r="Q515" s="2" t="s">
        <v>1126</v>
      </c>
      <c r="R515" s="2" t="s">
        <v>49</v>
      </c>
    </row>
    <row r="516" spans="1:18" x14ac:dyDescent="0.25">
      <c r="A516" s="2" t="s">
        <v>2630</v>
      </c>
      <c r="B516" s="6">
        <v>46016</v>
      </c>
      <c r="C516" s="2" t="s">
        <v>444</v>
      </c>
      <c r="D516" s="2" t="s">
        <v>1539</v>
      </c>
      <c r="E516" s="2" t="s">
        <v>1905</v>
      </c>
      <c r="F516" s="2" t="s">
        <v>1313</v>
      </c>
      <c r="G516" s="2">
        <v>5</v>
      </c>
      <c r="H516" s="3">
        <v>67.040000000000006</v>
      </c>
      <c r="I516" s="2">
        <v>0</v>
      </c>
      <c r="J516" s="3">
        <v>0</v>
      </c>
      <c r="K516" s="3">
        <v>335.2</v>
      </c>
      <c r="L516" s="3">
        <v>249.95</v>
      </c>
      <c r="M516" s="3">
        <v>85.25</v>
      </c>
      <c r="N516" s="2" t="s">
        <v>40</v>
      </c>
      <c r="O516" s="2" t="s">
        <v>24</v>
      </c>
      <c r="P516" s="2" t="s">
        <v>25</v>
      </c>
      <c r="Q516" s="2" t="s">
        <v>1575</v>
      </c>
      <c r="R516" s="2" t="s">
        <v>49</v>
      </c>
    </row>
    <row r="517" spans="1:18" x14ac:dyDescent="0.25">
      <c r="A517" s="2" t="s">
        <v>3301</v>
      </c>
      <c r="B517" s="6">
        <v>46016</v>
      </c>
      <c r="C517" s="2" t="s">
        <v>855</v>
      </c>
      <c r="D517" s="2" t="s">
        <v>1658</v>
      </c>
      <c r="E517" s="2" t="s">
        <v>400</v>
      </c>
      <c r="F517" s="2" t="s">
        <v>1223</v>
      </c>
      <c r="G517" s="2">
        <v>4</v>
      </c>
      <c r="H517" s="3">
        <v>247.03</v>
      </c>
      <c r="I517" s="2">
        <v>5</v>
      </c>
      <c r="J517" s="3">
        <v>49.41</v>
      </c>
      <c r="K517" s="3">
        <v>938.71</v>
      </c>
      <c r="L517" s="3">
        <v>755.92</v>
      </c>
      <c r="M517" s="3">
        <v>182.79</v>
      </c>
      <c r="N517" s="2" t="s">
        <v>47</v>
      </c>
      <c r="O517" s="2" t="s">
        <v>345</v>
      </c>
      <c r="P517" s="2" t="s">
        <v>25</v>
      </c>
      <c r="Q517" s="2" t="s">
        <v>1426</v>
      </c>
      <c r="R517" s="2" t="s">
        <v>49</v>
      </c>
    </row>
    <row r="518" spans="1:18" x14ac:dyDescent="0.25">
      <c r="A518" s="2" t="s">
        <v>3373</v>
      </c>
      <c r="B518" s="6">
        <v>46016</v>
      </c>
      <c r="C518" s="2" t="s">
        <v>548</v>
      </c>
      <c r="D518" s="2" t="s">
        <v>1539</v>
      </c>
      <c r="E518" s="2" t="s">
        <v>350</v>
      </c>
      <c r="F518" s="2" t="s">
        <v>1259</v>
      </c>
      <c r="G518" s="2">
        <v>5</v>
      </c>
      <c r="H518" s="3">
        <v>75.23</v>
      </c>
      <c r="I518" s="2">
        <v>10</v>
      </c>
      <c r="J518" s="3">
        <v>37.619999999999997</v>
      </c>
      <c r="K518" s="3">
        <v>338.53</v>
      </c>
      <c r="L518" s="3">
        <v>249.95</v>
      </c>
      <c r="M518" s="3">
        <v>88.58</v>
      </c>
      <c r="N518" s="2" t="s">
        <v>80</v>
      </c>
      <c r="O518" s="2" t="s">
        <v>24</v>
      </c>
      <c r="P518" s="2" t="s">
        <v>25</v>
      </c>
      <c r="Q518" s="2" t="s">
        <v>1254</v>
      </c>
      <c r="R518" s="2" t="s">
        <v>49</v>
      </c>
    </row>
    <row r="519" spans="1:18" x14ac:dyDescent="0.25">
      <c r="A519" s="2" t="s">
        <v>3766</v>
      </c>
      <c r="B519" s="6">
        <v>46016</v>
      </c>
      <c r="C519" s="2" t="s">
        <v>2252</v>
      </c>
      <c r="D519" s="2" t="s">
        <v>52</v>
      </c>
      <c r="E519" s="2" t="s">
        <v>372</v>
      </c>
      <c r="F519" s="2" t="s">
        <v>373</v>
      </c>
      <c r="G519" s="2">
        <v>1</v>
      </c>
      <c r="H519" s="3">
        <v>313.47000000000003</v>
      </c>
      <c r="I519" s="2">
        <v>5</v>
      </c>
      <c r="J519" s="3">
        <v>15.67</v>
      </c>
      <c r="K519" s="3">
        <v>297.8</v>
      </c>
      <c r="L519" s="3">
        <v>246.12</v>
      </c>
      <c r="M519" s="3">
        <v>51.68</v>
      </c>
      <c r="N519" s="2" t="s">
        <v>40</v>
      </c>
      <c r="O519" s="2" t="s">
        <v>24</v>
      </c>
      <c r="P519" s="2" t="s">
        <v>25</v>
      </c>
      <c r="Q519" s="2" t="s">
        <v>1980</v>
      </c>
      <c r="R519" s="2" t="s">
        <v>49</v>
      </c>
    </row>
    <row r="520" spans="1:18" x14ac:dyDescent="0.25">
      <c r="A520" s="2" t="s">
        <v>880</v>
      </c>
      <c r="B520" s="6">
        <v>46015</v>
      </c>
      <c r="C520" s="2" t="s">
        <v>881</v>
      </c>
      <c r="D520" s="2" t="s">
        <v>882</v>
      </c>
      <c r="E520" s="2" t="s">
        <v>232</v>
      </c>
      <c r="F520" s="2" t="s">
        <v>233</v>
      </c>
      <c r="G520" s="2">
        <v>4</v>
      </c>
      <c r="H520" s="3">
        <v>262.77</v>
      </c>
      <c r="I520" s="2">
        <v>0</v>
      </c>
      <c r="J520" s="3">
        <v>0</v>
      </c>
      <c r="K520" s="3">
        <v>1051.08</v>
      </c>
      <c r="L520" s="3">
        <v>778.56</v>
      </c>
      <c r="M520" s="3">
        <v>272.52</v>
      </c>
      <c r="N520" s="2" t="s">
        <v>47</v>
      </c>
      <c r="O520" s="2" t="s">
        <v>24</v>
      </c>
      <c r="P520" s="2" t="s">
        <v>55</v>
      </c>
      <c r="Q520" s="2" t="s">
        <v>883</v>
      </c>
      <c r="R520" s="2" t="s">
        <v>49</v>
      </c>
    </row>
    <row r="521" spans="1:18" x14ac:dyDescent="0.25">
      <c r="A521" s="2" t="s">
        <v>1308</v>
      </c>
      <c r="B521" s="6">
        <v>46015</v>
      </c>
      <c r="C521" s="2" t="s">
        <v>1228</v>
      </c>
      <c r="D521" s="2" t="s">
        <v>1269</v>
      </c>
      <c r="E521" s="2" t="s">
        <v>1309</v>
      </c>
      <c r="F521" s="2" t="s">
        <v>1310</v>
      </c>
      <c r="G521" s="2">
        <v>4</v>
      </c>
      <c r="H521" s="3">
        <v>247.94</v>
      </c>
      <c r="I521" s="2">
        <v>15</v>
      </c>
      <c r="J521" s="3">
        <v>148.76</v>
      </c>
      <c r="K521" s="3">
        <v>843</v>
      </c>
      <c r="L521" s="3">
        <v>846.92</v>
      </c>
      <c r="M521" s="3">
        <v>-3.92</v>
      </c>
      <c r="N521" s="2" t="s">
        <v>133</v>
      </c>
      <c r="O521" s="2" t="s">
        <v>24</v>
      </c>
      <c r="P521" s="2" t="s">
        <v>25</v>
      </c>
      <c r="Q521" s="2" t="s">
        <v>546</v>
      </c>
      <c r="R521" s="2" t="s">
        <v>49</v>
      </c>
    </row>
    <row r="522" spans="1:18" x14ac:dyDescent="0.25">
      <c r="A522" s="2" t="s">
        <v>1902</v>
      </c>
      <c r="B522" s="6">
        <v>46015</v>
      </c>
      <c r="C522" s="2" t="s">
        <v>1412</v>
      </c>
      <c r="D522" s="2" t="s">
        <v>928</v>
      </c>
      <c r="E522" s="2" t="s">
        <v>1903</v>
      </c>
      <c r="F522" s="2" t="s">
        <v>901</v>
      </c>
      <c r="G522" s="2">
        <v>1</v>
      </c>
      <c r="H522" s="3">
        <v>351.78</v>
      </c>
      <c r="I522" s="2">
        <v>10</v>
      </c>
      <c r="J522" s="3">
        <v>35.18</v>
      </c>
      <c r="K522" s="3">
        <v>316.60000000000002</v>
      </c>
      <c r="L522" s="3">
        <v>253.83</v>
      </c>
      <c r="M522" s="3">
        <v>62.77</v>
      </c>
      <c r="N522" s="2" t="s">
        <v>47</v>
      </c>
      <c r="O522" s="2" t="s">
        <v>24</v>
      </c>
      <c r="P522" s="2" t="s">
        <v>55</v>
      </c>
      <c r="Q522" s="2" t="s">
        <v>920</v>
      </c>
      <c r="R522" s="2" t="s">
        <v>49</v>
      </c>
    </row>
    <row r="523" spans="1:18" x14ac:dyDescent="0.25">
      <c r="A523" s="2" t="s">
        <v>3664</v>
      </c>
      <c r="B523" s="6">
        <v>46015</v>
      </c>
      <c r="C523" s="2" t="s">
        <v>1601</v>
      </c>
      <c r="D523" s="2" t="s">
        <v>714</v>
      </c>
      <c r="E523" s="2" t="s">
        <v>847</v>
      </c>
      <c r="F523" s="2" t="s">
        <v>848</v>
      </c>
      <c r="G523" s="2">
        <v>2</v>
      </c>
      <c r="H523" s="3">
        <v>161.03</v>
      </c>
      <c r="I523" s="2">
        <v>5</v>
      </c>
      <c r="J523" s="3">
        <v>16.100000000000001</v>
      </c>
      <c r="K523" s="3">
        <v>305.95999999999998</v>
      </c>
      <c r="L523" s="3">
        <v>248.48</v>
      </c>
      <c r="M523" s="3">
        <v>57.48</v>
      </c>
      <c r="N523" s="2" t="s">
        <v>68</v>
      </c>
      <c r="O523" s="2" t="s">
        <v>345</v>
      </c>
      <c r="P523" s="2" t="s">
        <v>33</v>
      </c>
      <c r="Q523" s="2" t="s">
        <v>1925</v>
      </c>
      <c r="R523" s="2" t="s">
        <v>49</v>
      </c>
    </row>
    <row r="524" spans="1:18" x14ac:dyDescent="0.25">
      <c r="A524" s="2" t="s">
        <v>3694</v>
      </c>
      <c r="B524" s="6">
        <v>46015</v>
      </c>
      <c r="C524" s="2" t="s">
        <v>651</v>
      </c>
      <c r="D524" s="2" t="s">
        <v>314</v>
      </c>
      <c r="E524" s="2" t="s">
        <v>2009</v>
      </c>
      <c r="F524" s="2" t="s">
        <v>2136</v>
      </c>
      <c r="G524" s="2">
        <v>5</v>
      </c>
      <c r="H524" s="3">
        <v>329.69</v>
      </c>
      <c r="I524" s="2">
        <v>5</v>
      </c>
      <c r="J524" s="3">
        <v>82.42</v>
      </c>
      <c r="K524" s="3">
        <v>1566.03</v>
      </c>
      <c r="L524" s="3">
        <v>1236.25</v>
      </c>
      <c r="M524" s="3">
        <v>329.78</v>
      </c>
      <c r="N524" s="2" t="s">
        <v>80</v>
      </c>
      <c r="O524" s="2" t="s">
        <v>24</v>
      </c>
      <c r="P524" s="2" t="s">
        <v>55</v>
      </c>
      <c r="Q524" s="2" t="s">
        <v>3209</v>
      </c>
      <c r="R524" s="2" t="s">
        <v>49</v>
      </c>
    </row>
    <row r="525" spans="1:18" x14ac:dyDescent="0.25">
      <c r="A525" s="2" t="s">
        <v>3824</v>
      </c>
      <c r="B525" s="6">
        <v>46015</v>
      </c>
      <c r="C525" s="2" t="s">
        <v>379</v>
      </c>
      <c r="D525" s="2" t="s">
        <v>280</v>
      </c>
      <c r="E525" s="2" t="s">
        <v>232</v>
      </c>
      <c r="F525" s="2" t="s">
        <v>1132</v>
      </c>
      <c r="G525" s="2">
        <v>3</v>
      </c>
      <c r="H525" s="3">
        <v>127.18</v>
      </c>
      <c r="I525" s="2">
        <v>15</v>
      </c>
      <c r="J525" s="3">
        <v>57.23</v>
      </c>
      <c r="K525" s="3">
        <v>324.31</v>
      </c>
      <c r="L525" s="3">
        <v>292.05</v>
      </c>
      <c r="M525" s="3">
        <v>32.26</v>
      </c>
      <c r="N525" s="2" t="s">
        <v>68</v>
      </c>
      <c r="O525" s="2" t="s">
        <v>24</v>
      </c>
      <c r="P525" s="2" t="s">
        <v>55</v>
      </c>
      <c r="Q525" s="2" t="s">
        <v>818</v>
      </c>
      <c r="R525" s="2" t="s">
        <v>49</v>
      </c>
    </row>
    <row r="526" spans="1:18" x14ac:dyDescent="0.25">
      <c r="A526" s="2" t="s">
        <v>3839</v>
      </c>
      <c r="B526" s="6">
        <v>46015</v>
      </c>
      <c r="C526" s="2" t="s">
        <v>811</v>
      </c>
      <c r="D526" s="2" t="s">
        <v>280</v>
      </c>
      <c r="E526" s="2" t="s">
        <v>142</v>
      </c>
      <c r="F526" s="2" t="s">
        <v>143</v>
      </c>
      <c r="G526" s="2">
        <v>1</v>
      </c>
      <c r="H526" s="3">
        <v>124.84</v>
      </c>
      <c r="I526" s="2">
        <v>0</v>
      </c>
      <c r="J526" s="3">
        <v>0</v>
      </c>
      <c r="K526" s="3">
        <v>124.84</v>
      </c>
      <c r="L526" s="3">
        <v>97.35</v>
      </c>
      <c r="M526" s="3">
        <v>27.49</v>
      </c>
      <c r="N526" s="2" t="s">
        <v>68</v>
      </c>
      <c r="O526" s="2" t="s">
        <v>24</v>
      </c>
      <c r="P526" s="2" t="s">
        <v>25</v>
      </c>
      <c r="Q526" s="2" t="s">
        <v>1192</v>
      </c>
      <c r="R526" s="2" t="s">
        <v>49</v>
      </c>
    </row>
    <row r="527" spans="1:18" x14ac:dyDescent="0.25">
      <c r="A527" s="2" t="s">
        <v>4292</v>
      </c>
      <c r="B527" s="6">
        <v>46015</v>
      </c>
      <c r="C527" s="2" t="s">
        <v>379</v>
      </c>
      <c r="D527" s="2" t="s">
        <v>1112</v>
      </c>
      <c r="E527" s="2" t="s">
        <v>1247</v>
      </c>
      <c r="F527" s="2" t="s">
        <v>474</v>
      </c>
      <c r="G527" s="2">
        <v>3</v>
      </c>
      <c r="H527" s="3">
        <v>384.85</v>
      </c>
      <c r="I527" s="2">
        <v>0</v>
      </c>
      <c r="J527" s="3">
        <v>0</v>
      </c>
      <c r="K527" s="3">
        <v>1154.55</v>
      </c>
      <c r="L527" s="3">
        <v>973.44</v>
      </c>
      <c r="M527" s="3">
        <v>181.11</v>
      </c>
      <c r="N527" s="2" t="s">
        <v>133</v>
      </c>
      <c r="O527" s="2" t="s">
        <v>24</v>
      </c>
      <c r="P527" s="2" t="s">
        <v>55</v>
      </c>
      <c r="Q527" s="2" t="s">
        <v>1491</v>
      </c>
      <c r="R527" s="2" t="s">
        <v>49</v>
      </c>
    </row>
    <row r="528" spans="1:18" x14ac:dyDescent="0.25">
      <c r="A528" s="2" t="s">
        <v>4571</v>
      </c>
      <c r="B528" s="6">
        <v>46015</v>
      </c>
      <c r="C528" s="2" t="s">
        <v>985</v>
      </c>
      <c r="D528" s="2" t="s">
        <v>882</v>
      </c>
      <c r="E528" s="2" t="s">
        <v>1180</v>
      </c>
      <c r="F528" s="2" t="s">
        <v>682</v>
      </c>
      <c r="G528" s="2">
        <v>5</v>
      </c>
      <c r="H528" s="3">
        <v>294.41000000000003</v>
      </c>
      <c r="I528" s="2">
        <v>10</v>
      </c>
      <c r="J528" s="3">
        <v>147.21</v>
      </c>
      <c r="K528" s="3">
        <v>1324.84</v>
      </c>
      <c r="L528" s="3">
        <v>973.2</v>
      </c>
      <c r="M528" s="3">
        <v>351.64</v>
      </c>
      <c r="N528" s="2" t="s">
        <v>23</v>
      </c>
      <c r="O528" s="2" t="s">
        <v>24</v>
      </c>
      <c r="P528" s="2" t="s">
        <v>25</v>
      </c>
      <c r="Q528" s="2" t="s">
        <v>2290</v>
      </c>
      <c r="R528" s="2" t="s">
        <v>49</v>
      </c>
    </row>
    <row r="529" spans="1:18" x14ac:dyDescent="0.25">
      <c r="A529" s="2" t="s">
        <v>1134</v>
      </c>
      <c r="B529" s="6">
        <v>46014</v>
      </c>
      <c r="C529" s="2" t="s">
        <v>674</v>
      </c>
      <c r="D529" s="2" t="s">
        <v>326</v>
      </c>
      <c r="E529" s="2" t="s">
        <v>488</v>
      </c>
      <c r="F529" s="2" t="s">
        <v>489</v>
      </c>
      <c r="G529" s="2">
        <v>2</v>
      </c>
      <c r="H529" s="3">
        <v>400.33</v>
      </c>
      <c r="I529" s="2">
        <v>5</v>
      </c>
      <c r="J529" s="3">
        <v>40.03</v>
      </c>
      <c r="K529" s="3">
        <v>760.63</v>
      </c>
      <c r="L529" s="3">
        <v>681.8</v>
      </c>
      <c r="M529" s="3">
        <v>78.83</v>
      </c>
      <c r="N529" s="2" t="s">
        <v>47</v>
      </c>
      <c r="O529" s="2" t="s">
        <v>24</v>
      </c>
      <c r="P529" s="2" t="s">
        <v>25</v>
      </c>
      <c r="Q529" s="2" t="s">
        <v>691</v>
      </c>
      <c r="R529" s="2" t="s">
        <v>49</v>
      </c>
    </row>
    <row r="530" spans="1:18" x14ac:dyDescent="0.25">
      <c r="A530" s="2" t="s">
        <v>1215</v>
      </c>
      <c r="B530" s="6">
        <v>46014</v>
      </c>
      <c r="C530" s="2" t="s">
        <v>458</v>
      </c>
      <c r="D530" s="2" t="s">
        <v>432</v>
      </c>
      <c r="E530" s="2" t="s">
        <v>771</v>
      </c>
      <c r="F530" s="2" t="s">
        <v>1216</v>
      </c>
      <c r="G530" s="2">
        <v>1</v>
      </c>
      <c r="H530" s="3">
        <v>305.67</v>
      </c>
      <c r="I530" s="2">
        <v>10</v>
      </c>
      <c r="J530" s="3">
        <v>30.57</v>
      </c>
      <c r="K530" s="3">
        <v>275.10000000000002</v>
      </c>
      <c r="L530" s="3">
        <v>251.42</v>
      </c>
      <c r="M530" s="3">
        <v>23.68</v>
      </c>
      <c r="N530" s="2" t="s">
        <v>133</v>
      </c>
      <c r="O530" s="2" t="s">
        <v>24</v>
      </c>
      <c r="P530" s="2" t="s">
        <v>25</v>
      </c>
      <c r="Q530" s="2" t="s">
        <v>1217</v>
      </c>
      <c r="R530" s="2" t="s">
        <v>49</v>
      </c>
    </row>
    <row r="531" spans="1:18" x14ac:dyDescent="0.25">
      <c r="A531" s="2" t="s">
        <v>2557</v>
      </c>
      <c r="B531" s="6">
        <v>46014</v>
      </c>
      <c r="C531" s="2" t="s">
        <v>876</v>
      </c>
      <c r="D531" s="2" t="s">
        <v>539</v>
      </c>
      <c r="E531" s="2" t="s">
        <v>1323</v>
      </c>
      <c r="F531" s="2" t="s">
        <v>1586</v>
      </c>
      <c r="G531" s="2">
        <v>5</v>
      </c>
      <c r="H531" s="3">
        <v>257.39999999999998</v>
      </c>
      <c r="I531" s="2">
        <v>0</v>
      </c>
      <c r="J531" s="3">
        <v>0</v>
      </c>
      <c r="K531" s="3">
        <v>1287</v>
      </c>
      <c r="L531" s="3">
        <v>1052.5999999999999</v>
      </c>
      <c r="M531" s="3">
        <v>234.4</v>
      </c>
      <c r="N531" s="2" t="s">
        <v>47</v>
      </c>
      <c r="O531" s="2" t="s">
        <v>24</v>
      </c>
      <c r="P531" s="2" t="s">
        <v>55</v>
      </c>
      <c r="Q531" s="2" t="s">
        <v>2558</v>
      </c>
      <c r="R531" s="2" t="s">
        <v>49</v>
      </c>
    </row>
    <row r="532" spans="1:18" x14ac:dyDescent="0.25">
      <c r="A532" s="2" t="s">
        <v>2613</v>
      </c>
      <c r="B532" s="6">
        <v>46014</v>
      </c>
      <c r="C532" s="2" t="s">
        <v>2614</v>
      </c>
      <c r="D532" s="2" t="s">
        <v>65</v>
      </c>
      <c r="E532" s="2" t="s">
        <v>1368</v>
      </c>
      <c r="F532" s="2" t="s">
        <v>1369</v>
      </c>
      <c r="G532" s="2">
        <v>2</v>
      </c>
      <c r="H532" s="3">
        <v>172.63</v>
      </c>
      <c r="I532" s="2">
        <v>0</v>
      </c>
      <c r="J532" s="3">
        <v>0</v>
      </c>
      <c r="K532" s="3">
        <v>345.26</v>
      </c>
      <c r="L532" s="3">
        <v>284</v>
      </c>
      <c r="M532" s="3">
        <v>61.26</v>
      </c>
      <c r="N532" s="2" t="s">
        <v>133</v>
      </c>
      <c r="O532" s="2" t="s">
        <v>24</v>
      </c>
      <c r="P532" s="2" t="s">
        <v>25</v>
      </c>
      <c r="Q532" s="2" t="s">
        <v>2615</v>
      </c>
      <c r="R532" s="2" t="s">
        <v>49</v>
      </c>
    </row>
    <row r="533" spans="1:18" x14ac:dyDescent="0.25">
      <c r="A533" s="2" t="s">
        <v>2620</v>
      </c>
      <c r="B533" s="6">
        <v>46014</v>
      </c>
      <c r="C533" s="2" t="s">
        <v>2621</v>
      </c>
      <c r="D533" s="2" t="s">
        <v>581</v>
      </c>
      <c r="E533" s="2" t="s">
        <v>795</v>
      </c>
      <c r="F533" s="2" t="s">
        <v>991</v>
      </c>
      <c r="G533" s="2">
        <v>2</v>
      </c>
      <c r="H533" s="3">
        <v>139.21</v>
      </c>
      <c r="I533" s="2">
        <v>15</v>
      </c>
      <c r="J533" s="3">
        <v>41.76</v>
      </c>
      <c r="K533" s="3">
        <v>236.66</v>
      </c>
      <c r="L533" s="3">
        <v>213.98</v>
      </c>
      <c r="M533" s="3">
        <v>22.68</v>
      </c>
      <c r="N533" s="2" t="s">
        <v>68</v>
      </c>
      <c r="O533" s="2" t="s">
        <v>24</v>
      </c>
      <c r="P533" s="2" t="s">
        <v>25</v>
      </c>
      <c r="Q533" s="2" t="s">
        <v>2622</v>
      </c>
      <c r="R533" s="2" t="s">
        <v>49</v>
      </c>
    </row>
    <row r="534" spans="1:18" x14ac:dyDescent="0.25">
      <c r="A534" s="2" t="s">
        <v>2952</v>
      </c>
      <c r="B534" s="6">
        <v>46014</v>
      </c>
      <c r="C534" s="2" t="s">
        <v>1967</v>
      </c>
      <c r="D534" s="2" t="s">
        <v>269</v>
      </c>
      <c r="E534" s="2" t="s">
        <v>973</v>
      </c>
      <c r="F534" s="2" t="s">
        <v>974</v>
      </c>
      <c r="G534" s="2">
        <v>3</v>
      </c>
      <c r="H534" s="3">
        <v>168.57</v>
      </c>
      <c r="I534" s="2">
        <v>0</v>
      </c>
      <c r="J534" s="3">
        <v>0</v>
      </c>
      <c r="K534" s="3">
        <v>505.71</v>
      </c>
      <c r="L534" s="3">
        <v>412.92</v>
      </c>
      <c r="M534" s="3">
        <v>92.79</v>
      </c>
      <c r="N534" s="2" t="s">
        <v>80</v>
      </c>
      <c r="O534" s="2" t="s">
        <v>24</v>
      </c>
      <c r="P534" s="2" t="s">
        <v>25</v>
      </c>
      <c r="Q534" s="2" t="s">
        <v>837</v>
      </c>
      <c r="R534" s="2" t="s">
        <v>49</v>
      </c>
    </row>
    <row r="535" spans="1:18" x14ac:dyDescent="0.25">
      <c r="A535" s="2" t="s">
        <v>3140</v>
      </c>
      <c r="B535" s="6">
        <v>46014</v>
      </c>
      <c r="C535" s="2" t="s">
        <v>2332</v>
      </c>
      <c r="D535" s="2" t="s">
        <v>555</v>
      </c>
      <c r="E535" s="2" t="s">
        <v>120</v>
      </c>
      <c r="F535" s="2" t="s">
        <v>601</v>
      </c>
      <c r="G535" s="2">
        <v>4</v>
      </c>
      <c r="H535" s="3">
        <v>522.72</v>
      </c>
      <c r="I535" s="2">
        <v>0</v>
      </c>
      <c r="J535" s="3">
        <v>0</v>
      </c>
      <c r="K535" s="3">
        <v>2090.88</v>
      </c>
      <c r="L535" s="3">
        <v>1462.28</v>
      </c>
      <c r="M535" s="3">
        <v>628.6</v>
      </c>
      <c r="N535" s="2" t="s">
        <v>68</v>
      </c>
      <c r="O535" s="2" t="s">
        <v>345</v>
      </c>
      <c r="P535" s="2" t="s">
        <v>25</v>
      </c>
      <c r="Q535" s="2" t="s">
        <v>2678</v>
      </c>
      <c r="R535" s="2" t="s">
        <v>49</v>
      </c>
    </row>
    <row r="536" spans="1:18" x14ac:dyDescent="0.25">
      <c r="A536" s="2" t="s">
        <v>3604</v>
      </c>
      <c r="B536" s="6">
        <v>46014</v>
      </c>
      <c r="C536" s="2" t="s">
        <v>3182</v>
      </c>
      <c r="D536" s="2" t="s">
        <v>124</v>
      </c>
      <c r="E536" s="2" t="s">
        <v>187</v>
      </c>
      <c r="F536" s="2" t="s">
        <v>188</v>
      </c>
      <c r="G536" s="2">
        <v>4</v>
      </c>
      <c r="H536" s="3">
        <v>397.22</v>
      </c>
      <c r="I536" s="2">
        <v>10</v>
      </c>
      <c r="J536" s="3">
        <v>158.88999999999999</v>
      </c>
      <c r="K536" s="3">
        <v>1429.99</v>
      </c>
      <c r="L536" s="3">
        <v>1277.48</v>
      </c>
      <c r="M536" s="3">
        <v>152.51</v>
      </c>
      <c r="N536" s="2" t="s">
        <v>80</v>
      </c>
      <c r="O536" s="2" t="s">
        <v>24</v>
      </c>
      <c r="P536" s="2" t="s">
        <v>25</v>
      </c>
      <c r="Q536" s="2" t="s">
        <v>827</v>
      </c>
      <c r="R536" s="2" t="s">
        <v>49</v>
      </c>
    </row>
    <row r="537" spans="1:18" x14ac:dyDescent="0.25">
      <c r="A537" s="2" t="s">
        <v>1786</v>
      </c>
      <c r="B537" s="6">
        <v>46013</v>
      </c>
      <c r="C537" s="2" t="s">
        <v>1000</v>
      </c>
      <c r="D537" s="2" t="s">
        <v>170</v>
      </c>
      <c r="E537" s="2" t="s">
        <v>108</v>
      </c>
      <c r="F537" s="2" t="s">
        <v>736</v>
      </c>
      <c r="G537" s="2">
        <v>1</v>
      </c>
      <c r="H537" s="3">
        <v>225.45</v>
      </c>
      <c r="I537" s="2">
        <v>15</v>
      </c>
      <c r="J537" s="3">
        <v>33.82</v>
      </c>
      <c r="K537" s="3">
        <v>191.63</v>
      </c>
      <c r="L537" s="3">
        <v>190.9</v>
      </c>
      <c r="M537" s="3">
        <v>0.73</v>
      </c>
      <c r="N537" s="2" t="s">
        <v>80</v>
      </c>
      <c r="O537" s="2" t="s">
        <v>24</v>
      </c>
      <c r="P537" s="2" t="s">
        <v>55</v>
      </c>
      <c r="Q537" s="2" t="s">
        <v>98</v>
      </c>
      <c r="R537" s="2" t="s">
        <v>49</v>
      </c>
    </row>
    <row r="538" spans="1:18" x14ac:dyDescent="0.25">
      <c r="A538" s="2" t="s">
        <v>1815</v>
      </c>
      <c r="B538" s="6">
        <v>46013</v>
      </c>
      <c r="C538" s="2" t="s">
        <v>1816</v>
      </c>
      <c r="D538" s="2" t="s">
        <v>459</v>
      </c>
      <c r="E538" s="2" t="s">
        <v>771</v>
      </c>
      <c r="F538" s="2" t="s">
        <v>772</v>
      </c>
      <c r="G538" s="2">
        <v>3</v>
      </c>
      <c r="H538" s="3">
        <v>71.290000000000006</v>
      </c>
      <c r="I538" s="2">
        <v>0</v>
      </c>
      <c r="J538" s="3">
        <v>0</v>
      </c>
      <c r="K538" s="3">
        <v>213.87</v>
      </c>
      <c r="L538" s="3">
        <v>178.11</v>
      </c>
      <c r="M538" s="3">
        <v>35.76</v>
      </c>
      <c r="N538" s="2" t="s">
        <v>133</v>
      </c>
      <c r="O538" s="2" t="s">
        <v>24</v>
      </c>
      <c r="P538" s="2" t="s">
        <v>25</v>
      </c>
      <c r="Q538" s="2" t="s">
        <v>1817</v>
      </c>
      <c r="R538" s="2" t="s">
        <v>49</v>
      </c>
    </row>
    <row r="539" spans="1:18" x14ac:dyDescent="0.25">
      <c r="A539" s="2" t="s">
        <v>3812</v>
      </c>
      <c r="B539" s="6">
        <v>46013</v>
      </c>
      <c r="C539" s="2" t="s">
        <v>444</v>
      </c>
      <c r="D539" s="2" t="s">
        <v>1382</v>
      </c>
      <c r="E539" s="2" t="s">
        <v>1471</v>
      </c>
      <c r="F539" s="2" t="s">
        <v>2194</v>
      </c>
      <c r="G539" s="2">
        <v>8</v>
      </c>
      <c r="H539" s="3">
        <v>318.92</v>
      </c>
      <c r="I539" s="2">
        <v>10</v>
      </c>
      <c r="J539" s="3">
        <v>255.14</v>
      </c>
      <c r="K539" s="3">
        <v>2296.2199999999998</v>
      </c>
      <c r="L539" s="3">
        <v>1880.4</v>
      </c>
      <c r="M539" s="3">
        <v>415.82</v>
      </c>
      <c r="N539" s="2" t="s">
        <v>80</v>
      </c>
      <c r="O539" s="2" t="s">
        <v>24</v>
      </c>
      <c r="P539" s="2" t="s">
        <v>55</v>
      </c>
      <c r="Q539" s="2" t="s">
        <v>3328</v>
      </c>
      <c r="R539" s="2" t="s">
        <v>49</v>
      </c>
    </row>
    <row r="540" spans="1:18" x14ac:dyDescent="0.25">
      <c r="A540" s="2" t="s">
        <v>3822</v>
      </c>
      <c r="B540" s="6">
        <v>46013</v>
      </c>
      <c r="C540" s="2" t="s">
        <v>508</v>
      </c>
      <c r="D540" s="2" t="s">
        <v>708</v>
      </c>
      <c r="E540" s="2" t="s">
        <v>1682</v>
      </c>
      <c r="F540" s="2" t="s">
        <v>2870</v>
      </c>
      <c r="G540" s="2">
        <v>5</v>
      </c>
      <c r="H540" s="3">
        <v>498.75</v>
      </c>
      <c r="I540" s="2">
        <v>0</v>
      </c>
      <c r="J540" s="3">
        <v>0</v>
      </c>
      <c r="K540" s="3">
        <v>2493.75</v>
      </c>
      <c r="L540" s="3">
        <v>1719.45</v>
      </c>
      <c r="M540" s="3">
        <v>774.3</v>
      </c>
      <c r="N540" s="2" t="s">
        <v>80</v>
      </c>
      <c r="O540" s="2" t="s">
        <v>24</v>
      </c>
      <c r="P540" s="2" t="s">
        <v>25</v>
      </c>
      <c r="Q540" s="2" t="s">
        <v>1070</v>
      </c>
      <c r="R540" s="2" t="s">
        <v>49</v>
      </c>
    </row>
    <row r="541" spans="1:18" x14ac:dyDescent="0.25">
      <c r="A541" s="2" t="s">
        <v>3844</v>
      </c>
      <c r="B541" s="6">
        <v>46013</v>
      </c>
      <c r="C541" s="2" t="s">
        <v>2501</v>
      </c>
      <c r="D541" s="2" t="s">
        <v>1668</v>
      </c>
      <c r="E541" s="2" t="s">
        <v>148</v>
      </c>
      <c r="F541" s="2" t="s">
        <v>361</v>
      </c>
      <c r="G541" s="2">
        <v>2</v>
      </c>
      <c r="H541" s="3">
        <v>242.22</v>
      </c>
      <c r="I541" s="2">
        <v>0</v>
      </c>
      <c r="J541" s="3">
        <v>0</v>
      </c>
      <c r="K541" s="3">
        <v>484.44</v>
      </c>
      <c r="L541" s="3">
        <v>372.08</v>
      </c>
      <c r="M541" s="3">
        <v>112.36</v>
      </c>
      <c r="N541" s="2" t="s">
        <v>23</v>
      </c>
      <c r="O541" s="2" t="s">
        <v>24</v>
      </c>
      <c r="P541" s="2" t="s">
        <v>55</v>
      </c>
      <c r="Q541" s="2" t="s">
        <v>3845</v>
      </c>
      <c r="R541" s="2" t="s">
        <v>49</v>
      </c>
    </row>
    <row r="542" spans="1:18" x14ac:dyDescent="0.25">
      <c r="A542" s="2" t="s">
        <v>4138</v>
      </c>
      <c r="B542" s="6">
        <v>46013</v>
      </c>
      <c r="C542" s="2" t="s">
        <v>169</v>
      </c>
      <c r="D542" s="2" t="s">
        <v>158</v>
      </c>
      <c r="E542" s="2" t="s">
        <v>857</v>
      </c>
      <c r="F542" s="2" t="s">
        <v>121</v>
      </c>
      <c r="G542" s="2">
        <v>5</v>
      </c>
      <c r="H542" s="3">
        <v>306.62</v>
      </c>
      <c r="I542" s="2">
        <v>10</v>
      </c>
      <c r="J542" s="3">
        <v>153.31</v>
      </c>
      <c r="K542" s="3">
        <v>1379.79</v>
      </c>
      <c r="L542" s="3">
        <v>1299.6500000000001</v>
      </c>
      <c r="M542" s="3">
        <v>80.14</v>
      </c>
      <c r="N542" s="2" t="s">
        <v>68</v>
      </c>
      <c r="O542" s="2" t="s">
        <v>24</v>
      </c>
      <c r="P542" s="2" t="s">
        <v>25</v>
      </c>
      <c r="Q542" s="2" t="s">
        <v>757</v>
      </c>
      <c r="R542" s="2" t="s">
        <v>49</v>
      </c>
    </row>
    <row r="543" spans="1:18" x14ac:dyDescent="0.25">
      <c r="A543" s="2" t="s">
        <v>4370</v>
      </c>
      <c r="B543" s="6">
        <v>46013</v>
      </c>
      <c r="C543" s="2" t="s">
        <v>2394</v>
      </c>
      <c r="D543" s="2" t="s">
        <v>384</v>
      </c>
      <c r="E543" s="2" t="s">
        <v>427</v>
      </c>
      <c r="F543" s="2" t="s">
        <v>428</v>
      </c>
      <c r="G543" s="2">
        <v>6</v>
      </c>
      <c r="H543" s="3">
        <v>389.87</v>
      </c>
      <c r="I543" s="2">
        <v>20</v>
      </c>
      <c r="J543" s="3">
        <v>467.84</v>
      </c>
      <c r="K543" s="3">
        <v>1871.38</v>
      </c>
      <c r="L543" s="3">
        <v>2016.42</v>
      </c>
      <c r="M543" s="3">
        <v>-145.04</v>
      </c>
      <c r="N543" s="2" t="s">
        <v>47</v>
      </c>
      <c r="O543" s="2" t="s">
        <v>24</v>
      </c>
      <c r="P543" s="2" t="s">
        <v>25</v>
      </c>
      <c r="Q543" s="2" t="s">
        <v>1083</v>
      </c>
      <c r="R543" s="2" t="s">
        <v>49</v>
      </c>
    </row>
    <row r="544" spans="1:18" x14ac:dyDescent="0.25">
      <c r="A544" s="2" t="s">
        <v>375</v>
      </c>
      <c r="B544" s="6">
        <v>46012</v>
      </c>
      <c r="C544" s="2" t="s">
        <v>376</v>
      </c>
      <c r="D544" s="2" t="s">
        <v>377</v>
      </c>
      <c r="E544" s="2" t="s">
        <v>270</v>
      </c>
      <c r="F544" s="2" t="s">
        <v>109</v>
      </c>
      <c r="G544" s="2">
        <v>5</v>
      </c>
      <c r="H544" s="3">
        <v>53.39</v>
      </c>
      <c r="I544" s="2">
        <v>0</v>
      </c>
      <c r="J544" s="3">
        <v>0</v>
      </c>
      <c r="K544" s="3">
        <v>306.99</v>
      </c>
      <c r="L544" s="3">
        <v>215.05</v>
      </c>
      <c r="M544" s="3">
        <v>91.94</v>
      </c>
      <c r="N544" s="2" t="s">
        <v>23</v>
      </c>
      <c r="O544" s="2" t="s">
        <v>24</v>
      </c>
      <c r="P544" s="2" t="s">
        <v>25</v>
      </c>
      <c r="Q544" s="2" t="s">
        <v>305</v>
      </c>
      <c r="R544" s="2" t="s">
        <v>27</v>
      </c>
    </row>
    <row r="545" spans="1:18" x14ac:dyDescent="0.25">
      <c r="A545" s="2" t="s">
        <v>698</v>
      </c>
      <c r="B545" s="6">
        <v>46012</v>
      </c>
      <c r="C545" s="2" t="s">
        <v>699</v>
      </c>
      <c r="D545" s="2" t="s">
        <v>101</v>
      </c>
      <c r="E545" s="2" t="s">
        <v>700</v>
      </c>
      <c r="F545" s="2" t="s">
        <v>701</v>
      </c>
      <c r="G545" s="2">
        <v>3</v>
      </c>
      <c r="H545" s="3">
        <v>477.96</v>
      </c>
      <c r="I545" s="2">
        <v>15</v>
      </c>
      <c r="J545" s="3">
        <v>215.08</v>
      </c>
      <c r="K545" s="3">
        <v>1401.62</v>
      </c>
      <c r="L545" s="3">
        <v>1054.8900000000001</v>
      </c>
      <c r="M545" s="3">
        <v>346.73</v>
      </c>
      <c r="N545" s="2" t="s">
        <v>23</v>
      </c>
      <c r="O545" s="2" t="s">
        <v>24</v>
      </c>
      <c r="P545" s="2" t="s">
        <v>25</v>
      </c>
      <c r="Q545" s="2" t="s">
        <v>346</v>
      </c>
      <c r="R545" s="2" t="s">
        <v>27</v>
      </c>
    </row>
    <row r="546" spans="1:18" x14ac:dyDescent="0.25">
      <c r="A546" s="2" t="s">
        <v>763</v>
      </c>
      <c r="B546" s="6">
        <v>46012</v>
      </c>
      <c r="C546" s="2" t="s">
        <v>764</v>
      </c>
      <c r="D546" s="2" t="s">
        <v>765</v>
      </c>
      <c r="E546" s="2" t="s">
        <v>131</v>
      </c>
      <c r="F546" s="2" t="s">
        <v>766</v>
      </c>
      <c r="G546" s="2">
        <v>3</v>
      </c>
      <c r="H546" s="3">
        <v>388.84</v>
      </c>
      <c r="I546" s="2">
        <v>10</v>
      </c>
      <c r="J546" s="3">
        <v>116.65</v>
      </c>
      <c r="K546" s="3">
        <v>1207.3499999999999</v>
      </c>
      <c r="L546" s="3">
        <v>791.55</v>
      </c>
      <c r="M546" s="3">
        <v>415.8</v>
      </c>
      <c r="N546" s="2" t="s">
        <v>40</v>
      </c>
      <c r="O546" s="2" t="s">
        <v>24</v>
      </c>
      <c r="P546" s="2" t="s">
        <v>33</v>
      </c>
      <c r="Q546" s="2" t="s">
        <v>767</v>
      </c>
      <c r="R546" s="2" t="s">
        <v>27</v>
      </c>
    </row>
    <row r="547" spans="1:18" x14ac:dyDescent="0.25">
      <c r="A547" s="2" t="s">
        <v>1015</v>
      </c>
      <c r="B547" s="6">
        <v>46012</v>
      </c>
      <c r="C547" s="2" t="s">
        <v>1016</v>
      </c>
      <c r="D547" s="2" t="s">
        <v>459</v>
      </c>
      <c r="E547" s="2" t="s">
        <v>291</v>
      </c>
      <c r="F547" s="2" t="s">
        <v>676</v>
      </c>
      <c r="G547" s="2">
        <v>7</v>
      </c>
      <c r="H547" s="3">
        <v>80.790000000000006</v>
      </c>
      <c r="I547" s="2">
        <v>5</v>
      </c>
      <c r="J547" s="3">
        <v>28.28</v>
      </c>
      <c r="K547" s="3">
        <v>617.84</v>
      </c>
      <c r="L547" s="3">
        <v>415.59</v>
      </c>
      <c r="M547" s="3">
        <v>202.25</v>
      </c>
      <c r="N547" s="2" t="s">
        <v>23</v>
      </c>
      <c r="O547" s="2" t="s">
        <v>24</v>
      </c>
      <c r="P547" s="2" t="s">
        <v>55</v>
      </c>
      <c r="Q547" s="2" t="s">
        <v>1017</v>
      </c>
      <c r="R547" s="2" t="s">
        <v>27</v>
      </c>
    </row>
    <row r="548" spans="1:18" x14ac:dyDescent="0.25">
      <c r="A548" s="2" t="s">
        <v>1130</v>
      </c>
      <c r="B548" s="6">
        <v>46012</v>
      </c>
      <c r="C548" s="2" t="s">
        <v>1131</v>
      </c>
      <c r="D548" s="2" t="s">
        <v>426</v>
      </c>
      <c r="E548" s="2" t="s">
        <v>232</v>
      </c>
      <c r="F548" s="2" t="s">
        <v>1132</v>
      </c>
      <c r="G548" s="2">
        <v>2</v>
      </c>
      <c r="H548" s="3">
        <v>290.45</v>
      </c>
      <c r="I548" s="2">
        <v>5</v>
      </c>
      <c r="J548" s="3">
        <v>29.05</v>
      </c>
      <c r="K548" s="3">
        <v>634.63</v>
      </c>
      <c r="L548" s="3">
        <v>475.78</v>
      </c>
      <c r="M548" s="3">
        <v>158.85</v>
      </c>
      <c r="N548" s="2" t="s">
        <v>133</v>
      </c>
      <c r="O548" s="2" t="s">
        <v>24</v>
      </c>
      <c r="P548" s="2" t="s">
        <v>25</v>
      </c>
      <c r="Q548" s="2" t="s">
        <v>1133</v>
      </c>
      <c r="R548" s="2" t="s">
        <v>27</v>
      </c>
    </row>
    <row r="549" spans="1:18" x14ac:dyDescent="0.25">
      <c r="A549" s="2" t="s">
        <v>1781</v>
      </c>
      <c r="B549" s="6">
        <v>46012</v>
      </c>
      <c r="C549" s="2" t="s">
        <v>943</v>
      </c>
      <c r="D549" s="2" t="s">
        <v>186</v>
      </c>
      <c r="E549" s="2" t="s">
        <v>906</v>
      </c>
      <c r="F549" s="2" t="s">
        <v>907</v>
      </c>
      <c r="G549" s="2">
        <v>7</v>
      </c>
      <c r="H549" s="3">
        <v>223.81</v>
      </c>
      <c r="I549" s="2">
        <v>10</v>
      </c>
      <c r="J549" s="3">
        <v>156.66999999999999</v>
      </c>
      <c r="K549" s="3">
        <v>1621.5</v>
      </c>
      <c r="L549" s="3">
        <v>1239.21</v>
      </c>
      <c r="M549" s="3">
        <v>382.29</v>
      </c>
      <c r="N549" s="2" t="s">
        <v>80</v>
      </c>
      <c r="O549" s="2" t="s">
        <v>24</v>
      </c>
      <c r="P549" s="2" t="s">
        <v>25</v>
      </c>
      <c r="Q549" s="2" t="s">
        <v>1616</v>
      </c>
      <c r="R549" s="2" t="s">
        <v>27</v>
      </c>
    </row>
    <row r="550" spans="1:18" x14ac:dyDescent="0.25">
      <c r="A550" s="2" t="s">
        <v>1924</v>
      </c>
      <c r="B550" s="6">
        <v>46012</v>
      </c>
      <c r="C550" s="2" t="s">
        <v>855</v>
      </c>
      <c r="D550" s="2" t="s">
        <v>170</v>
      </c>
      <c r="E550" s="2" t="s">
        <v>600</v>
      </c>
      <c r="F550" s="2" t="s">
        <v>577</v>
      </c>
      <c r="G550" s="2">
        <v>7</v>
      </c>
      <c r="H550" s="3">
        <v>230.21</v>
      </c>
      <c r="I550" s="2">
        <v>0</v>
      </c>
      <c r="J550" s="3">
        <v>0</v>
      </c>
      <c r="K550" s="3">
        <v>1853.19</v>
      </c>
      <c r="L550" s="3">
        <v>1336.3</v>
      </c>
      <c r="M550" s="3">
        <v>516.89</v>
      </c>
      <c r="N550" s="2" t="s">
        <v>40</v>
      </c>
      <c r="O550" s="2" t="s">
        <v>24</v>
      </c>
      <c r="P550" s="2" t="s">
        <v>25</v>
      </c>
      <c r="Q550" s="2" t="s">
        <v>1925</v>
      </c>
      <c r="R550" s="2" t="s">
        <v>27</v>
      </c>
    </row>
    <row r="551" spans="1:18" x14ac:dyDescent="0.25">
      <c r="A551" s="2" t="s">
        <v>2063</v>
      </c>
      <c r="B551" s="6">
        <v>46012</v>
      </c>
      <c r="C551" s="2" t="s">
        <v>1013</v>
      </c>
      <c r="D551" s="2" t="s">
        <v>459</v>
      </c>
      <c r="E551" s="2" t="s">
        <v>395</v>
      </c>
      <c r="F551" s="2" t="s">
        <v>951</v>
      </c>
      <c r="G551" s="2">
        <v>8</v>
      </c>
      <c r="H551" s="3">
        <v>78.55</v>
      </c>
      <c r="I551" s="2">
        <v>0</v>
      </c>
      <c r="J551" s="3">
        <v>0</v>
      </c>
      <c r="K551" s="3">
        <v>722.66</v>
      </c>
      <c r="L551" s="3">
        <v>474.96</v>
      </c>
      <c r="M551" s="3">
        <v>247.7</v>
      </c>
      <c r="N551" s="2" t="s">
        <v>80</v>
      </c>
      <c r="O551" s="2" t="s">
        <v>24</v>
      </c>
      <c r="P551" s="2" t="s">
        <v>25</v>
      </c>
      <c r="Q551" s="2" t="s">
        <v>346</v>
      </c>
      <c r="R551" s="2" t="s">
        <v>27</v>
      </c>
    </row>
    <row r="552" spans="1:18" x14ac:dyDescent="0.25">
      <c r="A552" s="2" t="s">
        <v>2155</v>
      </c>
      <c r="B552" s="6">
        <v>46012</v>
      </c>
      <c r="C552" s="2" t="s">
        <v>696</v>
      </c>
      <c r="D552" s="2" t="s">
        <v>905</v>
      </c>
      <c r="E552" s="2" t="s">
        <v>90</v>
      </c>
      <c r="F552" s="2" t="s">
        <v>91</v>
      </c>
      <c r="G552" s="2">
        <v>3</v>
      </c>
      <c r="H552" s="3">
        <v>528.04</v>
      </c>
      <c r="I552" s="2">
        <v>15</v>
      </c>
      <c r="J552" s="3">
        <v>237.62</v>
      </c>
      <c r="K552" s="3">
        <v>1548.47</v>
      </c>
      <c r="L552" s="3">
        <v>1193.07</v>
      </c>
      <c r="M552" s="3">
        <v>355.4</v>
      </c>
      <c r="N552" s="2" t="s">
        <v>40</v>
      </c>
      <c r="O552" s="2" t="s">
        <v>24</v>
      </c>
      <c r="P552" s="2" t="s">
        <v>33</v>
      </c>
      <c r="Q552" s="2" t="s">
        <v>2156</v>
      </c>
      <c r="R552" s="2" t="s">
        <v>27</v>
      </c>
    </row>
    <row r="553" spans="1:18" x14ac:dyDescent="0.25">
      <c r="A553" s="2" t="s">
        <v>2971</v>
      </c>
      <c r="B553" s="6">
        <v>46012</v>
      </c>
      <c r="C553" s="2" t="s">
        <v>1197</v>
      </c>
      <c r="D553" s="2" t="s">
        <v>84</v>
      </c>
      <c r="E553" s="2" t="s">
        <v>584</v>
      </c>
      <c r="F553" s="2" t="s">
        <v>2318</v>
      </c>
      <c r="G553" s="2">
        <v>7</v>
      </c>
      <c r="H553" s="3">
        <v>286.44</v>
      </c>
      <c r="I553" s="2">
        <v>0</v>
      </c>
      <c r="J553" s="3">
        <v>0</v>
      </c>
      <c r="K553" s="3">
        <v>2305.84</v>
      </c>
      <c r="L553" s="3">
        <v>1358.42</v>
      </c>
      <c r="M553" s="3">
        <v>947.42</v>
      </c>
      <c r="N553" s="2" t="s">
        <v>47</v>
      </c>
      <c r="O553" s="2" t="s">
        <v>24</v>
      </c>
      <c r="P553" s="2" t="s">
        <v>55</v>
      </c>
      <c r="Q553" s="2" t="s">
        <v>1779</v>
      </c>
      <c r="R553" s="2" t="s">
        <v>27</v>
      </c>
    </row>
    <row r="554" spans="1:18" x14ac:dyDescent="0.25">
      <c r="A554" s="2" t="s">
        <v>3340</v>
      </c>
      <c r="B554" s="6">
        <v>46012</v>
      </c>
      <c r="C554" s="2" t="s">
        <v>1000</v>
      </c>
      <c r="D554" s="2" t="s">
        <v>581</v>
      </c>
      <c r="E554" s="2" t="s">
        <v>1820</v>
      </c>
      <c r="F554" s="2" t="s">
        <v>1290</v>
      </c>
      <c r="G554" s="2">
        <v>3</v>
      </c>
      <c r="H554" s="3">
        <v>139.21</v>
      </c>
      <c r="I554" s="2">
        <v>0</v>
      </c>
      <c r="J554" s="3">
        <v>0</v>
      </c>
      <c r="K554" s="3">
        <v>480.27</v>
      </c>
      <c r="L554" s="3">
        <v>320.97000000000003</v>
      </c>
      <c r="M554" s="3">
        <v>159.30000000000001</v>
      </c>
      <c r="N554" s="2" t="s">
        <v>47</v>
      </c>
      <c r="O554" s="2" t="s">
        <v>24</v>
      </c>
      <c r="P554" s="2" t="s">
        <v>33</v>
      </c>
      <c r="Q554" s="2" t="s">
        <v>1007</v>
      </c>
      <c r="R554" s="2" t="s">
        <v>27</v>
      </c>
    </row>
    <row r="555" spans="1:18" x14ac:dyDescent="0.25">
      <c r="A555" s="2" t="s">
        <v>3568</v>
      </c>
      <c r="B555" s="6">
        <v>46012</v>
      </c>
      <c r="C555" s="2" t="s">
        <v>3569</v>
      </c>
      <c r="D555" s="2" t="s">
        <v>280</v>
      </c>
      <c r="E555" s="2" t="s">
        <v>270</v>
      </c>
      <c r="F555" s="2" t="s">
        <v>3117</v>
      </c>
      <c r="G555" s="2">
        <v>3</v>
      </c>
      <c r="H555" s="3">
        <v>124.84</v>
      </c>
      <c r="I555" s="2">
        <v>0</v>
      </c>
      <c r="J555" s="3">
        <v>0</v>
      </c>
      <c r="K555" s="3">
        <v>430.7</v>
      </c>
      <c r="L555" s="3">
        <v>292.05</v>
      </c>
      <c r="M555" s="3">
        <v>138.65</v>
      </c>
      <c r="N555" s="2" t="s">
        <v>80</v>
      </c>
      <c r="O555" s="2" t="s">
        <v>24</v>
      </c>
      <c r="P555" s="2" t="s">
        <v>25</v>
      </c>
      <c r="Q555" s="2" t="s">
        <v>2421</v>
      </c>
      <c r="R555" s="2" t="s">
        <v>27</v>
      </c>
    </row>
    <row r="556" spans="1:18" x14ac:dyDescent="0.25">
      <c r="A556" s="2" t="s">
        <v>3873</v>
      </c>
      <c r="B556" s="6">
        <v>46012</v>
      </c>
      <c r="C556" s="2" t="s">
        <v>146</v>
      </c>
      <c r="D556" s="2" t="s">
        <v>1194</v>
      </c>
      <c r="E556" s="2" t="s">
        <v>355</v>
      </c>
      <c r="F556" s="2" t="s">
        <v>3874</v>
      </c>
      <c r="G556" s="2">
        <v>1</v>
      </c>
      <c r="H556" s="3">
        <v>109.69</v>
      </c>
      <c r="I556" s="2">
        <v>10</v>
      </c>
      <c r="J556" s="3">
        <v>10.97</v>
      </c>
      <c r="K556" s="3">
        <v>113.53</v>
      </c>
      <c r="L556" s="3">
        <v>92.96</v>
      </c>
      <c r="M556" s="3">
        <v>20.57</v>
      </c>
      <c r="N556" s="2" t="s">
        <v>80</v>
      </c>
      <c r="O556" s="2" t="s">
        <v>24</v>
      </c>
      <c r="P556" s="2" t="s">
        <v>25</v>
      </c>
      <c r="Q556" s="2" t="s">
        <v>970</v>
      </c>
      <c r="R556" s="2" t="s">
        <v>27</v>
      </c>
    </row>
    <row r="557" spans="1:18" x14ac:dyDescent="0.25">
      <c r="A557" s="2" t="s">
        <v>4052</v>
      </c>
      <c r="B557" s="6">
        <v>46012</v>
      </c>
      <c r="C557" s="2" t="s">
        <v>289</v>
      </c>
      <c r="D557" s="2" t="s">
        <v>30</v>
      </c>
      <c r="E557" s="2" t="s">
        <v>90</v>
      </c>
      <c r="F557" s="2" t="s">
        <v>91</v>
      </c>
      <c r="G557" s="2">
        <v>7</v>
      </c>
      <c r="H557" s="3">
        <v>457.23</v>
      </c>
      <c r="I557" s="2">
        <v>5</v>
      </c>
      <c r="J557" s="3">
        <v>160.03</v>
      </c>
      <c r="K557" s="3">
        <v>3496.67</v>
      </c>
      <c r="L557" s="3">
        <v>2660.56</v>
      </c>
      <c r="M557" s="3">
        <v>836.11</v>
      </c>
      <c r="N557" s="2" t="s">
        <v>80</v>
      </c>
      <c r="O557" s="2" t="s">
        <v>24</v>
      </c>
      <c r="P557" s="2" t="s">
        <v>25</v>
      </c>
      <c r="Q557" s="2" t="s">
        <v>2736</v>
      </c>
      <c r="R557" s="2" t="s">
        <v>27</v>
      </c>
    </row>
    <row r="558" spans="1:18" x14ac:dyDescent="0.25">
      <c r="A558" s="2" t="s">
        <v>4299</v>
      </c>
      <c r="B558" s="6">
        <v>46012</v>
      </c>
      <c r="C558" s="2" t="s">
        <v>1901</v>
      </c>
      <c r="D558" s="2" t="s">
        <v>426</v>
      </c>
      <c r="E558" s="2" t="s">
        <v>427</v>
      </c>
      <c r="F558" s="2" t="s">
        <v>724</v>
      </c>
      <c r="G558" s="2">
        <v>4</v>
      </c>
      <c r="H558" s="3">
        <v>292.91000000000003</v>
      </c>
      <c r="I558" s="2">
        <v>0</v>
      </c>
      <c r="J558" s="3">
        <v>0</v>
      </c>
      <c r="K558" s="3">
        <v>1347.39</v>
      </c>
      <c r="L558" s="3">
        <v>951.56</v>
      </c>
      <c r="M558" s="3">
        <v>395.83</v>
      </c>
      <c r="N558" s="2" t="s">
        <v>80</v>
      </c>
      <c r="O558" s="2" t="s">
        <v>24</v>
      </c>
      <c r="P558" s="2" t="s">
        <v>25</v>
      </c>
      <c r="Q558" s="2" t="s">
        <v>3563</v>
      </c>
      <c r="R558" s="2" t="s">
        <v>27</v>
      </c>
    </row>
    <row r="559" spans="1:18" x14ac:dyDescent="0.25">
      <c r="A559" s="2" t="s">
        <v>4377</v>
      </c>
      <c r="B559" s="6">
        <v>46012</v>
      </c>
      <c r="C559" s="2" t="s">
        <v>542</v>
      </c>
      <c r="D559" s="2" t="s">
        <v>124</v>
      </c>
      <c r="E559" s="2" t="s">
        <v>142</v>
      </c>
      <c r="F559" s="2" t="s">
        <v>143</v>
      </c>
      <c r="G559" s="2">
        <v>8</v>
      </c>
      <c r="H559" s="3">
        <v>453.14</v>
      </c>
      <c r="I559" s="2">
        <v>0</v>
      </c>
      <c r="J559" s="3">
        <v>0</v>
      </c>
      <c r="K559" s="3">
        <v>4168.8900000000003</v>
      </c>
      <c r="L559" s="3">
        <v>2554.96</v>
      </c>
      <c r="M559" s="3">
        <v>1613.93</v>
      </c>
      <c r="N559" s="2" t="s">
        <v>80</v>
      </c>
      <c r="O559" s="2" t="s">
        <v>24</v>
      </c>
      <c r="P559" s="2" t="s">
        <v>25</v>
      </c>
      <c r="Q559" s="2" t="s">
        <v>3566</v>
      </c>
      <c r="R559" s="2" t="s">
        <v>27</v>
      </c>
    </row>
    <row r="560" spans="1:18" x14ac:dyDescent="0.25">
      <c r="A560" s="2" t="s">
        <v>854</v>
      </c>
      <c r="B560" s="6">
        <v>46011</v>
      </c>
      <c r="C560" s="2" t="s">
        <v>855</v>
      </c>
      <c r="D560" s="2" t="s">
        <v>856</v>
      </c>
      <c r="E560" s="2" t="s">
        <v>857</v>
      </c>
      <c r="F560" s="2" t="s">
        <v>121</v>
      </c>
      <c r="G560" s="2">
        <v>6</v>
      </c>
      <c r="H560" s="3">
        <v>276.49</v>
      </c>
      <c r="I560" s="2">
        <v>0</v>
      </c>
      <c r="J560" s="3">
        <v>0</v>
      </c>
      <c r="K560" s="3">
        <v>1907.78</v>
      </c>
      <c r="L560" s="3">
        <v>1237.8</v>
      </c>
      <c r="M560" s="3">
        <v>669.98</v>
      </c>
      <c r="N560" s="2" t="s">
        <v>133</v>
      </c>
      <c r="O560" s="2" t="s">
        <v>24</v>
      </c>
      <c r="P560" s="2" t="s">
        <v>25</v>
      </c>
      <c r="Q560" s="2" t="s">
        <v>858</v>
      </c>
      <c r="R560" s="2" t="s">
        <v>27</v>
      </c>
    </row>
    <row r="561" spans="1:18" x14ac:dyDescent="0.25">
      <c r="A561" s="2" t="s">
        <v>976</v>
      </c>
      <c r="B561" s="6">
        <v>46011</v>
      </c>
      <c r="C561" s="2" t="s">
        <v>977</v>
      </c>
      <c r="D561" s="2" t="s">
        <v>978</v>
      </c>
      <c r="E561" s="2" t="s">
        <v>913</v>
      </c>
      <c r="F561" s="2" t="s">
        <v>979</v>
      </c>
      <c r="G561" s="2">
        <v>7</v>
      </c>
      <c r="H561" s="3">
        <v>147.07</v>
      </c>
      <c r="I561" s="2">
        <v>15</v>
      </c>
      <c r="J561" s="3">
        <v>154.41999999999999</v>
      </c>
      <c r="K561" s="3">
        <v>1006.33</v>
      </c>
      <c r="L561" s="3">
        <v>788.34</v>
      </c>
      <c r="M561" s="3">
        <v>217.99</v>
      </c>
      <c r="N561" s="2" t="s">
        <v>80</v>
      </c>
      <c r="O561" s="2" t="s">
        <v>24</v>
      </c>
      <c r="P561" s="2" t="s">
        <v>25</v>
      </c>
      <c r="Q561" s="2" t="s">
        <v>980</v>
      </c>
      <c r="R561" s="2" t="s">
        <v>27</v>
      </c>
    </row>
    <row r="562" spans="1:18" x14ac:dyDescent="0.25">
      <c r="A562" s="2" t="s">
        <v>1037</v>
      </c>
      <c r="B562" s="6">
        <v>46011</v>
      </c>
      <c r="C562" s="2" t="s">
        <v>1038</v>
      </c>
      <c r="D562" s="2" t="s">
        <v>37</v>
      </c>
      <c r="E562" s="2" t="s">
        <v>791</v>
      </c>
      <c r="F562" s="2" t="s">
        <v>1039</v>
      </c>
      <c r="G562" s="2">
        <v>1</v>
      </c>
      <c r="H562" s="3">
        <v>234.86</v>
      </c>
      <c r="I562" s="2">
        <v>10</v>
      </c>
      <c r="J562" s="3">
        <v>23.49</v>
      </c>
      <c r="K562" s="3">
        <v>243.08</v>
      </c>
      <c r="L562" s="3">
        <v>213.23</v>
      </c>
      <c r="M562" s="3">
        <v>29.85</v>
      </c>
      <c r="N562" s="2" t="s">
        <v>80</v>
      </c>
      <c r="O562" s="2" t="s">
        <v>24</v>
      </c>
      <c r="P562" s="2" t="s">
        <v>55</v>
      </c>
      <c r="Q562" s="2" t="s">
        <v>775</v>
      </c>
      <c r="R562" s="2" t="s">
        <v>27</v>
      </c>
    </row>
    <row r="563" spans="1:18" x14ac:dyDescent="0.25">
      <c r="A563" s="2" t="s">
        <v>1288</v>
      </c>
      <c r="B563" s="6">
        <v>46011</v>
      </c>
      <c r="C563" s="2" t="s">
        <v>508</v>
      </c>
      <c r="D563" s="2" t="s">
        <v>493</v>
      </c>
      <c r="E563" s="2" t="s">
        <v>1289</v>
      </c>
      <c r="F563" s="2" t="s">
        <v>1290</v>
      </c>
      <c r="G563" s="2">
        <v>4</v>
      </c>
      <c r="H563" s="3">
        <v>264.7</v>
      </c>
      <c r="I563" s="2">
        <v>5</v>
      </c>
      <c r="J563" s="3">
        <v>52.94</v>
      </c>
      <c r="K563" s="3">
        <v>1156.74</v>
      </c>
      <c r="L563" s="3">
        <v>764.8</v>
      </c>
      <c r="M563" s="3">
        <v>391.94</v>
      </c>
      <c r="N563" s="2" t="s">
        <v>68</v>
      </c>
      <c r="O563" s="2" t="s">
        <v>24</v>
      </c>
      <c r="P563" s="2" t="s">
        <v>55</v>
      </c>
      <c r="Q563" s="2" t="s">
        <v>1291</v>
      </c>
      <c r="R563" s="2" t="s">
        <v>27</v>
      </c>
    </row>
    <row r="564" spans="1:18" x14ac:dyDescent="0.25">
      <c r="A564" s="2" t="s">
        <v>1753</v>
      </c>
      <c r="B564" s="6">
        <v>46011</v>
      </c>
      <c r="C564" s="2" t="s">
        <v>943</v>
      </c>
      <c r="D564" s="2" t="s">
        <v>1382</v>
      </c>
      <c r="E564" s="2" t="s">
        <v>85</v>
      </c>
      <c r="F564" s="2" t="s">
        <v>1711</v>
      </c>
      <c r="G564" s="2">
        <v>8</v>
      </c>
      <c r="H564" s="3">
        <v>323.91000000000003</v>
      </c>
      <c r="I564" s="2">
        <v>0</v>
      </c>
      <c r="J564" s="3">
        <v>0</v>
      </c>
      <c r="K564" s="3">
        <v>2979.97</v>
      </c>
      <c r="L564" s="3">
        <v>1880.4</v>
      </c>
      <c r="M564" s="3">
        <v>1099.57</v>
      </c>
      <c r="N564" s="2" t="s">
        <v>1754</v>
      </c>
      <c r="O564" s="2" t="s">
        <v>24</v>
      </c>
      <c r="P564" s="2" t="s">
        <v>25</v>
      </c>
      <c r="Q564" s="2" t="s">
        <v>1721</v>
      </c>
      <c r="R564" s="2" t="s">
        <v>27</v>
      </c>
    </row>
    <row r="565" spans="1:18" x14ac:dyDescent="0.25">
      <c r="A565" s="2" t="s">
        <v>1984</v>
      </c>
      <c r="B565" s="6">
        <v>46011</v>
      </c>
      <c r="C565" s="2" t="s">
        <v>1985</v>
      </c>
      <c r="D565" s="2" t="s">
        <v>337</v>
      </c>
      <c r="E565" s="2" t="s">
        <v>72</v>
      </c>
      <c r="F565" s="2" t="s">
        <v>1986</v>
      </c>
      <c r="G565" s="2">
        <v>6</v>
      </c>
      <c r="H565" s="3">
        <v>188.94</v>
      </c>
      <c r="I565" s="2">
        <v>15</v>
      </c>
      <c r="J565" s="3">
        <v>170.05</v>
      </c>
      <c r="K565" s="3">
        <v>1108.1300000000001</v>
      </c>
      <c r="L565" s="3">
        <v>813.96</v>
      </c>
      <c r="M565" s="3">
        <v>294.17</v>
      </c>
      <c r="N565" s="2" t="s">
        <v>23</v>
      </c>
      <c r="O565" s="2" t="s">
        <v>24</v>
      </c>
      <c r="P565" s="2" t="s">
        <v>25</v>
      </c>
      <c r="Q565" s="2" t="s">
        <v>1987</v>
      </c>
      <c r="R565" s="2" t="s">
        <v>27</v>
      </c>
    </row>
    <row r="566" spans="1:18" x14ac:dyDescent="0.25">
      <c r="A566" s="2" t="s">
        <v>2029</v>
      </c>
      <c r="B566" s="6">
        <v>46011</v>
      </c>
      <c r="C566" s="2" t="s">
        <v>2030</v>
      </c>
      <c r="D566" s="2" t="s">
        <v>124</v>
      </c>
      <c r="E566" s="2" t="s">
        <v>120</v>
      </c>
      <c r="F566" s="2" t="s">
        <v>471</v>
      </c>
      <c r="G566" s="2">
        <v>3</v>
      </c>
      <c r="H566" s="3">
        <v>397.22</v>
      </c>
      <c r="I566" s="2">
        <v>20</v>
      </c>
      <c r="J566" s="3">
        <v>238.33</v>
      </c>
      <c r="K566" s="3">
        <v>1096.33</v>
      </c>
      <c r="L566" s="3">
        <v>958.11</v>
      </c>
      <c r="M566" s="3">
        <v>138.22</v>
      </c>
      <c r="N566" s="2" t="s">
        <v>47</v>
      </c>
      <c r="O566" s="2" t="s">
        <v>24</v>
      </c>
      <c r="P566" s="2" t="s">
        <v>33</v>
      </c>
      <c r="Q566" s="2" t="s">
        <v>2031</v>
      </c>
      <c r="R566" s="2" t="s">
        <v>27</v>
      </c>
    </row>
    <row r="567" spans="1:18" x14ac:dyDescent="0.25">
      <c r="A567" s="2" t="s">
        <v>2177</v>
      </c>
      <c r="B567" s="6">
        <v>46011</v>
      </c>
      <c r="C567" s="2" t="s">
        <v>2178</v>
      </c>
      <c r="D567" s="2" t="s">
        <v>308</v>
      </c>
      <c r="E567" s="2" t="s">
        <v>1820</v>
      </c>
      <c r="F567" s="2" t="s">
        <v>1290</v>
      </c>
      <c r="G567" s="2">
        <v>1</v>
      </c>
      <c r="H567" s="3">
        <v>455.79</v>
      </c>
      <c r="I567" s="2">
        <v>0</v>
      </c>
      <c r="J567" s="3">
        <v>0</v>
      </c>
      <c r="K567" s="3">
        <v>524.16</v>
      </c>
      <c r="L567" s="3">
        <v>282.88</v>
      </c>
      <c r="M567" s="3">
        <v>241.28</v>
      </c>
      <c r="N567" s="2" t="s">
        <v>23</v>
      </c>
      <c r="O567" s="2" t="s">
        <v>24</v>
      </c>
      <c r="P567" s="2" t="s">
        <v>33</v>
      </c>
      <c r="Q567" s="2" t="s">
        <v>2179</v>
      </c>
      <c r="R567" s="2" t="s">
        <v>27</v>
      </c>
    </row>
    <row r="568" spans="1:18" x14ac:dyDescent="0.25">
      <c r="A568" s="2" t="s">
        <v>2644</v>
      </c>
      <c r="B568" s="6">
        <v>46011</v>
      </c>
      <c r="C568" s="2" t="s">
        <v>629</v>
      </c>
      <c r="D568" s="2" t="s">
        <v>326</v>
      </c>
      <c r="E568" s="2" t="s">
        <v>2645</v>
      </c>
      <c r="F568" s="2" t="s">
        <v>783</v>
      </c>
      <c r="G568" s="2">
        <v>6</v>
      </c>
      <c r="H568" s="3">
        <v>430.34</v>
      </c>
      <c r="I568" s="2">
        <v>0</v>
      </c>
      <c r="J568" s="3">
        <v>0</v>
      </c>
      <c r="K568" s="3">
        <v>2969.35</v>
      </c>
      <c r="L568" s="3">
        <v>2045.4</v>
      </c>
      <c r="M568" s="3">
        <v>923.95</v>
      </c>
      <c r="N568" s="2" t="s">
        <v>133</v>
      </c>
      <c r="O568" s="2" t="s">
        <v>24</v>
      </c>
      <c r="P568" s="2" t="s">
        <v>25</v>
      </c>
      <c r="Q568" s="2" t="s">
        <v>2646</v>
      </c>
      <c r="R568" s="2" t="s">
        <v>27</v>
      </c>
    </row>
    <row r="569" spans="1:18" x14ac:dyDescent="0.25">
      <c r="A569" s="2" t="s">
        <v>2867</v>
      </c>
      <c r="B569" s="6">
        <v>46011</v>
      </c>
      <c r="C569" s="2" t="s">
        <v>274</v>
      </c>
      <c r="D569" s="2" t="s">
        <v>314</v>
      </c>
      <c r="E569" s="2" t="s">
        <v>148</v>
      </c>
      <c r="F569" s="2" t="s">
        <v>239</v>
      </c>
      <c r="G569" s="2">
        <v>5</v>
      </c>
      <c r="H569" s="3">
        <v>338.07</v>
      </c>
      <c r="I569" s="2">
        <v>10</v>
      </c>
      <c r="J569" s="3">
        <v>169.03</v>
      </c>
      <c r="K569" s="3">
        <v>1749.52</v>
      </c>
      <c r="L569" s="3">
        <v>1236.25</v>
      </c>
      <c r="M569" s="3">
        <v>513.27</v>
      </c>
      <c r="N569" s="2" t="s">
        <v>133</v>
      </c>
      <c r="O569" s="2" t="s">
        <v>24</v>
      </c>
      <c r="P569" s="2" t="s">
        <v>25</v>
      </c>
      <c r="Q569" s="2" t="s">
        <v>655</v>
      </c>
      <c r="R569" s="2" t="s">
        <v>27</v>
      </c>
    </row>
    <row r="570" spans="1:18" x14ac:dyDescent="0.25">
      <c r="A570" s="2" t="s">
        <v>3052</v>
      </c>
      <c r="B570" s="6">
        <v>46011</v>
      </c>
      <c r="C570" s="2" t="s">
        <v>1256</v>
      </c>
      <c r="D570" s="2" t="s">
        <v>89</v>
      </c>
      <c r="E570" s="2" t="s">
        <v>523</v>
      </c>
      <c r="F570" s="2" t="s">
        <v>524</v>
      </c>
      <c r="G570" s="2">
        <v>7</v>
      </c>
      <c r="H570" s="3">
        <v>39.590000000000003</v>
      </c>
      <c r="I570" s="2">
        <v>10</v>
      </c>
      <c r="J570" s="3">
        <v>27.71</v>
      </c>
      <c r="K570" s="3">
        <v>286.83</v>
      </c>
      <c r="L570" s="3">
        <v>226.8</v>
      </c>
      <c r="M570" s="3">
        <v>60.03</v>
      </c>
      <c r="N570" s="2" t="s">
        <v>80</v>
      </c>
      <c r="O570" s="2" t="s">
        <v>24</v>
      </c>
      <c r="P570" s="2" t="s">
        <v>25</v>
      </c>
      <c r="Q570" s="2" t="s">
        <v>2330</v>
      </c>
      <c r="R570" s="2" t="s">
        <v>27</v>
      </c>
    </row>
    <row r="571" spans="1:18" x14ac:dyDescent="0.25">
      <c r="A571" s="2" t="s">
        <v>3306</v>
      </c>
      <c r="B571" s="6">
        <v>46011</v>
      </c>
      <c r="C571" s="2" t="s">
        <v>3307</v>
      </c>
      <c r="D571" s="2" t="s">
        <v>509</v>
      </c>
      <c r="E571" s="2" t="s">
        <v>1157</v>
      </c>
      <c r="F571" s="2" t="s">
        <v>1158</v>
      </c>
      <c r="G571" s="2">
        <v>3</v>
      </c>
      <c r="H571" s="3">
        <v>291.93</v>
      </c>
      <c r="I571" s="2">
        <v>15</v>
      </c>
      <c r="J571" s="3">
        <v>131.37</v>
      </c>
      <c r="K571" s="2">
        <v>856.08</v>
      </c>
      <c r="L571" s="3">
        <v>761.1</v>
      </c>
      <c r="M571" s="3">
        <v>94.98</v>
      </c>
      <c r="N571" s="2" t="s">
        <v>133</v>
      </c>
      <c r="O571" s="2" t="s">
        <v>24</v>
      </c>
      <c r="P571" s="2" t="s">
        <v>33</v>
      </c>
      <c r="Q571" s="2" t="s">
        <v>2485</v>
      </c>
      <c r="R571" s="2" t="s">
        <v>27</v>
      </c>
    </row>
    <row r="572" spans="1:18" x14ac:dyDescent="0.25">
      <c r="A572" s="2" t="s">
        <v>4075</v>
      </c>
      <c r="B572" s="6">
        <v>46011</v>
      </c>
      <c r="C572" s="2" t="s">
        <v>1769</v>
      </c>
      <c r="D572" s="2" t="s">
        <v>337</v>
      </c>
      <c r="E572" s="2" t="s">
        <v>96</v>
      </c>
      <c r="F572" s="2" t="s">
        <v>97</v>
      </c>
      <c r="G572" s="2">
        <v>3</v>
      </c>
      <c r="H572" s="3">
        <v>186.38</v>
      </c>
      <c r="I572" s="2">
        <v>20</v>
      </c>
      <c r="J572" s="3">
        <v>111.83</v>
      </c>
      <c r="K572" s="3">
        <v>514.41</v>
      </c>
      <c r="L572" s="3">
        <v>406.98</v>
      </c>
      <c r="M572" s="3">
        <v>107.43</v>
      </c>
      <c r="N572" s="2" t="s">
        <v>133</v>
      </c>
      <c r="O572" s="2" t="s">
        <v>24</v>
      </c>
      <c r="P572" s="2" t="s">
        <v>25</v>
      </c>
      <c r="Q572" s="2" t="s">
        <v>3091</v>
      </c>
      <c r="R572" s="2" t="s">
        <v>27</v>
      </c>
    </row>
    <row r="573" spans="1:18" x14ac:dyDescent="0.25">
      <c r="A573" s="2" t="s">
        <v>4218</v>
      </c>
      <c r="B573" s="6">
        <v>46011</v>
      </c>
      <c r="C573" s="2" t="s">
        <v>1605</v>
      </c>
      <c r="D573" s="2" t="s">
        <v>454</v>
      </c>
      <c r="E573" s="2" t="s">
        <v>350</v>
      </c>
      <c r="F573" s="2" t="s">
        <v>351</v>
      </c>
      <c r="G573" s="2">
        <v>5</v>
      </c>
      <c r="H573" s="3">
        <v>365.92</v>
      </c>
      <c r="I573" s="2">
        <v>15</v>
      </c>
      <c r="J573" s="3">
        <v>274.44</v>
      </c>
      <c r="K573" s="3">
        <v>1788.43</v>
      </c>
      <c r="L573" s="3">
        <v>1551.9</v>
      </c>
      <c r="M573" s="3">
        <v>236.53</v>
      </c>
      <c r="N573" s="2" t="s">
        <v>68</v>
      </c>
      <c r="O573" s="2" t="s">
        <v>24</v>
      </c>
      <c r="P573" s="2" t="s">
        <v>55</v>
      </c>
      <c r="Q573" s="2" t="s">
        <v>3615</v>
      </c>
      <c r="R573" s="2" t="s">
        <v>27</v>
      </c>
    </row>
    <row r="574" spans="1:18" x14ac:dyDescent="0.25">
      <c r="A574" s="2" t="s">
        <v>4279</v>
      </c>
      <c r="B574" s="6">
        <v>46011</v>
      </c>
      <c r="C574" s="2" t="s">
        <v>2033</v>
      </c>
      <c r="D574" s="2" t="s">
        <v>1194</v>
      </c>
      <c r="E574" s="2" t="s">
        <v>102</v>
      </c>
      <c r="F574" s="2" t="s">
        <v>103</v>
      </c>
      <c r="G574" s="2">
        <v>3</v>
      </c>
      <c r="H574" s="3">
        <v>112.64</v>
      </c>
      <c r="I574" s="2">
        <v>0</v>
      </c>
      <c r="J574" s="3">
        <v>0</v>
      </c>
      <c r="K574" s="3">
        <v>388.61</v>
      </c>
      <c r="L574" s="3">
        <v>278.88</v>
      </c>
      <c r="M574" s="3">
        <v>109.73</v>
      </c>
      <c r="N574" s="2" t="s">
        <v>133</v>
      </c>
      <c r="O574" s="2" t="s">
        <v>24</v>
      </c>
      <c r="P574" s="2" t="s">
        <v>25</v>
      </c>
      <c r="Q574" s="2" t="s">
        <v>920</v>
      </c>
      <c r="R574" s="2" t="s">
        <v>27</v>
      </c>
    </row>
    <row r="575" spans="1:18" x14ac:dyDescent="0.25">
      <c r="A575" s="2" t="s">
        <v>4322</v>
      </c>
      <c r="B575" s="6">
        <v>46011</v>
      </c>
      <c r="C575" s="2" t="s">
        <v>408</v>
      </c>
      <c r="D575" s="2" t="s">
        <v>280</v>
      </c>
      <c r="E575" s="2" t="s">
        <v>1744</v>
      </c>
      <c r="F575" s="2" t="s">
        <v>1745</v>
      </c>
      <c r="G575" s="2">
        <v>4</v>
      </c>
      <c r="H575" s="3">
        <v>124.84</v>
      </c>
      <c r="I575" s="2">
        <v>5</v>
      </c>
      <c r="J575" s="3">
        <v>24.97</v>
      </c>
      <c r="K575" s="3">
        <v>545.54999999999995</v>
      </c>
      <c r="L575" s="3">
        <v>389.4</v>
      </c>
      <c r="M575" s="3">
        <v>156.15</v>
      </c>
      <c r="N575" s="2" t="s">
        <v>23</v>
      </c>
      <c r="O575" s="2" t="s">
        <v>345</v>
      </c>
      <c r="P575" s="2" t="s">
        <v>25</v>
      </c>
      <c r="Q575" s="2" t="s">
        <v>1083</v>
      </c>
      <c r="R575" s="2" t="s">
        <v>27</v>
      </c>
    </row>
    <row r="576" spans="1:18" x14ac:dyDescent="0.25">
      <c r="A576" s="2" t="s">
        <v>4352</v>
      </c>
      <c r="B576" s="6">
        <v>46011</v>
      </c>
      <c r="C576" s="2" t="s">
        <v>258</v>
      </c>
      <c r="D576" s="2" t="s">
        <v>186</v>
      </c>
      <c r="E576" s="2" t="s">
        <v>1180</v>
      </c>
      <c r="F576" s="2" t="s">
        <v>624</v>
      </c>
      <c r="G576" s="2">
        <v>7</v>
      </c>
      <c r="H576" s="3">
        <v>219.61</v>
      </c>
      <c r="I576" s="2">
        <v>15</v>
      </c>
      <c r="J576" s="3">
        <v>230.59</v>
      </c>
      <c r="K576" s="3">
        <v>1502.68</v>
      </c>
      <c r="L576" s="3">
        <v>1239.21</v>
      </c>
      <c r="M576" s="3">
        <v>263.47000000000003</v>
      </c>
      <c r="N576" s="2" t="s">
        <v>23</v>
      </c>
      <c r="O576" s="2" t="s">
        <v>24</v>
      </c>
      <c r="P576" s="2" t="s">
        <v>25</v>
      </c>
      <c r="Q576" s="2" t="s">
        <v>2716</v>
      </c>
      <c r="R576" s="2" t="s">
        <v>27</v>
      </c>
    </row>
    <row r="577" spans="1:18" x14ac:dyDescent="0.25">
      <c r="A577" s="2" t="s">
        <v>4451</v>
      </c>
      <c r="B577" s="6">
        <v>46011</v>
      </c>
      <c r="C577" s="2" t="s">
        <v>1615</v>
      </c>
      <c r="D577" s="2" t="s">
        <v>549</v>
      </c>
      <c r="E577" s="2" t="s">
        <v>1309</v>
      </c>
      <c r="F577" s="2" t="s">
        <v>1586</v>
      </c>
      <c r="G577" s="2">
        <v>5</v>
      </c>
      <c r="H577" s="3">
        <v>221.61</v>
      </c>
      <c r="I577" s="2">
        <v>10</v>
      </c>
      <c r="J577" s="3">
        <v>110.81</v>
      </c>
      <c r="K577" s="3">
        <v>1146.83</v>
      </c>
      <c r="L577" s="3">
        <v>910.85</v>
      </c>
      <c r="M577" s="3">
        <v>235.98</v>
      </c>
      <c r="N577" s="2" t="s">
        <v>133</v>
      </c>
      <c r="O577" s="2" t="s">
        <v>24</v>
      </c>
      <c r="P577" s="2" t="s">
        <v>55</v>
      </c>
      <c r="Q577" s="2" t="s">
        <v>2119</v>
      </c>
      <c r="R577" s="2" t="s">
        <v>27</v>
      </c>
    </row>
    <row r="578" spans="1:18" x14ac:dyDescent="0.25">
      <c r="A578" s="2" t="s">
        <v>4565</v>
      </c>
      <c r="B578" s="6">
        <v>46011</v>
      </c>
      <c r="C578" s="2" t="s">
        <v>307</v>
      </c>
      <c r="D578" s="2" t="s">
        <v>337</v>
      </c>
      <c r="E578" s="2" t="s">
        <v>259</v>
      </c>
      <c r="F578" s="2" t="s">
        <v>510</v>
      </c>
      <c r="G578" s="2">
        <v>7</v>
      </c>
      <c r="H578" s="3">
        <v>212.39</v>
      </c>
      <c r="I578" s="2">
        <v>0</v>
      </c>
      <c r="J578" s="3">
        <v>0</v>
      </c>
      <c r="K578" s="3">
        <v>1709.74</v>
      </c>
      <c r="L578" s="3">
        <v>949.62</v>
      </c>
      <c r="M578" s="3">
        <v>760.12</v>
      </c>
      <c r="N578" s="2" t="s">
        <v>133</v>
      </c>
      <c r="O578" s="2" t="s">
        <v>24</v>
      </c>
      <c r="P578" s="2" t="s">
        <v>25</v>
      </c>
      <c r="Q578" s="2" t="s">
        <v>472</v>
      </c>
      <c r="R578" s="2" t="s">
        <v>27</v>
      </c>
    </row>
    <row r="579" spans="1:18" x14ac:dyDescent="0.25">
      <c r="A579" s="2" t="s">
        <v>875</v>
      </c>
      <c r="B579" s="6">
        <v>46010</v>
      </c>
      <c r="C579" s="2" t="s">
        <v>876</v>
      </c>
      <c r="D579" s="2" t="s">
        <v>647</v>
      </c>
      <c r="E579" s="2" t="s">
        <v>877</v>
      </c>
      <c r="F579" s="2" t="s">
        <v>878</v>
      </c>
      <c r="G579" s="2">
        <v>3</v>
      </c>
      <c r="H579" s="3">
        <v>141.01</v>
      </c>
      <c r="I579" s="2">
        <v>10</v>
      </c>
      <c r="J579" s="3">
        <v>42.3</v>
      </c>
      <c r="K579" s="3">
        <v>380.73</v>
      </c>
      <c r="L579" s="3">
        <v>273.54000000000002</v>
      </c>
      <c r="M579" s="3">
        <v>107.19</v>
      </c>
      <c r="N579" s="2" t="s">
        <v>68</v>
      </c>
      <c r="O579" s="2" t="s">
        <v>24</v>
      </c>
      <c r="P579" s="2" t="s">
        <v>25</v>
      </c>
      <c r="Q579" s="2" t="s">
        <v>879</v>
      </c>
      <c r="R579" s="2" t="s">
        <v>49</v>
      </c>
    </row>
    <row r="580" spans="1:18" x14ac:dyDescent="0.25">
      <c r="A580" s="2" t="s">
        <v>2277</v>
      </c>
      <c r="B580" s="6">
        <v>46010</v>
      </c>
      <c r="C580" s="2" t="s">
        <v>2278</v>
      </c>
      <c r="D580" s="2" t="s">
        <v>130</v>
      </c>
      <c r="E580" s="2" t="s">
        <v>1309</v>
      </c>
      <c r="F580" s="2" t="s">
        <v>520</v>
      </c>
      <c r="G580" s="2">
        <v>3</v>
      </c>
      <c r="H580" s="3">
        <v>379.12</v>
      </c>
      <c r="I580" s="2">
        <v>5</v>
      </c>
      <c r="J580" s="3">
        <v>56.87</v>
      </c>
      <c r="K580" s="3">
        <v>1080.49</v>
      </c>
      <c r="L580" s="3">
        <v>879.15</v>
      </c>
      <c r="M580" s="3">
        <v>201.34</v>
      </c>
      <c r="N580" s="2" t="s">
        <v>68</v>
      </c>
      <c r="O580" s="2" t="s">
        <v>24</v>
      </c>
      <c r="P580" s="2" t="s">
        <v>55</v>
      </c>
      <c r="Q580" s="2" t="s">
        <v>1608</v>
      </c>
      <c r="R580" s="2" t="s">
        <v>49</v>
      </c>
    </row>
    <row r="581" spans="1:18" x14ac:dyDescent="0.25">
      <c r="A581" s="2" t="s">
        <v>2537</v>
      </c>
      <c r="B581" s="6">
        <v>46010</v>
      </c>
      <c r="C581" s="2" t="s">
        <v>2003</v>
      </c>
      <c r="D581" s="2" t="s">
        <v>727</v>
      </c>
      <c r="E581" s="2" t="s">
        <v>192</v>
      </c>
      <c r="F581" s="2" t="s">
        <v>2538</v>
      </c>
      <c r="G581" s="2">
        <v>1</v>
      </c>
      <c r="H581" s="3">
        <v>227</v>
      </c>
      <c r="I581" s="2">
        <v>5</v>
      </c>
      <c r="J581" s="3">
        <v>11.35</v>
      </c>
      <c r="K581" s="3">
        <v>215.65</v>
      </c>
      <c r="L581" s="3">
        <v>196.3</v>
      </c>
      <c r="M581" s="3">
        <v>19.350000000000001</v>
      </c>
      <c r="N581" s="2" t="s">
        <v>40</v>
      </c>
      <c r="O581" s="2" t="s">
        <v>24</v>
      </c>
      <c r="P581" s="2" t="s">
        <v>25</v>
      </c>
      <c r="Q581" s="2" t="s">
        <v>2539</v>
      </c>
      <c r="R581" s="2" t="s">
        <v>49</v>
      </c>
    </row>
    <row r="582" spans="1:18" x14ac:dyDescent="0.25">
      <c r="A582" s="2" t="s">
        <v>2639</v>
      </c>
      <c r="B582" s="6">
        <v>46010</v>
      </c>
      <c r="C582" s="2" t="s">
        <v>225</v>
      </c>
      <c r="D582" s="2" t="s">
        <v>1096</v>
      </c>
      <c r="E582" s="2" t="s">
        <v>254</v>
      </c>
      <c r="F582" s="2" t="s">
        <v>255</v>
      </c>
      <c r="G582" s="2">
        <v>2</v>
      </c>
      <c r="H582" s="3">
        <v>405.1</v>
      </c>
      <c r="I582" s="2">
        <v>0</v>
      </c>
      <c r="J582" s="3">
        <v>0</v>
      </c>
      <c r="K582" s="3">
        <v>810.2</v>
      </c>
      <c r="L582" s="3">
        <v>696.82</v>
      </c>
      <c r="M582" s="3">
        <v>113.38</v>
      </c>
      <c r="N582" s="2" t="s">
        <v>23</v>
      </c>
      <c r="O582" s="2" t="s">
        <v>24</v>
      </c>
      <c r="P582" s="2" t="s">
        <v>25</v>
      </c>
      <c r="Q582" s="2" t="s">
        <v>1939</v>
      </c>
      <c r="R582" s="2" t="s">
        <v>49</v>
      </c>
    </row>
    <row r="583" spans="1:18" x14ac:dyDescent="0.25">
      <c r="A583" s="2" t="s">
        <v>3652</v>
      </c>
      <c r="B583" s="6">
        <v>46010</v>
      </c>
      <c r="C583" s="2" t="s">
        <v>2387</v>
      </c>
      <c r="D583" s="2" t="s">
        <v>882</v>
      </c>
      <c r="E583" s="2" t="s">
        <v>297</v>
      </c>
      <c r="F583" s="2" t="s">
        <v>298</v>
      </c>
      <c r="G583" s="2">
        <v>3</v>
      </c>
      <c r="H583" s="3">
        <v>262.77</v>
      </c>
      <c r="I583" s="2">
        <v>0</v>
      </c>
      <c r="J583" s="3">
        <v>0</v>
      </c>
      <c r="K583" s="3">
        <v>788.31</v>
      </c>
      <c r="L583" s="3">
        <v>583.91999999999996</v>
      </c>
      <c r="M583" s="3">
        <v>204.39</v>
      </c>
      <c r="N583" s="2" t="s">
        <v>68</v>
      </c>
      <c r="O583" s="2" t="s">
        <v>24</v>
      </c>
      <c r="P583" s="2" t="s">
        <v>55</v>
      </c>
      <c r="Q583" s="2" t="s">
        <v>1455</v>
      </c>
      <c r="R583" s="2" t="s">
        <v>49</v>
      </c>
    </row>
    <row r="584" spans="1:18" x14ac:dyDescent="0.25">
      <c r="A584" s="2" t="s">
        <v>4423</v>
      </c>
      <c r="B584" s="6">
        <v>46010</v>
      </c>
      <c r="C584" s="2" t="s">
        <v>3056</v>
      </c>
      <c r="D584" s="2" t="s">
        <v>337</v>
      </c>
      <c r="E584" s="2" t="s">
        <v>852</v>
      </c>
      <c r="F584" s="2" t="s">
        <v>997</v>
      </c>
      <c r="G584" s="2">
        <v>3</v>
      </c>
      <c r="H584" s="3">
        <v>186.38</v>
      </c>
      <c r="I584" s="2">
        <v>5</v>
      </c>
      <c r="J584" s="3">
        <v>27.96</v>
      </c>
      <c r="K584" s="3">
        <v>531.17999999999995</v>
      </c>
      <c r="L584" s="3">
        <v>406.98</v>
      </c>
      <c r="M584" s="3">
        <v>124.2</v>
      </c>
      <c r="N584" s="2" t="s">
        <v>80</v>
      </c>
      <c r="O584" s="2" t="s">
        <v>24</v>
      </c>
      <c r="P584" s="2" t="s">
        <v>25</v>
      </c>
      <c r="Q584" s="2" t="s">
        <v>711</v>
      </c>
      <c r="R584" s="2" t="s">
        <v>49</v>
      </c>
    </row>
    <row r="585" spans="1:18" x14ac:dyDescent="0.25">
      <c r="A585" s="2" t="s">
        <v>717</v>
      </c>
      <c r="B585" s="6">
        <v>46009</v>
      </c>
      <c r="C585" s="2" t="s">
        <v>718</v>
      </c>
      <c r="D585" s="2" t="s">
        <v>20</v>
      </c>
      <c r="E585" s="2" t="s">
        <v>96</v>
      </c>
      <c r="F585" s="2" t="s">
        <v>97</v>
      </c>
      <c r="G585" s="2">
        <v>2</v>
      </c>
      <c r="H585" s="3">
        <v>416.08</v>
      </c>
      <c r="I585" s="2">
        <v>20</v>
      </c>
      <c r="J585" s="3">
        <v>166.43</v>
      </c>
      <c r="K585" s="3">
        <v>665.73</v>
      </c>
      <c r="L585" s="3">
        <v>639.28</v>
      </c>
      <c r="M585" s="3">
        <v>26.45</v>
      </c>
      <c r="N585" s="2" t="s">
        <v>47</v>
      </c>
      <c r="O585" s="2" t="s">
        <v>24</v>
      </c>
      <c r="P585" s="2" t="s">
        <v>55</v>
      </c>
      <c r="Q585" s="2" t="s">
        <v>649</v>
      </c>
      <c r="R585" s="2" t="s">
        <v>49</v>
      </c>
    </row>
    <row r="586" spans="1:18" x14ac:dyDescent="0.25">
      <c r="A586" s="2" t="s">
        <v>1325</v>
      </c>
      <c r="B586" s="6">
        <v>46009</v>
      </c>
      <c r="C586" s="2" t="s">
        <v>1326</v>
      </c>
      <c r="D586" s="2" t="s">
        <v>399</v>
      </c>
      <c r="E586" s="2" t="s">
        <v>808</v>
      </c>
      <c r="F586" s="2" t="s">
        <v>193</v>
      </c>
      <c r="G586" s="2">
        <v>4</v>
      </c>
      <c r="H586" s="3">
        <v>99.93</v>
      </c>
      <c r="I586" s="2">
        <v>0</v>
      </c>
      <c r="J586" s="3">
        <v>0</v>
      </c>
      <c r="K586" s="3">
        <v>399.72</v>
      </c>
      <c r="L586" s="3">
        <v>344.2</v>
      </c>
      <c r="M586" s="3">
        <v>55.52</v>
      </c>
      <c r="N586" s="2" t="s">
        <v>68</v>
      </c>
      <c r="O586" s="2" t="s">
        <v>24</v>
      </c>
      <c r="P586" s="2" t="s">
        <v>25</v>
      </c>
      <c r="Q586" s="2" t="s">
        <v>217</v>
      </c>
      <c r="R586" s="2" t="s">
        <v>49</v>
      </c>
    </row>
    <row r="587" spans="1:18" x14ac:dyDescent="0.25">
      <c r="A587" s="2" t="s">
        <v>1566</v>
      </c>
      <c r="B587" s="6">
        <v>46009</v>
      </c>
      <c r="C587" s="2" t="s">
        <v>1567</v>
      </c>
      <c r="D587" s="2" t="s">
        <v>44</v>
      </c>
      <c r="E587" s="2" t="s">
        <v>700</v>
      </c>
      <c r="F587" s="2" t="s">
        <v>1481</v>
      </c>
      <c r="G587" s="2">
        <v>2</v>
      </c>
      <c r="H587" s="3">
        <v>398.25</v>
      </c>
      <c r="I587" s="2">
        <v>10</v>
      </c>
      <c r="J587" s="3">
        <v>79.650000000000006</v>
      </c>
      <c r="K587" s="3">
        <v>716.85</v>
      </c>
      <c r="L587" s="3">
        <v>473.08</v>
      </c>
      <c r="M587" s="3">
        <v>243.77</v>
      </c>
      <c r="N587" s="2" t="s">
        <v>23</v>
      </c>
      <c r="O587" s="2" t="s">
        <v>24</v>
      </c>
      <c r="P587" s="2" t="s">
        <v>25</v>
      </c>
      <c r="Q587" s="2" t="s">
        <v>540</v>
      </c>
      <c r="R587" s="2" t="s">
        <v>49</v>
      </c>
    </row>
    <row r="588" spans="1:18" x14ac:dyDescent="0.25">
      <c r="A588" s="2" t="s">
        <v>2002</v>
      </c>
      <c r="B588" s="6">
        <v>46009</v>
      </c>
      <c r="C588" s="2" t="s">
        <v>2003</v>
      </c>
      <c r="D588" s="2" t="s">
        <v>77</v>
      </c>
      <c r="E588" s="2" t="s">
        <v>1682</v>
      </c>
      <c r="F588" s="2" t="s">
        <v>796</v>
      </c>
      <c r="G588" s="2">
        <v>2</v>
      </c>
      <c r="H588" s="3">
        <v>131.03</v>
      </c>
      <c r="I588" s="2">
        <v>10</v>
      </c>
      <c r="J588" s="3">
        <v>26.21</v>
      </c>
      <c r="K588" s="3">
        <v>235.85</v>
      </c>
      <c r="L588" s="3">
        <v>234.54</v>
      </c>
      <c r="M588" s="3">
        <v>1.31</v>
      </c>
      <c r="N588" s="2" t="s">
        <v>40</v>
      </c>
      <c r="O588" s="2" t="s">
        <v>24</v>
      </c>
      <c r="P588" s="2" t="s">
        <v>25</v>
      </c>
      <c r="Q588" s="2" t="s">
        <v>1392</v>
      </c>
      <c r="R588" s="2" t="s">
        <v>49</v>
      </c>
    </row>
    <row r="589" spans="1:18" x14ac:dyDescent="0.25">
      <c r="A589" s="2" t="s">
        <v>2390</v>
      </c>
      <c r="B589" s="6">
        <v>46009</v>
      </c>
      <c r="C589" s="2"/>
      <c r="D589" s="2" t="s">
        <v>2391</v>
      </c>
      <c r="E589" s="2" t="s">
        <v>1309</v>
      </c>
      <c r="F589" s="2" t="s">
        <v>654</v>
      </c>
      <c r="G589" s="2">
        <v>4</v>
      </c>
      <c r="H589" s="3">
        <v>168.55</v>
      </c>
      <c r="I589" s="2">
        <v>20</v>
      </c>
      <c r="J589" s="3">
        <v>134.84</v>
      </c>
      <c r="K589" s="3">
        <v>539.36</v>
      </c>
      <c r="L589" s="3">
        <v>511.92</v>
      </c>
      <c r="M589" s="3">
        <v>27.44</v>
      </c>
      <c r="N589" s="2" t="s">
        <v>80</v>
      </c>
      <c r="O589" s="2" t="s">
        <v>24</v>
      </c>
      <c r="P589" s="2" t="s">
        <v>55</v>
      </c>
      <c r="Q589" s="2" t="s">
        <v>2392</v>
      </c>
      <c r="R589" s="2" t="s">
        <v>49</v>
      </c>
    </row>
    <row r="590" spans="1:18" x14ac:dyDescent="0.25">
      <c r="A590" s="2" t="s">
        <v>2577</v>
      </c>
      <c r="B590" s="6">
        <v>46009</v>
      </c>
      <c r="C590" s="2" t="s">
        <v>2578</v>
      </c>
      <c r="D590" s="2" t="s">
        <v>405</v>
      </c>
      <c r="E590" s="2" t="s">
        <v>31</v>
      </c>
      <c r="F590" s="2" t="s">
        <v>32</v>
      </c>
      <c r="G590" s="2">
        <v>2</v>
      </c>
      <c r="H590" s="3">
        <v>440.5</v>
      </c>
      <c r="I590" s="2">
        <v>20</v>
      </c>
      <c r="J590" s="3">
        <v>176.2</v>
      </c>
      <c r="K590" s="3">
        <v>704.8</v>
      </c>
      <c r="L590" s="3">
        <v>508.1</v>
      </c>
      <c r="M590" s="3">
        <v>196.7</v>
      </c>
      <c r="N590" s="2" t="s">
        <v>80</v>
      </c>
      <c r="O590" s="2" t="s">
        <v>24</v>
      </c>
      <c r="P590" s="2" t="s">
        <v>25</v>
      </c>
      <c r="Q590" s="2" t="s">
        <v>472</v>
      </c>
      <c r="R590" s="2" t="s">
        <v>49</v>
      </c>
    </row>
    <row r="591" spans="1:18" x14ac:dyDescent="0.25">
      <c r="A591" s="2" t="s">
        <v>3237</v>
      </c>
      <c r="B591" s="6">
        <v>46009</v>
      </c>
      <c r="C591" s="2" t="s">
        <v>1466</v>
      </c>
      <c r="D591" s="2" t="s">
        <v>59</v>
      </c>
      <c r="E591" s="2" t="s">
        <v>709</v>
      </c>
      <c r="F591" s="2" t="s">
        <v>710</v>
      </c>
      <c r="G591" s="2">
        <v>4</v>
      </c>
      <c r="H591" s="3">
        <v>342.46</v>
      </c>
      <c r="I591" s="2">
        <v>10</v>
      </c>
      <c r="J591" s="3">
        <v>136.97999999999999</v>
      </c>
      <c r="K591" s="3">
        <v>1232.8599999999999</v>
      </c>
      <c r="L591" s="3">
        <v>1087.1199999999999</v>
      </c>
      <c r="M591" s="3">
        <v>145.74</v>
      </c>
      <c r="N591" s="2" t="s">
        <v>68</v>
      </c>
      <c r="O591" s="2" t="s">
        <v>24</v>
      </c>
      <c r="P591" s="2" t="s">
        <v>33</v>
      </c>
      <c r="Q591" s="2" t="s">
        <v>2253</v>
      </c>
      <c r="R591" s="2" t="s">
        <v>49</v>
      </c>
    </row>
    <row r="592" spans="1:18" x14ac:dyDescent="0.25">
      <c r="A592" s="2" t="s">
        <v>3322</v>
      </c>
      <c r="B592" s="6">
        <v>46009</v>
      </c>
      <c r="C592" s="2" t="s">
        <v>548</v>
      </c>
      <c r="D592" s="2" t="s">
        <v>1650</v>
      </c>
      <c r="E592" s="2" t="s">
        <v>639</v>
      </c>
      <c r="F592" s="2" t="s">
        <v>1198</v>
      </c>
      <c r="G592" s="2">
        <v>8</v>
      </c>
      <c r="H592" s="3">
        <v>253.59</v>
      </c>
      <c r="I592" s="2">
        <v>15</v>
      </c>
      <c r="J592" s="3">
        <v>304.31</v>
      </c>
      <c r="K592" s="3">
        <v>1724.41</v>
      </c>
      <c r="L592" s="3">
        <v>1287.8399999999999</v>
      </c>
      <c r="M592" s="3">
        <v>436.57</v>
      </c>
      <c r="N592" s="2" t="s">
        <v>133</v>
      </c>
      <c r="O592" s="2" t="s">
        <v>24</v>
      </c>
      <c r="P592" s="2" t="s">
        <v>25</v>
      </c>
      <c r="Q592" s="2" t="s">
        <v>3323</v>
      </c>
      <c r="R592" s="2" t="s">
        <v>49</v>
      </c>
    </row>
    <row r="593" spans="1:18" x14ac:dyDescent="0.25">
      <c r="A593" s="2" t="s">
        <v>3776</v>
      </c>
      <c r="B593" s="6">
        <v>46009</v>
      </c>
      <c r="C593" s="2" t="s">
        <v>2746</v>
      </c>
      <c r="D593" s="2" t="s">
        <v>1382</v>
      </c>
      <c r="E593" s="2" t="s">
        <v>1385</v>
      </c>
      <c r="F593" s="2" t="s">
        <v>1865</v>
      </c>
      <c r="G593" s="2">
        <v>3</v>
      </c>
      <c r="H593" s="3">
        <v>317.99</v>
      </c>
      <c r="I593" s="2">
        <v>0</v>
      </c>
      <c r="J593" s="3">
        <v>0</v>
      </c>
      <c r="K593" s="3">
        <v>953.97</v>
      </c>
      <c r="L593" s="3">
        <v>705.15</v>
      </c>
      <c r="M593" s="3">
        <v>248.82</v>
      </c>
      <c r="N593" s="2" t="s">
        <v>133</v>
      </c>
      <c r="O593" s="2" t="s">
        <v>24</v>
      </c>
      <c r="P593" s="2" t="s">
        <v>25</v>
      </c>
      <c r="Q593" s="2" t="s">
        <v>1697</v>
      </c>
      <c r="R593" s="2" t="s">
        <v>49</v>
      </c>
    </row>
    <row r="594" spans="1:18" x14ac:dyDescent="0.25">
      <c r="A594" s="2" t="s">
        <v>3864</v>
      </c>
      <c r="B594" s="6">
        <v>46009</v>
      </c>
      <c r="C594" s="2" t="s">
        <v>685</v>
      </c>
      <c r="D594" s="2" t="s">
        <v>164</v>
      </c>
      <c r="E594" s="2" t="s">
        <v>221</v>
      </c>
      <c r="F594" s="2" t="s">
        <v>1509</v>
      </c>
      <c r="G594" s="2">
        <v>7</v>
      </c>
      <c r="H594" s="3">
        <v>203.55</v>
      </c>
      <c r="I594" s="2">
        <v>15</v>
      </c>
      <c r="J594" s="3">
        <v>213.73</v>
      </c>
      <c r="K594" s="3">
        <v>1211.1199999999999</v>
      </c>
      <c r="L594" s="3">
        <v>1073.94</v>
      </c>
      <c r="M594" s="3">
        <v>137.18</v>
      </c>
      <c r="N594" s="2" t="s">
        <v>80</v>
      </c>
      <c r="O594" s="2" t="s">
        <v>24</v>
      </c>
      <c r="P594" s="2" t="s">
        <v>25</v>
      </c>
      <c r="Q594" s="2" t="s">
        <v>1267</v>
      </c>
      <c r="R594" s="2" t="s">
        <v>49</v>
      </c>
    </row>
    <row r="595" spans="1:18" x14ac:dyDescent="0.25">
      <c r="A595" s="2" t="s">
        <v>3901</v>
      </c>
      <c r="B595" s="6">
        <v>46009</v>
      </c>
      <c r="C595" s="2" t="s">
        <v>580</v>
      </c>
      <c r="D595" s="2" t="s">
        <v>581</v>
      </c>
      <c r="E595" s="2" t="s">
        <v>372</v>
      </c>
      <c r="F595" s="2" t="s">
        <v>373</v>
      </c>
      <c r="G595" s="2">
        <v>4</v>
      </c>
      <c r="H595" s="3">
        <v>141.36000000000001</v>
      </c>
      <c r="I595" s="2">
        <v>20</v>
      </c>
      <c r="J595" s="3">
        <v>113.09</v>
      </c>
      <c r="K595" s="3">
        <v>452.35</v>
      </c>
      <c r="L595" s="3">
        <v>427.96</v>
      </c>
      <c r="M595" s="3">
        <v>24.39</v>
      </c>
      <c r="N595" s="2" t="s">
        <v>23</v>
      </c>
      <c r="O595" s="2" t="s">
        <v>24</v>
      </c>
      <c r="P595" s="2" t="s">
        <v>25</v>
      </c>
      <c r="Q595" s="2" t="s">
        <v>3241</v>
      </c>
      <c r="R595" s="2" t="s">
        <v>49</v>
      </c>
    </row>
    <row r="596" spans="1:18" x14ac:dyDescent="0.25">
      <c r="A596" s="2" t="s">
        <v>1733</v>
      </c>
      <c r="B596" s="6">
        <v>46008</v>
      </c>
      <c r="C596" s="2" t="s">
        <v>508</v>
      </c>
      <c r="D596" s="2" t="s">
        <v>1010</v>
      </c>
      <c r="E596" s="2" t="s">
        <v>973</v>
      </c>
      <c r="F596" s="2" t="s">
        <v>974</v>
      </c>
      <c r="G596" s="2">
        <v>3</v>
      </c>
      <c r="H596" s="3">
        <v>284.56</v>
      </c>
      <c r="I596" s="2">
        <v>20</v>
      </c>
      <c r="J596" s="3">
        <v>170.74</v>
      </c>
      <c r="K596" s="3">
        <v>682.94</v>
      </c>
      <c r="L596" s="3">
        <v>645.09</v>
      </c>
      <c r="M596" s="3">
        <v>37.85</v>
      </c>
      <c r="N596" s="2" t="s">
        <v>80</v>
      </c>
      <c r="O596" s="2" t="s">
        <v>24</v>
      </c>
      <c r="P596" s="2" t="s">
        <v>55</v>
      </c>
      <c r="Q596" s="2" t="s">
        <v>1226</v>
      </c>
      <c r="R596" s="2" t="s">
        <v>49</v>
      </c>
    </row>
    <row r="597" spans="1:18" x14ac:dyDescent="0.25">
      <c r="A597" s="2" t="s">
        <v>2830</v>
      </c>
      <c r="B597" s="6">
        <v>46008</v>
      </c>
      <c r="C597" s="2" t="s">
        <v>1567</v>
      </c>
      <c r="D597" s="2" t="s">
        <v>566</v>
      </c>
      <c r="E597" s="2" t="s">
        <v>1059</v>
      </c>
      <c r="F597" s="2" t="s">
        <v>239</v>
      </c>
      <c r="G597" s="2">
        <v>3</v>
      </c>
      <c r="H597" s="3">
        <v>328.59</v>
      </c>
      <c r="I597" s="2">
        <v>20</v>
      </c>
      <c r="J597" s="3">
        <v>197.15</v>
      </c>
      <c r="K597" s="3">
        <v>788.62</v>
      </c>
      <c r="L597" s="3">
        <v>766.47</v>
      </c>
      <c r="M597" s="3">
        <v>22.15</v>
      </c>
      <c r="N597" s="2" t="s">
        <v>40</v>
      </c>
      <c r="O597" s="2" t="s">
        <v>24</v>
      </c>
      <c r="P597" s="2" t="s">
        <v>25</v>
      </c>
      <c r="Q597" s="2" t="s">
        <v>2267</v>
      </c>
      <c r="R597" s="2" t="s">
        <v>49</v>
      </c>
    </row>
    <row r="598" spans="1:18" x14ac:dyDescent="0.25">
      <c r="A598" s="2" t="s">
        <v>2890</v>
      </c>
      <c r="B598" s="6">
        <v>46008</v>
      </c>
      <c r="C598" s="2" t="s">
        <v>51</v>
      </c>
      <c r="D598" s="2" t="s">
        <v>882</v>
      </c>
      <c r="E598" s="2" t="s">
        <v>728</v>
      </c>
      <c r="F598" s="2" t="s">
        <v>239</v>
      </c>
      <c r="G598" s="2">
        <v>7</v>
      </c>
      <c r="H598" s="3">
        <v>293.79000000000002</v>
      </c>
      <c r="I598" s="2">
        <v>5</v>
      </c>
      <c r="J598" s="3">
        <v>102.83</v>
      </c>
      <c r="K598" s="3">
        <v>1953.7</v>
      </c>
      <c r="L598" s="3">
        <v>1362.48</v>
      </c>
      <c r="M598" s="3">
        <v>591.22</v>
      </c>
      <c r="N598" s="2" t="s">
        <v>68</v>
      </c>
      <c r="O598" s="2" t="s">
        <v>24</v>
      </c>
      <c r="P598" s="2" t="s">
        <v>25</v>
      </c>
      <c r="Q598" s="2" t="s">
        <v>1279</v>
      </c>
      <c r="R598" s="2" t="s">
        <v>49</v>
      </c>
    </row>
    <row r="599" spans="1:18" x14ac:dyDescent="0.25">
      <c r="A599" s="2" t="s">
        <v>3483</v>
      </c>
      <c r="B599" s="6">
        <v>46008</v>
      </c>
      <c r="C599" s="2" t="s">
        <v>3484</v>
      </c>
      <c r="D599" s="2" t="s">
        <v>296</v>
      </c>
      <c r="E599" s="2" t="s">
        <v>606</v>
      </c>
      <c r="F599" s="2" t="s">
        <v>630</v>
      </c>
      <c r="G599" s="2">
        <v>2</v>
      </c>
      <c r="H599" s="3">
        <v>507.5</v>
      </c>
      <c r="I599" s="2">
        <v>0</v>
      </c>
      <c r="J599" s="3">
        <v>0</v>
      </c>
      <c r="K599" s="3">
        <v>1015</v>
      </c>
      <c r="L599" s="3">
        <v>726.58</v>
      </c>
      <c r="M599" s="3">
        <v>288.42</v>
      </c>
      <c r="N599" s="2" t="s">
        <v>23</v>
      </c>
      <c r="O599" s="2" t="s">
        <v>24</v>
      </c>
      <c r="P599" s="2" t="s">
        <v>25</v>
      </c>
      <c r="Q599" s="2" t="s">
        <v>2797</v>
      </c>
      <c r="R599" s="2" t="s">
        <v>49</v>
      </c>
    </row>
    <row r="600" spans="1:18" x14ac:dyDescent="0.25">
      <c r="A600" s="2" t="s">
        <v>3526</v>
      </c>
      <c r="B600" s="6">
        <v>46008</v>
      </c>
      <c r="C600" s="2" t="s">
        <v>2138</v>
      </c>
      <c r="D600" s="2" t="s">
        <v>802</v>
      </c>
      <c r="E600" s="2" t="s">
        <v>327</v>
      </c>
      <c r="F600" s="2" t="s">
        <v>328</v>
      </c>
      <c r="G600" s="2">
        <v>8</v>
      </c>
      <c r="H600" s="3">
        <v>327.9</v>
      </c>
      <c r="I600" s="2">
        <v>10</v>
      </c>
      <c r="J600" s="3">
        <v>262.32</v>
      </c>
      <c r="K600" s="3">
        <v>2360.88</v>
      </c>
      <c r="L600" s="3">
        <v>2005.52</v>
      </c>
      <c r="M600" s="3">
        <v>355.36</v>
      </c>
      <c r="N600" s="2" t="s">
        <v>80</v>
      </c>
      <c r="O600" s="2" t="s">
        <v>24</v>
      </c>
      <c r="P600" s="2" t="s">
        <v>25</v>
      </c>
      <c r="Q600" s="2" t="s">
        <v>1405</v>
      </c>
      <c r="R600" s="2" t="s">
        <v>49</v>
      </c>
    </row>
    <row r="601" spans="1:18" x14ac:dyDescent="0.25">
      <c r="A601" s="2" t="s">
        <v>3549</v>
      </c>
      <c r="B601" s="6">
        <v>46008</v>
      </c>
      <c r="C601" s="2" t="s">
        <v>1731</v>
      </c>
      <c r="D601" s="2" t="s">
        <v>1305</v>
      </c>
      <c r="E601" s="2" t="s">
        <v>171</v>
      </c>
      <c r="F601" s="2" t="s">
        <v>772</v>
      </c>
      <c r="G601" s="2">
        <v>3</v>
      </c>
      <c r="H601" s="3">
        <v>550.96</v>
      </c>
      <c r="I601" s="2">
        <v>0</v>
      </c>
      <c r="J601" s="3">
        <v>0</v>
      </c>
      <c r="K601" s="3">
        <v>1652.88</v>
      </c>
      <c r="L601" s="3">
        <v>1120.74</v>
      </c>
      <c r="M601" s="3">
        <v>532.14</v>
      </c>
      <c r="N601" s="2" t="s">
        <v>68</v>
      </c>
      <c r="O601" s="2" t="s">
        <v>24</v>
      </c>
      <c r="P601" s="2" t="s">
        <v>25</v>
      </c>
      <c r="Q601" s="2" t="s">
        <v>2542</v>
      </c>
      <c r="R601" s="2" t="s">
        <v>49</v>
      </c>
    </row>
    <row r="602" spans="1:18" x14ac:dyDescent="0.25">
      <c r="A602" s="2" t="s">
        <v>3787</v>
      </c>
      <c r="B602" s="6">
        <v>46008</v>
      </c>
      <c r="C602" s="2" t="s">
        <v>2510</v>
      </c>
      <c r="D602" s="2" t="s">
        <v>337</v>
      </c>
      <c r="E602" s="2" t="s">
        <v>66</v>
      </c>
      <c r="F602" s="2" t="s">
        <v>239</v>
      </c>
      <c r="G602" s="2">
        <v>4</v>
      </c>
      <c r="H602" s="3">
        <v>186.38</v>
      </c>
      <c r="I602" s="2">
        <v>10</v>
      </c>
      <c r="J602" s="3">
        <v>74.55</v>
      </c>
      <c r="K602" s="3">
        <v>670.97</v>
      </c>
      <c r="L602" s="3">
        <v>542.64</v>
      </c>
      <c r="M602" s="3">
        <v>128.33000000000001</v>
      </c>
      <c r="N602" s="2" t="s">
        <v>133</v>
      </c>
      <c r="O602" s="2" t="s">
        <v>24</v>
      </c>
      <c r="P602" s="2" t="s">
        <v>33</v>
      </c>
      <c r="Q602" s="2" t="s">
        <v>3404</v>
      </c>
      <c r="R602" s="2" t="s">
        <v>49</v>
      </c>
    </row>
    <row r="603" spans="1:18" x14ac:dyDescent="0.25">
      <c r="A603" s="2" t="s">
        <v>4257</v>
      </c>
      <c r="B603" s="6">
        <v>46008</v>
      </c>
      <c r="C603" s="2" t="s">
        <v>313</v>
      </c>
      <c r="D603" s="2" t="s">
        <v>2552</v>
      </c>
      <c r="E603" s="2" t="s">
        <v>209</v>
      </c>
      <c r="F603" s="2" t="s">
        <v>210</v>
      </c>
      <c r="G603" s="2">
        <v>3</v>
      </c>
      <c r="H603" s="3">
        <v>78.72</v>
      </c>
      <c r="I603" s="2">
        <v>0</v>
      </c>
      <c r="J603" s="3">
        <v>0</v>
      </c>
      <c r="K603" s="3">
        <v>236.16</v>
      </c>
      <c r="L603" s="3">
        <v>162.75</v>
      </c>
      <c r="M603" s="3">
        <v>73.41</v>
      </c>
      <c r="N603" s="2" t="s">
        <v>68</v>
      </c>
      <c r="O603" s="2" t="s">
        <v>24</v>
      </c>
      <c r="P603" s="2" t="s">
        <v>55</v>
      </c>
      <c r="Q603" s="2" t="s">
        <v>3153</v>
      </c>
      <c r="R603" s="2" t="s">
        <v>49</v>
      </c>
    </row>
    <row r="604" spans="1:18" x14ac:dyDescent="0.25">
      <c r="A604" s="2" t="s">
        <v>702</v>
      </c>
      <c r="B604" s="6">
        <v>46007</v>
      </c>
      <c r="C604" s="2" t="s">
        <v>703</v>
      </c>
      <c r="D604" s="2" t="s">
        <v>539</v>
      </c>
      <c r="E604" s="2" t="s">
        <v>704</v>
      </c>
      <c r="F604" s="2" t="s">
        <v>705</v>
      </c>
      <c r="G604" s="2">
        <v>3</v>
      </c>
      <c r="H604" s="3">
        <v>251.73</v>
      </c>
      <c r="I604" s="2">
        <v>20</v>
      </c>
      <c r="J604" s="3">
        <v>151.04</v>
      </c>
      <c r="K604" s="3">
        <v>604.15</v>
      </c>
      <c r="L604" s="3">
        <v>631.55999999999995</v>
      </c>
      <c r="M604" s="3">
        <v>-27.41</v>
      </c>
      <c r="N604" s="2" t="s">
        <v>80</v>
      </c>
      <c r="O604" s="2" t="s">
        <v>24</v>
      </c>
      <c r="P604" s="2" t="s">
        <v>55</v>
      </c>
      <c r="Q604" s="2" t="s">
        <v>323</v>
      </c>
      <c r="R604" s="2" t="s">
        <v>49</v>
      </c>
    </row>
    <row r="605" spans="1:18" x14ac:dyDescent="0.25">
      <c r="A605" s="2" t="s">
        <v>1167</v>
      </c>
      <c r="B605" s="6">
        <v>46007</v>
      </c>
      <c r="C605" s="2" t="s">
        <v>1168</v>
      </c>
      <c r="D605" s="2" t="s">
        <v>242</v>
      </c>
      <c r="E605" s="2" t="s">
        <v>1169</v>
      </c>
      <c r="F605" s="2" t="s">
        <v>1170</v>
      </c>
      <c r="G605" s="2">
        <v>4</v>
      </c>
      <c r="H605" s="3">
        <v>89.76</v>
      </c>
      <c r="I605" s="2">
        <v>10</v>
      </c>
      <c r="J605" s="3">
        <v>35.9</v>
      </c>
      <c r="K605" s="3">
        <v>323.14</v>
      </c>
      <c r="L605" s="3">
        <v>249</v>
      </c>
      <c r="M605" s="3">
        <v>74.14</v>
      </c>
      <c r="N605" s="2" t="s">
        <v>23</v>
      </c>
      <c r="O605" s="2" t="s">
        <v>24</v>
      </c>
      <c r="P605" s="2" t="s">
        <v>25</v>
      </c>
      <c r="Q605" s="2" t="s">
        <v>1171</v>
      </c>
      <c r="R605" s="2" t="s">
        <v>49</v>
      </c>
    </row>
    <row r="606" spans="1:18" x14ac:dyDescent="0.25">
      <c r="A606" s="2" t="s">
        <v>3107</v>
      </c>
      <c r="B606" s="6">
        <v>46007</v>
      </c>
      <c r="C606" s="2" t="s">
        <v>469</v>
      </c>
      <c r="D606" s="2" t="s">
        <v>2058</v>
      </c>
      <c r="E606" s="2" t="s">
        <v>254</v>
      </c>
      <c r="F606" s="2" t="s">
        <v>255</v>
      </c>
      <c r="G606" s="2">
        <v>8</v>
      </c>
      <c r="H606" s="3">
        <v>397.84</v>
      </c>
      <c r="I606" s="2">
        <v>0</v>
      </c>
      <c r="J606" s="3">
        <v>0</v>
      </c>
      <c r="K606" s="3">
        <v>3182.72</v>
      </c>
      <c r="L606" s="3">
        <v>2786.64</v>
      </c>
      <c r="M606" s="3">
        <v>396.08</v>
      </c>
      <c r="N606" s="2" t="s">
        <v>80</v>
      </c>
      <c r="O606" s="2" t="s">
        <v>345</v>
      </c>
      <c r="P606" s="2" t="s">
        <v>25</v>
      </c>
      <c r="Q606" s="2" t="s">
        <v>2078</v>
      </c>
      <c r="R606" s="2" t="s">
        <v>49</v>
      </c>
    </row>
    <row r="607" spans="1:18" x14ac:dyDescent="0.25">
      <c r="A607" s="2" t="s">
        <v>3684</v>
      </c>
      <c r="B607" s="6">
        <v>46007</v>
      </c>
      <c r="C607" s="2" t="s">
        <v>307</v>
      </c>
      <c r="D607" s="2" t="s">
        <v>566</v>
      </c>
      <c r="E607" s="2" t="s">
        <v>120</v>
      </c>
      <c r="F607" s="2" t="s">
        <v>1908</v>
      </c>
      <c r="G607" s="2">
        <v>3</v>
      </c>
      <c r="H607" s="3">
        <v>346.68</v>
      </c>
      <c r="I607" s="2">
        <v>0</v>
      </c>
      <c r="J607" s="3">
        <v>0</v>
      </c>
      <c r="K607" s="3">
        <v>1040.04</v>
      </c>
      <c r="L607" s="3">
        <v>766.47</v>
      </c>
      <c r="M607" s="3">
        <v>273.57</v>
      </c>
      <c r="N607" s="2" t="s">
        <v>80</v>
      </c>
      <c r="O607" s="2" t="s">
        <v>24</v>
      </c>
      <c r="P607" s="2" t="s">
        <v>25</v>
      </c>
      <c r="Q607" s="2" t="s">
        <v>1608</v>
      </c>
      <c r="R607" s="2" t="s">
        <v>49</v>
      </c>
    </row>
    <row r="608" spans="1:18" x14ac:dyDescent="0.25">
      <c r="A608" s="2" t="s">
        <v>4108</v>
      </c>
      <c r="B608" s="6">
        <v>46007</v>
      </c>
      <c r="C608" s="2" t="s">
        <v>844</v>
      </c>
      <c r="D608" s="2" t="s">
        <v>231</v>
      </c>
      <c r="E608" s="2" t="s">
        <v>612</v>
      </c>
      <c r="F608" s="2" t="s">
        <v>2256</v>
      </c>
      <c r="G608" s="2">
        <v>1</v>
      </c>
      <c r="H608" s="3">
        <v>418.79</v>
      </c>
      <c r="I608" s="2">
        <v>15</v>
      </c>
      <c r="J608" s="3">
        <v>62.82</v>
      </c>
      <c r="K608" s="3">
        <v>355.97</v>
      </c>
      <c r="L608" s="3">
        <v>308.94</v>
      </c>
      <c r="M608" s="3">
        <v>47.03</v>
      </c>
      <c r="N608" s="2" t="s">
        <v>47</v>
      </c>
      <c r="O608" s="2" t="s">
        <v>24</v>
      </c>
      <c r="P608" s="2" t="s">
        <v>55</v>
      </c>
      <c r="Q608" s="2" t="s">
        <v>1428</v>
      </c>
      <c r="R608" s="2" t="s">
        <v>49</v>
      </c>
    </row>
    <row r="609" spans="1:18" x14ac:dyDescent="0.25">
      <c r="A609" s="2" t="s">
        <v>4278</v>
      </c>
      <c r="B609" s="6">
        <v>46007</v>
      </c>
      <c r="C609" s="2" t="s">
        <v>1338</v>
      </c>
      <c r="D609" s="2" t="s">
        <v>337</v>
      </c>
      <c r="E609" s="2" t="s">
        <v>544</v>
      </c>
      <c r="F609" s="2" t="s">
        <v>545</v>
      </c>
      <c r="G609" s="2">
        <v>1</v>
      </c>
      <c r="H609" s="3">
        <v>186.38</v>
      </c>
      <c r="I609" s="2">
        <v>15</v>
      </c>
      <c r="J609" s="3">
        <v>27.96</v>
      </c>
      <c r="K609" s="3">
        <v>158.41999999999999</v>
      </c>
      <c r="L609" s="3">
        <v>135.66</v>
      </c>
      <c r="M609" s="3">
        <v>22.76</v>
      </c>
      <c r="N609" s="2" t="s">
        <v>40</v>
      </c>
      <c r="O609" s="2" t="s">
        <v>24</v>
      </c>
      <c r="P609" s="2" t="s">
        <v>25</v>
      </c>
      <c r="Q609" s="2" t="s">
        <v>1867</v>
      </c>
      <c r="R609" s="2" t="s">
        <v>49</v>
      </c>
    </row>
    <row r="610" spans="1:18" x14ac:dyDescent="0.25">
      <c r="A610" s="2" t="s">
        <v>4359</v>
      </c>
      <c r="B610" s="6">
        <v>46007</v>
      </c>
      <c r="C610" s="2" t="s">
        <v>4360</v>
      </c>
      <c r="D610" s="2" t="s">
        <v>1156</v>
      </c>
      <c r="E610" s="2" t="s">
        <v>2611</v>
      </c>
      <c r="F610" s="2" t="s">
        <v>2612</v>
      </c>
      <c r="G610" s="2">
        <v>5</v>
      </c>
      <c r="H610" s="3">
        <v>147.72</v>
      </c>
      <c r="I610" s="2">
        <v>0</v>
      </c>
      <c r="J610" s="3">
        <v>0</v>
      </c>
      <c r="K610" s="3">
        <v>738.6</v>
      </c>
      <c r="L610" s="3">
        <v>546.04999999999995</v>
      </c>
      <c r="M610" s="3">
        <v>192.55</v>
      </c>
      <c r="N610" s="2" t="s">
        <v>40</v>
      </c>
      <c r="O610" s="2" t="s">
        <v>24</v>
      </c>
      <c r="P610" s="2" t="s">
        <v>25</v>
      </c>
      <c r="Q610" s="2" t="s">
        <v>3769</v>
      </c>
      <c r="R610" s="2" t="s">
        <v>49</v>
      </c>
    </row>
    <row r="611" spans="1:18" x14ac:dyDescent="0.25">
      <c r="A611" s="2" t="s">
        <v>1127</v>
      </c>
      <c r="B611" s="6">
        <v>46006</v>
      </c>
      <c r="C611" s="2" t="s">
        <v>1128</v>
      </c>
      <c r="D611" s="2" t="s">
        <v>30</v>
      </c>
      <c r="E611" s="2" t="s">
        <v>728</v>
      </c>
      <c r="F611" s="2" t="s">
        <v>729</v>
      </c>
      <c r="G611" s="2">
        <v>4</v>
      </c>
      <c r="H611" s="3">
        <v>494.93</v>
      </c>
      <c r="I611" s="2">
        <v>10</v>
      </c>
      <c r="J611" s="3">
        <v>197.97</v>
      </c>
      <c r="K611" s="3">
        <v>1781.75</v>
      </c>
      <c r="L611" s="3">
        <v>1520.32</v>
      </c>
      <c r="M611" s="3">
        <v>261.43</v>
      </c>
      <c r="N611" s="2" t="s">
        <v>133</v>
      </c>
      <c r="O611" s="2" t="s">
        <v>24</v>
      </c>
      <c r="P611" s="2" t="s">
        <v>33</v>
      </c>
      <c r="Q611" s="2" t="s">
        <v>1129</v>
      </c>
      <c r="R611" s="2" t="s">
        <v>49</v>
      </c>
    </row>
    <row r="612" spans="1:18" x14ac:dyDescent="0.25">
      <c r="A612" s="2" t="s">
        <v>1222</v>
      </c>
      <c r="B612" s="6">
        <v>46006</v>
      </c>
      <c r="C612" s="2" t="s">
        <v>513</v>
      </c>
      <c r="D612" s="2" t="s">
        <v>871</v>
      </c>
      <c r="E612" s="2" t="s">
        <v>400</v>
      </c>
      <c r="F612" s="2" t="s">
        <v>1223</v>
      </c>
      <c r="G612" s="2">
        <v>4</v>
      </c>
      <c r="H612" s="3">
        <v>214.04</v>
      </c>
      <c r="I612" s="2">
        <v>5</v>
      </c>
      <c r="J612" s="3">
        <v>42.81</v>
      </c>
      <c r="K612" s="3">
        <v>813.35</v>
      </c>
      <c r="L612" s="3">
        <v>632.24</v>
      </c>
      <c r="M612" s="3">
        <v>181.11</v>
      </c>
      <c r="N612" s="2" t="s">
        <v>47</v>
      </c>
      <c r="O612" s="2" t="s">
        <v>24</v>
      </c>
      <c r="P612" s="2" t="s">
        <v>55</v>
      </c>
      <c r="Q612" s="2" t="s">
        <v>311</v>
      </c>
      <c r="R612" s="2" t="s">
        <v>49</v>
      </c>
    </row>
    <row r="613" spans="1:18" x14ac:dyDescent="0.25">
      <c r="A613" s="2" t="s">
        <v>1938</v>
      </c>
      <c r="B613" s="6">
        <v>46006</v>
      </c>
      <c r="C613" s="2" t="s">
        <v>513</v>
      </c>
      <c r="D613" s="2" t="s">
        <v>89</v>
      </c>
      <c r="E613" s="2" t="s">
        <v>1431</v>
      </c>
      <c r="F613" s="2" t="s">
        <v>1436</v>
      </c>
      <c r="G613" s="2">
        <v>3</v>
      </c>
      <c r="H613" s="3">
        <v>38.659999999999997</v>
      </c>
      <c r="I613" s="2">
        <v>0</v>
      </c>
      <c r="J613" s="3">
        <v>0</v>
      </c>
      <c r="K613" s="3">
        <v>115.98</v>
      </c>
      <c r="L613" s="3">
        <v>97.2</v>
      </c>
      <c r="M613" s="3">
        <v>18.78</v>
      </c>
      <c r="N613" s="2" t="s">
        <v>133</v>
      </c>
      <c r="O613" s="2" t="s">
        <v>24</v>
      </c>
      <c r="P613" s="2" t="s">
        <v>25</v>
      </c>
      <c r="Q613" s="2" t="s">
        <v>1939</v>
      </c>
      <c r="R613" s="2" t="s">
        <v>49</v>
      </c>
    </row>
    <row r="614" spans="1:18" x14ac:dyDescent="0.25">
      <c r="A614" s="2" t="s">
        <v>2088</v>
      </c>
      <c r="B614" s="6">
        <v>46006</v>
      </c>
      <c r="C614" s="2" t="s">
        <v>1634</v>
      </c>
      <c r="D614" s="2" t="s">
        <v>812</v>
      </c>
      <c r="E614" s="2" t="s">
        <v>243</v>
      </c>
      <c r="F614" s="2" t="s">
        <v>239</v>
      </c>
      <c r="G614" s="2">
        <v>1</v>
      </c>
      <c r="H614" s="3">
        <v>530.16</v>
      </c>
      <c r="I614" s="2">
        <v>0</v>
      </c>
      <c r="J614" s="3">
        <v>0</v>
      </c>
      <c r="K614" s="3">
        <v>530.16</v>
      </c>
      <c r="L614" s="3">
        <v>379.19</v>
      </c>
      <c r="M614" s="3">
        <v>150.97</v>
      </c>
      <c r="N614" s="2" t="s">
        <v>40</v>
      </c>
      <c r="O614" s="2" t="s">
        <v>24</v>
      </c>
      <c r="P614" s="2" t="s">
        <v>25</v>
      </c>
      <c r="Q614" s="2" t="s">
        <v>925</v>
      </c>
      <c r="R614" s="2" t="s">
        <v>49</v>
      </c>
    </row>
    <row r="615" spans="1:18" x14ac:dyDescent="0.25">
      <c r="A615" s="2" t="s">
        <v>3303</v>
      </c>
      <c r="B615" s="6">
        <v>46006</v>
      </c>
      <c r="C615" s="2" t="s">
        <v>1895</v>
      </c>
      <c r="D615" s="2" t="s">
        <v>119</v>
      </c>
      <c r="E615" s="2" t="s">
        <v>438</v>
      </c>
      <c r="F615" s="2" t="s">
        <v>826</v>
      </c>
      <c r="G615" s="2">
        <v>1</v>
      </c>
      <c r="H615" s="3">
        <v>141.11000000000001</v>
      </c>
      <c r="I615" s="2">
        <v>5</v>
      </c>
      <c r="J615" s="3">
        <v>7.06</v>
      </c>
      <c r="K615" s="3">
        <v>134.05000000000001</v>
      </c>
      <c r="L615" s="3">
        <v>115.91</v>
      </c>
      <c r="M615" s="3">
        <v>18.14</v>
      </c>
      <c r="N615" s="2" t="s">
        <v>23</v>
      </c>
      <c r="O615" s="2" t="s">
        <v>24</v>
      </c>
      <c r="P615" s="2" t="s">
        <v>33</v>
      </c>
      <c r="Q615" s="2" t="s">
        <v>1785</v>
      </c>
      <c r="R615" s="2" t="s">
        <v>49</v>
      </c>
    </row>
    <row r="616" spans="1:18" x14ac:dyDescent="0.25">
      <c r="A616" s="2" t="s">
        <v>3743</v>
      </c>
      <c r="B616" s="6">
        <v>46006</v>
      </c>
      <c r="C616" s="2" t="s">
        <v>2125</v>
      </c>
      <c r="D616" s="2" t="s">
        <v>158</v>
      </c>
      <c r="E616" s="2" t="s">
        <v>852</v>
      </c>
      <c r="F616" s="2" t="s">
        <v>853</v>
      </c>
      <c r="G616" s="2">
        <v>5</v>
      </c>
      <c r="H616" s="3">
        <v>306.62</v>
      </c>
      <c r="I616" s="2">
        <v>15</v>
      </c>
      <c r="J616" s="3">
        <v>229.97</v>
      </c>
      <c r="K616" s="3">
        <v>1303.1300000000001</v>
      </c>
      <c r="L616" s="3">
        <v>1299.6500000000001</v>
      </c>
      <c r="M616" s="3">
        <v>3.48</v>
      </c>
      <c r="N616" s="2" t="s">
        <v>133</v>
      </c>
      <c r="O616" s="2" t="s">
        <v>24</v>
      </c>
      <c r="P616" s="2" t="s">
        <v>25</v>
      </c>
      <c r="Q616" s="2" t="s">
        <v>1897</v>
      </c>
      <c r="R616" s="2" t="s">
        <v>49</v>
      </c>
    </row>
    <row r="617" spans="1:18" x14ac:dyDescent="0.25">
      <c r="A617" s="2" t="s">
        <v>3932</v>
      </c>
      <c r="B617" s="6">
        <v>46006</v>
      </c>
      <c r="C617" s="2" t="s">
        <v>1508</v>
      </c>
      <c r="D617" s="2" t="s">
        <v>661</v>
      </c>
      <c r="E617" s="2" t="s">
        <v>243</v>
      </c>
      <c r="F617" s="2" t="s">
        <v>1165</v>
      </c>
      <c r="G617" s="2">
        <v>6</v>
      </c>
      <c r="H617" s="3">
        <v>239.49</v>
      </c>
      <c r="I617" s="2">
        <v>0</v>
      </c>
      <c r="J617" s="3">
        <v>0</v>
      </c>
      <c r="K617" s="3">
        <v>1436.94</v>
      </c>
      <c r="L617" s="3">
        <v>1154.3399999999999</v>
      </c>
      <c r="M617" s="3">
        <v>282.60000000000002</v>
      </c>
      <c r="N617" s="2" t="s">
        <v>68</v>
      </c>
      <c r="O617" s="2" t="s">
        <v>24</v>
      </c>
      <c r="P617" s="2" t="s">
        <v>25</v>
      </c>
      <c r="Q617" s="2" t="s">
        <v>1458</v>
      </c>
      <c r="R617" s="2" t="s">
        <v>49</v>
      </c>
    </row>
    <row r="618" spans="1:18" x14ac:dyDescent="0.25">
      <c r="A618" s="2" t="s">
        <v>4564</v>
      </c>
      <c r="B618" s="6">
        <v>46006</v>
      </c>
      <c r="C618" s="2" t="s">
        <v>213</v>
      </c>
      <c r="D618" s="2" t="s">
        <v>518</v>
      </c>
      <c r="E618" s="2" t="s">
        <v>1180</v>
      </c>
      <c r="F618" s="2" t="s">
        <v>1259</v>
      </c>
      <c r="G618" s="2">
        <v>1</v>
      </c>
      <c r="H618" s="3">
        <v>404.97</v>
      </c>
      <c r="I618" s="2">
        <v>0</v>
      </c>
      <c r="J618" s="3">
        <v>0</v>
      </c>
      <c r="K618" s="3">
        <v>404.97</v>
      </c>
      <c r="L618" s="3">
        <v>341.24</v>
      </c>
      <c r="M618" s="3">
        <v>63.73</v>
      </c>
      <c r="N618" s="2" t="s">
        <v>133</v>
      </c>
      <c r="O618" s="2" t="s">
        <v>24</v>
      </c>
      <c r="P618" s="2" t="s">
        <v>25</v>
      </c>
      <c r="Q618" s="2" t="s">
        <v>2343</v>
      </c>
      <c r="R618" s="2" t="s">
        <v>49</v>
      </c>
    </row>
    <row r="619" spans="1:18" x14ac:dyDescent="0.25">
      <c r="A619" s="2" t="s">
        <v>838</v>
      </c>
      <c r="B619" s="6">
        <v>46005</v>
      </c>
      <c r="C619" s="2" t="s">
        <v>839</v>
      </c>
      <c r="D619" s="2" t="s">
        <v>20</v>
      </c>
      <c r="E619" s="2" t="s">
        <v>840</v>
      </c>
      <c r="F619" s="2" t="s">
        <v>841</v>
      </c>
      <c r="G619" s="2">
        <v>4</v>
      </c>
      <c r="H619" s="3">
        <v>416.08</v>
      </c>
      <c r="I619" s="2">
        <v>20</v>
      </c>
      <c r="J619" s="3">
        <v>332.86</v>
      </c>
      <c r="K619" s="3">
        <v>1531.18</v>
      </c>
      <c r="L619" s="3">
        <v>1278.56</v>
      </c>
      <c r="M619" s="3">
        <v>252.62</v>
      </c>
      <c r="N619" s="2" t="s">
        <v>80</v>
      </c>
      <c r="O619" s="2" t="s">
        <v>24</v>
      </c>
      <c r="P619" s="2" t="s">
        <v>55</v>
      </c>
      <c r="Q619" s="2" t="s">
        <v>842</v>
      </c>
      <c r="R619" s="2" t="s">
        <v>27</v>
      </c>
    </row>
    <row r="620" spans="1:18" x14ac:dyDescent="0.25">
      <c r="A620" s="2" t="s">
        <v>1264</v>
      </c>
      <c r="B620" s="6">
        <v>46005</v>
      </c>
      <c r="C620" s="2" t="s">
        <v>1265</v>
      </c>
      <c r="D620" s="2" t="s">
        <v>581</v>
      </c>
      <c r="E620" s="2" t="s">
        <v>612</v>
      </c>
      <c r="F620" s="2" t="s">
        <v>1266</v>
      </c>
      <c r="G620" s="2">
        <v>3</v>
      </c>
      <c r="H620" s="3">
        <v>139.21</v>
      </c>
      <c r="I620" s="2">
        <v>5</v>
      </c>
      <c r="J620" s="3">
        <v>20.88</v>
      </c>
      <c r="K620" s="3">
        <v>456.26</v>
      </c>
      <c r="L620" s="3">
        <v>320.97000000000003</v>
      </c>
      <c r="M620" s="3">
        <v>135.29</v>
      </c>
      <c r="N620" s="2" t="s">
        <v>47</v>
      </c>
      <c r="O620" s="2" t="s">
        <v>24</v>
      </c>
      <c r="P620" s="2" t="s">
        <v>55</v>
      </c>
      <c r="Q620" s="2" t="s">
        <v>1267</v>
      </c>
      <c r="R620" s="2" t="s">
        <v>27</v>
      </c>
    </row>
    <row r="621" spans="1:18" x14ac:dyDescent="0.25">
      <c r="A621" s="2" t="s">
        <v>1511</v>
      </c>
      <c r="B621" s="6">
        <v>46005</v>
      </c>
      <c r="C621" s="2" t="s">
        <v>342</v>
      </c>
      <c r="D621" s="2" t="s">
        <v>280</v>
      </c>
      <c r="E621" s="2" t="s">
        <v>840</v>
      </c>
      <c r="F621" s="2" t="s">
        <v>1463</v>
      </c>
      <c r="G621" s="2">
        <v>7</v>
      </c>
      <c r="H621" s="3">
        <v>131.04</v>
      </c>
      <c r="I621" s="2">
        <v>0</v>
      </c>
      <c r="J621" s="3">
        <v>0</v>
      </c>
      <c r="K621" s="3">
        <v>1054.8699999999999</v>
      </c>
      <c r="L621" s="3">
        <v>681.45</v>
      </c>
      <c r="M621" s="3">
        <v>373.42</v>
      </c>
      <c r="N621" s="2" t="s">
        <v>47</v>
      </c>
      <c r="O621" s="2" t="s">
        <v>24</v>
      </c>
      <c r="P621" s="2" t="s">
        <v>25</v>
      </c>
      <c r="Q621" s="2" t="s">
        <v>845</v>
      </c>
      <c r="R621" s="2" t="s">
        <v>27</v>
      </c>
    </row>
    <row r="622" spans="1:18" x14ac:dyDescent="0.25">
      <c r="A622" s="2" t="s">
        <v>2186</v>
      </c>
      <c r="B622" s="6">
        <v>46005</v>
      </c>
      <c r="C622" s="2" t="s">
        <v>2187</v>
      </c>
      <c r="D622" s="2" t="s">
        <v>264</v>
      </c>
      <c r="E622" s="2" t="s">
        <v>857</v>
      </c>
      <c r="F622" s="2" t="s">
        <v>121</v>
      </c>
      <c r="G622" s="2">
        <v>2</v>
      </c>
      <c r="H622" s="3">
        <v>383.51</v>
      </c>
      <c r="I622" s="2">
        <v>10</v>
      </c>
      <c r="J622" s="3">
        <v>76.7</v>
      </c>
      <c r="K622" s="3">
        <v>793.87</v>
      </c>
      <c r="L622" s="3">
        <v>571.79999999999995</v>
      </c>
      <c r="M622" s="3">
        <v>222.07</v>
      </c>
      <c r="N622" s="2" t="s">
        <v>133</v>
      </c>
      <c r="O622" s="2" t="s">
        <v>24</v>
      </c>
      <c r="P622" s="2" t="s">
        <v>25</v>
      </c>
      <c r="Q622" s="2" t="s">
        <v>636</v>
      </c>
      <c r="R622" s="2" t="s">
        <v>27</v>
      </c>
    </row>
    <row r="623" spans="1:18" x14ac:dyDescent="0.25">
      <c r="A623" s="2" t="s">
        <v>2851</v>
      </c>
      <c r="B623" s="6">
        <v>46005</v>
      </c>
      <c r="C623" s="2" t="s">
        <v>2852</v>
      </c>
      <c r="D623" s="2" t="s">
        <v>708</v>
      </c>
      <c r="E623" s="2" t="s">
        <v>612</v>
      </c>
      <c r="F623" s="2" t="s">
        <v>1968</v>
      </c>
      <c r="G623" s="2">
        <v>3</v>
      </c>
      <c r="H623" s="3">
        <v>474.19</v>
      </c>
      <c r="I623" s="2">
        <v>20</v>
      </c>
      <c r="J623" s="3">
        <v>284.51</v>
      </c>
      <c r="K623" s="3">
        <v>1308.77</v>
      </c>
      <c r="L623" s="3">
        <v>1031.67</v>
      </c>
      <c r="M623" s="3">
        <v>277.10000000000002</v>
      </c>
      <c r="N623" s="2" t="s">
        <v>23</v>
      </c>
      <c r="O623" s="2" t="s">
        <v>24</v>
      </c>
      <c r="P623" s="2" t="s">
        <v>25</v>
      </c>
      <c r="Q623" s="2" t="s">
        <v>1796</v>
      </c>
      <c r="R623" s="2" t="s">
        <v>27</v>
      </c>
    </row>
    <row r="624" spans="1:18" x14ac:dyDescent="0.25">
      <c r="A624" s="2" t="s">
        <v>2855</v>
      </c>
      <c r="B624" s="6">
        <v>46005</v>
      </c>
      <c r="C624" s="2" t="s">
        <v>1055</v>
      </c>
      <c r="D624" s="2" t="s">
        <v>566</v>
      </c>
      <c r="E624" s="2" t="s">
        <v>778</v>
      </c>
      <c r="F624" s="2" t="s">
        <v>779</v>
      </c>
      <c r="G624" s="2">
        <v>4</v>
      </c>
      <c r="H624" s="3">
        <v>328.59</v>
      </c>
      <c r="I624" s="2">
        <v>0</v>
      </c>
      <c r="J624" s="3">
        <v>0</v>
      </c>
      <c r="K624" s="3">
        <v>1511.51</v>
      </c>
      <c r="L624" s="3">
        <v>1021.96</v>
      </c>
      <c r="M624" s="3">
        <v>489.55</v>
      </c>
      <c r="N624" s="2" t="s">
        <v>47</v>
      </c>
      <c r="O624" s="2" t="s">
        <v>24</v>
      </c>
      <c r="P624" s="2" t="s">
        <v>55</v>
      </c>
      <c r="Q624" s="2" t="s">
        <v>1872</v>
      </c>
      <c r="R624" s="2" t="s">
        <v>27</v>
      </c>
    </row>
    <row r="625" spans="1:18" x14ac:dyDescent="0.25">
      <c r="A625" s="2" t="s">
        <v>2976</v>
      </c>
      <c r="B625" s="6">
        <v>46005</v>
      </c>
      <c r="C625" s="2" t="s">
        <v>29</v>
      </c>
      <c r="D625" s="2" t="s">
        <v>147</v>
      </c>
      <c r="E625" s="2" t="s">
        <v>355</v>
      </c>
      <c r="F625" s="2" t="s">
        <v>239</v>
      </c>
      <c r="G625" s="2">
        <v>2</v>
      </c>
      <c r="H625" s="3">
        <v>332.73</v>
      </c>
      <c r="I625" s="2">
        <v>0</v>
      </c>
      <c r="J625" s="3">
        <v>0</v>
      </c>
      <c r="K625" s="3">
        <v>765.28</v>
      </c>
      <c r="L625" s="3">
        <v>522.44000000000005</v>
      </c>
      <c r="M625" s="3">
        <v>242.84</v>
      </c>
      <c r="N625" s="2" t="s">
        <v>23</v>
      </c>
      <c r="O625" s="2" t="s">
        <v>24</v>
      </c>
      <c r="P625" s="2" t="s">
        <v>25</v>
      </c>
      <c r="Q625" s="2" t="s">
        <v>2045</v>
      </c>
      <c r="R625" s="2" t="s">
        <v>27</v>
      </c>
    </row>
    <row r="626" spans="1:18" x14ac:dyDescent="0.25">
      <c r="A626" s="2" t="s">
        <v>3119</v>
      </c>
      <c r="B626" s="6">
        <v>46005</v>
      </c>
      <c r="C626" s="2" t="s">
        <v>1841</v>
      </c>
      <c r="D626" s="2" t="s">
        <v>1156</v>
      </c>
      <c r="E626" s="2" t="s">
        <v>1247</v>
      </c>
      <c r="F626" s="2" t="s">
        <v>474</v>
      </c>
      <c r="G626" s="2">
        <v>5</v>
      </c>
      <c r="H626" s="3">
        <v>147.72</v>
      </c>
      <c r="I626" s="2">
        <v>5</v>
      </c>
      <c r="J626" s="3">
        <v>36.93</v>
      </c>
      <c r="K626" s="3">
        <v>806.92</v>
      </c>
      <c r="L626" s="3">
        <v>546.04999999999995</v>
      </c>
      <c r="M626" s="3">
        <v>260.87</v>
      </c>
      <c r="N626" s="2" t="s">
        <v>40</v>
      </c>
      <c r="O626" s="2" t="s">
        <v>24</v>
      </c>
      <c r="P626" s="2" t="s">
        <v>25</v>
      </c>
      <c r="Q626" s="2" t="s">
        <v>2433</v>
      </c>
      <c r="R626" s="2" t="s">
        <v>27</v>
      </c>
    </row>
    <row r="627" spans="1:18" x14ac:dyDescent="0.25">
      <c r="A627" s="2" t="s">
        <v>3282</v>
      </c>
      <c r="B627" s="6">
        <v>46005</v>
      </c>
      <c r="C627" s="2" t="s">
        <v>1551</v>
      </c>
      <c r="D627" s="2" t="s">
        <v>2552</v>
      </c>
      <c r="E627" s="2" t="s">
        <v>1233</v>
      </c>
      <c r="F627" s="2" t="s">
        <v>929</v>
      </c>
      <c r="G627" s="2">
        <v>8</v>
      </c>
      <c r="H627" s="3">
        <v>74.87</v>
      </c>
      <c r="I627" s="2">
        <v>15</v>
      </c>
      <c r="J627" s="3">
        <v>89.84</v>
      </c>
      <c r="K627" s="3">
        <v>585.49</v>
      </c>
      <c r="L627" s="3">
        <v>434</v>
      </c>
      <c r="M627" s="3">
        <v>151.49</v>
      </c>
      <c r="N627" s="2" t="s">
        <v>47</v>
      </c>
      <c r="O627" s="2" t="s">
        <v>24</v>
      </c>
      <c r="P627" s="2" t="s">
        <v>25</v>
      </c>
      <c r="Q627" s="2" t="s">
        <v>2126</v>
      </c>
      <c r="R627" s="2" t="s">
        <v>27</v>
      </c>
    </row>
    <row r="628" spans="1:18" x14ac:dyDescent="0.25">
      <c r="A628" s="2" t="s">
        <v>3295</v>
      </c>
      <c r="B628" s="6">
        <v>46005</v>
      </c>
      <c r="C628" s="2" t="s">
        <v>1953</v>
      </c>
      <c r="D628" s="2" t="s">
        <v>2670</v>
      </c>
      <c r="E628" s="2" t="s">
        <v>53</v>
      </c>
      <c r="F628" s="2" t="s">
        <v>1454</v>
      </c>
      <c r="G628" s="2">
        <v>2</v>
      </c>
      <c r="H628" s="3">
        <v>519.78</v>
      </c>
      <c r="I628" s="2">
        <v>5</v>
      </c>
      <c r="J628" s="3">
        <v>51.98</v>
      </c>
      <c r="K628" s="3">
        <v>1135.72</v>
      </c>
      <c r="L628" s="3">
        <v>795.84</v>
      </c>
      <c r="M628" s="3">
        <v>339.88</v>
      </c>
      <c r="N628" s="2" t="s">
        <v>133</v>
      </c>
      <c r="O628" s="2" t="s">
        <v>24</v>
      </c>
      <c r="P628" s="2" t="s">
        <v>25</v>
      </c>
      <c r="Q628" s="2" t="s">
        <v>1549</v>
      </c>
      <c r="R628" s="2" t="s">
        <v>27</v>
      </c>
    </row>
    <row r="629" spans="1:18" x14ac:dyDescent="0.25">
      <c r="A629" s="2" t="s">
        <v>3376</v>
      </c>
      <c r="B629" s="6">
        <v>46005</v>
      </c>
      <c r="C629" s="2" t="s">
        <v>699</v>
      </c>
      <c r="D629" s="2" t="s">
        <v>1329</v>
      </c>
      <c r="E629" s="2" t="s">
        <v>38</v>
      </c>
      <c r="F629" s="2" t="s">
        <v>545</v>
      </c>
      <c r="G629" s="2">
        <v>7</v>
      </c>
      <c r="H629" s="3">
        <v>56.22</v>
      </c>
      <c r="I629" s="2">
        <v>15</v>
      </c>
      <c r="J629" s="3">
        <v>59.03</v>
      </c>
      <c r="K629" s="3">
        <v>384.69</v>
      </c>
      <c r="L629" s="3">
        <v>314.72000000000003</v>
      </c>
      <c r="M629" s="3">
        <v>69.97</v>
      </c>
      <c r="N629" s="2" t="s">
        <v>3377</v>
      </c>
      <c r="O629" s="2" t="s">
        <v>24</v>
      </c>
      <c r="P629" s="2" t="s">
        <v>25</v>
      </c>
      <c r="Q629" s="2" t="s">
        <v>26</v>
      </c>
      <c r="R629" s="2" t="s">
        <v>27</v>
      </c>
    </row>
    <row r="630" spans="1:18" x14ac:dyDescent="0.25">
      <c r="A630" s="2" t="s">
        <v>3416</v>
      </c>
      <c r="B630" s="6">
        <v>46005</v>
      </c>
      <c r="C630" s="2" t="s">
        <v>1895</v>
      </c>
      <c r="D630" s="2" t="s">
        <v>314</v>
      </c>
      <c r="E630" s="2" t="s">
        <v>1621</v>
      </c>
      <c r="F630" s="2" t="s">
        <v>1622</v>
      </c>
      <c r="G630" s="2">
        <v>5</v>
      </c>
      <c r="H630" s="3">
        <v>329.69</v>
      </c>
      <c r="I630" s="2">
        <v>0</v>
      </c>
      <c r="J630" s="3">
        <v>0</v>
      </c>
      <c r="K630" s="3">
        <v>1895.72</v>
      </c>
      <c r="L630" s="3">
        <v>1236.25</v>
      </c>
      <c r="M630" s="3">
        <v>659.47</v>
      </c>
      <c r="N630" s="2" t="s">
        <v>40</v>
      </c>
      <c r="O630" s="2" t="s">
        <v>24</v>
      </c>
      <c r="P630" s="2" t="s">
        <v>25</v>
      </c>
      <c r="Q630" s="2" t="s">
        <v>3417</v>
      </c>
      <c r="R630" s="2" t="s">
        <v>27</v>
      </c>
    </row>
    <row r="631" spans="1:18" x14ac:dyDescent="0.25">
      <c r="A631" s="2" t="s">
        <v>3459</v>
      </c>
      <c r="B631" s="6">
        <v>46005</v>
      </c>
      <c r="C631" s="2" t="s">
        <v>181</v>
      </c>
      <c r="D631" s="2" t="s">
        <v>44</v>
      </c>
      <c r="E631" s="2" t="s">
        <v>142</v>
      </c>
      <c r="F631" s="2" t="s">
        <v>455</v>
      </c>
      <c r="G631" s="2">
        <v>7</v>
      </c>
      <c r="H631" s="3">
        <v>426.71</v>
      </c>
      <c r="I631" s="2">
        <v>10</v>
      </c>
      <c r="J631" s="3">
        <v>298.7</v>
      </c>
      <c r="K631" s="3">
        <v>3091.51</v>
      </c>
      <c r="L631" s="3">
        <v>1655.78</v>
      </c>
      <c r="M631" s="3">
        <v>1435.73</v>
      </c>
      <c r="N631" s="2" t="s">
        <v>80</v>
      </c>
      <c r="O631" s="2" t="s">
        <v>24</v>
      </c>
      <c r="P631" s="2" t="s">
        <v>55</v>
      </c>
      <c r="Q631" s="2" t="s">
        <v>1207</v>
      </c>
      <c r="R631" s="2" t="s">
        <v>27</v>
      </c>
    </row>
    <row r="632" spans="1:18" x14ac:dyDescent="0.25">
      <c r="A632" s="2" t="s">
        <v>3529</v>
      </c>
      <c r="B632" s="6">
        <v>46005</v>
      </c>
      <c r="C632" s="2" t="s">
        <v>1538</v>
      </c>
      <c r="D632" s="2" t="s">
        <v>723</v>
      </c>
      <c r="E632" s="2" t="s">
        <v>653</v>
      </c>
      <c r="F632" s="2" t="s">
        <v>1220</v>
      </c>
      <c r="G632" s="2">
        <v>7</v>
      </c>
      <c r="H632" s="3">
        <v>402.8</v>
      </c>
      <c r="I632" s="2">
        <v>10</v>
      </c>
      <c r="J632" s="3">
        <v>281.95999999999998</v>
      </c>
      <c r="K632" s="3">
        <v>2918.29</v>
      </c>
      <c r="L632" s="3">
        <v>2110.9899999999998</v>
      </c>
      <c r="M632" s="3">
        <v>807.3</v>
      </c>
      <c r="N632" s="2" t="s">
        <v>23</v>
      </c>
      <c r="O632" s="2" t="s">
        <v>24</v>
      </c>
      <c r="P632" s="2" t="s">
        <v>25</v>
      </c>
      <c r="Q632" s="2" t="s">
        <v>1579</v>
      </c>
      <c r="R632" s="2" t="s">
        <v>27</v>
      </c>
    </row>
    <row r="633" spans="1:18" x14ac:dyDescent="0.25">
      <c r="A633" s="2" t="s">
        <v>3550</v>
      </c>
      <c r="B633" s="6">
        <v>46005</v>
      </c>
      <c r="C633" s="2" t="s">
        <v>1000</v>
      </c>
      <c r="D633" s="2" t="s">
        <v>399</v>
      </c>
      <c r="E633" s="2" t="s">
        <v>1092</v>
      </c>
      <c r="F633" s="2" t="s">
        <v>1093</v>
      </c>
      <c r="G633" s="2">
        <v>1</v>
      </c>
      <c r="H633" s="3">
        <v>99.93</v>
      </c>
      <c r="I633" s="2">
        <v>15</v>
      </c>
      <c r="J633" s="3">
        <v>14.99</v>
      </c>
      <c r="K633" s="3">
        <v>97.68</v>
      </c>
      <c r="L633" s="3">
        <v>86.05</v>
      </c>
      <c r="M633" s="3">
        <v>11.63</v>
      </c>
      <c r="N633" s="2" t="s">
        <v>68</v>
      </c>
      <c r="O633" s="2" t="s">
        <v>24</v>
      </c>
      <c r="P633" s="2" t="s">
        <v>55</v>
      </c>
      <c r="Q633" s="2" t="s">
        <v>858</v>
      </c>
      <c r="R633" s="2" t="s">
        <v>27</v>
      </c>
    </row>
    <row r="634" spans="1:18" x14ac:dyDescent="0.25">
      <c r="A634" s="2" t="s">
        <v>3785</v>
      </c>
      <c r="B634" s="6">
        <v>46005</v>
      </c>
      <c r="C634" s="2" t="s">
        <v>3497</v>
      </c>
      <c r="D634" s="2" t="s">
        <v>44</v>
      </c>
      <c r="E634" s="2" t="s">
        <v>66</v>
      </c>
      <c r="F634" s="2" t="s">
        <v>1932</v>
      </c>
      <c r="G634" s="2">
        <v>4</v>
      </c>
      <c r="H634" s="3">
        <v>398.25</v>
      </c>
      <c r="I634" s="2">
        <v>0</v>
      </c>
      <c r="J634" s="3">
        <v>0</v>
      </c>
      <c r="K634" s="3">
        <v>1831.95</v>
      </c>
      <c r="L634" s="3">
        <v>946.16</v>
      </c>
      <c r="M634" s="3">
        <v>885.79</v>
      </c>
      <c r="N634" s="2" t="s">
        <v>40</v>
      </c>
      <c r="O634" s="2" t="s">
        <v>24</v>
      </c>
      <c r="P634" s="2" t="s">
        <v>33</v>
      </c>
      <c r="Q634" s="2" t="s">
        <v>1011</v>
      </c>
      <c r="R634" s="2" t="s">
        <v>27</v>
      </c>
    </row>
    <row r="635" spans="1:18" x14ac:dyDescent="0.25">
      <c r="A635" s="2" t="s">
        <v>3852</v>
      </c>
      <c r="B635" s="6">
        <v>46005</v>
      </c>
      <c r="C635" s="2" t="s">
        <v>1069</v>
      </c>
      <c r="D635" s="2" t="s">
        <v>59</v>
      </c>
      <c r="E635" s="2" t="s">
        <v>1431</v>
      </c>
      <c r="F635" s="2" t="s">
        <v>1432</v>
      </c>
      <c r="G635" s="2">
        <v>5</v>
      </c>
      <c r="H635" s="3">
        <v>389.64</v>
      </c>
      <c r="I635" s="2">
        <v>0</v>
      </c>
      <c r="J635" s="3">
        <v>0</v>
      </c>
      <c r="K635" s="3">
        <v>2240.4299999999998</v>
      </c>
      <c r="L635" s="3">
        <v>1358.9</v>
      </c>
      <c r="M635" s="3">
        <v>881.53</v>
      </c>
      <c r="N635" s="2" t="s">
        <v>68</v>
      </c>
      <c r="O635" s="2" t="s">
        <v>24</v>
      </c>
      <c r="P635" s="2" t="s">
        <v>25</v>
      </c>
      <c r="Q635" s="2" t="s">
        <v>2974</v>
      </c>
      <c r="R635" s="2" t="s">
        <v>27</v>
      </c>
    </row>
    <row r="636" spans="1:18" x14ac:dyDescent="0.25">
      <c r="A636" s="2" t="s">
        <v>3883</v>
      </c>
      <c r="B636" s="6">
        <v>46005</v>
      </c>
      <c r="C636" s="2" t="s">
        <v>559</v>
      </c>
      <c r="D636" s="2" t="s">
        <v>1668</v>
      </c>
      <c r="E636" s="2" t="s">
        <v>2009</v>
      </c>
      <c r="F636" s="2" t="s">
        <v>2136</v>
      </c>
      <c r="G636" s="2">
        <v>3</v>
      </c>
      <c r="H636" s="3">
        <v>270.12</v>
      </c>
      <c r="I636" s="2">
        <v>0</v>
      </c>
      <c r="J636" s="3">
        <v>0</v>
      </c>
      <c r="K636" s="3">
        <v>931.91</v>
      </c>
      <c r="L636" s="3">
        <v>558.12</v>
      </c>
      <c r="M636" s="3">
        <v>373.79</v>
      </c>
      <c r="N636" s="2" t="s">
        <v>68</v>
      </c>
      <c r="O636" s="2" t="s">
        <v>24</v>
      </c>
      <c r="P636" s="2" t="s">
        <v>25</v>
      </c>
      <c r="Q636" s="2" t="s">
        <v>1320</v>
      </c>
      <c r="R636" s="2" t="s">
        <v>27</v>
      </c>
    </row>
    <row r="637" spans="1:18" x14ac:dyDescent="0.25">
      <c r="A637" s="2" t="s">
        <v>4031</v>
      </c>
      <c r="B637" s="6">
        <v>46005</v>
      </c>
      <c r="C637" s="2" t="s">
        <v>1003</v>
      </c>
      <c r="D637" s="2" t="s">
        <v>405</v>
      </c>
      <c r="E637" s="2" t="s">
        <v>1066</v>
      </c>
      <c r="F637" s="2" t="s">
        <v>2141</v>
      </c>
      <c r="G637" s="2">
        <v>4</v>
      </c>
      <c r="H637" s="3">
        <v>490.98</v>
      </c>
      <c r="I637" s="2">
        <v>0</v>
      </c>
      <c r="J637" s="3">
        <v>0</v>
      </c>
      <c r="K637" s="3">
        <v>2258.5100000000002</v>
      </c>
      <c r="L637" s="3">
        <v>1016.2</v>
      </c>
      <c r="M637" s="3">
        <v>1242.31</v>
      </c>
      <c r="N637" s="2" t="s">
        <v>133</v>
      </c>
      <c r="O637" s="2" t="s">
        <v>24</v>
      </c>
      <c r="P637" s="2" t="s">
        <v>55</v>
      </c>
      <c r="Q637" s="2" t="s">
        <v>1595</v>
      </c>
      <c r="R637" s="2" t="s">
        <v>27</v>
      </c>
    </row>
    <row r="638" spans="1:18" x14ac:dyDescent="0.25">
      <c r="A638" s="2" t="s">
        <v>4251</v>
      </c>
      <c r="B638" s="6">
        <v>46005</v>
      </c>
      <c r="C638" s="2" t="s">
        <v>870</v>
      </c>
      <c r="D638" s="2" t="s">
        <v>666</v>
      </c>
      <c r="E638" s="2" t="s">
        <v>291</v>
      </c>
      <c r="F638" s="2" t="s">
        <v>178</v>
      </c>
      <c r="G638" s="2">
        <v>3</v>
      </c>
      <c r="H638" s="3">
        <v>387.87</v>
      </c>
      <c r="I638" s="2">
        <v>0</v>
      </c>
      <c r="J638" s="3">
        <v>0</v>
      </c>
      <c r="K638" s="3">
        <v>1338.15</v>
      </c>
      <c r="L638" s="3">
        <v>959.73</v>
      </c>
      <c r="M638" s="3">
        <v>378.42</v>
      </c>
      <c r="N638" s="2" t="s">
        <v>47</v>
      </c>
      <c r="O638" s="2" t="s">
        <v>24</v>
      </c>
      <c r="P638" s="2" t="s">
        <v>25</v>
      </c>
      <c r="Q638" s="2" t="s">
        <v>1709</v>
      </c>
      <c r="R638" s="2" t="s">
        <v>27</v>
      </c>
    </row>
    <row r="639" spans="1:18" x14ac:dyDescent="0.25">
      <c r="A639" s="2" t="s">
        <v>4367</v>
      </c>
      <c r="B639" s="6">
        <v>46005</v>
      </c>
      <c r="C639" s="2" t="s">
        <v>2128</v>
      </c>
      <c r="D639" s="2" t="s">
        <v>882</v>
      </c>
      <c r="E639" s="2" t="s">
        <v>1323</v>
      </c>
      <c r="F639" s="2" t="s">
        <v>54</v>
      </c>
      <c r="G639" s="2">
        <v>4</v>
      </c>
      <c r="H639" s="3">
        <v>265.07</v>
      </c>
      <c r="I639" s="2">
        <v>0</v>
      </c>
      <c r="J639" s="3">
        <v>0</v>
      </c>
      <c r="K639" s="3">
        <v>1219.32</v>
      </c>
      <c r="L639" s="3">
        <v>778.56</v>
      </c>
      <c r="M639" s="3">
        <v>440.76</v>
      </c>
      <c r="N639" s="2" t="s">
        <v>80</v>
      </c>
      <c r="O639" s="2" t="s">
        <v>24</v>
      </c>
      <c r="P639" s="2" t="s">
        <v>25</v>
      </c>
      <c r="Q639" s="2" t="s">
        <v>2253</v>
      </c>
      <c r="R639" s="2" t="s">
        <v>27</v>
      </c>
    </row>
    <row r="640" spans="1:18" x14ac:dyDescent="0.25">
      <c r="A640" s="2" t="s">
        <v>201</v>
      </c>
      <c r="B640" s="6">
        <v>46004</v>
      </c>
      <c r="C640" s="2" t="s">
        <v>202</v>
      </c>
      <c r="D640" s="2" t="s">
        <v>203</v>
      </c>
      <c r="E640" s="2" t="s">
        <v>204</v>
      </c>
      <c r="F640" s="2" t="s">
        <v>205</v>
      </c>
      <c r="G640" s="2">
        <v>4</v>
      </c>
      <c r="H640" s="3">
        <v>205.93</v>
      </c>
      <c r="I640" s="2">
        <v>0</v>
      </c>
      <c r="J640" s="3">
        <v>0</v>
      </c>
      <c r="K640" s="3">
        <v>947.28</v>
      </c>
      <c r="L640" s="3">
        <v>680.8</v>
      </c>
      <c r="M640" s="3">
        <v>266.48</v>
      </c>
      <c r="N640" s="2" t="s">
        <v>47</v>
      </c>
      <c r="O640" s="2" t="s">
        <v>24</v>
      </c>
      <c r="P640" s="2" t="s">
        <v>25</v>
      </c>
      <c r="Q640" s="2" t="s">
        <v>206</v>
      </c>
      <c r="R640" s="2" t="s">
        <v>27</v>
      </c>
    </row>
    <row r="641" spans="1:18" x14ac:dyDescent="0.25">
      <c r="A641" s="2" t="s">
        <v>491</v>
      </c>
      <c r="B641" s="6">
        <v>46004</v>
      </c>
      <c r="C641" s="2" t="s">
        <v>492</v>
      </c>
      <c r="D641" s="2" t="s">
        <v>493</v>
      </c>
      <c r="E641" s="2" t="s">
        <v>494</v>
      </c>
      <c r="F641" s="2" t="s">
        <v>495</v>
      </c>
      <c r="G641" s="2">
        <v>4</v>
      </c>
      <c r="H641" s="3">
        <v>232.58</v>
      </c>
      <c r="I641" s="2">
        <v>15</v>
      </c>
      <c r="J641" s="3">
        <v>139.55000000000001</v>
      </c>
      <c r="K641" s="3">
        <v>909.39</v>
      </c>
      <c r="L641" s="3">
        <v>764.8</v>
      </c>
      <c r="M641" s="3">
        <v>144.59</v>
      </c>
      <c r="N641" s="2" t="s">
        <v>80</v>
      </c>
      <c r="O641" s="2" t="s">
        <v>24</v>
      </c>
      <c r="P641" s="2" t="s">
        <v>55</v>
      </c>
      <c r="Q641" s="2" t="s">
        <v>496</v>
      </c>
      <c r="R641" s="2" t="s">
        <v>27</v>
      </c>
    </row>
    <row r="642" spans="1:18" x14ac:dyDescent="0.25">
      <c r="A642" s="2" t="s">
        <v>1919</v>
      </c>
      <c r="B642" s="6">
        <v>46004</v>
      </c>
      <c r="C642" s="2" t="s">
        <v>1920</v>
      </c>
      <c r="D642" s="2" t="s">
        <v>1329</v>
      </c>
      <c r="E642" s="2" t="s">
        <v>1372</v>
      </c>
      <c r="F642" s="2" t="s">
        <v>1373</v>
      </c>
      <c r="G642" s="2">
        <v>3</v>
      </c>
      <c r="H642" s="3">
        <v>56.89</v>
      </c>
      <c r="I642" s="2">
        <v>0</v>
      </c>
      <c r="J642" s="3">
        <v>0</v>
      </c>
      <c r="K642" s="3">
        <v>196.27</v>
      </c>
      <c r="L642" s="3">
        <v>134.88</v>
      </c>
      <c r="M642" s="3">
        <v>61.39</v>
      </c>
      <c r="N642" s="2" t="s">
        <v>40</v>
      </c>
      <c r="O642" s="2" t="s">
        <v>24</v>
      </c>
      <c r="P642" s="2" t="s">
        <v>55</v>
      </c>
      <c r="Q642" s="2" t="s">
        <v>1103</v>
      </c>
      <c r="R642" s="2" t="s">
        <v>27</v>
      </c>
    </row>
    <row r="643" spans="1:18" x14ac:dyDescent="0.25">
      <c r="A643" s="2" t="s">
        <v>2591</v>
      </c>
      <c r="B643" s="6">
        <v>46004</v>
      </c>
      <c r="C643" s="2" t="s">
        <v>559</v>
      </c>
      <c r="D643" s="2" t="s">
        <v>459</v>
      </c>
      <c r="E643" s="2" t="s">
        <v>1109</v>
      </c>
      <c r="F643" s="2" t="s">
        <v>2027</v>
      </c>
      <c r="G643" s="2">
        <v>5</v>
      </c>
      <c r="H643" s="3">
        <v>80.55</v>
      </c>
      <c r="I643" s="2">
        <v>0</v>
      </c>
      <c r="J643" s="3">
        <v>0</v>
      </c>
      <c r="K643" s="3">
        <v>463.16</v>
      </c>
      <c r="L643" s="3">
        <v>296.85000000000002</v>
      </c>
      <c r="M643" s="3">
        <v>166.31</v>
      </c>
      <c r="N643" s="2" t="s">
        <v>133</v>
      </c>
      <c r="O643" s="2" t="s">
        <v>24</v>
      </c>
      <c r="P643" s="2" t="s">
        <v>55</v>
      </c>
      <c r="Q643" s="2" t="s">
        <v>1709</v>
      </c>
      <c r="R643" s="2" t="s">
        <v>27</v>
      </c>
    </row>
    <row r="644" spans="1:18" x14ac:dyDescent="0.25">
      <c r="A644" s="2" t="s">
        <v>2794</v>
      </c>
      <c r="B644" s="6">
        <v>46004</v>
      </c>
      <c r="C644" s="2" t="s">
        <v>616</v>
      </c>
      <c r="D644" s="2" t="s">
        <v>2158</v>
      </c>
      <c r="E644" s="2" t="s">
        <v>78</v>
      </c>
      <c r="F644" s="2" t="s">
        <v>79</v>
      </c>
      <c r="G644" s="2">
        <v>5</v>
      </c>
      <c r="H644" s="3">
        <v>91.61</v>
      </c>
      <c r="I644" s="2">
        <v>0</v>
      </c>
      <c r="J644" s="3">
        <v>0</v>
      </c>
      <c r="K644" s="3">
        <v>526.76</v>
      </c>
      <c r="L644" s="3">
        <v>353.5</v>
      </c>
      <c r="M644" s="3">
        <v>173.26</v>
      </c>
      <c r="N644" s="2" t="s">
        <v>2795</v>
      </c>
      <c r="O644" s="2" t="s">
        <v>24</v>
      </c>
      <c r="P644" s="2" t="s">
        <v>25</v>
      </c>
      <c r="Q644" s="2" t="s">
        <v>711</v>
      </c>
      <c r="R644" s="2" t="s">
        <v>27</v>
      </c>
    </row>
    <row r="645" spans="1:18" x14ac:dyDescent="0.25">
      <c r="A645" s="2" t="s">
        <v>2816</v>
      </c>
      <c r="B645" s="6">
        <v>46004</v>
      </c>
      <c r="C645" s="2" t="s">
        <v>1749</v>
      </c>
      <c r="D645" s="2" t="s">
        <v>237</v>
      </c>
      <c r="E645" s="2" t="s">
        <v>2611</v>
      </c>
      <c r="F645" s="2" t="s">
        <v>2612</v>
      </c>
      <c r="G645" s="2">
        <v>4</v>
      </c>
      <c r="H645" s="3">
        <v>603.65</v>
      </c>
      <c r="I645" s="2">
        <v>15</v>
      </c>
      <c r="J645" s="3">
        <v>362.19</v>
      </c>
      <c r="K645" s="3">
        <v>2360.27</v>
      </c>
      <c r="L645" s="3">
        <v>1345.6</v>
      </c>
      <c r="M645" s="3">
        <v>1014.67</v>
      </c>
      <c r="N645" s="2" t="s">
        <v>23</v>
      </c>
      <c r="O645" s="2" t="s">
        <v>345</v>
      </c>
      <c r="P645" s="2" t="s">
        <v>25</v>
      </c>
      <c r="Q645" s="2" t="s">
        <v>1890</v>
      </c>
      <c r="R645" s="2" t="s">
        <v>27</v>
      </c>
    </row>
    <row r="646" spans="1:18" x14ac:dyDescent="0.25">
      <c r="A646" s="2" t="s">
        <v>2828</v>
      </c>
      <c r="B646" s="6">
        <v>46004</v>
      </c>
      <c r="C646" s="2" t="s">
        <v>2829</v>
      </c>
      <c r="D646" s="2" t="s">
        <v>1225</v>
      </c>
      <c r="E646" s="2" t="s">
        <v>1820</v>
      </c>
      <c r="F646" s="2" t="s">
        <v>1290</v>
      </c>
      <c r="G646" s="2">
        <v>1</v>
      </c>
      <c r="H646" s="3">
        <v>182.3</v>
      </c>
      <c r="I646" s="2">
        <v>15</v>
      </c>
      <c r="J646" s="3">
        <v>27.34</v>
      </c>
      <c r="K646" s="3">
        <v>178.2</v>
      </c>
      <c r="L646" s="3">
        <v>107.6</v>
      </c>
      <c r="M646" s="3">
        <v>70.599999999999994</v>
      </c>
      <c r="N646" s="2" t="s">
        <v>68</v>
      </c>
      <c r="O646" s="2" t="s">
        <v>24</v>
      </c>
      <c r="P646" s="2" t="s">
        <v>25</v>
      </c>
      <c r="Q646" s="2" t="s">
        <v>1653</v>
      </c>
      <c r="R646" s="2" t="s">
        <v>27</v>
      </c>
    </row>
    <row r="647" spans="1:18" x14ac:dyDescent="0.25">
      <c r="A647" s="2" t="s">
        <v>3024</v>
      </c>
      <c r="B647" s="6">
        <v>46004</v>
      </c>
      <c r="C647" s="2" t="s">
        <v>181</v>
      </c>
      <c r="D647" s="2" t="s">
        <v>164</v>
      </c>
      <c r="E647" s="2" t="s">
        <v>327</v>
      </c>
      <c r="F647" s="2" t="s">
        <v>328</v>
      </c>
      <c r="G647" s="2">
        <v>5</v>
      </c>
      <c r="H647" s="3">
        <v>191.87</v>
      </c>
      <c r="I647" s="2">
        <v>5</v>
      </c>
      <c r="J647" s="3">
        <v>47.97</v>
      </c>
      <c r="K647" s="3">
        <v>1048.0899999999999</v>
      </c>
      <c r="L647" s="3">
        <v>767.1</v>
      </c>
      <c r="M647" s="3">
        <v>280.99</v>
      </c>
      <c r="N647" s="2" t="s">
        <v>40</v>
      </c>
      <c r="O647" s="2" t="s">
        <v>24</v>
      </c>
      <c r="P647" s="2" t="s">
        <v>25</v>
      </c>
      <c r="Q647" s="2" t="s">
        <v>3025</v>
      </c>
      <c r="R647" s="2" t="s">
        <v>27</v>
      </c>
    </row>
    <row r="648" spans="1:18" x14ac:dyDescent="0.25">
      <c r="A648" s="2" t="s">
        <v>3124</v>
      </c>
      <c r="B648" s="6">
        <v>46004</v>
      </c>
      <c r="C648" s="2" t="s">
        <v>3068</v>
      </c>
      <c r="D648" s="2" t="s">
        <v>280</v>
      </c>
      <c r="E648" s="2" t="s">
        <v>254</v>
      </c>
      <c r="F648" s="2" t="s">
        <v>255</v>
      </c>
      <c r="G648" s="2">
        <v>8</v>
      </c>
      <c r="H648" s="3">
        <v>127.5</v>
      </c>
      <c r="I648" s="2">
        <v>5</v>
      </c>
      <c r="J648" s="3">
        <v>51</v>
      </c>
      <c r="K648" s="3">
        <v>1114.3499999999999</v>
      </c>
      <c r="L648" s="3">
        <v>778.8</v>
      </c>
      <c r="M648" s="3">
        <v>335.55</v>
      </c>
      <c r="N648" s="2" t="s">
        <v>23</v>
      </c>
      <c r="O648" s="2" t="s">
        <v>24</v>
      </c>
      <c r="P648" s="2" t="s">
        <v>25</v>
      </c>
      <c r="Q648" s="2" t="s">
        <v>1817</v>
      </c>
      <c r="R648" s="2" t="s">
        <v>27</v>
      </c>
    </row>
    <row r="649" spans="1:18" x14ac:dyDescent="0.25">
      <c r="A649" s="2" t="s">
        <v>3134</v>
      </c>
      <c r="B649" s="6">
        <v>46004</v>
      </c>
      <c r="C649" s="2" t="s">
        <v>2332</v>
      </c>
      <c r="D649" s="2" t="s">
        <v>158</v>
      </c>
      <c r="E649" s="2" t="s">
        <v>840</v>
      </c>
      <c r="F649" s="2" t="s">
        <v>1463</v>
      </c>
      <c r="G649" s="2">
        <v>6</v>
      </c>
      <c r="H649" s="3">
        <v>325.33</v>
      </c>
      <c r="I649" s="2">
        <v>0</v>
      </c>
      <c r="J649" s="3">
        <v>0</v>
      </c>
      <c r="K649" s="3">
        <v>2244.7800000000002</v>
      </c>
      <c r="L649" s="3">
        <v>1559.58</v>
      </c>
      <c r="M649" s="3">
        <v>685.2</v>
      </c>
      <c r="N649" s="2" t="s">
        <v>68</v>
      </c>
      <c r="O649" s="2" t="s">
        <v>24</v>
      </c>
      <c r="P649" s="2" t="s">
        <v>25</v>
      </c>
      <c r="Q649" s="2" t="s">
        <v>3135</v>
      </c>
      <c r="R649" s="2" t="s">
        <v>27</v>
      </c>
    </row>
    <row r="650" spans="1:18" x14ac:dyDescent="0.25">
      <c r="A650" s="2" t="s">
        <v>3178</v>
      </c>
      <c r="B650" s="6">
        <v>46004</v>
      </c>
      <c r="C650" s="2" t="s">
        <v>2235</v>
      </c>
      <c r="D650" s="2" t="s">
        <v>2670</v>
      </c>
      <c r="E650" s="2" t="s">
        <v>1820</v>
      </c>
      <c r="F650" s="2" t="s">
        <v>22</v>
      </c>
      <c r="G650" s="2">
        <v>8</v>
      </c>
      <c r="H650" s="3">
        <v>553.24</v>
      </c>
      <c r="I650" s="2">
        <v>10</v>
      </c>
      <c r="J650" s="3">
        <v>442.59</v>
      </c>
      <c r="K650" s="3">
        <v>4580.83</v>
      </c>
      <c r="L650" s="3">
        <v>3183.36</v>
      </c>
      <c r="M650" s="3">
        <v>1397.47</v>
      </c>
      <c r="N650" s="2" t="s">
        <v>68</v>
      </c>
      <c r="O650" s="2" t="s">
        <v>24</v>
      </c>
      <c r="P650" s="2" t="s">
        <v>25</v>
      </c>
      <c r="Q650" s="2" t="s">
        <v>56</v>
      </c>
      <c r="R650" s="2" t="s">
        <v>27</v>
      </c>
    </row>
    <row r="651" spans="1:18" x14ac:dyDescent="0.25">
      <c r="A651" s="2" t="s">
        <v>3262</v>
      </c>
      <c r="B651" s="6">
        <v>46004</v>
      </c>
      <c r="C651" s="2" t="s">
        <v>931</v>
      </c>
      <c r="D651" s="2" t="s">
        <v>107</v>
      </c>
      <c r="E651" s="2" t="s">
        <v>612</v>
      </c>
      <c r="F651" s="2" t="s">
        <v>1266</v>
      </c>
      <c r="G651" s="2">
        <v>4</v>
      </c>
      <c r="H651" s="3">
        <v>65.06</v>
      </c>
      <c r="I651" s="2">
        <v>0</v>
      </c>
      <c r="J651" s="3">
        <v>0</v>
      </c>
      <c r="K651" s="3">
        <v>299.27999999999997</v>
      </c>
      <c r="L651" s="3">
        <v>192.6</v>
      </c>
      <c r="M651" s="3">
        <v>-261.85000000000002</v>
      </c>
      <c r="N651" s="2" t="s">
        <v>133</v>
      </c>
      <c r="O651" s="2" t="s">
        <v>24</v>
      </c>
      <c r="P651" s="2" t="s">
        <v>55</v>
      </c>
      <c r="Q651" s="2" t="s">
        <v>2343</v>
      </c>
      <c r="R651" s="2" t="s">
        <v>27</v>
      </c>
    </row>
    <row r="652" spans="1:18" x14ac:dyDescent="0.25">
      <c r="A652" s="2" t="s">
        <v>3380</v>
      </c>
      <c r="B652" s="6">
        <v>46004</v>
      </c>
      <c r="C652" s="2" t="s">
        <v>2252</v>
      </c>
      <c r="D652" s="2" t="s">
        <v>170</v>
      </c>
      <c r="E652" s="2" t="s">
        <v>808</v>
      </c>
      <c r="F652" s="2" t="s">
        <v>216</v>
      </c>
      <c r="G652" s="2">
        <v>4</v>
      </c>
      <c r="H652" s="3">
        <v>225.45</v>
      </c>
      <c r="I652" s="2">
        <v>0</v>
      </c>
      <c r="J652" s="3">
        <v>0</v>
      </c>
      <c r="K652" s="3">
        <v>1037.07</v>
      </c>
      <c r="L652" s="3">
        <v>763.6</v>
      </c>
      <c r="M652" s="3">
        <v>273.47000000000003</v>
      </c>
      <c r="N652" s="2" t="s">
        <v>133</v>
      </c>
      <c r="O652" s="2" t="s">
        <v>24</v>
      </c>
      <c r="P652" s="2" t="s">
        <v>25</v>
      </c>
      <c r="Q652" s="2" t="s">
        <v>1279</v>
      </c>
      <c r="R652" s="2" t="s">
        <v>27</v>
      </c>
    </row>
    <row r="653" spans="1:18" x14ac:dyDescent="0.25">
      <c r="A653" s="2" t="s">
        <v>3387</v>
      </c>
      <c r="B653" s="6">
        <v>46004</v>
      </c>
      <c r="C653" s="2" t="s">
        <v>1016</v>
      </c>
      <c r="D653" s="2" t="s">
        <v>549</v>
      </c>
      <c r="E653" s="2" t="s">
        <v>550</v>
      </c>
      <c r="F653" s="2" t="s">
        <v>1443</v>
      </c>
      <c r="G653" s="2">
        <v>6</v>
      </c>
      <c r="H653" s="3">
        <v>242.93</v>
      </c>
      <c r="I653" s="2">
        <v>0</v>
      </c>
      <c r="J653" s="3">
        <v>0</v>
      </c>
      <c r="K653" s="3">
        <v>1676.22</v>
      </c>
      <c r="L653" s="3">
        <v>1093.02</v>
      </c>
      <c r="M653" s="3">
        <v>583.20000000000005</v>
      </c>
      <c r="N653" s="2" t="s">
        <v>133</v>
      </c>
      <c r="O653" s="2" t="s">
        <v>24</v>
      </c>
      <c r="P653" s="2" t="s">
        <v>25</v>
      </c>
      <c r="Q653" s="2" t="s">
        <v>2300</v>
      </c>
      <c r="R653" s="2" t="s">
        <v>27</v>
      </c>
    </row>
    <row r="654" spans="1:18" x14ac:dyDescent="0.25">
      <c r="A654" s="2" t="s">
        <v>3431</v>
      </c>
      <c r="B654" s="6">
        <v>46004</v>
      </c>
      <c r="C654" s="2" t="s">
        <v>2420</v>
      </c>
      <c r="D654" s="2" t="s">
        <v>414</v>
      </c>
      <c r="E654" s="2" t="s">
        <v>1413</v>
      </c>
      <c r="F654" s="2" t="s">
        <v>1829</v>
      </c>
      <c r="G654" s="2">
        <v>2</v>
      </c>
      <c r="H654" s="3">
        <v>96.72</v>
      </c>
      <c r="I654" s="2">
        <v>0</v>
      </c>
      <c r="J654" s="3">
        <v>0</v>
      </c>
      <c r="K654" s="3">
        <v>222.46</v>
      </c>
      <c r="L654" s="3">
        <v>159.63999999999999</v>
      </c>
      <c r="M654" s="3">
        <v>62.82</v>
      </c>
      <c r="N654" s="2" t="s">
        <v>47</v>
      </c>
      <c r="O654" s="2" t="s">
        <v>24</v>
      </c>
      <c r="P654" s="2" t="s">
        <v>25</v>
      </c>
      <c r="Q654" s="2" t="s">
        <v>1005</v>
      </c>
      <c r="R654" s="2" t="s">
        <v>27</v>
      </c>
    </row>
    <row r="655" spans="1:18" x14ac:dyDescent="0.25">
      <c r="A655" s="2" t="s">
        <v>3478</v>
      </c>
      <c r="B655" s="6">
        <v>46004</v>
      </c>
      <c r="C655" s="2" t="s">
        <v>1513</v>
      </c>
      <c r="D655" s="2" t="s">
        <v>65</v>
      </c>
      <c r="E655" s="2" t="s">
        <v>1252</v>
      </c>
      <c r="F655" s="2" t="s">
        <v>2556</v>
      </c>
      <c r="G655" s="2">
        <v>5</v>
      </c>
      <c r="H655" s="3">
        <v>186.35</v>
      </c>
      <c r="I655" s="2">
        <v>10</v>
      </c>
      <c r="J655" s="3">
        <v>93.17</v>
      </c>
      <c r="K655" s="3">
        <v>964.37</v>
      </c>
      <c r="L655" s="3">
        <v>710</v>
      </c>
      <c r="M655" s="3">
        <v>254.37</v>
      </c>
      <c r="N655" s="2" t="s">
        <v>47</v>
      </c>
      <c r="O655" s="2" t="s">
        <v>24</v>
      </c>
      <c r="P655" s="2" t="s">
        <v>25</v>
      </c>
      <c r="Q655" s="2" t="s">
        <v>3479</v>
      </c>
      <c r="R655" s="2" t="s">
        <v>27</v>
      </c>
    </row>
    <row r="656" spans="1:18" x14ac:dyDescent="0.25">
      <c r="A656" s="2" t="s">
        <v>3577</v>
      </c>
      <c r="B656" s="6">
        <v>46004</v>
      </c>
      <c r="C656" s="2" t="s">
        <v>3578</v>
      </c>
      <c r="D656" s="2" t="s">
        <v>119</v>
      </c>
      <c r="E656" s="2" t="s">
        <v>1109</v>
      </c>
      <c r="F656" s="2" t="s">
        <v>1110</v>
      </c>
      <c r="G656" s="2">
        <v>1</v>
      </c>
      <c r="H656" s="3">
        <v>141.11000000000001</v>
      </c>
      <c r="I656" s="2">
        <v>15</v>
      </c>
      <c r="J656" s="3">
        <v>21.17</v>
      </c>
      <c r="K656" s="3">
        <v>137.93</v>
      </c>
      <c r="L656" s="3">
        <v>115.91</v>
      </c>
      <c r="M656" s="3">
        <v>22.02</v>
      </c>
      <c r="N656" s="2" t="s">
        <v>68</v>
      </c>
      <c r="O656" s="2" t="s">
        <v>24</v>
      </c>
      <c r="P656" s="2" t="s">
        <v>55</v>
      </c>
      <c r="Q656" s="2" t="s">
        <v>1707</v>
      </c>
      <c r="R656" s="2" t="s">
        <v>27</v>
      </c>
    </row>
    <row r="657" spans="1:18" x14ac:dyDescent="0.25">
      <c r="A657" s="2" t="s">
        <v>3813</v>
      </c>
      <c r="B657" s="6">
        <v>46004</v>
      </c>
      <c r="C657" s="2" t="s">
        <v>1069</v>
      </c>
      <c r="D657" s="2" t="s">
        <v>280</v>
      </c>
      <c r="E657" s="2" t="s">
        <v>488</v>
      </c>
      <c r="F657" s="2" t="s">
        <v>2744</v>
      </c>
      <c r="G657" s="2">
        <v>8</v>
      </c>
      <c r="H657" s="3">
        <v>134.76</v>
      </c>
      <c r="I657" s="2">
        <v>0</v>
      </c>
      <c r="J657" s="3">
        <v>0</v>
      </c>
      <c r="K657" s="3">
        <v>1239.79</v>
      </c>
      <c r="L657" s="3">
        <v>778.8</v>
      </c>
      <c r="M657" s="3">
        <v>460.99</v>
      </c>
      <c r="N657" s="2" t="s">
        <v>23</v>
      </c>
      <c r="O657" s="2" t="s">
        <v>345</v>
      </c>
      <c r="P657" s="2" t="s">
        <v>25</v>
      </c>
      <c r="Q657" s="2" t="s">
        <v>658</v>
      </c>
      <c r="R657" s="2" t="s">
        <v>27</v>
      </c>
    </row>
    <row r="658" spans="1:18" x14ac:dyDescent="0.25">
      <c r="A658" s="2" t="s">
        <v>4051</v>
      </c>
      <c r="B658" s="6">
        <v>46004</v>
      </c>
      <c r="C658" s="2" t="s">
        <v>1665</v>
      </c>
      <c r="D658" s="2" t="s">
        <v>89</v>
      </c>
      <c r="E658" s="2" t="s">
        <v>355</v>
      </c>
      <c r="F658" s="2" t="s">
        <v>356</v>
      </c>
      <c r="G658" s="2">
        <v>4</v>
      </c>
      <c r="H658" s="3">
        <v>38.659999999999997</v>
      </c>
      <c r="I658" s="2">
        <v>20</v>
      </c>
      <c r="J658" s="3">
        <v>30.93</v>
      </c>
      <c r="K658" s="3">
        <v>142.27000000000001</v>
      </c>
      <c r="L658" s="3">
        <v>129.6</v>
      </c>
      <c r="M658" s="3">
        <v>12.67</v>
      </c>
      <c r="N658" s="2" t="s">
        <v>40</v>
      </c>
      <c r="O658" s="2" t="s">
        <v>24</v>
      </c>
      <c r="P658" s="2" t="s">
        <v>25</v>
      </c>
      <c r="Q658" s="2" t="s">
        <v>41</v>
      </c>
      <c r="R658" s="2" t="s">
        <v>27</v>
      </c>
    </row>
    <row r="659" spans="1:18" x14ac:dyDescent="0.25">
      <c r="A659" s="2" t="s">
        <v>4163</v>
      </c>
      <c r="B659" s="6">
        <v>46004</v>
      </c>
      <c r="C659" s="2" t="s">
        <v>3423</v>
      </c>
      <c r="D659" s="2" t="s">
        <v>1490</v>
      </c>
      <c r="E659" s="2" t="s">
        <v>847</v>
      </c>
      <c r="F659" s="2" t="s">
        <v>1691</v>
      </c>
      <c r="G659" s="2">
        <v>2</v>
      </c>
      <c r="H659" s="3">
        <v>102.51</v>
      </c>
      <c r="I659" s="2">
        <v>10</v>
      </c>
      <c r="J659" s="3">
        <v>20.5</v>
      </c>
      <c r="K659" s="3">
        <v>212.2</v>
      </c>
      <c r="L659" s="3">
        <v>177.44</v>
      </c>
      <c r="M659" s="3">
        <v>34.76</v>
      </c>
      <c r="N659" s="2" t="s">
        <v>40</v>
      </c>
      <c r="O659" s="2" t="s">
        <v>24</v>
      </c>
      <c r="P659" s="2" t="s">
        <v>33</v>
      </c>
      <c r="Q659" s="2" t="s">
        <v>955</v>
      </c>
      <c r="R659" s="2" t="s">
        <v>27</v>
      </c>
    </row>
    <row r="660" spans="1:18" x14ac:dyDescent="0.25">
      <c r="A660" s="2" t="s">
        <v>4191</v>
      </c>
      <c r="B660" s="6">
        <v>46004</v>
      </c>
      <c r="C660" s="2" t="s">
        <v>3151</v>
      </c>
      <c r="D660" s="2" t="s">
        <v>1305</v>
      </c>
      <c r="E660" s="2" t="s">
        <v>1820</v>
      </c>
      <c r="F660" s="2" t="s">
        <v>22</v>
      </c>
      <c r="G660" s="2">
        <v>3</v>
      </c>
      <c r="H660" s="3">
        <v>490.73</v>
      </c>
      <c r="I660" s="2">
        <v>10</v>
      </c>
      <c r="J660" s="3">
        <v>147.22</v>
      </c>
      <c r="K660" s="3">
        <v>1523.72</v>
      </c>
      <c r="L660" s="3">
        <v>1120.74</v>
      </c>
      <c r="M660" s="3">
        <v>402.98</v>
      </c>
      <c r="N660" s="2" t="s">
        <v>23</v>
      </c>
      <c r="O660" s="2" t="s">
        <v>24</v>
      </c>
      <c r="P660" s="2" t="s">
        <v>55</v>
      </c>
      <c r="Q660" s="2" t="s">
        <v>1791</v>
      </c>
      <c r="R660" s="2" t="s">
        <v>27</v>
      </c>
    </row>
    <row r="661" spans="1:18" x14ac:dyDescent="0.25">
      <c r="A661" s="2" t="s">
        <v>4202</v>
      </c>
      <c r="B661" s="6">
        <v>46004</v>
      </c>
      <c r="C661" s="2" t="s">
        <v>2005</v>
      </c>
      <c r="D661" s="2" t="s">
        <v>186</v>
      </c>
      <c r="E661" s="2" t="s">
        <v>395</v>
      </c>
      <c r="F661" s="2" t="s">
        <v>4203</v>
      </c>
      <c r="G661" s="2">
        <v>1</v>
      </c>
      <c r="H661" s="3">
        <v>217.42</v>
      </c>
      <c r="I661" s="2">
        <v>0</v>
      </c>
      <c r="J661" s="3">
        <v>0</v>
      </c>
      <c r="K661" s="3">
        <v>250.03</v>
      </c>
      <c r="L661" s="3">
        <v>177.03</v>
      </c>
      <c r="M661" s="3">
        <v>73</v>
      </c>
      <c r="N661" s="2" t="s">
        <v>133</v>
      </c>
      <c r="O661" s="2" t="s">
        <v>24</v>
      </c>
      <c r="P661" s="2" t="s">
        <v>25</v>
      </c>
      <c r="Q661" s="2" t="s">
        <v>797</v>
      </c>
      <c r="R661" s="2" t="s">
        <v>27</v>
      </c>
    </row>
    <row r="662" spans="1:18" x14ac:dyDescent="0.25">
      <c r="A662" s="2" t="s">
        <v>4205</v>
      </c>
      <c r="B662" s="6">
        <v>46004</v>
      </c>
      <c r="C662" s="2" t="s">
        <v>2221</v>
      </c>
      <c r="D662" s="2" t="s">
        <v>269</v>
      </c>
      <c r="E662" s="2" t="s">
        <v>390</v>
      </c>
      <c r="F662" s="2" t="s">
        <v>391</v>
      </c>
      <c r="G662" s="2">
        <v>3</v>
      </c>
      <c r="H662" s="3">
        <v>155.55000000000001</v>
      </c>
      <c r="I662" s="2">
        <v>5</v>
      </c>
      <c r="J662" s="3">
        <v>23.33</v>
      </c>
      <c r="K662" s="3">
        <v>509.82</v>
      </c>
      <c r="L662" s="3">
        <v>412.92</v>
      </c>
      <c r="M662" s="3">
        <v>96.9</v>
      </c>
      <c r="N662" s="2" t="s">
        <v>80</v>
      </c>
      <c r="O662" s="2" t="s">
        <v>24</v>
      </c>
      <c r="P662" s="2" t="s">
        <v>25</v>
      </c>
      <c r="Q662" s="2" t="s">
        <v>1461</v>
      </c>
      <c r="R662" s="2" t="s">
        <v>27</v>
      </c>
    </row>
    <row r="663" spans="1:18" x14ac:dyDescent="0.25">
      <c r="A663" s="2" t="s">
        <v>4581</v>
      </c>
      <c r="B663" s="6">
        <v>46004</v>
      </c>
      <c r="C663" s="2" t="s">
        <v>4582</v>
      </c>
      <c r="D663" s="2" t="s">
        <v>237</v>
      </c>
      <c r="E663" s="2" t="s">
        <v>198</v>
      </c>
      <c r="F663" s="2" t="s">
        <v>199</v>
      </c>
      <c r="G663" s="2">
        <v>1</v>
      </c>
      <c r="H663" s="3">
        <v>541.35</v>
      </c>
      <c r="I663" s="2">
        <v>10</v>
      </c>
      <c r="J663" s="3">
        <v>54.13</v>
      </c>
      <c r="K663" s="3">
        <v>560.29999999999995</v>
      </c>
      <c r="L663" s="3">
        <v>336.4</v>
      </c>
      <c r="M663" s="3">
        <v>223.9</v>
      </c>
      <c r="N663" s="2" t="s">
        <v>68</v>
      </c>
      <c r="O663" s="2" t="s">
        <v>24</v>
      </c>
      <c r="P663" s="2" t="s">
        <v>33</v>
      </c>
      <c r="Q663" s="2" t="s">
        <v>1915</v>
      </c>
      <c r="R663" s="2" t="s">
        <v>27</v>
      </c>
    </row>
    <row r="664" spans="1:18" x14ac:dyDescent="0.25">
      <c r="A664" s="2" t="s">
        <v>1272</v>
      </c>
      <c r="B664" s="6">
        <v>46003</v>
      </c>
      <c r="C664" s="2" t="s">
        <v>502</v>
      </c>
      <c r="D664" s="2" t="s">
        <v>52</v>
      </c>
      <c r="E664" s="2" t="s">
        <v>327</v>
      </c>
      <c r="F664" s="2" t="s">
        <v>328</v>
      </c>
      <c r="G664" s="2">
        <v>4</v>
      </c>
      <c r="H664" s="3">
        <v>313.47000000000003</v>
      </c>
      <c r="I664" s="2">
        <v>0</v>
      </c>
      <c r="J664" s="3">
        <v>0</v>
      </c>
      <c r="K664" s="3">
        <v>1253.8800000000001</v>
      </c>
      <c r="L664" s="3">
        <v>984.48</v>
      </c>
      <c r="M664" s="3">
        <v>269.39999999999998</v>
      </c>
      <c r="N664" s="2" t="s">
        <v>40</v>
      </c>
      <c r="O664" s="2" t="s">
        <v>24</v>
      </c>
      <c r="P664" s="2" t="s">
        <v>25</v>
      </c>
      <c r="Q664" s="2" t="s">
        <v>1273</v>
      </c>
      <c r="R664" s="2" t="s">
        <v>49</v>
      </c>
    </row>
    <row r="665" spans="1:18" x14ac:dyDescent="0.25">
      <c r="A665" s="2" t="s">
        <v>2301</v>
      </c>
      <c r="B665" s="6">
        <v>46003</v>
      </c>
      <c r="C665" s="2" t="s">
        <v>2302</v>
      </c>
      <c r="D665" s="2" t="s">
        <v>405</v>
      </c>
      <c r="E665" s="2" t="s">
        <v>380</v>
      </c>
      <c r="F665" s="2" t="s">
        <v>936</v>
      </c>
      <c r="G665" s="2">
        <v>4</v>
      </c>
      <c r="H665" s="3">
        <v>440.5</v>
      </c>
      <c r="I665" s="2">
        <v>15</v>
      </c>
      <c r="J665" s="3">
        <v>264.3</v>
      </c>
      <c r="K665" s="3">
        <v>1497.7</v>
      </c>
      <c r="L665" s="3">
        <v>1016.2</v>
      </c>
      <c r="M665" s="3">
        <v>481.5</v>
      </c>
      <c r="N665" s="2" t="s">
        <v>80</v>
      </c>
      <c r="O665" s="2" t="s">
        <v>24</v>
      </c>
      <c r="P665" s="2" t="s">
        <v>33</v>
      </c>
      <c r="Q665" s="2" t="s">
        <v>2260</v>
      </c>
      <c r="R665" s="2" t="s">
        <v>49</v>
      </c>
    </row>
    <row r="666" spans="1:18" x14ac:dyDescent="0.25">
      <c r="A666" s="2" t="s">
        <v>3359</v>
      </c>
      <c r="B666" s="6">
        <v>46003</v>
      </c>
      <c r="C666" s="2" t="s">
        <v>246</v>
      </c>
      <c r="D666" s="2" t="s">
        <v>280</v>
      </c>
      <c r="E666" s="2" t="s">
        <v>1157</v>
      </c>
      <c r="F666" s="2" t="s">
        <v>1158</v>
      </c>
      <c r="G666" s="2">
        <v>7</v>
      </c>
      <c r="H666" s="3">
        <v>136.51</v>
      </c>
      <c r="I666" s="2">
        <v>0</v>
      </c>
      <c r="J666" s="3">
        <v>0</v>
      </c>
      <c r="K666" s="3">
        <v>955.57</v>
      </c>
      <c r="L666" s="3">
        <v>681.45</v>
      </c>
      <c r="M666" s="3">
        <v>274.12</v>
      </c>
      <c r="N666" s="2" t="s">
        <v>40</v>
      </c>
      <c r="O666" s="2" t="s">
        <v>24</v>
      </c>
      <c r="P666" s="2" t="s">
        <v>25</v>
      </c>
      <c r="Q666" s="2" t="s">
        <v>1101</v>
      </c>
      <c r="R666" s="2" t="s">
        <v>49</v>
      </c>
    </row>
    <row r="667" spans="1:18" x14ac:dyDescent="0.25">
      <c r="A667" s="2" t="s">
        <v>3979</v>
      </c>
      <c r="B667" s="6">
        <v>46003</v>
      </c>
      <c r="C667" s="2" t="s">
        <v>453</v>
      </c>
      <c r="D667" s="2" t="s">
        <v>170</v>
      </c>
      <c r="E667" s="2" t="s">
        <v>165</v>
      </c>
      <c r="F667" s="2" t="s">
        <v>166</v>
      </c>
      <c r="G667" s="2">
        <v>7</v>
      </c>
      <c r="H667" s="3">
        <v>249.05</v>
      </c>
      <c r="I667" s="2">
        <v>20</v>
      </c>
      <c r="J667" s="3">
        <v>348.67</v>
      </c>
      <c r="K667" s="3">
        <v>1394.68</v>
      </c>
      <c r="L667" s="3">
        <v>1336.3</v>
      </c>
      <c r="M667" s="3">
        <v>58.38</v>
      </c>
      <c r="N667" s="2" t="s">
        <v>47</v>
      </c>
      <c r="O667" s="2" t="s">
        <v>24</v>
      </c>
      <c r="P667" s="2" t="s">
        <v>25</v>
      </c>
      <c r="Q667" s="2" t="s">
        <v>2071</v>
      </c>
      <c r="R667" s="2" t="s">
        <v>49</v>
      </c>
    </row>
    <row r="668" spans="1:18" x14ac:dyDescent="0.25">
      <c r="A668" s="2" t="s">
        <v>4517</v>
      </c>
      <c r="B668" s="6">
        <v>46003</v>
      </c>
      <c r="C668" s="2" t="s">
        <v>3410</v>
      </c>
      <c r="D668" s="2" t="s">
        <v>124</v>
      </c>
      <c r="E668" s="2" t="s">
        <v>297</v>
      </c>
      <c r="F668" s="2" t="s">
        <v>298</v>
      </c>
      <c r="G668" s="2">
        <v>1</v>
      </c>
      <c r="H668" s="3">
        <v>397.22</v>
      </c>
      <c r="I668" s="2">
        <v>0</v>
      </c>
      <c r="J668" s="3">
        <v>0</v>
      </c>
      <c r="K668" s="3">
        <v>397.22</v>
      </c>
      <c r="L668" s="3">
        <v>319.37</v>
      </c>
      <c r="M668" s="3">
        <v>77.849999999999994</v>
      </c>
      <c r="N668" s="2" t="s">
        <v>40</v>
      </c>
      <c r="O668" s="2" t="s">
        <v>24</v>
      </c>
      <c r="P668" s="2" t="s">
        <v>25</v>
      </c>
      <c r="Q668" s="2" t="s">
        <v>631</v>
      </c>
      <c r="R668" s="2" t="s">
        <v>49</v>
      </c>
    </row>
    <row r="669" spans="1:18" x14ac:dyDescent="0.25">
      <c r="A669" s="2" t="s">
        <v>335</v>
      </c>
      <c r="B669" s="6">
        <v>45973</v>
      </c>
      <c r="C669" s="2" t="s">
        <v>336</v>
      </c>
      <c r="D669" s="2" t="s">
        <v>337</v>
      </c>
      <c r="E669" s="2" t="s">
        <v>248</v>
      </c>
      <c r="F669" s="2" t="s">
        <v>249</v>
      </c>
      <c r="G669" s="2">
        <v>2</v>
      </c>
      <c r="H669" s="3">
        <v>186.38</v>
      </c>
      <c r="I669" s="2">
        <v>0</v>
      </c>
      <c r="J669" s="3">
        <v>0</v>
      </c>
      <c r="K669" s="3">
        <v>372.76</v>
      </c>
      <c r="L669" s="3">
        <v>271.32</v>
      </c>
      <c r="M669" s="3">
        <v>101.44</v>
      </c>
      <c r="N669" s="2" t="s">
        <v>23</v>
      </c>
      <c r="O669" s="2" t="s">
        <v>24</v>
      </c>
      <c r="P669" s="2" t="s">
        <v>55</v>
      </c>
      <c r="Q669" s="2" t="s">
        <v>338</v>
      </c>
      <c r="R669" s="2" t="s">
        <v>49</v>
      </c>
    </row>
    <row r="670" spans="1:18" x14ac:dyDescent="0.25">
      <c r="A670" s="2" t="s">
        <v>1710</v>
      </c>
      <c r="B670" s="6">
        <v>45973</v>
      </c>
      <c r="C670" s="2" t="s">
        <v>1508</v>
      </c>
      <c r="D670" s="2" t="s">
        <v>503</v>
      </c>
      <c r="E670" s="2" t="s">
        <v>85</v>
      </c>
      <c r="F670" s="2" t="s">
        <v>1711</v>
      </c>
      <c r="G670" s="2">
        <v>4</v>
      </c>
      <c r="H670" s="3">
        <v>525.54999999999995</v>
      </c>
      <c r="I670" s="2">
        <v>20</v>
      </c>
      <c r="J670" s="3">
        <v>420.44</v>
      </c>
      <c r="K670" s="3">
        <v>1681.76</v>
      </c>
      <c r="L670" s="3">
        <v>1559.2</v>
      </c>
      <c r="M670" s="3">
        <v>122.56</v>
      </c>
      <c r="N670" s="2" t="s">
        <v>23</v>
      </c>
      <c r="O670" s="2" t="s">
        <v>345</v>
      </c>
      <c r="P670" s="2" t="s">
        <v>25</v>
      </c>
      <c r="Q670" s="2" t="s">
        <v>1712</v>
      </c>
      <c r="R670" s="2" t="s">
        <v>49</v>
      </c>
    </row>
    <row r="671" spans="1:18" x14ac:dyDescent="0.25">
      <c r="A671" s="2" t="s">
        <v>2888</v>
      </c>
      <c r="B671" s="6">
        <v>45973</v>
      </c>
      <c r="C671" s="2" t="s">
        <v>2889</v>
      </c>
      <c r="D671" s="2" t="s">
        <v>1382</v>
      </c>
      <c r="E671" s="2" t="s">
        <v>1905</v>
      </c>
      <c r="F671" s="2" t="s">
        <v>510</v>
      </c>
      <c r="G671" s="2">
        <v>3</v>
      </c>
      <c r="H671" s="3">
        <v>317.99</v>
      </c>
      <c r="I671" s="2">
        <v>5</v>
      </c>
      <c r="J671" s="3">
        <v>47.7</v>
      </c>
      <c r="K671" s="3">
        <v>906.27</v>
      </c>
      <c r="L671" s="3">
        <v>705.15</v>
      </c>
      <c r="M671" s="3">
        <v>201.12</v>
      </c>
      <c r="N671" s="2" t="s">
        <v>133</v>
      </c>
      <c r="O671" s="2" t="s">
        <v>24</v>
      </c>
      <c r="P671" s="2" t="s">
        <v>33</v>
      </c>
      <c r="Q671" s="2" t="s">
        <v>1444</v>
      </c>
      <c r="R671" s="2" t="s">
        <v>49</v>
      </c>
    </row>
    <row r="672" spans="1:18" x14ac:dyDescent="0.25">
      <c r="A672" s="2" t="s">
        <v>3336</v>
      </c>
      <c r="B672" s="6">
        <v>45973</v>
      </c>
      <c r="C672" s="2" t="s">
        <v>2005</v>
      </c>
      <c r="D672" s="2" t="s">
        <v>44</v>
      </c>
      <c r="E672" s="2" t="s">
        <v>514</v>
      </c>
      <c r="F672" s="2" t="s">
        <v>2950</v>
      </c>
      <c r="G672" s="2">
        <v>5</v>
      </c>
      <c r="H672" s="3">
        <v>398.25</v>
      </c>
      <c r="I672" s="2">
        <v>20</v>
      </c>
      <c r="J672" s="3">
        <v>398.25</v>
      </c>
      <c r="K672" s="3">
        <v>1593</v>
      </c>
      <c r="L672" s="3">
        <v>1182.7</v>
      </c>
      <c r="M672" s="3">
        <v>410.3</v>
      </c>
      <c r="N672" s="2" t="s">
        <v>40</v>
      </c>
      <c r="O672" s="2" t="s">
        <v>24</v>
      </c>
      <c r="P672" s="2" t="s">
        <v>25</v>
      </c>
      <c r="Q672" s="2" t="s">
        <v>3227</v>
      </c>
      <c r="R672" s="2" t="s">
        <v>49</v>
      </c>
    </row>
    <row r="673" spans="1:18" x14ac:dyDescent="0.25">
      <c r="A673" s="2" t="s">
        <v>3468</v>
      </c>
      <c r="B673" s="6">
        <v>45973</v>
      </c>
      <c r="C673" s="2" t="s">
        <v>3469</v>
      </c>
      <c r="D673" s="2" t="s">
        <v>65</v>
      </c>
      <c r="E673" s="2" t="s">
        <v>913</v>
      </c>
      <c r="F673" s="2" t="s">
        <v>662</v>
      </c>
      <c r="G673" s="2">
        <v>4</v>
      </c>
      <c r="H673" s="3">
        <v>172.63</v>
      </c>
      <c r="I673" s="2">
        <v>10</v>
      </c>
      <c r="J673" s="3">
        <v>69.05</v>
      </c>
      <c r="K673" s="3">
        <v>621.47</v>
      </c>
      <c r="L673" s="3">
        <v>568</v>
      </c>
      <c r="M673" s="3">
        <v>53.47</v>
      </c>
      <c r="N673" s="2" t="s">
        <v>80</v>
      </c>
      <c r="O673" s="2" t="s">
        <v>24</v>
      </c>
      <c r="P673" s="2" t="s">
        <v>25</v>
      </c>
      <c r="Q673" s="2" t="s">
        <v>3470</v>
      </c>
      <c r="R673" s="2" t="s">
        <v>49</v>
      </c>
    </row>
    <row r="674" spans="1:18" x14ac:dyDescent="0.25">
      <c r="A674" s="2" t="s">
        <v>3653</v>
      </c>
      <c r="B674" s="6">
        <v>45973</v>
      </c>
      <c r="C674" s="2" t="s">
        <v>1384</v>
      </c>
      <c r="D674" s="2" t="s">
        <v>409</v>
      </c>
      <c r="E674" s="2" t="s">
        <v>957</v>
      </c>
      <c r="F674" s="2" t="s">
        <v>1735</v>
      </c>
      <c r="G674" s="2">
        <v>8</v>
      </c>
      <c r="H674" s="3">
        <v>314.61</v>
      </c>
      <c r="I674" s="2">
        <v>0</v>
      </c>
      <c r="J674" s="3">
        <v>0</v>
      </c>
      <c r="K674" s="3">
        <v>2516.88</v>
      </c>
      <c r="L674" s="3">
        <v>1477.92</v>
      </c>
      <c r="M674" s="3">
        <v>1038.96</v>
      </c>
      <c r="N674" s="2" t="s">
        <v>133</v>
      </c>
      <c r="O674" s="2" t="s">
        <v>24</v>
      </c>
      <c r="P674" s="2" t="s">
        <v>25</v>
      </c>
      <c r="Q674" s="2" t="s">
        <v>2169</v>
      </c>
      <c r="R674" s="2" t="s">
        <v>49</v>
      </c>
    </row>
    <row r="675" spans="1:18" x14ac:dyDescent="0.25">
      <c r="A675" s="2" t="s">
        <v>3774</v>
      </c>
      <c r="B675" s="6">
        <v>45973</v>
      </c>
      <c r="C675" s="2" t="s">
        <v>2626</v>
      </c>
      <c r="D675" s="2" t="s">
        <v>264</v>
      </c>
      <c r="E675" s="2" t="s">
        <v>864</v>
      </c>
      <c r="F675" s="2" t="s">
        <v>865</v>
      </c>
      <c r="G675" s="2">
        <v>4</v>
      </c>
      <c r="H675" s="3">
        <v>383.51</v>
      </c>
      <c r="I675" s="2">
        <v>0</v>
      </c>
      <c r="J675" s="3">
        <v>0</v>
      </c>
      <c r="K675" s="3">
        <v>1534.04</v>
      </c>
      <c r="L675" s="3">
        <v>1143.5999999999999</v>
      </c>
      <c r="M675" s="3">
        <v>390.44</v>
      </c>
      <c r="N675" s="2" t="s">
        <v>133</v>
      </c>
      <c r="O675" s="2" t="s">
        <v>24</v>
      </c>
      <c r="P675" s="2" t="s">
        <v>25</v>
      </c>
      <c r="Q675" s="2" t="s">
        <v>1890</v>
      </c>
      <c r="R675" s="2" t="s">
        <v>49</v>
      </c>
    </row>
    <row r="676" spans="1:18" x14ac:dyDescent="0.25">
      <c r="A676" s="2" t="s">
        <v>4354</v>
      </c>
      <c r="B676" s="6">
        <v>45973</v>
      </c>
      <c r="C676" s="2" t="s">
        <v>1564</v>
      </c>
      <c r="D676" s="2" t="s">
        <v>944</v>
      </c>
      <c r="E676" s="2" t="s">
        <v>523</v>
      </c>
      <c r="F676" s="2" t="s">
        <v>524</v>
      </c>
      <c r="G676" s="2">
        <v>7</v>
      </c>
      <c r="H676" s="3">
        <v>357.05</v>
      </c>
      <c r="I676" s="2">
        <v>5</v>
      </c>
      <c r="J676" s="3">
        <v>124.97</v>
      </c>
      <c r="K676" s="3">
        <v>2374.38</v>
      </c>
      <c r="L676" s="3">
        <v>1669.01</v>
      </c>
      <c r="M676" s="3">
        <v>705.37</v>
      </c>
      <c r="N676" s="2" t="s">
        <v>68</v>
      </c>
      <c r="O676" s="2" t="s">
        <v>24</v>
      </c>
      <c r="P676" s="2" t="s">
        <v>55</v>
      </c>
      <c r="Q676" s="2" t="s">
        <v>2487</v>
      </c>
      <c r="R676" s="2" t="s">
        <v>49</v>
      </c>
    </row>
    <row r="677" spans="1:18" x14ac:dyDescent="0.25">
      <c r="A677" s="2" t="s">
        <v>4457</v>
      </c>
      <c r="B677" s="6">
        <v>45973</v>
      </c>
      <c r="C677" s="2" t="s">
        <v>2496</v>
      </c>
      <c r="D677" s="2" t="s">
        <v>1991</v>
      </c>
      <c r="E677" s="2" t="s">
        <v>957</v>
      </c>
      <c r="F677" s="2" t="s">
        <v>958</v>
      </c>
      <c r="G677" s="2">
        <v>4</v>
      </c>
      <c r="H677" s="3">
        <v>352.51</v>
      </c>
      <c r="I677" s="2">
        <v>20</v>
      </c>
      <c r="J677" s="3">
        <v>282.01</v>
      </c>
      <c r="K677" s="3">
        <v>1128.03</v>
      </c>
      <c r="L677" s="3">
        <v>1040.24</v>
      </c>
      <c r="M677" s="3">
        <v>87.79</v>
      </c>
      <c r="N677" s="2" t="s">
        <v>47</v>
      </c>
      <c r="O677" s="2" t="s">
        <v>24</v>
      </c>
      <c r="P677" s="2" t="s">
        <v>55</v>
      </c>
      <c r="Q677" s="2" t="s">
        <v>2227</v>
      </c>
      <c r="R677" s="2" t="s">
        <v>49</v>
      </c>
    </row>
    <row r="678" spans="1:18" x14ac:dyDescent="0.25">
      <c r="A678" s="2" t="s">
        <v>4589</v>
      </c>
      <c r="B678" s="6">
        <v>45973</v>
      </c>
      <c r="C678" s="2" t="s">
        <v>1594</v>
      </c>
      <c r="D678" s="2" t="s">
        <v>1305</v>
      </c>
      <c r="E678" s="2" t="s">
        <v>291</v>
      </c>
      <c r="F678" s="2" t="s">
        <v>233</v>
      </c>
      <c r="G678" s="2">
        <v>3</v>
      </c>
      <c r="H678" s="3">
        <v>490.22</v>
      </c>
      <c r="I678" s="2">
        <v>0</v>
      </c>
      <c r="J678" s="3">
        <v>0</v>
      </c>
      <c r="K678" s="3">
        <v>1470.66</v>
      </c>
      <c r="L678" s="3">
        <v>1120.74</v>
      </c>
      <c r="M678" s="3">
        <v>349.92</v>
      </c>
      <c r="N678" s="2" t="s">
        <v>133</v>
      </c>
      <c r="O678" s="2" t="s">
        <v>24</v>
      </c>
      <c r="P678" s="2" t="s">
        <v>25</v>
      </c>
      <c r="Q678" s="2" t="s">
        <v>3987</v>
      </c>
      <c r="R678" s="2" t="s">
        <v>49</v>
      </c>
    </row>
    <row r="679" spans="1:18" x14ac:dyDescent="0.25">
      <c r="A679" s="2" t="s">
        <v>4600</v>
      </c>
      <c r="B679" s="6">
        <v>45973</v>
      </c>
      <c r="C679" s="2" t="s">
        <v>1618</v>
      </c>
      <c r="D679" s="2" t="s">
        <v>237</v>
      </c>
      <c r="E679" s="2" t="s">
        <v>1398</v>
      </c>
      <c r="F679" s="2" t="s">
        <v>1598</v>
      </c>
      <c r="G679" s="2">
        <v>4</v>
      </c>
      <c r="H679" s="3">
        <v>541.35</v>
      </c>
      <c r="I679" s="2">
        <v>0</v>
      </c>
      <c r="J679" s="3">
        <v>0</v>
      </c>
      <c r="K679" s="3">
        <v>2165.4</v>
      </c>
      <c r="L679" s="3">
        <v>1345.6</v>
      </c>
      <c r="M679" s="3">
        <v>819.8</v>
      </c>
      <c r="N679" s="2" t="s">
        <v>80</v>
      </c>
      <c r="O679" s="2" t="s">
        <v>24</v>
      </c>
      <c r="P679" s="2" t="s">
        <v>55</v>
      </c>
      <c r="Q679" s="2" t="s">
        <v>1663</v>
      </c>
      <c r="R679" s="2" t="s">
        <v>49</v>
      </c>
    </row>
    <row r="680" spans="1:18" x14ac:dyDescent="0.25">
      <c r="A680" s="2" t="s">
        <v>689</v>
      </c>
      <c r="B680" s="6">
        <v>45942</v>
      </c>
      <c r="C680" s="2" t="s">
        <v>690</v>
      </c>
      <c r="D680" s="2" t="s">
        <v>231</v>
      </c>
      <c r="E680" s="2" t="s">
        <v>494</v>
      </c>
      <c r="F680" s="2" t="s">
        <v>495</v>
      </c>
      <c r="G680" s="2">
        <v>2</v>
      </c>
      <c r="H680" s="3">
        <v>418.79</v>
      </c>
      <c r="I680" s="2">
        <v>10</v>
      </c>
      <c r="J680" s="3">
        <v>83.76</v>
      </c>
      <c r="K680" s="3">
        <v>753.82</v>
      </c>
      <c r="L680" s="3">
        <v>617.88</v>
      </c>
      <c r="M680" s="3">
        <v>135.94</v>
      </c>
      <c r="N680" s="2" t="s">
        <v>68</v>
      </c>
      <c r="O680" s="2" t="s">
        <v>24</v>
      </c>
      <c r="P680" s="2" t="s">
        <v>25</v>
      </c>
      <c r="Q680" s="2" t="s">
        <v>691</v>
      </c>
      <c r="R680" s="2" t="s">
        <v>49</v>
      </c>
    </row>
    <row r="681" spans="1:18" x14ac:dyDescent="0.25">
      <c r="A681" s="2" t="s">
        <v>942</v>
      </c>
      <c r="B681" s="6">
        <v>45942</v>
      </c>
      <c r="C681" s="2" t="s">
        <v>943</v>
      </c>
      <c r="D681" s="2" t="s">
        <v>944</v>
      </c>
      <c r="E681" s="2" t="s">
        <v>709</v>
      </c>
      <c r="F681" s="2" t="s">
        <v>710</v>
      </c>
      <c r="G681" s="2">
        <v>7</v>
      </c>
      <c r="H681" s="3">
        <v>382.17</v>
      </c>
      <c r="I681" s="2">
        <v>5</v>
      </c>
      <c r="J681" s="3">
        <v>133.76</v>
      </c>
      <c r="K681" s="3">
        <v>2541.4299999999998</v>
      </c>
      <c r="L681" s="3">
        <v>1669.01</v>
      </c>
      <c r="M681" s="3">
        <v>872.42</v>
      </c>
      <c r="N681" s="2" t="s">
        <v>80</v>
      </c>
      <c r="O681" s="2" t="s">
        <v>24</v>
      </c>
      <c r="P681" s="2" t="s">
        <v>55</v>
      </c>
      <c r="Q681" s="2" t="s">
        <v>945</v>
      </c>
      <c r="R681" s="2" t="s">
        <v>49</v>
      </c>
    </row>
    <row r="682" spans="1:18" x14ac:dyDescent="0.25">
      <c r="A682" s="2" t="s">
        <v>1076</v>
      </c>
      <c r="B682" s="6">
        <v>45942</v>
      </c>
      <c r="C682" s="2" t="s">
        <v>1077</v>
      </c>
      <c r="D682" s="2" t="s">
        <v>242</v>
      </c>
      <c r="E682" s="2" t="s">
        <v>390</v>
      </c>
      <c r="F682" s="2" t="s">
        <v>391</v>
      </c>
      <c r="G682" s="2">
        <v>3</v>
      </c>
      <c r="H682" s="3">
        <v>80.5</v>
      </c>
      <c r="I682" s="2">
        <v>20</v>
      </c>
      <c r="J682" s="3">
        <v>48.3</v>
      </c>
      <c r="K682" s="3">
        <v>193.2</v>
      </c>
      <c r="L682" s="3">
        <v>186.75</v>
      </c>
      <c r="M682" s="3">
        <v>6.45</v>
      </c>
      <c r="N682" s="2" t="s">
        <v>23</v>
      </c>
      <c r="O682" s="2" t="s">
        <v>24</v>
      </c>
      <c r="P682" s="2" t="s">
        <v>25</v>
      </c>
      <c r="Q682" s="2" t="s">
        <v>1078</v>
      </c>
      <c r="R682" s="2" t="s">
        <v>49</v>
      </c>
    </row>
    <row r="683" spans="1:18" x14ac:dyDescent="0.25">
      <c r="A683" s="2" t="s">
        <v>2378</v>
      </c>
      <c r="B683" s="6">
        <v>45942</v>
      </c>
      <c r="C683" s="2" t="s">
        <v>834</v>
      </c>
      <c r="D683" s="2" t="s">
        <v>622</v>
      </c>
      <c r="E683" s="2" t="s">
        <v>771</v>
      </c>
      <c r="F683" s="2" t="s">
        <v>772</v>
      </c>
      <c r="G683" s="2">
        <v>6</v>
      </c>
      <c r="H683" s="3">
        <v>363.82</v>
      </c>
      <c r="I683" s="2">
        <v>20</v>
      </c>
      <c r="J683" s="3">
        <v>436.58</v>
      </c>
      <c r="K683" s="3">
        <v>1746.34</v>
      </c>
      <c r="L683" s="3">
        <v>1647.66</v>
      </c>
      <c r="M683" s="3">
        <v>98.68</v>
      </c>
      <c r="N683" s="2" t="s">
        <v>23</v>
      </c>
      <c r="O683" s="2" t="s">
        <v>24</v>
      </c>
      <c r="P683" s="2" t="s">
        <v>25</v>
      </c>
      <c r="Q683" s="2" t="s">
        <v>1226</v>
      </c>
      <c r="R683" s="2" t="s">
        <v>49</v>
      </c>
    </row>
    <row r="684" spans="1:18" x14ac:dyDescent="0.25">
      <c r="A684" s="2" t="s">
        <v>3831</v>
      </c>
      <c r="B684" s="6">
        <v>45942</v>
      </c>
      <c r="C684" s="2" t="s">
        <v>3741</v>
      </c>
      <c r="D684" s="2" t="s">
        <v>449</v>
      </c>
      <c r="E684" s="2" t="s">
        <v>1372</v>
      </c>
      <c r="F684" s="2" t="s">
        <v>1373</v>
      </c>
      <c r="G684" s="2">
        <v>3</v>
      </c>
      <c r="H684" s="3">
        <v>395.66</v>
      </c>
      <c r="I684" s="2">
        <v>0</v>
      </c>
      <c r="J684" s="3">
        <v>0</v>
      </c>
      <c r="K684" s="3">
        <v>1186.98</v>
      </c>
      <c r="L684" s="3">
        <v>960.57</v>
      </c>
      <c r="M684" s="3">
        <v>226.41</v>
      </c>
      <c r="N684" s="2" t="s">
        <v>133</v>
      </c>
      <c r="O684" s="2" t="s">
        <v>24</v>
      </c>
      <c r="P684" s="2" t="s">
        <v>25</v>
      </c>
      <c r="Q684" s="2" t="s">
        <v>3832</v>
      </c>
      <c r="R684" s="2" t="s">
        <v>49</v>
      </c>
    </row>
    <row r="685" spans="1:18" x14ac:dyDescent="0.25">
      <c r="A685" s="2" t="s">
        <v>3945</v>
      </c>
      <c r="B685" s="6">
        <v>45942</v>
      </c>
      <c r="C685" s="2" t="s">
        <v>3946</v>
      </c>
      <c r="D685" s="2" t="s">
        <v>399</v>
      </c>
      <c r="E685" s="2" t="s">
        <v>612</v>
      </c>
      <c r="F685" s="2" t="s">
        <v>2256</v>
      </c>
      <c r="G685" s="2">
        <v>5</v>
      </c>
      <c r="H685" s="3">
        <v>99.93</v>
      </c>
      <c r="I685" s="2">
        <v>0</v>
      </c>
      <c r="J685" s="3">
        <v>0</v>
      </c>
      <c r="K685" s="3">
        <v>499.65</v>
      </c>
      <c r="L685" s="3">
        <v>430.25</v>
      </c>
      <c r="M685" s="3">
        <v>69.400000000000006</v>
      </c>
      <c r="N685" s="2" t="s">
        <v>23</v>
      </c>
      <c r="O685" s="2" t="s">
        <v>24</v>
      </c>
      <c r="P685" s="2" t="s">
        <v>55</v>
      </c>
      <c r="Q685" s="2" t="s">
        <v>1608</v>
      </c>
      <c r="R685" s="2" t="s">
        <v>49</v>
      </c>
    </row>
    <row r="686" spans="1:18" x14ac:dyDescent="0.25">
      <c r="A686" s="2" t="s">
        <v>747</v>
      </c>
      <c r="B686" s="6">
        <v>45912</v>
      </c>
      <c r="C686" s="2" t="s">
        <v>548</v>
      </c>
      <c r="D686" s="2" t="s">
        <v>237</v>
      </c>
      <c r="E686" s="2" t="s">
        <v>45</v>
      </c>
      <c r="F686" s="2" t="s">
        <v>46</v>
      </c>
      <c r="G686" s="2">
        <v>3</v>
      </c>
      <c r="H686" s="3">
        <v>610.45000000000005</v>
      </c>
      <c r="I686" s="2">
        <v>10</v>
      </c>
      <c r="J686" s="3">
        <v>183.13</v>
      </c>
      <c r="K686" s="3">
        <v>1648.22</v>
      </c>
      <c r="L686" s="3">
        <v>1009.2</v>
      </c>
      <c r="M686" s="3">
        <v>639.02</v>
      </c>
      <c r="N686" s="2" t="s">
        <v>133</v>
      </c>
      <c r="O686" s="2" t="s">
        <v>24</v>
      </c>
      <c r="P686" s="2" t="s">
        <v>25</v>
      </c>
      <c r="Q686" s="2" t="s">
        <v>748</v>
      </c>
      <c r="R686" s="2" t="s">
        <v>49</v>
      </c>
    </row>
    <row r="687" spans="1:18" x14ac:dyDescent="0.25">
      <c r="A687" s="2" t="s">
        <v>2111</v>
      </c>
      <c r="B687" s="6">
        <v>45912</v>
      </c>
      <c r="C687" s="2" t="s">
        <v>394</v>
      </c>
      <c r="D687" s="2" t="s">
        <v>944</v>
      </c>
      <c r="E687" s="2" t="s">
        <v>639</v>
      </c>
      <c r="F687" s="2" t="s">
        <v>2112</v>
      </c>
      <c r="G687" s="2">
        <v>1</v>
      </c>
      <c r="H687" s="3">
        <v>333.54</v>
      </c>
      <c r="I687" s="2">
        <v>20</v>
      </c>
      <c r="J687" s="3">
        <v>66.709999999999994</v>
      </c>
      <c r="K687" s="3">
        <v>266.83</v>
      </c>
      <c r="L687" s="3">
        <v>238.43</v>
      </c>
      <c r="M687" s="3">
        <v>28.4</v>
      </c>
      <c r="N687" s="2" t="s">
        <v>68</v>
      </c>
      <c r="O687" s="2" t="s">
        <v>24</v>
      </c>
      <c r="P687" s="2" t="s">
        <v>25</v>
      </c>
      <c r="Q687" s="2" t="s">
        <v>2113</v>
      </c>
      <c r="R687" s="2" t="s">
        <v>49</v>
      </c>
    </row>
    <row r="688" spans="1:18" x14ac:dyDescent="0.25">
      <c r="A688" s="2" t="s">
        <v>2218</v>
      </c>
      <c r="B688" s="6">
        <v>45912</v>
      </c>
      <c r="C688" s="2" t="s">
        <v>58</v>
      </c>
      <c r="D688" s="2" t="s">
        <v>52</v>
      </c>
      <c r="E688" s="2" t="s">
        <v>1081</v>
      </c>
      <c r="F688" s="2" t="s">
        <v>1082</v>
      </c>
      <c r="G688" s="2">
        <v>4</v>
      </c>
      <c r="H688" s="3">
        <v>347.33</v>
      </c>
      <c r="I688" s="2">
        <v>0</v>
      </c>
      <c r="J688" s="3">
        <v>0</v>
      </c>
      <c r="K688" s="3">
        <v>1389.32</v>
      </c>
      <c r="L688" s="3">
        <v>984.48</v>
      </c>
      <c r="M688" s="3">
        <v>404.84</v>
      </c>
      <c r="N688" s="2" t="s">
        <v>80</v>
      </c>
      <c r="O688" s="2" t="s">
        <v>24</v>
      </c>
      <c r="P688" s="2" t="s">
        <v>25</v>
      </c>
      <c r="Q688" s="2" t="s">
        <v>1906</v>
      </c>
      <c r="R688" s="2" t="s">
        <v>49</v>
      </c>
    </row>
    <row r="689" spans="1:18" x14ac:dyDescent="0.25">
      <c r="A689" s="2" t="s">
        <v>2294</v>
      </c>
      <c r="B689" s="6">
        <v>45912</v>
      </c>
      <c r="C689" s="2" t="s">
        <v>2295</v>
      </c>
      <c r="D689" s="2" t="s">
        <v>59</v>
      </c>
      <c r="E689" s="2" t="s">
        <v>177</v>
      </c>
      <c r="F689" s="2" t="s">
        <v>333</v>
      </c>
      <c r="G689" s="2">
        <v>5</v>
      </c>
      <c r="H689" s="3">
        <v>342.46</v>
      </c>
      <c r="I689" s="2">
        <v>0</v>
      </c>
      <c r="J689" s="3">
        <v>0</v>
      </c>
      <c r="K689" s="3">
        <v>1712.3</v>
      </c>
      <c r="L689" s="3">
        <v>1358.9</v>
      </c>
      <c r="M689" s="3">
        <v>353.4</v>
      </c>
      <c r="N689" s="2" t="s">
        <v>80</v>
      </c>
      <c r="O689" s="2" t="s">
        <v>24</v>
      </c>
      <c r="P689" s="2" t="s">
        <v>25</v>
      </c>
      <c r="Q689" s="2" t="s">
        <v>2296</v>
      </c>
      <c r="R689" s="2" t="s">
        <v>49</v>
      </c>
    </row>
    <row r="690" spans="1:18" x14ac:dyDescent="0.25">
      <c r="A690" s="2" t="s">
        <v>2713</v>
      </c>
      <c r="B690" s="6">
        <v>45912</v>
      </c>
      <c r="C690" s="2" t="s">
        <v>2211</v>
      </c>
      <c r="D690" s="2" t="s">
        <v>680</v>
      </c>
      <c r="E690" s="2" t="s">
        <v>2307</v>
      </c>
      <c r="F690" s="2" t="s">
        <v>2308</v>
      </c>
      <c r="G690" s="2">
        <v>4</v>
      </c>
      <c r="H690" s="3">
        <v>157.97999999999999</v>
      </c>
      <c r="I690" s="2">
        <v>20</v>
      </c>
      <c r="J690" s="3">
        <v>126.38</v>
      </c>
      <c r="K690" s="3">
        <v>505.54</v>
      </c>
      <c r="L690" s="3">
        <v>551.79999999999995</v>
      </c>
      <c r="M690" s="3">
        <v>-46.26</v>
      </c>
      <c r="N690" s="2" t="s">
        <v>40</v>
      </c>
      <c r="O690" s="2" t="s">
        <v>24</v>
      </c>
      <c r="P690" s="2" t="s">
        <v>25</v>
      </c>
      <c r="Q690" s="2" t="s">
        <v>1842</v>
      </c>
      <c r="R690" s="2" t="s">
        <v>49</v>
      </c>
    </row>
    <row r="691" spans="1:18" x14ac:dyDescent="0.25">
      <c r="A691" s="2" t="s">
        <v>2965</v>
      </c>
      <c r="B691" s="6">
        <v>45912</v>
      </c>
      <c r="C691" s="2" t="s">
        <v>169</v>
      </c>
      <c r="D691" s="2" t="s">
        <v>566</v>
      </c>
      <c r="E691" s="2" t="s">
        <v>700</v>
      </c>
      <c r="F691" s="2" t="s">
        <v>1481</v>
      </c>
      <c r="G691" s="2">
        <v>1</v>
      </c>
      <c r="H691" s="3">
        <v>328.59</v>
      </c>
      <c r="I691" s="2">
        <v>0</v>
      </c>
      <c r="J691" s="3">
        <v>0</v>
      </c>
      <c r="K691" s="3">
        <v>328.59</v>
      </c>
      <c r="L691" s="3">
        <v>255.49</v>
      </c>
      <c r="M691" s="3">
        <v>73.099999999999994</v>
      </c>
      <c r="N691" s="2" t="s">
        <v>23</v>
      </c>
      <c r="O691" s="2" t="s">
        <v>24</v>
      </c>
      <c r="P691" s="2" t="s">
        <v>25</v>
      </c>
      <c r="Q691" s="2" t="s">
        <v>2966</v>
      </c>
      <c r="R691" s="2" t="s">
        <v>49</v>
      </c>
    </row>
    <row r="692" spans="1:18" x14ac:dyDescent="0.25">
      <c r="A692" s="2" t="s">
        <v>3369</v>
      </c>
      <c r="B692" s="6">
        <v>45912</v>
      </c>
      <c r="C692" s="2" t="s">
        <v>1265</v>
      </c>
      <c r="D692" s="2" t="s">
        <v>89</v>
      </c>
      <c r="E692" s="2" t="s">
        <v>791</v>
      </c>
      <c r="F692" s="2" t="s">
        <v>1244</v>
      </c>
      <c r="G692" s="2">
        <v>5</v>
      </c>
      <c r="H692" s="3">
        <v>38.659999999999997</v>
      </c>
      <c r="I692" s="2">
        <v>0</v>
      </c>
      <c r="J692" s="3">
        <v>0</v>
      </c>
      <c r="K692" s="3">
        <v>193.3</v>
      </c>
      <c r="L692" s="3">
        <v>162</v>
      </c>
      <c r="M692" s="3">
        <v>31.3</v>
      </c>
      <c r="N692" s="2" t="s">
        <v>80</v>
      </c>
      <c r="O692" s="2" t="s">
        <v>24</v>
      </c>
      <c r="P692" s="2" t="s">
        <v>55</v>
      </c>
      <c r="Q692" s="2" t="s">
        <v>902</v>
      </c>
      <c r="R692" s="2" t="s">
        <v>49</v>
      </c>
    </row>
    <row r="693" spans="1:18" x14ac:dyDescent="0.25">
      <c r="A693" s="2" t="s">
        <v>397</v>
      </c>
      <c r="B693" s="6">
        <v>45881</v>
      </c>
      <c r="C693" s="2" t="s">
        <v>398</v>
      </c>
      <c r="D693" s="2" t="s">
        <v>399</v>
      </c>
      <c r="E693" s="2" t="s">
        <v>400</v>
      </c>
      <c r="F693" s="2" t="s">
        <v>401</v>
      </c>
      <c r="G693" s="2">
        <v>2</v>
      </c>
      <c r="H693" s="3">
        <v>99.93</v>
      </c>
      <c r="I693" s="2">
        <v>10</v>
      </c>
      <c r="J693" s="3">
        <v>19.989999999999998</v>
      </c>
      <c r="K693" s="3">
        <v>179.87</v>
      </c>
      <c r="L693" s="3">
        <v>172.1</v>
      </c>
      <c r="M693" s="3">
        <v>7.77</v>
      </c>
      <c r="N693" s="2" t="s">
        <v>47</v>
      </c>
      <c r="O693" s="2" t="s">
        <v>24</v>
      </c>
      <c r="P693" s="2" t="s">
        <v>25</v>
      </c>
      <c r="Q693" s="2" t="s">
        <v>402</v>
      </c>
      <c r="R693" s="2" t="s">
        <v>49</v>
      </c>
    </row>
    <row r="694" spans="1:18" x14ac:dyDescent="0.25">
      <c r="A694" s="2" t="s">
        <v>2116</v>
      </c>
      <c r="B694" s="6">
        <v>45881</v>
      </c>
      <c r="C694" s="2" t="s">
        <v>342</v>
      </c>
      <c r="D694" s="2" t="s">
        <v>886</v>
      </c>
      <c r="E694" s="2" t="s">
        <v>209</v>
      </c>
      <c r="F694" s="2" t="s">
        <v>210</v>
      </c>
      <c r="G694" s="2">
        <v>5</v>
      </c>
      <c r="H694" s="3">
        <v>247.24</v>
      </c>
      <c r="I694" s="2">
        <v>0</v>
      </c>
      <c r="J694" s="3">
        <v>0</v>
      </c>
      <c r="K694" s="3">
        <v>1236.2</v>
      </c>
      <c r="L694" s="3">
        <v>962.05</v>
      </c>
      <c r="M694" s="3">
        <v>274.14999999999998</v>
      </c>
      <c r="N694" s="2" t="s">
        <v>80</v>
      </c>
      <c r="O694" s="2" t="s">
        <v>24</v>
      </c>
      <c r="P694" s="2" t="s">
        <v>55</v>
      </c>
      <c r="Q694" s="2" t="s">
        <v>998</v>
      </c>
      <c r="R694" s="2" t="s">
        <v>49</v>
      </c>
    </row>
    <row r="695" spans="1:18" x14ac:dyDescent="0.25">
      <c r="A695" s="2" t="s">
        <v>2297</v>
      </c>
      <c r="B695" s="6">
        <v>45881</v>
      </c>
      <c r="C695" s="2" t="s">
        <v>1184</v>
      </c>
      <c r="D695" s="2" t="s">
        <v>247</v>
      </c>
      <c r="E695" s="2" t="s">
        <v>303</v>
      </c>
      <c r="F695" s="2" t="s">
        <v>22</v>
      </c>
      <c r="G695" s="2">
        <v>3</v>
      </c>
      <c r="H695" s="3">
        <v>350.83</v>
      </c>
      <c r="I695" s="2">
        <v>10</v>
      </c>
      <c r="J695" s="3">
        <v>105.25</v>
      </c>
      <c r="K695" s="3">
        <v>947.24</v>
      </c>
      <c r="L695" s="3">
        <v>814.59</v>
      </c>
      <c r="M695" s="3">
        <v>132.65</v>
      </c>
      <c r="N695" s="2" t="s">
        <v>80</v>
      </c>
      <c r="O695" s="2" t="s">
        <v>24</v>
      </c>
      <c r="P695" s="2" t="s">
        <v>25</v>
      </c>
      <c r="Q695" s="2" t="s">
        <v>2298</v>
      </c>
      <c r="R695" s="2" t="s">
        <v>49</v>
      </c>
    </row>
    <row r="696" spans="1:18" x14ac:dyDescent="0.25">
      <c r="A696" s="2" t="s">
        <v>3314</v>
      </c>
      <c r="B696" s="6">
        <v>45881</v>
      </c>
      <c r="C696" s="2" t="s">
        <v>191</v>
      </c>
      <c r="D696" s="2" t="s">
        <v>296</v>
      </c>
      <c r="E696" s="2" t="s">
        <v>1169</v>
      </c>
      <c r="F696" s="2" t="s">
        <v>892</v>
      </c>
      <c r="G696" s="2">
        <v>2</v>
      </c>
      <c r="H696" s="3">
        <v>507.5</v>
      </c>
      <c r="I696" s="2">
        <v>0</v>
      </c>
      <c r="J696" s="3">
        <v>0</v>
      </c>
      <c r="K696" s="3">
        <v>1015</v>
      </c>
      <c r="L696" s="3">
        <v>726.58</v>
      </c>
      <c r="M696" s="3">
        <v>288.42</v>
      </c>
      <c r="N696" s="2" t="s">
        <v>23</v>
      </c>
      <c r="O696" s="2" t="s">
        <v>24</v>
      </c>
      <c r="P696" s="2" t="s">
        <v>25</v>
      </c>
      <c r="Q696" s="2" t="s">
        <v>3315</v>
      </c>
      <c r="R696" s="2" t="s">
        <v>49</v>
      </c>
    </row>
    <row r="697" spans="1:18" x14ac:dyDescent="0.25">
      <c r="A697" s="2" t="s">
        <v>3840</v>
      </c>
      <c r="B697" s="6">
        <v>45881</v>
      </c>
      <c r="C697" s="2" t="s">
        <v>236</v>
      </c>
      <c r="D697" s="2" t="s">
        <v>107</v>
      </c>
      <c r="E697" s="2" t="s">
        <v>125</v>
      </c>
      <c r="F697" s="2" t="s">
        <v>410</v>
      </c>
      <c r="G697" s="2">
        <v>4</v>
      </c>
      <c r="H697" s="3">
        <v>59.92</v>
      </c>
      <c r="I697" s="2">
        <v>0</v>
      </c>
      <c r="J697" s="3">
        <v>0</v>
      </c>
      <c r="K697" s="3">
        <v>239.68</v>
      </c>
      <c r="L697" s="3">
        <v>192.6</v>
      </c>
      <c r="M697" s="3">
        <v>47.08</v>
      </c>
      <c r="N697" s="2" t="s">
        <v>47</v>
      </c>
      <c r="O697" s="2" t="s">
        <v>24</v>
      </c>
      <c r="P697" s="2" t="s">
        <v>33</v>
      </c>
      <c r="Q697" s="2" t="s">
        <v>775</v>
      </c>
      <c r="R697" s="2" t="s">
        <v>49</v>
      </c>
    </row>
    <row r="698" spans="1:18" x14ac:dyDescent="0.25">
      <c r="A698" s="2" t="s">
        <v>3944</v>
      </c>
      <c r="B698" s="6">
        <v>45881</v>
      </c>
      <c r="C698" s="2" t="s">
        <v>2062</v>
      </c>
      <c r="D698" s="2" t="s">
        <v>459</v>
      </c>
      <c r="E698" s="2" t="s">
        <v>544</v>
      </c>
      <c r="F698" s="2" t="s">
        <v>545</v>
      </c>
      <c r="G698" s="2">
        <v>2</v>
      </c>
      <c r="H698" s="3">
        <v>71.290000000000006</v>
      </c>
      <c r="I698" s="2">
        <v>15</v>
      </c>
      <c r="J698" s="3">
        <v>21.39</v>
      </c>
      <c r="K698" s="3">
        <v>121.19</v>
      </c>
      <c r="L698" s="3">
        <v>118.74</v>
      </c>
      <c r="M698" s="3">
        <v>2.4500000000000002</v>
      </c>
      <c r="N698" s="2" t="s">
        <v>68</v>
      </c>
      <c r="O698" s="2" t="s">
        <v>24</v>
      </c>
      <c r="P698" s="2" t="s">
        <v>25</v>
      </c>
      <c r="Q698" s="2" t="s">
        <v>649</v>
      </c>
      <c r="R698" s="2" t="s">
        <v>49</v>
      </c>
    </row>
    <row r="699" spans="1:18" x14ac:dyDescent="0.25">
      <c r="A699" s="2" t="s">
        <v>1437</v>
      </c>
      <c r="B699" s="6">
        <v>45850</v>
      </c>
      <c r="C699" s="2" t="s">
        <v>1136</v>
      </c>
      <c r="D699" s="2" t="s">
        <v>314</v>
      </c>
      <c r="E699" s="2" t="s">
        <v>681</v>
      </c>
      <c r="F699" s="2" t="s">
        <v>1438</v>
      </c>
      <c r="G699" s="2">
        <v>2</v>
      </c>
      <c r="H699" s="3">
        <v>329.69</v>
      </c>
      <c r="I699" s="2">
        <v>0</v>
      </c>
      <c r="J699" s="3">
        <v>0</v>
      </c>
      <c r="K699" s="3">
        <v>758.29</v>
      </c>
      <c r="L699" s="3">
        <v>494.5</v>
      </c>
      <c r="M699" s="3">
        <v>263.79000000000002</v>
      </c>
      <c r="N699" s="2" t="s">
        <v>133</v>
      </c>
      <c r="O699" s="2" t="s">
        <v>24</v>
      </c>
      <c r="P699" s="2" t="s">
        <v>25</v>
      </c>
      <c r="Q699" s="2" t="s">
        <v>1439</v>
      </c>
      <c r="R699" s="2" t="s">
        <v>27</v>
      </c>
    </row>
    <row r="700" spans="1:18" x14ac:dyDescent="0.25">
      <c r="A700" s="2" t="s">
        <v>2323</v>
      </c>
      <c r="B700" s="6">
        <v>45850</v>
      </c>
      <c r="C700" s="2" t="s">
        <v>258</v>
      </c>
      <c r="D700" s="2" t="s">
        <v>214</v>
      </c>
      <c r="E700" s="2" t="s">
        <v>85</v>
      </c>
      <c r="F700" s="2" t="s">
        <v>86</v>
      </c>
      <c r="G700" s="2">
        <v>8</v>
      </c>
      <c r="H700" s="3">
        <v>150.36000000000001</v>
      </c>
      <c r="I700" s="2">
        <v>0</v>
      </c>
      <c r="J700" s="3">
        <v>0</v>
      </c>
      <c r="K700" s="3">
        <v>1383.31</v>
      </c>
      <c r="L700" s="3">
        <v>902.4</v>
      </c>
      <c r="M700" s="3">
        <v>480.91</v>
      </c>
      <c r="N700" s="2" t="s">
        <v>47</v>
      </c>
      <c r="O700" s="2" t="s">
        <v>24</v>
      </c>
      <c r="P700" s="2" t="s">
        <v>55</v>
      </c>
      <c r="Q700" s="2" t="s">
        <v>1211</v>
      </c>
      <c r="R700" s="2" t="s">
        <v>27</v>
      </c>
    </row>
    <row r="701" spans="1:18" x14ac:dyDescent="0.25">
      <c r="A701" s="2" t="s">
        <v>2367</v>
      </c>
      <c r="B701" s="6">
        <v>45850</v>
      </c>
      <c r="C701" s="2" t="s">
        <v>1297</v>
      </c>
      <c r="D701" s="2" t="s">
        <v>308</v>
      </c>
      <c r="E701" s="2" t="s">
        <v>198</v>
      </c>
      <c r="F701" s="2" t="s">
        <v>694</v>
      </c>
      <c r="G701" s="2">
        <v>1</v>
      </c>
      <c r="H701" s="3">
        <v>455.79</v>
      </c>
      <c r="I701" s="2">
        <v>0</v>
      </c>
      <c r="J701" s="3">
        <v>0</v>
      </c>
      <c r="K701" s="3">
        <v>524.16</v>
      </c>
      <c r="L701" s="3">
        <v>282.88</v>
      </c>
      <c r="M701" s="3">
        <v>241.28</v>
      </c>
      <c r="N701" s="2" t="s">
        <v>68</v>
      </c>
      <c r="O701" s="2" t="s">
        <v>24</v>
      </c>
      <c r="P701" s="2" t="s">
        <v>55</v>
      </c>
      <c r="Q701" s="2" t="s">
        <v>636</v>
      </c>
      <c r="R701" s="2" t="s">
        <v>27</v>
      </c>
    </row>
    <row r="702" spans="1:18" x14ac:dyDescent="0.25">
      <c r="A702" s="2" t="s">
        <v>2386</v>
      </c>
      <c r="B702" s="6">
        <v>45850</v>
      </c>
      <c r="C702" s="2" t="s">
        <v>2387</v>
      </c>
      <c r="D702" s="2" t="s">
        <v>141</v>
      </c>
      <c r="E702" s="2" t="s">
        <v>1157</v>
      </c>
      <c r="F702" s="2" t="s">
        <v>1158</v>
      </c>
      <c r="G702" s="2">
        <v>1</v>
      </c>
      <c r="H702" s="3">
        <v>437.49</v>
      </c>
      <c r="I702" s="2">
        <v>0</v>
      </c>
      <c r="J702" s="3">
        <v>0</v>
      </c>
      <c r="K702" s="3">
        <v>503.11</v>
      </c>
      <c r="L702" s="3">
        <v>265.44</v>
      </c>
      <c r="M702" s="3">
        <v>237.67</v>
      </c>
      <c r="N702" s="2" t="s">
        <v>133</v>
      </c>
      <c r="O702" s="2" t="s">
        <v>24</v>
      </c>
      <c r="P702" s="2" t="s">
        <v>25</v>
      </c>
      <c r="Q702" s="2" t="s">
        <v>2045</v>
      </c>
      <c r="R702" s="2" t="s">
        <v>27</v>
      </c>
    </row>
    <row r="703" spans="1:18" x14ac:dyDescent="0.25">
      <c r="A703" s="2" t="s">
        <v>2801</v>
      </c>
      <c r="B703" s="6">
        <v>45850</v>
      </c>
      <c r="C703" s="2" t="s">
        <v>2802</v>
      </c>
      <c r="D703" s="2" t="s">
        <v>714</v>
      </c>
      <c r="E703" s="2" t="s">
        <v>66</v>
      </c>
      <c r="F703" s="2" t="s">
        <v>2803</v>
      </c>
      <c r="G703" s="2">
        <v>2</v>
      </c>
      <c r="H703" s="3">
        <v>161.03</v>
      </c>
      <c r="I703" s="2">
        <v>0</v>
      </c>
      <c r="J703" s="3">
        <v>0</v>
      </c>
      <c r="K703" s="3">
        <v>370.37</v>
      </c>
      <c r="L703" s="3">
        <v>248.48</v>
      </c>
      <c r="M703" s="3">
        <v>121.89</v>
      </c>
      <c r="N703" s="2" t="s">
        <v>80</v>
      </c>
      <c r="O703" s="2" t="s">
        <v>24</v>
      </c>
      <c r="P703" s="2" t="s">
        <v>25</v>
      </c>
      <c r="Q703" s="2" t="s">
        <v>697</v>
      </c>
      <c r="R703" s="2" t="s">
        <v>27</v>
      </c>
    </row>
    <row r="704" spans="1:18" x14ac:dyDescent="0.25">
      <c r="A704" s="2" t="s">
        <v>3405</v>
      </c>
      <c r="B704" s="6">
        <v>45850</v>
      </c>
      <c r="C704" s="2" t="s">
        <v>2387</v>
      </c>
      <c r="D704" s="2" t="s">
        <v>905</v>
      </c>
      <c r="E704" s="2" t="s">
        <v>617</v>
      </c>
      <c r="F704" s="2" t="s">
        <v>239</v>
      </c>
      <c r="G704" s="2">
        <v>4</v>
      </c>
      <c r="H704" s="3">
        <v>464.41</v>
      </c>
      <c r="I704" s="2">
        <v>0</v>
      </c>
      <c r="J704" s="3">
        <v>0</v>
      </c>
      <c r="K704" s="3">
        <v>2136.29</v>
      </c>
      <c r="L704" s="3">
        <v>1590.76</v>
      </c>
      <c r="M704" s="3">
        <v>545.53</v>
      </c>
      <c r="N704" s="2" t="s">
        <v>40</v>
      </c>
      <c r="O704" s="2" t="s">
        <v>24</v>
      </c>
      <c r="P704" s="2" t="s">
        <v>25</v>
      </c>
      <c r="Q704" s="2" t="s">
        <v>2165</v>
      </c>
      <c r="R704" s="2" t="s">
        <v>27</v>
      </c>
    </row>
    <row r="705" spans="1:18" x14ac:dyDescent="0.25">
      <c r="A705" s="2" t="s">
        <v>3592</v>
      </c>
      <c r="B705" s="6">
        <v>45850</v>
      </c>
      <c r="C705" s="2" t="s">
        <v>627</v>
      </c>
      <c r="D705" s="2" t="s">
        <v>119</v>
      </c>
      <c r="E705" s="2" t="s">
        <v>950</v>
      </c>
      <c r="F705" s="2" t="s">
        <v>109</v>
      </c>
      <c r="G705" s="2">
        <v>1</v>
      </c>
      <c r="H705" s="3">
        <v>141.11000000000001</v>
      </c>
      <c r="I705" s="2">
        <v>0</v>
      </c>
      <c r="J705" s="3">
        <v>0</v>
      </c>
      <c r="K705" s="3">
        <v>162.28</v>
      </c>
      <c r="L705" s="3">
        <v>115.91</v>
      </c>
      <c r="M705" s="3">
        <v>46.37</v>
      </c>
      <c r="N705" s="2" t="s">
        <v>133</v>
      </c>
      <c r="O705" s="2" t="s">
        <v>24</v>
      </c>
      <c r="P705" s="2" t="s">
        <v>25</v>
      </c>
      <c r="Q705" s="2" t="s">
        <v>1987</v>
      </c>
      <c r="R705" s="2" t="s">
        <v>27</v>
      </c>
    </row>
    <row r="706" spans="1:18" x14ac:dyDescent="0.25">
      <c r="A706" s="2" t="s">
        <v>3638</v>
      </c>
      <c r="B706" s="6">
        <v>45850</v>
      </c>
      <c r="C706" s="2" t="s">
        <v>1545</v>
      </c>
      <c r="D706" s="2" t="s">
        <v>509</v>
      </c>
      <c r="E706" s="2" t="s">
        <v>1289</v>
      </c>
      <c r="F706" s="2" t="s">
        <v>991</v>
      </c>
      <c r="G706" s="2">
        <v>3</v>
      </c>
      <c r="H706" s="3">
        <v>291.93</v>
      </c>
      <c r="I706" s="2">
        <v>5</v>
      </c>
      <c r="J706" s="3">
        <v>43.79</v>
      </c>
      <c r="K706" s="3">
        <v>956.8</v>
      </c>
      <c r="L706" s="3">
        <v>761.1</v>
      </c>
      <c r="M706" s="3">
        <v>195.7</v>
      </c>
      <c r="N706" s="2" t="s">
        <v>80</v>
      </c>
      <c r="O706" s="2" t="s">
        <v>24</v>
      </c>
      <c r="P706" s="2" t="s">
        <v>25</v>
      </c>
      <c r="Q706" s="2" t="s">
        <v>1980</v>
      </c>
      <c r="R706" s="2" t="s">
        <v>27</v>
      </c>
    </row>
    <row r="707" spans="1:18" x14ac:dyDescent="0.25">
      <c r="A707" s="2" t="s">
        <v>4102</v>
      </c>
      <c r="B707" s="6">
        <v>45850</v>
      </c>
      <c r="C707" s="2" t="s">
        <v>4103</v>
      </c>
      <c r="D707" s="2" t="s">
        <v>158</v>
      </c>
      <c r="E707" s="2" t="s">
        <v>872</v>
      </c>
      <c r="F707" s="2" t="s">
        <v>1776</v>
      </c>
      <c r="G707" s="2">
        <v>3</v>
      </c>
      <c r="H707" s="3">
        <v>306.62</v>
      </c>
      <c r="I707" s="2">
        <v>5</v>
      </c>
      <c r="J707" s="3">
        <v>45.99</v>
      </c>
      <c r="K707" s="3">
        <v>1004.95</v>
      </c>
      <c r="L707" s="3">
        <v>779.79</v>
      </c>
      <c r="M707" s="3">
        <v>225.16</v>
      </c>
      <c r="N707" s="2" t="s">
        <v>80</v>
      </c>
      <c r="O707" s="2" t="s">
        <v>24</v>
      </c>
      <c r="P707" s="2" t="s">
        <v>55</v>
      </c>
      <c r="Q707" s="2" t="s">
        <v>104</v>
      </c>
      <c r="R707" s="2" t="s">
        <v>27</v>
      </c>
    </row>
    <row r="708" spans="1:18" x14ac:dyDescent="0.25">
      <c r="A708" s="2" t="s">
        <v>4308</v>
      </c>
      <c r="B708" s="6">
        <v>45850</v>
      </c>
      <c r="C708" s="2" t="s">
        <v>2288</v>
      </c>
      <c r="D708" s="2" t="s">
        <v>2085</v>
      </c>
      <c r="E708" s="2" t="s">
        <v>973</v>
      </c>
      <c r="F708" s="2" t="s">
        <v>1735</v>
      </c>
      <c r="G708" s="2">
        <v>1</v>
      </c>
      <c r="H708" s="3">
        <v>392.68</v>
      </c>
      <c r="I708" s="2">
        <v>20</v>
      </c>
      <c r="J708" s="3">
        <v>78.540000000000006</v>
      </c>
      <c r="K708" s="3">
        <v>361.26</v>
      </c>
      <c r="L708" s="3">
        <v>319.05</v>
      </c>
      <c r="M708" s="3">
        <v>42.21</v>
      </c>
      <c r="N708" s="2" t="s">
        <v>23</v>
      </c>
      <c r="O708" s="2" t="s">
        <v>24</v>
      </c>
      <c r="P708" s="2" t="s">
        <v>25</v>
      </c>
      <c r="Q708" s="2" t="s">
        <v>2707</v>
      </c>
      <c r="R708" s="2" t="s">
        <v>27</v>
      </c>
    </row>
    <row r="709" spans="1:18" x14ac:dyDescent="0.25">
      <c r="A709" s="2" t="s">
        <v>4373</v>
      </c>
      <c r="B709" s="6">
        <v>45850</v>
      </c>
      <c r="C709" s="2" t="s">
        <v>441</v>
      </c>
      <c r="D709" s="2" t="s">
        <v>59</v>
      </c>
      <c r="E709" s="2" t="s">
        <v>830</v>
      </c>
      <c r="F709" s="2" t="s">
        <v>831</v>
      </c>
      <c r="G709" s="2">
        <v>3</v>
      </c>
      <c r="H709" s="3">
        <v>342.46</v>
      </c>
      <c r="I709" s="2">
        <v>0</v>
      </c>
      <c r="J709" s="3">
        <v>0</v>
      </c>
      <c r="K709" s="3">
        <v>1181.49</v>
      </c>
      <c r="L709" s="3">
        <v>815.34</v>
      </c>
      <c r="M709" s="3">
        <v>366.15</v>
      </c>
      <c r="N709" s="2" t="s">
        <v>23</v>
      </c>
      <c r="O709" s="2" t="s">
        <v>24</v>
      </c>
      <c r="P709" s="2" t="s">
        <v>55</v>
      </c>
      <c r="Q709" s="2" t="s">
        <v>1603</v>
      </c>
      <c r="R709" s="2" t="s">
        <v>27</v>
      </c>
    </row>
    <row r="710" spans="1:18" x14ac:dyDescent="0.25">
      <c r="A710" s="2" t="s">
        <v>4402</v>
      </c>
      <c r="B710" s="6">
        <v>45850</v>
      </c>
      <c r="C710" s="2" t="s">
        <v>885</v>
      </c>
      <c r="D710" s="2" t="s">
        <v>905</v>
      </c>
      <c r="E710" s="2" t="s">
        <v>1289</v>
      </c>
      <c r="F710" s="2" t="s">
        <v>1220</v>
      </c>
      <c r="G710" s="2">
        <v>1</v>
      </c>
      <c r="H710" s="3">
        <v>464.41</v>
      </c>
      <c r="I710" s="2">
        <v>0</v>
      </c>
      <c r="J710" s="3">
        <v>0</v>
      </c>
      <c r="K710" s="3">
        <v>534.07000000000005</v>
      </c>
      <c r="L710" s="3">
        <v>397.69</v>
      </c>
      <c r="M710" s="3">
        <v>136.38</v>
      </c>
      <c r="N710" s="2" t="s">
        <v>133</v>
      </c>
      <c r="O710" s="2" t="s">
        <v>24</v>
      </c>
      <c r="P710" s="2" t="s">
        <v>25</v>
      </c>
      <c r="Q710" s="2" t="s">
        <v>2078</v>
      </c>
      <c r="R710" s="2" t="s">
        <v>27</v>
      </c>
    </row>
    <row r="711" spans="1:18" x14ac:dyDescent="0.25">
      <c r="A711" s="2" t="s">
        <v>4408</v>
      </c>
      <c r="B711" s="6">
        <v>45850</v>
      </c>
      <c r="C711" s="2" t="s">
        <v>4069</v>
      </c>
      <c r="D711" s="2" t="s">
        <v>59</v>
      </c>
      <c r="E711" s="2" t="s">
        <v>198</v>
      </c>
      <c r="F711" s="2" t="s">
        <v>694</v>
      </c>
      <c r="G711" s="2">
        <v>5</v>
      </c>
      <c r="H711" s="3">
        <v>342.46</v>
      </c>
      <c r="I711" s="2">
        <v>20</v>
      </c>
      <c r="J711" s="3">
        <v>342.46</v>
      </c>
      <c r="K711" s="3">
        <v>1575.32</v>
      </c>
      <c r="L711" s="3">
        <v>1358.9</v>
      </c>
      <c r="M711" s="3">
        <v>216.42</v>
      </c>
      <c r="N711" s="2" t="s">
        <v>23</v>
      </c>
      <c r="O711" s="2" t="s">
        <v>24</v>
      </c>
      <c r="P711" s="2" t="s">
        <v>55</v>
      </c>
      <c r="Q711" s="2" t="s">
        <v>1879</v>
      </c>
      <c r="R711" s="2" t="s">
        <v>27</v>
      </c>
    </row>
    <row r="712" spans="1:18" x14ac:dyDescent="0.25">
      <c r="A712" s="2" t="s">
        <v>4576</v>
      </c>
      <c r="B712" s="6">
        <v>45850</v>
      </c>
      <c r="C712" s="2" t="s">
        <v>1615</v>
      </c>
      <c r="D712" s="2" t="s">
        <v>101</v>
      </c>
      <c r="E712" s="2" t="s">
        <v>291</v>
      </c>
      <c r="F712" s="2" t="s">
        <v>61</v>
      </c>
      <c r="G712" s="2">
        <v>4</v>
      </c>
      <c r="H712" s="3">
        <v>434.65</v>
      </c>
      <c r="I712" s="2">
        <v>20</v>
      </c>
      <c r="J712" s="3">
        <v>347.72</v>
      </c>
      <c r="K712" s="3">
        <v>1599.51</v>
      </c>
      <c r="L712" s="3">
        <v>1406.52</v>
      </c>
      <c r="M712" s="3">
        <v>192.99</v>
      </c>
      <c r="N712" s="2" t="s">
        <v>23</v>
      </c>
      <c r="O712" s="2" t="s">
        <v>24</v>
      </c>
      <c r="P712" s="2" t="s">
        <v>55</v>
      </c>
      <c r="Q712" s="2" t="s">
        <v>1254</v>
      </c>
      <c r="R712" s="2" t="s">
        <v>27</v>
      </c>
    </row>
    <row r="713" spans="1:18" x14ac:dyDescent="0.25">
      <c r="A713" s="2" t="s">
        <v>537</v>
      </c>
      <c r="B713" s="6">
        <v>45820</v>
      </c>
      <c r="C713" s="2" t="s">
        <v>538</v>
      </c>
      <c r="D713" s="2" t="s">
        <v>539</v>
      </c>
      <c r="E713" s="2" t="s">
        <v>343</v>
      </c>
      <c r="F713" s="2" t="s">
        <v>344</v>
      </c>
      <c r="G713" s="2">
        <v>8</v>
      </c>
      <c r="H713" s="3">
        <v>279.93</v>
      </c>
      <c r="I713" s="2">
        <v>20</v>
      </c>
      <c r="J713" s="3">
        <v>447.89</v>
      </c>
      <c r="K713" s="3">
        <v>2060.2800000000002</v>
      </c>
      <c r="L713" s="3">
        <v>1684.16</v>
      </c>
      <c r="M713" s="3">
        <v>376.12</v>
      </c>
      <c r="N713" s="2" t="s">
        <v>40</v>
      </c>
      <c r="O713" s="2" t="s">
        <v>24</v>
      </c>
      <c r="P713" s="2" t="s">
        <v>25</v>
      </c>
      <c r="Q713" s="2" t="s">
        <v>540</v>
      </c>
      <c r="R713" s="2" t="s">
        <v>27</v>
      </c>
    </row>
    <row r="714" spans="1:18" x14ac:dyDescent="0.25">
      <c r="A714" s="2" t="s">
        <v>744</v>
      </c>
      <c r="B714" s="6">
        <v>45820</v>
      </c>
      <c r="C714" s="2"/>
      <c r="D714" s="2" t="s">
        <v>745</v>
      </c>
      <c r="E714" s="2" t="s">
        <v>675</v>
      </c>
      <c r="F714" s="2" t="s">
        <v>676</v>
      </c>
      <c r="G714" s="2">
        <v>7</v>
      </c>
      <c r="H714" s="3">
        <v>184.37</v>
      </c>
      <c r="I714" s="2">
        <v>5</v>
      </c>
      <c r="J714" s="3">
        <v>64.53</v>
      </c>
      <c r="K714" s="3">
        <v>1409.97</v>
      </c>
      <c r="L714" s="3">
        <v>715.61</v>
      </c>
      <c r="M714" s="3">
        <v>694.36</v>
      </c>
      <c r="N714" s="2" t="s">
        <v>23</v>
      </c>
      <c r="O714" s="2" t="s">
        <v>24</v>
      </c>
      <c r="P714" s="2" t="s">
        <v>25</v>
      </c>
      <c r="Q714" s="2" t="s">
        <v>746</v>
      </c>
      <c r="R714" s="2" t="s">
        <v>27</v>
      </c>
    </row>
    <row r="715" spans="1:18" x14ac:dyDescent="0.25">
      <c r="A715" s="2" t="s">
        <v>798</v>
      </c>
      <c r="B715" s="6">
        <v>45820</v>
      </c>
      <c r="C715" s="2" t="s">
        <v>58</v>
      </c>
      <c r="D715" s="2" t="s">
        <v>95</v>
      </c>
      <c r="E715" s="2" t="s">
        <v>415</v>
      </c>
      <c r="F715" s="2" t="s">
        <v>416</v>
      </c>
      <c r="G715" s="2">
        <v>7</v>
      </c>
      <c r="H715" s="3">
        <v>574.74</v>
      </c>
      <c r="I715" s="2">
        <v>0</v>
      </c>
      <c r="J715" s="3">
        <v>0</v>
      </c>
      <c r="K715" s="3">
        <v>4626.66</v>
      </c>
      <c r="L715" s="3">
        <v>2771.09</v>
      </c>
      <c r="M715" s="3">
        <v>1855.57</v>
      </c>
      <c r="N715" s="2" t="s">
        <v>68</v>
      </c>
      <c r="O715" s="2" t="s">
        <v>24</v>
      </c>
      <c r="P715" s="2" t="s">
        <v>25</v>
      </c>
      <c r="Q715" s="2" t="s">
        <v>799</v>
      </c>
      <c r="R715" s="2" t="s">
        <v>27</v>
      </c>
    </row>
    <row r="716" spans="1:18" x14ac:dyDescent="0.25">
      <c r="A716" s="2" t="s">
        <v>1459</v>
      </c>
      <c r="B716" s="6">
        <v>45820</v>
      </c>
      <c r="C716" s="2" t="s">
        <v>1460</v>
      </c>
      <c r="D716" s="2" t="s">
        <v>399</v>
      </c>
      <c r="E716" s="2" t="s">
        <v>90</v>
      </c>
      <c r="F716" s="2" t="s">
        <v>91</v>
      </c>
      <c r="G716" s="2">
        <v>4</v>
      </c>
      <c r="H716" s="3">
        <v>111.73</v>
      </c>
      <c r="I716" s="2">
        <v>0</v>
      </c>
      <c r="J716" s="3">
        <v>0</v>
      </c>
      <c r="K716" s="3">
        <v>513.96</v>
      </c>
      <c r="L716" s="3">
        <v>344.2</v>
      </c>
      <c r="M716" s="3">
        <v>169.76</v>
      </c>
      <c r="N716" s="2" t="s">
        <v>47</v>
      </c>
      <c r="O716" s="2" t="s">
        <v>24</v>
      </c>
      <c r="P716" s="2" t="s">
        <v>25</v>
      </c>
      <c r="Q716" s="2" t="s">
        <v>1461</v>
      </c>
      <c r="R716" s="2" t="s">
        <v>27</v>
      </c>
    </row>
    <row r="717" spans="1:18" x14ac:dyDescent="0.25">
      <c r="A717" s="2" t="s">
        <v>1825</v>
      </c>
      <c r="B717" s="6">
        <v>45820</v>
      </c>
      <c r="C717" s="2" t="s">
        <v>1826</v>
      </c>
      <c r="D717" s="2" t="s">
        <v>886</v>
      </c>
      <c r="E717" s="2" t="s">
        <v>192</v>
      </c>
      <c r="F717" s="2"/>
      <c r="G717" s="2">
        <v>1</v>
      </c>
      <c r="H717" s="3">
        <v>232.92</v>
      </c>
      <c r="I717" s="2">
        <v>10</v>
      </c>
      <c r="J717" s="3">
        <v>23.29</v>
      </c>
      <c r="K717" s="3">
        <v>241.07</v>
      </c>
      <c r="L717" s="3">
        <v>192.41</v>
      </c>
      <c r="M717" s="3">
        <v>48.66</v>
      </c>
      <c r="N717" s="2" t="s">
        <v>80</v>
      </c>
      <c r="O717" s="2" t="s">
        <v>24</v>
      </c>
      <c r="P717" s="2" t="s">
        <v>55</v>
      </c>
      <c r="Q717" s="2" t="s">
        <v>1202</v>
      </c>
      <c r="R717" s="2" t="s">
        <v>27</v>
      </c>
    </row>
    <row r="718" spans="1:18" x14ac:dyDescent="0.25">
      <c r="A718" s="2" t="s">
        <v>1981</v>
      </c>
      <c r="B718" s="6">
        <v>45820</v>
      </c>
      <c r="C718" s="2" t="s">
        <v>1627</v>
      </c>
      <c r="D718" s="2" t="s">
        <v>275</v>
      </c>
      <c r="E718" s="2" t="s">
        <v>771</v>
      </c>
      <c r="F718" s="2" t="s">
        <v>568</v>
      </c>
      <c r="G718" s="2">
        <v>1</v>
      </c>
      <c r="H718" s="3">
        <v>51.33</v>
      </c>
      <c r="I718" s="2">
        <v>5</v>
      </c>
      <c r="J718" s="3">
        <v>2.57</v>
      </c>
      <c r="K718" s="3">
        <v>56.07</v>
      </c>
      <c r="L718" s="3">
        <v>37.479999999999997</v>
      </c>
      <c r="M718" s="3">
        <v>18.59</v>
      </c>
      <c r="N718" s="2" t="s">
        <v>133</v>
      </c>
      <c r="O718" s="2" t="s">
        <v>24</v>
      </c>
      <c r="P718" s="2" t="s">
        <v>55</v>
      </c>
      <c r="Q718" s="2" t="s">
        <v>797</v>
      </c>
      <c r="R718" s="2" t="s">
        <v>27</v>
      </c>
    </row>
    <row r="719" spans="1:18" x14ac:dyDescent="0.25">
      <c r="A719" s="2" t="s">
        <v>1995</v>
      </c>
      <c r="B719" s="6">
        <v>45820</v>
      </c>
      <c r="C719" s="2" t="s">
        <v>1990</v>
      </c>
      <c r="D719" s="2" t="s">
        <v>101</v>
      </c>
      <c r="E719" s="2" t="s">
        <v>1905</v>
      </c>
      <c r="F719" s="2" t="s">
        <v>1996</v>
      </c>
      <c r="G719" s="2">
        <v>3</v>
      </c>
      <c r="H719" s="3">
        <v>434.65</v>
      </c>
      <c r="I719" s="2">
        <v>15</v>
      </c>
      <c r="J719" s="3">
        <v>195.59</v>
      </c>
      <c r="K719" s="3">
        <v>1274.6099999999999</v>
      </c>
      <c r="L719" s="3">
        <v>1054.8900000000001</v>
      </c>
      <c r="M719" s="3">
        <v>219.72</v>
      </c>
      <c r="N719" s="2" t="s">
        <v>40</v>
      </c>
      <c r="O719" s="2" t="s">
        <v>24</v>
      </c>
      <c r="P719" s="2" t="s">
        <v>33</v>
      </c>
      <c r="Q719" s="2" t="s">
        <v>1997</v>
      </c>
      <c r="R719" s="2" t="s">
        <v>27</v>
      </c>
    </row>
    <row r="720" spans="1:18" x14ac:dyDescent="0.25">
      <c r="A720" s="2" t="s">
        <v>2109</v>
      </c>
      <c r="B720" s="6">
        <v>45820</v>
      </c>
      <c r="C720" s="2" t="s">
        <v>2110</v>
      </c>
      <c r="D720" s="2" t="s">
        <v>1096</v>
      </c>
      <c r="E720" s="2" t="s">
        <v>153</v>
      </c>
      <c r="F720" s="2" t="s">
        <v>154</v>
      </c>
      <c r="G720" s="2">
        <v>4</v>
      </c>
      <c r="H720" s="3">
        <v>413.66</v>
      </c>
      <c r="I720" s="2">
        <v>5</v>
      </c>
      <c r="J720" s="3">
        <v>82.73</v>
      </c>
      <c r="K720" s="3">
        <v>1807.7</v>
      </c>
      <c r="L720" s="3">
        <v>1393.64</v>
      </c>
      <c r="M720" s="3">
        <v>414.06</v>
      </c>
      <c r="N720" s="2" t="s">
        <v>133</v>
      </c>
      <c r="O720" s="2" t="s">
        <v>24</v>
      </c>
      <c r="P720" s="2" t="s">
        <v>25</v>
      </c>
      <c r="Q720" s="2" t="s">
        <v>34</v>
      </c>
      <c r="R720" s="2" t="s">
        <v>27</v>
      </c>
    </row>
    <row r="721" spans="1:18" x14ac:dyDescent="0.25">
      <c r="A721" s="2" t="s">
        <v>2142</v>
      </c>
      <c r="B721" s="6">
        <v>45820</v>
      </c>
      <c r="C721" s="2" t="s">
        <v>2143</v>
      </c>
      <c r="D721" s="2" t="s">
        <v>147</v>
      </c>
      <c r="E721" s="2" t="s">
        <v>53</v>
      </c>
      <c r="F721" s="2" t="s">
        <v>736</v>
      </c>
      <c r="G721" s="2">
        <v>2</v>
      </c>
      <c r="H721" s="3">
        <v>332.73</v>
      </c>
      <c r="I721" s="2">
        <v>10</v>
      </c>
      <c r="J721" s="3">
        <v>66.55</v>
      </c>
      <c r="K721" s="3">
        <v>688.75</v>
      </c>
      <c r="L721" s="3">
        <v>522.44000000000005</v>
      </c>
      <c r="M721" s="3">
        <v>166.31</v>
      </c>
      <c r="N721" s="2" t="s">
        <v>47</v>
      </c>
      <c r="O721" s="2" t="s">
        <v>24</v>
      </c>
      <c r="P721" s="2" t="s">
        <v>25</v>
      </c>
      <c r="Q721" s="2" t="s">
        <v>2144</v>
      </c>
      <c r="R721" s="2" t="s">
        <v>27</v>
      </c>
    </row>
    <row r="722" spans="1:18" x14ac:dyDescent="0.25">
      <c r="A722" s="2" t="s">
        <v>2207</v>
      </c>
      <c r="B722" s="6">
        <v>45820</v>
      </c>
      <c r="C722" s="2" t="s">
        <v>1228</v>
      </c>
      <c r="D722" s="2" t="s">
        <v>543</v>
      </c>
      <c r="E722" s="2" t="s">
        <v>700</v>
      </c>
      <c r="F722" s="2" t="s">
        <v>1481</v>
      </c>
      <c r="G722" s="2">
        <v>4</v>
      </c>
      <c r="H722" s="3">
        <v>419.04</v>
      </c>
      <c r="I722" s="2">
        <v>20</v>
      </c>
      <c r="J722" s="3">
        <v>335.23</v>
      </c>
      <c r="K722" s="3">
        <v>1542.07</v>
      </c>
      <c r="L722" s="3">
        <v>1102.68</v>
      </c>
      <c r="M722" s="3">
        <v>439.39</v>
      </c>
      <c r="N722" s="2" t="s">
        <v>47</v>
      </c>
      <c r="O722" s="2" t="s">
        <v>24</v>
      </c>
      <c r="P722" s="2" t="s">
        <v>25</v>
      </c>
      <c r="Q722" s="2" t="s">
        <v>1461</v>
      </c>
      <c r="R722" s="2" t="s">
        <v>27</v>
      </c>
    </row>
    <row r="723" spans="1:18" x14ac:dyDescent="0.25">
      <c r="A723" s="2" t="s">
        <v>2377</v>
      </c>
      <c r="B723" s="6">
        <v>45820</v>
      </c>
      <c r="C723" s="2" t="s">
        <v>1508</v>
      </c>
      <c r="D723" s="2" t="s">
        <v>503</v>
      </c>
      <c r="E723" s="2" t="s">
        <v>1448</v>
      </c>
      <c r="F723" s="2" t="s">
        <v>239</v>
      </c>
      <c r="G723" s="2">
        <v>7</v>
      </c>
      <c r="H723" s="3">
        <v>573.42999999999995</v>
      </c>
      <c r="I723" s="2">
        <v>5</v>
      </c>
      <c r="J723" s="3">
        <v>200.7</v>
      </c>
      <c r="K723" s="3">
        <v>4385.3100000000004</v>
      </c>
      <c r="L723" s="3">
        <v>2728.6</v>
      </c>
      <c r="M723" s="3">
        <v>1656.71</v>
      </c>
      <c r="N723" s="2" t="s">
        <v>80</v>
      </c>
      <c r="O723" s="2" t="s">
        <v>24</v>
      </c>
      <c r="P723" s="2" t="s">
        <v>25</v>
      </c>
      <c r="Q723" s="2" t="s">
        <v>496</v>
      </c>
      <c r="R723" s="2" t="s">
        <v>27</v>
      </c>
    </row>
    <row r="724" spans="1:18" x14ac:dyDescent="0.25">
      <c r="A724" s="2" t="s">
        <v>2396</v>
      </c>
      <c r="B724" s="6">
        <v>45820</v>
      </c>
      <c r="C724" s="2" t="s">
        <v>1708</v>
      </c>
      <c r="D724" s="2" t="s">
        <v>727</v>
      </c>
      <c r="E724" s="2" t="s">
        <v>102</v>
      </c>
      <c r="F724" s="2" t="s">
        <v>103</v>
      </c>
      <c r="G724" s="2">
        <v>6</v>
      </c>
      <c r="H724" s="3">
        <v>242.49</v>
      </c>
      <c r="I724" s="2">
        <v>0</v>
      </c>
      <c r="J724" s="3">
        <v>0</v>
      </c>
      <c r="K724" s="3">
        <v>1673.18</v>
      </c>
      <c r="L724" s="3">
        <v>1177.8</v>
      </c>
      <c r="M724" s="3">
        <v>495.38</v>
      </c>
      <c r="N724" s="2" t="s">
        <v>80</v>
      </c>
      <c r="O724" s="2" t="s">
        <v>24</v>
      </c>
      <c r="P724" s="2" t="s">
        <v>33</v>
      </c>
      <c r="Q724" s="2" t="s">
        <v>2397</v>
      </c>
      <c r="R724" s="2" t="s">
        <v>27</v>
      </c>
    </row>
    <row r="725" spans="1:18" x14ac:dyDescent="0.25">
      <c r="A725" s="2" t="s">
        <v>2438</v>
      </c>
      <c r="B725" s="6">
        <v>45820</v>
      </c>
      <c r="C725" s="2" t="s">
        <v>1371</v>
      </c>
      <c r="D725" s="2" t="s">
        <v>377</v>
      </c>
      <c r="E725" s="2" t="s">
        <v>857</v>
      </c>
      <c r="F725" s="2" t="s">
        <v>121</v>
      </c>
      <c r="G725" s="2">
        <v>3</v>
      </c>
      <c r="H725" s="3">
        <v>53.39</v>
      </c>
      <c r="I725" s="2">
        <v>0</v>
      </c>
      <c r="J725" s="3">
        <v>0</v>
      </c>
      <c r="K725" s="3">
        <v>184.2</v>
      </c>
      <c r="L725" s="3">
        <v>129.03</v>
      </c>
      <c r="M725" s="3">
        <v>55.17</v>
      </c>
      <c r="N725" s="2" t="s">
        <v>80</v>
      </c>
      <c r="O725" s="2" t="s">
        <v>24</v>
      </c>
      <c r="P725" s="2" t="s">
        <v>55</v>
      </c>
      <c r="Q725" s="2" t="s">
        <v>357</v>
      </c>
      <c r="R725" s="2" t="s">
        <v>27</v>
      </c>
    </row>
    <row r="726" spans="1:18" x14ac:dyDescent="0.25">
      <c r="A726" s="2" t="s">
        <v>2917</v>
      </c>
      <c r="B726" s="6">
        <v>45820</v>
      </c>
      <c r="C726" s="2" t="s">
        <v>2918</v>
      </c>
      <c r="D726" s="2" t="s">
        <v>197</v>
      </c>
      <c r="E726" s="2" t="s">
        <v>1309</v>
      </c>
      <c r="F726" s="2" t="s">
        <v>260</v>
      </c>
      <c r="G726" s="2">
        <v>4</v>
      </c>
      <c r="H726" s="3">
        <v>121.9</v>
      </c>
      <c r="I726" s="2">
        <v>20</v>
      </c>
      <c r="J726" s="3">
        <v>97.52</v>
      </c>
      <c r="K726" s="3">
        <v>448.59</v>
      </c>
      <c r="L726" s="3">
        <v>435.68</v>
      </c>
      <c r="M726" s="3">
        <v>12.91</v>
      </c>
      <c r="N726" s="2" t="s">
        <v>68</v>
      </c>
      <c r="O726" s="2" t="s">
        <v>24</v>
      </c>
      <c r="P726" s="2" t="s">
        <v>25</v>
      </c>
      <c r="Q726" s="2" t="s">
        <v>911</v>
      </c>
      <c r="R726" s="2" t="s">
        <v>27</v>
      </c>
    </row>
    <row r="727" spans="1:18" x14ac:dyDescent="0.25">
      <c r="A727" s="2" t="s">
        <v>2987</v>
      </c>
      <c r="B727" s="6">
        <v>45820</v>
      </c>
      <c r="C727" s="2" t="s">
        <v>1508</v>
      </c>
      <c r="D727" s="2" t="s">
        <v>777</v>
      </c>
      <c r="E727" s="2" t="s">
        <v>968</v>
      </c>
      <c r="F727" s="2" t="s">
        <v>2212</v>
      </c>
      <c r="G727" s="2">
        <v>5</v>
      </c>
      <c r="H727" s="3">
        <v>97.45</v>
      </c>
      <c r="I727" s="2">
        <v>20</v>
      </c>
      <c r="J727" s="3">
        <v>97.45</v>
      </c>
      <c r="K727" s="3">
        <v>448.27</v>
      </c>
      <c r="L727" s="3">
        <v>340.85</v>
      </c>
      <c r="M727" s="3">
        <v>107.42</v>
      </c>
      <c r="N727" s="2" t="s">
        <v>133</v>
      </c>
      <c r="O727" s="2" t="s">
        <v>24</v>
      </c>
      <c r="P727" s="2" t="s">
        <v>25</v>
      </c>
      <c r="Q727" s="2" t="s">
        <v>803</v>
      </c>
      <c r="R727" s="2" t="s">
        <v>27</v>
      </c>
    </row>
    <row r="728" spans="1:18" x14ac:dyDescent="0.25">
      <c r="A728" s="2" t="s">
        <v>3161</v>
      </c>
      <c r="B728" s="6">
        <v>45820</v>
      </c>
      <c r="C728" s="2" t="s">
        <v>2362</v>
      </c>
      <c r="D728" s="2" t="s">
        <v>2085</v>
      </c>
      <c r="E728" s="2" t="s">
        <v>791</v>
      </c>
      <c r="F728" s="2" t="s">
        <v>1968</v>
      </c>
      <c r="G728" s="2">
        <v>5</v>
      </c>
      <c r="H728" s="3">
        <v>392.68</v>
      </c>
      <c r="I728" s="2">
        <v>0</v>
      </c>
      <c r="J728" s="3">
        <v>0</v>
      </c>
      <c r="K728" s="3">
        <v>2257.91</v>
      </c>
      <c r="L728" s="3">
        <v>1595.25</v>
      </c>
      <c r="M728" s="3">
        <v>662.66</v>
      </c>
      <c r="N728" s="2" t="s">
        <v>47</v>
      </c>
      <c r="O728" s="2" t="s">
        <v>24</v>
      </c>
      <c r="P728" s="2" t="s">
        <v>25</v>
      </c>
      <c r="Q728" s="2" t="s">
        <v>3162</v>
      </c>
      <c r="R728" s="2" t="s">
        <v>27</v>
      </c>
    </row>
    <row r="729" spans="1:18" x14ac:dyDescent="0.25">
      <c r="A729" s="2" t="s">
        <v>3218</v>
      </c>
      <c r="B729" s="6">
        <v>45820</v>
      </c>
      <c r="C729" s="2" t="s">
        <v>1532</v>
      </c>
      <c r="D729" s="2" t="s">
        <v>214</v>
      </c>
      <c r="E729" s="2" t="s">
        <v>808</v>
      </c>
      <c r="F729" s="2" t="s">
        <v>396</v>
      </c>
      <c r="G729" s="2">
        <v>4</v>
      </c>
      <c r="H729" s="3">
        <v>148.03</v>
      </c>
      <c r="I729" s="2">
        <v>0</v>
      </c>
      <c r="J729" s="3">
        <v>0</v>
      </c>
      <c r="K729" s="3">
        <v>680.94</v>
      </c>
      <c r="L729" s="3">
        <v>451.2</v>
      </c>
      <c r="M729" s="3">
        <v>229.74</v>
      </c>
      <c r="N729" s="2" t="s">
        <v>68</v>
      </c>
      <c r="O729" s="2" t="s">
        <v>24</v>
      </c>
      <c r="P729" s="2" t="s">
        <v>25</v>
      </c>
      <c r="Q729" s="2" t="s">
        <v>608</v>
      </c>
      <c r="R729" s="2" t="s">
        <v>27</v>
      </c>
    </row>
    <row r="730" spans="1:18" x14ac:dyDescent="0.25">
      <c r="A730" s="2" t="s">
        <v>3349</v>
      </c>
      <c r="B730" s="6">
        <v>45820</v>
      </c>
      <c r="C730" s="2" t="s">
        <v>3225</v>
      </c>
      <c r="D730" s="2" t="s">
        <v>432</v>
      </c>
      <c r="E730" s="2" t="s">
        <v>148</v>
      </c>
      <c r="F730" s="2" t="s">
        <v>361</v>
      </c>
      <c r="G730" s="2">
        <v>4</v>
      </c>
      <c r="H730" s="3">
        <v>305.67</v>
      </c>
      <c r="I730" s="2">
        <v>20</v>
      </c>
      <c r="J730" s="3">
        <v>244.54</v>
      </c>
      <c r="K730" s="3">
        <v>1124.8599999999999</v>
      </c>
      <c r="L730" s="3">
        <v>1005.68</v>
      </c>
      <c r="M730" s="3">
        <v>119.18</v>
      </c>
      <c r="N730" s="2" t="s">
        <v>68</v>
      </c>
      <c r="O730" s="2" t="s">
        <v>24</v>
      </c>
      <c r="P730" s="2" t="s">
        <v>25</v>
      </c>
      <c r="Q730" s="2" t="s">
        <v>1632</v>
      </c>
      <c r="R730" s="2" t="s">
        <v>27</v>
      </c>
    </row>
    <row r="731" spans="1:18" x14ac:dyDescent="0.25">
      <c r="A731" s="2" t="s">
        <v>3939</v>
      </c>
      <c r="B731" s="6">
        <v>45820</v>
      </c>
      <c r="C731" s="2" t="s">
        <v>1597</v>
      </c>
      <c r="D731" s="2" t="s">
        <v>399</v>
      </c>
      <c r="E731" s="2" t="s">
        <v>715</v>
      </c>
      <c r="F731" s="2" t="s">
        <v>2511</v>
      </c>
      <c r="G731" s="2">
        <v>4</v>
      </c>
      <c r="H731" s="3">
        <v>99.93</v>
      </c>
      <c r="I731" s="2">
        <v>0</v>
      </c>
      <c r="J731" s="3">
        <v>0</v>
      </c>
      <c r="K731" s="3">
        <v>459.68</v>
      </c>
      <c r="L731" s="3">
        <v>344.2</v>
      </c>
      <c r="M731" s="3">
        <v>115.48</v>
      </c>
      <c r="N731" s="2" t="s">
        <v>47</v>
      </c>
      <c r="O731" s="2" t="s">
        <v>24</v>
      </c>
      <c r="P731" s="2" t="s">
        <v>55</v>
      </c>
      <c r="Q731" s="2" t="s">
        <v>2569</v>
      </c>
      <c r="R731" s="2" t="s">
        <v>27</v>
      </c>
    </row>
    <row r="732" spans="1:18" x14ac:dyDescent="0.25">
      <c r="A732" s="2" t="s">
        <v>3985</v>
      </c>
      <c r="B732" s="6">
        <v>45820</v>
      </c>
      <c r="C732" s="2" t="s">
        <v>2138</v>
      </c>
      <c r="D732" s="2" t="s">
        <v>745</v>
      </c>
      <c r="E732" s="2" t="s">
        <v>198</v>
      </c>
      <c r="F732" s="2" t="s">
        <v>694</v>
      </c>
      <c r="G732" s="2">
        <v>6</v>
      </c>
      <c r="H732" s="3">
        <v>179.24</v>
      </c>
      <c r="I732" s="2">
        <v>0</v>
      </c>
      <c r="J732" s="3">
        <v>0</v>
      </c>
      <c r="K732" s="3">
        <v>1236.76</v>
      </c>
      <c r="L732" s="3">
        <v>613.38</v>
      </c>
      <c r="M732" s="3">
        <v>623.38</v>
      </c>
      <c r="N732" s="2" t="s">
        <v>68</v>
      </c>
      <c r="O732" s="2" t="s">
        <v>24</v>
      </c>
      <c r="P732" s="2" t="s">
        <v>25</v>
      </c>
      <c r="Q732" s="2" t="s">
        <v>2897</v>
      </c>
      <c r="R732" s="2" t="s">
        <v>27</v>
      </c>
    </row>
    <row r="733" spans="1:18" x14ac:dyDescent="0.25">
      <c r="A733" s="2" t="s">
        <v>4300</v>
      </c>
      <c r="B733" s="6">
        <v>45820</v>
      </c>
      <c r="C733" s="2" t="s">
        <v>685</v>
      </c>
      <c r="D733" s="2" t="s">
        <v>280</v>
      </c>
      <c r="E733" s="2" t="s">
        <v>544</v>
      </c>
      <c r="F733" s="2" t="s">
        <v>545</v>
      </c>
      <c r="G733" s="2">
        <v>6</v>
      </c>
      <c r="H733" s="3">
        <v>128.81</v>
      </c>
      <c r="I733" s="2">
        <v>0</v>
      </c>
      <c r="J733" s="3">
        <v>0</v>
      </c>
      <c r="K733" s="2">
        <v>888.79</v>
      </c>
      <c r="L733" s="3">
        <v>584.1</v>
      </c>
      <c r="M733" s="3">
        <v>304.69</v>
      </c>
      <c r="N733" s="2" t="s">
        <v>68</v>
      </c>
      <c r="O733" s="2" t="s">
        <v>24</v>
      </c>
      <c r="P733" s="2" t="s">
        <v>25</v>
      </c>
      <c r="Q733" s="2" t="s">
        <v>2322</v>
      </c>
      <c r="R733" s="2" t="s">
        <v>27</v>
      </c>
    </row>
    <row r="734" spans="1:18" x14ac:dyDescent="0.25">
      <c r="A734" s="2" t="s">
        <v>4596</v>
      </c>
      <c r="B734" s="6">
        <v>45820</v>
      </c>
      <c r="C734" s="2" t="s">
        <v>2506</v>
      </c>
      <c r="D734" s="2" t="s">
        <v>296</v>
      </c>
      <c r="E734" s="2" t="s">
        <v>108</v>
      </c>
      <c r="F734" s="2" t="s">
        <v>682</v>
      </c>
      <c r="G734" s="2">
        <v>7</v>
      </c>
      <c r="H734" s="3">
        <v>575.61</v>
      </c>
      <c r="I734" s="2">
        <v>15</v>
      </c>
      <c r="J734" s="3">
        <v>604.39</v>
      </c>
      <c r="K734" s="3">
        <v>3938.61</v>
      </c>
      <c r="L734" s="3">
        <v>2543.0300000000002</v>
      </c>
      <c r="M734" s="3">
        <v>1395.58</v>
      </c>
      <c r="N734" s="2" t="s">
        <v>23</v>
      </c>
      <c r="O734" s="2" t="s">
        <v>345</v>
      </c>
      <c r="P734" s="2" t="s">
        <v>25</v>
      </c>
      <c r="Q734" s="2" t="s">
        <v>2721</v>
      </c>
      <c r="R734" s="2" t="s">
        <v>27</v>
      </c>
    </row>
    <row r="735" spans="1:18" x14ac:dyDescent="0.25">
      <c r="A735" s="2" t="s">
        <v>1006</v>
      </c>
      <c r="B735" s="6">
        <v>45789</v>
      </c>
      <c r="C735" s="2" t="s">
        <v>548</v>
      </c>
      <c r="D735" s="2" t="s">
        <v>296</v>
      </c>
      <c r="E735" s="2" t="s">
        <v>728</v>
      </c>
      <c r="F735" s="2" t="s">
        <v>729</v>
      </c>
      <c r="G735" s="2">
        <v>3</v>
      </c>
      <c r="H735" s="3">
        <v>571.83000000000004</v>
      </c>
      <c r="I735" s="2">
        <v>15</v>
      </c>
      <c r="J735" s="3">
        <v>257.32</v>
      </c>
      <c r="K735" s="3">
        <v>1458.17</v>
      </c>
      <c r="L735" s="3">
        <v>1089.8699999999999</v>
      </c>
      <c r="M735" s="3">
        <v>368.3</v>
      </c>
      <c r="N735" s="2" t="s">
        <v>133</v>
      </c>
      <c r="O735" s="2" t="s">
        <v>24</v>
      </c>
      <c r="P735" s="2" t="s">
        <v>33</v>
      </c>
      <c r="Q735" s="2" t="s">
        <v>1007</v>
      </c>
      <c r="R735" s="2" t="s">
        <v>49</v>
      </c>
    </row>
    <row r="736" spans="1:18" x14ac:dyDescent="0.25">
      <c r="A736" s="2" t="s">
        <v>2488</v>
      </c>
      <c r="B736" s="6">
        <v>45789</v>
      </c>
      <c r="C736" s="2" t="s">
        <v>146</v>
      </c>
      <c r="D736" s="2" t="s">
        <v>723</v>
      </c>
      <c r="E736" s="2"/>
      <c r="F736" s="2" t="s">
        <v>2489</v>
      </c>
      <c r="G736" s="2">
        <v>1</v>
      </c>
      <c r="H736" s="3">
        <v>376.11</v>
      </c>
      <c r="I736" s="2">
        <v>0</v>
      </c>
      <c r="J736" s="3">
        <v>0</v>
      </c>
      <c r="K736" s="3">
        <v>376.11</v>
      </c>
      <c r="L736" s="3">
        <v>301.57</v>
      </c>
      <c r="M736" s="3">
        <v>74.540000000000006</v>
      </c>
      <c r="N736" s="2" t="s">
        <v>23</v>
      </c>
      <c r="O736" s="2" t="s">
        <v>24</v>
      </c>
      <c r="P736" s="2" t="s">
        <v>55</v>
      </c>
      <c r="Q736" s="2" t="s">
        <v>116</v>
      </c>
      <c r="R736" s="2" t="s">
        <v>49</v>
      </c>
    </row>
    <row r="737" spans="1:18" x14ac:dyDescent="0.25">
      <c r="A737" s="2" t="s">
        <v>2634</v>
      </c>
      <c r="B737" s="6">
        <v>45789</v>
      </c>
      <c r="C737" s="2" t="s">
        <v>1016</v>
      </c>
      <c r="D737" s="2" t="s">
        <v>1539</v>
      </c>
      <c r="E737" s="2" t="s">
        <v>584</v>
      </c>
      <c r="F737" s="2" t="s">
        <v>2318</v>
      </c>
      <c r="G737" s="2">
        <v>4</v>
      </c>
      <c r="H737" s="3">
        <v>71.930000000000007</v>
      </c>
      <c r="I737" s="2">
        <v>20</v>
      </c>
      <c r="J737" s="3">
        <v>57.54</v>
      </c>
      <c r="K737" s="3">
        <v>230.18</v>
      </c>
      <c r="L737" s="3">
        <v>199.96</v>
      </c>
      <c r="M737" s="3">
        <v>30.22</v>
      </c>
      <c r="N737" s="2" t="s">
        <v>133</v>
      </c>
      <c r="O737" s="2" t="s">
        <v>24</v>
      </c>
      <c r="P737" s="2" t="s">
        <v>25</v>
      </c>
      <c r="Q737" s="2" t="s">
        <v>2502</v>
      </c>
      <c r="R737" s="2" t="s">
        <v>49</v>
      </c>
    </row>
    <row r="738" spans="1:18" x14ac:dyDescent="0.25">
      <c r="A738" s="2" t="s">
        <v>2988</v>
      </c>
      <c r="B738" s="6">
        <v>45789</v>
      </c>
      <c r="C738" s="2" t="s">
        <v>1342</v>
      </c>
      <c r="D738" s="2" t="s">
        <v>308</v>
      </c>
      <c r="E738" s="2" t="s">
        <v>153</v>
      </c>
      <c r="F738" s="2" t="s">
        <v>182</v>
      </c>
      <c r="G738" s="2">
        <v>5</v>
      </c>
      <c r="H738" s="3">
        <v>455.79</v>
      </c>
      <c r="I738" s="2">
        <v>10</v>
      </c>
      <c r="J738" s="3">
        <v>227.9</v>
      </c>
      <c r="K738" s="3">
        <v>2051.0500000000002</v>
      </c>
      <c r="L738" s="3">
        <v>1414.4</v>
      </c>
      <c r="M738" s="3">
        <v>636.65</v>
      </c>
      <c r="N738" s="2" t="s">
        <v>133</v>
      </c>
      <c r="O738" s="2" t="s">
        <v>24</v>
      </c>
      <c r="P738" s="2" t="s">
        <v>25</v>
      </c>
      <c r="Q738" s="2" t="s">
        <v>1011</v>
      </c>
      <c r="R738" s="2" t="s">
        <v>49</v>
      </c>
    </row>
    <row r="739" spans="1:18" x14ac:dyDescent="0.25">
      <c r="A739" s="2" t="s">
        <v>3547</v>
      </c>
      <c r="B739" s="6">
        <v>45789</v>
      </c>
      <c r="C739" s="2" t="s">
        <v>1197</v>
      </c>
      <c r="D739" s="2" t="s">
        <v>280</v>
      </c>
      <c r="E739" s="2" t="s">
        <v>968</v>
      </c>
      <c r="F739" s="2" t="s">
        <v>1195</v>
      </c>
      <c r="G739" s="2">
        <v>6</v>
      </c>
      <c r="H739" s="3">
        <v>137.82</v>
      </c>
      <c r="I739" s="2">
        <v>0</v>
      </c>
      <c r="J739" s="3">
        <v>0</v>
      </c>
      <c r="K739" s="3">
        <v>826.92</v>
      </c>
      <c r="L739" s="3">
        <v>584.1</v>
      </c>
      <c r="M739" s="3">
        <v>242.82</v>
      </c>
      <c r="N739" s="2" t="s">
        <v>40</v>
      </c>
      <c r="O739" s="2" t="s">
        <v>24</v>
      </c>
      <c r="P739" s="2" t="s">
        <v>55</v>
      </c>
      <c r="Q739" s="2" t="s">
        <v>1925</v>
      </c>
      <c r="R739" s="2" t="s">
        <v>49</v>
      </c>
    </row>
    <row r="740" spans="1:18" x14ac:dyDescent="0.25">
      <c r="A740" s="2" t="s">
        <v>3724</v>
      </c>
      <c r="B740" s="6">
        <v>45789</v>
      </c>
      <c r="C740" s="2" t="s">
        <v>3307</v>
      </c>
      <c r="D740" s="2" t="s">
        <v>302</v>
      </c>
      <c r="E740" s="2" t="s">
        <v>623</v>
      </c>
      <c r="F740" s="2" t="s">
        <v>624</v>
      </c>
      <c r="G740" s="2">
        <v>5</v>
      </c>
      <c r="H740" s="3">
        <v>343.56</v>
      </c>
      <c r="I740" s="2">
        <v>15</v>
      </c>
      <c r="J740" s="3">
        <v>257.67</v>
      </c>
      <c r="K740" s="3">
        <v>1460.13</v>
      </c>
      <c r="L740" s="3">
        <v>1081.5999999999999</v>
      </c>
      <c r="M740" s="3">
        <v>378.53</v>
      </c>
      <c r="N740" s="2" t="s">
        <v>23</v>
      </c>
      <c r="O740" s="2" t="s">
        <v>24</v>
      </c>
      <c r="P740" s="2" t="s">
        <v>25</v>
      </c>
      <c r="Q740" s="2" t="s">
        <v>743</v>
      </c>
      <c r="R740" s="2" t="s">
        <v>49</v>
      </c>
    </row>
    <row r="741" spans="1:18" x14ac:dyDescent="0.25">
      <c r="A741" s="2" t="s">
        <v>4420</v>
      </c>
      <c r="B741" s="6">
        <v>45789</v>
      </c>
      <c r="C741" s="2" t="s">
        <v>1048</v>
      </c>
      <c r="D741" s="2" t="s">
        <v>302</v>
      </c>
      <c r="E741" s="2" t="s">
        <v>187</v>
      </c>
      <c r="F741" s="2" t="s">
        <v>188</v>
      </c>
      <c r="G741" s="2">
        <v>3</v>
      </c>
      <c r="H741" s="3">
        <v>343.56</v>
      </c>
      <c r="I741" s="2">
        <v>20</v>
      </c>
      <c r="J741" s="3">
        <v>206.14</v>
      </c>
      <c r="K741" s="3">
        <v>824.54</v>
      </c>
      <c r="L741" s="3">
        <v>648.96</v>
      </c>
      <c r="M741" s="3">
        <v>175.58</v>
      </c>
      <c r="N741" s="2" t="s">
        <v>133</v>
      </c>
      <c r="O741" s="2" t="s">
        <v>24</v>
      </c>
      <c r="P741" s="2" t="s">
        <v>55</v>
      </c>
      <c r="Q741" s="2" t="s">
        <v>1837</v>
      </c>
      <c r="R741" s="2" t="s">
        <v>49</v>
      </c>
    </row>
    <row r="742" spans="1:18" x14ac:dyDescent="0.25">
      <c r="A742" s="2" t="s">
        <v>953</v>
      </c>
      <c r="B742" s="6">
        <v>45759</v>
      </c>
      <c r="C742" s="2" t="s">
        <v>954</v>
      </c>
      <c r="D742" s="2" t="s">
        <v>107</v>
      </c>
      <c r="E742" s="2" t="s">
        <v>438</v>
      </c>
      <c r="F742" s="2" t="s">
        <v>401</v>
      </c>
      <c r="G742" s="2">
        <v>2</v>
      </c>
      <c r="H742" s="3">
        <v>59.92</v>
      </c>
      <c r="I742" s="2">
        <v>0</v>
      </c>
      <c r="J742" s="3">
        <v>0</v>
      </c>
      <c r="K742" s="3">
        <v>119.84</v>
      </c>
      <c r="L742" s="3">
        <v>96.3</v>
      </c>
      <c r="M742" s="3">
        <v>23.54</v>
      </c>
      <c r="N742" s="2" t="s">
        <v>80</v>
      </c>
      <c r="O742" s="2" t="s">
        <v>24</v>
      </c>
      <c r="P742" s="2" t="s">
        <v>25</v>
      </c>
      <c r="Q742" s="2" t="s">
        <v>955</v>
      </c>
      <c r="R742" s="2" t="s">
        <v>49</v>
      </c>
    </row>
    <row r="743" spans="1:18" x14ac:dyDescent="0.25">
      <c r="A743" s="2" t="s">
        <v>2567</v>
      </c>
      <c r="B743" s="6">
        <v>45759</v>
      </c>
      <c r="C743" s="2" t="s">
        <v>1184</v>
      </c>
      <c r="D743" s="2" t="s">
        <v>732</v>
      </c>
      <c r="E743" s="2" t="s">
        <v>291</v>
      </c>
      <c r="F743" s="2" t="s">
        <v>1244</v>
      </c>
      <c r="G743" s="2">
        <v>3</v>
      </c>
      <c r="H743" s="3">
        <v>708.04</v>
      </c>
      <c r="I743" s="2">
        <v>0</v>
      </c>
      <c r="J743" s="3">
        <v>0</v>
      </c>
      <c r="K743" s="3">
        <v>2124.12</v>
      </c>
      <c r="L743" s="3">
        <v>1196.1600000000001</v>
      </c>
      <c r="M743" s="3">
        <v>927.96</v>
      </c>
      <c r="N743" s="2" t="s">
        <v>47</v>
      </c>
      <c r="O743" s="2" t="s">
        <v>24</v>
      </c>
      <c r="P743" s="2" t="s">
        <v>25</v>
      </c>
      <c r="Q743" s="2" t="s">
        <v>897</v>
      </c>
      <c r="R743" s="2" t="s">
        <v>49</v>
      </c>
    </row>
    <row r="744" spans="1:18" x14ac:dyDescent="0.25">
      <c r="A744" s="2" t="s">
        <v>2796</v>
      </c>
      <c r="B744" s="6">
        <v>45759</v>
      </c>
      <c r="C744" s="2" t="s">
        <v>1256</v>
      </c>
      <c r="D744" s="2" t="s">
        <v>124</v>
      </c>
      <c r="E744" s="2" t="s">
        <v>2009</v>
      </c>
      <c r="F744" s="2" t="s">
        <v>2136</v>
      </c>
      <c r="G744" s="2">
        <v>6</v>
      </c>
      <c r="H744" s="3">
        <v>431.29</v>
      </c>
      <c r="I744" s="2">
        <v>5</v>
      </c>
      <c r="J744" s="3">
        <v>129.38999999999999</v>
      </c>
      <c r="K744" s="3">
        <v>2458.35</v>
      </c>
      <c r="L744" s="3">
        <v>1916.22</v>
      </c>
      <c r="M744" s="3">
        <v>542.13</v>
      </c>
      <c r="N744" s="2" t="s">
        <v>47</v>
      </c>
      <c r="O744" s="2" t="s">
        <v>24</v>
      </c>
      <c r="P744" s="2" t="s">
        <v>25</v>
      </c>
      <c r="Q744" s="2" t="s">
        <v>2797</v>
      </c>
      <c r="R744" s="2" t="s">
        <v>49</v>
      </c>
    </row>
    <row r="745" spans="1:18" x14ac:dyDescent="0.25">
      <c r="A745" s="2" t="s">
        <v>3000</v>
      </c>
      <c r="B745" s="6">
        <v>45759</v>
      </c>
      <c r="C745" s="2" t="s">
        <v>660</v>
      </c>
      <c r="D745" s="2" t="s">
        <v>2135</v>
      </c>
      <c r="E745" s="2" t="s">
        <v>400</v>
      </c>
      <c r="F745" s="2" t="s">
        <v>401</v>
      </c>
      <c r="G745" s="2">
        <v>4</v>
      </c>
      <c r="H745" s="3">
        <v>68.95</v>
      </c>
      <c r="I745" s="2">
        <v>20</v>
      </c>
      <c r="J745" s="3">
        <v>55.16</v>
      </c>
      <c r="K745" s="3">
        <v>220.64</v>
      </c>
      <c r="L745" s="3">
        <v>231.56</v>
      </c>
      <c r="M745" s="3">
        <v>-10.92</v>
      </c>
      <c r="N745" s="2" t="s">
        <v>23</v>
      </c>
      <c r="O745" s="2" t="s">
        <v>24</v>
      </c>
      <c r="P745" s="2" t="s">
        <v>25</v>
      </c>
      <c r="Q745" s="2" t="s">
        <v>636</v>
      </c>
      <c r="R745" s="2" t="s">
        <v>49</v>
      </c>
    </row>
    <row r="746" spans="1:18" x14ac:dyDescent="0.25">
      <c r="A746" s="2" t="s">
        <v>3534</v>
      </c>
      <c r="B746" s="6">
        <v>45759</v>
      </c>
      <c r="C746" s="2" t="s">
        <v>2249</v>
      </c>
      <c r="D746" s="2" t="s">
        <v>978</v>
      </c>
      <c r="E746" s="2" t="s">
        <v>825</v>
      </c>
      <c r="F746" s="2" t="s">
        <v>826</v>
      </c>
      <c r="G746" s="2">
        <v>3</v>
      </c>
      <c r="H746" s="3">
        <v>130.09</v>
      </c>
      <c r="I746" s="2">
        <v>0</v>
      </c>
      <c r="J746" s="3">
        <v>0</v>
      </c>
      <c r="K746" s="3">
        <v>390.27</v>
      </c>
      <c r="L746" s="3">
        <v>337.86</v>
      </c>
      <c r="M746" s="3">
        <v>52.41</v>
      </c>
      <c r="N746" s="2" t="s">
        <v>68</v>
      </c>
      <c r="O746" s="2" t="s">
        <v>24</v>
      </c>
      <c r="P746" s="2" t="s">
        <v>25</v>
      </c>
      <c r="Q746" s="2" t="s">
        <v>2453</v>
      </c>
      <c r="R746" s="2" t="s">
        <v>49</v>
      </c>
    </row>
    <row r="747" spans="1:18" x14ac:dyDescent="0.25">
      <c r="A747" s="2" t="s">
        <v>4215</v>
      </c>
      <c r="B747" s="6">
        <v>45759</v>
      </c>
      <c r="C747" s="2" t="s">
        <v>1232</v>
      </c>
      <c r="D747" s="2" t="s">
        <v>284</v>
      </c>
      <c r="E747" s="2" t="s">
        <v>2478</v>
      </c>
      <c r="F747" s="2" t="s">
        <v>1878</v>
      </c>
      <c r="G747" s="2">
        <v>3</v>
      </c>
      <c r="H747" s="3">
        <v>73.83</v>
      </c>
      <c r="I747" s="2">
        <v>0</v>
      </c>
      <c r="J747" s="3">
        <v>0</v>
      </c>
      <c r="K747" s="3">
        <v>221.49</v>
      </c>
      <c r="L747" s="3">
        <v>162.96</v>
      </c>
      <c r="M747" s="3">
        <v>58.53</v>
      </c>
      <c r="N747" s="2" t="s">
        <v>80</v>
      </c>
      <c r="O747" s="2" t="s">
        <v>24</v>
      </c>
      <c r="P747" s="2" t="s">
        <v>33</v>
      </c>
      <c r="Q747" s="2" t="s">
        <v>546</v>
      </c>
      <c r="R747" s="2" t="s">
        <v>49</v>
      </c>
    </row>
    <row r="748" spans="1:18" x14ac:dyDescent="0.25">
      <c r="A748" s="2" t="s">
        <v>4309</v>
      </c>
      <c r="B748" s="6">
        <v>45759</v>
      </c>
      <c r="C748" s="2" t="s">
        <v>94</v>
      </c>
      <c r="D748" s="2" t="s">
        <v>503</v>
      </c>
      <c r="E748" s="2" t="s">
        <v>120</v>
      </c>
      <c r="F748" s="2" t="s">
        <v>1500</v>
      </c>
      <c r="G748" s="2">
        <v>4</v>
      </c>
      <c r="H748" s="3">
        <v>503.36</v>
      </c>
      <c r="I748" s="2">
        <v>20</v>
      </c>
      <c r="J748" s="3">
        <v>402.69</v>
      </c>
      <c r="K748" s="3">
        <v>1610.75</v>
      </c>
      <c r="L748" s="3">
        <v>1559.2</v>
      </c>
      <c r="M748" s="3">
        <v>51.55</v>
      </c>
      <c r="N748" s="2" t="s">
        <v>68</v>
      </c>
      <c r="O748" s="2" t="s">
        <v>24</v>
      </c>
      <c r="P748" s="2" t="s">
        <v>25</v>
      </c>
      <c r="Q748" s="2" t="s">
        <v>2406</v>
      </c>
      <c r="R748" s="2" t="s">
        <v>49</v>
      </c>
    </row>
    <row r="749" spans="1:18" x14ac:dyDescent="0.25">
      <c r="A749" s="2" t="s">
        <v>4399</v>
      </c>
      <c r="B749" s="6">
        <v>45759</v>
      </c>
      <c r="C749" s="2" t="s">
        <v>2691</v>
      </c>
      <c r="D749" s="2" t="s">
        <v>176</v>
      </c>
      <c r="E749" s="2" t="s">
        <v>192</v>
      </c>
      <c r="F749" s="2" t="s">
        <v>2922</v>
      </c>
      <c r="G749" s="2">
        <v>4</v>
      </c>
      <c r="H749" s="3">
        <v>355.64</v>
      </c>
      <c r="I749" s="2">
        <v>20</v>
      </c>
      <c r="J749" s="3">
        <v>284.51</v>
      </c>
      <c r="K749" s="3">
        <v>1138.05</v>
      </c>
      <c r="L749" s="3">
        <v>1213.6400000000001</v>
      </c>
      <c r="M749" s="3">
        <v>-75.59</v>
      </c>
      <c r="N749" s="2" t="s">
        <v>23</v>
      </c>
      <c r="O749" s="2" t="s">
        <v>345</v>
      </c>
      <c r="P749" s="2" t="s">
        <v>25</v>
      </c>
      <c r="Q749" s="2" t="s">
        <v>914</v>
      </c>
      <c r="R749" s="2" t="s">
        <v>49</v>
      </c>
    </row>
    <row r="750" spans="1:18" x14ac:dyDescent="0.25">
      <c r="A750" s="2" t="s">
        <v>1777</v>
      </c>
      <c r="B750" s="6">
        <v>45728</v>
      </c>
      <c r="C750" s="2" t="s">
        <v>1778</v>
      </c>
      <c r="D750" s="2" t="s">
        <v>1194</v>
      </c>
      <c r="E750" s="2" t="s">
        <v>1247</v>
      </c>
      <c r="F750" s="2" t="s">
        <v>1248</v>
      </c>
      <c r="G750" s="2">
        <v>1</v>
      </c>
      <c r="H750" s="3">
        <v>109.69</v>
      </c>
      <c r="I750" s="2">
        <v>20</v>
      </c>
      <c r="J750" s="3">
        <v>21.94</v>
      </c>
      <c r="K750" s="3">
        <v>87.75</v>
      </c>
      <c r="L750" s="3">
        <v>92.96</v>
      </c>
      <c r="M750" s="3">
        <v>-5.21</v>
      </c>
      <c r="N750" s="2" t="s">
        <v>80</v>
      </c>
      <c r="O750" s="2" t="s">
        <v>24</v>
      </c>
      <c r="P750" s="2" t="s">
        <v>25</v>
      </c>
      <c r="Q750" s="2" t="s">
        <v>1779</v>
      </c>
      <c r="R750" s="2" t="s">
        <v>49</v>
      </c>
    </row>
    <row r="751" spans="1:18" x14ac:dyDescent="0.25">
      <c r="A751" s="2" t="s">
        <v>2482</v>
      </c>
      <c r="B751" s="6">
        <v>45728</v>
      </c>
      <c r="C751" s="2" t="s">
        <v>1409</v>
      </c>
      <c r="D751" s="2" t="s">
        <v>414</v>
      </c>
      <c r="E751" s="2" t="s">
        <v>1339</v>
      </c>
      <c r="F751" s="2" t="s">
        <v>2001</v>
      </c>
      <c r="G751" s="2">
        <v>8</v>
      </c>
      <c r="H751" s="3">
        <v>101.26</v>
      </c>
      <c r="I751" s="2">
        <v>10</v>
      </c>
      <c r="J751" s="3">
        <v>81.010000000000005</v>
      </c>
      <c r="K751" s="3">
        <v>729.07</v>
      </c>
      <c r="L751" s="3">
        <v>638.55999999999995</v>
      </c>
      <c r="M751" s="3">
        <v>90.51</v>
      </c>
      <c r="N751" s="2" t="s">
        <v>68</v>
      </c>
      <c r="O751" s="2" t="s">
        <v>24</v>
      </c>
      <c r="P751" s="2" t="s">
        <v>55</v>
      </c>
      <c r="Q751" s="2" t="s">
        <v>1811</v>
      </c>
      <c r="R751" s="2" t="s">
        <v>49</v>
      </c>
    </row>
    <row r="752" spans="1:18" x14ac:dyDescent="0.25">
      <c r="A752" s="2" t="s">
        <v>3087</v>
      </c>
      <c r="B752" s="6">
        <v>45728</v>
      </c>
      <c r="C752" s="2" t="s">
        <v>2481</v>
      </c>
      <c r="D752" s="2" t="s">
        <v>1225</v>
      </c>
      <c r="E752" s="2" t="s">
        <v>148</v>
      </c>
      <c r="F752" s="2" t="s">
        <v>149</v>
      </c>
      <c r="G752" s="2">
        <v>4</v>
      </c>
      <c r="H752" s="3">
        <v>182.3</v>
      </c>
      <c r="I752" s="2">
        <v>0</v>
      </c>
      <c r="J752" s="3">
        <v>0</v>
      </c>
      <c r="K752" s="3">
        <v>729.2</v>
      </c>
      <c r="L752" s="3">
        <v>430.4</v>
      </c>
      <c r="M752" s="3">
        <v>298.8</v>
      </c>
      <c r="N752" s="2" t="s">
        <v>133</v>
      </c>
      <c r="O752" s="2" t="s">
        <v>24</v>
      </c>
      <c r="P752" s="2" t="s">
        <v>25</v>
      </c>
      <c r="Q752" s="2" t="s">
        <v>2139</v>
      </c>
      <c r="R752" s="2" t="s">
        <v>49</v>
      </c>
    </row>
    <row r="753" spans="1:18" x14ac:dyDescent="0.25">
      <c r="A753" s="2" t="s">
        <v>1383</v>
      </c>
      <c r="B753" s="6">
        <v>45700</v>
      </c>
      <c r="C753" s="2" t="s">
        <v>1384</v>
      </c>
      <c r="D753" s="2" t="s">
        <v>647</v>
      </c>
      <c r="E753" s="2" t="s">
        <v>1385</v>
      </c>
      <c r="F753" s="2" t="s">
        <v>1386</v>
      </c>
      <c r="G753" s="2">
        <v>3</v>
      </c>
      <c r="H753" s="3">
        <v>139.19</v>
      </c>
      <c r="I753" s="2">
        <v>20</v>
      </c>
      <c r="J753" s="3">
        <v>83.51</v>
      </c>
      <c r="K753" s="3">
        <v>334.06</v>
      </c>
      <c r="L753" s="3">
        <v>273.54000000000002</v>
      </c>
      <c r="M753" s="3">
        <v>60.52</v>
      </c>
      <c r="N753" s="2" t="s">
        <v>80</v>
      </c>
      <c r="O753" s="2" t="s">
        <v>345</v>
      </c>
      <c r="P753" s="2" t="s">
        <v>25</v>
      </c>
      <c r="Q753" s="2" t="s">
        <v>1387</v>
      </c>
      <c r="R753" s="2" t="s">
        <v>49</v>
      </c>
    </row>
    <row r="754" spans="1:18" x14ac:dyDescent="0.25">
      <c r="A754" s="2" t="s">
        <v>2341</v>
      </c>
      <c r="B754" s="6">
        <v>45700</v>
      </c>
      <c r="C754" s="2" t="s">
        <v>2342</v>
      </c>
      <c r="D754" s="2" t="s">
        <v>186</v>
      </c>
      <c r="E754" s="2" t="s">
        <v>791</v>
      </c>
      <c r="F754" s="2" t="s">
        <v>907</v>
      </c>
      <c r="G754" s="2">
        <v>4</v>
      </c>
      <c r="H754" s="3">
        <v>217.42</v>
      </c>
      <c r="I754" s="2">
        <v>20</v>
      </c>
      <c r="J754" s="3">
        <v>173.94</v>
      </c>
      <c r="K754" s="3">
        <v>695.74</v>
      </c>
      <c r="L754" s="3">
        <v>708.12</v>
      </c>
      <c r="M754" s="3">
        <v>-12.38</v>
      </c>
      <c r="N754" s="2" t="s">
        <v>133</v>
      </c>
      <c r="O754" s="2" t="s">
        <v>24</v>
      </c>
      <c r="P754" s="2" t="s">
        <v>25</v>
      </c>
      <c r="Q754" s="2" t="s">
        <v>2343</v>
      </c>
      <c r="R754" s="2" t="s">
        <v>49</v>
      </c>
    </row>
    <row r="755" spans="1:18" x14ac:dyDescent="0.25">
      <c r="A755" s="2" t="s">
        <v>2894</v>
      </c>
      <c r="B755" s="6">
        <v>45700</v>
      </c>
      <c r="C755" s="2" t="s">
        <v>1371</v>
      </c>
      <c r="D755" s="2" t="s">
        <v>708</v>
      </c>
      <c r="E755" s="2" t="s">
        <v>372</v>
      </c>
      <c r="F755" s="2" t="s">
        <v>373</v>
      </c>
      <c r="G755" s="2">
        <v>2</v>
      </c>
      <c r="H755" s="3">
        <v>474.19</v>
      </c>
      <c r="I755" s="2">
        <v>0</v>
      </c>
      <c r="J755" s="3">
        <v>0</v>
      </c>
      <c r="K755" s="3">
        <v>948.38</v>
      </c>
      <c r="L755" s="3">
        <v>687.78</v>
      </c>
      <c r="M755" s="3">
        <v>260.60000000000002</v>
      </c>
      <c r="N755" s="2" t="s">
        <v>68</v>
      </c>
      <c r="O755" s="2" t="s">
        <v>24</v>
      </c>
      <c r="P755" s="2" t="s">
        <v>25</v>
      </c>
      <c r="Q755" s="2" t="s">
        <v>2895</v>
      </c>
      <c r="R755" s="2" t="s">
        <v>49</v>
      </c>
    </row>
    <row r="756" spans="1:18" x14ac:dyDescent="0.25">
      <c r="A756" s="2" t="s">
        <v>3401</v>
      </c>
      <c r="B756" s="6">
        <v>45700</v>
      </c>
      <c r="C756" s="2" t="s">
        <v>554</v>
      </c>
      <c r="D756" s="2" t="s">
        <v>124</v>
      </c>
      <c r="E756" s="2" t="s">
        <v>343</v>
      </c>
      <c r="F756" s="2" t="s">
        <v>344</v>
      </c>
      <c r="G756" s="2">
        <v>3</v>
      </c>
      <c r="H756" s="3">
        <v>397.22</v>
      </c>
      <c r="I756" s="2">
        <v>15</v>
      </c>
      <c r="J756" s="3">
        <v>178.75</v>
      </c>
      <c r="K756" s="3">
        <v>1012.91</v>
      </c>
      <c r="L756" s="3">
        <v>958.11</v>
      </c>
      <c r="M756" s="3">
        <v>54.8</v>
      </c>
      <c r="N756" s="2" t="s">
        <v>23</v>
      </c>
      <c r="O756" s="2" t="s">
        <v>24</v>
      </c>
      <c r="P756" s="2" t="s">
        <v>25</v>
      </c>
      <c r="Q756" s="2" t="s">
        <v>1773</v>
      </c>
      <c r="R756" s="2" t="s">
        <v>49</v>
      </c>
    </row>
    <row r="757" spans="1:18" x14ac:dyDescent="0.25">
      <c r="A757" s="2" t="s">
        <v>3548</v>
      </c>
      <c r="B757" s="6">
        <v>45700</v>
      </c>
      <c r="C757" s="2" t="s">
        <v>274</v>
      </c>
      <c r="D757" s="2" t="s">
        <v>275</v>
      </c>
      <c r="E757" s="2" t="s">
        <v>957</v>
      </c>
      <c r="F757" s="2" t="s">
        <v>1896</v>
      </c>
      <c r="G757" s="2">
        <v>5</v>
      </c>
      <c r="H757" s="3">
        <v>51.63</v>
      </c>
      <c r="I757" s="2">
        <v>5</v>
      </c>
      <c r="J757" s="3">
        <v>12.91</v>
      </c>
      <c r="K757" s="3">
        <v>245.24</v>
      </c>
      <c r="L757" s="3">
        <v>187.4</v>
      </c>
      <c r="M757" s="3">
        <v>57.84</v>
      </c>
      <c r="N757" s="2" t="s">
        <v>23</v>
      </c>
      <c r="O757" s="2" t="s">
        <v>24</v>
      </c>
      <c r="P757" s="2" t="s">
        <v>55</v>
      </c>
      <c r="Q757" s="2" t="s">
        <v>1204</v>
      </c>
      <c r="R757" s="2" t="s">
        <v>49</v>
      </c>
    </row>
    <row r="758" spans="1:18" x14ac:dyDescent="0.25">
      <c r="A758" s="2" t="s">
        <v>4431</v>
      </c>
      <c r="B758" s="6">
        <v>45700</v>
      </c>
      <c r="C758" s="2" t="s">
        <v>1013</v>
      </c>
      <c r="D758" s="2" t="s">
        <v>895</v>
      </c>
      <c r="E758" s="2" t="s">
        <v>857</v>
      </c>
      <c r="F758" s="2" t="s">
        <v>121</v>
      </c>
      <c r="G758" s="2">
        <v>7</v>
      </c>
      <c r="H758" s="3">
        <v>492.92</v>
      </c>
      <c r="I758" s="2">
        <v>10</v>
      </c>
      <c r="J758" s="3">
        <v>345.04</v>
      </c>
      <c r="K758" s="2">
        <v>3105.4</v>
      </c>
      <c r="L758" s="3">
        <v>2591.2600000000002</v>
      </c>
      <c r="M758" s="3">
        <v>514.14</v>
      </c>
      <c r="N758" s="2" t="s">
        <v>47</v>
      </c>
      <c r="O758" s="2" t="s">
        <v>24</v>
      </c>
      <c r="P758" s="2" t="s">
        <v>25</v>
      </c>
      <c r="Q758" s="2" t="s">
        <v>1929</v>
      </c>
      <c r="R758" s="2" t="s">
        <v>49</v>
      </c>
    </row>
    <row r="759" spans="1:18" x14ac:dyDescent="0.25">
      <c r="A759" s="2" t="s">
        <v>753</v>
      </c>
      <c r="B759" s="6">
        <v>45669</v>
      </c>
      <c r="C759" s="2" t="s">
        <v>754</v>
      </c>
      <c r="D759" s="2" t="s">
        <v>755</v>
      </c>
      <c r="E759" s="2" t="s">
        <v>671</v>
      </c>
      <c r="F759" s="2" t="s">
        <v>756</v>
      </c>
      <c r="G759" s="2">
        <v>1</v>
      </c>
      <c r="H759" s="3">
        <v>442.14</v>
      </c>
      <c r="I759" s="2">
        <v>0</v>
      </c>
      <c r="J759" s="3">
        <v>0</v>
      </c>
      <c r="K759" s="3">
        <v>442.14</v>
      </c>
      <c r="L759" s="3">
        <v>351.87</v>
      </c>
      <c r="M759" s="3">
        <v>90.27</v>
      </c>
      <c r="N759" s="2" t="s">
        <v>47</v>
      </c>
      <c r="O759" s="2" t="s">
        <v>24</v>
      </c>
      <c r="P759" s="2" t="s">
        <v>25</v>
      </c>
      <c r="Q759" s="2" t="s">
        <v>757</v>
      </c>
      <c r="R759" s="2" t="s">
        <v>49</v>
      </c>
    </row>
    <row r="760" spans="1:18" x14ac:dyDescent="0.25">
      <c r="A760" s="2" t="s">
        <v>2120</v>
      </c>
      <c r="B760" s="6">
        <v>45669</v>
      </c>
      <c r="C760" s="2" t="s">
        <v>169</v>
      </c>
      <c r="D760" s="2" t="s">
        <v>77</v>
      </c>
      <c r="E760" s="2" t="s">
        <v>1066</v>
      </c>
      <c r="F760" s="2" t="s">
        <v>1201</v>
      </c>
      <c r="G760" s="2">
        <v>4</v>
      </c>
      <c r="H760" s="3">
        <v>131.03</v>
      </c>
      <c r="I760" s="2">
        <v>20</v>
      </c>
      <c r="J760" s="3">
        <v>104.82</v>
      </c>
      <c r="K760" s="3">
        <v>419.3</v>
      </c>
      <c r="L760" s="3">
        <v>469.08</v>
      </c>
      <c r="M760" s="3">
        <v>-49.78</v>
      </c>
      <c r="N760" s="2" t="s">
        <v>40</v>
      </c>
      <c r="O760" s="2" t="s">
        <v>24</v>
      </c>
      <c r="P760" s="2" t="s">
        <v>25</v>
      </c>
      <c r="Q760" s="2" t="s">
        <v>2121</v>
      </c>
      <c r="R760" s="2" t="s">
        <v>49</v>
      </c>
    </row>
    <row r="761" spans="1:18" x14ac:dyDescent="0.25">
      <c r="A761" s="2" t="s">
        <v>2483</v>
      </c>
      <c r="B761" s="6">
        <v>45669</v>
      </c>
      <c r="C761" s="2" t="s">
        <v>295</v>
      </c>
      <c r="D761" s="2" t="s">
        <v>905</v>
      </c>
      <c r="E761" s="2" t="s">
        <v>576</v>
      </c>
      <c r="F761" s="2" t="s">
        <v>1151</v>
      </c>
      <c r="G761" s="2">
        <v>3</v>
      </c>
      <c r="H761" s="3">
        <v>472.9</v>
      </c>
      <c r="I761" s="2">
        <v>0</v>
      </c>
      <c r="J761" s="3">
        <v>0</v>
      </c>
      <c r="K761" s="3">
        <v>1418.7</v>
      </c>
      <c r="L761" s="3">
        <v>1193.07</v>
      </c>
      <c r="M761" s="3">
        <v>225.63</v>
      </c>
      <c r="N761" s="2" t="s">
        <v>68</v>
      </c>
      <c r="O761" s="2" t="s">
        <v>24</v>
      </c>
      <c r="P761" s="2" t="s">
        <v>25</v>
      </c>
      <c r="Q761" s="2" t="s">
        <v>1752</v>
      </c>
      <c r="R761" s="2" t="s">
        <v>49</v>
      </c>
    </row>
    <row r="762" spans="1:18" x14ac:dyDescent="0.25">
      <c r="A762" s="2" t="s">
        <v>3270</v>
      </c>
      <c r="B762" s="6">
        <v>45669</v>
      </c>
      <c r="C762" s="2" t="s">
        <v>3271</v>
      </c>
      <c r="D762" s="2" t="s">
        <v>499</v>
      </c>
      <c r="E762" s="2" t="s">
        <v>808</v>
      </c>
      <c r="F762" s="2" t="s">
        <v>2601</v>
      </c>
      <c r="G762" s="2">
        <v>3</v>
      </c>
      <c r="H762" s="3">
        <v>401.06</v>
      </c>
      <c r="I762" s="2">
        <v>5</v>
      </c>
      <c r="J762" s="3">
        <v>60.16</v>
      </c>
      <c r="K762" s="3">
        <v>1143.02</v>
      </c>
      <c r="L762" s="3">
        <v>1042.4100000000001</v>
      </c>
      <c r="M762" s="3">
        <v>100.61</v>
      </c>
      <c r="N762" s="2" t="s">
        <v>80</v>
      </c>
      <c r="O762" s="2" t="s">
        <v>24</v>
      </c>
      <c r="P762" s="2" t="s">
        <v>55</v>
      </c>
      <c r="Q762" s="2" t="s">
        <v>3272</v>
      </c>
      <c r="R762" s="2" t="s">
        <v>49</v>
      </c>
    </row>
    <row r="763" spans="1:18" x14ac:dyDescent="0.25">
      <c r="A763" s="2" t="s">
        <v>3430</v>
      </c>
      <c r="B763" s="6">
        <v>45669</v>
      </c>
      <c r="C763" s="2" t="s">
        <v>508</v>
      </c>
      <c r="D763" s="2" t="s">
        <v>680</v>
      </c>
      <c r="E763" s="2" t="s">
        <v>53</v>
      </c>
      <c r="F763" s="2" t="s">
        <v>276</v>
      </c>
      <c r="G763" s="2">
        <v>8</v>
      </c>
      <c r="H763" s="3">
        <v>169.42</v>
      </c>
      <c r="I763" s="2">
        <v>20</v>
      </c>
      <c r="J763" s="3">
        <v>271.07</v>
      </c>
      <c r="K763" s="3">
        <v>1084.29</v>
      </c>
      <c r="L763" s="3">
        <v>1103.5999999999999</v>
      </c>
      <c r="M763" s="3">
        <v>-19.309999999999999</v>
      </c>
      <c r="N763" s="2" t="s">
        <v>40</v>
      </c>
      <c r="O763" s="2" t="s">
        <v>24</v>
      </c>
      <c r="P763" s="2" t="s">
        <v>25</v>
      </c>
      <c r="Q763" s="2" t="s">
        <v>557</v>
      </c>
      <c r="R763" s="2" t="s">
        <v>49</v>
      </c>
    </row>
    <row r="764" spans="1:18" x14ac:dyDescent="0.25">
      <c r="A764" s="2" t="s">
        <v>3861</v>
      </c>
      <c r="B764" s="6">
        <v>45669</v>
      </c>
      <c r="C764" s="2" t="s">
        <v>996</v>
      </c>
      <c r="D764" s="2" t="s">
        <v>2552</v>
      </c>
      <c r="E764" s="2" t="s">
        <v>60</v>
      </c>
      <c r="F764" s="2" t="s">
        <v>687</v>
      </c>
      <c r="G764" s="2">
        <v>3</v>
      </c>
      <c r="H764" s="3">
        <v>81.31</v>
      </c>
      <c r="I764" s="2">
        <v>0</v>
      </c>
      <c r="J764" s="3">
        <v>0</v>
      </c>
      <c r="K764" s="3">
        <v>243.93</v>
      </c>
      <c r="L764" s="3">
        <v>162.75</v>
      </c>
      <c r="M764" s="3">
        <v>81.180000000000007</v>
      </c>
      <c r="N764" s="2" t="s">
        <v>47</v>
      </c>
      <c r="O764" s="2" t="s">
        <v>24</v>
      </c>
      <c r="P764" s="2" t="s">
        <v>55</v>
      </c>
      <c r="Q764" s="2" t="s">
        <v>1107</v>
      </c>
      <c r="R764" s="2" t="s">
        <v>49</v>
      </c>
    </row>
    <row r="765" spans="1:18" x14ac:dyDescent="0.25">
      <c r="A765" s="2" t="s">
        <v>4323</v>
      </c>
      <c r="B765" s="6">
        <v>45669</v>
      </c>
      <c r="C765" s="2" t="s">
        <v>4101</v>
      </c>
      <c r="D765" s="2" t="s">
        <v>647</v>
      </c>
      <c r="E765" s="2" t="s">
        <v>1233</v>
      </c>
      <c r="F765" s="2" t="s">
        <v>929</v>
      </c>
      <c r="G765" s="2">
        <v>3</v>
      </c>
      <c r="H765" s="3">
        <v>123.11</v>
      </c>
      <c r="I765" s="2">
        <v>20</v>
      </c>
      <c r="J765" s="3">
        <v>73.87</v>
      </c>
      <c r="K765" s="3">
        <v>295.45999999999998</v>
      </c>
      <c r="L765" s="3">
        <v>273.54000000000002</v>
      </c>
      <c r="M765" s="3">
        <v>21.92</v>
      </c>
      <c r="N765" s="2" t="s">
        <v>40</v>
      </c>
      <c r="O765" s="2" t="s">
        <v>24</v>
      </c>
      <c r="P765" s="2" t="s">
        <v>25</v>
      </c>
      <c r="Q765" s="2" t="s">
        <v>4324</v>
      </c>
      <c r="R765" s="2" t="s">
        <v>49</v>
      </c>
    </row>
    <row r="766" spans="1:18" x14ac:dyDescent="0.25">
      <c r="A766" s="2" t="s">
        <v>207</v>
      </c>
      <c r="B766" s="6">
        <v>45991</v>
      </c>
      <c r="C766" s="2" t="s">
        <v>208</v>
      </c>
      <c r="D766" s="2" t="s">
        <v>176</v>
      </c>
      <c r="E766" s="2" t="s">
        <v>209</v>
      </c>
      <c r="F766" s="2" t="s">
        <v>210</v>
      </c>
      <c r="G766" s="2">
        <v>3</v>
      </c>
      <c r="H766" s="3">
        <v>404.19</v>
      </c>
      <c r="I766" s="2">
        <v>20</v>
      </c>
      <c r="J766" s="3">
        <v>242.51</v>
      </c>
      <c r="K766" s="3">
        <v>1115.57</v>
      </c>
      <c r="L766" s="3">
        <v>910.23</v>
      </c>
      <c r="M766" s="3">
        <v>205.34</v>
      </c>
      <c r="N766" s="2" t="s">
        <v>133</v>
      </c>
      <c r="O766" s="2" t="s">
        <v>24</v>
      </c>
      <c r="P766" s="2" t="s">
        <v>33</v>
      </c>
      <c r="Q766" s="2" t="s">
        <v>211</v>
      </c>
      <c r="R766" s="2" t="s">
        <v>27</v>
      </c>
    </row>
    <row r="767" spans="1:18" x14ac:dyDescent="0.25">
      <c r="A767" s="2" t="s">
        <v>1061</v>
      </c>
      <c r="B767" s="6">
        <v>45991</v>
      </c>
      <c r="C767" s="2" t="s">
        <v>1062</v>
      </c>
      <c r="D767" s="2" t="s">
        <v>555</v>
      </c>
      <c r="E767" s="2" t="s">
        <v>1063</v>
      </c>
      <c r="F767" s="2" t="s">
        <v>1064</v>
      </c>
      <c r="G767" s="2">
        <v>5</v>
      </c>
      <c r="H767" s="3">
        <v>499.76</v>
      </c>
      <c r="I767" s="2">
        <v>15</v>
      </c>
      <c r="J767" s="3">
        <v>374.82</v>
      </c>
      <c r="K767" s="3">
        <v>2442.58</v>
      </c>
      <c r="L767" s="3">
        <v>1827.85</v>
      </c>
      <c r="M767" s="3">
        <v>614.73</v>
      </c>
      <c r="N767" s="2" t="s">
        <v>47</v>
      </c>
      <c r="O767" s="2" t="s">
        <v>24</v>
      </c>
      <c r="P767" s="2" t="s">
        <v>25</v>
      </c>
      <c r="Q767" s="2" t="s">
        <v>557</v>
      </c>
      <c r="R767" s="2" t="s">
        <v>27</v>
      </c>
    </row>
    <row r="768" spans="1:18" x14ac:dyDescent="0.25">
      <c r="A768" s="2" t="s">
        <v>1187</v>
      </c>
      <c r="B768" s="6">
        <v>45991</v>
      </c>
      <c r="C768" s="2" t="s">
        <v>1188</v>
      </c>
      <c r="D768" s="2" t="s">
        <v>1189</v>
      </c>
      <c r="E768" s="2" t="s">
        <v>1190</v>
      </c>
      <c r="F768" s="2" t="s">
        <v>1191</v>
      </c>
      <c r="G768" s="2">
        <v>7</v>
      </c>
      <c r="H768" s="3">
        <v>188.94</v>
      </c>
      <c r="I768" s="2">
        <v>10</v>
      </c>
      <c r="J768" s="3">
        <v>132.26</v>
      </c>
      <c r="K768" s="3">
        <v>1368.87</v>
      </c>
      <c r="L768" s="3">
        <v>1107.96</v>
      </c>
      <c r="M768" s="3">
        <v>260.91000000000003</v>
      </c>
      <c r="N768" s="2" t="s">
        <v>40</v>
      </c>
      <c r="O768" s="2" t="s">
        <v>24</v>
      </c>
      <c r="P768" s="2" t="s">
        <v>25</v>
      </c>
      <c r="Q768" s="2" t="s">
        <v>1192</v>
      </c>
      <c r="R768" s="2" t="s">
        <v>27</v>
      </c>
    </row>
    <row r="769" spans="1:18" x14ac:dyDescent="0.25">
      <c r="A769" s="2" t="s">
        <v>1393</v>
      </c>
      <c r="B769" s="6">
        <v>45991</v>
      </c>
      <c r="C769" s="2" t="s">
        <v>364</v>
      </c>
      <c r="D769" s="2" t="s">
        <v>59</v>
      </c>
      <c r="E769" s="2" t="s">
        <v>675</v>
      </c>
      <c r="F769" s="2" t="s">
        <v>1394</v>
      </c>
      <c r="G769" s="2">
        <v>5</v>
      </c>
      <c r="H769" s="3">
        <v>386.4</v>
      </c>
      <c r="I769" s="2">
        <v>5</v>
      </c>
      <c r="J769" s="3">
        <v>96.6</v>
      </c>
      <c r="K769" s="3">
        <v>2110.71</v>
      </c>
      <c r="L769" s="3">
        <v>1358.9</v>
      </c>
      <c r="M769" s="3">
        <v>751.81</v>
      </c>
      <c r="N769" s="2" t="s">
        <v>68</v>
      </c>
      <c r="O769" s="2" t="s">
        <v>24</v>
      </c>
      <c r="P769" s="2" t="s">
        <v>55</v>
      </c>
      <c r="Q769" s="2" t="s">
        <v>636</v>
      </c>
      <c r="R769" s="2" t="s">
        <v>27</v>
      </c>
    </row>
    <row r="770" spans="1:18" x14ac:dyDescent="0.25">
      <c r="A770" s="2" t="s">
        <v>2231</v>
      </c>
      <c r="B770" s="6">
        <v>45991</v>
      </c>
      <c r="C770" s="2" t="s">
        <v>246</v>
      </c>
      <c r="D770" s="2" t="s">
        <v>1475</v>
      </c>
      <c r="E770" s="2" t="s">
        <v>400</v>
      </c>
      <c r="F770" s="2" t="s">
        <v>401</v>
      </c>
      <c r="G770" s="2">
        <v>4</v>
      </c>
      <c r="H770" s="3">
        <v>187.3</v>
      </c>
      <c r="I770" s="2">
        <v>0</v>
      </c>
      <c r="J770" s="3">
        <v>0</v>
      </c>
      <c r="K770" s="3">
        <v>861.58</v>
      </c>
      <c r="L770" s="3">
        <v>633.72</v>
      </c>
      <c r="M770" s="3">
        <v>227.86</v>
      </c>
      <c r="N770" s="2" t="s">
        <v>40</v>
      </c>
      <c r="O770" s="2" t="s">
        <v>24</v>
      </c>
      <c r="P770" s="2" t="s">
        <v>25</v>
      </c>
      <c r="Q770" s="2" t="s">
        <v>2232</v>
      </c>
      <c r="R770" s="2" t="s">
        <v>27</v>
      </c>
    </row>
    <row r="771" spans="1:18" x14ac:dyDescent="0.25">
      <c r="A771" s="2" t="s">
        <v>2947</v>
      </c>
      <c r="B771" s="6">
        <v>45991</v>
      </c>
      <c r="C771" s="2" t="s">
        <v>1967</v>
      </c>
      <c r="D771" s="2" t="s">
        <v>1112</v>
      </c>
      <c r="E771" s="2" t="s">
        <v>427</v>
      </c>
      <c r="F771" s="2" t="s">
        <v>724</v>
      </c>
      <c r="G771" s="2">
        <v>8</v>
      </c>
      <c r="H771" s="3">
        <v>386.86</v>
      </c>
      <c r="I771" s="2">
        <v>15</v>
      </c>
      <c r="J771" s="3">
        <v>464.23</v>
      </c>
      <c r="K771" s="3">
        <v>3025.25</v>
      </c>
      <c r="L771" s="3">
        <v>2595.84</v>
      </c>
      <c r="M771" s="3">
        <v>429.41</v>
      </c>
      <c r="N771" s="2" t="s">
        <v>68</v>
      </c>
      <c r="O771" s="2" t="s">
        <v>24</v>
      </c>
      <c r="P771" s="2" t="s">
        <v>25</v>
      </c>
      <c r="Q771" s="2" t="s">
        <v>2007</v>
      </c>
      <c r="R771" s="2" t="s">
        <v>27</v>
      </c>
    </row>
    <row r="772" spans="1:18" x14ac:dyDescent="0.25">
      <c r="A772" s="2" t="s">
        <v>2973</v>
      </c>
      <c r="B772" s="6">
        <v>45991</v>
      </c>
      <c r="C772" s="2" t="s">
        <v>1726</v>
      </c>
      <c r="D772" s="2" t="s">
        <v>647</v>
      </c>
      <c r="E772" s="2" t="s">
        <v>21</v>
      </c>
      <c r="F772" s="2" t="s">
        <v>2141</v>
      </c>
      <c r="G772" s="2">
        <v>1</v>
      </c>
      <c r="H772" s="3">
        <v>123.11</v>
      </c>
      <c r="I772" s="2">
        <v>15</v>
      </c>
      <c r="J772" s="3">
        <v>18.47</v>
      </c>
      <c r="K772" s="3">
        <v>120.34</v>
      </c>
      <c r="L772" s="3">
        <v>91.18</v>
      </c>
      <c r="M772" s="3">
        <v>29.16</v>
      </c>
      <c r="N772" s="2" t="s">
        <v>133</v>
      </c>
      <c r="O772" s="2" t="s">
        <v>24</v>
      </c>
      <c r="P772" s="2" t="s">
        <v>25</v>
      </c>
      <c r="Q772" s="2" t="s">
        <v>2974</v>
      </c>
      <c r="R772" s="2" t="s">
        <v>27</v>
      </c>
    </row>
    <row r="773" spans="1:18" x14ac:dyDescent="0.25">
      <c r="A773" s="2" t="s">
        <v>3088</v>
      </c>
      <c r="B773" s="6">
        <v>45991</v>
      </c>
      <c r="C773" s="2" t="s">
        <v>1232</v>
      </c>
      <c r="D773" s="2" t="s">
        <v>1030</v>
      </c>
      <c r="E773" s="2" t="s">
        <v>1403</v>
      </c>
      <c r="F773" s="2" t="s">
        <v>1404</v>
      </c>
      <c r="G773" s="2">
        <v>4</v>
      </c>
      <c r="H773" s="3">
        <v>277.42</v>
      </c>
      <c r="I773" s="2">
        <v>10</v>
      </c>
      <c r="J773" s="3">
        <v>110.97</v>
      </c>
      <c r="K773" s="3">
        <v>1148.52</v>
      </c>
      <c r="L773" s="3">
        <v>796.64</v>
      </c>
      <c r="M773" s="3">
        <v>351.88</v>
      </c>
      <c r="N773" s="2" t="s">
        <v>80</v>
      </c>
      <c r="O773" s="2" t="s">
        <v>24</v>
      </c>
      <c r="P773" s="2" t="s">
        <v>25</v>
      </c>
      <c r="Q773" s="2" t="s">
        <v>451</v>
      </c>
      <c r="R773" s="2" t="s">
        <v>27</v>
      </c>
    </row>
    <row r="774" spans="1:18" x14ac:dyDescent="0.25">
      <c r="A774" s="2" t="s">
        <v>3382</v>
      </c>
      <c r="B774" s="6">
        <v>45991</v>
      </c>
      <c r="C774" s="2" t="s">
        <v>1538</v>
      </c>
      <c r="D774" s="2" t="s">
        <v>539</v>
      </c>
      <c r="E774" s="2" t="s">
        <v>209</v>
      </c>
      <c r="F774" s="2" t="s">
        <v>210</v>
      </c>
      <c r="G774" s="2">
        <v>8</v>
      </c>
      <c r="H774" s="3">
        <v>283.92</v>
      </c>
      <c r="I774" s="2">
        <v>0</v>
      </c>
      <c r="J774" s="3">
        <v>0</v>
      </c>
      <c r="K774" s="2">
        <v>2612.06</v>
      </c>
      <c r="L774" s="3">
        <v>1684.16</v>
      </c>
      <c r="M774" s="3">
        <v>927.9</v>
      </c>
      <c r="N774" s="2" t="s">
        <v>68</v>
      </c>
      <c r="O774" s="2" t="s">
        <v>24</v>
      </c>
      <c r="P774" s="2" t="s">
        <v>25</v>
      </c>
      <c r="Q774" s="2" t="s">
        <v>3383</v>
      </c>
      <c r="R774" s="2" t="s">
        <v>27</v>
      </c>
    </row>
    <row r="775" spans="1:18" x14ac:dyDescent="0.25">
      <c r="A775" s="2" t="s">
        <v>3558</v>
      </c>
      <c r="B775" s="6">
        <v>45991</v>
      </c>
      <c r="C775" s="2" t="s">
        <v>181</v>
      </c>
      <c r="D775" s="2" t="s">
        <v>226</v>
      </c>
      <c r="E775" s="2" t="s">
        <v>2611</v>
      </c>
      <c r="F775" s="2" t="s">
        <v>2612</v>
      </c>
      <c r="G775" s="2">
        <v>3</v>
      </c>
      <c r="H775" s="3">
        <v>351.95</v>
      </c>
      <c r="I775" s="2">
        <v>0</v>
      </c>
      <c r="J775" s="3">
        <v>0</v>
      </c>
      <c r="K775" s="3">
        <v>1214.23</v>
      </c>
      <c r="L775" s="3">
        <v>665.16</v>
      </c>
      <c r="M775" s="3">
        <v>549.07000000000005</v>
      </c>
      <c r="N775" s="2" t="s">
        <v>47</v>
      </c>
      <c r="O775" s="2" t="s">
        <v>24</v>
      </c>
      <c r="P775" s="2" t="s">
        <v>25</v>
      </c>
      <c r="Q775" s="2" t="s">
        <v>914</v>
      </c>
      <c r="R775" s="2" t="s">
        <v>27</v>
      </c>
    </row>
    <row r="776" spans="1:18" x14ac:dyDescent="0.25">
      <c r="A776" s="2" t="s">
        <v>3922</v>
      </c>
      <c r="B776" s="6">
        <v>45991</v>
      </c>
      <c r="C776" s="2" t="s">
        <v>3923</v>
      </c>
      <c r="D776" s="2" t="s">
        <v>732</v>
      </c>
      <c r="E776" s="2" t="s">
        <v>53</v>
      </c>
      <c r="F776" s="2" t="s">
        <v>1655</v>
      </c>
      <c r="G776" s="2">
        <v>3</v>
      </c>
      <c r="H776" s="3">
        <v>661.91</v>
      </c>
      <c r="I776" s="2">
        <v>15</v>
      </c>
      <c r="J776" s="3">
        <v>297.86</v>
      </c>
      <c r="K776" s="3">
        <v>1941.05</v>
      </c>
      <c r="L776" s="3">
        <v>1196.1600000000001</v>
      </c>
      <c r="M776" s="3">
        <v>744.89</v>
      </c>
      <c r="N776" s="2" t="s">
        <v>68</v>
      </c>
      <c r="O776" s="2" t="s">
        <v>24</v>
      </c>
      <c r="P776" s="2" t="s">
        <v>55</v>
      </c>
      <c r="Q776" s="2" t="s">
        <v>2850</v>
      </c>
      <c r="R776" s="2" t="s">
        <v>27</v>
      </c>
    </row>
    <row r="777" spans="1:18" x14ac:dyDescent="0.25">
      <c r="A777" s="2" t="s">
        <v>3969</v>
      </c>
      <c r="B777" s="6">
        <v>45991</v>
      </c>
      <c r="C777" s="2" t="s">
        <v>3668</v>
      </c>
      <c r="D777" s="2" t="s">
        <v>871</v>
      </c>
      <c r="E777" s="2" t="s">
        <v>270</v>
      </c>
      <c r="F777" s="2" t="s">
        <v>3117</v>
      </c>
      <c r="G777" s="2">
        <v>3</v>
      </c>
      <c r="H777" s="3">
        <v>214.04</v>
      </c>
      <c r="I777" s="2">
        <v>0</v>
      </c>
      <c r="J777" s="3">
        <v>0</v>
      </c>
      <c r="K777" s="3">
        <v>738.44</v>
      </c>
      <c r="L777" s="3">
        <v>474.18</v>
      </c>
      <c r="M777" s="3">
        <v>264.26</v>
      </c>
      <c r="N777" s="2" t="s">
        <v>40</v>
      </c>
      <c r="O777" s="2" t="s">
        <v>24</v>
      </c>
      <c r="P777" s="2" t="s">
        <v>25</v>
      </c>
      <c r="Q777" s="2" t="s">
        <v>1380</v>
      </c>
      <c r="R777" s="2" t="s">
        <v>27</v>
      </c>
    </row>
    <row r="778" spans="1:18" x14ac:dyDescent="0.25">
      <c r="A778" s="2" t="s">
        <v>4010</v>
      </c>
      <c r="B778" s="6">
        <v>45991</v>
      </c>
      <c r="C778" s="2" t="s">
        <v>1161</v>
      </c>
      <c r="D778" s="2" t="s">
        <v>454</v>
      </c>
      <c r="E778" s="2" t="s">
        <v>78</v>
      </c>
      <c r="F778" s="2" t="s">
        <v>79</v>
      </c>
      <c r="G778" s="2">
        <v>4</v>
      </c>
      <c r="H778" s="3">
        <v>365.92</v>
      </c>
      <c r="I778" s="2">
        <v>15</v>
      </c>
      <c r="J778" s="3">
        <v>219.55</v>
      </c>
      <c r="K778" s="3">
        <v>1430.75</v>
      </c>
      <c r="L778" s="3">
        <v>1241.52</v>
      </c>
      <c r="M778" s="3">
        <v>189.23</v>
      </c>
      <c r="N778" s="2" t="s">
        <v>1754</v>
      </c>
      <c r="O778" s="2" t="s">
        <v>24</v>
      </c>
      <c r="P778" s="2" t="s">
        <v>25</v>
      </c>
      <c r="Q778" s="2" t="s">
        <v>2078</v>
      </c>
      <c r="R778" s="2" t="s">
        <v>27</v>
      </c>
    </row>
    <row r="779" spans="1:18" x14ac:dyDescent="0.25">
      <c r="A779" s="2" t="s">
        <v>4181</v>
      </c>
      <c r="B779" s="6">
        <v>45991</v>
      </c>
      <c r="C779" s="2" t="s">
        <v>1452</v>
      </c>
      <c r="D779" s="2" t="s">
        <v>539</v>
      </c>
      <c r="E779" s="2" t="s">
        <v>1309</v>
      </c>
      <c r="F779" s="2" t="s">
        <v>222</v>
      </c>
      <c r="G779" s="2">
        <v>1</v>
      </c>
      <c r="H779" s="3">
        <v>251.73</v>
      </c>
      <c r="I779" s="2">
        <v>15</v>
      </c>
      <c r="J779" s="3">
        <v>37.76</v>
      </c>
      <c r="K779" s="3">
        <v>246.07</v>
      </c>
      <c r="L779" s="3">
        <v>210.52</v>
      </c>
      <c r="M779" s="3">
        <v>35.549999999999997</v>
      </c>
      <c r="N779" s="2" t="s">
        <v>23</v>
      </c>
      <c r="O779" s="2" t="s">
        <v>24</v>
      </c>
      <c r="P779" s="2" t="s">
        <v>25</v>
      </c>
      <c r="Q779" s="2" t="s">
        <v>557</v>
      </c>
      <c r="R779" s="2" t="s">
        <v>27</v>
      </c>
    </row>
    <row r="780" spans="1:18" x14ac:dyDescent="0.25">
      <c r="A780" s="2" t="s">
        <v>529</v>
      </c>
      <c r="B780" s="6">
        <v>45990</v>
      </c>
      <c r="C780" s="2" t="s">
        <v>152</v>
      </c>
      <c r="D780" s="2" t="s">
        <v>530</v>
      </c>
      <c r="E780" s="2" t="s">
        <v>114</v>
      </c>
      <c r="F780" s="2" t="s">
        <v>531</v>
      </c>
      <c r="G780" s="2">
        <v>8</v>
      </c>
      <c r="H780" s="3">
        <v>128.33000000000001</v>
      </c>
      <c r="I780" s="2">
        <v>10</v>
      </c>
      <c r="J780" s="3">
        <v>102.66</v>
      </c>
      <c r="K780" s="3">
        <v>1062.58</v>
      </c>
      <c r="L780" s="3">
        <v>765.6</v>
      </c>
      <c r="M780" s="3">
        <v>296.98</v>
      </c>
      <c r="N780" s="2" t="s">
        <v>23</v>
      </c>
      <c r="O780" s="2" t="s">
        <v>24</v>
      </c>
      <c r="P780" s="2" t="s">
        <v>25</v>
      </c>
      <c r="Q780" s="2" t="s">
        <v>532</v>
      </c>
      <c r="R780" s="2" t="s">
        <v>27</v>
      </c>
    </row>
    <row r="781" spans="1:18" x14ac:dyDescent="0.25">
      <c r="A781" s="2" t="s">
        <v>656</v>
      </c>
      <c r="B781" s="6">
        <v>45990</v>
      </c>
      <c r="C781" s="2" t="s">
        <v>657</v>
      </c>
      <c r="D781" s="2" t="s">
        <v>101</v>
      </c>
      <c r="E781" s="2" t="s">
        <v>634</v>
      </c>
      <c r="F781" s="2" t="s">
        <v>635</v>
      </c>
      <c r="G781" s="2">
        <v>1</v>
      </c>
      <c r="H781" s="3">
        <v>434.65</v>
      </c>
      <c r="I781" s="2">
        <v>5</v>
      </c>
      <c r="J781" s="3">
        <v>21.73</v>
      </c>
      <c r="K781" s="3">
        <v>474.86</v>
      </c>
      <c r="L781" s="3">
        <v>351.63</v>
      </c>
      <c r="M781" s="3">
        <v>123.23</v>
      </c>
      <c r="N781" s="2" t="s">
        <v>68</v>
      </c>
      <c r="O781" s="2" t="s">
        <v>24</v>
      </c>
      <c r="P781" s="2" t="s">
        <v>25</v>
      </c>
      <c r="Q781" s="2" t="s">
        <v>658</v>
      </c>
      <c r="R781" s="2" t="s">
        <v>27</v>
      </c>
    </row>
    <row r="782" spans="1:18" x14ac:dyDescent="0.25">
      <c r="A782" s="2" t="s">
        <v>1667</v>
      </c>
      <c r="B782" s="6">
        <v>45990</v>
      </c>
      <c r="C782" s="2" t="s">
        <v>383</v>
      </c>
      <c r="D782" s="2" t="s">
        <v>1668</v>
      </c>
      <c r="E782" s="2" t="s">
        <v>550</v>
      </c>
      <c r="F782" s="2" t="s">
        <v>551</v>
      </c>
      <c r="G782" s="2">
        <v>6</v>
      </c>
      <c r="H782" s="3">
        <v>247.94</v>
      </c>
      <c r="I782" s="2">
        <v>10</v>
      </c>
      <c r="J782" s="3">
        <v>148.76</v>
      </c>
      <c r="K782" s="3">
        <v>1539.71</v>
      </c>
      <c r="L782" s="3">
        <v>1116.24</v>
      </c>
      <c r="M782" s="3">
        <v>423.47</v>
      </c>
      <c r="N782" s="2" t="s">
        <v>68</v>
      </c>
      <c r="O782" s="2" t="s">
        <v>24</v>
      </c>
      <c r="P782" s="2" t="s">
        <v>25</v>
      </c>
      <c r="Q782" s="2" t="s">
        <v>1669</v>
      </c>
      <c r="R782" s="2" t="s">
        <v>27</v>
      </c>
    </row>
    <row r="783" spans="1:18" x14ac:dyDescent="0.25">
      <c r="A783" s="2" t="s">
        <v>2117</v>
      </c>
      <c r="B783" s="6">
        <v>45990</v>
      </c>
      <c r="C783" s="2" t="s">
        <v>1525</v>
      </c>
      <c r="D783" s="2" t="s">
        <v>147</v>
      </c>
      <c r="E783" s="2" t="s">
        <v>973</v>
      </c>
      <c r="F783" s="2" t="s">
        <v>974</v>
      </c>
      <c r="G783" s="2">
        <v>3</v>
      </c>
      <c r="H783" s="3">
        <v>332.73</v>
      </c>
      <c r="I783" s="2">
        <v>0</v>
      </c>
      <c r="J783" s="3">
        <v>0</v>
      </c>
      <c r="K783" s="3">
        <v>1147.92</v>
      </c>
      <c r="L783" s="3">
        <v>783.66</v>
      </c>
      <c r="M783" s="3">
        <v>364.26</v>
      </c>
      <c r="N783" s="2" t="s">
        <v>40</v>
      </c>
      <c r="O783" s="2" t="s">
        <v>24</v>
      </c>
      <c r="P783" s="2" t="s">
        <v>25</v>
      </c>
      <c r="Q783" s="2" t="s">
        <v>1835</v>
      </c>
      <c r="R783" s="2" t="s">
        <v>27</v>
      </c>
    </row>
    <row r="784" spans="1:18" x14ac:dyDescent="0.25">
      <c r="A784" s="2" t="s">
        <v>2266</v>
      </c>
      <c r="B784" s="6">
        <v>45990</v>
      </c>
      <c r="C784" s="2" t="s">
        <v>342</v>
      </c>
      <c r="D784" s="2" t="s">
        <v>905</v>
      </c>
      <c r="E784" s="2" t="s">
        <v>248</v>
      </c>
      <c r="F784" s="2" t="s">
        <v>249</v>
      </c>
      <c r="G784" s="2">
        <v>7</v>
      </c>
      <c r="H784" s="3">
        <v>533.58000000000004</v>
      </c>
      <c r="I784" s="2">
        <v>0</v>
      </c>
      <c r="J784" s="3">
        <v>0</v>
      </c>
      <c r="K784" s="3">
        <v>4295.32</v>
      </c>
      <c r="L784" s="3">
        <v>2783.83</v>
      </c>
      <c r="M784" s="3">
        <v>1511.49</v>
      </c>
      <c r="N784" s="2" t="s">
        <v>47</v>
      </c>
      <c r="O784" s="2" t="s">
        <v>24</v>
      </c>
      <c r="P784" s="2" t="s">
        <v>25</v>
      </c>
      <c r="Q784" s="2" t="s">
        <v>2267</v>
      </c>
      <c r="R784" s="2" t="s">
        <v>27</v>
      </c>
    </row>
    <row r="785" spans="1:18" x14ac:dyDescent="0.25">
      <c r="A785" s="2" t="s">
        <v>2423</v>
      </c>
      <c r="B785" s="6">
        <v>45990</v>
      </c>
      <c r="C785" s="2" t="s">
        <v>1384</v>
      </c>
      <c r="D785" s="2" t="s">
        <v>2135</v>
      </c>
      <c r="E785" s="2" t="s">
        <v>1081</v>
      </c>
      <c r="F785" s="2" t="s">
        <v>1082</v>
      </c>
      <c r="G785" s="2">
        <v>3</v>
      </c>
      <c r="H785" s="3">
        <v>70.650000000000006</v>
      </c>
      <c r="I785" s="2">
        <v>0</v>
      </c>
      <c r="J785" s="3">
        <v>0</v>
      </c>
      <c r="K785" s="3">
        <v>243.74</v>
      </c>
      <c r="L785" s="3">
        <v>173.67</v>
      </c>
      <c r="M785" s="3">
        <v>70.069999999999993</v>
      </c>
      <c r="N785" s="2" t="s">
        <v>80</v>
      </c>
      <c r="O785" s="2" t="s">
        <v>345</v>
      </c>
      <c r="P785" s="2" t="s">
        <v>25</v>
      </c>
      <c r="Q785" s="2" t="s">
        <v>1764</v>
      </c>
      <c r="R785" s="2" t="s">
        <v>27</v>
      </c>
    </row>
    <row r="786" spans="1:18" x14ac:dyDescent="0.25">
      <c r="A786" s="2" t="s">
        <v>2731</v>
      </c>
      <c r="B786" s="6">
        <v>45990</v>
      </c>
      <c r="C786" s="2" t="s">
        <v>1681</v>
      </c>
      <c r="D786" s="2" t="s">
        <v>802</v>
      </c>
      <c r="E786" s="2" t="s">
        <v>606</v>
      </c>
      <c r="F786" s="2" t="s">
        <v>1270</v>
      </c>
      <c r="G786" s="2">
        <v>4</v>
      </c>
      <c r="H786" s="3">
        <v>298.68</v>
      </c>
      <c r="I786" s="2">
        <v>0</v>
      </c>
      <c r="J786" s="3">
        <v>0</v>
      </c>
      <c r="K786" s="3">
        <v>1373.93</v>
      </c>
      <c r="L786" s="3">
        <v>1002.76</v>
      </c>
      <c r="M786" s="3">
        <v>371.17</v>
      </c>
      <c r="N786" s="2" t="s">
        <v>80</v>
      </c>
      <c r="O786" s="2" t="s">
        <v>24</v>
      </c>
      <c r="P786" s="2" t="s">
        <v>25</v>
      </c>
      <c r="Q786" s="2" t="s">
        <v>1072</v>
      </c>
      <c r="R786" s="2" t="s">
        <v>27</v>
      </c>
    </row>
    <row r="787" spans="1:18" x14ac:dyDescent="0.25">
      <c r="A787" s="2" t="s">
        <v>2838</v>
      </c>
      <c r="B787" s="6">
        <v>45990</v>
      </c>
      <c r="C787" s="2" t="s">
        <v>100</v>
      </c>
      <c r="D787" s="2" t="s">
        <v>509</v>
      </c>
      <c r="E787" s="2" t="s">
        <v>2478</v>
      </c>
      <c r="F787" s="2" t="s">
        <v>1319</v>
      </c>
      <c r="G787" s="2">
        <v>5</v>
      </c>
      <c r="H787" s="3">
        <v>325.3</v>
      </c>
      <c r="I787" s="2">
        <v>5</v>
      </c>
      <c r="J787" s="3">
        <v>81.33</v>
      </c>
      <c r="K787" s="3">
        <v>1776.95</v>
      </c>
      <c r="L787" s="3">
        <v>1268.5</v>
      </c>
      <c r="M787" s="3">
        <v>508.45</v>
      </c>
      <c r="N787" s="2" t="s">
        <v>80</v>
      </c>
      <c r="O787" s="2" t="s">
        <v>24</v>
      </c>
      <c r="P787" s="2" t="s">
        <v>25</v>
      </c>
      <c r="Q787" s="2" t="s">
        <v>2839</v>
      </c>
      <c r="R787" s="2" t="s">
        <v>27</v>
      </c>
    </row>
    <row r="788" spans="1:18" x14ac:dyDescent="0.25">
      <c r="A788" s="2" t="s">
        <v>2891</v>
      </c>
      <c r="B788" s="6">
        <v>45990</v>
      </c>
      <c r="C788" s="2" t="s">
        <v>1457</v>
      </c>
      <c r="D788" s="2" t="s">
        <v>1475</v>
      </c>
      <c r="E788" s="2" t="s">
        <v>478</v>
      </c>
      <c r="F788" s="2" t="s">
        <v>1834</v>
      </c>
      <c r="G788" s="2">
        <v>5</v>
      </c>
      <c r="H788" s="3">
        <v>207.09</v>
      </c>
      <c r="I788" s="2">
        <v>0</v>
      </c>
      <c r="J788" s="3">
        <v>0</v>
      </c>
      <c r="K788" s="3">
        <v>1190.77</v>
      </c>
      <c r="L788" s="3">
        <v>792.15</v>
      </c>
      <c r="M788" s="3">
        <v>398.62</v>
      </c>
      <c r="N788" s="2" t="s">
        <v>40</v>
      </c>
      <c r="O788" s="2" t="s">
        <v>24</v>
      </c>
      <c r="P788" s="2" t="s">
        <v>25</v>
      </c>
      <c r="Q788" s="2" t="s">
        <v>1126</v>
      </c>
      <c r="R788" s="2" t="s">
        <v>27</v>
      </c>
    </row>
    <row r="789" spans="1:18" x14ac:dyDescent="0.25">
      <c r="A789" s="2" t="s">
        <v>2920</v>
      </c>
      <c r="B789" s="6">
        <v>45990</v>
      </c>
      <c r="C789" s="2" t="s">
        <v>1095</v>
      </c>
      <c r="D789" s="2" t="s">
        <v>147</v>
      </c>
      <c r="E789" s="2" t="s">
        <v>1252</v>
      </c>
      <c r="F789" s="2" t="s">
        <v>1335</v>
      </c>
      <c r="G789" s="2">
        <v>5</v>
      </c>
      <c r="H789" s="3">
        <v>332.73</v>
      </c>
      <c r="I789" s="2">
        <v>0</v>
      </c>
      <c r="J789" s="3">
        <v>0</v>
      </c>
      <c r="K789" s="3">
        <v>1913.2</v>
      </c>
      <c r="L789" s="3">
        <v>1306.0999999999999</v>
      </c>
      <c r="M789" s="3">
        <v>607.1</v>
      </c>
      <c r="N789" s="2" t="s">
        <v>47</v>
      </c>
      <c r="O789" s="2" t="s">
        <v>24</v>
      </c>
      <c r="P789" s="2" t="s">
        <v>25</v>
      </c>
      <c r="Q789" s="2" t="s">
        <v>2590</v>
      </c>
      <c r="R789" s="2" t="s">
        <v>27</v>
      </c>
    </row>
    <row r="790" spans="1:18" x14ac:dyDescent="0.25">
      <c r="A790" s="2" t="s">
        <v>2932</v>
      </c>
      <c r="B790" s="6">
        <v>45990</v>
      </c>
      <c r="C790" s="2" t="s">
        <v>2677</v>
      </c>
      <c r="D790" s="2" t="s">
        <v>147</v>
      </c>
      <c r="E790" s="2" t="s">
        <v>285</v>
      </c>
      <c r="F790" s="2" t="s">
        <v>2070</v>
      </c>
      <c r="G790" s="2">
        <v>6</v>
      </c>
      <c r="H790" s="3">
        <v>380.19</v>
      </c>
      <c r="I790" s="2">
        <v>15</v>
      </c>
      <c r="J790" s="3">
        <v>342.17</v>
      </c>
      <c r="K790" s="3">
        <v>2229.8200000000002</v>
      </c>
      <c r="L790" s="3">
        <v>1567.32</v>
      </c>
      <c r="M790" s="3">
        <v>662.5</v>
      </c>
      <c r="N790" s="2" t="s">
        <v>23</v>
      </c>
      <c r="O790" s="2" t="s">
        <v>24</v>
      </c>
      <c r="P790" s="2" t="s">
        <v>25</v>
      </c>
      <c r="Q790" s="2" t="s">
        <v>2933</v>
      </c>
      <c r="R790" s="2" t="s">
        <v>27</v>
      </c>
    </row>
    <row r="791" spans="1:18" x14ac:dyDescent="0.25">
      <c r="A791" s="2" t="s">
        <v>3148</v>
      </c>
      <c r="B791" s="6">
        <v>45990</v>
      </c>
      <c r="C791" s="2" t="s">
        <v>2887</v>
      </c>
      <c r="D791" s="2" t="s">
        <v>539</v>
      </c>
      <c r="E791" s="2" t="s">
        <v>153</v>
      </c>
      <c r="F791" s="2" t="s">
        <v>154</v>
      </c>
      <c r="G791" s="2">
        <v>4</v>
      </c>
      <c r="H791" s="3">
        <v>251.73</v>
      </c>
      <c r="I791" s="2">
        <v>20</v>
      </c>
      <c r="J791" s="3">
        <v>201.38</v>
      </c>
      <c r="K791" s="3">
        <v>926.37</v>
      </c>
      <c r="L791" s="3">
        <v>842.08</v>
      </c>
      <c r="M791" s="3">
        <v>84.29</v>
      </c>
      <c r="N791" s="2" t="s">
        <v>23</v>
      </c>
      <c r="O791" s="2" t="s">
        <v>24</v>
      </c>
      <c r="P791" s="2" t="s">
        <v>25</v>
      </c>
      <c r="Q791" s="2" t="s">
        <v>1070</v>
      </c>
      <c r="R791" s="2" t="s">
        <v>27</v>
      </c>
    </row>
    <row r="792" spans="1:18" x14ac:dyDescent="0.25">
      <c r="A792" s="2" t="s">
        <v>3398</v>
      </c>
      <c r="B792" s="6">
        <v>45990</v>
      </c>
      <c r="C792" s="2" t="s">
        <v>3399</v>
      </c>
      <c r="D792" s="2" t="s">
        <v>1490</v>
      </c>
      <c r="E792" s="2" t="s">
        <v>1233</v>
      </c>
      <c r="F792" s="2" t="s">
        <v>929</v>
      </c>
      <c r="G792" s="2">
        <v>3</v>
      </c>
      <c r="H792" s="3">
        <v>102.51</v>
      </c>
      <c r="I792" s="2">
        <v>5</v>
      </c>
      <c r="J792" s="3">
        <v>15.38</v>
      </c>
      <c r="K792" s="3">
        <v>335.97</v>
      </c>
      <c r="L792" s="3">
        <v>266.16000000000003</v>
      </c>
      <c r="M792" s="3">
        <v>69.81</v>
      </c>
      <c r="N792" s="2" t="s">
        <v>47</v>
      </c>
      <c r="O792" s="2" t="s">
        <v>24</v>
      </c>
      <c r="P792" s="2" t="s">
        <v>25</v>
      </c>
      <c r="Q792" s="2" t="s">
        <v>1376</v>
      </c>
      <c r="R792" s="2" t="s">
        <v>27</v>
      </c>
    </row>
    <row r="793" spans="1:18" x14ac:dyDescent="0.25">
      <c r="A793" s="2" t="s">
        <v>3455</v>
      </c>
      <c r="B793" s="6">
        <v>45990</v>
      </c>
      <c r="C793" s="2" t="s">
        <v>2246</v>
      </c>
      <c r="D793" s="2" t="s">
        <v>89</v>
      </c>
      <c r="E793" s="2" t="s">
        <v>465</v>
      </c>
      <c r="F793" s="2" t="s">
        <v>466</v>
      </c>
      <c r="G793" s="2">
        <v>4</v>
      </c>
      <c r="H793" s="3">
        <v>38.659999999999997</v>
      </c>
      <c r="I793" s="2">
        <v>0</v>
      </c>
      <c r="J793" s="3">
        <v>0</v>
      </c>
      <c r="K793" s="3">
        <v>177.84</v>
      </c>
      <c r="L793" s="3">
        <v>129.6</v>
      </c>
      <c r="M793" s="3">
        <v>48.24</v>
      </c>
      <c r="N793" s="2" t="s">
        <v>133</v>
      </c>
      <c r="O793" s="2" t="s">
        <v>24</v>
      </c>
      <c r="P793" s="2" t="s">
        <v>25</v>
      </c>
      <c r="Q793" s="2" t="s">
        <v>546</v>
      </c>
      <c r="R793" s="2" t="s">
        <v>27</v>
      </c>
    </row>
    <row r="794" spans="1:18" x14ac:dyDescent="0.25">
      <c r="A794" s="2" t="s">
        <v>3796</v>
      </c>
      <c r="B794" s="6">
        <v>45990</v>
      </c>
      <c r="C794" s="2" t="s">
        <v>1058</v>
      </c>
      <c r="D794" s="2" t="s">
        <v>714</v>
      </c>
      <c r="E794" s="2" t="s">
        <v>1157</v>
      </c>
      <c r="F794" s="2" t="s">
        <v>1158</v>
      </c>
      <c r="G794" s="2">
        <v>1</v>
      </c>
      <c r="H794" s="3">
        <v>161.03</v>
      </c>
      <c r="I794" s="2">
        <v>0</v>
      </c>
      <c r="J794" s="3">
        <v>0</v>
      </c>
      <c r="K794" s="3">
        <v>185.18</v>
      </c>
      <c r="L794" s="3">
        <v>124.24</v>
      </c>
      <c r="M794" s="3">
        <v>60.94</v>
      </c>
      <c r="N794" s="2" t="s">
        <v>47</v>
      </c>
      <c r="O794" s="2" t="s">
        <v>24</v>
      </c>
      <c r="P794" s="2" t="s">
        <v>25</v>
      </c>
      <c r="Q794" s="2" t="s">
        <v>266</v>
      </c>
      <c r="R794" s="2" t="s">
        <v>27</v>
      </c>
    </row>
    <row r="795" spans="1:18" x14ac:dyDescent="0.25">
      <c r="A795" s="2" t="s">
        <v>4112</v>
      </c>
      <c r="B795" s="6">
        <v>45990</v>
      </c>
      <c r="C795" s="2" t="s">
        <v>1240</v>
      </c>
      <c r="D795" s="2" t="s">
        <v>549</v>
      </c>
      <c r="E795" s="2" t="s">
        <v>1063</v>
      </c>
      <c r="F795" s="2" t="s">
        <v>1064</v>
      </c>
      <c r="G795" s="2">
        <v>4</v>
      </c>
      <c r="H795" s="3">
        <v>253.33</v>
      </c>
      <c r="I795" s="2">
        <v>0</v>
      </c>
      <c r="J795" s="3">
        <v>0</v>
      </c>
      <c r="K795" s="3">
        <v>1165.32</v>
      </c>
      <c r="L795" s="3">
        <v>728.68</v>
      </c>
      <c r="M795" s="3">
        <v>436.64</v>
      </c>
      <c r="N795" s="2" t="s">
        <v>40</v>
      </c>
      <c r="O795" s="2" t="s">
        <v>24</v>
      </c>
      <c r="P795" s="2" t="s">
        <v>25</v>
      </c>
      <c r="Q795" s="2" t="s">
        <v>317</v>
      </c>
      <c r="R795" s="2" t="s">
        <v>27</v>
      </c>
    </row>
    <row r="796" spans="1:18" x14ac:dyDescent="0.25">
      <c r="A796" s="2" t="s">
        <v>4148</v>
      </c>
      <c r="B796" s="6">
        <v>45990</v>
      </c>
      <c r="C796" s="2" t="s">
        <v>2030</v>
      </c>
      <c r="D796" s="2" t="s">
        <v>530</v>
      </c>
      <c r="E796" s="2" t="s">
        <v>400</v>
      </c>
      <c r="F796" s="2" t="s">
        <v>401</v>
      </c>
      <c r="G796" s="2">
        <v>3</v>
      </c>
      <c r="H796" s="3">
        <v>125.15</v>
      </c>
      <c r="I796" s="2">
        <v>10</v>
      </c>
      <c r="J796" s="3">
        <v>37.549999999999997</v>
      </c>
      <c r="K796" s="3">
        <v>388.59</v>
      </c>
      <c r="L796" s="3">
        <v>287.10000000000002</v>
      </c>
      <c r="M796" s="3">
        <v>101.49</v>
      </c>
      <c r="N796" s="2" t="s">
        <v>47</v>
      </c>
      <c r="O796" s="2" t="s">
        <v>24</v>
      </c>
      <c r="P796" s="2" t="s">
        <v>25</v>
      </c>
      <c r="Q796" s="2" t="s">
        <v>69</v>
      </c>
      <c r="R796" s="2" t="s">
        <v>27</v>
      </c>
    </row>
    <row r="797" spans="1:18" x14ac:dyDescent="0.25">
      <c r="A797" s="2" t="s">
        <v>4253</v>
      </c>
      <c r="B797" s="6">
        <v>45990</v>
      </c>
      <c r="C797" s="2" t="s">
        <v>2320</v>
      </c>
      <c r="D797" s="2" t="s">
        <v>581</v>
      </c>
      <c r="E797" s="2" t="s">
        <v>1031</v>
      </c>
      <c r="F797" s="2" t="s">
        <v>1032</v>
      </c>
      <c r="G797" s="2">
        <v>2</v>
      </c>
      <c r="H797" s="3">
        <v>139.21</v>
      </c>
      <c r="I797" s="2">
        <v>10</v>
      </c>
      <c r="J797" s="3">
        <v>27.84</v>
      </c>
      <c r="K797" s="3">
        <v>288.17</v>
      </c>
      <c r="L797" s="3">
        <v>213.98</v>
      </c>
      <c r="M797" s="3">
        <v>74.19</v>
      </c>
      <c r="N797" s="2" t="s">
        <v>47</v>
      </c>
      <c r="O797" s="2" t="s">
        <v>24</v>
      </c>
      <c r="P797" s="2" t="s">
        <v>25</v>
      </c>
      <c r="Q797" s="2" t="s">
        <v>4221</v>
      </c>
      <c r="R797" s="2" t="s">
        <v>27</v>
      </c>
    </row>
    <row r="798" spans="1:18" x14ac:dyDescent="0.25">
      <c r="A798" s="2" t="s">
        <v>4521</v>
      </c>
      <c r="B798" s="6">
        <v>45990</v>
      </c>
      <c r="C798" s="2" t="s">
        <v>3068</v>
      </c>
      <c r="D798" s="2" t="s">
        <v>44</v>
      </c>
      <c r="E798" s="2" t="s">
        <v>198</v>
      </c>
      <c r="F798" s="2" t="s">
        <v>694</v>
      </c>
      <c r="G798" s="2">
        <v>3</v>
      </c>
      <c r="H798" s="3">
        <v>429.2</v>
      </c>
      <c r="I798" s="2">
        <v>0</v>
      </c>
      <c r="J798" s="3">
        <v>0</v>
      </c>
      <c r="K798" s="3">
        <v>1480.74</v>
      </c>
      <c r="L798" s="3">
        <v>709.62</v>
      </c>
      <c r="M798" s="3">
        <v>771.12</v>
      </c>
      <c r="N798" s="2" t="s">
        <v>133</v>
      </c>
      <c r="O798" s="2" t="s">
        <v>24</v>
      </c>
      <c r="P798" s="2" t="s">
        <v>33</v>
      </c>
      <c r="Q798" s="2" t="s">
        <v>2878</v>
      </c>
      <c r="R798" s="2" t="s">
        <v>27</v>
      </c>
    </row>
    <row r="799" spans="1:18" x14ac:dyDescent="0.25">
      <c r="A799" s="2" t="s">
        <v>4584</v>
      </c>
      <c r="B799" s="6">
        <v>45990</v>
      </c>
      <c r="C799" s="2" t="s">
        <v>413</v>
      </c>
      <c r="D799" s="2" t="s">
        <v>371</v>
      </c>
      <c r="E799" s="2" t="s">
        <v>209</v>
      </c>
      <c r="F799" s="2" t="s">
        <v>210</v>
      </c>
      <c r="G799" s="2">
        <v>8</v>
      </c>
      <c r="H799" s="3">
        <v>429.84</v>
      </c>
      <c r="I799" s="2">
        <v>5</v>
      </c>
      <c r="J799" s="3">
        <v>171.94</v>
      </c>
      <c r="K799" s="3">
        <v>3756.8</v>
      </c>
      <c r="L799" s="3">
        <v>2479.84</v>
      </c>
      <c r="M799" s="3">
        <v>1276.96</v>
      </c>
      <c r="N799" s="2" t="s">
        <v>40</v>
      </c>
      <c r="O799" s="2" t="s">
        <v>24</v>
      </c>
      <c r="P799" s="2" t="s">
        <v>55</v>
      </c>
      <c r="Q799" s="2" t="s">
        <v>2201</v>
      </c>
      <c r="R799" s="2" t="s">
        <v>27</v>
      </c>
    </row>
    <row r="800" spans="1:18" x14ac:dyDescent="0.25">
      <c r="A800" s="2" t="s">
        <v>1860</v>
      </c>
      <c r="B800" s="6">
        <v>45989</v>
      </c>
      <c r="C800" s="2" t="s">
        <v>1861</v>
      </c>
      <c r="D800" s="2" t="s">
        <v>1150</v>
      </c>
      <c r="E800" s="2" t="s">
        <v>90</v>
      </c>
      <c r="F800" s="2" t="s">
        <v>91</v>
      </c>
      <c r="G800" s="2">
        <v>5</v>
      </c>
      <c r="H800" s="3">
        <v>468.94</v>
      </c>
      <c r="I800" s="2">
        <v>5</v>
      </c>
      <c r="J800" s="3">
        <v>117.23</v>
      </c>
      <c r="K800" s="3">
        <v>2227.4699999999998</v>
      </c>
      <c r="L800" s="3">
        <v>1684</v>
      </c>
      <c r="M800" s="3">
        <v>543.47</v>
      </c>
      <c r="N800" s="2" t="s">
        <v>80</v>
      </c>
      <c r="O800" s="2" t="s">
        <v>24</v>
      </c>
      <c r="P800" s="2" t="s">
        <v>25</v>
      </c>
      <c r="Q800" s="2" t="s">
        <v>1359</v>
      </c>
      <c r="R800" s="2" t="s">
        <v>49</v>
      </c>
    </row>
    <row r="801" spans="1:18" x14ac:dyDescent="0.25">
      <c r="A801" s="2" t="s">
        <v>2191</v>
      </c>
      <c r="B801" s="6">
        <v>45989</v>
      </c>
      <c r="C801" s="2" t="s">
        <v>152</v>
      </c>
      <c r="D801" s="2" t="s">
        <v>605</v>
      </c>
      <c r="E801" s="2" t="s">
        <v>634</v>
      </c>
      <c r="F801" s="2" t="s">
        <v>635</v>
      </c>
      <c r="G801" s="2">
        <v>6</v>
      </c>
      <c r="H801" s="3">
        <v>77.52</v>
      </c>
      <c r="I801" s="2">
        <v>0</v>
      </c>
      <c r="J801" s="3">
        <v>0</v>
      </c>
      <c r="K801" s="3">
        <v>465.12</v>
      </c>
      <c r="L801" s="3">
        <v>372.84</v>
      </c>
      <c r="M801" s="3">
        <v>92.28</v>
      </c>
      <c r="N801" s="2" t="s">
        <v>47</v>
      </c>
      <c r="O801" s="2" t="s">
        <v>24</v>
      </c>
      <c r="P801" s="2" t="s">
        <v>25</v>
      </c>
      <c r="Q801" s="2" t="s">
        <v>1752</v>
      </c>
      <c r="R801" s="2" t="s">
        <v>49</v>
      </c>
    </row>
    <row r="802" spans="1:18" x14ac:dyDescent="0.25">
      <c r="A802" s="2" t="s">
        <v>2492</v>
      </c>
      <c r="B802" s="6">
        <v>45989</v>
      </c>
      <c r="C802" s="2" t="s">
        <v>2255</v>
      </c>
      <c r="D802" s="2" t="s">
        <v>499</v>
      </c>
      <c r="E802" s="2" t="s">
        <v>53</v>
      </c>
      <c r="F802" s="2" t="s">
        <v>1032</v>
      </c>
      <c r="G802" s="2">
        <v>4</v>
      </c>
      <c r="H802" s="3">
        <v>401.06</v>
      </c>
      <c r="I802" s="2">
        <v>0</v>
      </c>
      <c r="J802" s="3">
        <v>0</v>
      </c>
      <c r="K802" s="3">
        <v>1604.24</v>
      </c>
      <c r="L802" s="3">
        <v>1389.88</v>
      </c>
      <c r="M802" s="3">
        <v>214.36</v>
      </c>
      <c r="N802" s="2" t="s">
        <v>68</v>
      </c>
      <c r="O802" s="2" t="s">
        <v>24</v>
      </c>
      <c r="P802" s="2" t="s">
        <v>25</v>
      </c>
      <c r="Q802" s="2" t="s">
        <v>586</v>
      </c>
      <c r="R802" s="2" t="s">
        <v>49</v>
      </c>
    </row>
    <row r="803" spans="1:18" x14ac:dyDescent="0.25">
      <c r="A803" s="2" t="s">
        <v>3495</v>
      </c>
      <c r="B803" s="6">
        <v>45989</v>
      </c>
      <c r="C803" s="2" t="s">
        <v>2506</v>
      </c>
      <c r="D803" s="2" t="s">
        <v>314</v>
      </c>
      <c r="E803" s="2" t="s">
        <v>778</v>
      </c>
      <c r="F803" s="2" t="s">
        <v>979</v>
      </c>
      <c r="G803" s="2">
        <v>6</v>
      </c>
      <c r="H803" s="3">
        <v>355.35</v>
      </c>
      <c r="I803" s="2">
        <v>0</v>
      </c>
      <c r="J803" s="3">
        <v>0</v>
      </c>
      <c r="K803" s="3">
        <v>2132.1</v>
      </c>
      <c r="L803" s="3">
        <v>1483.5</v>
      </c>
      <c r="M803" s="3">
        <v>648.6</v>
      </c>
      <c r="N803" s="2" t="s">
        <v>68</v>
      </c>
      <c r="O803" s="2" t="s">
        <v>24</v>
      </c>
      <c r="P803" s="2" t="s">
        <v>25</v>
      </c>
      <c r="Q803" s="2" t="s">
        <v>1324</v>
      </c>
      <c r="R803" s="2" t="s">
        <v>49</v>
      </c>
    </row>
    <row r="804" spans="1:18" x14ac:dyDescent="0.25">
      <c r="A804" s="2" t="s">
        <v>3600</v>
      </c>
      <c r="B804" s="6">
        <v>45989</v>
      </c>
      <c r="C804" s="2" t="s">
        <v>3601</v>
      </c>
      <c r="D804" s="2" t="s">
        <v>755</v>
      </c>
      <c r="E804" s="2" t="s">
        <v>1621</v>
      </c>
      <c r="F804" s="2" t="s">
        <v>1622</v>
      </c>
      <c r="G804" s="2">
        <v>2</v>
      </c>
      <c r="H804" s="3">
        <v>442.14</v>
      </c>
      <c r="I804" s="2">
        <v>0</v>
      </c>
      <c r="J804" s="3">
        <v>0</v>
      </c>
      <c r="K804" s="3">
        <v>884.28</v>
      </c>
      <c r="L804" s="3">
        <v>703.74</v>
      </c>
      <c r="M804" s="3">
        <v>180.54</v>
      </c>
      <c r="N804" s="2" t="s">
        <v>47</v>
      </c>
      <c r="O804" s="2" t="s">
        <v>24</v>
      </c>
      <c r="P804" s="2" t="s">
        <v>25</v>
      </c>
      <c r="Q804" s="2" t="s">
        <v>1676</v>
      </c>
      <c r="R804" s="2" t="s">
        <v>49</v>
      </c>
    </row>
    <row r="805" spans="1:18" x14ac:dyDescent="0.25">
      <c r="A805" s="2" t="s">
        <v>3730</v>
      </c>
      <c r="B805" s="6">
        <v>45988</v>
      </c>
      <c r="C805" s="2" t="s">
        <v>548</v>
      </c>
      <c r="D805" s="2" t="s">
        <v>1475</v>
      </c>
      <c r="E805" s="2" t="s">
        <v>671</v>
      </c>
      <c r="F805" s="2" t="s">
        <v>662</v>
      </c>
      <c r="G805" s="2">
        <v>6</v>
      </c>
      <c r="H805" s="3">
        <v>208.77</v>
      </c>
      <c r="I805" s="2">
        <v>0</v>
      </c>
      <c r="J805" s="3">
        <v>0</v>
      </c>
      <c r="K805" s="3">
        <v>1252.6199999999999</v>
      </c>
      <c r="L805" s="3">
        <v>950.58</v>
      </c>
      <c r="M805" s="3">
        <v>302.04000000000002</v>
      </c>
      <c r="N805" s="2" t="s">
        <v>133</v>
      </c>
      <c r="O805" s="2" t="s">
        <v>24</v>
      </c>
      <c r="P805" s="2" t="s">
        <v>55</v>
      </c>
      <c r="Q805" s="2" t="s">
        <v>3457</v>
      </c>
      <c r="R805" s="2" t="s">
        <v>49</v>
      </c>
    </row>
    <row r="806" spans="1:18" x14ac:dyDescent="0.25">
      <c r="A806" s="2" t="s">
        <v>3908</v>
      </c>
      <c r="B806" s="6">
        <v>45988</v>
      </c>
      <c r="C806" s="2" t="s">
        <v>2939</v>
      </c>
      <c r="D806" s="2" t="s">
        <v>124</v>
      </c>
      <c r="E806" s="2" t="s">
        <v>1157</v>
      </c>
      <c r="F806" s="2" t="s">
        <v>1158</v>
      </c>
      <c r="G806" s="2">
        <v>4</v>
      </c>
      <c r="H806" s="3">
        <v>397.22</v>
      </c>
      <c r="I806" s="2">
        <v>15</v>
      </c>
      <c r="J806" s="3">
        <v>238.33</v>
      </c>
      <c r="K806" s="3">
        <v>1350.55</v>
      </c>
      <c r="L806" s="3">
        <v>1277.48</v>
      </c>
      <c r="M806" s="3">
        <v>73.069999999999993</v>
      </c>
      <c r="N806" s="2" t="s">
        <v>40</v>
      </c>
      <c r="O806" s="2" t="s">
        <v>24</v>
      </c>
      <c r="P806" s="2" t="s">
        <v>25</v>
      </c>
      <c r="Q806" s="2" t="s">
        <v>2373</v>
      </c>
      <c r="R806" s="2" t="s">
        <v>49</v>
      </c>
    </row>
    <row r="807" spans="1:18" x14ac:dyDescent="0.25">
      <c r="A807" s="2" t="s">
        <v>4368</v>
      </c>
      <c r="B807" s="6">
        <v>45988</v>
      </c>
      <c r="C807" s="2" t="s">
        <v>4360</v>
      </c>
      <c r="D807" s="2" t="s">
        <v>264</v>
      </c>
      <c r="E807" s="2" t="s">
        <v>634</v>
      </c>
      <c r="F807" s="2" t="s">
        <v>1859</v>
      </c>
      <c r="G807" s="2">
        <v>1</v>
      </c>
      <c r="H807" s="3">
        <v>383.51</v>
      </c>
      <c r="I807" s="2">
        <v>5</v>
      </c>
      <c r="J807" s="3">
        <v>19.18</v>
      </c>
      <c r="K807" s="3">
        <v>364.33</v>
      </c>
      <c r="L807" s="3">
        <v>285.89999999999998</v>
      </c>
      <c r="M807" s="3">
        <v>78.430000000000007</v>
      </c>
      <c r="N807" s="2" t="s">
        <v>133</v>
      </c>
      <c r="O807" s="2" t="s">
        <v>24</v>
      </c>
      <c r="P807" s="2" t="s">
        <v>25</v>
      </c>
      <c r="Q807" s="2" t="s">
        <v>2684</v>
      </c>
      <c r="R807" s="2" t="s">
        <v>49</v>
      </c>
    </row>
    <row r="808" spans="1:18" x14ac:dyDescent="0.25">
      <c r="A808" s="2" t="s">
        <v>4498</v>
      </c>
      <c r="B808" s="6">
        <v>45988</v>
      </c>
      <c r="C808" s="2" t="s">
        <v>3071</v>
      </c>
      <c r="D808" s="2" t="s">
        <v>812</v>
      </c>
      <c r="E808" s="2" t="s">
        <v>523</v>
      </c>
      <c r="F808" s="2" t="s">
        <v>524</v>
      </c>
      <c r="G808" s="2">
        <v>4</v>
      </c>
      <c r="H808" s="3">
        <v>530.16</v>
      </c>
      <c r="I808" s="2">
        <v>0</v>
      </c>
      <c r="J808" s="3">
        <v>0</v>
      </c>
      <c r="K808" s="3">
        <v>2120.64</v>
      </c>
      <c r="L808" s="3">
        <v>1516.76</v>
      </c>
      <c r="M808" s="3">
        <v>603.88</v>
      </c>
      <c r="N808" s="2" t="s">
        <v>133</v>
      </c>
      <c r="O808" s="2" t="s">
        <v>24</v>
      </c>
      <c r="P808" s="2" t="s">
        <v>25</v>
      </c>
      <c r="Q808" s="2" t="s">
        <v>3512</v>
      </c>
      <c r="R808" s="2" t="s">
        <v>49</v>
      </c>
    </row>
    <row r="809" spans="1:18" x14ac:dyDescent="0.25">
      <c r="A809" s="2" t="s">
        <v>1203</v>
      </c>
      <c r="B809" s="6">
        <v>45987</v>
      </c>
      <c r="C809" s="2" t="s">
        <v>252</v>
      </c>
      <c r="D809" s="2" t="s">
        <v>1156</v>
      </c>
      <c r="E809" s="2" t="s">
        <v>1066</v>
      </c>
      <c r="F809" s="2" t="s">
        <v>471</v>
      </c>
      <c r="G809" s="2">
        <v>7</v>
      </c>
      <c r="H809" s="3">
        <v>150.41999999999999</v>
      </c>
      <c r="I809" s="2">
        <v>15</v>
      </c>
      <c r="J809" s="3">
        <v>157.94</v>
      </c>
      <c r="K809" s="3">
        <v>895</v>
      </c>
      <c r="L809" s="3">
        <v>764.47</v>
      </c>
      <c r="M809" s="3">
        <v>130.53</v>
      </c>
      <c r="N809" s="2" t="s">
        <v>47</v>
      </c>
      <c r="O809" s="2" t="s">
        <v>24</v>
      </c>
      <c r="P809" s="2" t="s">
        <v>55</v>
      </c>
      <c r="Q809" s="2" t="s">
        <v>1204</v>
      </c>
      <c r="R809" s="2" t="s">
        <v>49</v>
      </c>
    </row>
    <row r="810" spans="1:18" x14ac:dyDescent="0.25">
      <c r="A810" s="2" t="s">
        <v>1239</v>
      </c>
      <c r="B810" s="6">
        <v>45987</v>
      </c>
      <c r="C810" s="2" t="s">
        <v>1240</v>
      </c>
      <c r="D810" s="2" t="s">
        <v>37</v>
      </c>
      <c r="E810" s="2" t="s">
        <v>60</v>
      </c>
      <c r="F810" s="2" t="s">
        <v>1241</v>
      </c>
      <c r="G810" s="2">
        <v>4</v>
      </c>
      <c r="H810" s="3">
        <v>259.81</v>
      </c>
      <c r="I810" s="2">
        <v>10</v>
      </c>
      <c r="J810" s="3">
        <v>103.92</v>
      </c>
      <c r="K810" s="3">
        <v>935.32</v>
      </c>
      <c r="L810" s="3">
        <v>852.92</v>
      </c>
      <c r="M810" s="3">
        <v>82.4</v>
      </c>
      <c r="N810" s="2" t="s">
        <v>47</v>
      </c>
      <c r="O810" s="2" t="s">
        <v>24</v>
      </c>
      <c r="P810" s="2" t="s">
        <v>25</v>
      </c>
      <c r="Q810" s="2" t="s">
        <v>773</v>
      </c>
      <c r="R810" s="2" t="s">
        <v>49</v>
      </c>
    </row>
    <row r="811" spans="1:18" x14ac:dyDescent="0.25">
      <c r="A811" s="2" t="s">
        <v>2131</v>
      </c>
      <c r="B811" s="6">
        <v>45987</v>
      </c>
      <c r="C811" s="2" t="s">
        <v>219</v>
      </c>
      <c r="D811" s="2" t="s">
        <v>275</v>
      </c>
      <c r="E811" s="2" t="s">
        <v>198</v>
      </c>
      <c r="F811" s="2" t="s">
        <v>199</v>
      </c>
      <c r="G811" s="2">
        <v>2</v>
      </c>
      <c r="H811" s="3">
        <v>51.33</v>
      </c>
      <c r="I811" s="2">
        <v>20</v>
      </c>
      <c r="J811" s="3">
        <v>20.53</v>
      </c>
      <c r="K811" s="3">
        <v>82.13</v>
      </c>
      <c r="L811" s="3">
        <v>74.959999999999994</v>
      </c>
      <c r="M811" s="3">
        <v>7.17</v>
      </c>
      <c r="N811" s="2" t="s">
        <v>23</v>
      </c>
      <c r="O811" s="2" t="s">
        <v>24</v>
      </c>
      <c r="P811" s="2" t="s">
        <v>25</v>
      </c>
      <c r="Q811" s="2" t="s">
        <v>1663</v>
      </c>
      <c r="R811" s="2" t="s">
        <v>49</v>
      </c>
    </row>
    <row r="812" spans="1:18" x14ac:dyDescent="0.25">
      <c r="A812" s="2" t="s">
        <v>4114</v>
      </c>
      <c r="B812" s="6">
        <v>45987</v>
      </c>
      <c r="C812" s="2" t="s">
        <v>1605</v>
      </c>
      <c r="D812" s="2" t="s">
        <v>124</v>
      </c>
      <c r="E812" s="2" t="s">
        <v>1413</v>
      </c>
      <c r="F812" s="2" t="s">
        <v>1829</v>
      </c>
      <c r="G812" s="2">
        <v>3</v>
      </c>
      <c r="H812" s="3">
        <v>397.22</v>
      </c>
      <c r="I812" s="2">
        <v>15</v>
      </c>
      <c r="J812" s="3">
        <v>178.75</v>
      </c>
      <c r="K812" s="3">
        <v>1012.91</v>
      </c>
      <c r="L812" s="3">
        <v>958.11</v>
      </c>
      <c r="M812" s="3">
        <v>54.8</v>
      </c>
      <c r="N812" s="2" t="s">
        <v>40</v>
      </c>
      <c r="O812" s="2" t="s">
        <v>345</v>
      </c>
      <c r="P812" s="2" t="s">
        <v>55</v>
      </c>
      <c r="Q812" s="2" t="s">
        <v>1362</v>
      </c>
      <c r="R812" s="2" t="s">
        <v>49</v>
      </c>
    </row>
    <row r="813" spans="1:18" x14ac:dyDescent="0.25">
      <c r="A813" s="2" t="s">
        <v>4568</v>
      </c>
      <c r="B813" s="6">
        <v>45987</v>
      </c>
      <c r="C813" s="2" t="s">
        <v>2506</v>
      </c>
      <c r="D813" s="2" t="s">
        <v>1091</v>
      </c>
      <c r="E813" s="2" t="s">
        <v>962</v>
      </c>
      <c r="F813" s="2" t="s">
        <v>963</v>
      </c>
      <c r="G813" s="2">
        <v>3</v>
      </c>
      <c r="H813" s="3">
        <v>318.41000000000003</v>
      </c>
      <c r="I813" s="2">
        <v>15</v>
      </c>
      <c r="J813" s="3">
        <v>143.28</v>
      </c>
      <c r="K813" s="3">
        <v>811.95</v>
      </c>
      <c r="L813" s="3">
        <v>675.84</v>
      </c>
      <c r="M813" s="3">
        <v>136.11000000000001</v>
      </c>
      <c r="N813" s="2" t="s">
        <v>133</v>
      </c>
      <c r="O813" s="2" t="s">
        <v>24</v>
      </c>
      <c r="P813" s="2" t="s">
        <v>25</v>
      </c>
      <c r="Q813" s="2" t="s">
        <v>1450</v>
      </c>
      <c r="R813" s="2" t="s">
        <v>49</v>
      </c>
    </row>
    <row r="814" spans="1:18" x14ac:dyDescent="0.25">
      <c r="A814" s="2" t="s">
        <v>598</v>
      </c>
      <c r="B814" s="6">
        <v>45986</v>
      </c>
      <c r="C814" s="2" t="s">
        <v>599</v>
      </c>
      <c r="D814" s="2" t="s">
        <v>141</v>
      </c>
      <c r="E814" s="2" t="s">
        <v>600</v>
      </c>
      <c r="F814" s="2" t="s">
        <v>601</v>
      </c>
      <c r="G814" s="2">
        <v>4</v>
      </c>
      <c r="H814" s="3">
        <v>437.49</v>
      </c>
      <c r="I814" s="2">
        <v>20</v>
      </c>
      <c r="J814" s="3">
        <v>349.99</v>
      </c>
      <c r="K814" s="3">
        <v>1399.97</v>
      </c>
      <c r="L814" s="3">
        <v>1061.76</v>
      </c>
      <c r="M814" s="3">
        <v>338.21</v>
      </c>
      <c r="N814" s="2" t="s">
        <v>133</v>
      </c>
      <c r="O814" s="2" t="s">
        <v>24</v>
      </c>
      <c r="P814" s="2" t="s">
        <v>55</v>
      </c>
      <c r="Q814" s="2" t="s">
        <v>602</v>
      </c>
      <c r="R814" s="2" t="s">
        <v>49</v>
      </c>
    </row>
    <row r="815" spans="1:18" x14ac:dyDescent="0.25">
      <c r="A815" s="2" t="s">
        <v>992</v>
      </c>
      <c r="B815" s="6">
        <v>45986</v>
      </c>
      <c r="C815" s="2" t="s">
        <v>993</v>
      </c>
      <c r="D815" s="2" t="s">
        <v>581</v>
      </c>
      <c r="E815" s="2" t="s">
        <v>830</v>
      </c>
      <c r="F815" s="2" t="s">
        <v>831</v>
      </c>
      <c r="G815" s="2">
        <v>6</v>
      </c>
      <c r="H815" s="3">
        <v>157.1</v>
      </c>
      <c r="I815" s="2">
        <v>0</v>
      </c>
      <c r="J815" s="3">
        <v>0</v>
      </c>
      <c r="K815" s="3">
        <v>942.6</v>
      </c>
      <c r="L815" s="3">
        <v>641.94000000000005</v>
      </c>
      <c r="M815" s="3">
        <v>300.66000000000003</v>
      </c>
      <c r="N815" s="2" t="s">
        <v>133</v>
      </c>
      <c r="O815" s="2" t="s">
        <v>24</v>
      </c>
      <c r="P815" s="2" t="s">
        <v>55</v>
      </c>
      <c r="Q815" s="2" t="s">
        <v>994</v>
      </c>
      <c r="R815" s="2" t="s">
        <v>49</v>
      </c>
    </row>
    <row r="816" spans="1:18" x14ac:dyDescent="0.25">
      <c r="A816" s="2" t="s">
        <v>1209</v>
      </c>
      <c r="B816" s="6">
        <v>45986</v>
      </c>
      <c r="C816" s="2" t="s">
        <v>1210</v>
      </c>
      <c r="D816" s="2" t="s">
        <v>493</v>
      </c>
      <c r="E816" s="2" t="s">
        <v>78</v>
      </c>
      <c r="F816" s="2" t="s">
        <v>79</v>
      </c>
      <c r="G816" s="2">
        <v>2</v>
      </c>
      <c r="H816" s="3">
        <v>232.58</v>
      </c>
      <c r="I816" s="2">
        <v>5</v>
      </c>
      <c r="J816" s="3">
        <v>23.26</v>
      </c>
      <c r="K816" s="3">
        <v>441.9</v>
      </c>
      <c r="L816" s="3">
        <v>382.4</v>
      </c>
      <c r="M816" s="3">
        <v>59.5</v>
      </c>
      <c r="N816" s="2" t="s">
        <v>23</v>
      </c>
      <c r="O816" s="2" t="s">
        <v>24</v>
      </c>
      <c r="P816" s="2" t="s">
        <v>25</v>
      </c>
      <c r="Q816" s="2" t="s">
        <v>1211</v>
      </c>
      <c r="R816" s="2" t="s">
        <v>49</v>
      </c>
    </row>
    <row r="817" spans="1:18" x14ac:dyDescent="0.25">
      <c r="A817" s="2" t="s">
        <v>2764</v>
      </c>
      <c r="B817" s="6">
        <v>45986</v>
      </c>
      <c r="C817" s="2" t="s">
        <v>331</v>
      </c>
      <c r="D817" s="2" t="s">
        <v>895</v>
      </c>
      <c r="E817" s="2" t="s">
        <v>198</v>
      </c>
      <c r="F817" s="2" t="s">
        <v>199</v>
      </c>
      <c r="G817" s="2">
        <v>1</v>
      </c>
      <c r="H817" s="3">
        <v>438.7</v>
      </c>
      <c r="I817" s="2">
        <v>5</v>
      </c>
      <c r="J817" s="3">
        <v>21.93</v>
      </c>
      <c r="K817" s="3">
        <v>416.77</v>
      </c>
      <c r="L817" s="3">
        <v>370.18</v>
      </c>
      <c r="M817" s="3">
        <v>46.59</v>
      </c>
      <c r="N817" s="2" t="s">
        <v>47</v>
      </c>
      <c r="O817" s="2" t="s">
        <v>24</v>
      </c>
      <c r="P817" s="2" t="s">
        <v>25</v>
      </c>
      <c r="Q817" s="2" t="s">
        <v>827</v>
      </c>
      <c r="R817" s="2" t="s">
        <v>49</v>
      </c>
    </row>
    <row r="818" spans="1:18" x14ac:dyDescent="0.25">
      <c r="A818" s="2" t="s">
        <v>3372</v>
      </c>
      <c r="B818" s="6">
        <v>45986</v>
      </c>
      <c r="C818" s="2" t="s">
        <v>807</v>
      </c>
      <c r="D818" s="2" t="s">
        <v>509</v>
      </c>
      <c r="E818" s="2" t="s">
        <v>1063</v>
      </c>
      <c r="F818" s="2" t="s">
        <v>1064</v>
      </c>
      <c r="G818" s="2">
        <v>5</v>
      </c>
      <c r="H818" s="3">
        <v>291.93</v>
      </c>
      <c r="I818" s="2">
        <v>5</v>
      </c>
      <c r="J818" s="3">
        <v>72.98</v>
      </c>
      <c r="K818" s="3">
        <v>1386.67</v>
      </c>
      <c r="L818" s="3">
        <v>1268.5</v>
      </c>
      <c r="M818" s="3">
        <v>118.17</v>
      </c>
      <c r="N818" s="2" t="s">
        <v>80</v>
      </c>
      <c r="O818" s="2" t="s">
        <v>24</v>
      </c>
      <c r="P818" s="2" t="s">
        <v>25</v>
      </c>
      <c r="Q818" s="2" t="s">
        <v>1414</v>
      </c>
      <c r="R818" s="2" t="s">
        <v>49</v>
      </c>
    </row>
    <row r="819" spans="1:18" x14ac:dyDescent="0.25">
      <c r="A819" s="2" t="s">
        <v>3850</v>
      </c>
      <c r="B819" s="6">
        <v>45986</v>
      </c>
      <c r="C819" s="2" t="s">
        <v>1634</v>
      </c>
      <c r="D819" s="2" t="s">
        <v>802</v>
      </c>
      <c r="E819" s="2" t="s">
        <v>1413</v>
      </c>
      <c r="F819" s="2" t="s">
        <v>239</v>
      </c>
      <c r="G819" s="2">
        <v>2</v>
      </c>
      <c r="H819" s="3">
        <v>298.68</v>
      </c>
      <c r="I819" s="2">
        <v>15</v>
      </c>
      <c r="J819" s="3">
        <v>89.6</v>
      </c>
      <c r="K819" s="3">
        <v>507.76</v>
      </c>
      <c r="L819" s="3">
        <v>501.38</v>
      </c>
      <c r="M819" s="3">
        <v>6.38</v>
      </c>
      <c r="N819" s="2" t="s">
        <v>133</v>
      </c>
      <c r="O819" s="2" t="s">
        <v>24</v>
      </c>
      <c r="P819" s="2" t="s">
        <v>33</v>
      </c>
      <c r="Q819" s="2" t="s">
        <v>1676</v>
      </c>
      <c r="R819" s="2" t="s">
        <v>49</v>
      </c>
    </row>
    <row r="820" spans="1:18" x14ac:dyDescent="0.25">
      <c r="A820" s="2" t="s">
        <v>1234</v>
      </c>
      <c r="B820" s="6">
        <v>45985</v>
      </c>
      <c r="C820" s="2" t="s">
        <v>1235</v>
      </c>
      <c r="D820" s="2" t="s">
        <v>1030</v>
      </c>
      <c r="E820" s="2" t="s">
        <v>78</v>
      </c>
      <c r="F820" s="2" t="s">
        <v>79</v>
      </c>
      <c r="G820" s="2">
        <v>2</v>
      </c>
      <c r="H820" s="3">
        <v>277.42</v>
      </c>
      <c r="I820" s="2">
        <v>0</v>
      </c>
      <c r="J820" s="3">
        <v>0</v>
      </c>
      <c r="K820" s="3">
        <v>554.84</v>
      </c>
      <c r="L820" s="3">
        <v>398.32</v>
      </c>
      <c r="M820" s="3">
        <v>156.52000000000001</v>
      </c>
      <c r="N820" s="2" t="s">
        <v>68</v>
      </c>
      <c r="O820" s="2" t="s">
        <v>24</v>
      </c>
      <c r="P820" s="2" t="s">
        <v>25</v>
      </c>
      <c r="Q820" s="2" t="s">
        <v>641</v>
      </c>
      <c r="R820" s="2" t="s">
        <v>49</v>
      </c>
    </row>
    <row r="821" spans="1:18" x14ac:dyDescent="0.25">
      <c r="A821" s="2" t="s">
        <v>1808</v>
      </c>
      <c r="B821" s="6">
        <v>45985</v>
      </c>
      <c r="C821" s="2" t="s">
        <v>616</v>
      </c>
      <c r="D821" s="2" t="s">
        <v>1804</v>
      </c>
      <c r="E821" s="2" t="s">
        <v>366</v>
      </c>
      <c r="F821" s="2" t="s">
        <v>969</v>
      </c>
      <c r="G821" s="2">
        <v>5</v>
      </c>
      <c r="H821" s="3">
        <v>42.97</v>
      </c>
      <c r="I821" s="2">
        <v>5</v>
      </c>
      <c r="J821" s="3">
        <v>10.74</v>
      </c>
      <c r="K821" s="3">
        <v>204.11</v>
      </c>
      <c r="L821" s="3">
        <v>182.95</v>
      </c>
      <c r="M821" s="3">
        <v>21.16</v>
      </c>
      <c r="N821" s="2" t="s">
        <v>47</v>
      </c>
      <c r="O821" s="2" t="s">
        <v>24</v>
      </c>
      <c r="P821" s="2" t="s">
        <v>55</v>
      </c>
      <c r="Q821" s="2" t="s">
        <v>1376</v>
      </c>
      <c r="R821" s="2" t="s">
        <v>49</v>
      </c>
    </row>
    <row r="822" spans="1:18" x14ac:dyDescent="0.25">
      <c r="A822" s="2" t="s">
        <v>1840</v>
      </c>
      <c r="B822" s="6">
        <v>45985</v>
      </c>
      <c r="C822" s="2" t="s">
        <v>1841</v>
      </c>
      <c r="D822" s="2" t="s">
        <v>170</v>
      </c>
      <c r="E822" s="2" t="s">
        <v>1799</v>
      </c>
      <c r="F822" s="2" t="s">
        <v>1800</v>
      </c>
      <c r="G822" s="2">
        <v>4</v>
      </c>
      <c r="H822" s="3">
        <v>225.45</v>
      </c>
      <c r="I822" s="2">
        <v>0</v>
      </c>
      <c r="J822" s="3">
        <v>0</v>
      </c>
      <c r="K822" s="3">
        <v>901.8</v>
      </c>
      <c r="L822" s="3">
        <v>763.6</v>
      </c>
      <c r="M822" s="3">
        <v>138.19999999999999</v>
      </c>
      <c r="N822" s="2" t="s">
        <v>133</v>
      </c>
      <c r="O822" s="2" t="s">
        <v>24</v>
      </c>
      <c r="P822" s="2" t="s">
        <v>33</v>
      </c>
      <c r="Q822" s="2" t="s">
        <v>1842</v>
      </c>
      <c r="R822" s="2" t="s">
        <v>49</v>
      </c>
    </row>
    <row r="823" spans="1:18" x14ac:dyDescent="0.25">
      <c r="A823" s="2" t="s">
        <v>2355</v>
      </c>
      <c r="B823" s="6">
        <v>45985</v>
      </c>
      <c r="C823" s="2" t="s">
        <v>2356</v>
      </c>
      <c r="D823" s="2" t="s">
        <v>365</v>
      </c>
      <c r="E823" s="2" t="s">
        <v>623</v>
      </c>
      <c r="F823" s="2" t="s">
        <v>742</v>
      </c>
      <c r="G823" s="2">
        <v>1</v>
      </c>
      <c r="H823" s="3">
        <v>459.58</v>
      </c>
      <c r="I823" s="2">
        <v>5</v>
      </c>
      <c r="J823" s="3">
        <v>22.98</v>
      </c>
      <c r="K823" s="3">
        <v>436.6</v>
      </c>
      <c r="L823" s="3">
        <v>386.89</v>
      </c>
      <c r="M823" s="3">
        <v>49.71</v>
      </c>
      <c r="N823" s="2" t="s">
        <v>40</v>
      </c>
      <c r="O823" s="2" t="s">
        <v>24</v>
      </c>
      <c r="P823" s="2" t="s">
        <v>25</v>
      </c>
      <c r="Q823" s="2" t="s">
        <v>1192</v>
      </c>
      <c r="R823" s="2" t="s">
        <v>49</v>
      </c>
    </row>
    <row r="824" spans="1:18" x14ac:dyDescent="0.25">
      <c r="A824" s="2" t="s">
        <v>2430</v>
      </c>
      <c r="B824" s="6">
        <v>45985</v>
      </c>
      <c r="C824" s="2" t="s">
        <v>2431</v>
      </c>
      <c r="D824" s="2" t="s">
        <v>119</v>
      </c>
      <c r="E824" s="2" t="s">
        <v>589</v>
      </c>
      <c r="F824" s="2" t="s">
        <v>590</v>
      </c>
      <c r="G824" s="2">
        <v>4</v>
      </c>
      <c r="H824" s="3">
        <v>141.11000000000001</v>
      </c>
      <c r="I824" s="2">
        <v>0</v>
      </c>
      <c r="J824" s="3">
        <v>0</v>
      </c>
      <c r="K824" s="3">
        <v>564.44000000000005</v>
      </c>
      <c r="L824" s="3">
        <v>463.64</v>
      </c>
      <c r="M824" s="3">
        <v>100.8</v>
      </c>
      <c r="N824" s="2" t="s">
        <v>68</v>
      </c>
      <c r="O824" s="2" t="s">
        <v>24</v>
      </c>
      <c r="P824" s="2" t="s">
        <v>55</v>
      </c>
      <c r="Q824" s="2" t="s">
        <v>1587</v>
      </c>
      <c r="R824" s="2" t="s">
        <v>49</v>
      </c>
    </row>
    <row r="825" spans="1:18" x14ac:dyDescent="0.25">
      <c r="A825" s="2" t="s">
        <v>3313</v>
      </c>
      <c r="B825" s="6">
        <v>45985</v>
      </c>
      <c r="C825" s="2" t="s">
        <v>722</v>
      </c>
      <c r="D825" s="2" t="s">
        <v>802</v>
      </c>
      <c r="E825" s="2" t="s">
        <v>576</v>
      </c>
      <c r="F825" s="2" t="s">
        <v>1151</v>
      </c>
      <c r="G825" s="2">
        <v>4</v>
      </c>
      <c r="H825" s="3">
        <v>332.05</v>
      </c>
      <c r="I825" s="2">
        <v>15</v>
      </c>
      <c r="J825" s="3">
        <v>199.23</v>
      </c>
      <c r="K825" s="3">
        <v>1128.97</v>
      </c>
      <c r="L825" s="3">
        <v>1002.76</v>
      </c>
      <c r="M825" s="3">
        <v>126.21</v>
      </c>
      <c r="N825" s="2" t="s">
        <v>133</v>
      </c>
      <c r="O825" s="2" t="s">
        <v>24</v>
      </c>
      <c r="P825" s="2" t="s">
        <v>25</v>
      </c>
      <c r="Q825" s="2" t="s">
        <v>1590</v>
      </c>
      <c r="R825" s="2" t="s">
        <v>49</v>
      </c>
    </row>
    <row r="826" spans="1:18" x14ac:dyDescent="0.25">
      <c r="A826" s="2" t="s">
        <v>4417</v>
      </c>
      <c r="B826" s="6">
        <v>45985</v>
      </c>
      <c r="C826" s="2" t="s">
        <v>1342</v>
      </c>
      <c r="D826" s="2" t="s">
        <v>30</v>
      </c>
      <c r="E826" s="2" t="s">
        <v>864</v>
      </c>
      <c r="F826" s="2" t="s">
        <v>3275</v>
      </c>
      <c r="G826" s="2">
        <v>2</v>
      </c>
      <c r="H826" s="3">
        <v>448.94</v>
      </c>
      <c r="I826" s="2">
        <v>20</v>
      </c>
      <c r="J826" s="3">
        <v>179.58</v>
      </c>
      <c r="K826" s="3">
        <v>718.3</v>
      </c>
      <c r="L826" s="3">
        <v>760.16</v>
      </c>
      <c r="M826" s="3">
        <v>-41.86</v>
      </c>
      <c r="N826" s="2" t="s">
        <v>47</v>
      </c>
      <c r="O826" s="2" t="s">
        <v>24</v>
      </c>
      <c r="P826" s="2" t="s">
        <v>25</v>
      </c>
      <c r="Q826" s="2" t="s">
        <v>546</v>
      </c>
      <c r="R826" s="2" t="s">
        <v>49</v>
      </c>
    </row>
    <row r="827" spans="1:18" x14ac:dyDescent="0.25">
      <c r="A827" s="2" t="s">
        <v>4573</v>
      </c>
      <c r="B827" s="6">
        <v>45985</v>
      </c>
      <c r="C827" s="2" t="s">
        <v>548</v>
      </c>
      <c r="D827" s="2" t="s">
        <v>124</v>
      </c>
      <c r="E827" s="2" t="s">
        <v>102</v>
      </c>
      <c r="F827" s="2" t="s">
        <v>103</v>
      </c>
      <c r="G827" s="2">
        <v>7</v>
      </c>
      <c r="H827" s="3">
        <v>429.77</v>
      </c>
      <c r="I827" s="2">
        <v>10</v>
      </c>
      <c r="J827" s="3">
        <v>300.83999999999997</v>
      </c>
      <c r="K827" s="3">
        <v>2707.55</v>
      </c>
      <c r="L827" s="3">
        <v>2235.59</v>
      </c>
      <c r="M827" s="3">
        <v>471.96</v>
      </c>
      <c r="N827" s="2" t="s">
        <v>80</v>
      </c>
      <c r="O827" s="2" t="s">
        <v>24</v>
      </c>
      <c r="P827" s="2" t="s">
        <v>55</v>
      </c>
      <c r="Q827" s="2" t="s">
        <v>1656</v>
      </c>
      <c r="R827" s="2" t="s">
        <v>49</v>
      </c>
    </row>
    <row r="828" spans="1:18" x14ac:dyDescent="0.25">
      <c r="A828" s="2" t="s">
        <v>1534</v>
      </c>
      <c r="B828" s="6">
        <v>45984</v>
      </c>
      <c r="C828" s="2" t="s">
        <v>1535</v>
      </c>
      <c r="D828" s="2" t="s">
        <v>409</v>
      </c>
      <c r="E828" s="2" t="s">
        <v>704</v>
      </c>
      <c r="F828" s="2" t="s">
        <v>1093</v>
      </c>
      <c r="G828" s="2">
        <v>3</v>
      </c>
      <c r="H828" s="3">
        <v>299.73</v>
      </c>
      <c r="I828" s="2">
        <v>10</v>
      </c>
      <c r="J828" s="3">
        <v>89.92</v>
      </c>
      <c r="K828" s="3">
        <v>930.66</v>
      </c>
      <c r="L828" s="3">
        <v>554.22</v>
      </c>
      <c r="M828" s="3">
        <v>376.44</v>
      </c>
      <c r="N828" s="2" t="s">
        <v>47</v>
      </c>
      <c r="O828" s="2" t="s">
        <v>24</v>
      </c>
      <c r="P828" s="2" t="s">
        <v>25</v>
      </c>
      <c r="Q828" s="2" t="s">
        <v>1536</v>
      </c>
      <c r="R828" s="2" t="s">
        <v>27</v>
      </c>
    </row>
    <row r="829" spans="1:18" x14ac:dyDescent="0.25">
      <c r="A829" s="2" t="s">
        <v>2303</v>
      </c>
      <c r="B829" s="6">
        <v>45984</v>
      </c>
      <c r="C829" s="2" t="s">
        <v>1441</v>
      </c>
      <c r="D829" s="2" t="s">
        <v>856</v>
      </c>
      <c r="E829" s="2" t="s">
        <v>1109</v>
      </c>
      <c r="F829" s="2" t="s">
        <v>2027</v>
      </c>
      <c r="G829" s="2">
        <v>5</v>
      </c>
      <c r="H829" s="3">
        <v>308.2</v>
      </c>
      <c r="I829" s="2">
        <v>20</v>
      </c>
      <c r="J829" s="3">
        <v>308.2</v>
      </c>
      <c r="K829" s="3">
        <v>1417.72</v>
      </c>
      <c r="L829" s="3">
        <v>1031.5</v>
      </c>
      <c r="M829" s="3">
        <v>386.22</v>
      </c>
      <c r="N829" s="2" t="s">
        <v>133</v>
      </c>
      <c r="O829" s="2" t="s">
        <v>24</v>
      </c>
      <c r="P829" s="2" t="s">
        <v>25</v>
      </c>
      <c r="Q829" s="2" t="s">
        <v>818</v>
      </c>
      <c r="R829" s="2" t="s">
        <v>27</v>
      </c>
    </row>
    <row r="830" spans="1:18" x14ac:dyDescent="0.25">
      <c r="A830" s="2" t="s">
        <v>2311</v>
      </c>
      <c r="B830" s="6">
        <v>45984</v>
      </c>
      <c r="C830" s="2" t="s">
        <v>444</v>
      </c>
      <c r="D830" s="2" t="s">
        <v>314</v>
      </c>
      <c r="E830" s="2" t="s">
        <v>1031</v>
      </c>
      <c r="F830" s="2" t="s">
        <v>2312</v>
      </c>
      <c r="G830" s="2">
        <v>6</v>
      </c>
      <c r="H830" s="3">
        <v>348.01</v>
      </c>
      <c r="I830" s="2">
        <v>5</v>
      </c>
      <c r="J830" s="3">
        <v>104.4</v>
      </c>
      <c r="K830" s="3">
        <v>2281.21</v>
      </c>
      <c r="L830" s="3">
        <v>1483.5</v>
      </c>
      <c r="M830" s="3">
        <v>797.71</v>
      </c>
      <c r="N830" s="2" t="s">
        <v>68</v>
      </c>
      <c r="O830" s="2" t="s">
        <v>24</v>
      </c>
      <c r="P830" s="2" t="s">
        <v>55</v>
      </c>
      <c r="Q830" s="2" t="s">
        <v>194</v>
      </c>
      <c r="R830" s="2" t="s">
        <v>27</v>
      </c>
    </row>
    <row r="831" spans="1:18" x14ac:dyDescent="0.25">
      <c r="A831" s="2" t="s">
        <v>2351</v>
      </c>
      <c r="B831" s="6">
        <v>45984</v>
      </c>
      <c r="C831" s="2" t="s">
        <v>502</v>
      </c>
      <c r="D831" s="2" t="s">
        <v>349</v>
      </c>
      <c r="E831" s="2" t="s">
        <v>488</v>
      </c>
      <c r="F831" s="2" t="s">
        <v>489</v>
      </c>
      <c r="G831" s="2">
        <v>4</v>
      </c>
      <c r="H831" s="3">
        <v>446.17</v>
      </c>
      <c r="I831" s="2">
        <v>20</v>
      </c>
      <c r="J831" s="3">
        <v>356.94</v>
      </c>
      <c r="K831" s="3">
        <v>1641.9</v>
      </c>
      <c r="L831" s="3">
        <v>1302.44</v>
      </c>
      <c r="M831" s="3">
        <v>339.46</v>
      </c>
      <c r="N831" s="2" t="s">
        <v>23</v>
      </c>
      <c r="O831" s="2" t="s">
        <v>24</v>
      </c>
      <c r="P831" s="2" t="s">
        <v>25</v>
      </c>
      <c r="Q831" s="2" t="s">
        <v>2352</v>
      </c>
      <c r="R831" s="2" t="s">
        <v>27</v>
      </c>
    </row>
    <row r="832" spans="1:18" x14ac:dyDescent="0.25">
      <c r="A832" s="2" t="s">
        <v>2848</v>
      </c>
      <c r="B832" s="6">
        <v>45984</v>
      </c>
      <c r="C832" s="2" t="s">
        <v>2849</v>
      </c>
      <c r="D832" s="2" t="s">
        <v>130</v>
      </c>
      <c r="E832" s="2" t="s">
        <v>704</v>
      </c>
      <c r="F832" s="2" t="s">
        <v>524</v>
      </c>
      <c r="G832" s="2">
        <v>4</v>
      </c>
      <c r="H832" s="3">
        <v>379.12</v>
      </c>
      <c r="I832" s="2">
        <v>10</v>
      </c>
      <c r="J832" s="3">
        <v>151.65</v>
      </c>
      <c r="K832" s="3">
        <v>1569.55</v>
      </c>
      <c r="L832" s="3">
        <v>1172.2</v>
      </c>
      <c r="M832" s="3">
        <v>397.35</v>
      </c>
      <c r="N832" s="2" t="s">
        <v>40</v>
      </c>
      <c r="O832" s="2" t="s">
        <v>24</v>
      </c>
      <c r="P832" s="2" t="s">
        <v>25</v>
      </c>
      <c r="Q832" s="2" t="s">
        <v>2850</v>
      </c>
      <c r="R832" s="2" t="s">
        <v>27</v>
      </c>
    </row>
    <row r="833" spans="1:18" x14ac:dyDescent="0.25">
      <c r="A833" s="2" t="s">
        <v>3257</v>
      </c>
      <c r="B833" s="6">
        <v>45984</v>
      </c>
      <c r="C833" s="2" t="s">
        <v>2241</v>
      </c>
      <c r="D833" s="2" t="s">
        <v>302</v>
      </c>
      <c r="E833" s="2" t="s">
        <v>270</v>
      </c>
      <c r="F833" s="2" t="s">
        <v>271</v>
      </c>
      <c r="G833" s="2">
        <v>4</v>
      </c>
      <c r="H833" s="3">
        <v>343.56</v>
      </c>
      <c r="I833" s="2">
        <v>20</v>
      </c>
      <c r="J833" s="3">
        <v>274.85000000000002</v>
      </c>
      <c r="K833" s="3">
        <v>1264.3</v>
      </c>
      <c r="L833" s="3">
        <v>865.28</v>
      </c>
      <c r="M833" s="3">
        <v>399.02</v>
      </c>
      <c r="N833" s="2" t="s">
        <v>47</v>
      </c>
      <c r="O833" s="2" t="s">
        <v>24</v>
      </c>
      <c r="P833" s="2" t="s">
        <v>33</v>
      </c>
      <c r="Q833" s="2" t="s">
        <v>3258</v>
      </c>
      <c r="R833" s="2" t="s">
        <v>27</v>
      </c>
    </row>
    <row r="834" spans="1:18" x14ac:dyDescent="0.25">
      <c r="A834" s="2" t="s">
        <v>3305</v>
      </c>
      <c r="B834" s="6">
        <v>45984</v>
      </c>
      <c r="C834" s="2" t="s">
        <v>1958</v>
      </c>
      <c r="D834" s="2" t="s">
        <v>247</v>
      </c>
      <c r="E834" s="2" t="s">
        <v>795</v>
      </c>
      <c r="F834" s="2" t="s">
        <v>991</v>
      </c>
      <c r="G834" s="2">
        <v>1</v>
      </c>
      <c r="H834" s="3">
        <v>317.72000000000003</v>
      </c>
      <c r="I834" s="2">
        <v>10</v>
      </c>
      <c r="J834" s="3">
        <v>31.77</v>
      </c>
      <c r="K834" s="3">
        <v>328.84</v>
      </c>
      <c r="L834" s="3">
        <v>271.52999999999997</v>
      </c>
      <c r="M834" s="3">
        <v>57.31</v>
      </c>
      <c r="N834" s="2" t="s">
        <v>68</v>
      </c>
      <c r="O834" s="2" t="s">
        <v>24</v>
      </c>
      <c r="P834" s="2" t="s">
        <v>25</v>
      </c>
      <c r="Q834" s="2" t="s">
        <v>189</v>
      </c>
      <c r="R834" s="2" t="s">
        <v>27</v>
      </c>
    </row>
    <row r="835" spans="1:18" x14ac:dyDescent="0.25">
      <c r="A835" s="2" t="s">
        <v>3362</v>
      </c>
      <c r="B835" s="6">
        <v>45984</v>
      </c>
      <c r="C835" s="2" t="s">
        <v>2057</v>
      </c>
      <c r="D835" s="2" t="s">
        <v>30</v>
      </c>
      <c r="E835" s="2" t="s">
        <v>159</v>
      </c>
      <c r="F835" s="2" t="s">
        <v>1738</v>
      </c>
      <c r="G835" s="2">
        <v>3</v>
      </c>
      <c r="H835" s="3">
        <v>448.94</v>
      </c>
      <c r="I835" s="2">
        <v>0</v>
      </c>
      <c r="J835" s="3">
        <v>0</v>
      </c>
      <c r="K835" s="3">
        <v>1548.84</v>
      </c>
      <c r="L835" s="3">
        <v>1140.24</v>
      </c>
      <c r="M835" s="3">
        <v>408.6</v>
      </c>
      <c r="N835" s="2" t="s">
        <v>40</v>
      </c>
      <c r="O835" s="2" t="s">
        <v>24</v>
      </c>
      <c r="P835" s="2" t="s">
        <v>55</v>
      </c>
      <c r="Q835" s="2" t="s">
        <v>1464</v>
      </c>
      <c r="R835" s="2" t="s">
        <v>27</v>
      </c>
    </row>
    <row r="836" spans="1:18" x14ac:dyDescent="0.25">
      <c r="A836" s="2" t="s">
        <v>3520</v>
      </c>
      <c r="B836" s="6">
        <v>45984</v>
      </c>
      <c r="C836" s="2" t="s">
        <v>3521</v>
      </c>
      <c r="D836" s="2" t="s">
        <v>1658</v>
      </c>
      <c r="E836" s="2" t="s">
        <v>2009</v>
      </c>
      <c r="F836" s="2" t="s">
        <v>836</v>
      </c>
      <c r="G836" s="2">
        <v>2</v>
      </c>
      <c r="H836" s="3">
        <v>233.47</v>
      </c>
      <c r="I836" s="2">
        <v>15</v>
      </c>
      <c r="J836" s="3">
        <v>70.040000000000006</v>
      </c>
      <c r="K836" s="3">
        <v>456.43</v>
      </c>
      <c r="L836" s="3">
        <v>377.96</v>
      </c>
      <c r="M836" s="3">
        <v>78.47</v>
      </c>
      <c r="N836" s="2" t="s">
        <v>1754</v>
      </c>
      <c r="O836" s="2" t="s">
        <v>24</v>
      </c>
      <c r="P836" s="2" t="s">
        <v>33</v>
      </c>
      <c r="Q836" s="2" t="s">
        <v>849</v>
      </c>
      <c r="R836" s="2" t="s">
        <v>27</v>
      </c>
    </row>
    <row r="837" spans="1:18" x14ac:dyDescent="0.25">
      <c r="A837" s="2" t="s">
        <v>3656</v>
      </c>
      <c r="B837" s="6">
        <v>45984</v>
      </c>
      <c r="C837" s="2" t="s">
        <v>1021</v>
      </c>
      <c r="D837" s="2" t="s">
        <v>1658</v>
      </c>
      <c r="E837" s="2" t="s">
        <v>2009</v>
      </c>
      <c r="F837" s="2" t="s">
        <v>2136</v>
      </c>
      <c r="G837" s="2">
        <v>4</v>
      </c>
      <c r="H837" s="3">
        <v>233.47</v>
      </c>
      <c r="I837" s="2">
        <v>0</v>
      </c>
      <c r="J837" s="3">
        <v>0</v>
      </c>
      <c r="K837" s="3">
        <v>1073.96</v>
      </c>
      <c r="L837" s="3">
        <v>755.92</v>
      </c>
      <c r="M837" s="3">
        <v>318.04000000000002</v>
      </c>
      <c r="N837" s="2" t="s">
        <v>47</v>
      </c>
      <c r="O837" s="2" t="s">
        <v>345</v>
      </c>
      <c r="P837" s="2" t="s">
        <v>25</v>
      </c>
      <c r="Q837" s="2" t="s">
        <v>3657</v>
      </c>
      <c r="R837" s="2" t="s">
        <v>27</v>
      </c>
    </row>
    <row r="838" spans="1:18" x14ac:dyDescent="0.25">
      <c r="A838" s="2" t="s">
        <v>3717</v>
      </c>
      <c r="B838" s="6">
        <v>45984</v>
      </c>
      <c r="C838" s="2" t="s">
        <v>398</v>
      </c>
      <c r="D838" s="2" t="s">
        <v>459</v>
      </c>
      <c r="E838" s="2" t="s">
        <v>2478</v>
      </c>
      <c r="F838" s="2" t="s">
        <v>1881</v>
      </c>
      <c r="G838" s="2">
        <v>3</v>
      </c>
      <c r="H838" s="3">
        <v>71.290000000000006</v>
      </c>
      <c r="I838" s="2">
        <v>0</v>
      </c>
      <c r="J838" s="3">
        <v>0</v>
      </c>
      <c r="K838" s="3">
        <v>245.95</v>
      </c>
      <c r="L838" s="3">
        <v>178.11</v>
      </c>
      <c r="M838" s="3">
        <v>67.84</v>
      </c>
      <c r="N838" s="2" t="s">
        <v>68</v>
      </c>
      <c r="O838" s="2" t="s">
        <v>24</v>
      </c>
      <c r="P838" s="2" t="s">
        <v>25</v>
      </c>
      <c r="Q838" s="2" t="s">
        <v>1951</v>
      </c>
      <c r="R838" s="2" t="s">
        <v>27</v>
      </c>
    </row>
    <row r="839" spans="1:18" x14ac:dyDescent="0.25">
      <c r="A839" s="2" t="s">
        <v>3809</v>
      </c>
      <c r="B839" s="6">
        <v>45984</v>
      </c>
      <c r="C839" s="2" t="s">
        <v>1055</v>
      </c>
      <c r="D839" s="2" t="s">
        <v>1869</v>
      </c>
      <c r="E839" s="2" t="s">
        <v>85</v>
      </c>
      <c r="F839" s="2" t="s">
        <v>276</v>
      </c>
      <c r="G839" s="2">
        <v>2</v>
      </c>
      <c r="H839" s="3">
        <v>108.97</v>
      </c>
      <c r="I839" s="2">
        <v>0</v>
      </c>
      <c r="J839" s="3">
        <v>0</v>
      </c>
      <c r="K839" s="3">
        <v>250.63</v>
      </c>
      <c r="L839" s="3">
        <v>166.66</v>
      </c>
      <c r="M839" s="3">
        <v>83.97</v>
      </c>
      <c r="N839" s="2" t="s">
        <v>80</v>
      </c>
      <c r="O839" s="2" t="s">
        <v>24</v>
      </c>
      <c r="P839" s="2" t="s">
        <v>25</v>
      </c>
      <c r="Q839" s="2" t="s">
        <v>480</v>
      </c>
      <c r="R839" s="2" t="s">
        <v>27</v>
      </c>
    </row>
    <row r="840" spans="1:18" x14ac:dyDescent="0.25">
      <c r="A840" s="2" t="s">
        <v>4039</v>
      </c>
      <c r="B840" s="6">
        <v>45984</v>
      </c>
      <c r="C840" s="2" t="s">
        <v>1525</v>
      </c>
      <c r="D840" s="2" t="s">
        <v>360</v>
      </c>
      <c r="E840" s="2" t="s">
        <v>400</v>
      </c>
      <c r="F840" s="2" t="s">
        <v>1223</v>
      </c>
      <c r="G840" s="2">
        <v>3</v>
      </c>
      <c r="H840" s="3">
        <v>353.05</v>
      </c>
      <c r="I840" s="2">
        <v>20</v>
      </c>
      <c r="J840" s="3">
        <v>211.83</v>
      </c>
      <c r="K840" s="3">
        <v>974.42</v>
      </c>
      <c r="L840" s="3">
        <v>788.4</v>
      </c>
      <c r="M840" s="3">
        <v>186.02</v>
      </c>
      <c r="N840" s="2" t="s">
        <v>133</v>
      </c>
      <c r="O840" s="2" t="s">
        <v>24</v>
      </c>
      <c r="P840" s="2" t="s">
        <v>33</v>
      </c>
      <c r="Q840" s="2" t="s">
        <v>827</v>
      </c>
      <c r="R840" s="2" t="s">
        <v>27</v>
      </c>
    </row>
    <row r="841" spans="1:18" x14ac:dyDescent="0.25">
      <c r="A841" s="2" t="s">
        <v>4096</v>
      </c>
      <c r="B841" s="6">
        <v>45984</v>
      </c>
      <c r="C841" s="2" t="s">
        <v>1775</v>
      </c>
      <c r="D841" s="2" t="s">
        <v>647</v>
      </c>
      <c r="E841" s="2" t="s">
        <v>142</v>
      </c>
      <c r="F841" s="2" t="s">
        <v>455</v>
      </c>
      <c r="G841" s="2">
        <v>4</v>
      </c>
      <c r="H841" s="3">
        <v>127.16</v>
      </c>
      <c r="I841" s="2">
        <v>15</v>
      </c>
      <c r="J841" s="3">
        <v>76.3</v>
      </c>
      <c r="K841" s="3">
        <v>497.19</v>
      </c>
      <c r="L841" s="3">
        <v>364.72</v>
      </c>
      <c r="M841" s="3">
        <v>132.47</v>
      </c>
      <c r="N841" s="2" t="s">
        <v>40</v>
      </c>
      <c r="O841" s="2" t="s">
        <v>24</v>
      </c>
      <c r="P841" s="2" t="s">
        <v>25</v>
      </c>
      <c r="Q841" s="2" t="s">
        <v>2678</v>
      </c>
      <c r="R841" s="2" t="s">
        <v>27</v>
      </c>
    </row>
    <row r="842" spans="1:18" x14ac:dyDescent="0.25">
      <c r="A842" s="2" t="s">
        <v>4291</v>
      </c>
      <c r="B842" s="6">
        <v>45984</v>
      </c>
      <c r="C842" s="2" t="s">
        <v>2781</v>
      </c>
      <c r="D842" s="2" t="s">
        <v>253</v>
      </c>
      <c r="E842" s="2" t="s">
        <v>321</v>
      </c>
      <c r="F842" s="2" t="s">
        <v>1509</v>
      </c>
      <c r="G842" s="2">
        <v>4</v>
      </c>
      <c r="H842" s="3">
        <v>219.39</v>
      </c>
      <c r="I842" s="2">
        <v>5</v>
      </c>
      <c r="J842" s="3">
        <v>43.88</v>
      </c>
      <c r="K842" s="3">
        <v>958.73</v>
      </c>
      <c r="L842" s="3">
        <v>781.76</v>
      </c>
      <c r="M842" s="3">
        <v>176.97</v>
      </c>
      <c r="N842" s="2" t="s">
        <v>23</v>
      </c>
      <c r="O842" s="2" t="s">
        <v>24</v>
      </c>
      <c r="P842" s="2" t="s">
        <v>25</v>
      </c>
      <c r="Q842" s="2" t="s">
        <v>2646</v>
      </c>
      <c r="R842" s="2" t="s">
        <v>27</v>
      </c>
    </row>
    <row r="843" spans="1:18" x14ac:dyDescent="0.25">
      <c r="A843" s="2" t="s">
        <v>642</v>
      </c>
      <c r="B843" s="6">
        <v>45983</v>
      </c>
      <c r="C843" s="2" t="s">
        <v>643</v>
      </c>
      <c r="D843" s="2" t="s">
        <v>459</v>
      </c>
      <c r="E843" s="2" t="s">
        <v>148</v>
      </c>
      <c r="F843" s="2" t="s">
        <v>361</v>
      </c>
      <c r="G843" s="2">
        <v>3</v>
      </c>
      <c r="H843" s="3">
        <v>71.290000000000006</v>
      </c>
      <c r="I843" s="2">
        <v>20</v>
      </c>
      <c r="J843" s="3">
        <v>42.77</v>
      </c>
      <c r="K843" s="3">
        <v>196.76</v>
      </c>
      <c r="L843" s="3">
        <v>178.11</v>
      </c>
      <c r="M843" s="3">
        <v>18.649999999999999</v>
      </c>
      <c r="N843" s="2" t="s">
        <v>40</v>
      </c>
      <c r="O843" s="2" t="s">
        <v>24</v>
      </c>
      <c r="P843" s="2" t="s">
        <v>25</v>
      </c>
      <c r="Q843" s="2" t="s">
        <v>644</v>
      </c>
      <c r="R843" s="2" t="s">
        <v>27</v>
      </c>
    </row>
    <row r="844" spans="1:18" x14ac:dyDescent="0.25">
      <c r="A844" s="2" t="s">
        <v>1341</v>
      </c>
      <c r="B844" s="6">
        <v>45983</v>
      </c>
      <c r="C844" s="2" t="s">
        <v>1342</v>
      </c>
      <c r="D844" s="2" t="s">
        <v>264</v>
      </c>
      <c r="E844" s="2" t="s">
        <v>1343</v>
      </c>
      <c r="F844" s="2" t="s">
        <v>1344</v>
      </c>
      <c r="G844" s="2">
        <v>4</v>
      </c>
      <c r="H844" s="3">
        <v>383.51</v>
      </c>
      <c r="I844" s="2">
        <v>0</v>
      </c>
      <c r="J844" s="3">
        <v>0</v>
      </c>
      <c r="K844" s="3">
        <v>1764.15</v>
      </c>
      <c r="L844" s="3">
        <v>1143.5999999999999</v>
      </c>
      <c r="M844" s="3">
        <v>620.54999999999995</v>
      </c>
      <c r="N844" s="2" t="s">
        <v>80</v>
      </c>
      <c r="O844" s="2" t="s">
        <v>345</v>
      </c>
      <c r="P844" s="2" t="s">
        <v>25</v>
      </c>
      <c r="Q844" s="2" t="s">
        <v>1345</v>
      </c>
      <c r="R844" s="2" t="s">
        <v>27</v>
      </c>
    </row>
    <row r="845" spans="1:18" x14ac:dyDescent="0.25">
      <c r="A845" s="2" t="s">
        <v>1833</v>
      </c>
      <c r="B845" s="6">
        <v>45983</v>
      </c>
      <c r="C845" s="2" t="s">
        <v>289</v>
      </c>
      <c r="D845" s="2" t="s">
        <v>371</v>
      </c>
      <c r="E845" s="2" t="s">
        <v>1233</v>
      </c>
      <c r="F845" s="2" t="s">
        <v>1834</v>
      </c>
      <c r="G845" s="2">
        <v>6</v>
      </c>
      <c r="H845" s="3">
        <v>412.57</v>
      </c>
      <c r="I845" s="2">
        <v>0</v>
      </c>
      <c r="J845" s="3">
        <v>0</v>
      </c>
      <c r="K845" s="3">
        <v>2846.73</v>
      </c>
      <c r="L845" s="3">
        <v>1859.88</v>
      </c>
      <c r="M845" s="3">
        <v>986.85</v>
      </c>
      <c r="N845" s="2" t="s">
        <v>23</v>
      </c>
      <c r="O845" s="2" t="s">
        <v>24</v>
      </c>
      <c r="P845" s="2" t="s">
        <v>25</v>
      </c>
      <c r="Q845" s="2" t="s">
        <v>1835</v>
      </c>
      <c r="R845" s="2" t="s">
        <v>27</v>
      </c>
    </row>
    <row r="846" spans="1:18" x14ac:dyDescent="0.25">
      <c r="A846" s="2" t="s">
        <v>2745</v>
      </c>
      <c r="B846" s="6">
        <v>45983</v>
      </c>
      <c r="C846" s="2" t="s">
        <v>2746</v>
      </c>
      <c r="D846" s="2" t="s">
        <v>37</v>
      </c>
      <c r="E846" s="2" t="s">
        <v>1252</v>
      </c>
      <c r="F846" s="2" t="s">
        <v>2747</v>
      </c>
      <c r="G846" s="2">
        <v>3</v>
      </c>
      <c r="H846" s="3">
        <v>234.86</v>
      </c>
      <c r="I846" s="2">
        <v>10</v>
      </c>
      <c r="J846" s="3">
        <v>70.459999999999994</v>
      </c>
      <c r="K846" s="3">
        <v>729.24</v>
      </c>
      <c r="L846" s="3">
        <v>639.69000000000005</v>
      </c>
      <c r="M846" s="3">
        <v>89.55</v>
      </c>
      <c r="N846" s="2" t="s">
        <v>47</v>
      </c>
      <c r="O846" s="2" t="s">
        <v>24</v>
      </c>
      <c r="P846" s="2" t="s">
        <v>25</v>
      </c>
      <c r="Q846" s="2" t="s">
        <v>2748</v>
      </c>
      <c r="R846" s="2" t="s">
        <v>27</v>
      </c>
    </row>
    <row r="847" spans="1:18" x14ac:dyDescent="0.25">
      <c r="A847" s="2" t="s">
        <v>3035</v>
      </c>
      <c r="B847" s="6">
        <v>45983</v>
      </c>
      <c r="C847" s="2" t="s">
        <v>2961</v>
      </c>
      <c r="D847" s="2" t="s">
        <v>812</v>
      </c>
      <c r="E847" s="2" t="s">
        <v>427</v>
      </c>
      <c r="F847" s="2" t="s">
        <v>428</v>
      </c>
      <c r="G847" s="2">
        <v>1</v>
      </c>
      <c r="H847" s="3">
        <v>530.16</v>
      </c>
      <c r="I847" s="2">
        <v>20</v>
      </c>
      <c r="J847" s="3">
        <v>106.03</v>
      </c>
      <c r="K847" s="3">
        <v>487.75</v>
      </c>
      <c r="L847" s="3">
        <v>379.19</v>
      </c>
      <c r="M847" s="3">
        <v>108.56</v>
      </c>
      <c r="N847" s="2" t="s">
        <v>133</v>
      </c>
      <c r="O847" s="2" t="s">
        <v>24</v>
      </c>
      <c r="P847" s="2" t="s">
        <v>33</v>
      </c>
      <c r="Q847" s="2" t="s">
        <v>1126</v>
      </c>
      <c r="R847" s="2" t="s">
        <v>27</v>
      </c>
    </row>
    <row r="848" spans="1:18" x14ac:dyDescent="0.25">
      <c r="A848" s="2" t="s">
        <v>3365</v>
      </c>
      <c r="B848" s="6">
        <v>45983</v>
      </c>
      <c r="C848" s="2" t="s">
        <v>146</v>
      </c>
      <c r="D848" s="2" t="s">
        <v>1010</v>
      </c>
      <c r="E848" s="2" t="s">
        <v>700</v>
      </c>
      <c r="F848" s="2" t="s">
        <v>1481</v>
      </c>
      <c r="G848" s="2">
        <v>4</v>
      </c>
      <c r="H848" s="3">
        <v>261.55</v>
      </c>
      <c r="I848" s="2">
        <v>5</v>
      </c>
      <c r="J848" s="3">
        <v>52.31</v>
      </c>
      <c r="K848" s="3">
        <v>1142.97</v>
      </c>
      <c r="L848" s="3">
        <v>860.12</v>
      </c>
      <c r="M848" s="3">
        <v>282.85000000000002</v>
      </c>
      <c r="N848" s="2" t="s">
        <v>40</v>
      </c>
      <c r="O848" s="2" t="s">
        <v>24</v>
      </c>
      <c r="P848" s="2" t="s">
        <v>25</v>
      </c>
      <c r="Q848" s="2" t="s">
        <v>3258</v>
      </c>
      <c r="R848" s="2" t="s">
        <v>27</v>
      </c>
    </row>
    <row r="849" spans="1:18" x14ac:dyDescent="0.25">
      <c r="A849" s="2" t="s">
        <v>3390</v>
      </c>
      <c r="B849" s="6">
        <v>45983</v>
      </c>
      <c r="C849" s="2" t="s">
        <v>3225</v>
      </c>
      <c r="D849" s="2" t="s">
        <v>237</v>
      </c>
      <c r="E849" s="2" t="s">
        <v>327</v>
      </c>
      <c r="F849" s="2" t="s">
        <v>328</v>
      </c>
      <c r="G849" s="2">
        <v>5</v>
      </c>
      <c r="H849" s="3">
        <v>541.35</v>
      </c>
      <c r="I849" s="2">
        <v>5</v>
      </c>
      <c r="J849" s="3">
        <v>135.34</v>
      </c>
      <c r="K849" s="3">
        <v>2957.12</v>
      </c>
      <c r="L849" s="3">
        <v>1682</v>
      </c>
      <c r="M849" s="3">
        <v>1275.1199999999999</v>
      </c>
      <c r="N849" s="2" t="s">
        <v>133</v>
      </c>
      <c r="O849" s="2" t="s">
        <v>24</v>
      </c>
      <c r="P849" s="2" t="s">
        <v>25</v>
      </c>
      <c r="Q849" s="2" t="s">
        <v>3209</v>
      </c>
      <c r="R849" s="2" t="s">
        <v>27</v>
      </c>
    </row>
    <row r="850" spans="1:18" x14ac:dyDescent="0.25">
      <c r="A850" s="2" t="s">
        <v>3400</v>
      </c>
      <c r="B850" s="6">
        <v>45983</v>
      </c>
      <c r="C850" s="2" t="s">
        <v>3202</v>
      </c>
      <c r="D850" s="2" t="s">
        <v>308</v>
      </c>
      <c r="E850" s="2" t="s">
        <v>1893</v>
      </c>
      <c r="F850" s="2" t="s">
        <v>2601</v>
      </c>
      <c r="G850" s="2">
        <v>8</v>
      </c>
      <c r="H850" s="3">
        <v>495.59</v>
      </c>
      <c r="I850" s="2">
        <v>20</v>
      </c>
      <c r="J850" s="3">
        <v>792.94</v>
      </c>
      <c r="K850" s="3">
        <v>3647.55</v>
      </c>
      <c r="L850" s="3">
        <v>2263.04</v>
      </c>
      <c r="M850" s="3">
        <v>1384.51</v>
      </c>
      <c r="N850" s="2" t="s">
        <v>133</v>
      </c>
      <c r="O850" s="2" t="s">
        <v>24</v>
      </c>
      <c r="P850" s="2" t="s">
        <v>25</v>
      </c>
      <c r="Q850" s="2" t="s">
        <v>641</v>
      </c>
      <c r="R850" s="2" t="s">
        <v>27</v>
      </c>
    </row>
    <row r="851" spans="1:18" x14ac:dyDescent="0.25">
      <c r="A851" s="2" t="s">
        <v>3536</v>
      </c>
      <c r="B851" s="6">
        <v>45983</v>
      </c>
      <c r="C851" s="2" t="s">
        <v>1051</v>
      </c>
      <c r="D851" s="2" t="s">
        <v>226</v>
      </c>
      <c r="E851" s="2" t="s">
        <v>2478</v>
      </c>
      <c r="F851" s="2" t="s">
        <v>3537</v>
      </c>
      <c r="G851" s="2">
        <v>3</v>
      </c>
      <c r="H851" s="3">
        <v>318.62</v>
      </c>
      <c r="I851" s="2">
        <v>20</v>
      </c>
      <c r="J851" s="3">
        <v>191.17</v>
      </c>
      <c r="K851" s="3">
        <v>879.39</v>
      </c>
      <c r="L851" s="3">
        <v>665.16</v>
      </c>
      <c r="M851" s="3">
        <v>214.23</v>
      </c>
      <c r="N851" s="2" t="s">
        <v>80</v>
      </c>
      <c r="O851" s="2" t="s">
        <v>24</v>
      </c>
      <c r="P851" s="2" t="s">
        <v>25</v>
      </c>
      <c r="Q851" s="2" t="s">
        <v>1177</v>
      </c>
      <c r="R851" s="2" t="s">
        <v>27</v>
      </c>
    </row>
    <row r="852" spans="1:18" x14ac:dyDescent="0.25">
      <c r="A852" s="2" t="s">
        <v>3665</v>
      </c>
      <c r="B852" s="6">
        <v>45983</v>
      </c>
      <c r="C852" s="2" t="s">
        <v>3068</v>
      </c>
      <c r="D852" s="2" t="s">
        <v>124</v>
      </c>
      <c r="E852" s="2" t="s">
        <v>433</v>
      </c>
      <c r="F852" s="2" t="s">
        <v>434</v>
      </c>
      <c r="G852" s="2">
        <v>3</v>
      </c>
      <c r="H852" s="3">
        <v>421.08</v>
      </c>
      <c r="I852" s="2">
        <v>5</v>
      </c>
      <c r="J852" s="3">
        <v>63.16</v>
      </c>
      <c r="K852" s="3">
        <v>1380.09</v>
      </c>
      <c r="L852" s="3">
        <v>958.11</v>
      </c>
      <c r="M852" s="3">
        <v>421.98</v>
      </c>
      <c r="N852" s="2" t="s">
        <v>68</v>
      </c>
      <c r="O852" s="2" t="s">
        <v>345</v>
      </c>
      <c r="P852" s="2" t="s">
        <v>25</v>
      </c>
      <c r="Q852" s="2" t="s">
        <v>1075</v>
      </c>
      <c r="R852" s="2" t="s">
        <v>27</v>
      </c>
    </row>
    <row r="853" spans="1:18" x14ac:dyDescent="0.25">
      <c r="A853" s="2" t="s">
        <v>3938</v>
      </c>
      <c r="B853" s="6">
        <v>45983</v>
      </c>
      <c r="C853" s="2" t="s">
        <v>1496</v>
      </c>
      <c r="D853" s="2" t="s">
        <v>101</v>
      </c>
      <c r="E853" s="2" t="s">
        <v>709</v>
      </c>
      <c r="F853" s="2" t="s">
        <v>710</v>
      </c>
      <c r="G853" s="2">
        <v>7</v>
      </c>
      <c r="H853" s="3">
        <v>465.57</v>
      </c>
      <c r="I853" s="2">
        <v>0</v>
      </c>
      <c r="J853" s="3">
        <v>0</v>
      </c>
      <c r="K853" s="3">
        <v>3747.84</v>
      </c>
      <c r="L853" s="3">
        <v>2461.41</v>
      </c>
      <c r="M853" s="3">
        <v>1286.43</v>
      </c>
      <c r="N853" s="2" t="s">
        <v>68</v>
      </c>
      <c r="O853" s="2" t="s">
        <v>24</v>
      </c>
      <c r="P853" s="2" t="s">
        <v>33</v>
      </c>
      <c r="Q853" s="2" t="s">
        <v>1732</v>
      </c>
      <c r="R853" s="2" t="s">
        <v>27</v>
      </c>
    </row>
    <row r="854" spans="1:18" x14ac:dyDescent="0.25">
      <c r="A854" s="2" t="s">
        <v>4009</v>
      </c>
      <c r="B854" s="6">
        <v>45983</v>
      </c>
      <c r="C854" s="2" t="s">
        <v>1258</v>
      </c>
      <c r="D854" s="2" t="s">
        <v>2670</v>
      </c>
      <c r="E854" s="2" t="s">
        <v>1233</v>
      </c>
      <c r="F854" s="2" t="s">
        <v>929</v>
      </c>
      <c r="G854" s="2">
        <v>6</v>
      </c>
      <c r="H854" s="3">
        <v>571.44000000000005</v>
      </c>
      <c r="I854" s="2">
        <v>15</v>
      </c>
      <c r="J854" s="3">
        <v>514.29999999999995</v>
      </c>
      <c r="K854" s="3">
        <v>3351.49</v>
      </c>
      <c r="L854" s="3">
        <v>2387.52</v>
      </c>
      <c r="M854" s="3">
        <v>963.97</v>
      </c>
      <c r="N854" s="2" t="s">
        <v>23</v>
      </c>
      <c r="O854" s="2" t="s">
        <v>24</v>
      </c>
      <c r="P854" s="2" t="s">
        <v>33</v>
      </c>
      <c r="Q854" s="2" t="s">
        <v>1553</v>
      </c>
      <c r="R854" s="2" t="s">
        <v>27</v>
      </c>
    </row>
    <row r="855" spans="1:18" x14ac:dyDescent="0.25">
      <c r="A855" s="2" t="s">
        <v>4318</v>
      </c>
      <c r="B855" s="6">
        <v>45983</v>
      </c>
      <c r="C855" s="2" t="s">
        <v>3569</v>
      </c>
      <c r="D855" s="2" t="s">
        <v>237</v>
      </c>
      <c r="E855" s="2" t="s">
        <v>877</v>
      </c>
      <c r="F855" s="2" t="s">
        <v>878</v>
      </c>
      <c r="G855" s="2">
        <v>4</v>
      </c>
      <c r="H855" s="3">
        <v>541.35</v>
      </c>
      <c r="I855" s="2">
        <v>15</v>
      </c>
      <c r="J855" s="3">
        <v>324.81</v>
      </c>
      <c r="K855" s="3">
        <v>2116.6799999999998</v>
      </c>
      <c r="L855" s="3">
        <v>1345.6</v>
      </c>
      <c r="M855" s="3">
        <v>771.08</v>
      </c>
      <c r="N855" s="2" t="s">
        <v>80</v>
      </c>
      <c r="O855" s="2" t="s">
        <v>24</v>
      </c>
      <c r="P855" s="2" t="s">
        <v>55</v>
      </c>
      <c r="Q855" s="2" t="s">
        <v>3686</v>
      </c>
      <c r="R855" s="2" t="s">
        <v>27</v>
      </c>
    </row>
    <row r="856" spans="1:18" x14ac:dyDescent="0.25">
      <c r="A856" s="2" t="s">
        <v>4476</v>
      </c>
      <c r="B856" s="6">
        <v>45983</v>
      </c>
      <c r="C856" s="2" t="s">
        <v>2332</v>
      </c>
      <c r="D856" s="2" t="s">
        <v>176</v>
      </c>
      <c r="E856" s="2" t="s">
        <v>623</v>
      </c>
      <c r="F856" s="2" t="s">
        <v>742</v>
      </c>
      <c r="G856" s="2">
        <v>7</v>
      </c>
      <c r="H856" s="3">
        <v>397.16</v>
      </c>
      <c r="I856" s="2">
        <v>0</v>
      </c>
      <c r="J856" s="3">
        <v>0</v>
      </c>
      <c r="K856" s="3">
        <v>3197.14</v>
      </c>
      <c r="L856" s="3">
        <v>2123.87</v>
      </c>
      <c r="M856" s="3">
        <v>1073.27</v>
      </c>
      <c r="N856" s="2" t="s">
        <v>47</v>
      </c>
      <c r="O856" s="2" t="s">
        <v>24</v>
      </c>
      <c r="P856" s="2" t="s">
        <v>25</v>
      </c>
      <c r="Q856" s="2" t="s">
        <v>2479</v>
      </c>
      <c r="R856" s="2" t="s">
        <v>27</v>
      </c>
    </row>
    <row r="857" spans="1:18" x14ac:dyDescent="0.25">
      <c r="A857" s="2" t="s">
        <v>1047</v>
      </c>
      <c r="B857" s="6">
        <v>45982</v>
      </c>
      <c r="C857" s="2" t="s">
        <v>1048</v>
      </c>
      <c r="D857" s="2" t="s">
        <v>176</v>
      </c>
      <c r="E857" s="2" t="s">
        <v>816</v>
      </c>
      <c r="F857" s="2" t="s">
        <v>817</v>
      </c>
      <c r="G857" s="2">
        <v>3</v>
      </c>
      <c r="H857" s="3">
        <v>355.64</v>
      </c>
      <c r="I857" s="2">
        <v>5</v>
      </c>
      <c r="J857" s="3">
        <v>53.35</v>
      </c>
      <c r="K857" s="3">
        <v>1013.57</v>
      </c>
      <c r="L857" s="3">
        <v>910.23</v>
      </c>
      <c r="M857" s="3">
        <v>103.34</v>
      </c>
      <c r="N857" s="2" t="s">
        <v>40</v>
      </c>
      <c r="O857" s="2" t="s">
        <v>24</v>
      </c>
      <c r="P857" s="2" t="s">
        <v>25</v>
      </c>
      <c r="Q857" s="2" t="s">
        <v>1049</v>
      </c>
      <c r="R857" s="2" t="s">
        <v>49</v>
      </c>
    </row>
    <row r="858" spans="1:18" x14ac:dyDescent="0.25">
      <c r="A858" s="2" t="s">
        <v>2316</v>
      </c>
      <c r="B858" s="6">
        <v>45982</v>
      </c>
      <c r="C858" s="2" t="s">
        <v>2317</v>
      </c>
      <c r="D858" s="2" t="s">
        <v>1329</v>
      </c>
      <c r="E858" s="2" t="s">
        <v>53</v>
      </c>
      <c r="F858" s="2" t="s">
        <v>2318</v>
      </c>
      <c r="G858" s="2">
        <v>4</v>
      </c>
      <c r="H858" s="3">
        <v>55.81</v>
      </c>
      <c r="I858" s="2">
        <v>0</v>
      </c>
      <c r="J858" s="3">
        <v>0</v>
      </c>
      <c r="K858" s="3">
        <v>223.24</v>
      </c>
      <c r="L858" s="3">
        <v>179.84</v>
      </c>
      <c r="M858" s="3">
        <v>43.4</v>
      </c>
      <c r="N858" s="2" t="s">
        <v>68</v>
      </c>
      <c r="O858" s="2" t="s">
        <v>24</v>
      </c>
      <c r="P858" s="2" t="s">
        <v>33</v>
      </c>
      <c r="Q858" s="2" t="s">
        <v>1536</v>
      </c>
      <c r="R858" s="2" t="s">
        <v>49</v>
      </c>
    </row>
    <row r="859" spans="1:18" x14ac:dyDescent="0.25">
      <c r="A859" s="2" t="s">
        <v>2700</v>
      </c>
      <c r="B859" s="6">
        <v>45982</v>
      </c>
      <c r="C859" s="2" t="s">
        <v>935</v>
      </c>
      <c r="D859" s="2" t="s">
        <v>302</v>
      </c>
      <c r="E859" s="2" t="s">
        <v>1180</v>
      </c>
      <c r="F859" s="2" t="s">
        <v>2612</v>
      </c>
      <c r="G859" s="2">
        <v>3</v>
      </c>
      <c r="H859" s="3">
        <v>343.56</v>
      </c>
      <c r="I859" s="2">
        <v>15</v>
      </c>
      <c r="J859" s="3">
        <v>154.6</v>
      </c>
      <c r="K859" s="3">
        <v>876.08</v>
      </c>
      <c r="L859" s="3">
        <v>648.96</v>
      </c>
      <c r="M859" s="3">
        <v>227.12</v>
      </c>
      <c r="N859" s="2" t="s">
        <v>68</v>
      </c>
      <c r="O859" s="2" t="s">
        <v>24</v>
      </c>
      <c r="P859" s="2" t="s">
        <v>55</v>
      </c>
      <c r="Q859" s="2" t="s">
        <v>1307</v>
      </c>
      <c r="R859" s="2" t="s">
        <v>49</v>
      </c>
    </row>
    <row r="860" spans="1:18" x14ac:dyDescent="0.25">
      <c r="A860" s="2" t="s">
        <v>3357</v>
      </c>
      <c r="B860" s="6">
        <v>45982</v>
      </c>
      <c r="C860" s="2" t="s">
        <v>1665</v>
      </c>
      <c r="D860" s="2" t="s">
        <v>856</v>
      </c>
      <c r="E860" s="2" t="s">
        <v>415</v>
      </c>
      <c r="F860" s="2" t="s">
        <v>1917</v>
      </c>
      <c r="G860" s="2">
        <v>4</v>
      </c>
      <c r="H860" s="3">
        <v>275.70999999999998</v>
      </c>
      <c r="I860" s="2">
        <v>20</v>
      </c>
      <c r="J860" s="3">
        <v>220.57</v>
      </c>
      <c r="K860" s="3">
        <v>882.27</v>
      </c>
      <c r="L860" s="3">
        <v>825.2</v>
      </c>
      <c r="M860" s="3">
        <v>57.07</v>
      </c>
      <c r="N860" s="2" t="s">
        <v>47</v>
      </c>
      <c r="O860" s="2" t="s">
        <v>24</v>
      </c>
      <c r="P860" s="2" t="s">
        <v>25</v>
      </c>
      <c r="Q860" s="2" t="s">
        <v>3358</v>
      </c>
      <c r="R860" s="2" t="s">
        <v>49</v>
      </c>
    </row>
    <row r="861" spans="1:18" x14ac:dyDescent="0.25">
      <c r="A861" s="2" t="s">
        <v>3972</v>
      </c>
      <c r="B861" s="6">
        <v>45982</v>
      </c>
      <c r="C861" s="2" t="s">
        <v>1945</v>
      </c>
      <c r="D861" s="2" t="s">
        <v>2768</v>
      </c>
      <c r="E861" s="2" t="s">
        <v>72</v>
      </c>
      <c r="F861" s="2" t="s">
        <v>1986</v>
      </c>
      <c r="G861" s="2">
        <v>4</v>
      </c>
      <c r="H861" s="3">
        <v>396.24</v>
      </c>
      <c r="I861" s="2">
        <v>0</v>
      </c>
      <c r="J861" s="3">
        <v>0</v>
      </c>
      <c r="K861" s="3">
        <v>1584.96</v>
      </c>
      <c r="L861" s="3">
        <v>1131.96</v>
      </c>
      <c r="M861" s="3">
        <v>453</v>
      </c>
      <c r="N861" s="2" t="s">
        <v>133</v>
      </c>
      <c r="O861" s="2" t="s">
        <v>24</v>
      </c>
      <c r="P861" s="2" t="s">
        <v>25</v>
      </c>
      <c r="Q861" s="2" t="s">
        <v>2413</v>
      </c>
      <c r="R861" s="2" t="s">
        <v>49</v>
      </c>
    </row>
    <row r="862" spans="1:18" x14ac:dyDescent="0.25">
      <c r="A862" s="2" t="s">
        <v>3995</v>
      </c>
      <c r="B862" s="6">
        <v>45982</v>
      </c>
      <c r="C862" s="2" t="s">
        <v>1948</v>
      </c>
      <c r="D862" s="2" t="s">
        <v>119</v>
      </c>
      <c r="E862" s="2" t="s">
        <v>681</v>
      </c>
      <c r="F862" s="2" t="s">
        <v>2194</v>
      </c>
      <c r="G862" s="2">
        <v>3</v>
      </c>
      <c r="H862" s="3">
        <v>141.82</v>
      </c>
      <c r="I862" s="2">
        <v>0</v>
      </c>
      <c r="J862" s="3">
        <v>0</v>
      </c>
      <c r="K862" s="3">
        <v>425.46</v>
      </c>
      <c r="L862" s="3">
        <v>347.73</v>
      </c>
      <c r="M862" s="3">
        <v>77.73</v>
      </c>
      <c r="N862" s="2" t="s">
        <v>68</v>
      </c>
      <c r="O862" s="2" t="s">
        <v>24</v>
      </c>
      <c r="P862" s="2" t="s">
        <v>25</v>
      </c>
      <c r="Q862" s="2" t="s">
        <v>3832</v>
      </c>
      <c r="R862" s="2" t="s">
        <v>49</v>
      </c>
    </row>
    <row r="863" spans="1:18" x14ac:dyDescent="0.25">
      <c r="A863" s="2" t="s">
        <v>4294</v>
      </c>
      <c r="B863" s="6">
        <v>45982</v>
      </c>
      <c r="C863" s="2" t="s">
        <v>3599</v>
      </c>
      <c r="D863" s="2" t="s">
        <v>119</v>
      </c>
      <c r="E863" s="2" t="s">
        <v>847</v>
      </c>
      <c r="F863" s="2" t="s">
        <v>848</v>
      </c>
      <c r="G863" s="2">
        <v>2</v>
      </c>
      <c r="H863" s="3">
        <v>141.11000000000001</v>
      </c>
      <c r="I863" s="2">
        <v>10</v>
      </c>
      <c r="J863" s="3">
        <v>28.22</v>
      </c>
      <c r="K863" s="3">
        <v>254</v>
      </c>
      <c r="L863" s="3">
        <v>231.82</v>
      </c>
      <c r="M863" s="3">
        <v>-382.91</v>
      </c>
      <c r="N863" s="2" t="s">
        <v>133</v>
      </c>
      <c r="O863" s="2" t="s">
        <v>24</v>
      </c>
      <c r="P863" s="2" t="s">
        <v>25</v>
      </c>
      <c r="Q863" s="2" t="s">
        <v>608</v>
      </c>
      <c r="R863" s="2" t="s">
        <v>49</v>
      </c>
    </row>
    <row r="864" spans="1:18" x14ac:dyDescent="0.25">
      <c r="A864" s="2" t="s">
        <v>4424</v>
      </c>
      <c r="B864" s="6">
        <v>45982</v>
      </c>
      <c r="C864" s="2" t="s">
        <v>2187</v>
      </c>
      <c r="D864" s="2" t="s">
        <v>52</v>
      </c>
      <c r="E864" s="2" t="s">
        <v>380</v>
      </c>
      <c r="F864" s="2" t="s">
        <v>381</v>
      </c>
      <c r="G864" s="2">
        <v>4</v>
      </c>
      <c r="H864" s="3">
        <v>313.47000000000003</v>
      </c>
      <c r="I864" s="2">
        <v>10</v>
      </c>
      <c r="J864" s="3">
        <v>125.39</v>
      </c>
      <c r="K864" s="3">
        <v>1128.49</v>
      </c>
      <c r="L864" s="3">
        <v>984.48</v>
      </c>
      <c r="M864" s="3">
        <v>144.01</v>
      </c>
      <c r="N864" s="2" t="s">
        <v>80</v>
      </c>
      <c r="O864" s="2" t="s">
        <v>24</v>
      </c>
      <c r="P864" s="2" t="s">
        <v>25</v>
      </c>
      <c r="Q864" s="2" t="s">
        <v>338</v>
      </c>
      <c r="R864" s="2" t="s">
        <v>49</v>
      </c>
    </row>
    <row r="865" spans="1:18" x14ac:dyDescent="0.25">
      <c r="A865" s="2" t="s">
        <v>4593</v>
      </c>
      <c r="B865" s="6">
        <v>45982</v>
      </c>
      <c r="C865" s="2" t="s">
        <v>1863</v>
      </c>
      <c r="D865" s="2" t="s">
        <v>1156</v>
      </c>
      <c r="E865" s="2" t="s">
        <v>85</v>
      </c>
      <c r="F865" s="2" t="s">
        <v>292</v>
      </c>
      <c r="G865" s="2">
        <v>2</v>
      </c>
      <c r="H865" s="3">
        <v>147.72</v>
      </c>
      <c r="I865" s="2">
        <v>20</v>
      </c>
      <c r="J865" s="3">
        <v>59.09</v>
      </c>
      <c r="K865" s="3">
        <v>236.35</v>
      </c>
      <c r="L865" s="3">
        <v>218.42</v>
      </c>
      <c r="M865" s="3">
        <v>17.93</v>
      </c>
      <c r="N865" s="2" t="s">
        <v>23</v>
      </c>
      <c r="O865" s="2" t="s">
        <v>24</v>
      </c>
      <c r="P865" s="2" t="s">
        <v>33</v>
      </c>
      <c r="Q865" s="2" t="s">
        <v>4497</v>
      </c>
      <c r="R865" s="2" t="s">
        <v>49</v>
      </c>
    </row>
    <row r="866" spans="1:18" x14ac:dyDescent="0.25">
      <c r="A866" s="2" t="s">
        <v>463</v>
      </c>
      <c r="B866" s="6">
        <v>45981</v>
      </c>
      <c r="C866" s="2" t="s">
        <v>464</v>
      </c>
      <c r="D866" s="2" t="s">
        <v>20</v>
      </c>
      <c r="E866" s="2" t="s">
        <v>465</v>
      </c>
      <c r="F866" s="2" t="s">
        <v>466</v>
      </c>
      <c r="G866" s="2">
        <v>7</v>
      </c>
      <c r="H866" s="3">
        <v>456.66</v>
      </c>
      <c r="I866" s="2">
        <v>0</v>
      </c>
      <c r="J866" s="3">
        <v>0</v>
      </c>
      <c r="K866" s="3">
        <v>3196.62</v>
      </c>
      <c r="L866" s="3">
        <v>2237.48</v>
      </c>
      <c r="M866" s="3">
        <v>959.14</v>
      </c>
      <c r="N866" s="2" t="s">
        <v>133</v>
      </c>
      <c r="O866" s="2" t="s">
        <v>24</v>
      </c>
      <c r="P866" s="2" t="s">
        <v>25</v>
      </c>
      <c r="Q866" s="2" t="s">
        <v>467</v>
      </c>
      <c r="R866" s="2" t="s">
        <v>49</v>
      </c>
    </row>
    <row r="867" spans="1:18" x14ac:dyDescent="0.25">
      <c r="A867" s="2" t="s">
        <v>3506</v>
      </c>
      <c r="B867" s="6">
        <v>45981</v>
      </c>
      <c r="C867" s="2" t="s">
        <v>2465</v>
      </c>
      <c r="D867" s="2" t="s">
        <v>176</v>
      </c>
      <c r="E867" s="2" t="s">
        <v>606</v>
      </c>
      <c r="F867" s="2" t="s">
        <v>630</v>
      </c>
      <c r="G867" s="2">
        <v>6</v>
      </c>
      <c r="H867" s="3">
        <v>404.27</v>
      </c>
      <c r="I867" s="2">
        <v>5</v>
      </c>
      <c r="J867" s="3">
        <v>121.28</v>
      </c>
      <c r="K867" s="3">
        <v>2304.34</v>
      </c>
      <c r="L867" s="3">
        <v>1820.46</v>
      </c>
      <c r="M867" s="3">
        <v>483.88</v>
      </c>
      <c r="N867" s="2" t="s">
        <v>80</v>
      </c>
      <c r="O867" s="2" t="s">
        <v>24</v>
      </c>
      <c r="P867" s="2" t="s">
        <v>25</v>
      </c>
      <c r="Q867" s="2" t="s">
        <v>1714</v>
      </c>
      <c r="R867" s="2" t="s">
        <v>49</v>
      </c>
    </row>
    <row r="868" spans="1:18" x14ac:dyDescent="0.25">
      <c r="A868" s="2" t="s">
        <v>3775</v>
      </c>
      <c r="B868" s="6">
        <v>45981</v>
      </c>
      <c r="C868" s="2" t="s">
        <v>3617</v>
      </c>
      <c r="D868" s="2" t="s">
        <v>130</v>
      </c>
      <c r="E868" s="2" t="s">
        <v>1066</v>
      </c>
      <c r="F868" s="2" t="s">
        <v>1067</v>
      </c>
      <c r="G868" s="2">
        <v>5</v>
      </c>
      <c r="H868" s="3">
        <v>379.12</v>
      </c>
      <c r="I868" s="2">
        <v>5</v>
      </c>
      <c r="J868" s="3">
        <v>94.78</v>
      </c>
      <c r="K868" s="3">
        <v>1800.82</v>
      </c>
      <c r="L868" s="3">
        <v>1465.25</v>
      </c>
      <c r="M868" s="3">
        <v>335.57</v>
      </c>
      <c r="N868" s="2" t="s">
        <v>47</v>
      </c>
      <c r="O868" s="2" t="s">
        <v>24</v>
      </c>
      <c r="P868" s="2" t="s">
        <v>55</v>
      </c>
      <c r="Q868" s="2" t="s">
        <v>1791</v>
      </c>
      <c r="R868" s="2" t="s">
        <v>49</v>
      </c>
    </row>
    <row r="869" spans="1:18" x14ac:dyDescent="0.25">
      <c r="A869" s="2" t="s">
        <v>88</v>
      </c>
      <c r="B869" s="6">
        <v>45980</v>
      </c>
      <c r="C869" s="2"/>
      <c r="D869" s="2" t="s">
        <v>89</v>
      </c>
      <c r="E869" s="2" t="s">
        <v>90</v>
      </c>
      <c r="F869" s="2" t="s">
        <v>91</v>
      </c>
      <c r="G869" s="2">
        <v>5</v>
      </c>
      <c r="H869" s="3">
        <v>42.05</v>
      </c>
      <c r="I869" s="2">
        <v>20</v>
      </c>
      <c r="J869" s="3">
        <v>42.05</v>
      </c>
      <c r="K869" s="3">
        <v>168.2</v>
      </c>
      <c r="L869" s="3">
        <v>162</v>
      </c>
      <c r="M869" s="3">
        <v>6.2</v>
      </c>
      <c r="N869" s="2" t="s">
        <v>80</v>
      </c>
      <c r="O869" s="2" t="s">
        <v>24</v>
      </c>
      <c r="P869" s="2" t="s">
        <v>25</v>
      </c>
      <c r="Q869" s="2" t="s">
        <v>92</v>
      </c>
      <c r="R869" s="2" t="s">
        <v>49</v>
      </c>
    </row>
    <row r="870" spans="1:18" x14ac:dyDescent="0.25">
      <c r="A870" s="2" t="s">
        <v>235</v>
      </c>
      <c r="B870" s="6">
        <v>45980</v>
      </c>
      <c r="C870" s="2" t="s">
        <v>236</v>
      </c>
      <c r="D870" s="2" t="s">
        <v>237</v>
      </c>
      <c r="E870" s="2" t="s">
        <v>238</v>
      </c>
      <c r="F870" s="2" t="s">
        <v>239</v>
      </c>
      <c r="G870" s="2">
        <v>3</v>
      </c>
      <c r="H870" s="3">
        <v>541.35</v>
      </c>
      <c r="I870" s="2">
        <v>20</v>
      </c>
      <c r="J870" s="3">
        <v>324.81</v>
      </c>
      <c r="K870" s="3">
        <v>1299.24</v>
      </c>
      <c r="L870" s="3">
        <v>1009.2</v>
      </c>
      <c r="M870" s="3">
        <v>290.04000000000002</v>
      </c>
      <c r="N870" s="2" t="s">
        <v>47</v>
      </c>
      <c r="O870" s="2" t="s">
        <v>24</v>
      </c>
      <c r="P870" s="2" t="s">
        <v>25</v>
      </c>
      <c r="Q870" s="2" t="s">
        <v>240</v>
      </c>
      <c r="R870" s="2" t="s">
        <v>49</v>
      </c>
    </row>
    <row r="871" spans="1:18" x14ac:dyDescent="0.25">
      <c r="A871" s="2" t="s">
        <v>1770</v>
      </c>
      <c r="B871" s="6">
        <v>45980</v>
      </c>
      <c r="C871" s="2" t="s">
        <v>1771</v>
      </c>
      <c r="D871" s="2" t="s">
        <v>365</v>
      </c>
      <c r="E871" s="2" t="s">
        <v>1309</v>
      </c>
      <c r="F871" s="2" t="s">
        <v>1772</v>
      </c>
      <c r="G871" s="2">
        <v>1</v>
      </c>
      <c r="H871" s="3">
        <v>459.58</v>
      </c>
      <c r="I871" s="2">
        <v>0</v>
      </c>
      <c r="J871" s="3">
        <v>0</v>
      </c>
      <c r="K871" s="3">
        <v>459.58</v>
      </c>
      <c r="L871" s="3">
        <v>386.89</v>
      </c>
      <c r="M871" s="3">
        <v>72.69</v>
      </c>
      <c r="N871" s="2" t="s">
        <v>47</v>
      </c>
      <c r="O871" s="2" t="s">
        <v>24</v>
      </c>
      <c r="P871" s="2" t="s">
        <v>25</v>
      </c>
      <c r="Q871" s="2" t="s">
        <v>1773</v>
      </c>
      <c r="R871" s="2" t="s">
        <v>49</v>
      </c>
    </row>
    <row r="872" spans="1:18" x14ac:dyDescent="0.25">
      <c r="A872" s="2" t="s">
        <v>2000</v>
      </c>
      <c r="B872" s="6">
        <v>45980</v>
      </c>
      <c r="C872" s="2" t="s">
        <v>1769</v>
      </c>
      <c r="D872" s="2" t="s">
        <v>759</v>
      </c>
      <c r="E872" s="2" t="s">
        <v>1339</v>
      </c>
      <c r="F872" s="2" t="s">
        <v>2001</v>
      </c>
      <c r="G872" s="2">
        <v>4</v>
      </c>
      <c r="H872" s="3">
        <v>217.85</v>
      </c>
      <c r="I872" s="2">
        <v>0</v>
      </c>
      <c r="J872" s="3">
        <v>0</v>
      </c>
      <c r="K872" s="3">
        <v>871.4</v>
      </c>
      <c r="L872" s="3">
        <v>758.76</v>
      </c>
      <c r="M872" s="3">
        <v>112.64</v>
      </c>
      <c r="N872" s="2" t="s">
        <v>68</v>
      </c>
      <c r="O872" s="2" t="s">
        <v>24</v>
      </c>
      <c r="P872" s="2" t="s">
        <v>25</v>
      </c>
      <c r="Q872" s="2" t="s">
        <v>1238</v>
      </c>
      <c r="R872" s="2" t="s">
        <v>49</v>
      </c>
    </row>
    <row r="873" spans="1:18" x14ac:dyDescent="0.25">
      <c r="A873" s="2" t="s">
        <v>2407</v>
      </c>
      <c r="B873" s="6">
        <v>45980</v>
      </c>
      <c r="C873" s="2" t="s">
        <v>2255</v>
      </c>
      <c r="D873" s="2" t="s">
        <v>214</v>
      </c>
      <c r="E873" s="2" t="s">
        <v>950</v>
      </c>
      <c r="F873" s="2" t="s">
        <v>1399</v>
      </c>
      <c r="G873" s="2">
        <v>5</v>
      </c>
      <c r="H873" s="3">
        <v>147.97</v>
      </c>
      <c r="I873" s="2">
        <v>15</v>
      </c>
      <c r="J873" s="3">
        <v>110.98</v>
      </c>
      <c r="K873" s="3">
        <v>628.87</v>
      </c>
      <c r="L873" s="3">
        <v>564</v>
      </c>
      <c r="M873" s="3">
        <v>64.87</v>
      </c>
      <c r="N873" s="2" t="s">
        <v>47</v>
      </c>
      <c r="O873" s="2" t="s">
        <v>24</v>
      </c>
      <c r="P873" s="2" t="s">
        <v>25</v>
      </c>
      <c r="Q873" s="2" t="s">
        <v>2408</v>
      </c>
      <c r="R873" s="2" t="s">
        <v>49</v>
      </c>
    </row>
    <row r="874" spans="1:18" x14ac:dyDescent="0.25">
      <c r="A874" s="2" t="s">
        <v>2779</v>
      </c>
      <c r="B874" s="6">
        <v>45980</v>
      </c>
      <c r="C874" s="2" t="s">
        <v>2128</v>
      </c>
      <c r="D874" s="2" t="s">
        <v>714</v>
      </c>
      <c r="E874" s="2" t="s">
        <v>1109</v>
      </c>
      <c r="F874" s="2" t="s">
        <v>1110</v>
      </c>
      <c r="G874" s="2">
        <v>8</v>
      </c>
      <c r="H874" s="3">
        <v>182.89</v>
      </c>
      <c r="I874" s="2">
        <v>0</v>
      </c>
      <c r="J874" s="3">
        <v>0</v>
      </c>
      <c r="K874" s="3">
        <v>1463.12</v>
      </c>
      <c r="L874" s="3">
        <v>993.92</v>
      </c>
      <c r="M874" s="3">
        <v>469.2</v>
      </c>
      <c r="N874" s="2" t="s">
        <v>23</v>
      </c>
      <c r="O874" s="2" t="s">
        <v>24</v>
      </c>
      <c r="P874" s="2" t="s">
        <v>25</v>
      </c>
      <c r="Q874" s="2" t="s">
        <v>1965</v>
      </c>
      <c r="R874" s="2" t="s">
        <v>49</v>
      </c>
    </row>
    <row r="875" spans="1:18" x14ac:dyDescent="0.25">
      <c r="A875" s="2" t="s">
        <v>3572</v>
      </c>
      <c r="B875" s="6">
        <v>45980</v>
      </c>
      <c r="C875" s="2" t="s">
        <v>1452</v>
      </c>
      <c r="D875" s="2" t="s">
        <v>65</v>
      </c>
      <c r="E875" s="2" t="s">
        <v>209</v>
      </c>
      <c r="F875" s="2" t="s">
        <v>210</v>
      </c>
      <c r="G875" s="2">
        <v>5</v>
      </c>
      <c r="H875" s="3">
        <v>172.63</v>
      </c>
      <c r="I875" s="2">
        <v>0</v>
      </c>
      <c r="J875" s="3">
        <v>0</v>
      </c>
      <c r="K875" s="3">
        <v>863.15</v>
      </c>
      <c r="L875" s="3">
        <v>710</v>
      </c>
      <c r="M875" s="3">
        <v>153.15</v>
      </c>
      <c r="N875" s="2" t="s">
        <v>47</v>
      </c>
      <c r="O875" s="2" t="s">
        <v>24</v>
      </c>
      <c r="P875" s="2" t="s">
        <v>33</v>
      </c>
      <c r="Q875" s="2" t="s">
        <v>3573</v>
      </c>
      <c r="R875" s="2" t="s">
        <v>49</v>
      </c>
    </row>
    <row r="876" spans="1:18" x14ac:dyDescent="0.25">
      <c r="A876" s="2" t="s">
        <v>3879</v>
      </c>
      <c r="B876" s="6">
        <v>45980</v>
      </c>
      <c r="C876" s="2" t="s">
        <v>2394</v>
      </c>
      <c r="D876" s="2" t="s">
        <v>499</v>
      </c>
      <c r="E876" s="2" t="s">
        <v>600</v>
      </c>
      <c r="F876" s="2" t="s">
        <v>2803</v>
      </c>
      <c r="G876" s="2">
        <v>6</v>
      </c>
      <c r="H876" s="3">
        <v>416.57</v>
      </c>
      <c r="I876" s="2">
        <v>10</v>
      </c>
      <c r="J876" s="3">
        <v>249.94</v>
      </c>
      <c r="K876" s="3">
        <v>2249.48</v>
      </c>
      <c r="L876" s="3">
        <v>2084.8200000000002</v>
      </c>
      <c r="M876" s="3">
        <v>164.66</v>
      </c>
      <c r="N876" s="2" t="s">
        <v>133</v>
      </c>
      <c r="O876" s="2" t="s">
        <v>24</v>
      </c>
      <c r="P876" s="2" t="s">
        <v>25</v>
      </c>
      <c r="Q876" s="2" t="s">
        <v>914</v>
      </c>
      <c r="R876" s="2" t="s">
        <v>49</v>
      </c>
    </row>
    <row r="877" spans="1:18" x14ac:dyDescent="0.25">
      <c r="A877" s="2" t="s">
        <v>4326</v>
      </c>
      <c r="B877" s="6">
        <v>45980</v>
      </c>
      <c r="C877" s="2" t="s">
        <v>181</v>
      </c>
      <c r="D877" s="2" t="s">
        <v>2958</v>
      </c>
      <c r="E877" s="2" t="s">
        <v>600</v>
      </c>
      <c r="F877" s="2" t="s">
        <v>178</v>
      </c>
      <c r="G877" s="2">
        <v>4</v>
      </c>
      <c r="H877" s="3">
        <v>434.28</v>
      </c>
      <c r="I877" s="2">
        <v>0</v>
      </c>
      <c r="J877" s="3">
        <v>0</v>
      </c>
      <c r="K877" s="3">
        <v>1737.12</v>
      </c>
      <c r="L877" s="3">
        <v>1257.04</v>
      </c>
      <c r="M877" s="3">
        <v>480.08</v>
      </c>
      <c r="N877" s="2" t="s">
        <v>47</v>
      </c>
      <c r="O877" s="2" t="s">
        <v>24</v>
      </c>
      <c r="P877" s="2" t="s">
        <v>55</v>
      </c>
      <c r="Q877" s="2" t="s">
        <v>2217</v>
      </c>
      <c r="R877" s="2" t="s">
        <v>49</v>
      </c>
    </row>
    <row r="878" spans="1:18" x14ac:dyDescent="0.25">
      <c r="A878" s="2" t="s">
        <v>288</v>
      </c>
      <c r="B878" s="6">
        <v>45979</v>
      </c>
      <c r="C878" s="2" t="s">
        <v>289</v>
      </c>
      <c r="D878" s="2" t="s">
        <v>290</v>
      </c>
      <c r="E878" s="2" t="s">
        <v>291</v>
      </c>
      <c r="F878" s="2" t="s">
        <v>292</v>
      </c>
      <c r="G878" s="2">
        <v>5</v>
      </c>
      <c r="H878" s="3">
        <v>230.98</v>
      </c>
      <c r="I878" s="2">
        <v>10</v>
      </c>
      <c r="J878" s="3">
        <v>115.49</v>
      </c>
      <c r="K878" s="3">
        <v>1039.4100000000001</v>
      </c>
      <c r="L878" s="3">
        <v>778.25</v>
      </c>
      <c r="M878" s="3">
        <v>261.16000000000003</v>
      </c>
      <c r="N878" s="2" t="s">
        <v>47</v>
      </c>
      <c r="O878" s="2" t="s">
        <v>24</v>
      </c>
      <c r="P878" s="2" t="s">
        <v>25</v>
      </c>
      <c r="Q878" s="2" t="s">
        <v>293</v>
      </c>
      <c r="R878" s="2" t="s">
        <v>49</v>
      </c>
    </row>
    <row r="879" spans="1:18" x14ac:dyDescent="0.25">
      <c r="A879" s="2" t="s">
        <v>2291</v>
      </c>
      <c r="B879" s="6">
        <v>45979</v>
      </c>
      <c r="C879" s="2" t="s">
        <v>722</v>
      </c>
      <c r="D879" s="2" t="s">
        <v>113</v>
      </c>
      <c r="E879" s="2" t="s">
        <v>1059</v>
      </c>
      <c r="F879" s="2" t="s">
        <v>304</v>
      </c>
      <c r="G879" s="2">
        <v>6</v>
      </c>
      <c r="H879" s="3">
        <v>271.95999999999998</v>
      </c>
      <c r="I879" s="2">
        <v>0</v>
      </c>
      <c r="J879" s="3">
        <v>0</v>
      </c>
      <c r="K879" s="3">
        <v>1631.76</v>
      </c>
      <c r="L879" s="3">
        <v>1144.44</v>
      </c>
      <c r="M879" s="3">
        <v>487.32</v>
      </c>
      <c r="N879" s="2" t="s">
        <v>68</v>
      </c>
      <c r="O879" s="2" t="s">
        <v>24</v>
      </c>
      <c r="P879" s="2" t="s">
        <v>25</v>
      </c>
      <c r="Q879" s="2" t="s">
        <v>2292</v>
      </c>
      <c r="R879" s="2" t="s">
        <v>49</v>
      </c>
    </row>
    <row r="880" spans="1:18" x14ac:dyDescent="0.25">
      <c r="A880" s="2" t="s">
        <v>2841</v>
      </c>
      <c r="B880" s="6">
        <v>45979</v>
      </c>
      <c r="C880" s="2" t="s">
        <v>2458</v>
      </c>
      <c r="D880" s="2" t="s">
        <v>284</v>
      </c>
      <c r="E880" s="2" t="s">
        <v>232</v>
      </c>
      <c r="F880" s="2" t="s">
        <v>233</v>
      </c>
      <c r="G880" s="2">
        <v>6</v>
      </c>
      <c r="H880" s="3">
        <v>73.95</v>
      </c>
      <c r="I880" s="2">
        <v>5</v>
      </c>
      <c r="J880" s="3">
        <v>22.18</v>
      </c>
      <c r="K880" s="3">
        <v>421.52</v>
      </c>
      <c r="L880" s="3">
        <v>325.92</v>
      </c>
      <c r="M880" s="3">
        <v>95.6</v>
      </c>
      <c r="N880" s="2" t="s">
        <v>23</v>
      </c>
      <c r="O880" s="2" t="s">
        <v>24</v>
      </c>
      <c r="P880" s="2" t="s">
        <v>25</v>
      </c>
      <c r="Q880" s="2" t="s">
        <v>311</v>
      </c>
      <c r="R880" s="2" t="s">
        <v>49</v>
      </c>
    </row>
    <row r="881" spans="1:18" x14ac:dyDescent="0.25">
      <c r="A881" s="2" t="s">
        <v>4366</v>
      </c>
      <c r="B881" s="6">
        <v>45979</v>
      </c>
      <c r="C881" s="2" t="s">
        <v>2441</v>
      </c>
      <c r="D881" s="2" t="s">
        <v>113</v>
      </c>
      <c r="E881" s="2" t="s">
        <v>400</v>
      </c>
      <c r="F881" s="2" t="s">
        <v>1223</v>
      </c>
      <c r="G881" s="2">
        <v>4</v>
      </c>
      <c r="H881" s="3">
        <v>253.11</v>
      </c>
      <c r="I881" s="2">
        <v>10</v>
      </c>
      <c r="J881" s="3">
        <v>101.24</v>
      </c>
      <c r="K881" s="3">
        <v>911.2</v>
      </c>
      <c r="L881" s="3">
        <v>762.96</v>
      </c>
      <c r="M881" s="3">
        <v>148.24</v>
      </c>
      <c r="N881" s="2" t="s">
        <v>80</v>
      </c>
      <c r="O881" s="2" t="s">
        <v>24</v>
      </c>
      <c r="P881" s="2" t="s">
        <v>25</v>
      </c>
      <c r="Q881" s="2" t="s">
        <v>3501</v>
      </c>
      <c r="R881" s="2" t="s">
        <v>49</v>
      </c>
    </row>
    <row r="882" spans="1:18" x14ac:dyDescent="0.25">
      <c r="A882" s="2" t="s">
        <v>3919</v>
      </c>
      <c r="B882" s="6">
        <v>45978</v>
      </c>
      <c r="C882" s="2" t="s">
        <v>972</v>
      </c>
      <c r="D882" s="2" t="s">
        <v>384</v>
      </c>
      <c r="E882" s="2" t="s">
        <v>653</v>
      </c>
      <c r="F882" s="2" t="s">
        <v>1220</v>
      </c>
      <c r="G882" s="2">
        <v>3</v>
      </c>
      <c r="H882" s="3">
        <v>389.61</v>
      </c>
      <c r="I882" s="2">
        <v>10</v>
      </c>
      <c r="J882" s="3">
        <v>116.88</v>
      </c>
      <c r="K882" s="3">
        <v>1051.95</v>
      </c>
      <c r="L882" s="3">
        <v>1008.21</v>
      </c>
      <c r="M882" s="3">
        <v>43.74</v>
      </c>
      <c r="N882" s="2" t="s">
        <v>68</v>
      </c>
      <c r="O882" s="2" t="s">
        <v>24</v>
      </c>
      <c r="P882" s="2" t="s">
        <v>33</v>
      </c>
      <c r="Q882" s="2" t="s">
        <v>784</v>
      </c>
      <c r="R882" s="2" t="s">
        <v>49</v>
      </c>
    </row>
    <row r="883" spans="1:18" x14ac:dyDescent="0.25">
      <c r="A883" s="2" t="s">
        <v>4397</v>
      </c>
      <c r="B883" s="6">
        <v>45978</v>
      </c>
      <c r="C883" s="2" t="s">
        <v>263</v>
      </c>
      <c r="D883" s="2" t="s">
        <v>101</v>
      </c>
      <c r="E883" s="2" t="s">
        <v>285</v>
      </c>
      <c r="F883" s="2" t="s">
        <v>667</v>
      </c>
      <c r="G883" s="2">
        <v>6</v>
      </c>
      <c r="H883" s="3">
        <v>469.45</v>
      </c>
      <c r="I883" s="2">
        <v>0</v>
      </c>
      <c r="J883" s="3">
        <v>0</v>
      </c>
      <c r="K883" s="3">
        <v>2816.7</v>
      </c>
      <c r="L883" s="3">
        <v>2109.7800000000002</v>
      </c>
      <c r="M883" s="3">
        <v>706.92</v>
      </c>
      <c r="N883" s="2" t="s">
        <v>47</v>
      </c>
      <c r="O883" s="2" t="s">
        <v>24</v>
      </c>
      <c r="P883" s="2" t="s">
        <v>33</v>
      </c>
      <c r="Q883" s="2" t="s">
        <v>2583</v>
      </c>
      <c r="R883" s="2" t="s">
        <v>49</v>
      </c>
    </row>
    <row r="884" spans="1:18" x14ac:dyDescent="0.25">
      <c r="A884" s="2" t="s">
        <v>603</v>
      </c>
      <c r="B884" s="6">
        <v>45977</v>
      </c>
      <c r="C884" s="2" t="s">
        <v>604</v>
      </c>
      <c r="D884" s="2" t="s">
        <v>605</v>
      </c>
      <c r="E884" s="2" t="s">
        <v>606</v>
      </c>
      <c r="F884" s="2" t="s">
        <v>607</v>
      </c>
      <c r="G884" s="2">
        <v>8</v>
      </c>
      <c r="H884" s="3">
        <v>84.09</v>
      </c>
      <c r="I884" s="2">
        <v>10</v>
      </c>
      <c r="J884" s="3">
        <v>67.27</v>
      </c>
      <c r="K884" s="3">
        <v>696.27</v>
      </c>
      <c r="L884" s="3">
        <v>497.12</v>
      </c>
      <c r="M884" s="3">
        <v>199.15</v>
      </c>
      <c r="N884" s="2" t="s">
        <v>40</v>
      </c>
      <c r="O884" s="2" t="s">
        <v>24</v>
      </c>
      <c r="P884" s="2" t="s">
        <v>25</v>
      </c>
      <c r="Q884" s="2" t="s">
        <v>608</v>
      </c>
      <c r="R884" s="2" t="s">
        <v>27</v>
      </c>
    </row>
    <row r="885" spans="1:18" x14ac:dyDescent="0.25">
      <c r="A885" s="2" t="s">
        <v>758</v>
      </c>
      <c r="B885" s="6">
        <v>45977</v>
      </c>
      <c r="C885" s="2" t="s">
        <v>741</v>
      </c>
      <c r="D885" s="2" t="s">
        <v>759</v>
      </c>
      <c r="E885" s="2" t="s">
        <v>760</v>
      </c>
      <c r="F885" s="2" t="s">
        <v>761</v>
      </c>
      <c r="G885" s="2">
        <v>4</v>
      </c>
      <c r="H885" s="3">
        <v>217.85</v>
      </c>
      <c r="I885" s="2">
        <v>10</v>
      </c>
      <c r="J885" s="3">
        <v>87.14</v>
      </c>
      <c r="K885" s="3">
        <v>901.9</v>
      </c>
      <c r="L885" s="3">
        <v>758.76</v>
      </c>
      <c r="M885" s="3">
        <v>143.13999999999999</v>
      </c>
      <c r="N885" s="2" t="s">
        <v>23</v>
      </c>
      <c r="O885" s="2" t="s">
        <v>24</v>
      </c>
      <c r="P885" s="2" t="s">
        <v>55</v>
      </c>
      <c r="Q885" s="2" t="s">
        <v>762</v>
      </c>
      <c r="R885" s="2" t="s">
        <v>27</v>
      </c>
    </row>
    <row r="886" spans="1:18" x14ac:dyDescent="0.25">
      <c r="A886" s="2" t="s">
        <v>1877</v>
      </c>
      <c r="B886" s="6">
        <v>45977</v>
      </c>
      <c r="C886" s="2" t="s">
        <v>1513</v>
      </c>
      <c r="D886" s="2" t="s">
        <v>1650</v>
      </c>
      <c r="E886" s="2" t="s">
        <v>238</v>
      </c>
      <c r="F886" s="2" t="s">
        <v>1878</v>
      </c>
      <c r="G886" s="2">
        <v>6</v>
      </c>
      <c r="H886" s="3">
        <v>243.38</v>
      </c>
      <c r="I886" s="2">
        <v>15</v>
      </c>
      <c r="J886" s="3">
        <v>219.04</v>
      </c>
      <c r="K886" s="3">
        <v>1427.43</v>
      </c>
      <c r="L886" s="3">
        <v>965.88</v>
      </c>
      <c r="M886" s="3">
        <v>461.55</v>
      </c>
      <c r="N886" s="2" t="s">
        <v>133</v>
      </c>
      <c r="O886" s="2" t="s">
        <v>24</v>
      </c>
      <c r="P886" s="2" t="s">
        <v>25</v>
      </c>
      <c r="Q886" s="2" t="s">
        <v>1879</v>
      </c>
      <c r="R886" s="2" t="s">
        <v>27</v>
      </c>
    </row>
    <row r="887" spans="1:18" x14ac:dyDescent="0.25">
      <c r="A887" s="2" t="s">
        <v>2727</v>
      </c>
      <c r="B887" s="6">
        <v>45977</v>
      </c>
      <c r="C887" s="2" t="s">
        <v>181</v>
      </c>
      <c r="D887" s="2" t="s">
        <v>389</v>
      </c>
      <c r="E887" s="2" t="s">
        <v>576</v>
      </c>
      <c r="F887" s="2" t="s">
        <v>1151</v>
      </c>
      <c r="G887" s="2">
        <v>8</v>
      </c>
      <c r="H887" s="3">
        <v>94.9</v>
      </c>
      <c r="I887" s="2">
        <v>0</v>
      </c>
      <c r="J887" s="3">
        <v>0</v>
      </c>
      <c r="K887" s="3">
        <v>873.08</v>
      </c>
      <c r="L887" s="3">
        <v>552.72</v>
      </c>
      <c r="M887" s="3">
        <v>320.36</v>
      </c>
      <c r="N887" s="2" t="s">
        <v>40</v>
      </c>
      <c r="O887" s="2" t="s">
        <v>24</v>
      </c>
      <c r="P887" s="2" t="s">
        <v>25</v>
      </c>
      <c r="Q887" s="2" t="s">
        <v>183</v>
      </c>
      <c r="R887" s="2" t="s">
        <v>27</v>
      </c>
    </row>
    <row r="888" spans="1:18" x14ac:dyDescent="0.25">
      <c r="A888" s="2" t="s">
        <v>3096</v>
      </c>
      <c r="B888" s="6">
        <v>45977</v>
      </c>
      <c r="C888" s="2" t="s">
        <v>307</v>
      </c>
      <c r="D888" s="2" t="s">
        <v>499</v>
      </c>
      <c r="E888" s="2" t="s">
        <v>395</v>
      </c>
      <c r="F888" s="2" t="s">
        <v>951</v>
      </c>
      <c r="G888" s="2">
        <v>8</v>
      </c>
      <c r="H888" s="3">
        <v>435.18</v>
      </c>
      <c r="I888" s="2">
        <v>20</v>
      </c>
      <c r="J888" s="3">
        <v>696.29</v>
      </c>
      <c r="K888" s="3">
        <v>3202.92</v>
      </c>
      <c r="L888" s="3">
        <v>2779.76</v>
      </c>
      <c r="M888" s="3">
        <v>423.16</v>
      </c>
      <c r="N888" s="2" t="s">
        <v>47</v>
      </c>
      <c r="O888" s="2" t="s">
        <v>24</v>
      </c>
      <c r="P888" s="2" t="s">
        <v>55</v>
      </c>
      <c r="Q888" s="2" t="s">
        <v>1351</v>
      </c>
      <c r="R888" s="2" t="s">
        <v>27</v>
      </c>
    </row>
    <row r="889" spans="1:18" x14ac:dyDescent="0.25">
      <c r="A889" s="2" t="s">
        <v>3116</v>
      </c>
      <c r="B889" s="6">
        <v>45977</v>
      </c>
      <c r="C889" s="2" t="s">
        <v>770</v>
      </c>
      <c r="D889" s="2" t="s">
        <v>326</v>
      </c>
      <c r="E889" s="2" t="s">
        <v>270</v>
      </c>
      <c r="F889" s="2" t="s">
        <v>3117</v>
      </c>
      <c r="G889" s="2">
        <v>4</v>
      </c>
      <c r="H889" s="3">
        <v>400.33</v>
      </c>
      <c r="I889" s="2">
        <v>10</v>
      </c>
      <c r="J889" s="3">
        <v>160.13</v>
      </c>
      <c r="K889" s="3">
        <v>1657.37</v>
      </c>
      <c r="L889" s="3">
        <v>1363.6</v>
      </c>
      <c r="M889" s="3">
        <v>293.77</v>
      </c>
      <c r="N889" s="2" t="s">
        <v>133</v>
      </c>
      <c r="O889" s="2" t="s">
        <v>345</v>
      </c>
      <c r="P889" s="2" t="s">
        <v>33</v>
      </c>
      <c r="Q889" s="2" t="s">
        <v>1060</v>
      </c>
      <c r="R889" s="2" t="s">
        <v>27</v>
      </c>
    </row>
    <row r="890" spans="1:18" x14ac:dyDescent="0.25">
      <c r="A890" s="2" t="s">
        <v>3671</v>
      </c>
      <c r="B890" s="6">
        <v>45977</v>
      </c>
      <c r="C890" s="2" t="s">
        <v>693</v>
      </c>
      <c r="D890" s="2" t="s">
        <v>454</v>
      </c>
      <c r="E890" s="2" t="s">
        <v>887</v>
      </c>
      <c r="F890" s="2" t="s">
        <v>888</v>
      </c>
      <c r="G890" s="2">
        <v>5</v>
      </c>
      <c r="H890" s="3">
        <v>365.92</v>
      </c>
      <c r="I890" s="2">
        <v>10</v>
      </c>
      <c r="J890" s="3">
        <v>182.96</v>
      </c>
      <c r="K890" s="3">
        <v>1893.64</v>
      </c>
      <c r="L890" s="3">
        <v>1551.9</v>
      </c>
      <c r="M890" s="3">
        <v>341.74</v>
      </c>
      <c r="N890" s="2" t="s">
        <v>80</v>
      </c>
      <c r="O890" s="2" t="s">
        <v>24</v>
      </c>
      <c r="P890" s="2" t="s">
        <v>55</v>
      </c>
      <c r="Q890" s="2" t="s">
        <v>1674</v>
      </c>
      <c r="R890" s="2" t="s">
        <v>27</v>
      </c>
    </row>
    <row r="891" spans="1:18" x14ac:dyDescent="0.25">
      <c r="A891" s="2" t="s">
        <v>3881</v>
      </c>
      <c r="B891" s="6">
        <v>45977</v>
      </c>
      <c r="C891" s="2" t="s">
        <v>693</v>
      </c>
      <c r="D891" s="2" t="s">
        <v>147</v>
      </c>
      <c r="E891" s="2" t="s">
        <v>1347</v>
      </c>
      <c r="F891" s="2" t="s">
        <v>1313</v>
      </c>
      <c r="G891" s="2">
        <v>2</v>
      </c>
      <c r="H891" s="3">
        <v>332.73</v>
      </c>
      <c r="I891" s="2">
        <v>10</v>
      </c>
      <c r="J891" s="3">
        <v>66.55</v>
      </c>
      <c r="K891" s="3">
        <v>688.75</v>
      </c>
      <c r="L891" s="3">
        <v>522.44000000000005</v>
      </c>
      <c r="M891" s="3">
        <v>166.31</v>
      </c>
      <c r="N891" s="2" t="s">
        <v>23</v>
      </c>
      <c r="O891" s="2" t="s">
        <v>24</v>
      </c>
      <c r="P891" s="2" t="s">
        <v>25</v>
      </c>
      <c r="Q891" s="2" t="s">
        <v>2156</v>
      </c>
      <c r="R891" s="2" t="s">
        <v>27</v>
      </c>
    </row>
    <row r="892" spans="1:18" x14ac:dyDescent="0.25">
      <c r="A892" s="2" t="s">
        <v>4371</v>
      </c>
      <c r="B892" s="6">
        <v>45977</v>
      </c>
      <c r="C892" s="2" t="s">
        <v>1618</v>
      </c>
      <c r="D892" s="2" t="s">
        <v>622</v>
      </c>
      <c r="E892" s="2" t="s">
        <v>315</v>
      </c>
      <c r="F892" s="2" t="s">
        <v>316</v>
      </c>
      <c r="G892" s="2">
        <v>4</v>
      </c>
      <c r="H892" s="3">
        <v>327.08</v>
      </c>
      <c r="I892" s="2">
        <v>0</v>
      </c>
      <c r="J892" s="3">
        <v>0</v>
      </c>
      <c r="K892" s="3">
        <v>1504.57</v>
      </c>
      <c r="L892" s="3">
        <v>1098.44</v>
      </c>
      <c r="M892" s="3">
        <v>406.13</v>
      </c>
      <c r="N892" s="2" t="s">
        <v>80</v>
      </c>
      <c r="O892" s="2" t="s">
        <v>24</v>
      </c>
      <c r="P892" s="2" t="s">
        <v>25</v>
      </c>
      <c r="Q892" s="2" t="s">
        <v>2263</v>
      </c>
      <c r="R892" s="2" t="s">
        <v>27</v>
      </c>
    </row>
    <row r="893" spans="1:18" x14ac:dyDescent="0.25">
      <c r="A893" s="2" t="s">
        <v>1065</v>
      </c>
      <c r="B893" s="6">
        <v>45976</v>
      </c>
      <c r="C893" s="2" t="s">
        <v>185</v>
      </c>
      <c r="D893" s="2" t="s">
        <v>905</v>
      </c>
      <c r="E893" s="2" t="s">
        <v>1066</v>
      </c>
      <c r="F893" s="2" t="s">
        <v>1067</v>
      </c>
      <c r="G893" s="2">
        <v>8</v>
      </c>
      <c r="H893" s="3">
        <v>502.58</v>
      </c>
      <c r="I893" s="2">
        <v>5</v>
      </c>
      <c r="J893" s="3">
        <v>201.03</v>
      </c>
      <c r="K893" s="3">
        <v>4392.55</v>
      </c>
      <c r="L893" s="3">
        <v>3181.52</v>
      </c>
      <c r="M893" s="3">
        <v>1211.03</v>
      </c>
      <c r="N893" s="2" t="s">
        <v>80</v>
      </c>
      <c r="O893" s="2" t="s">
        <v>24</v>
      </c>
      <c r="P893" s="2" t="s">
        <v>25</v>
      </c>
      <c r="Q893" s="2" t="s">
        <v>540</v>
      </c>
      <c r="R893" s="2" t="s">
        <v>27</v>
      </c>
    </row>
    <row r="894" spans="1:18" x14ac:dyDescent="0.25">
      <c r="A894" s="2" t="s">
        <v>1434</v>
      </c>
      <c r="B894" s="6">
        <v>45976</v>
      </c>
      <c r="C894" s="2" t="s">
        <v>1435</v>
      </c>
      <c r="D894" s="2" t="s">
        <v>275</v>
      </c>
      <c r="E894" s="2" t="s">
        <v>1431</v>
      </c>
      <c r="F894" s="2" t="s">
        <v>1436</v>
      </c>
      <c r="G894" s="2">
        <v>2</v>
      </c>
      <c r="H894" s="3">
        <v>51.33</v>
      </c>
      <c r="I894" s="2">
        <v>0</v>
      </c>
      <c r="J894" s="3">
        <v>0</v>
      </c>
      <c r="K894" s="3">
        <v>118.06</v>
      </c>
      <c r="L894" s="3">
        <v>74.959999999999994</v>
      </c>
      <c r="M894" s="3">
        <v>43.1</v>
      </c>
      <c r="N894" s="2" t="s">
        <v>47</v>
      </c>
      <c r="O894" s="2" t="s">
        <v>24</v>
      </c>
      <c r="P894" s="2" t="s">
        <v>25</v>
      </c>
      <c r="Q894" s="2" t="s">
        <v>1042</v>
      </c>
      <c r="R894" s="2" t="s">
        <v>27</v>
      </c>
    </row>
    <row r="895" spans="1:18" x14ac:dyDescent="0.25">
      <c r="A895" s="2" t="s">
        <v>2363</v>
      </c>
      <c r="B895" s="6">
        <v>45976</v>
      </c>
      <c r="C895" s="2" t="s">
        <v>2364</v>
      </c>
      <c r="D895" s="2" t="s">
        <v>59</v>
      </c>
      <c r="E895" s="2" t="s">
        <v>90</v>
      </c>
      <c r="F895" s="2" t="s">
        <v>91</v>
      </c>
      <c r="G895" s="2">
        <v>6</v>
      </c>
      <c r="H895" s="3">
        <v>366.82</v>
      </c>
      <c r="I895" s="2">
        <v>20</v>
      </c>
      <c r="J895" s="3">
        <v>440.18</v>
      </c>
      <c r="K895" s="3">
        <v>2024.85</v>
      </c>
      <c r="L895" s="3">
        <v>1630.68</v>
      </c>
      <c r="M895" s="3">
        <v>394.17</v>
      </c>
      <c r="N895" s="2" t="s">
        <v>47</v>
      </c>
      <c r="O895" s="2" t="s">
        <v>24</v>
      </c>
      <c r="P895" s="2" t="s">
        <v>25</v>
      </c>
      <c r="Q895" s="2" t="s">
        <v>1632</v>
      </c>
      <c r="R895" s="2" t="s">
        <v>27</v>
      </c>
    </row>
    <row r="896" spans="1:18" x14ac:dyDescent="0.25">
      <c r="A896" s="2" t="s">
        <v>2607</v>
      </c>
      <c r="B896" s="6">
        <v>45976</v>
      </c>
      <c r="C896" s="2" t="s">
        <v>2465</v>
      </c>
      <c r="D896" s="2" t="s">
        <v>449</v>
      </c>
      <c r="E896" s="2" t="s">
        <v>1471</v>
      </c>
      <c r="F896" s="2" t="s">
        <v>2194</v>
      </c>
      <c r="G896" s="2">
        <v>7</v>
      </c>
      <c r="H896" s="3">
        <v>397.53</v>
      </c>
      <c r="I896" s="2">
        <v>0</v>
      </c>
      <c r="J896" s="3">
        <v>0</v>
      </c>
      <c r="K896" s="3">
        <v>3200.12</v>
      </c>
      <c r="L896" s="3">
        <v>2241.33</v>
      </c>
      <c r="M896" s="3">
        <v>958.79</v>
      </c>
      <c r="N896" s="2" t="s">
        <v>23</v>
      </c>
      <c r="O896" s="2" t="s">
        <v>24</v>
      </c>
      <c r="P896" s="2" t="s">
        <v>55</v>
      </c>
      <c r="Q896" s="2" t="s">
        <v>1851</v>
      </c>
      <c r="R896" s="2" t="s">
        <v>27</v>
      </c>
    </row>
    <row r="897" spans="1:18" x14ac:dyDescent="0.25">
      <c r="A897" s="2" t="s">
        <v>3168</v>
      </c>
      <c r="B897" s="6">
        <v>45976</v>
      </c>
      <c r="C897" s="2" t="s">
        <v>3010</v>
      </c>
      <c r="D897" s="2" t="s">
        <v>751</v>
      </c>
      <c r="E897" s="2" t="s">
        <v>90</v>
      </c>
      <c r="F897" s="2" t="s">
        <v>91</v>
      </c>
      <c r="G897" s="2">
        <v>3</v>
      </c>
      <c r="H897" s="3">
        <v>158.04</v>
      </c>
      <c r="I897" s="2">
        <v>20</v>
      </c>
      <c r="J897" s="3">
        <v>94.82</v>
      </c>
      <c r="K897" s="3">
        <v>436.19</v>
      </c>
      <c r="L897" s="3">
        <v>382.44</v>
      </c>
      <c r="M897" s="3">
        <v>53.75</v>
      </c>
      <c r="N897" s="2" t="s">
        <v>133</v>
      </c>
      <c r="O897" s="2" t="s">
        <v>24</v>
      </c>
      <c r="P897" s="2" t="s">
        <v>25</v>
      </c>
      <c r="Q897" s="2" t="s">
        <v>2073</v>
      </c>
      <c r="R897" s="2" t="s">
        <v>27</v>
      </c>
    </row>
    <row r="898" spans="1:18" x14ac:dyDescent="0.25">
      <c r="A898" s="2" t="s">
        <v>3464</v>
      </c>
      <c r="B898" s="6">
        <v>45976</v>
      </c>
      <c r="C898" s="2" t="s">
        <v>3212</v>
      </c>
      <c r="D898" s="2" t="s">
        <v>377</v>
      </c>
      <c r="E898" s="2" t="s">
        <v>102</v>
      </c>
      <c r="F898" s="2" t="s">
        <v>103</v>
      </c>
      <c r="G898" s="2">
        <v>4</v>
      </c>
      <c r="H898" s="3">
        <v>53.39</v>
      </c>
      <c r="I898" s="2">
        <v>0</v>
      </c>
      <c r="J898" s="3">
        <v>0</v>
      </c>
      <c r="K898" s="3">
        <v>245.59</v>
      </c>
      <c r="L898" s="3">
        <v>172.04</v>
      </c>
      <c r="M898" s="3">
        <v>73.55</v>
      </c>
      <c r="N898" s="2" t="s">
        <v>47</v>
      </c>
      <c r="O898" s="2" t="s">
        <v>24</v>
      </c>
      <c r="P898" s="2" t="s">
        <v>25</v>
      </c>
      <c r="Q898" s="2" t="s">
        <v>1999</v>
      </c>
      <c r="R898" s="2" t="s">
        <v>27</v>
      </c>
    </row>
    <row r="899" spans="1:18" x14ac:dyDescent="0.25">
      <c r="A899" s="2" t="s">
        <v>3644</v>
      </c>
      <c r="B899" s="6">
        <v>45976</v>
      </c>
      <c r="C899" s="2" t="s">
        <v>2259</v>
      </c>
      <c r="D899" s="2" t="s">
        <v>882</v>
      </c>
      <c r="E899" s="2" t="s">
        <v>2611</v>
      </c>
      <c r="F899" s="2" t="s">
        <v>2612</v>
      </c>
      <c r="G899" s="2">
        <v>3</v>
      </c>
      <c r="H899" s="3">
        <v>262.77</v>
      </c>
      <c r="I899" s="2">
        <v>20</v>
      </c>
      <c r="J899" s="3">
        <v>157.66</v>
      </c>
      <c r="K899" s="2">
        <v>725.25</v>
      </c>
      <c r="L899" s="3">
        <v>583.91999999999996</v>
      </c>
      <c r="M899" s="3">
        <v>141.33000000000001</v>
      </c>
      <c r="N899" s="2" t="s">
        <v>133</v>
      </c>
      <c r="O899" s="2" t="s">
        <v>24</v>
      </c>
      <c r="P899" s="2" t="s">
        <v>55</v>
      </c>
      <c r="Q899" s="2" t="s">
        <v>874</v>
      </c>
      <c r="R899" s="2" t="s">
        <v>27</v>
      </c>
    </row>
    <row r="900" spans="1:18" x14ac:dyDescent="0.25">
      <c r="A900" s="2" t="s">
        <v>3960</v>
      </c>
      <c r="B900" s="6">
        <v>45976</v>
      </c>
      <c r="C900" s="2" t="s">
        <v>993</v>
      </c>
      <c r="D900" s="2" t="s">
        <v>1225</v>
      </c>
      <c r="E900" s="2" t="s">
        <v>297</v>
      </c>
      <c r="F900" s="2" t="s">
        <v>3482</v>
      </c>
      <c r="G900" s="2">
        <v>4</v>
      </c>
      <c r="H900" s="3">
        <v>194.14</v>
      </c>
      <c r="I900" s="2">
        <v>20</v>
      </c>
      <c r="J900" s="3">
        <v>155.31</v>
      </c>
      <c r="K900" s="3">
        <v>714.44</v>
      </c>
      <c r="L900" s="3">
        <v>430.4</v>
      </c>
      <c r="M900" s="3">
        <v>284.04000000000002</v>
      </c>
      <c r="N900" s="2" t="s">
        <v>133</v>
      </c>
      <c r="O900" s="2" t="s">
        <v>24</v>
      </c>
      <c r="P900" s="2" t="s">
        <v>25</v>
      </c>
      <c r="Q900" s="2" t="s">
        <v>3479</v>
      </c>
      <c r="R900" s="2" t="s">
        <v>27</v>
      </c>
    </row>
    <row r="901" spans="1:18" x14ac:dyDescent="0.25">
      <c r="A901" s="2" t="s">
        <v>4025</v>
      </c>
      <c r="B901" s="6">
        <v>45976</v>
      </c>
      <c r="C901" s="2" t="s">
        <v>2417</v>
      </c>
      <c r="D901" s="2" t="s">
        <v>581</v>
      </c>
      <c r="E901" s="2" t="s">
        <v>427</v>
      </c>
      <c r="F901" s="2" t="s">
        <v>724</v>
      </c>
      <c r="G901" s="2">
        <v>1</v>
      </c>
      <c r="H901" s="3">
        <v>139.21</v>
      </c>
      <c r="I901" s="2">
        <v>20</v>
      </c>
      <c r="J901" s="3">
        <v>27.84</v>
      </c>
      <c r="K901" s="3">
        <v>128.08000000000001</v>
      </c>
      <c r="L901" s="3">
        <v>106.99</v>
      </c>
      <c r="M901" s="3">
        <v>21.09</v>
      </c>
      <c r="N901" s="2" t="s">
        <v>40</v>
      </c>
      <c r="O901" s="2" t="s">
        <v>24</v>
      </c>
      <c r="P901" s="2" t="s">
        <v>25</v>
      </c>
      <c r="Q901" s="2" t="s">
        <v>2622</v>
      </c>
      <c r="R901" s="2" t="s">
        <v>27</v>
      </c>
    </row>
    <row r="902" spans="1:18" x14ac:dyDescent="0.25">
      <c r="A902" s="2" t="s">
        <v>4235</v>
      </c>
      <c r="B902" s="6">
        <v>45976</v>
      </c>
      <c r="C902" s="2" t="s">
        <v>764</v>
      </c>
      <c r="D902" s="2" t="s">
        <v>2135</v>
      </c>
      <c r="E902" s="2" t="s">
        <v>96</v>
      </c>
      <c r="F902" s="2" t="s">
        <v>97</v>
      </c>
      <c r="G902" s="2">
        <v>6</v>
      </c>
      <c r="H902" s="3">
        <v>70.900000000000006</v>
      </c>
      <c r="I902" s="2">
        <v>15</v>
      </c>
      <c r="J902" s="3">
        <v>63.81</v>
      </c>
      <c r="K902" s="3">
        <v>415.83</v>
      </c>
      <c r="L902" s="3">
        <v>347.34</v>
      </c>
      <c r="M902" s="3">
        <v>68.489999999999995</v>
      </c>
      <c r="N902" s="2" t="s">
        <v>68</v>
      </c>
      <c r="O902" s="2" t="s">
        <v>24</v>
      </c>
      <c r="P902" s="2" t="s">
        <v>25</v>
      </c>
      <c r="Q902" s="2" t="s">
        <v>2410</v>
      </c>
      <c r="R902" s="2" t="s">
        <v>27</v>
      </c>
    </row>
    <row r="903" spans="1:18" x14ac:dyDescent="0.25">
      <c r="A903" s="2" t="s">
        <v>4388</v>
      </c>
      <c r="B903" s="6">
        <v>45976</v>
      </c>
      <c r="C903" s="2" t="s">
        <v>1062</v>
      </c>
      <c r="D903" s="2" t="s">
        <v>371</v>
      </c>
      <c r="E903" s="2" t="s">
        <v>355</v>
      </c>
      <c r="F903" s="2" t="s">
        <v>356</v>
      </c>
      <c r="G903" s="2">
        <v>6</v>
      </c>
      <c r="H903" s="3">
        <v>427.65</v>
      </c>
      <c r="I903" s="2">
        <v>5</v>
      </c>
      <c r="J903" s="3">
        <v>128.29</v>
      </c>
      <c r="K903" s="3">
        <v>2803.25</v>
      </c>
      <c r="L903" s="3">
        <v>1859.88</v>
      </c>
      <c r="M903" s="3">
        <v>943.37</v>
      </c>
      <c r="N903" s="2" t="s">
        <v>80</v>
      </c>
      <c r="O903" s="2" t="s">
        <v>24</v>
      </c>
      <c r="P903" s="2" t="s">
        <v>55</v>
      </c>
      <c r="Q903" s="2" t="s">
        <v>346</v>
      </c>
      <c r="R903" s="2" t="s">
        <v>27</v>
      </c>
    </row>
    <row r="904" spans="1:18" x14ac:dyDescent="0.25">
      <c r="A904" s="2" t="s">
        <v>4410</v>
      </c>
      <c r="B904" s="6">
        <v>45976</v>
      </c>
      <c r="C904" s="2" t="s">
        <v>2325</v>
      </c>
      <c r="D904" s="2" t="s">
        <v>1678</v>
      </c>
      <c r="E904" s="2" t="s">
        <v>864</v>
      </c>
      <c r="F904" s="2" t="s">
        <v>2877</v>
      </c>
      <c r="G904" s="2">
        <v>4</v>
      </c>
      <c r="H904" s="3">
        <v>342.27</v>
      </c>
      <c r="I904" s="2">
        <v>5</v>
      </c>
      <c r="J904" s="3">
        <v>68.45</v>
      </c>
      <c r="K904" s="3">
        <v>1495.72</v>
      </c>
      <c r="L904" s="3">
        <v>1064.4000000000001</v>
      </c>
      <c r="M904" s="3">
        <v>431.32</v>
      </c>
      <c r="N904" s="2" t="s">
        <v>80</v>
      </c>
      <c r="O904" s="2" t="s">
        <v>24</v>
      </c>
      <c r="P904" s="2" t="s">
        <v>25</v>
      </c>
      <c r="Q904" s="2" t="s">
        <v>2479</v>
      </c>
      <c r="R904" s="2" t="s">
        <v>27</v>
      </c>
    </row>
    <row r="905" spans="1:18" x14ac:dyDescent="0.25">
      <c r="A905" s="2" t="s">
        <v>4414</v>
      </c>
      <c r="B905" s="6">
        <v>45976</v>
      </c>
      <c r="C905" s="2" t="s">
        <v>4415</v>
      </c>
      <c r="D905" s="2" t="s">
        <v>360</v>
      </c>
      <c r="E905" s="2" t="s">
        <v>830</v>
      </c>
      <c r="F905" s="2" t="s">
        <v>831</v>
      </c>
      <c r="G905" s="2">
        <v>3</v>
      </c>
      <c r="H905" s="3">
        <v>353.05</v>
      </c>
      <c r="I905" s="2">
        <v>20</v>
      </c>
      <c r="J905" s="3">
        <v>211.83</v>
      </c>
      <c r="K905" s="3">
        <v>974.42</v>
      </c>
      <c r="L905" s="3">
        <v>788.4</v>
      </c>
      <c r="M905" s="3">
        <v>186.02</v>
      </c>
      <c r="N905" s="2" t="s">
        <v>133</v>
      </c>
      <c r="O905" s="2" t="s">
        <v>24</v>
      </c>
      <c r="P905" s="2" t="s">
        <v>33</v>
      </c>
      <c r="Q905" s="2" t="s">
        <v>346</v>
      </c>
      <c r="R905" s="2" t="s">
        <v>27</v>
      </c>
    </row>
    <row r="906" spans="1:18" x14ac:dyDescent="0.25">
      <c r="A906" s="2" t="s">
        <v>393</v>
      </c>
      <c r="B906" s="6">
        <v>45975</v>
      </c>
      <c r="C906" s="2" t="s">
        <v>394</v>
      </c>
      <c r="D906" s="2" t="s">
        <v>77</v>
      </c>
      <c r="E906" s="2" t="s">
        <v>395</v>
      </c>
      <c r="F906" s="2" t="s">
        <v>396</v>
      </c>
      <c r="G906" s="2">
        <v>4</v>
      </c>
      <c r="H906" s="3">
        <v>131.03</v>
      </c>
      <c r="I906" s="2">
        <v>5</v>
      </c>
      <c r="J906" s="3">
        <v>26.21</v>
      </c>
      <c r="K906" s="3">
        <v>497.91</v>
      </c>
      <c r="L906" s="3">
        <v>469.08</v>
      </c>
      <c r="M906" s="3">
        <v>28.83</v>
      </c>
      <c r="N906" s="2" t="s">
        <v>80</v>
      </c>
      <c r="O906" s="2" t="s">
        <v>24</v>
      </c>
      <c r="P906" s="2" t="s">
        <v>25</v>
      </c>
      <c r="Q906" s="2" t="s">
        <v>287</v>
      </c>
      <c r="R906" s="2" t="s">
        <v>49</v>
      </c>
    </row>
    <row r="907" spans="1:18" x14ac:dyDescent="0.25">
      <c r="A907" s="2" t="s">
        <v>1768</v>
      </c>
      <c r="B907" s="6">
        <v>45975</v>
      </c>
      <c r="C907" s="2" t="s">
        <v>1769</v>
      </c>
      <c r="D907" s="2" t="s">
        <v>432</v>
      </c>
      <c r="E907" s="2" t="s">
        <v>550</v>
      </c>
      <c r="F907" s="2" t="s">
        <v>1443</v>
      </c>
      <c r="G907" s="2">
        <v>2</v>
      </c>
      <c r="H907" s="3">
        <v>305.67</v>
      </c>
      <c r="I907" s="2">
        <v>0</v>
      </c>
      <c r="J907" s="3">
        <v>0</v>
      </c>
      <c r="K907" s="3">
        <v>611.34</v>
      </c>
      <c r="L907" s="3">
        <v>502.84</v>
      </c>
      <c r="M907" s="3">
        <v>108.5</v>
      </c>
      <c r="N907" s="2" t="s">
        <v>68</v>
      </c>
      <c r="O907" s="2" t="s">
        <v>24</v>
      </c>
      <c r="P907" s="2" t="s">
        <v>25</v>
      </c>
      <c r="Q907" s="2" t="s">
        <v>1275</v>
      </c>
      <c r="R907" s="2" t="s">
        <v>49</v>
      </c>
    </row>
    <row r="908" spans="1:18" x14ac:dyDescent="0.25">
      <c r="A908" s="2" t="s">
        <v>3273</v>
      </c>
      <c r="B908" s="6">
        <v>45975</v>
      </c>
      <c r="C908" s="2" t="s">
        <v>2206</v>
      </c>
      <c r="D908" s="2" t="s">
        <v>242</v>
      </c>
      <c r="E908" s="2" t="s">
        <v>1339</v>
      </c>
      <c r="F908" s="2" t="s">
        <v>1310</v>
      </c>
      <c r="G908" s="2">
        <v>3</v>
      </c>
      <c r="H908" s="3">
        <v>87.9</v>
      </c>
      <c r="I908" s="2">
        <v>10</v>
      </c>
      <c r="J908" s="3">
        <v>26.37</v>
      </c>
      <c r="K908" s="3">
        <v>237.33</v>
      </c>
      <c r="L908" s="3">
        <v>186.75</v>
      </c>
      <c r="M908" s="3">
        <v>50.58</v>
      </c>
      <c r="N908" s="2" t="s">
        <v>133</v>
      </c>
      <c r="O908" s="2" t="s">
        <v>24</v>
      </c>
      <c r="P908" s="2" t="s">
        <v>25</v>
      </c>
      <c r="Q908" s="2" t="s">
        <v>1097</v>
      </c>
      <c r="R908" s="2" t="s">
        <v>49</v>
      </c>
    </row>
    <row r="909" spans="1:18" x14ac:dyDescent="0.25">
      <c r="A909" s="2" t="s">
        <v>3857</v>
      </c>
      <c r="B909" s="6">
        <v>45975</v>
      </c>
      <c r="C909" s="2" t="s">
        <v>2889</v>
      </c>
      <c r="D909" s="2" t="s">
        <v>944</v>
      </c>
      <c r="E909" s="2" t="s">
        <v>816</v>
      </c>
      <c r="F909" s="2"/>
      <c r="G909" s="2">
        <v>4</v>
      </c>
      <c r="H909" s="3">
        <v>333.54</v>
      </c>
      <c r="I909" s="2">
        <v>5</v>
      </c>
      <c r="J909" s="3">
        <v>66.709999999999994</v>
      </c>
      <c r="K909" s="3">
        <v>1267.45</v>
      </c>
      <c r="L909" s="3">
        <v>953.72</v>
      </c>
      <c r="M909" s="3">
        <v>313.73</v>
      </c>
      <c r="N909" s="2" t="s">
        <v>40</v>
      </c>
      <c r="O909" s="2" t="s">
        <v>24</v>
      </c>
      <c r="P909" s="2" t="s">
        <v>25</v>
      </c>
      <c r="Q909" s="2" t="s">
        <v>614</v>
      </c>
      <c r="R909" s="2" t="s">
        <v>49</v>
      </c>
    </row>
    <row r="910" spans="1:18" x14ac:dyDescent="0.25">
      <c r="A910" s="2" t="s">
        <v>4045</v>
      </c>
      <c r="B910" s="6">
        <v>45975</v>
      </c>
      <c r="C910" s="2" t="s">
        <v>844</v>
      </c>
      <c r="D910" s="2" t="s">
        <v>2958</v>
      </c>
      <c r="E910" s="2" t="s">
        <v>771</v>
      </c>
      <c r="F910" s="2" t="s">
        <v>568</v>
      </c>
      <c r="G910" s="2">
        <v>5</v>
      </c>
      <c r="H910" s="3">
        <v>414.29</v>
      </c>
      <c r="I910" s="2">
        <v>5</v>
      </c>
      <c r="J910" s="3">
        <v>103.57</v>
      </c>
      <c r="K910" s="3">
        <v>1967.88</v>
      </c>
      <c r="L910" s="3">
        <v>1571.3</v>
      </c>
      <c r="M910" s="3">
        <v>396.58</v>
      </c>
      <c r="N910" s="2" t="s">
        <v>133</v>
      </c>
      <c r="O910" s="2" t="s">
        <v>24</v>
      </c>
      <c r="P910" s="2" t="s">
        <v>33</v>
      </c>
      <c r="Q910" s="2" t="s">
        <v>1107</v>
      </c>
      <c r="R910" s="2" t="s">
        <v>49</v>
      </c>
    </row>
    <row r="911" spans="1:18" x14ac:dyDescent="0.25">
      <c r="A911" s="2" t="s">
        <v>1687</v>
      </c>
      <c r="B911" s="6">
        <v>45974</v>
      </c>
      <c r="C911" s="2" t="s">
        <v>1384</v>
      </c>
      <c r="D911" s="2" t="s">
        <v>320</v>
      </c>
      <c r="E911" s="2" t="s">
        <v>21</v>
      </c>
      <c r="F911" s="2" t="s">
        <v>479</v>
      </c>
      <c r="G911" s="2">
        <v>7</v>
      </c>
      <c r="H911" s="3">
        <v>73.89</v>
      </c>
      <c r="I911" s="2">
        <v>20</v>
      </c>
      <c r="J911" s="3">
        <v>103.45</v>
      </c>
      <c r="K911" s="3">
        <v>413.78</v>
      </c>
      <c r="L911" s="3">
        <v>353.01</v>
      </c>
      <c r="M911" s="3">
        <v>60.77</v>
      </c>
      <c r="N911" s="2" t="s">
        <v>133</v>
      </c>
      <c r="O911" s="2" t="s">
        <v>24</v>
      </c>
      <c r="P911" s="2" t="s">
        <v>25</v>
      </c>
      <c r="Q911" s="2" t="s">
        <v>1688</v>
      </c>
      <c r="R911" s="2" t="s">
        <v>49</v>
      </c>
    </row>
    <row r="912" spans="1:18" x14ac:dyDescent="0.25">
      <c r="A912" s="2" t="s">
        <v>1723</v>
      </c>
      <c r="B912" s="6">
        <v>45974</v>
      </c>
      <c r="C912" s="2" t="s">
        <v>1724</v>
      </c>
      <c r="D912" s="2" t="s">
        <v>214</v>
      </c>
      <c r="E912" s="2" t="s">
        <v>1403</v>
      </c>
      <c r="F912" s="2" t="s">
        <v>1404</v>
      </c>
      <c r="G912" s="2">
        <v>5</v>
      </c>
      <c r="H912" s="3">
        <v>147.97</v>
      </c>
      <c r="I912" s="2">
        <v>0</v>
      </c>
      <c r="J912" s="3">
        <v>0</v>
      </c>
      <c r="K912" s="3">
        <v>739.85</v>
      </c>
      <c r="L912" s="3">
        <v>564</v>
      </c>
      <c r="M912" s="3">
        <v>175.85</v>
      </c>
      <c r="N912" s="2" t="s">
        <v>40</v>
      </c>
      <c r="O912" s="2" t="s">
        <v>24</v>
      </c>
      <c r="P912" s="2" t="s">
        <v>25</v>
      </c>
      <c r="Q912" s="2" t="s">
        <v>34</v>
      </c>
      <c r="R912" s="2" t="s">
        <v>49</v>
      </c>
    </row>
    <row r="913" spans="1:18" x14ac:dyDescent="0.25">
      <c r="A913" s="2" t="s">
        <v>2984</v>
      </c>
      <c r="B913" s="6">
        <v>45974</v>
      </c>
      <c r="C913" s="2" t="s">
        <v>2447</v>
      </c>
      <c r="D913" s="2" t="s">
        <v>1382</v>
      </c>
      <c r="E913" s="2" t="s">
        <v>830</v>
      </c>
      <c r="F913" s="2" t="s">
        <v>831</v>
      </c>
      <c r="G913" s="2">
        <v>1</v>
      </c>
      <c r="H913" s="3">
        <v>317.99</v>
      </c>
      <c r="I913" s="2">
        <v>0</v>
      </c>
      <c r="J913" s="3">
        <v>0</v>
      </c>
      <c r="K913" s="3">
        <v>317.99</v>
      </c>
      <c r="L913" s="3">
        <v>235.05</v>
      </c>
      <c r="M913" s="3">
        <v>82.94</v>
      </c>
      <c r="N913" s="2" t="s">
        <v>23</v>
      </c>
      <c r="O913" s="2" t="s">
        <v>24</v>
      </c>
      <c r="P913" s="2" t="s">
        <v>25</v>
      </c>
      <c r="Q913" s="2" t="s">
        <v>2985</v>
      </c>
      <c r="R913" s="2" t="s">
        <v>49</v>
      </c>
    </row>
    <row r="914" spans="1:18" x14ac:dyDescent="0.25">
      <c r="A914" s="2" t="s">
        <v>3610</v>
      </c>
      <c r="B914" s="6">
        <v>45974</v>
      </c>
      <c r="C914" s="2" t="s">
        <v>1564</v>
      </c>
      <c r="D914" s="2" t="s">
        <v>1322</v>
      </c>
      <c r="E914" s="2" t="s">
        <v>671</v>
      </c>
      <c r="F914" s="2" t="s">
        <v>756</v>
      </c>
      <c r="G914" s="2">
        <v>6</v>
      </c>
      <c r="H914" s="3">
        <v>259.55</v>
      </c>
      <c r="I914" s="2">
        <v>0</v>
      </c>
      <c r="J914" s="3">
        <v>0</v>
      </c>
      <c r="K914" s="3">
        <v>1557.3</v>
      </c>
      <c r="L914" s="3">
        <v>1249.32</v>
      </c>
      <c r="M914" s="3">
        <v>307.98</v>
      </c>
      <c r="N914" s="2" t="s">
        <v>40</v>
      </c>
      <c r="O914" s="2" t="s">
        <v>24</v>
      </c>
      <c r="P914" s="2" t="s">
        <v>33</v>
      </c>
      <c r="Q914" s="2" t="s">
        <v>462</v>
      </c>
      <c r="R914" s="2" t="s">
        <v>49</v>
      </c>
    </row>
    <row r="915" spans="1:18" x14ac:dyDescent="0.25">
      <c r="A915" s="2" t="s">
        <v>1193</v>
      </c>
      <c r="B915" s="6">
        <v>46002</v>
      </c>
      <c r="C915" s="2" t="s">
        <v>492</v>
      </c>
      <c r="D915" s="2" t="s">
        <v>1194</v>
      </c>
      <c r="E915" s="2" t="s">
        <v>968</v>
      </c>
      <c r="F915" s="2" t="s">
        <v>1195</v>
      </c>
      <c r="G915" s="2">
        <v>4</v>
      </c>
      <c r="H915" s="3">
        <v>109.69</v>
      </c>
      <c r="I915" s="2">
        <v>5</v>
      </c>
      <c r="J915" s="3">
        <v>21.94</v>
      </c>
      <c r="K915" s="3">
        <v>416.82</v>
      </c>
      <c r="L915" s="3">
        <v>371.84</v>
      </c>
      <c r="M915" s="3">
        <v>44.98</v>
      </c>
      <c r="N915" s="2" t="s">
        <v>23</v>
      </c>
      <c r="O915" s="2" t="s">
        <v>24</v>
      </c>
      <c r="P915" s="2" t="s">
        <v>33</v>
      </c>
      <c r="Q915" s="2" t="s">
        <v>516</v>
      </c>
      <c r="R915" s="2" t="s">
        <v>49</v>
      </c>
    </row>
    <row r="916" spans="1:18" x14ac:dyDescent="0.25">
      <c r="A916" s="2" t="s">
        <v>1866</v>
      </c>
      <c r="B916" s="6">
        <v>46002</v>
      </c>
      <c r="C916" s="2" t="s">
        <v>1813</v>
      </c>
      <c r="D916" s="2" t="s">
        <v>214</v>
      </c>
      <c r="E916" s="2" t="s">
        <v>906</v>
      </c>
      <c r="F916" s="2" t="s">
        <v>907</v>
      </c>
      <c r="G916" s="2">
        <v>2</v>
      </c>
      <c r="H916" s="3">
        <v>147.97</v>
      </c>
      <c r="I916" s="2">
        <v>0</v>
      </c>
      <c r="J916" s="3">
        <v>0</v>
      </c>
      <c r="K916" s="3">
        <v>295.94</v>
      </c>
      <c r="L916" s="3">
        <v>225.6</v>
      </c>
      <c r="M916" s="3">
        <v>70.34</v>
      </c>
      <c r="N916" s="2" t="s">
        <v>47</v>
      </c>
      <c r="O916" s="2" t="s">
        <v>24</v>
      </c>
      <c r="P916" s="2" t="s">
        <v>55</v>
      </c>
      <c r="Q916" s="2" t="s">
        <v>1867</v>
      </c>
      <c r="R916" s="2" t="s">
        <v>49</v>
      </c>
    </row>
    <row r="917" spans="1:18" x14ac:dyDescent="0.25">
      <c r="A917" s="2" t="s">
        <v>2243</v>
      </c>
      <c r="B917" s="6">
        <v>46002</v>
      </c>
      <c r="C917" s="2" t="s">
        <v>554</v>
      </c>
      <c r="D917" s="2" t="s">
        <v>170</v>
      </c>
      <c r="E917" s="2" t="s">
        <v>606</v>
      </c>
      <c r="F917" s="2" t="s">
        <v>630</v>
      </c>
      <c r="G917" s="2">
        <v>5</v>
      </c>
      <c r="H917" s="3">
        <v>225.45</v>
      </c>
      <c r="I917" s="2">
        <v>20</v>
      </c>
      <c r="J917" s="3">
        <v>225.45</v>
      </c>
      <c r="K917" s="3">
        <v>901.8</v>
      </c>
      <c r="L917" s="3">
        <v>954.5</v>
      </c>
      <c r="M917" s="3">
        <v>-52.7</v>
      </c>
      <c r="N917" s="2" t="s">
        <v>80</v>
      </c>
      <c r="O917" s="2" t="s">
        <v>24</v>
      </c>
      <c r="P917" s="2" t="s">
        <v>55</v>
      </c>
      <c r="Q917" s="2" t="s">
        <v>2244</v>
      </c>
      <c r="R917" s="2" t="s">
        <v>49</v>
      </c>
    </row>
    <row r="918" spans="1:18" x14ac:dyDescent="0.25">
      <c r="A918" s="2" t="s">
        <v>2442</v>
      </c>
      <c r="B918" s="6">
        <v>46002</v>
      </c>
      <c r="C918" s="2" t="s">
        <v>993</v>
      </c>
      <c r="D918" s="2" t="s">
        <v>280</v>
      </c>
      <c r="E918" s="2" t="s">
        <v>38</v>
      </c>
      <c r="F918" s="2" t="s">
        <v>227</v>
      </c>
      <c r="G918" s="2">
        <v>7</v>
      </c>
      <c r="H918" s="3">
        <v>133.02000000000001</v>
      </c>
      <c r="I918" s="2">
        <v>0</v>
      </c>
      <c r="J918" s="3">
        <v>0</v>
      </c>
      <c r="K918" s="3">
        <v>931.14</v>
      </c>
      <c r="L918" s="3">
        <v>681.45</v>
      </c>
      <c r="M918" s="3">
        <v>249.69</v>
      </c>
      <c r="N918" s="2" t="s">
        <v>40</v>
      </c>
      <c r="O918" s="2" t="s">
        <v>24</v>
      </c>
      <c r="P918" s="2" t="s">
        <v>55</v>
      </c>
      <c r="Q918" s="2" t="s">
        <v>1559</v>
      </c>
      <c r="R918" s="2" t="s">
        <v>49</v>
      </c>
    </row>
    <row r="919" spans="1:18" x14ac:dyDescent="0.25">
      <c r="A919" s="2" t="s">
        <v>2962</v>
      </c>
      <c r="B919" s="6">
        <v>46002</v>
      </c>
      <c r="C919" s="2" t="s">
        <v>1798</v>
      </c>
      <c r="D919" s="2" t="s">
        <v>1189</v>
      </c>
      <c r="E919" s="2" t="s">
        <v>343</v>
      </c>
      <c r="F919" s="2" t="s">
        <v>344</v>
      </c>
      <c r="G919" s="2">
        <v>2</v>
      </c>
      <c r="H919" s="3">
        <v>188.64</v>
      </c>
      <c r="I919" s="2">
        <v>15</v>
      </c>
      <c r="J919" s="3">
        <v>56.59</v>
      </c>
      <c r="K919" s="3">
        <v>320.69</v>
      </c>
      <c r="L919" s="3">
        <v>316.56</v>
      </c>
      <c r="M919" s="3">
        <v>4.13</v>
      </c>
      <c r="N919" s="2" t="s">
        <v>47</v>
      </c>
      <c r="O919" s="2" t="s">
        <v>24</v>
      </c>
      <c r="P919" s="2" t="s">
        <v>25</v>
      </c>
      <c r="Q919" s="2" t="s">
        <v>411</v>
      </c>
      <c r="R919" s="2" t="s">
        <v>49</v>
      </c>
    </row>
    <row r="920" spans="1:18" x14ac:dyDescent="0.25">
      <c r="A920" s="2" t="s">
        <v>3397</v>
      </c>
      <c r="B920" s="6">
        <v>46002</v>
      </c>
      <c r="C920" s="2" t="s">
        <v>3023</v>
      </c>
      <c r="D920" s="2" t="s">
        <v>745</v>
      </c>
      <c r="E920" s="2" t="s">
        <v>1413</v>
      </c>
      <c r="F920" s="2" t="s">
        <v>1829</v>
      </c>
      <c r="G920" s="2">
        <v>3</v>
      </c>
      <c r="H920" s="3">
        <v>168.36</v>
      </c>
      <c r="I920" s="2">
        <v>5</v>
      </c>
      <c r="J920" s="3">
        <v>25.25</v>
      </c>
      <c r="K920" s="3">
        <v>479.83</v>
      </c>
      <c r="L920" s="3">
        <v>306.69</v>
      </c>
      <c r="M920" s="3">
        <v>173.14</v>
      </c>
      <c r="N920" s="2" t="s">
        <v>133</v>
      </c>
      <c r="O920" s="2" t="s">
        <v>24</v>
      </c>
      <c r="P920" s="2" t="s">
        <v>25</v>
      </c>
      <c r="Q920" s="2" t="s">
        <v>2025</v>
      </c>
      <c r="R920" s="2" t="s">
        <v>49</v>
      </c>
    </row>
    <row r="921" spans="1:18" x14ac:dyDescent="0.25">
      <c r="A921" s="2" t="s">
        <v>4204</v>
      </c>
      <c r="B921" s="6">
        <v>46002</v>
      </c>
      <c r="C921" s="2" t="s">
        <v>2305</v>
      </c>
      <c r="D921" s="2" t="s">
        <v>130</v>
      </c>
      <c r="E921" s="2" t="s">
        <v>85</v>
      </c>
      <c r="F921" s="2" t="s">
        <v>2200</v>
      </c>
      <c r="G921" s="2">
        <v>4</v>
      </c>
      <c r="H921" s="3">
        <v>379.12</v>
      </c>
      <c r="I921" s="2">
        <v>5</v>
      </c>
      <c r="J921" s="3">
        <v>75.819999999999993</v>
      </c>
      <c r="K921" s="3">
        <v>1440.66</v>
      </c>
      <c r="L921" s="3">
        <v>1172.2</v>
      </c>
      <c r="M921" s="3">
        <v>268.45999999999998</v>
      </c>
      <c r="N921" s="2" t="s">
        <v>23</v>
      </c>
      <c r="O921" s="2" t="s">
        <v>24</v>
      </c>
      <c r="P921" s="2" t="s">
        <v>55</v>
      </c>
      <c r="Q921" s="2" t="s">
        <v>98</v>
      </c>
      <c r="R921" s="2" t="s">
        <v>49</v>
      </c>
    </row>
    <row r="922" spans="1:18" x14ac:dyDescent="0.25">
      <c r="A922" s="2" t="s">
        <v>440</v>
      </c>
      <c r="B922" s="6">
        <v>45972</v>
      </c>
      <c r="C922" s="2" t="s">
        <v>441</v>
      </c>
      <c r="D922" s="2" t="s">
        <v>290</v>
      </c>
      <c r="E922" s="2" t="s">
        <v>232</v>
      </c>
      <c r="F922" s="2" t="s">
        <v>233</v>
      </c>
      <c r="G922" s="2">
        <v>2</v>
      </c>
      <c r="H922" s="3">
        <v>210.36</v>
      </c>
      <c r="I922" s="2">
        <v>20</v>
      </c>
      <c r="J922" s="3">
        <v>84.14</v>
      </c>
      <c r="K922" s="3">
        <v>336.58</v>
      </c>
      <c r="L922" s="3">
        <v>311.3</v>
      </c>
      <c r="M922" s="3">
        <v>25.28</v>
      </c>
      <c r="N922" s="2" t="s">
        <v>80</v>
      </c>
      <c r="O922" s="2" t="s">
        <v>24</v>
      </c>
      <c r="P922" s="2" t="s">
        <v>25</v>
      </c>
      <c r="Q922" s="2" t="s">
        <v>442</v>
      </c>
      <c r="R922" s="2" t="s">
        <v>49</v>
      </c>
    </row>
    <row r="923" spans="1:18" x14ac:dyDescent="0.25">
      <c r="A923" s="2" t="s">
        <v>2035</v>
      </c>
      <c r="B923" s="6">
        <v>45972</v>
      </c>
      <c r="C923" s="2" t="s">
        <v>1928</v>
      </c>
      <c r="D923" s="2" t="s">
        <v>44</v>
      </c>
      <c r="E923" s="2" t="s">
        <v>1347</v>
      </c>
      <c r="F923" s="2" t="s">
        <v>239</v>
      </c>
      <c r="G923" s="2">
        <v>5</v>
      </c>
      <c r="H923" s="3">
        <v>427.52</v>
      </c>
      <c r="I923" s="2">
        <v>5</v>
      </c>
      <c r="J923" s="3">
        <v>106.88</v>
      </c>
      <c r="K923" s="3">
        <v>2030.72</v>
      </c>
      <c r="L923" s="3">
        <v>1182.7</v>
      </c>
      <c r="M923" s="3">
        <v>848.02</v>
      </c>
      <c r="N923" s="2" t="s">
        <v>133</v>
      </c>
      <c r="O923" s="2" t="s">
        <v>24</v>
      </c>
      <c r="P923" s="2" t="s">
        <v>25</v>
      </c>
      <c r="Q923" s="2" t="s">
        <v>2036</v>
      </c>
      <c r="R923" s="2" t="s">
        <v>49</v>
      </c>
    </row>
    <row r="924" spans="1:18" x14ac:dyDescent="0.25">
      <c r="A924" s="2" t="s">
        <v>3343</v>
      </c>
      <c r="B924" s="6">
        <v>45972</v>
      </c>
      <c r="C924" s="2" t="s">
        <v>1948</v>
      </c>
      <c r="D924" s="2" t="s">
        <v>280</v>
      </c>
      <c r="E924" s="2" t="s">
        <v>1413</v>
      </c>
      <c r="F924" s="2" t="s">
        <v>1829</v>
      </c>
      <c r="G924" s="2">
        <v>8</v>
      </c>
      <c r="H924" s="3">
        <v>140.56</v>
      </c>
      <c r="I924" s="2">
        <v>5</v>
      </c>
      <c r="J924" s="3">
        <v>56.22</v>
      </c>
      <c r="K924" s="3">
        <v>1068.26</v>
      </c>
      <c r="L924" s="3">
        <v>778.8</v>
      </c>
      <c r="M924" s="3">
        <v>289.45999999999998</v>
      </c>
      <c r="N924" s="2" t="s">
        <v>47</v>
      </c>
      <c r="O924" s="2" t="s">
        <v>24</v>
      </c>
      <c r="P924" s="2" t="s">
        <v>25</v>
      </c>
      <c r="Q924" s="2" t="s">
        <v>2897</v>
      </c>
      <c r="R924" s="2" t="s">
        <v>49</v>
      </c>
    </row>
    <row r="925" spans="1:18" x14ac:dyDescent="0.25">
      <c r="A925" s="2" t="s">
        <v>3695</v>
      </c>
      <c r="B925" s="6">
        <v>45972</v>
      </c>
      <c r="C925" s="2" t="s">
        <v>185</v>
      </c>
      <c r="D925" s="2" t="s">
        <v>176</v>
      </c>
      <c r="E925" s="2" t="s">
        <v>704</v>
      </c>
      <c r="F925" s="2" t="s">
        <v>3655</v>
      </c>
      <c r="G925" s="2">
        <v>3</v>
      </c>
      <c r="H925" s="3">
        <v>398.76</v>
      </c>
      <c r="I925" s="2">
        <v>5</v>
      </c>
      <c r="J925" s="3">
        <v>59.81</v>
      </c>
      <c r="K925" s="3">
        <v>1136.47</v>
      </c>
      <c r="L925" s="3">
        <v>910.23</v>
      </c>
      <c r="M925" s="3">
        <v>226.24</v>
      </c>
      <c r="N925" s="2" t="s">
        <v>133</v>
      </c>
      <c r="O925" s="2" t="s">
        <v>24</v>
      </c>
      <c r="P925" s="2" t="s">
        <v>25</v>
      </c>
      <c r="Q925" s="2" t="s">
        <v>496</v>
      </c>
      <c r="R925" s="2" t="s">
        <v>49</v>
      </c>
    </row>
    <row r="926" spans="1:18" x14ac:dyDescent="0.25">
      <c r="A926" s="2" t="s">
        <v>4231</v>
      </c>
      <c r="B926" s="6">
        <v>45972</v>
      </c>
      <c r="C926" s="2" t="s">
        <v>4069</v>
      </c>
      <c r="D926" s="2" t="s">
        <v>1030</v>
      </c>
      <c r="E926" s="2" t="s">
        <v>600</v>
      </c>
      <c r="F926" s="2" t="s">
        <v>2489</v>
      </c>
      <c r="G926" s="2">
        <v>1</v>
      </c>
      <c r="H926" s="3">
        <v>277.42</v>
      </c>
      <c r="I926" s="2">
        <v>0</v>
      </c>
      <c r="J926" s="3">
        <v>0</v>
      </c>
      <c r="K926" s="3">
        <v>277.42</v>
      </c>
      <c r="L926" s="3">
        <v>199.16</v>
      </c>
      <c r="M926" s="3">
        <v>78.260000000000005</v>
      </c>
      <c r="N926" s="2" t="s">
        <v>80</v>
      </c>
      <c r="O926" s="2" t="s">
        <v>24</v>
      </c>
      <c r="P926" s="2" t="s">
        <v>25</v>
      </c>
      <c r="Q926" s="2" t="s">
        <v>691</v>
      </c>
      <c r="R926" s="2" t="s">
        <v>49</v>
      </c>
    </row>
    <row r="927" spans="1:18" x14ac:dyDescent="0.25">
      <c r="A927" s="2" t="s">
        <v>2846</v>
      </c>
      <c r="B927" s="6">
        <v>45941</v>
      </c>
      <c r="C927" s="2" t="s">
        <v>1332</v>
      </c>
      <c r="D927" s="2" t="s">
        <v>186</v>
      </c>
      <c r="E927" s="2" t="s">
        <v>887</v>
      </c>
      <c r="F927" s="2" t="s">
        <v>2847</v>
      </c>
      <c r="G927" s="2">
        <v>3</v>
      </c>
      <c r="H927" s="3">
        <v>217.42</v>
      </c>
      <c r="I927" s="2">
        <v>0</v>
      </c>
      <c r="J927" s="3">
        <v>0</v>
      </c>
      <c r="K927" s="3">
        <v>652.26</v>
      </c>
      <c r="L927" s="3">
        <v>531.09</v>
      </c>
      <c r="M927" s="3">
        <v>121.17</v>
      </c>
      <c r="N927" s="2" t="s">
        <v>23</v>
      </c>
      <c r="O927" s="2" t="s">
        <v>24</v>
      </c>
      <c r="P927" s="2" t="s">
        <v>25</v>
      </c>
      <c r="Q927" s="2" t="s">
        <v>578</v>
      </c>
      <c r="R927" s="2" t="s">
        <v>49</v>
      </c>
    </row>
    <row r="928" spans="1:18" x14ac:dyDescent="0.25">
      <c r="A928" s="2" t="s">
        <v>3009</v>
      </c>
      <c r="B928" s="6">
        <v>45941</v>
      </c>
      <c r="C928" s="2" t="s">
        <v>3010</v>
      </c>
      <c r="D928" s="2" t="s">
        <v>905</v>
      </c>
      <c r="E928" s="2" t="s">
        <v>238</v>
      </c>
      <c r="F928" s="2" t="s">
        <v>239</v>
      </c>
      <c r="G928" s="2">
        <v>4</v>
      </c>
      <c r="H928" s="3">
        <v>533.82000000000005</v>
      </c>
      <c r="I928" s="2">
        <v>0</v>
      </c>
      <c r="J928" s="3">
        <v>0</v>
      </c>
      <c r="K928" s="3">
        <v>2135.2800000000002</v>
      </c>
      <c r="L928" s="3">
        <v>1590.76</v>
      </c>
      <c r="M928" s="3">
        <v>544.52</v>
      </c>
      <c r="N928" s="2" t="s">
        <v>133</v>
      </c>
      <c r="O928" s="2" t="s">
        <v>24</v>
      </c>
      <c r="P928" s="2" t="s">
        <v>25</v>
      </c>
      <c r="Q928" s="2" t="s">
        <v>1527</v>
      </c>
      <c r="R928" s="2" t="s">
        <v>49</v>
      </c>
    </row>
    <row r="929" spans="1:18" x14ac:dyDescent="0.25">
      <c r="A929" s="2" t="s">
        <v>3702</v>
      </c>
      <c r="B929" s="6">
        <v>45941</v>
      </c>
      <c r="C929" s="2" t="s">
        <v>3489</v>
      </c>
      <c r="D929" s="2" t="s">
        <v>101</v>
      </c>
      <c r="E929" s="2" t="s">
        <v>291</v>
      </c>
      <c r="F929" s="2" t="s">
        <v>239</v>
      </c>
      <c r="G929" s="2">
        <v>2</v>
      </c>
      <c r="H929" s="3">
        <v>434.65</v>
      </c>
      <c r="I929" s="2">
        <v>20</v>
      </c>
      <c r="J929" s="3">
        <v>173.86</v>
      </c>
      <c r="K929" s="3">
        <v>695.44</v>
      </c>
      <c r="L929" s="3">
        <v>703.26</v>
      </c>
      <c r="M929" s="3">
        <v>-7.82</v>
      </c>
      <c r="N929" s="2" t="s">
        <v>68</v>
      </c>
      <c r="O929" s="2" t="s">
        <v>24</v>
      </c>
      <c r="P929" s="2" t="s">
        <v>55</v>
      </c>
      <c r="Q929" s="2" t="s">
        <v>2406</v>
      </c>
      <c r="R929" s="2" t="s">
        <v>49</v>
      </c>
    </row>
    <row r="930" spans="1:18" x14ac:dyDescent="0.25">
      <c r="A930" s="2" t="s">
        <v>3731</v>
      </c>
      <c r="B930" s="6">
        <v>45941</v>
      </c>
      <c r="C930" s="2" t="s">
        <v>2609</v>
      </c>
      <c r="D930" s="2" t="s">
        <v>1305</v>
      </c>
      <c r="E930" s="2" t="s">
        <v>830</v>
      </c>
      <c r="F930" s="2" t="s">
        <v>831</v>
      </c>
      <c r="G930" s="2">
        <v>5</v>
      </c>
      <c r="H930" s="3">
        <v>490.22</v>
      </c>
      <c r="I930" s="2">
        <v>10</v>
      </c>
      <c r="J930" s="3">
        <v>245.11</v>
      </c>
      <c r="K930" s="3">
        <v>2205.9899999999998</v>
      </c>
      <c r="L930" s="3">
        <v>1867.9</v>
      </c>
      <c r="M930" s="3">
        <v>338.09</v>
      </c>
      <c r="N930" s="2" t="s">
        <v>23</v>
      </c>
      <c r="O930" s="2" t="s">
        <v>24</v>
      </c>
      <c r="P930" s="2" t="s">
        <v>25</v>
      </c>
      <c r="Q930" s="2" t="s">
        <v>1238</v>
      </c>
      <c r="R930" s="2" t="s">
        <v>49</v>
      </c>
    </row>
    <row r="931" spans="1:18" x14ac:dyDescent="0.25">
      <c r="A931" s="2" t="s">
        <v>3935</v>
      </c>
      <c r="B931" s="6">
        <v>45941</v>
      </c>
      <c r="C931" s="2" t="s">
        <v>1168</v>
      </c>
      <c r="D931" s="2" t="s">
        <v>503</v>
      </c>
      <c r="E931" s="2" t="s">
        <v>1059</v>
      </c>
      <c r="F931" s="2" t="s">
        <v>304</v>
      </c>
      <c r="G931" s="2">
        <v>3</v>
      </c>
      <c r="H931" s="3">
        <v>566.29999999999995</v>
      </c>
      <c r="I931" s="2">
        <v>5</v>
      </c>
      <c r="J931" s="3">
        <v>84.94</v>
      </c>
      <c r="K931" s="3">
        <v>1613.96</v>
      </c>
      <c r="L931" s="3">
        <v>1169.4000000000001</v>
      </c>
      <c r="M931" s="3">
        <v>444.56</v>
      </c>
      <c r="N931" s="2" t="s">
        <v>23</v>
      </c>
      <c r="O931" s="2" t="s">
        <v>24</v>
      </c>
      <c r="P931" s="2" t="s">
        <v>25</v>
      </c>
      <c r="Q931" s="2" t="s">
        <v>1533</v>
      </c>
      <c r="R931" s="2" t="s">
        <v>49</v>
      </c>
    </row>
    <row r="932" spans="1:18" x14ac:dyDescent="0.25">
      <c r="A932" s="2" t="s">
        <v>4256</v>
      </c>
      <c r="B932" s="6">
        <v>45941</v>
      </c>
      <c r="C932" s="2" t="s">
        <v>548</v>
      </c>
      <c r="D932" s="2" t="s">
        <v>611</v>
      </c>
      <c r="E932" s="2" t="s">
        <v>567</v>
      </c>
      <c r="F932" s="2" t="s">
        <v>54</v>
      </c>
      <c r="G932" s="2">
        <v>6</v>
      </c>
      <c r="H932" s="3">
        <v>358.32</v>
      </c>
      <c r="I932" s="2">
        <v>0</v>
      </c>
      <c r="J932" s="3">
        <v>0</v>
      </c>
      <c r="K932" s="3">
        <v>2149.92</v>
      </c>
      <c r="L932" s="3">
        <v>1504.08</v>
      </c>
      <c r="M932" s="3">
        <v>645.84</v>
      </c>
      <c r="N932" s="2" t="s">
        <v>23</v>
      </c>
      <c r="O932" s="2" t="s">
        <v>24</v>
      </c>
      <c r="P932" s="2" t="s">
        <v>25</v>
      </c>
      <c r="Q932" s="2" t="s">
        <v>3279</v>
      </c>
      <c r="R932" s="2" t="s">
        <v>49</v>
      </c>
    </row>
    <row r="933" spans="1:18" x14ac:dyDescent="0.25">
      <c r="A933" s="2" t="s">
        <v>819</v>
      </c>
      <c r="B933" s="6">
        <v>45911</v>
      </c>
      <c r="C933" s="2" t="s">
        <v>820</v>
      </c>
      <c r="D933" s="2" t="s">
        <v>777</v>
      </c>
      <c r="E933" s="2" t="s">
        <v>390</v>
      </c>
      <c r="F933" s="2" t="s">
        <v>821</v>
      </c>
      <c r="G933" s="2">
        <v>3</v>
      </c>
      <c r="H933" s="3">
        <v>86.11</v>
      </c>
      <c r="I933" s="2">
        <v>5</v>
      </c>
      <c r="J933" s="3">
        <v>12.92</v>
      </c>
      <c r="K933" s="3">
        <v>282.22000000000003</v>
      </c>
      <c r="L933" s="3">
        <v>204.51</v>
      </c>
      <c r="M933" s="3">
        <v>77.709999999999994</v>
      </c>
      <c r="N933" s="2" t="s">
        <v>133</v>
      </c>
      <c r="O933" s="2" t="s">
        <v>24</v>
      </c>
      <c r="P933" s="2" t="s">
        <v>25</v>
      </c>
      <c r="Q933" s="2" t="s">
        <v>822</v>
      </c>
      <c r="R933" s="2" t="s">
        <v>27</v>
      </c>
    </row>
    <row r="934" spans="1:18" x14ac:dyDescent="0.25">
      <c r="A934" s="2" t="s">
        <v>2810</v>
      </c>
      <c r="B934" s="6">
        <v>45911</v>
      </c>
      <c r="C934" s="2" t="s">
        <v>2811</v>
      </c>
      <c r="D934" s="2" t="s">
        <v>1490</v>
      </c>
      <c r="E934" s="2" t="s">
        <v>957</v>
      </c>
      <c r="F934" s="2" t="s">
        <v>958</v>
      </c>
      <c r="G934" s="2">
        <v>1</v>
      </c>
      <c r="H934" s="3">
        <v>102.51</v>
      </c>
      <c r="I934" s="2">
        <v>10</v>
      </c>
      <c r="J934" s="3">
        <v>10.25</v>
      </c>
      <c r="K934" s="3">
        <v>106.1</v>
      </c>
      <c r="L934" s="3">
        <v>88.72</v>
      </c>
      <c r="M934" s="3">
        <v>17.38</v>
      </c>
      <c r="N934" s="2" t="s">
        <v>40</v>
      </c>
      <c r="O934" s="2" t="s">
        <v>24</v>
      </c>
      <c r="P934" s="2" t="s">
        <v>25</v>
      </c>
      <c r="Q934" s="2" t="s">
        <v>1279</v>
      </c>
      <c r="R934" s="2" t="s">
        <v>27</v>
      </c>
    </row>
    <row r="935" spans="1:18" x14ac:dyDescent="0.25">
      <c r="A935" s="2" t="s">
        <v>2827</v>
      </c>
      <c r="B935" s="6">
        <v>45911</v>
      </c>
      <c r="C935" s="2" t="s">
        <v>425</v>
      </c>
      <c r="D935" s="2" t="s">
        <v>566</v>
      </c>
      <c r="E935" s="2" t="s">
        <v>1180</v>
      </c>
      <c r="F935" s="2" t="s">
        <v>1093</v>
      </c>
      <c r="G935" s="2">
        <v>4</v>
      </c>
      <c r="H935" s="3">
        <v>328.59</v>
      </c>
      <c r="I935" s="2">
        <v>20</v>
      </c>
      <c r="J935" s="3">
        <v>262.87</v>
      </c>
      <c r="K935" s="3">
        <v>1209.21</v>
      </c>
      <c r="L935" s="3">
        <v>1021.96</v>
      </c>
      <c r="M935" s="3">
        <v>187.25</v>
      </c>
      <c r="N935" s="2" t="s">
        <v>80</v>
      </c>
      <c r="O935" s="2" t="s">
        <v>24</v>
      </c>
      <c r="P935" s="2" t="s">
        <v>33</v>
      </c>
      <c r="Q935" s="2" t="s">
        <v>2809</v>
      </c>
      <c r="R935" s="2" t="s">
        <v>27</v>
      </c>
    </row>
    <row r="936" spans="1:18" x14ac:dyDescent="0.25">
      <c r="A936" s="2" t="s">
        <v>3194</v>
      </c>
      <c r="B936" s="6">
        <v>45911</v>
      </c>
      <c r="C936" s="2" t="s">
        <v>1489</v>
      </c>
      <c r="D936" s="2" t="s">
        <v>77</v>
      </c>
      <c r="E936" s="2" t="s">
        <v>906</v>
      </c>
      <c r="F936" s="2" t="s">
        <v>907</v>
      </c>
      <c r="G936" s="2">
        <v>4</v>
      </c>
      <c r="H936" s="3">
        <v>131.03</v>
      </c>
      <c r="I936" s="2">
        <v>0</v>
      </c>
      <c r="J936" s="3">
        <v>0</v>
      </c>
      <c r="K936" s="3">
        <v>602.74</v>
      </c>
      <c r="L936" s="3">
        <v>469.08</v>
      </c>
      <c r="M936" s="3">
        <v>133.66</v>
      </c>
      <c r="N936" s="2" t="s">
        <v>68</v>
      </c>
      <c r="O936" s="2" t="s">
        <v>24</v>
      </c>
      <c r="P936" s="2" t="s">
        <v>25</v>
      </c>
      <c r="Q936" s="2" t="s">
        <v>1556</v>
      </c>
      <c r="R936" s="2" t="s">
        <v>27</v>
      </c>
    </row>
    <row r="937" spans="1:18" x14ac:dyDescent="0.25">
      <c r="A937" s="2" t="s">
        <v>3326</v>
      </c>
      <c r="B937" s="6">
        <v>45911</v>
      </c>
      <c r="C937" s="2" t="s">
        <v>2807</v>
      </c>
      <c r="D937" s="2" t="s">
        <v>314</v>
      </c>
      <c r="E937" s="2" t="s">
        <v>125</v>
      </c>
      <c r="F937" s="2" t="s">
        <v>648</v>
      </c>
      <c r="G937" s="2">
        <v>4</v>
      </c>
      <c r="H937" s="3">
        <v>329.69</v>
      </c>
      <c r="I937" s="2">
        <v>15</v>
      </c>
      <c r="J937" s="3">
        <v>197.81</v>
      </c>
      <c r="K937" s="3">
        <v>1289.0899999999999</v>
      </c>
      <c r="L937" s="3">
        <v>989</v>
      </c>
      <c r="M937" s="3">
        <v>300.08999999999997</v>
      </c>
      <c r="N937" s="2" t="s">
        <v>47</v>
      </c>
      <c r="O937" s="2" t="s">
        <v>24</v>
      </c>
      <c r="P937" s="2" t="s">
        <v>25</v>
      </c>
      <c r="Q937" s="2" t="s">
        <v>959</v>
      </c>
      <c r="R937" s="2" t="s">
        <v>27</v>
      </c>
    </row>
    <row r="938" spans="1:18" x14ac:dyDescent="0.25">
      <c r="A938" s="2" t="s">
        <v>3422</v>
      </c>
      <c r="B938" s="6">
        <v>45911</v>
      </c>
      <c r="C938" s="2" t="s">
        <v>3423</v>
      </c>
      <c r="D938" s="2" t="s">
        <v>147</v>
      </c>
      <c r="E938" s="2" t="s">
        <v>634</v>
      </c>
      <c r="F938" s="2" t="s">
        <v>635</v>
      </c>
      <c r="G938" s="2">
        <v>3</v>
      </c>
      <c r="H938" s="3">
        <v>332.73</v>
      </c>
      <c r="I938" s="2">
        <v>0</v>
      </c>
      <c r="J938" s="3">
        <v>0</v>
      </c>
      <c r="K938" s="3">
        <v>1147.92</v>
      </c>
      <c r="L938" s="3">
        <v>783.66</v>
      </c>
      <c r="M938" s="3">
        <v>364.26</v>
      </c>
      <c r="N938" s="2" t="s">
        <v>40</v>
      </c>
      <c r="O938" s="2" t="s">
        <v>24</v>
      </c>
      <c r="P938" s="2" t="s">
        <v>55</v>
      </c>
      <c r="Q938" s="2" t="s">
        <v>767</v>
      </c>
      <c r="R938" s="2" t="s">
        <v>27</v>
      </c>
    </row>
    <row r="939" spans="1:18" x14ac:dyDescent="0.25">
      <c r="A939" s="2" t="s">
        <v>3978</v>
      </c>
      <c r="B939" s="6">
        <v>45911</v>
      </c>
      <c r="C939" s="2" t="s">
        <v>2626</v>
      </c>
      <c r="D939" s="2" t="s">
        <v>275</v>
      </c>
      <c r="E939" s="2" t="s">
        <v>248</v>
      </c>
      <c r="F939" s="2" t="s">
        <v>249</v>
      </c>
      <c r="G939" s="2">
        <v>3</v>
      </c>
      <c r="H939" s="3">
        <v>51.33</v>
      </c>
      <c r="I939" s="2">
        <v>5</v>
      </c>
      <c r="J939" s="3">
        <v>7.7</v>
      </c>
      <c r="K939" s="3">
        <v>168.23</v>
      </c>
      <c r="L939" s="3">
        <v>112.44</v>
      </c>
      <c r="M939" s="3">
        <v>55.79</v>
      </c>
      <c r="N939" s="2" t="s">
        <v>23</v>
      </c>
      <c r="O939" s="2" t="s">
        <v>24</v>
      </c>
      <c r="P939" s="2" t="s">
        <v>25</v>
      </c>
      <c r="Q939" s="2" t="s">
        <v>1487</v>
      </c>
      <c r="R939" s="2" t="s">
        <v>27</v>
      </c>
    </row>
    <row r="940" spans="1:18" x14ac:dyDescent="0.25">
      <c r="A940" s="2" t="s">
        <v>4061</v>
      </c>
      <c r="B940" s="6">
        <v>45911</v>
      </c>
      <c r="C940" s="2" t="s">
        <v>4062</v>
      </c>
      <c r="D940" s="2" t="s">
        <v>454</v>
      </c>
      <c r="E940" s="2" t="s">
        <v>544</v>
      </c>
      <c r="F940" s="2" t="s">
        <v>545</v>
      </c>
      <c r="G940" s="2">
        <v>2</v>
      </c>
      <c r="H940" s="3">
        <v>365.92</v>
      </c>
      <c r="I940" s="2">
        <v>0</v>
      </c>
      <c r="J940" s="3">
        <v>0</v>
      </c>
      <c r="K940" s="3">
        <v>841.62</v>
      </c>
      <c r="L940" s="3">
        <v>620.76</v>
      </c>
      <c r="M940" s="3">
        <v>220.86</v>
      </c>
      <c r="N940" s="2" t="s">
        <v>68</v>
      </c>
      <c r="O940" s="2" t="s">
        <v>24</v>
      </c>
      <c r="P940" s="2" t="s">
        <v>25</v>
      </c>
      <c r="Q940" s="2" t="s">
        <v>1553</v>
      </c>
      <c r="R940" s="2" t="s">
        <v>27</v>
      </c>
    </row>
    <row r="941" spans="1:18" x14ac:dyDescent="0.25">
      <c r="A941" s="2" t="s">
        <v>4400</v>
      </c>
      <c r="B941" s="6">
        <v>45911</v>
      </c>
      <c r="C941" s="2" t="s">
        <v>508</v>
      </c>
      <c r="D941" s="2" t="s">
        <v>509</v>
      </c>
      <c r="E941" s="2" t="s">
        <v>192</v>
      </c>
      <c r="F941" s="2" t="s">
        <v>2922</v>
      </c>
      <c r="G941" s="2">
        <v>6</v>
      </c>
      <c r="H941" s="3">
        <v>311.24</v>
      </c>
      <c r="I941" s="2">
        <v>20</v>
      </c>
      <c r="J941" s="3">
        <v>373.49</v>
      </c>
      <c r="K941" s="3">
        <v>1718.04</v>
      </c>
      <c r="L941" s="3">
        <v>1522.2</v>
      </c>
      <c r="M941" s="3">
        <v>195.84</v>
      </c>
      <c r="N941" s="2" t="s">
        <v>23</v>
      </c>
      <c r="O941" s="2" t="s">
        <v>24</v>
      </c>
      <c r="P941" s="2" t="s">
        <v>25</v>
      </c>
      <c r="Q941" s="2" t="s">
        <v>352</v>
      </c>
      <c r="R941" s="2" t="s">
        <v>27</v>
      </c>
    </row>
    <row r="942" spans="1:18" x14ac:dyDescent="0.25">
      <c r="A942" s="2" t="s">
        <v>4465</v>
      </c>
      <c r="B942" s="6">
        <v>45911</v>
      </c>
      <c r="C942" s="2" t="s">
        <v>307</v>
      </c>
      <c r="D942" s="2" t="s">
        <v>745</v>
      </c>
      <c r="E942" s="2" t="s">
        <v>1063</v>
      </c>
      <c r="F942" s="2" t="s">
        <v>1064</v>
      </c>
      <c r="G942" s="2">
        <v>8</v>
      </c>
      <c r="H942" s="3">
        <v>180.72</v>
      </c>
      <c r="I942" s="2">
        <v>15</v>
      </c>
      <c r="J942" s="3">
        <v>216.86</v>
      </c>
      <c r="K942" s="3">
        <v>1413.23</v>
      </c>
      <c r="L942" s="3">
        <v>817.84</v>
      </c>
      <c r="M942" s="3">
        <v>595.39</v>
      </c>
      <c r="N942" s="2" t="s">
        <v>23</v>
      </c>
      <c r="O942" s="2" t="s">
        <v>24</v>
      </c>
      <c r="P942" s="2" t="s">
        <v>25</v>
      </c>
      <c r="Q942" s="2" t="s">
        <v>920</v>
      </c>
      <c r="R942" s="2" t="s">
        <v>27</v>
      </c>
    </row>
    <row r="943" spans="1:18" x14ac:dyDescent="0.25">
      <c r="A943" s="2" t="s">
        <v>4482</v>
      </c>
      <c r="B943" s="6">
        <v>45911</v>
      </c>
      <c r="C943" s="2" t="s">
        <v>319</v>
      </c>
      <c r="D943" s="2" t="s">
        <v>371</v>
      </c>
      <c r="E943" s="2" t="s">
        <v>1682</v>
      </c>
      <c r="F943" s="2" t="s">
        <v>46</v>
      </c>
      <c r="G943" s="2">
        <v>6</v>
      </c>
      <c r="H943" s="3">
        <v>421.9</v>
      </c>
      <c r="I943" s="2">
        <v>0</v>
      </c>
      <c r="J943" s="3">
        <v>0</v>
      </c>
      <c r="K943" s="3">
        <v>2911.11</v>
      </c>
      <c r="L943" s="3">
        <v>1859.88</v>
      </c>
      <c r="M943" s="3">
        <v>1051.23</v>
      </c>
      <c r="N943" s="2" t="s">
        <v>68</v>
      </c>
      <c r="O943" s="2" t="s">
        <v>24</v>
      </c>
      <c r="P943" s="2" t="s">
        <v>25</v>
      </c>
      <c r="Q943" s="2" t="s">
        <v>1001</v>
      </c>
      <c r="R943" s="2" t="s">
        <v>27</v>
      </c>
    </row>
    <row r="944" spans="1:18" x14ac:dyDescent="0.25">
      <c r="A944" s="2" t="s">
        <v>1591</v>
      </c>
      <c r="B944" s="6">
        <v>45880</v>
      </c>
      <c r="C944" s="2" t="s">
        <v>1592</v>
      </c>
      <c r="D944" s="2" t="s">
        <v>314</v>
      </c>
      <c r="E944" s="2" t="s">
        <v>709</v>
      </c>
      <c r="F944" s="2" t="s">
        <v>710</v>
      </c>
      <c r="G944" s="2">
        <v>3</v>
      </c>
      <c r="H944" s="3">
        <v>329.69</v>
      </c>
      <c r="I944" s="2">
        <v>10</v>
      </c>
      <c r="J944" s="3">
        <v>98.91</v>
      </c>
      <c r="K944" s="3">
        <v>1023.68</v>
      </c>
      <c r="L944" s="3">
        <v>741.75</v>
      </c>
      <c r="M944" s="3">
        <v>281.93</v>
      </c>
      <c r="N944" s="2" t="s">
        <v>80</v>
      </c>
      <c r="O944" s="2" t="s">
        <v>24</v>
      </c>
      <c r="P944" s="2" t="s">
        <v>55</v>
      </c>
      <c r="Q944" s="2" t="s">
        <v>1355</v>
      </c>
      <c r="R944" s="2" t="s">
        <v>27</v>
      </c>
    </row>
    <row r="945" spans="1:18" x14ac:dyDescent="0.25">
      <c r="A945" s="2" t="s">
        <v>1989</v>
      </c>
      <c r="B945" s="6">
        <v>45880</v>
      </c>
      <c r="C945" s="2" t="s">
        <v>1990</v>
      </c>
      <c r="D945" s="2" t="s">
        <v>1991</v>
      </c>
      <c r="E945" s="2" t="s">
        <v>519</v>
      </c>
      <c r="F945" s="2" t="s">
        <v>520</v>
      </c>
      <c r="G945" s="2">
        <v>1</v>
      </c>
      <c r="H945" s="3">
        <v>352.51</v>
      </c>
      <c r="I945" s="2">
        <v>0</v>
      </c>
      <c r="J945" s="3">
        <v>0</v>
      </c>
      <c r="K945" s="3">
        <v>405.39</v>
      </c>
      <c r="L945" s="3">
        <v>260.06</v>
      </c>
      <c r="M945" s="3">
        <v>145.33000000000001</v>
      </c>
      <c r="N945" s="2" t="s">
        <v>40</v>
      </c>
      <c r="O945" s="2" t="s">
        <v>24</v>
      </c>
      <c r="P945" s="2" t="s">
        <v>25</v>
      </c>
      <c r="Q945" s="2" t="s">
        <v>1992</v>
      </c>
      <c r="R945" s="2" t="s">
        <v>27</v>
      </c>
    </row>
    <row r="946" spans="1:18" x14ac:dyDescent="0.25">
      <c r="A946" s="2" t="s">
        <v>2026</v>
      </c>
      <c r="B946" s="6">
        <v>45880</v>
      </c>
      <c r="C946" s="2" t="s">
        <v>1232</v>
      </c>
      <c r="D946" s="2" t="s">
        <v>280</v>
      </c>
      <c r="E946" s="2" t="s">
        <v>1109</v>
      </c>
      <c r="F946" s="2" t="s">
        <v>2027</v>
      </c>
      <c r="G946" s="2">
        <v>4</v>
      </c>
      <c r="H946" s="3">
        <v>124.84</v>
      </c>
      <c r="I946" s="2">
        <v>15</v>
      </c>
      <c r="J946" s="3">
        <v>74.900000000000006</v>
      </c>
      <c r="K946" s="3">
        <v>488.13</v>
      </c>
      <c r="L946" s="3">
        <v>389.4</v>
      </c>
      <c r="M946" s="3">
        <v>98.73</v>
      </c>
      <c r="N946" s="2" t="s">
        <v>23</v>
      </c>
      <c r="O946" s="2" t="s">
        <v>24</v>
      </c>
      <c r="P946" s="2" t="s">
        <v>25</v>
      </c>
      <c r="Q946" s="2" t="s">
        <v>2028</v>
      </c>
      <c r="R946" s="2" t="s">
        <v>27</v>
      </c>
    </row>
    <row r="947" spans="1:18" x14ac:dyDescent="0.25">
      <c r="A947" s="2" t="s">
        <v>2077</v>
      </c>
      <c r="B947" s="6">
        <v>45880</v>
      </c>
      <c r="C947" s="2" t="s">
        <v>1564</v>
      </c>
      <c r="D947" s="2" t="s">
        <v>399</v>
      </c>
      <c r="E947" s="2" t="s">
        <v>343</v>
      </c>
      <c r="F947" s="2" t="s">
        <v>239</v>
      </c>
      <c r="G947" s="2">
        <v>8</v>
      </c>
      <c r="H947" s="3">
        <v>108.86</v>
      </c>
      <c r="I947" s="2">
        <v>0</v>
      </c>
      <c r="J947" s="3">
        <v>0</v>
      </c>
      <c r="K947" s="3">
        <v>1001.51</v>
      </c>
      <c r="L947" s="3">
        <v>688.4</v>
      </c>
      <c r="M947" s="3">
        <v>313.11</v>
      </c>
      <c r="N947" s="2" t="s">
        <v>68</v>
      </c>
      <c r="O947" s="2" t="s">
        <v>24</v>
      </c>
      <c r="P947" s="2" t="s">
        <v>25</v>
      </c>
      <c r="Q947" s="2" t="s">
        <v>2078</v>
      </c>
      <c r="R947" s="2" t="s">
        <v>27</v>
      </c>
    </row>
    <row r="948" spans="1:18" x14ac:dyDescent="0.25">
      <c r="A948" s="2" t="s">
        <v>2714</v>
      </c>
      <c r="B948" s="6">
        <v>45880</v>
      </c>
      <c r="C948" s="2" t="s">
        <v>2715</v>
      </c>
      <c r="D948" s="2" t="s">
        <v>708</v>
      </c>
      <c r="E948" s="2" t="s">
        <v>700</v>
      </c>
      <c r="F948" s="2" t="s">
        <v>239</v>
      </c>
      <c r="G948" s="2">
        <v>4</v>
      </c>
      <c r="H948" s="3">
        <v>474.19</v>
      </c>
      <c r="I948" s="2">
        <v>0</v>
      </c>
      <c r="J948" s="3">
        <v>0</v>
      </c>
      <c r="K948" s="3">
        <v>2181.27</v>
      </c>
      <c r="L948" s="3">
        <v>1375.56</v>
      </c>
      <c r="M948" s="3">
        <v>805.71</v>
      </c>
      <c r="N948" s="2" t="s">
        <v>47</v>
      </c>
      <c r="O948" s="2" t="s">
        <v>24</v>
      </c>
      <c r="P948" s="2" t="s">
        <v>25</v>
      </c>
      <c r="Q948" s="2" t="s">
        <v>2716</v>
      </c>
      <c r="R948" s="2" t="s">
        <v>27</v>
      </c>
    </row>
    <row r="949" spans="1:18" x14ac:dyDescent="0.25">
      <c r="A949" s="2" t="s">
        <v>2825</v>
      </c>
      <c r="B949" s="6">
        <v>45880</v>
      </c>
      <c r="C949" s="2" t="s">
        <v>1741</v>
      </c>
      <c r="D949" s="2" t="s">
        <v>727</v>
      </c>
      <c r="E949" s="2" t="s">
        <v>327</v>
      </c>
      <c r="F949" s="2" t="s">
        <v>328</v>
      </c>
      <c r="G949" s="2">
        <v>7</v>
      </c>
      <c r="H949" s="3">
        <v>257.81</v>
      </c>
      <c r="I949" s="2">
        <v>15</v>
      </c>
      <c r="J949" s="3">
        <v>270.7</v>
      </c>
      <c r="K949" s="3">
        <v>1764.07</v>
      </c>
      <c r="L949" s="3">
        <v>1374.1</v>
      </c>
      <c r="M949" s="3">
        <v>389.97</v>
      </c>
      <c r="N949" s="2" t="s">
        <v>40</v>
      </c>
      <c r="O949" s="2" t="s">
        <v>24</v>
      </c>
      <c r="P949" s="2" t="s">
        <v>33</v>
      </c>
      <c r="Q949" s="2" t="s">
        <v>1946</v>
      </c>
      <c r="R949" s="2" t="s">
        <v>27</v>
      </c>
    </row>
    <row r="950" spans="1:18" x14ac:dyDescent="0.25">
      <c r="A950" s="2" t="s">
        <v>2859</v>
      </c>
      <c r="B950" s="6">
        <v>45880</v>
      </c>
      <c r="C950" s="2" t="s">
        <v>1673</v>
      </c>
      <c r="D950" s="2" t="s">
        <v>409</v>
      </c>
      <c r="E950" s="2" t="s">
        <v>950</v>
      </c>
      <c r="F950" s="2" t="s">
        <v>2603</v>
      </c>
      <c r="G950" s="2">
        <v>8</v>
      </c>
      <c r="H950" s="3">
        <v>307.93</v>
      </c>
      <c r="I950" s="2">
        <v>10</v>
      </c>
      <c r="J950" s="3">
        <v>246.34</v>
      </c>
      <c r="K950" s="3">
        <v>2549.66</v>
      </c>
      <c r="L950" s="3">
        <v>1477.92</v>
      </c>
      <c r="M950" s="3">
        <v>1071.74</v>
      </c>
      <c r="N950" s="2" t="s">
        <v>40</v>
      </c>
      <c r="O950" s="2" t="s">
        <v>24</v>
      </c>
      <c r="P950" s="2" t="s">
        <v>33</v>
      </c>
      <c r="Q950" s="2" t="s">
        <v>889</v>
      </c>
      <c r="R950" s="2" t="s">
        <v>27</v>
      </c>
    </row>
    <row r="951" spans="1:18" x14ac:dyDescent="0.25">
      <c r="A951" s="2" t="s">
        <v>3299</v>
      </c>
      <c r="B951" s="6">
        <v>45880</v>
      </c>
      <c r="C951" s="2" t="s">
        <v>876</v>
      </c>
      <c r="D951" s="2" t="s">
        <v>1650</v>
      </c>
      <c r="E951" s="2" t="s">
        <v>771</v>
      </c>
      <c r="F951" s="2" t="s">
        <v>1216</v>
      </c>
      <c r="G951" s="2">
        <v>3</v>
      </c>
      <c r="H951" s="3">
        <v>257.27999999999997</v>
      </c>
      <c r="I951" s="2">
        <v>0</v>
      </c>
      <c r="J951" s="3">
        <v>0</v>
      </c>
      <c r="K951" s="3">
        <v>887.62</v>
      </c>
      <c r="L951" s="3">
        <v>482.94</v>
      </c>
      <c r="M951" s="3">
        <v>404.68</v>
      </c>
      <c r="N951" s="2" t="s">
        <v>40</v>
      </c>
      <c r="O951" s="2" t="s">
        <v>24</v>
      </c>
      <c r="P951" s="2" t="s">
        <v>55</v>
      </c>
      <c r="Q951" s="2" t="s">
        <v>536</v>
      </c>
      <c r="R951" s="2" t="s">
        <v>27</v>
      </c>
    </row>
    <row r="952" spans="1:18" x14ac:dyDescent="0.25">
      <c r="A952" s="2" t="s">
        <v>3496</v>
      </c>
      <c r="B952" s="6">
        <v>45880</v>
      </c>
      <c r="C952" s="2" t="s">
        <v>3497</v>
      </c>
      <c r="D952" s="2" t="s">
        <v>1678</v>
      </c>
      <c r="E952" s="2" t="s">
        <v>567</v>
      </c>
      <c r="F952" s="2" t="s">
        <v>2016</v>
      </c>
      <c r="G952" s="2">
        <v>1</v>
      </c>
      <c r="H952" s="3">
        <v>342.27</v>
      </c>
      <c r="I952" s="2">
        <v>20</v>
      </c>
      <c r="J952" s="3">
        <v>68.45</v>
      </c>
      <c r="K952" s="3">
        <v>314.89</v>
      </c>
      <c r="L952" s="3">
        <v>266.10000000000002</v>
      </c>
      <c r="M952" s="3">
        <v>48.79</v>
      </c>
      <c r="N952" s="2" t="s">
        <v>47</v>
      </c>
      <c r="O952" s="2" t="s">
        <v>24</v>
      </c>
      <c r="P952" s="2" t="s">
        <v>25</v>
      </c>
      <c r="Q952" s="2" t="s">
        <v>1417</v>
      </c>
      <c r="R952" s="2" t="s">
        <v>27</v>
      </c>
    </row>
    <row r="953" spans="1:18" x14ac:dyDescent="0.25">
      <c r="A953" s="2" t="s">
        <v>4336</v>
      </c>
      <c r="B953" s="6">
        <v>45880</v>
      </c>
      <c r="C953" s="2" t="s">
        <v>1861</v>
      </c>
      <c r="D953" s="2" t="s">
        <v>1668</v>
      </c>
      <c r="E953" s="2" t="s">
        <v>715</v>
      </c>
      <c r="F953" s="2" t="s">
        <v>1908</v>
      </c>
      <c r="G953" s="2">
        <v>2</v>
      </c>
      <c r="H953" s="3">
        <v>242.22</v>
      </c>
      <c r="I953" s="2">
        <v>0</v>
      </c>
      <c r="J953" s="3">
        <v>0</v>
      </c>
      <c r="K953" s="3">
        <v>557.11</v>
      </c>
      <c r="L953" s="3">
        <v>372.08</v>
      </c>
      <c r="M953" s="3">
        <v>185.03</v>
      </c>
      <c r="N953" s="2" t="s">
        <v>80</v>
      </c>
      <c r="O953" s="2" t="s">
        <v>24</v>
      </c>
      <c r="P953" s="2" t="s">
        <v>25</v>
      </c>
      <c r="Q953" s="2" t="s">
        <v>3573</v>
      </c>
      <c r="R953" s="2" t="s">
        <v>27</v>
      </c>
    </row>
    <row r="954" spans="1:18" x14ac:dyDescent="0.25">
      <c r="A954" s="2" t="s">
        <v>4494</v>
      </c>
      <c r="B954" s="6">
        <v>45880</v>
      </c>
      <c r="C954" s="2" t="s">
        <v>492</v>
      </c>
      <c r="D954" s="2" t="s">
        <v>905</v>
      </c>
      <c r="E954" s="2" t="s">
        <v>21</v>
      </c>
      <c r="F954" s="2" t="s">
        <v>2001</v>
      </c>
      <c r="G954" s="2">
        <v>2</v>
      </c>
      <c r="H954" s="3">
        <v>464.41</v>
      </c>
      <c r="I954" s="2">
        <v>0</v>
      </c>
      <c r="J954" s="3">
        <v>0</v>
      </c>
      <c r="K954" s="3">
        <v>1068.1400000000001</v>
      </c>
      <c r="L954" s="3">
        <v>795.38</v>
      </c>
      <c r="M954" s="3">
        <v>272.76</v>
      </c>
      <c r="N954" s="2" t="s">
        <v>47</v>
      </c>
      <c r="O954" s="2" t="s">
        <v>24</v>
      </c>
      <c r="P954" s="2" t="s">
        <v>25</v>
      </c>
      <c r="Q954" s="2" t="s">
        <v>602</v>
      </c>
      <c r="R954" s="2" t="s">
        <v>27</v>
      </c>
    </row>
    <row r="955" spans="1:18" x14ac:dyDescent="0.25">
      <c r="A955" s="2" t="s">
        <v>4537</v>
      </c>
      <c r="B955" s="6">
        <v>45880</v>
      </c>
      <c r="C955" s="2" t="s">
        <v>1286</v>
      </c>
      <c r="D955" s="2" t="s">
        <v>566</v>
      </c>
      <c r="E955" s="2" t="s">
        <v>1309</v>
      </c>
      <c r="F955" s="2" t="s">
        <v>2556</v>
      </c>
      <c r="G955" s="2">
        <v>2</v>
      </c>
      <c r="H955" s="3">
        <v>328.59</v>
      </c>
      <c r="I955" s="2">
        <v>15</v>
      </c>
      <c r="J955" s="3">
        <v>98.58</v>
      </c>
      <c r="K955" s="3">
        <v>642.39</v>
      </c>
      <c r="L955" s="3">
        <v>510.98</v>
      </c>
      <c r="M955" s="3">
        <v>131.41</v>
      </c>
      <c r="N955" s="2" t="s">
        <v>23</v>
      </c>
      <c r="O955" s="2" t="s">
        <v>24</v>
      </c>
      <c r="P955" s="2" t="s">
        <v>33</v>
      </c>
      <c r="Q955" s="2" t="s">
        <v>933</v>
      </c>
      <c r="R955" s="2" t="s">
        <v>27</v>
      </c>
    </row>
    <row r="956" spans="1:18" x14ac:dyDescent="0.25">
      <c r="A956" s="2" t="s">
        <v>946</v>
      </c>
      <c r="B956" s="6">
        <v>45849</v>
      </c>
      <c r="C956" s="2" t="s">
        <v>599</v>
      </c>
      <c r="D956" s="2" t="s">
        <v>124</v>
      </c>
      <c r="E956" s="2" t="s">
        <v>617</v>
      </c>
      <c r="F956" s="2" t="s">
        <v>947</v>
      </c>
      <c r="G956" s="2">
        <v>5</v>
      </c>
      <c r="H956" s="3">
        <v>397.22</v>
      </c>
      <c r="I956" s="2">
        <v>10</v>
      </c>
      <c r="J956" s="3">
        <v>198.61</v>
      </c>
      <c r="K956" s="3">
        <v>1787.49</v>
      </c>
      <c r="L956" s="3">
        <v>1596.85</v>
      </c>
      <c r="M956" s="3">
        <v>190.64</v>
      </c>
      <c r="N956" s="2" t="s">
        <v>40</v>
      </c>
      <c r="O956" s="2" t="s">
        <v>24</v>
      </c>
      <c r="P956" s="2" t="s">
        <v>25</v>
      </c>
      <c r="Q956" s="2" t="s">
        <v>948</v>
      </c>
      <c r="R956" s="2" t="s">
        <v>49</v>
      </c>
    </row>
    <row r="957" spans="1:18" x14ac:dyDescent="0.25">
      <c r="A957" s="2" t="s">
        <v>1406</v>
      </c>
      <c r="B957" s="6">
        <v>45849</v>
      </c>
      <c r="C957" s="2" t="s">
        <v>157</v>
      </c>
      <c r="D957" s="2" t="s">
        <v>107</v>
      </c>
      <c r="E957" s="2" t="s">
        <v>238</v>
      </c>
      <c r="F957" s="2" t="s">
        <v>1198</v>
      </c>
      <c r="G957" s="2">
        <v>7</v>
      </c>
      <c r="H957" s="3">
        <v>64.59</v>
      </c>
      <c r="I957" s="2">
        <v>0</v>
      </c>
      <c r="J957" s="3">
        <v>0</v>
      </c>
      <c r="K957" s="3">
        <v>452.13</v>
      </c>
      <c r="L957" s="3">
        <v>337.05</v>
      </c>
      <c r="M957" s="3">
        <v>115.08</v>
      </c>
      <c r="N957" s="2" t="s">
        <v>23</v>
      </c>
      <c r="O957" s="2" t="s">
        <v>24</v>
      </c>
      <c r="P957" s="2" t="s">
        <v>25</v>
      </c>
      <c r="Q957" s="2" t="s">
        <v>1407</v>
      </c>
      <c r="R957" s="2" t="s">
        <v>49</v>
      </c>
    </row>
    <row r="958" spans="1:18" x14ac:dyDescent="0.25">
      <c r="A958" s="2" t="s">
        <v>2361</v>
      </c>
      <c r="B958" s="6">
        <v>45849</v>
      </c>
      <c r="C958" s="2" t="s">
        <v>2362</v>
      </c>
      <c r="D958" s="2" t="s">
        <v>113</v>
      </c>
      <c r="E958" s="2" t="s">
        <v>1247</v>
      </c>
      <c r="F958" s="2" t="s">
        <v>1248</v>
      </c>
      <c r="G958" s="2">
        <v>4</v>
      </c>
      <c r="H958" s="3">
        <v>253.11</v>
      </c>
      <c r="I958" s="2">
        <v>5</v>
      </c>
      <c r="J958" s="3">
        <v>50.62</v>
      </c>
      <c r="K958" s="3">
        <v>961.82</v>
      </c>
      <c r="L958" s="3">
        <v>762.96</v>
      </c>
      <c r="M958" s="3">
        <v>198.86</v>
      </c>
      <c r="N958" s="2" t="s">
        <v>133</v>
      </c>
      <c r="O958" s="2" t="s">
        <v>24</v>
      </c>
      <c r="P958" s="2" t="s">
        <v>33</v>
      </c>
      <c r="Q958" s="2" t="s">
        <v>1739</v>
      </c>
      <c r="R958" s="2" t="s">
        <v>49</v>
      </c>
    </row>
    <row r="959" spans="1:18" x14ac:dyDescent="0.25">
      <c r="A959" s="2" t="s">
        <v>2509</v>
      </c>
      <c r="B959" s="6">
        <v>45849</v>
      </c>
      <c r="C959" s="2" t="s">
        <v>2510</v>
      </c>
      <c r="D959" s="2" t="s">
        <v>119</v>
      </c>
      <c r="E959" s="2" t="s">
        <v>715</v>
      </c>
      <c r="F959" s="2" t="s">
        <v>2511</v>
      </c>
      <c r="G959" s="2">
        <v>4</v>
      </c>
      <c r="H959" s="3">
        <v>141.11000000000001</v>
      </c>
      <c r="I959" s="2">
        <v>0</v>
      </c>
      <c r="J959" s="3">
        <v>0</v>
      </c>
      <c r="K959" s="3">
        <v>564.44000000000005</v>
      </c>
      <c r="L959" s="3">
        <v>463.64</v>
      </c>
      <c r="M959" s="3">
        <v>100.8</v>
      </c>
      <c r="N959" s="2" t="s">
        <v>47</v>
      </c>
      <c r="O959" s="2" t="s">
        <v>24</v>
      </c>
      <c r="P959" s="2" t="s">
        <v>25</v>
      </c>
      <c r="Q959" s="2" t="s">
        <v>2055</v>
      </c>
      <c r="R959" s="2" t="s">
        <v>49</v>
      </c>
    </row>
    <row r="960" spans="1:18" x14ac:dyDescent="0.25">
      <c r="A960" s="2" t="s">
        <v>3075</v>
      </c>
      <c r="B960" s="6">
        <v>45849</v>
      </c>
      <c r="C960" s="2" t="s">
        <v>1062</v>
      </c>
      <c r="D960" s="2" t="s">
        <v>2552</v>
      </c>
      <c r="E960" s="2" t="s">
        <v>704</v>
      </c>
      <c r="F960" s="2" t="s">
        <v>304</v>
      </c>
      <c r="G960" s="2">
        <v>8</v>
      </c>
      <c r="H960" s="3">
        <v>82.91</v>
      </c>
      <c r="I960" s="2">
        <v>0</v>
      </c>
      <c r="J960" s="3">
        <v>0</v>
      </c>
      <c r="K960" s="3">
        <v>663.28</v>
      </c>
      <c r="L960" s="3">
        <v>434</v>
      </c>
      <c r="M960" s="3">
        <v>229.28</v>
      </c>
      <c r="N960" s="2" t="s">
        <v>23</v>
      </c>
      <c r="O960" s="2" t="s">
        <v>24</v>
      </c>
      <c r="P960" s="2" t="s">
        <v>25</v>
      </c>
      <c r="Q960" s="2" t="s">
        <v>983</v>
      </c>
      <c r="R960" s="2" t="s">
        <v>49</v>
      </c>
    </row>
    <row r="961" spans="1:18" x14ac:dyDescent="0.25">
      <c r="A961" s="2" t="s">
        <v>4143</v>
      </c>
      <c r="B961" s="6">
        <v>45849</v>
      </c>
      <c r="C961" s="2" t="s">
        <v>1243</v>
      </c>
      <c r="D961" s="2" t="s">
        <v>666</v>
      </c>
      <c r="E961" s="2" t="s">
        <v>852</v>
      </c>
      <c r="F961" s="2" t="s">
        <v>853</v>
      </c>
      <c r="G961" s="2">
        <v>3</v>
      </c>
      <c r="H961" s="3">
        <v>372.61</v>
      </c>
      <c r="I961" s="2">
        <v>0</v>
      </c>
      <c r="J961" s="3">
        <v>0</v>
      </c>
      <c r="K961" s="3">
        <v>1117.83</v>
      </c>
      <c r="L961" s="3">
        <v>959.73</v>
      </c>
      <c r="M961" s="3">
        <v>158.1</v>
      </c>
      <c r="N961" s="2" t="s">
        <v>23</v>
      </c>
      <c r="O961" s="2" t="s">
        <v>24</v>
      </c>
      <c r="P961" s="2" t="s">
        <v>25</v>
      </c>
      <c r="Q961" s="2" t="s">
        <v>2269</v>
      </c>
      <c r="R961" s="2" t="s">
        <v>49</v>
      </c>
    </row>
    <row r="962" spans="1:18" x14ac:dyDescent="0.25">
      <c r="A962" s="2" t="s">
        <v>4532</v>
      </c>
      <c r="B962" s="6">
        <v>45849</v>
      </c>
      <c r="C962" s="2" t="s">
        <v>599</v>
      </c>
      <c r="D962" s="2" t="s">
        <v>197</v>
      </c>
      <c r="E962" s="2" t="s">
        <v>816</v>
      </c>
      <c r="F962" s="2" t="s">
        <v>817</v>
      </c>
      <c r="G962" s="2">
        <v>5</v>
      </c>
      <c r="H962" s="3">
        <v>121.9</v>
      </c>
      <c r="I962" s="2">
        <v>0</v>
      </c>
      <c r="J962" s="3">
        <v>0</v>
      </c>
      <c r="K962" s="3">
        <v>609.5</v>
      </c>
      <c r="L962" s="3">
        <v>544.6</v>
      </c>
      <c r="M962" s="3">
        <v>64.900000000000006</v>
      </c>
      <c r="N962" s="2" t="s">
        <v>47</v>
      </c>
      <c r="O962" s="2" t="s">
        <v>24</v>
      </c>
      <c r="P962" s="2" t="s">
        <v>25</v>
      </c>
      <c r="Q962" s="2" t="s">
        <v>2928</v>
      </c>
      <c r="R962" s="2" t="s">
        <v>49</v>
      </c>
    </row>
    <row r="963" spans="1:18" x14ac:dyDescent="0.25">
      <c r="A963" s="2" t="s">
        <v>117</v>
      </c>
      <c r="B963" s="6">
        <v>45819</v>
      </c>
      <c r="C963" s="2" t="s">
        <v>118</v>
      </c>
      <c r="D963" s="2" t="s">
        <v>119</v>
      </c>
      <c r="E963" s="2" t="s">
        <v>120</v>
      </c>
      <c r="F963" s="2" t="s">
        <v>121</v>
      </c>
      <c r="G963" s="2">
        <v>4</v>
      </c>
      <c r="H963" s="3">
        <v>141.11000000000001</v>
      </c>
      <c r="I963" s="2">
        <v>0</v>
      </c>
      <c r="J963" s="3">
        <v>0</v>
      </c>
      <c r="K963" s="3">
        <v>564.44000000000005</v>
      </c>
      <c r="L963" s="3">
        <v>463.64</v>
      </c>
      <c r="M963" s="3">
        <v>100.8</v>
      </c>
      <c r="N963" s="2" t="s">
        <v>47</v>
      </c>
      <c r="O963" s="2" t="s">
        <v>24</v>
      </c>
      <c r="P963" s="2" t="s">
        <v>25</v>
      </c>
      <c r="Q963" s="2" t="s">
        <v>122</v>
      </c>
      <c r="R963" s="2" t="s">
        <v>49</v>
      </c>
    </row>
    <row r="964" spans="1:18" x14ac:dyDescent="0.25">
      <c r="A964" s="2" t="s">
        <v>1596</v>
      </c>
      <c r="B964" s="6">
        <v>45819</v>
      </c>
      <c r="C964" s="2" t="s">
        <v>1597</v>
      </c>
      <c r="D964" s="2" t="s">
        <v>944</v>
      </c>
      <c r="E964" s="2" t="s">
        <v>1398</v>
      </c>
      <c r="F964" s="2" t="s">
        <v>1598</v>
      </c>
      <c r="G964" s="2">
        <v>2</v>
      </c>
      <c r="H964" s="3">
        <v>333.54</v>
      </c>
      <c r="I964" s="2">
        <v>10</v>
      </c>
      <c r="J964" s="3">
        <v>66.709999999999994</v>
      </c>
      <c r="K964" s="3">
        <v>600.37</v>
      </c>
      <c r="L964" s="3">
        <v>476.86</v>
      </c>
      <c r="M964" s="3">
        <v>123.51</v>
      </c>
      <c r="N964" s="2" t="s">
        <v>68</v>
      </c>
      <c r="O964" s="2" t="s">
        <v>24</v>
      </c>
      <c r="P964" s="2" t="s">
        <v>25</v>
      </c>
      <c r="Q964" s="2" t="s">
        <v>1599</v>
      </c>
      <c r="R964" s="2" t="s">
        <v>49</v>
      </c>
    </row>
    <row r="965" spans="1:18" x14ac:dyDescent="0.25">
      <c r="A965" s="2" t="s">
        <v>2586</v>
      </c>
      <c r="B965" s="6">
        <v>45819</v>
      </c>
      <c r="C965" s="2" t="s">
        <v>657</v>
      </c>
      <c r="D965" s="2" t="s">
        <v>371</v>
      </c>
      <c r="E965" s="2" t="s">
        <v>204</v>
      </c>
      <c r="F965" s="2" t="s">
        <v>205</v>
      </c>
      <c r="G965" s="2">
        <v>5</v>
      </c>
      <c r="H965" s="3">
        <v>380.12</v>
      </c>
      <c r="I965" s="2">
        <v>20</v>
      </c>
      <c r="J965" s="3">
        <v>380.12</v>
      </c>
      <c r="K965" s="3">
        <v>1520.48</v>
      </c>
      <c r="L965" s="3">
        <v>1549.9</v>
      </c>
      <c r="M965" s="3">
        <v>-29.42</v>
      </c>
      <c r="N965" s="2" t="s">
        <v>47</v>
      </c>
      <c r="O965" s="2" t="s">
        <v>345</v>
      </c>
      <c r="P965" s="2" t="s">
        <v>25</v>
      </c>
      <c r="Q965" s="2" t="s">
        <v>1245</v>
      </c>
      <c r="R965" s="2" t="s">
        <v>49</v>
      </c>
    </row>
    <row r="966" spans="1:18" x14ac:dyDescent="0.25">
      <c r="A966" s="2" t="s">
        <v>3019</v>
      </c>
      <c r="B966" s="6">
        <v>45819</v>
      </c>
      <c r="C966" s="2" t="s">
        <v>1990</v>
      </c>
      <c r="D966" s="2" t="s">
        <v>147</v>
      </c>
      <c r="E966" s="2" t="s">
        <v>187</v>
      </c>
      <c r="F966" s="2" t="s">
        <v>188</v>
      </c>
      <c r="G966" s="2">
        <v>2</v>
      </c>
      <c r="H966" s="3">
        <v>332.73</v>
      </c>
      <c r="I966" s="2">
        <v>20</v>
      </c>
      <c r="J966" s="3">
        <v>133.09</v>
      </c>
      <c r="K966" s="3">
        <v>532.37</v>
      </c>
      <c r="L966" s="3">
        <v>522.44000000000005</v>
      </c>
      <c r="M966" s="3">
        <v>9.93</v>
      </c>
      <c r="N966" s="2" t="s">
        <v>23</v>
      </c>
      <c r="O966" s="2" t="s">
        <v>24</v>
      </c>
      <c r="P966" s="2" t="s">
        <v>25</v>
      </c>
      <c r="Q966" s="2" t="s">
        <v>2397</v>
      </c>
      <c r="R966" s="2" t="s">
        <v>49</v>
      </c>
    </row>
    <row r="967" spans="1:18" x14ac:dyDescent="0.25">
      <c r="A967" s="2" t="s">
        <v>3286</v>
      </c>
      <c r="B967" s="6">
        <v>45819</v>
      </c>
      <c r="C967" s="2" t="s">
        <v>58</v>
      </c>
      <c r="D967" s="2" t="s">
        <v>65</v>
      </c>
      <c r="E967" s="2" t="s">
        <v>584</v>
      </c>
      <c r="F967" s="2" t="s">
        <v>585</v>
      </c>
      <c r="G967" s="2">
        <v>7</v>
      </c>
      <c r="H967" s="3">
        <v>189.04</v>
      </c>
      <c r="I967" s="2">
        <v>10</v>
      </c>
      <c r="J967" s="3">
        <v>132.33000000000001</v>
      </c>
      <c r="K967" s="3">
        <v>1190.95</v>
      </c>
      <c r="L967" s="3">
        <v>994</v>
      </c>
      <c r="M967" s="3">
        <v>196.95</v>
      </c>
      <c r="N967" s="2" t="s">
        <v>68</v>
      </c>
      <c r="O967" s="2" t="s">
        <v>24</v>
      </c>
      <c r="P967" s="2" t="s">
        <v>25</v>
      </c>
      <c r="Q967" s="2" t="s">
        <v>2113</v>
      </c>
      <c r="R967" s="2" t="s">
        <v>49</v>
      </c>
    </row>
    <row r="968" spans="1:18" x14ac:dyDescent="0.25">
      <c r="A968" s="2" t="s">
        <v>3674</v>
      </c>
      <c r="B968" s="6">
        <v>45819</v>
      </c>
      <c r="C968" s="2" t="s">
        <v>1316</v>
      </c>
      <c r="D968" s="2" t="s">
        <v>2085</v>
      </c>
      <c r="E968" s="2" t="s">
        <v>830</v>
      </c>
      <c r="F968" s="2" t="s">
        <v>831</v>
      </c>
      <c r="G968" s="2">
        <v>2</v>
      </c>
      <c r="H968" s="3">
        <v>392.68</v>
      </c>
      <c r="I968" s="2">
        <v>5</v>
      </c>
      <c r="J968" s="3">
        <v>39.270000000000003</v>
      </c>
      <c r="K968" s="3">
        <v>746.09</v>
      </c>
      <c r="L968" s="3">
        <v>638.1</v>
      </c>
      <c r="M968" s="3">
        <v>107.99</v>
      </c>
      <c r="N968" s="2" t="s">
        <v>68</v>
      </c>
      <c r="O968" s="2" t="s">
        <v>24</v>
      </c>
      <c r="P968" s="2" t="s">
        <v>25</v>
      </c>
      <c r="Q968" s="2" t="s">
        <v>3040</v>
      </c>
      <c r="R968" s="2" t="s">
        <v>49</v>
      </c>
    </row>
    <row r="969" spans="1:18" x14ac:dyDescent="0.25">
      <c r="A969" s="2" t="s">
        <v>3720</v>
      </c>
      <c r="B969" s="6">
        <v>45819</v>
      </c>
      <c r="C969" s="2" t="s">
        <v>202</v>
      </c>
      <c r="D969" s="2" t="s">
        <v>113</v>
      </c>
      <c r="E969" s="2" t="s">
        <v>957</v>
      </c>
      <c r="F969" s="2" t="s">
        <v>958</v>
      </c>
      <c r="G969" s="2">
        <v>2</v>
      </c>
      <c r="H969" s="3">
        <v>253.11</v>
      </c>
      <c r="I969" s="2">
        <v>15</v>
      </c>
      <c r="J969" s="3">
        <v>75.930000000000007</v>
      </c>
      <c r="K969" s="3">
        <v>430.29</v>
      </c>
      <c r="L969" s="3">
        <v>381.48</v>
      </c>
      <c r="M969" s="3">
        <v>48.81</v>
      </c>
      <c r="N969" s="2" t="s">
        <v>68</v>
      </c>
      <c r="O969" s="2" t="s">
        <v>24</v>
      </c>
      <c r="P969" s="2" t="s">
        <v>25</v>
      </c>
      <c r="Q969" s="2" t="s">
        <v>2007</v>
      </c>
      <c r="R969" s="2" t="s">
        <v>49</v>
      </c>
    </row>
    <row r="970" spans="1:18" x14ac:dyDescent="0.25">
      <c r="A970" s="2" t="s">
        <v>1730</v>
      </c>
      <c r="B970" s="6">
        <v>45788</v>
      </c>
      <c r="C970" s="2" t="s">
        <v>1731</v>
      </c>
      <c r="D970" s="2" t="s">
        <v>944</v>
      </c>
      <c r="E970" s="2" t="s">
        <v>120</v>
      </c>
      <c r="F970" s="2" t="s">
        <v>524</v>
      </c>
      <c r="G970" s="2">
        <v>3</v>
      </c>
      <c r="H970" s="3">
        <v>349.11</v>
      </c>
      <c r="I970" s="2">
        <v>0</v>
      </c>
      <c r="J970" s="3">
        <v>0</v>
      </c>
      <c r="K970" s="3">
        <v>1047.33</v>
      </c>
      <c r="L970" s="3">
        <v>715.29</v>
      </c>
      <c r="M970" s="3">
        <v>332.04</v>
      </c>
      <c r="N970" s="2" t="s">
        <v>40</v>
      </c>
      <c r="O970" s="2" t="s">
        <v>24</v>
      </c>
      <c r="P970" s="2" t="s">
        <v>25</v>
      </c>
      <c r="Q970" s="2" t="s">
        <v>1732</v>
      </c>
      <c r="R970" s="2" t="s">
        <v>49</v>
      </c>
    </row>
    <row r="971" spans="1:18" x14ac:dyDescent="0.25">
      <c r="A971" s="2" t="s">
        <v>1900</v>
      </c>
      <c r="B971" s="6">
        <v>45788</v>
      </c>
      <c r="C971" s="2" t="s">
        <v>1901</v>
      </c>
      <c r="D971" s="2" t="s">
        <v>1156</v>
      </c>
      <c r="E971" s="2" t="s">
        <v>238</v>
      </c>
      <c r="F971" s="2" t="s">
        <v>524</v>
      </c>
      <c r="G971" s="2">
        <v>7</v>
      </c>
      <c r="H971" s="3">
        <v>168.68</v>
      </c>
      <c r="I971" s="2">
        <v>10</v>
      </c>
      <c r="J971" s="3">
        <v>118.08</v>
      </c>
      <c r="K971" s="3">
        <v>1062.68</v>
      </c>
      <c r="L971" s="3">
        <v>764.47</v>
      </c>
      <c r="M971" s="3">
        <v>298.20999999999998</v>
      </c>
      <c r="N971" s="2" t="s">
        <v>47</v>
      </c>
      <c r="O971" s="2" t="s">
        <v>24</v>
      </c>
      <c r="P971" s="2" t="s">
        <v>25</v>
      </c>
      <c r="Q971" s="2" t="s">
        <v>521</v>
      </c>
      <c r="R971" s="2" t="s">
        <v>49</v>
      </c>
    </row>
    <row r="972" spans="1:18" x14ac:dyDescent="0.25">
      <c r="A972" s="2" t="s">
        <v>2245</v>
      </c>
      <c r="B972" s="6">
        <v>45788</v>
      </c>
      <c r="C972" s="2" t="s">
        <v>2246</v>
      </c>
      <c r="D972" s="2" t="s">
        <v>119</v>
      </c>
      <c r="E972" s="2" t="s">
        <v>45</v>
      </c>
      <c r="F972" s="2" t="s">
        <v>46</v>
      </c>
      <c r="G972" s="2">
        <v>5</v>
      </c>
      <c r="H972" s="3">
        <v>141.11000000000001</v>
      </c>
      <c r="I972" s="2">
        <v>0</v>
      </c>
      <c r="J972" s="3">
        <v>0</v>
      </c>
      <c r="K972" s="3">
        <v>705.55</v>
      </c>
      <c r="L972" s="3">
        <v>579.54999999999995</v>
      </c>
      <c r="M972" s="3">
        <v>126</v>
      </c>
      <c r="N972" s="2" t="s">
        <v>23</v>
      </c>
      <c r="O972" s="2" t="s">
        <v>24</v>
      </c>
      <c r="P972" s="2" t="s">
        <v>33</v>
      </c>
      <c r="Q972" s="2" t="s">
        <v>2247</v>
      </c>
      <c r="R972" s="2" t="s">
        <v>49</v>
      </c>
    </row>
    <row r="973" spans="1:18" x14ac:dyDescent="0.25">
      <c r="A973" s="2" t="s">
        <v>3828</v>
      </c>
      <c r="B973" s="6">
        <v>45788</v>
      </c>
      <c r="C973" s="2" t="s">
        <v>2005</v>
      </c>
      <c r="D973" s="2" t="s">
        <v>503</v>
      </c>
      <c r="E973" s="2" t="s">
        <v>148</v>
      </c>
      <c r="F973" s="2" t="s">
        <v>239</v>
      </c>
      <c r="G973" s="2">
        <v>3</v>
      </c>
      <c r="H973" s="3">
        <v>503.36</v>
      </c>
      <c r="I973" s="2">
        <v>0</v>
      </c>
      <c r="J973" s="3">
        <v>0</v>
      </c>
      <c r="K973" s="3">
        <v>1510.08</v>
      </c>
      <c r="L973" s="3">
        <v>1169.4000000000001</v>
      </c>
      <c r="M973" s="3">
        <v>340.68</v>
      </c>
      <c r="N973" s="2" t="s">
        <v>47</v>
      </c>
      <c r="O973" s="2" t="s">
        <v>24</v>
      </c>
      <c r="P973" s="2" t="s">
        <v>25</v>
      </c>
      <c r="Q973" s="2" t="s">
        <v>2322</v>
      </c>
      <c r="R973" s="2" t="s">
        <v>49</v>
      </c>
    </row>
    <row r="974" spans="1:18" x14ac:dyDescent="0.25">
      <c r="A974" s="2" t="s">
        <v>3966</v>
      </c>
      <c r="B974" s="6">
        <v>45788</v>
      </c>
      <c r="C974" s="2" t="s">
        <v>413</v>
      </c>
      <c r="D974" s="2" t="s">
        <v>314</v>
      </c>
      <c r="E974" s="2" t="s">
        <v>840</v>
      </c>
      <c r="F974" s="2" t="s">
        <v>1463</v>
      </c>
      <c r="G974" s="2">
        <v>7</v>
      </c>
      <c r="H974" s="3">
        <v>368.32</v>
      </c>
      <c r="I974" s="2">
        <v>0</v>
      </c>
      <c r="J974" s="3">
        <v>0</v>
      </c>
      <c r="K974" s="3">
        <v>2578.2399999999998</v>
      </c>
      <c r="L974" s="3">
        <v>1730.75</v>
      </c>
      <c r="M974" s="3">
        <v>847.49</v>
      </c>
      <c r="N974" s="2" t="s">
        <v>23</v>
      </c>
      <c r="O974" s="2" t="s">
        <v>24</v>
      </c>
      <c r="P974" s="2" t="s">
        <v>25</v>
      </c>
      <c r="Q974" s="2" t="s">
        <v>2709</v>
      </c>
      <c r="R974" s="2" t="s">
        <v>49</v>
      </c>
    </row>
    <row r="975" spans="1:18" x14ac:dyDescent="0.25">
      <c r="A975" s="2" t="s">
        <v>4416</v>
      </c>
      <c r="B975" s="6">
        <v>45788</v>
      </c>
      <c r="C975" s="2"/>
      <c r="D975" s="2" t="s">
        <v>59</v>
      </c>
      <c r="E975" s="2" t="s">
        <v>1905</v>
      </c>
      <c r="F975" s="2" t="s">
        <v>1772</v>
      </c>
      <c r="G975" s="2">
        <v>8</v>
      </c>
      <c r="H975" s="3">
        <v>385.8</v>
      </c>
      <c r="I975" s="2">
        <v>10</v>
      </c>
      <c r="J975" s="3">
        <v>308.64</v>
      </c>
      <c r="K975" s="3">
        <v>2777.76</v>
      </c>
      <c r="L975" s="3">
        <v>2174.2399999999998</v>
      </c>
      <c r="M975" s="3">
        <v>603.52</v>
      </c>
      <c r="N975" s="2" t="s">
        <v>68</v>
      </c>
      <c r="O975" s="2" t="s">
        <v>24</v>
      </c>
      <c r="P975" s="2" t="s">
        <v>55</v>
      </c>
      <c r="Q975" s="2" t="s">
        <v>3193</v>
      </c>
      <c r="R975" s="2" t="s">
        <v>49</v>
      </c>
    </row>
    <row r="976" spans="1:18" x14ac:dyDescent="0.25">
      <c r="A976" s="2" t="s">
        <v>339</v>
      </c>
      <c r="B976" s="6">
        <v>45758</v>
      </c>
      <c r="C976" s="2" t="s">
        <v>340</v>
      </c>
      <c r="D976" s="2" t="s">
        <v>119</v>
      </c>
      <c r="E976" s="2" t="s">
        <v>53</v>
      </c>
      <c r="F976" s="2" t="s">
        <v>143</v>
      </c>
      <c r="G976" s="2">
        <v>2</v>
      </c>
      <c r="H976" s="3">
        <v>141.11000000000001</v>
      </c>
      <c r="I976" s="2">
        <v>0</v>
      </c>
      <c r="J976" s="3">
        <v>0</v>
      </c>
      <c r="K976" s="3">
        <v>282.22000000000003</v>
      </c>
      <c r="L976" s="3">
        <v>231.82</v>
      </c>
      <c r="M976" s="3">
        <v>50.4</v>
      </c>
      <c r="N976" s="2" t="s">
        <v>133</v>
      </c>
      <c r="O976" s="2" t="s">
        <v>24</v>
      </c>
      <c r="P976" s="2" t="s">
        <v>25</v>
      </c>
      <c r="Q976" s="2" t="s">
        <v>134</v>
      </c>
      <c r="R976" s="2" t="s">
        <v>49</v>
      </c>
    </row>
    <row r="977" spans="1:18" x14ac:dyDescent="0.25">
      <c r="A977" s="2" t="s">
        <v>1909</v>
      </c>
      <c r="B977" s="6">
        <v>45758</v>
      </c>
      <c r="C977" s="2" t="s">
        <v>1649</v>
      </c>
      <c r="D977" s="2" t="s">
        <v>77</v>
      </c>
      <c r="E977" s="2" t="s">
        <v>840</v>
      </c>
      <c r="F977" s="2" t="s">
        <v>841</v>
      </c>
      <c r="G977" s="2">
        <v>3</v>
      </c>
      <c r="H977" s="3">
        <v>131.03</v>
      </c>
      <c r="I977" s="2">
        <v>20</v>
      </c>
      <c r="J977" s="3">
        <v>78.62</v>
      </c>
      <c r="K977" s="3">
        <v>314.47000000000003</v>
      </c>
      <c r="L977" s="3">
        <v>351.81</v>
      </c>
      <c r="M977" s="3">
        <v>-37.340000000000003</v>
      </c>
      <c r="N977" s="2" t="s">
        <v>47</v>
      </c>
      <c r="O977" s="2" t="s">
        <v>24</v>
      </c>
      <c r="P977" s="2" t="s">
        <v>55</v>
      </c>
      <c r="Q977" s="2" t="s">
        <v>1910</v>
      </c>
      <c r="R977" s="2" t="s">
        <v>49</v>
      </c>
    </row>
    <row r="978" spans="1:18" x14ac:dyDescent="0.25">
      <c r="A978" s="2" t="s">
        <v>2098</v>
      </c>
      <c r="B978" s="6">
        <v>45758</v>
      </c>
      <c r="C978" s="2" t="s">
        <v>2099</v>
      </c>
      <c r="D978" s="2" t="s">
        <v>302</v>
      </c>
      <c r="E978" s="2" t="s">
        <v>1289</v>
      </c>
      <c r="F978" s="2" t="s">
        <v>1369</v>
      </c>
      <c r="G978" s="2">
        <v>3</v>
      </c>
      <c r="H978" s="3">
        <v>343.56</v>
      </c>
      <c r="I978" s="2">
        <v>20</v>
      </c>
      <c r="J978" s="3">
        <v>206.14</v>
      </c>
      <c r="K978" s="3">
        <v>824.54</v>
      </c>
      <c r="L978" s="3">
        <v>648.96</v>
      </c>
      <c r="M978" s="3">
        <v>175.58</v>
      </c>
      <c r="N978" s="2" t="s">
        <v>68</v>
      </c>
      <c r="O978" s="2" t="s">
        <v>24</v>
      </c>
      <c r="P978" s="2" t="s">
        <v>25</v>
      </c>
      <c r="Q978" s="2" t="s">
        <v>2100</v>
      </c>
      <c r="R978" s="2" t="s">
        <v>49</v>
      </c>
    </row>
    <row r="979" spans="1:18" x14ac:dyDescent="0.25">
      <c r="A979" s="2" t="s">
        <v>2815</v>
      </c>
      <c r="B979" s="6">
        <v>45758</v>
      </c>
      <c r="C979" s="2" t="s">
        <v>1176</v>
      </c>
      <c r="D979" s="2" t="s">
        <v>389</v>
      </c>
      <c r="E979" s="2" t="s">
        <v>1682</v>
      </c>
      <c r="F979" s="2" t="s">
        <v>1932</v>
      </c>
      <c r="G979" s="2">
        <v>1</v>
      </c>
      <c r="H979" s="3">
        <v>83.13</v>
      </c>
      <c r="I979" s="2">
        <v>20</v>
      </c>
      <c r="J979" s="3">
        <v>16.63</v>
      </c>
      <c r="K979" s="3">
        <v>66.5</v>
      </c>
      <c r="L979" s="3">
        <v>69.09</v>
      </c>
      <c r="M979" s="3">
        <v>-2.59</v>
      </c>
      <c r="N979" s="2" t="s">
        <v>47</v>
      </c>
      <c r="O979" s="2" t="s">
        <v>24</v>
      </c>
      <c r="P979" s="2" t="s">
        <v>55</v>
      </c>
      <c r="Q979" s="2" t="s">
        <v>1505</v>
      </c>
      <c r="R979" s="2" t="s">
        <v>49</v>
      </c>
    </row>
    <row r="980" spans="1:18" x14ac:dyDescent="0.25">
      <c r="A980" s="2" t="s">
        <v>3055</v>
      </c>
      <c r="B980" s="6">
        <v>45758</v>
      </c>
      <c r="C980" s="2" t="s">
        <v>3056</v>
      </c>
      <c r="D980" s="2" t="s">
        <v>371</v>
      </c>
      <c r="E980" s="2" t="s">
        <v>232</v>
      </c>
      <c r="F980" s="2" t="s">
        <v>233</v>
      </c>
      <c r="G980" s="2">
        <v>3</v>
      </c>
      <c r="H980" s="3">
        <v>380.12</v>
      </c>
      <c r="I980" s="2">
        <v>0</v>
      </c>
      <c r="J980" s="3">
        <v>0</v>
      </c>
      <c r="K980" s="3">
        <v>1140.3599999999999</v>
      </c>
      <c r="L980" s="3">
        <v>929.94</v>
      </c>
      <c r="M980" s="3">
        <v>210.42</v>
      </c>
      <c r="N980" s="2" t="s">
        <v>80</v>
      </c>
      <c r="O980" s="2" t="s">
        <v>24</v>
      </c>
      <c r="P980" s="2" t="s">
        <v>25</v>
      </c>
      <c r="Q980" s="2" t="s">
        <v>299</v>
      </c>
      <c r="R980" s="2" t="s">
        <v>49</v>
      </c>
    </row>
    <row r="981" spans="1:18" x14ac:dyDescent="0.25">
      <c r="A981" s="2" t="s">
        <v>3388</v>
      </c>
      <c r="B981" s="6">
        <v>45727</v>
      </c>
      <c r="C981" s="2" t="s">
        <v>3386</v>
      </c>
      <c r="D981" s="2" t="s">
        <v>732</v>
      </c>
      <c r="E981" s="2" t="s">
        <v>254</v>
      </c>
      <c r="F981" s="2" t="s">
        <v>255</v>
      </c>
      <c r="G981" s="2">
        <v>5</v>
      </c>
      <c r="H981" s="3">
        <v>661.91</v>
      </c>
      <c r="I981" s="2">
        <v>15</v>
      </c>
      <c r="J981" s="3">
        <v>496.43</v>
      </c>
      <c r="K981" s="3">
        <v>2813.12</v>
      </c>
      <c r="L981" s="3">
        <v>1993.6</v>
      </c>
      <c r="M981" s="3">
        <v>819.52</v>
      </c>
      <c r="N981" s="2" t="s">
        <v>68</v>
      </c>
      <c r="O981" s="2" t="s">
        <v>24</v>
      </c>
      <c r="P981" s="2" t="s">
        <v>25</v>
      </c>
      <c r="Q981" s="2" t="s">
        <v>2352</v>
      </c>
      <c r="R981" s="2" t="s">
        <v>49</v>
      </c>
    </row>
    <row r="982" spans="1:18" x14ac:dyDescent="0.25">
      <c r="A982" s="2" t="s">
        <v>3616</v>
      </c>
      <c r="B982" s="6">
        <v>45727</v>
      </c>
      <c r="C982" s="2" t="s">
        <v>3617</v>
      </c>
      <c r="D982" s="2" t="s">
        <v>1475</v>
      </c>
      <c r="E982" s="2" t="s">
        <v>221</v>
      </c>
      <c r="F982" s="2" t="s">
        <v>367</v>
      </c>
      <c r="G982" s="2">
        <v>1</v>
      </c>
      <c r="H982" s="3">
        <v>183.39</v>
      </c>
      <c r="I982" s="2">
        <v>15</v>
      </c>
      <c r="J982" s="3">
        <v>27.51</v>
      </c>
      <c r="K982" s="3">
        <v>155.88</v>
      </c>
      <c r="L982" s="3">
        <v>158.43</v>
      </c>
      <c r="M982" s="3">
        <v>-2.5499999999999998</v>
      </c>
      <c r="N982" s="2" t="s">
        <v>23</v>
      </c>
      <c r="O982" s="2" t="s">
        <v>345</v>
      </c>
      <c r="P982" s="2" t="s">
        <v>33</v>
      </c>
      <c r="Q982" s="2" t="s">
        <v>456</v>
      </c>
      <c r="R982" s="2" t="s">
        <v>49</v>
      </c>
    </row>
    <row r="983" spans="1:18" x14ac:dyDescent="0.25">
      <c r="A983" s="2" t="s">
        <v>3926</v>
      </c>
      <c r="B983" s="6">
        <v>45727</v>
      </c>
      <c r="C983" s="2" t="s">
        <v>2711</v>
      </c>
      <c r="D983" s="2" t="s">
        <v>399</v>
      </c>
      <c r="E983" s="2" t="s">
        <v>1157</v>
      </c>
      <c r="F983" s="2" t="s">
        <v>1158</v>
      </c>
      <c r="G983" s="2">
        <v>1</v>
      </c>
      <c r="H983" s="3">
        <v>99.93</v>
      </c>
      <c r="I983" s="2">
        <v>10</v>
      </c>
      <c r="J983" s="3">
        <v>9.99</v>
      </c>
      <c r="K983" s="3">
        <v>89.94</v>
      </c>
      <c r="L983" s="3">
        <v>86.05</v>
      </c>
      <c r="M983" s="3">
        <v>3.89</v>
      </c>
      <c r="N983" s="2" t="s">
        <v>133</v>
      </c>
      <c r="O983" s="2" t="s">
        <v>24</v>
      </c>
      <c r="P983" s="2" t="s">
        <v>55</v>
      </c>
      <c r="Q983" s="2" t="s">
        <v>3354</v>
      </c>
      <c r="R983" s="2" t="s">
        <v>49</v>
      </c>
    </row>
    <row r="984" spans="1:18" x14ac:dyDescent="0.25">
      <c r="A984" s="2" t="s">
        <v>4028</v>
      </c>
      <c r="B984" s="6">
        <v>45727</v>
      </c>
      <c r="C984" s="2" t="s">
        <v>453</v>
      </c>
      <c r="D984" s="2" t="s">
        <v>314</v>
      </c>
      <c r="E984" s="2" t="s">
        <v>913</v>
      </c>
      <c r="F984" s="2" t="s">
        <v>1220</v>
      </c>
      <c r="G984" s="2">
        <v>6</v>
      </c>
      <c r="H984" s="3">
        <v>346.05</v>
      </c>
      <c r="I984" s="2">
        <v>20</v>
      </c>
      <c r="J984" s="3">
        <v>415.26</v>
      </c>
      <c r="K984" s="3">
        <v>1661.04</v>
      </c>
      <c r="L984" s="3">
        <v>1483.5</v>
      </c>
      <c r="M984" s="3">
        <v>177.54</v>
      </c>
      <c r="N984" s="2" t="s">
        <v>40</v>
      </c>
      <c r="O984" s="2" t="s">
        <v>24</v>
      </c>
      <c r="P984" s="2" t="s">
        <v>25</v>
      </c>
      <c r="Q984" s="2" t="s">
        <v>2966</v>
      </c>
      <c r="R984" s="2" t="s">
        <v>49</v>
      </c>
    </row>
    <row r="985" spans="1:18" x14ac:dyDescent="0.25">
      <c r="A985" s="2" t="s">
        <v>1849</v>
      </c>
      <c r="B985" s="6">
        <v>45699</v>
      </c>
      <c r="C985" s="2" t="s">
        <v>764</v>
      </c>
      <c r="D985" s="2" t="s">
        <v>539</v>
      </c>
      <c r="E985" s="2" t="s">
        <v>816</v>
      </c>
      <c r="F985" s="2" t="s">
        <v>1589</v>
      </c>
      <c r="G985" s="2">
        <v>3</v>
      </c>
      <c r="H985" s="3">
        <v>283.39</v>
      </c>
      <c r="I985" s="2">
        <v>0</v>
      </c>
      <c r="J985" s="3">
        <v>0</v>
      </c>
      <c r="K985" s="3">
        <v>977.7</v>
      </c>
      <c r="L985" s="3">
        <v>631.55999999999995</v>
      </c>
      <c r="M985" s="3">
        <v>346.14</v>
      </c>
      <c r="N985" s="2" t="s">
        <v>80</v>
      </c>
      <c r="O985" s="2" t="s">
        <v>24</v>
      </c>
      <c r="P985" s="2" t="s">
        <v>25</v>
      </c>
      <c r="Q985" s="2" t="s">
        <v>1141</v>
      </c>
      <c r="R985" s="2" t="s">
        <v>27</v>
      </c>
    </row>
    <row r="986" spans="1:18" x14ac:dyDescent="0.25">
      <c r="A986" s="2" t="s">
        <v>2090</v>
      </c>
      <c r="B986" s="6">
        <v>45699</v>
      </c>
      <c r="C986" s="2" t="s">
        <v>1258</v>
      </c>
      <c r="D986" s="2" t="s">
        <v>1156</v>
      </c>
      <c r="E986" s="2" t="s">
        <v>612</v>
      </c>
      <c r="F986" s="2" t="s">
        <v>2091</v>
      </c>
      <c r="G986" s="2">
        <v>6</v>
      </c>
      <c r="H986" s="3">
        <v>153.84</v>
      </c>
      <c r="I986" s="2">
        <v>20</v>
      </c>
      <c r="J986" s="3">
        <v>184.61</v>
      </c>
      <c r="K986" s="3">
        <v>849.19</v>
      </c>
      <c r="L986" s="3">
        <v>655.26</v>
      </c>
      <c r="M986" s="3">
        <v>193.93</v>
      </c>
      <c r="N986" s="2" t="s">
        <v>68</v>
      </c>
      <c r="O986" s="2" t="s">
        <v>24</v>
      </c>
      <c r="P986" s="2" t="s">
        <v>25</v>
      </c>
      <c r="Q986" s="2" t="s">
        <v>2092</v>
      </c>
      <c r="R986" s="2" t="s">
        <v>27</v>
      </c>
    </row>
    <row r="987" spans="1:18" x14ac:dyDescent="0.25">
      <c r="A987" s="2" t="s">
        <v>2163</v>
      </c>
      <c r="B987" s="6">
        <v>45699</v>
      </c>
      <c r="C987" s="2" t="s">
        <v>2164</v>
      </c>
      <c r="D987" s="2" t="s">
        <v>652</v>
      </c>
      <c r="E987" s="2" t="s">
        <v>232</v>
      </c>
      <c r="F987" s="2" t="s">
        <v>1132</v>
      </c>
      <c r="G987" s="2">
        <v>1</v>
      </c>
      <c r="H987" s="3">
        <v>331.35</v>
      </c>
      <c r="I987" s="2">
        <v>5</v>
      </c>
      <c r="J987" s="3">
        <v>16.57</v>
      </c>
      <c r="K987" s="3">
        <v>362</v>
      </c>
      <c r="L987" s="3">
        <v>290.33</v>
      </c>
      <c r="M987" s="3">
        <v>71.67</v>
      </c>
      <c r="N987" s="2" t="s">
        <v>80</v>
      </c>
      <c r="O987" s="2" t="s">
        <v>24</v>
      </c>
      <c r="P987" s="2" t="s">
        <v>25</v>
      </c>
      <c r="Q987" s="2" t="s">
        <v>2165</v>
      </c>
      <c r="R987" s="2" t="s">
        <v>27</v>
      </c>
    </row>
    <row r="988" spans="1:18" x14ac:dyDescent="0.25">
      <c r="A988" s="2" t="s">
        <v>2484</v>
      </c>
      <c r="B988" s="6">
        <v>45699</v>
      </c>
      <c r="C988" s="2" t="s">
        <v>307</v>
      </c>
      <c r="D988" s="2" t="s">
        <v>680</v>
      </c>
      <c r="E988" s="2" t="s">
        <v>153</v>
      </c>
      <c r="F988" s="2" t="s">
        <v>182</v>
      </c>
      <c r="G988" s="2">
        <v>7</v>
      </c>
      <c r="H988" s="3">
        <v>159.38</v>
      </c>
      <c r="I988" s="2">
        <v>10</v>
      </c>
      <c r="J988" s="3">
        <v>111.57</v>
      </c>
      <c r="K988" s="3">
        <v>1154.7</v>
      </c>
      <c r="L988" s="3">
        <v>965.65</v>
      </c>
      <c r="M988" s="3">
        <v>189.05</v>
      </c>
      <c r="N988" s="2" t="s">
        <v>133</v>
      </c>
      <c r="O988" s="2" t="s">
        <v>24</v>
      </c>
      <c r="P988" s="2" t="s">
        <v>55</v>
      </c>
      <c r="Q988" s="2" t="s">
        <v>2485</v>
      </c>
      <c r="R988" s="2" t="s">
        <v>27</v>
      </c>
    </row>
    <row r="989" spans="1:18" x14ac:dyDescent="0.25">
      <c r="A989" s="2" t="s">
        <v>2486</v>
      </c>
      <c r="B989" s="6">
        <v>45699</v>
      </c>
      <c r="C989" s="2" t="s">
        <v>1634</v>
      </c>
      <c r="D989" s="2" t="s">
        <v>2158</v>
      </c>
      <c r="E989" s="2" t="s">
        <v>913</v>
      </c>
      <c r="F989" s="2" t="s">
        <v>1404</v>
      </c>
      <c r="G989" s="2">
        <v>2</v>
      </c>
      <c r="H989" s="3">
        <v>91.61</v>
      </c>
      <c r="I989" s="2">
        <v>0</v>
      </c>
      <c r="J989" s="3">
        <v>0</v>
      </c>
      <c r="K989" s="3">
        <v>210.7</v>
      </c>
      <c r="L989" s="3">
        <v>141.4</v>
      </c>
      <c r="M989" s="3">
        <v>69.3</v>
      </c>
      <c r="N989" s="2" t="s">
        <v>47</v>
      </c>
      <c r="O989" s="2" t="s">
        <v>24</v>
      </c>
      <c r="P989" s="2" t="s">
        <v>25</v>
      </c>
      <c r="Q989" s="2" t="s">
        <v>2487</v>
      </c>
      <c r="R989" s="2" t="s">
        <v>27</v>
      </c>
    </row>
    <row r="990" spans="1:18" x14ac:dyDescent="0.25">
      <c r="A990" s="2" t="s">
        <v>2585</v>
      </c>
      <c r="B990" s="6">
        <v>45699</v>
      </c>
      <c r="C990" s="2" t="s">
        <v>685</v>
      </c>
      <c r="D990" s="2" t="s">
        <v>176</v>
      </c>
      <c r="E990" s="2" t="s">
        <v>350</v>
      </c>
      <c r="F990" s="2" t="s">
        <v>1259</v>
      </c>
      <c r="G990" s="2">
        <v>5</v>
      </c>
      <c r="H990" s="3">
        <v>394.37</v>
      </c>
      <c r="I990" s="2">
        <v>15</v>
      </c>
      <c r="J990" s="3">
        <v>295.77999999999997</v>
      </c>
      <c r="K990" s="3">
        <v>1927.48</v>
      </c>
      <c r="L990" s="3">
        <v>1517.05</v>
      </c>
      <c r="M990" s="3">
        <v>410.43</v>
      </c>
      <c r="N990" s="2" t="s">
        <v>80</v>
      </c>
      <c r="O990" s="2" t="s">
        <v>24</v>
      </c>
      <c r="P990" s="2" t="s">
        <v>33</v>
      </c>
      <c r="Q990" s="2" t="s">
        <v>1446</v>
      </c>
      <c r="R990" s="2" t="s">
        <v>27</v>
      </c>
    </row>
    <row r="991" spans="1:18" x14ac:dyDescent="0.25">
      <c r="A991" s="2" t="s">
        <v>3765</v>
      </c>
      <c r="B991" s="6">
        <v>45699</v>
      </c>
      <c r="C991" s="2" t="s">
        <v>1452</v>
      </c>
      <c r="D991" s="2" t="s">
        <v>1658</v>
      </c>
      <c r="E991" s="2" t="s">
        <v>634</v>
      </c>
      <c r="F991" s="2" t="s">
        <v>635</v>
      </c>
      <c r="G991" s="2">
        <v>4</v>
      </c>
      <c r="H991" s="3">
        <v>233.47</v>
      </c>
      <c r="I991" s="2">
        <v>5</v>
      </c>
      <c r="J991" s="3">
        <v>46.69</v>
      </c>
      <c r="K991" s="3">
        <v>1020.27</v>
      </c>
      <c r="L991" s="3">
        <v>755.92</v>
      </c>
      <c r="M991" s="3">
        <v>264.35000000000002</v>
      </c>
      <c r="N991" s="2" t="s">
        <v>133</v>
      </c>
      <c r="O991" s="2" t="s">
        <v>24</v>
      </c>
      <c r="P991" s="2" t="s">
        <v>25</v>
      </c>
      <c r="Q991" s="2" t="s">
        <v>602</v>
      </c>
      <c r="R991" s="2" t="s">
        <v>27</v>
      </c>
    </row>
    <row r="992" spans="1:18" x14ac:dyDescent="0.25">
      <c r="A992" s="2" t="s">
        <v>3821</v>
      </c>
      <c r="B992" s="6">
        <v>45699</v>
      </c>
      <c r="C992" s="2" t="s">
        <v>2110</v>
      </c>
      <c r="D992" s="2" t="s">
        <v>2058</v>
      </c>
      <c r="E992" s="2" t="s">
        <v>1252</v>
      </c>
      <c r="F992" s="2" t="s">
        <v>1335</v>
      </c>
      <c r="G992" s="2">
        <v>4</v>
      </c>
      <c r="H992" s="3">
        <v>418.56</v>
      </c>
      <c r="I992" s="2">
        <v>0</v>
      </c>
      <c r="J992" s="3">
        <v>0</v>
      </c>
      <c r="K992" s="3">
        <v>1925.38</v>
      </c>
      <c r="L992" s="3">
        <v>1393.32</v>
      </c>
      <c r="M992" s="3">
        <v>532.05999999999995</v>
      </c>
      <c r="N992" s="2" t="s">
        <v>80</v>
      </c>
      <c r="O992" s="2" t="s">
        <v>24</v>
      </c>
      <c r="P992" s="2" t="s">
        <v>33</v>
      </c>
      <c r="Q992" s="2" t="s">
        <v>614</v>
      </c>
      <c r="R992" s="2" t="s">
        <v>27</v>
      </c>
    </row>
    <row r="993" spans="1:18" x14ac:dyDescent="0.25">
      <c r="A993" s="2" t="s">
        <v>3950</v>
      </c>
      <c r="B993" s="6">
        <v>45699</v>
      </c>
      <c r="C993" s="2" t="s">
        <v>1016</v>
      </c>
      <c r="D993" s="2" t="s">
        <v>197</v>
      </c>
      <c r="E993" s="2" t="s">
        <v>78</v>
      </c>
      <c r="F993" s="2" t="s">
        <v>79</v>
      </c>
      <c r="G993" s="2">
        <v>8</v>
      </c>
      <c r="H993" s="3">
        <v>139.36000000000001</v>
      </c>
      <c r="I993" s="2">
        <v>10</v>
      </c>
      <c r="J993" s="3">
        <v>111.49</v>
      </c>
      <c r="K993" s="3">
        <v>1153.9000000000001</v>
      </c>
      <c r="L993" s="3">
        <v>871.36</v>
      </c>
      <c r="M993" s="3">
        <v>282.54000000000002</v>
      </c>
      <c r="N993" s="2" t="s">
        <v>133</v>
      </c>
      <c r="O993" s="2" t="s">
        <v>24</v>
      </c>
      <c r="P993" s="2" t="s">
        <v>25</v>
      </c>
      <c r="Q993" s="2" t="s">
        <v>2239</v>
      </c>
      <c r="R993" s="2" t="s">
        <v>27</v>
      </c>
    </row>
    <row r="994" spans="1:18" x14ac:dyDescent="0.25">
      <c r="A994" s="2" t="s">
        <v>4149</v>
      </c>
      <c r="B994" s="6">
        <v>45699</v>
      </c>
      <c r="C994" s="2" t="s">
        <v>3469</v>
      </c>
      <c r="D994" s="2" t="s">
        <v>470</v>
      </c>
      <c r="E994" s="2" t="s">
        <v>1066</v>
      </c>
      <c r="F994" s="2" t="s">
        <v>1201</v>
      </c>
      <c r="G994" s="2">
        <v>2</v>
      </c>
      <c r="H994" s="3">
        <v>589.75</v>
      </c>
      <c r="I994" s="2">
        <v>20</v>
      </c>
      <c r="J994" s="3">
        <v>235.9</v>
      </c>
      <c r="K994" s="3">
        <v>1085.1400000000001</v>
      </c>
      <c r="L994" s="3">
        <v>687.3</v>
      </c>
      <c r="M994" s="3">
        <v>397.84</v>
      </c>
      <c r="N994" s="2" t="s">
        <v>47</v>
      </c>
      <c r="O994" s="2" t="s">
        <v>24</v>
      </c>
      <c r="P994" s="2" t="s">
        <v>25</v>
      </c>
      <c r="Q994" s="2" t="s">
        <v>317</v>
      </c>
      <c r="R994" s="2" t="s">
        <v>27</v>
      </c>
    </row>
    <row r="995" spans="1:18" x14ac:dyDescent="0.25">
      <c r="A995" s="2" t="s">
        <v>4225</v>
      </c>
      <c r="B995" s="6">
        <v>45699</v>
      </c>
      <c r="C995" s="2" t="s">
        <v>100</v>
      </c>
      <c r="D995" s="2" t="s">
        <v>371</v>
      </c>
      <c r="E995" s="2" t="s">
        <v>390</v>
      </c>
      <c r="F995" s="2" t="s">
        <v>821</v>
      </c>
      <c r="G995" s="2">
        <v>7</v>
      </c>
      <c r="H995" s="3">
        <v>389</v>
      </c>
      <c r="I995" s="2">
        <v>0</v>
      </c>
      <c r="J995" s="3">
        <v>0</v>
      </c>
      <c r="K995" s="3">
        <v>3131.45</v>
      </c>
      <c r="L995" s="3">
        <v>2169.86</v>
      </c>
      <c r="M995" s="3">
        <v>961.59</v>
      </c>
      <c r="N995" s="2" t="s">
        <v>23</v>
      </c>
      <c r="O995" s="2" t="s">
        <v>24</v>
      </c>
      <c r="P995" s="2" t="s">
        <v>25</v>
      </c>
      <c r="Q995" s="2" t="s">
        <v>1405</v>
      </c>
      <c r="R995" s="2" t="s">
        <v>27</v>
      </c>
    </row>
    <row r="996" spans="1:18" x14ac:dyDescent="0.25">
      <c r="A996" s="2" t="s">
        <v>4233</v>
      </c>
      <c r="B996" s="6">
        <v>45699</v>
      </c>
      <c r="C996" s="2" t="s">
        <v>4234</v>
      </c>
      <c r="D996" s="2" t="s">
        <v>1678</v>
      </c>
      <c r="E996" s="2" t="s">
        <v>771</v>
      </c>
      <c r="F996" s="2" t="s">
        <v>568</v>
      </c>
      <c r="G996" s="2">
        <v>1</v>
      </c>
      <c r="H996" s="3">
        <v>342.27</v>
      </c>
      <c r="I996" s="2">
        <v>0</v>
      </c>
      <c r="J996" s="3">
        <v>0</v>
      </c>
      <c r="K996" s="3">
        <v>393.61</v>
      </c>
      <c r="L996" s="3">
        <v>266.10000000000002</v>
      </c>
      <c r="M996" s="3">
        <v>127.51</v>
      </c>
      <c r="N996" s="2" t="s">
        <v>133</v>
      </c>
      <c r="O996" s="2" t="s">
        <v>24</v>
      </c>
      <c r="P996" s="2" t="s">
        <v>25</v>
      </c>
      <c r="Q996" s="2" t="s">
        <v>797</v>
      </c>
      <c r="R996" s="2" t="s">
        <v>27</v>
      </c>
    </row>
    <row r="997" spans="1:18" x14ac:dyDescent="0.25">
      <c r="A997" s="2" t="s">
        <v>4327</v>
      </c>
      <c r="B997" s="6">
        <v>45699</v>
      </c>
      <c r="C997" s="2" t="s">
        <v>1003</v>
      </c>
      <c r="D997" s="2" t="s">
        <v>794</v>
      </c>
      <c r="E997" s="2" t="s">
        <v>1339</v>
      </c>
      <c r="F997" s="2" t="s">
        <v>1310</v>
      </c>
      <c r="G997" s="2">
        <v>6</v>
      </c>
      <c r="H997" s="3">
        <v>189.82</v>
      </c>
      <c r="I997" s="2">
        <v>5</v>
      </c>
      <c r="J997" s="3">
        <v>56.95</v>
      </c>
      <c r="K997" s="3">
        <v>1244.27</v>
      </c>
      <c r="L997" s="3">
        <v>745.98</v>
      </c>
      <c r="M997" s="3">
        <v>498.29</v>
      </c>
      <c r="N997" s="2" t="s">
        <v>23</v>
      </c>
      <c r="O997" s="2" t="s">
        <v>24</v>
      </c>
      <c r="P997" s="2" t="s">
        <v>55</v>
      </c>
      <c r="Q997" s="2" t="s">
        <v>546</v>
      </c>
      <c r="R997" s="2" t="s">
        <v>27</v>
      </c>
    </row>
    <row r="998" spans="1:18" x14ac:dyDescent="0.25">
      <c r="A998" s="2" t="s">
        <v>4492</v>
      </c>
      <c r="B998" s="6">
        <v>45699</v>
      </c>
      <c r="C998" s="2" t="s">
        <v>1564</v>
      </c>
      <c r="D998" s="2" t="s">
        <v>1650</v>
      </c>
      <c r="E998" s="2" t="s">
        <v>671</v>
      </c>
      <c r="F998" s="2" t="s">
        <v>662</v>
      </c>
      <c r="G998" s="2">
        <v>8</v>
      </c>
      <c r="H998" s="3">
        <v>260.52</v>
      </c>
      <c r="I998" s="2">
        <v>5</v>
      </c>
      <c r="J998" s="3">
        <v>104.21</v>
      </c>
      <c r="K998" s="3">
        <v>2276.94</v>
      </c>
      <c r="L998" s="3">
        <v>1287.8399999999999</v>
      </c>
      <c r="M998" s="3">
        <v>989.1</v>
      </c>
      <c r="N998" s="2" t="s">
        <v>40</v>
      </c>
      <c r="O998" s="2" t="s">
        <v>24</v>
      </c>
      <c r="P998" s="2" t="s">
        <v>25</v>
      </c>
      <c r="Q998" s="2" t="s">
        <v>2410</v>
      </c>
      <c r="R998" s="2" t="s">
        <v>27</v>
      </c>
    </row>
    <row r="999" spans="1:18" x14ac:dyDescent="0.25">
      <c r="A999" s="2" t="s">
        <v>4555</v>
      </c>
      <c r="B999" s="6">
        <v>45699</v>
      </c>
      <c r="C999" s="2" t="s">
        <v>1256</v>
      </c>
      <c r="D999" s="2" t="s">
        <v>1112</v>
      </c>
      <c r="E999" s="2" t="s">
        <v>254</v>
      </c>
      <c r="F999" s="2" t="s">
        <v>255</v>
      </c>
      <c r="G999" s="2">
        <v>8</v>
      </c>
      <c r="H999" s="3">
        <v>387.52</v>
      </c>
      <c r="I999" s="2">
        <v>10</v>
      </c>
      <c r="J999" s="3">
        <v>310.02</v>
      </c>
      <c r="K999" s="3">
        <v>3208.66</v>
      </c>
      <c r="L999" s="3">
        <v>2595.84</v>
      </c>
      <c r="M999" s="3">
        <v>612.82000000000005</v>
      </c>
      <c r="N999" s="2" t="s">
        <v>23</v>
      </c>
      <c r="O999" s="2" t="s">
        <v>24</v>
      </c>
      <c r="P999" s="2" t="s">
        <v>25</v>
      </c>
      <c r="Q999" s="2" t="s">
        <v>1553</v>
      </c>
      <c r="R999" s="2" t="s">
        <v>27</v>
      </c>
    </row>
    <row r="1000" spans="1:18" x14ac:dyDescent="0.25">
      <c r="A1000" s="2" t="s">
        <v>4579</v>
      </c>
      <c r="B1000" s="6">
        <v>45699</v>
      </c>
      <c r="C1000" s="2" t="s">
        <v>1696</v>
      </c>
      <c r="D1000" s="2" t="s">
        <v>253</v>
      </c>
      <c r="E1000" s="2" t="s">
        <v>460</v>
      </c>
      <c r="F1000" s="2" t="s">
        <v>461</v>
      </c>
      <c r="G1000" s="2">
        <v>3</v>
      </c>
      <c r="H1000" s="3">
        <v>219.39</v>
      </c>
      <c r="I1000" s="2">
        <v>0</v>
      </c>
      <c r="J1000" s="3">
        <v>0</v>
      </c>
      <c r="K1000" s="3">
        <v>756.9</v>
      </c>
      <c r="L1000" s="3">
        <v>586.32000000000005</v>
      </c>
      <c r="M1000" s="3">
        <v>170.58</v>
      </c>
      <c r="N1000" s="2" t="s">
        <v>40</v>
      </c>
      <c r="O1000" s="2" t="s">
        <v>24</v>
      </c>
      <c r="P1000" s="2" t="s">
        <v>25</v>
      </c>
      <c r="Q1000" s="2" t="s">
        <v>2558</v>
      </c>
      <c r="R1000" s="2" t="s">
        <v>27</v>
      </c>
    </row>
    <row r="1001" spans="1:18" x14ac:dyDescent="0.25">
      <c r="A1001" s="2" t="s">
        <v>128</v>
      </c>
      <c r="B1001" s="6">
        <v>45668</v>
      </c>
      <c r="C1001" s="2" t="s">
        <v>129</v>
      </c>
      <c r="D1001" s="2" t="s">
        <v>130</v>
      </c>
      <c r="E1001" s="2" t="s">
        <v>131</v>
      </c>
      <c r="F1001" s="2" t="s">
        <v>132</v>
      </c>
      <c r="G1001" s="2">
        <v>4</v>
      </c>
      <c r="H1001" s="3">
        <v>425.83</v>
      </c>
      <c r="I1001" s="2">
        <v>0</v>
      </c>
      <c r="J1001" s="3">
        <v>0</v>
      </c>
      <c r="K1001" s="3">
        <v>1958.82</v>
      </c>
      <c r="L1001" s="3">
        <v>1172.2</v>
      </c>
      <c r="M1001" s="3">
        <v>786.62</v>
      </c>
      <c r="N1001" s="2" t="s">
        <v>133</v>
      </c>
      <c r="O1001" s="2" t="s">
        <v>24</v>
      </c>
      <c r="P1001" s="2" t="s">
        <v>25</v>
      </c>
      <c r="Q1001" s="2" t="s">
        <v>134</v>
      </c>
      <c r="R1001" s="2" t="s">
        <v>27</v>
      </c>
    </row>
    <row r="1002" spans="1:18" x14ac:dyDescent="0.25">
      <c r="A1002" s="2" t="s">
        <v>1212</v>
      </c>
      <c r="B1002" s="6">
        <v>45668</v>
      </c>
      <c r="C1002" s="2" t="s">
        <v>464</v>
      </c>
      <c r="D1002" s="2" t="s">
        <v>275</v>
      </c>
      <c r="E1002" s="2" t="s">
        <v>309</v>
      </c>
      <c r="F1002" s="2" t="s">
        <v>310</v>
      </c>
      <c r="G1002" s="2">
        <v>8</v>
      </c>
      <c r="H1002" s="3">
        <v>58.19</v>
      </c>
      <c r="I1002" s="2">
        <v>15</v>
      </c>
      <c r="J1002" s="3">
        <v>69.83</v>
      </c>
      <c r="K1002" s="3">
        <v>455.04</v>
      </c>
      <c r="L1002" s="3">
        <v>299.83999999999997</v>
      </c>
      <c r="M1002" s="3">
        <v>155.19999999999999</v>
      </c>
      <c r="N1002" s="2" t="s">
        <v>133</v>
      </c>
      <c r="O1002" s="2" t="s">
        <v>24</v>
      </c>
      <c r="P1002" s="2" t="s">
        <v>25</v>
      </c>
      <c r="Q1002" s="2" t="s">
        <v>1213</v>
      </c>
      <c r="R1002" s="2" t="s">
        <v>27</v>
      </c>
    </row>
    <row r="1003" spans="1:18" x14ac:dyDescent="0.25">
      <c r="A1003" s="2" t="s">
        <v>2360</v>
      </c>
      <c r="B1003" s="6">
        <v>45668</v>
      </c>
      <c r="C1003" s="2" t="s">
        <v>1435</v>
      </c>
      <c r="D1003" s="2" t="s">
        <v>708</v>
      </c>
      <c r="E1003" s="2" t="s">
        <v>816</v>
      </c>
      <c r="F1003" s="2" t="s">
        <v>817</v>
      </c>
      <c r="G1003" s="2">
        <v>3</v>
      </c>
      <c r="H1003" s="3">
        <v>474.19</v>
      </c>
      <c r="I1003" s="2">
        <v>5</v>
      </c>
      <c r="J1003" s="3">
        <v>71.13</v>
      </c>
      <c r="K1003" s="3">
        <v>1554.16</v>
      </c>
      <c r="L1003" s="3">
        <v>1031.67</v>
      </c>
      <c r="M1003" s="3">
        <v>522.49</v>
      </c>
      <c r="N1003" s="2" t="s">
        <v>40</v>
      </c>
      <c r="O1003" s="2" t="s">
        <v>24</v>
      </c>
      <c r="P1003" s="2" t="s">
        <v>25</v>
      </c>
      <c r="Q1003" s="2" t="s">
        <v>1502</v>
      </c>
      <c r="R1003" s="2" t="s">
        <v>27</v>
      </c>
    </row>
    <row r="1004" spans="1:18" x14ac:dyDescent="0.25">
      <c r="A1004" s="2" t="s">
        <v>2500</v>
      </c>
      <c r="B1004" s="6">
        <v>45668</v>
      </c>
      <c r="C1004" s="2" t="s">
        <v>2501</v>
      </c>
      <c r="D1004" s="2" t="s">
        <v>745</v>
      </c>
      <c r="E1004" s="2" t="s">
        <v>1162</v>
      </c>
      <c r="F1004" s="2" t="s">
        <v>1716</v>
      </c>
      <c r="G1004" s="2">
        <v>5</v>
      </c>
      <c r="H1004" s="3">
        <v>168.36</v>
      </c>
      <c r="I1004" s="2">
        <v>5</v>
      </c>
      <c r="J1004" s="3">
        <v>42.09</v>
      </c>
      <c r="K1004" s="3">
        <v>919.67</v>
      </c>
      <c r="L1004" s="3">
        <v>511.15</v>
      </c>
      <c r="M1004" s="3">
        <v>408.52</v>
      </c>
      <c r="N1004" s="2" t="s">
        <v>68</v>
      </c>
      <c r="O1004" s="2" t="s">
        <v>24</v>
      </c>
      <c r="P1004" s="2" t="s">
        <v>25</v>
      </c>
      <c r="Q1004" s="2" t="s">
        <v>2502</v>
      </c>
      <c r="R1004" s="2" t="s">
        <v>27</v>
      </c>
    </row>
    <row r="1005" spans="1:18" x14ac:dyDescent="0.25">
      <c r="A1005" s="2" t="s">
        <v>2559</v>
      </c>
      <c r="B1005" s="6">
        <v>45668</v>
      </c>
      <c r="C1005" s="2" t="s">
        <v>196</v>
      </c>
      <c r="D1005" s="2" t="s">
        <v>432</v>
      </c>
      <c r="E1005" s="2" t="s">
        <v>913</v>
      </c>
      <c r="F1005" s="2" t="s">
        <v>551</v>
      </c>
      <c r="G1005" s="2">
        <v>4</v>
      </c>
      <c r="H1005" s="3">
        <v>305.67</v>
      </c>
      <c r="I1005" s="2">
        <v>0</v>
      </c>
      <c r="J1005" s="3">
        <v>0</v>
      </c>
      <c r="K1005" s="3">
        <v>1406.08</v>
      </c>
      <c r="L1005" s="3">
        <v>1005.68</v>
      </c>
      <c r="M1005" s="3">
        <v>400.4</v>
      </c>
      <c r="N1005" s="2" t="s">
        <v>80</v>
      </c>
      <c r="O1005" s="2" t="s">
        <v>24</v>
      </c>
      <c r="P1005" s="2" t="s">
        <v>25</v>
      </c>
      <c r="Q1005" s="2" t="s">
        <v>2560</v>
      </c>
      <c r="R1005" s="2" t="s">
        <v>27</v>
      </c>
    </row>
    <row r="1006" spans="1:18" x14ac:dyDescent="0.25">
      <c r="A1006" s="2" t="s">
        <v>2963</v>
      </c>
      <c r="B1006" s="6">
        <v>45668</v>
      </c>
      <c r="C1006" s="2" t="s">
        <v>1803</v>
      </c>
      <c r="D1006" s="2" t="s">
        <v>549</v>
      </c>
      <c r="E1006" s="2" t="s">
        <v>1233</v>
      </c>
      <c r="F1006" s="2" t="s">
        <v>929</v>
      </c>
      <c r="G1006" s="2">
        <v>4</v>
      </c>
      <c r="H1006" s="3">
        <v>246.31</v>
      </c>
      <c r="I1006" s="2">
        <v>0</v>
      </c>
      <c r="J1006" s="3">
        <v>0</v>
      </c>
      <c r="K1006" s="3">
        <v>1133.03</v>
      </c>
      <c r="L1006" s="3">
        <v>728.68</v>
      </c>
      <c r="M1006" s="3">
        <v>404.35</v>
      </c>
      <c r="N1006" s="2" t="s">
        <v>133</v>
      </c>
      <c r="O1006" s="2" t="s">
        <v>24</v>
      </c>
      <c r="P1006" s="2" t="s">
        <v>55</v>
      </c>
      <c r="Q1006" s="2" t="s">
        <v>2181</v>
      </c>
      <c r="R1006" s="2" t="s">
        <v>27</v>
      </c>
    </row>
    <row r="1007" spans="1:18" x14ac:dyDescent="0.25">
      <c r="A1007" s="2" t="s">
        <v>3474</v>
      </c>
      <c r="B1007" s="6">
        <v>45668</v>
      </c>
      <c r="C1007" s="2" t="s">
        <v>2662</v>
      </c>
      <c r="D1007" s="2" t="s">
        <v>2085</v>
      </c>
      <c r="E1007" s="2" t="s">
        <v>1682</v>
      </c>
      <c r="F1007" s="2" t="s">
        <v>3475</v>
      </c>
      <c r="G1007" s="2">
        <v>4</v>
      </c>
      <c r="H1007" s="3">
        <v>404.15</v>
      </c>
      <c r="I1007" s="2">
        <v>0</v>
      </c>
      <c r="J1007" s="3">
        <v>0</v>
      </c>
      <c r="K1007" s="3">
        <v>1859.09</v>
      </c>
      <c r="L1007" s="3">
        <v>1276.2</v>
      </c>
      <c r="M1007" s="3">
        <v>582.89</v>
      </c>
      <c r="N1007" s="2" t="s">
        <v>68</v>
      </c>
      <c r="O1007" s="2" t="s">
        <v>24</v>
      </c>
      <c r="P1007" s="2" t="s">
        <v>25</v>
      </c>
      <c r="Q1007" s="2" t="s">
        <v>3476</v>
      </c>
      <c r="R1007" s="2" t="s">
        <v>27</v>
      </c>
    </row>
    <row r="1008" spans="1:18" x14ac:dyDescent="0.25">
      <c r="A1008" s="2" t="s">
        <v>3697</v>
      </c>
      <c r="B1008" s="6">
        <v>45668</v>
      </c>
      <c r="C1008" s="2" t="s">
        <v>670</v>
      </c>
      <c r="D1008" s="2" t="s">
        <v>1189</v>
      </c>
      <c r="E1008" s="2" t="s">
        <v>38</v>
      </c>
      <c r="F1008" s="2" t="s">
        <v>865</v>
      </c>
      <c r="G1008" s="2">
        <v>5</v>
      </c>
      <c r="H1008" s="3">
        <v>188.64</v>
      </c>
      <c r="I1008" s="2">
        <v>10</v>
      </c>
      <c r="J1008" s="3">
        <v>94.32</v>
      </c>
      <c r="K1008" s="3">
        <v>976.21</v>
      </c>
      <c r="L1008" s="3">
        <v>791.4</v>
      </c>
      <c r="M1008" s="3">
        <v>184.81</v>
      </c>
      <c r="N1008" s="2" t="s">
        <v>68</v>
      </c>
      <c r="O1008" s="2" t="s">
        <v>24</v>
      </c>
      <c r="P1008" s="2" t="s">
        <v>25</v>
      </c>
      <c r="Q1008" s="2" t="s">
        <v>2515</v>
      </c>
      <c r="R1008" s="2" t="s">
        <v>27</v>
      </c>
    </row>
    <row r="1009" spans="1:18" x14ac:dyDescent="0.25">
      <c r="A1009" s="2" t="s">
        <v>3990</v>
      </c>
      <c r="B1009" s="6">
        <v>45668</v>
      </c>
      <c r="C1009" s="2" t="s">
        <v>1452</v>
      </c>
      <c r="D1009" s="2" t="s">
        <v>384</v>
      </c>
      <c r="E1009" s="2" t="s">
        <v>1799</v>
      </c>
      <c r="F1009" s="2" t="s">
        <v>1800</v>
      </c>
      <c r="G1009" s="2">
        <v>5</v>
      </c>
      <c r="H1009" s="3">
        <v>389.61</v>
      </c>
      <c r="I1009" s="2">
        <v>5</v>
      </c>
      <c r="J1009" s="3">
        <v>97.4</v>
      </c>
      <c r="K1009" s="3">
        <v>2128.25</v>
      </c>
      <c r="L1009" s="3">
        <v>1680.35</v>
      </c>
      <c r="M1009" s="3">
        <v>447.9</v>
      </c>
      <c r="N1009" s="2" t="s">
        <v>23</v>
      </c>
      <c r="O1009" s="2" t="s">
        <v>24</v>
      </c>
      <c r="P1009" s="2" t="s">
        <v>25</v>
      </c>
      <c r="Q1009" s="2" t="s">
        <v>1046</v>
      </c>
      <c r="R1009" s="2" t="s">
        <v>27</v>
      </c>
    </row>
    <row r="1010" spans="1:18" x14ac:dyDescent="0.25">
      <c r="A1010" s="2" t="s">
        <v>4063</v>
      </c>
      <c r="B1010" s="6">
        <v>45668</v>
      </c>
      <c r="C1010" s="2" t="s">
        <v>2672</v>
      </c>
      <c r="D1010" s="2" t="s">
        <v>503</v>
      </c>
      <c r="E1010" s="2" t="s">
        <v>187</v>
      </c>
      <c r="F1010" s="2" t="s">
        <v>1738</v>
      </c>
      <c r="G1010" s="2">
        <v>6</v>
      </c>
      <c r="H1010" s="3">
        <v>546.6</v>
      </c>
      <c r="I1010" s="2">
        <v>0</v>
      </c>
      <c r="J1010" s="3">
        <v>0</v>
      </c>
      <c r="K1010" s="3">
        <v>3771.54</v>
      </c>
      <c r="L1010" s="3">
        <v>2338.8000000000002</v>
      </c>
      <c r="M1010" s="3">
        <v>1432.74</v>
      </c>
      <c r="N1010" s="2" t="s">
        <v>47</v>
      </c>
      <c r="O1010" s="2" t="s">
        <v>24</v>
      </c>
      <c r="P1010" s="2" t="s">
        <v>25</v>
      </c>
      <c r="Q1010" s="2" t="s">
        <v>2466</v>
      </c>
      <c r="R1010" s="2" t="s">
        <v>27</v>
      </c>
    </row>
    <row r="1011" spans="1:18" x14ac:dyDescent="0.25">
      <c r="A1011" s="2" t="s">
        <v>4168</v>
      </c>
      <c r="B1011" s="6">
        <v>45668</v>
      </c>
      <c r="C1011" s="2" t="s">
        <v>4169</v>
      </c>
      <c r="D1011" s="2" t="s">
        <v>332</v>
      </c>
      <c r="E1011" s="2" t="s">
        <v>21</v>
      </c>
      <c r="F1011" s="2" t="s">
        <v>1716</v>
      </c>
      <c r="G1011" s="2">
        <v>4</v>
      </c>
      <c r="H1011" s="3">
        <v>245.32</v>
      </c>
      <c r="I1011" s="2">
        <v>5</v>
      </c>
      <c r="J1011" s="3">
        <v>49.06</v>
      </c>
      <c r="K1011" s="3">
        <v>1072.05</v>
      </c>
      <c r="L1011" s="3">
        <v>837.52</v>
      </c>
      <c r="M1011" s="3">
        <v>234.53</v>
      </c>
      <c r="N1011" s="2" t="s">
        <v>47</v>
      </c>
      <c r="O1011" s="2" t="s">
        <v>24</v>
      </c>
      <c r="P1011" s="2" t="s">
        <v>25</v>
      </c>
      <c r="Q1011" s="2" t="s">
        <v>2265</v>
      </c>
      <c r="R1011" s="2" t="s">
        <v>27</v>
      </c>
    </row>
    <row r="1012" spans="1:18" x14ac:dyDescent="0.25">
      <c r="A1012" s="2" t="s">
        <v>4282</v>
      </c>
      <c r="B1012" s="6">
        <v>45668</v>
      </c>
      <c r="C1012" s="2" t="s">
        <v>1184</v>
      </c>
      <c r="D1012" s="2" t="s">
        <v>454</v>
      </c>
      <c r="E1012" s="2" t="s">
        <v>309</v>
      </c>
      <c r="F1012" s="2" t="s">
        <v>450</v>
      </c>
      <c r="G1012" s="2">
        <v>7</v>
      </c>
      <c r="H1012" s="3">
        <v>380.16</v>
      </c>
      <c r="I1012" s="2">
        <v>0</v>
      </c>
      <c r="J1012" s="3">
        <v>0</v>
      </c>
      <c r="K1012" s="3">
        <v>3060.29</v>
      </c>
      <c r="L1012" s="3">
        <v>2172.66</v>
      </c>
      <c r="M1012" s="3">
        <v>887.63</v>
      </c>
      <c r="N1012" s="2" t="s">
        <v>47</v>
      </c>
      <c r="O1012" s="2" t="s">
        <v>24</v>
      </c>
      <c r="P1012" s="2" t="s">
        <v>25</v>
      </c>
      <c r="Q1012" s="2" t="s">
        <v>2328</v>
      </c>
      <c r="R1012" s="2" t="s">
        <v>27</v>
      </c>
    </row>
    <row r="1013" spans="1:18" x14ac:dyDescent="0.25">
      <c r="A1013" s="2" t="s">
        <v>4353</v>
      </c>
      <c r="B1013" s="6">
        <v>45668</v>
      </c>
      <c r="C1013" s="2" t="s">
        <v>4047</v>
      </c>
      <c r="D1013" s="2" t="s">
        <v>308</v>
      </c>
      <c r="E1013" s="2" t="s">
        <v>131</v>
      </c>
      <c r="F1013" s="2" t="s">
        <v>787</v>
      </c>
      <c r="G1013" s="2">
        <v>1</v>
      </c>
      <c r="H1013" s="3">
        <v>455.79</v>
      </c>
      <c r="I1013" s="2">
        <v>0</v>
      </c>
      <c r="J1013" s="3">
        <v>0</v>
      </c>
      <c r="K1013" s="3">
        <v>524.16</v>
      </c>
      <c r="L1013" s="3">
        <v>282.88</v>
      </c>
      <c r="M1013" s="3">
        <v>241.28</v>
      </c>
      <c r="N1013" s="2" t="s">
        <v>40</v>
      </c>
      <c r="O1013" s="2" t="s">
        <v>24</v>
      </c>
      <c r="P1013" s="2" t="s">
        <v>25</v>
      </c>
      <c r="Q1013" s="2" t="s">
        <v>305</v>
      </c>
      <c r="R1013" s="2" t="s">
        <v>27</v>
      </c>
    </row>
    <row r="1014" spans="1:18" x14ac:dyDescent="0.25">
      <c r="A1014" s="2" t="s">
        <v>4389</v>
      </c>
      <c r="B1014" s="6">
        <v>45668</v>
      </c>
      <c r="C1014" s="2" t="s">
        <v>876</v>
      </c>
      <c r="D1014" s="2" t="s">
        <v>158</v>
      </c>
      <c r="E1014" s="2" t="s">
        <v>238</v>
      </c>
      <c r="F1014" s="2" t="s">
        <v>1443</v>
      </c>
      <c r="G1014" s="2">
        <v>8</v>
      </c>
      <c r="H1014" s="3">
        <v>350.62</v>
      </c>
      <c r="I1014" s="2">
        <v>0</v>
      </c>
      <c r="J1014" s="3">
        <v>0</v>
      </c>
      <c r="K1014" s="3">
        <v>3225.7</v>
      </c>
      <c r="L1014" s="3">
        <v>2079.44</v>
      </c>
      <c r="M1014" s="3">
        <v>1146.26</v>
      </c>
      <c r="N1014" s="2" t="s">
        <v>23</v>
      </c>
      <c r="O1014" s="2" t="s">
        <v>24</v>
      </c>
      <c r="P1014" s="2" t="s">
        <v>55</v>
      </c>
      <c r="Q1014" s="2" t="s">
        <v>578</v>
      </c>
      <c r="R1014" s="2" t="s">
        <v>27</v>
      </c>
    </row>
    <row r="1015" spans="1:18" x14ac:dyDescent="0.25">
      <c r="A1015" s="2" t="s">
        <v>483</v>
      </c>
      <c r="B1015" s="6">
        <v>45961</v>
      </c>
      <c r="C1015" s="2" t="s">
        <v>484</v>
      </c>
      <c r="D1015" s="2" t="s">
        <v>360</v>
      </c>
      <c r="E1015" s="2" t="s">
        <v>209</v>
      </c>
      <c r="F1015" s="2" t="s">
        <v>210</v>
      </c>
      <c r="G1015" s="2">
        <v>4</v>
      </c>
      <c r="H1015" s="3">
        <v>353.05</v>
      </c>
      <c r="I1015" s="2">
        <v>0</v>
      </c>
      <c r="J1015" s="3">
        <v>0</v>
      </c>
      <c r="K1015" s="3">
        <v>1412.2</v>
      </c>
      <c r="L1015" s="3">
        <v>1051.2</v>
      </c>
      <c r="M1015" s="3">
        <v>361</v>
      </c>
      <c r="N1015" s="2" t="s">
        <v>47</v>
      </c>
      <c r="O1015" s="2" t="s">
        <v>345</v>
      </c>
      <c r="P1015" s="2" t="s">
        <v>25</v>
      </c>
      <c r="Q1015" s="2" t="s">
        <v>485</v>
      </c>
      <c r="R1015" s="2" t="s">
        <v>49</v>
      </c>
    </row>
    <row r="1016" spans="1:18" x14ac:dyDescent="0.25">
      <c r="A1016" s="2" t="s">
        <v>1250</v>
      </c>
      <c r="B1016" s="6">
        <v>45961</v>
      </c>
      <c r="C1016" s="2" t="s">
        <v>1251</v>
      </c>
      <c r="D1016" s="2" t="s">
        <v>432</v>
      </c>
      <c r="E1016" s="2" t="s">
        <v>1252</v>
      </c>
      <c r="F1016" s="2" t="s">
        <v>1253</v>
      </c>
      <c r="G1016" s="2">
        <v>3</v>
      </c>
      <c r="H1016" s="3">
        <v>305.67</v>
      </c>
      <c r="I1016" s="2">
        <v>10</v>
      </c>
      <c r="J1016" s="3">
        <v>91.7</v>
      </c>
      <c r="K1016" s="3">
        <v>825.31</v>
      </c>
      <c r="L1016" s="3">
        <v>754.26</v>
      </c>
      <c r="M1016" s="3">
        <v>71.05</v>
      </c>
      <c r="N1016" s="2" t="s">
        <v>68</v>
      </c>
      <c r="O1016" s="2" t="s">
        <v>24</v>
      </c>
      <c r="P1016" s="2" t="s">
        <v>55</v>
      </c>
      <c r="Q1016" s="2" t="s">
        <v>1254</v>
      </c>
      <c r="R1016" s="2" t="s">
        <v>49</v>
      </c>
    </row>
    <row r="1017" spans="1:18" x14ac:dyDescent="0.25">
      <c r="A1017" s="2" t="s">
        <v>1701</v>
      </c>
      <c r="B1017" s="6">
        <v>45961</v>
      </c>
      <c r="C1017" s="2" t="s">
        <v>1702</v>
      </c>
      <c r="D1017" s="2" t="s">
        <v>203</v>
      </c>
      <c r="E1017" s="2" t="s">
        <v>544</v>
      </c>
      <c r="F1017" s="2" t="s">
        <v>545</v>
      </c>
      <c r="G1017" s="2">
        <v>2</v>
      </c>
      <c r="H1017" s="3">
        <v>205.93</v>
      </c>
      <c r="I1017" s="2">
        <v>10</v>
      </c>
      <c r="J1017" s="3">
        <v>41.19</v>
      </c>
      <c r="K1017" s="3">
        <v>370.67</v>
      </c>
      <c r="L1017" s="3">
        <v>340.4</v>
      </c>
      <c r="M1017" s="3">
        <v>30.27</v>
      </c>
      <c r="N1017" s="2" t="s">
        <v>80</v>
      </c>
      <c r="O1017" s="2" t="s">
        <v>24</v>
      </c>
      <c r="P1017" s="2" t="s">
        <v>33</v>
      </c>
      <c r="Q1017" s="2" t="s">
        <v>56</v>
      </c>
      <c r="R1017" s="2" t="s">
        <v>49</v>
      </c>
    </row>
    <row r="1018" spans="1:18" x14ac:dyDescent="0.25">
      <c r="A1018" s="2" t="s">
        <v>1852</v>
      </c>
      <c r="B1018" s="6">
        <v>45961</v>
      </c>
      <c r="C1018" s="2" t="s">
        <v>1853</v>
      </c>
      <c r="D1018" s="2" t="s">
        <v>1010</v>
      </c>
      <c r="E1018" s="2" t="s">
        <v>78</v>
      </c>
      <c r="F1018" s="2" t="s">
        <v>79</v>
      </c>
      <c r="G1018" s="2">
        <v>1</v>
      </c>
      <c r="H1018" s="3">
        <v>261.55</v>
      </c>
      <c r="I1018" s="2">
        <v>0</v>
      </c>
      <c r="J1018" s="3">
        <v>0</v>
      </c>
      <c r="K1018" s="3">
        <v>261.55</v>
      </c>
      <c r="L1018" s="3">
        <v>215.03</v>
      </c>
      <c r="M1018" s="3">
        <v>46.52</v>
      </c>
      <c r="N1018" s="2" t="s">
        <v>40</v>
      </c>
      <c r="O1018" s="2" t="s">
        <v>345</v>
      </c>
      <c r="P1018" s="2" t="s">
        <v>25</v>
      </c>
      <c r="Q1018" s="2" t="s">
        <v>1192</v>
      </c>
      <c r="R1018" s="2" t="s">
        <v>49</v>
      </c>
    </row>
    <row r="1019" spans="1:18" x14ac:dyDescent="0.25">
      <c r="A1019" s="2" t="s">
        <v>2570</v>
      </c>
      <c r="B1019" s="6">
        <v>45961</v>
      </c>
      <c r="C1019" s="2" t="s">
        <v>383</v>
      </c>
      <c r="D1019" s="2" t="s">
        <v>2571</v>
      </c>
      <c r="E1019" s="2" t="s">
        <v>771</v>
      </c>
      <c r="F1019" s="2" t="s">
        <v>568</v>
      </c>
      <c r="G1019" s="2">
        <v>5</v>
      </c>
      <c r="H1019" s="3">
        <v>445.26</v>
      </c>
      <c r="I1019" s="2">
        <v>15</v>
      </c>
      <c r="J1019" s="3">
        <v>333.94</v>
      </c>
      <c r="K1019" s="3">
        <v>1892.36</v>
      </c>
      <c r="L1019" s="3">
        <v>1872.4</v>
      </c>
      <c r="M1019" s="3">
        <v>19.96</v>
      </c>
      <c r="N1019" s="2" t="s">
        <v>80</v>
      </c>
      <c r="O1019" s="2" t="s">
        <v>24</v>
      </c>
      <c r="P1019" s="2" t="s">
        <v>25</v>
      </c>
      <c r="Q1019" s="2" t="s">
        <v>2572</v>
      </c>
      <c r="R1019" s="2" t="s">
        <v>49</v>
      </c>
    </row>
    <row r="1020" spans="1:18" x14ac:dyDescent="0.25">
      <c r="A1020" s="2" t="s">
        <v>3458</v>
      </c>
      <c r="B1020" s="6">
        <v>45961</v>
      </c>
      <c r="C1020" s="2" t="s">
        <v>379</v>
      </c>
      <c r="D1020" s="2" t="s">
        <v>543</v>
      </c>
      <c r="E1020" s="2" t="s">
        <v>1247</v>
      </c>
      <c r="F1020" s="2" t="s">
        <v>474</v>
      </c>
      <c r="G1020" s="2">
        <v>7</v>
      </c>
      <c r="H1020" s="3">
        <v>435.89</v>
      </c>
      <c r="I1020" s="2">
        <v>15</v>
      </c>
      <c r="J1020" s="3">
        <v>457.68</v>
      </c>
      <c r="K1020" s="3">
        <v>2593.5500000000002</v>
      </c>
      <c r="L1020" s="3">
        <v>1929.69</v>
      </c>
      <c r="M1020" s="3">
        <v>663.86</v>
      </c>
      <c r="N1020" s="2" t="s">
        <v>80</v>
      </c>
      <c r="O1020" s="2" t="s">
        <v>345</v>
      </c>
      <c r="P1020" s="2" t="s">
        <v>25</v>
      </c>
      <c r="Q1020" s="2" t="s">
        <v>636</v>
      </c>
      <c r="R1020" s="2" t="s">
        <v>49</v>
      </c>
    </row>
    <row r="1021" spans="1:18" x14ac:dyDescent="0.25">
      <c r="A1021" s="2" t="s">
        <v>3605</v>
      </c>
      <c r="B1021" s="6">
        <v>45961</v>
      </c>
      <c r="C1021" s="2" t="s">
        <v>3606</v>
      </c>
      <c r="D1021" s="2" t="s">
        <v>2670</v>
      </c>
      <c r="E1021" s="2" t="s">
        <v>1086</v>
      </c>
      <c r="F1021" s="2" t="s">
        <v>239</v>
      </c>
      <c r="G1021" s="2">
        <v>2</v>
      </c>
      <c r="H1021" s="3">
        <v>519.78</v>
      </c>
      <c r="I1021" s="2">
        <v>5</v>
      </c>
      <c r="J1021" s="3">
        <v>51.98</v>
      </c>
      <c r="K1021" s="3">
        <v>987.58</v>
      </c>
      <c r="L1021" s="3">
        <v>795.84</v>
      </c>
      <c r="M1021" s="3">
        <v>191.74</v>
      </c>
      <c r="N1021" s="2" t="s">
        <v>47</v>
      </c>
      <c r="O1021" s="2" t="s">
        <v>24</v>
      </c>
      <c r="P1021" s="2" t="s">
        <v>25</v>
      </c>
      <c r="Q1021" s="2" t="s">
        <v>1105</v>
      </c>
      <c r="R1021" s="2" t="s">
        <v>49</v>
      </c>
    </row>
    <row r="1022" spans="1:18" x14ac:dyDescent="0.25">
      <c r="A1022" s="2" t="s">
        <v>3957</v>
      </c>
      <c r="B1022" s="6">
        <v>45961</v>
      </c>
      <c r="C1022" s="2" t="s">
        <v>1615</v>
      </c>
      <c r="D1022" s="2" t="s">
        <v>566</v>
      </c>
      <c r="E1022" s="2" t="s">
        <v>66</v>
      </c>
      <c r="F1022" s="2" t="s">
        <v>1004</v>
      </c>
      <c r="G1022" s="2">
        <v>2</v>
      </c>
      <c r="H1022" s="3">
        <v>328.59</v>
      </c>
      <c r="I1022" s="2">
        <v>0</v>
      </c>
      <c r="J1022" s="3">
        <v>0</v>
      </c>
      <c r="K1022" s="3">
        <v>657.18</v>
      </c>
      <c r="L1022" s="3">
        <v>510.98</v>
      </c>
      <c r="M1022" s="3">
        <v>146.19999999999999</v>
      </c>
      <c r="N1022" s="2" t="s">
        <v>80</v>
      </c>
      <c r="O1022" s="2" t="s">
        <v>24</v>
      </c>
      <c r="P1022" s="2" t="s">
        <v>25</v>
      </c>
      <c r="Q1022" s="2" t="s">
        <v>2007</v>
      </c>
      <c r="R1022" s="2" t="s">
        <v>49</v>
      </c>
    </row>
    <row r="1023" spans="1:18" x14ac:dyDescent="0.25">
      <c r="A1023" s="2" t="s">
        <v>3988</v>
      </c>
      <c r="B1023" s="6">
        <v>45961</v>
      </c>
      <c r="C1023" s="2" t="s">
        <v>562</v>
      </c>
      <c r="D1023" s="2" t="s">
        <v>214</v>
      </c>
      <c r="E1023" s="2" t="s">
        <v>671</v>
      </c>
      <c r="F1023" s="2" t="s">
        <v>662</v>
      </c>
      <c r="G1023" s="2">
        <v>7</v>
      </c>
      <c r="H1023" s="3">
        <v>153.31</v>
      </c>
      <c r="I1023" s="2">
        <v>0</v>
      </c>
      <c r="J1023" s="3">
        <v>0</v>
      </c>
      <c r="K1023" s="3">
        <v>1073.17</v>
      </c>
      <c r="L1023" s="3">
        <v>789.6</v>
      </c>
      <c r="M1023" s="3">
        <v>283.57</v>
      </c>
      <c r="N1023" s="2" t="s">
        <v>133</v>
      </c>
      <c r="O1023" s="2" t="s">
        <v>24</v>
      </c>
      <c r="P1023" s="2" t="s">
        <v>33</v>
      </c>
      <c r="Q1023" s="2" t="s">
        <v>1824</v>
      </c>
      <c r="R1023" s="2" t="s">
        <v>49</v>
      </c>
    </row>
    <row r="1024" spans="1:18" x14ac:dyDescent="0.25">
      <c r="A1024" s="2" t="s">
        <v>4246</v>
      </c>
      <c r="B1024" s="6">
        <v>45961</v>
      </c>
      <c r="C1024" s="2" t="s">
        <v>1419</v>
      </c>
      <c r="D1024" s="2" t="s">
        <v>226</v>
      </c>
      <c r="E1024" s="2" t="s">
        <v>519</v>
      </c>
      <c r="F1024" s="2" t="s">
        <v>520</v>
      </c>
      <c r="G1024" s="2">
        <v>1</v>
      </c>
      <c r="H1024" s="3">
        <v>318.62</v>
      </c>
      <c r="I1024" s="2">
        <v>0</v>
      </c>
      <c r="J1024" s="3">
        <v>0</v>
      </c>
      <c r="K1024" s="3">
        <v>318.62</v>
      </c>
      <c r="L1024" s="3">
        <v>221.72</v>
      </c>
      <c r="M1024" s="3">
        <v>96.9</v>
      </c>
      <c r="N1024" s="2" t="s">
        <v>133</v>
      </c>
      <c r="O1024" s="2" t="s">
        <v>24</v>
      </c>
      <c r="P1024" s="2" t="s">
        <v>55</v>
      </c>
      <c r="Q1024" s="2" t="s">
        <v>2298</v>
      </c>
      <c r="R1024" s="2" t="s">
        <v>49</v>
      </c>
    </row>
    <row r="1025" spans="1:18" x14ac:dyDescent="0.25">
      <c r="A1025" s="2" t="s">
        <v>4483</v>
      </c>
      <c r="B1025" s="6">
        <v>45961</v>
      </c>
      <c r="C1025" s="2" t="s">
        <v>3976</v>
      </c>
      <c r="D1025" s="2" t="s">
        <v>197</v>
      </c>
      <c r="E1025" s="2" t="s">
        <v>1063</v>
      </c>
      <c r="F1025" s="2" t="s">
        <v>3475</v>
      </c>
      <c r="G1025" s="2">
        <v>1</v>
      </c>
      <c r="H1025" s="3">
        <v>121.9</v>
      </c>
      <c r="I1025" s="2">
        <v>0</v>
      </c>
      <c r="J1025" s="3">
        <v>0</v>
      </c>
      <c r="K1025" s="3">
        <v>121.9</v>
      </c>
      <c r="L1025" s="3">
        <v>108.92</v>
      </c>
      <c r="M1025" s="3">
        <v>12.98</v>
      </c>
      <c r="N1025" s="2" t="s">
        <v>23</v>
      </c>
      <c r="O1025" s="2" t="s">
        <v>24</v>
      </c>
      <c r="P1025" s="2" t="s">
        <v>33</v>
      </c>
      <c r="Q1025" s="2" t="s">
        <v>964</v>
      </c>
      <c r="R1025" s="2" t="s">
        <v>49</v>
      </c>
    </row>
    <row r="1026" spans="1:18" x14ac:dyDescent="0.25">
      <c r="A1026" s="2" t="s">
        <v>4496</v>
      </c>
      <c r="B1026" s="6">
        <v>45961</v>
      </c>
      <c r="C1026" s="2" t="s">
        <v>477</v>
      </c>
      <c r="D1026" s="2" t="s">
        <v>231</v>
      </c>
      <c r="E1026" s="2" t="s">
        <v>297</v>
      </c>
      <c r="F1026" s="2" t="s">
        <v>1716</v>
      </c>
      <c r="G1026" s="2">
        <v>5</v>
      </c>
      <c r="H1026" s="3">
        <v>447.25</v>
      </c>
      <c r="I1026" s="2">
        <v>0</v>
      </c>
      <c r="J1026" s="3">
        <v>0</v>
      </c>
      <c r="K1026" s="3">
        <v>2236.25</v>
      </c>
      <c r="L1026" s="3">
        <v>1544.7</v>
      </c>
      <c r="M1026" s="3">
        <v>691.55</v>
      </c>
      <c r="N1026" s="2" t="s">
        <v>40</v>
      </c>
      <c r="O1026" s="2" t="s">
        <v>24</v>
      </c>
      <c r="P1026" s="2" t="s">
        <v>55</v>
      </c>
      <c r="Q1026" s="2" t="s">
        <v>4497</v>
      </c>
      <c r="R1026" s="2" t="s">
        <v>49</v>
      </c>
    </row>
    <row r="1027" spans="1:18" x14ac:dyDescent="0.25">
      <c r="A1027" s="2" t="s">
        <v>4585</v>
      </c>
      <c r="B1027" s="6">
        <v>45961</v>
      </c>
      <c r="C1027" s="2" t="s">
        <v>2151</v>
      </c>
      <c r="D1027" s="2" t="s">
        <v>337</v>
      </c>
      <c r="E1027" s="2" t="s">
        <v>600</v>
      </c>
      <c r="F1027" s="2" t="s">
        <v>1004</v>
      </c>
      <c r="G1027" s="2">
        <v>5</v>
      </c>
      <c r="H1027" s="3">
        <v>186.38</v>
      </c>
      <c r="I1027" s="2">
        <v>5</v>
      </c>
      <c r="J1027" s="3">
        <v>46.59</v>
      </c>
      <c r="K1027" s="3">
        <v>885.31</v>
      </c>
      <c r="L1027" s="3">
        <v>678.3</v>
      </c>
      <c r="M1027" s="3">
        <v>207.01</v>
      </c>
      <c r="N1027" s="2" t="s">
        <v>40</v>
      </c>
      <c r="O1027" s="2" t="s">
        <v>24</v>
      </c>
      <c r="P1027" s="2" t="s">
        <v>25</v>
      </c>
      <c r="Q1027" s="2" t="s">
        <v>902</v>
      </c>
      <c r="R1027" s="2" t="s">
        <v>49</v>
      </c>
    </row>
    <row r="1028" spans="1:18" x14ac:dyDescent="0.25">
      <c r="A1028" s="2" t="s">
        <v>1236</v>
      </c>
      <c r="B1028" s="6">
        <v>45960</v>
      </c>
      <c r="C1028" s="2" t="s">
        <v>1237</v>
      </c>
      <c r="D1028" s="2" t="s">
        <v>765</v>
      </c>
      <c r="E1028" s="2" t="s">
        <v>906</v>
      </c>
      <c r="F1028" s="2" t="s">
        <v>907</v>
      </c>
      <c r="G1028" s="2">
        <v>3</v>
      </c>
      <c r="H1028" s="3">
        <v>340.25</v>
      </c>
      <c r="I1028" s="2">
        <v>15</v>
      </c>
      <c r="J1028" s="3">
        <v>153.11000000000001</v>
      </c>
      <c r="K1028" s="3">
        <v>867.64</v>
      </c>
      <c r="L1028" s="3">
        <v>791.55</v>
      </c>
      <c r="M1028" s="3">
        <v>76.09</v>
      </c>
      <c r="N1028" s="2" t="s">
        <v>80</v>
      </c>
      <c r="O1028" s="2" t="s">
        <v>24</v>
      </c>
      <c r="P1028" s="2" t="s">
        <v>25</v>
      </c>
      <c r="Q1028" s="2" t="s">
        <v>1238</v>
      </c>
      <c r="R1028" s="2" t="s">
        <v>49</v>
      </c>
    </row>
    <row r="1029" spans="1:18" x14ac:dyDescent="0.25">
      <c r="A1029" s="2" t="s">
        <v>1537</v>
      </c>
      <c r="B1029" s="6">
        <v>45960</v>
      </c>
      <c r="C1029" s="2" t="s">
        <v>1538</v>
      </c>
      <c r="D1029" s="2" t="s">
        <v>1539</v>
      </c>
      <c r="E1029" s="2" t="s">
        <v>623</v>
      </c>
      <c r="F1029" s="2" t="s">
        <v>624</v>
      </c>
      <c r="G1029" s="2">
        <v>6</v>
      </c>
      <c r="H1029" s="3">
        <v>72.94</v>
      </c>
      <c r="I1029" s="2">
        <v>0</v>
      </c>
      <c r="J1029" s="3">
        <v>0</v>
      </c>
      <c r="K1029" s="3">
        <v>437.64</v>
      </c>
      <c r="L1029" s="3">
        <v>299.94</v>
      </c>
      <c r="M1029" s="3">
        <v>137.69999999999999</v>
      </c>
      <c r="N1029" s="2" t="s">
        <v>47</v>
      </c>
      <c r="O1029" s="2" t="s">
        <v>24</v>
      </c>
      <c r="P1029" s="2" t="s">
        <v>25</v>
      </c>
      <c r="Q1029" s="2" t="s">
        <v>1540</v>
      </c>
      <c r="R1029" s="2" t="s">
        <v>49</v>
      </c>
    </row>
    <row r="1030" spans="1:18" x14ac:dyDescent="0.25">
      <c r="A1030" s="2" t="s">
        <v>1602</v>
      </c>
      <c r="B1030" s="6">
        <v>45960</v>
      </c>
      <c r="C1030" s="2" t="s">
        <v>739</v>
      </c>
      <c r="D1030" s="2" t="s">
        <v>666</v>
      </c>
      <c r="E1030" s="2" t="s">
        <v>877</v>
      </c>
      <c r="F1030" s="2" t="s">
        <v>878</v>
      </c>
      <c r="G1030" s="2">
        <v>3</v>
      </c>
      <c r="H1030" s="3">
        <v>372.61</v>
      </c>
      <c r="I1030" s="2">
        <v>0</v>
      </c>
      <c r="J1030" s="3">
        <v>0</v>
      </c>
      <c r="K1030" s="3">
        <v>1117.83</v>
      </c>
      <c r="L1030" s="3">
        <v>959.73</v>
      </c>
      <c r="M1030" s="3">
        <v>158.1</v>
      </c>
      <c r="N1030" s="2" t="s">
        <v>80</v>
      </c>
      <c r="O1030" s="2" t="s">
        <v>24</v>
      </c>
      <c r="P1030" s="2" t="s">
        <v>25</v>
      </c>
      <c r="Q1030" s="2" t="s">
        <v>1603</v>
      </c>
      <c r="R1030" s="2" t="s">
        <v>49</v>
      </c>
    </row>
    <row r="1031" spans="1:18" x14ac:dyDescent="0.25">
      <c r="A1031" s="2" t="s">
        <v>2137</v>
      </c>
      <c r="B1031" s="6">
        <v>45960</v>
      </c>
      <c r="C1031" s="2" t="s">
        <v>2138</v>
      </c>
      <c r="D1031" s="2" t="s">
        <v>124</v>
      </c>
      <c r="E1031" s="2" t="s">
        <v>639</v>
      </c>
      <c r="F1031" s="2" t="s">
        <v>1026</v>
      </c>
      <c r="G1031" s="2">
        <v>4</v>
      </c>
      <c r="H1031" s="3">
        <v>429.82</v>
      </c>
      <c r="I1031" s="2">
        <v>0</v>
      </c>
      <c r="J1031" s="3">
        <v>0</v>
      </c>
      <c r="K1031" s="3">
        <v>1719.28</v>
      </c>
      <c r="L1031" s="3">
        <v>1277.48</v>
      </c>
      <c r="M1031" s="3">
        <v>441.8</v>
      </c>
      <c r="N1031" s="2" t="s">
        <v>133</v>
      </c>
      <c r="O1031" s="2" t="s">
        <v>24</v>
      </c>
      <c r="P1031" s="2" t="s">
        <v>25</v>
      </c>
      <c r="Q1031" s="2" t="s">
        <v>2139</v>
      </c>
      <c r="R1031" s="2" t="s">
        <v>49</v>
      </c>
    </row>
    <row r="1032" spans="1:18" x14ac:dyDescent="0.25">
      <c r="A1032" s="2" t="s">
        <v>2474</v>
      </c>
      <c r="B1032" s="6">
        <v>45960</v>
      </c>
      <c r="C1032" s="2" t="s">
        <v>2475</v>
      </c>
      <c r="D1032" s="2" t="s">
        <v>1706</v>
      </c>
      <c r="E1032" s="2" t="s">
        <v>221</v>
      </c>
      <c r="F1032" s="2" t="s">
        <v>624</v>
      </c>
      <c r="G1032" s="2">
        <v>1</v>
      </c>
      <c r="H1032" s="3">
        <v>268.32</v>
      </c>
      <c r="I1032" s="2">
        <v>20</v>
      </c>
      <c r="J1032" s="3">
        <v>53.66</v>
      </c>
      <c r="K1032" s="3">
        <v>214.66</v>
      </c>
      <c r="L1032" s="3">
        <v>241.44</v>
      </c>
      <c r="M1032" s="3">
        <v>-26.78</v>
      </c>
      <c r="N1032" s="2" t="s">
        <v>133</v>
      </c>
      <c r="O1032" s="2" t="s">
        <v>24</v>
      </c>
      <c r="P1032" s="2" t="s">
        <v>25</v>
      </c>
      <c r="Q1032" s="2" t="s">
        <v>1491</v>
      </c>
      <c r="R1032" s="2" t="s">
        <v>49</v>
      </c>
    </row>
    <row r="1033" spans="1:18" x14ac:dyDescent="0.25">
      <c r="A1033" s="2" t="s">
        <v>3658</v>
      </c>
      <c r="B1033" s="6">
        <v>45960</v>
      </c>
      <c r="C1033" s="2" t="s">
        <v>1080</v>
      </c>
      <c r="D1033" s="2" t="s">
        <v>1329</v>
      </c>
      <c r="E1033" s="2" t="s">
        <v>177</v>
      </c>
      <c r="F1033" s="2" t="s">
        <v>333</v>
      </c>
      <c r="G1033" s="2">
        <v>3</v>
      </c>
      <c r="H1033" s="3">
        <v>55.81</v>
      </c>
      <c r="I1033" s="2">
        <v>10</v>
      </c>
      <c r="J1033" s="3">
        <v>16.739999999999998</v>
      </c>
      <c r="K1033" s="3">
        <v>150.69</v>
      </c>
      <c r="L1033" s="3">
        <v>134.88</v>
      </c>
      <c r="M1033" s="3">
        <v>15.81</v>
      </c>
      <c r="N1033" s="2" t="s">
        <v>133</v>
      </c>
      <c r="O1033" s="2" t="s">
        <v>24</v>
      </c>
      <c r="P1033" s="2" t="s">
        <v>55</v>
      </c>
      <c r="Q1033" s="2" t="s">
        <v>1994</v>
      </c>
      <c r="R1033" s="2" t="s">
        <v>49</v>
      </c>
    </row>
    <row r="1034" spans="1:18" x14ac:dyDescent="0.25">
      <c r="A1034" s="2" t="s">
        <v>3705</v>
      </c>
      <c r="B1034" s="6">
        <v>45960</v>
      </c>
      <c r="C1034" s="2" t="s">
        <v>1013</v>
      </c>
      <c r="D1034" s="2" t="s">
        <v>802</v>
      </c>
      <c r="E1034" s="2" t="s">
        <v>1799</v>
      </c>
      <c r="F1034" s="2" t="s">
        <v>1800</v>
      </c>
      <c r="G1034" s="2">
        <v>3</v>
      </c>
      <c r="H1034" s="3">
        <v>320.26</v>
      </c>
      <c r="I1034" s="2">
        <v>10</v>
      </c>
      <c r="J1034" s="3">
        <v>96.08</v>
      </c>
      <c r="K1034" s="3">
        <v>864.7</v>
      </c>
      <c r="L1034" s="3">
        <v>752.07</v>
      </c>
      <c r="M1034" s="3">
        <v>112.63</v>
      </c>
      <c r="N1034" s="2" t="s">
        <v>133</v>
      </c>
      <c r="O1034" s="2" t="s">
        <v>24</v>
      </c>
      <c r="P1034" s="2" t="s">
        <v>33</v>
      </c>
      <c r="Q1034" s="2" t="s">
        <v>1446</v>
      </c>
      <c r="R1034" s="2" t="s">
        <v>49</v>
      </c>
    </row>
    <row r="1035" spans="1:18" x14ac:dyDescent="0.25">
      <c r="A1035" s="2" t="s">
        <v>3755</v>
      </c>
      <c r="B1035" s="6">
        <v>45960</v>
      </c>
      <c r="C1035" s="2" t="s">
        <v>2372</v>
      </c>
      <c r="D1035" s="2" t="s">
        <v>895</v>
      </c>
      <c r="E1035" s="2" t="s">
        <v>31</v>
      </c>
      <c r="F1035" s="2" t="s">
        <v>32</v>
      </c>
      <c r="G1035" s="2">
        <v>3</v>
      </c>
      <c r="H1035" s="3">
        <v>438.7</v>
      </c>
      <c r="I1035" s="2">
        <v>0</v>
      </c>
      <c r="J1035" s="3">
        <v>0</v>
      </c>
      <c r="K1035" s="3">
        <v>1316.1</v>
      </c>
      <c r="L1035" s="3">
        <v>1110.54</v>
      </c>
      <c r="M1035" s="3">
        <v>205.56</v>
      </c>
      <c r="N1035" s="2" t="s">
        <v>47</v>
      </c>
      <c r="O1035" s="2" t="s">
        <v>24</v>
      </c>
      <c r="P1035" s="2" t="s">
        <v>25</v>
      </c>
      <c r="Q1035" s="2" t="s">
        <v>2857</v>
      </c>
      <c r="R1035" s="2" t="s">
        <v>49</v>
      </c>
    </row>
    <row r="1036" spans="1:18" x14ac:dyDescent="0.25">
      <c r="A1036" s="2" t="s">
        <v>3984</v>
      </c>
      <c r="B1036" s="6">
        <v>45960</v>
      </c>
      <c r="C1036" s="2" t="s">
        <v>2138</v>
      </c>
      <c r="D1036" s="2" t="s">
        <v>89</v>
      </c>
      <c r="E1036" s="2" t="s">
        <v>1343</v>
      </c>
      <c r="F1036" s="2" t="s">
        <v>1344</v>
      </c>
      <c r="G1036" s="2">
        <v>3</v>
      </c>
      <c r="H1036" s="3">
        <v>41.19</v>
      </c>
      <c r="I1036" s="2">
        <v>0</v>
      </c>
      <c r="J1036" s="3">
        <v>0</v>
      </c>
      <c r="K1036" s="3">
        <v>123.57</v>
      </c>
      <c r="L1036" s="3">
        <v>97.2</v>
      </c>
      <c r="M1036" s="3">
        <v>26.37</v>
      </c>
      <c r="N1036" s="2" t="s">
        <v>47</v>
      </c>
      <c r="O1036" s="2" t="s">
        <v>24</v>
      </c>
      <c r="P1036" s="2" t="s">
        <v>25</v>
      </c>
      <c r="Q1036" s="2" t="s">
        <v>2716</v>
      </c>
      <c r="R1036" s="2" t="s">
        <v>49</v>
      </c>
    </row>
    <row r="1037" spans="1:18" x14ac:dyDescent="0.25">
      <c r="A1037" s="2" t="s">
        <v>4088</v>
      </c>
      <c r="B1037" s="6">
        <v>45960</v>
      </c>
      <c r="C1037" s="2" t="s">
        <v>1422</v>
      </c>
      <c r="D1037" s="2" t="s">
        <v>605</v>
      </c>
      <c r="E1037" s="2" t="s">
        <v>957</v>
      </c>
      <c r="F1037" s="2" t="s">
        <v>1735</v>
      </c>
      <c r="G1037" s="2">
        <v>1</v>
      </c>
      <c r="H1037" s="3">
        <v>75.680000000000007</v>
      </c>
      <c r="I1037" s="2">
        <v>15</v>
      </c>
      <c r="J1037" s="3">
        <v>11.35</v>
      </c>
      <c r="K1037" s="3">
        <v>64.33</v>
      </c>
      <c r="L1037" s="3">
        <v>62.14</v>
      </c>
      <c r="M1037" s="3">
        <v>2.19</v>
      </c>
      <c r="N1037" s="2" t="s">
        <v>47</v>
      </c>
      <c r="O1037" s="2" t="s">
        <v>24</v>
      </c>
      <c r="P1037" s="2" t="s">
        <v>55</v>
      </c>
      <c r="Q1037" s="2" t="s">
        <v>4089</v>
      </c>
      <c r="R1037" s="2" t="s">
        <v>49</v>
      </c>
    </row>
    <row r="1038" spans="1:18" x14ac:dyDescent="0.25">
      <c r="A1038" s="2" t="s">
        <v>4152</v>
      </c>
      <c r="B1038" s="6">
        <v>45960</v>
      </c>
      <c r="C1038" s="2" t="s">
        <v>559</v>
      </c>
      <c r="D1038" s="2" t="s">
        <v>30</v>
      </c>
      <c r="E1038" s="2" t="s">
        <v>478</v>
      </c>
      <c r="F1038" s="2" t="s">
        <v>1834</v>
      </c>
      <c r="G1038" s="2">
        <v>6</v>
      </c>
      <c r="H1038" s="3">
        <v>481.85</v>
      </c>
      <c r="I1038" s="2">
        <v>0</v>
      </c>
      <c r="J1038" s="3">
        <v>0</v>
      </c>
      <c r="K1038" s="3">
        <v>2891.1</v>
      </c>
      <c r="L1038" s="3">
        <v>2280.48</v>
      </c>
      <c r="M1038" s="3">
        <v>610.62</v>
      </c>
      <c r="N1038" s="2" t="s">
        <v>133</v>
      </c>
      <c r="O1038" s="2" t="s">
        <v>24</v>
      </c>
      <c r="P1038" s="2" t="s">
        <v>25</v>
      </c>
      <c r="Q1038" s="2" t="s">
        <v>2502</v>
      </c>
      <c r="R1038" s="2" t="s">
        <v>49</v>
      </c>
    </row>
    <row r="1039" spans="1:18" x14ac:dyDescent="0.25">
      <c r="A1039" s="2" t="s">
        <v>4201</v>
      </c>
      <c r="B1039" s="6">
        <v>45960</v>
      </c>
      <c r="C1039" s="2" t="s">
        <v>1470</v>
      </c>
      <c r="D1039" s="2" t="s">
        <v>247</v>
      </c>
      <c r="E1039" s="2" t="s">
        <v>957</v>
      </c>
      <c r="F1039" s="2" t="s">
        <v>958</v>
      </c>
      <c r="G1039" s="2">
        <v>6</v>
      </c>
      <c r="H1039" s="3">
        <v>339.33</v>
      </c>
      <c r="I1039" s="2">
        <v>20</v>
      </c>
      <c r="J1039" s="3">
        <v>407.2</v>
      </c>
      <c r="K1039" s="3">
        <v>1628.78</v>
      </c>
      <c r="L1039" s="3">
        <v>1629.18</v>
      </c>
      <c r="M1039" s="3">
        <v>-0.4</v>
      </c>
      <c r="N1039" s="2" t="s">
        <v>80</v>
      </c>
      <c r="O1039" s="2" t="s">
        <v>24</v>
      </c>
      <c r="P1039" s="2" t="s">
        <v>55</v>
      </c>
      <c r="Q1039" s="2" t="s">
        <v>1767</v>
      </c>
      <c r="R1039" s="2" t="s">
        <v>49</v>
      </c>
    </row>
    <row r="1040" spans="1:18" x14ac:dyDescent="0.25">
      <c r="A1040" s="2" t="s">
        <v>583</v>
      </c>
      <c r="B1040" s="6">
        <v>45959</v>
      </c>
      <c r="C1040" s="2" t="s">
        <v>453</v>
      </c>
      <c r="D1040" s="2" t="s">
        <v>432</v>
      </c>
      <c r="E1040" s="2" t="s">
        <v>584</v>
      </c>
      <c r="F1040" s="2" t="s">
        <v>585</v>
      </c>
      <c r="G1040" s="2">
        <v>8</v>
      </c>
      <c r="H1040" s="3">
        <v>348.9</v>
      </c>
      <c r="I1040" s="2">
        <v>0</v>
      </c>
      <c r="J1040" s="3">
        <v>0</v>
      </c>
      <c r="K1040" s="3">
        <v>2791.2</v>
      </c>
      <c r="L1040" s="3">
        <v>2011.36</v>
      </c>
      <c r="M1040" s="3">
        <v>779.84</v>
      </c>
      <c r="N1040" s="2" t="s">
        <v>68</v>
      </c>
      <c r="O1040" s="2" t="s">
        <v>24</v>
      </c>
      <c r="P1040" s="2" t="s">
        <v>25</v>
      </c>
      <c r="Q1040" s="2" t="s">
        <v>586</v>
      </c>
      <c r="R1040" s="2" t="s">
        <v>49</v>
      </c>
    </row>
    <row r="1041" spans="1:18" x14ac:dyDescent="0.25">
      <c r="A1041" s="2" t="s">
        <v>1747</v>
      </c>
      <c r="B1041" s="6">
        <v>45959</v>
      </c>
      <c r="C1041" s="2" t="s">
        <v>851</v>
      </c>
      <c r="D1041" s="2" t="s">
        <v>30</v>
      </c>
      <c r="E1041" s="2" t="s">
        <v>343</v>
      </c>
      <c r="F1041" s="2" t="s">
        <v>344</v>
      </c>
      <c r="G1041" s="2">
        <v>1</v>
      </c>
      <c r="H1041" s="3">
        <v>448.94</v>
      </c>
      <c r="I1041" s="2">
        <v>20</v>
      </c>
      <c r="J1041" s="3">
        <v>89.79</v>
      </c>
      <c r="K1041" s="3">
        <v>359.15</v>
      </c>
      <c r="L1041" s="3">
        <v>380.08</v>
      </c>
      <c r="M1041" s="3">
        <v>-20.93</v>
      </c>
      <c r="N1041" s="2" t="s">
        <v>80</v>
      </c>
      <c r="O1041" s="2" t="s">
        <v>24</v>
      </c>
      <c r="P1041" s="2" t="s">
        <v>25</v>
      </c>
      <c r="Q1041" s="2" t="s">
        <v>917</v>
      </c>
      <c r="R1041" s="2" t="s">
        <v>49</v>
      </c>
    </row>
    <row r="1042" spans="1:18" x14ac:dyDescent="0.25">
      <c r="A1042" s="2" t="s">
        <v>2468</v>
      </c>
      <c r="B1042" s="6">
        <v>45959</v>
      </c>
      <c r="C1042" s="2" t="s">
        <v>2405</v>
      </c>
      <c r="D1042" s="2" t="s">
        <v>1010</v>
      </c>
      <c r="E1042" s="2" t="s">
        <v>1398</v>
      </c>
      <c r="F1042" s="2" t="s">
        <v>2418</v>
      </c>
      <c r="G1042" s="2">
        <v>4</v>
      </c>
      <c r="H1042" s="3">
        <v>261.55</v>
      </c>
      <c r="I1042" s="2">
        <v>0</v>
      </c>
      <c r="J1042" s="3">
        <v>0</v>
      </c>
      <c r="K1042" s="3">
        <v>1046.2</v>
      </c>
      <c r="L1042" s="3">
        <v>860.12</v>
      </c>
      <c r="M1042" s="3">
        <v>186.08</v>
      </c>
      <c r="N1042" s="2" t="s">
        <v>133</v>
      </c>
      <c r="O1042" s="2" t="s">
        <v>24</v>
      </c>
      <c r="P1042" s="2" t="s">
        <v>25</v>
      </c>
      <c r="Q1042" s="2" t="s">
        <v>1238</v>
      </c>
      <c r="R1042" s="2" t="s">
        <v>49</v>
      </c>
    </row>
    <row r="1043" spans="1:18" x14ac:dyDescent="0.25">
      <c r="A1043" s="2" t="s">
        <v>2732</v>
      </c>
      <c r="B1043" s="6">
        <v>45959</v>
      </c>
      <c r="C1043" s="2" t="s">
        <v>106</v>
      </c>
      <c r="D1043" s="2" t="s">
        <v>755</v>
      </c>
      <c r="E1043" s="2" t="s">
        <v>1233</v>
      </c>
      <c r="F1043" s="2" t="s">
        <v>929</v>
      </c>
      <c r="G1043" s="2">
        <v>5</v>
      </c>
      <c r="H1043" s="3">
        <v>442.14</v>
      </c>
      <c r="I1043" s="2">
        <v>0</v>
      </c>
      <c r="J1043" s="3">
        <v>0</v>
      </c>
      <c r="K1043" s="3">
        <v>2210.6999999999998</v>
      </c>
      <c r="L1043" s="3">
        <v>1759.35</v>
      </c>
      <c r="M1043" s="3">
        <v>451.35</v>
      </c>
      <c r="N1043" s="2" t="s">
        <v>68</v>
      </c>
      <c r="O1043" s="2" t="s">
        <v>24</v>
      </c>
      <c r="P1043" s="2" t="s">
        <v>25</v>
      </c>
      <c r="Q1043" s="2" t="s">
        <v>2314</v>
      </c>
      <c r="R1043" s="2" t="s">
        <v>49</v>
      </c>
    </row>
    <row r="1044" spans="1:18" x14ac:dyDescent="0.25">
      <c r="A1044" s="2" t="s">
        <v>2875</v>
      </c>
      <c r="B1044" s="6">
        <v>45959</v>
      </c>
      <c r="C1044" s="2" t="s">
        <v>383</v>
      </c>
      <c r="D1044" s="2" t="s">
        <v>107</v>
      </c>
      <c r="E1044" s="2" t="s">
        <v>1799</v>
      </c>
      <c r="F1044" s="2" t="s">
        <v>1800</v>
      </c>
      <c r="G1044" s="2">
        <v>4</v>
      </c>
      <c r="H1044" s="3">
        <v>60.83</v>
      </c>
      <c r="I1044" s="2">
        <v>15</v>
      </c>
      <c r="J1044" s="3">
        <v>36.5</v>
      </c>
      <c r="K1044" s="3">
        <v>206.82</v>
      </c>
      <c r="L1044" s="3">
        <v>192.6</v>
      </c>
      <c r="M1044" s="3">
        <v>14.22</v>
      </c>
      <c r="N1044" s="2" t="s">
        <v>68</v>
      </c>
      <c r="O1044" s="2" t="s">
        <v>24</v>
      </c>
      <c r="P1044" s="2" t="s">
        <v>33</v>
      </c>
      <c r="Q1044" s="2" t="s">
        <v>110</v>
      </c>
      <c r="R1044" s="2" t="s">
        <v>49</v>
      </c>
    </row>
    <row r="1045" spans="1:18" x14ac:dyDescent="0.25">
      <c r="A1045" s="2" t="s">
        <v>2964</v>
      </c>
      <c r="B1045" s="6">
        <v>45959</v>
      </c>
      <c r="C1045" s="2" t="s">
        <v>1460</v>
      </c>
      <c r="D1045" s="2" t="s">
        <v>777</v>
      </c>
      <c r="E1045" s="2" t="s">
        <v>639</v>
      </c>
      <c r="F1045" s="2" t="s">
        <v>2112</v>
      </c>
      <c r="G1045" s="2">
        <v>6</v>
      </c>
      <c r="H1045" s="3">
        <v>87.93</v>
      </c>
      <c r="I1045" s="2">
        <v>10</v>
      </c>
      <c r="J1045" s="3">
        <v>52.76</v>
      </c>
      <c r="K1045" s="3">
        <v>474.82</v>
      </c>
      <c r="L1045" s="3">
        <v>409.02</v>
      </c>
      <c r="M1045" s="3">
        <v>65.8</v>
      </c>
      <c r="N1045" s="2" t="s">
        <v>68</v>
      </c>
      <c r="O1045" s="2" t="s">
        <v>24</v>
      </c>
      <c r="P1045" s="2" t="s">
        <v>25</v>
      </c>
      <c r="Q1045" s="2" t="s">
        <v>1491</v>
      </c>
      <c r="R1045" s="2" t="s">
        <v>49</v>
      </c>
    </row>
    <row r="1046" spans="1:18" x14ac:dyDescent="0.25">
      <c r="A1046" s="2" t="s">
        <v>3751</v>
      </c>
      <c r="B1046" s="6">
        <v>45959</v>
      </c>
      <c r="C1046" s="2" t="s">
        <v>3752</v>
      </c>
      <c r="D1046" s="2" t="s">
        <v>1156</v>
      </c>
      <c r="E1046" s="2" t="s">
        <v>153</v>
      </c>
      <c r="F1046" s="2" t="s">
        <v>154</v>
      </c>
      <c r="G1046" s="2">
        <v>1</v>
      </c>
      <c r="H1046" s="3">
        <v>147.72</v>
      </c>
      <c r="I1046" s="2">
        <v>15</v>
      </c>
      <c r="J1046" s="3">
        <v>22.16</v>
      </c>
      <c r="K1046" s="3">
        <v>125.56</v>
      </c>
      <c r="L1046" s="3">
        <v>109.21</v>
      </c>
      <c r="M1046" s="3">
        <v>16.350000000000001</v>
      </c>
      <c r="N1046" s="2" t="s">
        <v>23</v>
      </c>
      <c r="O1046" s="2" t="s">
        <v>24</v>
      </c>
      <c r="P1046" s="2" t="s">
        <v>25</v>
      </c>
      <c r="Q1046" s="2" t="s">
        <v>3753</v>
      </c>
      <c r="R1046" s="2" t="s">
        <v>49</v>
      </c>
    </row>
    <row r="1047" spans="1:18" x14ac:dyDescent="0.25">
      <c r="A1047" s="2" t="s">
        <v>4372</v>
      </c>
      <c r="B1047" s="6">
        <v>45959</v>
      </c>
      <c r="C1047" s="2" t="s">
        <v>820</v>
      </c>
      <c r="D1047" s="2" t="s">
        <v>2158</v>
      </c>
      <c r="E1047" s="2" t="s">
        <v>315</v>
      </c>
      <c r="F1047" s="2" t="s">
        <v>239</v>
      </c>
      <c r="G1047" s="2">
        <v>2</v>
      </c>
      <c r="H1047" s="3">
        <v>91.61</v>
      </c>
      <c r="I1047" s="2">
        <v>5</v>
      </c>
      <c r="J1047" s="3">
        <v>9.16</v>
      </c>
      <c r="K1047" s="3">
        <v>174.06</v>
      </c>
      <c r="L1047" s="3">
        <v>141.4</v>
      </c>
      <c r="M1047" s="3">
        <v>32.659999999999997</v>
      </c>
      <c r="N1047" s="2" t="s">
        <v>47</v>
      </c>
      <c r="O1047" s="2" t="s">
        <v>345</v>
      </c>
      <c r="P1047" s="2" t="s">
        <v>55</v>
      </c>
      <c r="Q1047" s="2" t="s">
        <v>1565</v>
      </c>
      <c r="R1047" s="2" t="s">
        <v>49</v>
      </c>
    </row>
    <row r="1048" spans="1:18" x14ac:dyDescent="0.25">
      <c r="A1048" s="2" t="s">
        <v>4549</v>
      </c>
      <c r="B1048" s="6">
        <v>45959</v>
      </c>
      <c r="C1048" s="2" t="s">
        <v>202</v>
      </c>
      <c r="D1048" s="2" t="s">
        <v>399</v>
      </c>
      <c r="E1048" s="2" t="s">
        <v>125</v>
      </c>
      <c r="F1048" s="2" t="s">
        <v>648</v>
      </c>
      <c r="G1048" s="2">
        <v>2</v>
      </c>
      <c r="H1048" s="3">
        <v>99.93</v>
      </c>
      <c r="I1048" s="2">
        <v>5</v>
      </c>
      <c r="J1048" s="3">
        <v>9.99</v>
      </c>
      <c r="K1048" s="3">
        <v>189.87</v>
      </c>
      <c r="L1048" s="3">
        <v>172.1</v>
      </c>
      <c r="M1048" s="3">
        <v>17.77</v>
      </c>
      <c r="N1048" s="2" t="s">
        <v>133</v>
      </c>
      <c r="O1048" s="2" t="s">
        <v>24</v>
      </c>
      <c r="P1048" s="2" t="s">
        <v>25</v>
      </c>
      <c r="Q1048" s="2" t="s">
        <v>614</v>
      </c>
      <c r="R1048" s="2" t="s">
        <v>49</v>
      </c>
    </row>
    <row r="1049" spans="1:18" x14ac:dyDescent="0.25">
      <c r="A1049" s="2" t="s">
        <v>218</v>
      </c>
      <c r="B1049" s="6">
        <v>45958</v>
      </c>
      <c r="C1049" s="2" t="s">
        <v>219</v>
      </c>
      <c r="D1049" s="2" t="s">
        <v>220</v>
      </c>
      <c r="E1049" s="2" t="s">
        <v>221</v>
      </c>
      <c r="F1049" s="2" t="s">
        <v>222</v>
      </c>
      <c r="G1049" s="2">
        <v>5</v>
      </c>
      <c r="H1049" s="3">
        <v>332.74</v>
      </c>
      <c r="I1049" s="2">
        <v>5</v>
      </c>
      <c r="J1049" s="3">
        <v>83.19</v>
      </c>
      <c r="K1049" s="3">
        <v>1580.51</v>
      </c>
      <c r="L1049" s="3">
        <v>1026.3499999999999</v>
      </c>
      <c r="M1049" s="3">
        <v>554.16</v>
      </c>
      <c r="N1049" s="2" t="s">
        <v>80</v>
      </c>
      <c r="O1049" s="2" t="s">
        <v>24</v>
      </c>
      <c r="P1049" s="2" t="s">
        <v>25</v>
      </c>
      <c r="Q1049" s="2" t="s">
        <v>223</v>
      </c>
      <c r="R1049" s="2" t="s">
        <v>49</v>
      </c>
    </row>
    <row r="1050" spans="1:18" x14ac:dyDescent="0.25">
      <c r="A1050" s="2" t="s">
        <v>3309</v>
      </c>
      <c r="B1050" s="6">
        <v>45958</v>
      </c>
      <c r="C1050" s="2" t="s">
        <v>3310</v>
      </c>
      <c r="D1050" s="2" t="s">
        <v>119</v>
      </c>
      <c r="E1050" s="2" t="s">
        <v>835</v>
      </c>
      <c r="F1050" s="2" t="s">
        <v>705</v>
      </c>
      <c r="G1050" s="2">
        <v>3</v>
      </c>
      <c r="H1050" s="3">
        <v>141.11000000000001</v>
      </c>
      <c r="I1050" s="2">
        <v>0</v>
      </c>
      <c r="J1050" s="3">
        <v>0</v>
      </c>
      <c r="K1050" s="3">
        <v>423.33</v>
      </c>
      <c r="L1050" s="3">
        <v>347.73</v>
      </c>
      <c r="M1050" s="3">
        <v>75.599999999999994</v>
      </c>
      <c r="N1050" s="2" t="s">
        <v>133</v>
      </c>
      <c r="O1050" s="2" t="s">
        <v>24</v>
      </c>
      <c r="P1050" s="2" t="s">
        <v>25</v>
      </c>
      <c r="Q1050" s="2" t="s">
        <v>3311</v>
      </c>
      <c r="R1050" s="2" t="s">
        <v>49</v>
      </c>
    </row>
    <row r="1051" spans="1:18" x14ac:dyDescent="0.25">
      <c r="A1051" s="2" t="s">
        <v>3451</v>
      </c>
      <c r="B1051" s="6">
        <v>45958</v>
      </c>
      <c r="C1051" s="2" t="s">
        <v>2758</v>
      </c>
      <c r="D1051" s="2" t="s">
        <v>349</v>
      </c>
      <c r="E1051" s="2" t="s">
        <v>1799</v>
      </c>
      <c r="F1051" s="2" t="s">
        <v>1800</v>
      </c>
      <c r="G1051" s="2">
        <v>1</v>
      </c>
      <c r="H1051" s="3">
        <v>446.17</v>
      </c>
      <c r="I1051" s="2">
        <v>0</v>
      </c>
      <c r="J1051" s="3">
        <v>0</v>
      </c>
      <c r="K1051" s="3">
        <v>446.17</v>
      </c>
      <c r="L1051" s="3">
        <v>325.61</v>
      </c>
      <c r="M1051" s="3">
        <v>120.56</v>
      </c>
      <c r="N1051" s="2" t="s">
        <v>68</v>
      </c>
      <c r="O1051" s="2" t="s">
        <v>24</v>
      </c>
      <c r="P1051" s="2" t="s">
        <v>25</v>
      </c>
      <c r="Q1051" s="2" t="s">
        <v>2533</v>
      </c>
      <c r="R1051" s="2" t="s">
        <v>49</v>
      </c>
    </row>
    <row r="1052" spans="1:18" x14ac:dyDescent="0.25">
      <c r="A1052" s="2" t="s">
        <v>3553</v>
      </c>
      <c r="B1052" s="6">
        <v>45958</v>
      </c>
      <c r="C1052" s="2" t="s">
        <v>1558</v>
      </c>
      <c r="D1052" s="2" t="s">
        <v>751</v>
      </c>
      <c r="E1052" s="2" t="s">
        <v>390</v>
      </c>
      <c r="F1052" s="2" t="s">
        <v>821</v>
      </c>
      <c r="G1052" s="2">
        <v>4</v>
      </c>
      <c r="H1052" s="3">
        <v>144.03</v>
      </c>
      <c r="I1052" s="2">
        <v>0</v>
      </c>
      <c r="J1052" s="3">
        <v>0</v>
      </c>
      <c r="K1052" s="3">
        <v>576.12</v>
      </c>
      <c r="L1052" s="3">
        <v>509.92</v>
      </c>
      <c r="M1052" s="3">
        <v>66.2</v>
      </c>
      <c r="N1052" s="2" t="s">
        <v>133</v>
      </c>
      <c r="O1052" s="2" t="s">
        <v>24</v>
      </c>
      <c r="P1052" s="2" t="s">
        <v>25</v>
      </c>
      <c r="Q1052" s="2" t="s">
        <v>2373</v>
      </c>
      <c r="R1052" s="2" t="s">
        <v>49</v>
      </c>
    </row>
    <row r="1053" spans="1:18" x14ac:dyDescent="0.25">
      <c r="A1053" s="2" t="s">
        <v>3770</v>
      </c>
      <c r="B1053" s="6">
        <v>45958</v>
      </c>
      <c r="C1053" s="2" t="s">
        <v>3771</v>
      </c>
      <c r="D1053" s="2" t="s">
        <v>59</v>
      </c>
      <c r="E1053" s="2"/>
      <c r="F1053" s="2" t="s">
        <v>607</v>
      </c>
      <c r="G1053" s="2">
        <v>2</v>
      </c>
      <c r="H1053" s="3">
        <v>342.46</v>
      </c>
      <c r="I1053" s="2">
        <v>0</v>
      </c>
      <c r="J1053" s="3">
        <v>0</v>
      </c>
      <c r="K1053" s="3">
        <v>684.92</v>
      </c>
      <c r="L1053" s="3">
        <v>543.55999999999995</v>
      </c>
      <c r="M1053" s="3">
        <v>141.36000000000001</v>
      </c>
      <c r="N1053" s="2" t="s">
        <v>23</v>
      </c>
      <c r="O1053" s="2" t="s">
        <v>24</v>
      </c>
      <c r="P1053" s="2" t="s">
        <v>25</v>
      </c>
      <c r="Q1053" s="2" t="s">
        <v>3772</v>
      </c>
      <c r="R1053" s="2" t="s">
        <v>49</v>
      </c>
    </row>
    <row r="1054" spans="1:18" x14ac:dyDescent="0.25">
      <c r="A1054" s="2" t="s">
        <v>967</v>
      </c>
      <c r="B1054" s="6">
        <v>45957</v>
      </c>
      <c r="C1054" s="2" t="s">
        <v>307</v>
      </c>
      <c r="D1054" s="2" t="s">
        <v>732</v>
      </c>
      <c r="E1054" s="2" t="s">
        <v>968</v>
      </c>
      <c r="F1054" s="2" t="s">
        <v>969</v>
      </c>
      <c r="G1054" s="2">
        <v>5</v>
      </c>
      <c r="H1054" s="3">
        <v>751.74</v>
      </c>
      <c r="I1054" s="2">
        <v>15</v>
      </c>
      <c r="J1054" s="3">
        <v>563.79999999999995</v>
      </c>
      <c r="K1054" s="3">
        <v>3194.9</v>
      </c>
      <c r="L1054" s="3">
        <v>1993.6</v>
      </c>
      <c r="M1054" s="3">
        <v>1201.3</v>
      </c>
      <c r="N1054" s="2" t="s">
        <v>68</v>
      </c>
      <c r="O1054" s="2" t="s">
        <v>24</v>
      </c>
      <c r="P1054" s="2" t="s">
        <v>25</v>
      </c>
      <c r="Q1054" s="2" t="s">
        <v>970</v>
      </c>
      <c r="R1054" s="2" t="s">
        <v>49</v>
      </c>
    </row>
    <row r="1055" spans="1:18" x14ac:dyDescent="0.25">
      <c r="A1055" s="2" t="s">
        <v>1283</v>
      </c>
      <c r="B1055" s="6">
        <v>45957</v>
      </c>
      <c r="C1055" s="2" t="s">
        <v>1284</v>
      </c>
      <c r="D1055" s="2" t="s">
        <v>231</v>
      </c>
      <c r="E1055" s="2" t="s">
        <v>187</v>
      </c>
      <c r="F1055" s="2" t="s">
        <v>188</v>
      </c>
      <c r="G1055" s="2">
        <v>2</v>
      </c>
      <c r="H1055" s="3">
        <v>418.79</v>
      </c>
      <c r="I1055" s="2">
        <v>10</v>
      </c>
      <c r="J1055" s="3">
        <v>83.76</v>
      </c>
      <c r="K1055" s="3">
        <v>753.82</v>
      </c>
      <c r="L1055" s="3">
        <v>617.88</v>
      </c>
      <c r="M1055" s="3">
        <v>135.94</v>
      </c>
      <c r="N1055" s="2" t="s">
        <v>133</v>
      </c>
      <c r="O1055" s="2" t="s">
        <v>24</v>
      </c>
      <c r="P1055" s="2" t="s">
        <v>25</v>
      </c>
      <c r="Q1055" s="2" t="s">
        <v>1123</v>
      </c>
      <c r="R1055" s="2" t="s">
        <v>49</v>
      </c>
    </row>
    <row r="1056" spans="1:18" x14ac:dyDescent="0.25">
      <c r="A1056" s="2" t="s">
        <v>1631</v>
      </c>
      <c r="B1056" s="6">
        <v>45957</v>
      </c>
      <c r="C1056" s="2" t="s">
        <v>1520</v>
      </c>
      <c r="D1056" s="2" t="s">
        <v>296</v>
      </c>
      <c r="E1056" s="2" t="s">
        <v>159</v>
      </c>
      <c r="F1056" s="2" t="s">
        <v>32</v>
      </c>
      <c r="G1056" s="2">
        <v>4</v>
      </c>
      <c r="H1056" s="3">
        <v>507.5</v>
      </c>
      <c r="I1056" s="2">
        <v>0</v>
      </c>
      <c r="J1056" s="3">
        <v>0</v>
      </c>
      <c r="K1056" s="3">
        <v>2030</v>
      </c>
      <c r="L1056" s="3">
        <v>1453.16</v>
      </c>
      <c r="M1056" s="3">
        <v>576.84</v>
      </c>
      <c r="N1056" s="2" t="s">
        <v>47</v>
      </c>
      <c r="O1056" s="2" t="s">
        <v>24</v>
      </c>
      <c r="P1056" s="2" t="s">
        <v>25</v>
      </c>
      <c r="Q1056" s="2" t="s">
        <v>1632</v>
      </c>
      <c r="R1056" s="2" t="s">
        <v>49</v>
      </c>
    </row>
    <row r="1057" spans="1:18" x14ac:dyDescent="0.25">
      <c r="A1057" s="2" t="s">
        <v>1662</v>
      </c>
      <c r="B1057" s="6">
        <v>45957</v>
      </c>
      <c r="C1057" s="2" t="s">
        <v>1470</v>
      </c>
      <c r="D1057" s="2" t="s">
        <v>237</v>
      </c>
      <c r="E1057" s="2" t="s">
        <v>1343</v>
      </c>
      <c r="F1057" s="2" t="s">
        <v>1344</v>
      </c>
      <c r="G1057" s="2">
        <v>4</v>
      </c>
      <c r="H1057" s="3">
        <v>597.21</v>
      </c>
      <c r="I1057" s="2">
        <v>20</v>
      </c>
      <c r="J1057" s="3">
        <v>477.77</v>
      </c>
      <c r="K1057" s="3">
        <v>1911.07</v>
      </c>
      <c r="L1057" s="3">
        <v>1345.6</v>
      </c>
      <c r="M1057" s="3">
        <v>565.47</v>
      </c>
      <c r="N1057" s="2" t="s">
        <v>47</v>
      </c>
      <c r="O1057" s="2" t="s">
        <v>24</v>
      </c>
      <c r="P1057" s="2" t="s">
        <v>25</v>
      </c>
      <c r="Q1057" s="2" t="s">
        <v>1663</v>
      </c>
      <c r="R1057" s="2" t="s">
        <v>49</v>
      </c>
    </row>
    <row r="1058" spans="1:18" x14ac:dyDescent="0.25">
      <c r="A1058" s="2" t="s">
        <v>2337</v>
      </c>
      <c r="B1058" s="6">
        <v>45957</v>
      </c>
      <c r="C1058" s="2" t="s">
        <v>196</v>
      </c>
      <c r="D1058" s="2" t="s">
        <v>503</v>
      </c>
      <c r="E1058" s="2" t="s">
        <v>297</v>
      </c>
      <c r="F1058" s="2" t="s">
        <v>298</v>
      </c>
      <c r="G1058" s="2">
        <v>2</v>
      </c>
      <c r="H1058" s="3">
        <v>503.36</v>
      </c>
      <c r="I1058" s="2">
        <v>0</v>
      </c>
      <c r="J1058" s="3">
        <v>0</v>
      </c>
      <c r="K1058" s="3">
        <v>1006.72</v>
      </c>
      <c r="L1058" s="3">
        <v>779.6</v>
      </c>
      <c r="M1058" s="3">
        <v>227.12</v>
      </c>
      <c r="N1058" s="2" t="s">
        <v>47</v>
      </c>
      <c r="O1058" s="2" t="s">
        <v>24</v>
      </c>
      <c r="P1058" s="2" t="s">
        <v>33</v>
      </c>
      <c r="Q1058" s="2" t="s">
        <v>2338</v>
      </c>
      <c r="R1058" s="2" t="s">
        <v>49</v>
      </c>
    </row>
    <row r="1059" spans="1:18" x14ac:dyDescent="0.25">
      <c r="A1059" s="2" t="s">
        <v>2504</v>
      </c>
      <c r="B1059" s="6">
        <v>45957</v>
      </c>
      <c r="C1059" s="2" t="s">
        <v>169</v>
      </c>
      <c r="D1059" s="2" t="s">
        <v>1096</v>
      </c>
      <c r="E1059" s="2" t="s">
        <v>309</v>
      </c>
      <c r="F1059" s="2" t="s">
        <v>450</v>
      </c>
      <c r="G1059" s="2">
        <v>3</v>
      </c>
      <c r="H1059" s="3">
        <v>405.1</v>
      </c>
      <c r="I1059" s="2">
        <v>10</v>
      </c>
      <c r="J1059" s="3">
        <v>121.53</v>
      </c>
      <c r="K1059" s="3">
        <v>1093.77</v>
      </c>
      <c r="L1059" s="3">
        <v>1045.23</v>
      </c>
      <c r="M1059" s="3">
        <v>48.54</v>
      </c>
      <c r="N1059" s="2" t="s">
        <v>23</v>
      </c>
      <c r="O1059" s="2" t="s">
        <v>24</v>
      </c>
      <c r="P1059" s="2" t="s">
        <v>25</v>
      </c>
      <c r="Q1059" s="2" t="s">
        <v>1324</v>
      </c>
      <c r="R1059" s="2" t="s">
        <v>49</v>
      </c>
    </row>
    <row r="1060" spans="1:18" x14ac:dyDescent="0.25">
      <c r="A1060" s="2" t="s">
        <v>2949</v>
      </c>
      <c r="B1060" s="6">
        <v>45957</v>
      </c>
      <c r="C1060" s="2" t="s">
        <v>2110</v>
      </c>
      <c r="D1060" s="2" t="s">
        <v>1225</v>
      </c>
      <c r="E1060" s="2" t="s">
        <v>1157</v>
      </c>
      <c r="F1060" s="2" t="s">
        <v>2950</v>
      </c>
      <c r="G1060" s="2">
        <v>8</v>
      </c>
      <c r="H1060" s="3">
        <v>198.46</v>
      </c>
      <c r="I1060" s="2">
        <v>20</v>
      </c>
      <c r="J1060" s="3">
        <v>317.54000000000002</v>
      </c>
      <c r="K1060" s="3">
        <v>1270.1400000000001</v>
      </c>
      <c r="L1060" s="3">
        <v>860.8</v>
      </c>
      <c r="M1060" s="3">
        <v>409.34</v>
      </c>
      <c r="N1060" s="2" t="s">
        <v>68</v>
      </c>
      <c r="O1060" s="2" t="s">
        <v>24</v>
      </c>
      <c r="P1060" s="2" t="s">
        <v>25</v>
      </c>
      <c r="Q1060" s="2" t="s">
        <v>352</v>
      </c>
      <c r="R1060" s="2" t="s">
        <v>49</v>
      </c>
    </row>
    <row r="1061" spans="1:18" x14ac:dyDescent="0.25">
      <c r="A1061" s="2" t="s">
        <v>3045</v>
      </c>
      <c r="B1061" s="6">
        <v>45957</v>
      </c>
      <c r="C1061" s="2" t="s">
        <v>51</v>
      </c>
      <c r="D1061" s="2" t="s">
        <v>264</v>
      </c>
      <c r="E1061" s="2" t="s">
        <v>816</v>
      </c>
      <c r="F1061" s="2" t="s">
        <v>817</v>
      </c>
      <c r="G1061" s="2">
        <v>0</v>
      </c>
      <c r="H1061" s="3">
        <v>416.63</v>
      </c>
      <c r="I1061" s="2">
        <v>0</v>
      </c>
      <c r="J1061" s="3">
        <v>0</v>
      </c>
      <c r="K1061" s="3">
        <v>2916.41</v>
      </c>
      <c r="L1061" s="3">
        <v>2001.3</v>
      </c>
      <c r="M1061" s="3">
        <v>915.11</v>
      </c>
      <c r="N1061" s="2" t="s">
        <v>133</v>
      </c>
      <c r="O1061" s="2" t="s">
        <v>24</v>
      </c>
      <c r="P1061" s="2" t="s">
        <v>33</v>
      </c>
      <c r="Q1061" s="2" t="s">
        <v>2036</v>
      </c>
      <c r="R1061" s="2" t="s">
        <v>49</v>
      </c>
    </row>
    <row r="1062" spans="1:18" x14ac:dyDescent="0.25">
      <c r="A1062" s="2" t="s">
        <v>3691</v>
      </c>
      <c r="B1062" s="6">
        <v>45957</v>
      </c>
      <c r="C1062" s="2" t="s">
        <v>2143</v>
      </c>
      <c r="D1062" s="2" t="s">
        <v>290</v>
      </c>
      <c r="E1062" s="2" t="s">
        <v>400</v>
      </c>
      <c r="F1062" s="2" t="s">
        <v>1223</v>
      </c>
      <c r="G1062" s="2">
        <v>3</v>
      </c>
      <c r="H1062" s="3">
        <v>210.36</v>
      </c>
      <c r="I1062" s="2">
        <v>0</v>
      </c>
      <c r="J1062" s="3">
        <v>0</v>
      </c>
      <c r="K1062" s="3">
        <v>631.08000000000004</v>
      </c>
      <c r="L1062" s="3">
        <v>466.95</v>
      </c>
      <c r="M1062" s="3">
        <v>164.13</v>
      </c>
      <c r="N1062" s="2" t="s">
        <v>80</v>
      </c>
      <c r="O1062" s="2" t="s">
        <v>24</v>
      </c>
      <c r="P1062" s="2" t="s">
        <v>25</v>
      </c>
      <c r="Q1062" s="2" t="s">
        <v>272</v>
      </c>
      <c r="R1062" s="2" t="s">
        <v>49</v>
      </c>
    </row>
    <row r="1063" spans="1:18" x14ac:dyDescent="0.25">
      <c r="A1063" s="2" t="s">
        <v>4072</v>
      </c>
      <c r="B1063" s="6">
        <v>45957</v>
      </c>
      <c r="C1063" s="2" t="s">
        <v>1948</v>
      </c>
      <c r="D1063" s="2" t="s">
        <v>365</v>
      </c>
      <c r="E1063" s="2" t="s">
        <v>1289</v>
      </c>
      <c r="F1063" s="2" t="s">
        <v>951</v>
      </c>
      <c r="G1063" s="2">
        <v>5</v>
      </c>
      <c r="H1063" s="3">
        <v>479.15</v>
      </c>
      <c r="I1063" s="2">
        <v>0</v>
      </c>
      <c r="J1063" s="3">
        <v>0</v>
      </c>
      <c r="K1063" s="3">
        <v>2395.75</v>
      </c>
      <c r="L1063" s="3">
        <v>1934.45</v>
      </c>
      <c r="M1063" s="3">
        <v>461.3</v>
      </c>
      <c r="N1063" s="2" t="s">
        <v>40</v>
      </c>
      <c r="O1063" s="2" t="s">
        <v>24</v>
      </c>
      <c r="P1063" s="2" t="s">
        <v>33</v>
      </c>
      <c r="Q1063" s="2" t="s">
        <v>3188</v>
      </c>
      <c r="R1063" s="2" t="s">
        <v>49</v>
      </c>
    </row>
    <row r="1064" spans="1:18" x14ac:dyDescent="0.25">
      <c r="A1064" s="2" t="s">
        <v>4321</v>
      </c>
      <c r="B1064" s="6">
        <v>45957</v>
      </c>
      <c r="C1064" s="2" t="s">
        <v>1483</v>
      </c>
      <c r="D1064" s="2" t="s">
        <v>812</v>
      </c>
      <c r="E1064" s="2" t="s">
        <v>973</v>
      </c>
      <c r="F1064" s="2" t="s">
        <v>974</v>
      </c>
      <c r="G1064" s="2">
        <v>1</v>
      </c>
      <c r="H1064" s="3">
        <v>530.16</v>
      </c>
      <c r="I1064" s="2">
        <v>0</v>
      </c>
      <c r="J1064" s="3">
        <v>0</v>
      </c>
      <c r="K1064" s="3">
        <v>530.16</v>
      </c>
      <c r="L1064" s="3">
        <v>379.19</v>
      </c>
      <c r="M1064" s="3">
        <v>150.97</v>
      </c>
      <c r="N1064" s="2" t="s">
        <v>133</v>
      </c>
      <c r="O1064" s="2" t="s">
        <v>24</v>
      </c>
      <c r="P1064" s="2" t="s">
        <v>25</v>
      </c>
      <c r="Q1064" s="2" t="s">
        <v>3479</v>
      </c>
      <c r="R1064" s="2" t="s">
        <v>49</v>
      </c>
    </row>
    <row r="1065" spans="1:18" x14ac:dyDescent="0.25">
      <c r="A1065" s="2" t="s">
        <v>4374</v>
      </c>
      <c r="B1065" s="6">
        <v>45957</v>
      </c>
      <c r="C1065" s="2" t="s">
        <v>2618</v>
      </c>
      <c r="D1065" s="2" t="s">
        <v>449</v>
      </c>
      <c r="E1065" s="2" t="s">
        <v>60</v>
      </c>
      <c r="F1065" s="2" t="s">
        <v>239</v>
      </c>
      <c r="G1065" s="2">
        <v>1</v>
      </c>
      <c r="H1065" s="3">
        <v>395.66</v>
      </c>
      <c r="I1065" s="2">
        <v>15</v>
      </c>
      <c r="J1065" s="3">
        <v>59.35</v>
      </c>
      <c r="K1065" s="3">
        <v>336.31</v>
      </c>
      <c r="L1065" s="3">
        <v>320.19</v>
      </c>
      <c r="M1065" s="3">
        <v>16.12</v>
      </c>
      <c r="N1065" s="2" t="s">
        <v>80</v>
      </c>
      <c r="O1065" s="2" t="s">
        <v>24</v>
      </c>
      <c r="P1065" s="2" t="s">
        <v>25</v>
      </c>
      <c r="Q1065" s="2" t="s">
        <v>636</v>
      </c>
      <c r="R1065" s="2" t="s">
        <v>49</v>
      </c>
    </row>
    <row r="1066" spans="1:18" x14ac:dyDescent="0.25">
      <c r="A1066" s="2" t="s">
        <v>4395</v>
      </c>
      <c r="B1066" s="6">
        <v>45957</v>
      </c>
      <c r="C1066" s="2" t="s">
        <v>2506</v>
      </c>
      <c r="D1066" s="2" t="s">
        <v>302</v>
      </c>
      <c r="E1066" s="2" t="s">
        <v>623</v>
      </c>
      <c r="F1066" s="2" t="s">
        <v>742</v>
      </c>
      <c r="G1066" s="2">
        <v>4</v>
      </c>
      <c r="H1066" s="3">
        <v>373.91</v>
      </c>
      <c r="I1066" s="2">
        <v>5</v>
      </c>
      <c r="J1066" s="3">
        <v>74.78</v>
      </c>
      <c r="K1066" s="3">
        <v>1420.86</v>
      </c>
      <c r="L1066" s="3">
        <v>865.28</v>
      </c>
      <c r="M1066" s="3">
        <v>555.58000000000004</v>
      </c>
      <c r="N1066" s="2" t="s">
        <v>80</v>
      </c>
      <c r="O1066" s="2" t="s">
        <v>345</v>
      </c>
      <c r="P1066" s="2" t="s">
        <v>25</v>
      </c>
      <c r="Q1066" s="2" t="s">
        <v>1107</v>
      </c>
      <c r="R1066" s="2" t="s">
        <v>49</v>
      </c>
    </row>
    <row r="1067" spans="1:18" x14ac:dyDescent="0.25">
      <c r="A1067" s="2" t="s">
        <v>4462</v>
      </c>
      <c r="B1067" s="6">
        <v>45957</v>
      </c>
      <c r="C1067" s="2" t="s">
        <v>354</v>
      </c>
      <c r="D1067" s="2" t="s">
        <v>1225</v>
      </c>
      <c r="E1067" s="2" t="s">
        <v>973</v>
      </c>
      <c r="F1067" s="2" t="s">
        <v>974</v>
      </c>
      <c r="G1067" s="2">
        <v>3</v>
      </c>
      <c r="H1067" s="3">
        <v>189.1</v>
      </c>
      <c r="I1067" s="2">
        <v>0</v>
      </c>
      <c r="J1067" s="3">
        <v>0</v>
      </c>
      <c r="K1067" s="3">
        <v>567.29999999999995</v>
      </c>
      <c r="L1067" s="3">
        <v>322.8</v>
      </c>
      <c r="M1067" s="3">
        <v>244.5</v>
      </c>
      <c r="N1067" s="2" t="s">
        <v>80</v>
      </c>
      <c r="O1067" s="2" t="s">
        <v>24</v>
      </c>
      <c r="P1067" s="2" t="s">
        <v>25</v>
      </c>
      <c r="Q1067" s="2" t="s">
        <v>2675</v>
      </c>
      <c r="R1067" s="2" t="s">
        <v>49</v>
      </c>
    </row>
    <row r="1068" spans="1:18" x14ac:dyDescent="0.25">
      <c r="A1068" s="2" t="s">
        <v>282</v>
      </c>
      <c r="B1068" s="6">
        <v>45956</v>
      </c>
      <c r="C1068" s="2" t="s">
        <v>283</v>
      </c>
      <c r="D1068" s="2" t="s">
        <v>284</v>
      </c>
      <c r="E1068" s="2" t="s">
        <v>285</v>
      </c>
      <c r="F1068" s="2" t="s">
        <v>286</v>
      </c>
      <c r="G1068" s="2">
        <v>5</v>
      </c>
      <c r="H1068" s="3">
        <v>76.39</v>
      </c>
      <c r="I1068" s="2">
        <v>0</v>
      </c>
      <c r="J1068" s="3">
        <v>0</v>
      </c>
      <c r="K1068" s="3">
        <v>439.24</v>
      </c>
      <c r="L1068" s="3">
        <v>271.60000000000002</v>
      </c>
      <c r="M1068" s="3">
        <v>167.64</v>
      </c>
      <c r="N1068" s="2" t="s">
        <v>23</v>
      </c>
      <c r="O1068" s="2" t="s">
        <v>24</v>
      </c>
      <c r="P1068" s="2" t="s">
        <v>25</v>
      </c>
      <c r="Q1068" s="2" t="s">
        <v>287</v>
      </c>
      <c r="R1068" s="2" t="s">
        <v>27</v>
      </c>
    </row>
    <row r="1069" spans="1:18" x14ac:dyDescent="0.25">
      <c r="A1069" s="2" t="s">
        <v>1514</v>
      </c>
      <c r="B1069" s="6">
        <v>45956</v>
      </c>
      <c r="C1069" s="2" t="s">
        <v>876</v>
      </c>
      <c r="D1069" s="2" t="s">
        <v>432</v>
      </c>
      <c r="E1069" s="2" t="s">
        <v>523</v>
      </c>
      <c r="F1069" s="2" t="s">
        <v>524</v>
      </c>
      <c r="G1069" s="2">
        <v>4</v>
      </c>
      <c r="H1069" s="3">
        <v>321.08</v>
      </c>
      <c r="I1069" s="2">
        <v>10</v>
      </c>
      <c r="J1069" s="3">
        <v>128.43</v>
      </c>
      <c r="K1069" s="3">
        <v>1329.27</v>
      </c>
      <c r="L1069" s="3">
        <v>1005.68</v>
      </c>
      <c r="M1069" s="3">
        <v>323.58999999999997</v>
      </c>
      <c r="N1069" s="2" t="s">
        <v>133</v>
      </c>
      <c r="O1069" s="2" t="s">
        <v>24</v>
      </c>
      <c r="P1069" s="2" t="s">
        <v>55</v>
      </c>
      <c r="Q1069" s="2" t="s">
        <v>1515</v>
      </c>
      <c r="R1069" s="2" t="s">
        <v>27</v>
      </c>
    </row>
    <row r="1070" spans="1:18" x14ac:dyDescent="0.25">
      <c r="A1070" s="2" t="s">
        <v>1576</v>
      </c>
      <c r="B1070" s="6">
        <v>45956</v>
      </c>
      <c r="C1070" s="2" t="s">
        <v>1577</v>
      </c>
      <c r="D1070" s="2" t="s">
        <v>1096</v>
      </c>
      <c r="E1070" s="2" t="s">
        <v>950</v>
      </c>
      <c r="F1070" s="2" t="s">
        <v>260</v>
      </c>
      <c r="G1070" s="2">
        <v>3</v>
      </c>
      <c r="H1070" s="3">
        <v>426.75</v>
      </c>
      <c r="I1070" s="2">
        <v>0</v>
      </c>
      <c r="J1070" s="3">
        <v>0</v>
      </c>
      <c r="K1070" s="3">
        <v>1472.29</v>
      </c>
      <c r="L1070" s="3">
        <v>1045.23</v>
      </c>
      <c r="M1070" s="3">
        <v>427.06</v>
      </c>
      <c r="N1070" s="2" t="s">
        <v>133</v>
      </c>
      <c r="O1070" s="2" t="s">
        <v>24</v>
      </c>
      <c r="P1070" s="2" t="s">
        <v>55</v>
      </c>
      <c r="Q1070" s="2" t="s">
        <v>223</v>
      </c>
      <c r="R1070" s="2" t="s">
        <v>27</v>
      </c>
    </row>
    <row r="1071" spans="1:18" x14ac:dyDescent="0.25">
      <c r="A1071" s="2" t="s">
        <v>1670</v>
      </c>
      <c r="B1071" s="6">
        <v>45956</v>
      </c>
      <c r="C1071" s="2" t="s">
        <v>1671</v>
      </c>
      <c r="D1071" s="2" t="s">
        <v>727</v>
      </c>
      <c r="E1071" s="2" t="s">
        <v>60</v>
      </c>
      <c r="F1071" s="2" t="s">
        <v>687</v>
      </c>
      <c r="G1071" s="2">
        <v>1</v>
      </c>
      <c r="H1071" s="3">
        <v>227</v>
      </c>
      <c r="I1071" s="2">
        <v>0</v>
      </c>
      <c r="J1071" s="3">
        <v>0</v>
      </c>
      <c r="K1071" s="3">
        <v>261.05</v>
      </c>
      <c r="L1071" s="3">
        <v>196.3</v>
      </c>
      <c r="M1071" s="3">
        <v>64.75</v>
      </c>
      <c r="N1071" s="2" t="s">
        <v>80</v>
      </c>
      <c r="O1071" s="2" t="s">
        <v>24</v>
      </c>
      <c r="P1071" s="2" t="s">
        <v>55</v>
      </c>
      <c r="Q1071" s="2" t="s">
        <v>1126</v>
      </c>
      <c r="R1071" s="2" t="s">
        <v>27</v>
      </c>
    </row>
    <row r="1072" spans="1:18" x14ac:dyDescent="0.25">
      <c r="A1072" s="2" t="s">
        <v>2032</v>
      </c>
      <c r="B1072" s="6">
        <v>45956</v>
      </c>
      <c r="C1072" s="2" t="s">
        <v>2033</v>
      </c>
      <c r="D1072" s="2" t="s">
        <v>432</v>
      </c>
      <c r="E1072" s="2" t="s">
        <v>612</v>
      </c>
      <c r="F1072" s="2" t="s">
        <v>2034</v>
      </c>
      <c r="G1072" s="2">
        <v>8</v>
      </c>
      <c r="H1072" s="3">
        <v>345.17</v>
      </c>
      <c r="I1072" s="2">
        <v>10</v>
      </c>
      <c r="J1072" s="3">
        <v>276.14</v>
      </c>
      <c r="K1072" s="3">
        <v>2858</v>
      </c>
      <c r="L1072" s="3">
        <v>2011.36</v>
      </c>
      <c r="M1072" s="3">
        <v>846.64</v>
      </c>
      <c r="N1072" s="2" t="s">
        <v>80</v>
      </c>
      <c r="O1072" s="2" t="s">
        <v>24</v>
      </c>
      <c r="P1072" s="2" t="s">
        <v>25</v>
      </c>
      <c r="Q1072" s="2" t="s">
        <v>586</v>
      </c>
      <c r="R1072" s="2" t="s">
        <v>27</v>
      </c>
    </row>
    <row r="1073" spans="1:18" x14ac:dyDescent="0.25">
      <c r="A1073" s="2" t="s">
        <v>2053</v>
      </c>
      <c r="B1073" s="6">
        <v>45956</v>
      </c>
      <c r="C1073" s="2" t="s">
        <v>1496</v>
      </c>
      <c r="D1073" s="2" t="s">
        <v>509</v>
      </c>
      <c r="E1073" s="2" t="s">
        <v>778</v>
      </c>
      <c r="F1073" s="2" t="s">
        <v>779</v>
      </c>
      <c r="G1073" s="2">
        <v>5</v>
      </c>
      <c r="H1073" s="3">
        <v>329.27</v>
      </c>
      <c r="I1073" s="2">
        <v>15</v>
      </c>
      <c r="J1073" s="3">
        <v>246.95</v>
      </c>
      <c r="K1073" s="3">
        <v>1609.31</v>
      </c>
      <c r="L1073" s="3">
        <v>1268.5</v>
      </c>
      <c r="M1073" s="3">
        <v>340.81</v>
      </c>
      <c r="N1073" s="2" t="s">
        <v>80</v>
      </c>
      <c r="O1073" s="2" t="s">
        <v>24</v>
      </c>
      <c r="P1073" s="2" t="s">
        <v>55</v>
      </c>
      <c r="Q1073" s="2" t="s">
        <v>1674</v>
      </c>
      <c r="R1073" s="2" t="s">
        <v>27</v>
      </c>
    </row>
    <row r="1074" spans="1:18" x14ac:dyDescent="0.25">
      <c r="A1074" s="2" t="s">
        <v>2274</v>
      </c>
      <c r="B1074" s="6">
        <v>45956</v>
      </c>
      <c r="C1074" s="2" t="s">
        <v>2103</v>
      </c>
      <c r="D1074" s="2" t="s">
        <v>349</v>
      </c>
      <c r="E1074" s="2" t="s">
        <v>576</v>
      </c>
      <c r="F1074" s="2" t="s">
        <v>1151</v>
      </c>
      <c r="G1074" s="2">
        <v>6</v>
      </c>
      <c r="H1074" s="3">
        <v>449.18</v>
      </c>
      <c r="I1074" s="2">
        <v>0</v>
      </c>
      <c r="J1074" s="3">
        <v>0</v>
      </c>
      <c r="K1074" s="3">
        <v>3099.34</v>
      </c>
      <c r="L1074" s="3">
        <v>1953.66</v>
      </c>
      <c r="M1074" s="3">
        <v>1145.68</v>
      </c>
      <c r="N1074" s="2" t="s">
        <v>133</v>
      </c>
      <c r="O1074" s="2" t="s">
        <v>24</v>
      </c>
      <c r="P1074" s="2" t="s">
        <v>55</v>
      </c>
      <c r="Q1074" s="2" t="s">
        <v>1277</v>
      </c>
      <c r="R1074" s="2" t="s">
        <v>27</v>
      </c>
    </row>
    <row r="1075" spans="1:18" x14ac:dyDescent="0.25">
      <c r="A1075" s="2" t="s">
        <v>2339</v>
      </c>
      <c r="B1075" s="6">
        <v>45956</v>
      </c>
      <c r="C1075" s="2" t="s">
        <v>307</v>
      </c>
      <c r="D1075" s="2" t="s">
        <v>493</v>
      </c>
      <c r="E1075" s="2" t="s">
        <v>808</v>
      </c>
      <c r="F1075" s="2" t="s">
        <v>381</v>
      </c>
      <c r="G1075" s="2">
        <v>7</v>
      </c>
      <c r="H1075" s="3">
        <v>260.82</v>
      </c>
      <c r="I1075" s="2">
        <v>20</v>
      </c>
      <c r="J1075" s="3">
        <v>365.15</v>
      </c>
      <c r="K1075" s="3">
        <v>1679.68</v>
      </c>
      <c r="L1075" s="3">
        <v>1338.4</v>
      </c>
      <c r="M1075" s="3">
        <v>341.28</v>
      </c>
      <c r="N1075" s="2" t="s">
        <v>40</v>
      </c>
      <c r="O1075" s="2" t="s">
        <v>24</v>
      </c>
      <c r="P1075" s="2" t="s">
        <v>55</v>
      </c>
      <c r="Q1075" s="2" t="s">
        <v>2340</v>
      </c>
      <c r="R1075" s="2" t="s">
        <v>27</v>
      </c>
    </row>
    <row r="1076" spans="1:18" x14ac:dyDescent="0.25">
      <c r="A1076" s="2" t="s">
        <v>2759</v>
      </c>
      <c r="B1076" s="6">
        <v>45956</v>
      </c>
      <c r="C1076" s="2" t="s">
        <v>1558</v>
      </c>
      <c r="D1076" s="2" t="s">
        <v>503</v>
      </c>
      <c r="E1076" s="2" t="s">
        <v>102</v>
      </c>
      <c r="F1076" s="2" t="s">
        <v>103</v>
      </c>
      <c r="G1076" s="2">
        <v>1</v>
      </c>
      <c r="H1076" s="3">
        <v>503.36</v>
      </c>
      <c r="I1076" s="2">
        <v>15</v>
      </c>
      <c r="J1076" s="3">
        <v>75.5</v>
      </c>
      <c r="K1076" s="3">
        <v>492.04</v>
      </c>
      <c r="L1076" s="3">
        <v>389.8</v>
      </c>
      <c r="M1076" s="3">
        <v>102.24</v>
      </c>
      <c r="N1076" s="2" t="s">
        <v>47</v>
      </c>
      <c r="O1076" s="2" t="s">
        <v>24</v>
      </c>
      <c r="P1076" s="2" t="s">
        <v>25</v>
      </c>
      <c r="Q1076" s="2" t="s">
        <v>822</v>
      </c>
      <c r="R1076" s="2" t="s">
        <v>27</v>
      </c>
    </row>
    <row r="1077" spans="1:18" x14ac:dyDescent="0.25">
      <c r="A1077" s="2" t="s">
        <v>3072</v>
      </c>
      <c r="B1077" s="6">
        <v>45956</v>
      </c>
      <c r="C1077" s="2" t="s">
        <v>3073</v>
      </c>
      <c r="D1077" s="2" t="s">
        <v>52</v>
      </c>
      <c r="E1077" s="2" t="s">
        <v>114</v>
      </c>
      <c r="F1077" s="2" t="s">
        <v>115</v>
      </c>
      <c r="G1077" s="2">
        <v>3</v>
      </c>
      <c r="H1077" s="3">
        <v>313.47000000000003</v>
      </c>
      <c r="I1077" s="2">
        <v>15</v>
      </c>
      <c r="J1077" s="3">
        <v>141.06</v>
      </c>
      <c r="K1077" s="3">
        <v>919.25</v>
      </c>
      <c r="L1077" s="3">
        <v>738.36</v>
      </c>
      <c r="M1077" s="3">
        <v>180.89</v>
      </c>
      <c r="N1077" s="2" t="s">
        <v>47</v>
      </c>
      <c r="O1077" s="2" t="s">
        <v>24</v>
      </c>
      <c r="P1077" s="2" t="s">
        <v>25</v>
      </c>
      <c r="Q1077" s="2" t="s">
        <v>2535</v>
      </c>
      <c r="R1077" s="2" t="s">
        <v>27</v>
      </c>
    </row>
    <row r="1078" spans="1:18" x14ac:dyDescent="0.25">
      <c r="A1078" s="2" t="s">
        <v>3143</v>
      </c>
      <c r="B1078" s="6">
        <v>45956</v>
      </c>
      <c r="C1078" s="2" t="s">
        <v>3068</v>
      </c>
      <c r="D1078" s="2" t="s">
        <v>290</v>
      </c>
      <c r="E1078" s="2" t="s">
        <v>1347</v>
      </c>
      <c r="F1078" s="2" t="s">
        <v>1313</v>
      </c>
      <c r="G1078" s="2">
        <v>4</v>
      </c>
      <c r="H1078" s="3">
        <v>211.08</v>
      </c>
      <c r="I1078" s="2">
        <v>0</v>
      </c>
      <c r="J1078" s="3">
        <v>0</v>
      </c>
      <c r="K1078" s="3">
        <v>970.97</v>
      </c>
      <c r="L1078" s="3">
        <v>622.6</v>
      </c>
      <c r="M1078" s="3">
        <v>348.37</v>
      </c>
      <c r="N1078" s="2" t="s">
        <v>40</v>
      </c>
      <c r="O1078" s="2" t="s">
        <v>24</v>
      </c>
      <c r="P1078" s="2" t="s">
        <v>33</v>
      </c>
      <c r="Q1078" s="2" t="s">
        <v>387</v>
      </c>
      <c r="R1078" s="2" t="s">
        <v>27</v>
      </c>
    </row>
    <row r="1079" spans="1:18" x14ac:dyDescent="0.25">
      <c r="A1079" s="2" t="s">
        <v>3165</v>
      </c>
      <c r="B1079" s="6">
        <v>45956</v>
      </c>
      <c r="C1079" s="2" t="s">
        <v>2662</v>
      </c>
      <c r="D1079" s="2" t="s">
        <v>130</v>
      </c>
      <c r="E1079" s="2" t="s">
        <v>90</v>
      </c>
      <c r="F1079" s="2" t="s">
        <v>91</v>
      </c>
      <c r="G1079" s="2">
        <v>5</v>
      </c>
      <c r="H1079" s="3">
        <v>411.28</v>
      </c>
      <c r="I1079" s="2">
        <v>0</v>
      </c>
      <c r="J1079" s="3">
        <v>0</v>
      </c>
      <c r="K1079" s="3">
        <v>2364.86</v>
      </c>
      <c r="L1079" s="3">
        <v>1465.25</v>
      </c>
      <c r="M1079" s="3">
        <v>899.61</v>
      </c>
      <c r="N1079" s="2" t="s">
        <v>47</v>
      </c>
      <c r="O1079" s="2" t="s">
        <v>24</v>
      </c>
      <c r="P1079" s="2" t="s">
        <v>25</v>
      </c>
      <c r="Q1079" s="2" t="s">
        <v>3095</v>
      </c>
      <c r="R1079" s="2" t="s">
        <v>27</v>
      </c>
    </row>
    <row r="1080" spans="1:18" x14ac:dyDescent="0.25">
      <c r="A1080" s="2" t="s">
        <v>3292</v>
      </c>
      <c r="B1080" s="6">
        <v>45956</v>
      </c>
      <c r="C1080" s="2" t="s">
        <v>2069</v>
      </c>
      <c r="D1080" s="2" t="s">
        <v>470</v>
      </c>
      <c r="E1080" s="2" t="s">
        <v>31</v>
      </c>
      <c r="F1080" s="2" t="s">
        <v>32</v>
      </c>
      <c r="G1080" s="2">
        <v>4</v>
      </c>
      <c r="H1080" s="3">
        <v>589.75</v>
      </c>
      <c r="I1080" s="2">
        <v>0</v>
      </c>
      <c r="J1080" s="3">
        <v>0</v>
      </c>
      <c r="K1080" s="3">
        <v>2712.85</v>
      </c>
      <c r="L1080" s="3">
        <v>1374.6</v>
      </c>
      <c r="M1080" s="3">
        <v>1338.25</v>
      </c>
      <c r="N1080" s="2" t="s">
        <v>133</v>
      </c>
      <c r="O1080" s="2" t="s">
        <v>24</v>
      </c>
      <c r="P1080" s="2" t="s">
        <v>55</v>
      </c>
      <c r="Q1080" s="2" t="s">
        <v>1739</v>
      </c>
      <c r="R1080" s="2" t="s">
        <v>27</v>
      </c>
    </row>
    <row r="1081" spans="1:18" x14ac:dyDescent="0.25">
      <c r="A1081" s="2" t="s">
        <v>3818</v>
      </c>
      <c r="B1081" s="6">
        <v>45956</v>
      </c>
      <c r="C1081" s="2" t="s">
        <v>3819</v>
      </c>
      <c r="D1081" s="2" t="s">
        <v>37</v>
      </c>
      <c r="E1081" s="2" t="s">
        <v>488</v>
      </c>
      <c r="F1081" s="2" t="s">
        <v>489</v>
      </c>
      <c r="G1081" s="2">
        <v>3</v>
      </c>
      <c r="H1081" s="3">
        <v>234.86</v>
      </c>
      <c r="I1081" s="2">
        <v>5</v>
      </c>
      <c r="J1081" s="3">
        <v>35.229999999999997</v>
      </c>
      <c r="K1081" s="3">
        <v>769.75</v>
      </c>
      <c r="L1081" s="3">
        <v>639.69000000000005</v>
      </c>
      <c r="M1081" s="3">
        <v>130.06</v>
      </c>
      <c r="N1081" s="2" t="s">
        <v>133</v>
      </c>
      <c r="O1081" s="2" t="s">
        <v>24</v>
      </c>
      <c r="P1081" s="2" t="s">
        <v>25</v>
      </c>
      <c r="Q1081" s="2" t="s">
        <v>2985</v>
      </c>
      <c r="R1081" s="2" t="s">
        <v>27</v>
      </c>
    </row>
    <row r="1082" spans="1:18" x14ac:dyDescent="0.25">
      <c r="A1082" s="2" t="s">
        <v>294</v>
      </c>
      <c r="B1082" s="6">
        <v>45955</v>
      </c>
      <c r="C1082" s="2" t="s">
        <v>295</v>
      </c>
      <c r="D1082" s="2" t="s">
        <v>296</v>
      </c>
      <c r="E1082" s="2" t="s">
        <v>297</v>
      </c>
      <c r="F1082" s="2" t="s">
        <v>298</v>
      </c>
      <c r="G1082" s="2">
        <v>6</v>
      </c>
      <c r="H1082" s="3">
        <v>558.82000000000005</v>
      </c>
      <c r="I1082" s="2">
        <v>15</v>
      </c>
      <c r="J1082" s="3">
        <v>502.94</v>
      </c>
      <c r="K1082" s="3">
        <v>3277.48</v>
      </c>
      <c r="L1082" s="3">
        <v>2179.7399999999998</v>
      </c>
      <c r="M1082" s="3">
        <v>1097.74</v>
      </c>
      <c r="N1082" s="2" t="s">
        <v>47</v>
      </c>
      <c r="O1082" s="2" t="s">
        <v>24</v>
      </c>
      <c r="P1082" s="2" t="s">
        <v>55</v>
      </c>
      <c r="Q1082" s="2" t="s">
        <v>299</v>
      </c>
      <c r="R1082" s="2" t="s">
        <v>27</v>
      </c>
    </row>
    <row r="1083" spans="1:18" x14ac:dyDescent="0.25">
      <c r="A1083" s="2" t="s">
        <v>828</v>
      </c>
      <c r="B1083" s="6">
        <v>45955</v>
      </c>
      <c r="C1083" s="2" t="s">
        <v>829</v>
      </c>
      <c r="D1083" s="2" t="s">
        <v>59</v>
      </c>
      <c r="E1083" s="2" t="s">
        <v>830</v>
      </c>
      <c r="F1083" s="2" t="s">
        <v>831</v>
      </c>
      <c r="G1083" s="2">
        <v>1</v>
      </c>
      <c r="H1083" s="3">
        <v>342.46</v>
      </c>
      <c r="I1083" s="2">
        <v>20</v>
      </c>
      <c r="J1083" s="3">
        <v>68.489999999999995</v>
      </c>
      <c r="K1083" s="3">
        <v>315.07</v>
      </c>
      <c r="L1083" s="3">
        <v>271.77999999999997</v>
      </c>
      <c r="M1083" s="3">
        <v>43.29</v>
      </c>
      <c r="N1083" s="2" t="s">
        <v>23</v>
      </c>
      <c r="O1083" s="2" t="s">
        <v>24</v>
      </c>
      <c r="P1083" s="2" t="s">
        <v>25</v>
      </c>
      <c r="Q1083" s="2" t="s">
        <v>832</v>
      </c>
      <c r="R1083" s="2" t="s">
        <v>27</v>
      </c>
    </row>
    <row r="1084" spans="1:18" x14ac:dyDescent="0.25">
      <c r="A1084" s="2" t="s">
        <v>1246</v>
      </c>
      <c r="B1084" s="6">
        <v>45955</v>
      </c>
      <c r="C1084" s="2" t="s">
        <v>29</v>
      </c>
      <c r="D1084" s="2" t="s">
        <v>44</v>
      </c>
      <c r="E1084" s="2" t="s">
        <v>1247</v>
      </c>
      <c r="F1084" s="2" t="s">
        <v>1248</v>
      </c>
      <c r="G1084" s="2">
        <v>1</v>
      </c>
      <c r="H1084" s="3">
        <v>398.25</v>
      </c>
      <c r="I1084" s="2">
        <v>5</v>
      </c>
      <c r="J1084" s="3">
        <v>19.91</v>
      </c>
      <c r="K1084" s="3">
        <v>435.09</v>
      </c>
      <c r="L1084" s="3">
        <v>236.54</v>
      </c>
      <c r="M1084" s="3">
        <v>198.55</v>
      </c>
      <c r="N1084" s="2" t="s">
        <v>47</v>
      </c>
      <c r="O1084" s="2" t="s">
        <v>24</v>
      </c>
      <c r="P1084" s="2" t="s">
        <v>25</v>
      </c>
      <c r="Q1084" s="2" t="s">
        <v>1249</v>
      </c>
      <c r="R1084" s="2" t="s">
        <v>27</v>
      </c>
    </row>
    <row r="1085" spans="1:18" x14ac:dyDescent="0.25">
      <c r="A1085" s="2" t="s">
        <v>1563</v>
      </c>
      <c r="B1085" s="6">
        <v>45955</v>
      </c>
      <c r="C1085" s="2" t="s">
        <v>1564</v>
      </c>
      <c r="D1085" s="2" t="s">
        <v>686</v>
      </c>
      <c r="E1085" s="2" t="s">
        <v>1476</v>
      </c>
      <c r="F1085" s="2" t="s">
        <v>239</v>
      </c>
      <c r="G1085" s="2">
        <v>7</v>
      </c>
      <c r="H1085" s="3">
        <v>496.85</v>
      </c>
      <c r="I1085" s="2">
        <v>5</v>
      </c>
      <c r="J1085" s="3">
        <v>173.9</v>
      </c>
      <c r="K1085" s="3">
        <v>3799.66</v>
      </c>
      <c r="L1085" s="3">
        <v>2710.12</v>
      </c>
      <c r="M1085" s="3">
        <v>1089.54</v>
      </c>
      <c r="N1085" s="2" t="s">
        <v>68</v>
      </c>
      <c r="O1085" s="2" t="s">
        <v>24</v>
      </c>
      <c r="P1085" s="2" t="s">
        <v>25</v>
      </c>
      <c r="Q1085" s="2" t="s">
        <v>1565</v>
      </c>
      <c r="R1085" s="2" t="s">
        <v>27</v>
      </c>
    </row>
    <row r="1086" spans="1:18" x14ac:dyDescent="0.25">
      <c r="A1086" s="2" t="s">
        <v>1571</v>
      </c>
      <c r="B1086" s="6">
        <v>45955</v>
      </c>
      <c r="C1086" s="2" t="s">
        <v>1572</v>
      </c>
      <c r="D1086" s="2" t="s">
        <v>214</v>
      </c>
      <c r="E1086" s="2" t="s">
        <v>1573</v>
      </c>
      <c r="F1086" s="2" t="s">
        <v>1574</v>
      </c>
      <c r="G1086" s="2">
        <v>4</v>
      </c>
      <c r="H1086" s="3">
        <v>147.97</v>
      </c>
      <c r="I1086" s="2">
        <v>0</v>
      </c>
      <c r="J1086" s="3">
        <v>0</v>
      </c>
      <c r="K1086" s="3">
        <v>680.66</v>
      </c>
      <c r="L1086" s="3">
        <v>451.2</v>
      </c>
      <c r="M1086" s="3">
        <v>229.46</v>
      </c>
      <c r="N1086" s="2" t="s">
        <v>40</v>
      </c>
      <c r="O1086" s="2" t="s">
        <v>24</v>
      </c>
      <c r="P1086" s="2" t="s">
        <v>55</v>
      </c>
      <c r="Q1086" s="2" t="s">
        <v>1575</v>
      </c>
      <c r="R1086" s="2" t="s">
        <v>27</v>
      </c>
    </row>
    <row r="1087" spans="1:18" x14ac:dyDescent="0.25">
      <c r="A1087" s="2" t="s">
        <v>1717</v>
      </c>
      <c r="B1087" s="6">
        <v>45955</v>
      </c>
      <c r="C1087" s="2" t="s">
        <v>43</v>
      </c>
      <c r="D1087" s="2" t="s">
        <v>905</v>
      </c>
      <c r="E1087" s="2" t="s">
        <v>131</v>
      </c>
      <c r="F1087" s="2" t="s">
        <v>1718</v>
      </c>
      <c r="G1087" s="2">
        <v>3</v>
      </c>
      <c r="H1087" s="3">
        <v>464.41</v>
      </c>
      <c r="I1087" s="2">
        <v>0</v>
      </c>
      <c r="J1087" s="3">
        <v>0</v>
      </c>
      <c r="K1087" s="3">
        <v>1602.21</v>
      </c>
      <c r="L1087" s="3">
        <v>1193.07</v>
      </c>
      <c r="M1087" s="3">
        <v>409.14</v>
      </c>
      <c r="N1087" s="2" t="s">
        <v>68</v>
      </c>
      <c r="O1087" s="2" t="s">
        <v>24</v>
      </c>
      <c r="P1087" s="2" t="s">
        <v>25</v>
      </c>
      <c r="Q1087" s="2" t="s">
        <v>1719</v>
      </c>
      <c r="R1087" s="2" t="s">
        <v>27</v>
      </c>
    </row>
    <row r="1088" spans="1:18" x14ac:dyDescent="0.25">
      <c r="A1088" s="2" t="s">
        <v>1923</v>
      </c>
      <c r="B1088" s="6">
        <v>45955</v>
      </c>
      <c r="C1088" s="2" t="s">
        <v>693</v>
      </c>
      <c r="D1088" s="2" t="s">
        <v>52</v>
      </c>
      <c r="E1088" s="2" t="s">
        <v>478</v>
      </c>
      <c r="F1088" s="2" t="s">
        <v>479</v>
      </c>
      <c r="G1088" s="2">
        <v>5</v>
      </c>
      <c r="H1088" s="3">
        <v>313.47000000000003</v>
      </c>
      <c r="I1088" s="2">
        <v>0</v>
      </c>
      <c r="J1088" s="3">
        <v>0</v>
      </c>
      <c r="K1088" s="3">
        <v>1802.45</v>
      </c>
      <c r="L1088" s="3">
        <v>1230.5999999999999</v>
      </c>
      <c r="M1088" s="3">
        <v>571.85</v>
      </c>
      <c r="N1088" s="2" t="s">
        <v>47</v>
      </c>
      <c r="O1088" s="2" t="s">
        <v>24</v>
      </c>
      <c r="P1088" s="2" t="s">
        <v>25</v>
      </c>
      <c r="Q1088" s="2" t="s">
        <v>1515</v>
      </c>
      <c r="R1088" s="2" t="s">
        <v>27</v>
      </c>
    </row>
    <row r="1089" spans="1:18" x14ac:dyDescent="0.25">
      <c r="A1089" s="2" t="s">
        <v>2157</v>
      </c>
      <c r="B1089" s="6">
        <v>45955</v>
      </c>
      <c r="C1089" s="2" t="s">
        <v>1551</v>
      </c>
      <c r="D1089" s="2" t="s">
        <v>2158</v>
      </c>
      <c r="E1089" s="2" t="s">
        <v>1309</v>
      </c>
      <c r="F1089" s="2" t="s">
        <v>974</v>
      </c>
      <c r="G1089" s="2">
        <v>8</v>
      </c>
      <c r="H1089" s="3">
        <v>91.78</v>
      </c>
      <c r="I1089" s="2">
        <v>15</v>
      </c>
      <c r="J1089" s="3">
        <v>110.14</v>
      </c>
      <c r="K1089" s="3">
        <v>717.71</v>
      </c>
      <c r="L1089" s="3">
        <v>565.6</v>
      </c>
      <c r="M1089" s="3">
        <v>152.11000000000001</v>
      </c>
      <c r="N1089" s="2" t="s">
        <v>68</v>
      </c>
      <c r="O1089" s="2" t="s">
        <v>24</v>
      </c>
      <c r="P1089" s="2" t="s">
        <v>25</v>
      </c>
      <c r="Q1089" s="2" t="s">
        <v>2159</v>
      </c>
      <c r="R1089" s="2" t="s">
        <v>27</v>
      </c>
    </row>
    <row r="1090" spans="1:18" x14ac:dyDescent="0.25">
      <c r="A1090" s="2" t="s">
        <v>2238</v>
      </c>
      <c r="B1090" s="6">
        <v>45955</v>
      </c>
      <c r="C1090" s="2" t="s">
        <v>2115</v>
      </c>
      <c r="D1090" s="2" t="s">
        <v>405</v>
      </c>
      <c r="E1090" s="2" t="s">
        <v>243</v>
      </c>
      <c r="F1090" s="2" t="s">
        <v>239</v>
      </c>
      <c r="G1090" s="2">
        <v>8</v>
      </c>
      <c r="H1090" s="3">
        <v>486.77</v>
      </c>
      <c r="I1090" s="2">
        <v>20</v>
      </c>
      <c r="J1090" s="3">
        <v>778.83</v>
      </c>
      <c r="K1090" s="3">
        <v>3582.63</v>
      </c>
      <c r="L1090" s="3">
        <v>2032.4</v>
      </c>
      <c r="M1090" s="3">
        <v>1550.23</v>
      </c>
      <c r="N1090" s="2" t="s">
        <v>47</v>
      </c>
      <c r="O1090" s="2" t="s">
        <v>24</v>
      </c>
      <c r="P1090" s="2" t="s">
        <v>33</v>
      </c>
      <c r="Q1090" s="2" t="s">
        <v>2239</v>
      </c>
      <c r="R1090" s="2" t="s">
        <v>27</v>
      </c>
    </row>
    <row r="1091" spans="1:18" x14ac:dyDescent="0.25">
      <c r="A1091" s="2" t="s">
        <v>2422</v>
      </c>
      <c r="B1091" s="6">
        <v>45955</v>
      </c>
      <c r="C1091" s="2" t="s">
        <v>1948</v>
      </c>
      <c r="D1091" s="2" t="s">
        <v>220</v>
      </c>
      <c r="E1091" s="2" t="s">
        <v>1063</v>
      </c>
      <c r="F1091" s="2" t="s">
        <v>1064</v>
      </c>
      <c r="G1091" s="2">
        <v>7</v>
      </c>
      <c r="H1091" s="3">
        <v>359.38</v>
      </c>
      <c r="I1091" s="2">
        <v>0</v>
      </c>
      <c r="J1091" s="3">
        <v>0</v>
      </c>
      <c r="K1091" s="3">
        <v>2893.01</v>
      </c>
      <c r="L1091" s="3">
        <v>1436.89</v>
      </c>
      <c r="M1091" s="3">
        <v>1456.12</v>
      </c>
      <c r="N1091" s="2" t="s">
        <v>133</v>
      </c>
      <c r="O1091" s="2" t="s">
        <v>24</v>
      </c>
      <c r="P1091" s="2" t="s">
        <v>55</v>
      </c>
      <c r="Q1091" s="2" t="s">
        <v>2340</v>
      </c>
      <c r="R1091" s="2" t="s">
        <v>27</v>
      </c>
    </row>
    <row r="1092" spans="1:18" x14ac:dyDescent="0.25">
      <c r="A1092" s="2" t="s">
        <v>2532</v>
      </c>
      <c r="B1092" s="6">
        <v>45955</v>
      </c>
      <c r="C1092" s="2" t="s">
        <v>593</v>
      </c>
      <c r="D1092" s="2" t="s">
        <v>409</v>
      </c>
      <c r="E1092" s="2" t="s">
        <v>2009</v>
      </c>
      <c r="F1092" s="2" t="s">
        <v>2136</v>
      </c>
      <c r="G1092" s="2">
        <v>1</v>
      </c>
      <c r="H1092" s="3">
        <v>299.73</v>
      </c>
      <c r="I1092" s="2">
        <v>0</v>
      </c>
      <c r="J1092" s="3">
        <v>0</v>
      </c>
      <c r="K1092" s="3">
        <v>344.69</v>
      </c>
      <c r="L1092" s="3">
        <v>184.74</v>
      </c>
      <c r="M1092" s="3">
        <v>159.94999999999999</v>
      </c>
      <c r="N1092" s="2" t="s">
        <v>23</v>
      </c>
      <c r="O1092" s="2" t="s">
        <v>24</v>
      </c>
      <c r="P1092" s="2" t="s">
        <v>25</v>
      </c>
      <c r="Q1092" s="2" t="s">
        <v>2533</v>
      </c>
      <c r="R1092" s="2" t="s">
        <v>27</v>
      </c>
    </row>
    <row r="1093" spans="1:18" x14ac:dyDescent="0.25">
      <c r="A1093" s="2" t="s">
        <v>2724</v>
      </c>
      <c r="B1093" s="6">
        <v>45955</v>
      </c>
      <c r="C1093" s="2" t="s">
        <v>498</v>
      </c>
      <c r="D1093" s="2" t="s">
        <v>1269</v>
      </c>
      <c r="E1093" s="2" t="s">
        <v>1744</v>
      </c>
      <c r="F1093" s="2" t="s">
        <v>1745</v>
      </c>
      <c r="G1093" s="2">
        <v>3</v>
      </c>
      <c r="H1093" s="3">
        <v>236.56</v>
      </c>
      <c r="I1093" s="2">
        <v>15</v>
      </c>
      <c r="J1093" s="3">
        <v>106.45</v>
      </c>
      <c r="K1093" s="3">
        <v>693.71</v>
      </c>
      <c r="L1093" s="3">
        <v>635.19000000000005</v>
      </c>
      <c r="M1093" s="3">
        <v>58.52</v>
      </c>
      <c r="N1093" s="2" t="s">
        <v>47</v>
      </c>
      <c r="O1093" s="2" t="s">
        <v>24</v>
      </c>
      <c r="P1093" s="2" t="s">
        <v>55</v>
      </c>
      <c r="Q1093" s="2" t="s">
        <v>435</v>
      </c>
      <c r="R1093" s="2" t="s">
        <v>27</v>
      </c>
    </row>
    <row r="1094" spans="1:18" x14ac:dyDescent="0.25">
      <c r="A1094" s="2" t="s">
        <v>3032</v>
      </c>
      <c r="B1094" s="6">
        <v>45955</v>
      </c>
      <c r="C1094" s="2" t="s">
        <v>3033</v>
      </c>
      <c r="D1094" s="2" t="s">
        <v>269</v>
      </c>
      <c r="E1094" s="2" t="s">
        <v>153</v>
      </c>
      <c r="F1094" s="2" t="s">
        <v>154</v>
      </c>
      <c r="G1094" s="2">
        <v>5</v>
      </c>
      <c r="H1094" s="3">
        <v>155.55000000000001</v>
      </c>
      <c r="I1094" s="2">
        <v>0</v>
      </c>
      <c r="J1094" s="3">
        <v>0</v>
      </c>
      <c r="K1094" s="3">
        <v>894.41</v>
      </c>
      <c r="L1094" s="3">
        <v>688.2</v>
      </c>
      <c r="M1094" s="3">
        <v>206.21</v>
      </c>
      <c r="N1094" s="2" t="s">
        <v>80</v>
      </c>
      <c r="O1094" s="2" t="s">
        <v>24</v>
      </c>
      <c r="P1094" s="2" t="s">
        <v>25</v>
      </c>
      <c r="Q1094" s="2" t="s">
        <v>3034</v>
      </c>
      <c r="R1094" s="2" t="s">
        <v>27</v>
      </c>
    </row>
    <row r="1095" spans="1:18" x14ac:dyDescent="0.25">
      <c r="A1095" s="2" t="s">
        <v>3106</v>
      </c>
      <c r="B1095" s="6">
        <v>45955</v>
      </c>
      <c r="C1095" s="2" t="s">
        <v>1179</v>
      </c>
      <c r="D1095" s="2" t="s">
        <v>1189</v>
      </c>
      <c r="E1095" s="2" t="s">
        <v>366</v>
      </c>
      <c r="F1095" s="2" t="s">
        <v>896</v>
      </c>
      <c r="G1095" s="2">
        <v>7</v>
      </c>
      <c r="H1095" s="3">
        <v>194.4</v>
      </c>
      <c r="I1095" s="2">
        <v>20</v>
      </c>
      <c r="J1095" s="3">
        <v>272.16000000000003</v>
      </c>
      <c r="K1095" s="3">
        <v>1251.94</v>
      </c>
      <c r="L1095" s="3">
        <v>1107.96</v>
      </c>
      <c r="M1095" s="3">
        <v>143.97999999999999</v>
      </c>
      <c r="N1095" s="2" t="s">
        <v>47</v>
      </c>
      <c r="O1095" s="2" t="s">
        <v>24</v>
      </c>
      <c r="P1095" s="2" t="s">
        <v>25</v>
      </c>
      <c r="Q1095" s="2" t="s">
        <v>2227</v>
      </c>
      <c r="R1095" s="2" t="s">
        <v>27</v>
      </c>
    </row>
    <row r="1096" spans="1:18" x14ac:dyDescent="0.25">
      <c r="A1096" s="2" t="s">
        <v>3155</v>
      </c>
      <c r="B1096" s="6">
        <v>45955</v>
      </c>
      <c r="C1096" s="2" t="s">
        <v>477</v>
      </c>
      <c r="D1096" s="2" t="s">
        <v>539</v>
      </c>
      <c r="E1096" s="2" t="s">
        <v>259</v>
      </c>
      <c r="F1096" s="2" t="s">
        <v>260</v>
      </c>
      <c r="G1096" s="2">
        <v>6</v>
      </c>
      <c r="H1096" s="3">
        <v>283.7</v>
      </c>
      <c r="I1096" s="2">
        <v>20</v>
      </c>
      <c r="J1096" s="3">
        <v>340.44</v>
      </c>
      <c r="K1096" s="3">
        <v>1566.02</v>
      </c>
      <c r="L1096" s="3">
        <v>1263.1199999999999</v>
      </c>
      <c r="M1096" s="3">
        <v>302.89999999999998</v>
      </c>
      <c r="N1096" s="2" t="s">
        <v>133</v>
      </c>
      <c r="O1096" s="2" t="s">
        <v>24</v>
      </c>
      <c r="P1096" s="2" t="s">
        <v>25</v>
      </c>
      <c r="Q1096" s="2" t="s">
        <v>456</v>
      </c>
      <c r="R1096" s="2" t="s">
        <v>27</v>
      </c>
    </row>
    <row r="1097" spans="1:18" x14ac:dyDescent="0.25">
      <c r="A1097" s="2" t="s">
        <v>3389</v>
      </c>
      <c r="B1097" s="6">
        <v>45955</v>
      </c>
      <c r="C1097" s="2" t="s">
        <v>2271</v>
      </c>
      <c r="D1097" s="2" t="s">
        <v>543</v>
      </c>
      <c r="E1097" s="2" t="s">
        <v>1431</v>
      </c>
      <c r="F1097" s="2" t="s">
        <v>1436</v>
      </c>
      <c r="G1097" s="2">
        <v>2</v>
      </c>
      <c r="H1097" s="3">
        <v>386.17</v>
      </c>
      <c r="I1097" s="2">
        <v>0</v>
      </c>
      <c r="J1097" s="3">
        <v>0</v>
      </c>
      <c r="K1097" s="3">
        <v>888.19</v>
      </c>
      <c r="L1097" s="3">
        <v>551.34</v>
      </c>
      <c r="M1097" s="3">
        <v>336.85</v>
      </c>
      <c r="N1097" s="2" t="s">
        <v>47</v>
      </c>
      <c r="O1097" s="2" t="s">
        <v>24</v>
      </c>
      <c r="P1097" s="2" t="s">
        <v>25</v>
      </c>
      <c r="Q1097" s="2" t="s">
        <v>266</v>
      </c>
      <c r="R1097" s="2" t="s">
        <v>27</v>
      </c>
    </row>
    <row r="1098" spans="1:18" x14ac:dyDescent="0.25">
      <c r="A1098" s="2" t="s">
        <v>3579</v>
      </c>
      <c r="B1098" s="6">
        <v>45955</v>
      </c>
      <c r="C1098" s="2" t="s">
        <v>2235</v>
      </c>
      <c r="D1098" s="2" t="s">
        <v>107</v>
      </c>
      <c r="E1098" s="2" t="s">
        <v>2594</v>
      </c>
      <c r="F1098" s="2" t="s">
        <v>1191</v>
      </c>
      <c r="G1098" s="2">
        <v>6</v>
      </c>
      <c r="H1098" s="3">
        <v>66.16</v>
      </c>
      <c r="I1098" s="2">
        <v>0</v>
      </c>
      <c r="J1098" s="3">
        <v>0</v>
      </c>
      <c r="K1098" s="3">
        <v>456.5</v>
      </c>
      <c r="L1098" s="3">
        <v>288.89999999999998</v>
      </c>
      <c r="M1098" s="3">
        <v>167.6</v>
      </c>
      <c r="N1098" s="2" t="s">
        <v>133</v>
      </c>
      <c r="O1098" s="2" t="s">
        <v>24</v>
      </c>
      <c r="P1098" s="2" t="s">
        <v>55</v>
      </c>
      <c r="Q1098" s="2" t="s">
        <v>1510</v>
      </c>
      <c r="R1098" s="2" t="s">
        <v>27</v>
      </c>
    </row>
    <row r="1099" spans="1:18" x14ac:dyDescent="0.25">
      <c r="A1099" s="2" t="s">
        <v>3602</v>
      </c>
      <c r="B1099" s="6">
        <v>45955</v>
      </c>
      <c r="C1099" s="2" t="s">
        <v>931</v>
      </c>
      <c r="D1099" s="2" t="s">
        <v>365</v>
      </c>
      <c r="E1099" s="2" t="s">
        <v>1289</v>
      </c>
      <c r="F1099" s="2" t="s">
        <v>662</v>
      </c>
      <c r="G1099" s="2">
        <v>4</v>
      </c>
      <c r="H1099" s="3">
        <v>514.83000000000004</v>
      </c>
      <c r="I1099" s="2">
        <v>15</v>
      </c>
      <c r="J1099" s="3">
        <v>308.89999999999998</v>
      </c>
      <c r="K1099" s="3">
        <v>2012.98</v>
      </c>
      <c r="L1099" s="3">
        <v>1547.56</v>
      </c>
      <c r="M1099" s="3">
        <v>465.42</v>
      </c>
      <c r="N1099" s="2" t="s">
        <v>23</v>
      </c>
      <c r="O1099" s="2" t="s">
        <v>24</v>
      </c>
      <c r="P1099" s="2" t="s">
        <v>55</v>
      </c>
      <c r="Q1099" s="2" t="s">
        <v>2673</v>
      </c>
      <c r="R1099" s="2" t="s">
        <v>27</v>
      </c>
    </row>
    <row r="1100" spans="1:18" x14ac:dyDescent="0.25">
      <c r="A1100" s="2" t="s">
        <v>3823</v>
      </c>
      <c r="B1100" s="6">
        <v>45955</v>
      </c>
      <c r="C1100" s="2" t="s">
        <v>2618</v>
      </c>
      <c r="D1100" s="2" t="s">
        <v>95</v>
      </c>
      <c r="E1100" s="2" t="s">
        <v>232</v>
      </c>
      <c r="F1100" s="2" t="s">
        <v>233</v>
      </c>
      <c r="G1100" s="2">
        <v>1</v>
      </c>
      <c r="H1100" s="3">
        <v>522.78</v>
      </c>
      <c r="I1100" s="2">
        <v>15</v>
      </c>
      <c r="J1100" s="3">
        <v>78.42</v>
      </c>
      <c r="K1100" s="3">
        <v>511.01</v>
      </c>
      <c r="L1100" s="3">
        <v>395.87</v>
      </c>
      <c r="M1100" s="3">
        <v>115.14</v>
      </c>
      <c r="N1100" s="2" t="s">
        <v>80</v>
      </c>
      <c r="O1100" s="2" t="s">
        <v>24</v>
      </c>
      <c r="P1100" s="2" t="s">
        <v>25</v>
      </c>
      <c r="Q1100" s="2" t="s">
        <v>1999</v>
      </c>
      <c r="R1100" s="2" t="s">
        <v>27</v>
      </c>
    </row>
    <row r="1101" spans="1:18" x14ac:dyDescent="0.25">
      <c r="A1101" s="2" t="s">
        <v>4157</v>
      </c>
      <c r="B1101" s="6">
        <v>45955</v>
      </c>
      <c r="C1101" s="2" t="s">
        <v>1731</v>
      </c>
      <c r="D1101" s="2" t="s">
        <v>2605</v>
      </c>
      <c r="E1101" s="2" t="s">
        <v>297</v>
      </c>
      <c r="F1101" s="2" t="s">
        <v>298</v>
      </c>
      <c r="G1101" s="2">
        <v>3</v>
      </c>
      <c r="H1101" s="3">
        <v>263.31</v>
      </c>
      <c r="I1101" s="2">
        <v>0</v>
      </c>
      <c r="J1101" s="3">
        <v>0</v>
      </c>
      <c r="K1101" s="3">
        <v>908.42</v>
      </c>
      <c r="L1101" s="3">
        <v>689.58</v>
      </c>
      <c r="M1101" s="3">
        <v>218.84</v>
      </c>
      <c r="N1101" s="2" t="s">
        <v>40</v>
      </c>
      <c r="O1101" s="2" t="s">
        <v>24</v>
      </c>
      <c r="P1101" s="2" t="s">
        <v>25</v>
      </c>
      <c r="Q1101" s="2" t="s">
        <v>2638</v>
      </c>
      <c r="R1101" s="2" t="s">
        <v>27</v>
      </c>
    </row>
    <row r="1102" spans="1:18" x14ac:dyDescent="0.25">
      <c r="A1102" s="2" t="s">
        <v>4227</v>
      </c>
      <c r="B1102" s="6">
        <v>45955</v>
      </c>
      <c r="C1102" s="2" t="s">
        <v>660</v>
      </c>
      <c r="D1102" s="2" t="s">
        <v>1650</v>
      </c>
      <c r="E1102" s="2" t="s">
        <v>38</v>
      </c>
      <c r="F1102" s="2" t="s">
        <v>2603</v>
      </c>
      <c r="G1102" s="2">
        <v>3</v>
      </c>
      <c r="H1102" s="3">
        <v>232.2</v>
      </c>
      <c r="I1102" s="2">
        <v>0</v>
      </c>
      <c r="J1102" s="3">
        <v>0</v>
      </c>
      <c r="K1102" s="3">
        <v>801.09</v>
      </c>
      <c r="L1102" s="3">
        <v>482.94</v>
      </c>
      <c r="M1102" s="3">
        <v>318.14999999999998</v>
      </c>
      <c r="N1102" s="2" t="s">
        <v>80</v>
      </c>
      <c r="O1102" s="2" t="s">
        <v>24</v>
      </c>
      <c r="P1102" s="2" t="s">
        <v>25</v>
      </c>
      <c r="Q1102" s="2" t="s">
        <v>2081</v>
      </c>
      <c r="R1102" s="2" t="s">
        <v>27</v>
      </c>
    </row>
    <row r="1103" spans="1:18" x14ac:dyDescent="0.25">
      <c r="A1103" s="2" t="s">
        <v>4447</v>
      </c>
      <c r="B1103" s="6">
        <v>45955</v>
      </c>
      <c r="C1103" s="2" t="s">
        <v>157</v>
      </c>
      <c r="D1103" s="2" t="s">
        <v>549</v>
      </c>
      <c r="E1103" s="2" t="s">
        <v>66</v>
      </c>
      <c r="F1103" s="2" t="s">
        <v>1165</v>
      </c>
      <c r="G1103" s="2">
        <v>7</v>
      </c>
      <c r="H1103" s="3">
        <v>227.52</v>
      </c>
      <c r="I1103" s="2">
        <v>0</v>
      </c>
      <c r="J1103" s="3">
        <v>0</v>
      </c>
      <c r="K1103" s="3">
        <v>1831.54</v>
      </c>
      <c r="L1103" s="3">
        <v>1275.19</v>
      </c>
      <c r="M1103" s="3">
        <v>556.35</v>
      </c>
      <c r="N1103" s="2" t="s">
        <v>47</v>
      </c>
      <c r="O1103" s="2" t="s">
        <v>24</v>
      </c>
      <c r="P1103" s="2" t="s">
        <v>25</v>
      </c>
      <c r="Q1103" s="2" t="s">
        <v>2071</v>
      </c>
      <c r="R1103" s="2" t="s">
        <v>27</v>
      </c>
    </row>
    <row r="1104" spans="1:18" x14ac:dyDescent="0.25">
      <c r="A1104" s="2" t="s">
        <v>4449</v>
      </c>
      <c r="B1104" s="6">
        <v>45955</v>
      </c>
      <c r="C1104" s="2" t="s">
        <v>2057</v>
      </c>
      <c r="D1104" s="2" t="s">
        <v>176</v>
      </c>
      <c r="E1104" s="2" t="s">
        <v>1066</v>
      </c>
      <c r="F1104" s="2" t="s">
        <v>1201</v>
      </c>
      <c r="G1104" s="2">
        <v>2</v>
      </c>
      <c r="H1104" s="3">
        <v>355.64</v>
      </c>
      <c r="I1104" s="2">
        <v>0</v>
      </c>
      <c r="J1104" s="3">
        <v>0</v>
      </c>
      <c r="K1104" s="3">
        <v>817.97</v>
      </c>
      <c r="L1104" s="3">
        <v>606.82000000000005</v>
      </c>
      <c r="M1104" s="3">
        <v>211.15</v>
      </c>
      <c r="N1104" s="2" t="s">
        <v>40</v>
      </c>
      <c r="O1104" s="2" t="s">
        <v>24</v>
      </c>
      <c r="P1104" s="2" t="s">
        <v>25</v>
      </c>
      <c r="Q1104" s="2" t="s">
        <v>757</v>
      </c>
      <c r="R1104" s="2" t="s">
        <v>27</v>
      </c>
    </row>
    <row r="1105" spans="1:18" x14ac:dyDescent="0.25">
      <c r="A1105" s="2" t="s">
        <v>628</v>
      </c>
      <c r="B1105" s="6">
        <v>45954</v>
      </c>
      <c r="C1105" s="2" t="s">
        <v>629</v>
      </c>
      <c r="D1105" s="2" t="s">
        <v>432</v>
      </c>
      <c r="E1105" s="2" t="s">
        <v>606</v>
      </c>
      <c r="F1105" s="2" t="s">
        <v>630</v>
      </c>
      <c r="G1105" s="2">
        <v>7</v>
      </c>
      <c r="H1105" s="3">
        <v>342.68</v>
      </c>
      <c r="I1105" s="2">
        <v>5</v>
      </c>
      <c r="J1105" s="3">
        <v>119.94</v>
      </c>
      <c r="K1105" s="3">
        <v>2278.8200000000002</v>
      </c>
      <c r="L1105" s="3">
        <v>1759.94</v>
      </c>
      <c r="M1105" s="3">
        <v>518.88</v>
      </c>
      <c r="N1105" s="2" t="s">
        <v>68</v>
      </c>
      <c r="O1105" s="2" t="s">
        <v>24</v>
      </c>
      <c r="P1105" s="2" t="s">
        <v>25</v>
      </c>
      <c r="Q1105" s="2" t="s">
        <v>631</v>
      </c>
      <c r="R1105" s="2" t="s">
        <v>49</v>
      </c>
    </row>
    <row r="1106" spans="1:18" x14ac:dyDescent="0.25">
      <c r="A1106" s="2" t="s">
        <v>1998</v>
      </c>
      <c r="B1106" s="6">
        <v>45954</v>
      </c>
      <c r="C1106" s="2" t="s">
        <v>1729</v>
      </c>
      <c r="D1106" s="2" t="s">
        <v>186</v>
      </c>
      <c r="E1106" s="2" t="s">
        <v>857</v>
      </c>
      <c r="F1106" s="2" t="s">
        <v>121</v>
      </c>
      <c r="G1106" s="2">
        <v>5</v>
      </c>
      <c r="H1106" s="3">
        <v>217.42</v>
      </c>
      <c r="I1106" s="2">
        <v>0</v>
      </c>
      <c r="J1106" s="3">
        <v>0</v>
      </c>
      <c r="K1106" s="3">
        <v>1087.0999999999999</v>
      </c>
      <c r="L1106" s="3">
        <v>885.15</v>
      </c>
      <c r="M1106" s="3">
        <v>201.95</v>
      </c>
      <c r="N1106" s="2" t="s">
        <v>47</v>
      </c>
      <c r="O1106" s="2" t="s">
        <v>24</v>
      </c>
      <c r="P1106" s="2" t="s">
        <v>25</v>
      </c>
      <c r="Q1106" s="2" t="s">
        <v>1999</v>
      </c>
      <c r="R1106" s="2" t="s">
        <v>49</v>
      </c>
    </row>
    <row r="1107" spans="1:18" x14ac:dyDescent="0.25">
      <c r="A1107" s="2" t="s">
        <v>2222</v>
      </c>
      <c r="B1107" s="6">
        <v>45954</v>
      </c>
      <c r="C1107" s="2" t="s">
        <v>2223</v>
      </c>
      <c r="D1107" s="2" t="s">
        <v>337</v>
      </c>
      <c r="E1107" s="2" t="s">
        <v>2224</v>
      </c>
      <c r="F1107" s="2" t="s">
        <v>1100</v>
      </c>
      <c r="G1107" s="2">
        <v>3</v>
      </c>
      <c r="H1107" s="3">
        <v>186.38</v>
      </c>
      <c r="I1107" s="2">
        <v>0</v>
      </c>
      <c r="J1107" s="3">
        <v>0</v>
      </c>
      <c r="K1107" s="3">
        <v>559.14</v>
      </c>
      <c r="L1107" s="3">
        <v>406.98</v>
      </c>
      <c r="M1107" s="3">
        <v>152.16</v>
      </c>
      <c r="N1107" s="2" t="s">
        <v>133</v>
      </c>
      <c r="O1107" s="2" t="s">
        <v>24</v>
      </c>
      <c r="P1107" s="2" t="s">
        <v>25</v>
      </c>
      <c r="Q1107" s="2" t="s">
        <v>773</v>
      </c>
      <c r="R1107" s="2" t="s">
        <v>49</v>
      </c>
    </row>
    <row r="1108" spans="1:18" x14ac:dyDescent="0.25">
      <c r="A1108" s="2" t="s">
        <v>2788</v>
      </c>
      <c r="B1108" s="6">
        <v>45954</v>
      </c>
      <c r="C1108" s="2" t="s">
        <v>1729</v>
      </c>
      <c r="D1108" s="2" t="s">
        <v>647</v>
      </c>
      <c r="E1108" s="2" t="s">
        <v>857</v>
      </c>
      <c r="F1108" s="2" t="s">
        <v>121</v>
      </c>
      <c r="G1108" s="2">
        <v>1</v>
      </c>
      <c r="H1108" s="3">
        <v>123.11</v>
      </c>
      <c r="I1108" s="2">
        <v>0</v>
      </c>
      <c r="J1108" s="3">
        <v>0</v>
      </c>
      <c r="K1108" s="3">
        <v>123.11</v>
      </c>
      <c r="L1108" s="3">
        <v>91.18</v>
      </c>
      <c r="M1108" s="3">
        <v>31.93</v>
      </c>
      <c r="N1108" s="2" t="s">
        <v>133</v>
      </c>
      <c r="O1108" s="2" t="s">
        <v>24</v>
      </c>
      <c r="P1108" s="2" t="s">
        <v>25</v>
      </c>
      <c r="Q1108" s="2" t="s">
        <v>2668</v>
      </c>
      <c r="R1108" s="2" t="s">
        <v>49</v>
      </c>
    </row>
    <row r="1109" spans="1:18" x14ac:dyDescent="0.25">
      <c r="A1109" s="2" t="s">
        <v>2854</v>
      </c>
      <c r="B1109" s="6">
        <v>45954</v>
      </c>
      <c r="C1109" s="2" t="s">
        <v>1624</v>
      </c>
      <c r="D1109" s="2" t="s">
        <v>1189</v>
      </c>
      <c r="E1109" s="2" t="s">
        <v>2611</v>
      </c>
      <c r="F1109" s="2" t="s">
        <v>2612</v>
      </c>
      <c r="G1109" s="2">
        <v>6</v>
      </c>
      <c r="H1109" s="3">
        <v>211.31</v>
      </c>
      <c r="I1109" s="2">
        <v>0</v>
      </c>
      <c r="J1109" s="3">
        <v>0</v>
      </c>
      <c r="K1109" s="3">
        <v>1267.8599999999999</v>
      </c>
      <c r="L1109" s="3">
        <v>949.68</v>
      </c>
      <c r="M1109" s="3">
        <v>318.18</v>
      </c>
      <c r="N1109" s="2" t="s">
        <v>68</v>
      </c>
      <c r="O1109" s="2" t="s">
        <v>24</v>
      </c>
      <c r="P1109" s="2" t="s">
        <v>55</v>
      </c>
      <c r="Q1109" s="2" t="s">
        <v>980</v>
      </c>
      <c r="R1109" s="2" t="s">
        <v>49</v>
      </c>
    </row>
    <row r="1110" spans="1:18" x14ac:dyDescent="0.25">
      <c r="A1110" s="2" t="s">
        <v>2868</v>
      </c>
      <c r="B1110" s="6">
        <v>45954</v>
      </c>
      <c r="C1110" s="2" t="s">
        <v>870</v>
      </c>
      <c r="D1110" s="2" t="s">
        <v>891</v>
      </c>
      <c r="E1110" s="2" t="s">
        <v>1893</v>
      </c>
      <c r="F1110" s="2" t="s">
        <v>2601</v>
      </c>
      <c r="G1110" s="2">
        <v>8</v>
      </c>
      <c r="H1110" s="3">
        <v>481.36</v>
      </c>
      <c r="I1110" s="2">
        <v>5</v>
      </c>
      <c r="J1110" s="3">
        <v>192.54</v>
      </c>
      <c r="K1110" s="3">
        <v>3658.34</v>
      </c>
      <c r="L1110" s="3">
        <v>2859.76</v>
      </c>
      <c r="M1110" s="3">
        <v>798.58</v>
      </c>
      <c r="N1110" s="2" t="s">
        <v>133</v>
      </c>
      <c r="O1110" s="2" t="s">
        <v>24</v>
      </c>
      <c r="P1110" s="2" t="s">
        <v>25</v>
      </c>
      <c r="Q1110" s="2" t="s">
        <v>104</v>
      </c>
      <c r="R1110" s="2" t="s">
        <v>49</v>
      </c>
    </row>
    <row r="1111" spans="1:18" x14ac:dyDescent="0.25">
      <c r="A1111" s="2" t="s">
        <v>3284</v>
      </c>
      <c r="B1111" s="6">
        <v>45954</v>
      </c>
      <c r="C1111" s="2" t="s">
        <v>313</v>
      </c>
      <c r="D1111" s="2" t="s">
        <v>231</v>
      </c>
      <c r="E1111" s="2" t="s">
        <v>1368</v>
      </c>
      <c r="F1111" s="2" t="s">
        <v>2067</v>
      </c>
      <c r="G1111" s="2">
        <v>6</v>
      </c>
      <c r="H1111" s="3">
        <v>478.08</v>
      </c>
      <c r="I1111" s="2">
        <v>0</v>
      </c>
      <c r="J1111" s="3">
        <v>0</v>
      </c>
      <c r="K1111" s="3">
        <v>2868.48</v>
      </c>
      <c r="L1111" s="3">
        <v>1853.64</v>
      </c>
      <c r="M1111" s="3">
        <v>1014.84</v>
      </c>
      <c r="N1111" s="2" t="s">
        <v>68</v>
      </c>
      <c r="O1111" s="2" t="s">
        <v>24</v>
      </c>
      <c r="P1111" s="2" t="s">
        <v>25</v>
      </c>
      <c r="Q1111" s="2" t="s">
        <v>3285</v>
      </c>
      <c r="R1111" s="2" t="s">
        <v>49</v>
      </c>
    </row>
    <row r="1112" spans="1:18" x14ac:dyDescent="0.25">
      <c r="A1112" s="2" t="s">
        <v>3628</v>
      </c>
      <c r="B1112" s="6">
        <v>45954</v>
      </c>
      <c r="C1112" s="2" t="s">
        <v>3629</v>
      </c>
      <c r="D1112" s="2" t="s">
        <v>2670</v>
      </c>
      <c r="E1112" s="2" t="s">
        <v>950</v>
      </c>
      <c r="F1112" s="2" t="s">
        <v>3453</v>
      </c>
      <c r="G1112" s="2">
        <v>4</v>
      </c>
      <c r="H1112" s="3">
        <v>519.78</v>
      </c>
      <c r="I1112" s="2">
        <v>0</v>
      </c>
      <c r="J1112" s="3">
        <v>0</v>
      </c>
      <c r="K1112" s="3">
        <v>2079.12</v>
      </c>
      <c r="L1112" s="3">
        <v>1591.68</v>
      </c>
      <c r="M1112" s="3">
        <v>487.44</v>
      </c>
      <c r="N1112" s="2" t="s">
        <v>133</v>
      </c>
      <c r="O1112" s="2" t="s">
        <v>24</v>
      </c>
      <c r="P1112" s="2" t="s">
        <v>25</v>
      </c>
      <c r="Q1112" s="2" t="s">
        <v>261</v>
      </c>
      <c r="R1112" s="2" t="s">
        <v>49</v>
      </c>
    </row>
    <row r="1113" spans="1:18" x14ac:dyDescent="0.25">
      <c r="A1113" s="2" t="s">
        <v>3736</v>
      </c>
      <c r="B1113" s="6">
        <v>45954</v>
      </c>
      <c r="C1113" s="2" t="s">
        <v>2394</v>
      </c>
      <c r="D1113" s="2" t="s">
        <v>130</v>
      </c>
      <c r="E1113" s="2" t="s">
        <v>291</v>
      </c>
      <c r="F1113" s="2" t="s">
        <v>520</v>
      </c>
      <c r="G1113" s="2">
        <v>6</v>
      </c>
      <c r="H1113" s="3">
        <v>421.55</v>
      </c>
      <c r="I1113" s="2">
        <v>0</v>
      </c>
      <c r="J1113" s="3">
        <v>0</v>
      </c>
      <c r="K1113" s="3">
        <v>2529.3000000000002</v>
      </c>
      <c r="L1113" s="3">
        <v>1758.3</v>
      </c>
      <c r="M1113" s="3">
        <v>771</v>
      </c>
      <c r="N1113" s="2" t="s">
        <v>47</v>
      </c>
      <c r="O1113" s="2" t="s">
        <v>24</v>
      </c>
      <c r="P1113" s="2" t="s">
        <v>25</v>
      </c>
      <c r="Q1113" s="2" t="s">
        <v>1330</v>
      </c>
      <c r="R1113" s="2" t="s">
        <v>49</v>
      </c>
    </row>
    <row r="1114" spans="1:18" x14ac:dyDescent="0.25">
      <c r="A1114" s="2" t="s">
        <v>3859</v>
      </c>
      <c r="B1114" s="6">
        <v>45954</v>
      </c>
      <c r="C1114" s="2" t="s">
        <v>1062</v>
      </c>
      <c r="D1114" s="2" t="s">
        <v>284</v>
      </c>
      <c r="E1114" s="2" t="s">
        <v>248</v>
      </c>
      <c r="F1114" s="2" t="s">
        <v>249</v>
      </c>
      <c r="G1114" s="2">
        <v>8</v>
      </c>
      <c r="H1114" s="3">
        <v>78.319999999999993</v>
      </c>
      <c r="I1114" s="2">
        <v>0</v>
      </c>
      <c r="J1114" s="3">
        <v>0</v>
      </c>
      <c r="K1114" s="3">
        <v>626.55999999999995</v>
      </c>
      <c r="L1114" s="3">
        <v>434.56</v>
      </c>
      <c r="M1114" s="3">
        <v>192</v>
      </c>
      <c r="N1114" s="2" t="s">
        <v>133</v>
      </c>
      <c r="O1114" s="2" t="s">
        <v>24</v>
      </c>
      <c r="P1114" s="2" t="s">
        <v>25</v>
      </c>
      <c r="Q1114" s="2" t="s">
        <v>2485</v>
      </c>
      <c r="R1114" s="2" t="s">
        <v>49</v>
      </c>
    </row>
    <row r="1115" spans="1:18" x14ac:dyDescent="0.25">
      <c r="A1115" s="2" t="s">
        <v>3940</v>
      </c>
      <c r="B1115" s="6">
        <v>45954</v>
      </c>
      <c r="C1115" s="2" t="s">
        <v>342</v>
      </c>
      <c r="D1115" s="2" t="s">
        <v>755</v>
      </c>
      <c r="E1115" s="2" t="s">
        <v>78</v>
      </c>
      <c r="F1115" s="2" t="s">
        <v>79</v>
      </c>
      <c r="G1115" s="2">
        <v>6</v>
      </c>
      <c r="H1115" s="3">
        <v>485.63</v>
      </c>
      <c r="I1115" s="2">
        <v>5</v>
      </c>
      <c r="J1115" s="3">
        <v>145.69</v>
      </c>
      <c r="K1115" s="3">
        <v>2768.09</v>
      </c>
      <c r="L1115" s="3">
        <v>2111.2199999999998</v>
      </c>
      <c r="M1115" s="3">
        <v>656.87</v>
      </c>
      <c r="N1115" s="2" t="s">
        <v>80</v>
      </c>
      <c r="O1115" s="2" t="s">
        <v>24</v>
      </c>
      <c r="P1115" s="2" t="s">
        <v>55</v>
      </c>
      <c r="Q1115" s="2" t="s">
        <v>2078</v>
      </c>
      <c r="R1115" s="2" t="s">
        <v>49</v>
      </c>
    </row>
    <row r="1116" spans="1:18" x14ac:dyDescent="0.25">
      <c r="A1116" s="2" t="s">
        <v>3977</v>
      </c>
      <c r="B1116" s="6">
        <v>45954</v>
      </c>
      <c r="C1116" s="2" t="s">
        <v>931</v>
      </c>
      <c r="D1116" s="2" t="s">
        <v>280</v>
      </c>
      <c r="E1116" s="2" t="s">
        <v>400</v>
      </c>
      <c r="F1116" s="2" t="s">
        <v>1223</v>
      </c>
      <c r="G1116" s="2">
        <v>6</v>
      </c>
      <c r="H1116" s="3">
        <v>126.77</v>
      </c>
      <c r="I1116" s="2">
        <v>20</v>
      </c>
      <c r="J1116" s="3">
        <v>152.12</v>
      </c>
      <c r="K1116" s="3">
        <v>608.5</v>
      </c>
      <c r="L1116" s="3">
        <v>584.1</v>
      </c>
      <c r="M1116" s="3">
        <v>24.4</v>
      </c>
      <c r="N1116" s="2" t="s">
        <v>133</v>
      </c>
      <c r="O1116" s="2" t="s">
        <v>345</v>
      </c>
      <c r="P1116" s="2" t="s">
        <v>55</v>
      </c>
      <c r="Q1116" s="2" t="s">
        <v>3735</v>
      </c>
      <c r="R1116" s="2" t="s">
        <v>49</v>
      </c>
    </row>
    <row r="1117" spans="1:18" x14ac:dyDescent="0.25">
      <c r="A1117" s="2" t="s">
        <v>4146</v>
      </c>
      <c r="B1117" s="6">
        <v>45954</v>
      </c>
      <c r="C1117" s="2" t="s">
        <v>1176</v>
      </c>
      <c r="D1117" s="2" t="s">
        <v>326</v>
      </c>
      <c r="E1117" s="2" t="s">
        <v>1092</v>
      </c>
      <c r="F1117" s="2" t="s">
        <v>1093</v>
      </c>
      <c r="G1117" s="2">
        <v>2</v>
      </c>
      <c r="H1117" s="3">
        <v>400.33</v>
      </c>
      <c r="I1117" s="2">
        <v>10</v>
      </c>
      <c r="J1117" s="3">
        <v>80.069999999999993</v>
      </c>
      <c r="K1117" s="3">
        <v>720.59</v>
      </c>
      <c r="L1117" s="3">
        <v>681.8</v>
      </c>
      <c r="M1117" s="3">
        <v>38.79</v>
      </c>
      <c r="N1117" s="2" t="s">
        <v>133</v>
      </c>
      <c r="O1117" s="2" t="s">
        <v>24</v>
      </c>
      <c r="P1117" s="2" t="s">
        <v>25</v>
      </c>
      <c r="Q1117" s="2" t="s">
        <v>663</v>
      </c>
      <c r="R1117" s="2" t="s">
        <v>49</v>
      </c>
    </row>
    <row r="1118" spans="1:18" x14ac:dyDescent="0.25">
      <c r="A1118" s="2" t="s">
        <v>4419</v>
      </c>
      <c r="B1118" s="6">
        <v>45954</v>
      </c>
      <c r="C1118" s="2" t="s">
        <v>940</v>
      </c>
      <c r="D1118" s="2" t="s">
        <v>1305</v>
      </c>
      <c r="E1118" s="2" t="s">
        <v>327</v>
      </c>
      <c r="F1118" s="2" t="s">
        <v>892</v>
      </c>
      <c r="G1118" s="2">
        <v>3</v>
      </c>
      <c r="H1118" s="3">
        <v>490.22</v>
      </c>
      <c r="I1118" s="2">
        <v>5</v>
      </c>
      <c r="J1118" s="3">
        <v>73.53</v>
      </c>
      <c r="K1118" s="3">
        <v>1397.13</v>
      </c>
      <c r="L1118" s="3">
        <v>1120.74</v>
      </c>
      <c r="M1118" s="3">
        <v>276.39</v>
      </c>
      <c r="N1118" s="2" t="s">
        <v>47</v>
      </c>
      <c r="O1118" s="2" t="s">
        <v>24</v>
      </c>
      <c r="P1118" s="2" t="s">
        <v>55</v>
      </c>
      <c r="Q1118" s="2" t="s">
        <v>3082</v>
      </c>
      <c r="R1118" s="2" t="s">
        <v>49</v>
      </c>
    </row>
    <row r="1119" spans="1:18" x14ac:dyDescent="0.25">
      <c r="A1119" s="2" t="s">
        <v>1164</v>
      </c>
      <c r="B1119" s="6">
        <v>45953</v>
      </c>
      <c r="C1119" s="2" t="s">
        <v>657</v>
      </c>
      <c r="D1119" s="2" t="s">
        <v>891</v>
      </c>
      <c r="E1119" s="2" t="s">
        <v>704</v>
      </c>
      <c r="F1119" s="2" t="s">
        <v>1165</v>
      </c>
      <c r="G1119" s="2">
        <v>2</v>
      </c>
      <c r="H1119" s="3">
        <v>425.88</v>
      </c>
      <c r="I1119" s="2">
        <v>0</v>
      </c>
      <c r="J1119" s="3">
        <v>0</v>
      </c>
      <c r="K1119" s="3">
        <v>851.76</v>
      </c>
      <c r="L1119" s="3">
        <v>714.94</v>
      </c>
      <c r="M1119" s="3">
        <v>136.82</v>
      </c>
      <c r="N1119" s="2" t="s">
        <v>23</v>
      </c>
      <c r="O1119" s="2" t="s">
        <v>24</v>
      </c>
      <c r="P1119" s="2" t="s">
        <v>33</v>
      </c>
      <c r="Q1119" s="2" t="s">
        <v>1166</v>
      </c>
      <c r="R1119" s="2" t="s">
        <v>49</v>
      </c>
    </row>
    <row r="1120" spans="1:18" x14ac:dyDescent="0.25">
      <c r="A1120" s="2" t="s">
        <v>2023</v>
      </c>
      <c r="B1120" s="6">
        <v>45953</v>
      </c>
      <c r="C1120" s="2" t="s">
        <v>2024</v>
      </c>
      <c r="D1120" s="2" t="s">
        <v>499</v>
      </c>
      <c r="E1120" s="2" t="s">
        <v>589</v>
      </c>
      <c r="F1120" s="2" t="s">
        <v>590</v>
      </c>
      <c r="G1120" s="2">
        <v>1</v>
      </c>
      <c r="H1120" s="3">
        <v>401.06</v>
      </c>
      <c r="I1120" s="2">
        <v>0</v>
      </c>
      <c r="J1120" s="3">
        <v>0</v>
      </c>
      <c r="K1120" s="3">
        <v>401.06</v>
      </c>
      <c r="L1120" s="3">
        <v>347.47</v>
      </c>
      <c r="M1120" s="3">
        <v>53.59</v>
      </c>
      <c r="N1120" s="2" t="s">
        <v>40</v>
      </c>
      <c r="O1120" s="2" t="s">
        <v>24</v>
      </c>
      <c r="P1120" s="2" t="s">
        <v>25</v>
      </c>
      <c r="Q1120" s="2" t="s">
        <v>2025</v>
      </c>
      <c r="R1120" s="2" t="s">
        <v>49</v>
      </c>
    </row>
    <row r="1121" spans="1:18" x14ac:dyDescent="0.25">
      <c r="A1121" s="2" t="s">
        <v>2682</v>
      </c>
      <c r="B1121" s="6">
        <v>45953</v>
      </c>
      <c r="C1121" s="2" t="s">
        <v>679</v>
      </c>
      <c r="D1121" s="2" t="s">
        <v>1194</v>
      </c>
      <c r="E1121" s="2" t="s">
        <v>617</v>
      </c>
      <c r="F1121" s="2" t="s">
        <v>947</v>
      </c>
      <c r="G1121" s="2">
        <v>2</v>
      </c>
      <c r="H1121" s="3">
        <v>109.69</v>
      </c>
      <c r="I1121" s="2">
        <v>20</v>
      </c>
      <c r="J1121" s="3">
        <v>43.88</v>
      </c>
      <c r="K1121" s="3">
        <v>175.5</v>
      </c>
      <c r="L1121" s="3">
        <v>185.92</v>
      </c>
      <c r="M1121" s="3">
        <v>-10.42</v>
      </c>
      <c r="N1121" s="2" t="s">
        <v>47</v>
      </c>
      <c r="O1121" s="2" t="s">
        <v>24</v>
      </c>
      <c r="P1121" s="2" t="s">
        <v>25</v>
      </c>
      <c r="Q1121" s="2" t="s">
        <v>2421</v>
      </c>
      <c r="R1121" s="2" t="s">
        <v>49</v>
      </c>
    </row>
    <row r="1122" spans="1:18" x14ac:dyDescent="0.25">
      <c r="A1122" s="2" t="s">
        <v>3618</v>
      </c>
      <c r="B1122" s="6">
        <v>45953</v>
      </c>
      <c r="C1122" s="2" t="s">
        <v>1892</v>
      </c>
      <c r="D1122" s="2" t="s">
        <v>44</v>
      </c>
      <c r="E1122" s="2" t="s">
        <v>835</v>
      </c>
      <c r="F1122" s="2" t="s">
        <v>705</v>
      </c>
      <c r="G1122" s="2">
        <v>1</v>
      </c>
      <c r="H1122" s="3">
        <v>398.25</v>
      </c>
      <c r="I1122" s="2">
        <v>0</v>
      </c>
      <c r="J1122" s="3">
        <v>0</v>
      </c>
      <c r="K1122" s="3">
        <v>398.25</v>
      </c>
      <c r="L1122" s="3">
        <v>236.54</v>
      </c>
      <c r="M1122" s="3">
        <v>161.71</v>
      </c>
      <c r="N1122" s="2" t="s">
        <v>47</v>
      </c>
      <c r="O1122" s="2" t="s">
        <v>24</v>
      </c>
      <c r="P1122" s="2" t="s">
        <v>33</v>
      </c>
      <c r="Q1122" s="2" t="s">
        <v>1359</v>
      </c>
      <c r="R1122" s="2" t="s">
        <v>49</v>
      </c>
    </row>
    <row r="1123" spans="1:18" x14ac:dyDescent="0.25">
      <c r="A1123" s="2" t="s">
        <v>3971</v>
      </c>
      <c r="B1123" s="6">
        <v>45953</v>
      </c>
      <c r="C1123" s="2" t="s">
        <v>562</v>
      </c>
      <c r="D1123" s="2" t="s">
        <v>2552</v>
      </c>
      <c r="E1123" s="2" t="s">
        <v>2224</v>
      </c>
      <c r="F1123" s="2" t="s">
        <v>1100</v>
      </c>
      <c r="G1123" s="2">
        <v>7</v>
      </c>
      <c r="H1123" s="3">
        <v>76.86</v>
      </c>
      <c r="I1123" s="2">
        <v>20</v>
      </c>
      <c r="J1123" s="3">
        <v>107.6</v>
      </c>
      <c r="K1123" s="3">
        <v>430.42</v>
      </c>
      <c r="L1123" s="3">
        <v>379.75</v>
      </c>
      <c r="M1123" s="3">
        <v>50.67</v>
      </c>
      <c r="N1123" s="2" t="s">
        <v>80</v>
      </c>
      <c r="O1123" s="2" t="s">
        <v>24</v>
      </c>
      <c r="P1123" s="2" t="s">
        <v>55</v>
      </c>
      <c r="Q1123" s="2" t="s">
        <v>2019</v>
      </c>
      <c r="R1123" s="2" t="s">
        <v>49</v>
      </c>
    </row>
    <row r="1124" spans="1:18" x14ac:dyDescent="0.25">
      <c r="A1124" s="2" t="s">
        <v>4084</v>
      </c>
      <c r="B1124" s="6">
        <v>45953</v>
      </c>
      <c r="C1124" s="2" t="s">
        <v>152</v>
      </c>
      <c r="D1124" s="2" t="s">
        <v>119</v>
      </c>
      <c r="E1124" s="2" t="s">
        <v>114</v>
      </c>
      <c r="F1124" s="2" t="s">
        <v>115</v>
      </c>
      <c r="G1124" s="2">
        <v>7</v>
      </c>
      <c r="H1124" s="3">
        <v>161.85</v>
      </c>
      <c r="I1124" s="2">
        <v>10</v>
      </c>
      <c r="J1124" s="3">
        <v>113.3</v>
      </c>
      <c r="K1124" s="3">
        <v>1019.65</v>
      </c>
      <c r="L1124" s="3">
        <v>811.37</v>
      </c>
      <c r="M1124" s="3">
        <v>208.28</v>
      </c>
      <c r="N1124" s="2" t="s">
        <v>68</v>
      </c>
      <c r="O1124" s="2" t="s">
        <v>24</v>
      </c>
      <c r="P1124" s="2" t="s">
        <v>25</v>
      </c>
      <c r="Q1124" s="2" t="s">
        <v>2517</v>
      </c>
      <c r="R1124" s="2" t="s">
        <v>49</v>
      </c>
    </row>
    <row r="1125" spans="1:18" x14ac:dyDescent="0.25">
      <c r="A1125" s="2" t="s">
        <v>4086</v>
      </c>
      <c r="B1125" s="6">
        <v>45953</v>
      </c>
      <c r="C1125" s="2" t="s">
        <v>1297</v>
      </c>
      <c r="D1125" s="2" t="s">
        <v>2571</v>
      </c>
      <c r="E1125" s="2" t="s">
        <v>1081</v>
      </c>
      <c r="F1125" s="2" t="s">
        <v>1082</v>
      </c>
      <c r="G1125" s="2">
        <v>1</v>
      </c>
      <c r="H1125" s="3">
        <v>444.49</v>
      </c>
      <c r="I1125" s="2">
        <v>0</v>
      </c>
      <c r="J1125" s="3">
        <v>0</v>
      </c>
      <c r="K1125" s="3">
        <v>444.49</v>
      </c>
      <c r="L1125" s="3">
        <v>374.48</v>
      </c>
      <c r="M1125" s="3">
        <v>70.010000000000005</v>
      </c>
      <c r="N1125" s="2" t="s">
        <v>47</v>
      </c>
      <c r="O1125" s="2" t="s">
        <v>24</v>
      </c>
      <c r="P1125" s="2" t="s">
        <v>55</v>
      </c>
      <c r="Q1125" s="2" t="s">
        <v>3042</v>
      </c>
      <c r="R1125" s="2" t="s">
        <v>49</v>
      </c>
    </row>
    <row r="1126" spans="1:18" x14ac:dyDescent="0.25">
      <c r="A1126" s="2" t="s">
        <v>4527</v>
      </c>
      <c r="B1126" s="6">
        <v>45953</v>
      </c>
      <c r="C1126" s="2" t="s">
        <v>2787</v>
      </c>
      <c r="D1126" s="2" t="s">
        <v>237</v>
      </c>
      <c r="E1126" s="2" t="s">
        <v>1145</v>
      </c>
      <c r="F1126" s="2" t="s">
        <v>1146</v>
      </c>
      <c r="G1126" s="2">
        <v>2</v>
      </c>
      <c r="H1126" s="3">
        <v>541.35</v>
      </c>
      <c r="I1126" s="2">
        <v>15</v>
      </c>
      <c r="J1126" s="3">
        <v>162.41</v>
      </c>
      <c r="K1126" s="3">
        <v>920.29</v>
      </c>
      <c r="L1126" s="3">
        <v>672.8</v>
      </c>
      <c r="M1126" s="3">
        <v>247.49</v>
      </c>
      <c r="N1126" s="2" t="s">
        <v>23</v>
      </c>
      <c r="O1126" s="2" t="s">
        <v>24</v>
      </c>
      <c r="P1126" s="2" t="s">
        <v>25</v>
      </c>
      <c r="Q1126" s="2" t="s">
        <v>658</v>
      </c>
      <c r="R1126" s="2" t="s">
        <v>49</v>
      </c>
    </row>
    <row r="1127" spans="1:18" x14ac:dyDescent="0.25">
      <c r="A1127" s="2" t="s">
        <v>3085</v>
      </c>
      <c r="B1127" s="6">
        <v>45952</v>
      </c>
      <c r="C1127" s="2" t="s">
        <v>469</v>
      </c>
      <c r="D1127" s="2" t="s">
        <v>2958</v>
      </c>
      <c r="E1127" s="2" t="s">
        <v>1448</v>
      </c>
      <c r="F1127" s="2" t="s">
        <v>3086</v>
      </c>
      <c r="G1127" s="2">
        <v>6</v>
      </c>
      <c r="H1127" s="3">
        <v>464.24</v>
      </c>
      <c r="I1127" s="2">
        <v>0</v>
      </c>
      <c r="J1127" s="3">
        <v>0</v>
      </c>
      <c r="K1127" s="3">
        <v>2785.44</v>
      </c>
      <c r="L1127" s="3">
        <v>1885.56</v>
      </c>
      <c r="M1127" s="3">
        <v>899.88</v>
      </c>
      <c r="N1127" s="2" t="s">
        <v>23</v>
      </c>
      <c r="O1127" s="2" t="s">
        <v>24</v>
      </c>
      <c r="P1127" s="2" t="s">
        <v>25</v>
      </c>
      <c r="Q1127" s="2" t="s">
        <v>2433</v>
      </c>
      <c r="R1127" s="2" t="s">
        <v>49</v>
      </c>
    </row>
    <row r="1128" spans="1:18" x14ac:dyDescent="0.25">
      <c r="A1128" s="2" t="s">
        <v>3586</v>
      </c>
      <c r="B1128" s="6">
        <v>45952</v>
      </c>
      <c r="C1128" s="2" t="s">
        <v>542</v>
      </c>
      <c r="D1128" s="2" t="s">
        <v>349</v>
      </c>
      <c r="E1128" s="2" t="s">
        <v>771</v>
      </c>
      <c r="F1128" s="2" t="s">
        <v>239</v>
      </c>
      <c r="G1128" s="2">
        <v>8</v>
      </c>
      <c r="H1128" s="3">
        <v>468.1</v>
      </c>
      <c r="I1128" s="2">
        <v>5</v>
      </c>
      <c r="J1128" s="3">
        <v>187.24</v>
      </c>
      <c r="K1128" s="3">
        <v>3557.56</v>
      </c>
      <c r="L1128" s="3">
        <v>2604.88</v>
      </c>
      <c r="M1128" s="3">
        <v>952.68</v>
      </c>
      <c r="N1128" s="2" t="s">
        <v>40</v>
      </c>
      <c r="O1128" s="2" t="s">
        <v>24</v>
      </c>
      <c r="P1128" s="2" t="s">
        <v>25</v>
      </c>
      <c r="Q1128" s="2" t="s">
        <v>173</v>
      </c>
      <c r="R1128" s="2" t="s">
        <v>49</v>
      </c>
    </row>
    <row r="1129" spans="1:18" x14ac:dyDescent="0.25">
      <c r="A1129" s="2" t="s">
        <v>3633</v>
      </c>
      <c r="B1129" s="6">
        <v>45952</v>
      </c>
      <c r="C1129" s="2" t="s">
        <v>1529</v>
      </c>
      <c r="D1129" s="2" t="s">
        <v>264</v>
      </c>
      <c r="E1129" s="2" t="s">
        <v>864</v>
      </c>
      <c r="F1129" s="2" t="s">
        <v>3634</v>
      </c>
      <c r="G1129" s="2">
        <v>5</v>
      </c>
      <c r="H1129" s="3">
        <v>383.51</v>
      </c>
      <c r="I1129" s="2">
        <v>0</v>
      </c>
      <c r="J1129" s="3">
        <v>0</v>
      </c>
      <c r="K1129" s="3">
        <v>1917.55</v>
      </c>
      <c r="L1129" s="3">
        <v>1429.5</v>
      </c>
      <c r="M1129" s="3">
        <v>488.05</v>
      </c>
      <c r="N1129" s="2" t="s">
        <v>40</v>
      </c>
      <c r="O1129" s="2" t="s">
        <v>24</v>
      </c>
      <c r="P1129" s="2" t="s">
        <v>55</v>
      </c>
      <c r="Q1129" s="2" t="s">
        <v>1414</v>
      </c>
      <c r="R1129" s="2" t="s">
        <v>49</v>
      </c>
    </row>
    <row r="1130" spans="1:18" x14ac:dyDescent="0.25">
      <c r="A1130" s="2" t="s">
        <v>2222</v>
      </c>
      <c r="B1130" s="6">
        <v>45952</v>
      </c>
      <c r="C1130" s="2" t="s">
        <v>1235</v>
      </c>
      <c r="D1130" s="2" t="s">
        <v>186</v>
      </c>
      <c r="E1130" s="2" t="s">
        <v>309</v>
      </c>
      <c r="F1130" s="2" t="s">
        <v>310</v>
      </c>
      <c r="G1130" s="2">
        <v>1</v>
      </c>
      <c r="H1130" s="3">
        <v>217.42</v>
      </c>
      <c r="I1130" s="2">
        <v>15</v>
      </c>
      <c r="J1130" s="3">
        <v>32.61</v>
      </c>
      <c r="K1130" s="3">
        <v>184.81</v>
      </c>
      <c r="L1130" s="3">
        <v>177.03</v>
      </c>
      <c r="M1130" s="3">
        <v>7.78</v>
      </c>
      <c r="N1130" s="2" t="s">
        <v>47</v>
      </c>
      <c r="O1130" s="2" t="s">
        <v>24</v>
      </c>
      <c r="P1130" s="2" t="s">
        <v>55</v>
      </c>
      <c r="Q1130" s="2" t="s">
        <v>2410</v>
      </c>
      <c r="R1130" s="2" t="s">
        <v>49</v>
      </c>
    </row>
    <row r="1131" spans="1:18" x14ac:dyDescent="0.25">
      <c r="A1131" s="2" t="s">
        <v>1440</v>
      </c>
      <c r="B1131" s="6">
        <v>45951</v>
      </c>
      <c r="C1131" s="2" t="s">
        <v>1441</v>
      </c>
      <c r="D1131" s="2" t="s">
        <v>65</v>
      </c>
      <c r="E1131" s="2" t="s">
        <v>153</v>
      </c>
      <c r="F1131" s="2" t="s">
        <v>182</v>
      </c>
      <c r="G1131" s="2">
        <v>6</v>
      </c>
      <c r="H1131" s="3">
        <v>191.09</v>
      </c>
      <c r="I1131" s="2">
        <v>0</v>
      </c>
      <c r="J1131" s="3">
        <v>0</v>
      </c>
      <c r="K1131" s="3">
        <v>1146.54</v>
      </c>
      <c r="L1131" s="3">
        <v>852</v>
      </c>
      <c r="M1131" s="3">
        <v>294.54000000000002</v>
      </c>
      <c r="N1131" s="2" t="s">
        <v>80</v>
      </c>
      <c r="O1131" s="2" t="s">
        <v>24</v>
      </c>
      <c r="P1131" s="2" t="s">
        <v>25</v>
      </c>
      <c r="Q1131" s="2" t="s">
        <v>1301</v>
      </c>
      <c r="R1131" s="2" t="s">
        <v>49</v>
      </c>
    </row>
    <row r="1132" spans="1:18" x14ac:dyDescent="0.25">
      <c r="A1132" s="2" t="s">
        <v>1612</v>
      </c>
      <c r="B1132" s="6">
        <v>45951</v>
      </c>
      <c r="C1132" s="2" t="s">
        <v>1613</v>
      </c>
      <c r="D1132" s="2" t="s">
        <v>1225</v>
      </c>
      <c r="E1132" s="2" t="s">
        <v>321</v>
      </c>
      <c r="F1132" s="2" t="s">
        <v>322</v>
      </c>
      <c r="G1132" s="2">
        <v>1</v>
      </c>
      <c r="H1132" s="3">
        <v>182.3</v>
      </c>
      <c r="I1132" s="2">
        <v>0</v>
      </c>
      <c r="J1132" s="3">
        <v>0</v>
      </c>
      <c r="K1132" s="3">
        <v>182.3</v>
      </c>
      <c r="L1132" s="3">
        <v>107.6</v>
      </c>
      <c r="M1132" s="3">
        <v>74.7</v>
      </c>
      <c r="N1132" s="2" t="s">
        <v>80</v>
      </c>
      <c r="O1132" s="2" t="s">
        <v>24</v>
      </c>
      <c r="P1132" s="2" t="s">
        <v>55</v>
      </c>
      <c r="Q1132" s="2" t="s">
        <v>387</v>
      </c>
      <c r="R1132" s="2" t="s">
        <v>49</v>
      </c>
    </row>
    <row r="1133" spans="1:18" x14ac:dyDescent="0.25">
      <c r="A1133" s="2" t="s">
        <v>1774</v>
      </c>
      <c r="B1133" s="6">
        <v>45951</v>
      </c>
      <c r="C1133" s="2" t="s">
        <v>1775</v>
      </c>
      <c r="D1133" s="2" t="s">
        <v>308</v>
      </c>
      <c r="E1133" s="2" t="s">
        <v>872</v>
      </c>
      <c r="F1133" s="2" t="s">
        <v>1776</v>
      </c>
      <c r="G1133" s="2">
        <v>3</v>
      </c>
      <c r="H1133" s="3">
        <v>512.71</v>
      </c>
      <c r="I1133" s="2">
        <v>0</v>
      </c>
      <c r="J1133" s="3">
        <v>0</v>
      </c>
      <c r="K1133" s="3">
        <v>1538.13</v>
      </c>
      <c r="L1133" s="3">
        <v>848.64</v>
      </c>
      <c r="M1133" s="3">
        <v>689.49</v>
      </c>
      <c r="N1133" s="2" t="s">
        <v>80</v>
      </c>
      <c r="O1133" s="2" t="s">
        <v>24</v>
      </c>
      <c r="P1133" s="2" t="s">
        <v>25</v>
      </c>
      <c r="Q1133" s="2" t="s">
        <v>1291</v>
      </c>
      <c r="R1133" s="2" t="s">
        <v>49</v>
      </c>
    </row>
    <row r="1134" spans="1:18" x14ac:dyDescent="0.25">
      <c r="A1134" s="2" t="s">
        <v>1847</v>
      </c>
      <c r="B1134" s="6">
        <v>45951</v>
      </c>
      <c r="C1134" s="2" t="s">
        <v>1848</v>
      </c>
      <c r="D1134" s="2" t="s">
        <v>314</v>
      </c>
      <c r="E1134" s="2" t="s">
        <v>390</v>
      </c>
      <c r="F1134" s="2" t="s">
        <v>239</v>
      </c>
      <c r="G1134" s="2">
        <v>5</v>
      </c>
      <c r="H1134" s="3">
        <v>329.69</v>
      </c>
      <c r="I1134" s="2">
        <v>20</v>
      </c>
      <c r="J1134" s="3">
        <v>329.69</v>
      </c>
      <c r="K1134" s="3">
        <v>1318.76</v>
      </c>
      <c r="L1134" s="3">
        <v>1236.25</v>
      </c>
      <c r="M1134" s="3">
        <v>82.51</v>
      </c>
      <c r="N1134" s="2" t="s">
        <v>68</v>
      </c>
      <c r="O1134" s="2" t="s">
        <v>24</v>
      </c>
      <c r="P1134" s="2" t="s">
        <v>55</v>
      </c>
      <c r="Q1134" s="2" t="s">
        <v>1207</v>
      </c>
      <c r="R1134" s="2" t="s">
        <v>49</v>
      </c>
    </row>
    <row r="1135" spans="1:18" x14ac:dyDescent="0.25">
      <c r="A1135" s="2" t="s">
        <v>1907</v>
      </c>
      <c r="B1135" s="6">
        <v>45951</v>
      </c>
      <c r="C1135" s="2" t="s">
        <v>935</v>
      </c>
      <c r="D1135" s="2" t="s">
        <v>686</v>
      </c>
      <c r="E1135" s="2" t="s">
        <v>438</v>
      </c>
      <c r="F1135" s="2" t="s">
        <v>1908</v>
      </c>
      <c r="G1135" s="2">
        <v>1</v>
      </c>
      <c r="H1135" s="3">
        <v>451.89</v>
      </c>
      <c r="I1135" s="2">
        <v>20</v>
      </c>
      <c r="J1135" s="3">
        <v>90.38</v>
      </c>
      <c r="K1135" s="3">
        <v>361.51</v>
      </c>
      <c r="L1135" s="3">
        <v>387.16</v>
      </c>
      <c r="M1135" s="3">
        <v>-25.65</v>
      </c>
      <c r="N1135" s="2" t="s">
        <v>40</v>
      </c>
      <c r="O1135" s="2" t="s">
        <v>24</v>
      </c>
      <c r="P1135" s="2" t="s">
        <v>25</v>
      </c>
      <c r="Q1135" s="2" t="s">
        <v>1611</v>
      </c>
      <c r="R1135" s="2" t="s">
        <v>49</v>
      </c>
    </row>
    <row r="1136" spans="1:18" x14ac:dyDescent="0.25">
      <c r="A1136" s="2" t="s">
        <v>2214</v>
      </c>
      <c r="B1136" s="6">
        <v>45951</v>
      </c>
      <c r="C1136" s="2" t="s">
        <v>252</v>
      </c>
      <c r="D1136" s="2" t="s">
        <v>113</v>
      </c>
      <c r="E1136" s="2" t="s">
        <v>1682</v>
      </c>
      <c r="F1136" s="2" t="s">
        <v>535</v>
      </c>
      <c r="G1136" s="2">
        <v>4</v>
      </c>
      <c r="H1136" s="3">
        <v>270.33</v>
      </c>
      <c r="I1136" s="2">
        <v>0</v>
      </c>
      <c r="J1136" s="3">
        <v>0</v>
      </c>
      <c r="K1136" s="3">
        <v>1081.32</v>
      </c>
      <c r="L1136" s="3">
        <v>762.96</v>
      </c>
      <c r="M1136" s="3">
        <v>318.36</v>
      </c>
      <c r="N1136" s="2" t="s">
        <v>47</v>
      </c>
      <c r="O1136" s="2" t="s">
        <v>24</v>
      </c>
      <c r="P1136" s="2" t="s">
        <v>25</v>
      </c>
      <c r="Q1136" s="2" t="s">
        <v>1515</v>
      </c>
      <c r="R1136" s="2" t="s">
        <v>49</v>
      </c>
    </row>
    <row r="1137" spans="1:18" x14ac:dyDescent="0.25">
      <c r="A1137" s="2" t="s">
        <v>3593</v>
      </c>
      <c r="B1137" s="6">
        <v>45951</v>
      </c>
      <c r="C1137" s="2" t="s">
        <v>3494</v>
      </c>
      <c r="D1137" s="2" t="s">
        <v>499</v>
      </c>
      <c r="E1137" s="2" t="s">
        <v>523</v>
      </c>
      <c r="F1137" s="2" t="s">
        <v>524</v>
      </c>
      <c r="G1137" s="2">
        <v>3</v>
      </c>
      <c r="H1137" s="3">
        <v>401.06</v>
      </c>
      <c r="I1137" s="2">
        <v>0</v>
      </c>
      <c r="J1137" s="3">
        <v>0</v>
      </c>
      <c r="K1137" s="3">
        <v>1203.18</v>
      </c>
      <c r="L1137" s="3">
        <v>1042.4100000000001</v>
      </c>
      <c r="M1137" s="3">
        <v>160.77000000000001</v>
      </c>
      <c r="N1137" s="2" t="s">
        <v>23</v>
      </c>
      <c r="O1137" s="2" t="s">
        <v>24</v>
      </c>
      <c r="P1137" s="2" t="s">
        <v>25</v>
      </c>
      <c r="Q1137" s="2" t="s">
        <v>959</v>
      </c>
      <c r="R1137" s="2" t="s">
        <v>49</v>
      </c>
    </row>
    <row r="1138" spans="1:18" x14ac:dyDescent="0.25">
      <c r="A1138" s="2" t="s">
        <v>4219</v>
      </c>
      <c r="B1138" s="6">
        <v>45951</v>
      </c>
      <c r="C1138" s="2" t="s">
        <v>43</v>
      </c>
      <c r="D1138" s="2" t="s">
        <v>1650</v>
      </c>
      <c r="E1138" s="2" t="s">
        <v>31</v>
      </c>
      <c r="F1138" s="2" t="s">
        <v>32</v>
      </c>
      <c r="G1138" s="2">
        <v>2</v>
      </c>
      <c r="H1138" s="3">
        <v>232.2</v>
      </c>
      <c r="I1138" s="2">
        <v>10</v>
      </c>
      <c r="J1138" s="3">
        <v>46.44</v>
      </c>
      <c r="K1138" s="3">
        <v>417.96</v>
      </c>
      <c r="L1138" s="3">
        <v>321.95999999999998</v>
      </c>
      <c r="M1138" s="3">
        <v>96</v>
      </c>
      <c r="N1138" s="2" t="s">
        <v>47</v>
      </c>
      <c r="O1138" s="2" t="s">
        <v>24</v>
      </c>
      <c r="P1138" s="2" t="s">
        <v>55</v>
      </c>
      <c r="Q1138" s="2" t="s">
        <v>3105</v>
      </c>
      <c r="R1138" s="2" t="s">
        <v>49</v>
      </c>
    </row>
    <row r="1139" spans="1:18" x14ac:dyDescent="0.25">
      <c r="A1139" s="2" t="s">
        <v>664</v>
      </c>
      <c r="B1139" s="6">
        <v>45950</v>
      </c>
      <c r="C1139" s="2" t="s">
        <v>665</v>
      </c>
      <c r="D1139" s="2" t="s">
        <v>666</v>
      </c>
      <c r="E1139" s="2" t="s">
        <v>285</v>
      </c>
      <c r="F1139" s="2" t="s">
        <v>667</v>
      </c>
      <c r="G1139" s="2">
        <v>2</v>
      </c>
      <c r="H1139" s="3">
        <v>372.61</v>
      </c>
      <c r="I1139" s="2">
        <v>15</v>
      </c>
      <c r="J1139" s="3">
        <v>111.78</v>
      </c>
      <c r="K1139" s="3">
        <v>633.44000000000005</v>
      </c>
      <c r="L1139" s="3">
        <v>639.82000000000005</v>
      </c>
      <c r="M1139" s="3">
        <v>-6.38</v>
      </c>
      <c r="N1139" s="2" t="s">
        <v>40</v>
      </c>
      <c r="O1139" s="2" t="s">
        <v>24</v>
      </c>
      <c r="P1139" s="2" t="s">
        <v>25</v>
      </c>
      <c r="Q1139" s="2" t="s">
        <v>668</v>
      </c>
      <c r="R1139" s="2" t="s">
        <v>49</v>
      </c>
    </row>
    <row r="1140" spans="1:18" x14ac:dyDescent="0.25">
      <c r="A1140" s="2" t="s">
        <v>1522</v>
      </c>
      <c r="B1140" s="6">
        <v>45950</v>
      </c>
      <c r="C1140" s="2" t="s">
        <v>1523</v>
      </c>
      <c r="D1140" s="2" t="s">
        <v>30</v>
      </c>
      <c r="E1140" s="2" t="s">
        <v>760</v>
      </c>
      <c r="F1140" s="2" t="s">
        <v>761</v>
      </c>
      <c r="G1140" s="2">
        <v>1</v>
      </c>
      <c r="H1140" s="3">
        <v>448.94</v>
      </c>
      <c r="I1140" s="2">
        <v>20</v>
      </c>
      <c r="J1140" s="3">
        <v>89.79</v>
      </c>
      <c r="K1140" s="3">
        <v>359.15</v>
      </c>
      <c r="L1140" s="3">
        <v>380.08</v>
      </c>
      <c r="M1140" s="3">
        <v>-20.93</v>
      </c>
      <c r="N1140" s="2" t="s">
        <v>68</v>
      </c>
      <c r="O1140" s="2" t="s">
        <v>24</v>
      </c>
      <c r="P1140" s="2" t="s">
        <v>25</v>
      </c>
      <c r="Q1140" s="2" t="s">
        <v>429</v>
      </c>
      <c r="R1140" s="2" t="s">
        <v>49</v>
      </c>
    </row>
    <row r="1141" spans="1:18" x14ac:dyDescent="0.25">
      <c r="A1141" s="2" t="s">
        <v>2981</v>
      </c>
      <c r="B1141" s="6">
        <v>45950</v>
      </c>
      <c r="C1141" s="2" t="s">
        <v>2982</v>
      </c>
      <c r="D1141" s="2" t="s">
        <v>886</v>
      </c>
      <c r="E1141" s="2" t="s">
        <v>1471</v>
      </c>
      <c r="F1141" s="2" t="s">
        <v>1472</v>
      </c>
      <c r="G1141" s="2">
        <v>3</v>
      </c>
      <c r="H1141" s="3">
        <v>238.97</v>
      </c>
      <c r="I1141" s="2">
        <v>10</v>
      </c>
      <c r="J1141" s="3">
        <v>71.69</v>
      </c>
      <c r="K1141" s="3">
        <v>645.22</v>
      </c>
      <c r="L1141" s="3">
        <v>577.23</v>
      </c>
      <c r="M1141" s="3">
        <v>67.989999999999995</v>
      </c>
      <c r="N1141" s="2" t="s">
        <v>68</v>
      </c>
      <c r="O1141" s="2" t="s">
        <v>24</v>
      </c>
      <c r="P1141" s="2" t="s">
        <v>25</v>
      </c>
      <c r="Q1141" s="2" t="s">
        <v>899</v>
      </c>
      <c r="R1141" s="2" t="s">
        <v>49</v>
      </c>
    </row>
    <row r="1142" spans="1:18" x14ac:dyDescent="0.25">
      <c r="A1142" s="2" t="s">
        <v>3432</v>
      </c>
      <c r="B1142" s="6">
        <v>45950</v>
      </c>
      <c r="C1142" s="2" t="s">
        <v>2447</v>
      </c>
      <c r="D1142" s="2" t="s">
        <v>1658</v>
      </c>
      <c r="E1142" s="2" t="s">
        <v>1323</v>
      </c>
      <c r="F1142" s="2" t="s">
        <v>1586</v>
      </c>
      <c r="G1142" s="2">
        <v>3</v>
      </c>
      <c r="H1142" s="3">
        <v>233.47</v>
      </c>
      <c r="I1142" s="2">
        <v>0</v>
      </c>
      <c r="J1142" s="3">
        <v>0</v>
      </c>
      <c r="K1142" s="3">
        <v>700.41</v>
      </c>
      <c r="L1142" s="3">
        <v>566.94000000000005</v>
      </c>
      <c r="M1142" s="3">
        <v>133.47</v>
      </c>
      <c r="N1142" s="2" t="s">
        <v>68</v>
      </c>
      <c r="O1142" s="2" t="s">
        <v>24</v>
      </c>
      <c r="P1142" s="2" t="s">
        <v>25</v>
      </c>
      <c r="Q1142" s="2" t="s">
        <v>1946</v>
      </c>
      <c r="R1142" s="2" t="s">
        <v>49</v>
      </c>
    </row>
    <row r="1143" spans="1:18" x14ac:dyDescent="0.25">
      <c r="A1143" s="2" t="s">
        <v>4175</v>
      </c>
      <c r="B1143" s="6">
        <v>45950</v>
      </c>
      <c r="C1143" s="2" t="s">
        <v>1581</v>
      </c>
      <c r="D1143" s="2" t="s">
        <v>1678</v>
      </c>
      <c r="E1143" s="2" t="s">
        <v>400</v>
      </c>
      <c r="F1143" s="2" t="s">
        <v>1223</v>
      </c>
      <c r="G1143" s="2">
        <v>3</v>
      </c>
      <c r="H1143" s="3">
        <v>342.27</v>
      </c>
      <c r="I1143" s="2">
        <v>10</v>
      </c>
      <c r="J1143" s="3">
        <v>102.68</v>
      </c>
      <c r="K1143" s="3">
        <v>924.13</v>
      </c>
      <c r="L1143" s="3">
        <v>798.3</v>
      </c>
      <c r="M1143" s="3">
        <v>125.83</v>
      </c>
      <c r="N1143" s="2" t="s">
        <v>80</v>
      </c>
      <c r="O1143" s="2" t="s">
        <v>24</v>
      </c>
      <c r="P1143" s="2" t="s">
        <v>25</v>
      </c>
      <c r="Q1143" s="2" t="s">
        <v>677</v>
      </c>
      <c r="R1143" s="2" t="s">
        <v>49</v>
      </c>
    </row>
    <row r="1144" spans="1:18" x14ac:dyDescent="0.25">
      <c r="A1144" s="2" t="s">
        <v>4182</v>
      </c>
      <c r="B1144" s="6">
        <v>45950</v>
      </c>
      <c r="C1144" s="2" t="s">
        <v>931</v>
      </c>
      <c r="D1144" s="2" t="s">
        <v>147</v>
      </c>
      <c r="E1144" s="2" t="s">
        <v>634</v>
      </c>
      <c r="F1144" s="2" t="s">
        <v>635</v>
      </c>
      <c r="G1144" s="2">
        <v>7</v>
      </c>
      <c r="H1144" s="3">
        <v>377.86</v>
      </c>
      <c r="I1144" s="2">
        <v>0</v>
      </c>
      <c r="J1144" s="3">
        <v>0</v>
      </c>
      <c r="K1144" s="3">
        <v>2645.02</v>
      </c>
      <c r="L1144" s="3">
        <v>1828.54</v>
      </c>
      <c r="M1144" s="3">
        <v>816.48</v>
      </c>
      <c r="N1144" s="2" t="s">
        <v>80</v>
      </c>
      <c r="O1144" s="2" t="s">
        <v>24</v>
      </c>
      <c r="P1144" s="2" t="s">
        <v>33</v>
      </c>
      <c r="Q1144" s="2" t="s">
        <v>1070</v>
      </c>
      <c r="R1144" s="2" t="s">
        <v>49</v>
      </c>
    </row>
    <row r="1145" spans="1:18" x14ac:dyDescent="0.25">
      <c r="A1145" s="2" t="s">
        <v>4563</v>
      </c>
      <c r="B1145" s="6">
        <v>45950</v>
      </c>
      <c r="C1145" s="2" t="s">
        <v>1535</v>
      </c>
      <c r="D1145" s="2" t="s">
        <v>1668</v>
      </c>
      <c r="E1145" s="2" t="s">
        <v>438</v>
      </c>
      <c r="F1145" s="2" t="s">
        <v>46</v>
      </c>
      <c r="G1145" s="2">
        <v>2</v>
      </c>
      <c r="H1145" s="3">
        <v>242.22</v>
      </c>
      <c r="I1145" s="2">
        <v>5</v>
      </c>
      <c r="J1145" s="3">
        <v>24.22</v>
      </c>
      <c r="K1145" s="3">
        <v>460.22</v>
      </c>
      <c r="L1145" s="3">
        <v>372.08</v>
      </c>
      <c r="M1145" s="3">
        <v>88.14</v>
      </c>
      <c r="N1145" s="2" t="s">
        <v>23</v>
      </c>
      <c r="O1145" s="2" t="s">
        <v>24</v>
      </c>
      <c r="P1145" s="2" t="s">
        <v>55</v>
      </c>
      <c r="Q1145" s="2" t="s">
        <v>902</v>
      </c>
      <c r="R1145" s="2" t="s">
        <v>49</v>
      </c>
    </row>
    <row r="1146" spans="1:18" x14ac:dyDescent="0.25">
      <c r="A1146" s="2" t="s">
        <v>1033</v>
      </c>
      <c r="B1146" s="6">
        <v>45949</v>
      </c>
      <c r="C1146" s="2" t="s">
        <v>1034</v>
      </c>
      <c r="D1146" s="2" t="s">
        <v>365</v>
      </c>
      <c r="E1146" s="2" t="s">
        <v>1035</v>
      </c>
      <c r="F1146" s="2" t="s">
        <v>861</v>
      </c>
      <c r="G1146" s="2">
        <v>4</v>
      </c>
      <c r="H1146" s="3">
        <v>459.58</v>
      </c>
      <c r="I1146" s="2">
        <v>0</v>
      </c>
      <c r="J1146" s="3">
        <v>0</v>
      </c>
      <c r="K1146" s="3">
        <v>2114.0700000000002</v>
      </c>
      <c r="L1146" s="3">
        <v>1547.56</v>
      </c>
      <c r="M1146" s="3">
        <v>566.51</v>
      </c>
      <c r="N1146" s="2" t="s">
        <v>68</v>
      </c>
      <c r="O1146" s="2" t="s">
        <v>24</v>
      </c>
      <c r="P1146" s="2" t="s">
        <v>25</v>
      </c>
      <c r="Q1146" s="2" t="s">
        <v>1036</v>
      </c>
      <c r="R1146" s="2" t="s">
        <v>27</v>
      </c>
    </row>
    <row r="1147" spans="1:18" x14ac:dyDescent="0.25">
      <c r="A1147" s="2" t="s">
        <v>1503</v>
      </c>
      <c r="B1147" s="6">
        <v>45949</v>
      </c>
      <c r="C1147" s="2" t="s">
        <v>274</v>
      </c>
      <c r="D1147" s="2" t="s">
        <v>237</v>
      </c>
      <c r="E1147" s="2" t="s">
        <v>309</v>
      </c>
      <c r="F1147" s="2" t="s">
        <v>1504</v>
      </c>
      <c r="G1147" s="2">
        <v>7</v>
      </c>
      <c r="H1147" s="3">
        <v>585.84</v>
      </c>
      <c r="I1147" s="2">
        <v>20</v>
      </c>
      <c r="J1147" s="3">
        <v>820.18</v>
      </c>
      <c r="K1147" s="3">
        <v>3772.8</v>
      </c>
      <c r="L1147" s="3">
        <v>2354.8000000000002</v>
      </c>
      <c r="M1147" s="3">
        <v>1418</v>
      </c>
      <c r="N1147" s="2" t="s">
        <v>23</v>
      </c>
      <c r="O1147" s="2" t="s">
        <v>24</v>
      </c>
      <c r="P1147" s="2" t="s">
        <v>25</v>
      </c>
      <c r="Q1147" s="2" t="s">
        <v>1505</v>
      </c>
      <c r="R1147" s="2" t="s">
        <v>27</v>
      </c>
    </row>
    <row r="1148" spans="1:18" x14ac:dyDescent="0.25">
      <c r="A1148" s="2" t="s">
        <v>1609</v>
      </c>
      <c r="B1148" s="6">
        <v>45949</v>
      </c>
      <c r="C1148" s="2" t="s">
        <v>1188</v>
      </c>
      <c r="D1148" s="2" t="s">
        <v>107</v>
      </c>
      <c r="E1148" s="2" t="s">
        <v>1063</v>
      </c>
      <c r="F1148" s="2" t="s">
        <v>1064</v>
      </c>
      <c r="G1148" s="2">
        <v>8</v>
      </c>
      <c r="H1148" s="3">
        <v>66.900000000000006</v>
      </c>
      <c r="I1148" s="2">
        <v>0</v>
      </c>
      <c r="J1148" s="3">
        <v>0</v>
      </c>
      <c r="K1148" s="3">
        <v>615.48</v>
      </c>
      <c r="L1148" s="3">
        <v>385.2</v>
      </c>
      <c r="M1148" s="3">
        <v>230.28</v>
      </c>
      <c r="N1148" s="2" t="s">
        <v>80</v>
      </c>
      <c r="O1148" s="2" t="s">
        <v>24</v>
      </c>
      <c r="P1148" s="2" t="s">
        <v>25</v>
      </c>
      <c r="Q1148" s="2" t="s">
        <v>1097</v>
      </c>
      <c r="R1148" s="2" t="s">
        <v>27</v>
      </c>
    </row>
    <row r="1149" spans="1:18" x14ac:dyDescent="0.25">
      <c r="A1149" s="2" t="s">
        <v>1836</v>
      </c>
      <c r="B1149" s="6">
        <v>45949</v>
      </c>
      <c r="C1149" s="2" t="s">
        <v>580</v>
      </c>
      <c r="D1149" s="2" t="s">
        <v>680</v>
      </c>
      <c r="E1149" s="2" t="s">
        <v>1063</v>
      </c>
      <c r="F1149" s="2" t="s">
        <v>1064</v>
      </c>
      <c r="G1149" s="2">
        <v>6</v>
      </c>
      <c r="H1149" s="3">
        <v>162.63</v>
      </c>
      <c r="I1149" s="2">
        <v>0</v>
      </c>
      <c r="J1149" s="3">
        <v>0</v>
      </c>
      <c r="K1149" s="3">
        <v>1122.1500000000001</v>
      </c>
      <c r="L1149" s="3">
        <v>827.7</v>
      </c>
      <c r="M1149" s="3">
        <v>294.45</v>
      </c>
      <c r="N1149" s="2" t="s">
        <v>68</v>
      </c>
      <c r="O1149" s="2" t="s">
        <v>24</v>
      </c>
      <c r="P1149" s="2" t="s">
        <v>25</v>
      </c>
      <c r="Q1149" s="2" t="s">
        <v>1837</v>
      </c>
      <c r="R1149" s="2" t="s">
        <v>27</v>
      </c>
    </row>
    <row r="1150" spans="1:18" x14ac:dyDescent="0.25">
      <c r="A1150" s="2" t="s">
        <v>1962</v>
      </c>
      <c r="B1150" s="6">
        <v>45949</v>
      </c>
      <c r="C1150" s="2" t="s">
        <v>1963</v>
      </c>
      <c r="D1150" s="2" t="s">
        <v>493</v>
      </c>
      <c r="E1150" s="2" t="s">
        <v>380</v>
      </c>
      <c r="F1150" s="2" t="s">
        <v>936</v>
      </c>
      <c r="G1150" s="2">
        <v>1</v>
      </c>
      <c r="H1150" s="3">
        <v>232.58</v>
      </c>
      <c r="I1150" s="2">
        <v>0</v>
      </c>
      <c r="J1150" s="3">
        <v>0</v>
      </c>
      <c r="K1150" s="3">
        <v>267.47000000000003</v>
      </c>
      <c r="L1150" s="3">
        <v>191.2</v>
      </c>
      <c r="M1150" s="3">
        <v>76.27</v>
      </c>
      <c r="N1150" s="2" t="s">
        <v>47</v>
      </c>
      <c r="O1150" s="2" t="s">
        <v>24</v>
      </c>
      <c r="P1150" s="2" t="s">
        <v>55</v>
      </c>
      <c r="Q1150" s="2" t="s">
        <v>586</v>
      </c>
      <c r="R1150" s="2" t="s">
        <v>27</v>
      </c>
    </row>
    <row r="1151" spans="1:18" x14ac:dyDescent="0.25">
      <c r="A1151" s="2" t="s">
        <v>1973</v>
      </c>
      <c r="B1151" s="6">
        <v>45949</v>
      </c>
      <c r="C1151" s="2" t="s">
        <v>263</v>
      </c>
      <c r="D1151" s="2" t="s">
        <v>1030</v>
      </c>
      <c r="E1151" s="2" t="s">
        <v>187</v>
      </c>
      <c r="F1151" s="2" t="s">
        <v>188</v>
      </c>
      <c r="G1151" s="2">
        <v>7</v>
      </c>
      <c r="H1151" s="3">
        <v>315.37</v>
      </c>
      <c r="I1151" s="2">
        <v>10</v>
      </c>
      <c r="J1151" s="3">
        <v>220.76</v>
      </c>
      <c r="K1151" s="3">
        <v>2284.85</v>
      </c>
      <c r="L1151" s="3">
        <v>1394.12</v>
      </c>
      <c r="M1151" s="3">
        <v>890.73</v>
      </c>
      <c r="N1151" s="2" t="s">
        <v>80</v>
      </c>
      <c r="O1151" s="2" t="s">
        <v>24</v>
      </c>
      <c r="P1151" s="2" t="s">
        <v>25</v>
      </c>
      <c r="Q1151" s="2" t="s">
        <v>1974</v>
      </c>
      <c r="R1151" s="2" t="s">
        <v>27</v>
      </c>
    </row>
    <row r="1152" spans="1:18" x14ac:dyDescent="0.25">
      <c r="A1152" s="2" t="s">
        <v>2289</v>
      </c>
      <c r="B1152" s="6">
        <v>45949</v>
      </c>
      <c r="C1152" s="2" t="s">
        <v>1624</v>
      </c>
      <c r="D1152" s="2" t="s">
        <v>147</v>
      </c>
      <c r="E1152" s="2" t="s">
        <v>1368</v>
      </c>
      <c r="F1152" s="2" t="s">
        <v>2067</v>
      </c>
      <c r="G1152" s="2">
        <v>8</v>
      </c>
      <c r="H1152" s="3">
        <v>355.49</v>
      </c>
      <c r="I1152" s="2">
        <v>0</v>
      </c>
      <c r="J1152" s="3">
        <v>0</v>
      </c>
      <c r="K1152" s="3">
        <v>3270.51</v>
      </c>
      <c r="L1152" s="3">
        <v>2089.7600000000002</v>
      </c>
      <c r="M1152" s="3">
        <v>1180.75</v>
      </c>
      <c r="N1152" s="2" t="s">
        <v>80</v>
      </c>
      <c r="O1152" s="2" t="s">
        <v>345</v>
      </c>
      <c r="P1152" s="2" t="s">
        <v>25</v>
      </c>
      <c r="Q1152" s="2" t="s">
        <v>2290</v>
      </c>
      <c r="R1152" s="2" t="s">
        <v>27</v>
      </c>
    </row>
    <row r="1153" spans="1:18" x14ac:dyDescent="0.25">
      <c r="A1153" s="2" t="s">
        <v>2382</v>
      </c>
      <c r="B1153" s="6">
        <v>45949</v>
      </c>
      <c r="C1153" s="2" t="s">
        <v>786</v>
      </c>
      <c r="D1153" s="2" t="s">
        <v>493</v>
      </c>
      <c r="E1153" s="2" t="s">
        <v>830</v>
      </c>
      <c r="F1153" s="2" t="s">
        <v>831</v>
      </c>
      <c r="G1153" s="2">
        <v>1</v>
      </c>
      <c r="H1153" s="3">
        <v>232.58</v>
      </c>
      <c r="I1153" s="2">
        <v>15</v>
      </c>
      <c r="J1153" s="3">
        <v>34.89</v>
      </c>
      <c r="K1153" s="3">
        <v>227.34</v>
      </c>
      <c r="L1153" s="3">
        <v>191.2</v>
      </c>
      <c r="M1153" s="3">
        <v>36.14</v>
      </c>
      <c r="N1153" s="2" t="s">
        <v>47</v>
      </c>
      <c r="O1153" s="2" t="s">
        <v>24</v>
      </c>
      <c r="P1153" s="2" t="s">
        <v>25</v>
      </c>
      <c r="Q1153" s="2" t="s">
        <v>2383</v>
      </c>
      <c r="R1153" s="2" t="s">
        <v>27</v>
      </c>
    </row>
    <row r="1154" spans="1:18" x14ac:dyDescent="0.25">
      <c r="A1154" s="2" t="s">
        <v>2773</v>
      </c>
      <c r="B1154" s="6">
        <v>45949</v>
      </c>
      <c r="C1154" s="2" t="s">
        <v>940</v>
      </c>
      <c r="D1154" s="2" t="s">
        <v>275</v>
      </c>
      <c r="E1154" s="2" t="s">
        <v>504</v>
      </c>
      <c r="F1154" s="2" t="s">
        <v>239</v>
      </c>
      <c r="G1154" s="2">
        <v>4</v>
      </c>
      <c r="H1154" s="3">
        <v>51.33</v>
      </c>
      <c r="I1154" s="2">
        <v>5</v>
      </c>
      <c r="J1154" s="3">
        <v>10.27</v>
      </c>
      <c r="K1154" s="3">
        <v>224.31</v>
      </c>
      <c r="L1154" s="3">
        <v>149.91999999999999</v>
      </c>
      <c r="M1154" s="3">
        <v>74.39</v>
      </c>
      <c r="N1154" s="2" t="s">
        <v>23</v>
      </c>
      <c r="O1154" s="2" t="s">
        <v>24</v>
      </c>
      <c r="P1154" s="2" t="s">
        <v>25</v>
      </c>
      <c r="Q1154" s="2" t="s">
        <v>521</v>
      </c>
      <c r="R1154" s="2" t="s">
        <v>27</v>
      </c>
    </row>
    <row r="1155" spans="1:18" x14ac:dyDescent="0.25">
      <c r="A1155" s="2" t="s">
        <v>3064</v>
      </c>
      <c r="B1155" s="6">
        <v>45949</v>
      </c>
      <c r="C1155" s="2" t="s">
        <v>1153</v>
      </c>
      <c r="D1155" s="2" t="s">
        <v>314</v>
      </c>
      <c r="E1155" s="2" t="s">
        <v>913</v>
      </c>
      <c r="F1155" s="2" t="s">
        <v>528</v>
      </c>
      <c r="G1155" s="2">
        <v>2</v>
      </c>
      <c r="H1155" s="3">
        <v>329.69</v>
      </c>
      <c r="I1155" s="2">
        <v>5</v>
      </c>
      <c r="J1155" s="3">
        <v>32.97</v>
      </c>
      <c r="K1155" s="3">
        <v>720.37</v>
      </c>
      <c r="L1155" s="3">
        <v>494.5</v>
      </c>
      <c r="M1155" s="3">
        <v>225.87</v>
      </c>
      <c r="N1155" s="2" t="s">
        <v>80</v>
      </c>
      <c r="O1155" s="2" t="s">
        <v>24</v>
      </c>
      <c r="P1155" s="2" t="s">
        <v>25</v>
      </c>
      <c r="Q1155" s="2" t="s">
        <v>3065</v>
      </c>
      <c r="R1155" s="2" t="s">
        <v>27</v>
      </c>
    </row>
    <row r="1156" spans="1:18" x14ac:dyDescent="0.25">
      <c r="A1156" s="2" t="s">
        <v>3229</v>
      </c>
      <c r="B1156" s="6">
        <v>45949</v>
      </c>
      <c r="C1156" s="2" t="s">
        <v>3230</v>
      </c>
      <c r="D1156" s="2" t="s">
        <v>30</v>
      </c>
      <c r="E1156" s="2" t="s">
        <v>1289</v>
      </c>
      <c r="F1156" s="2" t="s">
        <v>590</v>
      </c>
      <c r="G1156" s="2">
        <v>3</v>
      </c>
      <c r="H1156" s="3">
        <v>448.94</v>
      </c>
      <c r="I1156" s="2">
        <v>5</v>
      </c>
      <c r="J1156" s="3">
        <v>67.34</v>
      </c>
      <c r="K1156" s="3">
        <v>1471.4</v>
      </c>
      <c r="L1156" s="3">
        <v>1140.24</v>
      </c>
      <c r="M1156" s="3">
        <v>-184.45</v>
      </c>
      <c r="N1156" s="2" t="s">
        <v>40</v>
      </c>
      <c r="O1156" s="2" t="s">
        <v>24</v>
      </c>
      <c r="P1156" s="2" t="s">
        <v>25</v>
      </c>
      <c r="Q1156" s="2" t="s">
        <v>98</v>
      </c>
      <c r="R1156" s="2" t="s">
        <v>27</v>
      </c>
    </row>
    <row r="1157" spans="1:18" x14ac:dyDescent="0.25">
      <c r="A1157" s="2" t="s">
        <v>3581</v>
      </c>
      <c r="B1157" s="6">
        <v>45949</v>
      </c>
      <c r="C1157" s="2" t="s">
        <v>152</v>
      </c>
      <c r="D1157" s="2" t="s">
        <v>539</v>
      </c>
      <c r="E1157" s="2" t="s">
        <v>254</v>
      </c>
      <c r="F1157" s="2" t="s">
        <v>255</v>
      </c>
      <c r="G1157" s="2">
        <v>4</v>
      </c>
      <c r="H1157" s="3">
        <v>281.60000000000002</v>
      </c>
      <c r="I1157" s="2">
        <v>20</v>
      </c>
      <c r="J1157" s="3">
        <v>225.28</v>
      </c>
      <c r="K1157" s="3">
        <v>1036.29</v>
      </c>
      <c r="L1157" s="3">
        <v>842.08</v>
      </c>
      <c r="M1157" s="3">
        <v>194.21</v>
      </c>
      <c r="N1157" s="2" t="s">
        <v>80</v>
      </c>
      <c r="O1157" s="2" t="s">
        <v>24</v>
      </c>
      <c r="P1157" s="2" t="s">
        <v>25</v>
      </c>
      <c r="Q1157" s="2" t="s">
        <v>1133</v>
      </c>
      <c r="R1157" s="2" t="s">
        <v>27</v>
      </c>
    </row>
    <row r="1158" spans="1:18" x14ac:dyDescent="0.25">
      <c r="A1158" s="2" t="s">
        <v>3841</v>
      </c>
      <c r="B1158" s="6">
        <v>45949</v>
      </c>
      <c r="C1158" s="2" t="s">
        <v>1029</v>
      </c>
      <c r="D1158" s="2" t="s">
        <v>52</v>
      </c>
      <c r="E1158" s="2" t="s">
        <v>380</v>
      </c>
      <c r="F1158" s="2" t="s">
        <v>936</v>
      </c>
      <c r="G1158" s="2">
        <v>5</v>
      </c>
      <c r="H1158" s="3">
        <v>328.53</v>
      </c>
      <c r="I1158" s="2">
        <v>15</v>
      </c>
      <c r="J1158" s="3">
        <v>246.4</v>
      </c>
      <c r="K1158" s="3">
        <v>1605.69</v>
      </c>
      <c r="L1158" s="3">
        <v>1230.5999999999999</v>
      </c>
      <c r="M1158" s="3">
        <v>375.09</v>
      </c>
      <c r="N1158" s="2" t="s">
        <v>133</v>
      </c>
      <c r="O1158" s="2" t="s">
        <v>24</v>
      </c>
      <c r="P1158" s="2" t="s">
        <v>25</v>
      </c>
      <c r="Q1158" s="2" t="s">
        <v>3241</v>
      </c>
      <c r="R1158" s="2" t="s">
        <v>27</v>
      </c>
    </row>
    <row r="1159" spans="1:18" x14ac:dyDescent="0.25">
      <c r="A1159" s="2" t="s">
        <v>4017</v>
      </c>
      <c r="B1159" s="6">
        <v>45949</v>
      </c>
      <c r="C1159" s="2" t="s">
        <v>3778</v>
      </c>
      <c r="D1159" s="2" t="s">
        <v>928</v>
      </c>
      <c r="E1159" s="2" t="s">
        <v>1247</v>
      </c>
      <c r="F1159" s="2" t="s">
        <v>1248</v>
      </c>
      <c r="G1159" s="2">
        <v>6</v>
      </c>
      <c r="H1159" s="3">
        <v>370.87</v>
      </c>
      <c r="I1159" s="2">
        <v>10</v>
      </c>
      <c r="J1159" s="3">
        <v>222.52</v>
      </c>
      <c r="K1159" s="3">
        <v>2303.11</v>
      </c>
      <c r="L1159" s="3">
        <v>1522.98</v>
      </c>
      <c r="M1159" s="3">
        <v>780.13</v>
      </c>
      <c r="N1159" s="2" t="s">
        <v>40</v>
      </c>
      <c r="O1159" s="2" t="s">
        <v>24</v>
      </c>
      <c r="P1159" s="2" t="s">
        <v>25</v>
      </c>
      <c r="Q1159" s="2" t="s">
        <v>4018</v>
      </c>
      <c r="R1159" s="2" t="s">
        <v>27</v>
      </c>
    </row>
    <row r="1160" spans="1:18" x14ac:dyDescent="0.25">
      <c r="A1160" s="2" t="s">
        <v>4135</v>
      </c>
      <c r="B1160" s="6">
        <v>45949</v>
      </c>
      <c r="C1160" s="2" t="s">
        <v>246</v>
      </c>
      <c r="D1160" s="2" t="s">
        <v>164</v>
      </c>
      <c r="E1160" s="2" t="s">
        <v>390</v>
      </c>
      <c r="F1160" s="2" t="s">
        <v>391</v>
      </c>
      <c r="G1160" s="2">
        <v>7</v>
      </c>
      <c r="H1160" s="3">
        <v>203.01</v>
      </c>
      <c r="I1160" s="2">
        <v>0</v>
      </c>
      <c r="J1160" s="3">
        <v>0</v>
      </c>
      <c r="K1160" s="3">
        <v>1634.23</v>
      </c>
      <c r="L1160" s="3">
        <v>1073.94</v>
      </c>
      <c r="M1160" s="3">
        <v>560.29</v>
      </c>
      <c r="N1160" s="2" t="s">
        <v>40</v>
      </c>
      <c r="O1160" s="2" t="s">
        <v>24</v>
      </c>
      <c r="P1160" s="2" t="s">
        <v>33</v>
      </c>
      <c r="Q1160" s="2" t="s">
        <v>1575</v>
      </c>
      <c r="R1160" s="2" t="s">
        <v>27</v>
      </c>
    </row>
    <row r="1161" spans="1:18" x14ac:dyDescent="0.25">
      <c r="A1161" s="2" t="s">
        <v>4232</v>
      </c>
      <c r="B1161" s="6">
        <v>45949</v>
      </c>
      <c r="C1161" s="2" t="s">
        <v>1116</v>
      </c>
      <c r="D1161" s="2" t="s">
        <v>1382</v>
      </c>
      <c r="E1161" s="2" t="s">
        <v>31</v>
      </c>
      <c r="F1161" s="2" t="s">
        <v>32</v>
      </c>
      <c r="G1161" s="2">
        <v>4</v>
      </c>
      <c r="H1161" s="3">
        <v>356.08</v>
      </c>
      <c r="I1161" s="2">
        <v>10</v>
      </c>
      <c r="J1161" s="3">
        <v>142.43</v>
      </c>
      <c r="K1161" s="3">
        <v>1474.17</v>
      </c>
      <c r="L1161" s="3">
        <v>940.2</v>
      </c>
      <c r="M1161" s="3">
        <v>533.97</v>
      </c>
      <c r="N1161" s="2" t="s">
        <v>23</v>
      </c>
      <c r="O1161" s="2" t="s">
        <v>24</v>
      </c>
      <c r="P1161" s="2" t="s">
        <v>25</v>
      </c>
      <c r="Q1161" s="2" t="s">
        <v>2588</v>
      </c>
      <c r="R1161" s="2" t="s">
        <v>27</v>
      </c>
    </row>
    <row r="1162" spans="1:18" x14ac:dyDescent="0.25">
      <c r="A1162" s="2" t="s">
        <v>4297</v>
      </c>
      <c r="B1162" s="6">
        <v>45949</v>
      </c>
      <c r="C1162" s="2" t="s">
        <v>1206</v>
      </c>
      <c r="D1162" s="2" t="s">
        <v>566</v>
      </c>
      <c r="E1162" s="2" t="s">
        <v>488</v>
      </c>
      <c r="F1162" s="2" t="s">
        <v>489</v>
      </c>
      <c r="G1162" s="2">
        <v>5</v>
      </c>
      <c r="H1162" s="3">
        <v>328.59</v>
      </c>
      <c r="I1162" s="2">
        <v>0</v>
      </c>
      <c r="J1162" s="3">
        <v>0</v>
      </c>
      <c r="K1162" s="3">
        <v>1889.39</v>
      </c>
      <c r="L1162" s="3">
        <v>1277.45</v>
      </c>
      <c r="M1162" s="3">
        <v>611.94000000000005</v>
      </c>
      <c r="N1162" s="2" t="s">
        <v>133</v>
      </c>
      <c r="O1162" s="2" t="s">
        <v>24</v>
      </c>
      <c r="P1162" s="2" t="s">
        <v>25</v>
      </c>
      <c r="Q1162" s="2" t="s">
        <v>1579</v>
      </c>
      <c r="R1162" s="2" t="s">
        <v>27</v>
      </c>
    </row>
    <row r="1163" spans="1:18" x14ac:dyDescent="0.25">
      <c r="A1163" s="2" t="s">
        <v>4311</v>
      </c>
      <c r="B1163" s="6">
        <v>45949</v>
      </c>
      <c r="C1163" s="2" t="s">
        <v>3898</v>
      </c>
      <c r="D1163" s="2" t="s">
        <v>59</v>
      </c>
      <c r="E1163" s="2" t="s">
        <v>852</v>
      </c>
      <c r="F1163" s="2" t="s">
        <v>853</v>
      </c>
      <c r="G1163" s="2">
        <v>1</v>
      </c>
      <c r="H1163" s="3">
        <v>342.46</v>
      </c>
      <c r="I1163" s="2">
        <v>0</v>
      </c>
      <c r="J1163" s="3">
        <v>0</v>
      </c>
      <c r="K1163" s="3">
        <v>393.83</v>
      </c>
      <c r="L1163" s="3">
        <v>271.77999999999997</v>
      </c>
      <c r="M1163" s="3">
        <v>122.05</v>
      </c>
      <c r="N1163" s="2" t="s">
        <v>40</v>
      </c>
      <c r="O1163" s="2" t="s">
        <v>24</v>
      </c>
      <c r="P1163" s="2" t="s">
        <v>25</v>
      </c>
      <c r="Q1163" s="2" t="s">
        <v>1533</v>
      </c>
      <c r="R1163" s="2" t="s">
        <v>27</v>
      </c>
    </row>
    <row r="1164" spans="1:18" x14ac:dyDescent="0.25">
      <c r="A1164" s="2" t="s">
        <v>4541</v>
      </c>
      <c r="B1164" s="6">
        <v>45949</v>
      </c>
      <c r="C1164" s="2" t="s">
        <v>181</v>
      </c>
      <c r="D1164" s="2" t="s">
        <v>264</v>
      </c>
      <c r="E1164" s="2" t="s">
        <v>488</v>
      </c>
      <c r="F1164" s="2" t="s">
        <v>489</v>
      </c>
      <c r="G1164" s="2">
        <v>6</v>
      </c>
      <c r="H1164" s="3">
        <v>391.43</v>
      </c>
      <c r="I1164" s="2">
        <v>15</v>
      </c>
      <c r="J1164" s="3">
        <v>352.29</v>
      </c>
      <c r="K1164" s="3">
        <v>2295.73</v>
      </c>
      <c r="L1164" s="3">
        <v>1715.4</v>
      </c>
      <c r="M1164" s="3">
        <v>580.33000000000004</v>
      </c>
      <c r="N1164" s="2" t="s">
        <v>47</v>
      </c>
      <c r="O1164" s="2" t="s">
        <v>24</v>
      </c>
      <c r="P1164" s="2" t="s">
        <v>55</v>
      </c>
      <c r="Q1164" s="2" t="s">
        <v>1320</v>
      </c>
      <c r="R1164" s="2" t="s">
        <v>27</v>
      </c>
    </row>
    <row r="1165" spans="1:18" x14ac:dyDescent="0.25">
      <c r="A1165" s="2" t="s">
        <v>497</v>
      </c>
      <c r="B1165" s="6">
        <v>45948</v>
      </c>
      <c r="C1165" s="2" t="s">
        <v>498</v>
      </c>
      <c r="D1165" s="2" t="s">
        <v>499</v>
      </c>
      <c r="E1165" s="2" t="s">
        <v>372</v>
      </c>
      <c r="F1165" s="2" t="s">
        <v>373</v>
      </c>
      <c r="G1165" s="2">
        <v>4</v>
      </c>
      <c r="H1165" s="3">
        <v>401.06</v>
      </c>
      <c r="I1165" s="2">
        <v>5</v>
      </c>
      <c r="J1165" s="3">
        <v>80.209999999999994</v>
      </c>
      <c r="K1165" s="3">
        <v>1752.63</v>
      </c>
      <c r="L1165" s="3">
        <v>1389.88</v>
      </c>
      <c r="M1165" s="3">
        <v>362.75</v>
      </c>
      <c r="N1165" s="2" t="s">
        <v>23</v>
      </c>
      <c r="O1165" s="2" t="s">
        <v>24</v>
      </c>
      <c r="P1165" s="2" t="s">
        <v>25</v>
      </c>
      <c r="Q1165" s="2" t="s">
        <v>500</v>
      </c>
      <c r="R1165" s="2" t="s">
        <v>27</v>
      </c>
    </row>
    <row r="1166" spans="1:18" x14ac:dyDescent="0.25">
      <c r="A1166" s="2" t="s">
        <v>692</v>
      </c>
      <c r="B1166" s="6">
        <v>45948</v>
      </c>
      <c r="C1166" s="2" t="s">
        <v>693</v>
      </c>
      <c r="D1166" s="2" t="s">
        <v>280</v>
      </c>
      <c r="E1166" s="2" t="s">
        <v>131</v>
      </c>
      <c r="F1166" s="2" t="s">
        <v>694</v>
      </c>
      <c r="G1166" s="2">
        <v>4</v>
      </c>
      <c r="H1166" s="3">
        <v>124.84</v>
      </c>
      <c r="I1166" s="2">
        <v>0</v>
      </c>
      <c r="J1166" s="3">
        <v>0</v>
      </c>
      <c r="K1166" s="3">
        <v>574.26</v>
      </c>
      <c r="L1166" s="3">
        <v>389.4</v>
      </c>
      <c r="M1166" s="3">
        <v>184.86</v>
      </c>
      <c r="N1166" s="2" t="s">
        <v>80</v>
      </c>
      <c r="O1166" s="2" t="s">
        <v>24</v>
      </c>
      <c r="P1166" s="2" t="s">
        <v>25</v>
      </c>
      <c r="Q1166" s="2" t="s">
        <v>429</v>
      </c>
      <c r="R1166" s="2" t="s">
        <v>27</v>
      </c>
    </row>
    <row r="1167" spans="1:18" x14ac:dyDescent="0.25">
      <c r="A1167" s="2" t="s">
        <v>1675</v>
      </c>
      <c r="B1167" s="6">
        <v>45948</v>
      </c>
      <c r="C1167" s="2" t="s">
        <v>559</v>
      </c>
      <c r="D1167" s="2" t="s">
        <v>871</v>
      </c>
      <c r="E1167" s="2" t="s">
        <v>421</v>
      </c>
      <c r="F1167" s="2" t="s">
        <v>787</v>
      </c>
      <c r="G1167" s="2">
        <v>3</v>
      </c>
      <c r="H1167" s="3">
        <v>221.79</v>
      </c>
      <c r="I1167" s="2">
        <v>10</v>
      </c>
      <c r="J1167" s="3">
        <v>66.540000000000006</v>
      </c>
      <c r="K1167" s="3">
        <v>688.65</v>
      </c>
      <c r="L1167" s="3">
        <v>474.18</v>
      </c>
      <c r="M1167" s="3">
        <v>214.47</v>
      </c>
      <c r="N1167" s="2" t="s">
        <v>40</v>
      </c>
      <c r="O1167" s="2" t="s">
        <v>24</v>
      </c>
      <c r="P1167" s="2" t="s">
        <v>25</v>
      </c>
      <c r="Q1167" s="2" t="s">
        <v>1676</v>
      </c>
      <c r="R1167" s="2" t="s">
        <v>27</v>
      </c>
    </row>
    <row r="1168" spans="1:18" x14ac:dyDescent="0.25">
      <c r="A1168" s="2" t="s">
        <v>1862</v>
      </c>
      <c r="B1168" s="6">
        <v>45948</v>
      </c>
      <c r="C1168" s="2" t="s">
        <v>1863</v>
      </c>
      <c r="D1168" s="2" t="s">
        <v>856</v>
      </c>
      <c r="E1168" s="2" t="s">
        <v>148</v>
      </c>
      <c r="F1168" s="2" t="s">
        <v>361</v>
      </c>
      <c r="G1168" s="2">
        <v>3</v>
      </c>
      <c r="H1168" s="3">
        <v>275.70999999999998</v>
      </c>
      <c r="I1168" s="2">
        <v>15</v>
      </c>
      <c r="J1168" s="3">
        <v>124.07</v>
      </c>
      <c r="K1168" s="3">
        <v>808.52</v>
      </c>
      <c r="L1168" s="3">
        <v>618.9</v>
      </c>
      <c r="M1168" s="3">
        <v>189.62</v>
      </c>
      <c r="N1168" s="2" t="s">
        <v>68</v>
      </c>
      <c r="O1168" s="2" t="s">
        <v>24</v>
      </c>
      <c r="P1168" s="2" t="s">
        <v>25</v>
      </c>
      <c r="Q1168" s="2" t="s">
        <v>586</v>
      </c>
      <c r="R1168" s="2" t="s">
        <v>27</v>
      </c>
    </row>
    <row r="1169" spans="1:18" x14ac:dyDescent="0.25">
      <c r="A1169" s="2" t="s">
        <v>2624</v>
      </c>
      <c r="B1169" s="6">
        <v>45948</v>
      </c>
      <c r="C1169" s="2" t="s">
        <v>2285</v>
      </c>
      <c r="D1169" s="2" t="s">
        <v>812</v>
      </c>
      <c r="E1169" s="2" t="s">
        <v>973</v>
      </c>
      <c r="F1169" s="2" t="s">
        <v>974</v>
      </c>
      <c r="G1169" s="2">
        <v>3</v>
      </c>
      <c r="H1169" s="3">
        <v>530.16</v>
      </c>
      <c r="I1169" s="2">
        <v>0</v>
      </c>
      <c r="J1169" s="3">
        <v>0</v>
      </c>
      <c r="K1169" s="3">
        <v>1829.05</v>
      </c>
      <c r="L1169" s="3">
        <v>1137.57</v>
      </c>
      <c r="M1169" s="3">
        <v>691.48</v>
      </c>
      <c r="N1169" s="2" t="s">
        <v>23</v>
      </c>
      <c r="O1169" s="2" t="s">
        <v>24</v>
      </c>
      <c r="P1169" s="2" t="s">
        <v>55</v>
      </c>
      <c r="Q1169" s="2" t="s">
        <v>2162</v>
      </c>
      <c r="R1169" s="2" t="s">
        <v>27</v>
      </c>
    </row>
    <row r="1170" spans="1:18" x14ac:dyDescent="0.25">
      <c r="A1170" s="2" t="s">
        <v>2697</v>
      </c>
      <c r="B1170" s="6">
        <v>45948</v>
      </c>
      <c r="C1170" s="2" t="s">
        <v>1577</v>
      </c>
      <c r="D1170" s="2" t="s">
        <v>186</v>
      </c>
      <c r="E1170" s="2" t="s">
        <v>53</v>
      </c>
      <c r="F1170" s="2" t="s">
        <v>1310</v>
      </c>
      <c r="G1170" s="2">
        <v>4</v>
      </c>
      <c r="H1170" s="3">
        <v>240.52</v>
      </c>
      <c r="I1170" s="2">
        <v>0</v>
      </c>
      <c r="J1170" s="3">
        <v>0</v>
      </c>
      <c r="K1170" s="3">
        <v>1106.3900000000001</v>
      </c>
      <c r="L1170" s="3">
        <v>708.12</v>
      </c>
      <c r="M1170" s="3">
        <v>398.27</v>
      </c>
      <c r="N1170" s="2" t="s">
        <v>23</v>
      </c>
      <c r="O1170" s="2" t="s">
        <v>24</v>
      </c>
      <c r="P1170" s="2" t="s">
        <v>25</v>
      </c>
      <c r="Q1170" s="2" t="s">
        <v>2415</v>
      </c>
      <c r="R1170" s="2" t="s">
        <v>27</v>
      </c>
    </row>
    <row r="1171" spans="1:18" x14ac:dyDescent="0.25">
      <c r="A1171" s="2" t="s">
        <v>3179</v>
      </c>
      <c r="B1171" s="6">
        <v>45948</v>
      </c>
      <c r="C1171" s="2" t="s">
        <v>722</v>
      </c>
      <c r="D1171" s="2" t="s">
        <v>1156</v>
      </c>
      <c r="E1171" s="2" t="s">
        <v>248</v>
      </c>
      <c r="F1171" s="2" t="s">
        <v>249</v>
      </c>
      <c r="G1171" s="2">
        <v>8</v>
      </c>
      <c r="H1171" s="3">
        <v>166.69</v>
      </c>
      <c r="I1171" s="2">
        <v>15</v>
      </c>
      <c r="J1171" s="3">
        <v>200.03</v>
      </c>
      <c r="K1171" s="3">
        <v>1303.51</v>
      </c>
      <c r="L1171" s="3">
        <v>873.68</v>
      </c>
      <c r="M1171" s="3">
        <v>429.83</v>
      </c>
      <c r="N1171" s="2" t="s">
        <v>133</v>
      </c>
      <c r="O1171" s="2" t="s">
        <v>24</v>
      </c>
      <c r="P1171" s="2" t="s">
        <v>33</v>
      </c>
      <c r="Q1171" s="2" t="s">
        <v>2881</v>
      </c>
      <c r="R1171" s="2" t="s">
        <v>27</v>
      </c>
    </row>
    <row r="1172" spans="1:18" x14ac:dyDescent="0.25">
      <c r="A1172" s="2" t="s">
        <v>3223</v>
      </c>
      <c r="B1172" s="6">
        <v>45948</v>
      </c>
      <c r="C1172" s="2" t="s">
        <v>722</v>
      </c>
      <c r="D1172" s="2" t="s">
        <v>52</v>
      </c>
      <c r="E1172" s="2" t="s">
        <v>400</v>
      </c>
      <c r="F1172" s="2" t="s">
        <v>401</v>
      </c>
      <c r="G1172" s="2">
        <v>5</v>
      </c>
      <c r="H1172" s="3">
        <v>354.44</v>
      </c>
      <c r="I1172" s="2">
        <v>0</v>
      </c>
      <c r="J1172" s="3">
        <v>0</v>
      </c>
      <c r="K1172" s="3">
        <v>2038.03</v>
      </c>
      <c r="L1172" s="3">
        <v>1230.5999999999999</v>
      </c>
      <c r="M1172" s="3">
        <v>807.43</v>
      </c>
      <c r="N1172" s="2" t="s">
        <v>23</v>
      </c>
      <c r="O1172" s="2" t="s">
        <v>24</v>
      </c>
      <c r="P1172" s="2" t="s">
        <v>55</v>
      </c>
      <c r="Q1172" s="2" t="s">
        <v>3217</v>
      </c>
      <c r="R1172" s="2" t="s">
        <v>27</v>
      </c>
    </row>
    <row r="1173" spans="1:18" x14ac:dyDescent="0.25">
      <c r="A1173" s="2" t="s">
        <v>3238</v>
      </c>
      <c r="B1173" s="6">
        <v>45948</v>
      </c>
      <c r="C1173" s="2" t="s">
        <v>1256</v>
      </c>
      <c r="D1173" s="2" t="s">
        <v>314</v>
      </c>
      <c r="E1173" s="2" t="s">
        <v>1247</v>
      </c>
      <c r="F1173" s="2" t="s">
        <v>239</v>
      </c>
      <c r="G1173" s="2">
        <v>4</v>
      </c>
      <c r="H1173" s="3">
        <v>353.75</v>
      </c>
      <c r="I1173" s="2">
        <v>10</v>
      </c>
      <c r="J1173" s="3">
        <v>141.5</v>
      </c>
      <c r="K1173" s="3">
        <v>1464.52</v>
      </c>
      <c r="L1173" s="3">
        <v>989</v>
      </c>
      <c r="M1173" s="3">
        <v>475.52</v>
      </c>
      <c r="N1173" s="2" t="s">
        <v>23</v>
      </c>
      <c r="O1173" s="2" t="s">
        <v>24</v>
      </c>
      <c r="P1173" s="2" t="s">
        <v>55</v>
      </c>
      <c r="Q1173" s="2" t="s">
        <v>3239</v>
      </c>
      <c r="R1173" s="2" t="s">
        <v>27</v>
      </c>
    </row>
    <row r="1174" spans="1:18" x14ac:dyDescent="0.25">
      <c r="A1174" s="2" t="s">
        <v>3297</v>
      </c>
      <c r="B1174" s="6">
        <v>45948</v>
      </c>
      <c r="C1174" s="2" t="s">
        <v>3056</v>
      </c>
      <c r="D1174" s="2" t="s">
        <v>107</v>
      </c>
      <c r="E1174" s="2" t="s">
        <v>1471</v>
      </c>
      <c r="F1174" s="2" t="s">
        <v>1628</v>
      </c>
      <c r="G1174" s="2">
        <v>3</v>
      </c>
      <c r="H1174" s="3">
        <v>59.92</v>
      </c>
      <c r="I1174" s="2">
        <v>20</v>
      </c>
      <c r="J1174" s="3">
        <v>35.950000000000003</v>
      </c>
      <c r="K1174" s="3">
        <v>165.38</v>
      </c>
      <c r="L1174" s="3">
        <v>144.44999999999999</v>
      </c>
      <c r="M1174" s="3">
        <v>20.93</v>
      </c>
      <c r="N1174" s="2" t="s">
        <v>23</v>
      </c>
      <c r="O1174" s="2" t="s">
        <v>24</v>
      </c>
      <c r="P1174" s="2" t="s">
        <v>25</v>
      </c>
      <c r="Q1174" s="2" t="s">
        <v>1972</v>
      </c>
      <c r="R1174" s="2" t="s">
        <v>27</v>
      </c>
    </row>
    <row r="1175" spans="1:18" x14ac:dyDescent="0.25">
      <c r="A1175" s="2" t="s">
        <v>3683</v>
      </c>
      <c r="B1175" s="6">
        <v>45948</v>
      </c>
      <c r="C1175" s="2" t="s">
        <v>2151</v>
      </c>
      <c r="D1175" s="2" t="s">
        <v>714</v>
      </c>
      <c r="E1175" s="2" t="s">
        <v>254</v>
      </c>
      <c r="F1175" s="2" t="s">
        <v>255</v>
      </c>
      <c r="G1175" s="2">
        <v>1</v>
      </c>
      <c r="H1175" s="3">
        <v>161.03</v>
      </c>
      <c r="I1175" s="2">
        <v>10</v>
      </c>
      <c r="J1175" s="3">
        <v>16.100000000000001</v>
      </c>
      <c r="K1175" s="3">
        <v>166.67</v>
      </c>
      <c r="L1175" s="3">
        <v>124.24</v>
      </c>
      <c r="M1175" s="3">
        <v>42.43</v>
      </c>
      <c r="N1175" s="2" t="s">
        <v>80</v>
      </c>
      <c r="O1175" s="2" t="s">
        <v>345</v>
      </c>
      <c r="P1175" s="2" t="s">
        <v>55</v>
      </c>
      <c r="Q1175" s="2" t="s">
        <v>472</v>
      </c>
      <c r="R1175" s="2" t="s">
        <v>27</v>
      </c>
    </row>
    <row r="1176" spans="1:18" x14ac:dyDescent="0.25">
      <c r="A1176" s="2" t="s">
        <v>3816</v>
      </c>
      <c r="B1176" s="6">
        <v>45948</v>
      </c>
      <c r="C1176" s="2" t="s">
        <v>3817</v>
      </c>
      <c r="D1176" s="2" t="s">
        <v>882</v>
      </c>
      <c r="E1176" s="2" t="s">
        <v>85</v>
      </c>
      <c r="F1176" s="2" t="s">
        <v>292</v>
      </c>
      <c r="G1176" s="2">
        <v>4</v>
      </c>
      <c r="H1176" s="3">
        <v>262.77</v>
      </c>
      <c r="I1176" s="2">
        <v>20</v>
      </c>
      <c r="J1176" s="3">
        <v>210.22</v>
      </c>
      <c r="K1176" s="3">
        <v>966.99</v>
      </c>
      <c r="L1176" s="3">
        <v>778.56</v>
      </c>
      <c r="M1176" s="3">
        <v>188.43</v>
      </c>
      <c r="N1176" s="2" t="s">
        <v>80</v>
      </c>
      <c r="O1176" s="2" t="s">
        <v>24</v>
      </c>
      <c r="P1176" s="2" t="s">
        <v>25</v>
      </c>
      <c r="Q1176" s="2" t="s">
        <v>3191</v>
      </c>
      <c r="R1176" s="2" t="s">
        <v>27</v>
      </c>
    </row>
    <row r="1177" spans="1:18" x14ac:dyDescent="0.25">
      <c r="A1177" s="2" t="s">
        <v>3851</v>
      </c>
      <c r="B1177" s="6">
        <v>45948</v>
      </c>
      <c r="C1177" s="2" t="s">
        <v>1577</v>
      </c>
      <c r="D1177" s="2" t="s">
        <v>186</v>
      </c>
      <c r="E1177" s="2" t="s">
        <v>1247</v>
      </c>
      <c r="F1177" s="2" t="s">
        <v>474</v>
      </c>
      <c r="G1177" s="2">
        <v>6</v>
      </c>
      <c r="H1177" s="3">
        <v>242.47</v>
      </c>
      <c r="I1177" s="2">
        <v>0</v>
      </c>
      <c r="J1177" s="3">
        <v>0</v>
      </c>
      <c r="K1177" s="3">
        <v>1673.04</v>
      </c>
      <c r="L1177" s="3">
        <v>1062.18</v>
      </c>
      <c r="M1177" s="3">
        <v>610.86</v>
      </c>
      <c r="N1177" s="2" t="s">
        <v>23</v>
      </c>
      <c r="O1177" s="2" t="s">
        <v>24</v>
      </c>
      <c r="P1177" s="2" t="s">
        <v>55</v>
      </c>
      <c r="Q1177" s="2" t="s">
        <v>803</v>
      </c>
      <c r="R1177" s="2" t="s">
        <v>27</v>
      </c>
    </row>
    <row r="1178" spans="1:18" x14ac:dyDescent="0.25">
      <c r="A1178" s="2" t="s">
        <v>3964</v>
      </c>
      <c r="B1178" s="6">
        <v>45948</v>
      </c>
      <c r="C1178" s="2" t="s">
        <v>3182</v>
      </c>
      <c r="D1178" s="2" t="s">
        <v>384</v>
      </c>
      <c r="E1178" s="2" t="s">
        <v>21</v>
      </c>
      <c r="F1178" s="2" t="s">
        <v>3965</v>
      </c>
      <c r="G1178" s="2">
        <v>3</v>
      </c>
      <c r="H1178" s="3">
        <v>389.61</v>
      </c>
      <c r="I1178" s="2">
        <v>15</v>
      </c>
      <c r="J1178" s="3">
        <v>175.32</v>
      </c>
      <c r="K1178" s="3">
        <v>1142.54</v>
      </c>
      <c r="L1178" s="3">
        <v>1008.21</v>
      </c>
      <c r="M1178" s="3">
        <v>134.33000000000001</v>
      </c>
      <c r="N1178" s="2" t="s">
        <v>68</v>
      </c>
      <c r="O1178" s="2" t="s">
        <v>24</v>
      </c>
      <c r="P1178" s="2" t="s">
        <v>25</v>
      </c>
      <c r="Q1178" s="2" t="s">
        <v>2172</v>
      </c>
      <c r="R1178" s="2" t="s">
        <v>27</v>
      </c>
    </row>
    <row r="1179" spans="1:18" x14ac:dyDescent="0.25">
      <c r="A1179" s="2" t="s">
        <v>4264</v>
      </c>
      <c r="B1179" s="6">
        <v>45948</v>
      </c>
      <c r="C1179" s="2" t="s">
        <v>4265</v>
      </c>
      <c r="D1179" s="2" t="s">
        <v>2545</v>
      </c>
      <c r="E1179" s="2" t="s">
        <v>209</v>
      </c>
      <c r="F1179" s="2" t="s">
        <v>210</v>
      </c>
      <c r="G1179" s="2">
        <v>1</v>
      </c>
      <c r="H1179" s="3">
        <v>57.06</v>
      </c>
      <c r="I1179" s="2">
        <v>0</v>
      </c>
      <c r="J1179" s="3">
        <v>0</v>
      </c>
      <c r="K1179" s="3">
        <v>65.62</v>
      </c>
      <c r="L1179" s="3">
        <v>48.43</v>
      </c>
      <c r="M1179" s="3">
        <v>17.190000000000001</v>
      </c>
      <c r="N1179" s="2" t="s">
        <v>80</v>
      </c>
      <c r="O1179" s="2" t="s">
        <v>24</v>
      </c>
      <c r="P1179" s="2" t="s">
        <v>25</v>
      </c>
      <c r="Q1179" s="2" t="s">
        <v>3467</v>
      </c>
      <c r="R1179" s="2" t="s">
        <v>27</v>
      </c>
    </row>
    <row r="1180" spans="1:18" x14ac:dyDescent="0.25">
      <c r="A1180" s="2" t="s">
        <v>4328</v>
      </c>
      <c r="B1180" s="6">
        <v>45948</v>
      </c>
      <c r="C1180" s="2" t="s">
        <v>2792</v>
      </c>
      <c r="D1180" s="2" t="s">
        <v>794</v>
      </c>
      <c r="E1180" s="2" t="s">
        <v>1031</v>
      </c>
      <c r="F1180" s="2" t="s">
        <v>2312</v>
      </c>
      <c r="G1180" s="2">
        <v>3</v>
      </c>
      <c r="H1180" s="3">
        <v>171.25</v>
      </c>
      <c r="I1180" s="2">
        <v>15</v>
      </c>
      <c r="J1180" s="3">
        <v>77.06</v>
      </c>
      <c r="K1180" s="3">
        <v>502.19</v>
      </c>
      <c r="L1180" s="3">
        <v>372.99</v>
      </c>
      <c r="M1180" s="3">
        <v>129.19999999999999</v>
      </c>
      <c r="N1180" s="2" t="s">
        <v>23</v>
      </c>
      <c r="O1180" s="2" t="s">
        <v>24</v>
      </c>
      <c r="P1180" s="2" t="s">
        <v>25</v>
      </c>
      <c r="Q1180" s="2" t="s">
        <v>1314</v>
      </c>
      <c r="R1180" s="2" t="s">
        <v>27</v>
      </c>
    </row>
    <row r="1181" spans="1:18" x14ac:dyDescent="0.25">
      <c r="A1181" s="2" t="s">
        <v>4437</v>
      </c>
      <c r="B1181" s="6">
        <v>45948</v>
      </c>
      <c r="C1181" s="2" t="s">
        <v>191</v>
      </c>
      <c r="D1181" s="2" t="s">
        <v>1322</v>
      </c>
      <c r="E1181" s="2" t="s">
        <v>1744</v>
      </c>
      <c r="F1181" s="2" t="s">
        <v>1745</v>
      </c>
      <c r="G1181" s="2">
        <v>3</v>
      </c>
      <c r="H1181" s="3">
        <v>229.81</v>
      </c>
      <c r="I1181" s="2">
        <v>5</v>
      </c>
      <c r="J1181" s="3">
        <v>34.47</v>
      </c>
      <c r="K1181" s="3">
        <v>753.2</v>
      </c>
      <c r="L1181" s="3">
        <v>624.66</v>
      </c>
      <c r="M1181" s="3">
        <v>128.54</v>
      </c>
      <c r="N1181" s="2" t="s">
        <v>68</v>
      </c>
      <c r="O1181" s="2" t="s">
        <v>24</v>
      </c>
      <c r="P1181" s="2" t="s">
        <v>55</v>
      </c>
      <c r="Q1181" s="2" t="s">
        <v>62</v>
      </c>
      <c r="R1181" s="2" t="s">
        <v>27</v>
      </c>
    </row>
    <row r="1182" spans="1:18" x14ac:dyDescent="0.25">
      <c r="A1182" s="2" t="s">
        <v>4450</v>
      </c>
      <c r="B1182" s="6">
        <v>45948</v>
      </c>
      <c r="C1182" s="2" t="s">
        <v>657</v>
      </c>
      <c r="D1182" s="2" t="s">
        <v>459</v>
      </c>
      <c r="E1182" s="2" t="s">
        <v>1063</v>
      </c>
      <c r="F1182" s="2" t="s">
        <v>1064</v>
      </c>
      <c r="G1182" s="2">
        <v>2</v>
      </c>
      <c r="H1182" s="3">
        <v>71.290000000000006</v>
      </c>
      <c r="I1182" s="2">
        <v>10</v>
      </c>
      <c r="J1182" s="3">
        <v>14.26</v>
      </c>
      <c r="K1182" s="3">
        <v>147.57</v>
      </c>
      <c r="L1182" s="3">
        <v>118.74</v>
      </c>
      <c r="M1182" s="3">
        <v>28.83</v>
      </c>
      <c r="N1182" s="2" t="s">
        <v>133</v>
      </c>
      <c r="O1182" s="2" t="s">
        <v>24</v>
      </c>
      <c r="P1182" s="2" t="s">
        <v>55</v>
      </c>
      <c r="Q1182" s="2" t="s">
        <v>1275</v>
      </c>
      <c r="R1182" s="2" t="s">
        <v>27</v>
      </c>
    </row>
    <row r="1183" spans="1:18" x14ac:dyDescent="0.25">
      <c r="A1183" s="2" t="s">
        <v>4508</v>
      </c>
      <c r="B1183" s="6">
        <v>45948</v>
      </c>
      <c r="C1183" s="2" t="s">
        <v>2662</v>
      </c>
      <c r="D1183" s="2" t="s">
        <v>1194</v>
      </c>
      <c r="E1183" s="2" t="s">
        <v>90</v>
      </c>
      <c r="F1183" s="2" t="s">
        <v>91</v>
      </c>
      <c r="G1183" s="2">
        <v>8</v>
      </c>
      <c r="H1183" s="3">
        <v>122.27</v>
      </c>
      <c r="I1183" s="2">
        <v>20</v>
      </c>
      <c r="J1183" s="3">
        <v>195.63</v>
      </c>
      <c r="K1183" s="3">
        <v>899.91</v>
      </c>
      <c r="L1183" s="3">
        <v>743.68</v>
      </c>
      <c r="M1183" s="3">
        <v>156.22999999999999</v>
      </c>
      <c r="N1183" s="2" t="s">
        <v>23</v>
      </c>
      <c r="O1183" s="2" t="s">
        <v>24</v>
      </c>
      <c r="P1183" s="2" t="s">
        <v>55</v>
      </c>
      <c r="Q1183" s="2" t="s">
        <v>1867</v>
      </c>
      <c r="R1183" s="2" t="s">
        <v>27</v>
      </c>
    </row>
    <row r="1184" spans="1:18" x14ac:dyDescent="0.25">
      <c r="A1184" s="2" t="s">
        <v>1713</v>
      </c>
      <c r="B1184" s="6">
        <v>45947</v>
      </c>
      <c r="C1184" s="2" t="s">
        <v>43</v>
      </c>
      <c r="D1184" s="2" t="s">
        <v>708</v>
      </c>
      <c r="E1184" s="2" t="s">
        <v>950</v>
      </c>
      <c r="F1184" s="2" t="s">
        <v>1655</v>
      </c>
      <c r="G1184" s="2">
        <v>5</v>
      </c>
      <c r="H1184" s="3">
        <v>474.19</v>
      </c>
      <c r="I1184" s="2">
        <v>10</v>
      </c>
      <c r="J1184" s="3">
        <v>237.09</v>
      </c>
      <c r="K1184" s="3">
        <v>2133.86</v>
      </c>
      <c r="L1184" s="3">
        <v>1719.45</v>
      </c>
      <c r="M1184" s="3">
        <v>414.41</v>
      </c>
      <c r="N1184" s="2" t="s">
        <v>40</v>
      </c>
      <c r="O1184" s="2" t="s">
        <v>24</v>
      </c>
      <c r="P1184" s="2" t="s">
        <v>55</v>
      </c>
      <c r="Q1184" s="2" t="s">
        <v>1714</v>
      </c>
      <c r="R1184" s="2" t="s">
        <v>49</v>
      </c>
    </row>
    <row r="1185" spans="1:18" x14ac:dyDescent="0.25">
      <c r="A1185" s="2" t="s">
        <v>2072</v>
      </c>
      <c r="B1185" s="6">
        <v>45947</v>
      </c>
      <c r="C1185" s="2" t="s">
        <v>458</v>
      </c>
      <c r="D1185" s="2" t="s">
        <v>518</v>
      </c>
      <c r="E1185" s="2" t="s">
        <v>131</v>
      </c>
      <c r="F1185" s="2" t="s">
        <v>132</v>
      </c>
      <c r="G1185" s="2">
        <v>0</v>
      </c>
      <c r="H1185" s="3">
        <v>404.97</v>
      </c>
      <c r="I1185" s="2">
        <v>0</v>
      </c>
      <c r="J1185" s="3">
        <v>0</v>
      </c>
      <c r="K1185" s="3">
        <v>1619.88</v>
      </c>
      <c r="L1185" s="3">
        <v>1364.96</v>
      </c>
      <c r="M1185" s="3">
        <v>254.92</v>
      </c>
      <c r="N1185" s="2" t="s">
        <v>47</v>
      </c>
      <c r="O1185" s="2" t="s">
        <v>24</v>
      </c>
      <c r="P1185" s="2" t="s">
        <v>25</v>
      </c>
      <c r="Q1185" s="2" t="s">
        <v>2073</v>
      </c>
      <c r="R1185" s="2" t="s">
        <v>49</v>
      </c>
    </row>
    <row r="1186" spans="1:18" x14ac:dyDescent="0.25">
      <c r="A1186" s="2" t="s">
        <v>2374</v>
      </c>
      <c r="B1186" s="6">
        <v>45947</v>
      </c>
      <c r="C1186" s="2" t="s">
        <v>565</v>
      </c>
      <c r="D1186" s="2" t="s">
        <v>745</v>
      </c>
      <c r="E1186" s="2" t="s">
        <v>760</v>
      </c>
      <c r="F1186" s="2" t="s">
        <v>761</v>
      </c>
      <c r="G1186" s="2">
        <v>3</v>
      </c>
      <c r="H1186" s="3">
        <v>186.32</v>
      </c>
      <c r="I1186" s="2">
        <v>10</v>
      </c>
      <c r="J1186" s="3">
        <v>55.9</v>
      </c>
      <c r="K1186" s="3">
        <v>503.06</v>
      </c>
      <c r="L1186" s="3">
        <v>306.69</v>
      </c>
      <c r="M1186" s="3">
        <v>196.37</v>
      </c>
      <c r="N1186" s="2" t="s">
        <v>47</v>
      </c>
      <c r="O1186" s="2" t="s">
        <v>24</v>
      </c>
      <c r="P1186" s="2" t="s">
        <v>25</v>
      </c>
      <c r="Q1186" s="2" t="s">
        <v>2375</v>
      </c>
      <c r="R1186" s="2" t="s">
        <v>49</v>
      </c>
    </row>
    <row r="1187" spans="1:18" x14ac:dyDescent="0.25">
      <c r="A1187" s="2" t="s">
        <v>3781</v>
      </c>
      <c r="B1187" s="6">
        <v>45947</v>
      </c>
      <c r="C1187" s="2" t="s">
        <v>972</v>
      </c>
      <c r="D1187" s="2" t="s">
        <v>147</v>
      </c>
      <c r="E1187" s="2" t="s">
        <v>1145</v>
      </c>
      <c r="F1187" s="2" t="s">
        <v>1146</v>
      </c>
      <c r="G1187" s="2">
        <v>4</v>
      </c>
      <c r="H1187" s="3">
        <v>332.73</v>
      </c>
      <c r="I1187" s="2">
        <v>15</v>
      </c>
      <c r="J1187" s="3">
        <v>199.64</v>
      </c>
      <c r="K1187" s="3">
        <v>1131.28</v>
      </c>
      <c r="L1187" s="3">
        <v>1044.8800000000001</v>
      </c>
      <c r="M1187" s="3">
        <v>86.4</v>
      </c>
      <c r="N1187" s="2" t="s">
        <v>133</v>
      </c>
      <c r="O1187" s="2" t="s">
        <v>24</v>
      </c>
      <c r="P1187" s="2" t="s">
        <v>25</v>
      </c>
      <c r="Q1187" s="2" t="s">
        <v>1177</v>
      </c>
      <c r="R1187" s="2" t="s">
        <v>49</v>
      </c>
    </row>
    <row r="1188" spans="1:18" x14ac:dyDescent="0.25">
      <c r="A1188" s="2" t="s">
        <v>4351</v>
      </c>
      <c r="B1188" s="6">
        <v>45947</v>
      </c>
      <c r="C1188" s="2" t="s">
        <v>2811</v>
      </c>
      <c r="D1188" s="2" t="s">
        <v>158</v>
      </c>
      <c r="E1188" s="2" t="s">
        <v>66</v>
      </c>
      <c r="F1188" s="2" t="s">
        <v>1310</v>
      </c>
      <c r="G1188" s="2">
        <v>5</v>
      </c>
      <c r="H1188" s="3">
        <v>306.62</v>
      </c>
      <c r="I1188" s="2">
        <v>10</v>
      </c>
      <c r="J1188" s="3">
        <v>153.31</v>
      </c>
      <c r="K1188" s="3">
        <v>1379.79</v>
      </c>
      <c r="L1188" s="3">
        <v>1299.6500000000001</v>
      </c>
      <c r="M1188" s="3">
        <v>80.14</v>
      </c>
      <c r="N1188" s="2" t="s">
        <v>40</v>
      </c>
      <c r="O1188" s="2" t="s">
        <v>24</v>
      </c>
      <c r="P1188" s="2" t="s">
        <v>55</v>
      </c>
      <c r="Q1188" s="2" t="s">
        <v>636</v>
      </c>
      <c r="R1188" s="2" t="s">
        <v>49</v>
      </c>
    </row>
    <row r="1189" spans="1:18" x14ac:dyDescent="0.25">
      <c r="A1189" s="2" t="s">
        <v>4534</v>
      </c>
      <c r="B1189" s="6">
        <v>45947</v>
      </c>
      <c r="C1189" s="2" t="s">
        <v>3817</v>
      </c>
      <c r="D1189" s="2" t="s">
        <v>220</v>
      </c>
      <c r="E1189" s="2" t="s">
        <v>728</v>
      </c>
      <c r="F1189" s="2" t="s">
        <v>729</v>
      </c>
      <c r="G1189" s="2">
        <v>1</v>
      </c>
      <c r="H1189" s="3">
        <v>332.74</v>
      </c>
      <c r="I1189" s="2">
        <v>0</v>
      </c>
      <c r="J1189" s="3">
        <v>0</v>
      </c>
      <c r="K1189" s="3">
        <v>332.74</v>
      </c>
      <c r="L1189" s="3">
        <v>205.27</v>
      </c>
      <c r="M1189" s="3">
        <v>127.47</v>
      </c>
      <c r="N1189" s="2" t="s">
        <v>23</v>
      </c>
      <c r="O1189" s="2" t="s">
        <v>24</v>
      </c>
      <c r="P1189" s="2" t="s">
        <v>25</v>
      </c>
      <c r="Q1189" s="2" t="s">
        <v>293</v>
      </c>
      <c r="R1189" s="2" t="s">
        <v>49</v>
      </c>
    </row>
    <row r="1190" spans="1:18" x14ac:dyDescent="0.25">
      <c r="A1190" s="2" t="s">
        <v>468</v>
      </c>
      <c r="B1190" s="6">
        <v>45946</v>
      </c>
      <c r="C1190" s="2" t="s">
        <v>469</v>
      </c>
      <c r="D1190" s="2" t="s">
        <v>470</v>
      </c>
      <c r="E1190" s="2" t="s">
        <v>21</v>
      </c>
      <c r="F1190" s="2" t="s">
        <v>471</v>
      </c>
      <c r="G1190" s="2">
        <v>5</v>
      </c>
      <c r="H1190" s="3">
        <v>671.76</v>
      </c>
      <c r="I1190" s="2">
        <v>15</v>
      </c>
      <c r="J1190" s="3">
        <v>503.82</v>
      </c>
      <c r="K1190" s="3">
        <v>2854.98</v>
      </c>
      <c r="L1190" s="3">
        <v>1718.25</v>
      </c>
      <c r="M1190" s="3">
        <v>1136.73</v>
      </c>
      <c r="N1190" s="2" t="s">
        <v>47</v>
      </c>
      <c r="O1190" s="2" t="s">
        <v>24</v>
      </c>
      <c r="P1190" s="2" t="s">
        <v>55</v>
      </c>
      <c r="Q1190" s="2" t="s">
        <v>472</v>
      </c>
      <c r="R1190" s="2" t="s">
        <v>49</v>
      </c>
    </row>
    <row r="1191" spans="1:18" x14ac:dyDescent="0.25">
      <c r="A1191" s="2" t="s">
        <v>800</v>
      </c>
      <c r="B1191" s="6">
        <v>45946</v>
      </c>
      <c r="C1191" s="2" t="s">
        <v>801</v>
      </c>
      <c r="D1191" s="2" t="s">
        <v>802</v>
      </c>
      <c r="E1191" s="2" t="s">
        <v>248</v>
      </c>
      <c r="F1191" s="2" t="s">
        <v>249</v>
      </c>
      <c r="G1191" s="2">
        <v>3</v>
      </c>
      <c r="H1191" s="3">
        <v>298.68</v>
      </c>
      <c r="I1191" s="2">
        <v>0</v>
      </c>
      <c r="J1191" s="3">
        <v>0</v>
      </c>
      <c r="K1191" s="3">
        <v>896.04</v>
      </c>
      <c r="L1191" s="3">
        <v>752.07</v>
      </c>
      <c r="M1191" s="3">
        <v>143.97</v>
      </c>
      <c r="N1191" s="2" t="s">
        <v>47</v>
      </c>
      <c r="O1191" s="2" t="s">
        <v>24</v>
      </c>
      <c r="P1191" s="2" t="s">
        <v>55</v>
      </c>
      <c r="Q1191" s="2" t="s">
        <v>803</v>
      </c>
      <c r="R1191" s="2" t="s">
        <v>49</v>
      </c>
    </row>
    <row r="1192" spans="1:18" x14ac:dyDescent="0.25">
      <c r="A1192" s="2" t="s">
        <v>2593</v>
      </c>
      <c r="B1192" s="6">
        <v>45946</v>
      </c>
      <c r="C1192" s="2" t="s">
        <v>643</v>
      </c>
      <c r="D1192" s="2" t="s">
        <v>77</v>
      </c>
      <c r="E1192" s="2" t="s">
        <v>2594</v>
      </c>
      <c r="F1192" s="2" t="s">
        <v>239</v>
      </c>
      <c r="G1192" s="2">
        <v>4</v>
      </c>
      <c r="H1192" s="3">
        <v>131.03</v>
      </c>
      <c r="I1192" s="2">
        <v>0</v>
      </c>
      <c r="J1192" s="3">
        <v>0</v>
      </c>
      <c r="K1192" s="3">
        <v>524.12</v>
      </c>
      <c r="L1192" s="3">
        <v>469.08</v>
      </c>
      <c r="M1192" s="3">
        <v>55.04</v>
      </c>
      <c r="N1192" s="2" t="s">
        <v>40</v>
      </c>
      <c r="O1192" s="2" t="s">
        <v>24</v>
      </c>
      <c r="P1192" s="2" t="s">
        <v>25</v>
      </c>
      <c r="Q1192" s="2" t="s">
        <v>2595</v>
      </c>
      <c r="R1192" s="2" t="s">
        <v>49</v>
      </c>
    </row>
    <row r="1193" spans="1:18" x14ac:dyDescent="0.25">
      <c r="A1193" s="2" t="s">
        <v>3175</v>
      </c>
      <c r="B1193" s="6">
        <v>45946</v>
      </c>
      <c r="C1193" s="2" t="s">
        <v>1080</v>
      </c>
      <c r="D1193" s="2" t="s">
        <v>2552</v>
      </c>
      <c r="E1193" s="2" t="s">
        <v>238</v>
      </c>
      <c r="F1193" s="2" t="s">
        <v>109</v>
      </c>
      <c r="G1193" s="2">
        <v>3</v>
      </c>
      <c r="H1193" s="3">
        <v>72.930000000000007</v>
      </c>
      <c r="I1193" s="2">
        <v>0</v>
      </c>
      <c r="J1193" s="3">
        <v>0</v>
      </c>
      <c r="K1193" s="3">
        <v>218.79</v>
      </c>
      <c r="L1193" s="3">
        <v>162.75</v>
      </c>
      <c r="M1193" s="3">
        <v>56.04</v>
      </c>
      <c r="N1193" s="2" t="s">
        <v>23</v>
      </c>
      <c r="O1193" s="2" t="s">
        <v>24</v>
      </c>
      <c r="P1193" s="2" t="s">
        <v>25</v>
      </c>
      <c r="Q1193" s="2" t="s">
        <v>3176</v>
      </c>
      <c r="R1193" s="2" t="s">
        <v>49</v>
      </c>
    </row>
    <row r="1194" spans="1:18" x14ac:dyDescent="0.25">
      <c r="A1194" s="2" t="s">
        <v>3551</v>
      </c>
      <c r="B1194" s="6">
        <v>45946</v>
      </c>
      <c r="C1194" s="2" t="s">
        <v>469</v>
      </c>
      <c r="D1194" s="2" t="s">
        <v>454</v>
      </c>
      <c r="E1194" s="2" t="s">
        <v>634</v>
      </c>
      <c r="F1194" s="2" t="s">
        <v>2016</v>
      </c>
      <c r="G1194" s="2">
        <v>3</v>
      </c>
      <c r="H1194" s="3">
        <v>397.96</v>
      </c>
      <c r="I1194" s="2">
        <v>5</v>
      </c>
      <c r="J1194" s="3">
        <v>59.69</v>
      </c>
      <c r="K1194" s="3">
        <v>1134.19</v>
      </c>
      <c r="L1194" s="3">
        <v>931.14</v>
      </c>
      <c r="M1194" s="3">
        <v>203.05</v>
      </c>
      <c r="N1194" s="2" t="s">
        <v>47</v>
      </c>
      <c r="O1194" s="2" t="s">
        <v>24</v>
      </c>
      <c r="P1194" s="2" t="s">
        <v>25</v>
      </c>
      <c r="Q1194" s="2" t="s">
        <v>1366</v>
      </c>
      <c r="R1194" s="2" t="s">
        <v>49</v>
      </c>
    </row>
    <row r="1195" spans="1:18" x14ac:dyDescent="0.25">
      <c r="A1195" s="2" t="s">
        <v>3673</v>
      </c>
      <c r="B1195" s="6">
        <v>45946</v>
      </c>
      <c r="C1195" s="2" t="s">
        <v>3016</v>
      </c>
      <c r="D1195" s="2" t="s">
        <v>107</v>
      </c>
      <c r="E1195" s="2" t="s">
        <v>177</v>
      </c>
      <c r="F1195" s="2" t="s">
        <v>333</v>
      </c>
      <c r="G1195" s="2">
        <v>5</v>
      </c>
      <c r="H1195" s="3">
        <v>59.92</v>
      </c>
      <c r="I1195" s="2">
        <v>5</v>
      </c>
      <c r="J1195" s="3">
        <v>14.98</v>
      </c>
      <c r="K1195" s="3">
        <v>284.62</v>
      </c>
      <c r="L1195" s="3">
        <v>240.75</v>
      </c>
      <c r="M1195" s="3">
        <v>43.87</v>
      </c>
      <c r="N1195" s="2" t="s">
        <v>23</v>
      </c>
      <c r="O1195" s="2" t="s">
        <v>24</v>
      </c>
      <c r="P1195" s="2" t="s">
        <v>25</v>
      </c>
      <c r="Q1195" s="2" t="s">
        <v>2491</v>
      </c>
      <c r="R1195" s="2" t="s">
        <v>49</v>
      </c>
    </row>
    <row r="1196" spans="1:18" x14ac:dyDescent="0.25">
      <c r="A1196" s="2" t="s">
        <v>4050</v>
      </c>
      <c r="B1196" s="6">
        <v>45946</v>
      </c>
      <c r="C1196" s="2" t="s">
        <v>3230</v>
      </c>
      <c r="D1196" s="2" t="s">
        <v>1382</v>
      </c>
      <c r="E1196" s="2" t="s">
        <v>1431</v>
      </c>
      <c r="F1196" s="2" t="s">
        <v>1436</v>
      </c>
      <c r="G1196" s="2">
        <v>2</v>
      </c>
      <c r="H1196" s="3">
        <v>317.99</v>
      </c>
      <c r="I1196" s="2">
        <v>0</v>
      </c>
      <c r="J1196" s="3">
        <v>0</v>
      </c>
      <c r="K1196" s="3">
        <v>635.98</v>
      </c>
      <c r="L1196" s="3">
        <v>470.1</v>
      </c>
      <c r="M1196" s="3">
        <v>165.88</v>
      </c>
      <c r="N1196" s="2" t="s">
        <v>68</v>
      </c>
      <c r="O1196" s="2" t="s">
        <v>24</v>
      </c>
      <c r="P1196" s="2" t="s">
        <v>25</v>
      </c>
      <c r="Q1196" s="2" t="s">
        <v>1587</v>
      </c>
      <c r="R1196" s="2" t="s">
        <v>49</v>
      </c>
    </row>
    <row r="1197" spans="1:18" x14ac:dyDescent="0.25">
      <c r="A1197" s="2" t="s">
        <v>4583</v>
      </c>
      <c r="B1197" s="6">
        <v>45946</v>
      </c>
      <c r="C1197" s="2" t="s">
        <v>1649</v>
      </c>
      <c r="D1197" s="2" t="s">
        <v>280</v>
      </c>
      <c r="E1197" s="2" t="s">
        <v>355</v>
      </c>
      <c r="F1197" s="2" t="s">
        <v>356</v>
      </c>
      <c r="G1197" s="2">
        <v>2</v>
      </c>
      <c r="H1197" s="3">
        <v>124.84</v>
      </c>
      <c r="I1197" s="2">
        <v>5</v>
      </c>
      <c r="J1197" s="3">
        <v>12.48</v>
      </c>
      <c r="K1197" s="3">
        <v>237.2</v>
      </c>
      <c r="L1197" s="3">
        <v>194.7</v>
      </c>
      <c r="M1197" s="3">
        <v>42.5</v>
      </c>
      <c r="N1197" s="2" t="s">
        <v>80</v>
      </c>
      <c r="O1197" s="2" t="s">
        <v>24</v>
      </c>
      <c r="P1197" s="2" t="s">
        <v>25</v>
      </c>
      <c r="Q1197" s="2" t="s">
        <v>281</v>
      </c>
      <c r="R1197" s="2" t="s">
        <v>49</v>
      </c>
    </row>
    <row r="1198" spans="1:18" x14ac:dyDescent="0.25">
      <c r="A1198" s="2" t="s">
        <v>4586</v>
      </c>
      <c r="B1198" s="6">
        <v>45946</v>
      </c>
      <c r="C1198" s="2" t="s">
        <v>2278</v>
      </c>
      <c r="D1198" s="2" t="s">
        <v>886</v>
      </c>
      <c r="E1198" s="2" t="s">
        <v>567</v>
      </c>
      <c r="F1198" s="2" t="s">
        <v>873</v>
      </c>
      <c r="G1198" s="2">
        <v>3</v>
      </c>
      <c r="H1198" s="3">
        <v>232.92</v>
      </c>
      <c r="I1198" s="2">
        <v>0</v>
      </c>
      <c r="J1198" s="3">
        <v>0</v>
      </c>
      <c r="K1198" s="3">
        <v>698.76</v>
      </c>
      <c r="L1198" s="3">
        <v>577.23</v>
      </c>
      <c r="M1198" s="3">
        <v>121.53</v>
      </c>
      <c r="N1198" s="2" t="s">
        <v>80</v>
      </c>
      <c r="O1198" s="2" t="s">
        <v>24</v>
      </c>
      <c r="P1198" s="2" t="s">
        <v>25</v>
      </c>
      <c r="Q1198" s="2" t="s">
        <v>3910</v>
      </c>
      <c r="R1198" s="2" t="s">
        <v>49</v>
      </c>
    </row>
    <row r="1199" spans="1:18" x14ac:dyDescent="0.25">
      <c r="A1199" s="2" t="s">
        <v>1940</v>
      </c>
      <c r="B1199" s="6">
        <v>45945</v>
      </c>
      <c r="C1199" s="2" t="s">
        <v>1594</v>
      </c>
      <c r="D1199" s="2" t="s">
        <v>493</v>
      </c>
      <c r="E1199" s="2" t="s">
        <v>906</v>
      </c>
      <c r="F1199" s="2" t="s">
        <v>907</v>
      </c>
      <c r="G1199" s="2">
        <v>1</v>
      </c>
      <c r="H1199" s="3">
        <v>232.58</v>
      </c>
      <c r="I1199" s="2">
        <v>0</v>
      </c>
      <c r="J1199" s="3">
        <v>0</v>
      </c>
      <c r="K1199" s="3">
        <v>232.58</v>
      </c>
      <c r="L1199" s="3">
        <v>191.2</v>
      </c>
      <c r="M1199" s="3">
        <v>41.38</v>
      </c>
      <c r="N1199" s="2" t="s">
        <v>68</v>
      </c>
      <c r="O1199" s="2" t="s">
        <v>24</v>
      </c>
      <c r="P1199" s="2" t="s">
        <v>25</v>
      </c>
      <c r="Q1199" s="2" t="s">
        <v>1941</v>
      </c>
      <c r="R1199" s="2" t="s">
        <v>49</v>
      </c>
    </row>
    <row r="1200" spans="1:18" x14ac:dyDescent="0.25">
      <c r="A1200" s="2" t="s">
        <v>3396</v>
      </c>
      <c r="B1200" s="6">
        <v>45945</v>
      </c>
      <c r="C1200" s="2" t="s">
        <v>1948</v>
      </c>
      <c r="D1200" s="2" t="s">
        <v>493</v>
      </c>
      <c r="E1200" s="2" t="s">
        <v>2009</v>
      </c>
      <c r="F1200" s="2" t="s">
        <v>1170</v>
      </c>
      <c r="G1200" s="2">
        <v>4</v>
      </c>
      <c r="H1200" s="3">
        <v>259.32</v>
      </c>
      <c r="I1200" s="2">
        <v>10</v>
      </c>
      <c r="J1200" s="3">
        <v>103.73</v>
      </c>
      <c r="K1200" s="3">
        <v>933.55</v>
      </c>
      <c r="L1200" s="3">
        <v>764.8</v>
      </c>
      <c r="M1200" s="3">
        <v>168.75</v>
      </c>
      <c r="N1200" s="2" t="s">
        <v>133</v>
      </c>
      <c r="O1200" s="2" t="s">
        <v>24</v>
      </c>
      <c r="P1200" s="2" t="s">
        <v>25</v>
      </c>
      <c r="Q1200" s="2" t="s">
        <v>2078</v>
      </c>
      <c r="R1200" s="2" t="s">
        <v>49</v>
      </c>
    </row>
    <row r="1201" spans="1:18" x14ac:dyDescent="0.25">
      <c r="A1201" s="2" t="s">
        <v>3799</v>
      </c>
      <c r="B1201" s="6">
        <v>45945</v>
      </c>
      <c r="C1201" s="2" t="s">
        <v>1349</v>
      </c>
      <c r="D1201" s="2" t="s">
        <v>647</v>
      </c>
      <c r="E1201" s="2" t="s">
        <v>1476</v>
      </c>
      <c r="F1201" s="2" t="s">
        <v>3048</v>
      </c>
      <c r="G1201" s="2">
        <v>3</v>
      </c>
      <c r="H1201" s="3">
        <v>123.11</v>
      </c>
      <c r="I1201" s="2">
        <v>15</v>
      </c>
      <c r="J1201" s="3">
        <v>55.4</v>
      </c>
      <c r="K1201" s="3">
        <v>313.93</v>
      </c>
      <c r="L1201" s="3">
        <v>273.54000000000002</v>
      </c>
      <c r="M1201" s="3">
        <v>40.39</v>
      </c>
      <c r="N1201" s="2" t="s">
        <v>133</v>
      </c>
      <c r="O1201" s="2" t="s">
        <v>24</v>
      </c>
      <c r="P1201" s="2" t="s">
        <v>25</v>
      </c>
      <c r="Q1201" s="2" t="s">
        <v>2539</v>
      </c>
      <c r="R1201" s="2" t="s">
        <v>49</v>
      </c>
    </row>
    <row r="1202" spans="1:18" x14ac:dyDescent="0.25">
      <c r="A1202" s="2" t="s">
        <v>3899</v>
      </c>
      <c r="B1202" s="6">
        <v>45945</v>
      </c>
      <c r="C1202" s="2" t="s">
        <v>2887</v>
      </c>
      <c r="D1202" s="2" t="s">
        <v>895</v>
      </c>
      <c r="E1202" s="2" t="s">
        <v>1031</v>
      </c>
      <c r="F1202" s="2" t="s">
        <v>2312</v>
      </c>
      <c r="G1202" s="2">
        <v>4</v>
      </c>
      <c r="H1202" s="3">
        <v>438.7</v>
      </c>
      <c r="I1202" s="2">
        <v>5</v>
      </c>
      <c r="J1202" s="3">
        <v>87.74</v>
      </c>
      <c r="K1202" s="3">
        <v>1667.06</v>
      </c>
      <c r="L1202" s="3">
        <v>1480.72</v>
      </c>
      <c r="M1202" s="3">
        <v>186.34</v>
      </c>
      <c r="N1202" s="2" t="s">
        <v>80</v>
      </c>
      <c r="O1202" s="2" t="s">
        <v>24</v>
      </c>
      <c r="P1202" s="2" t="s">
        <v>25</v>
      </c>
      <c r="Q1202" s="2" t="s">
        <v>346</v>
      </c>
      <c r="R1202" s="2" t="s">
        <v>49</v>
      </c>
    </row>
    <row r="1203" spans="1:18" x14ac:dyDescent="0.25">
      <c r="A1203" s="2" t="s">
        <v>2331</v>
      </c>
      <c r="B1203" s="6">
        <v>45944</v>
      </c>
      <c r="C1203" s="2" t="s">
        <v>2332</v>
      </c>
      <c r="D1203" s="2" t="s">
        <v>349</v>
      </c>
      <c r="E1203" s="2" t="s">
        <v>380</v>
      </c>
      <c r="F1203" s="2" t="s">
        <v>381</v>
      </c>
      <c r="G1203" s="2">
        <v>4</v>
      </c>
      <c r="H1203" s="3">
        <v>476.18</v>
      </c>
      <c r="I1203" s="2">
        <v>0</v>
      </c>
      <c r="J1203" s="3">
        <v>0</v>
      </c>
      <c r="K1203" s="3">
        <v>1904.72</v>
      </c>
      <c r="L1203" s="3">
        <v>1302.44</v>
      </c>
      <c r="M1203" s="3">
        <v>602.28</v>
      </c>
      <c r="N1203" s="2" t="s">
        <v>23</v>
      </c>
      <c r="O1203" s="2" t="s">
        <v>24</v>
      </c>
      <c r="P1203" s="2" t="s">
        <v>33</v>
      </c>
      <c r="Q1203" s="2" t="s">
        <v>591</v>
      </c>
      <c r="R1203" s="2" t="s">
        <v>49</v>
      </c>
    </row>
    <row r="1204" spans="1:18" x14ac:dyDescent="0.25">
      <c r="A1204" s="2" t="s">
        <v>2983</v>
      </c>
      <c r="B1204" s="6">
        <v>45944</v>
      </c>
      <c r="C1204" s="2" t="s">
        <v>2632</v>
      </c>
      <c r="D1204" s="2" t="s">
        <v>158</v>
      </c>
      <c r="E1204" s="2" t="s">
        <v>2009</v>
      </c>
      <c r="F1204" s="2" t="s">
        <v>1856</v>
      </c>
      <c r="G1204" s="2">
        <v>8</v>
      </c>
      <c r="H1204" s="3">
        <v>337.44</v>
      </c>
      <c r="I1204" s="2">
        <v>15</v>
      </c>
      <c r="J1204" s="3">
        <v>404.93</v>
      </c>
      <c r="K1204" s="3">
        <v>2294.59</v>
      </c>
      <c r="L1204" s="3">
        <v>2079.44</v>
      </c>
      <c r="M1204" s="3">
        <v>215.15</v>
      </c>
      <c r="N1204" s="2" t="s">
        <v>47</v>
      </c>
      <c r="O1204" s="2" t="s">
        <v>24</v>
      </c>
      <c r="P1204" s="2" t="s">
        <v>25</v>
      </c>
      <c r="Q1204" s="2" t="s">
        <v>2265</v>
      </c>
      <c r="R1204" s="2" t="s">
        <v>49</v>
      </c>
    </row>
    <row r="1205" spans="1:18" x14ac:dyDescent="0.25">
      <c r="A1205" s="2" t="s">
        <v>3160</v>
      </c>
      <c r="B1205" s="6">
        <v>45944</v>
      </c>
      <c r="C1205" s="2" t="s">
        <v>1496</v>
      </c>
      <c r="D1205" s="2" t="s">
        <v>399</v>
      </c>
      <c r="E1205" s="2" t="s">
        <v>1247</v>
      </c>
      <c r="F1205" s="2" t="s">
        <v>474</v>
      </c>
      <c r="G1205" s="2">
        <v>8</v>
      </c>
      <c r="H1205" s="3">
        <v>109.92</v>
      </c>
      <c r="I1205" s="2">
        <v>0</v>
      </c>
      <c r="J1205" s="3">
        <v>0</v>
      </c>
      <c r="K1205" s="3">
        <v>879.36</v>
      </c>
      <c r="L1205" s="3">
        <v>688.4</v>
      </c>
      <c r="M1205" s="3">
        <v>190.96</v>
      </c>
      <c r="N1205" s="2" t="s">
        <v>40</v>
      </c>
      <c r="O1205" s="2" t="s">
        <v>24</v>
      </c>
      <c r="P1205" s="2" t="s">
        <v>25</v>
      </c>
      <c r="Q1205" s="2" t="s">
        <v>762</v>
      </c>
      <c r="R1205" s="2" t="s">
        <v>49</v>
      </c>
    </row>
    <row r="1206" spans="1:18" x14ac:dyDescent="0.25">
      <c r="A1206" s="2" t="s">
        <v>3205</v>
      </c>
      <c r="B1206" s="6">
        <v>45944</v>
      </c>
      <c r="C1206" s="2" t="s">
        <v>1943</v>
      </c>
      <c r="D1206" s="2" t="s">
        <v>1668</v>
      </c>
      <c r="E1206" s="2" t="s">
        <v>53</v>
      </c>
      <c r="F1206" s="2" t="s">
        <v>1622</v>
      </c>
      <c r="G1206" s="2">
        <v>3</v>
      </c>
      <c r="H1206" s="3">
        <v>242.22</v>
      </c>
      <c r="I1206" s="2">
        <v>0</v>
      </c>
      <c r="J1206" s="3">
        <v>0</v>
      </c>
      <c r="K1206" s="3">
        <v>726.66</v>
      </c>
      <c r="L1206" s="3">
        <v>558.12</v>
      </c>
      <c r="M1206" s="3">
        <v>168.54</v>
      </c>
      <c r="N1206" s="2" t="s">
        <v>40</v>
      </c>
      <c r="O1206" s="2" t="s">
        <v>24</v>
      </c>
      <c r="P1206" s="2" t="s">
        <v>25</v>
      </c>
      <c r="Q1206" s="2" t="s">
        <v>2340</v>
      </c>
      <c r="R1206" s="2" t="s">
        <v>49</v>
      </c>
    </row>
    <row r="1207" spans="1:18" x14ac:dyDescent="0.25">
      <c r="A1207" s="2" t="s">
        <v>3699</v>
      </c>
      <c r="B1207" s="6">
        <v>45944</v>
      </c>
      <c r="C1207" s="2" t="s">
        <v>1384</v>
      </c>
      <c r="D1207" s="2" t="s">
        <v>275</v>
      </c>
      <c r="E1207" s="2" t="s">
        <v>1347</v>
      </c>
      <c r="F1207" s="2" t="s">
        <v>1313</v>
      </c>
      <c r="G1207" s="2">
        <v>7</v>
      </c>
      <c r="H1207" s="3">
        <v>56.02</v>
      </c>
      <c r="I1207" s="2">
        <v>15</v>
      </c>
      <c r="J1207" s="3">
        <v>58.82</v>
      </c>
      <c r="K1207" s="3">
        <v>333.32</v>
      </c>
      <c r="L1207" s="3">
        <v>262.36</v>
      </c>
      <c r="M1207" s="3">
        <v>70.959999999999994</v>
      </c>
      <c r="N1207" s="2" t="s">
        <v>23</v>
      </c>
      <c r="O1207" s="2" t="s">
        <v>24</v>
      </c>
      <c r="P1207" s="2" t="s">
        <v>25</v>
      </c>
      <c r="Q1207" s="2" t="s">
        <v>959</v>
      </c>
      <c r="R1207" s="2" t="s">
        <v>49</v>
      </c>
    </row>
    <row r="1208" spans="1:18" x14ac:dyDescent="0.25">
      <c r="A1208" s="2" t="s">
        <v>4153</v>
      </c>
      <c r="B1208" s="6">
        <v>45944</v>
      </c>
      <c r="C1208" s="2" t="s">
        <v>931</v>
      </c>
      <c r="D1208" s="2" t="s">
        <v>2552</v>
      </c>
      <c r="E1208" s="2" t="s">
        <v>1905</v>
      </c>
      <c r="F1208" s="2" t="s">
        <v>963</v>
      </c>
      <c r="G1208" s="2">
        <v>7</v>
      </c>
      <c r="H1208" s="3">
        <v>78.75</v>
      </c>
      <c r="I1208" s="2">
        <v>10</v>
      </c>
      <c r="J1208" s="3">
        <v>55.12</v>
      </c>
      <c r="K1208" s="3">
        <v>496.13</v>
      </c>
      <c r="L1208" s="3">
        <v>379.75</v>
      </c>
      <c r="M1208" s="3">
        <v>116.38</v>
      </c>
      <c r="N1208" s="2" t="s">
        <v>47</v>
      </c>
      <c r="O1208" s="2" t="s">
        <v>24</v>
      </c>
      <c r="P1208" s="2" t="s">
        <v>25</v>
      </c>
      <c r="Q1208" s="2" t="s">
        <v>899</v>
      </c>
      <c r="R1208" s="2" t="s">
        <v>49</v>
      </c>
    </row>
    <row r="1209" spans="1:18" x14ac:dyDescent="0.25">
      <c r="A1209" s="2" t="s">
        <v>4224</v>
      </c>
      <c r="B1209" s="6">
        <v>45944</v>
      </c>
      <c r="C1209" s="2" t="s">
        <v>599</v>
      </c>
      <c r="D1209" s="2" t="s">
        <v>1156</v>
      </c>
      <c r="E1209" s="2" t="s">
        <v>623</v>
      </c>
      <c r="F1209" s="2" t="s">
        <v>742</v>
      </c>
      <c r="G1209" s="2">
        <v>2</v>
      </c>
      <c r="H1209" s="3">
        <v>147.72</v>
      </c>
      <c r="I1209" s="2">
        <v>0</v>
      </c>
      <c r="J1209" s="3">
        <v>0</v>
      </c>
      <c r="K1209" s="3">
        <v>295.44</v>
      </c>
      <c r="L1209" s="3">
        <v>218.42</v>
      </c>
      <c r="M1209" s="3">
        <v>77.02</v>
      </c>
      <c r="N1209" s="2" t="s">
        <v>40</v>
      </c>
      <c r="O1209" s="2" t="s">
        <v>24</v>
      </c>
      <c r="P1209" s="2" t="s">
        <v>25</v>
      </c>
      <c r="Q1209" s="2" t="s">
        <v>711</v>
      </c>
      <c r="R1209" s="2" t="s">
        <v>49</v>
      </c>
    </row>
    <row r="1210" spans="1:18" x14ac:dyDescent="0.25">
      <c r="A1210" s="2" t="s">
        <v>949</v>
      </c>
      <c r="B1210" s="6">
        <v>45943</v>
      </c>
      <c r="C1210" s="2" t="s">
        <v>458</v>
      </c>
      <c r="D1210" s="2" t="s">
        <v>147</v>
      </c>
      <c r="E1210" s="2" t="s">
        <v>950</v>
      </c>
      <c r="F1210" s="2" t="s">
        <v>951</v>
      </c>
      <c r="G1210" s="2">
        <v>4</v>
      </c>
      <c r="H1210" s="3">
        <v>332.73</v>
      </c>
      <c r="I1210" s="2">
        <v>5</v>
      </c>
      <c r="J1210" s="3">
        <v>66.55</v>
      </c>
      <c r="K1210" s="3">
        <v>1264.3699999999999</v>
      </c>
      <c r="L1210" s="3">
        <v>1044.8800000000001</v>
      </c>
      <c r="M1210" s="3">
        <v>219.49</v>
      </c>
      <c r="N1210" s="2" t="s">
        <v>68</v>
      </c>
      <c r="O1210" s="2" t="s">
        <v>24</v>
      </c>
      <c r="P1210" s="2" t="s">
        <v>55</v>
      </c>
      <c r="Q1210" s="2" t="s">
        <v>952</v>
      </c>
      <c r="R1210" s="2" t="s">
        <v>49</v>
      </c>
    </row>
    <row r="1211" spans="1:18" x14ac:dyDescent="0.25">
      <c r="A1211" s="2" t="s">
        <v>1282</v>
      </c>
      <c r="B1211" s="6">
        <v>45943</v>
      </c>
      <c r="C1211" s="2" t="s">
        <v>993</v>
      </c>
      <c r="D1211" s="2" t="s">
        <v>84</v>
      </c>
      <c r="E1211" s="2" t="s">
        <v>852</v>
      </c>
      <c r="F1211" s="2" t="s">
        <v>853</v>
      </c>
      <c r="G1211" s="2">
        <v>8</v>
      </c>
      <c r="H1211" s="3">
        <v>287.23</v>
      </c>
      <c r="I1211" s="2">
        <v>20</v>
      </c>
      <c r="J1211" s="3">
        <v>459.57</v>
      </c>
      <c r="K1211" s="3">
        <v>1838.27</v>
      </c>
      <c r="L1211" s="3">
        <v>1552.48</v>
      </c>
      <c r="M1211" s="3">
        <v>285.79000000000002</v>
      </c>
      <c r="N1211" s="2" t="s">
        <v>80</v>
      </c>
      <c r="O1211" s="2" t="s">
        <v>24</v>
      </c>
      <c r="P1211" s="2" t="s">
        <v>25</v>
      </c>
      <c r="Q1211" s="2" t="s">
        <v>625</v>
      </c>
      <c r="R1211" s="2" t="s">
        <v>49</v>
      </c>
    </row>
    <row r="1212" spans="1:18" x14ac:dyDescent="0.25">
      <c r="A1212" s="2" t="s">
        <v>2326</v>
      </c>
      <c r="B1212" s="6">
        <v>45943</v>
      </c>
      <c r="C1212" s="2" t="s">
        <v>1176</v>
      </c>
      <c r="D1212" s="2" t="s">
        <v>566</v>
      </c>
      <c r="E1212" s="2" t="s">
        <v>445</v>
      </c>
      <c r="F1212" s="2" t="s">
        <v>2327</v>
      </c>
      <c r="G1212" s="2">
        <v>1</v>
      </c>
      <c r="H1212" s="3">
        <v>328.59</v>
      </c>
      <c r="I1212" s="2">
        <v>0</v>
      </c>
      <c r="J1212" s="3">
        <v>0</v>
      </c>
      <c r="K1212" s="3">
        <v>328.59</v>
      </c>
      <c r="L1212" s="3">
        <v>255.49</v>
      </c>
      <c r="M1212" s="3">
        <v>73.099999999999994</v>
      </c>
      <c r="N1212" s="2" t="s">
        <v>23</v>
      </c>
      <c r="O1212" s="2" t="s">
        <v>24</v>
      </c>
      <c r="P1212" s="2" t="s">
        <v>25</v>
      </c>
      <c r="Q1212" s="2" t="s">
        <v>2328</v>
      </c>
      <c r="R1212" s="2" t="s">
        <v>49</v>
      </c>
    </row>
    <row r="1213" spans="1:18" x14ac:dyDescent="0.25">
      <c r="A1213" s="2" t="s">
        <v>2493</v>
      </c>
      <c r="B1213" s="6">
        <v>45943</v>
      </c>
      <c r="C1213" s="2" t="s">
        <v>1771</v>
      </c>
      <c r="D1213" s="2" t="s">
        <v>176</v>
      </c>
      <c r="E1213" s="2" t="s">
        <v>760</v>
      </c>
      <c r="F1213" s="2" t="s">
        <v>761</v>
      </c>
      <c r="G1213" s="2">
        <v>1</v>
      </c>
      <c r="H1213" s="3">
        <v>355.64</v>
      </c>
      <c r="I1213" s="2">
        <v>15</v>
      </c>
      <c r="J1213" s="3">
        <v>53.35</v>
      </c>
      <c r="K1213" s="3">
        <v>302.29000000000002</v>
      </c>
      <c r="L1213" s="3">
        <v>303.41000000000003</v>
      </c>
      <c r="M1213" s="3">
        <v>-1.1200000000000001</v>
      </c>
      <c r="N1213" s="2" t="s">
        <v>47</v>
      </c>
      <c r="O1213" s="2" t="s">
        <v>24</v>
      </c>
      <c r="P1213" s="2" t="s">
        <v>33</v>
      </c>
      <c r="Q1213" s="2" t="s">
        <v>2494</v>
      </c>
      <c r="R1213" s="2" t="s">
        <v>49</v>
      </c>
    </row>
    <row r="1214" spans="1:18" x14ac:dyDescent="0.25">
      <c r="A1214" s="2" t="s">
        <v>2610</v>
      </c>
      <c r="B1214" s="6">
        <v>45943</v>
      </c>
      <c r="C1214" s="2" t="s">
        <v>2356</v>
      </c>
      <c r="D1214" s="2" t="s">
        <v>371</v>
      </c>
      <c r="E1214" s="2" t="s">
        <v>2611</v>
      </c>
      <c r="F1214" s="2" t="s">
        <v>2612</v>
      </c>
      <c r="G1214" s="2">
        <v>1</v>
      </c>
      <c r="H1214" s="3">
        <v>380.12</v>
      </c>
      <c r="I1214" s="2">
        <v>5</v>
      </c>
      <c r="J1214" s="3">
        <v>19.010000000000002</v>
      </c>
      <c r="K1214" s="3">
        <v>361.11</v>
      </c>
      <c r="L1214" s="3">
        <v>309.98</v>
      </c>
      <c r="M1214" s="3">
        <v>51.13</v>
      </c>
      <c r="N1214" s="2" t="s">
        <v>80</v>
      </c>
      <c r="O1214" s="2" t="s">
        <v>24</v>
      </c>
      <c r="P1214" s="2" t="s">
        <v>25</v>
      </c>
      <c r="Q1214" s="2" t="s">
        <v>442</v>
      </c>
      <c r="R1214" s="2" t="s">
        <v>49</v>
      </c>
    </row>
    <row r="1215" spans="1:18" x14ac:dyDescent="0.25">
      <c r="A1215" s="2" t="s">
        <v>3184</v>
      </c>
      <c r="B1215" s="6">
        <v>45943</v>
      </c>
      <c r="C1215" s="2" t="s">
        <v>464</v>
      </c>
      <c r="D1215" s="2" t="s">
        <v>2571</v>
      </c>
      <c r="E1215" s="2" t="s">
        <v>66</v>
      </c>
      <c r="F1215" s="2" t="s">
        <v>154</v>
      </c>
      <c r="G1215" s="2">
        <v>8</v>
      </c>
      <c r="H1215" s="3">
        <v>499.34</v>
      </c>
      <c r="I1215" s="2">
        <v>0</v>
      </c>
      <c r="J1215" s="3">
        <v>0</v>
      </c>
      <c r="K1215" s="3">
        <v>3994.72</v>
      </c>
      <c r="L1215" s="3">
        <v>2995.84</v>
      </c>
      <c r="M1215" s="3">
        <v>998.88</v>
      </c>
      <c r="N1215" s="2" t="s">
        <v>80</v>
      </c>
      <c r="O1215" s="2" t="s">
        <v>24</v>
      </c>
      <c r="P1215" s="2" t="s">
        <v>25</v>
      </c>
      <c r="Q1215" s="2" t="s">
        <v>2263</v>
      </c>
      <c r="R1215" s="2" t="s">
        <v>49</v>
      </c>
    </row>
    <row r="1216" spans="1:18" x14ac:dyDescent="0.25">
      <c r="A1216" s="2" t="s">
        <v>3302</v>
      </c>
      <c r="B1216" s="6">
        <v>45943</v>
      </c>
      <c r="C1216" s="2" t="s">
        <v>319</v>
      </c>
      <c r="D1216" s="2" t="s">
        <v>708</v>
      </c>
      <c r="E1216" s="2" t="s">
        <v>90</v>
      </c>
      <c r="F1216" s="2" t="s">
        <v>91</v>
      </c>
      <c r="G1216" s="2">
        <v>7</v>
      </c>
      <c r="H1216" s="3">
        <v>501.04</v>
      </c>
      <c r="I1216" s="2">
        <v>15</v>
      </c>
      <c r="J1216" s="3">
        <v>526.09</v>
      </c>
      <c r="K1216" s="3">
        <v>2981.19</v>
      </c>
      <c r="L1216" s="3">
        <v>2407.23</v>
      </c>
      <c r="M1216" s="3">
        <v>573.96</v>
      </c>
      <c r="N1216" s="2" t="s">
        <v>23</v>
      </c>
      <c r="O1216" s="2" t="s">
        <v>24</v>
      </c>
      <c r="P1216" s="2" t="s">
        <v>25</v>
      </c>
      <c r="Q1216" s="2" t="s">
        <v>1817</v>
      </c>
      <c r="R1216" s="2" t="s">
        <v>49</v>
      </c>
    </row>
    <row r="1217" spans="1:18" x14ac:dyDescent="0.25">
      <c r="A1217" s="2" t="s">
        <v>3419</v>
      </c>
      <c r="B1217" s="6">
        <v>45943</v>
      </c>
      <c r="C1217" s="2" t="s">
        <v>3420</v>
      </c>
      <c r="D1217" s="2" t="s">
        <v>944</v>
      </c>
      <c r="E1217" s="2" t="s">
        <v>125</v>
      </c>
      <c r="F1217" s="2" t="s">
        <v>779</v>
      </c>
      <c r="G1217" s="2">
        <v>3</v>
      </c>
      <c r="H1217" s="3">
        <v>333.54</v>
      </c>
      <c r="I1217" s="2">
        <v>5</v>
      </c>
      <c r="J1217" s="3">
        <v>50.03</v>
      </c>
      <c r="K1217" s="3">
        <v>950.59</v>
      </c>
      <c r="L1217" s="3">
        <v>715.29</v>
      </c>
      <c r="M1217" s="3">
        <v>235.3</v>
      </c>
      <c r="N1217" s="2" t="s">
        <v>133</v>
      </c>
      <c r="O1217" s="2" t="s">
        <v>24</v>
      </c>
      <c r="P1217" s="2" t="s">
        <v>25</v>
      </c>
      <c r="Q1217" s="2" t="s">
        <v>3421</v>
      </c>
      <c r="R1217" s="2" t="s">
        <v>49</v>
      </c>
    </row>
    <row r="1218" spans="1:18" x14ac:dyDescent="0.25">
      <c r="A1218" s="2" t="s">
        <v>3427</v>
      </c>
      <c r="B1218" s="6">
        <v>45943</v>
      </c>
      <c r="C1218" s="2" t="s">
        <v>1775</v>
      </c>
      <c r="D1218" s="2" t="s">
        <v>231</v>
      </c>
      <c r="E1218" s="2" t="s">
        <v>906</v>
      </c>
      <c r="F1218" s="2" t="s">
        <v>907</v>
      </c>
      <c r="G1218" s="2">
        <v>4</v>
      </c>
      <c r="H1218" s="3">
        <v>420.54</v>
      </c>
      <c r="I1218" s="2">
        <v>0</v>
      </c>
      <c r="J1218" s="3">
        <v>0</v>
      </c>
      <c r="K1218" s="3">
        <v>1682.16</v>
      </c>
      <c r="L1218" s="3">
        <v>1235.76</v>
      </c>
      <c r="M1218" s="3">
        <v>446.4</v>
      </c>
      <c r="N1218" s="2" t="s">
        <v>133</v>
      </c>
      <c r="O1218" s="2" t="s">
        <v>24</v>
      </c>
      <c r="P1218" s="2" t="s">
        <v>25</v>
      </c>
      <c r="Q1218" s="2" t="s">
        <v>994</v>
      </c>
      <c r="R1218" s="2" t="s">
        <v>49</v>
      </c>
    </row>
    <row r="1219" spans="1:18" x14ac:dyDescent="0.25">
      <c r="A1219" s="2" t="s">
        <v>3441</v>
      </c>
      <c r="B1219" s="6">
        <v>45943</v>
      </c>
      <c r="C1219" s="2" t="s">
        <v>2246</v>
      </c>
      <c r="D1219" s="2" t="s">
        <v>399</v>
      </c>
      <c r="E1219" s="2" t="s">
        <v>488</v>
      </c>
      <c r="F1219" s="2" t="s">
        <v>489</v>
      </c>
      <c r="G1219" s="2">
        <v>3</v>
      </c>
      <c r="H1219" s="3">
        <v>99.93</v>
      </c>
      <c r="I1219" s="2">
        <v>0</v>
      </c>
      <c r="J1219" s="3">
        <v>0</v>
      </c>
      <c r="K1219" s="3">
        <v>299.79000000000002</v>
      </c>
      <c r="L1219" s="3">
        <v>258.14999999999998</v>
      </c>
      <c r="M1219" s="3">
        <v>41.64</v>
      </c>
      <c r="N1219" s="2" t="s">
        <v>40</v>
      </c>
      <c r="O1219" s="2" t="s">
        <v>24</v>
      </c>
      <c r="P1219" s="2" t="s">
        <v>55</v>
      </c>
      <c r="Q1219" s="2" t="s">
        <v>2345</v>
      </c>
      <c r="R1219" s="2" t="s">
        <v>49</v>
      </c>
    </row>
    <row r="1220" spans="1:18" x14ac:dyDescent="0.25">
      <c r="A1220" s="2" t="s">
        <v>4432</v>
      </c>
      <c r="B1220" s="6">
        <v>45943</v>
      </c>
      <c r="C1220" s="2" t="s">
        <v>1708</v>
      </c>
      <c r="D1220" s="2" t="s">
        <v>1010</v>
      </c>
      <c r="E1220" s="2" t="s">
        <v>639</v>
      </c>
      <c r="F1220" s="2" t="s">
        <v>640</v>
      </c>
      <c r="G1220" s="2">
        <v>8</v>
      </c>
      <c r="H1220" s="3">
        <v>269.92</v>
      </c>
      <c r="I1220" s="2">
        <v>0</v>
      </c>
      <c r="J1220" s="3">
        <v>0</v>
      </c>
      <c r="K1220" s="3">
        <v>2159.36</v>
      </c>
      <c r="L1220" s="3">
        <v>1720.24</v>
      </c>
      <c r="M1220" s="3">
        <v>439.12</v>
      </c>
      <c r="N1220" s="2" t="s">
        <v>40</v>
      </c>
      <c r="O1220" s="2" t="s">
        <v>24</v>
      </c>
      <c r="P1220" s="2" t="s">
        <v>25</v>
      </c>
      <c r="Q1220" s="2" t="s">
        <v>3105</v>
      </c>
      <c r="R1220" s="2" t="s">
        <v>49</v>
      </c>
    </row>
    <row r="1221" spans="1:18" x14ac:dyDescent="0.25">
      <c r="A1221" s="2" t="s">
        <v>436</v>
      </c>
      <c r="B1221" s="6">
        <v>46001</v>
      </c>
      <c r="C1221" s="2" t="s">
        <v>437</v>
      </c>
      <c r="D1221" s="2" t="s">
        <v>332</v>
      </c>
      <c r="E1221" s="2" t="s">
        <v>438</v>
      </c>
      <c r="F1221" s="2" t="s">
        <v>143</v>
      </c>
      <c r="G1221" s="2">
        <v>1</v>
      </c>
      <c r="H1221" s="3">
        <v>245.32</v>
      </c>
      <c r="I1221" s="2">
        <v>5</v>
      </c>
      <c r="J1221" s="3">
        <v>12.27</v>
      </c>
      <c r="K1221" s="3">
        <v>268.01</v>
      </c>
      <c r="L1221" s="3">
        <v>209.38</v>
      </c>
      <c r="M1221" s="3">
        <v>58.63</v>
      </c>
      <c r="N1221" s="2" t="s">
        <v>47</v>
      </c>
      <c r="O1221" s="2" t="s">
        <v>24</v>
      </c>
      <c r="P1221" s="2" t="s">
        <v>25</v>
      </c>
      <c r="Q1221" s="2" t="s">
        <v>439</v>
      </c>
      <c r="R1221" s="2" t="s">
        <v>27</v>
      </c>
    </row>
    <row r="1222" spans="1:18" x14ac:dyDescent="0.25">
      <c r="A1222" s="2" t="s">
        <v>898</v>
      </c>
      <c r="B1222" s="6">
        <v>46001</v>
      </c>
      <c r="C1222" s="2" t="s">
        <v>876</v>
      </c>
      <c r="D1222" s="2" t="s">
        <v>543</v>
      </c>
      <c r="E1222" s="2" t="s">
        <v>877</v>
      </c>
      <c r="F1222" s="2" t="s">
        <v>878</v>
      </c>
      <c r="G1222" s="2">
        <v>7</v>
      </c>
      <c r="H1222" s="3">
        <v>410.2</v>
      </c>
      <c r="I1222" s="2">
        <v>0</v>
      </c>
      <c r="J1222" s="3">
        <v>0</v>
      </c>
      <c r="K1222" s="3">
        <v>3302.11</v>
      </c>
      <c r="L1222" s="3">
        <v>1929.69</v>
      </c>
      <c r="M1222" s="3">
        <v>1372.42</v>
      </c>
      <c r="N1222" s="2" t="s">
        <v>80</v>
      </c>
      <c r="O1222" s="2" t="s">
        <v>24</v>
      </c>
      <c r="P1222" s="2" t="s">
        <v>33</v>
      </c>
      <c r="Q1222" s="2" t="s">
        <v>899</v>
      </c>
      <c r="R1222" s="2" t="s">
        <v>27</v>
      </c>
    </row>
    <row r="1223" spans="1:18" x14ac:dyDescent="0.25">
      <c r="A1223" s="2" t="s">
        <v>981</v>
      </c>
      <c r="B1223" s="6">
        <v>46001</v>
      </c>
      <c r="C1223" s="2" t="s">
        <v>982</v>
      </c>
      <c r="D1223" s="2" t="s">
        <v>978</v>
      </c>
      <c r="E1223" s="2" t="s">
        <v>623</v>
      </c>
      <c r="F1223" s="2" t="s">
        <v>624</v>
      </c>
      <c r="G1223" s="2">
        <v>5</v>
      </c>
      <c r="H1223" s="3">
        <v>130.09</v>
      </c>
      <c r="I1223" s="2">
        <v>15</v>
      </c>
      <c r="J1223" s="3">
        <v>97.57</v>
      </c>
      <c r="K1223" s="3">
        <v>635.80999999999995</v>
      </c>
      <c r="L1223" s="3">
        <v>563.1</v>
      </c>
      <c r="M1223" s="3">
        <v>72.709999999999994</v>
      </c>
      <c r="N1223" s="2" t="s">
        <v>23</v>
      </c>
      <c r="O1223" s="2" t="s">
        <v>24</v>
      </c>
      <c r="P1223" s="2" t="s">
        <v>25</v>
      </c>
      <c r="Q1223" s="2" t="s">
        <v>983</v>
      </c>
      <c r="R1223" s="2" t="s">
        <v>27</v>
      </c>
    </row>
    <row r="1224" spans="1:18" x14ac:dyDescent="0.25">
      <c r="A1224" s="2" t="s">
        <v>1482</v>
      </c>
      <c r="B1224" s="6">
        <v>46001</v>
      </c>
      <c r="C1224" s="2" t="s">
        <v>1483</v>
      </c>
      <c r="D1224" s="2" t="s">
        <v>264</v>
      </c>
      <c r="E1224" s="2" t="s">
        <v>671</v>
      </c>
      <c r="F1224" s="2" t="s">
        <v>756</v>
      </c>
      <c r="G1224" s="2">
        <v>4</v>
      </c>
      <c r="H1224" s="3">
        <v>383.51</v>
      </c>
      <c r="I1224" s="2">
        <v>0</v>
      </c>
      <c r="J1224" s="3">
        <v>0</v>
      </c>
      <c r="K1224" s="3">
        <v>1764.15</v>
      </c>
      <c r="L1224" s="3">
        <v>1143.5999999999999</v>
      </c>
      <c r="M1224" s="3">
        <v>620.54999999999995</v>
      </c>
      <c r="N1224" s="2" t="s">
        <v>80</v>
      </c>
      <c r="O1224" s="2" t="s">
        <v>24</v>
      </c>
      <c r="P1224" s="2" t="s">
        <v>25</v>
      </c>
      <c r="Q1224" s="2" t="s">
        <v>1484</v>
      </c>
      <c r="R1224" s="2" t="s">
        <v>27</v>
      </c>
    </row>
    <row r="1225" spans="1:18" x14ac:dyDescent="0.25">
      <c r="A1225" s="2" t="s">
        <v>1610</v>
      </c>
      <c r="B1225" s="6">
        <v>46001</v>
      </c>
      <c r="C1225" s="2" t="s">
        <v>76</v>
      </c>
      <c r="D1225" s="2" t="s">
        <v>214</v>
      </c>
      <c r="E1225" s="2" t="s">
        <v>835</v>
      </c>
      <c r="F1225" s="2" t="s">
        <v>836</v>
      </c>
      <c r="G1225" s="2">
        <v>2</v>
      </c>
      <c r="H1225" s="3">
        <v>147.97</v>
      </c>
      <c r="I1225" s="2">
        <v>5</v>
      </c>
      <c r="J1225" s="3">
        <v>14.8</v>
      </c>
      <c r="K1225" s="3">
        <v>323.31</v>
      </c>
      <c r="L1225" s="3">
        <v>225.6</v>
      </c>
      <c r="M1225" s="3">
        <v>97.71</v>
      </c>
      <c r="N1225" s="2" t="s">
        <v>68</v>
      </c>
      <c r="O1225" s="2" t="s">
        <v>24</v>
      </c>
      <c r="P1225" s="2" t="s">
        <v>25</v>
      </c>
      <c r="Q1225" s="2" t="s">
        <v>1611</v>
      </c>
      <c r="R1225" s="2" t="s">
        <v>27</v>
      </c>
    </row>
    <row r="1226" spans="1:18" x14ac:dyDescent="0.25">
      <c r="A1226" s="2" t="s">
        <v>1831</v>
      </c>
      <c r="B1226" s="6">
        <v>46001</v>
      </c>
      <c r="C1226" s="2" t="s">
        <v>1832</v>
      </c>
      <c r="D1226" s="2" t="s">
        <v>605</v>
      </c>
      <c r="E1226" s="2" t="s">
        <v>795</v>
      </c>
      <c r="F1226" s="2" t="s">
        <v>796</v>
      </c>
      <c r="G1226" s="2">
        <v>1</v>
      </c>
      <c r="H1226" s="3">
        <v>75.680000000000007</v>
      </c>
      <c r="I1226" s="2">
        <v>15</v>
      </c>
      <c r="J1226" s="3">
        <v>11.35</v>
      </c>
      <c r="K1226" s="3">
        <v>73.98</v>
      </c>
      <c r="L1226" s="3">
        <v>62.14</v>
      </c>
      <c r="M1226" s="3">
        <v>11.84</v>
      </c>
      <c r="N1226" s="2" t="s">
        <v>133</v>
      </c>
      <c r="O1226" s="2" t="s">
        <v>24</v>
      </c>
      <c r="P1226" s="2" t="s">
        <v>25</v>
      </c>
      <c r="Q1226" s="2" t="s">
        <v>1656</v>
      </c>
      <c r="R1226" s="2" t="s">
        <v>27</v>
      </c>
    </row>
    <row r="1227" spans="1:18" x14ac:dyDescent="0.25">
      <c r="A1227" s="2" t="s">
        <v>2220</v>
      </c>
      <c r="B1227" s="6">
        <v>46001</v>
      </c>
      <c r="C1227" s="2" t="s">
        <v>2221</v>
      </c>
      <c r="D1227" s="2" t="s">
        <v>158</v>
      </c>
      <c r="E1227" s="2" t="s">
        <v>248</v>
      </c>
      <c r="F1227" s="2" t="s">
        <v>249</v>
      </c>
      <c r="G1227" s="2">
        <v>4</v>
      </c>
      <c r="H1227" s="3">
        <v>306.62</v>
      </c>
      <c r="I1227" s="2">
        <v>20</v>
      </c>
      <c r="J1227" s="3">
        <v>245.3</v>
      </c>
      <c r="K1227" s="3">
        <v>1128.3599999999999</v>
      </c>
      <c r="L1227" s="3">
        <v>1039.72</v>
      </c>
      <c r="M1227" s="3">
        <v>88.64</v>
      </c>
      <c r="N1227" s="2" t="s">
        <v>23</v>
      </c>
      <c r="O1227" s="2" t="s">
        <v>24</v>
      </c>
      <c r="P1227" s="2" t="s">
        <v>25</v>
      </c>
      <c r="Q1227" s="2" t="s">
        <v>1767</v>
      </c>
      <c r="R1227" s="2" t="s">
        <v>27</v>
      </c>
    </row>
    <row r="1228" spans="1:18" x14ac:dyDescent="0.25">
      <c r="A1228" s="2" t="s">
        <v>2723</v>
      </c>
      <c r="B1228" s="6">
        <v>46001</v>
      </c>
      <c r="C1228" s="2" t="s">
        <v>750</v>
      </c>
      <c r="D1228" s="2" t="s">
        <v>226</v>
      </c>
      <c r="E1228" s="2" t="s">
        <v>85</v>
      </c>
      <c r="F1228" s="2" t="s">
        <v>292</v>
      </c>
      <c r="G1228" s="2">
        <v>6</v>
      </c>
      <c r="H1228" s="3">
        <v>355.94</v>
      </c>
      <c r="I1228" s="2">
        <v>20</v>
      </c>
      <c r="J1228" s="3">
        <v>427.13</v>
      </c>
      <c r="K1228" s="3">
        <v>1964.79</v>
      </c>
      <c r="L1228" s="3">
        <v>1330.32</v>
      </c>
      <c r="M1228" s="3">
        <v>634.47</v>
      </c>
      <c r="N1228" s="2" t="s">
        <v>47</v>
      </c>
      <c r="O1228" s="2" t="s">
        <v>24</v>
      </c>
      <c r="P1228" s="2" t="s">
        <v>25</v>
      </c>
      <c r="Q1228" s="2" t="s">
        <v>2491</v>
      </c>
      <c r="R1228" s="2" t="s">
        <v>27</v>
      </c>
    </row>
    <row r="1229" spans="1:18" x14ac:dyDescent="0.25">
      <c r="A1229" s="2" t="s">
        <v>3047</v>
      </c>
      <c r="B1229" s="6">
        <v>46001</v>
      </c>
      <c r="C1229" s="2" t="s">
        <v>313</v>
      </c>
      <c r="D1229" s="2" t="s">
        <v>1091</v>
      </c>
      <c r="E1229" s="2" t="s">
        <v>791</v>
      </c>
      <c r="F1229" s="2" t="s">
        <v>3048</v>
      </c>
      <c r="G1229" s="2">
        <v>4</v>
      </c>
      <c r="H1229" s="3">
        <v>320.5</v>
      </c>
      <c r="I1229" s="2">
        <v>20</v>
      </c>
      <c r="J1229" s="3">
        <v>256.39999999999998</v>
      </c>
      <c r="K1229" s="3">
        <v>1179.44</v>
      </c>
      <c r="L1229" s="3">
        <v>901.12</v>
      </c>
      <c r="M1229" s="3">
        <v>278.32</v>
      </c>
      <c r="N1229" s="2" t="s">
        <v>68</v>
      </c>
      <c r="O1229" s="2" t="s">
        <v>24</v>
      </c>
      <c r="P1229" s="2" t="s">
        <v>25</v>
      </c>
      <c r="Q1229" s="2" t="s">
        <v>26</v>
      </c>
      <c r="R1229" s="2" t="s">
        <v>27</v>
      </c>
    </row>
    <row r="1230" spans="1:18" x14ac:dyDescent="0.25">
      <c r="A1230" s="2" t="s">
        <v>3195</v>
      </c>
      <c r="B1230" s="6">
        <v>46001</v>
      </c>
      <c r="C1230" s="2" t="s">
        <v>2777</v>
      </c>
      <c r="D1230" s="2" t="s">
        <v>44</v>
      </c>
      <c r="E1230" s="2" t="s">
        <v>494</v>
      </c>
      <c r="F1230" s="2" t="s">
        <v>495</v>
      </c>
      <c r="G1230" s="2">
        <v>3</v>
      </c>
      <c r="H1230" s="3">
        <v>398.25</v>
      </c>
      <c r="I1230" s="2">
        <v>0</v>
      </c>
      <c r="J1230" s="3">
        <v>0</v>
      </c>
      <c r="K1230" s="3">
        <v>1373.96</v>
      </c>
      <c r="L1230" s="3">
        <v>709.62</v>
      </c>
      <c r="M1230" s="3">
        <v>664.34</v>
      </c>
      <c r="N1230" s="2" t="s">
        <v>23</v>
      </c>
      <c r="O1230" s="2" t="s">
        <v>24</v>
      </c>
      <c r="P1230" s="2" t="s">
        <v>25</v>
      </c>
      <c r="Q1230" s="2" t="s">
        <v>563</v>
      </c>
      <c r="R1230" s="2" t="s">
        <v>27</v>
      </c>
    </row>
    <row r="1231" spans="1:18" x14ac:dyDescent="0.25">
      <c r="A1231" s="2" t="s">
        <v>3403</v>
      </c>
      <c r="B1231" s="6">
        <v>46001</v>
      </c>
      <c r="C1231" s="2" t="s">
        <v>820</v>
      </c>
      <c r="D1231" s="2" t="s">
        <v>59</v>
      </c>
      <c r="E1231" s="2" t="s">
        <v>1905</v>
      </c>
      <c r="F1231" s="2" t="s">
        <v>1100</v>
      </c>
      <c r="G1231" s="2">
        <v>3</v>
      </c>
      <c r="H1231" s="3">
        <v>342.46</v>
      </c>
      <c r="I1231" s="2">
        <v>10</v>
      </c>
      <c r="J1231" s="3">
        <v>102.74</v>
      </c>
      <c r="K1231" s="3">
        <v>1063.3399999999999</v>
      </c>
      <c r="L1231" s="3">
        <v>815.34</v>
      </c>
      <c r="M1231" s="3">
        <v>248</v>
      </c>
      <c r="N1231" s="2" t="s">
        <v>133</v>
      </c>
      <c r="O1231" s="2" t="s">
        <v>24</v>
      </c>
      <c r="P1231" s="2" t="s">
        <v>25</v>
      </c>
      <c r="Q1231" s="2" t="s">
        <v>3404</v>
      </c>
      <c r="R1231" s="2" t="s">
        <v>27</v>
      </c>
    </row>
    <row r="1232" spans="1:18" x14ac:dyDescent="0.25">
      <c r="A1232" s="2" t="s">
        <v>3623</v>
      </c>
      <c r="B1232" s="6">
        <v>46001</v>
      </c>
      <c r="C1232" s="2" t="s">
        <v>977</v>
      </c>
      <c r="D1232" s="2" t="s">
        <v>409</v>
      </c>
      <c r="E1232" s="2" t="s">
        <v>514</v>
      </c>
      <c r="F1232" s="2" t="s">
        <v>2950</v>
      </c>
      <c r="G1232" s="2">
        <v>5</v>
      </c>
      <c r="H1232" s="3">
        <v>340.64</v>
      </c>
      <c r="I1232" s="2">
        <v>0</v>
      </c>
      <c r="J1232" s="3">
        <v>0</v>
      </c>
      <c r="K1232" s="2">
        <v>1958.68</v>
      </c>
      <c r="L1232" s="3">
        <v>923.7</v>
      </c>
      <c r="M1232" s="3">
        <v>1034.98</v>
      </c>
      <c r="N1232" s="2" t="s">
        <v>40</v>
      </c>
      <c r="O1232" s="2" t="s">
        <v>24</v>
      </c>
      <c r="P1232" s="2" t="s">
        <v>25</v>
      </c>
      <c r="Q1232" s="2" t="s">
        <v>2688</v>
      </c>
      <c r="R1232" s="2" t="s">
        <v>27</v>
      </c>
    </row>
    <row r="1233" spans="1:18" x14ac:dyDescent="0.25">
      <c r="A1233" s="2" t="s">
        <v>3746</v>
      </c>
      <c r="B1233" s="6">
        <v>46001</v>
      </c>
      <c r="C1233" s="2" t="s">
        <v>3747</v>
      </c>
      <c r="D1233" s="2" t="s">
        <v>186</v>
      </c>
      <c r="E1233" s="2" t="s">
        <v>550</v>
      </c>
      <c r="F1233" s="2" t="s">
        <v>1443</v>
      </c>
      <c r="G1233" s="2">
        <v>4</v>
      </c>
      <c r="H1233" s="3">
        <v>239.91</v>
      </c>
      <c r="I1233" s="2">
        <v>0</v>
      </c>
      <c r="J1233" s="3">
        <v>0</v>
      </c>
      <c r="K1233" s="3">
        <v>1103.5899999999999</v>
      </c>
      <c r="L1233" s="3">
        <v>708.12</v>
      </c>
      <c r="M1233" s="3">
        <v>395.47</v>
      </c>
      <c r="N1233" s="2" t="s">
        <v>23</v>
      </c>
      <c r="O1233" s="2" t="s">
        <v>24</v>
      </c>
      <c r="P1233" s="2" t="s">
        <v>55</v>
      </c>
      <c r="Q1233" s="2" t="s">
        <v>2190</v>
      </c>
      <c r="R1233" s="2" t="s">
        <v>27</v>
      </c>
    </row>
    <row r="1234" spans="1:18" x14ac:dyDescent="0.25">
      <c r="A1234" s="2" t="s">
        <v>4070</v>
      </c>
      <c r="B1234" s="6">
        <v>46001</v>
      </c>
      <c r="C1234" s="2" t="s">
        <v>4069</v>
      </c>
      <c r="D1234" s="2" t="s">
        <v>84</v>
      </c>
      <c r="E1234" s="2" t="s">
        <v>847</v>
      </c>
      <c r="F1234" s="2" t="s">
        <v>848</v>
      </c>
      <c r="G1234" s="2">
        <v>4</v>
      </c>
      <c r="H1234" s="3">
        <v>260.93</v>
      </c>
      <c r="I1234" s="2">
        <v>0</v>
      </c>
      <c r="J1234" s="3">
        <v>0</v>
      </c>
      <c r="K1234" s="3">
        <v>1200.28</v>
      </c>
      <c r="L1234" s="3">
        <v>776.24</v>
      </c>
      <c r="M1234" s="3">
        <v>424.04</v>
      </c>
      <c r="N1234" s="2" t="s">
        <v>47</v>
      </c>
      <c r="O1234" s="2" t="s">
        <v>24</v>
      </c>
      <c r="P1234" s="2" t="s">
        <v>55</v>
      </c>
      <c r="Q1234" s="2" t="s">
        <v>845</v>
      </c>
      <c r="R1234" s="2" t="s">
        <v>27</v>
      </c>
    </row>
    <row r="1235" spans="1:18" x14ac:dyDescent="0.25">
      <c r="A1235" s="2" t="s">
        <v>4129</v>
      </c>
      <c r="B1235" s="6">
        <v>46001</v>
      </c>
      <c r="C1235" s="2" t="s">
        <v>283</v>
      </c>
      <c r="D1235" s="2" t="s">
        <v>745</v>
      </c>
      <c r="E1235" s="2" t="s">
        <v>913</v>
      </c>
      <c r="F1235" s="2" t="s">
        <v>1181</v>
      </c>
      <c r="G1235" s="2">
        <v>5</v>
      </c>
      <c r="H1235" s="3">
        <v>185.59</v>
      </c>
      <c r="I1235" s="2">
        <v>0</v>
      </c>
      <c r="J1235" s="3">
        <v>0</v>
      </c>
      <c r="K1235" s="3">
        <v>1067.1400000000001</v>
      </c>
      <c r="L1235" s="3">
        <v>511.15</v>
      </c>
      <c r="M1235" s="3">
        <v>555.99</v>
      </c>
      <c r="N1235" s="2" t="s">
        <v>23</v>
      </c>
      <c r="O1235" s="2" t="s">
        <v>24</v>
      </c>
      <c r="P1235" s="2" t="s">
        <v>25</v>
      </c>
      <c r="Q1235" s="2" t="s">
        <v>4027</v>
      </c>
      <c r="R1235" s="2" t="s">
        <v>27</v>
      </c>
    </row>
    <row r="1236" spans="1:18" x14ac:dyDescent="0.25">
      <c r="A1236" s="2" t="s">
        <v>4132</v>
      </c>
      <c r="B1236" s="6">
        <v>46001</v>
      </c>
      <c r="C1236" s="2" t="s">
        <v>1062</v>
      </c>
      <c r="D1236" s="2" t="s">
        <v>1156</v>
      </c>
      <c r="E1236" s="2" t="s">
        <v>1066</v>
      </c>
      <c r="F1236" s="2" t="s">
        <v>1201</v>
      </c>
      <c r="G1236" s="2">
        <v>8</v>
      </c>
      <c r="H1236" s="3">
        <v>158.62</v>
      </c>
      <c r="I1236" s="2">
        <v>15</v>
      </c>
      <c r="J1236" s="3">
        <v>190.34</v>
      </c>
      <c r="K1236" s="3">
        <v>1240.4100000000001</v>
      </c>
      <c r="L1236" s="3">
        <v>873.68</v>
      </c>
      <c r="M1236" s="3">
        <v>366.73</v>
      </c>
      <c r="N1236" s="2" t="s">
        <v>40</v>
      </c>
      <c r="O1236" s="2" t="s">
        <v>24</v>
      </c>
      <c r="P1236" s="2" t="s">
        <v>25</v>
      </c>
      <c r="Q1236" s="2" t="s">
        <v>4133</v>
      </c>
      <c r="R1236" s="2" t="s">
        <v>27</v>
      </c>
    </row>
    <row r="1237" spans="1:18" x14ac:dyDescent="0.25">
      <c r="A1237" s="2" t="s">
        <v>4141</v>
      </c>
      <c r="B1237" s="6">
        <v>46001</v>
      </c>
      <c r="C1237" s="2" t="s">
        <v>2918</v>
      </c>
      <c r="D1237" s="2" t="s">
        <v>708</v>
      </c>
      <c r="E1237" s="2" t="s">
        <v>1471</v>
      </c>
      <c r="F1237" s="2" t="s">
        <v>2194</v>
      </c>
      <c r="G1237" s="2">
        <v>4</v>
      </c>
      <c r="H1237" s="3">
        <v>474.19</v>
      </c>
      <c r="I1237" s="2">
        <v>20</v>
      </c>
      <c r="J1237" s="3">
        <v>379.35</v>
      </c>
      <c r="K1237" s="3">
        <v>1745.02</v>
      </c>
      <c r="L1237" s="3">
        <v>1375.56</v>
      </c>
      <c r="M1237" s="3">
        <v>369.46</v>
      </c>
      <c r="N1237" s="2" t="s">
        <v>133</v>
      </c>
      <c r="O1237" s="2" t="s">
        <v>24</v>
      </c>
      <c r="P1237" s="2" t="s">
        <v>55</v>
      </c>
      <c r="Q1237" s="2" t="s">
        <v>2588</v>
      </c>
      <c r="R1237" s="2" t="s">
        <v>27</v>
      </c>
    </row>
    <row r="1238" spans="1:18" x14ac:dyDescent="0.25">
      <c r="A1238" s="2" t="s">
        <v>4301</v>
      </c>
      <c r="B1238" s="6">
        <v>46001</v>
      </c>
      <c r="C1238" s="2" t="s">
        <v>1564</v>
      </c>
      <c r="D1238" s="2" t="s">
        <v>1225</v>
      </c>
      <c r="E1238" s="2" t="s">
        <v>232</v>
      </c>
      <c r="F1238" s="2" t="s">
        <v>1132</v>
      </c>
      <c r="G1238" s="2">
        <v>5</v>
      </c>
      <c r="H1238" s="3">
        <v>204.15</v>
      </c>
      <c r="I1238" s="2">
        <v>0</v>
      </c>
      <c r="J1238" s="3">
        <v>0</v>
      </c>
      <c r="K1238" s="3">
        <v>1173.8599999999999</v>
      </c>
      <c r="L1238" s="3">
        <v>538</v>
      </c>
      <c r="M1238" s="3">
        <v>635.86</v>
      </c>
      <c r="N1238" s="2" t="s">
        <v>23</v>
      </c>
      <c r="O1238" s="2" t="s">
        <v>24</v>
      </c>
      <c r="P1238" s="2" t="s">
        <v>25</v>
      </c>
      <c r="Q1238" s="2" t="s">
        <v>3285</v>
      </c>
      <c r="R1238" s="2" t="s">
        <v>27</v>
      </c>
    </row>
    <row r="1239" spans="1:18" x14ac:dyDescent="0.25">
      <c r="A1239" s="2" t="s">
        <v>4358</v>
      </c>
      <c r="B1239" s="6">
        <v>46001</v>
      </c>
      <c r="C1239" s="2" t="s">
        <v>1592</v>
      </c>
      <c r="D1239" s="2" t="s">
        <v>1678</v>
      </c>
      <c r="E1239" s="2" t="s">
        <v>259</v>
      </c>
      <c r="F1239" s="2" t="s">
        <v>510</v>
      </c>
      <c r="G1239" s="2">
        <v>4</v>
      </c>
      <c r="H1239" s="3">
        <v>342.27</v>
      </c>
      <c r="I1239" s="2">
        <v>0</v>
      </c>
      <c r="J1239" s="3">
        <v>0</v>
      </c>
      <c r="K1239" s="3">
        <v>1574.44</v>
      </c>
      <c r="L1239" s="3">
        <v>1064.4000000000001</v>
      </c>
      <c r="M1239" s="3">
        <v>510.04</v>
      </c>
      <c r="N1239" s="2" t="s">
        <v>47</v>
      </c>
      <c r="O1239" s="2" t="s">
        <v>24</v>
      </c>
      <c r="P1239" s="2" t="s">
        <v>25</v>
      </c>
      <c r="Q1239" s="2" t="s">
        <v>2257</v>
      </c>
      <c r="R1239" s="2" t="s">
        <v>27</v>
      </c>
    </row>
    <row r="1240" spans="1:18" x14ac:dyDescent="0.25">
      <c r="A1240" s="2" t="s">
        <v>4394</v>
      </c>
      <c r="B1240" s="6">
        <v>46001</v>
      </c>
      <c r="C1240" s="2" t="s">
        <v>1168</v>
      </c>
      <c r="D1240" s="2" t="s">
        <v>52</v>
      </c>
      <c r="E1240" s="2" t="s">
        <v>808</v>
      </c>
      <c r="F1240" s="2" t="s">
        <v>32</v>
      </c>
      <c r="G1240" s="2">
        <v>6</v>
      </c>
      <c r="H1240" s="3">
        <v>336.18</v>
      </c>
      <c r="I1240" s="2">
        <v>5</v>
      </c>
      <c r="J1240" s="3">
        <v>100.85</v>
      </c>
      <c r="K1240" s="3">
        <v>2203.66</v>
      </c>
      <c r="L1240" s="3">
        <v>1476.72</v>
      </c>
      <c r="M1240" s="3">
        <v>726.94</v>
      </c>
      <c r="N1240" s="2" t="s">
        <v>23</v>
      </c>
      <c r="O1240" s="2" t="s">
        <v>24</v>
      </c>
      <c r="P1240" s="2" t="s">
        <v>25</v>
      </c>
      <c r="Q1240" s="2" t="s">
        <v>1279</v>
      </c>
      <c r="R1240" s="2" t="s">
        <v>27</v>
      </c>
    </row>
    <row r="1241" spans="1:18" x14ac:dyDescent="0.25">
      <c r="A1241" s="2" t="s">
        <v>4526</v>
      </c>
      <c r="B1241" s="6">
        <v>46001</v>
      </c>
      <c r="C1241" s="2" t="s">
        <v>1090</v>
      </c>
      <c r="D1241" s="2" t="s">
        <v>755</v>
      </c>
      <c r="E1241" s="2" t="s">
        <v>303</v>
      </c>
      <c r="F1241" s="2" t="s">
        <v>1607</v>
      </c>
      <c r="G1241" s="2">
        <v>3</v>
      </c>
      <c r="H1241" s="3">
        <v>451</v>
      </c>
      <c r="I1241" s="2">
        <v>5</v>
      </c>
      <c r="J1241" s="3">
        <v>67.650000000000006</v>
      </c>
      <c r="K1241" s="3">
        <v>1478.15</v>
      </c>
      <c r="L1241" s="3">
        <v>1055.6099999999999</v>
      </c>
      <c r="M1241" s="3">
        <v>422.54</v>
      </c>
      <c r="N1241" s="2" t="s">
        <v>23</v>
      </c>
      <c r="O1241" s="2" t="s">
        <v>24</v>
      </c>
      <c r="P1241" s="2" t="s">
        <v>25</v>
      </c>
      <c r="Q1241" s="2" t="s">
        <v>1643</v>
      </c>
      <c r="R1241" s="2" t="s">
        <v>27</v>
      </c>
    </row>
    <row r="1242" spans="1:18" x14ac:dyDescent="0.25">
      <c r="A1242" s="2" t="s">
        <v>4533</v>
      </c>
      <c r="B1242" s="6">
        <v>46001</v>
      </c>
      <c r="C1242" s="2" t="s">
        <v>1441</v>
      </c>
      <c r="D1242" s="2" t="s">
        <v>1269</v>
      </c>
      <c r="E1242" s="2" t="s">
        <v>2224</v>
      </c>
      <c r="F1242" s="2" t="s">
        <v>1983</v>
      </c>
      <c r="G1242" s="2">
        <v>6</v>
      </c>
      <c r="H1242" s="3">
        <v>260.49</v>
      </c>
      <c r="I1242" s="2">
        <v>0</v>
      </c>
      <c r="J1242" s="3">
        <v>0</v>
      </c>
      <c r="K1242" s="3">
        <v>1797.38</v>
      </c>
      <c r="L1242" s="3">
        <v>1270.3800000000001</v>
      </c>
      <c r="M1242" s="3">
        <v>527</v>
      </c>
      <c r="N1242" s="2" t="s">
        <v>47</v>
      </c>
      <c r="O1242" s="2" t="s">
        <v>24</v>
      </c>
      <c r="P1242" s="2" t="s">
        <v>25</v>
      </c>
      <c r="Q1242" s="2" t="s">
        <v>2590</v>
      </c>
      <c r="R1242" s="2" t="s">
        <v>27</v>
      </c>
    </row>
    <row r="1243" spans="1:18" x14ac:dyDescent="0.25">
      <c r="A1243" s="2" t="s">
        <v>184</v>
      </c>
      <c r="B1243" s="6">
        <v>45971</v>
      </c>
      <c r="C1243" s="2" t="s">
        <v>185</v>
      </c>
      <c r="D1243" s="2" t="s">
        <v>186</v>
      </c>
      <c r="E1243" s="2" t="s">
        <v>187</v>
      </c>
      <c r="F1243" s="2" t="s">
        <v>188</v>
      </c>
      <c r="G1243" s="2">
        <v>8</v>
      </c>
      <c r="H1243" s="3">
        <v>235.08</v>
      </c>
      <c r="I1243" s="2">
        <v>0</v>
      </c>
      <c r="J1243" s="3">
        <v>0</v>
      </c>
      <c r="K1243" s="3">
        <v>2162.7399999999998</v>
      </c>
      <c r="L1243" s="3">
        <v>1416.24</v>
      </c>
      <c r="M1243" s="3">
        <v>746.5</v>
      </c>
      <c r="N1243" s="2" t="s">
        <v>40</v>
      </c>
      <c r="O1243" s="2" t="s">
        <v>24</v>
      </c>
      <c r="P1243" s="2" t="s">
        <v>25</v>
      </c>
      <c r="Q1243" s="2" t="s">
        <v>189</v>
      </c>
      <c r="R1243" s="2" t="s">
        <v>27</v>
      </c>
    </row>
    <row r="1244" spans="1:18" x14ac:dyDescent="0.25">
      <c r="A1244" s="2" t="s">
        <v>918</v>
      </c>
      <c r="B1244" s="6">
        <v>45971</v>
      </c>
      <c r="C1244" s="2" t="s">
        <v>919</v>
      </c>
      <c r="D1244" s="2" t="s">
        <v>652</v>
      </c>
      <c r="E1244" s="2" t="s">
        <v>108</v>
      </c>
      <c r="F1244" s="2" t="s">
        <v>736</v>
      </c>
      <c r="G1244" s="2">
        <v>4</v>
      </c>
      <c r="H1244" s="3">
        <v>331.35</v>
      </c>
      <c r="I1244" s="2">
        <v>15</v>
      </c>
      <c r="J1244" s="3">
        <v>198.81</v>
      </c>
      <c r="K1244" s="3">
        <v>1295.58</v>
      </c>
      <c r="L1244" s="3">
        <v>1161.32</v>
      </c>
      <c r="M1244" s="3">
        <v>134.26</v>
      </c>
      <c r="N1244" s="2" t="s">
        <v>68</v>
      </c>
      <c r="O1244" s="2" t="s">
        <v>24</v>
      </c>
      <c r="P1244" s="2" t="s">
        <v>25</v>
      </c>
      <c r="Q1244" s="2" t="s">
        <v>920</v>
      </c>
      <c r="R1244" s="2" t="s">
        <v>27</v>
      </c>
    </row>
    <row r="1245" spans="1:18" x14ac:dyDescent="0.25">
      <c r="A1245" s="2" t="s">
        <v>1018</v>
      </c>
      <c r="B1245" s="6">
        <v>45971</v>
      </c>
      <c r="C1245" s="2" t="s">
        <v>1019</v>
      </c>
      <c r="D1245" s="2" t="s">
        <v>320</v>
      </c>
      <c r="E1245" s="2" t="s">
        <v>153</v>
      </c>
      <c r="F1245" s="2" t="s">
        <v>182</v>
      </c>
      <c r="G1245" s="2">
        <v>5</v>
      </c>
      <c r="H1245" s="3">
        <v>67.37</v>
      </c>
      <c r="I1245" s="2">
        <v>0</v>
      </c>
      <c r="J1245" s="3">
        <v>0</v>
      </c>
      <c r="K1245" s="3">
        <v>387.38</v>
      </c>
      <c r="L1245" s="3">
        <v>252.15</v>
      </c>
      <c r="M1245" s="3">
        <v>135.22999999999999</v>
      </c>
      <c r="N1245" s="2" t="s">
        <v>40</v>
      </c>
      <c r="O1245" s="2" t="s">
        <v>24</v>
      </c>
      <c r="P1245" s="2" t="s">
        <v>25</v>
      </c>
      <c r="Q1245" s="2" t="s">
        <v>173</v>
      </c>
      <c r="R1245" s="2" t="s">
        <v>27</v>
      </c>
    </row>
    <row r="1246" spans="1:18" x14ac:dyDescent="0.25">
      <c r="A1246" s="2" t="s">
        <v>1205</v>
      </c>
      <c r="B1246" s="6">
        <v>45971</v>
      </c>
      <c r="C1246" s="2" t="s">
        <v>1206</v>
      </c>
      <c r="D1246" s="2" t="s">
        <v>280</v>
      </c>
      <c r="E1246" s="2" t="s">
        <v>968</v>
      </c>
      <c r="F1246" s="2" t="s">
        <v>239</v>
      </c>
      <c r="G1246" s="2">
        <v>5</v>
      </c>
      <c r="H1246" s="3">
        <v>124.84</v>
      </c>
      <c r="I1246" s="2">
        <v>0</v>
      </c>
      <c r="J1246" s="3">
        <v>0</v>
      </c>
      <c r="K1246" s="3">
        <v>717.83</v>
      </c>
      <c r="L1246" s="3">
        <v>486.75</v>
      </c>
      <c r="M1246" s="3">
        <v>231.08</v>
      </c>
      <c r="N1246" s="2" t="s">
        <v>80</v>
      </c>
      <c r="O1246" s="2" t="s">
        <v>24</v>
      </c>
      <c r="P1246" s="2" t="s">
        <v>55</v>
      </c>
      <c r="Q1246" s="2" t="s">
        <v>1207</v>
      </c>
      <c r="R1246" s="2" t="s">
        <v>27</v>
      </c>
    </row>
    <row r="1247" spans="1:18" x14ac:dyDescent="0.25">
      <c r="A1247" s="2" t="s">
        <v>1694</v>
      </c>
      <c r="B1247" s="6">
        <v>45971</v>
      </c>
      <c r="C1247" s="2" t="s">
        <v>307</v>
      </c>
      <c r="D1247" s="2" t="s">
        <v>275</v>
      </c>
      <c r="E1247" s="2" t="s">
        <v>385</v>
      </c>
      <c r="F1247" s="2" t="s">
        <v>386</v>
      </c>
      <c r="G1247" s="2">
        <v>5</v>
      </c>
      <c r="H1247" s="3">
        <v>56.42</v>
      </c>
      <c r="I1247" s="2">
        <v>0</v>
      </c>
      <c r="J1247" s="3">
        <v>0</v>
      </c>
      <c r="K1247" s="3">
        <v>324.42</v>
      </c>
      <c r="L1247" s="3">
        <v>187.4</v>
      </c>
      <c r="M1247" s="3">
        <v>137.02000000000001</v>
      </c>
      <c r="N1247" s="2" t="s">
        <v>133</v>
      </c>
      <c r="O1247" s="2" t="s">
        <v>24</v>
      </c>
      <c r="P1247" s="2" t="s">
        <v>55</v>
      </c>
      <c r="Q1247" s="2" t="s">
        <v>1287</v>
      </c>
      <c r="R1247" s="2" t="s">
        <v>27</v>
      </c>
    </row>
    <row r="1248" spans="1:18" x14ac:dyDescent="0.25">
      <c r="A1248" s="2" t="s">
        <v>1715</v>
      </c>
      <c r="B1248" s="6">
        <v>45971</v>
      </c>
      <c r="C1248" s="2" t="s">
        <v>140</v>
      </c>
      <c r="D1248" s="2" t="s">
        <v>518</v>
      </c>
      <c r="E1248" s="2" t="s">
        <v>297</v>
      </c>
      <c r="F1248" s="2" t="s">
        <v>1716</v>
      </c>
      <c r="G1248" s="2">
        <v>2</v>
      </c>
      <c r="H1248" s="3">
        <v>404.97</v>
      </c>
      <c r="I1248" s="2">
        <v>5</v>
      </c>
      <c r="J1248" s="3">
        <v>40.5</v>
      </c>
      <c r="K1248" s="3">
        <v>884.86</v>
      </c>
      <c r="L1248" s="3">
        <v>682.48</v>
      </c>
      <c r="M1248" s="3">
        <v>202.38</v>
      </c>
      <c r="N1248" s="2" t="s">
        <v>68</v>
      </c>
      <c r="O1248" s="2" t="s">
        <v>24</v>
      </c>
      <c r="P1248" s="2" t="s">
        <v>25</v>
      </c>
      <c r="Q1248" s="2" t="s">
        <v>1546</v>
      </c>
      <c r="R1248" s="2" t="s">
        <v>27</v>
      </c>
    </row>
    <row r="1249" spans="1:18" x14ac:dyDescent="0.25">
      <c r="A1249" s="2" t="s">
        <v>2008</v>
      </c>
      <c r="B1249" s="6">
        <v>45971</v>
      </c>
      <c r="C1249" s="2" t="s">
        <v>699</v>
      </c>
      <c r="D1249" s="2" t="s">
        <v>302</v>
      </c>
      <c r="E1249" s="2" t="s">
        <v>2009</v>
      </c>
      <c r="F1249" s="2" t="s">
        <v>1170</v>
      </c>
      <c r="G1249" s="2">
        <v>7</v>
      </c>
      <c r="H1249" s="3">
        <v>369.9</v>
      </c>
      <c r="I1249" s="2">
        <v>5</v>
      </c>
      <c r="J1249" s="3">
        <v>129.46</v>
      </c>
      <c r="K1249" s="3">
        <v>2828.82</v>
      </c>
      <c r="L1249" s="3">
        <v>1514.24</v>
      </c>
      <c r="M1249" s="3">
        <v>1314.58</v>
      </c>
      <c r="N1249" s="2" t="s">
        <v>133</v>
      </c>
      <c r="O1249" s="2" t="s">
        <v>24</v>
      </c>
      <c r="P1249" s="2" t="s">
        <v>55</v>
      </c>
      <c r="Q1249" s="2" t="s">
        <v>2010</v>
      </c>
      <c r="R1249" s="2" t="s">
        <v>27</v>
      </c>
    </row>
    <row r="1250" spans="1:18" x14ac:dyDescent="0.25">
      <c r="A1250" s="2" t="s">
        <v>2226</v>
      </c>
      <c r="B1250" s="6">
        <v>45971</v>
      </c>
      <c r="C1250" s="2" t="s">
        <v>307</v>
      </c>
      <c r="D1250" s="2" t="s">
        <v>652</v>
      </c>
      <c r="E1250" s="2" t="s">
        <v>606</v>
      </c>
      <c r="F1250" s="2" t="s">
        <v>630</v>
      </c>
      <c r="G1250" s="2">
        <v>4</v>
      </c>
      <c r="H1250" s="3">
        <v>369.14</v>
      </c>
      <c r="I1250" s="2">
        <v>10</v>
      </c>
      <c r="J1250" s="3">
        <v>147.66</v>
      </c>
      <c r="K1250" s="3">
        <v>1528.23</v>
      </c>
      <c r="L1250" s="3">
        <v>1161.32</v>
      </c>
      <c r="M1250" s="3">
        <v>366.91</v>
      </c>
      <c r="N1250" s="2" t="s">
        <v>47</v>
      </c>
      <c r="O1250" s="2" t="s">
        <v>24</v>
      </c>
      <c r="P1250" s="2" t="s">
        <v>33</v>
      </c>
      <c r="Q1250" s="2" t="s">
        <v>2227</v>
      </c>
      <c r="R1250" s="2" t="s">
        <v>27</v>
      </c>
    </row>
    <row r="1251" spans="1:18" x14ac:dyDescent="0.25">
      <c r="A1251" s="2" t="s">
        <v>2529</v>
      </c>
      <c r="B1251" s="6">
        <v>45971</v>
      </c>
      <c r="C1251" s="2" t="s">
        <v>83</v>
      </c>
      <c r="D1251" s="2" t="s">
        <v>349</v>
      </c>
      <c r="E1251" s="2" t="s">
        <v>171</v>
      </c>
      <c r="F1251" s="2" t="s">
        <v>676</v>
      </c>
      <c r="G1251" s="2">
        <v>3</v>
      </c>
      <c r="H1251" s="3">
        <v>446.17</v>
      </c>
      <c r="I1251" s="2">
        <v>15</v>
      </c>
      <c r="J1251" s="3">
        <v>200.78</v>
      </c>
      <c r="K1251" s="3">
        <v>1308.3900000000001</v>
      </c>
      <c r="L1251" s="3">
        <v>976.83</v>
      </c>
      <c r="M1251" s="3">
        <v>331.56</v>
      </c>
      <c r="N1251" s="2" t="s">
        <v>80</v>
      </c>
      <c r="O1251" s="2" t="s">
        <v>24</v>
      </c>
      <c r="P1251" s="2" t="s">
        <v>33</v>
      </c>
      <c r="Q1251" s="2" t="s">
        <v>2530</v>
      </c>
      <c r="R1251" s="2" t="s">
        <v>27</v>
      </c>
    </row>
    <row r="1252" spans="1:18" x14ac:dyDescent="0.25">
      <c r="A1252" s="2" t="s">
        <v>2633</v>
      </c>
      <c r="B1252" s="6">
        <v>45971</v>
      </c>
      <c r="C1252" s="2" t="s">
        <v>1958</v>
      </c>
      <c r="D1252" s="2" t="s">
        <v>20</v>
      </c>
      <c r="E1252" s="2" t="s">
        <v>142</v>
      </c>
      <c r="F1252" s="2" t="s">
        <v>455</v>
      </c>
      <c r="G1252" s="2">
        <v>4</v>
      </c>
      <c r="H1252" s="3">
        <v>416.08</v>
      </c>
      <c r="I1252" s="2">
        <v>15</v>
      </c>
      <c r="J1252" s="3">
        <v>249.65</v>
      </c>
      <c r="K1252" s="3">
        <v>1626.87</v>
      </c>
      <c r="L1252" s="3">
        <v>1278.56</v>
      </c>
      <c r="M1252" s="3">
        <v>348.31</v>
      </c>
      <c r="N1252" s="2" t="s">
        <v>47</v>
      </c>
      <c r="O1252" s="2" t="s">
        <v>24</v>
      </c>
      <c r="P1252" s="2" t="s">
        <v>25</v>
      </c>
      <c r="Q1252" s="2" t="s">
        <v>1314</v>
      </c>
      <c r="R1252" s="2" t="s">
        <v>27</v>
      </c>
    </row>
    <row r="1253" spans="1:18" x14ac:dyDescent="0.25">
      <c r="A1253" s="2" t="s">
        <v>2836</v>
      </c>
      <c r="B1253" s="6">
        <v>45971</v>
      </c>
      <c r="C1253" s="2" t="s">
        <v>2837</v>
      </c>
      <c r="D1253" s="2" t="s">
        <v>124</v>
      </c>
      <c r="E1253" s="2" t="s">
        <v>634</v>
      </c>
      <c r="F1253" s="2" t="s">
        <v>1859</v>
      </c>
      <c r="G1253" s="2">
        <v>2</v>
      </c>
      <c r="H1253" s="3">
        <v>397.22</v>
      </c>
      <c r="I1253" s="2">
        <v>10</v>
      </c>
      <c r="J1253" s="3">
        <v>79.44</v>
      </c>
      <c r="K1253" s="3">
        <v>822.25</v>
      </c>
      <c r="L1253" s="3">
        <v>638.74</v>
      </c>
      <c r="M1253" s="3">
        <v>183.51</v>
      </c>
      <c r="N1253" s="2" t="s">
        <v>40</v>
      </c>
      <c r="O1253" s="2" t="s">
        <v>24</v>
      </c>
      <c r="P1253" s="2" t="s">
        <v>25</v>
      </c>
      <c r="Q1253" s="2" t="s">
        <v>730</v>
      </c>
      <c r="R1253" s="2" t="s">
        <v>27</v>
      </c>
    </row>
    <row r="1254" spans="1:18" x14ac:dyDescent="0.25">
      <c r="A1254" s="2" t="s">
        <v>2884</v>
      </c>
      <c r="B1254" s="6">
        <v>45971</v>
      </c>
      <c r="C1254" s="2" t="s">
        <v>1354</v>
      </c>
      <c r="D1254" s="2" t="s">
        <v>384</v>
      </c>
      <c r="E1254" s="2" t="s">
        <v>209</v>
      </c>
      <c r="F1254" s="2" t="s">
        <v>210</v>
      </c>
      <c r="G1254" s="2">
        <v>7</v>
      </c>
      <c r="H1254" s="3">
        <v>414.65</v>
      </c>
      <c r="I1254" s="2">
        <v>5</v>
      </c>
      <c r="J1254" s="3">
        <v>145.13</v>
      </c>
      <c r="K1254" s="3">
        <v>3171.03</v>
      </c>
      <c r="L1254" s="3">
        <v>2352.4899999999998</v>
      </c>
      <c r="M1254" s="3">
        <v>818.54</v>
      </c>
      <c r="N1254" s="2" t="s">
        <v>68</v>
      </c>
      <c r="O1254" s="2" t="s">
        <v>24</v>
      </c>
      <c r="P1254" s="2" t="s">
        <v>55</v>
      </c>
      <c r="Q1254" s="2" t="s">
        <v>2198</v>
      </c>
      <c r="R1254" s="2" t="s">
        <v>27</v>
      </c>
    </row>
    <row r="1255" spans="1:18" x14ac:dyDescent="0.25">
      <c r="A1255" s="2" t="s">
        <v>3018</v>
      </c>
      <c r="B1255" s="6">
        <v>45971</v>
      </c>
      <c r="C1255" s="2" t="s">
        <v>313</v>
      </c>
      <c r="D1255" s="2" t="s">
        <v>226</v>
      </c>
      <c r="E1255" s="2" t="s">
        <v>1157</v>
      </c>
      <c r="F1255" s="2" t="s">
        <v>1158</v>
      </c>
      <c r="G1255" s="2">
        <v>4</v>
      </c>
      <c r="H1255" s="3">
        <v>334.46</v>
      </c>
      <c r="I1255" s="2">
        <v>5</v>
      </c>
      <c r="J1255" s="3">
        <v>66.89</v>
      </c>
      <c r="K1255" s="3">
        <v>1461.59</v>
      </c>
      <c r="L1255" s="3">
        <v>886.88</v>
      </c>
      <c r="M1255" s="3">
        <v>574.71</v>
      </c>
      <c r="N1255" s="2" t="s">
        <v>68</v>
      </c>
      <c r="O1255" s="2" t="s">
        <v>24</v>
      </c>
      <c r="P1255" s="2" t="s">
        <v>33</v>
      </c>
      <c r="Q1255" s="2" t="s">
        <v>1879</v>
      </c>
      <c r="R1255" s="2" t="s">
        <v>27</v>
      </c>
    </row>
    <row r="1256" spans="1:18" x14ac:dyDescent="0.25">
      <c r="A1256" s="2" t="s">
        <v>3183</v>
      </c>
      <c r="B1256" s="6">
        <v>45971</v>
      </c>
      <c r="C1256" s="2" t="s">
        <v>1731</v>
      </c>
      <c r="D1256" s="2" t="s">
        <v>1650</v>
      </c>
      <c r="E1256" s="2" t="s">
        <v>53</v>
      </c>
      <c r="F1256" s="2" t="s">
        <v>936</v>
      </c>
      <c r="G1256" s="2">
        <v>7</v>
      </c>
      <c r="H1256" s="3">
        <v>233.3</v>
      </c>
      <c r="I1256" s="2">
        <v>0</v>
      </c>
      <c r="J1256" s="3">
        <v>0</v>
      </c>
      <c r="K1256" s="3">
        <v>1878.07</v>
      </c>
      <c r="L1256" s="3">
        <v>1126.8599999999999</v>
      </c>
      <c r="M1256" s="3">
        <v>751.21</v>
      </c>
      <c r="N1256" s="2" t="s">
        <v>23</v>
      </c>
      <c r="O1256" s="2" t="s">
        <v>24</v>
      </c>
      <c r="P1256" s="2" t="s">
        <v>25</v>
      </c>
      <c r="Q1256" s="2" t="s">
        <v>2100</v>
      </c>
      <c r="R1256" s="2" t="s">
        <v>27</v>
      </c>
    </row>
    <row r="1257" spans="1:18" x14ac:dyDescent="0.25">
      <c r="A1257" s="2" t="s">
        <v>3442</v>
      </c>
      <c r="B1257" s="6">
        <v>45971</v>
      </c>
      <c r="C1257" s="2" t="s">
        <v>1696</v>
      </c>
      <c r="D1257" s="2" t="s">
        <v>2958</v>
      </c>
      <c r="E1257" s="2" t="s">
        <v>415</v>
      </c>
      <c r="F1257" s="2" t="s">
        <v>1917</v>
      </c>
      <c r="G1257" s="2">
        <v>3</v>
      </c>
      <c r="H1257" s="3">
        <v>414.29</v>
      </c>
      <c r="I1257" s="2">
        <v>10</v>
      </c>
      <c r="J1257" s="3">
        <v>124.29</v>
      </c>
      <c r="K1257" s="3">
        <v>1286.3699999999999</v>
      </c>
      <c r="L1257" s="3">
        <v>942.78</v>
      </c>
      <c r="M1257" s="3">
        <v>343.59</v>
      </c>
      <c r="N1257" s="2" t="s">
        <v>23</v>
      </c>
      <c r="O1257" s="2" t="s">
        <v>24</v>
      </c>
      <c r="P1257" s="2" t="s">
        <v>25</v>
      </c>
      <c r="Q1257" s="2" t="s">
        <v>3443</v>
      </c>
      <c r="R1257" s="2" t="s">
        <v>27</v>
      </c>
    </row>
    <row r="1258" spans="1:18" x14ac:dyDescent="0.25">
      <c r="A1258" s="2" t="s">
        <v>3485</v>
      </c>
      <c r="B1258" s="6">
        <v>45971</v>
      </c>
      <c r="C1258" s="2" t="s">
        <v>202</v>
      </c>
      <c r="D1258" s="2" t="s">
        <v>326</v>
      </c>
      <c r="E1258" s="2" t="s">
        <v>380</v>
      </c>
      <c r="F1258" s="2" t="s">
        <v>381</v>
      </c>
      <c r="G1258" s="2">
        <v>4</v>
      </c>
      <c r="H1258" s="3">
        <v>400.33</v>
      </c>
      <c r="I1258" s="2">
        <v>10</v>
      </c>
      <c r="J1258" s="3">
        <v>160.13</v>
      </c>
      <c r="K1258" s="3">
        <v>1657.37</v>
      </c>
      <c r="L1258" s="3">
        <v>1363.6</v>
      </c>
      <c r="M1258" s="3">
        <v>293.77</v>
      </c>
      <c r="N1258" s="2" t="s">
        <v>47</v>
      </c>
      <c r="O1258" s="2" t="s">
        <v>24</v>
      </c>
      <c r="P1258" s="2" t="s">
        <v>25</v>
      </c>
      <c r="Q1258" s="2" t="s">
        <v>1647</v>
      </c>
      <c r="R1258" s="2" t="s">
        <v>27</v>
      </c>
    </row>
    <row r="1259" spans="1:18" x14ac:dyDescent="0.25">
      <c r="A1259" s="2" t="s">
        <v>3511</v>
      </c>
      <c r="B1259" s="6">
        <v>45971</v>
      </c>
      <c r="C1259" s="2" t="s">
        <v>2662</v>
      </c>
      <c r="D1259" s="2" t="s">
        <v>186</v>
      </c>
      <c r="E1259" s="2" t="s">
        <v>887</v>
      </c>
      <c r="F1259" s="2" t="s">
        <v>265</v>
      </c>
      <c r="G1259" s="2">
        <v>4</v>
      </c>
      <c r="H1259" s="3">
        <v>241.53</v>
      </c>
      <c r="I1259" s="2">
        <v>15</v>
      </c>
      <c r="J1259" s="3">
        <v>144.91999999999999</v>
      </c>
      <c r="K1259" s="3">
        <v>944.38</v>
      </c>
      <c r="L1259" s="3">
        <v>708.12</v>
      </c>
      <c r="M1259" s="3">
        <v>236.26</v>
      </c>
      <c r="N1259" s="2" t="s">
        <v>68</v>
      </c>
      <c r="O1259" s="2" t="s">
        <v>24</v>
      </c>
      <c r="P1259" s="2" t="s">
        <v>55</v>
      </c>
      <c r="Q1259" s="2" t="s">
        <v>3512</v>
      </c>
      <c r="R1259" s="2" t="s">
        <v>27</v>
      </c>
    </row>
    <row r="1260" spans="1:18" x14ac:dyDescent="0.25">
      <c r="A1260" s="2" t="s">
        <v>3636</v>
      </c>
      <c r="B1260" s="6">
        <v>45971</v>
      </c>
      <c r="C1260" s="2" t="s">
        <v>3412</v>
      </c>
      <c r="D1260" s="2" t="s">
        <v>882</v>
      </c>
      <c r="E1260" s="2" t="s">
        <v>653</v>
      </c>
      <c r="F1260" s="2" t="s">
        <v>654</v>
      </c>
      <c r="G1260" s="2">
        <v>1</v>
      </c>
      <c r="H1260" s="3">
        <v>262.77</v>
      </c>
      <c r="I1260" s="2">
        <v>0</v>
      </c>
      <c r="J1260" s="3">
        <v>0</v>
      </c>
      <c r="K1260" s="3">
        <v>302.19</v>
      </c>
      <c r="L1260" s="3">
        <v>194.64</v>
      </c>
      <c r="M1260" s="3">
        <v>107.55</v>
      </c>
      <c r="N1260" s="2" t="s">
        <v>80</v>
      </c>
      <c r="O1260" s="2" t="s">
        <v>345</v>
      </c>
      <c r="P1260" s="2" t="s">
        <v>25</v>
      </c>
      <c r="Q1260" s="2" t="s">
        <v>496</v>
      </c>
      <c r="R1260" s="2" t="s">
        <v>27</v>
      </c>
    </row>
    <row r="1261" spans="1:18" x14ac:dyDescent="0.25">
      <c r="A1261" s="2" t="s">
        <v>3712</v>
      </c>
      <c r="B1261" s="6">
        <v>45971</v>
      </c>
      <c r="C1261" s="2" t="s">
        <v>2541</v>
      </c>
      <c r="D1261" s="2" t="s">
        <v>572</v>
      </c>
      <c r="E1261" s="2" t="s">
        <v>350</v>
      </c>
      <c r="F1261" s="2" t="s">
        <v>1259</v>
      </c>
      <c r="G1261" s="2">
        <v>4</v>
      </c>
      <c r="H1261" s="3">
        <v>47.48</v>
      </c>
      <c r="I1261" s="2">
        <v>0</v>
      </c>
      <c r="J1261" s="3">
        <v>0</v>
      </c>
      <c r="K1261" s="3">
        <v>218.41</v>
      </c>
      <c r="L1261" s="3">
        <v>146.6</v>
      </c>
      <c r="M1261" s="3">
        <v>71.81</v>
      </c>
      <c r="N1261" s="2" t="s">
        <v>47</v>
      </c>
      <c r="O1261" s="2" t="s">
        <v>24</v>
      </c>
      <c r="P1261" s="2" t="s">
        <v>25</v>
      </c>
      <c r="Q1261" s="2" t="s">
        <v>1611</v>
      </c>
      <c r="R1261" s="2" t="s">
        <v>27</v>
      </c>
    </row>
    <row r="1262" spans="1:18" x14ac:dyDescent="0.25">
      <c r="A1262" s="2" t="s">
        <v>3749</v>
      </c>
      <c r="B1262" s="6">
        <v>45971</v>
      </c>
      <c r="C1262" s="2" t="s">
        <v>1470</v>
      </c>
      <c r="D1262" s="2" t="s">
        <v>314</v>
      </c>
      <c r="E1262" s="2" t="s">
        <v>1092</v>
      </c>
      <c r="F1262" s="2" t="s">
        <v>1093</v>
      </c>
      <c r="G1262" s="2">
        <v>4</v>
      </c>
      <c r="H1262" s="3">
        <v>332.66</v>
      </c>
      <c r="I1262" s="2">
        <v>0</v>
      </c>
      <c r="J1262" s="3">
        <v>0</v>
      </c>
      <c r="K1262" s="3">
        <v>1530.24</v>
      </c>
      <c r="L1262" s="3">
        <v>989</v>
      </c>
      <c r="M1262" s="3">
        <v>541.24</v>
      </c>
      <c r="N1262" s="2" t="s">
        <v>40</v>
      </c>
      <c r="O1262" s="2" t="s">
        <v>24</v>
      </c>
      <c r="P1262" s="2" t="s">
        <v>25</v>
      </c>
      <c r="Q1262" s="2" t="s">
        <v>2152</v>
      </c>
      <c r="R1262" s="2" t="s">
        <v>27</v>
      </c>
    </row>
    <row r="1263" spans="1:18" x14ac:dyDescent="0.25">
      <c r="A1263" s="2" t="s">
        <v>3803</v>
      </c>
      <c r="B1263" s="6">
        <v>45971</v>
      </c>
      <c r="C1263" s="2" t="s">
        <v>1976</v>
      </c>
      <c r="D1263" s="2" t="s">
        <v>371</v>
      </c>
      <c r="E1263" s="2" t="s">
        <v>771</v>
      </c>
      <c r="F1263" s="2" t="s">
        <v>772</v>
      </c>
      <c r="G1263" s="2">
        <v>3</v>
      </c>
      <c r="H1263" s="3">
        <v>380.12</v>
      </c>
      <c r="I1263" s="2">
        <v>20</v>
      </c>
      <c r="J1263" s="3">
        <v>228.07</v>
      </c>
      <c r="K1263" s="3">
        <v>1049.1300000000001</v>
      </c>
      <c r="L1263" s="3">
        <v>929.94</v>
      </c>
      <c r="M1263" s="3">
        <v>119.19</v>
      </c>
      <c r="N1263" s="2" t="s">
        <v>47</v>
      </c>
      <c r="O1263" s="2" t="s">
        <v>24</v>
      </c>
      <c r="P1263" s="2" t="s">
        <v>55</v>
      </c>
      <c r="Q1263" s="2" t="s">
        <v>56</v>
      </c>
      <c r="R1263" s="2" t="s">
        <v>27</v>
      </c>
    </row>
    <row r="1264" spans="1:18" x14ac:dyDescent="0.25">
      <c r="A1264" s="2" t="s">
        <v>3943</v>
      </c>
      <c r="B1264" s="6">
        <v>45971</v>
      </c>
      <c r="C1264" s="2" t="s">
        <v>3601</v>
      </c>
      <c r="D1264" s="2" t="s">
        <v>1096</v>
      </c>
      <c r="E1264" s="2" t="s">
        <v>1180</v>
      </c>
      <c r="F1264" s="2" t="s">
        <v>2950</v>
      </c>
      <c r="G1264" s="2">
        <v>1</v>
      </c>
      <c r="H1264" s="3">
        <v>405.1</v>
      </c>
      <c r="I1264" s="2">
        <v>0</v>
      </c>
      <c r="J1264" s="3">
        <v>0</v>
      </c>
      <c r="K1264" s="3">
        <v>465.87</v>
      </c>
      <c r="L1264" s="3">
        <v>348.41</v>
      </c>
      <c r="M1264" s="3">
        <v>117.46</v>
      </c>
      <c r="N1264" s="2" t="s">
        <v>80</v>
      </c>
      <c r="O1264" s="2" t="s">
        <v>24</v>
      </c>
      <c r="P1264" s="2" t="s">
        <v>25</v>
      </c>
      <c r="Q1264" s="2" t="s">
        <v>2347</v>
      </c>
      <c r="R1264" s="2" t="s">
        <v>27</v>
      </c>
    </row>
    <row r="1265" spans="1:18" x14ac:dyDescent="0.25">
      <c r="A1265" s="2" t="s">
        <v>4177</v>
      </c>
      <c r="B1265" s="6">
        <v>45971</v>
      </c>
      <c r="C1265" s="2" t="s">
        <v>252</v>
      </c>
      <c r="D1265" s="2" t="s">
        <v>203</v>
      </c>
      <c r="E1265" s="2" t="s">
        <v>343</v>
      </c>
      <c r="F1265" s="2" t="s">
        <v>344</v>
      </c>
      <c r="G1265" s="2">
        <v>3</v>
      </c>
      <c r="H1265" s="3">
        <v>211.16</v>
      </c>
      <c r="I1265" s="2">
        <v>20</v>
      </c>
      <c r="J1265" s="3">
        <v>126.7</v>
      </c>
      <c r="K1265" s="3">
        <v>582.79999999999995</v>
      </c>
      <c r="L1265" s="3">
        <v>510.6</v>
      </c>
      <c r="M1265" s="3">
        <v>72.2</v>
      </c>
      <c r="N1265" s="2" t="s">
        <v>23</v>
      </c>
      <c r="O1265" s="2" t="s">
        <v>24</v>
      </c>
      <c r="P1265" s="2" t="s">
        <v>33</v>
      </c>
      <c r="Q1265" s="2" t="s">
        <v>897</v>
      </c>
      <c r="R1265" s="2" t="s">
        <v>27</v>
      </c>
    </row>
    <row r="1266" spans="1:18" x14ac:dyDescent="0.25">
      <c r="A1266" s="2" t="s">
        <v>4284</v>
      </c>
      <c r="B1266" s="6">
        <v>45971</v>
      </c>
      <c r="C1266" s="2" t="s">
        <v>685</v>
      </c>
      <c r="D1266" s="2" t="s">
        <v>89</v>
      </c>
      <c r="E1266" s="2" t="s">
        <v>270</v>
      </c>
      <c r="F1266" s="2" t="s">
        <v>2877</v>
      </c>
      <c r="G1266" s="2">
        <v>7</v>
      </c>
      <c r="H1266" s="3">
        <v>40.01</v>
      </c>
      <c r="I1266" s="2">
        <v>0</v>
      </c>
      <c r="J1266" s="3">
        <v>0</v>
      </c>
      <c r="K1266" s="3">
        <v>322.08</v>
      </c>
      <c r="L1266" s="3">
        <v>226.8</v>
      </c>
      <c r="M1266" s="3">
        <v>95.28</v>
      </c>
      <c r="N1266" s="2" t="s">
        <v>23</v>
      </c>
      <c r="O1266" s="2" t="s">
        <v>24</v>
      </c>
      <c r="P1266" s="2" t="s">
        <v>25</v>
      </c>
      <c r="Q1266" s="2" t="s">
        <v>536</v>
      </c>
      <c r="R1266" s="2" t="s">
        <v>27</v>
      </c>
    </row>
    <row r="1267" spans="1:18" x14ac:dyDescent="0.25">
      <c r="A1267" s="2" t="s">
        <v>4378</v>
      </c>
      <c r="B1267" s="6">
        <v>45971</v>
      </c>
      <c r="C1267" s="2" t="s">
        <v>1228</v>
      </c>
      <c r="D1267" s="2" t="s">
        <v>176</v>
      </c>
      <c r="E1267" s="2" t="s">
        <v>1347</v>
      </c>
      <c r="F1267" s="2" t="s">
        <v>1313</v>
      </c>
      <c r="G1267" s="2">
        <v>3</v>
      </c>
      <c r="H1267" s="3">
        <v>365.91</v>
      </c>
      <c r="I1267" s="2">
        <v>15</v>
      </c>
      <c r="J1267" s="3">
        <v>164.66</v>
      </c>
      <c r="K1267" s="3">
        <v>1073.03</v>
      </c>
      <c r="L1267" s="3">
        <v>910.23</v>
      </c>
      <c r="M1267" s="3">
        <v>162.80000000000001</v>
      </c>
      <c r="N1267" s="2" t="s">
        <v>80</v>
      </c>
      <c r="O1267" s="2" t="s">
        <v>24</v>
      </c>
      <c r="P1267" s="2" t="s">
        <v>55</v>
      </c>
      <c r="Q1267" s="2" t="s">
        <v>1277</v>
      </c>
      <c r="R1267" s="2" t="s">
        <v>27</v>
      </c>
    </row>
    <row r="1268" spans="1:18" x14ac:dyDescent="0.25">
      <c r="A1268" s="2" t="s">
        <v>4442</v>
      </c>
      <c r="B1268" s="6">
        <v>45971</v>
      </c>
      <c r="C1268" s="2" t="s">
        <v>1312</v>
      </c>
      <c r="D1268" s="2" t="s">
        <v>581</v>
      </c>
      <c r="E1268" s="2" t="s">
        <v>973</v>
      </c>
      <c r="F1268" s="2" t="s">
        <v>974</v>
      </c>
      <c r="G1268" s="2">
        <v>4</v>
      </c>
      <c r="H1268" s="3">
        <v>139.21</v>
      </c>
      <c r="I1268" s="2">
        <v>20</v>
      </c>
      <c r="J1268" s="3">
        <v>111.37</v>
      </c>
      <c r="K1268" s="3">
        <v>512.29</v>
      </c>
      <c r="L1268" s="3">
        <v>427.96</v>
      </c>
      <c r="M1268" s="3">
        <v>84.33</v>
      </c>
      <c r="N1268" s="2" t="s">
        <v>47</v>
      </c>
      <c r="O1268" s="2" t="s">
        <v>24</v>
      </c>
      <c r="P1268" s="2" t="s">
        <v>25</v>
      </c>
      <c r="Q1268" s="2" t="s">
        <v>889</v>
      </c>
      <c r="R1268" s="2" t="s">
        <v>27</v>
      </c>
    </row>
    <row r="1269" spans="1:18" x14ac:dyDescent="0.25">
      <c r="A1269" s="2" t="s">
        <v>1528</v>
      </c>
      <c r="B1269" s="6">
        <v>45940</v>
      </c>
      <c r="C1269" s="2" t="s">
        <v>1529</v>
      </c>
      <c r="D1269" s="2" t="s">
        <v>186</v>
      </c>
      <c r="E1269" s="2" t="s">
        <v>544</v>
      </c>
      <c r="F1269" s="2" t="s">
        <v>545</v>
      </c>
      <c r="G1269" s="2">
        <v>4</v>
      </c>
      <c r="H1269" s="3">
        <v>217.42</v>
      </c>
      <c r="I1269" s="2">
        <v>5</v>
      </c>
      <c r="J1269" s="3">
        <v>43.48</v>
      </c>
      <c r="K1269" s="3">
        <v>826.2</v>
      </c>
      <c r="L1269" s="3">
        <v>708.12</v>
      </c>
      <c r="M1269" s="3">
        <v>118.08</v>
      </c>
      <c r="N1269" s="2" t="s">
        <v>47</v>
      </c>
      <c r="O1269" s="2" t="s">
        <v>24</v>
      </c>
      <c r="P1269" s="2" t="s">
        <v>55</v>
      </c>
      <c r="Q1269" s="2" t="s">
        <v>1530</v>
      </c>
      <c r="R1269" s="2" t="s">
        <v>49</v>
      </c>
    </row>
    <row r="1270" spans="1:18" x14ac:dyDescent="0.25">
      <c r="A1270" s="2" t="s">
        <v>1569</v>
      </c>
      <c r="B1270" s="6">
        <v>45940</v>
      </c>
      <c r="C1270" s="2" t="s">
        <v>863</v>
      </c>
      <c r="D1270" s="2" t="s">
        <v>882</v>
      </c>
      <c r="E1270" s="2" t="s">
        <v>835</v>
      </c>
      <c r="F1270" s="2" t="s">
        <v>705</v>
      </c>
      <c r="G1270" s="2">
        <v>5</v>
      </c>
      <c r="H1270" s="3">
        <v>262.77</v>
      </c>
      <c r="I1270" s="2">
        <v>15</v>
      </c>
      <c r="J1270" s="3">
        <v>197.08</v>
      </c>
      <c r="K1270" s="3">
        <v>1116.77</v>
      </c>
      <c r="L1270" s="3">
        <v>973.2</v>
      </c>
      <c r="M1270" s="3">
        <v>143.57</v>
      </c>
      <c r="N1270" s="2" t="s">
        <v>40</v>
      </c>
      <c r="O1270" s="2" t="s">
        <v>24</v>
      </c>
      <c r="P1270" s="2" t="s">
        <v>25</v>
      </c>
      <c r="Q1270" s="2" t="s">
        <v>1570</v>
      </c>
      <c r="R1270" s="2" t="s">
        <v>49</v>
      </c>
    </row>
    <row r="1271" spans="1:18" x14ac:dyDescent="0.25">
      <c r="A1271" s="2" t="s">
        <v>1797</v>
      </c>
      <c r="B1271" s="6">
        <v>45940</v>
      </c>
      <c r="C1271" s="2" t="s">
        <v>1798</v>
      </c>
      <c r="D1271" s="2" t="s">
        <v>895</v>
      </c>
      <c r="E1271" s="2" t="s">
        <v>1799</v>
      </c>
      <c r="F1271" s="2" t="s">
        <v>1800</v>
      </c>
      <c r="G1271" s="2">
        <v>3</v>
      </c>
      <c r="H1271" s="3">
        <v>438.7</v>
      </c>
      <c r="I1271" s="2">
        <v>0</v>
      </c>
      <c r="J1271" s="3">
        <v>0</v>
      </c>
      <c r="K1271" s="3">
        <v>1316.1</v>
      </c>
      <c r="L1271" s="3">
        <v>1110.54</v>
      </c>
      <c r="M1271" s="3">
        <v>205.56</v>
      </c>
      <c r="N1271" s="2" t="s">
        <v>47</v>
      </c>
      <c r="O1271" s="2" t="s">
        <v>24</v>
      </c>
      <c r="P1271" s="2" t="s">
        <v>25</v>
      </c>
      <c r="Q1271" s="2" t="s">
        <v>1801</v>
      </c>
      <c r="R1271" s="2" t="s">
        <v>49</v>
      </c>
    </row>
    <row r="1272" spans="1:18" x14ac:dyDescent="0.25">
      <c r="A1272" s="2" t="s">
        <v>1870</v>
      </c>
      <c r="B1272" s="6">
        <v>45940</v>
      </c>
      <c r="C1272" s="2" t="s">
        <v>527</v>
      </c>
      <c r="D1272" s="2" t="s">
        <v>454</v>
      </c>
      <c r="E1272" s="2" t="s">
        <v>221</v>
      </c>
      <c r="F1272" s="2" t="s">
        <v>79</v>
      </c>
      <c r="G1272" s="2">
        <v>5</v>
      </c>
      <c r="H1272" s="3">
        <v>365.92</v>
      </c>
      <c r="I1272" s="2">
        <v>10</v>
      </c>
      <c r="J1272" s="3">
        <v>182.96</v>
      </c>
      <c r="K1272" s="3">
        <v>1646.64</v>
      </c>
      <c r="L1272" s="3">
        <v>1551.9</v>
      </c>
      <c r="M1272" s="3">
        <v>94.74</v>
      </c>
      <c r="N1272" s="2" t="s">
        <v>80</v>
      </c>
      <c r="O1272" s="2" t="s">
        <v>24</v>
      </c>
      <c r="P1272" s="2" t="s">
        <v>25</v>
      </c>
      <c r="Q1272" s="2" t="s">
        <v>368</v>
      </c>
      <c r="R1272" s="2" t="s">
        <v>49</v>
      </c>
    </row>
    <row r="1273" spans="1:18" x14ac:dyDescent="0.25">
      <c r="A1273" s="2" t="s">
        <v>2059</v>
      </c>
      <c r="B1273" s="6">
        <v>45940</v>
      </c>
      <c r="C1273" s="2" t="s">
        <v>1583</v>
      </c>
      <c r="D1273" s="2" t="s">
        <v>891</v>
      </c>
      <c r="E1273" s="2" t="s">
        <v>108</v>
      </c>
      <c r="F1273" s="2" t="s">
        <v>682</v>
      </c>
      <c r="G1273" s="2">
        <v>3</v>
      </c>
      <c r="H1273" s="3">
        <v>425.88</v>
      </c>
      <c r="I1273" s="2">
        <v>15</v>
      </c>
      <c r="J1273" s="3">
        <v>191.65</v>
      </c>
      <c r="K1273" s="3">
        <v>1085.99</v>
      </c>
      <c r="L1273" s="3">
        <v>1072.4100000000001</v>
      </c>
      <c r="M1273" s="3">
        <v>13.58</v>
      </c>
      <c r="N1273" s="2" t="s">
        <v>80</v>
      </c>
      <c r="O1273" s="2" t="s">
        <v>24</v>
      </c>
      <c r="P1273" s="2" t="s">
        <v>25</v>
      </c>
      <c r="Q1273" s="2" t="s">
        <v>2060</v>
      </c>
      <c r="R1273" s="2" t="s">
        <v>49</v>
      </c>
    </row>
    <row r="1274" spans="1:18" x14ac:dyDescent="0.25">
      <c r="A1274" s="2" t="s">
        <v>3363</v>
      </c>
      <c r="B1274" s="6">
        <v>45940</v>
      </c>
      <c r="C1274" s="2" t="s">
        <v>3364</v>
      </c>
      <c r="D1274" s="2" t="s">
        <v>237</v>
      </c>
      <c r="E1274" s="2" t="s">
        <v>31</v>
      </c>
      <c r="F1274" s="2" t="s">
        <v>32</v>
      </c>
      <c r="G1274" s="2">
        <v>2</v>
      </c>
      <c r="H1274" s="3">
        <v>541.35</v>
      </c>
      <c r="I1274" s="2">
        <v>10</v>
      </c>
      <c r="J1274" s="3">
        <v>108.27</v>
      </c>
      <c r="K1274" s="3">
        <v>974.43</v>
      </c>
      <c r="L1274" s="3">
        <v>672.8</v>
      </c>
      <c r="M1274" s="3">
        <v>301.63</v>
      </c>
      <c r="N1274" s="2" t="s">
        <v>133</v>
      </c>
      <c r="O1274" s="2" t="s">
        <v>24</v>
      </c>
      <c r="P1274" s="2" t="s">
        <v>33</v>
      </c>
      <c r="Q1274" s="2" t="s">
        <v>2636</v>
      </c>
      <c r="R1274" s="2" t="s">
        <v>49</v>
      </c>
    </row>
    <row r="1275" spans="1:18" x14ac:dyDescent="0.25">
      <c r="A1275" s="2" t="s">
        <v>3393</v>
      </c>
      <c r="B1275" s="6">
        <v>45940</v>
      </c>
      <c r="C1275" s="2" t="s">
        <v>3394</v>
      </c>
      <c r="D1275" s="2" t="s">
        <v>1382</v>
      </c>
      <c r="E1275" s="2" t="s">
        <v>85</v>
      </c>
      <c r="F1275" s="2" t="s">
        <v>2200</v>
      </c>
      <c r="G1275" s="2">
        <v>3</v>
      </c>
      <c r="H1275" s="3">
        <v>317.99</v>
      </c>
      <c r="I1275" s="2">
        <v>0</v>
      </c>
      <c r="J1275" s="3">
        <v>0</v>
      </c>
      <c r="K1275" s="3">
        <v>953.97</v>
      </c>
      <c r="L1275" s="3">
        <v>705.15</v>
      </c>
      <c r="M1275" s="3">
        <v>248.82</v>
      </c>
      <c r="N1275" s="2" t="s">
        <v>133</v>
      </c>
      <c r="O1275" s="2" t="s">
        <v>24</v>
      </c>
      <c r="P1275" s="2" t="s">
        <v>25</v>
      </c>
      <c r="Q1275" s="2" t="s">
        <v>3395</v>
      </c>
      <c r="R1275" s="2" t="s">
        <v>49</v>
      </c>
    </row>
    <row r="1276" spans="1:18" x14ac:dyDescent="0.25">
      <c r="A1276" s="2" t="s">
        <v>3552</v>
      </c>
      <c r="B1276" s="6">
        <v>45940</v>
      </c>
      <c r="C1276" s="2" t="s">
        <v>987</v>
      </c>
      <c r="D1276" s="2" t="s">
        <v>107</v>
      </c>
      <c r="E1276" s="2" t="s">
        <v>66</v>
      </c>
      <c r="F1276" s="2" t="s">
        <v>682</v>
      </c>
      <c r="G1276" s="2">
        <v>3</v>
      </c>
      <c r="H1276" s="3">
        <v>61.22</v>
      </c>
      <c r="I1276" s="2">
        <v>20</v>
      </c>
      <c r="J1276" s="3">
        <v>36.729999999999997</v>
      </c>
      <c r="K1276" s="3">
        <v>146.93</v>
      </c>
      <c r="L1276" s="3">
        <v>144.44999999999999</v>
      </c>
      <c r="M1276" s="3">
        <v>2.48</v>
      </c>
      <c r="N1276" s="2" t="s">
        <v>133</v>
      </c>
      <c r="O1276" s="2" t="s">
        <v>24</v>
      </c>
      <c r="P1276" s="2" t="s">
        <v>25</v>
      </c>
      <c r="Q1276" s="2" t="s">
        <v>346</v>
      </c>
      <c r="R1276" s="2" t="s">
        <v>49</v>
      </c>
    </row>
    <row r="1277" spans="1:18" x14ac:dyDescent="0.25">
      <c r="A1277" s="2" t="s">
        <v>3624</v>
      </c>
      <c r="B1277" s="6">
        <v>45940</v>
      </c>
      <c r="C1277" s="2" t="s">
        <v>364</v>
      </c>
      <c r="D1277" s="2" t="s">
        <v>59</v>
      </c>
      <c r="E1277" s="2" t="s">
        <v>204</v>
      </c>
      <c r="F1277" s="2" t="s">
        <v>205</v>
      </c>
      <c r="G1277" s="2">
        <v>5</v>
      </c>
      <c r="H1277" s="3">
        <v>370.83</v>
      </c>
      <c r="I1277" s="2">
        <v>0</v>
      </c>
      <c r="J1277" s="3">
        <v>0</v>
      </c>
      <c r="K1277" s="3">
        <v>1854.15</v>
      </c>
      <c r="L1277" s="3">
        <v>1358.9</v>
      </c>
      <c r="M1277" s="3">
        <v>495.25</v>
      </c>
      <c r="N1277" s="2" t="s">
        <v>133</v>
      </c>
      <c r="O1277" s="2" t="s">
        <v>24</v>
      </c>
      <c r="P1277" s="2" t="s">
        <v>25</v>
      </c>
      <c r="Q1277" s="2" t="s">
        <v>1712</v>
      </c>
      <c r="R1277" s="2" t="s">
        <v>49</v>
      </c>
    </row>
    <row r="1278" spans="1:18" x14ac:dyDescent="0.25">
      <c r="A1278" s="2" t="s">
        <v>3999</v>
      </c>
      <c r="B1278" s="6">
        <v>45940</v>
      </c>
      <c r="C1278" s="2" t="s">
        <v>2143</v>
      </c>
      <c r="D1278" s="2" t="s">
        <v>812</v>
      </c>
      <c r="E1278" s="2" t="s">
        <v>639</v>
      </c>
      <c r="F1278" s="2" t="s">
        <v>1052</v>
      </c>
      <c r="G1278" s="2">
        <v>1</v>
      </c>
      <c r="H1278" s="3">
        <v>530.16</v>
      </c>
      <c r="I1278" s="2">
        <v>0</v>
      </c>
      <c r="J1278" s="3">
        <v>0</v>
      </c>
      <c r="K1278" s="3">
        <v>530.16</v>
      </c>
      <c r="L1278" s="3">
        <v>379.19</v>
      </c>
      <c r="M1278" s="3">
        <v>150.97</v>
      </c>
      <c r="N1278" s="2" t="s">
        <v>133</v>
      </c>
      <c r="O1278" s="2" t="s">
        <v>24</v>
      </c>
      <c r="P1278" s="2" t="s">
        <v>55</v>
      </c>
      <c r="Q1278" s="2" t="s">
        <v>323</v>
      </c>
      <c r="R1278" s="2" t="s">
        <v>49</v>
      </c>
    </row>
    <row r="1279" spans="1:18" x14ac:dyDescent="0.25">
      <c r="A1279" s="2" t="s">
        <v>245</v>
      </c>
      <c r="B1279" s="6">
        <v>45910</v>
      </c>
      <c r="C1279" s="2" t="s">
        <v>246</v>
      </c>
      <c r="D1279" s="2" t="s">
        <v>247</v>
      </c>
      <c r="E1279" s="2" t="s">
        <v>248</v>
      </c>
      <c r="F1279" s="2" t="s">
        <v>249</v>
      </c>
      <c r="G1279" s="2">
        <v>4</v>
      </c>
      <c r="H1279" s="3">
        <v>328.56</v>
      </c>
      <c r="I1279" s="2">
        <v>0</v>
      </c>
      <c r="J1279" s="3">
        <v>0</v>
      </c>
      <c r="K1279" s="3">
        <v>1314.24</v>
      </c>
      <c r="L1279" s="3">
        <v>1086.1199999999999</v>
      </c>
      <c r="M1279" s="3">
        <v>228.12</v>
      </c>
      <c r="N1279" s="2" t="s">
        <v>47</v>
      </c>
      <c r="O1279" s="2" t="s">
        <v>24</v>
      </c>
      <c r="P1279" s="2" t="s">
        <v>25</v>
      </c>
      <c r="Q1279" s="2" t="s">
        <v>250</v>
      </c>
      <c r="R1279" s="2" t="s">
        <v>49</v>
      </c>
    </row>
    <row r="1280" spans="1:18" x14ac:dyDescent="0.25">
      <c r="A1280" s="2" t="s">
        <v>989</v>
      </c>
      <c r="B1280" s="6">
        <v>45910</v>
      </c>
      <c r="C1280" s="2" t="s">
        <v>990</v>
      </c>
      <c r="D1280" s="2" t="s">
        <v>365</v>
      </c>
      <c r="E1280" s="2" t="s">
        <v>795</v>
      </c>
      <c r="F1280" s="2" t="s">
        <v>991</v>
      </c>
      <c r="G1280" s="2">
        <v>1</v>
      </c>
      <c r="H1280" s="3">
        <v>459.58</v>
      </c>
      <c r="I1280" s="2">
        <v>0</v>
      </c>
      <c r="J1280" s="3">
        <v>0</v>
      </c>
      <c r="K1280" s="3">
        <v>459.58</v>
      </c>
      <c r="L1280" s="3">
        <v>386.89</v>
      </c>
      <c r="M1280" s="3">
        <v>72.69</v>
      </c>
      <c r="N1280" s="2" t="s">
        <v>80</v>
      </c>
      <c r="O1280" s="2" t="s">
        <v>24</v>
      </c>
      <c r="P1280" s="2" t="s">
        <v>25</v>
      </c>
      <c r="Q1280" s="2" t="s">
        <v>762</v>
      </c>
      <c r="R1280" s="2" t="s">
        <v>49</v>
      </c>
    </row>
    <row r="1281" spans="1:18" x14ac:dyDescent="0.25">
      <c r="A1281" s="2" t="s">
        <v>2129</v>
      </c>
      <c r="B1281" s="6">
        <v>45910</v>
      </c>
      <c r="C1281" s="2" t="s">
        <v>844</v>
      </c>
      <c r="D1281" s="2" t="s">
        <v>871</v>
      </c>
      <c r="E1281" s="2" t="s">
        <v>681</v>
      </c>
      <c r="F1281" s="2" t="s">
        <v>461</v>
      </c>
      <c r="G1281" s="2">
        <v>1</v>
      </c>
      <c r="H1281" s="3">
        <v>214.04</v>
      </c>
      <c r="I1281" s="2">
        <v>5</v>
      </c>
      <c r="J1281" s="3">
        <v>10.7</v>
      </c>
      <c r="K1281" s="3">
        <v>203.34</v>
      </c>
      <c r="L1281" s="3">
        <v>158.06</v>
      </c>
      <c r="M1281" s="3">
        <v>45.28</v>
      </c>
      <c r="N1281" s="2" t="s">
        <v>23</v>
      </c>
      <c r="O1281" s="2" t="s">
        <v>24</v>
      </c>
      <c r="P1281" s="2" t="s">
        <v>25</v>
      </c>
      <c r="Q1281" s="2" t="s">
        <v>2130</v>
      </c>
      <c r="R1281" s="2" t="s">
        <v>49</v>
      </c>
    </row>
    <row r="1282" spans="1:18" x14ac:dyDescent="0.25">
      <c r="A1282" s="2" t="s">
        <v>2304</v>
      </c>
      <c r="B1282" s="6">
        <v>45910</v>
      </c>
      <c r="C1282" s="2" t="s">
        <v>2305</v>
      </c>
      <c r="D1282" s="2" t="s">
        <v>426</v>
      </c>
      <c r="E1282" s="2" t="s">
        <v>1109</v>
      </c>
      <c r="F1282" s="2" t="s">
        <v>1110</v>
      </c>
      <c r="G1282" s="2">
        <v>3</v>
      </c>
      <c r="H1282" s="3">
        <v>290.45</v>
      </c>
      <c r="I1282" s="2">
        <v>0</v>
      </c>
      <c r="J1282" s="3">
        <v>0</v>
      </c>
      <c r="K1282" s="3">
        <v>871.35</v>
      </c>
      <c r="L1282" s="3">
        <v>713.67</v>
      </c>
      <c r="M1282" s="3">
        <v>157.68</v>
      </c>
      <c r="N1282" s="2" t="s">
        <v>68</v>
      </c>
      <c r="O1282" s="2" t="s">
        <v>24</v>
      </c>
      <c r="P1282" s="2" t="s">
        <v>55</v>
      </c>
      <c r="Q1282" s="2" t="s">
        <v>2012</v>
      </c>
      <c r="R1282" s="2" t="s">
        <v>49</v>
      </c>
    </row>
    <row r="1283" spans="1:18" x14ac:dyDescent="0.25">
      <c r="A1283" s="2" t="s">
        <v>2497</v>
      </c>
      <c r="B1283" s="6">
        <v>45910</v>
      </c>
      <c r="C1283" s="2" t="s">
        <v>820</v>
      </c>
      <c r="D1283" s="2" t="s">
        <v>1382</v>
      </c>
      <c r="E1283" s="2" t="s">
        <v>438</v>
      </c>
      <c r="F1283" s="2" t="s">
        <v>495</v>
      </c>
      <c r="G1283" s="2">
        <v>1</v>
      </c>
      <c r="H1283" s="3">
        <v>317.99</v>
      </c>
      <c r="I1283" s="2">
        <v>10</v>
      </c>
      <c r="J1283" s="3">
        <v>31.8</v>
      </c>
      <c r="K1283" s="3">
        <v>286.19</v>
      </c>
      <c r="L1283" s="3">
        <v>235.05</v>
      </c>
      <c r="M1283" s="3">
        <v>51.14</v>
      </c>
      <c r="N1283" s="2" t="s">
        <v>23</v>
      </c>
      <c r="O1283" s="2" t="s">
        <v>24</v>
      </c>
      <c r="P1283" s="2" t="s">
        <v>33</v>
      </c>
      <c r="Q1283" s="2" t="s">
        <v>893</v>
      </c>
      <c r="R1283" s="2" t="s">
        <v>49</v>
      </c>
    </row>
    <row r="1284" spans="1:18" x14ac:dyDescent="0.25">
      <c r="A1284" s="2" t="s">
        <v>2820</v>
      </c>
      <c r="B1284" s="6">
        <v>45910</v>
      </c>
      <c r="C1284" s="2" t="s">
        <v>1326</v>
      </c>
      <c r="D1284" s="2" t="s">
        <v>426</v>
      </c>
      <c r="E1284" s="2" t="s">
        <v>623</v>
      </c>
      <c r="F1284" s="2" t="s">
        <v>624</v>
      </c>
      <c r="G1284" s="2">
        <v>1</v>
      </c>
      <c r="H1284" s="3">
        <v>290.45</v>
      </c>
      <c r="I1284" s="2">
        <v>20</v>
      </c>
      <c r="J1284" s="3">
        <v>58.09</v>
      </c>
      <c r="K1284" s="3">
        <v>232.36</v>
      </c>
      <c r="L1284" s="3">
        <v>237.89</v>
      </c>
      <c r="M1284" s="3">
        <v>-5.53</v>
      </c>
      <c r="N1284" s="2" t="s">
        <v>80</v>
      </c>
      <c r="O1284" s="2" t="s">
        <v>24</v>
      </c>
      <c r="P1284" s="2" t="s">
        <v>25</v>
      </c>
      <c r="Q1284" s="2" t="s">
        <v>506</v>
      </c>
      <c r="R1284" s="2" t="s">
        <v>49</v>
      </c>
    </row>
    <row r="1285" spans="1:18" x14ac:dyDescent="0.25">
      <c r="A1285" s="2" t="s">
        <v>3304</v>
      </c>
      <c r="B1285" s="6">
        <v>45910</v>
      </c>
      <c r="C1285" s="2" t="s">
        <v>2445</v>
      </c>
      <c r="D1285" s="2" t="s">
        <v>320</v>
      </c>
      <c r="E1285" s="2" t="s">
        <v>617</v>
      </c>
      <c r="F1285" s="2" t="s">
        <v>618</v>
      </c>
      <c r="G1285" s="2">
        <v>4</v>
      </c>
      <c r="H1285" s="3">
        <v>67.37</v>
      </c>
      <c r="I1285" s="2">
        <v>5</v>
      </c>
      <c r="J1285" s="3">
        <v>13.47</v>
      </c>
      <c r="K1285" s="3">
        <v>256.01</v>
      </c>
      <c r="L1285" s="3">
        <v>201.72</v>
      </c>
      <c r="M1285" s="3">
        <v>54.29</v>
      </c>
      <c r="N1285" s="2" t="s">
        <v>80</v>
      </c>
      <c r="O1285" s="2" t="s">
        <v>24</v>
      </c>
      <c r="P1285" s="2" t="s">
        <v>25</v>
      </c>
      <c r="Q1285" s="2" t="s">
        <v>1879</v>
      </c>
      <c r="R1285" s="2" t="s">
        <v>49</v>
      </c>
    </row>
    <row r="1286" spans="1:18" x14ac:dyDescent="0.25">
      <c r="A1286" s="2" t="s">
        <v>3654</v>
      </c>
      <c r="B1286" s="6">
        <v>45910</v>
      </c>
      <c r="C1286" s="2" t="s">
        <v>2837</v>
      </c>
      <c r="D1286" s="2" t="s">
        <v>581</v>
      </c>
      <c r="E1286" s="2" t="s">
        <v>2645</v>
      </c>
      <c r="F1286" s="2" t="s">
        <v>3655</v>
      </c>
      <c r="G1286" s="2">
        <v>1</v>
      </c>
      <c r="H1286" s="3">
        <v>139.21</v>
      </c>
      <c r="I1286" s="2">
        <v>0</v>
      </c>
      <c r="J1286" s="3">
        <v>0</v>
      </c>
      <c r="K1286" s="3">
        <v>139.21</v>
      </c>
      <c r="L1286" s="3">
        <v>106.99</v>
      </c>
      <c r="M1286" s="3">
        <v>32.22</v>
      </c>
      <c r="N1286" s="2" t="s">
        <v>80</v>
      </c>
      <c r="O1286" s="2" t="s">
        <v>24</v>
      </c>
      <c r="P1286" s="2" t="s">
        <v>25</v>
      </c>
      <c r="Q1286" s="2" t="s">
        <v>2533</v>
      </c>
      <c r="R1286" s="2" t="s">
        <v>49</v>
      </c>
    </row>
    <row r="1287" spans="1:18" x14ac:dyDescent="0.25">
      <c r="A1287" s="2" t="s">
        <v>3876</v>
      </c>
      <c r="B1287" s="6">
        <v>45910</v>
      </c>
      <c r="C1287" s="2" t="s">
        <v>1943</v>
      </c>
      <c r="D1287" s="2" t="s">
        <v>371</v>
      </c>
      <c r="E1287" s="2" t="s">
        <v>808</v>
      </c>
      <c r="F1287" s="2" t="s">
        <v>1718</v>
      </c>
      <c r="G1287" s="2">
        <v>4</v>
      </c>
      <c r="H1287" s="3">
        <v>380.12</v>
      </c>
      <c r="I1287" s="2">
        <v>20</v>
      </c>
      <c r="J1287" s="3">
        <v>304.10000000000002</v>
      </c>
      <c r="K1287" s="3">
        <v>1216.3800000000001</v>
      </c>
      <c r="L1287" s="3">
        <v>1239.92</v>
      </c>
      <c r="M1287" s="3">
        <v>-23.54</v>
      </c>
      <c r="N1287" s="2" t="s">
        <v>40</v>
      </c>
      <c r="O1287" s="2" t="s">
        <v>24</v>
      </c>
      <c r="P1287" s="2" t="s">
        <v>55</v>
      </c>
      <c r="Q1287" s="2" t="s">
        <v>2902</v>
      </c>
      <c r="R1287" s="2" t="s">
        <v>49</v>
      </c>
    </row>
    <row r="1288" spans="1:18" x14ac:dyDescent="0.25">
      <c r="A1288" s="2" t="s">
        <v>3877</v>
      </c>
      <c r="B1288" s="6">
        <v>45910</v>
      </c>
      <c r="C1288" s="2" t="s">
        <v>1583</v>
      </c>
      <c r="D1288" s="2" t="s">
        <v>2135</v>
      </c>
      <c r="E1288" s="2" t="s">
        <v>1347</v>
      </c>
      <c r="F1288" s="2" t="s">
        <v>1313</v>
      </c>
      <c r="G1288" s="2">
        <v>3</v>
      </c>
      <c r="H1288" s="3">
        <v>68.95</v>
      </c>
      <c r="I1288" s="2">
        <v>0</v>
      </c>
      <c r="J1288" s="3">
        <v>0</v>
      </c>
      <c r="K1288" s="3">
        <v>206.85</v>
      </c>
      <c r="L1288" s="3">
        <v>173.67</v>
      </c>
      <c r="M1288" s="3">
        <v>33.18</v>
      </c>
      <c r="N1288" s="2" t="s">
        <v>133</v>
      </c>
      <c r="O1288" s="2" t="s">
        <v>24</v>
      </c>
      <c r="P1288" s="2" t="s">
        <v>25</v>
      </c>
      <c r="Q1288" s="2" t="s">
        <v>2707</v>
      </c>
      <c r="R1288" s="2" t="s">
        <v>49</v>
      </c>
    </row>
    <row r="1289" spans="1:18" x14ac:dyDescent="0.25">
      <c r="A1289" s="2" t="s">
        <v>3941</v>
      </c>
      <c r="B1289" s="6">
        <v>45910</v>
      </c>
      <c r="C1289" s="2" t="s">
        <v>2103</v>
      </c>
      <c r="D1289" s="2" t="s">
        <v>124</v>
      </c>
      <c r="E1289" s="2" t="s">
        <v>1109</v>
      </c>
      <c r="F1289" s="2" t="s">
        <v>1589</v>
      </c>
      <c r="G1289" s="2">
        <v>5</v>
      </c>
      <c r="H1289" s="3">
        <v>448.67</v>
      </c>
      <c r="I1289" s="2">
        <v>15</v>
      </c>
      <c r="J1289" s="3">
        <v>336.5</v>
      </c>
      <c r="K1289" s="3">
        <v>1906.85</v>
      </c>
      <c r="L1289" s="3">
        <v>1596.85</v>
      </c>
      <c r="M1289" s="3">
        <v>310</v>
      </c>
      <c r="N1289" s="2" t="s">
        <v>40</v>
      </c>
      <c r="O1289" s="2" t="s">
        <v>24</v>
      </c>
      <c r="P1289" s="2" t="s">
        <v>25</v>
      </c>
      <c r="Q1289" s="2" t="s">
        <v>2740</v>
      </c>
      <c r="R1289" s="2" t="s">
        <v>49</v>
      </c>
    </row>
    <row r="1290" spans="1:18" x14ac:dyDescent="0.25">
      <c r="A1290" s="2" t="s">
        <v>4002</v>
      </c>
      <c r="B1290" s="6">
        <v>45910</v>
      </c>
      <c r="C1290" s="2" t="s">
        <v>1696</v>
      </c>
      <c r="D1290" s="2" t="s">
        <v>1010</v>
      </c>
      <c r="E1290" s="2" t="s">
        <v>671</v>
      </c>
      <c r="F1290" s="2" t="s">
        <v>756</v>
      </c>
      <c r="G1290" s="2">
        <v>2</v>
      </c>
      <c r="H1290" s="3">
        <v>261.55</v>
      </c>
      <c r="I1290" s="2">
        <v>0</v>
      </c>
      <c r="J1290" s="3">
        <v>0</v>
      </c>
      <c r="K1290" s="3">
        <v>523.1</v>
      </c>
      <c r="L1290" s="3">
        <v>430.06</v>
      </c>
      <c r="M1290" s="3">
        <v>93.04</v>
      </c>
      <c r="N1290" s="2" t="s">
        <v>80</v>
      </c>
      <c r="O1290" s="2" t="s">
        <v>24</v>
      </c>
      <c r="P1290" s="2" t="s">
        <v>25</v>
      </c>
      <c r="Q1290" s="2" t="s">
        <v>1484</v>
      </c>
      <c r="R1290" s="2" t="s">
        <v>49</v>
      </c>
    </row>
    <row r="1291" spans="1:18" x14ac:dyDescent="0.25">
      <c r="A1291" s="2" t="s">
        <v>4260</v>
      </c>
      <c r="B1291" s="6">
        <v>45910</v>
      </c>
      <c r="C1291" s="2" t="s">
        <v>1197</v>
      </c>
      <c r="D1291" s="2" t="s">
        <v>2605</v>
      </c>
      <c r="E1291" s="2" t="s">
        <v>584</v>
      </c>
      <c r="F1291" s="2" t="s">
        <v>585</v>
      </c>
      <c r="G1291" s="2">
        <v>6</v>
      </c>
      <c r="H1291" s="3">
        <v>270.91000000000003</v>
      </c>
      <c r="I1291" s="2">
        <v>0</v>
      </c>
      <c r="J1291" s="3">
        <v>0</v>
      </c>
      <c r="K1291" s="3">
        <v>1625.46</v>
      </c>
      <c r="L1291" s="3">
        <v>1379.16</v>
      </c>
      <c r="M1291" s="3">
        <v>246.3</v>
      </c>
      <c r="N1291" s="2" t="s">
        <v>40</v>
      </c>
      <c r="O1291" s="2" t="s">
        <v>24</v>
      </c>
      <c r="P1291" s="2" t="s">
        <v>33</v>
      </c>
      <c r="Q1291" s="2" t="s">
        <v>757</v>
      </c>
      <c r="R1291" s="2" t="s">
        <v>49</v>
      </c>
    </row>
    <row r="1292" spans="1:18" x14ac:dyDescent="0.25">
      <c r="A1292" s="2" t="s">
        <v>768</v>
      </c>
      <c r="B1292" s="6">
        <v>45879</v>
      </c>
      <c r="C1292" s="2" t="s">
        <v>208</v>
      </c>
      <c r="D1292" s="2" t="s">
        <v>365</v>
      </c>
      <c r="E1292" s="2" t="s">
        <v>715</v>
      </c>
      <c r="F1292" s="2" t="s">
        <v>716</v>
      </c>
      <c r="G1292" s="2">
        <v>4</v>
      </c>
      <c r="H1292" s="3">
        <v>475.32</v>
      </c>
      <c r="I1292" s="2">
        <v>15</v>
      </c>
      <c r="J1292" s="3">
        <v>285.19</v>
      </c>
      <c r="K1292" s="3">
        <v>1616.09</v>
      </c>
      <c r="L1292" s="3">
        <v>1547.56</v>
      </c>
      <c r="M1292" s="3">
        <v>68.53</v>
      </c>
      <c r="N1292" s="2" t="s">
        <v>80</v>
      </c>
      <c r="O1292" s="2" t="s">
        <v>24</v>
      </c>
      <c r="P1292" s="2" t="s">
        <v>33</v>
      </c>
      <c r="Q1292" s="2" t="s">
        <v>480</v>
      </c>
      <c r="R1292" s="2" t="s">
        <v>49</v>
      </c>
    </row>
    <row r="1293" spans="1:18" x14ac:dyDescent="0.25">
      <c r="A1293" s="2" t="s">
        <v>1506</v>
      </c>
      <c r="B1293" s="6">
        <v>45879</v>
      </c>
      <c r="C1293" s="2" t="s">
        <v>876</v>
      </c>
      <c r="D1293" s="2" t="s">
        <v>237</v>
      </c>
      <c r="E1293" s="2" t="s">
        <v>835</v>
      </c>
      <c r="F1293" s="2" t="s">
        <v>705</v>
      </c>
      <c r="G1293" s="2">
        <v>6</v>
      </c>
      <c r="H1293" s="3">
        <v>580.6</v>
      </c>
      <c r="I1293" s="2">
        <v>0</v>
      </c>
      <c r="J1293" s="3">
        <v>0</v>
      </c>
      <c r="K1293" s="3">
        <v>3483.6</v>
      </c>
      <c r="L1293" s="3">
        <v>2018.4</v>
      </c>
      <c r="M1293" s="3">
        <v>1465.2</v>
      </c>
      <c r="N1293" s="2" t="s">
        <v>68</v>
      </c>
      <c r="O1293" s="2" t="s">
        <v>24</v>
      </c>
      <c r="P1293" s="2" t="s">
        <v>33</v>
      </c>
      <c r="Q1293" s="2" t="s">
        <v>392</v>
      </c>
      <c r="R1293" s="2" t="s">
        <v>49</v>
      </c>
    </row>
    <row r="1294" spans="1:18" x14ac:dyDescent="0.25">
      <c r="A1294" s="2" t="s">
        <v>1819</v>
      </c>
      <c r="B1294" s="6">
        <v>45879</v>
      </c>
      <c r="C1294" s="2" t="s">
        <v>404</v>
      </c>
      <c r="D1294" s="2" t="s">
        <v>503</v>
      </c>
      <c r="E1294" s="2" t="s">
        <v>1820</v>
      </c>
      <c r="F1294" s="2" t="s">
        <v>1290</v>
      </c>
      <c r="G1294" s="2">
        <v>3</v>
      </c>
      <c r="H1294" s="3">
        <v>503.36</v>
      </c>
      <c r="I1294" s="2">
        <v>20</v>
      </c>
      <c r="J1294" s="3">
        <v>302.02</v>
      </c>
      <c r="K1294" s="3">
        <v>1208.06</v>
      </c>
      <c r="L1294" s="3">
        <v>1169.4000000000001</v>
      </c>
      <c r="M1294" s="3">
        <v>38.659999999999997</v>
      </c>
      <c r="N1294" s="2" t="s">
        <v>68</v>
      </c>
      <c r="O1294" s="2" t="s">
        <v>24</v>
      </c>
      <c r="P1294" s="2" t="s">
        <v>33</v>
      </c>
      <c r="Q1294" s="2" t="s">
        <v>1821</v>
      </c>
      <c r="R1294" s="2" t="s">
        <v>49</v>
      </c>
    </row>
    <row r="1295" spans="1:18" x14ac:dyDescent="0.25">
      <c r="A1295" s="2" t="s">
        <v>2127</v>
      </c>
      <c r="B1295" s="6">
        <v>45879</v>
      </c>
      <c r="C1295" s="2" t="s">
        <v>2128</v>
      </c>
      <c r="D1295" s="2" t="s">
        <v>264</v>
      </c>
      <c r="E1295" s="2" t="s">
        <v>438</v>
      </c>
      <c r="F1295" s="2" t="s">
        <v>91</v>
      </c>
      <c r="G1295" s="2">
        <v>4</v>
      </c>
      <c r="H1295" s="3">
        <v>429.38</v>
      </c>
      <c r="I1295" s="2">
        <v>10</v>
      </c>
      <c r="J1295" s="3">
        <v>171.75</v>
      </c>
      <c r="K1295" s="3">
        <v>1545.77</v>
      </c>
      <c r="L1295" s="3">
        <v>1143.5999999999999</v>
      </c>
      <c r="M1295" s="3">
        <v>402.17</v>
      </c>
      <c r="N1295" s="2" t="s">
        <v>80</v>
      </c>
      <c r="O1295" s="2" t="s">
        <v>24</v>
      </c>
      <c r="P1295" s="2" t="s">
        <v>25</v>
      </c>
      <c r="Q1295" s="2" t="s">
        <v>1376</v>
      </c>
      <c r="R1295" s="2" t="s">
        <v>49</v>
      </c>
    </row>
    <row r="1296" spans="1:18" x14ac:dyDescent="0.25">
      <c r="A1296" s="2" t="s">
        <v>2219</v>
      </c>
      <c r="B1296" s="6">
        <v>45879</v>
      </c>
      <c r="C1296" s="2" t="s">
        <v>527</v>
      </c>
      <c r="D1296" s="2" t="s">
        <v>1096</v>
      </c>
      <c r="E1296" s="2" t="s">
        <v>303</v>
      </c>
      <c r="F1296" s="2" t="s">
        <v>210</v>
      </c>
      <c r="G1296" s="2">
        <v>2</v>
      </c>
      <c r="H1296" s="3">
        <v>405.1</v>
      </c>
      <c r="I1296" s="2">
        <v>0</v>
      </c>
      <c r="J1296" s="3">
        <v>0</v>
      </c>
      <c r="K1296" s="3">
        <v>810.2</v>
      </c>
      <c r="L1296" s="3">
        <v>696.82</v>
      </c>
      <c r="M1296" s="3">
        <v>113.38</v>
      </c>
      <c r="N1296" s="2" t="s">
        <v>40</v>
      </c>
      <c r="O1296" s="2" t="s">
        <v>24</v>
      </c>
      <c r="P1296" s="2" t="s">
        <v>25</v>
      </c>
      <c r="Q1296" s="2" t="s">
        <v>281</v>
      </c>
      <c r="R1296" s="2" t="s">
        <v>49</v>
      </c>
    </row>
    <row r="1297" spans="1:18" x14ac:dyDescent="0.25">
      <c r="A1297" s="2" t="s">
        <v>2404</v>
      </c>
      <c r="B1297" s="6">
        <v>45879</v>
      </c>
      <c r="C1297" s="2" t="s">
        <v>2405</v>
      </c>
      <c r="D1297" s="2" t="s">
        <v>414</v>
      </c>
      <c r="E1297" s="2" t="s">
        <v>504</v>
      </c>
      <c r="F1297" s="2" t="s">
        <v>1635</v>
      </c>
      <c r="G1297" s="2">
        <v>2</v>
      </c>
      <c r="H1297" s="3">
        <v>96.72</v>
      </c>
      <c r="I1297" s="2">
        <v>5</v>
      </c>
      <c r="J1297" s="3">
        <v>9.67</v>
      </c>
      <c r="K1297" s="3">
        <v>183.77</v>
      </c>
      <c r="L1297" s="3">
        <v>159.63999999999999</v>
      </c>
      <c r="M1297" s="3">
        <v>24.13</v>
      </c>
      <c r="N1297" s="2" t="s">
        <v>68</v>
      </c>
      <c r="O1297" s="2" t="s">
        <v>24</v>
      </c>
      <c r="P1297" s="2" t="s">
        <v>25</v>
      </c>
      <c r="Q1297" s="2" t="s">
        <v>2406</v>
      </c>
      <c r="R1297" s="2" t="s">
        <v>49</v>
      </c>
    </row>
    <row r="1298" spans="1:18" x14ac:dyDescent="0.25">
      <c r="A1298" s="2" t="s">
        <v>2729</v>
      </c>
      <c r="B1298" s="6">
        <v>45879</v>
      </c>
      <c r="C1298" s="2" t="s">
        <v>1775</v>
      </c>
      <c r="D1298" s="2" t="s">
        <v>186</v>
      </c>
      <c r="E1298" s="2" t="s">
        <v>366</v>
      </c>
      <c r="F1298" s="2" t="s">
        <v>1137</v>
      </c>
      <c r="G1298" s="2">
        <v>7</v>
      </c>
      <c r="H1298" s="3">
        <v>225.96</v>
      </c>
      <c r="I1298" s="2">
        <v>0</v>
      </c>
      <c r="J1298" s="3">
        <v>0</v>
      </c>
      <c r="K1298" s="3">
        <v>1581.72</v>
      </c>
      <c r="L1298" s="3">
        <v>1239.21</v>
      </c>
      <c r="M1298" s="3">
        <v>342.51</v>
      </c>
      <c r="N1298" s="2" t="s">
        <v>80</v>
      </c>
      <c r="O1298" s="2" t="s">
        <v>24</v>
      </c>
      <c r="P1298" s="2" t="s">
        <v>55</v>
      </c>
      <c r="Q1298" s="2" t="s">
        <v>2730</v>
      </c>
      <c r="R1298" s="2" t="s">
        <v>49</v>
      </c>
    </row>
    <row r="1299" spans="1:18" x14ac:dyDescent="0.25">
      <c r="A1299" s="2" t="s">
        <v>2774</v>
      </c>
      <c r="B1299" s="6">
        <v>45879</v>
      </c>
      <c r="C1299" s="2" t="s">
        <v>1228</v>
      </c>
      <c r="D1299" s="2" t="s">
        <v>371</v>
      </c>
      <c r="E1299" s="2" t="s">
        <v>1621</v>
      </c>
      <c r="F1299" s="2" t="s">
        <v>1622</v>
      </c>
      <c r="G1299" s="2">
        <v>4</v>
      </c>
      <c r="H1299" s="3">
        <v>428.27</v>
      </c>
      <c r="I1299" s="2">
        <v>15</v>
      </c>
      <c r="J1299" s="3">
        <v>256.95999999999998</v>
      </c>
      <c r="K1299" s="3">
        <v>1456.12</v>
      </c>
      <c r="L1299" s="3">
        <v>1239.92</v>
      </c>
      <c r="M1299" s="3">
        <v>216.2</v>
      </c>
      <c r="N1299" s="2" t="s">
        <v>133</v>
      </c>
      <c r="O1299" s="2" t="s">
        <v>24</v>
      </c>
      <c r="P1299" s="2" t="s">
        <v>25</v>
      </c>
      <c r="Q1299" s="2" t="s">
        <v>1070</v>
      </c>
      <c r="R1299" s="2" t="s">
        <v>49</v>
      </c>
    </row>
    <row r="1300" spans="1:18" x14ac:dyDescent="0.25">
      <c r="A1300" s="2" t="s">
        <v>3448</v>
      </c>
      <c r="B1300" s="6">
        <v>45879</v>
      </c>
      <c r="C1300" s="2" t="s">
        <v>1990</v>
      </c>
      <c r="D1300" s="2" t="s">
        <v>886</v>
      </c>
      <c r="E1300" s="2" t="s">
        <v>681</v>
      </c>
      <c r="F1300" s="2" t="s">
        <v>239</v>
      </c>
      <c r="G1300" s="2">
        <v>4</v>
      </c>
      <c r="H1300" s="3">
        <v>232.92</v>
      </c>
      <c r="I1300" s="2">
        <v>15</v>
      </c>
      <c r="J1300" s="3">
        <v>139.75</v>
      </c>
      <c r="K1300" s="3">
        <v>791.93</v>
      </c>
      <c r="L1300" s="3">
        <v>769.64</v>
      </c>
      <c r="M1300" s="3">
        <v>22.29</v>
      </c>
      <c r="N1300" s="2" t="s">
        <v>23</v>
      </c>
      <c r="O1300" s="2" t="s">
        <v>24</v>
      </c>
      <c r="P1300" s="2" t="s">
        <v>25</v>
      </c>
      <c r="Q1300" s="2" t="s">
        <v>3449</v>
      </c>
      <c r="R1300" s="2" t="s">
        <v>49</v>
      </c>
    </row>
    <row r="1301" spans="1:18" x14ac:dyDescent="0.25">
      <c r="A1301" s="2" t="s">
        <v>3646</v>
      </c>
      <c r="B1301" s="6">
        <v>45879</v>
      </c>
      <c r="C1301" s="2" t="s">
        <v>2880</v>
      </c>
      <c r="D1301" s="2" t="s">
        <v>1150</v>
      </c>
      <c r="E1301" s="2" t="s">
        <v>760</v>
      </c>
      <c r="F1301" s="2" t="s">
        <v>761</v>
      </c>
      <c r="G1301" s="2">
        <v>2</v>
      </c>
      <c r="H1301" s="3">
        <v>468.94</v>
      </c>
      <c r="I1301" s="2">
        <v>10</v>
      </c>
      <c r="J1301" s="3">
        <v>93.79</v>
      </c>
      <c r="K1301" s="3">
        <v>844.09</v>
      </c>
      <c r="L1301" s="3">
        <v>673.6</v>
      </c>
      <c r="M1301" s="3">
        <v>170.49</v>
      </c>
      <c r="N1301" s="2" t="s">
        <v>68</v>
      </c>
      <c r="O1301" s="2" t="s">
        <v>24</v>
      </c>
      <c r="P1301" s="2" t="s">
        <v>25</v>
      </c>
      <c r="Q1301" s="2" t="s">
        <v>602</v>
      </c>
      <c r="R1301" s="2" t="s">
        <v>49</v>
      </c>
    </row>
    <row r="1302" spans="1:18" x14ac:dyDescent="0.25">
      <c r="A1302" s="2" t="s">
        <v>3933</v>
      </c>
      <c r="B1302" s="6">
        <v>45879</v>
      </c>
      <c r="C1302" s="2" t="s">
        <v>990</v>
      </c>
      <c r="D1302" s="2" t="s">
        <v>59</v>
      </c>
      <c r="E1302" s="2" t="s">
        <v>700</v>
      </c>
      <c r="F1302" s="2" t="s">
        <v>701</v>
      </c>
      <c r="G1302" s="2">
        <v>1</v>
      </c>
      <c r="H1302" s="3">
        <v>342.46</v>
      </c>
      <c r="I1302" s="2">
        <v>0</v>
      </c>
      <c r="J1302" s="3">
        <v>0</v>
      </c>
      <c r="K1302" s="3">
        <v>342.46</v>
      </c>
      <c r="L1302" s="3">
        <v>271.77999999999997</v>
      </c>
      <c r="M1302" s="3">
        <v>70.680000000000007</v>
      </c>
      <c r="N1302" s="2" t="s">
        <v>68</v>
      </c>
      <c r="O1302" s="2" t="s">
        <v>24</v>
      </c>
      <c r="P1302" s="2" t="s">
        <v>25</v>
      </c>
      <c r="Q1302" s="2" t="s">
        <v>2527</v>
      </c>
      <c r="R1302" s="2" t="s">
        <v>49</v>
      </c>
    </row>
    <row r="1303" spans="1:18" x14ac:dyDescent="0.25">
      <c r="A1303" s="2" t="s">
        <v>3962</v>
      </c>
      <c r="B1303" s="6">
        <v>45879</v>
      </c>
      <c r="C1303" s="2" t="s">
        <v>3963</v>
      </c>
      <c r="D1303" s="2" t="s">
        <v>454</v>
      </c>
      <c r="E1303" s="2" t="s">
        <v>297</v>
      </c>
      <c r="F1303" s="2" t="s">
        <v>3482</v>
      </c>
      <c r="G1303" s="2">
        <v>1</v>
      </c>
      <c r="H1303" s="3">
        <v>365.92</v>
      </c>
      <c r="I1303" s="2">
        <v>5</v>
      </c>
      <c r="J1303" s="3">
        <v>18.3</v>
      </c>
      <c r="K1303" s="3">
        <v>347.62</v>
      </c>
      <c r="L1303" s="3">
        <v>310.38</v>
      </c>
      <c r="M1303" s="3">
        <v>37.24</v>
      </c>
      <c r="N1303" s="2" t="s">
        <v>80</v>
      </c>
      <c r="O1303" s="2" t="s">
        <v>24</v>
      </c>
      <c r="P1303" s="2" t="s">
        <v>25</v>
      </c>
      <c r="Q1303" s="2" t="s">
        <v>1978</v>
      </c>
      <c r="R1303" s="2" t="s">
        <v>49</v>
      </c>
    </row>
    <row r="1304" spans="1:18" x14ac:dyDescent="0.25">
      <c r="A1304" s="2" t="s">
        <v>4187</v>
      </c>
      <c r="B1304" s="6">
        <v>45879</v>
      </c>
      <c r="C1304" s="2" t="s">
        <v>319</v>
      </c>
      <c r="D1304" s="2" t="s">
        <v>530</v>
      </c>
      <c r="E1304" s="2" t="s">
        <v>1413</v>
      </c>
      <c r="F1304" s="2" t="s">
        <v>2803</v>
      </c>
      <c r="G1304" s="2">
        <v>6</v>
      </c>
      <c r="H1304" s="3">
        <v>135.41</v>
      </c>
      <c r="I1304" s="2">
        <v>0</v>
      </c>
      <c r="J1304" s="3">
        <v>0</v>
      </c>
      <c r="K1304" s="3">
        <v>812.46</v>
      </c>
      <c r="L1304" s="3">
        <v>574.20000000000005</v>
      </c>
      <c r="M1304" s="3">
        <v>238.26</v>
      </c>
      <c r="N1304" s="2" t="s">
        <v>80</v>
      </c>
      <c r="O1304" s="2" t="s">
        <v>345</v>
      </c>
      <c r="P1304" s="2" t="s">
        <v>25</v>
      </c>
      <c r="Q1304" s="2" t="s">
        <v>1683</v>
      </c>
      <c r="R1304" s="2" t="s">
        <v>49</v>
      </c>
    </row>
    <row r="1305" spans="1:18" x14ac:dyDescent="0.25">
      <c r="A1305" s="2" t="s">
        <v>4195</v>
      </c>
      <c r="B1305" s="6">
        <v>45879</v>
      </c>
      <c r="C1305" s="2" t="s">
        <v>870</v>
      </c>
      <c r="D1305" s="2" t="s">
        <v>384</v>
      </c>
      <c r="E1305" s="2" t="s">
        <v>1682</v>
      </c>
      <c r="F1305" s="2" t="s">
        <v>2256</v>
      </c>
      <c r="G1305" s="2">
        <v>3</v>
      </c>
      <c r="H1305" s="3">
        <v>447.63</v>
      </c>
      <c r="I1305" s="2">
        <v>20</v>
      </c>
      <c r="J1305" s="3">
        <v>268.58</v>
      </c>
      <c r="K1305" s="3">
        <v>1074.31</v>
      </c>
      <c r="L1305" s="3">
        <v>1008.21</v>
      </c>
      <c r="M1305" s="3">
        <v>66.099999999999994</v>
      </c>
      <c r="N1305" s="2" t="s">
        <v>133</v>
      </c>
      <c r="O1305" s="2" t="s">
        <v>24</v>
      </c>
      <c r="P1305" s="2" t="s">
        <v>25</v>
      </c>
      <c r="Q1305" s="2" t="s">
        <v>2408</v>
      </c>
      <c r="R1305" s="2" t="s">
        <v>49</v>
      </c>
    </row>
    <row r="1306" spans="1:18" x14ac:dyDescent="0.25">
      <c r="A1306" s="2" t="s">
        <v>4495</v>
      </c>
      <c r="B1306" s="6">
        <v>45879</v>
      </c>
      <c r="C1306" s="2" t="s">
        <v>51</v>
      </c>
      <c r="D1306" s="2" t="s">
        <v>360</v>
      </c>
      <c r="E1306" s="2" t="s">
        <v>600</v>
      </c>
      <c r="F1306" s="2" t="s">
        <v>1655</v>
      </c>
      <c r="G1306" s="2">
        <v>8</v>
      </c>
      <c r="H1306" s="3">
        <v>361.88</v>
      </c>
      <c r="I1306" s="2">
        <v>10</v>
      </c>
      <c r="J1306" s="3">
        <v>289.5</v>
      </c>
      <c r="K1306" s="3">
        <v>2605.54</v>
      </c>
      <c r="L1306" s="3">
        <v>2102.4</v>
      </c>
      <c r="M1306" s="3">
        <v>503.14</v>
      </c>
      <c r="N1306" s="2" t="s">
        <v>23</v>
      </c>
      <c r="O1306" s="2" t="s">
        <v>24</v>
      </c>
      <c r="P1306" s="2" t="s">
        <v>25</v>
      </c>
      <c r="Q1306" s="2" t="s">
        <v>3248</v>
      </c>
      <c r="R1306" s="2" t="s">
        <v>49</v>
      </c>
    </row>
    <row r="1307" spans="1:18" x14ac:dyDescent="0.25">
      <c r="A1307" s="2" t="s">
        <v>4272</v>
      </c>
      <c r="B1307" s="6">
        <v>45848</v>
      </c>
      <c r="C1307" s="2" t="s">
        <v>1741</v>
      </c>
      <c r="D1307" s="2" t="s">
        <v>727</v>
      </c>
      <c r="E1307" s="2" t="s">
        <v>254</v>
      </c>
      <c r="F1307" s="2" t="s">
        <v>255</v>
      </c>
      <c r="G1307" s="2">
        <v>7</v>
      </c>
      <c r="H1307" s="3">
        <v>257.97000000000003</v>
      </c>
      <c r="I1307" s="2">
        <v>5</v>
      </c>
      <c r="J1307" s="3">
        <v>90.29</v>
      </c>
      <c r="K1307" s="3">
        <v>1715.5</v>
      </c>
      <c r="L1307" s="3">
        <v>1374.1</v>
      </c>
      <c r="M1307" s="3">
        <v>341.4</v>
      </c>
      <c r="N1307" s="2" t="s">
        <v>40</v>
      </c>
      <c r="O1307" s="2" t="s">
        <v>24</v>
      </c>
      <c r="P1307" s="2" t="s">
        <v>25</v>
      </c>
      <c r="Q1307" s="2" t="s">
        <v>462</v>
      </c>
      <c r="R1307" s="2" t="s">
        <v>49</v>
      </c>
    </row>
    <row r="1308" spans="1:18" x14ac:dyDescent="0.25">
      <c r="A1308" s="2" t="s">
        <v>4548</v>
      </c>
      <c r="B1308" s="6">
        <v>45848</v>
      </c>
      <c r="C1308" s="2" t="s">
        <v>106</v>
      </c>
      <c r="D1308" s="2" t="s">
        <v>141</v>
      </c>
      <c r="E1308" s="2" t="s">
        <v>427</v>
      </c>
      <c r="F1308" s="2" t="s">
        <v>428</v>
      </c>
      <c r="G1308" s="2">
        <v>2</v>
      </c>
      <c r="H1308" s="3">
        <v>437.49</v>
      </c>
      <c r="I1308" s="2">
        <v>0</v>
      </c>
      <c r="J1308" s="3">
        <v>0</v>
      </c>
      <c r="K1308" s="3">
        <v>874.98</v>
      </c>
      <c r="L1308" s="3">
        <v>530.88</v>
      </c>
      <c r="M1308" s="3">
        <v>344.1</v>
      </c>
      <c r="N1308" s="2" t="s">
        <v>47</v>
      </c>
      <c r="O1308" s="2" t="s">
        <v>24</v>
      </c>
      <c r="P1308" s="2" t="s">
        <v>25</v>
      </c>
      <c r="Q1308" s="2" t="s">
        <v>3245</v>
      </c>
      <c r="R1308" s="2" t="s">
        <v>49</v>
      </c>
    </row>
    <row r="1309" spans="1:18" x14ac:dyDescent="0.25">
      <c r="A1309" s="2" t="s">
        <v>894</v>
      </c>
      <c r="B1309" s="6">
        <v>45818</v>
      </c>
      <c r="C1309" s="2" t="s">
        <v>118</v>
      </c>
      <c r="D1309" s="2" t="s">
        <v>895</v>
      </c>
      <c r="E1309" s="2" t="s">
        <v>600</v>
      </c>
      <c r="F1309" s="2" t="s">
        <v>896</v>
      </c>
      <c r="G1309" s="2">
        <v>2</v>
      </c>
      <c r="H1309" s="3">
        <v>438.7</v>
      </c>
      <c r="I1309" s="2">
        <v>10</v>
      </c>
      <c r="J1309" s="3">
        <v>87.74</v>
      </c>
      <c r="K1309" s="3">
        <v>789.66</v>
      </c>
      <c r="L1309" s="3">
        <v>740.36</v>
      </c>
      <c r="M1309" s="3">
        <v>49.3</v>
      </c>
      <c r="N1309" s="2" t="s">
        <v>47</v>
      </c>
      <c r="O1309" s="2" t="s">
        <v>24</v>
      </c>
      <c r="P1309" s="2" t="s">
        <v>25</v>
      </c>
      <c r="Q1309" s="2" t="s">
        <v>897</v>
      </c>
      <c r="R1309" s="2" t="s">
        <v>49</v>
      </c>
    </row>
    <row r="1310" spans="1:18" x14ac:dyDescent="0.25">
      <c r="A1310" s="2" t="s">
        <v>924</v>
      </c>
      <c r="B1310" s="6">
        <v>45818</v>
      </c>
      <c r="C1310" s="2" t="s">
        <v>807</v>
      </c>
      <c r="D1310" s="2" t="s">
        <v>37</v>
      </c>
      <c r="E1310" s="2" t="s">
        <v>187</v>
      </c>
      <c r="F1310" s="2" t="s">
        <v>188</v>
      </c>
      <c r="G1310" s="2">
        <v>1</v>
      </c>
      <c r="H1310" s="3">
        <v>234.86</v>
      </c>
      <c r="I1310" s="2">
        <v>10</v>
      </c>
      <c r="J1310" s="3">
        <v>23.49</v>
      </c>
      <c r="K1310" s="3">
        <v>211.37</v>
      </c>
      <c r="L1310" s="3">
        <v>213.23</v>
      </c>
      <c r="M1310" s="3">
        <v>-1.86</v>
      </c>
      <c r="N1310" s="2" t="s">
        <v>80</v>
      </c>
      <c r="O1310" s="2" t="s">
        <v>24</v>
      </c>
      <c r="P1310" s="2" t="s">
        <v>25</v>
      </c>
      <c r="Q1310" s="2" t="s">
        <v>925</v>
      </c>
      <c r="R1310" s="2" t="s">
        <v>49</v>
      </c>
    </row>
    <row r="1311" spans="1:18" x14ac:dyDescent="0.25">
      <c r="A1311" s="2" t="s">
        <v>1465</v>
      </c>
      <c r="B1311" s="6">
        <v>45818</v>
      </c>
      <c r="C1311" s="2" t="s">
        <v>1466</v>
      </c>
      <c r="D1311" s="2" t="s">
        <v>349</v>
      </c>
      <c r="E1311" s="2" t="s">
        <v>90</v>
      </c>
      <c r="F1311" s="2" t="s">
        <v>91</v>
      </c>
      <c r="G1311" s="2">
        <v>1</v>
      </c>
      <c r="H1311" s="3">
        <v>446.17</v>
      </c>
      <c r="I1311" s="2">
        <v>0</v>
      </c>
      <c r="J1311" s="3">
        <v>0</v>
      </c>
      <c r="K1311" s="3">
        <v>446.17</v>
      </c>
      <c r="L1311" s="3">
        <v>325.61</v>
      </c>
      <c r="M1311" s="3">
        <v>120.56</v>
      </c>
      <c r="N1311" s="2" t="s">
        <v>1467</v>
      </c>
      <c r="O1311" s="2" t="s">
        <v>24</v>
      </c>
      <c r="P1311" s="2" t="s">
        <v>25</v>
      </c>
      <c r="Q1311" s="2" t="s">
        <v>110</v>
      </c>
      <c r="R1311" s="2" t="s">
        <v>49</v>
      </c>
    </row>
    <row r="1312" spans="1:18" x14ac:dyDescent="0.25">
      <c r="A1312" s="2" t="s">
        <v>1630</v>
      </c>
      <c r="B1312" s="6">
        <v>45818</v>
      </c>
      <c r="C1312" s="2" t="s">
        <v>851</v>
      </c>
      <c r="D1312" s="2" t="s">
        <v>581</v>
      </c>
      <c r="E1312" s="2" t="s">
        <v>221</v>
      </c>
      <c r="F1312" s="2" t="s">
        <v>333</v>
      </c>
      <c r="G1312" s="2">
        <v>1</v>
      </c>
      <c r="H1312" s="3">
        <v>139.21</v>
      </c>
      <c r="I1312" s="2">
        <v>5</v>
      </c>
      <c r="J1312" s="3">
        <v>6.96</v>
      </c>
      <c r="K1312" s="3">
        <v>132.25</v>
      </c>
      <c r="L1312" s="3">
        <v>106.99</v>
      </c>
      <c r="M1312" s="3">
        <v>25.26</v>
      </c>
      <c r="N1312" s="2" t="s">
        <v>68</v>
      </c>
      <c r="O1312" s="2" t="s">
        <v>24</v>
      </c>
      <c r="P1312" s="2" t="s">
        <v>25</v>
      </c>
      <c r="Q1312" s="2" t="s">
        <v>138</v>
      </c>
      <c r="R1312" s="2" t="s">
        <v>49</v>
      </c>
    </row>
    <row r="1313" spans="1:18" x14ac:dyDescent="0.25">
      <c r="A1313" s="2" t="s">
        <v>1993</v>
      </c>
      <c r="B1313" s="6">
        <v>45818</v>
      </c>
      <c r="C1313" s="2" t="s">
        <v>801</v>
      </c>
      <c r="D1313" s="2" t="s">
        <v>1658</v>
      </c>
      <c r="E1313" s="2" t="s">
        <v>221</v>
      </c>
      <c r="F1313" s="2" t="s">
        <v>1201</v>
      </c>
      <c r="G1313" s="2">
        <v>5</v>
      </c>
      <c r="H1313" s="3">
        <v>233.47</v>
      </c>
      <c r="I1313" s="2">
        <v>10</v>
      </c>
      <c r="J1313" s="3">
        <v>116.73</v>
      </c>
      <c r="K1313" s="3">
        <v>1050.6199999999999</v>
      </c>
      <c r="L1313" s="3">
        <v>944.9</v>
      </c>
      <c r="M1313" s="3">
        <v>105.72</v>
      </c>
      <c r="N1313" s="2" t="s">
        <v>47</v>
      </c>
      <c r="O1313" s="2" t="s">
        <v>24</v>
      </c>
      <c r="P1313" s="2" t="s">
        <v>25</v>
      </c>
      <c r="Q1313" s="2" t="s">
        <v>1994</v>
      </c>
      <c r="R1313" s="2" t="s">
        <v>49</v>
      </c>
    </row>
    <row r="1314" spans="1:18" x14ac:dyDescent="0.25">
      <c r="A1314" s="2" t="s">
        <v>2448</v>
      </c>
      <c r="B1314" s="6">
        <v>45818</v>
      </c>
      <c r="C1314" s="2" t="s">
        <v>1116</v>
      </c>
      <c r="D1314" s="2" t="s">
        <v>1490</v>
      </c>
      <c r="E1314" s="2" t="s">
        <v>2449</v>
      </c>
      <c r="F1314" s="2" t="s">
        <v>2450</v>
      </c>
      <c r="G1314" s="2">
        <v>5</v>
      </c>
      <c r="H1314" s="3">
        <v>104.66</v>
      </c>
      <c r="I1314" s="2">
        <v>20</v>
      </c>
      <c r="J1314" s="3">
        <v>104.66</v>
      </c>
      <c r="K1314" s="3">
        <v>418.64</v>
      </c>
      <c r="L1314" s="3">
        <v>443.6</v>
      </c>
      <c r="M1314" s="3">
        <v>-24.96</v>
      </c>
      <c r="N1314" s="2" t="s">
        <v>133</v>
      </c>
      <c r="O1314" s="2" t="s">
        <v>24</v>
      </c>
      <c r="P1314" s="2" t="s">
        <v>25</v>
      </c>
      <c r="Q1314" s="2" t="s">
        <v>2451</v>
      </c>
      <c r="R1314" s="2" t="s">
        <v>49</v>
      </c>
    </row>
    <row r="1315" spans="1:18" x14ac:dyDescent="0.25">
      <c r="A1315" s="2" t="s">
        <v>2972</v>
      </c>
      <c r="B1315" s="6">
        <v>45818</v>
      </c>
      <c r="C1315" s="2" t="s">
        <v>342</v>
      </c>
      <c r="D1315" s="2" t="s">
        <v>723</v>
      </c>
      <c r="E1315" s="2" t="s">
        <v>78</v>
      </c>
      <c r="F1315" s="2" t="s">
        <v>79</v>
      </c>
      <c r="G1315" s="2">
        <v>4</v>
      </c>
      <c r="H1315" s="3">
        <v>376.8</v>
      </c>
      <c r="I1315" s="2">
        <v>0</v>
      </c>
      <c r="J1315" s="3">
        <v>0</v>
      </c>
      <c r="K1315" s="3">
        <v>1507.2</v>
      </c>
      <c r="L1315" s="3">
        <v>1206.28</v>
      </c>
      <c r="M1315" s="3">
        <v>300.92</v>
      </c>
      <c r="N1315" s="2" t="s">
        <v>40</v>
      </c>
      <c r="O1315" s="2" t="s">
        <v>24</v>
      </c>
      <c r="P1315" s="2" t="s">
        <v>25</v>
      </c>
      <c r="Q1315" s="2" t="s">
        <v>2673</v>
      </c>
      <c r="R1315" s="2" t="s">
        <v>49</v>
      </c>
    </row>
    <row r="1316" spans="1:18" x14ac:dyDescent="0.25">
      <c r="A1316" s="2" t="s">
        <v>3927</v>
      </c>
      <c r="B1316" s="6">
        <v>45818</v>
      </c>
      <c r="C1316" s="2" t="s">
        <v>208</v>
      </c>
      <c r="D1316" s="2" t="s">
        <v>314</v>
      </c>
      <c r="E1316" s="2" t="s">
        <v>617</v>
      </c>
      <c r="F1316" s="2" t="s">
        <v>947</v>
      </c>
      <c r="G1316" s="2">
        <v>6</v>
      </c>
      <c r="H1316" s="3">
        <v>371.97</v>
      </c>
      <c r="I1316" s="2">
        <v>0</v>
      </c>
      <c r="J1316" s="3">
        <v>0</v>
      </c>
      <c r="K1316" s="3">
        <v>2231.8200000000002</v>
      </c>
      <c r="L1316" s="3">
        <v>1483.5</v>
      </c>
      <c r="M1316" s="3">
        <v>748.32</v>
      </c>
      <c r="N1316" s="2" t="s">
        <v>47</v>
      </c>
      <c r="O1316" s="2" t="s">
        <v>24</v>
      </c>
      <c r="P1316" s="2" t="s">
        <v>25</v>
      </c>
      <c r="Q1316" s="2" t="s">
        <v>2928</v>
      </c>
      <c r="R1316" s="2" t="s">
        <v>49</v>
      </c>
    </row>
    <row r="1317" spans="1:18" x14ac:dyDescent="0.25">
      <c r="A1317" s="2" t="s">
        <v>4029</v>
      </c>
      <c r="B1317" s="6">
        <v>45818</v>
      </c>
      <c r="C1317" s="2" t="s">
        <v>2481</v>
      </c>
      <c r="D1317" s="2" t="s">
        <v>314</v>
      </c>
      <c r="E1317" s="2" t="s">
        <v>1247</v>
      </c>
      <c r="F1317" s="2" t="s">
        <v>474</v>
      </c>
      <c r="G1317" s="2">
        <v>3</v>
      </c>
      <c r="H1317" s="3">
        <v>329.69</v>
      </c>
      <c r="I1317" s="2">
        <v>5</v>
      </c>
      <c r="J1317" s="3">
        <v>49.45</v>
      </c>
      <c r="K1317" s="3">
        <v>939.62</v>
      </c>
      <c r="L1317" s="3">
        <v>741.75</v>
      </c>
      <c r="M1317" s="3">
        <v>197.87</v>
      </c>
      <c r="N1317" s="2" t="s">
        <v>23</v>
      </c>
      <c r="O1317" s="2" t="s">
        <v>24</v>
      </c>
      <c r="P1317" s="2" t="s">
        <v>25</v>
      </c>
      <c r="Q1317" s="2" t="s">
        <v>737</v>
      </c>
      <c r="R1317" s="2" t="s">
        <v>49</v>
      </c>
    </row>
    <row r="1318" spans="1:18" x14ac:dyDescent="0.25">
      <c r="A1318" s="2" t="s">
        <v>4198</v>
      </c>
      <c r="B1318" s="6">
        <v>45818</v>
      </c>
      <c r="C1318" s="2" t="s">
        <v>307</v>
      </c>
      <c r="D1318" s="2" t="s">
        <v>1869</v>
      </c>
      <c r="E1318" s="2" t="s">
        <v>576</v>
      </c>
      <c r="F1318" s="2" t="s">
        <v>1151</v>
      </c>
      <c r="G1318" s="2">
        <v>5</v>
      </c>
      <c r="H1318" s="3">
        <v>123.39</v>
      </c>
      <c r="I1318" s="2">
        <v>15</v>
      </c>
      <c r="J1318" s="3">
        <v>92.54</v>
      </c>
      <c r="K1318" s="3">
        <v>524.41</v>
      </c>
      <c r="L1318" s="3">
        <v>416.65</v>
      </c>
      <c r="M1318" s="3">
        <v>107.76</v>
      </c>
      <c r="N1318" s="2" t="s">
        <v>40</v>
      </c>
      <c r="O1318" s="2" t="s">
        <v>24</v>
      </c>
      <c r="P1318" s="2" t="s">
        <v>55</v>
      </c>
      <c r="Q1318" s="2" t="s">
        <v>1978</v>
      </c>
      <c r="R1318" s="2" t="s">
        <v>49</v>
      </c>
    </row>
    <row r="1319" spans="1:18" x14ac:dyDescent="0.25">
      <c r="A1319" s="2" t="s">
        <v>4535</v>
      </c>
      <c r="B1319" s="6">
        <v>45818</v>
      </c>
      <c r="C1319" s="2" t="s">
        <v>2138</v>
      </c>
      <c r="D1319" s="2" t="s">
        <v>59</v>
      </c>
      <c r="E1319" s="2" t="s">
        <v>795</v>
      </c>
      <c r="F1319" s="2" t="s">
        <v>991</v>
      </c>
      <c r="G1319" s="2">
        <v>3</v>
      </c>
      <c r="H1319" s="3">
        <v>381.4</v>
      </c>
      <c r="I1319" s="2">
        <v>20</v>
      </c>
      <c r="J1319" s="3">
        <v>228.84</v>
      </c>
      <c r="K1319" s="3">
        <v>915.36</v>
      </c>
      <c r="L1319" s="3">
        <v>815.34</v>
      </c>
      <c r="M1319" s="3">
        <v>100.02</v>
      </c>
      <c r="N1319" s="2" t="s">
        <v>23</v>
      </c>
      <c r="O1319" s="2" t="s">
        <v>24</v>
      </c>
      <c r="P1319" s="2" t="s">
        <v>25</v>
      </c>
      <c r="Q1319" s="2" t="s">
        <v>1997</v>
      </c>
      <c r="R1319" s="2" t="s">
        <v>49</v>
      </c>
    </row>
    <row r="1320" spans="1:18" x14ac:dyDescent="0.25">
      <c r="A1320" s="2" t="s">
        <v>224</v>
      </c>
      <c r="B1320" s="6">
        <v>45787</v>
      </c>
      <c r="C1320" s="2" t="s">
        <v>225</v>
      </c>
      <c r="D1320" s="2" t="s">
        <v>226</v>
      </c>
      <c r="E1320" s="2" t="s">
        <v>192</v>
      </c>
      <c r="F1320" s="2" t="s">
        <v>227</v>
      </c>
      <c r="G1320" s="2">
        <v>1</v>
      </c>
      <c r="H1320" s="3">
        <v>318.62</v>
      </c>
      <c r="I1320" s="2">
        <v>0</v>
      </c>
      <c r="J1320" s="3">
        <v>0</v>
      </c>
      <c r="K1320" s="3">
        <v>366.41</v>
      </c>
      <c r="L1320" s="3">
        <v>221.72</v>
      </c>
      <c r="M1320" s="3">
        <v>144.69</v>
      </c>
      <c r="N1320" s="2" t="s">
        <v>23</v>
      </c>
      <c r="O1320" s="2" t="s">
        <v>24</v>
      </c>
      <c r="P1320" s="2" t="s">
        <v>25</v>
      </c>
      <c r="Q1320" s="2" t="s">
        <v>228</v>
      </c>
      <c r="R1320" s="2" t="s">
        <v>27</v>
      </c>
    </row>
    <row r="1321" spans="1:18" x14ac:dyDescent="0.25">
      <c r="A1321" s="2" t="s">
        <v>2333</v>
      </c>
      <c r="B1321" s="6">
        <v>45787</v>
      </c>
      <c r="C1321" s="2" t="s">
        <v>413</v>
      </c>
      <c r="D1321" s="2" t="s">
        <v>1382</v>
      </c>
      <c r="E1321" s="2" t="s">
        <v>148</v>
      </c>
      <c r="F1321" s="2" t="s">
        <v>149</v>
      </c>
      <c r="G1321" s="2">
        <v>5</v>
      </c>
      <c r="H1321" s="3">
        <v>337.13</v>
      </c>
      <c r="I1321" s="2">
        <v>0</v>
      </c>
      <c r="J1321" s="3">
        <v>0</v>
      </c>
      <c r="K1321" s="3">
        <v>1938.5</v>
      </c>
      <c r="L1321" s="3">
        <v>1175.25</v>
      </c>
      <c r="M1321" s="3">
        <v>763.25</v>
      </c>
      <c r="N1321" s="2" t="s">
        <v>47</v>
      </c>
      <c r="O1321" s="2" t="s">
        <v>24</v>
      </c>
      <c r="P1321" s="2" t="s">
        <v>25</v>
      </c>
      <c r="Q1321" s="2" t="s">
        <v>2334</v>
      </c>
      <c r="R1321" s="2" t="s">
        <v>27</v>
      </c>
    </row>
    <row r="1322" spans="1:18" x14ac:dyDescent="0.25">
      <c r="A1322" s="2" t="s">
        <v>2437</v>
      </c>
      <c r="B1322" s="6">
        <v>45787</v>
      </c>
      <c r="C1322" s="2" t="s">
        <v>554</v>
      </c>
      <c r="D1322" s="2" t="s">
        <v>280</v>
      </c>
      <c r="E1322" s="2" t="s">
        <v>148</v>
      </c>
      <c r="F1322" s="2" t="s">
        <v>149</v>
      </c>
      <c r="G1322" s="2">
        <v>5</v>
      </c>
      <c r="H1322" s="3">
        <v>124.84</v>
      </c>
      <c r="I1322" s="2">
        <v>10</v>
      </c>
      <c r="J1322" s="3">
        <v>62.42</v>
      </c>
      <c r="K1322" s="3">
        <v>646.04999999999995</v>
      </c>
      <c r="L1322" s="3">
        <v>486.75</v>
      </c>
      <c r="M1322" s="3">
        <v>159.30000000000001</v>
      </c>
      <c r="N1322" s="2" t="s">
        <v>40</v>
      </c>
      <c r="O1322" s="2" t="s">
        <v>24</v>
      </c>
      <c r="P1322" s="2" t="s">
        <v>25</v>
      </c>
      <c r="Q1322" s="2" t="s">
        <v>1992</v>
      </c>
      <c r="R1322" s="2" t="s">
        <v>27</v>
      </c>
    </row>
    <row r="1323" spans="1:18" x14ac:dyDescent="0.25">
      <c r="A1323" s="2" t="s">
        <v>2647</v>
      </c>
      <c r="B1323" s="6">
        <v>45787</v>
      </c>
      <c r="C1323" s="2" t="s">
        <v>593</v>
      </c>
      <c r="D1323" s="2" t="s">
        <v>454</v>
      </c>
      <c r="E1323" s="2" t="s">
        <v>1339</v>
      </c>
      <c r="F1323" s="2" t="s">
        <v>2001</v>
      </c>
      <c r="G1323" s="2">
        <v>2</v>
      </c>
      <c r="H1323" s="3">
        <v>365.92</v>
      </c>
      <c r="I1323" s="2">
        <v>5</v>
      </c>
      <c r="J1323" s="3">
        <v>36.590000000000003</v>
      </c>
      <c r="K1323" s="3">
        <v>799.54</v>
      </c>
      <c r="L1323" s="3">
        <v>620.76</v>
      </c>
      <c r="M1323" s="3">
        <v>178.78</v>
      </c>
      <c r="N1323" s="2" t="s">
        <v>47</v>
      </c>
      <c r="O1323" s="2" t="s">
        <v>24</v>
      </c>
      <c r="P1323" s="2" t="s">
        <v>55</v>
      </c>
      <c r="Q1323" s="2" t="s">
        <v>2588</v>
      </c>
      <c r="R1323" s="2" t="s">
        <v>27</v>
      </c>
    </row>
    <row r="1324" spans="1:18" x14ac:dyDescent="0.25">
      <c r="A1324" s="2" t="s">
        <v>3259</v>
      </c>
      <c r="B1324" s="6">
        <v>45787</v>
      </c>
      <c r="C1324" s="2" t="s">
        <v>1696</v>
      </c>
      <c r="D1324" s="2" t="s">
        <v>65</v>
      </c>
      <c r="E1324" s="2" t="s">
        <v>1903</v>
      </c>
      <c r="F1324" s="2" t="s">
        <v>3260</v>
      </c>
      <c r="G1324" s="2">
        <v>2</v>
      </c>
      <c r="H1324" s="3">
        <v>172.63</v>
      </c>
      <c r="I1324" s="2">
        <v>0</v>
      </c>
      <c r="J1324" s="3">
        <v>0</v>
      </c>
      <c r="K1324" s="3">
        <v>397.05</v>
      </c>
      <c r="L1324" s="3">
        <v>284</v>
      </c>
      <c r="M1324" s="3">
        <v>113.05</v>
      </c>
      <c r="N1324" s="2" t="s">
        <v>133</v>
      </c>
      <c r="O1324" s="2" t="s">
        <v>24</v>
      </c>
      <c r="P1324" s="2" t="s">
        <v>55</v>
      </c>
      <c r="Q1324" s="2" t="s">
        <v>2373</v>
      </c>
      <c r="R1324" s="2" t="s">
        <v>27</v>
      </c>
    </row>
    <row r="1325" spans="1:18" x14ac:dyDescent="0.25">
      <c r="A1325" s="2" t="s">
        <v>3681</v>
      </c>
      <c r="B1325" s="6">
        <v>45787</v>
      </c>
      <c r="C1325" s="2" t="s">
        <v>246</v>
      </c>
      <c r="D1325" s="2" t="s">
        <v>1678</v>
      </c>
      <c r="E1325" s="2" t="s">
        <v>215</v>
      </c>
      <c r="F1325" s="2" t="s">
        <v>216</v>
      </c>
      <c r="G1325" s="2">
        <v>7</v>
      </c>
      <c r="H1325" s="3">
        <v>377.42</v>
      </c>
      <c r="I1325" s="2">
        <v>0</v>
      </c>
      <c r="J1325" s="3">
        <v>0</v>
      </c>
      <c r="K1325" s="3">
        <v>3038.23</v>
      </c>
      <c r="L1325" s="3">
        <v>1862.7</v>
      </c>
      <c r="M1325" s="3">
        <v>1175.53</v>
      </c>
      <c r="N1325" s="2" t="s">
        <v>133</v>
      </c>
      <c r="O1325" s="2" t="s">
        <v>24</v>
      </c>
      <c r="P1325" s="2" t="s">
        <v>25</v>
      </c>
      <c r="Q1325" s="2" t="s">
        <v>3682</v>
      </c>
      <c r="R1325" s="2" t="s">
        <v>27</v>
      </c>
    </row>
    <row r="1326" spans="1:18" x14ac:dyDescent="0.25">
      <c r="A1326" s="2" t="s">
        <v>3725</v>
      </c>
      <c r="B1326" s="6">
        <v>45787</v>
      </c>
      <c r="C1326" s="2" t="s">
        <v>1300</v>
      </c>
      <c r="D1326" s="2" t="s">
        <v>493</v>
      </c>
      <c r="E1326" s="2" t="s">
        <v>864</v>
      </c>
      <c r="F1326" s="2" t="s">
        <v>1889</v>
      </c>
      <c r="G1326" s="2">
        <v>1</v>
      </c>
      <c r="H1326" s="3">
        <v>232.58</v>
      </c>
      <c r="I1326" s="2">
        <v>10</v>
      </c>
      <c r="J1326" s="3">
        <v>23.26</v>
      </c>
      <c r="K1326" s="3">
        <v>240.72</v>
      </c>
      <c r="L1326" s="3">
        <v>191.2</v>
      </c>
      <c r="M1326" s="3">
        <v>49.52</v>
      </c>
      <c r="N1326" s="2" t="s">
        <v>80</v>
      </c>
      <c r="O1326" s="2" t="s">
        <v>24</v>
      </c>
      <c r="P1326" s="2" t="s">
        <v>25</v>
      </c>
      <c r="Q1326" s="2" t="s">
        <v>2491</v>
      </c>
      <c r="R1326" s="2" t="s">
        <v>27</v>
      </c>
    </row>
    <row r="1327" spans="1:18" x14ac:dyDescent="0.25">
      <c r="A1327" s="2" t="s">
        <v>3797</v>
      </c>
      <c r="B1327" s="6">
        <v>45787</v>
      </c>
      <c r="C1327" s="2" t="s">
        <v>112</v>
      </c>
      <c r="D1327" s="2" t="s">
        <v>349</v>
      </c>
      <c r="E1327" s="2" t="s">
        <v>108</v>
      </c>
      <c r="F1327" s="2" t="s">
        <v>736</v>
      </c>
      <c r="G1327" s="2">
        <v>1</v>
      </c>
      <c r="H1327" s="3">
        <v>446.17</v>
      </c>
      <c r="I1327" s="2">
        <v>15</v>
      </c>
      <c r="J1327" s="3">
        <v>66.930000000000007</v>
      </c>
      <c r="K1327" s="3">
        <v>436.13</v>
      </c>
      <c r="L1327" s="3">
        <v>325.61</v>
      </c>
      <c r="M1327" s="3">
        <v>110.52</v>
      </c>
      <c r="N1327" s="2" t="s">
        <v>23</v>
      </c>
      <c r="O1327" s="2" t="s">
        <v>24</v>
      </c>
      <c r="P1327" s="2" t="s">
        <v>25</v>
      </c>
      <c r="Q1327" s="2" t="s">
        <v>631</v>
      </c>
      <c r="R1327" s="2" t="s">
        <v>27</v>
      </c>
    </row>
    <row r="1328" spans="1:18" x14ac:dyDescent="0.25">
      <c r="A1328" s="2" t="s">
        <v>3826</v>
      </c>
      <c r="B1328" s="6">
        <v>45787</v>
      </c>
      <c r="C1328" s="2" t="s">
        <v>863</v>
      </c>
      <c r="D1328" s="2" t="s">
        <v>414</v>
      </c>
      <c r="E1328" s="2" t="s">
        <v>795</v>
      </c>
      <c r="F1328" s="2" t="s">
        <v>991</v>
      </c>
      <c r="G1328" s="2">
        <v>2</v>
      </c>
      <c r="H1328" s="3">
        <v>96.72</v>
      </c>
      <c r="I1328" s="2">
        <v>10</v>
      </c>
      <c r="J1328" s="3">
        <v>19.34</v>
      </c>
      <c r="K1328" s="3">
        <v>200.21</v>
      </c>
      <c r="L1328" s="3">
        <v>159.63999999999999</v>
      </c>
      <c r="M1328" s="3">
        <v>40.57</v>
      </c>
      <c r="N1328" s="2" t="s">
        <v>133</v>
      </c>
      <c r="O1328" s="2" t="s">
        <v>24</v>
      </c>
      <c r="P1328" s="2" t="s">
        <v>25</v>
      </c>
      <c r="Q1328" s="2" t="s">
        <v>3102</v>
      </c>
      <c r="R1328" s="2" t="s">
        <v>27</v>
      </c>
    </row>
    <row r="1329" spans="1:18" x14ac:dyDescent="0.25">
      <c r="A1329" s="2" t="s">
        <v>4158</v>
      </c>
      <c r="B1329" s="6">
        <v>45787</v>
      </c>
      <c r="C1329" s="2" t="s">
        <v>1888</v>
      </c>
      <c r="D1329" s="2" t="s">
        <v>539</v>
      </c>
      <c r="E1329" s="2" t="s">
        <v>142</v>
      </c>
      <c r="F1329" s="2" t="s">
        <v>143</v>
      </c>
      <c r="G1329" s="2">
        <v>4</v>
      </c>
      <c r="H1329" s="3">
        <v>251.73</v>
      </c>
      <c r="I1329" s="2">
        <v>10</v>
      </c>
      <c r="J1329" s="3">
        <v>100.69</v>
      </c>
      <c r="K1329" s="3">
        <v>1042.1600000000001</v>
      </c>
      <c r="L1329" s="3">
        <v>842.08</v>
      </c>
      <c r="M1329" s="3">
        <v>200.08</v>
      </c>
      <c r="N1329" s="2" t="s">
        <v>68</v>
      </c>
      <c r="O1329" s="2" t="s">
        <v>24</v>
      </c>
      <c r="P1329" s="2" t="s">
        <v>25</v>
      </c>
      <c r="Q1329" s="2" t="s">
        <v>2436</v>
      </c>
      <c r="R1329" s="2" t="s">
        <v>27</v>
      </c>
    </row>
    <row r="1330" spans="1:18" x14ac:dyDescent="0.25">
      <c r="A1330" s="2" t="s">
        <v>4316</v>
      </c>
      <c r="B1330" s="6">
        <v>45787</v>
      </c>
      <c r="C1330" s="2" t="s">
        <v>3622</v>
      </c>
      <c r="D1330" s="2" t="s">
        <v>231</v>
      </c>
      <c r="E1330" s="2" t="s">
        <v>606</v>
      </c>
      <c r="F1330" s="2" t="s">
        <v>630</v>
      </c>
      <c r="G1330" s="2">
        <v>3</v>
      </c>
      <c r="H1330" s="3">
        <v>418.79</v>
      </c>
      <c r="I1330" s="2">
        <v>5</v>
      </c>
      <c r="J1330" s="3">
        <v>62.82</v>
      </c>
      <c r="K1330" s="3">
        <v>1372.58</v>
      </c>
      <c r="L1330" s="3">
        <v>926.82</v>
      </c>
      <c r="M1330" s="3">
        <v>445.76</v>
      </c>
      <c r="N1330" s="2" t="s">
        <v>40</v>
      </c>
      <c r="O1330" s="2" t="s">
        <v>24</v>
      </c>
      <c r="P1330" s="2" t="s">
        <v>25</v>
      </c>
      <c r="Q1330" s="2" t="s">
        <v>2527</v>
      </c>
      <c r="R1330" s="2" t="s">
        <v>27</v>
      </c>
    </row>
    <row r="1331" spans="1:18" x14ac:dyDescent="0.25">
      <c r="A1331" s="2" t="s">
        <v>4443</v>
      </c>
      <c r="B1331" s="6">
        <v>45787</v>
      </c>
      <c r="C1331" s="2" t="s">
        <v>118</v>
      </c>
      <c r="D1331" s="2" t="s">
        <v>647</v>
      </c>
      <c r="E1331" s="2" t="s">
        <v>514</v>
      </c>
      <c r="F1331" s="2" t="s">
        <v>2950</v>
      </c>
      <c r="G1331" s="2">
        <v>2</v>
      </c>
      <c r="H1331" s="3">
        <v>123.11</v>
      </c>
      <c r="I1331" s="2">
        <v>20</v>
      </c>
      <c r="J1331" s="3">
        <v>49.24</v>
      </c>
      <c r="K1331" s="3">
        <v>226.53</v>
      </c>
      <c r="L1331" s="3">
        <v>182.36</v>
      </c>
      <c r="M1331" s="3">
        <v>44.17</v>
      </c>
      <c r="N1331" s="2" t="s">
        <v>68</v>
      </c>
      <c r="O1331" s="2" t="s">
        <v>24</v>
      </c>
      <c r="P1331" s="2" t="s">
        <v>25</v>
      </c>
      <c r="Q1331" s="2" t="s">
        <v>516</v>
      </c>
      <c r="R1331" s="2" t="s">
        <v>27</v>
      </c>
    </row>
    <row r="1332" spans="1:18" x14ac:dyDescent="0.25">
      <c r="A1332" s="2" t="s">
        <v>4506</v>
      </c>
      <c r="B1332" s="6">
        <v>45787</v>
      </c>
      <c r="C1332" s="2" t="s">
        <v>83</v>
      </c>
      <c r="D1332" s="2" t="s">
        <v>566</v>
      </c>
      <c r="E1332" s="2" t="s">
        <v>771</v>
      </c>
      <c r="F1332" s="2" t="s">
        <v>1216</v>
      </c>
      <c r="G1332" s="2">
        <v>2</v>
      </c>
      <c r="H1332" s="3">
        <v>328.59</v>
      </c>
      <c r="I1332" s="2">
        <v>0</v>
      </c>
      <c r="J1332" s="3">
        <v>0</v>
      </c>
      <c r="K1332" s="3">
        <v>755.76</v>
      </c>
      <c r="L1332" s="3">
        <v>510.98</v>
      </c>
      <c r="M1332" s="3">
        <v>244.78</v>
      </c>
      <c r="N1332" s="2" t="s">
        <v>23</v>
      </c>
      <c r="O1332" s="2" t="s">
        <v>24</v>
      </c>
      <c r="P1332" s="2" t="s">
        <v>33</v>
      </c>
      <c r="Q1332" s="2" t="s">
        <v>2042</v>
      </c>
      <c r="R1332" s="2" t="s">
        <v>27</v>
      </c>
    </row>
    <row r="1333" spans="1:18" x14ac:dyDescent="0.25">
      <c r="A1333" s="2" t="s">
        <v>419</v>
      </c>
      <c r="B1333" s="6">
        <v>45757</v>
      </c>
      <c r="C1333" s="2" t="s">
        <v>420</v>
      </c>
      <c r="D1333" s="2" t="s">
        <v>203</v>
      </c>
      <c r="E1333" s="2" t="s">
        <v>421</v>
      </c>
      <c r="F1333" s="2" t="s">
        <v>422</v>
      </c>
      <c r="G1333" s="2">
        <v>4</v>
      </c>
      <c r="H1333" s="3">
        <v>205.93</v>
      </c>
      <c r="I1333" s="2">
        <v>15</v>
      </c>
      <c r="J1333" s="3">
        <v>123.56</v>
      </c>
      <c r="K1333" s="3">
        <v>805.18</v>
      </c>
      <c r="L1333" s="3">
        <v>680.8</v>
      </c>
      <c r="M1333" s="3">
        <v>124.38</v>
      </c>
      <c r="N1333" s="2" t="s">
        <v>80</v>
      </c>
      <c r="O1333" s="2" t="s">
        <v>24</v>
      </c>
      <c r="P1333" s="2" t="s">
        <v>55</v>
      </c>
      <c r="Q1333" s="2" t="s">
        <v>423</v>
      </c>
      <c r="R1333" s="2" t="s">
        <v>27</v>
      </c>
    </row>
    <row r="1334" spans="1:18" x14ac:dyDescent="0.25">
      <c r="A1334" s="2" t="s">
        <v>1106</v>
      </c>
      <c r="B1334" s="6">
        <v>45757</v>
      </c>
      <c r="C1334" s="2" t="s">
        <v>982</v>
      </c>
      <c r="D1334" s="2" t="s">
        <v>759</v>
      </c>
      <c r="E1334" s="2" t="s">
        <v>108</v>
      </c>
      <c r="F1334" s="2" t="s">
        <v>736</v>
      </c>
      <c r="G1334" s="2">
        <v>1</v>
      </c>
      <c r="H1334" s="3">
        <v>217.85</v>
      </c>
      <c r="I1334" s="2">
        <v>5</v>
      </c>
      <c r="J1334" s="3">
        <v>10.89</v>
      </c>
      <c r="K1334" s="3">
        <v>238</v>
      </c>
      <c r="L1334" s="3">
        <v>189.69</v>
      </c>
      <c r="M1334" s="3">
        <v>48.31</v>
      </c>
      <c r="N1334" s="2" t="s">
        <v>47</v>
      </c>
      <c r="O1334" s="2" t="s">
        <v>24</v>
      </c>
      <c r="P1334" s="2" t="s">
        <v>25</v>
      </c>
      <c r="Q1334" s="2" t="s">
        <v>1107</v>
      </c>
      <c r="R1334" s="2" t="s">
        <v>27</v>
      </c>
    </row>
    <row r="1335" spans="1:18" x14ac:dyDescent="0.25">
      <c r="A1335" s="2" t="s">
        <v>1331</v>
      </c>
      <c r="B1335" s="6">
        <v>45757</v>
      </c>
      <c r="C1335" s="2" t="s">
        <v>1332</v>
      </c>
      <c r="D1335" s="2" t="s">
        <v>65</v>
      </c>
      <c r="E1335" s="2" t="s">
        <v>148</v>
      </c>
      <c r="F1335" s="2" t="s">
        <v>149</v>
      </c>
      <c r="G1335" s="2">
        <v>2</v>
      </c>
      <c r="H1335" s="3">
        <v>172.63</v>
      </c>
      <c r="I1335" s="2">
        <v>0</v>
      </c>
      <c r="J1335" s="3">
        <v>0</v>
      </c>
      <c r="K1335" s="3">
        <v>397.05</v>
      </c>
      <c r="L1335" s="3">
        <v>284</v>
      </c>
      <c r="M1335" s="3">
        <v>113.05</v>
      </c>
      <c r="N1335" s="2" t="s">
        <v>40</v>
      </c>
      <c r="O1335" s="2" t="s">
        <v>345</v>
      </c>
      <c r="P1335" s="2" t="s">
        <v>25</v>
      </c>
      <c r="Q1335" s="2" t="s">
        <v>1333</v>
      </c>
      <c r="R1335" s="2" t="s">
        <v>27</v>
      </c>
    </row>
    <row r="1336" spans="1:18" x14ac:dyDescent="0.25">
      <c r="A1336" s="2" t="s">
        <v>1418</v>
      </c>
      <c r="B1336" s="6">
        <v>45757</v>
      </c>
      <c r="C1336" s="2" t="s">
        <v>1419</v>
      </c>
      <c r="D1336" s="2" t="s">
        <v>891</v>
      </c>
      <c r="E1336" s="2" t="s">
        <v>395</v>
      </c>
      <c r="F1336" s="2" t="s">
        <v>1420</v>
      </c>
      <c r="G1336" s="2">
        <v>5</v>
      </c>
      <c r="H1336" s="3">
        <v>425.88</v>
      </c>
      <c r="I1336" s="2">
        <v>10</v>
      </c>
      <c r="J1336" s="3">
        <v>212.94</v>
      </c>
      <c r="K1336" s="3">
        <v>2203.9299999999998</v>
      </c>
      <c r="L1336" s="3">
        <v>1787.35</v>
      </c>
      <c r="M1336" s="3">
        <v>416.58</v>
      </c>
      <c r="N1336" s="2" t="s">
        <v>133</v>
      </c>
      <c r="O1336" s="2" t="s">
        <v>24</v>
      </c>
      <c r="P1336" s="2" t="s">
        <v>25</v>
      </c>
      <c r="Q1336" s="2" t="s">
        <v>1042</v>
      </c>
      <c r="R1336" s="2" t="s">
        <v>27</v>
      </c>
    </row>
    <row r="1337" spans="1:18" x14ac:dyDescent="0.25">
      <c r="A1337" s="2" t="s">
        <v>1507</v>
      </c>
      <c r="B1337" s="6">
        <v>45757</v>
      </c>
      <c r="C1337" s="2" t="s">
        <v>1508</v>
      </c>
      <c r="D1337" s="2" t="s">
        <v>944</v>
      </c>
      <c r="E1337" s="2" t="s">
        <v>321</v>
      </c>
      <c r="F1337" s="2" t="s">
        <v>1509</v>
      </c>
      <c r="G1337" s="2">
        <v>4</v>
      </c>
      <c r="H1337" s="3">
        <v>361.31</v>
      </c>
      <c r="I1337" s="2">
        <v>20</v>
      </c>
      <c r="J1337" s="3">
        <v>289.05</v>
      </c>
      <c r="K1337" s="3">
        <v>1329.62</v>
      </c>
      <c r="L1337" s="3">
        <v>953.72</v>
      </c>
      <c r="M1337" s="3">
        <v>375.9</v>
      </c>
      <c r="N1337" s="2" t="s">
        <v>47</v>
      </c>
      <c r="O1337" s="2" t="s">
        <v>24</v>
      </c>
      <c r="P1337" s="2" t="s">
        <v>25</v>
      </c>
      <c r="Q1337" s="2" t="s">
        <v>1510</v>
      </c>
      <c r="R1337" s="2" t="s">
        <v>27</v>
      </c>
    </row>
    <row r="1338" spans="1:18" x14ac:dyDescent="0.25">
      <c r="A1338" s="2" t="s">
        <v>1802</v>
      </c>
      <c r="B1338" s="6">
        <v>45757</v>
      </c>
      <c r="C1338" s="2" t="s">
        <v>1803</v>
      </c>
      <c r="D1338" s="2" t="s">
        <v>1804</v>
      </c>
      <c r="E1338" s="2" t="s">
        <v>1682</v>
      </c>
      <c r="F1338" s="2" t="s">
        <v>1574</v>
      </c>
      <c r="G1338" s="2">
        <v>6</v>
      </c>
      <c r="H1338" s="3">
        <v>46</v>
      </c>
      <c r="I1338" s="2">
        <v>0</v>
      </c>
      <c r="J1338" s="3">
        <v>0</v>
      </c>
      <c r="K1338" s="3">
        <v>317.39999999999998</v>
      </c>
      <c r="L1338" s="3">
        <v>219.54</v>
      </c>
      <c r="M1338" s="3">
        <v>97.86</v>
      </c>
      <c r="N1338" s="2" t="s">
        <v>47</v>
      </c>
      <c r="O1338" s="2" t="s">
        <v>24</v>
      </c>
      <c r="P1338" s="2" t="s">
        <v>55</v>
      </c>
      <c r="Q1338" s="2" t="s">
        <v>1805</v>
      </c>
      <c r="R1338" s="2" t="s">
        <v>27</v>
      </c>
    </row>
    <row r="1339" spans="1:18" x14ac:dyDescent="0.25">
      <c r="A1339" s="2" t="s">
        <v>1952</v>
      </c>
      <c r="B1339" s="6">
        <v>45757</v>
      </c>
      <c r="C1339" s="2" t="s">
        <v>1953</v>
      </c>
      <c r="D1339" s="2" t="s">
        <v>549</v>
      </c>
      <c r="E1339" s="2" t="s">
        <v>550</v>
      </c>
      <c r="F1339" s="2" t="s">
        <v>1443</v>
      </c>
      <c r="G1339" s="2">
        <v>1</v>
      </c>
      <c r="H1339" s="3">
        <v>221.61</v>
      </c>
      <c r="I1339" s="2">
        <v>0</v>
      </c>
      <c r="J1339" s="3">
        <v>0</v>
      </c>
      <c r="K1339" s="3">
        <v>254.85</v>
      </c>
      <c r="L1339" s="3">
        <v>182.17</v>
      </c>
      <c r="M1339" s="3">
        <v>72.680000000000007</v>
      </c>
      <c r="N1339" s="2" t="s">
        <v>47</v>
      </c>
      <c r="O1339" s="2" t="s">
        <v>24</v>
      </c>
      <c r="P1339" s="2" t="s">
        <v>55</v>
      </c>
      <c r="Q1339" s="2" t="s">
        <v>1147</v>
      </c>
      <c r="R1339" s="2" t="s">
        <v>27</v>
      </c>
    </row>
    <row r="1340" spans="1:18" x14ac:dyDescent="0.25">
      <c r="A1340" s="2" t="s">
        <v>2160</v>
      </c>
      <c r="B1340" s="6">
        <v>45757</v>
      </c>
      <c r="C1340" s="2" t="s">
        <v>2161</v>
      </c>
      <c r="D1340" s="2" t="s">
        <v>147</v>
      </c>
      <c r="E1340" s="2" t="s">
        <v>38</v>
      </c>
      <c r="F1340" s="2" t="s">
        <v>524</v>
      </c>
      <c r="G1340" s="2">
        <v>2</v>
      </c>
      <c r="H1340" s="3">
        <v>332.73</v>
      </c>
      <c r="I1340" s="2">
        <v>15</v>
      </c>
      <c r="J1340" s="3">
        <v>99.82</v>
      </c>
      <c r="K1340" s="3">
        <v>650.49</v>
      </c>
      <c r="L1340" s="3">
        <v>522.44000000000005</v>
      </c>
      <c r="M1340" s="3">
        <v>128.05000000000001</v>
      </c>
      <c r="N1340" s="2" t="s">
        <v>133</v>
      </c>
      <c r="O1340" s="2" t="s">
        <v>24</v>
      </c>
      <c r="P1340" s="2" t="s">
        <v>25</v>
      </c>
      <c r="Q1340" s="2" t="s">
        <v>2162</v>
      </c>
      <c r="R1340" s="2" t="s">
        <v>27</v>
      </c>
    </row>
    <row r="1341" spans="1:18" x14ac:dyDescent="0.25">
      <c r="A1341" s="2" t="s">
        <v>2784</v>
      </c>
      <c r="B1341" s="6">
        <v>45757</v>
      </c>
      <c r="C1341" s="2" t="s">
        <v>2128</v>
      </c>
      <c r="D1341" s="2" t="s">
        <v>147</v>
      </c>
      <c r="E1341" s="2" t="s">
        <v>192</v>
      </c>
      <c r="F1341" s="2" t="s">
        <v>2538</v>
      </c>
      <c r="G1341" s="2">
        <v>5</v>
      </c>
      <c r="H1341" s="3">
        <v>342.72</v>
      </c>
      <c r="I1341" s="2">
        <v>10</v>
      </c>
      <c r="J1341" s="3">
        <v>171.36</v>
      </c>
      <c r="K1341" s="3">
        <v>1773.58</v>
      </c>
      <c r="L1341" s="3">
        <v>1306.0999999999999</v>
      </c>
      <c r="M1341" s="3">
        <v>467.48</v>
      </c>
      <c r="N1341" s="2" t="s">
        <v>23</v>
      </c>
      <c r="O1341" s="2" t="s">
        <v>24</v>
      </c>
      <c r="P1341" s="2" t="s">
        <v>55</v>
      </c>
      <c r="Q1341" s="2" t="s">
        <v>2785</v>
      </c>
      <c r="R1341" s="2" t="s">
        <v>27</v>
      </c>
    </row>
    <row r="1342" spans="1:18" x14ac:dyDescent="0.25">
      <c r="A1342" s="2" t="s">
        <v>3139</v>
      </c>
      <c r="B1342" s="6">
        <v>45757</v>
      </c>
      <c r="C1342" s="2" t="s">
        <v>1605</v>
      </c>
      <c r="D1342" s="2" t="s">
        <v>499</v>
      </c>
      <c r="E1342" s="2" t="s">
        <v>31</v>
      </c>
      <c r="F1342" s="2" t="s">
        <v>32</v>
      </c>
      <c r="G1342" s="2">
        <v>3</v>
      </c>
      <c r="H1342" s="3">
        <v>401.06</v>
      </c>
      <c r="I1342" s="2">
        <v>5</v>
      </c>
      <c r="J1342" s="3">
        <v>60.16</v>
      </c>
      <c r="K1342" s="3">
        <v>1314.47</v>
      </c>
      <c r="L1342" s="3">
        <v>1042.4100000000001</v>
      </c>
      <c r="M1342" s="3">
        <v>272.06</v>
      </c>
      <c r="N1342" s="2" t="s">
        <v>23</v>
      </c>
      <c r="O1342" s="2" t="s">
        <v>24</v>
      </c>
      <c r="P1342" s="2" t="s">
        <v>25</v>
      </c>
      <c r="Q1342" s="2" t="s">
        <v>1663</v>
      </c>
      <c r="R1342" s="2" t="s">
        <v>27</v>
      </c>
    </row>
    <row r="1343" spans="1:18" x14ac:dyDescent="0.25">
      <c r="A1343" s="2" t="s">
        <v>3708</v>
      </c>
      <c r="B1343" s="6">
        <v>45757</v>
      </c>
      <c r="C1343" s="2" t="s">
        <v>2385</v>
      </c>
      <c r="D1343" s="2" t="s">
        <v>732</v>
      </c>
      <c r="E1343" s="2" t="s">
        <v>1936</v>
      </c>
      <c r="F1343" s="2" t="s">
        <v>1379</v>
      </c>
      <c r="G1343" s="2">
        <v>5</v>
      </c>
      <c r="H1343" s="3">
        <v>661.91</v>
      </c>
      <c r="I1343" s="2">
        <v>0</v>
      </c>
      <c r="J1343" s="3">
        <v>0</v>
      </c>
      <c r="K1343" s="3">
        <v>3805.98</v>
      </c>
      <c r="L1343" s="3">
        <v>1993.6</v>
      </c>
      <c r="M1343" s="3">
        <v>1812.38</v>
      </c>
      <c r="N1343" s="2" t="s">
        <v>23</v>
      </c>
      <c r="O1343" s="2" t="s">
        <v>24</v>
      </c>
      <c r="P1343" s="2" t="s">
        <v>33</v>
      </c>
      <c r="Q1343" s="2" t="s">
        <v>697</v>
      </c>
      <c r="R1343" s="2" t="s">
        <v>27</v>
      </c>
    </row>
    <row r="1344" spans="1:18" x14ac:dyDescent="0.25">
      <c r="A1344" s="2" t="s">
        <v>3732</v>
      </c>
      <c r="B1344" s="6">
        <v>45757</v>
      </c>
      <c r="C1344" s="2" t="s">
        <v>1179</v>
      </c>
      <c r="D1344" s="2" t="s">
        <v>905</v>
      </c>
      <c r="E1344" s="2" t="s">
        <v>1403</v>
      </c>
      <c r="F1344" s="2" t="s">
        <v>1404</v>
      </c>
      <c r="G1344" s="2">
        <v>3</v>
      </c>
      <c r="H1344" s="3">
        <v>493.36</v>
      </c>
      <c r="I1344" s="2">
        <v>10</v>
      </c>
      <c r="J1344" s="3">
        <v>148.01</v>
      </c>
      <c r="K1344" s="3">
        <v>1531.88</v>
      </c>
      <c r="L1344" s="3">
        <v>1193.07</v>
      </c>
      <c r="M1344" s="3">
        <v>338.81</v>
      </c>
      <c r="N1344" s="2" t="s">
        <v>68</v>
      </c>
      <c r="O1344" s="2" t="s">
        <v>24</v>
      </c>
      <c r="P1344" s="2" t="s">
        <v>25</v>
      </c>
      <c r="Q1344" s="2" t="s">
        <v>3733</v>
      </c>
      <c r="R1344" s="2" t="s">
        <v>27</v>
      </c>
    </row>
    <row r="1345" spans="1:18" x14ac:dyDescent="0.25">
      <c r="A1345" s="2" t="s">
        <v>4032</v>
      </c>
      <c r="B1345" s="6">
        <v>45757</v>
      </c>
      <c r="C1345" s="2" t="s">
        <v>4033</v>
      </c>
      <c r="D1345" s="2" t="s">
        <v>493</v>
      </c>
      <c r="E1345" s="2" t="s">
        <v>840</v>
      </c>
      <c r="F1345" s="2" t="s">
        <v>239</v>
      </c>
      <c r="G1345" s="2">
        <v>4</v>
      </c>
      <c r="H1345" s="3">
        <v>232.58</v>
      </c>
      <c r="I1345" s="2">
        <v>20</v>
      </c>
      <c r="J1345" s="3">
        <v>186.06</v>
      </c>
      <c r="K1345" s="3">
        <v>855.9</v>
      </c>
      <c r="L1345" s="3">
        <v>764.8</v>
      </c>
      <c r="M1345" s="3">
        <v>91.1</v>
      </c>
      <c r="N1345" s="2" t="s">
        <v>133</v>
      </c>
      <c r="O1345" s="2" t="s">
        <v>24</v>
      </c>
      <c r="P1345" s="2" t="s">
        <v>33</v>
      </c>
      <c r="Q1345" s="2" t="s">
        <v>3315</v>
      </c>
      <c r="R1345" s="2" t="s">
        <v>27</v>
      </c>
    </row>
    <row r="1346" spans="1:18" x14ac:dyDescent="0.25">
      <c r="A1346" s="2" t="s">
        <v>4082</v>
      </c>
      <c r="B1346" s="6">
        <v>45757</v>
      </c>
      <c r="C1346" s="2" t="s">
        <v>2103</v>
      </c>
      <c r="D1346" s="2" t="s">
        <v>755</v>
      </c>
      <c r="E1346" s="2" t="s">
        <v>380</v>
      </c>
      <c r="F1346" s="2" t="s">
        <v>936</v>
      </c>
      <c r="G1346" s="2">
        <v>5</v>
      </c>
      <c r="H1346" s="3">
        <v>442.59</v>
      </c>
      <c r="I1346" s="2">
        <v>0</v>
      </c>
      <c r="J1346" s="3">
        <v>0</v>
      </c>
      <c r="K1346" s="3">
        <v>2544.89</v>
      </c>
      <c r="L1346" s="3">
        <v>1759.35</v>
      </c>
      <c r="M1346" s="3">
        <v>785.54</v>
      </c>
      <c r="N1346" s="2" t="s">
        <v>47</v>
      </c>
      <c r="O1346" s="2" t="s">
        <v>24</v>
      </c>
      <c r="P1346" s="2" t="s">
        <v>33</v>
      </c>
      <c r="Q1346" s="2" t="s">
        <v>1872</v>
      </c>
      <c r="R1346" s="2" t="s">
        <v>27</v>
      </c>
    </row>
    <row r="1347" spans="1:18" x14ac:dyDescent="0.25">
      <c r="A1347" s="2" t="s">
        <v>4107</v>
      </c>
      <c r="B1347" s="6">
        <v>45757</v>
      </c>
      <c r="C1347" s="2" t="s">
        <v>657</v>
      </c>
      <c r="D1347" s="2" t="s">
        <v>237</v>
      </c>
      <c r="E1347" s="2" t="s">
        <v>125</v>
      </c>
      <c r="F1347" s="2" t="s">
        <v>126</v>
      </c>
      <c r="G1347" s="2">
        <v>5</v>
      </c>
      <c r="H1347" s="3">
        <v>541.35</v>
      </c>
      <c r="I1347" s="2">
        <v>5</v>
      </c>
      <c r="J1347" s="3">
        <v>135.34</v>
      </c>
      <c r="K1347" s="3">
        <v>2957.12</v>
      </c>
      <c r="L1347" s="3">
        <v>1682</v>
      </c>
      <c r="M1347" s="3">
        <v>1275.1199999999999</v>
      </c>
      <c r="N1347" s="2" t="s">
        <v>47</v>
      </c>
      <c r="O1347" s="2" t="s">
        <v>24</v>
      </c>
      <c r="P1347" s="2" t="s">
        <v>25</v>
      </c>
      <c r="Q1347" s="2" t="s">
        <v>1872</v>
      </c>
      <c r="R1347" s="2" t="s">
        <v>27</v>
      </c>
    </row>
    <row r="1348" spans="1:18" x14ac:dyDescent="0.25">
      <c r="A1348" s="2" t="s">
        <v>4270</v>
      </c>
      <c r="B1348" s="6">
        <v>45757</v>
      </c>
      <c r="C1348" s="2" t="s">
        <v>2320</v>
      </c>
      <c r="D1348" s="2" t="s">
        <v>714</v>
      </c>
      <c r="E1348" s="2" t="s">
        <v>681</v>
      </c>
      <c r="F1348" s="2" t="s">
        <v>239</v>
      </c>
      <c r="G1348" s="2">
        <v>4</v>
      </c>
      <c r="H1348" s="3">
        <v>161.03</v>
      </c>
      <c r="I1348" s="2">
        <v>5</v>
      </c>
      <c r="J1348" s="3">
        <v>32.21</v>
      </c>
      <c r="K1348" s="3">
        <v>703.7</v>
      </c>
      <c r="L1348" s="3">
        <v>496.96</v>
      </c>
      <c r="M1348" s="3">
        <v>206.74</v>
      </c>
      <c r="N1348" s="2" t="s">
        <v>23</v>
      </c>
      <c r="O1348" s="2" t="s">
        <v>24</v>
      </c>
      <c r="P1348" s="2" t="s">
        <v>33</v>
      </c>
      <c r="Q1348" s="2" t="s">
        <v>964</v>
      </c>
      <c r="R1348" s="2" t="s">
        <v>27</v>
      </c>
    </row>
    <row r="1349" spans="1:18" x14ac:dyDescent="0.25">
      <c r="A1349" s="2" t="s">
        <v>4303</v>
      </c>
      <c r="B1349" s="6">
        <v>45757</v>
      </c>
      <c r="C1349" s="2" t="s">
        <v>1496</v>
      </c>
      <c r="D1349" s="2" t="s">
        <v>1030</v>
      </c>
      <c r="E1349" s="2" t="s">
        <v>209</v>
      </c>
      <c r="F1349" s="2" t="s">
        <v>210</v>
      </c>
      <c r="G1349" s="2">
        <v>5</v>
      </c>
      <c r="H1349" s="3">
        <v>280.52</v>
      </c>
      <c r="I1349" s="2">
        <v>10</v>
      </c>
      <c r="J1349" s="3">
        <v>140.26</v>
      </c>
      <c r="K1349" s="3">
        <v>1451.69</v>
      </c>
      <c r="L1349" s="3">
        <v>995.8</v>
      </c>
      <c r="M1349" s="3">
        <v>455.89</v>
      </c>
      <c r="N1349" s="2" t="s">
        <v>40</v>
      </c>
      <c r="O1349" s="2" t="s">
        <v>24</v>
      </c>
      <c r="P1349" s="2" t="s">
        <v>33</v>
      </c>
      <c r="Q1349" s="2" t="s">
        <v>920</v>
      </c>
      <c r="R1349" s="2" t="s">
        <v>27</v>
      </c>
    </row>
    <row r="1350" spans="1:18" x14ac:dyDescent="0.25">
      <c r="A1350" s="2" t="s">
        <v>4391</v>
      </c>
      <c r="B1350" s="6">
        <v>45757</v>
      </c>
      <c r="C1350" s="2" t="s">
        <v>3063</v>
      </c>
      <c r="D1350" s="2" t="s">
        <v>264</v>
      </c>
      <c r="E1350" s="2" t="s">
        <v>957</v>
      </c>
      <c r="F1350" s="2" t="s">
        <v>1358</v>
      </c>
      <c r="G1350" s="2">
        <v>3</v>
      </c>
      <c r="H1350" s="3">
        <v>383.51</v>
      </c>
      <c r="I1350" s="2">
        <v>15</v>
      </c>
      <c r="J1350" s="3">
        <v>172.58</v>
      </c>
      <c r="K1350" s="3">
        <v>1124.6400000000001</v>
      </c>
      <c r="L1350" s="3">
        <v>857.7</v>
      </c>
      <c r="M1350" s="3">
        <v>266.94</v>
      </c>
      <c r="N1350" s="2" t="s">
        <v>47</v>
      </c>
      <c r="O1350" s="2" t="s">
        <v>24</v>
      </c>
      <c r="P1350" s="2" t="s">
        <v>55</v>
      </c>
      <c r="Q1350" s="2" t="s">
        <v>3470</v>
      </c>
      <c r="R1350" s="2" t="s">
        <v>27</v>
      </c>
    </row>
    <row r="1351" spans="1:18" x14ac:dyDescent="0.25">
      <c r="A1351" s="2" t="s">
        <v>4524</v>
      </c>
      <c r="B1351" s="6">
        <v>45757</v>
      </c>
      <c r="C1351" s="2" t="s">
        <v>1116</v>
      </c>
      <c r="D1351" s="2" t="s">
        <v>493</v>
      </c>
      <c r="E1351" s="2" t="s">
        <v>38</v>
      </c>
      <c r="F1351" s="2" t="s">
        <v>466</v>
      </c>
      <c r="G1351" s="2">
        <v>7</v>
      </c>
      <c r="H1351" s="3">
        <v>239.76</v>
      </c>
      <c r="I1351" s="2">
        <v>15</v>
      </c>
      <c r="J1351" s="3">
        <v>251.75</v>
      </c>
      <c r="K1351" s="3">
        <v>1640.56</v>
      </c>
      <c r="L1351" s="3">
        <v>1338.4</v>
      </c>
      <c r="M1351" s="3">
        <v>302.16000000000003</v>
      </c>
      <c r="N1351" s="2" t="s">
        <v>68</v>
      </c>
      <c r="O1351" s="2" t="s">
        <v>24</v>
      </c>
      <c r="P1351" s="2" t="s">
        <v>33</v>
      </c>
      <c r="Q1351" s="2" t="s">
        <v>792</v>
      </c>
      <c r="R1351" s="2" t="s">
        <v>27</v>
      </c>
    </row>
    <row r="1352" spans="1:18" x14ac:dyDescent="0.25">
      <c r="A1352" s="2" t="s">
        <v>4557</v>
      </c>
      <c r="B1352" s="6">
        <v>45757</v>
      </c>
      <c r="C1352" s="2" t="s">
        <v>4558</v>
      </c>
      <c r="D1352" s="2" t="s">
        <v>237</v>
      </c>
      <c r="E1352" s="2" t="s">
        <v>204</v>
      </c>
      <c r="F1352" s="2" t="s">
        <v>205</v>
      </c>
      <c r="G1352" s="2">
        <v>4</v>
      </c>
      <c r="H1352" s="3">
        <v>541.35</v>
      </c>
      <c r="I1352" s="2">
        <v>0</v>
      </c>
      <c r="J1352" s="3">
        <v>0</v>
      </c>
      <c r="K1352" s="3">
        <v>2490.21</v>
      </c>
      <c r="L1352" s="3">
        <v>1345.6</v>
      </c>
      <c r="M1352" s="3">
        <v>1144.6099999999999</v>
      </c>
      <c r="N1352" s="2" t="s">
        <v>80</v>
      </c>
      <c r="O1352" s="2" t="s">
        <v>24</v>
      </c>
      <c r="P1352" s="2" t="s">
        <v>25</v>
      </c>
      <c r="Q1352" s="2" t="s">
        <v>1229</v>
      </c>
      <c r="R1352" s="2" t="s">
        <v>27</v>
      </c>
    </row>
    <row r="1353" spans="1:18" x14ac:dyDescent="0.25">
      <c r="A1353" s="2" t="s">
        <v>4590</v>
      </c>
      <c r="B1353" s="6">
        <v>45757</v>
      </c>
      <c r="C1353" s="2" t="s">
        <v>1517</v>
      </c>
      <c r="D1353" s="2" t="s">
        <v>1322</v>
      </c>
      <c r="E1353" s="2" t="s">
        <v>21</v>
      </c>
      <c r="F1353" s="2" t="s">
        <v>3453</v>
      </c>
      <c r="G1353" s="2">
        <v>2</v>
      </c>
      <c r="H1353" s="3">
        <v>229.81</v>
      </c>
      <c r="I1353" s="2">
        <v>0</v>
      </c>
      <c r="J1353" s="3">
        <v>0</v>
      </c>
      <c r="K1353" s="3">
        <v>528.55999999999995</v>
      </c>
      <c r="L1353" s="3">
        <v>416.44</v>
      </c>
      <c r="M1353" s="3">
        <v>112.12</v>
      </c>
      <c r="N1353" s="2" t="s">
        <v>68</v>
      </c>
      <c r="O1353" s="2" t="s">
        <v>24</v>
      </c>
      <c r="P1353" s="2" t="s">
        <v>33</v>
      </c>
      <c r="Q1353" s="2" t="s">
        <v>2740</v>
      </c>
      <c r="R1353" s="2" t="s">
        <v>27</v>
      </c>
    </row>
    <row r="1354" spans="1:18" x14ac:dyDescent="0.25">
      <c r="A1354" s="2" t="s">
        <v>719</v>
      </c>
      <c r="B1354" s="6">
        <v>45726</v>
      </c>
      <c r="C1354" s="2" t="s">
        <v>502</v>
      </c>
      <c r="D1354" s="2"/>
      <c r="E1354" s="2" t="s">
        <v>248</v>
      </c>
      <c r="F1354" s="2" t="s">
        <v>249</v>
      </c>
      <c r="G1354" s="2">
        <v>2</v>
      </c>
      <c r="H1354" s="3">
        <v>262.77</v>
      </c>
      <c r="I1354" s="2">
        <v>10</v>
      </c>
      <c r="J1354" s="3">
        <v>52.55</v>
      </c>
      <c r="K1354" s="3">
        <v>472.99</v>
      </c>
      <c r="L1354" s="3">
        <v>389.28</v>
      </c>
      <c r="M1354" s="3">
        <v>83.71</v>
      </c>
      <c r="N1354" s="2" t="s">
        <v>80</v>
      </c>
      <c r="O1354" s="2" t="s">
        <v>24</v>
      </c>
      <c r="P1354" s="2" t="s">
        <v>25</v>
      </c>
      <c r="Q1354" s="2" t="s">
        <v>720</v>
      </c>
      <c r="R1354" s="2" t="s">
        <v>49</v>
      </c>
    </row>
    <row r="1355" spans="1:18" x14ac:dyDescent="0.25">
      <c r="A1355" s="2" t="s">
        <v>2118</v>
      </c>
      <c r="B1355" s="6">
        <v>45726</v>
      </c>
      <c r="C1355" s="2" t="s">
        <v>1470</v>
      </c>
      <c r="D1355" s="2" t="s">
        <v>237</v>
      </c>
      <c r="E1355" s="2" t="s">
        <v>309</v>
      </c>
      <c r="F1355" s="2" t="s">
        <v>1504</v>
      </c>
      <c r="G1355" s="2">
        <v>7</v>
      </c>
      <c r="H1355" s="3">
        <v>616.4</v>
      </c>
      <c r="I1355" s="2">
        <v>20</v>
      </c>
      <c r="J1355" s="3">
        <v>862.96</v>
      </c>
      <c r="K1355" s="3">
        <v>3451.84</v>
      </c>
      <c r="L1355" s="3">
        <v>2354.8000000000002</v>
      </c>
      <c r="M1355" s="3">
        <v>1097.04</v>
      </c>
      <c r="N1355" s="2" t="s">
        <v>133</v>
      </c>
      <c r="O1355" s="2" t="s">
        <v>345</v>
      </c>
      <c r="P1355" s="2" t="s">
        <v>25</v>
      </c>
      <c r="Q1355" s="2" t="s">
        <v>2119</v>
      </c>
      <c r="R1355" s="2" t="s">
        <v>49</v>
      </c>
    </row>
    <row r="1356" spans="1:18" x14ac:dyDescent="0.25">
      <c r="A1356" s="2" t="s">
        <v>2268</v>
      </c>
      <c r="B1356" s="6">
        <v>45726</v>
      </c>
      <c r="C1356" s="2" t="s">
        <v>1551</v>
      </c>
      <c r="D1356" s="2" t="s">
        <v>661</v>
      </c>
      <c r="E1356" s="2" t="s">
        <v>427</v>
      </c>
      <c r="F1356" s="2" t="s">
        <v>724</v>
      </c>
      <c r="G1356" s="2">
        <v>3</v>
      </c>
      <c r="H1356" s="3">
        <v>242.16</v>
      </c>
      <c r="I1356" s="2">
        <v>0</v>
      </c>
      <c r="J1356" s="3">
        <v>0</v>
      </c>
      <c r="K1356" s="3">
        <v>726.48</v>
      </c>
      <c r="L1356" s="3">
        <v>577.16999999999996</v>
      </c>
      <c r="M1356" s="3">
        <v>149.31</v>
      </c>
      <c r="N1356" s="2" t="s">
        <v>80</v>
      </c>
      <c r="O1356" s="2" t="s">
        <v>24</v>
      </c>
      <c r="P1356" s="2" t="s">
        <v>25</v>
      </c>
      <c r="Q1356" s="2" t="s">
        <v>2269</v>
      </c>
      <c r="R1356" s="2" t="s">
        <v>49</v>
      </c>
    </row>
    <row r="1357" spans="1:18" x14ac:dyDescent="0.25">
      <c r="A1357" s="2" t="s">
        <v>2414</v>
      </c>
      <c r="B1357" s="6">
        <v>45726</v>
      </c>
      <c r="C1357" s="2" t="s">
        <v>1019</v>
      </c>
      <c r="D1357" s="2" t="s">
        <v>723</v>
      </c>
      <c r="E1357" s="2" t="s">
        <v>192</v>
      </c>
      <c r="F1357" s="2" t="s">
        <v>227</v>
      </c>
      <c r="G1357" s="2">
        <v>5</v>
      </c>
      <c r="H1357" s="3">
        <v>376.11</v>
      </c>
      <c r="I1357" s="2">
        <v>10</v>
      </c>
      <c r="J1357" s="3">
        <v>188.06</v>
      </c>
      <c r="K1357" s="3">
        <v>1692.49</v>
      </c>
      <c r="L1357" s="3">
        <v>1507.85</v>
      </c>
      <c r="M1357" s="3">
        <v>184.64</v>
      </c>
      <c r="N1357" s="2" t="s">
        <v>80</v>
      </c>
      <c r="O1357" s="2" t="s">
        <v>24</v>
      </c>
      <c r="P1357" s="2" t="s">
        <v>25</v>
      </c>
      <c r="Q1357" s="2" t="s">
        <v>2415</v>
      </c>
      <c r="R1357" s="2" t="s">
        <v>49</v>
      </c>
    </row>
    <row r="1358" spans="1:18" x14ac:dyDescent="0.25">
      <c r="A1358" s="2" t="s">
        <v>2592</v>
      </c>
      <c r="B1358" s="6">
        <v>45726</v>
      </c>
      <c r="C1358" s="2" t="s">
        <v>398</v>
      </c>
      <c r="D1358" s="2" t="s">
        <v>44</v>
      </c>
      <c r="E1358" s="2" t="s">
        <v>433</v>
      </c>
      <c r="F1358" s="2" t="s">
        <v>434</v>
      </c>
      <c r="G1358" s="2">
        <v>2</v>
      </c>
      <c r="H1358" s="3">
        <v>398.25</v>
      </c>
      <c r="I1358" s="2">
        <v>0</v>
      </c>
      <c r="J1358" s="3">
        <v>0</v>
      </c>
      <c r="K1358" s="3">
        <v>796.5</v>
      </c>
      <c r="L1358" s="3">
        <v>473.08</v>
      </c>
      <c r="M1358" s="3">
        <v>323.42</v>
      </c>
      <c r="N1358" s="2" t="s">
        <v>40</v>
      </c>
      <c r="O1358" s="2" t="s">
        <v>24</v>
      </c>
      <c r="P1358" s="2" t="s">
        <v>25</v>
      </c>
      <c r="Q1358" s="2" t="s">
        <v>266</v>
      </c>
      <c r="R1358" s="2" t="s">
        <v>49</v>
      </c>
    </row>
    <row r="1359" spans="1:18" x14ac:dyDescent="0.25">
      <c r="A1359" s="2" t="s">
        <v>2883</v>
      </c>
      <c r="B1359" s="6">
        <v>45726</v>
      </c>
      <c r="C1359" s="2" t="s">
        <v>604</v>
      </c>
      <c r="D1359" s="2" t="s">
        <v>745</v>
      </c>
      <c r="E1359" s="2" t="s">
        <v>728</v>
      </c>
      <c r="F1359" s="2" t="s">
        <v>729</v>
      </c>
      <c r="G1359" s="2">
        <v>3</v>
      </c>
      <c r="H1359" s="3">
        <v>178.07</v>
      </c>
      <c r="I1359" s="2">
        <v>0</v>
      </c>
      <c r="J1359" s="3">
        <v>0</v>
      </c>
      <c r="K1359" s="3">
        <v>534.21</v>
      </c>
      <c r="L1359" s="3">
        <v>306.69</v>
      </c>
      <c r="M1359" s="3">
        <v>227.52</v>
      </c>
      <c r="N1359" s="2" t="s">
        <v>23</v>
      </c>
      <c r="O1359" s="2" t="s">
        <v>24</v>
      </c>
      <c r="P1359" s="2" t="s">
        <v>55</v>
      </c>
      <c r="Q1359" s="2" t="s">
        <v>2244</v>
      </c>
      <c r="R1359" s="2" t="s">
        <v>49</v>
      </c>
    </row>
    <row r="1360" spans="1:18" x14ac:dyDescent="0.25">
      <c r="A1360" s="2" t="s">
        <v>2945</v>
      </c>
      <c r="B1360" s="6">
        <v>45726</v>
      </c>
      <c r="C1360" s="2" t="s">
        <v>943</v>
      </c>
      <c r="D1360" s="2" t="s">
        <v>302</v>
      </c>
      <c r="E1360" s="2" t="s">
        <v>209</v>
      </c>
      <c r="F1360" s="2" t="s">
        <v>210</v>
      </c>
      <c r="G1360" s="2">
        <v>8</v>
      </c>
      <c r="H1360" s="3">
        <v>362.77</v>
      </c>
      <c r="I1360" s="2">
        <v>10</v>
      </c>
      <c r="J1360" s="3">
        <v>290.22000000000003</v>
      </c>
      <c r="K1360" s="3">
        <v>2611.94</v>
      </c>
      <c r="L1360" s="3">
        <v>1730.56</v>
      </c>
      <c r="M1360" s="3">
        <v>881.38</v>
      </c>
      <c r="N1360" s="2" t="s">
        <v>133</v>
      </c>
      <c r="O1360" s="2" t="s">
        <v>24</v>
      </c>
      <c r="P1360" s="2" t="s">
        <v>25</v>
      </c>
      <c r="Q1360" s="2" t="s">
        <v>858</v>
      </c>
      <c r="R1360" s="2" t="s">
        <v>49</v>
      </c>
    </row>
    <row r="1361" spans="1:18" x14ac:dyDescent="0.25">
      <c r="A1361" s="2" t="s">
        <v>3445</v>
      </c>
      <c r="B1361" s="6">
        <v>45726</v>
      </c>
      <c r="C1361" s="2" t="s">
        <v>2161</v>
      </c>
      <c r="D1361" s="2" t="s">
        <v>2085</v>
      </c>
      <c r="E1361" s="2" t="s">
        <v>1471</v>
      </c>
      <c r="F1361" s="2" t="s">
        <v>1628</v>
      </c>
      <c r="G1361" s="2">
        <v>3</v>
      </c>
      <c r="H1361" s="3">
        <v>392.68</v>
      </c>
      <c r="I1361" s="2">
        <v>0</v>
      </c>
      <c r="J1361" s="3">
        <v>0</v>
      </c>
      <c r="K1361" s="3">
        <v>1178.04</v>
      </c>
      <c r="L1361" s="3">
        <v>957.15</v>
      </c>
      <c r="M1361" s="3">
        <v>220.89</v>
      </c>
      <c r="N1361" s="2" t="s">
        <v>80</v>
      </c>
      <c r="O1361" s="2" t="s">
        <v>24</v>
      </c>
      <c r="P1361" s="2" t="s">
        <v>55</v>
      </c>
      <c r="Q1361" s="2" t="s">
        <v>3446</v>
      </c>
      <c r="R1361" s="2" t="s">
        <v>49</v>
      </c>
    </row>
    <row r="1362" spans="1:18" x14ac:dyDescent="0.25">
      <c r="A1362" s="2" t="s">
        <v>3692</v>
      </c>
      <c r="B1362" s="6">
        <v>45726</v>
      </c>
      <c r="C1362" s="2" t="s">
        <v>977</v>
      </c>
      <c r="D1362" s="2" t="s">
        <v>314</v>
      </c>
      <c r="E1362" s="2" t="s">
        <v>623</v>
      </c>
      <c r="F1362" s="2" t="s">
        <v>624</v>
      </c>
      <c r="G1362" s="2">
        <v>3</v>
      </c>
      <c r="H1362" s="3">
        <v>346.96</v>
      </c>
      <c r="I1362" s="2">
        <v>15</v>
      </c>
      <c r="J1362" s="3">
        <v>156.13</v>
      </c>
      <c r="K1362" s="3">
        <v>884.75</v>
      </c>
      <c r="L1362" s="3">
        <v>741.75</v>
      </c>
      <c r="M1362" s="3">
        <v>143</v>
      </c>
      <c r="N1362" s="2" t="s">
        <v>47</v>
      </c>
      <c r="O1362" s="2" t="s">
        <v>24</v>
      </c>
      <c r="P1362" s="2" t="s">
        <v>25</v>
      </c>
      <c r="Q1362" s="2" t="s">
        <v>762</v>
      </c>
      <c r="R1362" s="2" t="s">
        <v>49</v>
      </c>
    </row>
    <row r="1363" spans="1:18" x14ac:dyDescent="0.25">
      <c r="A1363" s="2" t="s">
        <v>3947</v>
      </c>
      <c r="B1363" s="6">
        <v>45726</v>
      </c>
      <c r="C1363" s="2" t="s">
        <v>1496</v>
      </c>
      <c r="D1363" s="2" t="s">
        <v>503</v>
      </c>
      <c r="E1363" s="2" t="s">
        <v>270</v>
      </c>
      <c r="F1363" s="2" t="s">
        <v>3905</v>
      </c>
      <c r="G1363" s="2">
        <v>8</v>
      </c>
      <c r="H1363" s="3">
        <v>569.79999999999995</v>
      </c>
      <c r="I1363" s="2">
        <v>0</v>
      </c>
      <c r="J1363" s="3">
        <v>0</v>
      </c>
      <c r="K1363" s="3">
        <v>4558.3999999999996</v>
      </c>
      <c r="L1363" s="3">
        <v>3118.4</v>
      </c>
      <c r="M1363" s="3">
        <v>1440</v>
      </c>
      <c r="N1363" s="2" t="s">
        <v>47</v>
      </c>
      <c r="O1363" s="2" t="s">
        <v>24</v>
      </c>
      <c r="P1363" s="2" t="s">
        <v>55</v>
      </c>
      <c r="Q1363" s="2" t="s">
        <v>569</v>
      </c>
      <c r="R1363" s="2" t="s">
        <v>49</v>
      </c>
    </row>
    <row r="1364" spans="1:18" x14ac:dyDescent="0.25">
      <c r="A1364" s="2" t="s">
        <v>4116</v>
      </c>
      <c r="B1364" s="6">
        <v>45726</v>
      </c>
      <c r="C1364" s="2" t="s">
        <v>295</v>
      </c>
      <c r="D1364" s="2" t="s">
        <v>30</v>
      </c>
      <c r="E1364" s="2" t="s">
        <v>53</v>
      </c>
      <c r="F1364" s="2" t="s">
        <v>2276</v>
      </c>
      <c r="G1364" s="2">
        <v>3</v>
      </c>
      <c r="H1364" s="3">
        <v>485.57</v>
      </c>
      <c r="I1364" s="2">
        <v>5</v>
      </c>
      <c r="J1364" s="3">
        <v>72.84</v>
      </c>
      <c r="K1364" s="3">
        <v>1383.87</v>
      </c>
      <c r="L1364" s="3">
        <v>1140.24</v>
      </c>
      <c r="M1364" s="3">
        <v>243.63</v>
      </c>
      <c r="N1364" s="2" t="s">
        <v>40</v>
      </c>
      <c r="O1364" s="2" t="s">
        <v>24</v>
      </c>
      <c r="P1364" s="2" t="s">
        <v>25</v>
      </c>
      <c r="Q1364" s="2" t="s">
        <v>3319</v>
      </c>
      <c r="R1364" s="2" t="s">
        <v>49</v>
      </c>
    </row>
    <row r="1365" spans="1:18" x14ac:dyDescent="0.25">
      <c r="A1365" s="2" t="s">
        <v>4427</v>
      </c>
      <c r="B1365" s="6">
        <v>45726</v>
      </c>
      <c r="C1365" s="2" t="s">
        <v>3923</v>
      </c>
      <c r="D1365" s="2" t="s">
        <v>503</v>
      </c>
      <c r="E1365" s="2" t="s">
        <v>1031</v>
      </c>
      <c r="F1365" s="2" t="s">
        <v>2312</v>
      </c>
      <c r="G1365" s="2">
        <v>5</v>
      </c>
      <c r="H1365" s="3">
        <v>503.36</v>
      </c>
      <c r="I1365" s="2">
        <v>0</v>
      </c>
      <c r="J1365" s="3">
        <v>0</v>
      </c>
      <c r="K1365" s="3">
        <v>2516.8000000000002</v>
      </c>
      <c r="L1365" s="3">
        <v>1949</v>
      </c>
      <c r="M1365" s="3">
        <v>567.79999999999995</v>
      </c>
      <c r="N1365" s="2" t="s">
        <v>133</v>
      </c>
      <c r="O1365" s="2" t="s">
        <v>24</v>
      </c>
      <c r="P1365" s="2" t="s">
        <v>25</v>
      </c>
      <c r="Q1365" s="2" t="s">
        <v>485</v>
      </c>
      <c r="R1365" s="2" t="s">
        <v>49</v>
      </c>
    </row>
    <row r="1366" spans="1:18" x14ac:dyDescent="0.25">
      <c r="A1366" s="2" t="s">
        <v>4567</v>
      </c>
      <c r="B1366" s="6">
        <v>45726</v>
      </c>
      <c r="C1366" s="2" t="s">
        <v>1085</v>
      </c>
      <c r="D1366" s="2" t="s">
        <v>581</v>
      </c>
      <c r="E1366" s="2" t="s">
        <v>835</v>
      </c>
      <c r="F1366" s="2" t="s">
        <v>836</v>
      </c>
      <c r="G1366" s="2">
        <v>6</v>
      </c>
      <c r="H1366" s="3">
        <v>140.96</v>
      </c>
      <c r="I1366" s="2">
        <v>0</v>
      </c>
      <c r="J1366" s="3">
        <v>0</v>
      </c>
      <c r="K1366" s="3">
        <v>845.76</v>
      </c>
      <c r="L1366" s="3">
        <v>641.94000000000005</v>
      </c>
      <c r="M1366" s="3">
        <v>203.82</v>
      </c>
      <c r="N1366" s="2" t="s">
        <v>23</v>
      </c>
      <c r="O1366" s="2" t="s">
        <v>24</v>
      </c>
      <c r="P1366" s="2" t="s">
        <v>25</v>
      </c>
      <c r="Q1366" s="2" t="s">
        <v>2031</v>
      </c>
      <c r="R1366" s="2" t="s">
        <v>49</v>
      </c>
    </row>
    <row r="1367" spans="1:18" x14ac:dyDescent="0.25">
      <c r="A1367" s="2" t="s">
        <v>443</v>
      </c>
      <c r="B1367" s="6">
        <v>45698</v>
      </c>
      <c r="C1367" s="2" t="s">
        <v>444</v>
      </c>
      <c r="D1367" s="2" t="s">
        <v>384</v>
      </c>
      <c r="E1367" s="2" t="s">
        <v>445</v>
      </c>
      <c r="F1367" s="2" t="s">
        <v>446</v>
      </c>
      <c r="G1367" s="2">
        <v>5</v>
      </c>
      <c r="H1367" s="3">
        <v>413.68</v>
      </c>
      <c r="I1367" s="2">
        <v>15</v>
      </c>
      <c r="J1367" s="3">
        <v>310.26</v>
      </c>
      <c r="K1367" s="3">
        <v>1758.14</v>
      </c>
      <c r="L1367" s="3">
        <v>1680.35</v>
      </c>
      <c r="M1367" s="3">
        <v>77.790000000000006</v>
      </c>
      <c r="N1367" s="2" t="s">
        <v>133</v>
      </c>
      <c r="O1367" s="2" t="s">
        <v>24</v>
      </c>
      <c r="P1367" s="2" t="s">
        <v>25</v>
      </c>
      <c r="Q1367" s="2" t="s">
        <v>447</v>
      </c>
      <c r="R1367" s="2" t="s">
        <v>49</v>
      </c>
    </row>
    <row r="1368" spans="1:18" x14ac:dyDescent="0.25">
      <c r="A1368" s="2" t="s">
        <v>579</v>
      </c>
      <c r="B1368" s="6">
        <v>45698</v>
      </c>
      <c r="C1368" s="2" t="s">
        <v>580</v>
      </c>
      <c r="D1368" s="2" t="s">
        <v>581</v>
      </c>
      <c r="E1368" s="2" t="s">
        <v>243</v>
      </c>
      <c r="F1368" s="2" t="s">
        <v>222</v>
      </c>
      <c r="G1368" s="2">
        <v>4</v>
      </c>
      <c r="H1368" s="3">
        <v>155.15</v>
      </c>
      <c r="I1368" s="2">
        <v>10</v>
      </c>
      <c r="J1368" s="3">
        <v>62.06</v>
      </c>
      <c r="K1368" s="3">
        <v>558.54</v>
      </c>
      <c r="L1368" s="3">
        <v>427.96</v>
      </c>
      <c r="M1368" s="3">
        <v>130.58000000000001</v>
      </c>
      <c r="N1368" s="2" t="s">
        <v>40</v>
      </c>
      <c r="O1368" s="2" t="s">
        <v>24</v>
      </c>
      <c r="P1368" s="2" t="s">
        <v>55</v>
      </c>
      <c r="Q1368" s="2" t="s">
        <v>582</v>
      </c>
      <c r="R1368" s="2" t="s">
        <v>49</v>
      </c>
    </row>
    <row r="1369" spans="1:18" x14ac:dyDescent="0.25">
      <c r="A1369" s="2" t="s">
        <v>1652</v>
      </c>
      <c r="B1369" s="6">
        <v>45698</v>
      </c>
      <c r="C1369" s="2" t="s">
        <v>1258</v>
      </c>
      <c r="D1369" s="2" t="s">
        <v>203</v>
      </c>
      <c r="E1369" s="2" t="s">
        <v>1169</v>
      </c>
      <c r="F1369" s="2" t="s">
        <v>1319</v>
      </c>
      <c r="G1369" s="2">
        <v>5</v>
      </c>
      <c r="H1369" s="3">
        <v>222.64</v>
      </c>
      <c r="I1369" s="2">
        <v>15</v>
      </c>
      <c r="J1369" s="3">
        <v>166.98</v>
      </c>
      <c r="K1369" s="3">
        <v>946.22</v>
      </c>
      <c r="L1369" s="3">
        <v>851</v>
      </c>
      <c r="M1369" s="3">
        <v>95.22</v>
      </c>
      <c r="N1369" s="2" t="s">
        <v>23</v>
      </c>
      <c r="O1369" s="2" t="s">
        <v>24</v>
      </c>
      <c r="P1369" s="2" t="s">
        <v>33</v>
      </c>
      <c r="Q1369" s="2" t="s">
        <v>1653</v>
      </c>
      <c r="R1369" s="2" t="s">
        <v>49</v>
      </c>
    </row>
    <row r="1370" spans="1:18" x14ac:dyDescent="0.25">
      <c r="A1370" s="2" t="s">
        <v>2153</v>
      </c>
      <c r="B1370" s="6">
        <v>45698</v>
      </c>
      <c r="C1370" s="2" t="s">
        <v>2154</v>
      </c>
      <c r="D1370" s="2" t="s">
        <v>176</v>
      </c>
      <c r="E1370" s="2" t="s">
        <v>177</v>
      </c>
      <c r="F1370" s="2" t="s">
        <v>333</v>
      </c>
      <c r="G1370" s="2">
        <v>4</v>
      </c>
      <c r="H1370" s="3">
        <v>355.64</v>
      </c>
      <c r="I1370" s="2">
        <v>0</v>
      </c>
      <c r="J1370" s="3">
        <v>0</v>
      </c>
      <c r="K1370" s="3">
        <v>1422.56</v>
      </c>
      <c r="L1370" s="3">
        <v>1213.6400000000001</v>
      </c>
      <c r="M1370" s="3">
        <v>208.92</v>
      </c>
      <c r="N1370" s="2" t="s">
        <v>80</v>
      </c>
      <c r="O1370" s="2" t="s">
        <v>24</v>
      </c>
      <c r="P1370" s="2" t="s">
        <v>55</v>
      </c>
      <c r="Q1370" s="2" t="s">
        <v>1207</v>
      </c>
      <c r="R1370" s="2" t="s">
        <v>49</v>
      </c>
    </row>
    <row r="1371" spans="1:18" x14ac:dyDescent="0.25">
      <c r="A1371" s="2" t="s">
        <v>2229</v>
      </c>
      <c r="B1371" s="6">
        <v>45698</v>
      </c>
      <c r="C1371" s="2" t="s">
        <v>1496</v>
      </c>
      <c r="D1371" s="2" t="s">
        <v>253</v>
      </c>
      <c r="E1371" s="2" t="s">
        <v>60</v>
      </c>
      <c r="F1371" s="2" t="s">
        <v>1262</v>
      </c>
      <c r="G1371" s="2">
        <v>5</v>
      </c>
      <c r="H1371" s="3">
        <v>240.8</v>
      </c>
      <c r="I1371" s="2">
        <v>10</v>
      </c>
      <c r="J1371" s="3">
        <v>120.4</v>
      </c>
      <c r="K1371" s="3">
        <v>1083.5999999999999</v>
      </c>
      <c r="L1371" s="3">
        <v>977.2</v>
      </c>
      <c r="M1371" s="3">
        <v>106.4</v>
      </c>
      <c r="N1371" s="2" t="s">
        <v>47</v>
      </c>
      <c r="O1371" s="2" t="s">
        <v>24</v>
      </c>
      <c r="P1371" s="2" t="s">
        <v>55</v>
      </c>
      <c r="Q1371" s="2" t="s">
        <v>1410</v>
      </c>
      <c r="R1371" s="2" t="s">
        <v>49</v>
      </c>
    </row>
    <row r="1372" spans="1:18" x14ac:dyDescent="0.25">
      <c r="A1372" s="2" t="s">
        <v>2498</v>
      </c>
      <c r="B1372" s="6">
        <v>45698</v>
      </c>
      <c r="C1372" s="2" t="s">
        <v>1085</v>
      </c>
      <c r="D1372" s="2" t="s">
        <v>231</v>
      </c>
      <c r="E1372" s="2" t="s">
        <v>1247</v>
      </c>
      <c r="F1372" s="2" t="s">
        <v>1248</v>
      </c>
      <c r="G1372" s="2">
        <v>3</v>
      </c>
      <c r="H1372" s="3">
        <v>421.14</v>
      </c>
      <c r="I1372" s="2">
        <v>15</v>
      </c>
      <c r="J1372" s="3">
        <v>189.51</v>
      </c>
      <c r="K1372" s="3">
        <v>1073.9100000000001</v>
      </c>
      <c r="L1372" s="3">
        <v>926.82</v>
      </c>
      <c r="M1372" s="3">
        <v>147.09</v>
      </c>
      <c r="N1372" s="2" t="s">
        <v>68</v>
      </c>
      <c r="O1372" s="2" t="s">
        <v>24</v>
      </c>
      <c r="P1372" s="2" t="s">
        <v>25</v>
      </c>
      <c r="Q1372" s="2" t="s">
        <v>2425</v>
      </c>
      <c r="R1372" s="2" t="s">
        <v>49</v>
      </c>
    </row>
    <row r="1373" spans="1:18" x14ac:dyDescent="0.25">
      <c r="A1373" s="2" t="s">
        <v>2652</v>
      </c>
      <c r="B1373" s="6">
        <v>45698</v>
      </c>
      <c r="C1373" s="2" t="s">
        <v>2249</v>
      </c>
      <c r="D1373" s="2" t="s">
        <v>405</v>
      </c>
      <c r="E1373" s="2" t="s">
        <v>771</v>
      </c>
      <c r="F1373" s="2" t="s">
        <v>772</v>
      </c>
      <c r="G1373" s="2">
        <v>1</v>
      </c>
      <c r="H1373" s="3">
        <v>440.5</v>
      </c>
      <c r="I1373" s="2">
        <v>20</v>
      </c>
      <c r="J1373" s="3">
        <v>88.1</v>
      </c>
      <c r="K1373" s="3">
        <v>352.4</v>
      </c>
      <c r="L1373" s="3">
        <v>254.05</v>
      </c>
      <c r="M1373" s="3">
        <v>98.35</v>
      </c>
      <c r="N1373" s="2" t="s">
        <v>80</v>
      </c>
      <c r="O1373" s="2" t="s">
        <v>24</v>
      </c>
      <c r="P1373" s="2" t="s">
        <v>25</v>
      </c>
      <c r="Q1373" s="2" t="s">
        <v>429</v>
      </c>
      <c r="R1373" s="2" t="s">
        <v>49</v>
      </c>
    </row>
    <row r="1374" spans="1:18" x14ac:dyDescent="0.25">
      <c r="A1374" s="2" t="s">
        <v>3802</v>
      </c>
      <c r="B1374" s="6">
        <v>45698</v>
      </c>
      <c r="C1374" s="2" t="s">
        <v>252</v>
      </c>
      <c r="D1374" s="2" t="s">
        <v>1991</v>
      </c>
      <c r="E1374" s="2" t="s">
        <v>243</v>
      </c>
      <c r="F1374" s="2" t="s">
        <v>1165</v>
      </c>
      <c r="G1374" s="2">
        <v>7</v>
      </c>
      <c r="H1374" s="3">
        <v>368.46</v>
      </c>
      <c r="I1374" s="2">
        <v>0</v>
      </c>
      <c r="J1374" s="3">
        <v>0</v>
      </c>
      <c r="K1374" s="3">
        <v>2579.2199999999998</v>
      </c>
      <c r="L1374" s="3">
        <v>1820.42</v>
      </c>
      <c r="M1374" s="3">
        <v>758.8</v>
      </c>
      <c r="N1374" s="2" t="s">
        <v>40</v>
      </c>
      <c r="O1374" s="2" t="s">
        <v>24</v>
      </c>
      <c r="P1374" s="2" t="s">
        <v>55</v>
      </c>
      <c r="Q1374" s="2" t="s">
        <v>2172</v>
      </c>
      <c r="R1374" s="2" t="s">
        <v>49</v>
      </c>
    </row>
    <row r="1375" spans="1:18" x14ac:dyDescent="0.25">
      <c r="A1375" s="2" t="s">
        <v>3867</v>
      </c>
      <c r="B1375" s="6">
        <v>45698</v>
      </c>
      <c r="C1375" s="2" t="s">
        <v>1131</v>
      </c>
      <c r="D1375" s="2" t="s">
        <v>555</v>
      </c>
      <c r="E1375" s="2" t="s">
        <v>1682</v>
      </c>
      <c r="F1375" s="2" t="s">
        <v>813</v>
      </c>
      <c r="G1375" s="2">
        <v>2</v>
      </c>
      <c r="H1375" s="3">
        <v>491.81</v>
      </c>
      <c r="I1375" s="2">
        <v>5</v>
      </c>
      <c r="J1375" s="3">
        <v>49.18</v>
      </c>
      <c r="K1375" s="3">
        <v>934.44</v>
      </c>
      <c r="L1375" s="3">
        <v>731.14</v>
      </c>
      <c r="M1375" s="3">
        <v>203.3</v>
      </c>
      <c r="N1375" s="2" t="s">
        <v>23</v>
      </c>
      <c r="O1375" s="2" t="s">
        <v>24</v>
      </c>
      <c r="P1375" s="2" t="s">
        <v>33</v>
      </c>
      <c r="Q1375" s="2" t="s">
        <v>641</v>
      </c>
      <c r="R1375" s="2" t="s">
        <v>49</v>
      </c>
    </row>
    <row r="1376" spans="1:18" x14ac:dyDescent="0.25">
      <c r="A1376" s="2" t="s">
        <v>4274</v>
      </c>
      <c r="B1376" s="6">
        <v>45698</v>
      </c>
      <c r="C1376" s="2" t="s">
        <v>670</v>
      </c>
      <c r="D1376" s="2" t="s">
        <v>147</v>
      </c>
      <c r="E1376" s="2" t="s">
        <v>778</v>
      </c>
      <c r="F1376" s="2" t="s">
        <v>779</v>
      </c>
      <c r="G1376" s="2">
        <v>1</v>
      </c>
      <c r="H1376" s="3">
        <v>332.73</v>
      </c>
      <c r="I1376" s="2">
        <v>20</v>
      </c>
      <c r="J1376" s="3">
        <v>66.55</v>
      </c>
      <c r="K1376" s="3">
        <v>266.18</v>
      </c>
      <c r="L1376" s="3">
        <v>261.22000000000003</v>
      </c>
      <c r="M1376" s="3">
        <v>4.96</v>
      </c>
      <c r="N1376" s="2" t="s">
        <v>68</v>
      </c>
      <c r="O1376" s="2" t="s">
        <v>24</v>
      </c>
      <c r="P1376" s="2" t="s">
        <v>25</v>
      </c>
      <c r="Q1376" s="2" t="s">
        <v>3006</v>
      </c>
      <c r="R1376" s="2" t="s">
        <v>49</v>
      </c>
    </row>
    <row r="1377" spans="1:18" x14ac:dyDescent="0.25">
      <c r="A1377" s="2" t="s">
        <v>4364</v>
      </c>
      <c r="B1377" s="6">
        <v>45698</v>
      </c>
      <c r="C1377" s="2" t="s">
        <v>3843</v>
      </c>
      <c r="D1377" s="2" t="s">
        <v>30</v>
      </c>
      <c r="E1377" s="2" t="s">
        <v>2307</v>
      </c>
      <c r="F1377" s="2" t="s">
        <v>2308</v>
      </c>
      <c r="G1377" s="2">
        <v>4</v>
      </c>
      <c r="H1377" s="3">
        <v>448.94</v>
      </c>
      <c r="I1377" s="2">
        <v>15</v>
      </c>
      <c r="J1377" s="3">
        <v>269.36</v>
      </c>
      <c r="K1377" s="3">
        <v>1526.4</v>
      </c>
      <c r="L1377" s="3">
        <v>1520.32</v>
      </c>
      <c r="M1377" s="3">
        <v>6.08</v>
      </c>
      <c r="N1377" s="2" t="s">
        <v>47</v>
      </c>
      <c r="O1377" s="2" t="s">
        <v>24</v>
      </c>
      <c r="P1377" s="2" t="s">
        <v>25</v>
      </c>
      <c r="Q1377" s="2" t="s">
        <v>2007</v>
      </c>
      <c r="R1377" s="2" t="s">
        <v>49</v>
      </c>
    </row>
    <row r="1378" spans="1:18" x14ac:dyDescent="0.25">
      <c r="A1378" s="2" t="s">
        <v>4485</v>
      </c>
      <c r="B1378" s="6">
        <v>45698</v>
      </c>
      <c r="C1378" s="2" t="s">
        <v>1696</v>
      </c>
      <c r="D1378" s="2" t="s">
        <v>176</v>
      </c>
      <c r="E1378" s="2" t="s">
        <v>1903</v>
      </c>
      <c r="F1378" s="2" t="s">
        <v>3260</v>
      </c>
      <c r="G1378" s="2">
        <v>2</v>
      </c>
      <c r="H1378" s="3">
        <v>355.64</v>
      </c>
      <c r="I1378" s="2">
        <v>0</v>
      </c>
      <c r="J1378" s="3">
        <v>0</v>
      </c>
      <c r="K1378" s="3">
        <v>711.28</v>
      </c>
      <c r="L1378" s="3">
        <v>606.82000000000005</v>
      </c>
      <c r="M1378" s="3">
        <v>104.46</v>
      </c>
      <c r="N1378" s="2" t="s">
        <v>80</v>
      </c>
      <c r="O1378" s="2" t="s">
        <v>24</v>
      </c>
      <c r="P1378" s="2" t="s">
        <v>25</v>
      </c>
      <c r="Q1378" s="2" t="s">
        <v>2897</v>
      </c>
      <c r="R1378" s="2" t="s">
        <v>49</v>
      </c>
    </row>
    <row r="1379" spans="1:18" x14ac:dyDescent="0.25">
      <c r="A1379" s="2" t="s">
        <v>2228</v>
      </c>
      <c r="B1379" s="6">
        <v>45667</v>
      </c>
      <c r="C1379" s="2" t="s">
        <v>1095</v>
      </c>
      <c r="D1379" s="2" t="s">
        <v>493</v>
      </c>
      <c r="E1379" s="2" t="s">
        <v>1190</v>
      </c>
      <c r="F1379" s="2" t="s">
        <v>1191</v>
      </c>
      <c r="G1379" s="2">
        <v>3</v>
      </c>
      <c r="H1379" s="3">
        <v>232.58</v>
      </c>
      <c r="I1379" s="2">
        <v>0</v>
      </c>
      <c r="J1379" s="3">
        <v>0</v>
      </c>
      <c r="K1379" s="3">
        <v>697.74</v>
      </c>
      <c r="L1379" s="3">
        <v>573.6</v>
      </c>
      <c r="M1379" s="3">
        <v>124.14</v>
      </c>
      <c r="N1379" s="2" t="s">
        <v>47</v>
      </c>
      <c r="O1379" s="2" t="s">
        <v>24</v>
      </c>
      <c r="P1379" s="2" t="s">
        <v>55</v>
      </c>
      <c r="Q1379" s="2" t="s">
        <v>1647</v>
      </c>
      <c r="R1379" s="2" t="s">
        <v>49</v>
      </c>
    </row>
    <row r="1380" spans="1:18" x14ac:dyDescent="0.25">
      <c r="A1380" s="2" t="s">
        <v>2938</v>
      </c>
      <c r="B1380" s="6">
        <v>45667</v>
      </c>
      <c r="C1380" s="2" t="s">
        <v>2939</v>
      </c>
      <c r="D1380" s="2" t="s">
        <v>326</v>
      </c>
      <c r="E1380" s="2" t="s">
        <v>1471</v>
      </c>
      <c r="F1380" s="2" t="s">
        <v>1472</v>
      </c>
      <c r="G1380" s="2">
        <v>2</v>
      </c>
      <c r="H1380" s="3">
        <v>400.33</v>
      </c>
      <c r="I1380" s="2">
        <v>20</v>
      </c>
      <c r="J1380" s="3">
        <v>160.13</v>
      </c>
      <c r="K1380" s="3">
        <v>640.53</v>
      </c>
      <c r="L1380" s="3">
        <v>681.8</v>
      </c>
      <c r="M1380" s="3">
        <v>-41.27</v>
      </c>
      <c r="N1380" s="2" t="s">
        <v>80</v>
      </c>
      <c r="O1380" s="2" t="s">
        <v>24</v>
      </c>
      <c r="P1380" s="2" t="s">
        <v>25</v>
      </c>
      <c r="Q1380" s="2" t="s">
        <v>2940</v>
      </c>
      <c r="R1380" s="2" t="s">
        <v>49</v>
      </c>
    </row>
    <row r="1381" spans="1:18" x14ac:dyDescent="0.25">
      <c r="A1381" s="2" t="s">
        <v>3341</v>
      </c>
      <c r="B1381" s="6">
        <v>45667</v>
      </c>
      <c r="C1381" s="2" t="s">
        <v>2541</v>
      </c>
      <c r="D1381" s="2" t="s">
        <v>95</v>
      </c>
      <c r="E1381" s="2" t="s">
        <v>639</v>
      </c>
      <c r="F1381" s="2" t="s">
        <v>1365</v>
      </c>
      <c r="G1381" s="2">
        <v>7</v>
      </c>
      <c r="H1381" s="3">
        <v>529.67999999999995</v>
      </c>
      <c r="I1381" s="2">
        <v>15</v>
      </c>
      <c r="J1381" s="3">
        <v>556.16</v>
      </c>
      <c r="K1381" s="3">
        <v>3151.6</v>
      </c>
      <c r="L1381" s="3">
        <v>2771.09</v>
      </c>
      <c r="M1381" s="3">
        <v>380.51</v>
      </c>
      <c r="N1381" s="2" t="s">
        <v>40</v>
      </c>
      <c r="O1381" s="2" t="s">
        <v>24</v>
      </c>
      <c r="P1381" s="2" t="s">
        <v>25</v>
      </c>
      <c r="Q1381" s="2" t="s">
        <v>3342</v>
      </c>
      <c r="R1381" s="2" t="s">
        <v>49</v>
      </c>
    </row>
    <row r="1382" spans="1:18" x14ac:dyDescent="0.25">
      <c r="A1382" s="2" t="s">
        <v>3402</v>
      </c>
      <c r="B1382" s="6">
        <v>45667</v>
      </c>
      <c r="C1382" s="2" t="s">
        <v>1240</v>
      </c>
      <c r="D1382" s="2" t="s">
        <v>141</v>
      </c>
      <c r="E1382" s="2" t="s">
        <v>355</v>
      </c>
      <c r="F1382" s="2" t="s">
        <v>356</v>
      </c>
      <c r="G1382" s="2">
        <v>5</v>
      </c>
      <c r="H1382" s="3">
        <v>463.77</v>
      </c>
      <c r="I1382" s="2">
        <v>10</v>
      </c>
      <c r="J1382" s="3">
        <v>231.88</v>
      </c>
      <c r="K1382" s="3">
        <v>2086.9699999999998</v>
      </c>
      <c r="L1382" s="3">
        <v>1327.2</v>
      </c>
      <c r="M1382" s="3">
        <v>759.77</v>
      </c>
      <c r="N1382" s="2" t="s">
        <v>80</v>
      </c>
      <c r="O1382" s="2" t="s">
        <v>24</v>
      </c>
      <c r="P1382" s="2" t="s">
        <v>25</v>
      </c>
      <c r="Q1382" s="2" t="s">
        <v>368</v>
      </c>
      <c r="R1382" s="2" t="s">
        <v>49</v>
      </c>
    </row>
    <row r="1383" spans="1:18" x14ac:dyDescent="0.25">
      <c r="A1383" s="2" t="s">
        <v>3570</v>
      </c>
      <c r="B1383" s="6">
        <v>45667</v>
      </c>
      <c r="C1383" s="2" t="s">
        <v>319</v>
      </c>
      <c r="D1383" s="2" t="s">
        <v>59</v>
      </c>
      <c r="E1383" s="2" t="s">
        <v>171</v>
      </c>
      <c r="F1383" s="2" t="s">
        <v>2462</v>
      </c>
      <c r="G1383" s="2">
        <v>6</v>
      </c>
      <c r="H1383" s="3">
        <v>373.25</v>
      </c>
      <c r="I1383" s="2">
        <v>10</v>
      </c>
      <c r="J1383" s="3">
        <v>223.95</v>
      </c>
      <c r="K1383" s="3">
        <v>2015.55</v>
      </c>
      <c r="L1383" s="3">
        <v>1630.68</v>
      </c>
      <c r="M1383" s="3">
        <v>384.87</v>
      </c>
      <c r="N1383" s="2" t="s">
        <v>80</v>
      </c>
      <c r="O1383" s="2" t="s">
        <v>24</v>
      </c>
      <c r="P1383" s="2" t="s">
        <v>25</v>
      </c>
      <c r="Q1383" s="2" t="s">
        <v>334</v>
      </c>
      <c r="R1383" s="2" t="s">
        <v>49</v>
      </c>
    </row>
    <row r="1384" spans="1:18" x14ac:dyDescent="0.25">
      <c r="A1384" s="2" t="s">
        <v>4004</v>
      </c>
      <c r="B1384" s="6">
        <v>45667</v>
      </c>
      <c r="C1384" s="2" t="s">
        <v>508</v>
      </c>
      <c r="D1384" s="2" t="s">
        <v>371</v>
      </c>
      <c r="E1384" s="2" t="s">
        <v>1323</v>
      </c>
      <c r="F1384" s="2" t="s">
        <v>2870</v>
      </c>
      <c r="G1384" s="2">
        <v>8</v>
      </c>
      <c r="H1384" s="3">
        <v>401.72</v>
      </c>
      <c r="I1384" s="2">
        <v>20</v>
      </c>
      <c r="J1384" s="3">
        <v>642.75</v>
      </c>
      <c r="K1384" s="3">
        <v>2571.0100000000002</v>
      </c>
      <c r="L1384" s="3">
        <v>2479.84</v>
      </c>
      <c r="M1384" s="3">
        <v>91.17</v>
      </c>
      <c r="N1384" s="2" t="s">
        <v>68</v>
      </c>
      <c r="O1384" s="2" t="s">
        <v>24</v>
      </c>
      <c r="P1384" s="2" t="s">
        <v>55</v>
      </c>
      <c r="Q1384" s="2" t="s">
        <v>2019</v>
      </c>
      <c r="R1384" s="2" t="s">
        <v>49</v>
      </c>
    </row>
    <row r="1385" spans="1:18" x14ac:dyDescent="0.25">
      <c r="A1385" s="2" t="s">
        <v>4037</v>
      </c>
      <c r="B1385" s="6">
        <v>45667</v>
      </c>
      <c r="C1385" s="2" t="s">
        <v>2582</v>
      </c>
      <c r="D1385" s="2" t="s">
        <v>1156</v>
      </c>
      <c r="E1385" s="2" t="s">
        <v>1162</v>
      </c>
      <c r="F1385" s="2" t="s">
        <v>328</v>
      </c>
      <c r="G1385" s="2">
        <v>3</v>
      </c>
      <c r="H1385" s="3">
        <v>169.46</v>
      </c>
      <c r="I1385" s="2">
        <v>15</v>
      </c>
      <c r="J1385" s="3">
        <v>76.260000000000005</v>
      </c>
      <c r="K1385" s="3">
        <v>432.12</v>
      </c>
      <c r="L1385" s="3">
        <v>327.63</v>
      </c>
      <c r="M1385" s="3">
        <v>104.49</v>
      </c>
      <c r="N1385" s="2" t="s">
        <v>133</v>
      </c>
      <c r="O1385" s="2" t="s">
        <v>24</v>
      </c>
      <c r="P1385" s="2" t="s">
        <v>55</v>
      </c>
      <c r="Q1385" s="2" t="s">
        <v>688</v>
      </c>
      <c r="R1385" s="2" t="s">
        <v>49</v>
      </c>
    </row>
    <row r="1386" spans="1:18" x14ac:dyDescent="0.25">
      <c r="A1386" s="2" t="s">
        <v>1921</v>
      </c>
      <c r="B1386" s="6">
        <v>45930</v>
      </c>
      <c r="C1386" s="2" t="s">
        <v>1922</v>
      </c>
      <c r="D1386" s="2" t="s">
        <v>296</v>
      </c>
      <c r="E1386" s="2" t="s">
        <v>968</v>
      </c>
      <c r="F1386" s="2" t="s">
        <v>1738</v>
      </c>
      <c r="G1386" s="2">
        <v>2</v>
      </c>
      <c r="H1386" s="3">
        <v>507.5</v>
      </c>
      <c r="I1386" s="2">
        <v>0</v>
      </c>
      <c r="J1386" s="3">
        <v>0</v>
      </c>
      <c r="K1386" s="3">
        <v>1015</v>
      </c>
      <c r="L1386" s="3">
        <v>726.58</v>
      </c>
      <c r="M1386" s="3">
        <v>288.42</v>
      </c>
      <c r="N1386" s="2" t="s">
        <v>133</v>
      </c>
      <c r="O1386" s="2" t="s">
        <v>24</v>
      </c>
      <c r="P1386" s="2" t="s">
        <v>25</v>
      </c>
      <c r="Q1386" s="2" t="s">
        <v>1336</v>
      </c>
      <c r="R1386" s="2" t="s">
        <v>49</v>
      </c>
    </row>
    <row r="1387" spans="1:18" x14ac:dyDescent="0.25">
      <c r="A1387" s="2" t="s">
        <v>2199</v>
      </c>
      <c r="B1387" s="6">
        <v>45930</v>
      </c>
      <c r="C1387" s="2" t="s">
        <v>643</v>
      </c>
      <c r="D1387" s="2" t="s">
        <v>680</v>
      </c>
      <c r="E1387" s="2" t="s">
        <v>85</v>
      </c>
      <c r="F1387" s="2" t="s">
        <v>2200</v>
      </c>
      <c r="G1387" s="2">
        <v>4</v>
      </c>
      <c r="H1387" s="3">
        <v>157.97999999999999</v>
      </c>
      <c r="I1387" s="2">
        <v>5</v>
      </c>
      <c r="J1387" s="3">
        <v>31.6</v>
      </c>
      <c r="K1387" s="3">
        <v>600.32000000000005</v>
      </c>
      <c r="L1387" s="3">
        <v>551.79999999999995</v>
      </c>
      <c r="M1387" s="3">
        <v>48.52</v>
      </c>
      <c r="N1387" s="2" t="s">
        <v>133</v>
      </c>
      <c r="O1387" s="2" t="s">
        <v>24</v>
      </c>
      <c r="P1387" s="2" t="s">
        <v>25</v>
      </c>
      <c r="Q1387" s="2" t="s">
        <v>2201</v>
      </c>
      <c r="R1387" s="2" t="s">
        <v>49</v>
      </c>
    </row>
    <row r="1388" spans="1:18" x14ac:dyDescent="0.25">
      <c r="A1388" s="2" t="s">
        <v>2440</v>
      </c>
      <c r="B1388" s="6">
        <v>45930</v>
      </c>
      <c r="C1388" s="2" t="s">
        <v>2441</v>
      </c>
      <c r="D1388" s="2" t="s">
        <v>371</v>
      </c>
      <c r="E1388" s="2" t="s">
        <v>1109</v>
      </c>
      <c r="F1388" s="2" t="s">
        <v>1110</v>
      </c>
      <c r="G1388" s="2">
        <v>3</v>
      </c>
      <c r="H1388" s="3">
        <v>380.12</v>
      </c>
      <c r="I1388" s="2">
        <v>5</v>
      </c>
      <c r="J1388" s="3">
        <v>57.02</v>
      </c>
      <c r="K1388" s="3">
        <v>1083.3399999999999</v>
      </c>
      <c r="L1388" s="3">
        <v>929.94</v>
      </c>
      <c r="M1388" s="3">
        <v>153.4</v>
      </c>
      <c r="N1388" s="2" t="s">
        <v>40</v>
      </c>
      <c r="O1388" s="2" t="s">
        <v>24</v>
      </c>
      <c r="P1388" s="2" t="s">
        <v>25</v>
      </c>
      <c r="Q1388" s="2" t="s">
        <v>1712</v>
      </c>
      <c r="R1388" s="2" t="s">
        <v>49</v>
      </c>
    </row>
    <row r="1389" spans="1:18" x14ac:dyDescent="0.25">
      <c r="A1389" s="2" t="s">
        <v>2551</v>
      </c>
      <c r="B1389" s="6">
        <v>45930</v>
      </c>
      <c r="C1389" s="2" t="s">
        <v>2057</v>
      </c>
      <c r="D1389" s="2" t="s">
        <v>2552</v>
      </c>
      <c r="E1389" s="2" t="s">
        <v>589</v>
      </c>
      <c r="F1389" s="2" t="s">
        <v>590</v>
      </c>
      <c r="G1389" s="2">
        <v>4</v>
      </c>
      <c r="H1389" s="3">
        <v>72.930000000000007</v>
      </c>
      <c r="I1389" s="2">
        <v>15</v>
      </c>
      <c r="J1389" s="3">
        <v>43.76</v>
      </c>
      <c r="K1389" s="3">
        <v>247.96</v>
      </c>
      <c r="L1389" s="3">
        <v>217</v>
      </c>
      <c r="M1389" s="3">
        <v>30.96</v>
      </c>
      <c r="N1389" s="2" t="s">
        <v>23</v>
      </c>
      <c r="O1389" s="2" t="s">
        <v>24</v>
      </c>
      <c r="P1389" s="2" t="s">
        <v>25</v>
      </c>
      <c r="Q1389" s="2" t="s">
        <v>2415</v>
      </c>
      <c r="R1389" s="2" t="s">
        <v>49</v>
      </c>
    </row>
    <row r="1390" spans="1:18" x14ac:dyDescent="0.25">
      <c r="A1390" s="2" t="s">
        <v>1478</v>
      </c>
      <c r="B1390" s="6">
        <v>45929</v>
      </c>
      <c r="C1390" s="2" t="s">
        <v>922</v>
      </c>
      <c r="D1390" s="2" t="s">
        <v>89</v>
      </c>
      <c r="E1390" s="2" t="s">
        <v>1479</v>
      </c>
      <c r="F1390" s="2" t="s">
        <v>1113</v>
      </c>
      <c r="G1390" s="2">
        <v>4</v>
      </c>
      <c r="H1390" s="3">
        <v>38.659999999999997</v>
      </c>
      <c r="I1390" s="2">
        <v>5</v>
      </c>
      <c r="J1390" s="3">
        <v>7.73</v>
      </c>
      <c r="K1390" s="3">
        <v>146.91</v>
      </c>
      <c r="L1390" s="3">
        <v>129.6</v>
      </c>
      <c r="M1390" s="3">
        <v>17.309999999999999</v>
      </c>
      <c r="N1390" s="2" t="s">
        <v>80</v>
      </c>
      <c r="O1390" s="2" t="s">
        <v>24</v>
      </c>
      <c r="P1390" s="2" t="s">
        <v>25</v>
      </c>
      <c r="Q1390" s="2" t="s">
        <v>1298</v>
      </c>
      <c r="R1390" s="2" t="s">
        <v>49</v>
      </c>
    </row>
    <row r="1391" spans="1:18" x14ac:dyDescent="0.25">
      <c r="A1391" s="2" t="s">
        <v>2068</v>
      </c>
      <c r="B1391" s="6">
        <v>45929</v>
      </c>
      <c r="C1391" s="2" t="s">
        <v>2069</v>
      </c>
      <c r="D1391" s="2" t="s">
        <v>666</v>
      </c>
      <c r="E1391" s="2" t="s">
        <v>1682</v>
      </c>
      <c r="F1391" s="2" t="s">
        <v>2070</v>
      </c>
      <c r="G1391" s="2">
        <v>1</v>
      </c>
      <c r="H1391" s="3">
        <v>372.61</v>
      </c>
      <c r="I1391" s="2">
        <v>20</v>
      </c>
      <c r="J1391" s="3">
        <v>74.52</v>
      </c>
      <c r="K1391" s="3">
        <v>298.08999999999997</v>
      </c>
      <c r="L1391" s="3">
        <v>319.91000000000003</v>
      </c>
      <c r="M1391" s="3">
        <v>-21.82</v>
      </c>
      <c r="N1391" s="2" t="s">
        <v>23</v>
      </c>
      <c r="O1391" s="2" t="s">
        <v>24</v>
      </c>
      <c r="P1391" s="2" t="s">
        <v>55</v>
      </c>
      <c r="Q1391" s="2" t="s">
        <v>2071</v>
      </c>
      <c r="R1391" s="2" t="s">
        <v>49</v>
      </c>
    </row>
    <row r="1392" spans="1:18" x14ac:dyDescent="0.25">
      <c r="A1392" s="2" t="s">
        <v>2393</v>
      </c>
      <c r="B1392" s="6">
        <v>45929</v>
      </c>
      <c r="C1392" s="2" t="s">
        <v>2394</v>
      </c>
      <c r="D1392" s="2" t="s">
        <v>723</v>
      </c>
      <c r="E1392" s="2" t="s">
        <v>66</v>
      </c>
      <c r="F1392" s="2" t="s">
        <v>1158</v>
      </c>
      <c r="G1392" s="2">
        <v>7</v>
      </c>
      <c r="H1392" s="3">
        <v>426.49</v>
      </c>
      <c r="I1392" s="2">
        <v>15</v>
      </c>
      <c r="J1392" s="3">
        <v>447.81</v>
      </c>
      <c r="K1392" s="3">
        <v>2537.62</v>
      </c>
      <c r="L1392" s="3">
        <v>2110.9899999999998</v>
      </c>
      <c r="M1392" s="3">
        <v>426.63</v>
      </c>
      <c r="N1392" s="2" t="s">
        <v>47</v>
      </c>
      <c r="O1392" s="2" t="s">
        <v>24</v>
      </c>
      <c r="P1392" s="2" t="s">
        <v>25</v>
      </c>
      <c r="Q1392" s="2" t="s">
        <v>2395</v>
      </c>
      <c r="R1392" s="2" t="s">
        <v>49</v>
      </c>
    </row>
    <row r="1393" spans="1:18" x14ac:dyDescent="0.25">
      <c r="A1393" s="2" t="s">
        <v>2853</v>
      </c>
      <c r="B1393" s="6">
        <v>45929</v>
      </c>
      <c r="C1393" s="2" t="s">
        <v>1624</v>
      </c>
      <c r="D1393" s="2" t="s">
        <v>1678</v>
      </c>
      <c r="E1393" s="2" t="s">
        <v>704</v>
      </c>
      <c r="F1393" s="2" t="s">
        <v>1986</v>
      </c>
      <c r="G1393" s="2">
        <v>7</v>
      </c>
      <c r="H1393" s="3">
        <v>367.68</v>
      </c>
      <c r="I1393" s="2">
        <v>15</v>
      </c>
      <c r="J1393" s="3">
        <v>386.06</v>
      </c>
      <c r="K1393" s="3">
        <v>2187.6999999999998</v>
      </c>
      <c r="L1393" s="3">
        <v>1862.7</v>
      </c>
      <c r="M1393" s="3">
        <v>325</v>
      </c>
      <c r="N1393" s="2" t="s">
        <v>23</v>
      </c>
      <c r="O1393" s="2" t="s">
        <v>24</v>
      </c>
      <c r="P1393" s="2" t="s">
        <v>25</v>
      </c>
      <c r="Q1393" s="2" t="s">
        <v>2100</v>
      </c>
      <c r="R1393" s="2" t="s">
        <v>49</v>
      </c>
    </row>
    <row r="1394" spans="1:18" x14ac:dyDescent="0.25">
      <c r="A1394" s="2" t="s">
        <v>1012</v>
      </c>
      <c r="B1394" s="6">
        <v>45928</v>
      </c>
      <c r="C1394" s="2" t="s">
        <v>1013</v>
      </c>
      <c r="D1394" s="2" t="s">
        <v>905</v>
      </c>
      <c r="E1394" s="2" t="s">
        <v>66</v>
      </c>
      <c r="F1394" s="2" t="s">
        <v>1014</v>
      </c>
      <c r="G1394" s="2">
        <v>7</v>
      </c>
      <c r="H1394" s="3">
        <v>498.08</v>
      </c>
      <c r="I1394" s="2">
        <v>5</v>
      </c>
      <c r="J1394" s="3">
        <v>174.33</v>
      </c>
      <c r="K1394" s="3">
        <v>3809.06</v>
      </c>
      <c r="L1394" s="3">
        <v>2783.83</v>
      </c>
      <c r="M1394" s="3">
        <v>1025.23</v>
      </c>
      <c r="N1394" s="2" t="s">
        <v>80</v>
      </c>
      <c r="O1394" s="2" t="s">
        <v>24</v>
      </c>
      <c r="P1394" s="2" t="s">
        <v>33</v>
      </c>
      <c r="Q1394" s="2" t="s">
        <v>697</v>
      </c>
      <c r="R1394" s="2" t="s">
        <v>27</v>
      </c>
    </row>
    <row r="1395" spans="1:18" x14ac:dyDescent="0.25">
      <c r="A1395" s="2" t="s">
        <v>1445</v>
      </c>
      <c r="B1395" s="6">
        <v>45928</v>
      </c>
      <c r="C1395" s="2" t="s">
        <v>477</v>
      </c>
      <c r="D1395" s="2" t="s">
        <v>214</v>
      </c>
      <c r="E1395" s="2" t="s">
        <v>1385</v>
      </c>
      <c r="F1395" s="2" t="s">
        <v>1386</v>
      </c>
      <c r="G1395" s="2">
        <v>3</v>
      </c>
      <c r="H1395" s="3">
        <v>169.7</v>
      </c>
      <c r="I1395" s="2">
        <v>0</v>
      </c>
      <c r="J1395" s="3">
        <v>0</v>
      </c>
      <c r="K1395" s="3">
        <v>585.46</v>
      </c>
      <c r="L1395" s="3">
        <v>338.4</v>
      </c>
      <c r="M1395" s="3">
        <v>247.06</v>
      </c>
      <c r="N1395" s="2" t="s">
        <v>40</v>
      </c>
      <c r="O1395" s="2" t="s">
        <v>24</v>
      </c>
      <c r="P1395" s="2" t="s">
        <v>25</v>
      </c>
      <c r="Q1395" s="2" t="s">
        <v>1446</v>
      </c>
      <c r="R1395" s="2" t="s">
        <v>27</v>
      </c>
    </row>
    <row r="1396" spans="1:18" x14ac:dyDescent="0.25">
      <c r="A1396" s="2" t="s">
        <v>1451</v>
      </c>
      <c r="B1396" s="6">
        <v>45928</v>
      </c>
      <c r="C1396" s="2" t="s">
        <v>1452</v>
      </c>
      <c r="D1396" s="2" t="s">
        <v>714</v>
      </c>
      <c r="E1396" s="2" t="s">
        <v>1453</v>
      </c>
      <c r="F1396" s="2" t="s">
        <v>1454</v>
      </c>
      <c r="G1396" s="2">
        <v>1</v>
      </c>
      <c r="H1396" s="3">
        <v>161.03</v>
      </c>
      <c r="I1396" s="2">
        <v>10</v>
      </c>
      <c r="J1396" s="3">
        <v>16.100000000000001</v>
      </c>
      <c r="K1396" s="3">
        <v>166.67</v>
      </c>
      <c r="L1396" s="3">
        <v>124.24</v>
      </c>
      <c r="M1396" s="3">
        <v>42.43</v>
      </c>
      <c r="N1396" s="2" t="s">
        <v>40</v>
      </c>
      <c r="O1396" s="2" t="s">
        <v>24</v>
      </c>
      <c r="P1396" s="2" t="s">
        <v>55</v>
      </c>
      <c r="Q1396" s="2" t="s">
        <v>1455</v>
      </c>
      <c r="R1396" s="2" t="s">
        <v>27</v>
      </c>
    </row>
    <row r="1397" spans="1:18" x14ac:dyDescent="0.25">
      <c r="A1397" s="2" t="s">
        <v>1642</v>
      </c>
      <c r="B1397" s="6">
        <v>45928</v>
      </c>
      <c r="C1397" s="2" t="s">
        <v>76</v>
      </c>
      <c r="D1397" s="2" t="s">
        <v>158</v>
      </c>
      <c r="E1397" s="2" t="s">
        <v>962</v>
      </c>
      <c r="F1397" s="2" t="s">
        <v>963</v>
      </c>
      <c r="G1397" s="2">
        <v>3</v>
      </c>
      <c r="H1397" s="3">
        <v>306.62</v>
      </c>
      <c r="I1397" s="2">
        <v>0</v>
      </c>
      <c r="J1397" s="3">
        <v>0</v>
      </c>
      <c r="K1397" s="3">
        <v>1057.8399999999999</v>
      </c>
      <c r="L1397" s="3">
        <v>779.79</v>
      </c>
      <c r="M1397" s="3">
        <v>278.05</v>
      </c>
      <c r="N1397" s="2" t="s">
        <v>80</v>
      </c>
      <c r="O1397" s="2" t="s">
        <v>24</v>
      </c>
      <c r="P1397" s="2" t="s">
        <v>25</v>
      </c>
      <c r="Q1397" s="2" t="s">
        <v>1643</v>
      </c>
      <c r="R1397" s="2" t="s">
        <v>27</v>
      </c>
    </row>
    <row r="1398" spans="1:18" x14ac:dyDescent="0.25">
      <c r="A1398" s="2" t="s">
        <v>1838</v>
      </c>
      <c r="B1398" s="6">
        <v>45928</v>
      </c>
      <c r="C1398" s="2" t="s">
        <v>1581</v>
      </c>
      <c r="D1398" s="2" t="s">
        <v>384</v>
      </c>
      <c r="E1398" s="2" t="s">
        <v>343</v>
      </c>
      <c r="F1398" s="2" t="s">
        <v>344</v>
      </c>
      <c r="G1398" s="2">
        <v>2</v>
      </c>
      <c r="H1398" s="3">
        <v>389.61</v>
      </c>
      <c r="I1398" s="2">
        <v>10</v>
      </c>
      <c r="J1398" s="3">
        <v>77.92</v>
      </c>
      <c r="K1398" s="3">
        <v>806.5</v>
      </c>
      <c r="L1398" s="3">
        <v>672.14</v>
      </c>
      <c r="M1398" s="3">
        <v>134.36000000000001</v>
      </c>
      <c r="N1398" s="2" t="s">
        <v>68</v>
      </c>
      <c r="O1398" s="2" t="s">
        <v>24</v>
      </c>
      <c r="P1398" s="2" t="s">
        <v>25</v>
      </c>
      <c r="Q1398" s="2" t="s">
        <v>1839</v>
      </c>
      <c r="R1398" s="2" t="s">
        <v>27</v>
      </c>
    </row>
    <row r="1399" spans="1:18" x14ac:dyDescent="0.25">
      <c r="A1399" s="2" t="s">
        <v>2195</v>
      </c>
      <c r="B1399" s="6">
        <v>45928</v>
      </c>
      <c r="C1399" s="2" t="s">
        <v>1029</v>
      </c>
      <c r="D1399" s="2" t="s">
        <v>812</v>
      </c>
      <c r="E1399" s="2" t="s">
        <v>327</v>
      </c>
      <c r="F1399" s="2" t="s">
        <v>328</v>
      </c>
      <c r="G1399" s="2">
        <v>4</v>
      </c>
      <c r="H1399" s="3">
        <v>540.54</v>
      </c>
      <c r="I1399" s="2">
        <v>5</v>
      </c>
      <c r="J1399" s="3">
        <v>108.11</v>
      </c>
      <c r="K1399" s="3">
        <v>2362.16</v>
      </c>
      <c r="L1399" s="3">
        <v>1516.76</v>
      </c>
      <c r="M1399" s="3">
        <v>845.4</v>
      </c>
      <c r="N1399" s="2" t="s">
        <v>80</v>
      </c>
      <c r="O1399" s="2" t="s">
        <v>24</v>
      </c>
      <c r="P1399" s="2" t="s">
        <v>33</v>
      </c>
      <c r="Q1399" s="2" t="s">
        <v>2196</v>
      </c>
      <c r="R1399" s="2" t="s">
        <v>27</v>
      </c>
    </row>
    <row r="1400" spans="1:18" x14ac:dyDescent="0.25">
      <c r="A1400" s="2" t="s">
        <v>2270</v>
      </c>
      <c r="B1400" s="6">
        <v>45928</v>
      </c>
      <c r="C1400" s="2" t="s">
        <v>2271</v>
      </c>
      <c r="D1400" s="2" t="s">
        <v>1706</v>
      </c>
      <c r="E1400" s="2" t="s">
        <v>617</v>
      </c>
      <c r="F1400" s="2" t="s">
        <v>239</v>
      </c>
      <c r="G1400" s="2">
        <v>3</v>
      </c>
      <c r="H1400" s="3">
        <v>268.32</v>
      </c>
      <c r="I1400" s="2">
        <v>20</v>
      </c>
      <c r="J1400" s="3">
        <v>160.99</v>
      </c>
      <c r="K1400" s="3">
        <v>740.57</v>
      </c>
      <c r="L1400" s="3">
        <v>724.32</v>
      </c>
      <c r="M1400" s="3">
        <v>16.25</v>
      </c>
      <c r="N1400" s="2" t="s">
        <v>40</v>
      </c>
      <c r="O1400" s="2" t="s">
        <v>24</v>
      </c>
      <c r="P1400" s="2" t="s">
        <v>25</v>
      </c>
      <c r="Q1400" s="2" t="s">
        <v>2272</v>
      </c>
      <c r="R1400" s="2" t="s">
        <v>27</v>
      </c>
    </row>
    <row r="1401" spans="1:18" x14ac:dyDescent="0.25">
      <c r="A1401" s="2" t="s">
        <v>2694</v>
      </c>
      <c r="B1401" s="6">
        <v>45928</v>
      </c>
      <c r="C1401" s="2" t="s">
        <v>2695</v>
      </c>
      <c r="D1401" s="2" t="s">
        <v>745</v>
      </c>
      <c r="E1401" s="2" t="s">
        <v>634</v>
      </c>
      <c r="F1401" s="2" t="s">
        <v>1859</v>
      </c>
      <c r="G1401" s="2">
        <v>3</v>
      </c>
      <c r="H1401" s="3">
        <v>168.36</v>
      </c>
      <c r="I1401" s="2">
        <v>0</v>
      </c>
      <c r="J1401" s="3">
        <v>0</v>
      </c>
      <c r="K1401" s="3">
        <v>580.84</v>
      </c>
      <c r="L1401" s="3">
        <v>306.69</v>
      </c>
      <c r="M1401" s="3">
        <v>274.14999999999998</v>
      </c>
      <c r="N1401" s="2" t="s">
        <v>40</v>
      </c>
      <c r="O1401" s="2" t="s">
        <v>24</v>
      </c>
      <c r="P1401" s="2" t="s">
        <v>25</v>
      </c>
      <c r="Q1401" s="2" t="s">
        <v>2343</v>
      </c>
      <c r="R1401" s="2" t="s">
        <v>27</v>
      </c>
    </row>
    <row r="1402" spans="1:18" x14ac:dyDescent="0.25">
      <c r="A1402" s="2" t="s">
        <v>2703</v>
      </c>
      <c r="B1402" s="6">
        <v>45928</v>
      </c>
      <c r="C1402" s="2" t="s">
        <v>1561</v>
      </c>
      <c r="D1402" s="2" t="s">
        <v>732</v>
      </c>
      <c r="E1402" s="2" t="s">
        <v>215</v>
      </c>
      <c r="F1402" s="2" t="s">
        <v>216</v>
      </c>
      <c r="G1402" s="2">
        <v>3</v>
      </c>
      <c r="H1402" s="3">
        <v>661.91</v>
      </c>
      <c r="I1402" s="2">
        <v>15</v>
      </c>
      <c r="J1402" s="3">
        <v>297.86</v>
      </c>
      <c r="K1402" s="3">
        <v>1941.05</v>
      </c>
      <c r="L1402" s="3">
        <v>1196.1600000000001</v>
      </c>
      <c r="M1402" s="3">
        <v>744.89</v>
      </c>
      <c r="N1402" s="2" t="s">
        <v>133</v>
      </c>
      <c r="O1402" s="2" t="s">
        <v>24</v>
      </c>
      <c r="P1402" s="2" t="s">
        <v>25</v>
      </c>
      <c r="Q1402" s="2" t="s">
        <v>1163</v>
      </c>
      <c r="R1402" s="2" t="s">
        <v>27</v>
      </c>
    </row>
    <row r="1403" spans="1:18" x14ac:dyDescent="0.25">
      <c r="A1403" s="2" t="s">
        <v>2818</v>
      </c>
      <c r="B1403" s="6">
        <v>45928</v>
      </c>
      <c r="C1403" s="2" t="s">
        <v>76</v>
      </c>
      <c r="D1403" s="2" t="s">
        <v>1150</v>
      </c>
      <c r="E1403" s="2" t="s">
        <v>1744</v>
      </c>
      <c r="F1403" s="2" t="s">
        <v>1745</v>
      </c>
      <c r="G1403" s="2">
        <v>2</v>
      </c>
      <c r="H1403" s="3">
        <v>468.94</v>
      </c>
      <c r="I1403" s="2">
        <v>15</v>
      </c>
      <c r="J1403" s="3">
        <v>140.68</v>
      </c>
      <c r="K1403" s="3">
        <v>916.78</v>
      </c>
      <c r="L1403" s="3">
        <v>673.6</v>
      </c>
      <c r="M1403" s="3">
        <v>243.18</v>
      </c>
      <c r="N1403" s="2" t="s">
        <v>47</v>
      </c>
      <c r="O1403" s="2" t="s">
        <v>24</v>
      </c>
      <c r="P1403" s="2" t="s">
        <v>25</v>
      </c>
      <c r="Q1403" s="2" t="s">
        <v>2819</v>
      </c>
      <c r="R1403" s="2" t="s">
        <v>27</v>
      </c>
    </row>
    <row r="1404" spans="1:18" x14ac:dyDescent="0.25">
      <c r="A1404" s="2" t="s">
        <v>3564</v>
      </c>
      <c r="B1404" s="6">
        <v>45928</v>
      </c>
      <c r="C1404" s="2" t="s">
        <v>2399</v>
      </c>
      <c r="D1404" s="2" t="s">
        <v>1869</v>
      </c>
      <c r="E1404" s="2" t="s">
        <v>830</v>
      </c>
      <c r="F1404" s="2" t="s">
        <v>831</v>
      </c>
      <c r="G1404" s="2">
        <v>4</v>
      </c>
      <c r="H1404" s="3">
        <v>108.97</v>
      </c>
      <c r="I1404" s="2">
        <v>0</v>
      </c>
      <c r="J1404" s="3">
        <v>0</v>
      </c>
      <c r="K1404" s="3">
        <v>501.26</v>
      </c>
      <c r="L1404" s="3">
        <v>333.32</v>
      </c>
      <c r="M1404" s="3">
        <v>167.94</v>
      </c>
      <c r="N1404" s="2" t="s">
        <v>133</v>
      </c>
      <c r="O1404" s="2" t="s">
        <v>24</v>
      </c>
      <c r="P1404" s="2" t="s">
        <v>25</v>
      </c>
      <c r="Q1404" s="2" t="s">
        <v>911</v>
      </c>
      <c r="R1404" s="2" t="s">
        <v>27</v>
      </c>
    </row>
    <row r="1405" spans="1:18" x14ac:dyDescent="0.25">
      <c r="A1405" s="2" t="s">
        <v>3948</v>
      </c>
      <c r="B1405" s="6">
        <v>45928</v>
      </c>
      <c r="C1405" s="2" t="s">
        <v>3158</v>
      </c>
      <c r="D1405" s="2" t="s">
        <v>723</v>
      </c>
      <c r="E1405" s="2" t="s">
        <v>830</v>
      </c>
      <c r="F1405" s="2" t="s">
        <v>831</v>
      </c>
      <c r="G1405" s="2">
        <v>7</v>
      </c>
      <c r="H1405" s="3">
        <v>401.61</v>
      </c>
      <c r="I1405" s="2">
        <v>10</v>
      </c>
      <c r="J1405" s="3">
        <v>281.13</v>
      </c>
      <c r="K1405" s="3">
        <v>2909.66</v>
      </c>
      <c r="L1405" s="3">
        <v>2110.9899999999998</v>
      </c>
      <c r="M1405" s="3">
        <v>798.67</v>
      </c>
      <c r="N1405" s="2" t="s">
        <v>80</v>
      </c>
      <c r="O1405" s="2" t="s">
        <v>24</v>
      </c>
      <c r="P1405" s="2" t="s">
        <v>55</v>
      </c>
      <c r="Q1405" s="2" t="s">
        <v>1221</v>
      </c>
      <c r="R1405" s="2" t="s">
        <v>27</v>
      </c>
    </row>
    <row r="1406" spans="1:18" x14ac:dyDescent="0.25">
      <c r="A1406" s="2" t="s">
        <v>4035</v>
      </c>
      <c r="B1406" s="6">
        <v>45928</v>
      </c>
      <c r="C1406" s="2" t="s">
        <v>750</v>
      </c>
      <c r="D1406" s="2" t="s">
        <v>59</v>
      </c>
      <c r="E1406" s="2" t="s">
        <v>187</v>
      </c>
      <c r="F1406" s="2" t="s">
        <v>188</v>
      </c>
      <c r="G1406" s="2">
        <v>4</v>
      </c>
      <c r="H1406" s="3">
        <v>389.74</v>
      </c>
      <c r="I1406" s="2">
        <v>15</v>
      </c>
      <c r="J1406" s="3">
        <v>233.84</v>
      </c>
      <c r="K1406" s="3">
        <v>1523.89</v>
      </c>
      <c r="L1406" s="3">
        <v>1087.1199999999999</v>
      </c>
      <c r="M1406" s="3">
        <v>436.77</v>
      </c>
      <c r="N1406" s="2" t="s">
        <v>68</v>
      </c>
      <c r="O1406" s="2" t="s">
        <v>24</v>
      </c>
      <c r="P1406" s="2" t="s">
        <v>25</v>
      </c>
      <c r="Q1406" s="2" t="s">
        <v>1275</v>
      </c>
      <c r="R1406" s="2" t="s">
        <v>27</v>
      </c>
    </row>
    <row r="1407" spans="1:18" x14ac:dyDescent="0.25">
      <c r="A1407" s="2" t="s">
        <v>4421</v>
      </c>
      <c r="B1407" s="6">
        <v>45928</v>
      </c>
      <c r="C1407" s="2" t="s">
        <v>735</v>
      </c>
      <c r="D1407" s="2" t="s">
        <v>176</v>
      </c>
      <c r="E1407" s="2" t="s">
        <v>1403</v>
      </c>
      <c r="F1407" s="2" t="s">
        <v>1404</v>
      </c>
      <c r="G1407" s="2">
        <v>2</v>
      </c>
      <c r="H1407" s="3">
        <v>355.64</v>
      </c>
      <c r="I1407" s="2">
        <v>5</v>
      </c>
      <c r="J1407" s="3">
        <v>35.56</v>
      </c>
      <c r="K1407" s="3">
        <v>777.08</v>
      </c>
      <c r="L1407" s="3">
        <v>606.82000000000005</v>
      </c>
      <c r="M1407" s="3">
        <v>170.26</v>
      </c>
      <c r="N1407" s="2" t="s">
        <v>40</v>
      </c>
      <c r="O1407" s="2" t="s">
        <v>24</v>
      </c>
      <c r="P1407" s="2" t="s">
        <v>25</v>
      </c>
      <c r="Q1407" s="2" t="s">
        <v>4422</v>
      </c>
      <c r="R1407" s="2" t="s">
        <v>27</v>
      </c>
    </row>
    <row r="1408" spans="1:18" x14ac:dyDescent="0.25">
      <c r="A1408" s="2" t="s">
        <v>4547</v>
      </c>
      <c r="B1408" s="6">
        <v>45928</v>
      </c>
      <c r="C1408" s="2" t="s">
        <v>2695</v>
      </c>
      <c r="D1408" s="2" t="s">
        <v>605</v>
      </c>
      <c r="E1408" s="2" t="s">
        <v>864</v>
      </c>
      <c r="F1408" s="2" t="s">
        <v>2877</v>
      </c>
      <c r="G1408" s="2">
        <v>1</v>
      </c>
      <c r="H1408" s="3">
        <v>75.680000000000007</v>
      </c>
      <c r="I1408" s="2">
        <v>0</v>
      </c>
      <c r="J1408" s="3">
        <v>0</v>
      </c>
      <c r="K1408" s="3">
        <v>87.03</v>
      </c>
      <c r="L1408" s="3">
        <v>62.14</v>
      </c>
      <c r="M1408" s="3">
        <v>24.89</v>
      </c>
      <c r="N1408" s="2" t="s">
        <v>40</v>
      </c>
      <c r="O1408" s="2" t="s">
        <v>24</v>
      </c>
      <c r="P1408" s="2" t="s">
        <v>25</v>
      </c>
      <c r="Q1408" s="2" t="s">
        <v>899</v>
      </c>
      <c r="R1408" s="2" t="s">
        <v>27</v>
      </c>
    </row>
    <row r="1409" spans="1:18" x14ac:dyDescent="0.25">
      <c r="A1409" s="2" t="s">
        <v>2074</v>
      </c>
      <c r="B1409" s="6">
        <v>45927</v>
      </c>
      <c r="C1409" s="2" t="s">
        <v>2075</v>
      </c>
      <c r="D1409" s="2" t="s">
        <v>1539</v>
      </c>
      <c r="E1409" s="2" t="s">
        <v>125</v>
      </c>
      <c r="F1409" s="2" t="s">
        <v>648</v>
      </c>
      <c r="G1409" s="2">
        <v>3</v>
      </c>
      <c r="H1409" s="3">
        <v>66.400000000000006</v>
      </c>
      <c r="I1409" s="2">
        <v>15</v>
      </c>
      <c r="J1409" s="3">
        <v>29.88</v>
      </c>
      <c r="K1409" s="3">
        <v>194.72</v>
      </c>
      <c r="L1409" s="3">
        <v>149.97</v>
      </c>
      <c r="M1409" s="3">
        <v>44.75</v>
      </c>
      <c r="N1409" s="2" t="s">
        <v>40</v>
      </c>
      <c r="O1409" s="2" t="s">
        <v>24</v>
      </c>
      <c r="P1409" s="2" t="s">
        <v>25</v>
      </c>
      <c r="Q1409" s="2" t="s">
        <v>2076</v>
      </c>
      <c r="R1409" s="2" t="s">
        <v>27</v>
      </c>
    </row>
    <row r="1410" spans="1:18" x14ac:dyDescent="0.25">
      <c r="A1410" s="2" t="s">
        <v>2122</v>
      </c>
      <c r="B1410" s="6">
        <v>45927</v>
      </c>
      <c r="C1410" s="2" t="s">
        <v>1235</v>
      </c>
      <c r="D1410" s="2" t="s">
        <v>284</v>
      </c>
      <c r="E1410" s="2" t="s">
        <v>728</v>
      </c>
      <c r="F1410" s="2" t="s">
        <v>729</v>
      </c>
      <c r="G1410" s="2">
        <v>4</v>
      </c>
      <c r="H1410" s="3">
        <v>73.83</v>
      </c>
      <c r="I1410" s="2">
        <v>0</v>
      </c>
      <c r="J1410" s="3">
        <v>0</v>
      </c>
      <c r="K1410" s="3">
        <v>339.62</v>
      </c>
      <c r="L1410" s="3">
        <v>217.28</v>
      </c>
      <c r="M1410" s="3">
        <v>122.34</v>
      </c>
      <c r="N1410" s="2" t="s">
        <v>68</v>
      </c>
      <c r="O1410" s="2" t="s">
        <v>24</v>
      </c>
      <c r="P1410" s="2" t="s">
        <v>25</v>
      </c>
      <c r="Q1410" s="2" t="s">
        <v>2123</v>
      </c>
      <c r="R1410" s="2" t="s">
        <v>27</v>
      </c>
    </row>
    <row r="1411" spans="1:18" x14ac:dyDescent="0.25">
      <c r="A1411" s="2" t="s">
        <v>2359</v>
      </c>
      <c r="B1411" s="6">
        <v>45927</v>
      </c>
      <c r="C1411" s="2" t="s">
        <v>1564</v>
      </c>
      <c r="D1411" s="2" t="s">
        <v>794</v>
      </c>
      <c r="E1411" s="2" t="s">
        <v>504</v>
      </c>
      <c r="F1411" s="2" t="s">
        <v>1635</v>
      </c>
      <c r="G1411" s="2">
        <v>4</v>
      </c>
      <c r="H1411" s="3">
        <v>176.45</v>
      </c>
      <c r="I1411" s="2">
        <v>0</v>
      </c>
      <c r="J1411" s="3">
        <v>0</v>
      </c>
      <c r="K1411" s="3">
        <v>811.67</v>
      </c>
      <c r="L1411" s="3">
        <v>497.32</v>
      </c>
      <c r="M1411" s="3">
        <v>314.35000000000002</v>
      </c>
      <c r="N1411" s="2" t="s">
        <v>133</v>
      </c>
      <c r="O1411" s="2" t="s">
        <v>24</v>
      </c>
      <c r="P1411" s="2" t="s">
        <v>55</v>
      </c>
      <c r="Q1411" s="2" t="s">
        <v>1355</v>
      </c>
      <c r="R1411" s="2" t="s">
        <v>27</v>
      </c>
    </row>
    <row r="1412" spans="1:18" x14ac:dyDescent="0.25">
      <c r="A1412" s="2" t="s">
        <v>2718</v>
      </c>
      <c r="B1412" s="6">
        <v>45927</v>
      </c>
      <c r="C1412" s="2" t="s">
        <v>1955</v>
      </c>
      <c r="D1412" s="2" t="s">
        <v>399</v>
      </c>
      <c r="E1412" s="2" t="s">
        <v>45</v>
      </c>
      <c r="F1412" s="2" t="s">
        <v>46</v>
      </c>
      <c r="G1412" s="2">
        <v>3</v>
      </c>
      <c r="H1412" s="3">
        <v>99.93</v>
      </c>
      <c r="I1412" s="2">
        <v>0</v>
      </c>
      <c r="J1412" s="3">
        <v>0</v>
      </c>
      <c r="K1412" s="3">
        <v>344.76</v>
      </c>
      <c r="L1412" s="3">
        <v>258.14999999999998</v>
      </c>
      <c r="M1412" s="3">
        <v>86.61</v>
      </c>
      <c r="N1412" s="2" t="s">
        <v>23</v>
      </c>
      <c r="O1412" s="2" t="s">
        <v>24</v>
      </c>
      <c r="P1412" s="2" t="s">
        <v>25</v>
      </c>
      <c r="Q1412" s="2" t="s">
        <v>1805</v>
      </c>
      <c r="R1412" s="2" t="s">
        <v>27</v>
      </c>
    </row>
    <row r="1413" spans="1:18" x14ac:dyDescent="0.25">
      <c r="A1413" s="2" t="s">
        <v>2879</v>
      </c>
      <c r="B1413" s="6">
        <v>45927</v>
      </c>
      <c r="C1413" s="2" t="s">
        <v>2880</v>
      </c>
      <c r="D1413" s="2" t="s">
        <v>253</v>
      </c>
      <c r="E1413" s="2" t="s">
        <v>1621</v>
      </c>
      <c r="F1413" s="2" t="s">
        <v>1622</v>
      </c>
      <c r="G1413" s="2">
        <v>3</v>
      </c>
      <c r="H1413" s="3">
        <v>219.39</v>
      </c>
      <c r="I1413" s="2">
        <v>5</v>
      </c>
      <c r="J1413" s="3">
        <v>32.909999999999997</v>
      </c>
      <c r="K1413" s="3">
        <v>719.05</v>
      </c>
      <c r="L1413" s="3">
        <v>586.32000000000005</v>
      </c>
      <c r="M1413" s="3">
        <v>132.72999999999999</v>
      </c>
      <c r="N1413" s="2" t="s">
        <v>133</v>
      </c>
      <c r="O1413" s="2" t="s">
        <v>24</v>
      </c>
      <c r="P1413" s="2" t="s">
        <v>55</v>
      </c>
      <c r="Q1413" s="2" t="s">
        <v>2881</v>
      </c>
      <c r="R1413" s="2" t="s">
        <v>27</v>
      </c>
    </row>
    <row r="1414" spans="1:18" x14ac:dyDescent="0.25">
      <c r="A1414" s="2" t="s">
        <v>2900</v>
      </c>
      <c r="B1414" s="6">
        <v>45927</v>
      </c>
      <c r="C1414" s="2" t="s">
        <v>2901</v>
      </c>
      <c r="D1414" s="2" t="s">
        <v>871</v>
      </c>
      <c r="E1414" s="2" t="s">
        <v>66</v>
      </c>
      <c r="F1414" s="2" t="s">
        <v>109</v>
      </c>
      <c r="G1414" s="2">
        <v>1</v>
      </c>
      <c r="H1414" s="3">
        <v>214.04</v>
      </c>
      <c r="I1414" s="2">
        <v>0</v>
      </c>
      <c r="J1414" s="3">
        <v>0</v>
      </c>
      <c r="K1414" s="3">
        <v>246.15</v>
      </c>
      <c r="L1414" s="3">
        <v>158.06</v>
      </c>
      <c r="M1414" s="3">
        <v>88.09</v>
      </c>
      <c r="N1414" s="2" t="s">
        <v>23</v>
      </c>
      <c r="O1414" s="2" t="s">
        <v>24</v>
      </c>
      <c r="P1414" s="2" t="s">
        <v>25</v>
      </c>
      <c r="Q1414" s="2" t="s">
        <v>2902</v>
      </c>
      <c r="R1414" s="2" t="s">
        <v>27</v>
      </c>
    </row>
    <row r="1415" spans="1:18" x14ac:dyDescent="0.25">
      <c r="A1415" s="2" t="s">
        <v>2931</v>
      </c>
      <c r="B1415" s="6">
        <v>45927</v>
      </c>
      <c r="C1415" s="2" t="s">
        <v>219</v>
      </c>
      <c r="D1415" s="2" t="s">
        <v>130</v>
      </c>
      <c r="E1415" s="2" t="s">
        <v>1347</v>
      </c>
      <c r="F1415" s="2" t="s">
        <v>1313</v>
      </c>
      <c r="G1415" s="2">
        <v>3</v>
      </c>
      <c r="H1415" s="3">
        <v>379.12</v>
      </c>
      <c r="I1415" s="2">
        <v>0</v>
      </c>
      <c r="J1415" s="3">
        <v>0</v>
      </c>
      <c r="K1415" s="3">
        <v>1307.96</v>
      </c>
      <c r="L1415" s="3">
        <v>879.15</v>
      </c>
      <c r="M1415" s="3">
        <v>428.81</v>
      </c>
      <c r="N1415" s="2" t="s">
        <v>40</v>
      </c>
      <c r="O1415" s="2" t="s">
        <v>24</v>
      </c>
      <c r="P1415" s="2" t="s">
        <v>33</v>
      </c>
      <c r="Q1415" s="2" t="s">
        <v>74</v>
      </c>
      <c r="R1415" s="2" t="s">
        <v>27</v>
      </c>
    </row>
    <row r="1416" spans="1:18" x14ac:dyDescent="0.25">
      <c r="A1416" s="2" t="s">
        <v>3003</v>
      </c>
      <c r="B1416" s="6">
        <v>45927</v>
      </c>
      <c r="C1416" s="2" t="s">
        <v>1726</v>
      </c>
      <c r="D1416" s="2" t="s">
        <v>101</v>
      </c>
      <c r="E1416" s="2" t="s">
        <v>567</v>
      </c>
      <c r="F1416" s="2" t="s">
        <v>1064</v>
      </c>
      <c r="G1416" s="2">
        <v>3</v>
      </c>
      <c r="H1416" s="3">
        <v>434.65</v>
      </c>
      <c r="I1416" s="2">
        <v>0</v>
      </c>
      <c r="J1416" s="3">
        <v>0</v>
      </c>
      <c r="K1416" s="3">
        <v>1499.54</v>
      </c>
      <c r="L1416" s="3">
        <v>1054.8900000000001</v>
      </c>
      <c r="M1416" s="3">
        <v>444.65</v>
      </c>
      <c r="N1416" s="2" t="s">
        <v>23</v>
      </c>
      <c r="O1416" s="2" t="s">
        <v>24</v>
      </c>
      <c r="P1416" s="2" t="s">
        <v>25</v>
      </c>
      <c r="Q1416" s="2" t="s">
        <v>3004</v>
      </c>
      <c r="R1416" s="2" t="s">
        <v>27</v>
      </c>
    </row>
    <row r="1417" spans="1:18" x14ac:dyDescent="0.25">
      <c r="A1417" s="2" t="s">
        <v>3721</v>
      </c>
      <c r="B1417" s="6">
        <v>45927</v>
      </c>
      <c r="C1417" s="2" t="s">
        <v>51</v>
      </c>
      <c r="D1417" s="2" t="s">
        <v>59</v>
      </c>
      <c r="E1417" s="2" t="s">
        <v>2611</v>
      </c>
      <c r="F1417" s="2" t="s">
        <v>2612</v>
      </c>
      <c r="G1417" s="2">
        <v>8</v>
      </c>
      <c r="H1417" s="3">
        <v>351.07</v>
      </c>
      <c r="I1417" s="2">
        <v>10</v>
      </c>
      <c r="J1417" s="3">
        <v>280.86</v>
      </c>
      <c r="K1417" s="3">
        <v>2906.85</v>
      </c>
      <c r="L1417" s="3">
        <v>2174.2399999999998</v>
      </c>
      <c r="M1417" s="3">
        <v>732.61</v>
      </c>
      <c r="N1417" s="2" t="s">
        <v>68</v>
      </c>
      <c r="O1417" s="2" t="s">
        <v>24</v>
      </c>
      <c r="P1417" s="2" t="s">
        <v>33</v>
      </c>
      <c r="Q1417" s="2" t="s">
        <v>2017</v>
      </c>
      <c r="R1417" s="2" t="s">
        <v>27</v>
      </c>
    </row>
    <row r="1418" spans="1:18" x14ac:dyDescent="0.25">
      <c r="A1418" s="2" t="s">
        <v>3865</v>
      </c>
      <c r="B1418" s="6">
        <v>45927</v>
      </c>
      <c r="C1418" s="2" t="s">
        <v>1243</v>
      </c>
      <c r="D1418" s="2" t="s">
        <v>365</v>
      </c>
      <c r="E1418" s="2" t="s">
        <v>1431</v>
      </c>
      <c r="F1418" s="2" t="s">
        <v>1432</v>
      </c>
      <c r="G1418" s="2">
        <v>3</v>
      </c>
      <c r="H1418" s="3">
        <v>459.58</v>
      </c>
      <c r="I1418" s="2">
        <v>0</v>
      </c>
      <c r="J1418" s="3">
        <v>0</v>
      </c>
      <c r="K1418" s="3">
        <v>1585.55</v>
      </c>
      <c r="L1418" s="3">
        <v>1160.67</v>
      </c>
      <c r="M1418" s="3">
        <v>424.88</v>
      </c>
      <c r="N1418" s="2" t="s">
        <v>80</v>
      </c>
      <c r="O1418" s="2" t="s">
        <v>24</v>
      </c>
      <c r="P1418" s="2" t="s">
        <v>55</v>
      </c>
      <c r="Q1418" s="2" t="s">
        <v>941</v>
      </c>
      <c r="R1418" s="2" t="s">
        <v>27</v>
      </c>
    </row>
    <row r="1419" spans="1:18" x14ac:dyDescent="0.25">
      <c r="A1419" s="2" t="s">
        <v>4401</v>
      </c>
      <c r="B1419" s="6">
        <v>45927</v>
      </c>
      <c r="C1419" s="2" t="s">
        <v>1168</v>
      </c>
      <c r="D1419" s="2" t="s">
        <v>141</v>
      </c>
      <c r="E1419" s="2" t="s">
        <v>2611</v>
      </c>
      <c r="F1419" s="2" t="s">
        <v>2612</v>
      </c>
      <c r="G1419" s="2">
        <v>7</v>
      </c>
      <c r="H1419" s="3">
        <v>479.24</v>
      </c>
      <c r="I1419" s="2">
        <v>0</v>
      </c>
      <c r="J1419" s="3">
        <v>0</v>
      </c>
      <c r="K1419" s="3">
        <v>3857.88</v>
      </c>
      <c r="L1419" s="3">
        <v>1858.08</v>
      </c>
      <c r="M1419" s="3">
        <v>1999.8</v>
      </c>
      <c r="N1419" s="2" t="s">
        <v>68</v>
      </c>
      <c r="O1419" s="2" t="s">
        <v>24</v>
      </c>
      <c r="P1419" s="2" t="s">
        <v>25</v>
      </c>
      <c r="Q1419" s="2" t="s">
        <v>2530</v>
      </c>
      <c r="R1419" s="2" t="s">
        <v>27</v>
      </c>
    </row>
    <row r="1420" spans="1:18" x14ac:dyDescent="0.25">
      <c r="A1420" s="2" t="s">
        <v>2037</v>
      </c>
      <c r="B1420" s="6">
        <v>45926</v>
      </c>
      <c r="C1420" s="2" t="s">
        <v>542</v>
      </c>
      <c r="D1420" s="2" t="s">
        <v>65</v>
      </c>
      <c r="E1420" s="2" t="s">
        <v>1476</v>
      </c>
      <c r="F1420" s="2" t="s">
        <v>2038</v>
      </c>
      <c r="G1420" s="2">
        <v>7</v>
      </c>
      <c r="H1420" s="3">
        <v>173.38</v>
      </c>
      <c r="I1420" s="2">
        <v>0</v>
      </c>
      <c r="J1420" s="3">
        <v>0</v>
      </c>
      <c r="K1420" s="3">
        <v>1213.6600000000001</v>
      </c>
      <c r="L1420" s="3">
        <v>994</v>
      </c>
      <c r="M1420" s="3">
        <v>219.66</v>
      </c>
      <c r="N1420" s="2" t="s">
        <v>47</v>
      </c>
      <c r="O1420" s="2" t="s">
        <v>24</v>
      </c>
      <c r="P1420" s="2" t="s">
        <v>25</v>
      </c>
      <c r="Q1420" s="2" t="s">
        <v>2039</v>
      </c>
      <c r="R1420" s="2" t="s">
        <v>49</v>
      </c>
    </row>
    <row r="1421" spans="1:18" x14ac:dyDescent="0.25">
      <c r="A1421" s="2" t="s">
        <v>3083</v>
      </c>
      <c r="B1421" s="6">
        <v>45926</v>
      </c>
      <c r="C1421" s="2" t="s">
        <v>420</v>
      </c>
      <c r="D1421" s="2" t="s">
        <v>164</v>
      </c>
      <c r="E1421" s="2" t="s">
        <v>544</v>
      </c>
      <c r="F1421" s="2" t="s">
        <v>545</v>
      </c>
      <c r="G1421" s="2">
        <v>4</v>
      </c>
      <c r="H1421" s="3">
        <v>191.13</v>
      </c>
      <c r="I1421" s="2">
        <v>0</v>
      </c>
      <c r="J1421" s="3">
        <v>0</v>
      </c>
      <c r="K1421" s="3">
        <v>764.52</v>
      </c>
      <c r="L1421" s="3">
        <v>613.67999999999995</v>
      </c>
      <c r="M1421" s="3">
        <v>150.84</v>
      </c>
      <c r="N1421" s="2" t="s">
        <v>68</v>
      </c>
      <c r="O1421" s="2" t="s">
        <v>24</v>
      </c>
      <c r="P1421" s="2" t="s">
        <v>33</v>
      </c>
      <c r="Q1421" s="2" t="s">
        <v>3084</v>
      </c>
      <c r="R1421" s="2" t="s">
        <v>49</v>
      </c>
    </row>
    <row r="1422" spans="1:18" x14ac:dyDescent="0.25">
      <c r="A1422" s="2" t="s">
        <v>3764</v>
      </c>
      <c r="B1422" s="6">
        <v>45926</v>
      </c>
      <c r="C1422" s="2" t="s">
        <v>1627</v>
      </c>
      <c r="D1422" s="2" t="s">
        <v>37</v>
      </c>
      <c r="E1422" s="2" t="s">
        <v>400</v>
      </c>
      <c r="F1422" s="2" t="s">
        <v>401</v>
      </c>
      <c r="G1422" s="2">
        <v>3</v>
      </c>
      <c r="H1422" s="3">
        <v>234.86</v>
      </c>
      <c r="I1422" s="2">
        <v>10</v>
      </c>
      <c r="J1422" s="3">
        <v>70.459999999999994</v>
      </c>
      <c r="K1422" s="3">
        <v>634.12</v>
      </c>
      <c r="L1422" s="3">
        <v>639.69000000000005</v>
      </c>
      <c r="M1422" s="3">
        <v>-5.57</v>
      </c>
      <c r="N1422" s="2" t="s">
        <v>133</v>
      </c>
      <c r="O1422" s="2" t="s">
        <v>24</v>
      </c>
      <c r="P1422" s="2" t="s">
        <v>33</v>
      </c>
      <c r="Q1422" s="2" t="s">
        <v>2453</v>
      </c>
      <c r="R1422" s="2" t="s">
        <v>49</v>
      </c>
    </row>
    <row r="1423" spans="1:18" x14ac:dyDescent="0.25">
      <c r="A1423" s="2" t="s">
        <v>4003</v>
      </c>
      <c r="B1423" s="6">
        <v>45926</v>
      </c>
      <c r="C1423" s="2" t="s">
        <v>2295</v>
      </c>
      <c r="D1423" s="2" t="s">
        <v>384</v>
      </c>
      <c r="E1423" s="2" t="s">
        <v>380</v>
      </c>
      <c r="F1423" s="2" t="s">
        <v>2212</v>
      </c>
      <c r="G1423" s="2">
        <v>3</v>
      </c>
      <c r="H1423" s="3">
        <v>389.61</v>
      </c>
      <c r="I1423" s="2">
        <v>0</v>
      </c>
      <c r="J1423" s="3">
        <v>0</v>
      </c>
      <c r="K1423" s="3">
        <v>1168.83</v>
      </c>
      <c r="L1423" s="3">
        <v>1008.21</v>
      </c>
      <c r="M1423" s="3">
        <v>160.62</v>
      </c>
      <c r="N1423" s="2" t="s">
        <v>40</v>
      </c>
      <c r="O1423" s="2" t="s">
        <v>24</v>
      </c>
      <c r="P1423" s="2" t="s">
        <v>25</v>
      </c>
      <c r="Q1423" s="2" t="s">
        <v>3061</v>
      </c>
      <c r="R1423" s="2" t="s">
        <v>49</v>
      </c>
    </row>
    <row r="1424" spans="1:18" x14ac:dyDescent="0.25">
      <c r="A1424" s="2" t="s">
        <v>448</v>
      </c>
      <c r="B1424" s="6">
        <v>45925</v>
      </c>
      <c r="C1424" s="2" t="s">
        <v>208</v>
      </c>
      <c r="D1424" s="2" t="s">
        <v>449</v>
      </c>
      <c r="E1424" s="2" t="s">
        <v>309</v>
      </c>
      <c r="F1424" s="2" t="s">
        <v>450</v>
      </c>
      <c r="G1424" s="2">
        <v>6</v>
      </c>
      <c r="H1424" s="3">
        <v>428.04</v>
      </c>
      <c r="I1424" s="2">
        <v>0</v>
      </c>
      <c r="J1424" s="3">
        <v>0</v>
      </c>
      <c r="K1424" s="3">
        <v>2568.2399999999998</v>
      </c>
      <c r="L1424" s="3">
        <v>1921.14</v>
      </c>
      <c r="M1424" s="3">
        <v>647.1</v>
      </c>
      <c r="N1424" s="2" t="s">
        <v>23</v>
      </c>
      <c r="O1424" s="2" t="s">
        <v>24</v>
      </c>
      <c r="P1424" s="2" t="s">
        <v>25</v>
      </c>
      <c r="Q1424" s="2" t="s">
        <v>451</v>
      </c>
      <c r="R1424" s="2" t="s">
        <v>49</v>
      </c>
    </row>
    <row r="1425" spans="1:18" x14ac:dyDescent="0.25">
      <c r="A1425" s="2" t="s">
        <v>2454</v>
      </c>
      <c r="B1425" s="6">
        <v>45925</v>
      </c>
      <c r="C1425" s="2" t="s">
        <v>604</v>
      </c>
      <c r="D1425" s="2" t="s">
        <v>302</v>
      </c>
      <c r="E1425" s="2" t="s">
        <v>1621</v>
      </c>
      <c r="F1425" s="2" t="s">
        <v>1622</v>
      </c>
      <c r="G1425" s="2">
        <v>4</v>
      </c>
      <c r="H1425" s="3">
        <v>361.94</v>
      </c>
      <c r="I1425" s="2">
        <v>0</v>
      </c>
      <c r="J1425" s="3">
        <v>0</v>
      </c>
      <c r="K1425" s="3">
        <v>1447.76</v>
      </c>
      <c r="L1425" s="3">
        <v>865.28</v>
      </c>
      <c r="M1425" s="3">
        <v>582.48</v>
      </c>
      <c r="N1425" s="2" t="s">
        <v>133</v>
      </c>
      <c r="O1425" s="2" t="s">
        <v>24</v>
      </c>
      <c r="P1425" s="2" t="s">
        <v>25</v>
      </c>
      <c r="Q1425" s="2" t="s">
        <v>2455</v>
      </c>
      <c r="R1425" s="2" t="s">
        <v>49</v>
      </c>
    </row>
    <row r="1426" spans="1:18" x14ac:dyDescent="0.25">
      <c r="A1426" s="2" t="s">
        <v>3543</v>
      </c>
      <c r="B1426" s="6">
        <v>45925</v>
      </c>
      <c r="C1426" s="2" t="s">
        <v>3544</v>
      </c>
      <c r="D1426" s="2" t="s">
        <v>349</v>
      </c>
      <c r="E1426" s="2" t="s">
        <v>760</v>
      </c>
      <c r="F1426" s="2" t="s">
        <v>761</v>
      </c>
      <c r="G1426" s="2">
        <v>1</v>
      </c>
      <c r="H1426" s="3">
        <v>446.17</v>
      </c>
      <c r="I1426" s="2">
        <v>0</v>
      </c>
      <c r="J1426" s="3">
        <v>0</v>
      </c>
      <c r="K1426" s="3">
        <v>446.17</v>
      </c>
      <c r="L1426" s="3">
        <v>325.61</v>
      </c>
      <c r="M1426" s="3">
        <v>120.56</v>
      </c>
      <c r="N1426" s="2" t="s">
        <v>68</v>
      </c>
      <c r="O1426" s="2" t="s">
        <v>24</v>
      </c>
      <c r="P1426" s="2" t="s">
        <v>25</v>
      </c>
      <c r="Q1426" s="2" t="s">
        <v>1174</v>
      </c>
      <c r="R1426" s="2" t="s">
        <v>49</v>
      </c>
    </row>
    <row r="1427" spans="1:18" x14ac:dyDescent="0.25">
      <c r="A1427" s="2" t="s">
        <v>4405</v>
      </c>
      <c r="B1427" s="6">
        <v>45925</v>
      </c>
      <c r="C1427" s="2" t="s">
        <v>554</v>
      </c>
      <c r="D1427" s="2" t="s">
        <v>503</v>
      </c>
      <c r="E1427" s="2" t="s">
        <v>270</v>
      </c>
      <c r="F1427" s="2" t="s">
        <v>3117</v>
      </c>
      <c r="G1427" s="2">
        <v>2</v>
      </c>
      <c r="H1427" s="3">
        <v>503.36</v>
      </c>
      <c r="I1427" s="2">
        <v>10</v>
      </c>
      <c r="J1427" s="3">
        <v>100.67</v>
      </c>
      <c r="K1427" s="3">
        <v>906.05</v>
      </c>
      <c r="L1427" s="3">
        <v>779.6</v>
      </c>
      <c r="M1427" s="3">
        <v>126.45</v>
      </c>
      <c r="N1427" s="2" t="s">
        <v>68</v>
      </c>
      <c r="O1427" s="2" t="s">
        <v>24</v>
      </c>
      <c r="P1427" s="2" t="s">
        <v>25</v>
      </c>
      <c r="Q1427" s="2" t="s">
        <v>1192</v>
      </c>
      <c r="R1427" s="2" t="s">
        <v>49</v>
      </c>
    </row>
    <row r="1428" spans="1:18" x14ac:dyDescent="0.25">
      <c r="A1428" s="2" t="s">
        <v>4566</v>
      </c>
      <c r="B1428" s="6">
        <v>45925</v>
      </c>
      <c r="C1428" s="2" t="s">
        <v>379</v>
      </c>
      <c r="D1428" s="2" t="s">
        <v>399</v>
      </c>
      <c r="E1428" s="2" t="s">
        <v>1413</v>
      </c>
      <c r="F1428" s="2" t="s">
        <v>2803</v>
      </c>
      <c r="G1428" s="2">
        <v>3</v>
      </c>
      <c r="H1428" s="3">
        <v>103.11</v>
      </c>
      <c r="I1428" s="2">
        <v>0</v>
      </c>
      <c r="J1428" s="3">
        <v>0</v>
      </c>
      <c r="K1428" s="3">
        <v>309.33</v>
      </c>
      <c r="L1428" s="3">
        <v>258.14999999999998</v>
      </c>
      <c r="M1428" s="3">
        <v>51.18</v>
      </c>
      <c r="N1428" s="2" t="s">
        <v>80</v>
      </c>
      <c r="O1428" s="2" t="s">
        <v>24</v>
      </c>
      <c r="P1428" s="2" t="s">
        <v>25</v>
      </c>
      <c r="Q1428" s="2" t="s">
        <v>2092</v>
      </c>
      <c r="R1428" s="2" t="s">
        <v>49</v>
      </c>
    </row>
    <row r="1429" spans="1:18" x14ac:dyDescent="0.25">
      <c r="A1429" s="2" t="s">
        <v>937</v>
      </c>
      <c r="B1429" s="6">
        <v>45924</v>
      </c>
      <c r="C1429" s="2" t="s">
        <v>938</v>
      </c>
      <c r="D1429" s="2" t="s">
        <v>30</v>
      </c>
      <c r="E1429" s="2" t="s">
        <v>544</v>
      </c>
      <c r="F1429" s="2" t="s">
        <v>545</v>
      </c>
      <c r="G1429" s="2">
        <v>5</v>
      </c>
      <c r="H1429" s="3">
        <v>448.94</v>
      </c>
      <c r="I1429" s="2">
        <v>10</v>
      </c>
      <c r="J1429" s="3">
        <v>224.47</v>
      </c>
      <c r="K1429" s="3">
        <v>2020.23</v>
      </c>
      <c r="L1429" s="3">
        <v>1900.4</v>
      </c>
      <c r="M1429" s="3">
        <v>119.83</v>
      </c>
      <c r="N1429" s="2" t="s">
        <v>47</v>
      </c>
      <c r="O1429" s="2" t="s">
        <v>24</v>
      </c>
      <c r="P1429" s="2" t="s">
        <v>25</v>
      </c>
      <c r="Q1429" s="2" t="s">
        <v>34</v>
      </c>
      <c r="R1429" s="2" t="s">
        <v>49</v>
      </c>
    </row>
    <row r="1430" spans="1:18" x14ac:dyDescent="0.25">
      <c r="A1430" s="2" t="s">
        <v>2665</v>
      </c>
      <c r="B1430" s="6">
        <v>45924</v>
      </c>
      <c r="C1430" s="2" t="s">
        <v>2666</v>
      </c>
      <c r="D1430" s="2" t="s">
        <v>794</v>
      </c>
      <c r="E1430" s="2" t="s">
        <v>968</v>
      </c>
      <c r="F1430" s="2" t="s">
        <v>1195</v>
      </c>
      <c r="G1430" s="2">
        <v>2</v>
      </c>
      <c r="H1430" s="3">
        <v>171.25</v>
      </c>
      <c r="I1430" s="2">
        <v>5</v>
      </c>
      <c r="J1430" s="3">
        <v>17.12</v>
      </c>
      <c r="K1430" s="3">
        <v>325.38</v>
      </c>
      <c r="L1430" s="3">
        <v>248.66</v>
      </c>
      <c r="M1430" s="3">
        <v>76.72</v>
      </c>
      <c r="N1430" s="2" t="s">
        <v>23</v>
      </c>
      <c r="O1430" s="2" t="s">
        <v>24</v>
      </c>
      <c r="P1430" s="2" t="s">
        <v>55</v>
      </c>
      <c r="Q1430" s="2" t="s">
        <v>2162</v>
      </c>
      <c r="R1430" s="2" t="s">
        <v>49</v>
      </c>
    </row>
    <row r="1431" spans="1:18" x14ac:dyDescent="0.25">
      <c r="A1431" s="2" t="s">
        <v>3234</v>
      </c>
      <c r="B1431" s="6">
        <v>45924</v>
      </c>
      <c r="C1431" s="2" t="s">
        <v>2441</v>
      </c>
      <c r="D1431" s="2" t="s">
        <v>802</v>
      </c>
      <c r="E1431" s="2" t="s">
        <v>1621</v>
      </c>
      <c r="F1431" s="2" t="s">
        <v>1622</v>
      </c>
      <c r="G1431" s="2">
        <v>4</v>
      </c>
      <c r="H1431" s="3">
        <v>298.68</v>
      </c>
      <c r="I1431" s="2">
        <v>5</v>
      </c>
      <c r="J1431" s="3">
        <v>59.74</v>
      </c>
      <c r="K1431" s="3">
        <v>1134.98</v>
      </c>
      <c r="L1431" s="3">
        <v>1002.76</v>
      </c>
      <c r="M1431" s="3">
        <v>132.22</v>
      </c>
      <c r="N1431" s="2" t="s">
        <v>40</v>
      </c>
      <c r="O1431" s="2" t="s">
        <v>24</v>
      </c>
      <c r="P1431" s="2" t="s">
        <v>25</v>
      </c>
      <c r="Q1431" s="2" t="s">
        <v>3235</v>
      </c>
      <c r="R1431" s="2" t="s">
        <v>49</v>
      </c>
    </row>
    <row r="1432" spans="1:18" x14ac:dyDescent="0.25">
      <c r="A1432" s="2" t="s">
        <v>3608</v>
      </c>
      <c r="B1432" s="6">
        <v>45924</v>
      </c>
      <c r="C1432" s="2" t="s">
        <v>2235</v>
      </c>
      <c r="D1432" s="2" t="s">
        <v>119</v>
      </c>
      <c r="E1432" s="2" t="s">
        <v>1066</v>
      </c>
      <c r="F1432" s="2" t="s">
        <v>471</v>
      </c>
      <c r="G1432" s="2">
        <v>7</v>
      </c>
      <c r="H1432" s="3">
        <v>145.25</v>
      </c>
      <c r="I1432" s="2">
        <v>20</v>
      </c>
      <c r="J1432" s="3">
        <v>203.35</v>
      </c>
      <c r="K1432" s="3">
        <v>813.4</v>
      </c>
      <c r="L1432" s="3">
        <v>811.37</v>
      </c>
      <c r="M1432" s="3">
        <v>2.0299999999999998</v>
      </c>
      <c r="N1432" s="2" t="s">
        <v>133</v>
      </c>
      <c r="O1432" s="2" t="s">
        <v>24</v>
      </c>
      <c r="P1432" s="2" t="s">
        <v>55</v>
      </c>
      <c r="Q1432" s="2" t="s">
        <v>1656</v>
      </c>
      <c r="R1432" s="2" t="s">
        <v>49</v>
      </c>
    </row>
    <row r="1433" spans="1:18" x14ac:dyDescent="0.25">
      <c r="A1433" s="2" t="s">
        <v>1875</v>
      </c>
      <c r="B1433" s="6">
        <v>45923</v>
      </c>
      <c r="C1433" s="2" t="s">
        <v>1258</v>
      </c>
      <c r="D1433" s="2" t="s">
        <v>1225</v>
      </c>
      <c r="E1433" s="2" t="s">
        <v>215</v>
      </c>
      <c r="F1433" s="2" t="s">
        <v>216</v>
      </c>
      <c r="G1433" s="2">
        <v>5</v>
      </c>
      <c r="H1433" s="3">
        <v>182.96</v>
      </c>
      <c r="I1433" s="2">
        <v>0</v>
      </c>
      <c r="J1433" s="3">
        <v>0</v>
      </c>
      <c r="K1433" s="3">
        <v>914.8</v>
      </c>
      <c r="L1433" s="3">
        <v>538</v>
      </c>
      <c r="M1433" s="3">
        <v>376.8</v>
      </c>
      <c r="N1433" s="2" t="s">
        <v>80</v>
      </c>
      <c r="O1433" s="2" t="s">
        <v>24</v>
      </c>
      <c r="P1433" s="2" t="s">
        <v>55</v>
      </c>
      <c r="Q1433" s="2" t="s">
        <v>1876</v>
      </c>
      <c r="R1433" s="2" t="s">
        <v>49</v>
      </c>
    </row>
    <row r="1434" spans="1:18" x14ac:dyDescent="0.25">
      <c r="A1434" s="2" t="s">
        <v>1926</v>
      </c>
      <c r="B1434" s="6">
        <v>45923</v>
      </c>
      <c r="C1434" s="2" t="s">
        <v>685</v>
      </c>
      <c r="D1434" s="2" t="s">
        <v>1194</v>
      </c>
      <c r="E1434" s="2" t="s">
        <v>372</v>
      </c>
      <c r="F1434" s="2" t="s">
        <v>373</v>
      </c>
      <c r="G1434" s="2">
        <v>5</v>
      </c>
      <c r="H1434" s="3">
        <v>121.56</v>
      </c>
      <c r="I1434" s="2">
        <v>20</v>
      </c>
      <c r="J1434" s="3">
        <v>121.56</v>
      </c>
      <c r="K1434" s="3">
        <v>486.24</v>
      </c>
      <c r="L1434" s="3">
        <v>464.8</v>
      </c>
      <c r="M1434" s="3">
        <v>21.44</v>
      </c>
      <c r="N1434" s="2" t="s">
        <v>40</v>
      </c>
      <c r="O1434" s="2" t="s">
        <v>24</v>
      </c>
      <c r="P1434" s="2" t="s">
        <v>55</v>
      </c>
      <c r="Q1434" s="2" t="s">
        <v>34</v>
      </c>
      <c r="R1434" s="2" t="s">
        <v>49</v>
      </c>
    </row>
    <row r="1435" spans="1:18" x14ac:dyDescent="0.25">
      <c r="A1435" s="2" t="s">
        <v>2230</v>
      </c>
      <c r="B1435" s="6">
        <v>45923</v>
      </c>
      <c r="C1435" s="2" t="s">
        <v>487</v>
      </c>
      <c r="D1435" s="2" t="s">
        <v>566</v>
      </c>
      <c r="E1435" s="2" t="s">
        <v>857</v>
      </c>
      <c r="F1435" s="2" t="s">
        <v>121</v>
      </c>
      <c r="G1435" s="2">
        <v>6</v>
      </c>
      <c r="H1435" s="3">
        <v>356.52</v>
      </c>
      <c r="I1435" s="2">
        <v>0</v>
      </c>
      <c r="J1435" s="3">
        <v>0</v>
      </c>
      <c r="K1435" s="3">
        <v>2139.12</v>
      </c>
      <c r="L1435" s="3">
        <v>1532.94</v>
      </c>
      <c r="M1435" s="3">
        <v>606.17999999999995</v>
      </c>
      <c r="N1435" s="2" t="s">
        <v>23</v>
      </c>
      <c r="O1435" s="2" t="s">
        <v>24</v>
      </c>
      <c r="P1435" s="2" t="s">
        <v>25</v>
      </c>
      <c r="Q1435" s="2" t="s">
        <v>893</v>
      </c>
      <c r="R1435" s="2" t="s">
        <v>49</v>
      </c>
    </row>
    <row r="1436" spans="1:18" x14ac:dyDescent="0.25">
      <c r="A1436" s="2" t="s">
        <v>2261</v>
      </c>
      <c r="B1436" s="6">
        <v>45923</v>
      </c>
      <c r="C1436" s="2" t="s">
        <v>2262</v>
      </c>
      <c r="D1436" s="2" t="s">
        <v>549</v>
      </c>
      <c r="E1436" s="2" t="s">
        <v>1309</v>
      </c>
      <c r="F1436" s="2" t="s">
        <v>907</v>
      </c>
      <c r="G1436" s="2">
        <v>2</v>
      </c>
      <c r="H1436" s="3">
        <v>221.61</v>
      </c>
      <c r="I1436" s="2">
        <v>0</v>
      </c>
      <c r="J1436" s="3">
        <v>0</v>
      </c>
      <c r="K1436" s="3">
        <v>443.22</v>
      </c>
      <c r="L1436" s="3">
        <v>364.34</v>
      </c>
      <c r="M1436" s="3">
        <v>78.88</v>
      </c>
      <c r="N1436" s="2" t="s">
        <v>23</v>
      </c>
      <c r="O1436" s="2" t="s">
        <v>24</v>
      </c>
      <c r="P1436" s="2" t="s">
        <v>25</v>
      </c>
      <c r="Q1436" s="2" t="s">
        <v>2263</v>
      </c>
      <c r="R1436" s="2" t="s">
        <v>49</v>
      </c>
    </row>
    <row r="1437" spans="1:18" x14ac:dyDescent="0.25">
      <c r="A1437" s="2" t="s">
        <v>2371</v>
      </c>
      <c r="B1437" s="6">
        <v>45923</v>
      </c>
      <c r="C1437" s="2" t="s">
        <v>2372</v>
      </c>
      <c r="D1437" s="2" t="s">
        <v>107</v>
      </c>
      <c r="E1437" s="2" t="s">
        <v>21</v>
      </c>
      <c r="F1437" s="2" t="s">
        <v>1170</v>
      </c>
      <c r="G1437" s="2">
        <v>1</v>
      </c>
      <c r="H1437" s="3">
        <v>59.92</v>
      </c>
      <c r="I1437" s="2">
        <v>20</v>
      </c>
      <c r="J1437" s="3">
        <v>11.98</v>
      </c>
      <c r="K1437" s="3">
        <v>47.94</v>
      </c>
      <c r="L1437" s="3">
        <v>48.15</v>
      </c>
      <c r="M1437" s="3">
        <v>-0.21</v>
      </c>
      <c r="N1437" s="2" t="s">
        <v>23</v>
      </c>
      <c r="O1437" s="2" t="s">
        <v>24</v>
      </c>
      <c r="P1437" s="2" t="s">
        <v>55</v>
      </c>
      <c r="Q1437" s="2" t="s">
        <v>2373</v>
      </c>
      <c r="R1437" s="2" t="s">
        <v>49</v>
      </c>
    </row>
    <row r="1438" spans="1:18" x14ac:dyDescent="0.25">
      <c r="A1438" s="2" t="s">
        <v>2754</v>
      </c>
      <c r="B1438" s="6">
        <v>45923</v>
      </c>
      <c r="C1438" s="2" t="s">
        <v>1532</v>
      </c>
      <c r="D1438" s="2" t="s">
        <v>1091</v>
      </c>
      <c r="E1438" s="2" t="s">
        <v>187</v>
      </c>
      <c r="F1438" s="2" t="s">
        <v>188</v>
      </c>
      <c r="G1438" s="2">
        <v>7</v>
      </c>
      <c r="H1438" s="3">
        <v>327.96</v>
      </c>
      <c r="I1438" s="2">
        <v>15</v>
      </c>
      <c r="J1438" s="3">
        <v>344.36</v>
      </c>
      <c r="K1438" s="3">
        <v>1951.36</v>
      </c>
      <c r="L1438" s="3">
        <v>1576.96</v>
      </c>
      <c r="M1438" s="3">
        <v>374.4</v>
      </c>
      <c r="N1438" s="2" t="s">
        <v>47</v>
      </c>
      <c r="O1438" s="2" t="s">
        <v>24</v>
      </c>
      <c r="P1438" s="2" t="s">
        <v>25</v>
      </c>
      <c r="Q1438" s="2" t="s">
        <v>608</v>
      </c>
      <c r="R1438" s="2" t="s">
        <v>49</v>
      </c>
    </row>
    <row r="1439" spans="1:18" x14ac:dyDescent="0.25">
      <c r="A1439" s="2" t="s">
        <v>2993</v>
      </c>
      <c r="B1439" s="6">
        <v>45923</v>
      </c>
      <c r="C1439" s="2" t="s">
        <v>1535</v>
      </c>
      <c r="D1439" s="2" t="s">
        <v>499</v>
      </c>
      <c r="E1439" s="2" t="s">
        <v>142</v>
      </c>
      <c r="F1439" s="2" t="s">
        <v>455</v>
      </c>
      <c r="G1439" s="2">
        <v>1</v>
      </c>
      <c r="H1439" s="3">
        <v>401.06</v>
      </c>
      <c r="I1439" s="2">
        <v>0</v>
      </c>
      <c r="J1439" s="3">
        <v>0</v>
      </c>
      <c r="K1439" s="3">
        <v>401.06</v>
      </c>
      <c r="L1439" s="3">
        <v>347.47</v>
      </c>
      <c r="M1439" s="3">
        <v>53.59</v>
      </c>
      <c r="N1439" s="2" t="s">
        <v>40</v>
      </c>
      <c r="O1439" s="2" t="s">
        <v>24</v>
      </c>
      <c r="P1439" s="2" t="s">
        <v>25</v>
      </c>
      <c r="Q1439" s="2" t="s">
        <v>1879</v>
      </c>
      <c r="R1439" s="2" t="s">
        <v>49</v>
      </c>
    </row>
    <row r="1440" spans="1:18" x14ac:dyDescent="0.25">
      <c r="A1440" s="2" t="s">
        <v>3689</v>
      </c>
      <c r="B1440" s="6">
        <v>45923</v>
      </c>
      <c r="C1440" s="2" t="s">
        <v>786</v>
      </c>
      <c r="D1440" s="2" t="s">
        <v>137</v>
      </c>
      <c r="E1440" s="2" t="s">
        <v>1066</v>
      </c>
      <c r="F1440" s="2" t="s">
        <v>1067</v>
      </c>
      <c r="G1440" s="2">
        <v>2</v>
      </c>
      <c r="H1440" s="3">
        <v>93.47</v>
      </c>
      <c r="I1440" s="2">
        <v>0</v>
      </c>
      <c r="J1440" s="3">
        <v>0</v>
      </c>
      <c r="K1440" s="3">
        <v>186.94</v>
      </c>
      <c r="L1440" s="3">
        <v>144.58000000000001</v>
      </c>
      <c r="M1440" s="3">
        <v>42.36</v>
      </c>
      <c r="N1440" s="2" t="s">
        <v>40</v>
      </c>
      <c r="O1440" s="2" t="s">
        <v>345</v>
      </c>
      <c r="P1440" s="2" t="s">
        <v>25</v>
      </c>
      <c r="Q1440" s="2" t="s">
        <v>1910</v>
      </c>
      <c r="R1440" s="2" t="s">
        <v>49</v>
      </c>
    </row>
    <row r="1441" spans="1:18" x14ac:dyDescent="0.25">
      <c r="A1441" s="2" t="s">
        <v>3763</v>
      </c>
      <c r="B1441" s="6">
        <v>45923</v>
      </c>
      <c r="C1441" s="2"/>
      <c r="D1441" s="2" t="s">
        <v>95</v>
      </c>
      <c r="E1441" s="2" t="s">
        <v>148</v>
      </c>
      <c r="F1441" s="2" t="s">
        <v>239</v>
      </c>
      <c r="G1441" s="2">
        <v>1</v>
      </c>
      <c r="H1441" s="3">
        <v>522.78</v>
      </c>
      <c r="I1441" s="2">
        <v>10</v>
      </c>
      <c r="J1441" s="3">
        <v>52.28</v>
      </c>
      <c r="K1441" s="3">
        <v>470.5</v>
      </c>
      <c r="L1441" s="3">
        <v>395.87</v>
      </c>
      <c r="M1441" s="3">
        <v>74.63</v>
      </c>
      <c r="N1441" s="2" t="s">
        <v>40</v>
      </c>
      <c r="O1441" s="2" t="s">
        <v>24</v>
      </c>
      <c r="P1441" s="2" t="s">
        <v>55</v>
      </c>
      <c r="Q1441" s="2" t="s">
        <v>352</v>
      </c>
      <c r="R1441" s="2" t="s">
        <v>49</v>
      </c>
    </row>
    <row r="1442" spans="1:18" x14ac:dyDescent="0.25">
      <c r="A1442" s="2" t="s">
        <v>1822</v>
      </c>
      <c r="B1442" s="6">
        <v>45922</v>
      </c>
      <c r="C1442" s="2" t="s">
        <v>1013</v>
      </c>
      <c r="D1442" s="2" t="s">
        <v>371</v>
      </c>
      <c r="E1442" s="2" t="s">
        <v>1063</v>
      </c>
      <c r="F1442" s="2" t="s">
        <v>1064</v>
      </c>
      <c r="G1442" s="2">
        <v>6</v>
      </c>
      <c r="H1442" s="3">
        <v>435.71</v>
      </c>
      <c r="I1442" s="2">
        <v>10</v>
      </c>
      <c r="J1442" s="3">
        <v>261.43</v>
      </c>
      <c r="K1442" s="3">
        <v>2352.83</v>
      </c>
      <c r="L1442" s="3">
        <v>1859.88</v>
      </c>
      <c r="M1442" s="3">
        <v>492.95</v>
      </c>
      <c r="N1442" s="2" t="s">
        <v>23</v>
      </c>
      <c r="O1442" s="2" t="s">
        <v>24</v>
      </c>
      <c r="P1442" s="2" t="s">
        <v>25</v>
      </c>
      <c r="Q1442" s="2" t="s">
        <v>138</v>
      </c>
      <c r="R1442" s="2" t="s">
        <v>49</v>
      </c>
    </row>
    <row r="1443" spans="1:18" x14ac:dyDescent="0.25">
      <c r="A1443" s="2" t="s">
        <v>2822</v>
      </c>
      <c r="B1443" s="6">
        <v>45922</v>
      </c>
      <c r="C1443" s="2" t="s">
        <v>252</v>
      </c>
      <c r="D1443" s="2" t="s">
        <v>777</v>
      </c>
      <c r="E1443" s="2" t="s">
        <v>968</v>
      </c>
      <c r="F1443" s="2" t="s">
        <v>796</v>
      </c>
      <c r="G1443" s="2">
        <v>4</v>
      </c>
      <c r="H1443" s="3">
        <v>96.58</v>
      </c>
      <c r="I1443" s="2">
        <v>5</v>
      </c>
      <c r="J1443" s="3">
        <v>19.32</v>
      </c>
      <c r="K1443" s="3">
        <v>367</v>
      </c>
      <c r="L1443" s="3">
        <v>272.68</v>
      </c>
      <c r="M1443" s="3">
        <v>94.32</v>
      </c>
      <c r="N1443" s="2" t="s">
        <v>40</v>
      </c>
      <c r="O1443" s="2" t="s">
        <v>24</v>
      </c>
      <c r="P1443" s="2" t="s">
        <v>25</v>
      </c>
      <c r="Q1443" s="2" t="s">
        <v>1999</v>
      </c>
      <c r="R1443" s="2" t="s">
        <v>49</v>
      </c>
    </row>
    <row r="1444" spans="1:18" x14ac:dyDescent="0.25">
      <c r="A1444" s="2" t="s">
        <v>2911</v>
      </c>
      <c r="B1444" s="6">
        <v>45922</v>
      </c>
      <c r="C1444" s="2" t="s">
        <v>2050</v>
      </c>
      <c r="D1444" s="2" t="s">
        <v>176</v>
      </c>
      <c r="E1444" s="2" t="s">
        <v>634</v>
      </c>
      <c r="F1444" s="2" t="s">
        <v>1859</v>
      </c>
      <c r="G1444" s="2">
        <v>8</v>
      </c>
      <c r="H1444" s="3">
        <v>360.25</v>
      </c>
      <c r="I1444" s="2">
        <v>0</v>
      </c>
      <c r="J1444" s="3">
        <v>0</v>
      </c>
      <c r="K1444" s="3">
        <v>2882</v>
      </c>
      <c r="L1444" s="3">
        <v>2427.2800000000002</v>
      </c>
      <c r="M1444" s="3">
        <v>454.72</v>
      </c>
      <c r="N1444" s="2" t="s">
        <v>68</v>
      </c>
      <c r="O1444" s="2" t="s">
        <v>24</v>
      </c>
      <c r="P1444" s="2" t="s">
        <v>55</v>
      </c>
      <c r="Q1444" s="2" t="s">
        <v>2352</v>
      </c>
      <c r="R1444" s="2" t="s">
        <v>49</v>
      </c>
    </row>
    <row r="1445" spans="1:18" x14ac:dyDescent="0.25">
      <c r="A1445" s="2" t="s">
        <v>3156</v>
      </c>
      <c r="B1445" s="6">
        <v>45922</v>
      </c>
      <c r="C1445" s="2" t="s">
        <v>844</v>
      </c>
      <c r="D1445" s="2" t="s">
        <v>59</v>
      </c>
      <c r="E1445" s="2" t="s">
        <v>1682</v>
      </c>
      <c r="F1445" s="2" t="s">
        <v>1394</v>
      </c>
      <c r="G1445" s="2">
        <v>2</v>
      </c>
      <c r="H1445" s="3">
        <v>342.46</v>
      </c>
      <c r="I1445" s="2">
        <v>0</v>
      </c>
      <c r="J1445" s="3">
        <v>0</v>
      </c>
      <c r="K1445" s="3">
        <v>684.92</v>
      </c>
      <c r="L1445" s="3">
        <v>543.55999999999995</v>
      </c>
      <c r="M1445" s="3">
        <v>141.36000000000001</v>
      </c>
      <c r="N1445" s="2" t="s">
        <v>68</v>
      </c>
      <c r="O1445" s="2" t="s">
        <v>24</v>
      </c>
      <c r="P1445" s="2" t="s">
        <v>33</v>
      </c>
      <c r="Q1445" s="2" t="s">
        <v>1260</v>
      </c>
      <c r="R1445" s="2" t="s">
        <v>49</v>
      </c>
    </row>
    <row r="1446" spans="1:18" x14ac:dyDescent="0.25">
      <c r="A1446" s="2" t="s">
        <v>3440</v>
      </c>
      <c r="B1446" s="6">
        <v>45922</v>
      </c>
      <c r="C1446" s="2" t="s">
        <v>1508</v>
      </c>
      <c r="D1446" s="2" t="s">
        <v>503</v>
      </c>
      <c r="E1446" s="2" t="s">
        <v>1323</v>
      </c>
      <c r="F1446" s="2" t="s">
        <v>54</v>
      </c>
      <c r="G1446" s="2">
        <v>8</v>
      </c>
      <c r="H1446" s="3">
        <v>509.6</v>
      </c>
      <c r="I1446" s="2">
        <v>5</v>
      </c>
      <c r="J1446" s="3">
        <v>203.84</v>
      </c>
      <c r="K1446" s="3">
        <v>3872.96</v>
      </c>
      <c r="L1446" s="3">
        <v>3118.4</v>
      </c>
      <c r="M1446" s="3">
        <v>754.56</v>
      </c>
      <c r="N1446" s="2" t="s">
        <v>133</v>
      </c>
      <c r="O1446" s="2" t="s">
        <v>24</v>
      </c>
      <c r="P1446" s="2" t="s">
        <v>55</v>
      </c>
      <c r="Q1446" s="2" t="s">
        <v>631</v>
      </c>
      <c r="R1446" s="2" t="s">
        <v>49</v>
      </c>
    </row>
    <row r="1447" spans="1:18" x14ac:dyDescent="0.25">
      <c r="A1447" s="2" t="s">
        <v>4097</v>
      </c>
      <c r="B1447" s="6">
        <v>45922</v>
      </c>
      <c r="C1447" s="2" t="s">
        <v>152</v>
      </c>
      <c r="D1447" s="2" t="s">
        <v>137</v>
      </c>
      <c r="E1447" s="2" t="s">
        <v>21</v>
      </c>
      <c r="F1447" s="2" t="s">
        <v>2318</v>
      </c>
      <c r="G1447" s="2">
        <v>6</v>
      </c>
      <c r="H1447" s="3">
        <v>101.17</v>
      </c>
      <c r="I1447" s="2">
        <v>5</v>
      </c>
      <c r="J1447" s="3">
        <v>30.35</v>
      </c>
      <c r="K1447" s="3">
        <v>576.66999999999996</v>
      </c>
      <c r="L1447" s="3">
        <v>433.74</v>
      </c>
      <c r="M1447" s="3">
        <v>142.93</v>
      </c>
      <c r="N1447" s="2" t="s">
        <v>68</v>
      </c>
      <c r="O1447" s="2" t="s">
        <v>345</v>
      </c>
      <c r="P1447" s="2" t="s">
        <v>55</v>
      </c>
      <c r="Q1447" s="2" t="s">
        <v>4089</v>
      </c>
      <c r="R1447" s="2" t="s">
        <v>49</v>
      </c>
    </row>
    <row r="1448" spans="1:18" x14ac:dyDescent="0.25">
      <c r="A1448" s="2" t="s">
        <v>4150</v>
      </c>
      <c r="B1448" s="6">
        <v>45922</v>
      </c>
      <c r="C1448" s="2" t="s">
        <v>2837</v>
      </c>
      <c r="D1448" s="2" t="s">
        <v>549</v>
      </c>
      <c r="E1448" s="2" t="s">
        <v>415</v>
      </c>
      <c r="F1448" s="2" t="s">
        <v>416</v>
      </c>
      <c r="G1448" s="2">
        <v>3</v>
      </c>
      <c r="H1448" s="3">
        <v>221.61</v>
      </c>
      <c r="I1448" s="2">
        <v>15</v>
      </c>
      <c r="J1448" s="3">
        <v>99.72</v>
      </c>
      <c r="K1448" s="3">
        <v>565.11</v>
      </c>
      <c r="L1448" s="3">
        <v>546.51</v>
      </c>
      <c r="M1448" s="3">
        <v>18.600000000000001</v>
      </c>
      <c r="N1448" s="2" t="s">
        <v>47</v>
      </c>
      <c r="O1448" s="2" t="s">
        <v>24</v>
      </c>
      <c r="P1448" s="2" t="s">
        <v>25</v>
      </c>
      <c r="Q1448" s="2" t="s">
        <v>563</v>
      </c>
      <c r="R1448" s="2" t="s">
        <v>49</v>
      </c>
    </row>
    <row r="1449" spans="1:18" x14ac:dyDescent="0.25">
      <c r="A1449" s="2" t="s">
        <v>4255</v>
      </c>
      <c r="B1449" s="6">
        <v>45922</v>
      </c>
      <c r="C1449" s="2" t="s">
        <v>1597</v>
      </c>
      <c r="D1449" s="2" t="s">
        <v>680</v>
      </c>
      <c r="E1449" s="2" t="s">
        <v>254</v>
      </c>
      <c r="F1449" s="2" t="s">
        <v>255</v>
      </c>
      <c r="G1449" s="2">
        <v>3</v>
      </c>
      <c r="H1449" s="3">
        <v>157.97999999999999</v>
      </c>
      <c r="I1449" s="2">
        <v>20</v>
      </c>
      <c r="J1449" s="3">
        <v>94.79</v>
      </c>
      <c r="K1449" s="3">
        <v>379.15</v>
      </c>
      <c r="L1449" s="3">
        <v>413.85</v>
      </c>
      <c r="M1449" s="3">
        <v>-34.700000000000003</v>
      </c>
      <c r="N1449" s="2" t="s">
        <v>80</v>
      </c>
      <c r="O1449" s="2" t="s">
        <v>24</v>
      </c>
      <c r="P1449" s="2" t="s">
        <v>25</v>
      </c>
      <c r="Q1449" s="2" t="s">
        <v>897</v>
      </c>
      <c r="R1449" s="2" t="s">
        <v>49</v>
      </c>
    </row>
    <row r="1450" spans="1:18" x14ac:dyDescent="0.25">
      <c r="A1450" s="2" t="s">
        <v>4331</v>
      </c>
      <c r="B1450" s="6">
        <v>45922</v>
      </c>
      <c r="C1450" s="2" t="s">
        <v>4332</v>
      </c>
      <c r="D1450" s="2" t="s">
        <v>1091</v>
      </c>
      <c r="E1450" s="2" t="s">
        <v>2009</v>
      </c>
      <c r="F1450" s="2" t="s">
        <v>1170</v>
      </c>
      <c r="G1450" s="2">
        <v>3</v>
      </c>
      <c r="H1450" s="3">
        <v>297.32</v>
      </c>
      <c r="I1450" s="2">
        <v>0</v>
      </c>
      <c r="J1450" s="3">
        <v>0</v>
      </c>
      <c r="K1450" s="3">
        <v>891.96</v>
      </c>
      <c r="L1450" s="3">
        <v>675.84</v>
      </c>
      <c r="M1450" s="3">
        <v>216.12</v>
      </c>
      <c r="N1450" s="2" t="s">
        <v>80</v>
      </c>
      <c r="O1450" s="2" t="s">
        <v>345</v>
      </c>
      <c r="P1450" s="2" t="s">
        <v>25</v>
      </c>
      <c r="Q1450" s="2" t="s">
        <v>1177</v>
      </c>
      <c r="R1450" s="2" t="s">
        <v>49</v>
      </c>
    </row>
    <row r="1451" spans="1:18" x14ac:dyDescent="0.25">
      <c r="A1451" s="2" t="s">
        <v>986</v>
      </c>
      <c r="B1451" s="6">
        <v>45921</v>
      </c>
      <c r="C1451" s="2" t="s">
        <v>987</v>
      </c>
      <c r="D1451" s="2" t="s">
        <v>253</v>
      </c>
      <c r="E1451" s="2" t="s">
        <v>584</v>
      </c>
      <c r="F1451" s="2" t="s">
        <v>988</v>
      </c>
      <c r="G1451" s="2">
        <v>5</v>
      </c>
      <c r="H1451" s="3">
        <v>222.64</v>
      </c>
      <c r="I1451" s="2">
        <v>5</v>
      </c>
      <c r="J1451" s="3">
        <v>55.66</v>
      </c>
      <c r="K1451" s="3">
        <v>1216.17</v>
      </c>
      <c r="L1451" s="3">
        <v>977.2</v>
      </c>
      <c r="M1451" s="3">
        <v>238.97</v>
      </c>
      <c r="N1451" s="2" t="s">
        <v>40</v>
      </c>
      <c r="O1451" s="2" t="s">
        <v>24</v>
      </c>
      <c r="P1451" s="2" t="s">
        <v>55</v>
      </c>
      <c r="Q1451" s="2" t="s">
        <v>970</v>
      </c>
      <c r="R1451" s="2" t="s">
        <v>27</v>
      </c>
    </row>
    <row r="1452" spans="1:18" x14ac:dyDescent="0.25">
      <c r="A1452" s="2" t="s">
        <v>1089</v>
      </c>
      <c r="B1452" s="6">
        <v>45921</v>
      </c>
      <c r="C1452" s="2" t="s">
        <v>1090</v>
      </c>
      <c r="D1452" s="2" t="s">
        <v>1091</v>
      </c>
      <c r="E1452" s="2" t="s">
        <v>1092</v>
      </c>
      <c r="F1452" s="2" t="s">
        <v>1093</v>
      </c>
      <c r="G1452" s="2">
        <v>7</v>
      </c>
      <c r="H1452" s="3">
        <v>298.02</v>
      </c>
      <c r="I1452" s="2">
        <v>5</v>
      </c>
      <c r="J1452" s="3">
        <v>104.31</v>
      </c>
      <c r="K1452" s="3">
        <v>2279.1</v>
      </c>
      <c r="L1452" s="3">
        <v>1576.96</v>
      </c>
      <c r="M1452" s="3">
        <v>702.14</v>
      </c>
      <c r="N1452" s="2" t="s">
        <v>47</v>
      </c>
      <c r="O1452" s="2" t="s">
        <v>24</v>
      </c>
      <c r="P1452" s="2" t="s">
        <v>25</v>
      </c>
      <c r="Q1452" s="2" t="s">
        <v>945</v>
      </c>
      <c r="R1452" s="2" t="s">
        <v>27</v>
      </c>
    </row>
    <row r="1453" spans="1:18" x14ac:dyDescent="0.25">
      <c r="A1453" s="2" t="s">
        <v>3152</v>
      </c>
      <c r="B1453" s="6">
        <v>45921</v>
      </c>
      <c r="C1453" s="2" t="s">
        <v>2342</v>
      </c>
      <c r="D1453" s="2" t="s">
        <v>530</v>
      </c>
      <c r="E1453" s="2" t="s">
        <v>400</v>
      </c>
      <c r="F1453" s="2" t="s">
        <v>401</v>
      </c>
      <c r="G1453" s="2">
        <v>4</v>
      </c>
      <c r="H1453" s="3">
        <v>125.15</v>
      </c>
      <c r="I1453" s="2">
        <v>5</v>
      </c>
      <c r="J1453" s="3">
        <v>25.03</v>
      </c>
      <c r="K1453" s="3">
        <v>546.91</v>
      </c>
      <c r="L1453" s="3">
        <v>382.8</v>
      </c>
      <c r="M1453" s="3">
        <v>164.11</v>
      </c>
      <c r="N1453" s="2" t="s">
        <v>80</v>
      </c>
      <c r="O1453" s="2" t="s">
        <v>24</v>
      </c>
      <c r="P1453" s="2" t="s">
        <v>55</v>
      </c>
      <c r="Q1453" s="2" t="s">
        <v>3153</v>
      </c>
      <c r="R1453" s="2" t="s">
        <v>27</v>
      </c>
    </row>
    <row r="1454" spans="1:18" x14ac:dyDescent="0.25">
      <c r="A1454" s="2" t="s">
        <v>4289</v>
      </c>
      <c r="B1454" s="6">
        <v>45921</v>
      </c>
      <c r="C1454" s="2" t="s">
        <v>548</v>
      </c>
      <c r="D1454" s="2" t="s">
        <v>1010</v>
      </c>
      <c r="E1454" s="2" t="s">
        <v>715</v>
      </c>
      <c r="F1454" s="2" t="s">
        <v>2511</v>
      </c>
      <c r="G1454" s="2">
        <v>8</v>
      </c>
      <c r="H1454" s="3">
        <v>265.06</v>
      </c>
      <c r="I1454" s="2">
        <v>20</v>
      </c>
      <c r="J1454" s="3">
        <v>424.1</v>
      </c>
      <c r="K1454" s="3">
        <v>1950.84</v>
      </c>
      <c r="L1454" s="3">
        <v>1720.24</v>
      </c>
      <c r="M1454" s="3">
        <v>230.6</v>
      </c>
      <c r="N1454" s="2" t="s">
        <v>133</v>
      </c>
      <c r="O1454" s="2" t="s">
        <v>24</v>
      </c>
      <c r="P1454" s="2" t="s">
        <v>25</v>
      </c>
      <c r="Q1454" s="2" t="s">
        <v>3164</v>
      </c>
      <c r="R1454" s="2" t="s">
        <v>27</v>
      </c>
    </row>
    <row r="1455" spans="1:18" x14ac:dyDescent="0.25">
      <c r="A1455" s="2" t="s">
        <v>35</v>
      </c>
      <c r="B1455" s="6">
        <v>45920</v>
      </c>
      <c r="C1455" s="2" t="s">
        <v>36</v>
      </c>
      <c r="D1455" s="2" t="s">
        <v>37</v>
      </c>
      <c r="E1455" s="2" t="s">
        <v>38</v>
      </c>
      <c r="F1455" s="2" t="s">
        <v>39</v>
      </c>
      <c r="G1455" s="2">
        <v>1</v>
      </c>
      <c r="H1455" s="3">
        <v>234.86</v>
      </c>
      <c r="I1455" s="2">
        <v>10</v>
      </c>
      <c r="J1455" s="3">
        <v>23.49</v>
      </c>
      <c r="K1455" s="3">
        <v>243.08</v>
      </c>
      <c r="L1455" s="3">
        <v>213.23</v>
      </c>
      <c r="M1455" s="3">
        <v>29.85</v>
      </c>
      <c r="N1455" s="2" t="s">
        <v>40</v>
      </c>
      <c r="O1455" s="2" t="s">
        <v>24</v>
      </c>
      <c r="P1455" s="2" t="s">
        <v>25</v>
      </c>
      <c r="Q1455" s="2" t="s">
        <v>41</v>
      </c>
      <c r="R1455" s="2" t="s">
        <v>27</v>
      </c>
    </row>
    <row r="1456" spans="1:18" x14ac:dyDescent="0.25">
      <c r="A1456" s="2" t="s">
        <v>810</v>
      </c>
      <c r="B1456" s="6">
        <v>45920</v>
      </c>
      <c r="C1456" s="2" t="s">
        <v>811</v>
      </c>
      <c r="D1456" s="2" t="s">
        <v>812</v>
      </c>
      <c r="E1456" s="2" t="s">
        <v>445</v>
      </c>
      <c r="F1456" s="2" t="s">
        <v>813</v>
      </c>
      <c r="G1456" s="2">
        <v>4</v>
      </c>
      <c r="H1456" s="3">
        <v>530.16</v>
      </c>
      <c r="I1456" s="2">
        <v>20</v>
      </c>
      <c r="J1456" s="3">
        <v>424.13</v>
      </c>
      <c r="K1456" s="3">
        <v>1950.99</v>
      </c>
      <c r="L1456" s="3">
        <v>1516.76</v>
      </c>
      <c r="M1456" s="3">
        <v>434.23</v>
      </c>
      <c r="N1456" s="2" t="s">
        <v>133</v>
      </c>
      <c r="O1456" s="2" t="s">
        <v>24</v>
      </c>
      <c r="P1456" s="2" t="s">
        <v>25</v>
      </c>
      <c r="Q1456" s="2" t="s">
        <v>748</v>
      </c>
      <c r="R1456" s="2" t="s">
        <v>27</v>
      </c>
    </row>
    <row r="1457" spans="1:18" x14ac:dyDescent="0.25">
      <c r="A1457" s="2" t="s">
        <v>862</v>
      </c>
      <c r="B1457" s="6">
        <v>45920</v>
      </c>
      <c r="C1457" s="2" t="s">
        <v>863</v>
      </c>
      <c r="D1457" s="2" t="s">
        <v>231</v>
      </c>
      <c r="E1457" s="2" t="s">
        <v>864</v>
      </c>
      <c r="F1457" s="2" t="s">
        <v>865</v>
      </c>
      <c r="G1457" s="2">
        <v>1</v>
      </c>
      <c r="H1457" s="3">
        <v>418.79</v>
      </c>
      <c r="I1457" s="2">
        <v>20</v>
      </c>
      <c r="J1457" s="3">
        <v>83.76</v>
      </c>
      <c r="K1457" s="3">
        <v>385.28</v>
      </c>
      <c r="L1457" s="3">
        <v>308.94</v>
      </c>
      <c r="M1457" s="3">
        <v>76.34</v>
      </c>
      <c r="N1457" s="2" t="s">
        <v>47</v>
      </c>
      <c r="O1457" s="2" t="s">
        <v>24</v>
      </c>
      <c r="P1457" s="2" t="s">
        <v>33</v>
      </c>
      <c r="Q1457" s="2" t="s">
        <v>866</v>
      </c>
      <c r="R1457" s="2" t="s">
        <v>27</v>
      </c>
    </row>
    <row r="1458" spans="1:18" x14ac:dyDescent="0.25">
      <c r="A1458" s="2" t="s">
        <v>965</v>
      </c>
      <c r="B1458" s="6">
        <v>45920</v>
      </c>
      <c r="C1458" s="2" t="s">
        <v>966</v>
      </c>
      <c r="D1458" s="2" t="s">
        <v>714</v>
      </c>
      <c r="E1458" s="2" t="s">
        <v>187</v>
      </c>
      <c r="F1458" s="2" t="s">
        <v>188</v>
      </c>
      <c r="G1458" s="2">
        <v>7</v>
      </c>
      <c r="H1458" s="3">
        <v>181.93</v>
      </c>
      <c r="I1458" s="2">
        <v>0</v>
      </c>
      <c r="J1458" s="3">
        <v>0</v>
      </c>
      <c r="K1458" s="3">
        <v>1464.54</v>
      </c>
      <c r="L1458" s="3">
        <v>869.68</v>
      </c>
      <c r="M1458" s="3">
        <v>594.86</v>
      </c>
      <c r="N1458" s="2" t="s">
        <v>23</v>
      </c>
      <c r="O1458" s="2" t="s">
        <v>24</v>
      </c>
      <c r="P1458" s="2" t="s">
        <v>55</v>
      </c>
      <c r="Q1458" s="2" t="s">
        <v>691</v>
      </c>
      <c r="R1458" s="2" t="s">
        <v>27</v>
      </c>
    </row>
    <row r="1459" spans="1:18" x14ac:dyDescent="0.25">
      <c r="A1459" s="2" t="s">
        <v>1850</v>
      </c>
      <c r="B1459" s="6">
        <v>45920</v>
      </c>
      <c r="C1459" s="2" t="s">
        <v>1116</v>
      </c>
      <c r="D1459" s="2" t="s">
        <v>101</v>
      </c>
      <c r="E1459" s="2" t="s">
        <v>327</v>
      </c>
      <c r="F1459" s="2" t="s">
        <v>892</v>
      </c>
      <c r="G1459" s="2">
        <v>4</v>
      </c>
      <c r="H1459" s="3">
        <v>487.95</v>
      </c>
      <c r="I1459" s="2">
        <v>5</v>
      </c>
      <c r="J1459" s="3">
        <v>97.59</v>
      </c>
      <c r="K1459" s="3">
        <v>2132.34</v>
      </c>
      <c r="L1459" s="3">
        <v>1406.52</v>
      </c>
      <c r="M1459" s="3">
        <v>725.82</v>
      </c>
      <c r="N1459" s="2" t="s">
        <v>23</v>
      </c>
      <c r="O1459" s="2" t="s">
        <v>24</v>
      </c>
      <c r="P1459" s="2" t="s">
        <v>25</v>
      </c>
      <c r="Q1459" s="2" t="s">
        <v>1851</v>
      </c>
      <c r="R1459" s="2" t="s">
        <v>27</v>
      </c>
    </row>
    <row r="1460" spans="1:18" x14ac:dyDescent="0.25">
      <c r="A1460" s="2" t="s">
        <v>3266</v>
      </c>
      <c r="B1460" s="6">
        <v>45920</v>
      </c>
      <c r="C1460" s="2" t="s">
        <v>348</v>
      </c>
      <c r="D1460" s="2" t="s">
        <v>176</v>
      </c>
      <c r="E1460" s="2" t="s">
        <v>816</v>
      </c>
      <c r="F1460" s="2" t="s">
        <v>1589</v>
      </c>
      <c r="G1460" s="2">
        <v>6</v>
      </c>
      <c r="H1460" s="3">
        <v>365.89</v>
      </c>
      <c r="I1460" s="2">
        <v>5</v>
      </c>
      <c r="J1460" s="3">
        <v>109.77</v>
      </c>
      <c r="K1460" s="3">
        <v>2398.41</v>
      </c>
      <c r="L1460" s="3">
        <v>1820.46</v>
      </c>
      <c r="M1460" s="3">
        <v>577.95000000000005</v>
      </c>
      <c r="N1460" s="2" t="s">
        <v>80</v>
      </c>
      <c r="O1460" s="2" t="s">
        <v>345</v>
      </c>
      <c r="P1460" s="2" t="s">
        <v>25</v>
      </c>
      <c r="Q1460" s="2" t="s">
        <v>1345</v>
      </c>
      <c r="R1460" s="2" t="s">
        <v>27</v>
      </c>
    </row>
    <row r="1461" spans="1:18" x14ac:dyDescent="0.25">
      <c r="A1461" s="2" t="s">
        <v>3280</v>
      </c>
      <c r="B1461" s="6">
        <v>45920</v>
      </c>
      <c r="C1461" s="2" t="s">
        <v>3281</v>
      </c>
      <c r="D1461" s="2" t="s">
        <v>197</v>
      </c>
      <c r="E1461" s="2" t="s">
        <v>808</v>
      </c>
      <c r="F1461" s="2" t="s">
        <v>227</v>
      </c>
      <c r="G1461" s="2">
        <v>1</v>
      </c>
      <c r="H1461" s="3">
        <v>121.9</v>
      </c>
      <c r="I1461" s="2">
        <v>20</v>
      </c>
      <c r="J1461" s="3">
        <v>24.38</v>
      </c>
      <c r="K1461" s="3">
        <v>112.15</v>
      </c>
      <c r="L1461" s="3">
        <v>108.92</v>
      </c>
      <c r="M1461" s="3">
        <v>3.23</v>
      </c>
      <c r="N1461" s="2" t="s">
        <v>68</v>
      </c>
      <c r="O1461" s="2" t="s">
        <v>24</v>
      </c>
      <c r="P1461" s="2" t="s">
        <v>55</v>
      </c>
      <c r="Q1461" s="2" t="s">
        <v>1736</v>
      </c>
      <c r="R1461" s="2" t="s">
        <v>27</v>
      </c>
    </row>
    <row r="1462" spans="1:18" x14ac:dyDescent="0.25">
      <c r="A1462" s="2" t="s">
        <v>3603</v>
      </c>
      <c r="B1462" s="6">
        <v>45920</v>
      </c>
      <c r="C1462" s="2" t="s">
        <v>1545</v>
      </c>
      <c r="D1462" s="2" t="s">
        <v>164</v>
      </c>
      <c r="E1462" s="2" t="s">
        <v>852</v>
      </c>
      <c r="F1462" s="2" t="s">
        <v>997</v>
      </c>
      <c r="G1462" s="2">
        <v>1</v>
      </c>
      <c r="H1462" s="3">
        <v>191.13</v>
      </c>
      <c r="I1462" s="2">
        <v>0</v>
      </c>
      <c r="J1462" s="3">
        <v>0</v>
      </c>
      <c r="K1462" s="3">
        <v>219.8</v>
      </c>
      <c r="L1462" s="3">
        <v>153.41999999999999</v>
      </c>
      <c r="M1462" s="3">
        <v>66.38</v>
      </c>
      <c r="N1462" s="2" t="s">
        <v>68</v>
      </c>
      <c r="O1462" s="2" t="s">
        <v>24</v>
      </c>
      <c r="P1462" s="2" t="s">
        <v>25</v>
      </c>
      <c r="Q1462" s="2" t="s">
        <v>299</v>
      </c>
      <c r="R1462" s="2" t="s">
        <v>27</v>
      </c>
    </row>
    <row r="1463" spans="1:18" x14ac:dyDescent="0.25">
      <c r="A1463" s="2" t="s">
        <v>4113</v>
      </c>
      <c r="B1463" s="6">
        <v>45920</v>
      </c>
      <c r="C1463" s="2" t="s">
        <v>1062</v>
      </c>
      <c r="D1463" s="2" t="s">
        <v>1650</v>
      </c>
      <c r="E1463" s="2" t="s">
        <v>1157</v>
      </c>
      <c r="F1463" s="2" t="s">
        <v>1158</v>
      </c>
      <c r="G1463" s="2">
        <v>4</v>
      </c>
      <c r="H1463" s="3">
        <v>240.51</v>
      </c>
      <c r="I1463" s="2">
        <v>0</v>
      </c>
      <c r="J1463" s="3">
        <v>0</v>
      </c>
      <c r="K1463" s="3">
        <v>1106.3499999999999</v>
      </c>
      <c r="L1463" s="3">
        <v>643.91999999999996</v>
      </c>
      <c r="M1463" s="3">
        <v>462.43</v>
      </c>
      <c r="N1463" s="2" t="s">
        <v>40</v>
      </c>
      <c r="O1463" s="2" t="s">
        <v>24</v>
      </c>
      <c r="P1463" s="2" t="s">
        <v>25</v>
      </c>
      <c r="Q1463" s="2" t="s">
        <v>1773</v>
      </c>
      <c r="R1463" s="2" t="s">
        <v>27</v>
      </c>
    </row>
    <row r="1464" spans="1:18" x14ac:dyDescent="0.25">
      <c r="A1464" s="2" t="s">
        <v>4463</v>
      </c>
      <c r="B1464" s="6">
        <v>45920</v>
      </c>
      <c r="C1464" s="2" t="s">
        <v>1828</v>
      </c>
      <c r="D1464" s="2" t="s">
        <v>113</v>
      </c>
      <c r="E1464" s="2" t="s">
        <v>488</v>
      </c>
      <c r="F1464" s="2" t="s">
        <v>489</v>
      </c>
      <c r="G1464" s="2">
        <v>3</v>
      </c>
      <c r="H1464" s="3">
        <v>253.11</v>
      </c>
      <c r="I1464" s="2">
        <v>0</v>
      </c>
      <c r="J1464" s="3">
        <v>0</v>
      </c>
      <c r="K1464" s="3">
        <v>873.23</v>
      </c>
      <c r="L1464" s="3">
        <v>572.22</v>
      </c>
      <c r="M1464" s="3">
        <v>301.01</v>
      </c>
      <c r="N1464" s="2" t="s">
        <v>68</v>
      </c>
      <c r="O1464" s="2" t="s">
        <v>24</v>
      </c>
      <c r="P1464" s="2" t="s">
        <v>55</v>
      </c>
      <c r="Q1464" s="2" t="s">
        <v>3994</v>
      </c>
      <c r="R1464" s="2" t="s">
        <v>27</v>
      </c>
    </row>
    <row r="1465" spans="1:18" x14ac:dyDescent="0.25">
      <c r="A1465" s="2" t="s">
        <v>2507</v>
      </c>
      <c r="B1465" s="6">
        <v>45919</v>
      </c>
      <c r="C1465" s="2" t="s">
        <v>453</v>
      </c>
      <c r="D1465" s="2" t="s">
        <v>314</v>
      </c>
      <c r="E1465" s="2" t="s">
        <v>1109</v>
      </c>
      <c r="F1465" s="2" t="s">
        <v>1110</v>
      </c>
      <c r="G1465" s="2">
        <v>7</v>
      </c>
      <c r="H1465" s="3">
        <v>374.25</v>
      </c>
      <c r="I1465" s="2">
        <v>10</v>
      </c>
      <c r="J1465" s="3">
        <v>261.98</v>
      </c>
      <c r="K1465" s="3">
        <v>2357.77</v>
      </c>
      <c r="L1465" s="3">
        <v>1730.75</v>
      </c>
      <c r="M1465" s="3">
        <v>627.02</v>
      </c>
      <c r="N1465" s="2" t="s">
        <v>80</v>
      </c>
      <c r="O1465" s="2" t="s">
        <v>24</v>
      </c>
      <c r="P1465" s="2" t="s">
        <v>25</v>
      </c>
      <c r="Q1465" s="2" t="s">
        <v>658</v>
      </c>
      <c r="R1465" s="2" t="s">
        <v>49</v>
      </c>
    </row>
    <row r="1466" spans="1:18" x14ac:dyDescent="0.25">
      <c r="A1466" s="2" t="s">
        <v>3460</v>
      </c>
      <c r="B1466" s="6">
        <v>45919</v>
      </c>
      <c r="C1466" s="2" t="s">
        <v>2128</v>
      </c>
      <c r="D1466" s="2" t="s">
        <v>197</v>
      </c>
      <c r="E1466" s="2" t="s">
        <v>1157</v>
      </c>
      <c r="F1466" s="2" t="s">
        <v>1158</v>
      </c>
      <c r="G1466" s="2">
        <v>6</v>
      </c>
      <c r="H1466" s="3">
        <v>124.54</v>
      </c>
      <c r="I1466" s="2">
        <v>0</v>
      </c>
      <c r="J1466" s="3">
        <v>0</v>
      </c>
      <c r="K1466" s="3">
        <v>747.24</v>
      </c>
      <c r="L1466" s="3">
        <v>653.52</v>
      </c>
      <c r="M1466" s="3">
        <v>93.72</v>
      </c>
      <c r="N1466" s="2" t="s">
        <v>80</v>
      </c>
      <c r="O1466" s="2" t="s">
        <v>24</v>
      </c>
      <c r="P1466" s="2" t="s">
        <v>25</v>
      </c>
      <c r="Q1466" s="2" t="s">
        <v>746</v>
      </c>
      <c r="R1466" s="2" t="s">
        <v>49</v>
      </c>
    </row>
    <row r="1467" spans="1:18" x14ac:dyDescent="0.25">
      <c r="A1467" s="2" t="s">
        <v>3663</v>
      </c>
      <c r="B1467" s="6">
        <v>45919</v>
      </c>
      <c r="C1467" s="2" t="s">
        <v>3073</v>
      </c>
      <c r="D1467" s="2" t="s">
        <v>1706</v>
      </c>
      <c r="E1467" s="2" t="s">
        <v>1339</v>
      </c>
      <c r="F1467" s="2" t="s">
        <v>1310</v>
      </c>
      <c r="G1467" s="2">
        <v>1</v>
      </c>
      <c r="H1467" s="3">
        <v>268.32</v>
      </c>
      <c r="I1467" s="2">
        <v>0</v>
      </c>
      <c r="J1467" s="3">
        <v>0</v>
      </c>
      <c r="K1467" s="3">
        <v>268.32</v>
      </c>
      <c r="L1467" s="3">
        <v>241.44</v>
      </c>
      <c r="M1467" s="3">
        <v>26.88</v>
      </c>
      <c r="N1467" s="2" t="s">
        <v>23</v>
      </c>
      <c r="O1467" s="2" t="s">
        <v>24</v>
      </c>
      <c r="P1467" s="2" t="s">
        <v>25</v>
      </c>
      <c r="Q1467" s="2" t="s">
        <v>1835</v>
      </c>
      <c r="R1467" s="2" t="s">
        <v>49</v>
      </c>
    </row>
    <row r="1468" spans="1:18" x14ac:dyDescent="0.25">
      <c r="A1468" s="2" t="s">
        <v>4343</v>
      </c>
      <c r="B1468" s="6">
        <v>45919</v>
      </c>
      <c r="C1468" s="2" t="s">
        <v>876</v>
      </c>
      <c r="D1468" s="2" t="s">
        <v>680</v>
      </c>
      <c r="E1468" s="2" t="s">
        <v>1086</v>
      </c>
      <c r="F1468" s="2" t="s">
        <v>1087</v>
      </c>
      <c r="G1468" s="2">
        <v>4</v>
      </c>
      <c r="H1468" s="3">
        <v>163.55000000000001</v>
      </c>
      <c r="I1468" s="2">
        <v>0</v>
      </c>
      <c r="J1468" s="3">
        <v>0</v>
      </c>
      <c r="K1468" s="3">
        <v>654.20000000000005</v>
      </c>
      <c r="L1468" s="3">
        <v>551.79999999999995</v>
      </c>
      <c r="M1468" s="3">
        <v>102.4</v>
      </c>
      <c r="N1468" s="2" t="s">
        <v>68</v>
      </c>
      <c r="O1468" s="2" t="s">
        <v>24</v>
      </c>
      <c r="P1468" s="2" t="s">
        <v>55</v>
      </c>
      <c r="Q1468" s="2" t="s">
        <v>560</v>
      </c>
      <c r="R1468" s="2" t="s">
        <v>49</v>
      </c>
    </row>
    <row r="1469" spans="1:18" x14ac:dyDescent="0.25">
      <c r="A1469" s="2" t="s">
        <v>4407</v>
      </c>
      <c r="B1469" s="6">
        <v>45919</v>
      </c>
      <c r="C1469" s="2" t="s">
        <v>1749</v>
      </c>
      <c r="D1469" s="2" t="s">
        <v>1156</v>
      </c>
      <c r="E1469" s="2" t="s">
        <v>795</v>
      </c>
      <c r="F1469" s="2" t="s">
        <v>239</v>
      </c>
      <c r="G1469" s="2">
        <v>6</v>
      </c>
      <c r="H1469" s="3">
        <v>159.91</v>
      </c>
      <c r="I1469" s="2">
        <v>10</v>
      </c>
      <c r="J1469" s="3">
        <v>95.95</v>
      </c>
      <c r="K1469" s="3">
        <v>863.51</v>
      </c>
      <c r="L1469" s="3">
        <v>655.26</v>
      </c>
      <c r="M1469" s="3">
        <v>208.25</v>
      </c>
      <c r="N1469" s="2" t="s">
        <v>80</v>
      </c>
      <c r="O1469" s="2" t="s">
        <v>24</v>
      </c>
      <c r="P1469" s="2" t="s">
        <v>25</v>
      </c>
      <c r="Q1469" s="2" t="s">
        <v>1779</v>
      </c>
      <c r="R1469" s="2" t="s">
        <v>49</v>
      </c>
    </row>
    <row r="1470" spans="1:18" x14ac:dyDescent="0.25">
      <c r="A1470" s="2" t="s">
        <v>156</v>
      </c>
      <c r="B1470" s="6">
        <v>45918</v>
      </c>
      <c r="C1470" s="2" t="s">
        <v>157</v>
      </c>
      <c r="D1470" s="2" t="s">
        <v>158</v>
      </c>
      <c r="E1470" s="2" t="s">
        <v>159</v>
      </c>
      <c r="F1470" s="2" t="s">
        <v>160</v>
      </c>
      <c r="G1470" s="2">
        <v>6</v>
      </c>
      <c r="H1470" s="3">
        <v>337.98</v>
      </c>
      <c r="I1470" s="2">
        <v>15</v>
      </c>
      <c r="J1470" s="3">
        <v>304.18</v>
      </c>
      <c r="K1470" s="3">
        <v>1723.7</v>
      </c>
      <c r="L1470" s="3">
        <v>1559.58</v>
      </c>
      <c r="M1470" s="3">
        <v>164.12</v>
      </c>
      <c r="N1470" s="2" t="s">
        <v>40</v>
      </c>
      <c r="O1470" s="2" t="s">
        <v>24</v>
      </c>
      <c r="P1470" s="2" t="s">
        <v>25</v>
      </c>
      <c r="Q1470" s="2" t="s">
        <v>161</v>
      </c>
      <c r="R1470" s="2" t="s">
        <v>49</v>
      </c>
    </row>
    <row r="1471" spans="1:18" x14ac:dyDescent="0.25">
      <c r="A1471" s="2" t="s">
        <v>412</v>
      </c>
      <c r="B1471" s="6">
        <v>45918</v>
      </c>
      <c r="C1471" s="2" t="s">
        <v>413</v>
      </c>
      <c r="D1471" s="2" t="s">
        <v>414</v>
      </c>
      <c r="E1471" s="2" t="s">
        <v>415</v>
      </c>
      <c r="F1471" s="2" t="s">
        <v>416</v>
      </c>
      <c r="G1471" s="2">
        <v>3</v>
      </c>
      <c r="H1471" s="3">
        <v>97.24</v>
      </c>
      <c r="I1471" s="2">
        <v>0</v>
      </c>
      <c r="J1471" s="3">
        <v>0</v>
      </c>
      <c r="K1471" s="3">
        <v>291.72000000000003</v>
      </c>
      <c r="L1471" s="3">
        <v>239.46</v>
      </c>
      <c r="M1471" s="3">
        <v>52.26</v>
      </c>
      <c r="N1471" s="2" t="s">
        <v>417</v>
      </c>
      <c r="O1471" s="2" t="s">
        <v>24</v>
      </c>
      <c r="P1471" s="2" t="s">
        <v>25</v>
      </c>
      <c r="Q1471" s="2" t="s">
        <v>418</v>
      </c>
      <c r="R1471" s="2" t="s">
        <v>49</v>
      </c>
    </row>
    <row r="1472" spans="1:18" x14ac:dyDescent="0.25">
      <c r="A1472" s="2" t="s">
        <v>1633</v>
      </c>
      <c r="B1472" s="6">
        <v>45918</v>
      </c>
      <c r="C1472" s="2" t="s">
        <v>1634</v>
      </c>
      <c r="D1472" s="2" t="s">
        <v>765</v>
      </c>
      <c r="E1472" s="2" t="s">
        <v>504</v>
      </c>
      <c r="F1472" s="2" t="s">
        <v>1635</v>
      </c>
      <c r="G1472" s="2">
        <v>2</v>
      </c>
      <c r="H1472" s="3">
        <v>340.25</v>
      </c>
      <c r="I1472" s="2">
        <v>0</v>
      </c>
      <c r="J1472" s="3">
        <v>0</v>
      </c>
      <c r="K1472" s="3">
        <v>680.5</v>
      </c>
      <c r="L1472" s="3">
        <v>527.70000000000005</v>
      </c>
      <c r="M1472" s="3">
        <v>152.80000000000001</v>
      </c>
      <c r="N1472" s="2" t="s">
        <v>133</v>
      </c>
      <c r="O1472" s="2" t="s">
        <v>24</v>
      </c>
      <c r="P1472" s="2" t="s">
        <v>25</v>
      </c>
      <c r="Q1472" s="2" t="s">
        <v>1636</v>
      </c>
      <c r="R1472" s="2" t="s">
        <v>49</v>
      </c>
    </row>
    <row r="1473" spans="1:18" x14ac:dyDescent="0.25">
      <c r="A1473" s="2" t="s">
        <v>2346</v>
      </c>
      <c r="B1473" s="6">
        <v>45918</v>
      </c>
      <c r="C1473" s="2" t="s">
        <v>1200</v>
      </c>
      <c r="D1473" s="2" t="s">
        <v>284</v>
      </c>
      <c r="E1473" s="2" t="s">
        <v>913</v>
      </c>
      <c r="F1473" s="2" t="s">
        <v>613</v>
      </c>
      <c r="G1473" s="2">
        <v>4</v>
      </c>
      <c r="H1473" s="3">
        <v>73.83</v>
      </c>
      <c r="I1473" s="2">
        <v>0</v>
      </c>
      <c r="J1473" s="3">
        <v>0</v>
      </c>
      <c r="K1473" s="3">
        <v>295.32</v>
      </c>
      <c r="L1473" s="3">
        <v>217.28</v>
      </c>
      <c r="M1473" s="3">
        <v>78.040000000000006</v>
      </c>
      <c r="N1473" s="2" t="s">
        <v>23</v>
      </c>
      <c r="O1473" s="2" t="s">
        <v>24</v>
      </c>
      <c r="P1473" s="2" t="s">
        <v>25</v>
      </c>
      <c r="Q1473" s="2" t="s">
        <v>2347</v>
      </c>
      <c r="R1473" s="2" t="s">
        <v>49</v>
      </c>
    </row>
    <row r="1474" spans="1:18" x14ac:dyDescent="0.25">
      <c r="A1474" s="2" t="s">
        <v>2528</v>
      </c>
      <c r="B1474" s="6">
        <v>45918</v>
      </c>
      <c r="C1474" s="2" t="s">
        <v>258</v>
      </c>
      <c r="D1474" s="2" t="s">
        <v>426</v>
      </c>
      <c r="E1474" s="2" t="s">
        <v>38</v>
      </c>
      <c r="F1474" s="2" t="s">
        <v>951</v>
      </c>
      <c r="G1474" s="2">
        <v>7</v>
      </c>
      <c r="H1474" s="3">
        <v>292.25</v>
      </c>
      <c r="I1474" s="2">
        <v>10</v>
      </c>
      <c r="J1474" s="3">
        <v>204.57</v>
      </c>
      <c r="K1474" s="3">
        <v>1841.18</v>
      </c>
      <c r="L1474" s="3">
        <v>1665.23</v>
      </c>
      <c r="M1474" s="3">
        <v>175.95</v>
      </c>
      <c r="N1474" s="2" t="s">
        <v>80</v>
      </c>
      <c r="O1474" s="2" t="s">
        <v>24</v>
      </c>
      <c r="P1474" s="2" t="s">
        <v>25</v>
      </c>
      <c r="Q1474" s="2" t="s">
        <v>2413</v>
      </c>
      <c r="R1474" s="2" t="s">
        <v>49</v>
      </c>
    </row>
    <row r="1475" spans="1:18" x14ac:dyDescent="0.25">
      <c r="A1475" s="2" t="s">
        <v>4293</v>
      </c>
      <c r="B1475" s="6">
        <v>45918</v>
      </c>
      <c r="C1475" s="2" t="s">
        <v>3622</v>
      </c>
      <c r="D1475" s="2" t="s">
        <v>269</v>
      </c>
      <c r="E1475" s="2" t="s">
        <v>835</v>
      </c>
      <c r="F1475" s="2" t="s">
        <v>836</v>
      </c>
      <c r="G1475" s="2">
        <v>5</v>
      </c>
      <c r="H1475" s="3">
        <v>155.55000000000001</v>
      </c>
      <c r="I1475" s="2">
        <v>20</v>
      </c>
      <c r="J1475" s="3">
        <v>155.55000000000001</v>
      </c>
      <c r="K1475" s="3">
        <v>622.20000000000005</v>
      </c>
      <c r="L1475" s="3">
        <v>688.2</v>
      </c>
      <c r="M1475" s="3">
        <v>-66</v>
      </c>
      <c r="N1475" s="2" t="s">
        <v>47</v>
      </c>
      <c r="O1475" s="2" t="s">
        <v>24</v>
      </c>
      <c r="P1475" s="2" t="s">
        <v>25</v>
      </c>
      <c r="Q1475" s="2" t="s">
        <v>866</v>
      </c>
      <c r="R1475" s="2" t="s">
        <v>49</v>
      </c>
    </row>
    <row r="1476" spans="1:18" x14ac:dyDescent="0.25">
      <c r="A1476" s="2" t="s">
        <v>1947</v>
      </c>
      <c r="B1476" s="6">
        <v>45917</v>
      </c>
      <c r="C1476" s="2" t="s">
        <v>1948</v>
      </c>
      <c r="D1476" s="2" t="s">
        <v>119</v>
      </c>
      <c r="E1476" s="2" t="s">
        <v>66</v>
      </c>
      <c r="F1476" s="2" t="s">
        <v>654</v>
      </c>
      <c r="G1476" s="2">
        <v>8</v>
      </c>
      <c r="H1476" s="3">
        <v>145.96</v>
      </c>
      <c r="I1476" s="2">
        <v>0</v>
      </c>
      <c r="J1476" s="3">
        <v>0</v>
      </c>
      <c r="K1476" s="3">
        <v>1167.68</v>
      </c>
      <c r="L1476" s="3">
        <v>927.28</v>
      </c>
      <c r="M1476" s="3">
        <v>240.4</v>
      </c>
      <c r="N1476" s="2" t="s">
        <v>40</v>
      </c>
      <c r="O1476" s="2" t="s">
        <v>24</v>
      </c>
      <c r="P1476" s="2" t="s">
        <v>25</v>
      </c>
      <c r="Q1476" s="2" t="s">
        <v>1182</v>
      </c>
      <c r="R1476" s="2" t="s">
        <v>49</v>
      </c>
    </row>
    <row r="1477" spans="1:18" x14ac:dyDescent="0.25">
      <c r="A1477" s="2" t="s">
        <v>3998</v>
      </c>
      <c r="B1477" s="6">
        <v>45917</v>
      </c>
      <c r="C1477" s="2" t="s">
        <v>2481</v>
      </c>
      <c r="D1477" s="2" t="s">
        <v>405</v>
      </c>
      <c r="E1477" s="2" t="s">
        <v>159</v>
      </c>
      <c r="F1477" s="2" t="s">
        <v>667</v>
      </c>
      <c r="G1477" s="2">
        <v>4</v>
      </c>
      <c r="H1477" s="3">
        <v>440.5</v>
      </c>
      <c r="I1477" s="2">
        <v>20</v>
      </c>
      <c r="J1477" s="3">
        <v>352.4</v>
      </c>
      <c r="K1477" s="3">
        <v>1409.6</v>
      </c>
      <c r="L1477" s="3">
        <v>1016.2</v>
      </c>
      <c r="M1477" s="3">
        <v>393.4</v>
      </c>
      <c r="N1477" s="2" t="s">
        <v>80</v>
      </c>
      <c r="O1477" s="2" t="s">
        <v>24</v>
      </c>
      <c r="P1477" s="2" t="s">
        <v>25</v>
      </c>
      <c r="Q1477" s="2" t="s">
        <v>2292</v>
      </c>
      <c r="R1477" s="2" t="s">
        <v>49</v>
      </c>
    </row>
    <row r="1478" spans="1:18" x14ac:dyDescent="0.25">
      <c r="A1478" s="2" t="s">
        <v>4128</v>
      </c>
      <c r="B1478" s="6">
        <v>45917</v>
      </c>
      <c r="C1478" s="2" t="s">
        <v>1090</v>
      </c>
      <c r="D1478" s="2" t="s">
        <v>581</v>
      </c>
      <c r="E1478" s="2" t="s">
        <v>243</v>
      </c>
      <c r="F1478" s="2" t="s">
        <v>1165</v>
      </c>
      <c r="G1478" s="2">
        <v>6</v>
      </c>
      <c r="H1478" s="3">
        <v>157.93</v>
      </c>
      <c r="I1478" s="2">
        <v>0</v>
      </c>
      <c r="J1478" s="3">
        <v>0</v>
      </c>
      <c r="K1478" s="3">
        <v>947.58</v>
      </c>
      <c r="L1478" s="3">
        <v>641.94000000000005</v>
      </c>
      <c r="M1478" s="3">
        <v>305.64</v>
      </c>
      <c r="N1478" s="2" t="s">
        <v>47</v>
      </c>
      <c r="O1478" s="2" t="s">
        <v>24</v>
      </c>
      <c r="P1478" s="2" t="s">
        <v>55</v>
      </c>
      <c r="Q1478" s="2" t="s">
        <v>845</v>
      </c>
      <c r="R1478" s="2" t="s">
        <v>49</v>
      </c>
    </row>
    <row r="1479" spans="1:18" x14ac:dyDescent="0.25">
      <c r="A1479" s="2" t="s">
        <v>180</v>
      </c>
      <c r="B1479" s="6">
        <v>45916</v>
      </c>
      <c r="C1479" s="2" t="s">
        <v>181</v>
      </c>
      <c r="D1479" s="2" t="s">
        <v>107</v>
      </c>
      <c r="E1479" s="2" t="s">
        <v>153</v>
      </c>
      <c r="F1479" s="2" t="s">
        <v>182</v>
      </c>
      <c r="G1479" s="2">
        <v>5</v>
      </c>
      <c r="H1479" s="3">
        <v>67.989999999999995</v>
      </c>
      <c r="I1479" s="2">
        <v>20</v>
      </c>
      <c r="J1479" s="3">
        <v>67.989999999999995</v>
      </c>
      <c r="K1479" s="3">
        <v>271.95999999999998</v>
      </c>
      <c r="L1479" s="3">
        <v>240.75</v>
      </c>
      <c r="M1479" s="3">
        <v>31.21</v>
      </c>
      <c r="N1479" s="2" t="s">
        <v>47</v>
      </c>
      <c r="O1479" s="2" t="s">
        <v>24</v>
      </c>
      <c r="P1479" s="2" t="s">
        <v>25</v>
      </c>
      <c r="Q1479" s="2" t="s">
        <v>183</v>
      </c>
      <c r="R1479" s="2" t="s">
        <v>49</v>
      </c>
    </row>
    <row r="1480" spans="1:18" x14ac:dyDescent="0.25">
      <c r="A1480" s="2" t="s">
        <v>3827</v>
      </c>
      <c r="B1480" s="6">
        <v>45916</v>
      </c>
      <c r="C1480" s="2" t="s">
        <v>2628</v>
      </c>
      <c r="D1480" s="2" t="s">
        <v>308</v>
      </c>
      <c r="E1480" s="2" t="s">
        <v>681</v>
      </c>
      <c r="F1480" s="2" t="s">
        <v>1586</v>
      </c>
      <c r="G1480" s="2">
        <v>2</v>
      </c>
      <c r="H1480" s="3">
        <v>455.79</v>
      </c>
      <c r="I1480" s="2">
        <v>0</v>
      </c>
      <c r="J1480" s="3">
        <v>0</v>
      </c>
      <c r="K1480" s="3">
        <v>911.58</v>
      </c>
      <c r="L1480" s="3">
        <v>565.76</v>
      </c>
      <c r="M1480" s="3">
        <v>345.82</v>
      </c>
      <c r="N1480" s="2" t="s">
        <v>68</v>
      </c>
      <c r="O1480" s="2" t="s">
        <v>24</v>
      </c>
      <c r="P1480" s="2" t="s">
        <v>25</v>
      </c>
      <c r="Q1480" s="2" t="s">
        <v>439</v>
      </c>
      <c r="R1480" s="2" t="s">
        <v>49</v>
      </c>
    </row>
    <row r="1481" spans="1:18" x14ac:dyDescent="0.25">
      <c r="A1481" s="2" t="s">
        <v>3893</v>
      </c>
      <c r="B1481" s="6">
        <v>45916</v>
      </c>
      <c r="C1481" s="2" t="s">
        <v>3158</v>
      </c>
      <c r="D1481" s="2" t="s">
        <v>503</v>
      </c>
      <c r="E1481" s="2" t="s">
        <v>1339</v>
      </c>
      <c r="F1481" s="2" t="s">
        <v>2001</v>
      </c>
      <c r="G1481" s="2">
        <v>7</v>
      </c>
      <c r="H1481" s="3">
        <v>568.71</v>
      </c>
      <c r="I1481" s="2">
        <v>15</v>
      </c>
      <c r="J1481" s="3">
        <v>597.15</v>
      </c>
      <c r="K1481" s="3">
        <v>3383.82</v>
      </c>
      <c r="L1481" s="3">
        <v>2728.6</v>
      </c>
      <c r="M1481" s="3">
        <v>655.22</v>
      </c>
      <c r="N1481" s="2" t="s">
        <v>68</v>
      </c>
      <c r="O1481" s="2" t="s">
        <v>24</v>
      </c>
      <c r="P1481" s="2" t="s">
        <v>25</v>
      </c>
      <c r="Q1481" s="2" t="s">
        <v>1540</v>
      </c>
      <c r="R1481" s="2" t="s">
        <v>49</v>
      </c>
    </row>
    <row r="1482" spans="1:18" x14ac:dyDescent="0.25">
      <c r="A1482" s="2" t="s">
        <v>4154</v>
      </c>
      <c r="B1482" s="6">
        <v>45916</v>
      </c>
      <c r="C1482" s="2" t="s">
        <v>2807</v>
      </c>
      <c r="D1482" s="2" t="s">
        <v>59</v>
      </c>
      <c r="E1482" s="2" t="s">
        <v>612</v>
      </c>
      <c r="F1482" s="2" t="s">
        <v>613</v>
      </c>
      <c r="G1482" s="2">
        <v>2</v>
      </c>
      <c r="H1482" s="3">
        <v>342.46</v>
      </c>
      <c r="I1482" s="2">
        <v>20</v>
      </c>
      <c r="J1482" s="3">
        <v>136.97999999999999</v>
      </c>
      <c r="K1482" s="3">
        <v>547.94000000000005</v>
      </c>
      <c r="L1482" s="3">
        <v>543.55999999999995</v>
      </c>
      <c r="M1482" s="3">
        <v>4.38</v>
      </c>
      <c r="N1482" s="2" t="s">
        <v>68</v>
      </c>
      <c r="O1482" s="2" t="s">
        <v>24</v>
      </c>
      <c r="P1482" s="2" t="s">
        <v>25</v>
      </c>
      <c r="Q1482" s="2" t="s">
        <v>138</v>
      </c>
      <c r="R1482" s="2" t="s">
        <v>49</v>
      </c>
    </row>
    <row r="1483" spans="1:18" x14ac:dyDescent="0.25">
      <c r="A1483" s="2" t="s">
        <v>4230</v>
      </c>
      <c r="B1483" s="6">
        <v>45916</v>
      </c>
      <c r="C1483" s="2" t="s">
        <v>2143</v>
      </c>
      <c r="D1483" s="2" t="s">
        <v>928</v>
      </c>
      <c r="E1483" s="2" t="s">
        <v>584</v>
      </c>
      <c r="F1483" s="2" t="s">
        <v>2318</v>
      </c>
      <c r="G1483" s="2">
        <v>3</v>
      </c>
      <c r="H1483" s="3">
        <v>351.78</v>
      </c>
      <c r="I1483" s="2">
        <v>0</v>
      </c>
      <c r="J1483" s="3">
        <v>0</v>
      </c>
      <c r="K1483" s="3">
        <v>1055.3399999999999</v>
      </c>
      <c r="L1483" s="3">
        <v>761.49</v>
      </c>
      <c r="M1483" s="3">
        <v>293.85000000000002</v>
      </c>
      <c r="N1483" s="2" t="s">
        <v>80</v>
      </c>
      <c r="O1483" s="2" t="s">
        <v>24</v>
      </c>
      <c r="P1483" s="2" t="s">
        <v>25</v>
      </c>
      <c r="Q1483" s="2" t="s">
        <v>3021</v>
      </c>
      <c r="R1483" s="2" t="s">
        <v>49</v>
      </c>
    </row>
    <row r="1484" spans="1:18" x14ac:dyDescent="0.25">
      <c r="A1484" s="2" t="s">
        <v>4266</v>
      </c>
      <c r="B1484" s="6">
        <v>45916</v>
      </c>
      <c r="C1484" s="2" t="s">
        <v>565</v>
      </c>
      <c r="D1484" s="2" t="s">
        <v>409</v>
      </c>
      <c r="E1484" s="2" t="s">
        <v>1233</v>
      </c>
      <c r="F1484" s="2" t="s">
        <v>929</v>
      </c>
      <c r="G1484" s="2">
        <v>7</v>
      </c>
      <c r="H1484" s="3">
        <v>343.32</v>
      </c>
      <c r="I1484" s="2">
        <v>0</v>
      </c>
      <c r="J1484" s="3">
        <v>0</v>
      </c>
      <c r="K1484" s="3">
        <v>2403.2399999999998</v>
      </c>
      <c r="L1484" s="3">
        <v>1293.18</v>
      </c>
      <c r="M1484" s="3">
        <v>1110.06</v>
      </c>
      <c r="N1484" s="2" t="s">
        <v>23</v>
      </c>
      <c r="O1484" s="2" t="s">
        <v>24</v>
      </c>
      <c r="P1484" s="2" t="s">
        <v>25</v>
      </c>
      <c r="Q1484" s="2" t="s">
        <v>4221</v>
      </c>
      <c r="R1484" s="2" t="s">
        <v>49</v>
      </c>
    </row>
    <row r="1485" spans="1:18" x14ac:dyDescent="0.25">
      <c r="A1485" s="2" t="s">
        <v>926</v>
      </c>
      <c r="B1485" s="6">
        <v>45915</v>
      </c>
      <c r="C1485" s="2" t="s">
        <v>927</v>
      </c>
      <c r="D1485" s="2" t="s">
        <v>928</v>
      </c>
      <c r="E1485" s="2" t="s">
        <v>159</v>
      </c>
      <c r="F1485" s="2" t="s">
        <v>929</v>
      </c>
      <c r="G1485" s="2">
        <v>4</v>
      </c>
      <c r="H1485" s="3">
        <v>351.78</v>
      </c>
      <c r="I1485" s="2">
        <v>0</v>
      </c>
      <c r="J1485" s="3">
        <v>0</v>
      </c>
      <c r="K1485" s="2">
        <v>1407.12</v>
      </c>
      <c r="L1485" s="3">
        <v>1015.32</v>
      </c>
      <c r="M1485" s="3">
        <v>391.8</v>
      </c>
      <c r="N1485" s="2" t="s">
        <v>23</v>
      </c>
      <c r="O1485" s="2" t="s">
        <v>24</v>
      </c>
      <c r="P1485" s="2" t="s">
        <v>55</v>
      </c>
      <c r="Q1485" s="2" t="s">
        <v>683</v>
      </c>
      <c r="R1485" s="2" t="s">
        <v>49</v>
      </c>
    </row>
    <row r="1486" spans="1:18" x14ac:dyDescent="0.25">
      <c r="A1486" s="2" t="s">
        <v>1501</v>
      </c>
      <c r="B1486" s="6">
        <v>45915</v>
      </c>
      <c r="C1486" s="2" t="s">
        <v>1409</v>
      </c>
      <c r="D1486" s="2" t="s">
        <v>371</v>
      </c>
      <c r="E1486" s="2" t="s">
        <v>21</v>
      </c>
      <c r="F1486" s="2" t="s">
        <v>310</v>
      </c>
      <c r="G1486" s="2">
        <v>4</v>
      </c>
      <c r="H1486" s="3">
        <v>432.85</v>
      </c>
      <c r="I1486" s="2">
        <v>5</v>
      </c>
      <c r="J1486" s="3">
        <v>86.57</v>
      </c>
      <c r="K1486" s="3">
        <v>1644.83</v>
      </c>
      <c r="L1486" s="3">
        <v>1239.92</v>
      </c>
      <c r="M1486" s="3">
        <v>404.91</v>
      </c>
      <c r="N1486" s="2" t="s">
        <v>40</v>
      </c>
      <c r="O1486" s="2" t="s">
        <v>24</v>
      </c>
      <c r="P1486" s="2" t="s">
        <v>25</v>
      </c>
      <c r="Q1486" s="2" t="s">
        <v>1502</v>
      </c>
      <c r="R1486" s="2" t="s">
        <v>49</v>
      </c>
    </row>
    <row r="1487" spans="1:18" x14ac:dyDescent="0.25">
      <c r="A1487" s="2" t="s">
        <v>2658</v>
      </c>
      <c r="B1487" s="6">
        <v>45915</v>
      </c>
      <c r="C1487" s="2" t="s">
        <v>2659</v>
      </c>
      <c r="D1487" s="2" t="s">
        <v>101</v>
      </c>
      <c r="E1487" s="2" t="s">
        <v>177</v>
      </c>
      <c r="F1487" s="2" t="s">
        <v>178</v>
      </c>
      <c r="G1487" s="2">
        <v>1</v>
      </c>
      <c r="H1487" s="3">
        <v>434.65</v>
      </c>
      <c r="I1487" s="2">
        <v>0</v>
      </c>
      <c r="J1487" s="3">
        <v>0</v>
      </c>
      <c r="K1487" s="3">
        <v>434.65</v>
      </c>
      <c r="L1487" s="3">
        <v>351.63</v>
      </c>
      <c r="M1487" s="3">
        <v>83.02</v>
      </c>
      <c r="N1487" s="2" t="s">
        <v>23</v>
      </c>
      <c r="O1487" s="2" t="s">
        <v>345</v>
      </c>
      <c r="P1487" s="2" t="s">
        <v>25</v>
      </c>
      <c r="Q1487" s="2" t="s">
        <v>2660</v>
      </c>
      <c r="R1487" s="2" t="s">
        <v>49</v>
      </c>
    </row>
    <row r="1488" spans="1:18" x14ac:dyDescent="0.25">
      <c r="A1488" s="2" t="s">
        <v>2762</v>
      </c>
      <c r="B1488" s="6">
        <v>45915</v>
      </c>
      <c r="C1488" s="2" t="s">
        <v>2206</v>
      </c>
      <c r="D1488" s="2" t="s">
        <v>661</v>
      </c>
      <c r="E1488" s="2" t="s">
        <v>66</v>
      </c>
      <c r="F1488" s="2" t="s">
        <v>172</v>
      </c>
      <c r="G1488" s="2">
        <v>3</v>
      </c>
      <c r="H1488" s="3">
        <v>240.29</v>
      </c>
      <c r="I1488" s="2">
        <v>10</v>
      </c>
      <c r="J1488" s="3">
        <v>72.09</v>
      </c>
      <c r="K1488" s="3">
        <v>648.78</v>
      </c>
      <c r="L1488" s="3">
        <v>577.16999999999996</v>
      </c>
      <c r="M1488" s="3">
        <v>71.61</v>
      </c>
      <c r="N1488" s="2" t="s">
        <v>47</v>
      </c>
      <c r="O1488" s="2" t="s">
        <v>24</v>
      </c>
      <c r="P1488" s="2" t="s">
        <v>25</v>
      </c>
      <c r="Q1488" s="2" t="s">
        <v>1785</v>
      </c>
      <c r="R1488" s="2" t="s">
        <v>49</v>
      </c>
    </row>
    <row r="1489" spans="1:18" x14ac:dyDescent="0.25">
      <c r="A1489" s="2" t="s">
        <v>2916</v>
      </c>
      <c r="B1489" s="6">
        <v>45915</v>
      </c>
      <c r="C1489" s="2" t="s">
        <v>2128</v>
      </c>
      <c r="D1489" s="2" t="s">
        <v>326</v>
      </c>
      <c r="E1489" s="2" t="s">
        <v>315</v>
      </c>
      <c r="F1489" s="2" t="s">
        <v>316</v>
      </c>
      <c r="G1489" s="2">
        <v>5</v>
      </c>
      <c r="H1489" s="3">
        <v>435.35</v>
      </c>
      <c r="I1489" s="2">
        <v>0</v>
      </c>
      <c r="J1489" s="3">
        <v>0</v>
      </c>
      <c r="K1489" s="3">
        <v>2176.75</v>
      </c>
      <c r="L1489" s="3">
        <v>1704.5</v>
      </c>
      <c r="M1489" s="3">
        <v>472.25</v>
      </c>
      <c r="N1489" s="2" t="s">
        <v>80</v>
      </c>
      <c r="O1489" s="2" t="s">
        <v>24</v>
      </c>
      <c r="P1489" s="2" t="s">
        <v>25</v>
      </c>
      <c r="Q1489" s="2" t="s">
        <v>2515</v>
      </c>
      <c r="R1489" s="2" t="s">
        <v>49</v>
      </c>
    </row>
    <row r="1490" spans="1:18" x14ac:dyDescent="0.25">
      <c r="A1490" s="2" t="s">
        <v>3043</v>
      </c>
      <c r="B1490" s="6">
        <v>45915</v>
      </c>
      <c r="C1490" s="2" t="s">
        <v>2310</v>
      </c>
      <c r="D1490" s="2" t="s">
        <v>1091</v>
      </c>
      <c r="E1490" s="2" t="s">
        <v>159</v>
      </c>
      <c r="F1490" s="2" t="s">
        <v>848</v>
      </c>
      <c r="G1490" s="2">
        <v>1</v>
      </c>
      <c r="H1490" s="3">
        <v>297.32</v>
      </c>
      <c r="I1490" s="2">
        <v>15</v>
      </c>
      <c r="J1490" s="3">
        <v>44.6</v>
      </c>
      <c r="K1490" s="3">
        <v>252.72</v>
      </c>
      <c r="L1490" s="3">
        <v>225.28</v>
      </c>
      <c r="M1490" s="3">
        <v>27.44</v>
      </c>
      <c r="N1490" s="2" t="s">
        <v>47</v>
      </c>
      <c r="O1490" s="2" t="s">
        <v>24</v>
      </c>
      <c r="P1490" s="2" t="s">
        <v>55</v>
      </c>
      <c r="Q1490" s="2" t="s">
        <v>3044</v>
      </c>
      <c r="R1490" s="2" t="s">
        <v>49</v>
      </c>
    </row>
    <row r="1491" spans="1:18" x14ac:dyDescent="0.25">
      <c r="A1491" s="2" t="s">
        <v>3163</v>
      </c>
      <c r="B1491" s="6">
        <v>45915</v>
      </c>
      <c r="C1491" s="2" t="s">
        <v>2429</v>
      </c>
      <c r="D1491" s="2" t="s">
        <v>275</v>
      </c>
      <c r="E1491" s="2" t="s">
        <v>634</v>
      </c>
      <c r="F1491" s="2" t="s">
        <v>1859</v>
      </c>
      <c r="G1491" s="2">
        <v>1</v>
      </c>
      <c r="H1491" s="3">
        <v>51.33</v>
      </c>
      <c r="I1491" s="2">
        <v>5</v>
      </c>
      <c r="J1491" s="3">
        <v>2.57</v>
      </c>
      <c r="K1491" s="3">
        <v>48.76</v>
      </c>
      <c r="L1491" s="3">
        <v>37.479999999999997</v>
      </c>
      <c r="M1491" s="3">
        <v>11.28</v>
      </c>
      <c r="N1491" s="2" t="s">
        <v>133</v>
      </c>
      <c r="O1491" s="2" t="s">
        <v>24</v>
      </c>
      <c r="P1491" s="2" t="s">
        <v>25</v>
      </c>
      <c r="Q1491" s="2" t="s">
        <v>3164</v>
      </c>
      <c r="R1491" s="2" t="s">
        <v>49</v>
      </c>
    </row>
    <row r="1492" spans="1:18" x14ac:dyDescent="0.25">
      <c r="A1492" s="2" t="s">
        <v>3833</v>
      </c>
      <c r="B1492" s="6">
        <v>45915</v>
      </c>
      <c r="C1492" s="2" t="s">
        <v>3649</v>
      </c>
      <c r="D1492" s="2" t="s">
        <v>661</v>
      </c>
      <c r="E1492" s="2" t="s">
        <v>380</v>
      </c>
      <c r="F1492" s="2" t="s">
        <v>936</v>
      </c>
      <c r="G1492" s="2">
        <v>2</v>
      </c>
      <c r="H1492" s="3">
        <v>224.28</v>
      </c>
      <c r="I1492" s="2">
        <v>5</v>
      </c>
      <c r="J1492" s="3">
        <v>22.43</v>
      </c>
      <c r="K1492" s="3">
        <v>426.13</v>
      </c>
      <c r="L1492" s="3">
        <v>384.78</v>
      </c>
      <c r="M1492" s="3">
        <v>41.35</v>
      </c>
      <c r="N1492" s="2" t="s">
        <v>133</v>
      </c>
      <c r="O1492" s="2" t="s">
        <v>345</v>
      </c>
      <c r="P1492" s="2" t="s">
        <v>25</v>
      </c>
      <c r="Q1492" s="2" t="s">
        <v>2172</v>
      </c>
      <c r="R1492" s="2" t="s">
        <v>49</v>
      </c>
    </row>
    <row r="1493" spans="1:18" x14ac:dyDescent="0.25">
      <c r="A1493" s="2" t="s">
        <v>168</v>
      </c>
      <c r="B1493" s="6">
        <v>45914</v>
      </c>
      <c r="C1493" s="2" t="s">
        <v>169</v>
      </c>
      <c r="D1493" s="2" t="s">
        <v>170</v>
      </c>
      <c r="E1493" s="2" t="s">
        <v>171</v>
      </c>
      <c r="F1493" s="2" t="s">
        <v>172</v>
      </c>
      <c r="G1493" s="2">
        <v>5</v>
      </c>
      <c r="H1493" s="3">
        <v>225.45</v>
      </c>
      <c r="I1493" s="2">
        <v>10</v>
      </c>
      <c r="J1493" s="3">
        <v>112.72</v>
      </c>
      <c r="K1493" s="3">
        <v>1166.71</v>
      </c>
      <c r="L1493" s="3">
        <v>954.5</v>
      </c>
      <c r="M1493" s="3">
        <v>212.21</v>
      </c>
      <c r="N1493" s="2" t="s">
        <v>40</v>
      </c>
      <c r="O1493" s="2" t="s">
        <v>24</v>
      </c>
      <c r="P1493" s="2" t="s">
        <v>25</v>
      </c>
      <c r="Q1493" s="2" t="s">
        <v>173</v>
      </c>
      <c r="R1493" s="2" t="s">
        <v>27</v>
      </c>
    </row>
    <row r="1494" spans="1:18" x14ac:dyDescent="0.25">
      <c r="A1494" s="2" t="s">
        <v>241</v>
      </c>
      <c r="B1494" s="6">
        <v>45914</v>
      </c>
      <c r="C1494" s="2" t="s">
        <v>94</v>
      </c>
      <c r="D1494" s="2" t="s">
        <v>242</v>
      </c>
      <c r="E1494" s="2" t="s">
        <v>243</v>
      </c>
      <c r="F1494" s="2" t="s">
        <v>222</v>
      </c>
      <c r="G1494" s="2">
        <v>1</v>
      </c>
      <c r="H1494" s="3">
        <v>80.5</v>
      </c>
      <c r="I1494" s="2">
        <v>10</v>
      </c>
      <c r="J1494" s="3">
        <v>8.0500000000000007</v>
      </c>
      <c r="K1494" s="3">
        <v>83.32</v>
      </c>
      <c r="L1494" s="3">
        <v>62.25</v>
      </c>
      <c r="M1494" s="3">
        <v>21.07</v>
      </c>
      <c r="N1494" s="2" t="s">
        <v>40</v>
      </c>
      <c r="O1494" s="2" t="s">
        <v>24</v>
      </c>
      <c r="P1494" s="2" t="s">
        <v>25</v>
      </c>
      <c r="Q1494" s="2" t="s">
        <v>244</v>
      </c>
      <c r="R1494" s="2" t="s">
        <v>27</v>
      </c>
    </row>
    <row r="1495" spans="1:18" x14ac:dyDescent="0.25">
      <c r="A1495" s="2" t="s">
        <v>1429</v>
      </c>
      <c r="B1495" s="6">
        <v>45914</v>
      </c>
      <c r="C1495" s="2" t="s">
        <v>1430</v>
      </c>
      <c r="D1495" s="2" t="s">
        <v>1156</v>
      </c>
      <c r="E1495" s="2" t="s">
        <v>1431</v>
      </c>
      <c r="F1495" s="2" t="s">
        <v>1432</v>
      </c>
      <c r="G1495" s="2">
        <v>4</v>
      </c>
      <c r="H1495" s="3">
        <v>147.72</v>
      </c>
      <c r="I1495" s="2">
        <v>5</v>
      </c>
      <c r="J1495" s="3">
        <v>29.54</v>
      </c>
      <c r="K1495" s="3">
        <v>645.54</v>
      </c>
      <c r="L1495" s="3">
        <v>436.84</v>
      </c>
      <c r="M1495" s="3">
        <v>208.7</v>
      </c>
      <c r="N1495" s="2" t="s">
        <v>47</v>
      </c>
      <c r="O1495" s="2" t="s">
        <v>24</v>
      </c>
      <c r="P1495" s="2" t="s">
        <v>55</v>
      </c>
      <c r="Q1495" s="2" t="s">
        <v>983</v>
      </c>
      <c r="R1495" s="2" t="s">
        <v>27</v>
      </c>
    </row>
    <row r="1496" spans="1:18" x14ac:dyDescent="0.25">
      <c r="A1496" s="2" t="s">
        <v>1474</v>
      </c>
      <c r="B1496" s="6">
        <v>45914</v>
      </c>
      <c r="C1496" s="2" t="s">
        <v>469</v>
      </c>
      <c r="D1496" s="2" t="s">
        <v>1475</v>
      </c>
      <c r="E1496" s="2" t="s">
        <v>1476</v>
      </c>
      <c r="F1496" s="2" t="s">
        <v>1375</v>
      </c>
      <c r="G1496" s="2">
        <v>8</v>
      </c>
      <c r="H1496" s="3">
        <v>204.03</v>
      </c>
      <c r="I1496" s="2">
        <v>5</v>
      </c>
      <c r="J1496" s="3">
        <v>81.61</v>
      </c>
      <c r="K1496" s="3">
        <v>1783.22</v>
      </c>
      <c r="L1496" s="3">
        <v>1267.44</v>
      </c>
      <c r="M1496" s="3">
        <v>515.78</v>
      </c>
      <c r="N1496" s="2" t="s">
        <v>68</v>
      </c>
      <c r="O1496" s="2" t="s">
        <v>24</v>
      </c>
      <c r="P1496" s="2" t="s">
        <v>55</v>
      </c>
      <c r="Q1496" s="2" t="s">
        <v>1477</v>
      </c>
      <c r="R1496" s="2" t="s">
        <v>27</v>
      </c>
    </row>
    <row r="1497" spans="1:18" x14ac:dyDescent="0.25">
      <c r="A1497" s="2" t="s">
        <v>1550</v>
      </c>
      <c r="B1497" s="6">
        <v>45914</v>
      </c>
      <c r="C1497" s="2" t="s">
        <v>1551</v>
      </c>
      <c r="D1497" s="2" t="s">
        <v>414</v>
      </c>
      <c r="E1497" s="2" t="s">
        <v>1086</v>
      </c>
      <c r="F1497" s="2" t="s">
        <v>1552</v>
      </c>
      <c r="G1497" s="2">
        <v>8</v>
      </c>
      <c r="H1497" s="3">
        <v>108.33</v>
      </c>
      <c r="I1497" s="2">
        <v>5</v>
      </c>
      <c r="J1497" s="3">
        <v>43.33</v>
      </c>
      <c r="K1497" s="3">
        <v>946.81</v>
      </c>
      <c r="L1497" s="3">
        <v>638.55999999999995</v>
      </c>
      <c r="M1497" s="3">
        <v>308.25</v>
      </c>
      <c r="N1497" s="2" t="s">
        <v>23</v>
      </c>
      <c r="O1497" s="2" t="s">
        <v>24</v>
      </c>
      <c r="P1497" s="2" t="s">
        <v>25</v>
      </c>
      <c r="Q1497" s="2" t="s">
        <v>1553</v>
      </c>
      <c r="R1497" s="2" t="s">
        <v>27</v>
      </c>
    </row>
    <row r="1498" spans="1:18" x14ac:dyDescent="0.25">
      <c r="A1498" s="2" t="s">
        <v>1914</v>
      </c>
      <c r="B1498" s="6">
        <v>45914</v>
      </c>
      <c r="C1498" s="2" t="s">
        <v>1338</v>
      </c>
      <c r="D1498" s="2" t="s">
        <v>714</v>
      </c>
      <c r="E1498" s="2" t="s">
        <v>153</v>
      </c>
      <c r="F1498" s="2" t="s">
        <v>154</v>
      </c>
      <c r="G1498" s="2">
        <v>4</v>
      </c>
      <c r="H1498" s="3">
        <v>161.03</v>
      </c>
      <c r="I1498" s="2">
        <v>0</v>
      </c>
      <c r="J1498" s="3">
        <v>0</v>
      </c>
      <c r="K1498" s="3">
        <v>740.74</v>
      </c>
      <c r="L1498" s="3">
        <v>496.96</v>
      </c>
      <c r="M1498" s="3">
        <v>243.78</v>
      </c>
      <c r="N1498" s="2" t="s">
        <v>47</v>
      </c>
      <c r="O1498" s="2" t="s">
        <v>24</v>
      </c>
      <c r="P1498" s="2" t="s">
        <v>25</v>
      </c>
      <c r="Q1498" s="2" t="s">
        <v>1915</v>
      </c>
      <c r="R1498" s="2" t="s">
        <v>27</v>
      </c>
    </row>
    <row r="1499" spans="1:18" x14ac:dyDescent="0.25">
      <c r="A1499" s="2" t="s">
        <v>2250</v>
      </c>
      <c r="B1499" s="6">
        <v>45914</v>
      </c>
      <c r="C1499" s="2" t="s">
        <v>1349</v>
      </c>
      <c r="D1499" s="2" t="s">
        <v>1269</v>
      </c>
      <c r="E1499" s="2" t="s">
        <v>321</v>
      </c>
      <c r="F1499" s="2" t="s">
        <v>322</v>
      </c>
      <c r="G1499" s="2">
        <v>1</v>
      </c>
      <c r="H1499" s="3">
        <v>236.56</v>
      </c>
      <c r="I1499" s="2">
        <v>10</v>
      </c>
      <c r="J1499" s="3">
        <v>23.66</v>
      </c>
      <c r="K1499" s="3">
        <v>244.83</v>
      </c>
      <c r="L1499" s="3">
        <v>211.73</v>
      </c>
      <c r="M1499" s="3">
        <v>33.1</v>
      </c>
      <c r="N1499" s="2" t="s">
        <v>133</v>
      </c>
      <c r="O1499" s="2" t="s">
        <v>24</v>
      </c>
      <c r="P1499" s="2" t="s">
        <v>25</v>
      </c>
      <c r="Q1499" s="2" t="s">
        <v>2232</v>
      </c>
      <c r="R1499" s="2" t="s">
        <v>27</v>
      </c>
    </row>
    <row r="1500" spans="1:18" x14ac:dyDescent="0.25">
      <c r="A1500" s="2" t="s">
        <v>2281</v>
      </c>
      <c r="B1500" s="6">
        <v>45914</v>
      </c>
      <c r="C1500" s="2" t="s">
        <v>2282</v>
      </c>
      <c r="D1500" s="2" t="s">
        <v>113</v>
      </c>
      <c r="E1500" s="2" t="s">
        <v>1347</v>
      </c>
      <c r="F1500" s="2" t="s">
        <v>1313</v>
      </c>
      <c r="G1500" s="2">
        <v>4</v>
      </c>
      <c r="H1500" s="3">
        <v>253.11</v>
      </c>
      <c r="I1500" s="2">
        <v>5</v>
      </c>
      <c r="J1500" s="3">
        <v>50.62</v>
      </c>
      <c r="K1500" s="3">
        <v>1106.0899999999999</v>
      </c>
      <c r="L1500" s="3">
        <v>762.96</v>
      </c>
      <c r="M1500" s="3">
        <v>343.13</v>
      </c>
      <c r="N1500" s="2" t="s">
        <v>68</v>
      </c>
      <c r="O1500" s="2" t="s">
        <v>24</v>
      </c>
      <c r="P1500" s="2" t="s">
        <v>25</v>
      </c>
      <c r="Q1500" s="2" t="s">
        <v>2175</v>
      </c>
      <c r="R1500" s="2" t="s">
        <v>27</v>
      </c>
    </row>
    <row r="1501" spans="1:18" x14ac:dyDescent="0.25">
      <c r="A1501" s="2" t="s">
        <v>2299</v>
      </c>
      <c r="B1501" s="6">
        <v>45914</v>
      </c>
      <c r="C1501" s="2" t="s">
        <v>1895</v>
      </c>
      <c r="D1501" s="2" t="s">
        <v>1650</v>
      </c>
      <c r="E1501" s="2" t="s">
        <v>504</v>
      </c>
      <c r="F1501" s="2" t="s">
        <v>1390</v>
      </c>
      <c r="G1501" s="2">
        <v>3</v>
      </c>
      <c r="H1501" s="3">
        <v>232.2</v>
      </c>
      <c r="I1501" s="2">
        <v>0</v>
      </c>
      <c r="J1501" s="3">
        <v>0</v>
      </c>
      <c r="K1501" s="3">
        <v>801.09</v>
      </c>
      <c r="L1501" s="3">
        <v>482.94</v>
      </c>
      <c r="M1501" s="3">
        <v>318.14999999999998</v>
      </c>
      <c r="N1501" s="2" t="s">
        <v>40</v>
      </c>
      <c r="O1501" s="2" t="s">
        <v>24</v>
      </c>
      <c r="P1501" s="2" t="s">
        <v>25</v>
      </c>
      <c r="Q1501" s="2" t="s">
        <v>2300</v>
      </c>
      <c r="R1501" s="2" t="s">
        <v>27</v>
      </c>
    </row>
    <row r="1502" spans="1:18" x14ac:dyDescent="0.25">
      <c r="A1502" s="2" t="s">
        <v>2778</v>
      </c>
      <c r="B1502" s="6">
        <v>45914</v>
      </c>
      <c r="C1502" s="2" t="s">
        <v>1581</v>
      </c>
      <c r="D1502" s="2" t="s">
        <v>237</v>
      </c>
      <c r="E1502" s="2" t="s">
        <v>1031</v>
      </c>
      <c r="F1502" s="2" t="s">
        <v>1795</v>
      </c>
      <c r="G1502" s="2">
        <v>1</v>
      </c>
      <c r="H1502" s="3">
        <v>541.35</v>
      </c>
      <c r="I1502" s="2">
        <v>5</v>
      </c>
      <c r="J1502" s="3">
        <v>27.07</v>
      </c>
      <c r="K1502" s="3">
        <v>591.41999999999996</v>
      </c>
      <c r="L1502" s="3">
        <v>336.4</v>
      </c>
      <c r="M1502" s="3">
        <v>255.02</v>
      </c>
      <c r="N1502" s="2" t="s">
        <v>80</v>
      </c>
      <c r="O1502" s="2" t="s">
        <v>24</v>
      </c>
      <c r="P1502" s="2" t="s">
        <v>25</v>
      </c>
      <c r="Q1502" s="2" t="s">
        <v>1965</v>
      </c>
      <c r="R1502" s="2" t="s">
        <v>27</v>
      </c>
    </row>
    <row r="1503" spans="1:18" x14ac:dyDescent="0.25">
      <c r="A1503" s="2" t="s">
        <v>2990</v>
      </c>
      <c r="B1503" s="6">
        <v>45914</v>
      </c>
      <c r="C1503" s="2" t="s">
        <v>1671</v>
      </c>
      <c r="D1503" s="2" t="s">
        <v>1475</v>
      </c>
      <c r="E1503" s="2" t="s">
        <v>2478</v>
      </c>
      <c r="F1503" s="2" t="s">
        <v>1881</v>
      </c>
      <c r="G1503" s="2">
        <v>2</v>
      </c>
      <c r="H1503" s="3">
        <v>183.39</v>
      </c>
      <c r="I1503" s="2">
        <v>15</v>
      </c>
      <c r="J1503" s="3">
        <v>55.02</v>
      </c>
      <c r="K1503" s="3">
        <v>358.52</v>
      </c>
      <c r="L1503" s="3">
        <v>316.86</v>
      </c>
      <c r="M1503" s="3">
        <v>41.66</v>
      </c>
      <c r="N1503" s="2" t="s">
        <v>68</v>
      </c>
      <c r="O1503" s="2" t="s">
        <v>345</v>
      </c>
      <c r="P1503" s="2" t="s">
        <v>55</v>
      </c>
      <c r="Q1503" s="2" t="s">
        <v>1287</v>
      </c>
      <c r="R1503" s="2" t="s">
        <v>27</v>
      </c>
    </row>
    <row r="1504" spans="1:18" x14ac:dyDescent="0.25">
      <c r="A1504" s="2" t="s">
        <v>3051</v>
      </c>
      <c r="B1504" s="6">
        <v>45914</v>
      </c>
      <c r="C1504" s="2" t="s">
        <v>1731</v>
      </c>
      <c r="D1504" s="2" t="s">
        <v>765</v>
      </c>
      <c r="E1504" s="2" t="s">
        <v>400</v>
      </c>
      <c r="F1504" s="2" t="s">
        <v>1223</v>
      </c>
      <c r="G1504" s="2">
        <v>8</v>
      </c>
      <c r="H1504" s="3">
        <v>368.84</v>
      </c>
      <c r="I1504" s="2">
        <v>0</v>
      </c>
      <c r="J1504" s="3">
        <v>0</v>
      </c>
      <c r="K1504" s="3">
        <v>3393.33</v>
      </c>
      <c r="L1504" s="3">
        <v>2110.8000000000002</v>
      </c>
      <c r="M1504" s="3">
        <v>1282.53</v>
      </c>
      <c r="N1504" s="2" t="s">
        <v>68</v>
      </c>
      <c r="O1504" s="2" t="s">
        <v>24</v>
      </c>
      <c r="P1504" s="2" t="s">
        <v>25</v>
      </c>
      <c r="Q1504" s="2" t="s">
        <v>1007</v>
      </c>
      <c r="R1504" s="2" t="s">
        <v>27</v>
      </c>
    </row>
    <row r="1505" spans="1:18" x14ac:dyDescent="0.25">
      <c r="A1505" s="2" t="s">
        <v>3100</v>
      </c>
      <c r="B1505" s="6">
        <v>45914</v>
      </c>
      <c r="C1505" s="2" t="s">
        <v>3101</v>
      </c>
      <c r="D1505" s="2" t="s">
        <v>119</v>
      </c>
      <c r="E1505" s="2" t="s">
        <v>494</v>
      </c>
      <c r="F1505" s="2" t="s">
        <v>239</v>
      </c>
      <c r="G1505" s="2">
        <v>2</v>
      </c>
      <c r="H1505" s="3">
        <v>141.11000000000001</v>
      </c>
      <c r="I1505" s="2">
        <v>15</v>
      </c>
      <c r="J1505" s="3">
        <v>42.33</v>
      </c>
      <c r="K1505" s="3">
        <v>275.87</v>
      </c>
      <c r="L1505" s="3">
        <v>231.82</v>
      </c>
      <c r="M1505" s="3">
        <v>44.05</v>
      </c>
      <c r="N1505" s="2" t="s">
        <v>47</v>
      </c>
      <c r="O1505" s="2" t="s">
        <v>24</v>
      </c>
      <c r="P1505" s="2" t="s">
        <v>55</v>
      </c>
      <c r="Q1505" s="2" t="s">
        <v>3102</v>
      </c>
      <c r="R1505" s="2" t="s">
        <v>27</v>
      </c>
    </row>
    <row r="1506" spans="1:18" x14ac:dyDescent="0.25">
      <c r="A1506" s="2" t="s">
        <v>3514</v>
      </c>
      <c r="B1506" s="6">
        <v>45914</v>
      </c>
      <c r="C1506" s="2" t="s">
        <v>1564</v>
      </c>
      <c r="D1506" s="2" t="s">
        <v>269</v>
      </c>
      <c r="E1506" s="2" t="s">
        <v>192</v>
      </c>
      <c r="F1506" s="2" t="s">
        <v>2538</v>
      </c>
      <c r="G1506" s="2">
        <v>5</v>
      </c>
      <c r="H1506" s="3">
        <v>157.91999999999999</v>
      </c>
      <c r="I1506" s="2">
        <v>0</v>
      </c>
      <c r="J1506" s="3">
        <v>0</v>
      </c>
      <c r="K1506" s="3">
        <v>908.04</v>
      </c>
      <c r="L1506" s="3">
        <v>688.2</v>
      </c>
      <c r="M1506" s="3">
        <v>219.84</v>
      </c>
      <c r="N1506" s="2" t="s">
        <v>47</v>
      </c>
      <c r="O1506" s="2" t="s">
        <v>24</v>
      </c>
      <c r="P1506" s="2" t="s">
        <v>25</v>
      </c>
      <c r="Q1506" s="2" t="s">
        <v>2012</v>
      </c>
      <c r="R1506" s="2" t="s">
        <v>27</v>
      </c>
    </row>
    <row r="1507" spans="1:18" x14ac:dyDescent="0.25">
      <c r="A1507" s="2" t="s">
        <v>3533</v>
      </c>
      <c r="B1507" s="6">
        <v>45914</v>
      </c>
      <c r="C1507" s="2" t="s">
        <v>152</v>
      </c>
      <c r="D1507" s="2" t="s">
        <v>405</v>
      </c>
      <c r="E1507" s="2" t="s">
        <v>72</v>
      </c>
      <c r="F1507" s="2" t="s">
        <v>73</v>
      </c>
      <c r="G1507" s="2">
        <v>5</v>
      </c>
      <c r="H1507" s="3">
        <v>441.67</v>
      </c>
      <c r="I1507" s="2">
        <v>10</v>
      </c>
      <c r="J1507" s="3">
        <v>220.84</v>
      </c>
      <c r="K1507" s="3">
        <v>2285.64</v>
      </c>
      <c r="L1507" s="3">
        <v>1270.25</v>
      </c>
      <c r="M1507" s="3">
        <v>1015.39</v>
      </c>
      <c r="N1507" s="2" t="s">
        <v>47</v>
      </c>
      <c r="O1507" s="2" t="s">
        <v>24</v>
      </c>
      <c r="P1507" s="2" t="s">
        <v>55</v>
      </c>
      <c r="Q1507" s="2" t="s">
        <v>2144</v>
      </c>
      <c r="R1507" s="2" t="s">
        <v>27</v>
      </c>
    </row>
    <row r="1508" spans="1:18" x14ac:dyDescent="0.25">
      <c r="A1508" s="2" t="s">
        <v>3620</v>
      </c>
      <c r="B1508" s="6">
        <v>45914</v>
      </c>
      <c r="C1508" s="2" t="s">
        <v>565</v>
      </c>
      <c r="D1508" s="2" t="s">
        <v>2545</v>
      </c>
      <c r="E1508" s="2" t="s">
        <v>380</v>
      </c>
      <c r="F1508" s="2" t="s">
        <v>2212</v>
      </c>
      <c r="G1508" s="2">
        <v>7</v>
      </c>
      <c r="H1508" s="3">
        <v>58.27</v>
      </c>
      <c r="I1508" s="2">
        <v>10</v>
      </c>
      <c r="J1508" s="3">
        <v>40.79</v>
      </c>
      <c r="K1508" s="3">
        <v>422.17</v>
      </c>
      <c r="L1508" s="3">
        <v>339.01</v>
      </c>
      <c r="M1508" s="3">
        <v>83.16</v>
      </c>
      <c r="N1508" s="2" t="s">
        <v>40</v>
      </c>
      <c r="O1508" s="2" t="s">
        <v>24</v>
      </c>
      <c r="P1508" s="2" t="s">
        <v>25</v>
      </c>
      <c r="Q1508" s="2" t="s">
        <v>983</v>
      </c>
      <c r="R1508" s="2" t="s">
        <v>27</v>
      </c>
    </row>
    <row r="1509" spans="1:18" x14ac:dyDescent="0.25">
      <c r="A1509" s="2" t="s">
        <v>3685</v>
      </c>
      <c r="B1509" s="6">
        <v>45914</v>
      </c>
      <c r="C1509" s="2" t="s">
        <v>844</v>
      </c>
      <c r="D1509" s="2" t="s">
        <v>280</v>
      </c>
      <c r="E1509" s="2" t="s">
        <v>209</v>
      </c>
      <c r="F1509" s="2" t="s">
        <v>210</v>
      </c>
      <c r="G1509" s="2">
        <v>5</v>
      </c>
      <c r="H1509" s="3">
        <v>124.84</v>
      </c>
      <c r="I1509" s="2">
        <v>10</v>
      </c>
      <c r="J1509" s="3">
        <v>62.42</v>
      </c>
      <c r="K1509" s="3">
        <v>646.04999999999995</v>
      </c>
      <c r="L1509" s="3">
        <v>486.75</v>
      </c>
      <c r="M1509" s="3">
        <v>159.30000000000001</v>
      </c>
      <c r="N1509" s="2" t="s">
        <v>133</v>
      </c>
      <c r="O1509" s="2" t="s">
        <v>24</v>
      </c>
      <c r="P1509" s="2" t="s">
        <v>25</v>
      </c>
      <c r="Q1509" s="2" t="s">
        <v>3686</v>
      </c>
      <c r="R1509" s="2" t="s">
        <v>27</v>
      </c>
    </row>
    <row r="1510" spans="1:18" x14ac:dyDescent="0.25">
      <c r="A1510" s="2" t="s">
        <v>273</v>
      </c>
      <c r="B1510" s="6">
        <v>45913</v>
      </c>
      <c r="C1510" s="2" t="s">
        <v>274</v>
      </c>
      <c r="D1510" s="2" t="s">
        <v>275</v>
      </c>
      <c r="E1510" s="2" t="s">
        <v>85</v>
      </c>
      <c r="F1510" s="2" t="s">
        <v>276</v>
      </c>
      <c r="G1510" s="2">
        <v>7</v>
      </c>
      <c r="H1510" s="3">
        <v>51.58</v>
      </c>
      <c r="I1510" s="2">
        <v>15</v>
      </c>
      <c r="J1510" s="3">
        <v>54.16</v>
      </c>
      <c r="K1510" s="3">
        <v>352.93</v>
      </c>
      <c r="L1510" s="3">
        <v>262.36</v>
      </c>
      <c r="M1510" s="3">
        <v>90.57</v>
      </c>
      <c r="N1510" s="2" t="s">
        <v>47</v>
      </c>
      <c r="O1510" s="2" t="s">
        <v>24</v>
      </c>
      <c r="P1510" s="2" t="s">
        <v>33</v>
      </c>
      <c r="Q1510" s="2" t="s">
        <v>277</v>
      </c>
      <c r="R1510" s="2" t="s">
        <v>27</v>
      </c>
    </row>
    <row r="1511" spans="1:18" x14ac:dyDescent="0.25">
      <c r="A1511" s="2" t="s">
        <v>1722</v>
      </c>
      <c r="B1511" s="6">
        <v>45913</v>
      </c>
      <c r="C1511" s="2" t="s">
        <v>383</v>
      </c>
      <c r="D1511" s="2" t="s">
        <v>543</v>
      </c>
      <c r="E1511" s="2" t="s">
        <v>617</v>
      </c>
      <c r="F1511" s="2" t="s">
        <v>216</v>
      </c>
      <c r="G1511" s="2">
        <v>8</v>
      </c>
      <c r="H1511" s="3">
        <v>404.88</v>
      </c>
      <c r="I1511" s="2">
        <v>0</v>
      </c>
      <c r="J1511" s="3">
        <v>0</v>
      </c>
      <c r="K1511" s="3">
        <v>3724.9</v>
      </c>
      <c r="L1511" s="3">
        <v>2205.36</v>
      </c>
      <c r="M1511" s="3">
        <v>1519.54</v>
      </c>
      <c r="N1511" s="2" t="s">
        <v>40</v>
      </c>
      <c r="O1511" s="2" t="s">
        <v>24</v>
      </c>
      <c r="P1511" s="2" t="s">
        <v>55</v>
      </c>
      <c r="Q1511" s="2" t="s">
        <v>822</v>
      </c>
      <c r="R1511" s="2" t="s">
        <v>27</v>
      </c>
    </row>
    <row r="1512" spans="1:18" x14ac:dyDescent="0.25">
      <c r="A1512" s="2" t="s">
        <v>2173</v>
      </c>
      <c r="B1512" s="6">
        <v>45913</v>
      </c>
      <c r="C1512" s="2" t="s">
        <v>1029</v>
      </c>
      <c r="D1512" s="2" t="s">
        <v>555</v>
      </c>
      <c r="E1512" s="2" t="s">
        <v>72</v>
      </c>
      <c r="F1512" s="2" t="s">
        <v>1986</v>
      </c>
      <c r="G1512" s="2">
        <v>5</v>
      </c>
      <c r="H1512" s="3">
        <v>510.63</v>
      </c>
      <c r="I1512" s="2">
        <v>5</v>
      </c>
      <c r="J1512" s="3">
        <v>127.66</v>
      </c>
      <c r="K1512" s="3">
        <v>2789.31</v>
      </c>
      <c r="L1512" s="3">
        <v>1827.85</v>
      </c>
      <c r="M1512" s="3">
        <v>961.46</v>
      </c>
      <c r="N1512" s="2" t="s">
        <v>47</v>
      </c>
      <c r="O1512" s="2" t="s">
        <v>24</v>
      </c>
      <c r="P1512" s="2" t="s">
        <v>25</v>
      </c>
      <c r="Q1512" s="2" t="s">
        <v>2031</v>
      </c>
      <c r="R1512" s="2" t="s">
        <v>27</v>
      </c>
    </row>
    <row r="1513" spans="1:18" x14ac:dyDescent="0.25">
      <c r="A1513" s="2" t="s">
        <v>2508</v>
      </c>
      <c r="B1513" s="6">
        <v>45913</v>
      </c>
      <c r="C1513" s="2" t="s">
        <v>2506</v>
      </c>
      <c r="D1513" s="2" t="s">
        <v>242</v>
      </c>
      <c r="E1513" s="2" t="s">
        <v>973</v>
      </c>
      <c r="F1513" s="2" t="s">
        <v>974</v>
      </c>
      <c r="G1513" s="2">
        <v>5</v>
      </c>
      <c r="H1513" s="3">
        <v>89.69</v>
      </c>
      <c r="I1513" s="2">
        <v>5</v>
      </c>
      <c r="J1513" s="3">
        <v>22.42</v>
      </c>
      <c r="K1513" s="3">
        <v>489.93</v>
      </c>
      <c r="L1513" s="3">
        <v>311.25</v>
      </c>
      <c r="M1513" s="3">
        <v>178.68</v>
      </c>
      <c r="N1513" s="2" t="s">
        <v>40</v>
      </c>
      <c r="O1513" s="2" t="s">
        <v>24</v>
      </c>
      <c r="P1513" s="2" t="s">
        <v>25</v>
      </c>
      <c r="Q1513" s="2" t="s">
        <v>1619</v>
      </c>
      <c r="R1513" s="2" t="s">
        <v>27</v>
      </c>
    </row>
    <row r="1514" spans="1:18" x14ac:dyDescent="0.25">
      <c r="A1514" s="2" t="s">
        <v>2546</v>
      </c>
      <c r="B1514" s="6">
        <v>45913</v>
      </c>
      <c r="C1514" s="2" t="s">
        <v>1726</v>
      </c>
      <c r="D1514" s="2" t="s">
        <v>409</v>
      </c>
      <c r="E1514" s="2" t="s">
        <v>504</v>
      </c>
      <c r="F1514" s="2" t="s">
        <v>1635</v>
      </c>
      <c r="G1514" s="2">
        <v>2</v>
      </c>
      <c r="H1514" s="3">
        <v>299.73</v>
      </c>
      <c r="I1514" s="2">
        <v>20</v>
      </c>
      <c r="J1514" s="3">
        <v>119.89</v>
      </c>
      <c r="K1514" s="3">
        <v>551.51</v>
      </c>
      <c r="L1514" s="3">
        <v>369.48</v>
      </c>
      <c r="M1514" s="3">
        <v>182.03</v>
      </c>
      <c r="N1514" s="2" t="s">
        <v>47</v>
      </c>
      <c r="O1514" s="2" t="s">
        <v>24</v>
      </c>
      <c r="P1514" s="2" t="s">
        <v>33</v>
      </c>
      <c r="Q1514" s="2" t="s">
        <v>2517</v>
      </c>
      <c r="R1514" s="2" t="s">
        <v>27</v>
      </c>
    </row>
    <row r="1515" spans="1:18" x14ac:dyDescent="0.25">
      <c r="A1515" s="2" t="s">
        <v>2995</v>
      </c>
      <c r="B1515" s="6">
        <v>45913</v>
      </c>
      <c r="C1515" s="2" t="s">
        <v>1561</v>
      </c>
      <c r="D1515" s="2" t="s">
        <v>549</v>
      </c>
      <c r="E1515" s="2" t="s">
        <v>709</v>
      </c>
      <c r="F1515" s="2" t="s">
        <v>710</v>
      </c>
      <c r="G1515" s="2">
        <v>2</v>
      </c>
      <c r="H1515" s="3">
        <v>221.61</v>
      </c>
      <c r="I1515" s="2">
        <v>10</v>
      </c>
      <c r="J1515" s="3">
        <v>44.32</v>
      </c>
      <c r="K1515" s="3">
        <v>458.74</v>
      </c>
      <c r="L1515" s="3">
        <v>364.34</v>
      </c>
      <c r="M1515" s="3">
        <v>94.4</v>
      </c>
      <c r="N1515" s="2" t="s">
        <v>133</v>
      </c>
      <c r="O1515" s="2" t="s">
        <v>24</v>
      </c>
      <c r="P1515" s="2" t="s">
        <v>25</v>
      </c>
      <c r="Q1515" s="2" t="s">
        <v>2857</v>
      </c>
      <c r="R1515" s="2" t="s">
        <v>27</v>
      </c>
    </row>
    <row r="1516" spans="1:18" x14ac:dyDescent="0.25">
      <c r="A1516" s="2" t="s">
        <v>3242</v>
      </c>
      <c r="B1516" s="6">
        <v>45913</v>
      </c>
      <c r="C1516" s="2" t="s">
        <v>1326</v>
      </c>
      <c r="D1516" s="2" t="s">
        <v>30</v>
      </c>
      <c r="E1516" s="2" t="s">
        <v>1621</v>
      </c>
      <c r="F1516" s="2" t="s">
        <v>1622</v>
      </c>
      <c r="G1516" s="2">
        <v>2</v>
      </c>
      <c r="H1516" s="3">
        <v>448.94</v>
      </c>
      <c r="I1516" s="2">
        <v>10</v>
      </c>
      <c r="J1516" s="3">
        <v>89.79</v>
      </c>
      <c r="K1516" s="3">
        <v>929.3</v>
      </c>
      <c r="L1516" s="3">
        <v>760.16</v>
      </c>
      <c r="M1516" s="3">
        <v>169.14</v>
      </c>
      <c r="N1516" s="2" t="s">
        <v>40</v>
      </c>
      <c r="O1516" s="2" t="s">
        <v>24</v>
      </c>
      <c r="P1516" s="2" t="s">
        <v>25</v>
      </c>
      <c r="Q1516" s="2" t="s">
        <v>329</v>
      </c>
      <c r="R1516" s="2" t="s">
        <v>27</v>
      </c>
    </row>
    <row r="1517" spans="1:18" x14ac:dyDescent="0.25">
      <c r="A1517" s="2" t="s">
        <v>3424</v>
      </c>
      <c r="B1517" s="6">
        <v>45913</v>
      </c>
      <c r="C1517" s="2" t="s">
        <v>319</v>
      </c>
      <c r="D1517" s="2" t="s">
        <v>794</v>
      </c>
      <c r="E1517" s="2" t="s">
        <v>1471</v>
      </c>
      <c r="F1517" s="2" t="s">
        <v>2194</v>
      </c>
      <c r="G1517" s="2">
        <v>6</v>
      </c>
      <c r="H1517" s="3">
        <v>176.07</v>
      </c>
      <c r="I1517" s="2">
        <v>0</v>
      </c>
      <c r="J1517" s="3">
        <v>0</v>
      </c>
      <c r="K1517" s="3">
        <v>1214.8800000000001</v>
      </c>
      <c r="L1517" s="3">
        <v>745.98</v>
      </c>
      <c r="M1517" s="3">
        <v>468.9</v>
      </c>
      <c r="N1517" s="2" t="s">
        <v>23</v>
      </c>
      <c r="O1517" s="2" t="s">
        <v>24</v>
      </c>
      <c r="P1517" s="2" t="s">
        <v>25</v>
      </c>
      <c r="Q1517" s="2" t="s">
        <v>1022</v>
      </c>
      <c r="R1517" s="2" t="s">
        <v>27</v>
      </c>
    </row>
    <row r="1518" spans="1:18" x14ac:dyDescent="0.25">
      <c r="A1518" s="2" t="s">
        <v>3463</v>
      </c>
      <c r="B1518" s="6">
        <v>45913</v>
      </c>
      <c r="C1518" s="2" t="s">
        <v>593</v>
      </c>
      <c r="D1518" s="2" t="s">
        <v>1678</v>
      </c>
      <c r="E1518" s="2" t="s">
        <v>567</v>
      </c>
      <c r="F1518" s="2" t="s">
        <v>1800</v>
      </c>
      <c r="G1518" s="2">
        <v>1</v>
      </c>
      <c r="H1518" s="3">
        <v>342.27</v>
      </c>
      <c r="I1518" s="2">
        <v>20</v>
      </c>
      <c r="J1518" s="3">
        <v>68.45</v>
      </c>
      <c r="K1518" s="3">
        <v>314.89</v>
      </c>
      <c r="L1518" s="3">
        <v>266.10000000000002</v>
      </c>
      <c r="M1518" s="3">
        <v>48.79</v>
      </c>
      <c r="N1518" s="2" t="s">
        <v>80</v>
      </c>
      <c r="O1518" s="2" t="s">
        <v>24</v>
      </c>
      <c r="P1518" s="2" t="s">
        <v>33</v>
      </c>
      <c r="Q1518" s="2" t="s">
        <v>2400</v>
      </c>
      <c r="R1518" s="2" t="s">
        <v>27</v>
      </c>
    </row>
    <row r="1519" spans="1:18" x14ac:dyDescent="0.25">
      <c r="A1519" s="2" t="s">
        <v>3651</v>
      </c>
      <c r="B1519" s="6">
        <v>45913</v>
      </c>
      <c r="C1519" s="2" t="s">
        <v>169</v>
      </c>
      <c r="D1519" s="2" t="s">
        <v>1030</v>
      </c>
      <c r="E1519" s="2" t="s">
        <v>709</v>
      </c>
      <c r="F1519" s="2" t="s">
        <v>710</v>
      </c>
      <c r="G1519" s="2">
        <v>5</v>
      </c>
      <c r="H1519" s="3">
        <v>277.42</v>
      </c>
      <c r="I1519" s="2">
        <v>0</v>
      </c>
      <c r="J1519" s="3">
        <v>0</v>
      </c>
      <c r="K1519" s="3">
        <v>1595.16</v>
      </c>
      <c r="L1519" s="3">
        <v>995.8</v>
      </c>
      <c r="M1519" s="3">
        <v>599.36</v>
      </c>
      <c r="N1519" s="2" t="s">
        <v>47</v>
      </c>
      <c r="O1519" s="2" t="s">
        <v>24</v>
      </c>
      <c r="P1519" s="2" t="s">
        <v>55</v>
      </c>
      <c r="Q1519" s="2" t="s">
        <v>2451</v>
      </c>
      <c r="R1519" s="2" t="s">
        <v>27</v>
      </c>
    </row>
    <row r="1520" spans="1:18" x14ac:dyDescent="0.25">
      <c r="A1520" s="2" t="s">
        <v>3829</v>
      </c>
      <c r="B1520" s="6">
        <v>45913</v>
      </c>
      <c r="C1520" s="2" t="s">
        <v>2677</v>
      </c>
      <c r="D1520" s="2" t="s">
        <v>119</v>
      </c>
      <c r="E1520" s="2" t="s">
        <v>321</v>
      </c>
      <c r="F1520" s="2" t="s">
        <v>322</v>
      </c>
      <c r="G1520" s="2">
        <v>8</v>
      </c>
      <c r="H1520" s="3">
        <v>157.32</v>
      </c>
      <c r="I1520" s="2">
        <v>0</v>
      </c>
      <c r="J1520" s="3">
        <v>0</v>
      </c>
      <c r="K1520" s="3">
        <v>1447.34</v>
      </c>
      <c r="L1520" s="3">
        <v>927.28</v>
      </c>
      <c r="M1520" s="3">
        <v>520.05999999999995</v>
      </c>
      <c r="N1520" s="2" t="s">
        <v>68</v>
      </c>
      <c r="O1520" s="2" t="s">
        <v>24</v>
      </c>
      <c r="P1520" s="2" t="s">
        <v>25</v>
      </c>
      <c r="Q1520" s="2" t="s">
        <v>733</v>
      </c>
      <c r="R1520" s="2" t="s">
        <v>27</v>
      </c>
    </row>
    <row r="1521" spans="1:18" x14ac:dyDescent="0.25">
      <c r="A1521" s="2" t="s">
        <v>4458</v>
      </c>
      <c r="B1521" s="6">
        <v>45913</v>
      </c>
      <c r="C1521" s="2" t="s">
        <v>3963</v>
      </c>
      <c r="D1521" s="2" t="s">
        <v>1225</v>
      </c>
      <c r="E1521" s="2" t="s">
        <v>1347</v>
      </c>
      <c r="F1521" s="2" t="s">
        <v>1313</v>
      </c>
      <c r="G1521" s="2">
        <v>4</v>
      </c>
      <c r="H1521" s="3">
        <v>182.3</v>
      </c>
      <c r="I1521" s="2">
        <v>15</v>
      </c>
      <c r="J1521" s="3">
        <v>109.38</v>
      </c>
      <c r="K1521" s="3">
        <v>712.79</v>
      </c>
      <c r="L1521" s="3">
        <v>430.4</v>
      </c>
      <c r="M1521" s="3">
        <v>282.39</v>
      </c>
      <c r="N1521" s="2" t="s">
        <v>40</v>
      </c>
      <c r="O1521" s="2" t="s">
        <v>24</v>
      </c>
      <c r="P1521" s="2" t="s">
        <v>55</v>
      </c>
      <c r="Q1521" s="2" t="s">
        <v>1857</v>
      </c>
      <c r="R1521" s="2" t="s">
        <v>27</v>
      </c>
    </row>
    <row r="1522" spans="1:18" x14ac:dyDescent="0.25">
      <c r="A1522" s="2" t="s">
        <v>407</v>
      </c>
      <c r="B1522" s="6">
        <v>46000</v>
      </c>
      <c r="C1522" s="2" t="s">
        <v>408</v>
      </c>
      <c r="D1522" s="2" t="s">
        <v>409</v>
      </c>
      <c r="E1522" s="2" t="s">
        <v>120</v>
      </c>
      <c r="F1522" s="2" t="s">
        <v>410</v>
      </c>
      <c r="G1522" s="2">
        <v>2</v>
      </c>
      <c r="H1522" s="3">
        <v>299.73</v>
      </c>
      <c r="I1522" s="2">
        <v>20</v>
      </c>
      <c r="J1522" s="3">
        <v>119.89</v>
      </c>
      <c r="K1522" s="3">
        <v>479.57</v>
      </c>
      <c r="L1522" s="3">
        <v>369.48</v>
      </c>
      <c r="M1522" s="3">
        <v>110.09</v>
      </c>
      <c r="N1522" s="2" t="s">
        <v>68</v>
      </c>
      <c r="O1522" s="2" t="s">
        <v>24</v>
      </c>
      <c r="P1522" s="2" t="s">
        <v>55</v>
      </c>
      <c r="Q1522" s="2" t="s">
        <v>411</v>
      </c>
      <c r="R1522" s="2" t="s">
        <v>49</v>
      </c>
    </row>
    <row r="1523" spans="1:18" x14ac:dyDescent="0.25">
      <c r="A1523" s="2" t="s">
        <v>3022</v>
      </c>
      <c r="B1523" s="6">
        <v>46000</v>
      </c>
      <c r="C1523" s="2" t="s">
        <v>3023</v>
      </c>
      <c r="D1523" s="2" t="s">
        <v>454</v>
      </c>
      <c r="E1523" s="2" t="s">
        <v>1682</v>
      </c>
      <c r="F1523" s="2" t="s">
        <v>1151</v>
      </c>
      <c r="G1523" s="2">
        <v>3</v>
      </c>
      <c r="H1523" s="3">
        <v>365.92</v>
      </c>
      <c r="I1523" s="2">
        <v>0</v>
      </c>
      <c r="J1523" s="3">
        <v>0</v>
      </c>
      <c r="K1523" s="3">
        <v>1097.76</v>
      </c>
      <c r="L1523" s="3">
        <v>931.14</v>
      </c>
      <c r="M1523" s="3">
        <v>166.62</v>
      </c>
      <c r="N1523" s="2" t="s">
        <v>47</v>
      </c>
      <c r="O1523" s="2" t="s">
        <v>24</v>
      </c>
      <c r="P1523" s="2" t="s">
        <v>55</v>
      </c>
      <c r="Q1523" s="2" t="s">
        <v>2413</v>
      </c>
      <c r="R1523" s="2" t="s">
        <v>49</v>
      </c>
    </row>
    <row r="1524" spans="1:18" x14ac:dyDescent="0.25">
      <c r="A1524" s="2" t="s">
        <v>3294</v>
      </c>
      <c r="B1524" s="6">
        <v>46000</v>
      </c>
      <c r="C1524" s="2" t="s">
        <v>2110</v>
      </c>
      <c r="D1524" s="2" t="s">
        <v>905</v>
      </c>
      <c r="E1524" s="2" t="s">
        <v>366</v>
      </c>
      <c r="F1524" s="2" t="s">
        <v>1932</v>
      </c>
      <c r="G1524" s="2">
        <v>8</v>
      </c>
      <c r="H1524" s="3">
        <v>532.91</v>
      </c>
      <c r="I1524" s="2">
        <v>10</v>
      </c>
      <c r="J1524" s="3">
        <v>426.33</v>
      </c>
      <c r="K1524" s="3">
        <v>3836.95</v>
      </c>
      <c r="L1524" s="3">
        <v>3181.52</v>
      </c>
      <c r="M1524" s="3">
        <v>655.43</v>
      </c>
      <c r="N1524" s="2" t="s">
        <v>68</v>
      </c>
      <c r="O1524" s="2" t="s">
        <v>24</v>
      </c>
      <c r="P1524" s="2" t="s">
        <v>55</v>
      </c>
      <c r="Q1524" s="2" t="s">
        <v>2028</v>
      </c>
      <c r="R1524" s="2" t="s">
        <v>49</v>
      </c>
    </row>
    <row r="1525" spans="1:18" x14ac:dyDescent="0.25">
      <c r="A1525" s="2" t="s">
        <v>3374</v>
      </c>
      <c r="B1525" s="6">
        <v>46000</v>
      </c>
      <c r="C1525" s="2" t="s">
        <v>1564</v>
      </c>
      <c r="D1525" s="2" t="s">
        <v>147</v>
      </c>
      <c r="E1525" s="2" t="s">
        <v>671</v>
      </c>
      <c r="F1525" s="2" t="s">
        <v>662</v>
      </c>
      <c r="G1525" s="2">
        <v>4</v>
      </c>
      <c r="H1525" s="3">
        <v>335.78</v>
      </c>
      <c r="I1525" s="2">
        <v>0</v>
      </c>
      <c r="J1525" s="3">
        <v>0</v>
      </c>
      <c r="K1525" s="3">
        <v>1343.12</v>
      </c>
      <c r="L1525" s="3">
        <v>1044.8800000000001</v>
      </c>
      <c r="M1525" s="3">
        <v>298.24</v>
      </c>
      <c r="N1525" s="2" t="s">
        <v>80</v>
      </c>
      <c r="O1525" s="2" t="s">
        <v>24</v>
      </c>
      <c r="P1525" s="2" t="s">
        <v>55</v>
      </c>
      <c r="Q1525" s="2" t="s">
        <v>1166</v>
      </c>
      <c r="R1525" s="2" t="s">
        <v>49</v>
      </c>
    </row>
    <row r="1526" spans="1:18" x14ac:dyDescent="0.25">
      <c r="A1526" s="2" t="s">
        <v>4098</v>
      </c>
      <c r="B1526" s="6">
        <v>46000</v>
      </c>
      <c r="C1526" s="2" t="s">
        <v>1671</v>
      </c>
      <c r="D1526" s="2" t="s">
        <v>802</v>
      </c>
      <c r="E1526" s="2" t="s">
        <v>567</v>
      </c>
      <c r="F1526" s="2" t="s">
        <v>1170</v>
      </c>
      <c r="G1526" s="2">
        <v>4</v>
      </c>
      <c r="H1526" s="3">
        <v>298.68</v>
      </c>
      <c r="I1526" s="2">
        <v>20</v>
      </c>
      <c r="J1526" s="3">
        <v>238.94</v>
      </c>
      <c r="K1526" s="3">
        <v>955.78</v>
      </c>
      <c r="L1526" s="3">
        <v>1002.76</v>
      </c>
      <c r="M1526" s="3">
        <v>-46.98</v>
      </c>
      <c r="N1526" s="2" t="s">
        <v>23</v>
      </c>
      <c r="O1526" s="2" t="s">
        <v>24</v>
      </c>
      <c r="P1526" s="2" t="s">
        <v>25</v>
      </c>
      <c r="Q1526" s="2" t="s">
        <v>261</v>
      </c>
      <c r="R1526" s="2" t="s">
        <v>49</v>
      </c>
    </row>
    <row r="1527" spans="1:18" x14ac:dyDescent="0.25">
      <c r="A1527" s="2" t="s">
        <v>4428</v>
      </c>
      <c r="B1527" s="6">
        <v>46000</v>
      </c>
      <c r="C1527" s="2" t="s">
        <v>2632</v>
      </c>
      <c r="D1527" s="2" t="s">
        <v>170</v>
      </c>
      <c r="E1527" s="2" t="s">
        <v>415</v>
      </c>
      <c r="F1527" s="2" t="s">
        <v>1917</v>
      </c>
      <c r="G1527" s="2">
        <v>3</v>
      </c>
      <c r="H1527" s="3">
        <v>232.32</v>
      </c>
      <c r="I1527" s="2">
        <v>0</v>
      </c>
      <c r="J1527" s="3">
        <v>0</v>
      </c>
      <c r="K1527" s="3">
        <v>696.96</v>
      </c>
      <c r="L1527" s="3">
        <v>572.70000000000005</v>
      </c>
      <c r="M1527" s="3">
        <v>124.26</v>
      </c>
      <c r="N1527" s="2" t="s">
        <v>68</v>
      </c>
      <c r="O1527" s="2" t="s">
        <v>24</v>
      </c>
      <c r="P1527" s="2" t="s">
        <v>25</v>
      </c>
      <c r="Q1527" s="2" t="s">
        <v>1906</v>
      </c>
      <c r="R1527" s="2" t="s">
        <v>49</v>
      </c>
    </row>
    <row r="1528" spans="1:18" x14ac:dyDescent="0.25">
      <c r="A1528" s="2" t="s">
        <v>4591</v>
      </c>
      <c r="B1528" s="6">
        <v>46000</v>
      </c>
      <c r="C1528" s="2" t="s">
        <v>2889</v>
      </c>
      <c r="D1528" s="2" t="s">
        <v>891</v>
      </c>
      <c r="E1528" s="2" t="s">
        <v>1309</v>
      </c>
      <c r="F1528" s="2" t="s">
        <v>783</v>
      </c>
      <c r="G1528" s="2">
        <v>2</v>
      </c>
      <c r="H1528" s="3">
        <v>425.88</v>
      </c>
      <c r="I1528" s="2">
        <v>15</v>
      </c>
      <c r="J1528" s="3">
        <v>127.76</v>
      </c>
      <c r="K1528" s="3">
        <v>724</v>
      </c>
      <c r="L1528" s="3">
        <v>714.94</v>
      </c>
      <c r="M1528" s="3">
        <v>9.06</v>
      </c>
      <c r="N1528" s="2" t="s">
        <v>133</v>
      </c>
      <c r="O1528" s="2" t="s">
        <v>24</v>
      </c>
      <c r="P1528" s="2" t="s">
        <v>25</v>
      </c>
      <c r="Q1528" s="2" t="s">
        <v>914</v>
      </c>
      <c r="R1528" s="2" t="s">
        <v>49</v>
      </c>
    </row>
    <row r="1529" spans="1:18" x14ac:dyDescent="0.25">
      <c r="A1529" s="2" t="s">
        <v>139</v>
      </c>
      <c r="B1529" s="6">
        <v>45970</v>
      </c>
      <c r="C1529" s="2" t="s">
        <v>140</v>
      </c>
      <c r="D1529" s="2" t="s">
        <v>141</v>
      </c>
      <c r="E1529" s="2" t="s">
        <v>142</v>
      </c>
      <c r="F1529" s="2" t="s">
        <v>143</v>
      </c>
      <c r="G1529" s="2">
        <v>1</v>
      </c>
      <c r="H1529" s="3">
        <v>437.49</v>
      </c>
      <c r="I1529" s="2">
        <v>0</v>
      </c>
      <c r="J1529" s="3">
        <v>0</v>
      </c>
      <c r="K1529" s="3">
        <v>437.49</v>
      </c>
      <c r="L1529" s="3">
        <v>265.44</v>
      </c>
      <c r="M1529" s="3">
        <v>172.05</v>
      </c>
      <c r="N1529" s="2" t="s">
        <v>47</v>
      </c>
      <c r="O1529" s="2" t="s">
        <v>24</v>
      </c>
      <c r="P1529" s="2" t="s">
        <v>55</v>
      </c>
      <c r="Q1529" s="2" t="s">
        <v>144</v>
      </c>
      <c r="R1529" s="2" t="s">
        <v>49</v>
      </c>
    </row>
    <row r="1530" spans="1:18" x14ac:dyDescent="0.25">
      <c r="A1530" s="2" t="s">
        <v>1397</v>
      </c>
      <c r="B1530" s="6">
        <v>45970</v>
      </c>
      <c r="C1530" s="2" t="s">
        <v>713</v>
      </c>
      <c r="D1530" s="2" t="s">
        <v>666</v>
      </c>
      <c r="E1530" s="2" t="s">
        <v>1398</v>
      </c>
      <c r="F1530" s="2" t="s">
        <v>1399</v>
      </c>
      <c r="G1530" s="2">
        <v>3</v>
      </c>
      <c r="H1530" s="3">
        <v>372.61</v>
      </c>
      <c r="I1530" s="2">
        <v>0</v>
      </c>
      <c r="J1530" s="3">
        <v>0</v>
      </c>
      <c r="K1530" s="3">
        <v>1117.83</v>
      </c>
      <c r="L1530" s="3">
        <v>959.73</v>
      </c>
      <c r="M1530" s="3">
        <v>158.1</v>
      </c>
      <c r="N1530" s="2" t="s">
        <v>68</v>
      </c>
      <c r="O1530" s="2" t="s">
        <v>24</v>
      </c>
      <c r="P1530" s="2" t="s">
        <v>33</v>
      </c>
      <c r="Q1530" s="2" t="s">
        <v>1400</v>
      </c>
      <c r="R1530" s="2" t="s">
        <v>49</v>
      </c>
    </row>
    <row r="1531" spans="1:18" x14ac:dyDescent="0.25">
      <c r="A1531" s="2" t="s">
        <v>1843</v>
      </c>
      <c r="B1531" s="6">
        <v>45970</v>
      </c>
      <c r="C1531" s="2" t="s">
        <v>1055</v>
      </c>
      <c r="D1531" s="2" t="s">
        <v>52</v>
      </c>
      <c r="E1531" s="2" t="s">
        <v>421</v>
      </c>
      <c r="F1531" s="2" t="s">
        <v>787</v>
      </c>
      <c r="G1531" s="2">
        <v>3</v>
      </c>
      <c r="H1531" s="3">
        <v>313.47000000000003</v>
      </c>
      <c r="I1531" s="2">
        <v>0</v>
      </c>
      <c r="J1531" s="3">
        <v>0</v>
      </c>
      <c r="K1531" s="3">
        <v>940.41</v>
      </c>
      <c r="L1531" s="3">
        <v>738.36</v>
      </c>
      <c r="M1531" s="3">
        <v>202.05</v>
      </c>
      <c r="N1531" s="2" t="s">
        <v>47</v>
      </c>
      <c r="O1531" s="2" t="s">
        <v>24</v>
      </c>
      <c r="P1531" s="2" t="s">
        <v>33</v>
      </c>
      <c r="Q1531" s="2" t="s">
        <v>1844</v>
      </c>
      <c r="R1531" s="2" t="s">
        <v>49</v>
      </c>
    </row>
    <row r="1532" spans="1:18" x14ac:dyDescent="0.25">
      <c r="A1532" s="2" t="s">
        <v>2589</v>
      </c>
      <c r="B1532" s="6">
        <v>45970</v>
      </c>
      <c r="C1532" s="2" t="s">
        <v>2366</v>
      </c>
      <c r="D1532" s="2" t="s">
        <v>2058</v>
      </c>
      <c r="E1532" s="2" t="s">
        <v>390</v>
      </c>
      <c r="F1532" s="2" t="s">
        <v>391</v>
      </c>
      <c r="G1532" s="2">
        <v>3</v>
      </c>
      <c r="H1532" s="3">
        <v>392.79</v>
      </c>
      <c r="I1532" s="2">
        <v>10</v>
      </c>
      <c r="J1532" s="3">
        <v>117.84</v>
      </c>
      <c r="K1532" s="3">
        <v>1060.53</v>
      </c>
      <c r="L1532" s="3">
        <v>1044.99</v>
      </c>
      <c r="M1532" s="3">
        <v>15.54</v>
      </c>
      <c r="N1532" s="2" t="s">
        <v>68</v>
      </c>
      <c r="O1532" s="2" t="s">
        <v>24</v>
      </c>
      <c r="P1532" s="2" t="s">
        <v>55</v>
      </c>
      <c r="Q1532" s="2" t="s">
        <v>2590</v>
      </c>
      <c r="R1532" s="2" t="s">
        <v>49</v>
      </c>
    </row>
    <row r="1533" spans="1:18" x14ac:dyDescent="0.25">
      <c r="A1533" s="2" t="s">
        <v>3150</v>
      </c>
      <c r="B1533" s="6">
        <v>45970</v>
      </c>
      <c r="C1533" s="2" t="s">
        <v>3151</v>
      </c>
      <c r="D1533" s="2" t="s">
        <v>186</v>
      </c>
      <c r="E1533" s="2" t="s">
        <v>973</v>
      </c>
      <c r="F1533" s="2" t="s">
        <v>974</v>
      </c>
      <c r="G1533" s="2">
        <v>5</v>
      </c>
      <c r="H1533" s="3">
        <v>219.52</v>
      </c>
      <c r="I1533" s="2">
        <v>10</v>
      </c>
      <c r="J1533" s="3">
        <v>109.76</v>
      </c>
      <c r="K1533" s="3">
        <v>987.84</v>
      </c>
      <c r="L1533" s="3">
        <v>885.15</v>
      </c>
      <c r="M1533" s="3">
        <v>102.69</v>
      </c>
      <c r="N1533" s="2" t="s">
        <v>68</v>
      </c>
      <c r="O1533" s="2" t="s">
        <v>24</v>
      </c>
      <c r="P1533" s="2" t="s">
        <v>25</v>
      </c>
      <c r="Q1533" s="2" t="s">
        <v>1036</v>
      </c>
      <c r="R1533" s="2" t="s">
        <v>49</v>
      </c>
    </row>
    <row r="1534" spans="1:18" x14ac:dyDescent="0.25">
      <c r="A1534" s="2" t="s">
        <v>3513</v>
      </c>
      <c r="B1534" s="6">
        <v>45970</v>
      </c>
      <c r="C1534" s="2" t="s">
        <v>1240</v>
      </c>
      <c r="D1534" s="2" t="s">
        <v>509</v>
      </c>
      <c r="E1534" s="2" t="s">
        <v>760</v>
      </c>
      <c r="F1534" s="2" t="s">
        <v>761</v>
      </c>
      <c r="G1534" s="2">
        <v>4</v>
      </c>
      <c r="H1534" s="3">
        <v>328.15</v>
      </c>
      <c r="I1534" s="2">
        <v>20</v>
      </c>
      <c r="J1534" s="3">
        <v>262.52</v>
      </c>
      <c r="K1534" s="3">
        <v>1050.08</v>
      </c>
      <c r="L1534" s="3">
        <v>1014.8</v>
      </c>
      <c r="M1534" s="3">
        <v>35.28</v>
      </c>
      <c r="N1534" s="2" t="s">
        <v>68</v>
      </c>
      <c r="O1534" s="2" t="s">
        <v>24</v>
      </c>
      <c r="P1534" s="2" t="s">
        <v>25</v>
      </c>
      <c r="Q1534" s="2" t="s">
        <v>563</v>
      </c>
      <c r="R1534" s="2" t="s">
        <v>49</v>
      </c>
    </row>
    <row r="1535" spans="1:18" x14ac:dyDescent="0.25">
      <c r="A1535" s="2" t="s">
        <v>4247</v>
      </c>
      <c r="B1535" s="6">
        <v>45970</v>
      </c>
      <c r="C1535" s="2" t="s">
        <v>931</v>
      </c>
      <c r="D1535" s="2" t="s">
        <v>389</v>
      </c>
      <c r="E1535" s="2" t="s">
        <v>1905</v>
      </c>
      <c r="F1535" s="2" t="s">
        <v>276</v>
      </c>
      <c r="G1535" s="2">
        <v>3</v>
      </c>
      <c r="H1535" s="3">
        <v>93.33</v>
      </c>
      <c r="I1535" s="2">
        <v>10</v>
      </c>
      <c r="J1535" s="3">
        <v>28</v>
      </c>
      <c r="K1535" s="3">
        <v>251.99</v>
      </c>
      <c r="L1535" s="3">
        <v>207.27</v>
      </c>
      <c r="M1535" s="3">
        <v>44.72</v>
      </c>
      <c r="N1535" s="2" t="s">
        <v>133</v>
      </c>
      <c r="O1535" s="2" t="s">
        <v>24</v>
      </c>
      <c r="P1535" s="2" t="s">
        <v>55</v>
      </c>
      <c r="Q1535" s="2" t="s">
        <v>1366</v>
      </c>
      <c r="R1535" s="2" t="s">
        <v>49</v>
      </c>
    </row>
    <row r="1536" spans="1:18" x14ac:dyDescent="0.25">
      <c r="A1536" s="2" t="s">
        <v>190</v>
      </c>
      <c r="B1536" s="6">
        <v>45939</v>
      </c>
      <c r="C1536" s="2" t="s">
        <v>191</v>
      </c>
      <c r="D1536" s="2" t="s">
        <v>186</v>
      </c>
      <c r="E1536" s="2" t="s">
        <v>192</v>
      </c>
      <c r="F1536" s="2" t="s">
        <v>193</v>
      </c>
      <c r="G1536" s="2">
        <v>2</v>
      </c>
      <c r="H1536" s="3">
        <v>217.42</v>
      </c>
      <c r="I1536" s="2">
        <v>0</v>
      </c>
      <c r="J1536" s="3">
        <v>0</v>
      </c>
      <c r="K1536" s="3">
        <v>434.84</v>
      </c>
      <c r="L1536" s="3">
        <v>354.06</v>
      </c>
      <c r="M1536" s="3">
        <v>80.78</v>
      </c>
      <c r="N1536" s="2" t="s">
        <v>133</v>
      </c>
      <c r="O1536" s="2" t="s">
        <v>24</v>
      </c>
      <c r="P1536" s="2" t="s">
        <v>55</v>
      </c>
      <c r="Q1536" s="2" t="s">
        <v>194</v>
      </c>
      <c r="R1536" s="2" t="s">
        <v>49</v>
      </c>
    </row>
    <row r="1537" spans="1:18" x14ac:dyDescent="0.25">
      <c r="A1537" s="2" t="s">
        <v>1762</v>
      </c>
      <c r="B1537" s="6">
        <v>45939</v>
      </c>
      <c r="C1537" s="2" t="s">
        <v>1240</v>
      </c>
      <c r="D1537" s="2" t="s">
        <v>1189</v>
      </c>
      <c r="E1537" s="2" t="s">
        <v>576</v>
      </c>
      <c r="F1537" s="2" t="s">
        <v>577</v>
      </c>
      <c r="G1537" s="2">
        <v>6</v>
      </c>
      <c r="H1537" s="3">
        <v>200.08</v>
      </c>
      <c r="I1537" s="2">
        <v>10</v>
      </c>
      <c r="J1537" s="3">
        <v>120.05</v>
      </c>
      <c r="K1537" s="3">
        <v>1080.43</v>
      </c>
      <c r="L1537" s="3">
        <v>949.68</v>
      </c>
      <c r="M1537" s="3">
        <v>130.75</v>
      </c>
      <c r="N1537" s="2" t="s">
        <v>40</v>
      </c>
      <c r="O1537" s="2" t="s">
        <v>24</v>
      </c>
      <c r="P1537" s="2" t="s">
        <v>25</v>
      </c>
      <c r="Q1537" s="2" t="s">
        <v>788</v>
      </c>
      <c r="R1537" s="2" t="s">
        <v>49</v>
      </c>
    </row>
    <row r="1538" spans="1:18" x14ac:dyDescent="0.25">
      <c r="A1538" s="2" t="s">
        <v>2101</v>
      </c>
      <c r="B1538" s="6">
        <v>45939</v>
      </c>
      <c r="C1538" s="2" t="s">
        <v>1594</v>
      </c>
      <c r="D1538" s="2" t="s">
        <v>1991</v>
      </c>
      <c r="E1538" s="2" t="s">
        <v>957</v>
      </c>
      <c r="F1538" s="2" t="s">
        <v>1735</v>
      </c>
      <c r="G1538" s="2">
        <v>4</v>
      </c>
      <c r="H1538" s="3">
        <v>352.51</v>
      </c>
      <c r="I1538" s="2">
        <v>10</v>
      </c>
      <c r="J1538" s="3">
        <v>141</v>
      </c>
      <c r="K1538" s="3">
        <v>1269.04</v>
      </c>
      <c r="L1538" s="3">
        <v>1040.24</v>
      </c>
      <c r="M1538" s="3">
        <v>228.8</v>
      </c>
      <c r="N1538" s="2" t="s">
        <v>23</v>
      </c>
      <c r="O1538" s="2" t="s">
        <v>24</v>
      </c>
      <c r="P1538" s="2" t="s">
        <v>25</v>
      </c>
      <c r="Q1538" s="2" t="s">
        <v>1879</v>
      </c>
      <c r="R1538" s="2" t="s">
        <v>49</v>
      </c>
    </row>
    <row r="1539" spans="1:18" x14ac:dyDescent="0.25">
      <c r="A1539" s="2" t="s">
        <v>2321</v>
      </c>
      <c r="B1539" s="6">
        <v>45939</v>
      </c>
      <c r="C1539" s="2" t="s">
        <v>1016</v>
      </c>
      <c r="D1539" s="2" t="s">
        <v>1490</v>
      </c>
      <c r="E1539" s="2" t="s">
        <v>1403</v>
      </c>
      <c r="F1539" s="2" t="s">
        <v>1404</v>
      </c>
      <c r="G1539" s="2">
        <v>4</v>
      </c>
      <c r="H1539" s="3">
        <v>115.25</v>
      </c>
      <c r="I1539" s="2">
        <v>0</v>
      </c>
      <c r="J1539" s="3">
        <v>0</v>
      </c>
      <c r="K1539" s="3">
        <v>461</v>
      </c>
      <c r="L1539" s="3">
        <v>354.88</v>
      </c>
      <c r="M1539" s="3">
        <v>106.12</v>
      </c>
      <c r="N1539" s="2" t="s">
        <v>23</v>
      </c>
      <c r="O1539" s="2" t="s">
        <v>24</v>
      </c>
      <c r="P1539" s="2" t="s">
        <v>25</v>
      </c>
      <c r="Q1539" s="2" t="s">
        <v>2322</v>
      </c>
      <c r="R1539" s="2" t="s">
        <v>49</v>
      </c>
    </row>
    <row r="1540" spans="1:18" x14ac:dyDescent="0.25">
      <c r="A1540" s="2" t="s">
        <v>2522</v>
      </c>
      <c r="B1540" s="6">
        <v>45939</v>
      </c>
      <c r="C1540" s="2" t="s">
        <v>246</v>
      </c>
      <c r="D1540" s="2" t="s">
        <v>539</v>
      </c>
      <c r="E1540" s="2" t="s">
        <v>584</v>
      </c>
      <c r="F1540" s="2" t="s">
        <v>988</v>
      </c>
      <c r="G1540" s="2">
        <v>6</v>
      </c>
      <c r="H1540" s="3">
        <v>255.48</v>
      </c>
      <c r="I1540" s="2">
        <v>5</v>
      </c>
      <c r="J1540" s="3">
        <v>76.64</v>
      </c>
      <c r="K1540" s="3">
        <v>1456.24</v>
      </c>
      <c r="L1540" s="3">
        <v>1263.1199999999999</v>
      </c>
      <c r="M1540" s="3">
        <v>193.12</v>
      </c>
      <c r="N1540" s="2" t="s">
        <v>47</v>
      </c>
      <c r="O1540" s="2" t="s">
        <v>24</v>
      </c>
      <c r="P1540" s="2" t="s">
        <v>25</v>
      </c>
      <c r="Q1540" s="2" t="s">
        <v>2523</v>
      </c>
      <c r="R1540" s="2" t="s">
        <v>49</v>
      </c>
    </row>
    <row r="1541" spans="1:18" x14ac:dyDescent="0.25">
      <c r="A1541" s="2" t="s">
        <v>2743</v>
      </c>
      <c r="B1541" s="6">
        <v>45939</v>
      </c>
      <c r="C1541" s="2" t="s">
        <v>1948</v>
      </c>
      <c r="D1541" s="2" t="s">
        <v>308</v>
      </c>
      <c r="E1541" s="2" t="s">
        <v>1476</v>
      </c>
      <c r="F1541" s="2" t="s">
        <v>2744</v>
      </c>
      <c r="G1541" s="2">
        <v>4</v>
      </c>
      <c r="H1541" s="3">
        <v>503.4</v>
      </c>
      <c r="I1541" s="2">
        <v>15</v>
      </c>
      <c r="J1541" s="3">
        <v>302.04000000000002</v>
      </c>
      <c r="K1541" s="3">
        <v>1711.56</v>
      </c>
      <c r="L1541" s="3">
        <v>1131.52</v>
      </c>
      <c r="M1541" s="3">
        <v>580.04</v>
      </c>
      <c r="N1541" s="2" t="s">
        <v>68</v>
      </c>
      <c r="O1541" s="2" t="s">
        <v>24</v>
      </c>
      <c r="P1541" s="2" t="s">
        <v>25</v>
      </c>
      <c r="Q1541" s="2" t="s">
        <v>1366</v>
      </c>
      <c r="R1541" s="2" t="s">
        <v>49</v>
      </c>
    </row>
    <row r="1542" spans="1:18" x14ac:dyDescent="0.25">
      <c r="A1542" s="2" t="s">
        <v>3788</v>
      </c>
      <c r="B1542" s="6">
        <v>45939</v>
      </c>
      <c r="C1542" s="2" t="s">
        <v>129</v>
      </c>
      <c r="D1542" s="2" t="s">
        <v>197</v>
      </c>
      <c r="E1542" s="2" t="s">
        <v>148</v>
      </c>
      <c r="F1542" s="2" t="s">
        <v>361</v>
      </c>
      <c r="G1542" s="2">
        <v>8</v>
      </c>
      <c r="H1542" s="3">
        <v>126.89</v>
      </c>
      <c r="I1542" s="2">
        <v>15</v>
      </c>
      <c r="J1542" s="3">
        <v>152.27000000000001</v>
      </c>
      <c r="K1542" s="3">
        <v>862.85</v>
      </c>
      <c r="L1542" s="3">
        <v>871.36</v>
      </c>
      <c r="M1542" s="3">
        <v>-8.51</v>
      </c>
      <c r="N1542" s="2" t="s">
        <v>133</v>
      </c>
      <c r="O1542" s="2" t="s">
        <v>24</v>
      </c>
      <c r="P1542" s="2" t="s">
        <v>25</v>
      </c>
      <c r="Q1542" s="2" t="s">
        <v>3789</v>
      </c>
      <c r="R1542" s="2" t="s">
        <v>49</v>
      </c>
    </row>
    <row r="1543" spans="1:18" x14ac:dyDescent="0.25">
      <c r="A1543" s="2" t="s">
        <v>3846</v>
      </c>
      <c r="B1543" s="6">
        <v>45939</v>
      </c>
      <c r="C1543" s="2" t="s">
        <v>1551</v>
      </c>
      <c r="D1543" s="2" t="s">
        <v>314</v>
      </c>
      <c r="E1543" s="2" t="s">
        <v>519</v>
      </c>
      <c r="F1543" s="2" t="s">
        <v>520</v>
      </c>
      <c r="G1543" s="2">
        <v>6</v>
      </c>
      <c r="H1543" s="3">
        <v>342.94</v>
      </c>
      <c r="I1543" s="2">
        <v>0</v>
      </c>
      <c r="J1543" s="3">
        <v>0</v>
      </c>
      <c r="K1543" s="3">
        <v>2057.64</v>
      </c>
      <c r="L1543" s="3">
        <v>1483.5</v>
      </c>
      <c r="M1543" s="3">
        <v>574.14</v>
      </c>
      <c r="N1543" s="2" t="s">
        <v>68</v>
      </c>
      <c r="O1543" s="2" t="s">
        <v>24</v>
      </c>
      <c r="P1543" s="2" t="s">
        <v>25</v>
      </c>
      <c r="Q1543" s="2" t="s">
        <v>2707</v>
      </c>
      <c r="R1543" s="2" t="s">
        <v>49</v>
      </c>
    </row>
    <row r="1544" spans="1:18" x14ac:dyDescent="0.25">
      <c r="A1544" s="2" t="s">
        <v>1617</v>
      </c>
      <c r="B1544" s="6">
        <v>45909</v>
      </c>
      <c r="C1544" s="2" t="s">
        <v>1618</v>
      </c>
      <c r="D1544" s="2" t="s">
        <v>405</v>
      </c>
      <c r="E1544" s="2" t="s">
        <v>78</v>
      </c>
      <c r="F1544" s="2" t="s">
        <v>79</v>
      </c>
      <c r="G1544" s="2">
        <v>5</v>
      </c>
      <c r="H1544" s="3">
        <v>440.5</v>
      </c>
      <c r="I1544" s="2">
        <v>0</v>
      </c>
      <c r="J1544" s="3">
        <v>0</v>
      </c>
      <c r="K1544" s="3">
        <v>2202.5</v>
      </c>
      <c r="L1544" s="3">
        <v>1270.25</v>
      </c>
      <c r="M1544" s="3">
        <v>932.25</v>
      </c>
      <c r="N1544" s="2" t="s">
        <v>23</v>
      </c>
      <c r="O1544" s="2" t="s">
        <v>24</v>
      </c>
      <c r="P1544" s="2" t="s">
        <v>25</v>
      </c>
      <c r="Q1544" s="2" t="s">
        <v>1619</v>
      </c>
      <c r="R1544" s="2" t="s">
        <v>49</v>
      </c>
    </row>
    <row r="1545" spans="1:18" x14ac:dyDescent="0.25">
      <c r="A1545" s="2" t="s">
        <v>2955</v>
      </c>
      <c r="B1545" s="6">
        <v>45909</v>
      </c>
      <c r="C1545" s="2" t="s">
        <v>538</v>
      </c>
      <c r="D1545" s="2" t="s">
        <v>44</v>
      </c>
      <c r="E1545" s="2" t="s">
        <v>544</v>
      </c>
      <c r="F1545" s="2" t="s">
        <v>545</v>
      </c>
      <c r="G1545" s="2">
        <v>7</v>
      </c>
      <c r="H1545" s="3">
        <v>400.62</v>
      </c>
      <c r="I1545" s="2">
        <v>0</v>
      </c>
      <c r="J1545" s="3">
        <v>0</v>
      </c>
      <c r="K1545" s="3">
        <v>2804.34</v>
      </c>
      <c r="L1545" s="3">
        <v>1655.78</v>
      </c>
      <c r="M1545" s="3">
        <v>1148.56</v>
      </c>
      <c r="N1545" s="2" t="s">
        <v>23</v>
      </c>
      <c r="O1545" s="2" t="s">
        <v>24</v>
      </c>
      <c r="P1545" s="2" t="s">
        <v>25</v>
      </c>
      <c r="Q1545" s="2" t="s">
        <v>2956</v>
      </c>
      <c r="R1545" s="2" t="s">
        <v>49</v>
      </c>
    </row>
    <row r="1546" spans="1:18" x14ac:dyDescent="0.25">
      <c r="A1546" s="2" t="s">
        <v>3214</v>
      </c>
      <c r="B1546" s="6">
        <v>45909</v>
      </c>
      <c r="C1546" s="2" t="s">
        <v>1361</v>
      </c>
      <c r="D1546" s="2" t="s">
        <v>605</v>
      </c>
      <c r="E1546" s="2" t="s">
        <v>816</v>
      </c>
      <c r="F1546" s="2" t="s">
        <v>1589</v>
      </c>
      <c r="G1546" s="2">
        <v>4</v>
      </c>
      <c r="H1546" s="3">
        <v>75.680000000000007</v>
      </c>
      <c r="I1546" s="2">
        <v>15</v>
      </c>
      <c r="J1546" s="3">
        <v>45.41</v>
      </c>
      <c r="K1546" s="3">
        <v>257.31</v>
      </c>
      <c r="L1546" s="3">
        <v>248.56</v>
      </c>
      <c r="M1546" s="3">
        <v>8.75</v>
      </c>
      <c r="N1546" s="2" t="s">
        <v>133</v>
      </c>
      <c r="O1546" s="2" t="s">
        <v>24</v>
      </c>
      <c r="P1546" s="2" t="s">
        <v>25</v>
      </c>
      <c r="Q1546" s="2" t="s">
        <v>1494</v>
      </c>
      <c r="R1546" s="2" t="s">
        <v>49</v>
      </c>
    </row>
    <row r="1547" spans="1:18" x14ac:dyDescent="0.25">
      <c r="A1547" s="2" t="s">
        <v>3333</v>
      </c>
      <c r="B1547" s="6">
        <v>45909</v>
      </c>
      <c r="C1547" s="2" t="s">
        <v>2677</v>
      </c>
      <c r="D1547" s="2" t="s">
        <v>530</v>
      </c>
      <c r="E1547" s="2" t="s">
        <v>198</v>
      </c>
      <c r="F1547" s="2" t="s">
        <v>199</v>
      </c>
      <c r="G1547" s="2">
        <v>6</v>
      </c>
      <c r="H1547" s="3">
        <v>139.65</v>
      </c>
      <c r="I1547" s="2">
        <v>10</v>
      </c>
      <c r="J1547" s="3">
        <v>83.79</v>
      </c>
      <c r="K1547" s="3">
        <v>754.11</v>
      </c>
      <c r="L1547" s="3">
        <v>574.20000000000005</v>
      </c>
      <c r="M1547" s="3">
        <v>179.91</v>
      </c>
      <c r="N1547" s="2" t="s">
        <v>40</v>
      </c>
      <c r="O1547" s="2" t="s">
        <v>24</v>
      </c>
      <c r="P1547" s="2" t="s">
        <v>33</v>
      </c>
      <c r="Q1547" s="2" t="s">
        <v>1584</v>
      </c>
      <c r="R1547" s="2" t="s">
        <v>49</v>
      </c>
    </row>
    <row r="1548" spans="1:18" x14ac:dyDescent="0.25">
      <c r="A1548" s="2" t="s">
        <v>4125</v>
      </c>
      <c r="B1548" s="6">
        <v>45909</v>
      </c>
      <c r="C1548" s="2" t="s">
        <v>1943</v>
      </c>
      <c r="D1548" s="2" t="s">
        <v>59</v>
      </c>
      <c r="E1548" s="2" t="s">
        <v>1453</v>
      </c>
      <c r="F1548" s="2" t="s">
        <v>1454</v>
      </c>
      <c r="G1548" s="2">
        <v>5</v>
      </c>
      <c r="H1548" s="3">
        <v>342.46</v>
      </c>
      <c r="I1548" s="2">
        <v>15</v>
      </c>
      <c r="J1548" s="3">
        <v>256.85000000000002</v>
      </c>
      <c r="K1548" s="3">
        <v>1455.45</v>
      </c>
      <c r="L1548" s="3">
        <v>1358.9</v>
      </c>
      <c r="M1548" s="3">
        <v>96.55</v>
      </c>
      <c r="N1548" s="2" t="s">
        <v>80</v>
      </c>
      <c r="O1548" s="2" t="s">
        <v>24</v>
      </c>
      <c r="P1548" s="2" t="s">
        <v>55</v>
      </c>
      <c r="Q1548" s="2" t="s">
        <v>194</v>
      </c>
      <c r="R1548" s="2" t="s">
        <v>49</v>
      </c>
    </row>
    <row r="1549" spans="1:18" x14ac:dyDescent="0.25">
      <c r="A1549" s="2" t="s">
        <v>2554</v>
      </c>
      <c r="B1549" s="6">
        <v>45878</v>
      </c>
      <c r="C1549" s="2" t="s">
        <v>2555</v>
      </c>
      <c r="D1549" s="2" t="s">
        <v>308</v>
      </c>
      <c r="E1549" s="2" t="s">
        <v>21</v>
      </c>
      <c r="F1549" s="2" t="s">
        <v>2556</v>
      </c>
      <c r="G1549" s="2">
        <v>1</v>
      </c>
      <c r="H1549" s="3">
        <v>455.79</v>
      </c>
      <c r="I1549" s="2">
        <v>15</v>
      </c>
      <c r="J1549" s="3">
        <v>68.37</v>
      </c>
      <c r="K1549" s="3">
        <v>387.42</v>
      </c>
      <c r="L1549" s="3">
        <v>282.88</v>
      </c>
      <c r="M1549" s="3">
        <v>104.54</v>
      </c>
      <c r="N1549" s="2" t="s">
        <v>47</v>
      </c>
      <c r="O1549" s="2" t="s">
        <v>24</v>
      </c>
      <c r="P1549" s="2" t="s">
        <v>25</v>
      </c>
      <c r="Q1549" s="2" t="s">
        <v>1271</v>
      </c>
      <c r="R1549" s="2" t="s">
        <v>49</v>
      </c>
    </row>
    <row r="1550" spans="1:18" x14ac:dyDescent="0.25">
      <c r="A1550" s="2" t="s">
        <v>3059</v>
      </c>
      <c r="B1550" s="6">
        <v>45878</v>
      </c>
      <c r="C1550" s="2" t="s">
        <v>643</v>
      </c>
      <c r="D1550" s="2" t="s">
        <v>30</v>
      </c>
      <c r="E1550" s="2" t="s">
        <v>760</v>
      </c>
      <c r="F1550" s="2" t="s">
        <v>761</v>
      </c>
      <c r="G1550" s="2">
        <v>5</v>
      </c>
      <c r="H1550" s="3">
        <v>448.94</v>
      </c>
      <c r="I1550" s="2">
        <v>20</v>
      </c>
      <c r="J1550" s="3">
        <v>448.94</v>
      </c>
      <c r="K1550" s="3">
        <v>1795.76</v>
      </c>
      <c r="L1550" s="3">
        <v>1900.4</v>
      </c>
      <c r="M1550" s="3">
        <v>-104.64</v>
      </c>
      <c r="N1550" s="2" t="s">
        <v>133</v>
      </c>
      <c r="O1550" s="2" t="s">
        <v>24</v>
      </c>
      <c r="P1550" s="2" t="s">
        <v>25</v>
      </c>
      <c r="Q1550" s="2" t="s">
        <v>1510</v>
      </c>
      <c r="R1550" s="2" t="s">
        <v>49</v>
      </c>
    </row>
    <row r="1551" spans="1:18" x14ac:dyDescent="0.25">
      <c r="A1551" s="2" t="s">
        <v>3283</v>
      </c>
      <c r="B1551" s="6">
        <v>45878</v>
      </c>
      <c r="C1551" s="2" t="s">
        <v>3271</v>
      </c>
      <c r="D1551" s="2" t="s">
        <v>1329</v>
      </c>
      <c r="E1551" s="2" t="s">
        <v>438</v>
      </c>
      <c r="F1551" s="2" t="s">
        <v>861</v>
      </c>
      <c r="G1551" s="2">
        <v>4</v>
      </c>
      <c r="H1551" s="3">
        <v>55.81</v>
      </c>
      <c r="I1551" s="2">
        <v>5</v>
      </c>
      <c r="J1551" s="3">
        <v>11.16</v>
      </c>
      <c r="K1551" s="3">
        <v>212.08</v>
      </c>
      <c r="L1551" s="3">
        <v>179.84</v>
      </c>
      <c r="M1551" s="3">
        <v>32.24</v>
      </c>
      <c r="N1551" s="2" t="s">
        <v>68</v>
      </c>
      <c r="O1551" s="2" t="s">
        <v>24</v>
      </c>
      <c r="P1551" s="2" t="s">
        <v>25</v>
      </c>
      <c r="Q1551" s="2" t="s">
        <v>3209</v>
      </c>
      <c r="R1551" s="2" t="s">
        <v>49</v>
      </c>
    </row>
    <row r="1552" spans="1:18" x14ac:dyDescent="0.25">
      <c r="A1552" s="2" t="s">
        <v>3575</v>
      </c>
      <c r="B1552" s="6">
        <v>45878</v>
      </c>
      <c r="C1552" s="2" t="s">
        <v>1832</v>
      </c>
      <c r="D1552" s="2" t="s">
        <v>186</v>
      </c>
      <c r="E1552" s="2" t="s">
        <v>321</v>
      </c>
      <c r="F1552" s="2" t="s">
        <v>1509</v>
      </c>
      <c r="G1552" s="2">
        <v>5</v>
      </c>
      <c r="H1552" s="3">
        <v>217.42</v>
      </c>
      <c r="I1552" s="2">
        <v>0</v>
      </c>
      <c r="J1552" s="3">
        <v>0</v>
      </c>
      <c r="K1552" s="3">
        <v>1087.0999999999999</v>
      </c>
      <c r="L1552" s="3">
        <v>885.15</v>
      </c>
      <c r="M1552" s="3">
        <v>201.95</v>
      </c>
      <c r="N1552" s="2" t="s">
        <v>23</v>
      </c>
      <c r="O1552" s="2" t="s">
        <v>24</v>
      </c>
      <c r="P1552" s="2" t="s">
        <v>25</v>
      </c>
      <c r="Q1552" s="2" t="s">
        <v>87</v>
      </c>
      <c r="R1552" s="2" t="s">
        <v>49</v>
      </c>
    </row>
    <row r="1553" spans="1:18" x14ac:dyDescent="0.25">
      <c r="A1553" s="2" t="s">
        <v>806</v>
      </c>
      <c r="B1553" s="6">
        <v>45847</v>
      </c>
      <c r="C1553" s="2" t="s">
        <v>807</v>
      </c>
      <c r="D1553" s="2" t="s">
        <v>147</v>
      </c>
      <c r="E1553" s="2" t="s">
        <v>808</v>
      </c>
      <c r="F1553" s="2" t="s">
        <v>239</v>
      </c>
      <c r="G1553" s="2">
        <v>3</v>
      </c>
      <c r="H1553" s="3">
        <v>332.73</v>
      </c>
      <c r="I1553" s="2">
        <v>0</v>
      </c>
      <c r="J1553" s="3">
        <v>0</v>
      </c>
      <c r="K1553" s="3">
        <v>1147.92</v>
      </c>
      <c r="L1553" s="3">
        <v>783.66</v>
      </c>
      <c r="M1553" s="3">
        <v>364.26</v>
      </c>
      <c r="N1553" s="2" t="s">
        <v>133</v>
      </c>
      <c r="O1553" s="2" t="s">
        <v>345</v>
      </c>
      <c r="P1553" s="2" t="s">
        <v>25</v>
      </c>
      <c r="Q1553" s="2" t="s">
        <v>809</v>
      </c>
      <c r="R1553" s="2" t="s">
        <v>27</v>
      </c>
    </row>
    <row r="1554" spans="1:18" x14ac:dyDescent="0.25">
      <c r="A1554" s="2" t="s">
        <v>867</v>
      </c>
      <c r="B1554" s="6">
        <v>45847</v>
      </c>
      <c r="C1554" s="2" t="s">
        <v>868</v>
      </c>
      <c r="D1554" s="2" t="s">
        <v>37</v>
      </c>
      <c r="E1554" s="2" t="s">
        <v>38</v>
      </c>
      <c r="F1554" s="2" t="s">
        <v>556</v>
      </c>
      <c r="G1554" s="2">
        <v>3</v>
      </c>
      <c r="H1554" s="3">
        <v>234.86</v>
      </c>
      <c r="I1554" s="2">
        <v>0</v>
      </c>
      <c r="J1554" s="3">
        <v>0</v>
      </c>
      <c r="K1554" s="3">
        <v>810.27</v>
      </c>
      <c r="L1554" s="3">
        <v>639.69000000000005</v>
      </c>
      <c r="M1554" s="3">
        <v>170.58</v>
      </c>
      <c r="N1554" s="2" t="s">
        <v>80</v>
      </c>
      <c r="O1554" s="2" t="s">
        <v>24</v>
      </c>
      <c r="P1554" s="2" t="s">
        <v>25</v>
      </c>
      <c r="Q1554" s="2" t="s">
        <v>228</v>
      </c>
      <c r="R1554" s="2" t="s">
        <v>27</v>
      </c>
    </row>
    <row r="1555" spans="1:18" x14ac:dyDescent="0.25">
      <c r="A1555" s="2" t="s">
        <v>1585</v>
      </c>
      <c r="B1555" s="6">
        <v>45847</v>
      </c>
      <c r="C1555" s="2" t="s">
        <v>1034</v>
      </c>
      <c r="D1555" s="2" t="s">
        <v>622</v>
      </c>
      <c r="E1555" s="2" t="s">
        <v>1323</v>
      </c>
      <c r="F1555" s="2" t="s">
        <v>1586</v>
      </c>
      <c r="G1555" s="2">
        <v>1</v>
      </c>
      <c r="H1555" s="3">
        <v>327.08</v>
      </c>
      <c r="I1555" s="2">
        <v>10</v>
      </c>
      <c r="J1555" s="3">
        <v>32.71</v>
      </c>
      <c r="K1555" s="3">
        <v>338.53</v>
      </c>
      <c r="L1555" s="3">
        <v>274.61</v>
      </c>
      <c r="M1555" s="3">
        <v>63.92</v>
      </c>
      <c r="N1555" s="2" t="s">
        <v>133</v>
      </c>
      <c r="O1555" s="2" t="s">
        <v>345</v>
      </c>
      <c r="P1555" s="2" t="s">
        <v>25</v>
      </c>
      <c r="Q1555" s="2" t="s">
        <v>1587</v>
      </c>
      <c r="R1555" s="2" t="s">
        <v>27</v>
      </c>
    </row>
    <row r="1556" spans="1:18" x14ac:dyDescent="0.25">
      <c r="A1556" s="2" t="s">
        <v>1659</v>
      </c>
      <c r="B1556" s="6">
        <v>45847</v>
      </c>
      <c r="C1556" s="2" t="s">
        <v>1660</v>
      </c>
      <c r="D1556" s="2" t="s">
        <v>459</v>
      </c>
      <c r="E1556" s="2" t="s">
        <v>78</v>
      </c>
      <c r="F1556" s="2" t="s">
        <v>79</v>
      </c>
      <c r="G1556" s="2">
        <v>2</v>
      </c>
      <c r="H1556" s="3">
        <v>71.290000000000006</v>
      </c>
      <c r="I1556" s="2">
        <v>0</v>
      </c>
      <c r="J1556" s="3">
        <v>0</v>
      </c>
      <c r="K1556" s="3">
        <v>163.97</v>
      </c>
      <c r="L1556" s="3">
        <v>118.74</v>
      </c>
      <c r="M1556" s="3">
        <v>45.23</v>
      </c>
      <c r="N1556" s="2" t="s">
        <v>80</v>
      </c>
      <c r="O1556" s="2" t="s">
        <v>24</v>
      </c>
      <c r="P1556" s="2" t="s">
        <v>25</v>
      </c>
      <c r="Q1556" s="2" t="s">
        <v>1661</v>
      </c>
      <c r="R1556" s="2" t="s">
        <v>27</v>
      </c>
    </row>
    <row r="1557" spans="1:18" x14ac:dyDescent="0.25">
      <c r="A1557" s="2" t="s">
        <v>2892</v>
      </c>
      <c r="B1557" s="6">
        <v>45847</v>
      </c>
      <c r="C1557" s="2" t="s">
        <v>246</v>
      </c>
      <c r="D1557" s="2" t="s">
        <v>708</v>
      </c>
      <c r="E1557" s="2" t="s">
        <v>1031</v>
      </c>
      <c r="F1557" s="2" t="s">
        <v>1795</v>
      </c>
      <c r="G1557" s="2">
        <v>7</v>
      </c>
      <c r="H1557" s="3">
        <v>503.11</v>
      </c>
      <c r="I1557" s="2">
        <v>10</v>
      </c>
      <c r="J1557" s="3">
        <v>352.18</v>
      </c>
      <c r="K1557" s="3">
        <v>3645.03</v>
      </c>
      <c r="L1557" s="3">
        <v>2407.23</v>
      </c>
      <c r="M1557" s="3">
        <v>1237.8</v>
      </c>
      <c r="N1557" s="2" t="s">
        <v>80</v>
      </c>
      <c r="O1557" s="2" t="s">
        <v>345</v>
      </c>
      <c r="P1557" s="2" t="s">
        <v>55</v>
      </c>
      <c r="Q1557" s="2" t="s">
        <v>1249</v>
      </c>
      <c r="R1557" s="2" t="s">
        <v>27</v>
      </c>
    </row>
    <row r="1558" spans="1:18" x14ac:dyDescent="0.25">
      <c r="A1558" s="2" t="s">
        <v>3378</v>
      </c>
      <c r="B1558" s="6">
        <v>45847</v>
      </c>
      <c r="C1558" s="2" t="s">
        <v>3225</v>
      </c>
      <c r="D1558" s="2" t="s">
        <v>264</v>
      </c>
      <c r="E1558" s="2" t="s">
        <v>852</v>
      </c>
      <c r="F1558" s="2" t="s">
        <v>997</v>
      </c>
      <c r="G1558" s="2">
        <v>3</v>
      </c>
      <c r="H1558" s="3">
        <v>383.51</v>
      </c>
      <c r="I1558" s="2">
        <v>10</v>
      </c>
      <c r="J1558" s="3">
        <v>115.05</v>
      </c>
      <c r="K1558" s="3">
        <v>1190.8</v>
      </c>
      <c r="L1558" s="3">
        <v>857.7</v>
      </c>
      <c r="M1558" s="3">
        <v>333.1</v>
      </c>
      <c r="N1558" s="2" t="s">
        <v>40</v>
      </c>
      <c r="O1558" s="2" t="s">
        <v>24</v>
      </c>
      <c r="P1558" s="2" t="s">
        <v>55</v>
      </c>
      <c r="Q1558" s="2" t="s">
        <v>3379</v>
      </c>
      <c r="R1558" s="2" t="s">
        <v>27</v>
      </c>
    </row>
    <row r="1559" spans="1:18" x14ac:dyDescent="0.25">
      <c r="A1559" s="2" t="s">
        <v>3505</v>
      </c>
      <c r="B1559" s="6">
        <v>45847</v>
      </c>
      <c r="C1559" s="2" t="s">
        <v>1624</v>
      </c>
      <c r="D1559" s="2" t="s">
        <v>59</v>
      </c>
      <c r="E1559" s="2" t="s">
        <v>372</v>
      </c>
      <c r="F1559" s="2" t="s">
        <v>373</v>
      </c>
      <c r="G1559" s="2">
        <v>5</v>
      </c>
      <c r="H1559" s="3">
        <v>373.84</v>
      </c>
      <c r="I1559" s="2">
        <v>15</v>
      </c>
      <c r="J1559" s="3">
        <v>280.38</v>
      </c>
      <c r="K1559" s="3">
        <v>1827.14</v>
      </c>
      <c r="L1559" s="3">
        <v>1358.9</v>
      </c>
      <c r="M1559" s="3">
        <v>468.24</v>
      </c>
      <c r="N1559" s="2" t="s">
        <v>133</v>
      </c>
      <c r="O1559" s="2" t="s">
        <v>24</v>
      </c>
      <c r="P1559" s="2" t="s">
        <v>25</v>
      </c>
      <c r="Q1559" s="2" t="s">
        <v>552</v>
      </c>
      <c r="R1559" s="2" t="s">
        <v>27</v>
      </c>
    </row>
    <row r="1560" spans="1:18" x14ac:dyDescent="0.25">
      <c r="A1560" s="2" t="s">
        <v>3866</v>
      </c>
      <c r="B1560" s="6">
        <v>45847</v>
      </c>
      <c r="C1560" s="2" t="s">
        <v>2514</v>
      </c>
      <c r="D1560" s="2" t="s">
        <v>449</v>
      </c>
      <c r="E1560" s="2" t="s">
        <v>53</v>
      </c>
      <c r="F1560" s="2" t="s">
        <v>495</v>
      </c>
      <c r="G1560" s="2">
        <v>4</v>
      </c>
      <c r="H1560" s="3">
        <v>400.07</v>
      </c>
      <c r="I1560" s="2">
        <v>0</v>
      </c>
      <c r="J1560" s="3">
        <v>0</v>
      </c>
      <c r="K1560" s="3">
        <v>1840.32</v>
      </c>
      <c r="L1560" s="3">
        <v>1280.76</v>
      </c>
      <c r="M1560" s="3">
        <v>559.55999999999995</v>
      </c>
      <c r="N1560" s="2" t="s">
        <v>133</v>
      </c>
      <c r="O1560" s="2" t="s">
        <v>24</v>
      </c>
      <c r="P1560" s="2" t="s">
        <v>25</v>
      </c>
      <c r="Q1560" s="2" t="s">
        <v>2159</v>
      </c>
      <c r="R1560" s="2" t="s">
        <v>27</v>
      </c>
    </row>
    <row r="1561" spans="1:18" x14ac:dyDescent="0.25">
      <c r="A1561" s="2" t="s">
        <v>3871</v>
      </c>
      <c r="B1561" s="6">
        <v>45847</v>
      </c>
      <c r="C1561" s="2" t="s">
        <v>674</v>
      </c>
      <c r="D1561" s="2" t="s">
        <v>493</v>
      </c>
      <c r="E1561" s="2" t="s">
        <v>221</v>
      </c>
      <c r="F1561" s="2" t="s">
        <v>2070</v>
      </c>
      <c r="G1561" s="2">
        <v>1</v>
      </c>
      <c r="H1561" s="3">
        <v>232.58</v>
      </c>
      <c r="I1561" s="2">
        <v>0</v>
      </c>
      <c r="J1561" s="3">
        <v>0</v>
      </c>
      <c r="K1561" s="3">
        <v>267.47000000000003</v>
      </c>
      <c r="L1561" s="3">
        <v>191.2</v>
      </c>
      <c r="M1561" s="3">
        <v>76.27</v>
      </c>
      <c r="N1561" s="2" t="s">
        <v>133</v>
      </c>
      <c r="O1561" s="2" t="s">
        <v>24</v>
      </c>
      <c r="P1561" s="2" t="s">
        <v>55</v>
      </c>
      <c r="Q1561" s="2" t="s">
        <v>1584</v>
      </c>
      <c r="R1561" s="2" t="s">
        <v>27</v>
      </c>
    </row>
    <row r="1562" spans="1:18" x14ac:dyDescent="0.25">
      <c r="A1562" s="2" t="s">
        <v>4026</v>
      </c>
      <c r="B1562" s="6">
        <v>45847</v>
      </c>
      <c r="C1562" s="2" t="s">
        <v>100</v>
      </c>
      <c r="D1562" s="2" t="s">
        <v>389</v>
      </c>
      <c r="E1562" s="2" t="s">
        <v>148</v>
      </c>
      <c r="F1562" s="2" t="s">
        <v>361</v>
      </c>
      <c r="G1562" s="2">
        <v>7</v>
      </c>
      <c r="H1562" s="3">
        <v>93.15</v>
      </c>
      <c r="I1562" s="2">
        <v>20</v>
      </c>
      <c r="J1562" s="3">
        <v>130.41</v>
      </c>
      <c r="K1562" s="3">
        <v>599.89</v>
      </c>
      <c r="L1562" s="3">
        <v>483.63</v>
      </c>
      <c r="M1562" s="3">
        <v>116.26</v>
      </c>
      <c r="N1562" s="2" t="s">
        <v>23</v>
      </c>
      <c r="O1562" s="2" t="s">
        <v>24</v>
      </c>
      <c r="P1562" s="2" t="s">
        <v>25</v>
      </c>
      <c r="Q1562" s="2" t="s">
        <v>4027</v>
      </c>
      <c r="R1562" s="2" t="s">
        <v>27</v>
      </c>
    </row>
    <row r="1563" spans="1:18" x14ac:dyDescent="0.25">
      <c r="A1563" s="2" t="s">
        <v>4078</v>
      </c>
      <c r="B1563" s="6">
        <v>45847</v>
      </c>
      <c r="C1563" s="2" t="s">
        <v>927</v>
      </c>
      <c r="D1563" s="2" t="s">
        <v>186</v>
      </c>
      <c r="E1563" s="2" t="s">
        <v>906</v>
      </c>
      <c r="F1563" s="2" t="s">
        <v>907</v>
      </c>
      <c r="G1563" s="2">
        <v>2</v>
      </c>
      <c r="H1563" s="3">
        <v>217.42</v>
      </c>
      <c r="I1563" s="2">
        <v>5</v>
      </c>
      <c r="J1563" s="3">
        <v>21.74</v>
      </c>
      <c r="K1563" s="3">
        <v>475.06</v>
      </c>
      <c r="L1563" s="3">
        <v>354.06</v>
      </c>
      <c r="M1563" s="3">
        <v>121</v>
      </c>
      <c r="N1563" s="2" t="s">
        <v>80</v>
      </c>
      <c r="O1563" s="2" t="s">
        <v>24</v>
      </c>
      <c r="P1563" s="2" t="s">
        <v>55</v>
      </c>
      <c r="Q1563" s="2" t="s">
        <v>743</v>
      </c>
      <c r="R1563" s="2" t="s">
        <v>27</v>
      </c>
    </row>
    <row r="1564" spans="1:18" x14ac:dyDescent="0.25">
      <c r="A1564" s="2" t="s">
        <v>2693</v>
      </c>
      <c r="B1564" s="6">
        <v>45817</v>
      </c>
      <c r="C1564" s="2" t="s">
        <v>1228</v>
      </c>
      <c r="D1564" s="2" t="s">
        <v>1706</v>
      </c>
      <c r="E1564" s="2" t="s">
        <v>427</v>
      </c>
      <c r="F1564" s="2" t="s">
        <v>724</v>
      </c>
      <c r="G1564" s="2">
        <v>8</v>
      </c>
      <c r="H1564" s="3">
        <v>298.18</v>
      </c>
      <c r="I1564" s="2">
        <v>10</v>
      </c>
      <c r="J1564" s="3">
        <v>238.54</v>
      </c>
      <c r="K1564" s="3">
        <v>2468.9299999999998</v>
      </c>
      <c r="L1564" s="3">
        <v>1931.52</v>
      </c>
      <c r="M1564" s="3">
        <v>537.41</v>
      </c>
      <c r="N1564" s="2" t="s">
        <v>133</v>
      </c>
      <c r="O1564" s="2" t="s">
        <v>24</v>
      </c>
      <c r="P1564" s="2" t="s">
        <v>25</v>
      </c>
      <c r="Q1564" s="2" t="s">
        <v>1078</v>
      </c>
      <c r="R1564" s="2" t="s">
        <v>27</v>
      </c>
    </row>
    <row r="1565" spans="1:18" x14ac:dyDescent="0.25">
      <c r="A1565" s="2" t="s">
        <v>3450</v>
      </c>
      <c r="B1565" s="6">
        <v>45817</v>
      </c>
      <c r="C1565" s="2" t="s">
        <v>2372</v>
      </c>
      <c r="D1565" s="2" t="s">
        <v>371</v>
      </c>
      <c r="E1565" s="2" t="s">
        <v>72</v>
      </c>
      <c r="F1565" s="2" t="s">
        <v>1986</v>
      </c>
      <c r="G1565" s="2">
        <v>3</v>
      </c>
      <c r="H1565" s="3">
        <v>380.12</v>
      </c>
      <c r="I1565" s="2">
        <v>10</v>
      </c>
      <c r="J1565" s="3">
        <v>114.04</v>
      </c>
      <c r="K1565" s="3">
        <v>1180.27</v>
      </c>
      <c r="L1565" s="3">
        <v>929.94</v>
      </c>
      <c r="M1565" s="3">
        <v>250.33</v>
      </c>
      <c r="N1565" s="2" t="s">
        <v>80</v>
      </c>
      <c r="O1565" s="2" t="s">
        <v>24</v>
      </c>
      <c r="P1565" s="2" t="s">
        <v>55</v>
      </c>
      <c r="Q1565" s="2" t="s">
        <v>2179</v>
      </c>
      <c r="R1565" s="2" t="s">
        <v>27</v>
      </c>
    </row>
    <row r="1566" spans="1:18" x14ac:dyDescent="0.25">
      <c r="A1566" s="2" t="s">
        <v>4275</v>
      </c>
      <c r="B1566" s="6">
        <v>45817</v>
      </c>
      <c r="C1566" s="2" t="s">
        <v>1613</v>
      </c>
      <c r="D1566" s="2" t="s">
        <v>137</v>
      </c>
      <c r="E1566" s="2" t="s">
        <v>297</v>
      </c>
      <c r="F1566" s="2" t="s">
        <v>298</v>
      </c>
      <c r="G1566" s="2">
        <v>1</v>
      </c>
      <c r="H1566" s="3">
        <v>93.47</v>
      </c>
      <c r="I1566" s="2">
        <v>5</v>
      </c>
      <c r="J1566" s="3">
        <v>4.67</v>
      </c>
      <c r="K1566" s="3">
        <v>102.12</v>
      </c>
      <c r="L1566" s="3">
        <v>72.290000000000006</v>
      </c>
      <c r="M1566" s="3">
        <v>29.83</v>
      </c>
      <c r="N1566" s="2" t="s">
        <v>23</v>
      </c>
      <c r="O1566" s="2" t="s">
        <v>24</v>
      </c>
      <c r="P1566" s="2" t="s">
        <v>25</v>
      </c>
      <c r="Q1566" s="2" t="s">
        <v>2410</v>
      </c>
      <c r="R1566" s="2" t="s">
        <v>27</v>
      </c>
    </row>
    <row r="1567" spans="1:18" x14ac:dyDescent="0.25">
      <c r="A1567" s="2" t="s">
        <v>915</v>
      </c>
      <c r="B1567" s="6">
        <v>45786</v>
      </c>
      <c r="C1567" s="2" t="s">
        <v>916</v>
      </c>
      <c r="D1567" s="2" t="s">
        <v>84</v>
      </c>
      <c r="E1567" s="2" t="s">
        <v>390</v>
      </c>
      <c r="F1567" s="2" t="s">
        <v>391</v>
      </c>
      <c r="G1567" s="2">
        <v>1</v>
      </c>
      <c r="H1567" s="3">
        <v>260.93</v>
      </c>
      <c r="I1567" s="2">
        <v>15</v>
      </c>
      <c r="J1567" s="3">
        <v>39.14</v>
      </c>
      <c r="K1567" s="3">
        <v>221.79</v>
      </c>
      <c r="L1567" s="3">
        <v>194.06</v>
      </c>
      <c r="M1567" s="3">
        <v>27.73</v>
      </c>
      <c r="N1567" s="2" t="s">
        <v>40</v>
      </c>
      <c r="O1567" s="2" t="s">
        <v>24</v>
      </c>
      <c r="P1567" s="2" t="s">
        <v>25</v>
      </c>
      <c r="Q1567" s="2" t="s">
        <v>917</v>
      </c>
      <c r="R1567" s="2" t="s">
        <v>49</v>
      </c>
    </row>
    <row r="1568" spans="1:18" x14ac:dyDescent="0.25">
      <c r="A1568" s="2" t="s">
        <v>2061</v>
      </c>
      <c r="B1568" s="6">
        <v>45786</v>
      </c>
      <c r="C1568" s="2" t="s">
        <v>2062</v>
      </c>
      <c r="D1568" s="2" t="s">
        <v>107</v>
      </c>
      <c r="E1568" s="2" t="s">
        <v>380</v>
      </c>
      <c r="F1568" s="2" t="s">
        <v>381</v>
      </c>
      <c r="G1568" s="2">
        <v>4</v>
      </c>
      <c r="H1568" s="3">
        <v>59.92</v>
      </c>
      <c r="I1568" s="2">
        <v>0</v>
      </c>
      <c r="J1568" s="3">
        <v>0</v>
      </c>
      <c r="K1568" s="3">
        <v>239.68</v>
      </c>
      <c r="L1568" s="3">
        <v>192.6</v>
      </c>
      <c r="M1568" s="3">
        <v>47.08</v>
      </c>
      <c r="N1568" s="2" t="s">
        <v>68</v>
      </c>
      <c r="O1568" s="2" t="s">
        <v>24</v>
      </c>
      <c r="P1568" s="2" t="s">
        <v>55</v>
      </c>
      <c r="Q1568" s="2" t="s">
        <v>1987</v>
      </c>
      <c r="R1568" s="2" t="s">
        <v>49</v>
      </c>
    </row>
    <row r="1569" spans="1:18" x14ac:dyDescent="0.25">
      <c r="A1569" s="2" t="s">
        <v>3779</v>
      </c>
      <c r="B1569" s="6">
        <v>45786</v>
      </c>
      <c r="C1569" s="2" t="s">
        <v>1895</v>
      </c>
      <c r="D1569" s="2" t="s">
        <v>308</v>
      </c>
      <c r="E1569" s="2" t="s">
        <v>1190</v>
      </c>
      <c r="F1569" s="2" t="s">
        <v>3780</v>
      </c>
      <c r="G1569" s="2">
        <v>5</v>
      </c>
      <c r="H1569" s="3">
        <v>455.79</v>
      </c>
      <c r="I1569" s="2">
        <v>0</v>
      </c>
      <c r="J1569" s="3">
        <v>0</v>
      </c>
      <c r="K1569" s="3">
        <v>2278.9499999999998</v>
      </c>
      <c r="L1569" s="3">
        <v>1414.4</v>
      </c>
      <c r="M1569" s="3">
        <v>864.55</v>
      </c>
      <c r="N1569" s="2" t="s">
        <v>40</v>
      </c>
      <c r="O1569" s="2" t="s">
        <v>24</v>
      </c>
      <c r="P1569" s="2" t="s">
        <v>25</v>
      </c>
      <c r="Q1569" s="2" t="s">
        <v>2491</v>
      </c>
      <c r="R1569" s="2" t="s">
        <v>49</v>
      </c>
    </row>
    <row r="1570" spans="1:18" x14ac:dyDescent="0.25">
      <c r="A1570" s="2" t="s">
        <v>4156</v>
      </c>
      <c r="B1570" s="6">
        <v>45786</v>
      </c>
      <c r="C1570" s="2" t="s">
        <v>413</v>
      </c>
      <c r="D1570" s="2" t="s">
        <v>84</v>
      </c>
      <c r="E1570" s="2" t="s">
        <v>415</v>
      </c>
      <c r="F1570" s="2" t="s">
        <v>3475</v>
      </c>
      <c r="G1570" s="2">
        <v>8</v>
      </c>
      <c r="H1570" s="3">
        <v>270.83</v>
      </c>
      <c r="I1570" s="2">
        <v>0</v>
      </c>
      <c r="J1570" s="3">
        <v>0</v>
      </c>
      <c r="K1570" s="3">
        <v>2166.64</v>
      </c>
      <c r="L1570" s="3">
        <v>1552.48</v>
      </c>
      <c r="M1570" s="3">
        <v>614.16</v>
      </c>
      <c r="N1570" s="2" t="s">
        <v>80</v>
      </c>
      <c r="O1570" s="2" t="s">
        <v>24</v>
      </c>
      <c r="P1570" s="2" t="s">
        <v>25</v>
      </c>
      <c r="Q1570" s="2" t="s">
        <v>2010</v>
      </c>
      <c r="R1570" s="2" t="s">
        <v>49</v>
      </c>
    </row>
    <row r="1571" spans="1:18" x14ac:dyDescent="0.25">
      <c r="A1571" s="2" t="s">
        <v>1296</v>
      </c>
      <c r="B1571" s="6">
        <v>45756</v>
      </c>
      <c r="C1571" s="2" t="s">
        <v>1297</v>
      </c>
      <c r="D1571" s="2" t="s">
        <v>384</v>
      </c>
      <c r="E1571" s="2" t="s">
        <v>125</v>
      </c>
      <c r="F1571" s="2" t="s">
        <v>648</v>
      </c>
      <c r="G1571" s="2">
        <v>1</v>
      </c>
      <c r="H1571" s="3">
        <v>389.61</v>
      </c>
      <c r="I1571" s="2">
        <v>5</v>
      </c>
      <c r="J1571" s="3">
        <v>19.48</v>
      </c>
      <c r="K1571" s="3">
        <v>370.13</v>
      </c>
      <c r="L1571" s="3">
        <v>336.07</v>
      </c>
      <c r="M1571" s="3">
        <v>34.06</v>
      </c>
      <c r="N1571" s="2" t="s">
        <v>47</v>
      </c>
      <c r="O1571" s="2" t="s">
        <v>345</v>
      </c>
      <c r="P1571" s="2" t="s">
        <v>25</v>
      </c>
      <c r="Q1571" s="2" t="s">
        <v>1298</v>
      </c>
      <c r="R1571" s="2" t="s">
        <v>49</v>
      </c>
    </row>
    <row r="1572" spans="1:18" x14ac:dyDescent="0.25">
      <c r="A1572" s="2" t="s">
        <v>2929</v>
      </c>
      <c r="B1572" s="6">
        <v>45756</v>
      </c>
      <c r="C1572" s="2" t="s">
        <v>354</v>
      </c>
      <c r="D1572" s="2" t="s">
        <v>147</v>
      </c>
      <c r="E1572" s="2" t="s">
        <v>523</v>
      </c>
      <c r="F1572" s="2" t="s">
        <v>524</v>
      </c>
      <c r="G1572" s="2">
        <v>5</v>
      </c>
      <c r="H1572" s="3">
        <v>364.28</v>
      </c>
      <c r="I1572" s="2">
        <v>15</v>
      </c>
      <c r="J1572" s="3">
        <v>273.20999999999998</v>
      </c>
      <c r="K1572" s="3">
        <v>1548.19</v>
      </c>
      <c r="L1572" s="3">
        <v>1306.0999999999999</v>
      </c>
      <c r="M1572" s="3">
        <v>242.09</v>
      </c>
      <c r="N1572" s="2" t="s">
        <v>133</v>
      </c>
      <c r="O1572" s="2" t="s">
        <v>24</v>
      </c>
      <c r="P1572" s="2" t="s">
        <v>33</v>
      </c>
      <c r="Q1572" s="2" t="s">
        <v>2930</v>
      </c>
      <c r="R1572" s="2" t="s">
        <v>49</v>
      </c>
    </row>
    <row r="1573" spans="1:18" x14ac:dyDescent="0.25">
      <c r="A1573" s="2" t="s">
        <v>4172</v>
      </c>
      <c r="B1573" s="6">
        <v>45756</v>
      </c>
      <c r="C1573" s="2" t="s">
        <v>527</v>
      </c>
      <c r="D1573" s="2" t="s">
        <v>454</v>
      </c>
      <c r="E1573" s="2" t="s">
        <v>1744</v>
      </c>
      <c r="F1573" s="2" t="s">
        <v>1745</v>
      </c>
      <c r="G1573" s="2">
        <v>5</v>
      </c>
      <c r="H1573" s="3">
        <v>365.92</v>
      </c>
      <c r="I1573" s="2">
        <v>5</v>
      </c>
      <c r="J1573" s="3">
        <v>91.48</v>
      </c>
      <c r="K1573" s="3">
        <v>1738.12</v>
      </c>
      <c r="L1573" s="3">
        <v>1551.9</v>
      </c>
      <c r="M1573" s="3">
        <v>186.22</v>
      </c>
      <c r="N1573" s="2" t="s">
        <v>47</v>
      </c>
      <c r="O1573" s="2" t="s">
        <v>24</v>
      </c>
      <c r="P1573" s="2" t="s">
        <v>25</v>
      </c>
      <c r="Q1573" s="2" t="s">
        <v>3772</v>
      </c>
      <c r="R1573" s="2" t="s">
        <v>49</v>
      </c>
    </row>
    <row r="1574" spans="1:18" x14ac:dyDescent="0.25">
      <c r="A1574" s="2" t="s">
        <v>4477</v>
      </c>
      <c r="B1574" s="6">
        <v>45756</v>
      </c>
      <c r="C1574" s="2" t="s">
        <v>993</v>
      </c>
      <c r="D1574" s="2" t="s">
        <v>197</v>
      </c>
      <c r="E1574" s="2" t="s">
        <v>653</v>
      </c>
      <c r="F1574" s="2" t="s">
        <v>1220</v>
      </c>
      <c r="G1574" s="2">
        <v>5</v>
      </c>
      <c r="H1574" s="3">
        <v>132.24</v>
      </c>
      <c r="I1574" s="2">
        <v>5</v>
      </c>
      <c r="J1574" s="3">
        <v>33.06</v>
      </c>
      <c r="K1574" s="3">
        <v>628.14</v>
      </c>
      <c r="L1574" s="3">
        <v>544.6</v>
      </c>
      <c r="M1574" s="3">
        <v>83.54</v>
      </c>
      <c r="N1574" s="2" t="s">
        <v>40</v>
      </c>
      <c r="O1574" s="2" t="s">
        <v>24</v>
      </c>
      <c r="P1574" s="2" t="s">
        <v>25</v>
      </c>
      <c r="Q1574" s="2" t="s">
        <v>2389</v>
      </c>
      <c r="R1574" s="2" t="s">
        <v>49</v>
      </c>
    </row>
    <row r="1575" spans="1:18" x14ac:dyDescent="0.25">
      <c r="A1575" s="2" t="s">
        <v>909</v>
      </c>
      <c r="B1575" s="6">
        <v>45725</v>
      </c>
      <c r="C1575" s="2" t="s">
        <v>910</v>
      </c>
      <c r="D1575" s="2" t="s">
        <v>549</v>
      </c>
      <c r="E1575" s="2" t="s">
        <v>700</v>
      </c>
      <c r="F1575" s="2" t="s">
        <v>239</v>
      </c>
      <c r="G1575" s="2">
        <v>3</v>
      </c>
      <c r="H1575" s="3">
        <v>225.35</v>
      </c>
      <c r="I1575" s="2">
        <v>5</v>
      </c>
      <c r="J1575" s="3">
        <v>33.799999999999997</v>
      </c>
      <c r="K1575" s="3">
        <v>642.25</v>
      </c>
      <c r="L1575" s="3">
        <v>546.51</v>
      </c>
      <c r="M1575" s="3">
        <v>95.74</v>
      </c>
      <c r="N1575" s="2" t="s">
        <v>80</v>
      </c>
      <c r="O1575" s="2" t="s">
        <v>24</v>
      </c>
      <c r="P1575" s="2" t="s">
        <v>55</v>
      </c>
      <c r="Q1575" s="2" t="s">
        <v>911</v>
      </c>
      <c r="R1575" s="2" t="s">
        <v>49</v>
      </c>
    </row>
    <row r="1576" spans="1:18" x14ac:dyDescent="0.25">
      <c r="A1576" s="2" t="s">
        <v>1495</v>
      </c>
      <c r="B1576" s="6">
        <v>45725</v>
      </c>
      <c r="C1576" s="2" t="s">
        <v>1496</v>
      </c>
      <c r="D1576" s="2" t="s">
        <v>509</v>
      </c>
      <c r="E1576" s="2" t="s">
        <v>1398</v>
      </c>
      <c r="F1576" s="2" t="s">
        <v>1497</v>
      </c>
      <c r="G1576" s="2">
        <v>5</v>
      </c>
      <c r="H1576" s="3">
        <v>309.2</v>
      </c>
      <c r="I1576" s="2">
        <v>0</v>
      </c>
      <c r="J1576" s="3">
        <v>0</v>
      </c>
      <c r="K1576" s="3">
        <v>1546</v>
      </c>
      <c r="L1576" s="3">
        <v>1268.5</v>
      </c>
      <c r="M1576" s="3">
        <v>277.5</v>
      </c>
      <c r="N1576" s="2" t="s">
        <v>40</v>
      </c>
      <c r="O1576" s="2" t="s">
        <v>24</v>
      </c>
      <c r="P1576" s="2" t="s">
        <v>33</v>
      </c>
      <c r="Q1576" s="2" t="s">
        <v>697</v>
      </c>
      <c r="R1576" s="2" t="s">
        <v>49</v>
      </c>
    </row>
    <row r="1577" spans="1:18" x14ac:dyDescent="0.25">
      <c r="A1577" s="2" t="s">
        <v>2189</v>
      </c>
      <c r="B1577" s="6">
        <v>45725</v>
      </c>
      <c r="C1577" s="2" t="s">
        <v>1409</v>
      </c>
      <c r="D1577" s="2" t="s">
        <v>269</v>
      </c>
      <c r="E1577" s="2" t="s">
        <v>600</v>
      </c>
      <c r="F1577" s="2" t="s">
        <v>328</v>
      </c>
      <c r="G1577" s="2">
        <v>6</v>
      </c>
      <c r="H1577" s="3">
        <v>169.75</v>
      </c>
      <c r="I1577" s="2">
        <v>0</v>
      </c>
      <c r="J1577" s="3">
        <v>0</v>
      </c>
      <c r="K1577" s="3">
        <v>1018.5</v>
      </c>
      <c r="L1577" s="3">
        <v>825.84</v>
      </c>
      <c r="M1577" s="3">
        <v>192.66</v>
      </c>
      <c r="N1577" s="2" t="s">
        <v>68</v>
      </c>
      <c r="O1577" s="2" t="s">
        <v>24</v>
      </c>
      <c r="P1577" s="2" t="s">
        <v>25</v>
      </c>
      <c r="Q1577" s="2" t="s">
        <v>2190</v>
      </c>
      <c r="R1577" s="2" t="s">
        <v>49</v>
      </c>
    </row>
    <row r="1578" spans="1:18" x14ac:dyDescent="0.25">
      <c r="A1578" s="2" t="s">
        <v>3631</v>
      </c>
      <c r="B1578" s="6">
        <v>45725</v>
      </c>
      <c r="C1578" s="2" t="s">
        <v>2128</v>
      </c>
      <c r="D1578" s="2" t="s">
        <v>499</v>
      </c>
      <c r="E1578" s="2" t="s">
        <v>887</v>
      </c>
      <c r="F1578" s="2" t="s">
        <v>2847</v>
      </c>
      <c r="G1578" s="2">
        <v>5</v>
      </c>
      <c r="H1578" s="3">
        <v>433.04</v>
      </c>
      <c r="I1578" s="2">
        <v>0</v>
      </c>
      <c r="J1578" s="3">
        <v>0</v>
      </c>
      <c r="K1578" s="3">
        <v>2165.1999999999998</v>
      </c>
      <c r="L1578" s="3">
        <v>1737.35</v>
      </c>
      <c r="M1578" s="3">
        <v>427.85</v>
      </c>
      <c r="N1578" s="2" t="s">
        <v>47</v>
      </c>
      <c r="O1578" s="2" t="s">
        <v>345</v>
      </c>
      <c r="P1578" s="2" t="s">
        <v>33</v>
      </c>
      <c r="Q1578" s="2" t="s">
        <v>1017</v>
      </c>
      <c r="R1578" s="2" t="s">
        <v>49</v>
      </c>
    </row>
    <row r="1579" spans="1:18" x14ac:dyDescent="0.25">
      <c r="A1579" s="2" t="s">
        <v>4171</v>
      </c>
      <c r="B1579" s="6">
        <v>45725</v>
      </c>
      <c r="C1579" s="2" t="s">
        <v>307</v>
      </c>
      <c r="D1579" s="2" t="s">
        <v>147</v>
      </c>
      <c r="E1579" s="2" t="s">
        <v>327</v>
      </c>
      <c r="F1579" s="2" t="s">
        <v>892</v>
      </c>
      <c r="G1579" s="2">
        <v>4</v>
      </c>
      <c r="H1579" s="3">
        <v>334.24</v>
      </c>
      <c r="I1579" s="2">
        <v>20</v>
      </c>
      <c r="J1579" s="3">
        <v>267.39</v>
      </c>
      <c r="K1579" s="3">
        <v>1069.57</v>
      </c>
      <c r="L1579" s="3">
        <v>1044.8800000000001</v>
      </c>
      <c r="M1579" s="3">
        <v>24.69</v>
      </c>
      <c r="N1579" s="2" t="s">
        <v>68</v>
      </c>
      <c r="O1579" s="2" t="s">
        <v>24</v>
      </c>
      <c r="P1579" s="2" t="s">
        <v>25</v>
      </c>
      <c r="Q1579" s="2" t="s">
        <v>2086</v>
      </c>
      <c r="R1579" s="2" t="s">
        <v>49</v>
      </c>
    </row>
    <row r="1580" spans="1:18" x14ac:dyDescent="0.25">
      <c r="A1580" s="2" t="s">
        <v>3986</v>
      </c>
      <c r="B1580" s="6">
        <v>45725</v>
      </c>
      <c r="C1580" s="2" t="s">
        <v>1486</v>
      </c>
      <c r="D1580" s="2" t="s">
        <v>242</v>
      </c>
      <c r="E1580" s="2" t="s">
        <v>400</v>
      </c>
      <c r="F1580" s="2" t="s">
        <v>1373</v>
      </c>
      <c r="G1580" s="2">
        <v>2</v>
      </c>
      <c r="H1580" s="3">
        <v>80.5</v>
      </c>
      <c r="I1580" s="2">
        <v>0</v>
      </c>
      <c r="J1580" s="3">
        <v>0</v>
      </c>
      <c r="K1580" s="3">
        <v>161</v>
      </c>
      <c r="L1580" s="3">
        <v>124.5</v>
      </c>
      <c r="M1580" s="3">
        <v>36.5</v>
      </c>
      <c r="N1580" s="2" t="s">
        <v>80</v>
      </c>
      <c r="O1580" s="2" t="s">
        <v>24</v>
      </c>
      <c r="P1580" s="2" t="s">
        <v>25</v>
      </c>
      <c r="Q1580" s="2" t="s">
        <v>2928</v>
      </c>
      <c r="R1580" s="2" t="s">
        <v>49</v>
      </c>
    </row>
    <row r="1581" spans="1:18" x14ac:dyDescent="0.25">
      <c r="A1581" s="2" t="s">
        <v>2066</v>
      </c>
      <c r="B1581" s="6">
        <v>45697</v>
      </c>
      <c r="C1581" s="2" t="s">
        <v>230</v>
      </c>
      <c r="D1581" s="2" t="s">
        <v>581</v>
      </c>
      <c r="E1581" s="2" t="s">
        <v>1368</v>
      </c>
      <c r="F1581" s="2" t="s">
        <v>2067</v>
      </c>
      <c r="G1581" s="2">
        <v>2</v>
      </c>
      <c r="H1581" s="3">
        <v>139.21</v>
      </c>
      <c r="I1581" s="2">
        <v>0</v>
      </c>
      <c r="J1581" s="3">
        <v>0</v>
      </c>
      <c r="K1581" s="3">
        <v>278.42</v>
      </c>
      <c r="L1581" s="3">
        <v>213.98</v>
      </c>
      <c r="M1581" s="3">
        <v>64.44</v>
      </c>
      <c r="N1581" s="2" t="s">
        <v>23</v>
      </c>
      <c r="O1581" s="2" t="s">
        <v>24</v>
      </c>
      <c r="P1581" s="2" t="s">
        <v>55</v>
      </c>
      <c r="Q1581" s="2" t="s">
        <v>266</v>
      </c>
      <c r="R1581" s="2" t="s">
        <v>49</v>
      </c>
    </row>
    <row r="1582" spans="1:18" x14ac:dyDescent="0.25">
      <c r="A1582" s="2" t="s">
        <v>2197</v>
      </c>
      <c r="B1582" s="6">
        <v>45697</v>
      </c>
      <c r="C1582" s="2" t="s">
        <v>185</v>
      </c>
      <c r="D1582" s="2" t="s">
        <v>1150</v>
      </c>
      <c r="E1582" s="2" t="s">
        <v>1309</v>
      </c>
      <c r="F1582" s="2" t="s">
        <v>766</v>
      </c>
      <c r="G1582" s="2">
        <v>4</v>
      </c>
      <c r="H1582" s="3">
        <v>504.35</v>
      </c>
      <c r="I1582" s="2">
        <v>5</v>
      </c>
      <c r="J1582" s="3">
        <v>100.87</v>
      </c>
      <c r="K1582" s="3">
        <v>1916.53</v>
      </c>
      <c r="L1582" s="3">
        <v>1347.2</v>
      </c>
      <c r="M1582" s="3">
        <v>569.33000000000004</v>
      </c>
      <c r="N1582" s="2" t="s">
        <v>133</v>
      </c>
      <c r="O1582" s="2" t="s">
        <v>24</v>
      </c>
      <c r="P1582" s="2" t="s">
        <v>25</v>
      </c>
      <c r="Q1582" s="2" t="s">
        <v>2198</v>
      </c>
      <c r="R1582" s="2" t="s">
        <v>49</v>
      </c>
    </row>
    <row r="1583" spans="1:18" x14ac:dyDescent="0.25">
      <c r="A1583" s="2" t="s">
        <v>2606</v>
      </c>
      <c r="B1583" s="6">
        <v>45697</v>
      </c>
      <c r="C1583" s="2" t="s">
        <v>1116</v>
      </c>
      <c r="D1583" s="2" t="s">
        <v>493</v>
      </c>
      <c r="E1583" s="2" t="s">
        <v>142</v>
      </c>
      <c r="F1583" s="2" t="s">
        <v>455</v>
      </c>
      <c r="G1583" s="2">
        <v>6</v>
      </c>
      <c r="H1583" s="3">
        <v>252.1</v>
      </c>
      <c r="I1583" s="2">
        <v>0</v>
      </c>
      <c r="J1583" s="3">
        <v>0</v>
      </c>
      <c r="K1583" s="3">
        <v>1512.6</v>
      </c>
      <c r="L1583" s="3">
        <v>1147.2</v>
      </c>
      <c r="M1583" s="3">
        <v>365.4</v>
      </c>
      <c r="N1583" s="2" t="s">
        <v>40</v>
      </c>
      <c r="O1583" s="2" t="s">
        <v>24</v>
      </c>
      <c r="P1583" s="2" t="s">
        <v>25</v>
      </c>
      <c r="Q1583" s="2" t="s">
        <v>256</v>
      </c>
      <c r="R1583" s="2" t="s">
        <v>49</v>
      </c>
    </row>
    <row r="1584" spans="1:18" x14ac:dyDescent="0.25">
      <c r="A1584" s="2" t="s">
        <v>3312</v>
      </c>
      <c r="B1584" s="6">
        <v>45697</v>
      </c>
      <c r="C1584" s="2" t="s">
        <v>2918</v>
      </c>
      <c r="D1584" s="2" t="s">
        <v>905</v>
      </c>
      <c r="E1584" s="2" t="s">
        <v>248</v>
      </c>
      <c r="F1584" s="2" t="s">
        <v>249</v>
      </c>
      <c r="G1584" s="2">
        <v>1</v>
      </c>
      <c r="H1584" s="3">
        <v>464.41</v>
      </c>
      <c r="I1584" s="2">
        <v>20</v>
      </c>
      <c r="J1584" s="3">
        <v>92.88</v>
      </c>
      <c r="K1584" s="3">
        <v>371.53</v>
      </c>
      <c r="L1584" s="3">
        <v>397.69</v>
      </c>
      <c r="M1584" s="3">
        <v>-26.16</v>
      </c>
      <c r="N1584" s="2" t="s">
        <v>40</v>
      </c>
      <c r="O1584" s="2" t="s">
        <v>24</v>
      </c>
      <c r="P1584" s="2" t="s">
        <v>25</v>
      </c>
      <c r="Q1584" s="2" t="s">
        <v>2974</v>
      </c>
      <c r="R1584" s="2" t="s">
        <v>49</v>
      </c>
    </row>
    <row r="1585" spans="1:18" x14ac:dyDescent="0.25">
      <c r="A1585" s="2" t="s">
        <v>3700</v>
      </c>
      <c r="B1585" s="6">
        <v>45697</v>
      </c>
      <c r="C1585" s="2" t="s">
        <v>1016</v>
      </c>
      <c r="D1585" s="2" t="s">
        <v>449</v>
      </c>
      <c r="E1585" s="2" t="s">
        <v>1372</v>
      </c>
      <c r="F1585" s="2" t="s">
        <v>2629</v>
      </c>
      <c r="G1585" s="2">
        <v>6</v>
      </c>
      <c r="H1585" s="3">
        <v>438.58</v>
      </c>
      <c r="I1585" s="2">
        <v>0</v>
      </c>
      <c r="J1585" s="3">
        <v>0</v>
      </c>
      <c r="K1585" s="3">
        <v>2631.48</v>
      </c>
      <c r="L1585" s="3">
        <v>1921.14</v>
      </c>
      <c r="M1585" s="3">
        <v>710.34</v>
      </c>
      <c r="N1585" s="2" t="s">
        <v>23</v>
      </c>
      <c r="O1585" s="2" t="s">
        <v>24</v>
      </c>
      <c r="P1585" s="2" t="s">
        <v>33</v>
      </c>
      <c r="Q1585" s="2" t="s">
        <v>2899</v>
      </c>
      <c r="R1585" s="2" t="s">
        <v>49</v>
      </c>
    </row>
    <row r="1586" spans="1:18" x14ac:dyDescent="0.25">
      <c r="A1586" s="2" t="s">
        <v>4145</v>
      </c>
      <c r="B1586" s="6">
        <v>45697</v>
      </c>
      <c r="C1586" s="2" t="s">
        <v>152</v>
      </c>
      <c r="D1586" s="2" t="s">
        <v>101</v>
      </c>
      <c r="E1586" s="2" t="s">
        <v>968</v>
      </c>
      <c r="F1586" s="2" t="s">
        <v>1738</v>
      </c>
      <c r="G1586" s="2">
        <v>5</v>
      </c>
      <c r="H1586" s="3">
        <v>491.45</v>
      </c>
      <c r="I1586" s="2">
        <v>0</v>
      </c>
      <c r="J1586" s="3">
        <v>0</v>
      </c>
      <c r="K1586" s="3">
        <v>2457.25</v>
      </c>
      <c r="L1586" s="3">
        <v>1758.15</v>
      </c>
      <c r="M1586" s="3">
        <v>699.1</v>
      </c>
      <c r="N1586" s="2" t="s">
        <v>40</v>
      </c>
      <c r="O1586" s="2" t="s">
        <v>24</v>
      </c>
      <c r="P1586" s="2" t="s">
        <v>25</v>
      </c>
      <c r="Q1586" s="2" t="s">
        <v>2998</v>
      </c>
      <c r="R1586" s="2" t="s">
        <v>49</v>
      </c>
    </row>
    <row r="1587" spans="1:18" x14ac:dyDescent="0.25">
      <c r="A1587" s="2" t="s">
        <v>4411</v>
      </c>
      <c r="B1587" s="6">
        <v>45697</v>
      </c>
      <c r="C1587" s="2" t="s">
        <v>2285</v>
      </c>
      <c r="D1587" s="2" t="s">
        <v>231</v>
      </c>
      <c r="E1587" s="2" t="s">
        <v>1413</v>
      </c>
      <c r="F1587" s="2" t="s">
        <v>2803</v>
      </c>
      <c r="G1587" s="2">
        <v>4</v>
      </c>
      <c r="H1587" s="3">
        <v>418.79</v>
      </c>
      <c r="I1587" s="2">
        <v>0</v>
      </c>
      <c r="J1587" s="3">
        <v>0</v>
      </c>
      <c r="K1587" s="3">
        <v>1675.16</v>
      </c>
      <c r="L1587" s="3">
        <v>1235.76</v>
      </c>
      <c r="M1587" s="3">
        <v>439.4</v>
      </c>
      <c r="N1587" s="2" t="s">
        <v>80</v>
      </c>
      <c r="O1587" s="2" t="s">
        <v>24</v>
      </c>
      <c r="P1587" s="2" t="s">
        <v>25</v>
      </c>
      <c r="Q1587" s="2" t="s">
        <v>3501</v>
      </c>
      <c r="R1587" s="2" t="s">
        <v>49</v>
      </c>
    </row>
    <row r="1588" spans="1:18" x14ac:dyDescent="0.25">
      <c r="A1588" s="2" t="s">
        <v>2505</v>
      </c>
      <c r="B1588" s="6">
        <v>45666</v>
      </c>
      <c r="C1588" s="2" t="s">
        <v>2506</v>
      </c>
      <c r="D1588" s="2" t="s">
        <v>745</v>
      </c>
      <c r="E1588" s="2" t="s">
        <v>808</v>
      </c>
      <c r="F1588" s="2" t="s">
        <v>322</v>
      </c>
      <c r="G1588" s="2">
        <v>6</v>
      </c>
      <c r="H1588" s="3">
        <v>188.72</v>
      </c>
      <c r="I1588" s="2">
        <v>10</v>
      </c>
      <c r="J1588" s="3">
        <v>113.23</v>
      </c>
      <c r="K1588" s="3">
        <v>1019.09</v>
      </c>
      <c r="L1588" s="3">
        <v>613.38</v>
      </c>
      <c r="M1588" s="3">
        <v>405.71</v>
      </c>
      <c r="N1588" s="2" t="s">
        <v>40</v>
      </c>
      <c r="O1588" s="2" t="s">
        <v>24</v>
      </c>
      <c r="P1588" s="2" t="s">
        <v>55</v>
      </c>
      <c r="Q1588" s="2" t="s">
        <v>1565</v>
      </c>
      <c r="R1588" s="2" t="s">
        <v>49</v>
      </c>
    </row>
    <row r="1589" spans="1:18" x14ac:dyDescent="0.25">
      <c r="A1589" s="2" t="s">
        <v>3026</v>
      </c>
      <c r="B1589" s="6">
        <v>45666</v>
      </c>
      <c r="C1589" s="2" t="s">
        <v>3027</v>
      </c>
      <c r="D1589" s="2" t="s">
        <v>1650</v>
      </c>
      <c r="E1589" s="2" t="s">
        <v>192</v>
      </c>
      <c r="F1589" s="2" t="s">
        <v>2538</v>
      </c>
      <c r="G1589" s="2">
        <v>4</v>
      </c>
      <c r="H1589" s="3">
        <v>232.2</v>
      </c>
      <c r="I1589" s="2">
        <v>10</v>
      </c>
      <c r="J1589" s="3">
        <v>92.88</v>
      </c>
      <c r="K1589" s="3">
        <v>835.92</v>
      </c>
      <c r="L1589" s="3">
        <v>643.91999999999996</v>
      </c>
      <c r="M1589" s="3">
        <v>192</v>
      </c>
      <c r="N1589" s="2" t="s">
        <v>23</v>
      </c>
      <c r="O1589" s="2" t="s">
        <v>24</v>
      </c>
      <c r="P1589" s="2" t="s">
        <v>25</v>
      </c>
      <c r="Q1589" s="2" t="s">
        <v>1839</v>
      </c>
      <c r="R1589" s="2" t="s">
        <v>49</v>
      </c>
    </row>
    <row r="1590" spans="1:18" x14ac:dyDescent="0.25">
      <c r="A1590" s="2" t="s">
        <v>3243</v>
      </c>
      <c r="B1590" s="6">
        <v>45666</v>
      </c>
      <c r="C1590" s="2" t="s">
        <v>3244</v>
      </c>
      <c r="D1590" s="2" t="s">
        <v>895</v>
      </c>
      <c r="E1590" s="2" t="s">
        <v>153</v>
      </c>
      <c r="F1590" s="2" t="s">
        <v>182</v>
      </c>
      <c r="G1590" s="2">
        <v>4</v>
      </c>
      <c r="H1590" s="3">
        <v>438.7</v>
      </c>
      <c r="I1590" s="2">
        <v>15</v>
      </c>
      <c r="J1590" s="3">
        <v>263.22000000000003</v>
      </c>
      <c r="K1590" s="3">
        <v>1491.58</v>
      </c>
      <c r="L1590" s="3">
        <v>1480.72</v>
      </c>
      <c r="M1590" s="3">
        <v>10.86</v>
      </c>
      <c r="N1590" s="2" t="s">
        <v>40</v>
      </c>
      <c r="O1590" s="2" t="s">
        <v>24</v>
      </c>
      <c r="P1590" s="2" t="s">
        <v>25</v>
      </c>
      <c r="Q1590" s="2" t="s">
        <v>3245</v>
      </c>
      <c r="R1590" s="2" t="s">
        <v>49</v>
      </c>
    </row>
    <row r="1591" spans="1:18" x14ac:dyDescent="0.25">
      <c r="A1591" s="2" t="s">
        <v>3289</v>
      </c>
      <c r="B1591" s="6">
        <v>45666</v>
      </c>
      <c r="C1591" s="2" t="s">
        <v>1240</v>
      </c>
      <c r="D1591" s="2" t="s">
        <v>723</v>
      </c>
      <c r="E1591" s="2" t="s">
        <v>2611</v>
      </c>
      <c r="F1591" s="2" t="s">
        <v>2612</v>
      </c>
      <c r="G1591" s="2">
        <v>4</v>
      </c>
      <c r="H1591" s="3">
        <v>407.17</v>
      </c>
      <c r="I1591" s="2">
        <v>5</v>
      </c>
      <c r="J1591" s="3">
        <v>81.430000000000007</v>
      </c>
      <c r="K1591" s="3">
        <v>1547.25</v>
      </c>
      <c r="L1591" s="3">
        <v>1206.28</v>
      </c>
      <c r="M1591" s="3">
        <v>340.97</v>
      </c>
      <c r="N1591" s="2" t="s">
        <v>47</v>
      </c>
      <c r="O1591" s="2" t="s">
        <v>24</v>
      </c>
      <c r="P1591" s="2" t="s">
        <v>33</v>
      </c>
      <c r="Q1591" s="2" t="s">
        <v>1494</v>
      </c>
      <c r="R1591" s="2" t="s">
        <v>49</v>
      </c>
    </row>
    <row r="1592" spans="1:18" x14ac:dyDescent="0.25">
      <c r="A1592" s="2" t="s">
        <v>3619</v>
      </c>
      <c r="B1592" s="6">
        <v>45666</v>
      </c>
      <c r="C1592" s="2" t="s">
        <v>301</v>
      </c>
      <c r="D1592" s="2" t="s">
        <v>732</v>
      </c>
      <c r="E1592" s="2" t="s">
        <v>192</v>
      </c>
      <c r="F1592" s="2" t="s">
        <v>2922</v>
      </c>
      <c r="G1592" s="2">
        <v>2</v>
      </c>
      <c r="H1592" s="3">
        <v>661.91</v>
      </c>
      <c r="I1592" s="2">
        <v>15</v>
      </c>
      <c r="J1592" s="3">
        <v>198.57</v>
      </c>
      <c r="K1592" s="3">
        <v>1125.25</v>
      </c>
      <c r="L1592" s="3">
        <v>797.44</v>
      </c>
      <c r="M1592" s="3">
        <v>327.81</v>
      </c>
      <c r="N1592" s="2" t="s">
        <v>133</v>
      </c>
      <c r="O1592" s="2" t="s">
        <v>24</v>
      </c>
      <c r="P1592" s="2" t="s">
        <v>55</v>
      </c>
      <c r="Q1592" s="2" t="s">
        <v>1767</v>
      </c>
      <c r="R1592" s="2" t="s">
        <v>49</v>
      </c>
    </row>
    <row r="1593" spans="1:18" x14ac:dyDescent="0.25">
      <c r="A1593" s="2" t="s">
        <v>3639</v>
      </c>
      <c r="B1593" s="6">
        <v>45666</v>
      </c>
      <c r="C1593" s="2" t="s">
        <v>2138</v>
      </c>
      <c r="D1593" s="2" t="s">
        <v>2391</v>
      </c>
      <c r="E1593" s="2" t="s">
        <v>66</v>
      </c>
      <c r="F1593" s="2" t="s">
        <v>3640</v>
      </c>
      <c r="G1593" s="2">
        <v>6</v>
      </c>
      <c r="H1593" s="3">
        <v>156.36000000000001</v>
      </c>
      <c r="I1593" s="2">
        <v>0</v>
      </c>
      <c r="J1593" s="3">
        <v>0</v>
      </c>
      <c r="K1593" s="3">
        <v>938.16</v>
      </c>
      <c r="L1593" s="3">
        <v>767.88</v>
      </c>
      <c r="M1593" s="3">
        <v>170.28</v>
      </c>
      <c r="N1593" s="2" t="s">
        <v>23</v>
      </c>
      <c r="O1593" s="2" t="s">
        <v>24</v>
      </c>
      <c r="P1593" s="2" t="s">
        <v>25</v>
      </c>
      <c r="Q1593" s="2" t="s">
        <v>2427</v>
      </c>
      <c r="R1593" s="2" t="s">
        <v>49</v>
      </c>
    </row>
    <row r="1594" spans="1:18" x14ac:dyDescent="0.25">
      <c r="A1594" s="2" t="s">
        <v>3790</v>
      </c>
      <c r="B1594" s="6">
        <v>45666</v>
      </c>
      <c r="C1594" s="2" t="s">
        <v>469</v>
      </c>
      <c r="D1594" s="2" t="s">
        <v>891</v>
      </c>
      <c r="E1594" s="2" t="s">
        <v>1066</v>
      </c>
      <c r="F1594" s="2" t="s">
        <v>471</v>
      </c>
      <c r="G1594" s="2">
        <v>3</v>
      </c>
      <c r="H1594" s="3">
        <v>464.27</v>
      </c>
      <c r="I1594" s="2">
        <v>5</v>
      </c>
      <c r="J1594" s="3">
        <v>69.64</v>
      </c>
      <c r="K1594" s="3">
        <v>1323.17</v>
      </c>
      <c r="L1594" s="3">
        <v>1072.4100000000001</v>
      </c>
      <c r="M1594" s="3">
        <v>250.76</v>
      </c>
      <c r="N1594" s="2" t="s">
        <v>23</v>
      </c>
      <c r="O1594" s="2" t="s">
        <v>24</v>
      </c>
      <c r="P1594" s="2" t="s">
        <v>25</v>
      </c>
      <c r="Q1594" s="2" t="s">
        <v>3791</v>
      </c>
      <c r="R1594" s="2" t="s">
        <v>49</v>
      </c>
    </row>
    <row r="1595" spans="1:18" x14ac:dyDescent="0.25">
      <c r="A1595" s="2" t="s">
        <v>3967</v>
      </c>
      <c r="B1595" s="6">
        <v>45666</v>
      </c>
      <c r="C1595" s="2" t="s">
        <v>1832</v>
      </c>
      <c r="D1595" s="2" t="s">
        <v>856</v>
      </c>
      <c r="E1595" s="2" t="s">
        <v>906</v>
      </c>
      <c r="F1595" s="2" t="s">
        <v>907</v>
      </c>
      <c r="G1595" s="2">
        <v>2</v>
      </c>
      <c r="H1595" s="3">
        <v>275.70999999999998</v>
      </c>
      <c r="I1595" s="2">
        <v>0</v>
      </c>
      <c r="J1595" s="3">
        <v>0</v>
      </c>
      <c r="K1595" s="3">
        <v>551.41999999999996</v>
      </c>
      <c r="L1595" s="3">
        <v>412.6</v>
      </c>
      <c r="M1595" s="3">
        <v>138.82</v>
      </c>
      <c r="N1595" s="2" t="s">
        <v>133</v>
      </c>
      <c r="O1595" s="2" t="s">
        <v>24</v>
      </c>
      <c r="P1595" s="2" t="s">
        <v>25</v>
      </c>
      <c r="Q1595" s="2" t="s">
        <v>945</v>
      </c>
      <c r="R1595" s="2" t="s">
        <v>49</v>
      </c>
    </row>
    <row r="1596" spans="1:18" x14ac:dyDescent="0.25">
      <c r="A1596" s="2" t="s">
        <v>4319</v>
      </c>
      <c r="B1596" s="6">
        <v>45666</v>
      </c>
      <c r="C1596" s="2" t="s">
        <v>3622</v>
      </c>
      <c r="D1596" s="2" t="s">
        <v>856</v>
      </c>
      <c r="E1596" s="2" t="s">
        <v>1180</v>
      </c>
      <c r="F1596" s="2" t="s">
        <v>391</v>
      </c>
      <c r="G1596" s="2">
        <v>4</v>
      </c>
      <c r="H1596" s="3">
        <v>275.70999999999998</v>
      </c>
      <c r="I1596" s="2">
        <v>5</v>
      </c>
      <c r="J1596" s="3">
        <v>55.14</v>
      </c>
      <c r="K1596" s="3">
        <v>1047.7</v>
      </c>
      <c r="L1596" s="3">
        <v>825.2</v>
      </c>
      <c r="M1596" s="3">
        <v>222.5</v>
      </c>
      <c r="N1596" s="2" t="s">
        <v>68</v>
      </c>
      <c r="O1596" s="2" t="s">
        <v>24</v>
      </c>
      <c r="P1596" s="2" t="s">
        <v>55</v>
      </c>
      <c r="Q1596" s="2" t="s">
        <v>1380</v>
      </c>
      <c r="R1596" s="2" t="s">
        <v>49</v>
      </c>
    </row>
    <row r="1597" spans="1:18" x14ac:dyDescent="0.25">
      <c r="A1597" s="2" t="s">
        <v>1456</v>
      </c>
      <c r="B1597" s="6">
        <v>45900</v>
      </c>
      <c r="C1597" s="2" t="s">
        <v>1457</v>
      </c>
      <c r="D1597" s="2" t="s">
        <v>647</v>
      </c>
      <c r="E1597" s="2" t="s">
        <v>372</v>
      </c>
      <c r="F1597" s="2" t="s">
        <v>373</v>
      </c>
      <c r="G1597" s="2">
        <v>4</v>
      </c>
      <c r="H1597" s="3">
        <v>134.24</v>
      </c>
      <c r="I1597" s="2">
        <v>0</v>
      </c>
      <c r="J1597" s="3">
        <v>0</v>
      </c>
      <c r="K1597" s="3">
        <v>617.5</v>
      </c>
      <c r="L1597" s="3">
        <v>364.72</v>
      </c>
      <c r="M1597" s="3">
        <v>252.78</v>
      </c>
      <c r="N1597" s="2" t="s">
        <v>40</v>
      </c>
      <c r="O1597" s="2" t="s">
        <v>24</v>
      </c>
      <c r="P1597" s="2" t="s">
        <v>25</v>
      </c>
      <c r="Q1597" s="2" t="s">
        <v>1458</v>
      </c>
      <c r="R1597" s="2" t="s">
        <v>27</v>
      </c>
    </row>
    <row r="1598" spans="1:18" x14ac:dyDescent="0.25">
      <c r="A1598" s="2" t="s">
        <v>1884</v>
      </c>
      <c r="B1598" s="6">
        <v>45900</v>
      </c>
      <c r="C1598" s="2" t="s">
        <v>191</v>
      </c>
      <c r="D1598" s="2" t="s">
        <v>765</v>
      </c>
      <c r="E1598" s="2" t="s">
        <v>120</v>
      </c>
      <c r="F1598" s="2" t="s">
        <v>1885</v>
      </c>
      <c r="G1598" s="2">
        <v>1</v>
      </c>
      <c r="H1598" s="3">
        <v>340.25</v>
      </c>
      <c r="I1598" s="2">
        <v>0</v>
      </c>
      <c r="J1598" s="3">
        <v>0</v>
      </c>
      <c r="K1598" s="3">
        <v>391.29</v>
      </c>
      <c r="L1598" s="3">
        <v>263.85000000000002</v>
      </c>
      <c r="M1598" s="3">
        <v>127.44</v>
      </c>
      <c r="N1598" s="2" t="s">
        <v>47</v>
      </c>
      <c r="O1598" s="2" t="s">
        <v>24</v>
      </c>
      <c r="P1598" s="2" t="s">
        <v>25</v>
      </c>
      <c r="Q1598" s="2" t="s">
        <v>1886</v>
      </c>
      <c r="R1598" s="2" t="s">
        <v>27</v>
      </c>
    </row>
    <row r="1599" spans="1:18" x14ac:dyDescent="0.25">
      <c r="A1599" s="2" t="s">
        <v>2254</v>
      </c>
      <c r="B1599" s="6">
        <v>45900</v>
      </c>
      <c r="C1599" s="2" t="s">
        <v>2255</v>
      </c>
      <c r="D1599" s="2" t="s">
        <v>314</v>
      </c>
      <c r="E1599" s="2" t="s">
        <v>612</v>
      </c>
      <c r="F1599" s="2" t="s">
        <v>2256</v>
      </c>
      <c r="G1599" s="2">
        <v>5</v>
      </c>
      <c r="H1599" s="3">
        <v>329.69</v>
      </c>
      <c r="I1599" s="2">
        <v>0</v>
      </c>
      <c r="J1599" s="3">
        <v>0</v>
      </c>
      <c r="K1599" s="3">
        <v>1895.72</v>
      </c>
      <c r="L1599" s="3">
        <v>1236.25</v>
      </c>
      <c r="M1599" s="3">
        <v>659.47</v>
      </c>
      <c r="N1599" s="2" t="s">
        <v>68</v>
      </c>
      <c r="O1599" s="2" t="s">
        <v>24</v>
      </c>
      <c r="P1599" s="2" t="s">
        <v>25</v>
      </c>
      <c r="Q1599" s="2" t="s">
        <v>2257</v>
      </c>
      <c r="R1599" s="2" t="s">
        <v>27</v>
      </c>
    </row>
    <row r="1600" spans="1:18" x14ac:dyDescent="0.25">
      <c r="A1600" s="2" t="s">
        <v>2444</v>
      </c>
      <c r="B1600" s="6">
        <v>45900</v>
      </c>
      <c r="C1600" s="2" t="s">
        <v>2445</v>
      </c>
      <c r="D1600" s="2" t="s">
        <v>493</v>
      </c>
      <c r="E1600" s="2" t="s">
        <v>1157</v>
      </c>
      <c r="F1600" s="2" t="s">
        <v>1158</v>
      </c>
      <c r="G1600" s="2">
        <v>1</v>
      </c>
      <c r="H1600" s="3">
        <v>232.58</v>
      </c>
      <c r="I1600" s="2">
        <v>20</v>
      </c>
      <c r="J1600" s="3">
        <v>46.52</v>
      </c>
      <c r="K1600" s="3">
        <v>213.97</v>
      </c>
      <c r="L1600" s="3">
        <v>191.2</v>
      </c>
      <c r="M1600" s="3">
        <v>22.77</v>
      </c>
      <c r="N1600" s="2" t="s">
        <v>40</v>
      </c>
      <c r="O1600" s="2" t="s">
        <v>24</v>
      </c>
      <c r="P1600" s="2" t="s">
        <v>55</v>
      </c>
      <c r="Q1600" s="2" t="s">
        <v>1254</v>
      </c>
      <c r="R1600" s="2" t="s">
        <v>27</v>
      </c>
    </row>
    <row r="1601" spans="1:18" x14ac:dyDescent="0.25">
      <c r="A1601" s="2" t="s">
        <v>3920</v>
      </c>
      <c r="B1601" s="6">
        <v>45900</v>
      </c>
      <c r="C1601" s="2" t="s">
        <v>2918</v>
      </c>
      <c r="D1601" s="2" t="s">
        <v>509</v>
      </c>
      <c r="E1601" s="2" t="s">
        <v>221</v>
      </c>
      <c r="F1601" s="2" t="s">
        <v>249</v>
      </c>
      <c r="G1601" s="2">
        <v>3</v>
      </c>
      <c r="H1601" s="3">
        <v>291.93</v>
      </c>
      <c r="I1601" s="2">
        <v>0</v>
      </c>
      <c r="J1601" s="3">
        <v>0</v>
      </c>
      <c r="K1601" s="3">
        <v>1007.16</v>
      </c>
      <c r="L1601" s="3">
        <v>761.1</v>
      </c>
      <c r="M1601" s="3">
        <v>246.06</v>
      </c>
      <c r="N1601" s="2" t="s">
        <v>40</v>
      </c>
      <c r="O1601" s="2" t="s">
        <v>345</v>
      </c>
      <c r="P1601" s="2" t="s">
        <v>25</v>
      </c>
      <c r="Q1601" s="2" t="s">
        <v>1298</v>
      </c>
      <c r="R1601" s="2" t="s">
        <v>27</v>
      </c>
    </row>
    <row r="1602" spans="1:18" x14ac:dyDescent="0.25">
      <c r="A1602" s="2" t="s">
        <v>4085</v>
      </c>
      <c r="B1602" s="6">
        <v>45900</v>
      </c>
      <c r="C1602" s="2" t="s">
        <v>990</v>
      </c>
      <c r="D1602" s="2" t="s">
        <v>503</v>
      </c>
      <c r="E1602" s="2" t="s">
        <v>415</v>
      </c>
      <c r="F1602" s="2" t="s">
        <v>3475</v>
      </c>
      <c r="G1602" s="2">
        <v>1</v>
      </c>
      <c r="H1602" s="3">
        <v>503.36</v>
      </c>
      <c r="I1602" s="2">
        <v>0</v>
      </c>
      <c r="J1602" s="3">
        <v>0</v>
      </c>
      <c r="K1602" s="3">
        <v>578.86</v>
      </c>
      <c r="L1602" s="3">
        <v>389.8</v>
      </c>
      <c r="M1602" s="3">
        <v>189.06</v>
      </c>
      <c r="N1602" s="2" t="s">
        <v>23</v>
      </c>
      <c r="O1602" s="2" t="s">
        <v>24</v>
      </c>
      <c r="P1602" s="2" t="s">
        <v>55</v>
      </c>
      <c r="Q1602" s="2" t="s">
        <v>3323</v>
      </c>
      <c r="R1602" s="2" t="s">
        <v>27</v>
      </c>
    </row>
    <row r="1603" spans="1:18" x14ac:dyDescent="0.25">
      <c r="A1603" s="2" t="s">
        <v>4386</v>
      </c>
      <c r="B1603" s="6">
        <v>45900</v>
      </c>
      <c r="C1603" s="2" t="s">
        <v>1435</v>
      </c>
      <c r="D1603" s="2" t="s">
        <v>119</v>
      </c>
      <c r="E1603" s="2" t="s">
        <v>171</v>
      </c>
      <c r="F1603" s="2" t="s">
        <v>103</v>
      </c>
      <c r="G1603" s="2">
        <v>2</v>
      </c>
      <c r="H1603" s="3">
        <v>141.11000000000001</v>
      </c>
      <c r="I1603" s="2">
        <v>15</v>
      </c>
      <c r="J1603" s="3">
        <v>42.33</v>
      </c>
      <c r="K1603" s="3">
        <v>275.87</v>
      </c>
      <c r="L1603" s="3">
        <v>231.82</v>
      </c>
      <c r="M1603" s="3">
        <v>44.05</v>
      </c>
      <c r="N1603" s="2" t="s">
        <v>80</v>
      </c>
      <c r="O1603" s="2" t="s">
        <v>24</v>
      </c>
      <c r="P1603" s="2" t="s">
        <v>25</v>
      </c>
      <c r="Q1603" s="2" t="s">
        <v>1906</v>
      </c>
      <c r="R1603" s="2" t="s">
        <v>27</v>
      </c>
    </row>
    <row r="1604" spans="1:18" x14ac:dyDescent="0.25">
      <c r="A1604" s="2" t="s">
        <v>507</v>
      </c>
      <c r="B1604" s="6">
        <v>45899</v>
      </c>
      <c r="C1604" s="2" t="s">
        <v>508</v>
      </c>
      <c r="D1604" s="2" t="s">
        <v>509</v>
      </c>
      <c r="E1604" s="2" t="s">
        <v>259</v>
      </c>
      <c r="F1604" s="2" t="s">
        <v>510</v>
      </c>
      <c r="G1604" s="2">
        <v>0</v>
      </c>
      <c r="H1604" s="3">
        <v>335.52</v>
      </c>
      <c r="I1604" s="2">
        <v>0</v>
      </c>
      <c r="J1604" s="3">
        <v>0</v>
      </c>
      <c r="K1604" s="3">
        <v>3086.78</v>
      </c>
      <c r="L1604" s="3">
        <v>2029.6</v>
      </c>
      <c r="M1604" s="3">
        <v>1057.18</v>
      </c>
      <c r="N1604" s="2" t="s">
        <v>80</v>
      </c>
      <c r="O1604" s="2" t="s">
        <v>24</v>
      </c>
      <c r="P1604" s="2" t="s">
        <v>25</v>
      </c>
      <c r="Q1604" s="2" t="s">
        <v>511</v>
      </c>
      <c r="R1604" s="2" t="s">
        <v>27</v>
      </c>
    </row>
    <row r="1605" spans="1:18" x14ac:dyDescent="0.25">
      <c r="A1605" s="2" t="s">
        <v>1280</v>
      </c>
      <c r="B1605" s="6">
        <v>45899</v>
      </c>
      <c r="C1605" s="2" t="s">
        <v>1281</v>
      </c>
      <c r="D1605" s="2" t="s">
        <v>280</v>
      </c>
      <c r="E1605" s="2" t="s">
        <v>270</v>
      </c>
      <c r="F1605" s="2" t="s">
        <v>271</v>
      </c>
      <c r="G1605" s="2">
        <v>3</v>
      </c>
      <c r="H1605" s="3">
        <v>124.84</v>
      </c>
      <c r="I1605" s="2">
        <v>0</v>
      </c>
      <c r="J1605" s="3">
        <v>0</v>
      </c>
      <c r="K1605" s="3">
        <v>430.7</v>
      </c>
      <c r="L1605" s="3">
        <v>292.05</v>
      </c>
      <c r="M1605" s="3">
        <v>138.65</v>
      </c>
      <c r="N1605" s="2" t="s">
        <v>68</v>
      </c>
      <c r="O1605" s="2" t="s">
        <v>24</v>
      </c>
      <c r="P1605" s="2" t="s">
        <v>25</v>
      </c>
      <c r="Q1605" s="2" t="s">
        <v>597</v>
      </c>
      <c r="R1605" s="2" t="s">
        <v>27</v>
      </c>
    </row>
    <row r="1606" spans="1:18" x14ac:dyDescent="0.25">
      <c r="A1606" s="2" t="s">
        <v>2018</v>
      </c>
      <c r="B1606" s="6">
        <v>45899</v>
      </c>
      <c r="C1606" s="2" t="s">
        <v>1003</v>
      </c>
      <c r="D1606" s="2" t="s">
        <v>349</v>
      </c>
      <c r="E1606" s="2" t="s">
        <v>681</v>
      </c>
      <c r="F1606" s="2" t="s">
        <v>1014</v>
      </c>
      <c r="G1606" s="2">
        <v>6</v>
      </c>
      <c r="H1606" s="3">
        <v>488.1</v>
      </c>
      <c r="I1606" s="2">
        <v>0</v>
      </c>
      <c r="J1606" s="3">
        <v>0</v>
      </c>
      <c r="K1606" s="3">
        <v>3367.89</v>
      </c>
      <c r="L1606" s="3">
        <v>1953.66</v>
      </c>
      <c r="M1606" s="3">
        <v>1414.23</v>
      </c>
      <c r="N1606" s="2" t="s">
        <v>68</v>
      </c>
      <c r="O1606" s="2" t="s">
        <v>24</v>
      </c>
      <c r="P1606" s="2" t="s">
        <v>25</v>
      </c>
      <c r="Q1606" s="2" t="s">
        <v>2019</v>
      </c>
      <c r="R1606" s="2" t="s">
        <v>27</v>
      </c>
    </row>
    <row r="1607" spans="1:18" x14ac:dyDescent="0.25">
      <c r="A1607" s="2" t="s">
        <v>3330</v>
      </c>
      <c r="B1607" s="6">
        <v>45899</v>
      </c>
      <c r="C1607" s="2" t="s">
        <v>1069</v>
      </c>
      <c r="D1607" s="2" t="s">
        <v>1112</v>
      </c>
      <c r="E1607" s="2" t="s">
        <v>623</v>
      </c>
      <c r="F1607" s="2" t="s">
        <v>239</v>
      </c>
      <c r="G1607" s="2">
        <v>8</v>
      </c>
      <c r="H1607" s="3">
        <v>372.74</v>
      </c>
      <c r="I1607" s="2">
        <v>10</v>
      </c>
      <c r="J1607" s="3">
        <v>298.19</v>
      </c>
      <c r="K1607" s="3">
        <v>3086.29</v>
      </c>
      <c r="L1607" s="3">
        <v>2595.84</v>
      </c>
      <c r="M1607" s="3">
        <v>490.45</v>
      </c>
      <c r="N1607" s="2" t="s">
        <v>80</v>
      </c>
      <c r="O1607" s="2" t="s">
        <v>24</v>
      </c>
      <c r="P1607" s="2" t="s">
        <v>55</v>
      </c>
      <c r="Q1607" s="2" t="s">
        <v>2730</v>
      </c>
      <c r="R1607" s="2" t="s">
        <v>27</v>
      </c>
    </row>
    <row r="1608" spans="1:18" x14ac:dyDescent="0.25">
      <c r="A1608" s="2" t="s">
        <v>3500</v>
      </c>
      <c r="B1608" s="6">
        <v>45899</v>
      </c>
      <c r="C1608" s="2" t="s">
        <v>3101</v>
      </c>
      <c r="D1608" s="2" t="s">
        <v>759</v>
      </c>
      <c r="E1608" s="2" t="s">
        <v>589</v>
      </c>
      <c r="F1608" s="2" t="s">
        <v>590</v>
      </c>
      <c r="G1608" s="2">
        <v>1</v>
      </c>
      <c r="H1608" s="3">
        <v>217.85</v>
      </c>
      <c r="I1608" s="2">
        <v>0</v>
      </c>
      <c r="J1608" s="3">
        <v>0</v>
      </c>
      <c r="K1608" s="3">
        <v>250.53</v>
      </c>
      <c r="L1608" s="3">
        <v>189.69</v>
      </c>
      <c r="M1608" s="3">
        <v>60.84</v>
      </c>
      <c r="N1608" s="2" t="s">
        <v>80</v>
      </c>
      <c r="O1608" s="2" t="s">
        <v>24</v>
      </c>
      <c r="P1608" s="2" t="s">
        <v>25</v>
      </c>
      <c r="Q1608" s="2" t="s">
        <v>3501</v>
      </c>
      <c r="R1608" s="2" t="s">
        <v>27</v>
      </c>
    </row>
    <row r="1609" spans="1:18" x14ac:dyDescent="0.25">
      <c r="A1609" s="2" t="s">
        <v>3584</v>
      </c>
      <c r="B1609" s="6">
        <v>45899</v>
      </c>
      <c r="C1609" s="2" t="s">
        <v>3585</v>
      </c>
      <c r="D1609" s="2" t="s">
        <v>399</v>
      </c>
      <c r="E1609" s="2" t="s">
        <v>606</v>
      </c>
      <c r="F1609" s="2" t="s">
        <v>630</v>
      </c>
      <c r="G1609" s="2">
        <v>3</v>
      </c>
      <c r="H1609" s="3">
        <v>99.93</v>
      </c>
      <c r="I1609" s="2">
        <v>20</v>
      </c>
      <c r="J1609" s="3">
        <v>59.96</v>
      </c>
      <c r="K1609" s="3">
        <v>275.8</v>
      </c>
      <c r="L1609" s="3">
        <v>258.14999999999998</v>
      </c>
      <c r="M1609" s="3">
        <v>17.649999999999999</v>
      </c>
      <c r="N1609" s="2" t="s">
        <v>133</v>
      </c>
      <c r="O1609" s="2" t="s">
        <v>24</v>
      </c>
      <c r="P1609" s="2" t="s">
        <v>25</v>
      </c>
      <c r="Q1609" s="2" t="s">
        <v>2201</v>
      </c>
      <c r="R1609" s="2" t="s">
        <v>27</v>
      </c>
    </row>
    <row r="1610" spans="1:18" x14ac:dyDescent="0.25">
      <c r="A1610" s="2" t="s">
        <v>3718</v>
      </c>
      <c r="B1610" s="6">
        <v>45899</v>
      </c>
      <c r="C1610" s="2" t="s">
        <v>1615</v>
      </c>
      <c r="D1610" s="2" t="s">
        <v>905</v>
      </c>
      <c r="E1610" s="2" t="s">
        <v>187</v>
      </c>
      <c r="F1610" s="2" t="s">
        <v>188</v>
      </c>
      <c r="G1610" s="2">
        <v>5</v>
      </c>
      <c r="H1610" s="3">
        <v>464.41</v>
      </c>
      <c r="I1610" s="2">
        <v>15</v>
      </c>
      <c r="J1610" s="3">
        <v>348.31</v>
      </c>
      <c r="K1610" s="3">
        <v>2269.8000000000002</v>
      </c>
      <c r="L1610" s="3">
        <v>1988.45</v>
      </c>
      <c r="M1610" s="3">
        <v>281.35000000000002</v>
      </c>
      <c r="N1610" s="2" t="s">
        <v>68</v>
      </c>
      <c r="O1610" s="2" t="s">
        <v>24</v>
      </c>
      <c r="P1610" s="2" t="s">
        <v>25</v>
      </c>
      <c r="Q1610" s="2" t="s">
        <v>3719</v>
      </c>
      <c r="R1610" s="2" t="s">
        <v>27</v>
      </c>
    </row>
    <row r="1611" spans="1:18" x14ac:dyDescent="0.25">
      <c r="A1611" s="2" t="s">
        <v>3722</v>
      </c>
      <c r="B1611" s="6">
        <v>45899</v>
      </c>
      <c r="C1611" s="2" t="s">
        <v>348</v>
      </c>
      <c r="D1611" s="2" t="s">
        <v>944</v>
      </c>
      <c r="E1611" s="2" t="s">
        <v>700</v>
      </c>
      <c r="F1611" s="2" t="s">
        <v>1481</v>
      </c>
      <c r="G1611" s="2">
        <v>3</v>
      </c>
      <c r="H1611" s="3">
        <v>343.95</v>
      </c>
      <c r="I1611" s="2">
        <v>5</v>
      </c>
      <c r="J1611" s="3">
        <v>51.59</v>
      </c>
      <c r="K1611" s="3">
        <v>1127.3</v>
      </c>
      <c r="L1611" s="3">
        <v>715.29</v>
      </c>
      <c r="M1611" s="3">
        <v>412.01</v>
      </c>
      <c r="N1611" s="2" t="s">
        <v>80</v>
      </c>
      <c r="O1611" s="2" t="s">
        <v>24</v>
      </c>
      <c r="P1611" s="2" t="s">
        <v>33</v>
      </c>
      <c r="Q1611" s="2" t="s">
        <v>3723</v>
      </c>
      <c r="R1611" s="2" t="s">
        <v>27</v>
      </c>
    </row>
    <row r="1612" spans="1:18" x14ac:dyDescent="0.25">
      <c r="A1612" s="2" t="s">
        <v>4015</v>
      </c>
      <c r="B1612" s="6">
        <v>45899</v>
      </c>
      <c r="C1612" s="2" t="s">
        <v>2541</v>
      </c>
      <c r="D1612" s="2" t="s">
        <v>905</v>
      </c>
      <c r="E1612" s="2" t="s">
        <v>125</v>
      </c>
      <c r="F1612" s="2" t="s">
        <v>410</v>
      </c>
      <c r="G1612" s="2">
        <v>4</v>
      </c>
      <c r="H1612" s="3">
        <v>522.42999999999995</v>
      </c>
      <c r="I1612" s="2">
        <v>15</v>
      </c>
      <c r="J1612" s="3">
        <v>313.45999999999998</v>
      </c>
      <c r="K1612" s="2">
        <v>2042.7</v>
      </c>
      <c r="L1612" s="3">
        <v>1590.76</v>
      </c>
      <c r="M1612" s="3">
        <v>451.94</v>
      </c>
      <c r="N1612" s="2" t="s">
        <v>68</v>
      </c>
      <c r="O1612" s="2" t="s">
        <v>24</v>
      </c>
      <c r="P1612" s="2" t="s">
        <v>33</v>
      </c>
      <c r="Q1612" s="2" t="s">
        <v>691</v>
      </c>
      <c r="R1612" s="2" t="s">
        <v>27</v>
      </c>
    </row>
    <row r="1613" spans="1:18" x14ac:dyDescent="0.25">
      <c r="A1613" s="2" t="s">
        <v>4409</v>
      </c>
      <c r="B1613" s="6">
        <v>45899</v>
      </c>
      <c r="C1613" s="2" t="s">
        <v>2662</v>
      </c>
      <c r="D1613" s="2" t="s">
        <v>503</v>
      </c>
      <c r="E1613" s="2" t="s">
        <v>1905</v>
      </c>
      <c r="F1613" s="2" t="s">
        <v>1834</v>
      </c>
      <c r="G1613" s="2">
        <v>5</v>
      </c>
      <c r="H1613" s="3">
        <v>545.58000000000004</v>
      </c>
      <c r="I1613" s="2">
        <v>10</v>
      </c>
      <c r="J1613" s="3">
        <v>272.79000000000002</v>
      </c>
      <c r="K1613" s="3">
        <v>2823.38</v>
      </c>
      <c r="L1613" s="3">
        <v>1949</v>
      </c>
      <c r="M1613" s="3">
        <v>874.38</v>
      </c>
      <c r="N1613" s="2" t="s">
        <v>133</v>
      </c>
      <c r="O1613" s="2" t="s">
        <v>24</v>
      </c>
      <c r="P1613" s="2" t="s">
        <v>25</v>
      </c>
      <c r="Q1613" s="2" t="s">
        <v>277</v>
      </c>
      <c r="R1613" s="2" t="s">
        <v>27</v>
      </c>
    </row>
    <row r="1614" spans="1:18" x14ac:dyDescent="0.25">
      <c r="A1614" s="2" t="s">
        <v>1160</v>
      </c>
      <c r="B1614" s="6">
        <v>45898</v>
      </c>
      <c r="C1614" s="2" t="s">
        <v>1161</v>
      </c>
      <c r="D1614" s="2" t="s">
        <v>30</v>
      </c>
      <c r="E1614" s="2" t="s">
        <v>1162</v>
      </c>
      <c r="F1614" s="2" t="s">
        <v>888</v>
      </c>
      <c r="G1614" s="2">
        <v>2</v>
      </c>
      <c r="H1614" s="3">
        <v>448.94</v>
      </c>
      <c r="I1614" s="2">
        <v>5</v>
      </c>
      <c r="J1614" s="3">
        <v>44.89</v>
      </c>
      <c r="K1614" s="3">
        <v>852.99</v>
      </c>
      <c r="L1614" s="3">
        <v>760.16</v>
      </c>
      <c r="M1614" s="3">
        <v>92.83</v>
      </c>
      <c r="N1614" s="2" t="s">
        <v>40</v>
      </c>
      <c r="O1614" s="2" t="s">
        <v>24</v>
      </c>
      <c r="P1614" s="2" t="s">
        <v>25</v>
      </c>
      <c r="Q1614" s="2" t="s">
        <v>1163</v>
      </c>
      <c r="R1614" s="2" t="s">
        <v>49</v>
      </c>
    </row>
    <row r="1615" spans="1:18" x14ac:dyDescent="0.25">
      <c r="A1615" s="2" t="s">
        <v>2248</v>
      </c>
      <c r="B1615" s="6">
        <v>45898</v>
      </c>
      <c r="C1615" s="2" t="s">
        <v>2249</v>
      </c>
      <c r="D1615" s="2" t="s">
        <v>812</v>
      </c>
      <c r="E1615" s="2" t="s">
        <v>270</v>
      </c>
      <c r="F1615" s="2" t="s">
        <v>109</v>
      </c>
      <c r="G1615" s="2">
        <v>5</v>
      </c>
      <c r="H1615" s="3">
        <v>530.16</v>
      </c>
      <c r="I1615" s="2">
        <v>0</v>
      </c>
      <c r="J1615" s="3">
        <v>0</v>
      </c>
      <c r="K1615" s="3">
        <v>2650.8</v>
      </c>
      <c r="L1615" s="3">
        <v>1895.95</v>
      </c>
      <c r="M1615" s="3">
        <v>754.85</v>
      </c>
      <c r="N1615" s="2" t="s">
        <v>40</v>
      </c>
      <c r="O1615" s="2" t="s">
        <v>24</v>
      </c>
      <c r="P1615" s="2" t="s">
        <v>55</v>
      </c>
      <c r="Q1615" s="2" t="s">
        <v>964</v>
      </c>
      <c r="R1615" s="2" t="s">
        <v>49</v>
      </c>
    </row>
    <row r="1616" spans="1:18" x14ac:dyDescent="0.25">
      <c r="A1616" s="2" t="s">
        <v>3757</v>
      </c>
      <c r="B1616" s="6">
        <v>45898</v>
      </c>
      <c r="C1616" s="2" t="s">
        <v>2662</v>
      </c>
      <c r="D1616" s="2" t="s">
        <v>414</v>
      </c>
      <c r="E1616" s="2" t="s">
        <v>171</v>
      </c>
      <c r="F1616" s="2" t="s">
        <v>1173</v>
      </c>
      <c r="G1616" s="2">
        <v>7</v>
      </c>
      <c r="H1616" s="3">
        <v>102.76</v>
      </c>
      <c r="I1616" s="2">
        <v>0</v>
      </c>
      <c r="J1616" s="3">
        <v>0</v>
      </c>
      <c r="K1616" s="3">
        <v>719.32</v>
      </c>
      <c r="L1616" s="3">
        <v>558.74</v>
      </c>
      <c r="M1616" s="3">
        <v>160.58000000000001</v>
      </c>
      <c r="N1616" s="2" t="s">
        <v>80</v>
      </c>
      <c r="O1616" s="2" t="s">
        <v>24</v>
      </c>
      <c r="P1616" s="2" t="s">
        <v>55</v>
      </c>
      <c r="Q1616" s="2" t="s">
        <v>1994</v>
      </c>
      <c r="R1616" s="2" t="s">
        <v>49</v>
      </c>
    </row>
    <row r="1617" spans="1:18" x14ac:dyDescent="0.25">
      <c r="A1617" s="2" t="s">
        <v>1318</v>
      </c>
      <c r="B1617" s="6">
        <v>45897</v>
      </c>
      <c r="C1617" s="2" t="s">
        <v>464</v>
      </c>
      <c r="D1617" s="2" t="s">
        <v>89</v>
      </c>
      <c r="E1617" s="2" t="s">
        <v>120</v>
      </c>
      <c r="F1617" s="2" t="s">
        <v>1319</v>
      </c>
      <c r="G1617" s="2">
        <v>4</v>
      </c>
      <c r="H1617" s="3">
        <v>44.33</v>
      </c>
      <c r="I1617" s="2">
        <v>20</v>
      </c>
      <c r="J1617" s="3">
        <v>35.46</v>
      </c>
      <c r="K1617" s="3">
        <v>141.86000000000001</v>
      </c>
      <c r="L1617" s="3">
        <v>129.6</v>
      </c>
      <c r="M1617" s="3">
        <v>12.26</v>
      </c>
      <c r="N1617" s="2" t="s">
        <v>47</v>
      </c>
      <c r="O1617" s="2" t="s">
        <v>24</v>
      </c>
      <c r="P1617" s="2" t="s">
        <v>25</v>
      </c>
      <c r="Q1617" s="2" t="s">
        <v>1320</v>
      </c>
      <c r="R1617" s="2" t="s">
        <v>49</v>
      </c>
    </row>
    <row r="1618" spans="1:18" x14ac:dyDescent="0.25">
      <c r="A1618" s="2" t="s">
        <v>3415</v>
      </c>
      <c r="B1618" s="6">
        <v>45897</v>
      </c>
      <c r="C1618" s="2" t="s">
        <v>2005</v>
      </c>
      <c r="D1618" s="2" t="s">
        <v>389</v>
      </c>
      <c r="E1618" s="2" t="s">
        <v>1799</v>
      </c>
      <c r="F1618" s="2" t="s">
        <v>1800</v>
      </c>
      <c r="G1618" s="2">
        <v>4</v>
      </c>
      <c r="H1618" s="3">
        <v>83.13</v>
      </c>
      <c r="I1618" s="2">
        <v>0</v>
      </c>
      <c r="J1618" s="3">
        <v>0</v>
      </c>
      <c r="K1618" s="3">
        <v>332.52</v>
      </c>
      <c r="L1618" s="3">
        <v>276.36</v>
      </c>
      <c r="M1618" s="3">
        <v>56.16</v>
      </c>
      <c r="N1618" s="2" t="s">
        <v>23</v>
      </c>
      <c r="O1618" s="2" t="s">
        <v>24</v>
      </c>
      <c r="P1618" s="2" t="s">
        <v>25</v>
      </c>
      <c r="Q1618" s="2" t="s">
        <v>3335</v>
      </c>
      <c r="R1618" s="2" t="s">
        <v>49</v>
      </c>
    </row>
    <row r="1619" spans="1:18" x14ac:dyDescent="0.25">
      <c r="A1619" s="2" t="s">
        <v>1102</v>
      </c>
      <c r="B1619" s="6">
        <v>45896</v>
      </c>
      <c r="C1619" s="2" t="s">
        <v>538</v>
      </c>
      <c r="D1619" s="2" t="s">
        <v>543</v>
      </c>
      <c r="E1619" s="2" t="s">
        <v>327</v>
      </c>
      <c r="F1619" s="2" t="s">
        <v>892</v>
      </c>
      <c r="G1619" s="2">
        <v>5</v>
      </c>
      <c r="H1619" s="3">
        <v>420.93</v>
      </c>
      <c r="I1619" s="2">
        <v>15</v>
      </c>
      <c r="J1619" s="3">
        <v>315.7</v>
      </c>
      <c r="K1619" s="3">
        <v>1788.95</v>
      </c>
      <c r="L1619" s="3">
        <v>1378.35</v>
      </c>
      <c r="M1619" s="3">
        <v>410.6</v>
      </c>
      <c r="N1619" s="2" t="s">
        <v>23</v>
      </c>
      <c r="O1619" s="2" t="s">
        <v>24</v>
      </c>
      <c r="P1619" s="2" t="s">
        <v>25</v>
      </c>
      <c r="Q1619" s="2" t="s">
        <v>1103</v>
      </c>
      <c r="R1619" s="2" t="s">
        <v>49</v>
      </c>
    </row>
    <row r="1620" spans="1:18" x14ac:dyDescent="0.25">
      <c r="A1620" s="2" t="s">
        <v>2006</v>
      </c>
      <c r="B1620" s="6">
        <v>45896</v>
      </c>
      <c r="C1620" s="2" t="s">
        <v>985</v>
      </c>
      <c r="D1620" s="2" t="s">
        <v>566</v>
      </c>
      <c r="E1620" s="2" t="s">
        <v>962</v>
      </c>
      <c r="F1620" s="2" t="s">
        <v>963</v>
      </c>
      <c r="G1620" s="2">
        <v>8</v>
      </c>
      <c r="H1620" s="3">
        <v>348.67</v>
      </c>
      <c r="I1620" s="2">
        <v>0</v>
      </c>
      <c r="J1620" s="3">
        <v>0</v>
      </c>
      <c r="K1620" s="3">
        <v>2789.36</v>
      </c>
      <c r="L1620" s="3">
        <v>2043.92</v>
      </c>
      <c r="M1620" s="3">
        <v>745.44</v>
      </c>
      <c r="N1620" s="2" t="s">
        <v>47</v>
      </c>
      <c r="O1620" s="2" t="s">
        <v>24</v>
      </c>
      <c r="P1620" s="2" t="s">
        <v>25</v>
      </c>
      <c r="Q1620" s="2" t="s">
        <v>2007</v>
      </c>
      <c r="R1620" s="2" t="s">
        <v>49</v>
      </c>
    </row>
    <row r="1621" spans="1:18" x14ac:dyDescent="0.25">
      <c r="A1621" s="2" t="s">
        <v>4588</v>
      </c>
      <c r="B1621" s="6">
        <v>45896</v>
      </c>
      <c r="C1621" s="2" t="s">
        <v>1430</v>
      </c>
      <c r="D1621" s="2" t="s">
        <v>371</v>
      </c>
      <c r="E1621" s="2" t="s">
        <v>421</v>
      </c>
      <c r="F1621" s="2" t="s">
        <v>787</v>
      </c>
      <c r="G1621" s="2">
        <v>1</v>
      </c>
      <c r="H1621" s="3">
        <v>380.12</v>
      </c>
      <c r="I1621" s="2">
        <v>0</v>
      </c>
      <c r="J1621" s="3">
        <v>0</v>
      </c>
      <c r="K1621" s="3">
        <v>380.12</v>
      </c>
      <c r="L1621" s="3">
        <v>309.98</v>
      </c>
      <c r="M1621" s="3">
        <v>70.14</v>
      </c>
      <c r="N1621" s="2" t="s">
        <v>133</v>
      </c>
      <c r="O1621" s="2" t="s">
        <v>24</v>
      </c>
      <c r="P1621" s="2" t="s">
        <v>25</v>
      </c>
      <c r="Q1621" s="2" t="s">
        <v>1217</v>
      </c>
      <c r="R1621" s="2" t="s">
        <v>49</v>
      </c>
    </row>
    <row r="1622" spans="1:18" x14ac:dyDescent="0.25">
      <c r="A1622" s="2" t="s">
        <v>1411</v>
      </c>
      <c r="B1622" s="6">
        <v>45895</v>
      </c>
      <c r="C1622" s="2" t="s">
        <v>1412</v>
      </c>
      <c r="D1622" s="2" t="s">
        <v>119</v>
      </c>
      <c r="E1622" s="2" t="s">
        <v>1413</v>
      </c>
      <c r="F1622" s="2" t="s">
        <v>239</v>
      </c>
      <c r="G1622" s="2">
        <v>4</v>
      </c>
      <c r="H1622" s="3">
        <v>141.11000000000001</v>
      </c>
      <c r="I1622" s="2">
        <v>5</v>
      </c>
      <c r="J1622" s="3">
        <v>28.22</v>
      </c>
      <c r="K1622" s="3">
        <v>536.22</v>
      </c>
      <c r="L1622" s="3">
        <v>463.64</v>
      </c>
      <c r="M1622" s="3">
        <v>72.58</v>
      </c>
      <c r="N1622" s="2" t="s">
        <v>68</v>
      </c>
      <c r="O1622" s="2" t="s">
        <v>24</v>
      </c>
      <c r="P1622" s="2" t="s">
        <v>25</v>
      </c>
      <c r="Q1622" s="2" t="s">
        <v>1414</v>
      </c>
      <c r="R1622" s="2" t="s">
        <v>49</v>
      </c>
    </row>
    <row r="1623" spans="1:18" x14ac:dyDescent="0.25">
      <c r="A1623" s="2" t="s">
        <v>2460</v>
      </c>
      <c r="B1623" s="6">
        <v>45895</v>
      </c>
      <c r="C1623" s="2" t="s">
        <v>2461</v>
      </c>
      <c r="D1623" s="2" t="s">
        <v>905</v>
      </c>
      <c r="E1623" s="2" t="s">
        <v>1169</v>
      </c>
      <c r="F1623" s="2" t="s">
        <v>2462</v>
      </c>
      <c r="G1623" s="2">
        <v>1</v>
      </c>
      <c r="H1623" s="3">
        <v>464.41</v>
      </c>
      <c r="I1623" s="2">
        <v>0</v>
      </c>
      <c r="J1623" s="3">
        <v>0</v>
      </c>
      <c r="K1623" s="3">
        <v>464.41</v>
      </c>
      <c r="L1623" s="3">
        <v>397.69</v>
      </c>
      <c r="M1623" s="3">
        <v>66.72</v>
      </c>
      <c r="N1623" s="2" t="s">
        <v>47</v>
      </c>
      <c r="O1623" s="2" t="s">
        <v>24</v>
      </c>
      <c r="P1623" s="2" t="s">
        <v>25</v>
      </c>
      <c r="Q1623" s="2" t="s">
        <v>2380</v>
      </c>
      <c r="R1623" s="2" t="s">
        <v>49</v>
      </c>
    </row>
    <row r="1624" spans="1:18" x14ac:dyDescent="0.25">
      <c r="A1624" s="2" t="s">
        <v>2823</v>
      </c>
      <c r="B1624" s="6">
        <v>45895</v>
      </c>
      <c r="C1624" s="2" t="s">
        <v>379</v>
      </c>
      <c r="D1624" s="2" t="s">
        <v>332</v>
      </c>
      <c r="E1624" s="2" t="s">
        <v>567</v>
      </c>
      <c r="F1624" s="2" t="s">
        <v>91</v>
      </c>
      <c r="G1624" s="2">
        <v>4</v>
      </c>
      <c r="H1624" s="3">
        <v>269.54000000000002</v>
      </c>
      <c r="I1624" s="2">
        <v>0</v>
      </c>
      <c r="J1624" s="3">
        <v>0</v>
      </c>
      <c r="K1624" s="3">
        <v>1078.1600000000001</v>
      </c>
      <c r="L1624" s="3">
        <v>837.52</v>
      </c>
      <c r="M1624" s="3">
        <v>240.64</v>
      </c>
      <c r="N1624" s="2" t="s">
        <v>68</v>
      </c>
      <c r="O1624" s="2" t="s">
        <v>24</v>
      </c>
      <c r="P1624" s="2" t="s">
        <v>25</v>
      </c>
      <c r="Q1624" s="2" t="s">
        <v>2824</v>
      </c>
      <c r="R1624" s="2" t="s">
        <v>49</v>
      </c>
    </row>
    <row r="1625" spans="1:18" x14ac:dyDescent="0.25">
      <c r="A1625" s="2" t="s">
        <v>3384</v>
      </c>
      <c r="B1625" s="6">
        <v>45895</v>
      </c>
      <c r="C1625" s="2" t="s">
        <v>1219</v>
      </c>
      <c r="D1625" s="2" t="s">
        <v>1329</v>
      </c>
      <c r="E1625" s="2" t="s">
        <v>1453</v>
      </c>
      <c r="F1625" s="2" t="s">
        <v>1454</v>
      </c>
      <c r="G1625" s="2">
        <v>1</v>
      </c>
      <c r="H1625" s="3">
        <v>55.81</v>
      </c>
      <c r="I1625" s="2">
        <v>0</v>
      </c>
      <c r="J1625" s="3">
        <v>0</v>
      </c>
      <c r="K1625" s="3">
        <v>55.81</v>
      </c>
      <c r="L1625" s="3">
        <v>44.96</v>
      </c>
      <c r="M1625" s="3">
        <v>10.85</v>
      </c>
      <c r="N1625" s="2" t="s">
        <v>40</v>
      </c>
      <c r="O1625" s="2" t="s">
        <v>24</v>
      </c>
      <c r="P1625" s="2" t="s">
        <v>33</v>
      </c>
      <c r="Q1625" s="2" t="s">
        <v>748</v>
      </c>
      <c r="R1625" s="2" t="s">
        <v>49</v>
      </c>
    </row>
    <row r="1626" spans="1:18" x14ac:dyDescent="0.25">
      <c r="A1626" s="2" t="s">
        <v>3713</v>
      </c>
      <c r="B1626" s="6">
        <v>45895</v>
      </c>
      <c r="C1626" s="2" t="s">
        <v>3158</v>
      </c>
      <c r="D1626" s="2" t="s">
        <v>237</v>
      </c>
      <c r="E1626" s="2" t="s">
        <v>1799</v>
      </c>
      <c r="F1626" s="2" t="s">
        <v>1800</v>
      </c>
      <c r="G1626" s="2">
        <v>8</v>
      </c>
      <c r="H1626" s="3">
        <v>599.45000000000005</v>
      </c>
      <c r="I1626" s="2">
        <v>5</v>
      </c>
      <c r="J1626" s="3">
        <v>239.78</v>
      </c>
      <c r="K1626" s="2">
        <v>4555.82</v>
      </c>
      <c r="L1626" s="3">
        <v>2691.2</v>
      </c>
      <c r="M1626" s="3">
        <v>1864.62</v>
      </c>
      <c r="N1626" s="2" t="s">
        <v>40</v>
      </c>
      <c r="O1626" s="2" t="s">
        <v>24</v>
      </c>
      <c r="P1626" s="2" t="s">
        <v>25</v>
      </c>
      <c r="Q1626" s="2" t="s">
        <v>134</v>
      </c>
      <c r="R1626" s="2" t="s">
        <v>49</v>
      </c>
    </row>
    <row r="1627" spans="1:18" x14ac:dyDescent="0.25">
      <c r="A1627" s="2" t="s">
        <v>4383</v>
      </c>
      <c r="B1627" s="6">
        <v>45895</v>
      </c>
      <c r="C1627" s="2" t="s">
        <v>477</v>
      </c>
      <c r="D1627" s="2" t="s">
        <v>242</v>
      </c>
      <c r="E1627" s="2" t="s">
        <v>385</v>
      </c>
      <c r="F1627" s="2" t="s">
        <v>4384</v>
      </c>
      <c r="G1627" s="2">
        <v>7</v>
      </c>
      <c r="H1627" s="3">
        <v>83.37</v>
      </c>
      <c r="I1627" s="2">
        <v>10</v>
      </c>
      <c r="J1627" s="3">
        <v>58.36</v>
      </c>
      <c r="K1627" s="3">
        <v>525.23</v>
      </c>
      <c r="L1627" s="3">
        <v>435.75</v>
      </c>
      <c r="M1627" s="3">
        <v>89.48</v>
      </c>
      <c r="N1627" s="2" t="s">
        <v>47</v>
      </c>
      <c r="O1627" s="2" t="s">
        <v>24</v>
      </c>
      <c r="P1627" s="2" t="s">
        <v>33</v>
      </c>
      <c r="Q1627" s="2" t="s">
        <v>357</v>
      </c>
      <c r="R1627" s="2" t="s">
        <v>49</v>
      </c>
    </row>
    <row r="1628" spans="1:18" x14ac:dyDescent="0.25">
      <c r="A1628" s="2" t="s">
        <v>574</v>
      </c>
      <c r="B1628" s="6">
        <v>45894</v>
      </c>
      <c r="C1628" s="2" t="s">
        <v>575</v>
      </c>
      <c r="D1628" s="2" t="s">
        <v>231</v>
      </c>
      <c r="E1628" s="2" t="s">
        <v>576</v>
      </c>
      <c r="F1628" s="2" t="s">
        <v>577</v>
      </c>
      <c r="G1628" s="2">
        <v>4</v>
      </c>
      <c r="H1628" s="3">
        <v>418.79</v>
      </c>
      <c r="I1628" s="2">
        <v>15</v>
      </c>
      <c r="J1628" s="3">
        <v>251.27</v>
      </c>
      <c r="K1628" s="3">
        <v>1423.89</v>
      </c>
      <c r="L1628" s="3">
        <v>1235.76</v>
      </c>
      <c r="M1628" s="3">
        <v>188.13</v>
      </c>
      <c r="N1628" s="2" t="s">
        <v>80</v>
      </c>
      <c r="O1628" s="2" t="s">
        <v>24</v>
      </c>
      <c r="P1628" s="2" t="s">
        <v>25</v>
      </c>
      <c r="Q1628" s="2" t="s">
        <v>578</v>
      </c>
      <c r="R1628" s="2" t="s">
        <v>49</v>
      </c>
    </row>
    <row r="1629" spans="1:18" x14ac:dyDescent="0.25">
      <c r="A1629" s="2" t="s">
        <v>2040</v>
      </c>
      <c r="B1629" s="6">
        <v>45894</v>
      </c>
      <c r="C1629" s="2" t="s">
        <v>1228</v>
      </c>
      <c r="D1629" s="2" t="s">
        <v>1322</v>
      </c>
      <c r="E1629" s="2" t="s">
        <v>187</v>
      </c>
      <c r="F1629" s="2" t="s">
        <v>188</v>
      </c>
      <c r="G1629" s="2">
        <v>8</v>
      </c>
      <c r="H1629" s="3">
        <v>239.78</v>
      </c>
      <c r="I1629" s="2">
        <v>0</v>
      </c>
      <c r="J1629" s="3">
        <v>0</v>
      </c>
      <c r="K1629" s="3">
        <v>1918.24</v>
      </c>
      <c r="L1629" s="3">
        <v>1665.76</v>
      </c>
      <c r="M1629" s="3">
        <v>252.48</v>
      </c>
      <c r="N1629" s="2" t="s">
        <v>80</v>
      </c>
      <c r="O1629" s="2" t="s">
        <v>24</v>
      </c>
      <c r="P1629" s="2" t="s">
        <v>25</v>
      </c>
      <c r="Q1629" s="2" t="s">
        <v>1007</v>
      </c>
      <c r="R1629" s="2" t="s">
        <v>49</v>
      </c>
    </row>
    <row r="1630" spans="1:18" x14ac:dyDescent="0.25">
      <c r="A1630" s="2" t="s">
        <v>75</v>
      </c>
      <c r="B1630" s="6">
        <v>45893</v>
      </c>
      <c r="C1630" s="2" t="s">
        <v>76</v>
      </c>
      <c r="D1630" s="2" t="s">
        <v>77</v>
      </c>
      <c r="E1630" s="2" t="s">
        <v>78</v>
      </c>
      <c r="F1630" s="2" t="s">
        <v>79</v>
      </c>
      <c r="G1630" s="2">
        <v>5</v>
      </c>
      <c r="H1630" s="3">
        <v>131.03</v>
      </c>
      <c r="I1630" s="2">
        <v>0</v>
      </c>
      <c r="J1630" s="3">
        <v>0</v>
      </c>
      <c r="K1630" s="3">
        <v>753.42</v>
      </c>
      <c r="L1630" s="3">
        <v>586.35</v>
      </c>
      <c r="M1630" s="3">
        <v>167.07</v>
      </c>
      <c r="N1630" s="2" t="s">
        <v>80</v>
      </c>
      <c r="O1630" s="2" t="s">
        <v>24</v>
      </c>
      <c r="P1630" s="2" t="s">
        <v>55</v>
      </c>
      <c r="Q1630" s="2" t="s">
        <v>81</v>
      </c>
      <c r="R1630" s="2" t="s">
        <v>27</v>
      </c>
    </row>
    <row r="1631" spans="1:18" x14ac:dyDescent="0.25">
      <c r="A1631" s="2" t="s">
        <v>547</v>
      </c>
      <c r="B1631" s="6">
        <v>45893</v>
      </c>
      <c r="C1631" s="2" t="s">
        <v>548</v>
      </c>
      <c r="D1631" s="2" t="s">
        <v>549</v>
      </c>
      <c r="E1631" s="2" t="s">
        <v>550</v>
      </c>
      <c r="F1631" s="2" t="s">
        <v>551</v>
      </c>
      <c r="G1631" s="2">
        <v>8</v>
      </c>
      <c r="H1631" s="3">
        <v>226.02</v>
      </c>
      <c r="I1631" s="2">
        <v>0</v>
      </c>
      <c r="J1631" s="3">
        <v>0</v>
      </c>
      <c r="K1631" s="3">
        <v>2079.38</v>
      </c>
      <c r="L1631" s="3">
        <v>1457.36</v>
      </c>
      <c r="M1631" s="3">
        <v>622.02</v>
      </c>
      <c r="N1631" s="2" t="s">
        <v>80</v>
      </c>
      <c r="O1631" s="2" t="s">
        <v>24</v>
      </c>
      <c r="P1631" s="2" t="s">
        <v>25</v>
      </c>
      <c r="Q1631" s="2" t="s">
        <v>552</v>
      </c>
      <c r="R1631" s="2" t="s">
        <v>27</v>
      </c>
    </row>
    <row r="1632" spans="1:18" x14ac:dyDescent="0.25">
      <c r="A1632" s="2" t="s">
        <v>2653</v>
      </c>
      <c r="B1632" s="6">
        <v>45893</v>
      </c>
      <c r="C1632" s="2" t="s">
        <v>2235</v>
      </c>
      <c r="D1632" s="2" t="s">
        <v>314</v>
      </c>
      <c r="E1632" s="2" t="s">
        <v>1185</v>
      </c>
      <c r="F1632" s="2" t="s">
        <v>2654</v>
      </c>
      <c r="G1632" s="2">
        <v>6</v>
      </c>
      <c r="H1632" s="3">
        <v>378.89</v>
      </c>
      <c r="I1632" s="2">
        <v>10</v>
      </c>
      <c r="J1632" s="3">
        <v>227.33</v>
      </c>
      <c r="K1632" s="3">
        <v>2352.91</v>
      </c>
      <c r="L1632" s="3">
        <v>1483.5</v>
      </c>
      <c r="M1632" s="3">
        <v>869.41</v>
      </c>
      <c r="N1632" s="2" t="s">
        <v>68</v>
      </c>
      <c r="O1632" s="2" t="s">
        <v>345</v>
      </c>
      <c r="P1632" s="2" t="s">
        <v>33</v>
      </c>
      <c r="Q1632" s="2" t="s">
        <v>2031</v>
      </c>
      <c r="R1632" s="2" t="s">
        <v>27</v>
      </c>
    </row>
    <row r="1633" spans="1:18" x14ac:dyDescent="0.25">
      <c r="A1633" s="2" t="s">
        <v>3240</v>
      </c>
      <c r="B1633" s="6">
        <v>45893</v>
      </c>
      <c r="C1633" s="2" t="s">
        <v>2829</v>
      </c>
      <c r="D1633" s="2" t="s">
        <v>723</v>
      </c>
      <c r="E1633" s="2" t="s">
        <v>840</v>
      </c>
      <c r="F1633" s="2" t="s">
        <v>1463</v>
      </c>
      <c r="G1633" s="2">
        <v>2</v>
      </c>
      <c r="H1633" s="3">
        <v>376.11</v>
      </c>
      <c r="I1633" s="2">
        <v>20</v>
      </c>
      <c r="J1633" s="3">
        <v>150.44</v>
      </c>
      <c r="K1633" s="3">
        <v>692.05</v>
      </c>
      <c r="L1633" s="3">
        <v>603.14</v>
      </c>
      <c r="M1633" s="3">
        <v>88.91</v>
      </c>
      <c r="N1633" s="2" t="s">
        <v>23</v>
      </c>
      <c r="O1633" s="2" t="s">
        <v>24</v>
      </c>
      <c r="P1633" s="2" t="s">
        <v>25</v>
      </c>
      <c r="Q1633" s="2" t="s">
        <v>3241</v>
      </c>
      <c r="R1633" s="2" t="s">
        <v>27</v>
      </c>
    </row>
    <row r="1634" spans="1:18" x14ac:dyDescent="0.25">
      <c r="A1634" s="2" t="s">
        <v>3348</v>
      </c>
      <c r="B1634" s="6">
        <v>45893</v>
      </c>
      <c r="C1634" s="2" t="s">
        <v>1219</v>
      </c>
      <c r="D1634" s="2" t="s">
        <v>1475</v>
      </c>
      <c r="E1634" s="2" t="s">
        <v>600</v>
      </c>
      <c r="F1634" s="2" t="s">
        <v>831</v>
      </c>
      <c r="G1634" s="2">
        <v>1</v>
      </c>
      <c r="H1634" s="3">
        <v>183.39</v>
      </c>
      <c r="I1634" s="2">
        <v>5</v>
      </c>
      <c r="J1634" s="3">
        <v>9.17</v>
      </c>
      <c r="K1634" s="3">
        <v>200.35</v>
      </c>
      <c r="L1634" s="3">
        <v>158.43</v>
      </c>
      <c r="M1634" s="3">
        <v>41.92</v>
      </c>
      <c r="N1634" s="2" t="s">
        <v>68</v>
      </c>
      <c r="O1634" s="2" t="s">
        <v>24</v>
      </c>
      <c r="P1634" s="2" t="s">
        <v>55</v>
      </c>
      <c r="Q1634" s="2" t="s">
        <v>1925</v>
      </c>
      <c r="R1634" s="2" t="s">
        <v>27</v>
      </c>
    </row>
    <row r="1635" spans="1:18" x14ac:dyDescent="0.25">
      <c r="A1635" s="2" t="s">
        <v>3800</v>
      </c>
      <c r="B1635" s="6">
        <v>45893</v>
      </c>
      <c r="C1635" s="2" t="s">
        <v>268</v>
      </c>
      <c r="D1635" s="2" t="s">
        <v>113</v>
      </c>
      <c r="E1635" s="2" t="s">
        <v>488</v>
      </c>
      <c r="F1635" s="2" t="s">
        <v>489</v>
      </c>
      <c r="G1635" s="2">
        <v>5</v>
      </c>
      <c r="H1635" s="3">
        <v>253.11</v>
      </c>
      <c r="I1635" s="2">
        <v>10</v>
      </c>
      <c r="J1635" s="3">
        <v>126.56</v>
      </c>
      <c r="K1635" s="3">
        <v>1309.8399999999999</v>
      </c>
      <c r="L1635" s="3">
        <v>953.7</v>
      </c>
      <c r="M1635" s="3">
        <v>356.14</v>
      </c>
      <c r="N1635" s="2" t="s">
        <v>80</v>
      </c>
      <c r="O1635" s="2" t="s">
        <v>24</v>
      </c>
      <c r="P1635" s="2" t="s">
        <v>25</v>
      </c>
      <c r="Q1635" s="2" t="s">
        <v>1291</v>
      </c>
      <c r="R1635" s="2" t="s">
        <v>27</v>
      </c>
    </row>
    <row r="1636" spans="1:18" x14ac:dyDescent="0.25">
      <c r="A1636" s="2" t="s">
        <v>4080</v>
      </c>
      <c r="B1636" s="6">
        <v>45893</v>
      </c>
      <c r="C1636" s="2" t="s">
        <v>1832</v>
      </c>
      <c r="D1636" s="2" t="s">
        <v>186</v>
      </c>
      <c r="E1636" s="2" t="s">
        <v>1063</v>
      </c>
      <c r="F1636" s="2" t="s">
        <v>1064</v>
      </c>
      <c r="G1636" s="2">
        <v>3</v>
      </c>
      <c r="H1636" s="3">
        <v>217.42</v>
      </c>
      <c r="I1636" s="2">
        <v>10</v>
      </c>
      <c r="J1636" s="3">
        <v>65.23</v>
      </c>
      <c r="K1636" s="3">
        <v>675.08</v>
      </c>
      <c r="L1636" s="3">
        <v>531.09</v>
      </c>
      <c r="M1636" s="3">
        <v>143.99</v>
      </c>
      <c r="N1636" s="2" t="s">
        <v>47</v>
      </c>
      <c r="O1636" s="2" t="s">
        <v>24</v>
      </c>
      <c r="P1636" s="2" t="s">
        <v>55</v>
      </c>
      <c r="Q1636" s="2" t="s">
        <v>4081</v>
      </c>
      <c r="R1636" s="2" t="s">
        <v>27</v>
      </c>
    </row>
    <row r="1637" spans="1:18" x14ac:dyDescent="0.25">
      <c r="A1637" s="2" t="s">
        <v>1327</v>
      </c>
      <c r="B1637" s="6">
        <v>45892</v>
      </c>
      <c r="C1637" s="2" t="s">
        <v>1328</v>
      </c>
      <c r="D1637" s="2" t="s">
        <v>1329</v>
      </c>
      <c r="E1637" s="2" t="s">
        <v>400</v>
      </c>
      <c r="F1637" s="2" t="s">
        <v>1223</v>
      </c>
      <c r="G1637" s="2">
        <v>1</v>
      </c>
      <c r="H1637" s="3">
        <v>55.81</v>
      </c>
      <c r="I1637" s="2">
        <v>20</v>
      </c>
      <c r="J1637" s="3">
        <v>11.16</v>
      </c>
      <c r="K1637" s="3">
        <v>51.35</v>
      </c>
      <c r="L1637" s="3">
        <v>44.96</v>
      </c>
      <c r="M1637" s="3">
        <v>6.39</v>
      </c>
      <c r="N1637" s="2" t="s">
        <v>68</v>
      </c>
      <c r="O1637" s="2" t="s">
        <v>24</v>
      </c>
      <c r="P1637" s="2" t="s">
        <v>25</v>
      </c>
      <c r="Q1637" s="2" t="s">
        <v>1330</v>
      </c>
      <c r="R1637" s="2" t="s">
        <v>27</v>
      </c>
    </row>
    <row r="1638" spans="1:18" x14ac:dyDescent="0.25">
      <c r="A1638" s="2" t="s">
        <v>1705</v>
      </c>
      <c r="B1638" s="6">
        <v>45892</v>
      </c>
      <c r="C1638" s="2" t="s">
        <v>927</v>
      </c>
      <c r="D1638" s="2" t="s">
        <v>1706</v>
      </c>
      <c r="E1638" s="2" t="s">
        <v>60</v>
      </c>
      <c r="F1638" s="2" t="s">
        <v>61</v>
      </c>
      <c r="G1638" s="2">
        <v>2</v>
      </c>
      <c r="H1638" s="3">
        <v>268.32</v>
      </c>
      <c r="I1638" s="2">
        <v>0</v>
      </c>
      <c r="J1638" s="3">
        <v>0</v>
      </c>
      <c r="K1638" s="3">
        <v>617.14</v>
      </c>
      <c r="L1638" s="3">
        <v>482.88</v>
      </c>
      <c r="M1638" s="3">
        <v>134.26</v>
      </c>
      <c r="N1638" s="2" t="s">
        <v>23</v>
      </c>
      <c r="O1638" s="2" t="s">
        <v>24</v>
      </c>
      <c r="P1638" s="2" t="s">
        <v>25</v>
      </c>
      <c r="Q1638" s="2" t="s">
        <v>1707</v>
      </c>
      <c r="R1638" s="2" t="s">
        <v>27</v>
      </c>
    </row>
    <row r="1639" spans="1:18" x14ac:dyDescent="0.25">
      <c r="A1639" s="2" t="s">
        <v>2182</v>
      </c>
      <c r="B1639" s="6">
        <v>45892</v>
      </c>
      <c r="C1639" s="2" t="s">
        <v>2062</v>
      </c>
      <c r="D1639" s="2" t="s">
        <v>518</v>
      </c>
      <c r="E1639" s="2" t="s">
        <v>297</v>
      </c>
      <c r="F1639" s="2" t="s">
        <v>1716</v>
      </c>
      <c r="G1639" s="2">
        <v>2</v>
      </c>
      <c r="H1639" s="3">
        <v>404.97</v>
      </c>
      <c r="I1639" s="2">
        <v>5</v>
      </c>
      <c r="J1639" s="3">
        <v>40.5</v>
      </c>
      <c r="K1639" s="3">
        <v>884.86</v>
      </c>
      <c r="L1639" s="3">
        <v>682.48</v>
      </c>
      <c r="M1639" s="3">
        <v>202.38</v>
      </c>
      <c r="N1639" s="2" t="s">
        <v>133</v>
      </c>
      <c r="O1639" s="2" t="s">
        <v>24</v>
      </c>
      <c r="P1639" s="2" t="s">
        <v>25</v>
      </c>
      <c r="Q1639" s="2" t="s">
        <v>1464</v>
      </c>
      <c r="R1639" s="2" t="s">
        <v>27</v>
      </c>
    </row>
    <row r="1640" spans="1:18" x14ac:dyDescent="0.25">
      <c r="A1640" s="2" t="s">
        <v>2706</v>
      </c>
      <c r="B1640" s="6">
        <v>45892</v>
      </c>
      <c r="C1640" s="2" t="s">
        <v>2662</v>
      </c>
      <c r="D1640" s="2" t="s">
        <v>264</v>
      </c>
      <c r="E1640" s="2" t="s">
        <v>1476</v>
      </c>
      <c r="F1640" s="2" t="s">
        <v>2038</v>
      </c>
      <c r="G1640" s="2">
        <v>8</v>
      </c>
      <c r="H1640" s="3">
        <v>407.53</v>
      </c>
      <c r="I1640" s="2">
        <v>0</v>
      </c>
      <c r="J1640" s="3">
        <v>0</v>
      </c>
      <c r="K1640" s="3">
        <v>3749.28</v>
      </c>
      <c r="L1640" s="3">
        <v>2287.1999999999998</v>
      </c>
      <c r="M1640" s="3">
        <v>1462.08</v>
      </c>
      <c r="N1640" s="2" t="s">
        <v>23</v>
      </c>
      <c r="O1640" s="2" t="s">
        <v>24</v>
      </c>
      <c r="P1640" s="2" t="s">
        <v>25</v>
      </c>
      <c r="Q1640" s="2" t="s">
        <v>2707</v>
      </c>
      <c r="R1640" s="2" t="s">
        <v>27</v>
      </c>
    </row>
    <row r="1641" spans="1:18" x14ac:dyDescent="0.25">
      <c r="A1641" s="2" t="s">
        <v>3099</v>
      </c>
      <c r="B1641" s="6">
        <v>45892</v>
      </c>
      <c r="C1641" s="2" t="s">
        <v>1116</v>
      </c>
      <c r="D1641" s="2" t="s">
        <v>605</v>
      </c>
      <c r="E1641" s="2" t="s">
        <v>1252</v>
      </c>
      <c r="F1641" s="2" t="s">
        <v>2556</v>
      </c>
      <c r="G1641" s="2">
        <v>3</v>
      </c>
      <c r="H1641" s="3">
        <v>86.2</v>
      </c>
      <c r="I1641" s="2">
        <v>15</v>
      </c>
      <c r="J1641" s="3">
        <v>38.79</v>
      </c>
      <c r="K1641" s="3">
        <v>252.78</v>
      </c>
      <c r="L1641" s="3">
        <v>186.42</v>
      </c>
      <c r="M1641" s="3">
        <v>66.36</v>
      </c>
      <c r="N1641" s="2" t="s">
        <v>23</v>
      </c>
      <c r="O1641" s="2" t="s">
        <v>24</v>
      </c>
      <c r="P1641" s="2" t="s">
        <v>25</v>
      </c>
      <c r="Q1641" s="2" t="s">
        <v>3004</v>
      </c>
      <c r="R1641" s="2" t="s">
        <v>27</v>
      </c>
    </row>
    <row r="1642" spans="1:18" x14ac:dyDescent="0.25">
      <c r="A1642" s="2" t="s">
        <v>3253</v>
      </c>
      <c r="B1642" s="6">
        <v>45892</v>
      </c>
      <c r="C1642" s="2" t="s">
        <v>1095</v>
      </c>
      <c r="D1642" s="2" t="s">
        <v>2391</v>
      </c>
      <c r="E1642" s="2" t="s">
        <v>1233</v>
      </c>
      <c r="F1642" s="2" t="s">
        <v>929</v>
      </c>
      <c r="G1642" s="2">
        <v>1</v>
      </c>
      <c r="H1642" s="3">
        <v>150.04</v>
      </c>
      <c r="I1642" s="2">
        <v>0</v>
      </c>
      <c r="J1642" s="3">
        <v>0</v>
      </c>
      <c r="K1642" s="3">
        <v>172.55</v>
      </c>
      <c r="L1642" s="3">
        <v>127.98</v>
      </c>
      <c r="M1642" s="3">
        <v>44.57</v>
      </c>
      <c r="N1642" s="2" t="s">
        <v>47</v>
      </c>
      <c r="O1642" s="2" t="s">
        <v>24</v>
      </c>
      <c r="P1642" s="2" t="s">
        <v>25</v>
      </c>
      <c r="Q1642" s="2" t="s">
        <v>889</v>
      </c>
      <c r="R1642" s="2" t="s">
        <v>27</v>
      </c>
    </row>
    <row r="1643" spans="1:18" x14ac:dyDescent="0.25">
      <c r="A1643" s="2" t="s">
        <v>706</v>
      </c>
      <c r="B1643" s="6">
        <v>45891</v>
      </c>
      <c r="C1643" s="2" t="s">
        <v>707</v>
      </c>
      <c r="D1643" s="2" t="s">
        <v>708</v>
      </c>
      <c r="E1643" s="2" t="s">
        <v>709</v>
      </c>
      <c r="F1643" s="2" t="s">
        <v>710</v>
      </c>
      <c r="G1643" s="2">
        <v>4</v>
      </c>
      <c r="H1643" s="3">
        <v>474.19</v>
      </c>
      <c r="I1643" s="2">
        <v>10</v>
      </c>
      <c r="J1643" s="3">
        <v>189.68</v>
      </c>
      <c r="K1643" s="3">
        <v>1707.08</v>
      </c>
      <c r="L1643" s="3">
        <v>1375.56</v>
      </c>
      <c r="M1643" s="3">
        <v>331.52</v>
      </c>
      <c r="N1643" s="2" t="s">
        <v>23</v>
      </c>
      <c r="O1643" s="2" t="s">
        <v>24</v>
      </c>
      <c r="P1643" s="2" t="s">
        <v>25</v>
      </c>
      <c r="Q1643" s="2" t="s">
        <v>711</v>
      </c>
      <c r="R1643" s="2" t="s">
        <v>49</v>
      </c>
    </row>
    <row r="1644" spans="1:18" x14ac:dyDescent="0.25">
      <c r="A1644" s="2" t="s">
        <v>1008</v>
      </c>
      <c r="B1644" s="6">
        <v>45891</v>
      </c>
      <c r="C1644" s="2" t="s">
        <v>1009</v>
      </c>
      <c r="D1644" s="2" t="s">
        <v>1010</v>
      </c>
      <c r="E1644" s="2" t="s">
        <v>830</v>
      </c>
      <c r="F1644" s="2" t="s">
        <v>831</v>
      </c>
      <c r="G1644" s="2">
        <v>1</v>
      </c>
      <c r="H1644" s="3">
        <v>261.55</v>
      </c>
      <c r="I1644" s="2">
        <v>5</v>
      </c>
      <c r="J1644" s="3">
        <v>13.08</v>
      </c>
      <c r="K1644" s="3">
        <v>248.47</v>
      </c>
      <c r="L1644" s="3">
        <v>215.03</v>
      </c>
      <c r="M1644" s="3">
        <v>33.44</v>
      </c>
      <c r="N1644" s="2" t="s">
        <v>47</v>
      </c>
      <c r="O1644" s="2" t="s">
        <v>24</v>
      </c>
      <c r="P1644" s="2" t="s">
        <v>33</v>
      </c>
      <c r="Q1644" s="2" t="s">
        <v>1011</v>
      </c>
      <c r="R1644" s="2" t="s">
        <v>49</v>
      </c>
    </row>
    <row r="1645" spans="1:18" x14ac:dyDescent="0.25">
      <c r="A1645" s="2" t="s">
        <v>1377</v>
      </c>
      <c r="B1645" s="6">
        <v>45891</v>
      </c>
      <c r="C1645" s="2" t="s">
        <v>1378</v>
      </c>
      <c r="D1645" s="2" t="s">
        <v>414</v>
      </c>
      <c r="E1645" s="2" t="s">
        <v>120</v>
      </c>
      <c r="F1645" s="2" t="s">
        <v>1379</v>
      </c>
      <c r="G1645" s="2">
        <v>4</v>
      </c>
      <c r="H1645" s="3">
        <v>96.72</v>
      </c>
      <c r="I1645" s="2">
        <v>0</v>
      </c>
      <c r="J1645" s="3">
        <v>0</v>
      </c>
      <c r="K1645" s="3">
        <v>386.88</v>
      </c>
      <c r="L1645" s="3">
        <v>319.27999999999997</v>
      </c>
      <c r="M1645" s="3">
        <v>67.599999999999994</v>
      </c>
      <c r="N1645" s="2" t="s">
        <v>40</v>
      </c>
      <c r="O1645" s="2" t="s">
        <v>24</v>
      </c>
      <c r="P1645" s="2" t="s">
        <v>25</v>
      </c>
      <c r="Q1645" s="2" t="s">
        <v>1380</v>
      </c>
      <c r="R1645" s="2" t="s">
        <v>49</v>
      </c>
    </row>
    <row r="1646" spans="1:18" x14ac:dyDescent="0.25">
      <c r="A1646" s="2" t="s">
        <v>2772</v>
      </c>
      <c r="B1646" s="6">
        <v>45891</v>
      </c>
      <c r="C1646" s="2" t="s">
        <v>1326</v>
      </c>
      <c r="D1646" s="2" t="s">
        <v>1156</v>
      </c>
      <c r="E1646" s="2" t="s">
        <v>600</v>
      </c>
      <c r="F1646" s="2" t="s">
        <v>1896</v>
      </c>
      <c r="G1646" s="2">
        <v>2</v>
      </c>
      <c r="H1646" s="3">
        <v>147.72</v>
      </c>
      <c r="I1646" s="2">
        <v>5</v>
      </c>
      <c r="J1646" s="3">
        <v>14.77</v>
      </c>
      <c r="K1646" s="3">
        <v>280.67</v>
      </c>
      <c r="L1646" s="3">
        <v>218.42</v>
      </c>
      <c r="M1646" s="3">
        <v>62.25</v>
      </c>
      <c r="N1646" s="2" t="s">
        <v>68</v>
      </c>
      <c r="O1646" s="2" t="s">
        <v>345</v>
      </c>
      <c r="P1646" s="2" t="s">
        <v>25</v>
      </c>
      <c r="Q1646" s="2" t="s">
        <v>1450</v>
      </c>
      <c r="R1646" s="2" t="s">
        <v>49</v>
      </c>
    </row>
    <row r="1647" spans="1:18" x14ac:dyDescent="0.25">
      <c r="A1647" s="2" t="s">
        <v>4173</v>
      </c>
      <c r="B1647" s="6">
        <v>45891</v>
      </c>
      <c r="C1647" s="2" t="s">
        <v>1520</v>
      </c>
      <c r="D1647" s="2" t="s">
        <v>220</v>
      </c>
      <c r="E1647" s="2" t="s">
        <v>355</v>
      </c>
      <c r="F1647" s="2" t="s">
        <v>356</v>
      </c>
      <c r="G1647" s="2">
        <v>3</v>
      </c>
      <c r="H1647" s="3">
        <v>332.74</v>
      </c>
      <c r="I1647" s="2">
        <v>10</v>
      </c>
      <c r="J1647" s="3">
        <v>99.82</v>
      </c>
      <c r="K1647" s="3">
        <v>898.4</v>
      </c>
      <c r="L1647" s="3">
        <v>615.80999999999995</v>
      </c>
      <c r="M1647" s="3">
        <v>282.58999999999997</v>
      </c>
      <c r="N1647" s="2" t="s">
        <v>23</v>
      </c>
      <c r="O1647" s="2" t="s">
        <v>24</v>
      </c>
      <c r="P1647" s="2" t="s">
        <v>25</v>
      </c>
      <c r="Q1647" s="2" t="s">
        <v>1505</v>
      </c>
      <c r="R1647" s="2" t="s">
        <v>49</v>
      </c>
    </row>
    <row r="1648" spans="1:18" x14ac:dyDescent="0.25">
      <c r="A1648" s="2" t="s">
        <v>4404</v>
      </c>
      <c r="B1648" s="6">
        <v>45891</v>
      </c>
      <c r="C1648" s="2" t="s">
        <v>268</v>
      </c>
      <c r="D1648" s="2" t="s">
        <v>882</v>
      </c>
      <c r="E1648" s="2" t="s">
        <v>1339</v>
      </c>
      <c r="F1648" s="2" t="s">
        <v>2001</v>
      </c>
      <c r="G1648" s="2">
        <v>1</v>
      </c>
      <c r="H1648" s="3">
        <v>262.77</v>
      </c>
      <c r="I1648" s="2">
        <v>20</v>
      </c>
      <c r="J1648" s="3">
        <v>52.55</v>
      </c>
      <c r="K1648" s="3">
        <v>210.22</v>
      </c>
      <c r="L1648" s="3">
        <v>194.64</v>
      </c>
      <c r="M1648" s="3">
        <v>15.58</v>
      </c>
      <c r="N1648" s="2" t="s">
        <v>47</v>
      </c>
      <c r="O1648" s="2" t="s">
        <v>24</v>
      </c>
      <c r="P1648" s="2" t="s">
        <v>25</v>
      </c>
      <c r="Q1648" s="2" t="s">
        <v>837</v>
      </c>
      <c r="R1648" s="2" t="s">
        <v>49</v>
      </c>
    </row>
    <row r="1649" spans="1:18" x14ac:dyDescent="0.25">
      <c r="A1649" s="2" t="s">
        <v>1054</v>
      </c>
      <c r="B1649" s="6">
        <v>45890</v>
      </c>
      <c r="C1649" s="2" t="s">
        <v>1055</v>
      </c>
      <c r="D1649" s="2" t="s">
        <v>365</v>
      </c>
      <c r="E1649" s="2" t="s">
        <v>380</v>
      </c>
      <c r="F1649" s="2" t="s">
        <v>381</v>
      </c>
      <c r="G1649" s="2">
        <v>2</v>
      </c>
      <c r="H1649" s="3">
        <v>459.58</v>
      </c>
      <c r="I1649" s="2">
        <v>10</v>
      </c>
      <c r="J1649" s="3">
        <v>91.92</v>
      </c>
      <c r="K1649" s="3">
        <v>827.24</v>
      </c>
      <c r="L1649" s="3">
        <v>773.78</v>
      </c>
      <c r="M1649" s="3">
        <v>53.46</v>
      </c>
      <c r="N1649" s="2" t="s">
        <v>47</v>
      </c>
      <c r="O1649" s="2" t="s">
        <v>24</v>
      </c>
      <c r="P1649" s="2" t="s">
        <v>25</v>
      </c>
      <c r="Q1649" s="2" t="s">
        <v>1056</v>
      </c>
      <c r="R1649" s="2" t="s">
        <v>49</v>
      </c>
    </row>
    <row r="1650" spans="1:18" x14ac:dyDescent="0.25">
      <c r="A1650" s="2" t="s">
        <v>1079</v>
      </c>
      <c r="B1650" s="6">
        <v>45890</v>
      </c>
      <c r="C1650" s="2" t="s">
        <v>1080</v>
      </c>
      <c r="D1650" s="2" t="s">
        <v>107</v>
      </c>
      <c r="E1650" s="2" t="s">
        <v>1081</v>
      </c>
      <c r="F1650" s="2" t="s">
        <v>1082</v>
      </c>
      <c r="G1650" s="2">
        <v>1</v>
      </c>
      <c r="H1650" s="3">
        <v>59.92</v>
      </c>
      <c r="I1650" s="2">
        <v>10</v>
      </c>
      <c r="J1650" s="3">
        <v>5.99</v>
      </c>
      <c r="K1650" s="3">
        <v>53.93</v>
      </c>
      <c r="L1650" s="3">
        <v>48.15</v>
      </c>
      <c r="M1650" s="3">
        <v>5.78</v>
      </c>
      <c r="N1650" s="2" t="s">
        <v>40</v>
      </c>
      <c r="O1650" s="2" t="s">
        <v>24</v>
      </c>
      <c r="P1650" s="2" t="s">
        <v>25</v>
      </c>
      <c r="Q1650" s="2" t="s">
        <v>1083</v>
      </c>
      <c r="R1650" s="2" t="s">
        <v>49</v>
      </c>
    </row>
    <row r="1651" spans="1:18" x14ac:dyDescent="0.25">
      <c r="A1651" s="2" t="s">
        <v>2368</v>
      </c>
      <c r="B1651" s="6">
        <v>45890</v>
      </c>
      <c r="C1651" s="2" t="s">
        <v>100</v>
      </c>
      <c r="D1651" s="2" t="s">
        <v>886</v>
      </c>
      <c r="E1651" s="2" t="s">
        <v>1413</v>
      </c>
      <c r="F1651" s="2" t="s">
        <v>1829</v>
      </c>
      <c r="G1651" s="2">
        <v>7</v>
      </c>
      <c r="H1651" s="3">
        <v>258.17</v>
      </c>
      <c r="I1651" s="2">
        <v>15</v>
      </c>
      <c r="J1651" s="3">
        <v>271.08</v>
      </c>
      <c r="K1651" s="3">
        <v>1536.11</v>
      </c>
      <c r="L1651" s="3">
        <v>1346.87</v>
      </c>
      <c r="M1651" s="3">
        <v>189.24</v>
      </c>
      <c r="N1651" s="2" t="s">
        <v>47</v>
      </c>
      <c r="O1651" s="2" t="s">
        <v>24</v>
      </c>
      <c r="P1651" s="2" t="s">
        <v>25</v>
      </c>
      <c r="Q1651" s="2" t="s">
        <v>1906</v>
      </c>
      <c r="R1651" s="2" t="s">
        <v>49</v>
      </c>
    </row>
    <row r="1652" spans="1:18" x14ac:dyDescent="0.25">
      <c r="A1652" s="2" t="s">
        <v>2473</v>
      </c>
      <c r="B1652" s="6">
        <v>45890</v>
      </c>
      <c r="C1652" s="2" t="s">
        <v>76</v>
      </c>
      <c r="D1652" s="2" t="s">
        <v>2158</v>
      </c>
      <c r="E1652" s="2" t="s">
        <v>488</v>
      </c>
      <c r="F1652" s="2" t="s">
        <v>489</v>
      </c>
      <c r="G1652" s="2">
        <v>4</v>
      </c>
      <c r="H1652" s="3">
        <v>91.61</v>
      </c>
      <c r="I1652" s="2">
        <v>0</v>
      </c>
      <c r="J1652" s="3">
        <v>0</v>
      </c>
      <c r="K1652" s="3">
        <v>366.44</v>
      </c>
      <c r="L1652" s="3">
        <v>282.8</v>
      </c>
      <c r="M1652" s="3">
        <v>83.64</v>
      </c>
      <c r="N1652" s="2" t="s">
        <v>80</v>
      </c>
      <c r="O1652" s="2" t="s">
        <v>345</v>
      </c>
      <c r="P1652" s="2" t="s">
        <v>25</v>
      </c>
      <c r="Q1652" s="2" t="s">
        <v>1965</v>
      </c>
      <c r="R1652" s="2" t="s">
        <v>49</v>
      </c>
    </row>
    <row r="1653" spans="1:18" x14ac:dyDescent="0.25">
      <c r="A1653" s="2" t="s">
        <v>3613</v>
      </c>
      <c r="B1653" s="6">
        <v>45890</v>
      </c>
      <c r="C1653" s="2" t="s">
        <v>2880</v>
      </c>
      <c r="D1653" s="2" t="s">
        <v>539</v>
      </c>
      <c r="E1653" s="2" t="s">
        <v>291</v>
      </c>
      <c r="F1653" s="2" t="s">
        <v>2194</v>
      </c>
      <c r="G1653" s="2">
        <v>4</v>
      </c>
      <c r="H1653" s="3">
        <v>251.73</v>
      </c>
      <c r="I1653" s="2">
        <v>0</v>
      </c>
      <c r="J1653" s="3">
        <v>0</v>
      </c>
      <c r="K1653" s="3">
        <v>1006.92</v>
      </c>
      <c r="L1653" s="3">
        <v>842.08</v>
      </c>
      <c r="M1653" s="3">
        <v>164.84</v>
      </c>
      <c r="N1653" s="2" t="s">
        <v>133</v>
      </c>
      <c r="O1653" s="2" t="s">
        <v>24</v>
      </c>
      <c r="P1653" s="2" t="s">
        <v>25</v>
      </c>
      <c r="Q1653" s="2" t="s">
        <v>1608</v>
      </c>
      <c r="R1653" s="2" t="s">
        <v>49</v>
      </c>
    </row>
    <row r="1654" spans="1:18" x14ac:dyDescent="0.25">
      <c r="A1654" s="2" t="s">
        <v>4337</v>
      </c>
      <c r="B1654" s="6">
        <v>45890</v>
      </c>
      <c r="C1654" s="2" t="s">
        <v>1184</v>
      </c>
      <c r="D1654" s="2" t="s">
        <v>186</v>
      </c>
      <c r="E1654" s="2" t="s">
        <v>2478</v>
      </c>
      <c r="F1654" s="2" t="s">
        <v>1319</v>
      </c>
      <c r="G1654" s="2">
        <v>5</v>
      </c>
      <c r="H1654" s="3">
        <v>249.92</v>
      </c>
      <c r="I1654" s="2">
        <v>20</v>
      </c>
      <c r="J1654" s="3">
        <v>249.92</v>
      </c>
      <c r="K1654" s="3">
        <v>999.68</v>
      </c>
      <c r="L1654" s="3">
        <v>885.15</v>
      </c>
      <c r="M1654" s="3">
        <v>114.53</v>
      </c>
      <c r="N1654" s="2" t="s">
        <v>47</v>
      </c>
      <c r="O1654" s="2" t="s">
        <v>24</v>
      </c>
      <c r="P1654" s="2" t="s">
        <v>25</v>
      </c>
      <c r="Q1654" s="2" t="s">
        <v>2380</v>
      </c>
      <c r="R1654" s="2" t="s">
        <v>49</v>
      </c>
    </row>
    <row r="1655" spans="1:18" x14ac:dyDescent="0.25">
      <c r="A1655" s="2" t="s">
        <v>3759</v>
      </c>
      <c r="B1655" s="6">
        <v>45889</v>
      </c>
      <c r="C1655" s="2" t="s">
        <v>3760</v>
      </c>
      <c r="D1655" s="2" t="s">
        <v>2552</v>
      </c>
      <c r="E1655" s="2" t="s">
        <v>1180</v>
      </c>
      <c r="F1655" s="2" t="s">
        <v>1223</v>
      </c>
      <c r="G1655" s="2">
        <v>1</v>
      </c>
      <c r="H1655" s="3">
        <v>72.930000000000007</v>
      </c>
      <c r="I1655" s="2">
        <v>10</v>
      </c>
      <c r="J1655" s="3">
        <v>7.29</v>
      </c>
      <c r="K1655" s="3">
        <v>65.64</v>
      </c>
      <c r="L1655" s="3">
        <v>54.25</v>
      </c>
      <c r="M1655" s="3">
        <v>11.39</v>
      </c>
      <c r="N1655" s="2" t="s">
        <v>68</v>
      </c>
      <c r="O1655" s="2" t="s">
        <v>24</v>
      </c>
      <c r="P1655" s="2" t="s">
        <v>55</v>
      </c>
      <c r="Q1655" s="2" t="s">
        <v>2227</v>
      </c>
      <c r="R1655" s="2" t="s">
        <v>49</v>
      </c>
    </row>
    <row r="1656" spans="1:18" x14ac:dyDescent="0.25">
      <c r="A1656" s="2" t="s">
        <v>1370</v>
      </c>
      <c r="B1656" s="6">
        <v>45888</v>
      </c>
      <c r="C1656" s="2" t="s">
        <v>1371</v>
      </c>
      <c r="D1656" s="2" t="s">
        <v>124</v>
      </c>
      <c r="E1656" s="2" t="s">
        <v>1372</v>
      </c>
      <c r="F1656" s="2" t="s">
        <v>1373</v>
      </c>
      <c r="G1656" s="2">
        <v>1</v>
      </c>
      <c r="H1656" s="3">
        <v>397.22</v>
      </c>
      <c r="I1656" s="2">
        <v>0</v>
      </c>
      <c r="J1656" s="3">
        <v>0</v>
      </c>
      <c r="K1656" s="3">
        <v>397.22</v>
      </c>
      <c r="L1656" s="3">
        <v>319.37</v>
      </c>
      <c r="M1656" s="3">
        <v>77.849999999999994</v>
      </c>
      <c r="N1656" s="2" t="s">
        <v>47</v>
      </c>
      <c r="O1656" s="2" t="s">
        <v>24</v>
      </c>
      <c r="P1656" s="2" t="s">
        <v>25</v>
      </c>
      <c r="Q1656" s="2" t="s">
        <v>1105</v>
      </c>
      <c r="R1656" s="2" t="s">
        <v>49</v>
      </c>
    </row>
    <row r="1657" spans="1:18" x14ac:dyDescent="0.25">
      <c r="A1657" s="2" t="s">
        <v>2205</v>
      </c>
      <c r="B1657" s="6">
        <v>45888</v>
      </c>
      <c r="C1657" s="2" t="s">
        <v>2206</v>
      </c>
      <c r="D1657" s="2" t="s">
        <v>399</v>
      </c>
      <c r="E1657" s="2" t="s">
        <v>1347</v>
      </c>
      <c r="F1657" s="2" t="s">
        <v>1313</v>
      </c>
      <c r="G1657" s="2">
        <v>7</v>
      </c>
      <c r="H1657" s="3">
        <v>103.2</v>
      </c>
      <c r="I1657" s="2">
        <v>20</v>
      </c>
      <c r="J1657" s="3">
        <v>144.47999999999999</v>
      </c>
      <c r="K1657" s="3">
        <v>577.91999999999996</v>
      </c>
      <c r="L1657" s="3">
        <v>602.35</v>
      </c>
      <c r="M1657" s="3">
        <v>-24.43</v>
      </c>
      <c r="N1657" s="2" t="s">
        <v>40</v>
      </c>
      <c r="O1657" s="2" t="s">
        <v>24</v>
      </c>
      <c r="P1657" s="2" t="s">
        <v>55</v>
      </c>
      <c r="Q1657" s="2" t="s">
        <v>767</v>
      </c>
      <c r="R1657" s="2" t="s">
        <v>49</v>
      </c>
    </row>
    <row r="1658" spans="1:18" x14ac:dyDescent="0.25">
      <c r="A1658" s="2" t="s">
        <v>2705</v>
      </c>
      <c r="B1658" s="6">
        <v>45888</v>
      </c>
      <c r="C1658" s="2" t="s">
        <v>2069</v>
      </c>
      <c r="D1658" s="2" t="s">
        <v>409</v>
      </c>
      <c r="E1658" s="2" t="s">
        <v>238</v>
      </c>
      <c r="F1658" s="2" t="s">
        <v>1344</v>
      </c>
      <c r="G1658" s="2">
        <v>2</v>
      </c>
      <c r="H1658" s="3">
        <v>299.73</v>
      </c>
      <c r="I1658" s="2">
        <v>15</v>
      </c>
      <c r="J1658" s="3">
        <v>89.92</v>
      </c>
      <c r="K1658" s="3">
        <v>509.54</v>
      </c>
      <c r="L1658" s="3">
        <v>369.48</v>
      </c>
      <c r="M1658" s="3">
        <v>140.06</v>
      </c>
      <c r="N1658" s="2" t="s">
        <v>40</v>
      </c>
      <c r="O1658" s="2" t="s">
        <v>24</v>
      </c>
      <c r="P1658" s="2" t="s">
        <v>33</v>
      </c>
      <c r="Q1658" s="2" t="s">
        <v>1521</v>
      </c>
      <c r="R1658" s="2" t="s">
        <v>49</v>
      </c>
    </row>
    <row r="1659" spans="1:18" x14ac:dyDescent="0.25">
      <c r="A1659" s="2" t="s">
        <v>2750</v>
      </c>
      <c r="B1659" s="6">
        <v>45888</v>
      </c>
      <c r="C1659" s="2" t="s">
        <v>2223</v>
      </c>
      <c r="D1659" s="2" t="s">
        <v>37</v>
      </c>
      <c r="E1659" s="2" t="s">
        <v>544</v>
      </c>
      <c r="F1659" s="2" t="s">
        <v>545</v>
      </c>
      <c r="G1659" s="2">
        <v>1</v>
      </c>
      <c r="H1659" s="3">
        <v>234.86</v>
      </c>
      <c r="I1659" s="2">
        <v>5</v>
      </c>
      <c r="J1659" s="3">
        <v>11.74</v>
      </c>
      <c r="K1659" s="3">
        <v>223.12</v>
      </c>
      <c r="L1659" s="3">
        <v>213.23</v>
      </c>
      <c r="M1659" s="3">
        <v>9.89</v>
      </c>
      <c r="N1659" s="2" t="s">
        <v>47</v>
      </c>
      <c r="O1659" s="2" t="s">
        <v>24</v>
      </c>
      <c r="P1659" s="2" t="s">
        <v>25</v>
      </c>
      <c r="Q1659" s="2" t="s">
        <v>2751</v>
      </c>
      <c r="R1659" s="2" t="s">
        <v>49</v>
      </c>
    </row>
    <row r="1660" spans="1:18" x14ac:dyDescent="0.25">
      <c r="A1660" s="2" t="s">
        <v>2782</v>
      </c>
      <c r="B1660" s="6">
        <v>45888</v>
      </c>
      <c r="C1660" s="2" t="s">
        <v>2187</v>
      </c>
      <c r="D1660" s="2" t="s">
        <v>572</v>
      </c>
      <c r="E1660" s="2" t="s">
        <v>350</v>
      </c>
      <c r="F1660" s="2" t="s">
        <v>1259</v>
      </c>
      <c r="G1660" s="2">
        <v>2</v>
      </c>
      <c r="H1660" s="3">
        <v>46.76</v>
      </c>
      <c r="I1660" s="2">
        <v>0</v>
      </c>
      <c r="J1660" s="3">
        <v>0</v>
      </c>
      <c r="K1660" s="3">
        <v>93.52</v>
      </c>
      <c r="L1660" s="3">
        <v>73.3</v>
      </c>
      <c r="M1660" s="3">
        <v>20.22</v>
      </c>
      <c r="N1660" s="2" t="s">
        <v>133</v>
      </c>
      <c r="O1660" s="2" t="s">
        <v>24</v>
      </c>
      <c r="P1660" s="2" t="s">
        <v>55</v>
      </c>
      <c r="Q1660" s="2" t="s">
        <v>435</v>
      </c>
      <c r="R1660" s="2" t="s">
        <v>49</v>
      </c>
    </row>
    <row r="1661" spans="1:18" x14ac:dyDescent="0.25">
      <c r="A1661" s="2" t="s">
        <v>3278</v>
      </c>
      <c r="B1661" s="6">
        <v>45888</v>
      </c>
      <c r="C1661" s="2" t="s">
        <v>1945</v>
      </c>
      <c r="D1661" s="2" t="s">
        <v>432</v>
      </c>
      <c r="E1661" s="2" t="s">
        <v>1109</v>
      </c>
      <c r="F1661" s="2" t="s">
        <v>2027</v>
      </c>
      <c r="G1661" s="2">
        <v>4</v>
      </c>
      <c r="H1661" s="3">
        <v>330.3</v>
      </c>
      <c r="I1661" s="2">
        <v>0</v>
      </c>
      <c r="J1661" s="3">
        <v>0</v>
      </c>
      <c r="K1661" s="3">
        <v>1321.2</v>
      </c>
      <c r="L1661" s="3">
        <v>1005.68</v>
      </c>
      <c r="M1661" s="3">
        <v>315.52</v>
      </c>
      <c r="N1661" s="2" t="s">
        <v>68</v>
      </c>
      <c r="O1661" s="2" t="s">
        <v>24</v>
      </c>
      <c r="P1661" s="2" t="s">
        <v>55</v>
      </c>
      <c r="Q1661" s="2" t="s">
        <v>3279</v>
      </c>
      <c r="R1661" s="2" t="s">
        <v>49</v>
      </c>
    </row>
    <row r="1662" spans="1:18" x14ac:dyDescent="0.25">
      <c r="A1662" s="2" t="s">
        <v>3669</v>
      </c>
      <c r="B1662" s="6">
        <v>45888</v>
      </c>
      <c r="C1662" s="2" t="s">
        <v>2115</v>
      </c>
      <c r="D1662" s="2" t="s">
        <v>119</v>
      </c>
      <c r="E1662" s="2" t="s">
        <v>343</v>
      </c>
      <c r="F1662" s="2" t="s">
        <v>344</v>
      </c>
      <c r="G1662" s="2">
        <v>8</v>
      </c>
      <c r="H1662" s="3">
        <v>154.01</v>
      </c>
      <c r="I1662" s="2">
        <v>0</v>
      </c>
      <c r="J1662" s="3">
        <v>0</v>
      </c>
      <c r="K1662" s="3">
        <v>1232.08</v>
      </c>
      <c r="L1662" s="3">
        <v>927.28</v>
      </c>
      <c r="M1662" s="3">
        <v>304.8</v>
      </c>
      <c r="N1662" s="2" t="s">
        <v>40</v>
      </c>
      <c r="O1662" s="2" t="s">
        <v>24</v>
      </c>
      <c r="P1662" s="2" t="s">
        <v>25</v>
      </c>
      <c r="Q1662" s="2" t="s">
        <v>1046</v>
      </c>
      <c r="R1662" s="2" t="s">
        <v>49</v>
      </c>
    </row>
    <row r="1663" spans="1:18" x14ac:dyDescent="0.25">
      <c r="A1663" s="2" t="s">
        <v>4083</v>
      </c>
      <c r="B1663" s="6">
        <v>45888</v>
      </c>
      <c r="C1663" s="2" t="s">
        <v>1756</v>
      </c>
      <c r="D1663" s="2" t="s">
        <v>812</v>
      </c>
      <c r="E1663" s="2" t="s">
        <v>950</v>
      </c>
      <c r="F1663" s="2" t="s">
        <v>724</v>
      </c>
      <c r="G1663" s="2">
        <v>1</v>
      </c>
      <c r="H1663" s="3">
        <v>530.16</v>
      </c>
      <c r="I1663" s="2">
        <v>0</v>
      </c>
      <c r="J1663" s="3">
        <v>0</v>
      </c>
      <c r="K1663" s="3">
        <v>530.16</v>
      </c>
      <c r="L1663" s="3">
        <v>379.19</v>
      </c>
      <c r="M1663" s="3">
        <v>150.97</v>
      </c>
      <c r="N1663" s="2" t="s">
        <v>47</v>
      </c>
      <c r="O1663" s="2" t="s">
        <v>24</v>
      </c>
      <c r="P1663" s="2" t="s">
        <v>25</v>
      </c>
      <c r="Q1663" s="2" t="s">
        <v>3704</v>
      </c>
      <c r="R1663" s="2" t="s">
        <v>49</v>
      </c>
    </row>
    <row r="1664" spans="1:18" x14ac:dyDescent="0.25">
      <c r="A1664" s="2" t="s">
        <v>1809</v>
      </c>
      <c r="B1664" s="6">
        <v>45887</v>
      </c>
      <c r="C1664" s="2" t="s">
        <v>1810</v>
      </c>
      <c r="D1664" s="2" t="s">
        <v>337</v>
      </c>
      <c r="E1664" s="2" t="s">
        <v>1157</v>
      </c>
      <c r="F1664" s="2" t="s">
        <v>1158</v>
      </c>
      <c r="G1664" s="2">
        <v>3</v>
      </c>
      <c r="H1664" s="3">
        <v>186.38</v>
      </c>
      <c r="I1664" s="2">
        <v>5</v>
      </c>
      <c r="J1664" s="3">
        <v>27.96</v>
      </c>
      <c r="K1664" s="3">
        <v>531.17999999999995</v>
      </c>
      <c r="L1664" s="3">
        <v>406.98</v>
      </c>
      <c r="M1664" s="3">
        <v>124.2</v>
      </c>
      <c r="N1664" s="2" t="s">
        <v>40</v>
      </c>
      <c r="O1664" s="2" t="s">
        <v>24</v>
      </c>
      <c r="P1664" s="2" t="s">
        <v>25</v>
      </c>
      <c r="Q1664" s="2" t="s">
        <v>1811</v>
      </c>
      <c r="R1664" s="2" t="s">
        <v>49</v>
      </c>
    </row>
    <row r="1665" spans="1:18" x14ac:dyDescent="0.25">
      <c r="A1665" s="2" t="s">
        <v>3196</v>
      </c>
      <c r="B1665" s="6">
        <v>45887</v>
      </c>
      <c r="C1665" s="2" t="s">
        <v>1000</v>
      </c>
      <c r="D1665" s="2" t="s">
        <v>414</v>
      </c>
      <c r="E1665" s="2" t="s">
        <v>120</v>
      </c>
      <c r="F1665" s="2" t="s">
        <v>535</v>
      </c>
      <c r="G1665" s="2">
        <v>4</v>
      </c>
      <c r="H1665" s="3">
        <v>96.72</v>
      </c>
      <c r="I1665" s="2">
        <v>5</v>
      </c>
      <c r="J1665" s="3">
        <v>19.34</v>
      </c>
      <c r="K1665" s="3">
        <v>367.54</v>
      </c>
      <c r="L1665" s="3">
        <v>319.27999999999997</v>
      </c>
      <c r="M1665" s="3">
        <v>48.26</v>
      </c>
      <c r="N1665" s="2" t="s">
        <v>47</v>
      </c>
      <c r="O1665" s="2" t="s">
        <v>24</v>
      </c>
      <c r="P1665" s="2" t="s">
        <v>25</v>
      </c>
      <c r="Q1665" s="2" t="s">
        <v>2373</v>
      </c>
      <c r="R1665" s="2" t="s">
        <v>49</v>
      </c>
    </row>
    <row r="1666" spans="1:18" x14ac:dyDescent="0.25">
      <c r="A1666" s="2" t="s">
        <v>4055</v>
      </c>
      <c r="B1666" s="6">
        <v>45887</v>
      </c>
      <c r="C1666" s="2" t="s">
        <v>801</v>
      </c>
      <c r="D1666" s="2" t="s">
        <v>2552</v>
      </c>
      <c r="E1666" s="2" t="s">
        <v>4056</v>
      </c>
      <c r="F1666" s="2" t="s">
        <v>1438</v>
      </c>
      <c r="G1666" s="2">
        <v>3</v>
      </c>
      <c r="H1666" s="3">
        <v>72.930000000000007</v>
      </c>
      <c r="I1666" s="2">
        <v>15</v>
      </c>
      <c r="J1666" s="3">
        <v>32.82</v>
      </c>
      <c r="K1666" s="3">
        <v>185.97</v>
      </c>
      <c r="L1666" s="3">
        <v>162.75</v>
      </c>
      <c r="M1666" s="3">
        <v>23.22</v>
      </c>
      <c r="N1666" s="2" t="s">
        <v>133</v>
      </c>
      <c r="O1666" s="2" t="s">
        <v>24</v>
      </c>
      <c r="P1666" s="2" t="s">
        <v>25</v>
      </c>
      <c r="Q1666" s="2" t="s">
        <v>2190</v>
      </c>
      <c r="R1666" s="2" t="s">
        <v>49</v>
      </c>
    </row>
    <row r="1667" spans="1:18" x14ac:dyDescent="0.25">
      <c r="A1667" s="2" t="s">
        <v>2306</v>
      </c>
      <c r="B1667" s="6">
        <v>45886</v>
      </c>
      <c r="C1667" s="2" t="s">
        <v>943</v>
      </c>
      <c r="D1667" s="2" t="s">
        <v>1706</v>
      </c>
      <c r="E1667" s="2" t="s">
        <v>2307</v>
      </c>
      <c r="F1667" s="2" t="s">
        <v>2308</v>
      </c>
      <c r="G1667" s="2">
        <v>6</v>
      </c>
      <c r="H1667" s="3">
        <v>273.48</v>
      </c>
      <c r="I1667" s="2">
        <v>15</v>
      </c>
      <c r="J1667" s="3">
        <v>246.13</v>
      </c>
      <c r="K1667" s="3">
        <v>1603.96</v>
      </c>
      <c r="L1667" s="3">
        <v>1448.64</v>
      </c>
      <c r="M1667" s="3">
        <v>155.32</v>
      </c>
      <c r="N1667" s="2" t="s">
        <v>80</v>
      </c>
      <c r="O1667" s="2" t="s">
        <v>24</v>
      </c>
      <c r="P1667" s="2" t="s">
        <v>25</v>
      </c>
      <c r="Q1667" s="2" t="s">
        <v>914</v>
      </c>
      <c r="R1667" s="2" t="s">
        <v>27</v>
      </c>
    </row>
    <row r="1668" spans="1:18" x14ac:dyDescent="0.25">
      <c r="A1668" s="2" t="s">
        <v>2503</v>
      </c>
      <c r="B1668" s="6">
        <v>45886</v>
      </c>
      <c r="C1668" s="2" t="s">
        <v>157</v>
      </c>
      <c r="D1668" s="2" t="s">
        <v>59</v>
      </c>
      <c r="E1668" s="2" t="s">
        <v>215</v>
      </c>
      <c r="F1668" s="2" t="s">
        <v>216</v>
      </c>
      <c r="G1668" s="2">
        <v>7</v>
      </c>
      <c r="H1668" s="3">
        <v>381.68</v>
      </c>
      <c r="I1668" s="2">
        <v>0</v>
      </c>
      <c r="J1668" s="3">
        <v>0</v>
      </c>
      <c r="K1668" s="3">
        <v>3072.52</v>
      </c>
      <c r="L1668" s="3">
        <v>1902.46</v>
      </c>
      <c r="M1668" s="3">
        <v>1170.06</v>
      </c>
      <c r="N1668" s="2" t="s">
        <v>68</v>
      </c>
      <c r="O1668" s="2" t="s">
        <v>24</v>
      </c>
      <c r="P1668" s="2" t="s">
        <v>55</v>
      </c>
      <c r="Q1668" s="2" t="s">
        <v>1656</v>
      </c>
      <c r="R1668" s="2" t="s">
        <v>27</v>
      </c>
    </row>
    <row r="1669" spans="1:18" x14ac:dyDescent="0.25">
      <c r="A1669" s="2" t="s">
        <v>2860</v>
      </c>
      <c r="B1669" s="6">
        <v>45886</v>
      </c>
      <c r="C1669" s="2" t="s">
        <v>629</v>
      </c>
      <c r="D1669" s="2" t="s">
        <v>284</v>
      </c>
      <c r="E1669" s="2" t="s">
        <v>1343</v>
      </c>
      <c r="F1669" s="2" t="s">
        <v>1344</v>
      </c>
      <c r="G1669" s="2">
        <v>5</v>
      </c>
      <c r="H1669" s="3">
        <v>77.08</v>
      </c>
      <c r="I1669" s="2">
        <v>0</v>
      </c>
      <c r="J1669" s="3">
        <v>0</v>
      </c>
      <c r="K1669" s="3">
        <v>443.21</v>
      </c>
      <c r="L1669" s="3">
        <v>271.60000000000002</v>
      </c>
      <c r="M1669" s="3">
        <v>171.61</v>
      </c>
      <c r="N1669" s="2" t="s">
        <v>133</v>
      </c>
      <c r="O1669" s="2" t="s">
        <v>24</v>
      </c>
      <c r="P1669" s="2" t="s">
        <v>25</v>
      </c>
      <c r="Q1669" s="2" t="s">
        <v>1965</v>
      </c>
      <c r="R1669" s="2" t="s">
        <v>27</v>
      </c>
    </row>
    <row r="1670" spans="1:18" x14ac:dyDescent="0.25">
      <c r="A1670" s="2" t="s">
        <v>3367</v>
      </c>
      <c r="B1670" s="6">
        <v>45886</v>
      </c>
      <c r="C1670" s="2" t="s">
        <v>307</v>
      </c>
      <c r="D1670" s="2" t="s">
        <v>77</v>
      </c>
      <c r="E1670" s="2" t="s">
        <v>1403</v>
      </c>
      <c r="F1670" s="2" t="s">
        <v>1404</v>
      </c>
      <c r="G1670" s="2">
        <v>4</v>
      </c>
      <c r="H1670" s="3">
        <v>145.12</v>
      </c>
      <c r="I1670" s="2">
        <v>0</v>
      </c>
      <c r="J1670" s="3">
        <v>0</v>
      </c>
      <c r="K1670" s="3">
        <v>667.55</v>
      </c>
      <c r="L1670" s="3">
        <v>469.08</v>
      </c>
      <c r="M1670" s="3">
        <v>198.47</v>
      </c>
      <c r="N1670" s="2" t="s">
        <v>40</v>
      </c>
      <c r="O1670" s="2" t="s">
        <v>24</v>
      </c>
      <c r="P1670" s="2" t="s">
        <v>25</v>
      </c>
      <c r="Q1670" s="2" t="s">
        <v>1336</v>
      </c>
      <c r="R1670" s="2" t="s">
        <v>27</v>
      </c>
    </row>
    <row r="1671" spans="1:18" x14ac:dyDescent="0.25">
      <c r="A1671" s="2" t="s">
        <v>3625</v>
      </c>
      <c r="B1671" s="6">
        <v>45886</v>
      </c>
      <c r="C1671" s="2" t="s">
        <v>1228</v>
      </c>
      <c r="D1671" s="2" t="s">
        <v>95</v>
      </c>
      <c r="E1671" s="2" t="s">
        <v>243</v>
      </c>
      <c r="F1671" s="2" t="s">
        <v>222</v>
      </c>
      <c r="G1671" s="2">
        <v>3</v>
      </c>
      <c r="H1671" s="3">
        <v>568.76</v>
      </c>
      <c r="I1671" s="2">
        <v>0</v>
      </c>
      <c r="J1671" s="3">
        <v>0</v>
      </c>
      <c r="K1671" s="3">
        <v>1962.22</v>
      </c>
      <c r="L1671" s="3">
        <v>1187.6099999999999</v>
      </c>
      <c r="M1671" s="3">
        <v>774.61</v>
      </c>
      <c r="N1671" s="2" t="s">
        <v>40</v>
      </c>
      <c r="O1671" s="2" t="s">
        <v>24</v>
      </c>
      <c r="P1671" s="2" t="s">
        <v>25</v>
      </c>
      <c r="Q1671" s="2" t="s">
        <v>1267</v>
      </c>
      <c r="R1671" s="2" t="s">
        <v>27</v>
      </c>
    </row>
    <row r="1672" spans="1:18" x14ac:dyDescent="0.25">
      <c r="A1672" s="2" t="s">
        <v>3820</v>
      </c>
      <c r="B1672" s="6">
        <v>45886</v>
      </c>
      <c r="C1672" s="2" t="s">
        <v>2050</v>
      </c>
      <c r="D1672" s="2" t="s">
        <v>1194</v>
      </c>
      <c r="E1672" s="2" t="s">
        <v>488</v>
      </c>
      <c r="F1672" s="2" t="s">
        <v>489</v>
      </c>
      <c r="G1672" s="2">
        <v>3</v>
      </c>
      <c r="H1672" s="3">
        <v>117.04</v>
      </c>
      <c r="I1672" s="2">
        <v>10</v>
      </c>
      <c r="J1672" s="3">
        <v>35.11</v>
      </c>
      <c r="K1672" s="3">
        <v>363.41</v>
      </c>
      <c r="L1672" s="3">
        <v>278.88</v>
      </c>
      <c r="M1672" s="3">
        <v>84.53</v>
      </c>
      <c r="N1672" s="2" t="s">
        <v>133</v>
      </c>
      <c r="O1672" s="2" t="s">
        <v>24</v>
      </c>
      <c r="P1672" s="2" t="s">
        <v>25</v>
      </c>
      <c r="Q1672" s="2" t="s">
        <v>2022</v>
      </c>
      <c r="R1672" s="2" t="s">
        <v>27</v>
      </c>
    </row>
    <row r="1673" spans="1:18" x14ac:dyDescent="0.25">
      <c r="A1673" s="2" t="s">
        <v>4376</v>
      </c>
      <c r="B1673" s="6">
        <v>45886</v>
      </c>
      <c r="C1673" s="2" t="s">
        <v>2125</v>
      </c>
      <c r="D1673" s="2" t="s">
        <v>1706</v>
      </c>
      <c r="E1673" s="2" t="s">
        <v>366</v>
      </c>
      <c r="F1673" s="2" t="s">
        <v>367</v>
      </c>
      <c r="G1673" s="2">
        <v>1</v>
      </c>
      <c r="H1673" s="3">
        <v>268.32</v>
      </c>
      <c r="I1673" s="2">
        <v>5</v>
      </c>
      <c r="J1673" s="3">
        <v>13.42</v>
      </c>
      <c r="K1673" s="3">
        <v>293.13</v>
      </c>
      <c r="L1673" s="3">
        <v>241.44</v>
      </c>
      <c r="M1673" s="3">
        <v>51.69</v>
      </c>
      <c r="N1673" s="2" t="s">
        <v>80</v>
      </c>
      <c r="O1673" s="2" t="s">
        <v>24</v>
      </c>
      <c r="P1673" s="2" t="s">
        <v>25</v>
      </c>
      <c r="Q1673" s="2" t="s">
        <v>711</v>
      </c>
      <c r="R1673" s="2" t="s">
        <v>27</v>
      </c>
    </row>
    <row r="1674" spans="1:18" x14ac:dyDescent="0.25">
      <c r="A1674" s="2" t="s">
        <v>4578</v>
      </c>
      <c r="B1674" s="6">
        <v>45886</v>
      </c>
      <c r="C1674" s="2" t="s">
        <v>1696</v>
      </c>
      <c r="D1674" s="2" t="s">
        <v>1678</v>
      </c>
      <c r="E1674" s="2" t="s">
        <v>1682</v>
      </c>
      <c r="F1674" s="2" t="s">
        <v>1645</v>
      </c>
      <c r="G1674" s="2">
        <v>1</v>
      </c>
      <c r="H1674" s="3">
        <v>342.27</v>
      </c>
      <c r="I1674" s="2">
        <v>10</v>
      </c>
      <c r="J1674" s="3">
        <v>34.229999999999997</v>
      </c>
      <c r="K1674" s="3">
        <v>354.25</v>
      </c>
      <c r="L1674" s="3">
        <v>266.10000000000002</v>
      </c>
      <c r="M1674" s="3">
        <v>88.15</v>
      </c>
      <c r="N1674" s="2" t="s">
        <v>40</v>
      </c>
      <c r="O1674" s="2" t="s">
        <v>24</v>
      </c>
      <c r="P1674" s="2" t="s">
        <v>25</v>
      </c>
      <c r="Q1674" s="2" t="s">
        <v>352</v>
      </c>
      <c r="R1674" s="2" t="s">
        <v>27</v>
      </c>
    </row>
    <row r="1675" spans="1:18" x14ac:dyDescent="0.25">
      <c r="A1675" s="2" t="s">
        <v>4592</v>
      </c>
      <c r="B1675" s="6">
        <v>45886</v>
      </c>
      <c r="C1675" s="2" t="s">
        <v>2278</v>
      </c>
      <c r="D1675" s="2" t="s">
        <v>302</v>
      </c>
      <c r="E1675" s="2" t="s">
        <v>270</v>
      </c>
      <c r="F1675" s="2" t="s">
        <v>109</v>
      </c>
      <c r="G1675" s="2">
        <v>2</v>
      </c>
      <c r="H1675" s="3">
        <v>343.56</v>
      </c>
      <c r="I1675" s="2">
        <v>15</v>
      </c>
      <c r="J1675" s="3">
        <v>103.07</v>
      </c>
      <c r="K1675" s="3">
        <v>671.66</v>
      </c>
      <c r="L1675" s="3">
        <v>432.64</v>
      </c>
      <c r="M1675" s="3">
        <v>239.02</v>
      </c>
      <c r="N1675" s="2" t="s">
        <v>23</v>
      </c>
      <c r="O1675" s="2" t="s">
        <v>24</v>
      </c>
      <c r="P1675" s="2" t="s">
        <v>25</v>
      </c>
      <c r="Q1675" s="2" t="s">
        <v>1742</v>
      </c>
      <c r="R1675" s="2" t="s">
        <v>27</v>
      </c>
    </row>
    <row r="1676" spans="1:18" x14ac:dyDescent="0.25">
      <c r="A1676" s="2" t="s">
        <v>564</v>
      </c>
      <c r="B1676" s="6">
        <v>45885</v>
      </c>
      <c r="C1676" s="2" t="s">
        <v>565</v>
      </c>
      <c r="D1676" s="2" t="s">
        <v>566</v>
      </c>
      <c r="E1676" s="2" t="s">
        <v>567</v>
      </c>
      <c r="F1676" s="2" t="s">
        <v>568</v>
      </c>
      <c r="G1676" s="2">
        <v>4</v>
      </c>
      <c r="H1676" s="3">
        <v>351.62</v>
      </c>
      <c r="I1676" s="2">
        <v>0</v>
      </c>
      <c r="J1676" s="3">
        <v>0</v>
      </c>
      <c r="K1676" s="3">
        <v>1617.45</v>
      </c>
      <c r="L1676" s="3">
        <v>1021.96</v>
      </c>
      <c r="M1676" s="3">
        <v>595.49</v>
      </c>
      <c r="N1676" s="2" t="s">
        <v>133</v>
      </c>
      <c r="O1676" s="2" t="s">
        <v>24</v>
      </c>
      <c r="P1676" s="2" t="s">
        <v>25</v>
      </c>
      <c r="Q1676" s="2" t="s">
        <v>569</v>
      </c>
      <c r="R1676" s="2" t="s">
        <v>27</v>
      </c>
    </row>
    <row r="1677" spans="1:18" x14ac:dyDescent="0.25">
      <c r="A1677" s="2" t="s">
        <v>1230</v>
      </c>
      <c r="B1677" s="6">
        <v>45885</v>
      </c>
      <c r="C1677" s="2" t="s">
        <v>196</v>
      </c>
      <c r="D1677" s="2" t="s">
        <v>302</v>
      </c>
      <c r="E1677" s="2" t="s">
        <v>254</v>
      </c>
      <c r="F1677" s="2" t="s">
        <v>255</v>
      </c>
      <c r="G1677" s="2">
        <v>1</v>
      </c>
      <c r="H1677" s="3">
        <v>343.56</v>
      </c>
      <c r="I1677" s="2">
        <v>0</v>
      </c>
      <c r="J1677" s="3">
        <v>0</v>
      </c>
      <c r="K1677" s="3">
        <v>395.09</v>
      </c>
      <c r="L1677" s="3">
        <v>216.32</v>
      </c>
      <c r="M1677" s="3">
        <v>178.77</v>
      </c>
      <c r="N1677" s="2" t="s">
        <v>40</v>
      </c>
      <c r="O1677" s="2" t="s">
        <v>24</v>
      </c>
      <c r="P1677" s="2" t="s">
        <v>25</v>
      </c>
      <c r="Q1677" s="2" t="s">
        <v>1207</v>
      </c>
      <c r="R1677" s="2" t="s">
        <v>27</v>
      </c>
    </row>
    <row r="1678" spans="1:18" x14ac:dyDescent="0.25">
      <c r="A1678" s="2" t="s">
        <v>1806</v>
      </c>
      <c r="B1678" s="6">
        <v>45885</v>
      </c>
      <c r="C1678" s="2" t="s">
        <v>633</v>
      </c>
      <c r="D1678" s="2" t="s">
        <v>944</v>
      </c>
      <c r="E1678" s="2" t="s">
        <v>215</v>
      </c>
      <c r="F1678" s="2" t="s">
        <v>216</v>
      </c>
      <c r="G1678" s="2">
        <v>5</v>
      </c>
      <c r="H1678" s="3">
        <v>333.54</v>
      </c>
      <c r="I1678" s="2">
        <v>10</v>
      </c>
      <c r="J1678" s="3">
        <v>166.77</v>
      </c>
      <c r="K1678" s="3">
        <v>1726.07</v>
      </c>
      <c r="L1678" s="3">
        <v>1192.1500000000001</v>
      </c>
      <c r="M1678" s="3">
        <v>533.91999999999996</v>
      </c>
      <c r="N1678" s="2" t="s">
        <v>80</v>
      </c>
      <c r="O1678" s="2" t="s">
        <v>24</v>
      </c>
      <c r="P1678" s="2" t="s">
        <v>25</v>
      </c>
      <c r="Q1678" s="2" t="s">
        <v>1807</v>
      </c>
      <c r="R1678" s="2" t="s">
        <v>27</v>
      </c>
    </row>
    <row r="1679" spans="1:18" x14ac:dyDescent="0.25">
      <c r="A1679" s="2" t="s">
        <v>2752</v>
      </c>
      <c r="B1679" s="6">
        <v>45885</v>
      </c>
      <c r="C1679" s="2" t="s">
        <v>2278</v>
      </c>
      <c r="D1679" s="2" t="s">
        <v>65</v>
      </c>
      <c r="E1679" s="2" t="s">
        <v>102</v>
      </c>
      <c r="F1679" s="2" t="s">
        <v>103</v>
      </c>
      <c r="G1679" s="2">
        <v>1</v>
      </c>
      <c r="H1679" s="3">
        <v>172.63</v>
      </c>
      <c r="I1679" s="2">
        <v>10</v>
      </c>
      <c r="J1679" s="3">
        <v>17.260000000000002</v>
      </c>
      <c r="K1679" s="3">
        <v>178.68</v>
      </c>
      <c r="L1679" s="3">
        <v>142</v>
      </c>
      <c r="M1679" s="3">
        <v>36.68</v>
      </c>
      <c r="N1679" s="2" t="s">
        <v>47</v>
      </c>
      <c r="O1679" s="2" t="s">
        <v>24</v>
      </c>
      <c r="P1679" s="2" t="s">
        <v>25</v>
      </c>
      <c r="Q1679" s="2" t="s">
        <v>879</v>
      </c>
      <c r="R1679" s="2" t="s">
        <v>27</v>
      </c>
    </row>
    <row r="1680" spans="1:18" x14ac:dyDescent="0.25">
      <c r="A1680" s="2" t="s">
        <v>3142</v>
      </c>
      <c r="B1680" s="6">
        <v>45885</v>
      </c>
      <c r="C1680" s="2" t="s">
        <v>1300</v>
      </c>
      <c r="D1680" s="2" t="s">
        <v>170</v>
      </c>
      <c r="E1680" s="2" t="s">
        <v>1086</v>
      </c>
      <c r="F1680" s="2" t="s">
        <v>1181</v>
      </c>
      <c r="G1680" s="2">
        <v>5</v>
      </c>
      <c r="H1680" s="3">
        <v>225.45</v>
      </c>
      <c r="I1680" s="2">
        <v>0</v>
      </c>
      <c r="J1680" s="3">
        <v>0</v>
      </c>
      <c r="K1680" s="3">
        <v>1296.3399999999999</v>
      </c>
      <c r="L1680" s="3">
        <v>954.5</v>
      </c>
      <c r="M1680" s="3">
        <v>341.84</v>
      </c>
      <c r="N1680" s="2" t="s">
        <v>1122</v>
      </c>
      <c r="O1680" s="2" t="s">
        <v>24</v>
      </c>
      <c r="P1680" s="2" t="s">
        <v>33</v>
      </c>
      <c r="Q1680" s="2" t="s">
        <v>2130</v>
      </c>
      <c r="R1680" s="2" t="s">
        <v>27</v>
      </c>
    </row>
    <row r="1681" spans="1:18" x14ac:dyDescent="0.25">
      <c r="A1681" s="2" t="s">
        <v>4189</v>
      </c>
      <c r="B1681" s="6">
        <v>45885</v>
      </c>
      <c r="C1681" s="2" t="s">
        <v>1948</v>
      </c>
      <c r="D1681" s="2" t="s">
        <v>399</v>
      </c>
      <c r="E1681" s="2" t="s">
        <v>153</v>
      </c>
      <c r="F1681" s="2" t="s">
        <v>2212</v>
      </c>
      <c r="G1681" s="2">
        <v>4</v>
      </c>
      <c r="H1681" s="3">
        <v>114.38</v>
      </c>
      <c r="I1681" s="2">
        <v>20</v>
      </c>
      <c r="J1681" s="3">
        <v>91.5</v>
      </c>
      <c r="K1681" s="3">
        <v>420.92</v>
      </c>
      <c r="L1681" s="3">
        <v>344.2</v>
      </c>
      <c r="M1681" s="3">
        <v>76.72</v>
      </c>
      <c r="N1681" s="2" t="s">
        <v>80</v>
      </c>
      <c r="O1681" s="2" t="s">
        <v>24</v>
      </c>
      <c r="P1681" s="2" t="s">
        <v>25</v>
      </c>
      <c r="Q1681" s="2" t="s">
        <v>1088</v>
      </c>
      <c r="R1681" s="2" t="s">
        <v>27</v>
      </c>
    </row>
    <row r="1682" spans="1:18" x14ac:dyDescent="0.25">
      <c r="A1682" s="2" t="s">
        <v>4546</v>
      </c>
      <c r="B1682" s="6">
        <v>45885</v>
      </c>
      <c r="C1682" s="2" t="s">
        <v>801</v>
      </c>
      <c r="D1682" s="2" t="s">
        <v>371</v>
      </c>
      <c r="E1682" s="2" t="s">
        <v>85</v>
      </c>
      <c r="F1682" s="2" t="s">
        <v>86</v>
      </c>
      <c r="G1682" s="2">
        <v>3</v>
      </c>
      <c r="H1682" s="3">
        <v>380.12</v>
      </c>
      <c r="I1682" s="2">
        <v>15</v>
      </c>
      <c r="J1682" s="3">
        <v>171.05</v>
      </c>
      <c r="K1682" s="3">
        <v>1114.71</v>
      </c>
      <c r="L1682" s="3">
        <v>929.94</v>
      </c>
      <c r="M1682" s="3">
        <v>184.77</v>
      </c>
      <c r="N1682" s="2" t="s">
        <v>23</v>
      </c>
      <c r="O1682" s="2" t="s">
        <v>24</v>
      </c>
      <c r="P1682" s="2" t="s">
        <v>25</v>
      </c>
      <c r="Q1682" s="2" t="s">
        <v>1946</v>
      </c>
      <c r="R1682" s="2" t="s">
        <v>27</v>
      </c>
    </row>
    <row r="1683" spans="1:18" x14ac:dyDescent="0.25">
      <c r="A1683" s="2" t="s">
        <v>4041</v>
      </c>
      <c r="B1683" s="6">
        <v>45884</v>
      </c>
      <c r="C1683" s="2" t="s">
        <v>1749</v>
      </c>
      <c r="D1683" s="2" t="s">
        <v>65</v>
      </c>
      <c r="E1683" s="2" t="s">
        <v>433</v>
      </c>
      <c r="F1683" s="2" t="s">
        <v>434</v>
      </c>
      <c r="G1683" s="2">
        <v>4</v>
      </c>
      <c r="H1683" s="3">
        <v>197.96</v>
      </c>
      <c r="I1683" s="2">
        <v>20</v>
      </c>
      <c r="J1683" s="3">
        <v>158.37</v>
      </c>
      <c r="K1683" s="3">
        <v>633.47</v>
      </c>
      <c r="L1683" s="3">
        <v>568</v>
      </c>
      <c r="M1683" s="3">
        <v>65.47</v>
      </c>
      <c r="N1683" s="2" t="s">
        <v>23</v>
      </c>
      <c r="O1683" s="2" t="s">
        <v>24</v>
      </c>
      <c r="P1683" s="2" t="s">
        <v>55</v>
      </c>
      <c r="Q1683" s="2" t="s">
        <v>3272</v>
      </c>
      <c r="R1683" s="2" t="s">
        <v>49</v>
      </c>
    </row>
    <row r="1684" spans="1:18" x14ac:dyDescent="0.25">
      <c r="A1684" s="2" t="s">
        <v>4503</v>
      </c>
      <c r="B1684" s="6">
        <v>45884</v>
      </c>
      <c r="C1684" s="2" t="s">
        <v>1624</v>
      </c>
      <c r="D1684" s="2" t="s">
        <v>290</v>
      </c>
      <c r="E1684" s="2" t="s">
        <v>709</v>
      </c>
      <c r="F1684" s="2" t="s">
        <v>710</v>
      </c>
      <c r="G1684" s="2">
        <v>5</v>
      </c>
      <c r="H1684" s="3">
        <v>234.51</v>
      </c>
      <c r="I1684" s="2">
        <v>0</v>
      </c>
      <c r="J1684" s="3">
        <v>0</v>
      </c>
      <c r="K1684" s="3">
        <v>1172.55</v>
      </c>
      <c r="L1684" s="3">
        <v>778.25</v>
      </c>
      <c r="M1684" s="3">
        <v>394.3</v>
      </c>
      <c r="N1684" s="2" t="s">
        <v>133</v>
      </c>
      <c r="O1684" s="2" t="s">
        <v>24</v>
      </c>
      <c r="P1684" s="2" t="s">
        <v>25</v>
      </c>
      <c r="Q1684" s="2" t="s">
        <v>2756</v>
      </c>
      <c r="R1684" s="2" t="s">
        <v>49</v>
      </c>
    </row>
    <row r="1685" spans="1:18" x14ac:dyDescent="0.25">
      <c r="A1685" s="2" t="s">
        <v>632</v>
      </c>
      <c r="B1685" s="6">
        <v>45883</v>
      </c>
      <c r="C1685" s="2" t="s">
        <v>633</v>
      </c>
      <c r="D1685" s="2" t="s">
        <v>459</v>
      </c>
      <c r="E1685" s="2" t="s">
        <v>634</v>
      </c>
      <c r="F1685" s="2" t="s">
        <v>635</v>
      </c>
      <c r="G1685" s="2">
        <v>4</v>
      </c>
      <c r="H1685" s="3">
        <v>71.290000000000006</v>
      </c>
      <c r="I1685" s="2">
        <v>20</v>
      </c>
      <c r="J1685" s="3">
        <v>57.03</v>
      </c>
      <c r="K1685" s="3">
        <v>228.13</v>
      </c>
      <c r="L1685" s="3">
        <v>237.48</v>
      </c>
      <c r="M1685" s="3">
        <v>-9.35</v>
      </c>
      <c r="N1685" s="2" t="s">
        <v>23</v>
      </c>
      <c r="O1685" s="2" t="s">
        <v>24</v>
      </c>
      <c r="P1685" s="2" t="s">
        <v>25</v>
      </c>
      <c r="Q1685" s="2" t="s">
        <v>636</v>
      </c>
      <c r="R1685" s="2" t="s">
        <v>49</v>
      </c>
    </row>
    <row r="1686" spans="1:18" x14ac:dyDescent="0.25">
      <c r="A1686" s="2" t="s">
        <v>1294</v>
      </c>
      <c r="B1686" s="6">
        <v>45883</v>
      </c>
      <c r="C1686" s="2" t="s">
        <v>993</v>
      </c>
      <c r="D1686" s="2" t="s">
        <v>44</v>
      </c>
      <c r="E1686" s="2" t="s">
        <v>1180</v>
      </c>
      <c r="F1686" s="2" t="s">
        <v>1039</v>
      </c>
      <c r="G1686" s="2">
        <v>5</v>
      </c>
      <c r="H1686" s="3">
        <v>402.8</v>
      </c>
      <c r="I1686" s="2">
        <v>5</v>
      </c>
      <c r="J1686" s="3">
        <v>100.7</v>
      </c>
      <c r="K1686" s="3">
        <v>1913.3</v>
      </c>
      <c r="L1686" s="3">
        <v>1182.7</v>
      </c>
      <c r="M1686" s="3">
        <v>730.6</v>
      </c>
      <c r="N1686" s="2" t="s">
        <v>23</v>
      </c>
      <c r="O1686" s="2" t="s">
        <v>345</v>
      </c>
      <c r="P1686" s="2" t="s">
        <v>55</v>
      </c>
      <c r="Q1686" s="2" t="s">
        <v>1295</v>
      </c>
      <c r="R1686" s="2" t="s">
        <v>49</v>
      </c>
    </row>
    <row r="1687" spans="1:18" x14ac:dyDescent="0.25">
      <c r="A1687" s="2" t="s">
        <v>2279</v>
      </c>
      <c r="B1687" s="6">
        <v>45883</v>
      </c>
      <c r="C1687" s="2" t="s">
        <v>2280</v>
      </c>
      <c r="D1687" s="2" t="s">
        <v>727</v>
      </c>
      <c r="E1687" s="2" t="s">
        <v>1431</v>
      </c>
      <c r="F1687" s="2" t="s">
        <v>239</v>
      </c>
      <c r="G1687" s="2">
        <v>1</v>
      </c>
      <c r="H1687" s="3">
        <v>227</v>
      </c>
      <c r="I1687" s="2">
        <v>0</v>
      </c>
      <c r="J1687" s="3">
        <v>0</v>
      </c>
      <c r="K1687" s="3">
        <v>227</v>
      </c>
      <c r="L1687" s="3">
        <v>196.3</v>
      </c>
      <c r="M1687" s="3">
        <v>30.7</v>
      </c>
      <c r="N1687" s="2" t="s">
        <v>68</v>
      </c>
      <c r="O1687" s="2" t="s">
        <v>24</v>
      </c>
      <c r="P1687" s="2" t="s">
        <v>25</v>
      </c>
      <c r="Q1687" s="2" t="s">
        <v>1533</v>
      </c>
      <c r="R1687" s="2" t="s">
        <v>49</v>
      </c>
    </row>
    <row r="1688" spans="1:18" x14ac:dyDescent="0.25">
      <c r="A1688" s="2" t="s">
        <v>2283</v>
      </c>
      <c r="B1688" s="6">
        <v>45883</v>
      </c>
      <c r="C1688" s="2" t="s">
        <v>1708</v>
      </c>
      <c r="D1688" s="2" t="s">
        <v>365</v>
      </c>
      <c r="E1688" s="2" t="s">
        <v>209</v>
      </c>
      <c r="F1688" s="2" t="s">
        <v>210</v>
      </c>
      <c r="G1688" s="2">
        <v>6</v>
      </c>
      <c r="H1688" s="3">
        <v>475.53</v>
      </c>
      <c r="I1688" s="2">
        <v>20</v>
      </c>
      <c r="J1688" s="3">
        <v>570.64</v>
      </c>
      <c r="K1688" s="3">
        <v>2282.54</v>
      </c>
      <c r="L1688" s="3">
        <v>2321.34</v>
      </c>
      <c r="M1688" s="3">
        <v>-38.799999999999997</v>
      </c>
      <c r="N1688" s="2" t="s">
        <v>68</v>
      </c>
      <c r="O1688" s="2" t="s">
        <v>24</v>
      </c>
      <c r="P1688" s="2" t="s">
        <v>25</v>
      </c>
      <c r="Q1688" s="2" t="s">
        <v>752</v>
      </c>
      <c r="R1688" s="2" t="s">
        <v>49</v>
      </c>
    </row>
    <row r="1689" spans="1:18" x14ac:dyDescent="0.25">
      <c r="A1689" s="2" t="s">
        <v>2738</v>
      </c>
      <c r="B1689" s="6">
        <v>45883</v>
      </c>
      <c r="C1689" s="2" t="s">
        <v>2739</v>
      </c>
      <c r="D1689" s="2" t="s">
        <v>566</v>
      </c>
      <c r="E1689" s="2" t="s">
        <v>791</v>
      </c>
      <c r="F1689" s="2" t="s">
        <v>373</v>
      </c>
      <c r="G1689" s="2">
        <v>4</v>
      </c>
      <c r="H1689" s="3">
        <v>328.59</v>
      </c>
      <c r="I1689" s="2">
        <v>10</v>
      </c>
      <c r="J1689" s="3">
        <v>131.44</v>
      </c>
      <c r="K1689" s="3">
        <v>1182.92</v>
      </c>
      <c r="L1689" s="3">
        <v>1021.96</v>
      </c>
      <c r="M1689" s="3">
        <v>160.96</v>
      </c>
      <c r="N1689" s="2" t="s">
        <v>23</v>
      </c>
      <c r="O1689" s="2" t="s">
        <v>24</v>
      </c>
      <c r="P1689" s="2" t="s">
        <v>25</v>
      </c>
      <c r="Q1689" s="2" t="s">
        <v>2740</v>
      </c>
      <c r="R1689" s="2" t="s">
        <v>49</v>
      </c>
    </row>
    <row r="1690" spans="1:18" x14ac:dyDescent="0.25">
      <c r="A1690" s="2" t="s">
        <v>3507</v>
      </c>
      <c r="B1690" s="6">
        <v>45883</v>
      </c>
      <c r="C1690" s="2" t="s">
        <v>3158</v>
      </c>
      <c r="D1690" s="2" t="s">
        <v>647</v>
      </c>
      <c r="E1690" s="2" t="s">
        <v>962</v>
      </c>
      <c r="F1690" s="2" t="s">
        <v>963</v>
      </c>
      <c r="G1690" s="2">
        <v>4</v>
      </c>
      <c r="H1690" s="3">
        <v>136.81</v>
      </c>
      <c r="I1690" s="2">
        <v>5</v>
      </c>
      <c r="J1690" s="3">
        <v>27.36</v>
      </c>
      <c r="K1690" s="3">
        <v>519.88</v>
      </c>
      <c r="L1690" s="3">
        <v>364.72</v>
      </c>
      <c r="M1690" s="3">
        <v>155.16</v>
      </c>
      <c r="N1690" s="2" t="s">
        <v>23</v>
      </c>
      <c r="O1690" s="2" t="s">
        <v>24</v>
      </c>
      <c r="P1690" s="2" t="s">
        <v>25</v>
      </c>
      <c r="Q1690" s="2" t="s">
        <v>1540</v>
      </c>
      <c r="R1690" s="2" t="s">
        <v>49</v>
      </c>
    </row>
    <row r="1691" spans="1:18" x14ac:dyDescent="0.25">
      <c r="A1691" s="2" t="s">
        <v>1002</v>
      </c>
      <c r="B1691" s="6">
        <v>45882</v>
      </c>
      <c r="C1691" s="2" t="s">
        <v>1003</v>
      </c>
      <c r="D1691" s="2" t="s">
        <v>84</v>
      </c>
      <c r="E1691" s="2" t="s">
        <v>445</v>
      </c>
      <c r="F1691" s="2" t="s">
        <v>1004</v>
      </c>
      <c r="G1691" s="2">
        <v>3</v>
      </c>
      <c r="H1691" s="3">
        <v>268.7</v>
      </c>
      <c r="I1691" s="2">
        <v>0</v>
      </c>
      <c r="J1691" s="3">
        <v>0</v>
      </c>
      <c r="K1691" s="3">
        <v>806.1</v>
      </c>
      <c r="L1691" s="3">
        <v>582.17999999999995</v>
      </c>
      <c r="M1691" s="3">
        <v>223.92</v>
      </c>
      <c r="N1691" s="2" t="s">
        <v>23</v>
      </c>
      <c r="O1691" s="2" t="s">
        <v>24</v>
      </c>
      <c r="P1691" s="2" t="s">
        <v>55</v>
      </c>
      <c r="Q1691" s="2" t="s">
        <v>1005</v>
      </c>
      <c r="R1691" s="2" t="s">
        <v>49</v>
      </c>
    </row>
    <row r="1692" spans="1:18" x14ac:dyDescent="0.25">
      <c r="A1692" s="2" t="s">
        <v>2251</v>
      </c>
      <c r="B1692" s="6">
        <v>45882</v>
      </c>
      <c r="C1692" s="2" t="s">
        <v>2252</v>
      </c>
      <c r="D1692" s="2" t="s">
        <v>203</v>
      </c>
      <c r="E1692" s="2" t="s">
        <v>617</v>
      </c>
      <c r="F1692" s="2" t="s">
        <v>239</v>
      </c>
      <c r="G1692" s="2">
        <v>1</v>
      </c>
      <c r="H1692" s="3">
        <v>205.93</v>
      </c>
      <c r="I1692" s="2">
        <v>20</v>
      </c>
      <c r="J1692" s="3">
        <v>41.19</v>
      </c>
      <c r="K1692" s="3">
        <v>164.74</v>
      </c>
      <c r="L1692" s="3">
        <v>170.2</v>
      </c>
      <c r="M1692" s="3">
        <v>-5.46</v>
      </c>
      <c r="N1692" s="2" t="s">
        <v>68</v>
      </c>
      <c r="O1692" s="2" t="s">
        <v>24</v>
      </c>
      <c r="P1692" s="2" t="s">
        <v>55</v>
      </c>
      <c r="Q1692" s="2" t="s">
        <v>2253</v>
      </c>
      <c r="R1692" s="2" t="s">
        <v>49</v>
      </c>
    </row>
    <row r="1693" spans="1:18" x14ac:dyDescent="0.25">
      <c r="A1693" s="2" t="s">
        <v>2273</v>
      </c>
      <c r="B1693" s="6">
        <v>45882</v>
      </c>
      <c r="C1693" s="2" t="s">
        <v>394</v>
      </c>
      <c r="D1693" s="2" t="s">
        <v>147</v>
      </c>
      <c r="E1693" s="2" t="s">
        <v>2009</v>
      </c>
      <c r="F1693" s="2" t="s">
        <v>1170</v>
      </c>
      <c r="G1693" s="2">
        <v>5</v>
      </c>
      <c r="H1693" s="3">
        <v>332.73</v>
      </c>
      <c r="I1693" s="2">
        <v>20</v>
      </c>
      <c r="J1693" s="3">
        <v>332.73</v>
      </c>
      <c r="K1693" s="3">
        <v>1330.92</v>
      </c>
      <c r="L1693" s="3">
        <v>1306.0999999999999</v>
      </c>
      <c r="M1693" s="3">
        <v>24.82</v>
      </c>
      <c r="N1693" s="2" t="s">
        <v>133</v>
      </c>
      <c r="O1693" s="2" t="s">
        <v>24</v>
      </c>
      <c r="P1693" s="2" t="s">
        <v>25</v>
      </c>
      <c r="Q1693" s="2" t="s">
        <v>1527</v>
      </c>
      <c r="R1693" s="2" t="s">
        <v>49</v>
      </c>
    </row>
    <row r="1694" spans="1:18" x14ac:dyDescent="0.25">
      <c r="A1694" s="2" t="s">
        <v>2690</v>
      </c>
      <c r="B1694" s="6">
        <v>45882</v>
      </c>
      <c r="C1694" s="2" t="s">
        <v>2691</v>
      </c>
      <c r="D1694" s="2" t="s">
        <v>944</v>
      </c>
      <c r="E1694" s="2" t="s">
        <v>1471</v>
      </c>
      <c r="F1694" s="2" t="s">
        <v>2256</v>
      </c>
      <c r="G1694" s="2">
        <v>2</v>
      </c>
      <c r="H1694" s="3">
        <v>333.54</v>
      </c>
      <c r="I1694" s="2">
        <v>0</v>
      </c>
      <c r="J1694" s="3">
        <v>0</v>
      </c>
      <c r="K1694" s="3">
        <v>667.08</v>
      </c>
      <c r="L1694" s="3">
        <v>476.86</v>
      </c>
      <c r="M1694" s="3">
        <v>190.22</v>
      </c>
      <c r="N1694" s="2" t="s">
        <v>80</v>
      </c>
      <c r="O1694" s="2" t="s">
        <v>24</v>
      </c>
      <c r="P1694" s="2" t="s">
        <v>55</v>
      </c>
      <c r="Q1694" s="2" t="s">
        <v>2459</v>
      </c>
      <c r="R1694" s="2" t="s">
        <v>49</v>
      </c>
    </row>
    <row r="1695" spans="1:18" x14ac:dyDescent="0.25">
      <c r="A1695" s="2" t="s">
        <v>2996</v>
      </c>
      <c r="B1695" s="6">
        <v>45882</v>
      </c>
      <c r="C1695" s="2" t="s">
        <v>185</v>
      </c>
      <c r="D1695" s="2" t="s">
        <v>2391</v>
      </c>
      <c r="E1695" s="2" t="s">
        <v>864</v>
      </c>
      <c r="F1695" s="2" t="s">
        <v>865</v>
      </c>
      <c r="G1695" s="2">
        <v>5</v>
      </c>
      <c r="H1695" s="3">
        <v>157.79</v>
      </c>
      <c r="I1695" s="2">
        <v>5</v>
      </c>
      <c r="J1695" s="3">
        <v>39.450000000000003</v>
      </c>
      <c r="K1695" s="3">
        <v>749.5</v>
      </c>
      <c r="L1695" s="3">
        <v>639.9</v>
      </c>
      <c r="M1695" s="3">
        <v>109.6</v>
      </c>
      <c r="N1695" s="2" t="s">
        <v>47</v>
      </c>
      <c r="O1695" s="2" t="s">
        <v>24</v>
      </c>
      <c r="P1695" s="2" t="s">
        <v>25</v>
      </c>
      <c r="Q1695" s="2" t="s">
        <v>2352</v>
      </c>
      <c r="R1695" s="2" t="s">
        <v>49</v>
      </c>
    </row>
    <row r="1696" spans="1:18" x14ac:dyDescent="0.25">
      <c r="A1696" s="2" t="s">
        <v>3589</v>
      </c>
      <c r="B1696" s="6">
        <v>45882</v>
      </c>
      <c r="C1696" s="2" t="s">
        <v>1013</v>
      </c>
      <c r="D1696" s="2" t="s">
        <v>1678</v>
      </c>
      <c r="E1696" s="2" t="s">
        <v>395</v>
      </c>
      <c r="F1696" s="2" t="s">
        <v>951</v>
      </c>
      <c r="G1696" s="2">
        <v>3</v>
      </c>
      <c r="H1696" s="3">
        <v>344.73</v>
      </c>
      <c r="I1696" s="2">
        <v>0</v>
      </c>
      <c r="J1696" s="3">
        <v>0</v>
      </c>
      <c r="K1696" s="3">
        <v>1034.19</v>
      </c>
      <c r="L1696" s="3">
        <v>798.3</v>
      </c>
      <c r="M1696" s="3">
        <v>235.89</v>
      </c>
      <c r="N1696" s="2" t="s">
        <v>40</v>
      </c>
      <c r="O1696" s="2" t="s">
        <v>24</v>
      </c>
      <c r="P1696" s="2" t="s">
        <v>55</v>
      </c>
      <c r="Q1696" s="2" t="s">
        <v>2269</v>
      </c>
      <c r="R1696" s="2" t="s">
        <v>49</v>
      </c>
    </row>
    <row r="1697" spans="1:18" x14ac:dyDescent="0.25">
      <c r="A1697" s="2" t="s">
        <v>3786</v>
      </c>
      <c r="B1697" s="6">
        <v>45882</v>
      </c>
      <c r="C1697" s="2" t="s">
        <v>129</v>
      </c>
      <c r="D1697" s="2" t="s">
        <v>326</v>
      </c>
      <c r="E1697" s="2" t="s">
        <v>771</v>
      </c>
      <c r="F1697" s="2" t="s">
        <v>568</v>
      </c>
      <c r="G1697" s="2">
        <v>3</v>
      </c>
      <c r="H1697" s="3">
        <v>447.33</v>
      </c>
      <c r="I1697" s="2">
        <v>0</v>
      </c>
      <c r="J1697" s="3">
        <v>0</v>
      </c>
      <c r="K1697" s="3">
        <v>1341.99</v>
      </c>
      <c r="L1697" s="3">
        <v>1022.7</v>
      </c>
      <c r="M1697" s="3">
        <v>319.29000000000002</v>
      </c>
      <c r="N1697" s="2" t="s">
        <v>133</v>
      </c>
      <c r="O1697" s="2" t="s">
        <v>24</v>
      </c>
      <c r="P1697" s="2" t="s">
        <v>25</v>
      </c>
      <c r="Q1697" s="2" t="s">
        <v>1791</v>
      </c>
      <c r="R1697" s="2" t="s">
        <v>49</v>
      </c>
    </row>
    <row r="1698" spans="1:18" x14ac:dyDescent="0.25">
      <c r="A1698" s="2" t="s">
        <v>4413</v>
      </c>
      <c r="B1698" s="6">
        <v>45882</v>
      </c>
      <c r="C1698" s="2" t="s">
        <v>2441</v>
      </c>
      <c r="D1698" s="2" t="s">
        <v>302</v>
      </c>
      <c r="E1698" s="2" t="s">
        <v>877</v>
      </c>
      <c r="F1698" s="2" t="s">
        <v>878</v>
      </c>
      <c r="G1698" s="2">
        <v>4</v>
      </c>
      <c r="H1698" s="3">
        <v>343.56</v>
      </c>
      <c r="I1698" s="2">
        <v>0</v>
      </c>
      <c r="J1698" s="3">
        <v>0</v>
      </c>
      <c r="K1698" s="3">
        <v>1374.24</v>
      </c>
      <c r="L1698" s="3">
        <v>865.28</v>
      </c>
      <c r="M1698" s="3">
        <v>508.96</v>
      </c>
      <c r="N1698" s="2" t="s">
        <v>47</v>
      </c>
      <c r="O1698" s="2" t="s">
        <v>24</v>
      </c>
      <c r="P1698" s="2" t="s">
        <v>25</v>
      </c>
      <c r="Q1698" s="2" t="s">
        <v>2636</v>
      </c>
      <c r="R1698" s="2" t="s">
        <v>49</v>
      </c>
    </row>
    <row r="1699" spans="1:18" x14ac:dyDescent="0.25">
      <c r="A1699" s="2" t="s">
        <v>4516</v>
      </c>
      <c r="B1699" s="6">
        <v>45882</v>
      </c>
      <c r="C1699" s="2" t="s">
        <v>1708</v>
      </c>
      <c r="D1699" s="2" t="s">
        <v>454</v>
      </c>
      <c r="E1699" s="2" t="s">
        <v>343</v>
      </c>
      <c r="F1699" s="2" t="s">
        <v>344</v>
      </c>
      <c r="G1699" s="2">
        <v>3</v>
      </c>
      <c r="H1699" s="3">
        <v>405.66</v>
      </c>
      <c r="I1699" s="2">
        <v>0</v>
      </c>
      <c r="J1699" s="3">
        <v>0</v>
      </c>
      <c r="K1699" s="3">
        <v>1216.98</v>
      </c>
      <c r="L1699" s="3">
        <v>931.14</v>
      </c>
      <c r="M1699" s="3">
        <v>285.83999999999997</v>
      </c>
      <c r="N1699" s="2" t="s">
        <v>23</v>
      </c>
      <c r="O1699" s="2" t="s">
        <v>24</v>
      </c>
      <c r="P1699" s="2" t="s">
        <v>25</v>
      </c>
      <c r="Q1699" s="2" t="s">
        <v>1579</v>
      </c>
      <c r="R1699" s="2" t="s">
        <v>49</v>
      </c>
    </row>
    <row r="1700" spans="1:18" x14ac:dyDescent="0.25">
      <c r="A1700" s="2" t="s">
        <v>749</v>
      </c>
      <c r="B1700" s="6">
        <v>45999</v>
      </c>
      <c r="C1700" s="2" t="s">
        <v>750</v>
      </c>
      <c r="D1700" s="2" t="s">
        <v>751</v>
      </c>
      <c r="E1700" s="2" t="s">
        <v>165</v>
      </c>
      <c r="F1700" s="2" t="s">
        <v>166</v>
      </c>
      <c r="G1700" s="2">
        <v>7</v>
      </c>
      <c r="H1700" s="3">
        <v>162.44999999999999</v>
      </c>
      <c r="I1700" s="2">
        <v>0</v>
      </c>
      <c r="J1700" s="3">
        <v>0</v>
      </c>
      <c r="K1700" s="3">
        <v>1137.1500000000001</v>
      </c>
      <c r="L1700" s="3">
        <v>892.36</v>
      </c>
      <c r="M1700" s="3">
        <v>244.79</v>
      </c>
      <c r="N1700" s="2" t="s">
        <v>68</v>
      </c>
      <c r="O1700" s="2" t="s">
        <v>24</v>
      </c>
      <c r="P1700" s="2" t="s">
        <v>55</v>
      </c>
      <c r="Q1700" s="2" t="s">
        <v>752</v>
      </c>
      <c r="R1700" s="2" t="s">
        <v>49</v>
      </c>
    </row>
    <row r="1701" spans="1:18" x14ac:dyDescent="0.25">
      <c r="A1701" s="2" t="s">
        <v>939</v>
      </c>
      <c r="B1701" s="6">
        <v>45999</v>
      </c>
      <c r="C1701" s="2" t="s">
        <v>940</v>
      </c>
      <c r="D1701" s="2" t="s">
        <v>124</v>
      </c>
      <c r="E1701" s="2" t="s">
        <v>198</v>
      </c>
      <c r="F1701" s="2" t="s">
        <v>694</v>
      </c>
      <c r="G1701" s="2">
        <v>0</v>
      </c>
      <c r="H1701" s="3">
        <v>397.22</v>
      </c>
      <c r="I1701" s="2">
        <v>0</v>
      </c>
      <c r="J1701" s="3">
        <v>0</v>
      </c>
      <c r="K1701" s="3">
        <v>1986.1</v>
      </c>
      <c r="L1701" s="3">
        <v>1596.85</v>
      </c>
      <c r="M1701" s="3">
        <v>389.25</v>
      </c>
      <c r="N1701" s="2" t="s">
        <v>23</v>
      </c>
      <c r="O1701" s="2" t="s">
        <v>24</v>
      </c>
      <c r="P1701" s="2" t="s">
        <v>33</v>
      </c>
      <c r="Q1701" s="2" t="s">
        <v>941</v>
      </c>
      <c r="R1701" s="2" t="s">
        <v>49</v>
      </c>
    </row>
    <row r="1702" spans="1:18" x14ac:dyDescent="0.25">
      <c r="A1702" s="2" t="s">
        <v>2264</v>
      </c>
      <c r="B1702" s="6">
        <v>45999</v>
      </c>
      <c r="C1702" s="2" t="s">
        <v>931</v>
      </c>
      <c r="D1702" s="2" t="s">
        <v>530</v>
      </c>
      <c r="E1702" s="2" t="s">
        <v>1905</v>
      </c>
      <c r="F1702" s="2" t="s">
        <v>1313</v>
      </c>
      <c r="G1702" s="2">
        <v>8</v>
      </c>
      <c r="H1702" s="3">
        <v>141.26</v>
      </c>
      <c r="I1702" s="2">
        <v>10</v>
      </c>
      <c r="J1702" s="3">
        <v>113.01</v>
      </c>
      <c r="K1702" s="3">
        <v>1017.07</v>
      </c>
      <c r="L1702" s="3">
        <v>765.6</v>
      </c>
      <c r="M1702" s="3">
        <v>251.47</v>
      </c>
      <c r="N1702" s="2" t="s">
        <v>47</v>
      </c>
      <c r="O1702" s="2" t="s">
        <v>24</v>
      </c>
      <c r="P1702" s="2" t="s">
        <v>25</v>
      </c>
      <c r="Q1702" s="2" t="s">
        <v>2265</v>
      </c>
      <c r="R1702" s="2" t="s">
        <v>49</v>
      </c>
    </row>
    <row r="1703" spans="1:18" x14ac:dyDescent="0.25">
      <c r="A1703" s="2" t="s">
        <v>2679</v>
      </c>
      <c r="B1703" s="6">
        <v>45999</v>
      </c>
      <c r="C1703" s="2" t="s">
        <v>1948</v>
      </c>
      <c r="D1703" s="2" t="s">
        <v>101</v>
      </c>
      <c r="E1703" s="2" t="s">
        <v>1368</v>
      </c>
      <c r="F1703" s="2" t="s">
        <v>1369</v>
      </c>
      <c r="G1703" s="2">
        <v>4</v>
      </c>
      <c r="H1703" s="3">
        <v>448.1</v>
      </c>
      <c r="I1703" s="2">
        <v>0</v>
      </c>
      <c r="J1703" s="3">
        <v>0</v>
      </c>
      <c r="K1703" s="3">
        <v>1792.4</v>
      </c>
      <c r="L1703" s="3">
        <v>1406.52</v>
      </c>
      <c r="M1703" s="3">
        <v>385.88</v>
      </c>
      <c r="N1703" s="2" t="s">
        <v>47</v>
      </c>
      <c r="O1703" s="2" t="s">
        <v>24</v>
      </c>
      <c r="P1703" s="2" t="s">
        <v>25</v>
      </c>
      <c r="Q1703" s="2" t="s">
        <v>2190</v>
      </c>
      <c r="R1703" s="2" t="s">
        <v>49</v>
      </c>
    </row>
    <row r="1704" spans="1:18" x14ac:dyDescent="0.25">
      <c r="A1704" s="2" t="s">
        <v>2783</v>
      </c>
      <c r="B1704" s="6">
        <v>45999</v>
      </c>
      <c r="C1704" s="2" t="s">
        <v>301</v>
      </c>
      <c r="D1704" s="2" t="s">
        <v>605</v>
      </c>
      <c r="E1704" s="2" t="s">
        <v>2611</v>
      </c>
      <c r="F1704" s="2" t="s">
        <v>2612</v>
      </c>
      <c r="G1704" s="2">
        <v>4</v>
      </c>
      <c r="H1704" s="3">
        <v>75.680000000000007</v>
      </c>
      <c r="I1704" s="2">
        <v>0</v>
      </c>
      <c r="J1704" s="3">
        <v>0</v>
      </c>
      <c r="K1704" s="3">
        <v>302.72000000000003</v>
      </c>
      <c r="L1704" s="3">
        <v>248.56</v>
      </c>
      <c r="M1704" s="3">
        <v>54.16</v>
      </c>
      <c r="N1704" s="2" t="s">
        <v>133</v>
      </c>
      <c r="O1704" s="2" t="s">
        <v>24</v>
      </c>
      <c r="P1704" s="2" t="s">
        <v>25</v>
      </c>
      <c r="Q1704" s="2" t="s">
        <v>1674</v>
      </c>
      <c r="R1704" s="2" t="s">
        <v>49</v>
      </c>
    </row>
    <row r="1705" spans="1:18" x14ac:dyDescent="0.25">
      <c r="A1705" s="2" t="s">
        <v>3418</v>
      </c>
      <c r="B1705" s="6">
        <v>45969</v>
      </c>
      <c r="C1705" s="2" t="s">
        <v>342</v>
      </c>
      <c r="D1705" s="2" t="s">
        <v>158</v>
      </c>
      <c r="E1705" s="2" t="s">
        <v>60</v>
      </c>
      <c r="F1705" s="2" t="s">
        <v>1262</v>
      </c>
      <c r="G1705" s="2">
        <v>6</v>
      </c>
      <c r="H1705" s="3">
        <v>310.42</v>
      </c>
      <c r="I1705" s="2">
        <v>0</v>
      </c>
      <c r="J1705" s="3">
        <v>0</v>
      </c>
      <c r="K1705" s="3">
        <v>1862.52</v>
      </c>
      <c r="L1705" s="3">
        <v>1559.58</v>
      </c>
      <c r="M1705" s="3">
        <v>302.94</v>
      </c>
      <c r="N1705" s="2" t="s">
        <v>68</v>
      </c>
      <c r="O1705" s="2" t="s">
        <v>24</v>
      </c>
      <c r="P1705" s="2" t="s">
        <v>25</v>
      </c>
      <c r="Q1705" s="2" t="s">
        <v>2019</v>
      </c>
      <c r="R1705" s="2" t="s">
        <v>49</v>
      </c>
    </row>
    <row r="1706" spans="1:18" x14ac:dyDescent="0.25">
      <c r="A1706" s="2" t="s">
        <v>3607</v>
      </c>
      <c r="B1706" s="6">
        <v>45969</v>
      </c>
      <c r="C1706" s="2" t="s">
        <v>1551</v>
      </c>
      <c r="D1706" s="2" t="s">
        <v>680</v>
      </c>
      <c r="E1706" s="2" t="s">
        <v>187</v>
      </c>
      <c r="F1706" s="2" t="s">
        <v>188</v>
      </c>
      <c r="G1706" s="2">
        <v>3</v>
      </c>
      <c r="H1706" s="3">
        <v>170.66</v>
      </c>
      <c r="I1706" s="2">
        <v>0</v>
      </c>
      <c r="J1706" s="3">
        <v>0</v>
      </c>
      <c r="K1706" s="3">
        <v>511.98</v>
      </c>
      <c r="L1706" s="3">
        <v>413.85</v>
      </c>
      <c r="M1706" s="3">
        <v>98.13</v>
      </c>
      <c r="N1706" s="2" t="s">
        <v>47</v>
      </c>
      <c r="O1706" s="2" t="s">
        <v>24</v>
      </c>
      <c r="P1706" s="2" t="s">
        <v>25</v>
      </c>
      <c r="Q1706" s="2" t="s">
        <v>818</v>
      </c>
      <c r="R1706" s="2" t="s">
        <v>49</v>
      </c>
    </row>
    <row r="1707" spans="1:18" x14ac:dyDescent="0.25">
      <c r="A1707" s="2" t="s">
        <v>4136</v>
      </c>
      <c r="B1707" s="6">
        <v>45969</v>
      </c>
      <c r="C1707" s="2" t="s">
        <v>4137</v>
      </c>
      <c r="D1707" s="2" t="s">
        <v>332</v>
      </c>
      <c r="E1707" s="2"/>
      <c r="F1707" s="2" t="s">
        <v>121</v>
      </c>
      <c r="G1707" s="2">
        <v>1</v>
      </c>
      <c r="H1707" s="3">
        <v>245.32</v>
      </c>
      <c r="I1707" s="2">
        <v>15</v>
      </c>
      <c r="J1707" s="3">
        <v>36.799999999999997</v>
      </c>
      <c r="K1707" s="3">
        <v>208.52</v>
      </c>
      <c r="L1707" s="3">
        <v>209.38</v>
      </c>
      <c r="M1707" s="3">
        <v>-0.86</v>
      </c>
      <c r="N1707" s="2" t="s">
        <v>133</v>
      </c>
      <c r="O1707" s="2" t="s">
        <v>24</v>
      </c>
      <c r="P1707" s="2" t="s">
        <v>25</v>
      </c>
      <c r="Q1707" s="2" t="s">
        <v>2657</v>
      </c>
      <c r="R1707" s="2" t="s">
        <v>49</v>
      </c>
    </row>
    <row r="1708" spans="1:18" x14ac:dyDescent="0.25">
      <c r="A1708" s="2" t="s">
        <v>615</v>
      </c>
      <c r="B1708" s="6">
        <v>45938</v>
      </c>
      <c r="C1708" s="2" t="s">
        <v>616</v>
      </c>
      <c r="D1708" s="2" t="s">
        <v>214</v>
      </c>
      <c r="E1708" s="2" t="s">
        <v>617</v>
      </c>
      <c r="F1708" s="2" t="s">
        <v>618</v>
      </c>
      <c r="G1708" s="2">
        <v>4</v>
      </c>
      <c r="H1708" s="3">
        <v>147.97</v>
      </c>
      <c r="I1708" s="2">
        <v>15</v>
      </c>
      <c r="J1708" s="3">
        <v>88.78</v>
      </c>
      <c r="K1708" s="3">
        <v>578.55999999999995</v>
      </c>
      <c r="L1708" s="3">
        <v>451.2</v>
      </c>
      <c r="M1708" s="3">
        <v>127.36</v>
      </c>
      <c r="N1708" s="2" t="s">
        <v>80</v>
      </c>
      <c r="O1708" s="2" t="s">
        <v>345</v>
      </c>
      <c r="P1708" s="2" t="s">
        <v>33</v>
      </c>
      <c r="Q1708" s="2" t="s">
        <v>619</v>
      </c>
      <c r="R1708" s="2" t="s">
        <v>27</v>
      </c>
    </row>
    <row r="1709" spans="1:18" x14ac:dyDescent="0.25">
      <c r="A1709" s="2" t="s">
        <v>2521</v>
      </c>
      <c r="B1709" s="6">
        <v>45938</v>
      </c>
      <c r="C1709" s="2" t="s">
        <v>319</v>
      </c>
      <c r="D1709" s="2" t="s">
        <v>661</v>
      </c>
      <c r="E1709" s="2" t="s">
        <v>634</v>
      </c>
      <c r="F1709" s="2" t="s">
        <v>787</v>
      </c>
      <c r="G1709" s="2">
        <v>3</v>
      </c>
      <c r="H1709" s="3">
        <v>233.2</v>
      </c>
      <c r="I1709" s="2">
        <v>15</v>
      </c>
      <c r="J1709" s="3">
        <v>104.94</v>
      </c>
      <c r="K1709" s="3">
        <v>683.86</v>
      </c>
      <c r="L1709" s="3">
        <v>577.16999999999996</v>
      </c>
      <c r="M1709" s="3">
        <v>106.69</v>
      </c>
      <c r="N1709" s="2" t="s">
        <v>23</v>
      </c>
      <c r="O1709" s="2" t="s">
        <v>24</v>
      </c>
      <c r="P1709" s="2" t="s">
        <v>25</v>
      </c>
      <c r="Q1709" s="2" t="s">
        <v>1599</v>
      </c>
      <c r="R1709" s="2" t="s">
        <v>27</v>
      </c>
    </row>
    <row r="1710" spans="1:18" x14ac:dyDescent="0.25">
      <c r="A1710" s="2" t="s">
        <v>2805</v>
      </c>
      <c r="B1710" s="6">
        <v>45938</v>
      </c>
      <c r="C1710" s="2" t="s">
        <v>1634</v>
      </c>
      <c r="D1710" s="2" t="s">
        <v>454</v>
      </c>
      <c r="E1710" s="2" t="s">
        <v>66</v>
      </c>
      <c r="F1710" s="2" t="s">
        <v>2318</v>
      </c>
      <c r="G1710" s="2">
        <v>3</v>
      </c>
      <c r="H1710" s="3">
        <v>365.92</v>
      </c>
      <c r="I1710" s="2">
        <v>20</v>
      </c>
      <c r="J1710" s="3">
        <v>219.55</v>
      </c>
      <c r="K1710" s="3">
        <v>1009.94</v>
      </c>
      <c r="L1710" s="3">
        <v>931.14</v>
      </c>
      <c r="M1710" s="3">
        <v>78.8</v>
      </c>
      <c r="N1710" s="2" t="s">
        <v>80</v>
      </c>
      <c r="O1710" s="2" t="s">
        <v>24</v>
      </c>
      <c r="P1710" s="2" t="s">
        <v>25</v>
      </c>
      <c r="Q1710" s="2" t="s">
        <v>1562</v>
      </c>
      <c r="R1710" s="2" t="s">
        <v>27</v>
      </c>
    </row>
    <row r="1711" spans="1:18" x14ac:dyDescent="0.25">
      <c r="A1711" s="2" t="s">
        <v>3089</v>
      </c>
      <c r="B1711" s="6">
        <v>45938</v>
      </c>
      <c r="C1711" s="2" t="s">
        <v>534</v>
      </c>
      <c r="D1711" s="2" t="s">
        <v>280</v>
      </c>
      <c r="E1711" s="2" t="s">
        <v>238</v>
      </c>
      <c r="F1711" s="2" t="s">
        <v>607</v>
      </c>
      <c r="G1711" s="2">
        <v>3</v>
      </c>
      <c r="H1711" s="3">
        <v>124.84</v>
      </c>
      <c r="I1711" s="2">
        <v>20</v>
      </c>
      <c r="J1711" s="3">
        <v>74.900000000000006</v>
      </c>
      <c r="K1711" s="3">
        <v>344.56</v>
      </c>
      <c r="L1711" s="3">
        <v>292.05</v>
      </c>
      <c r="M1711" s="3">
        <v>52.51</v>
      </c>
      <c r="N1711" s="2" t="s">
        <v>40</v>
      </c>
      <c r="O1711" s="2" t="s">
        <v>345</v>
      </c>
      <c r="P1711" s="2" t="s">
        <v>25</v>
      </c>
      <c r="Q1711" s="2" t="s">
        <v>2857</v>
      </c>
      <c r="R1711" s="2" t="s">
        <v>27</v>
      </c>
    </row>
    <row r="1712" spans="1:18" x14ac:dyDescent="0.25">
      <c r="A1712" s="2" t="s">
        <v>3267</v>
      </c>
      <c r="B1712" s="6">
        <v>45938</v>
      </c>
      <c r="C1712" s="2" t="s">
        <v>2519</v>
      </c>
      <c r="D1712" s="2" t="s">
        <v>314</v>
      </c>
      <c r="E1712" s="2" t="s">
        <v>576</v>
      </c>
      <c r="F1712" s="2" t="s">
        <v>1151</v>
      </c>
      <c r="G1712" s="2">
        <v>2</v>
      </c>
      <c r="H1712" s="3">
        <v>329.69</v>
      </c>
      <c r="I1712" s="2">
        <v>15</v>
      </c>
      <c r="J1712" s="3">
        <v>98.91</v>
      </c>
      <c r="K1712" s="3">
        <v>644.54</v>
      </c>
      <c r="L1712" s="3">
        <v>494.5</v>
      </c>
      <c r="M1712" s="3">
        <v>150.04</v>
      </c>
      <c r="N1712" s="2" t="s">
        <v>47</v>
      </c>
      <c r="O1712" s="2" t="s">
        <v>24</v>
      </c>
      <c r="P1712" s="2" t="s">
        <v>55</v>
      </c>
      <c r="Q1712" s="2" t="s">
        <v>1969</v>
      </c>
      <c r="R1712" s="2" t="s">
        <v>27</v>
      </c>
    </row>
    <row r="1713" spans="1:18" x14ac:dyDescent="0.25">
      <c r="A1713" s="2" t="s">
        <v>3269</v>
      </c>
      <c r="B1713" s="6">
        <v>45938</v>
      </c>
      <c r="C1713" s="2" t="s">
        <v>1378</v>
      </c>
      <c r="D1713" s="2" t="s">
        <v>886</v>
      </c>
      <c r="E1713" s="2" t="s">
        <v>544</v>
      </c>
      <c r="F1713" s="2" t="s">
        <v>545</v>
      </c>
      <c r="G1713" s="2">
        <v>3</v>
      </c>
      <c r="H1713" s="3">
        <v>232.92</v>
      </c>
      <c r="I1713" s="2">
        <v>0</v>
      </c>
      <c r="J1713" s="3">
        <v>0</v>
      </c>
      <c r="K1713" s="3">
        <v>803.57</v>
      </c>
      <c r="L1713" s="3">
        <v>577.23</v>
      </c>
      <c r="M1713" s="3">
        <v>226.34</v>
      </c>
      <c r="N1713" s="2" t="s">
        <v>23</v>
      </c>
      <c r="O1713" s="2" t="s">
        <v>24</v>
      </c>
      <c r="P1713" s="2" t="s">
        <v>25</v>
      </c>
      <c r="Q1713" s="2" t="s">
        <v>1245</v>
      </c>
      <c r="R1713" s="2" t="s">
        <v>27</v>
      </c>
    </row>
    <row r="1714" spans="1:18" x14ac:dyDescent="0.25">
      <c r="A1714" s="2" t="s">
        <v>3462</v>
      </c>
      <c r="B1714" s="6">
        <v>45938</v>
      </c>
      <c r="C1714" s="2" t="s">
        <v>1389</v>
      </c>
      <c r="D1714" s="2" t="s">
        <v>1091</v>
      </c>
      <c r="E1714" s="2" t="s">
        <v>514</v>
      </c>
      <c r="F1714" s="2" t="s">
        <v>515</v>
      </c>
      <c r="G1714" s="2">
        <v>2</v>
      </c>
      <c r="H1714" s="3">
        <v>297.32</v>
      </c>
      <c r="I1714" s="2">
        <v>0</v>
      </c>
      <c r="J1714" s="3">
        <v>0</v>
      </c>
      <c r="K1714" s="3">
        <v>683.84</v>
      </c>
      <c r="L1714" s="3">
        <v>450.56</v>
      </c>
      <c r="M1714" s="3">
        <v>233.28</v>
      </c>
      <c r="N1714" s="2" t="s">
        <v>47</v>
      </c>
      <c r="O1714" s="2" t="s">
        <v>24</v>
      </c>
      <c r="P1714" s="2" t="s">
        <v>33</v>
      </c>
      <c r="Q1714" s="2" t="s">
        <v>2819</v>
      </c>
      <c r="R1714" s="2" t="s">
        <v>27</v>
      </c>
    </row>
    <row r="1715" spans="1:18" x14ac:dyDescent="0.25">
      <c r="A1715" s="2" t="s">
        <v>4140</v>
      </c>
      <c r="B1715" s="6">
        <v>45938</v>
      </c>
      <c r="C1715" s="2" t="s">
        <v>754</v>
      </c>
      <c r="D1715" s="2" t="s">
        <v>107</v>
      </c>
      <c r="E1715" s="2" t="s">
        <v>248</v>
      </c>
      <c r="F1715" s="2" t="s">
        <v>249</v>
      </c>
      <c r="G1715" s="2">
        <v>4</v>
      </c>
      <c r="H1715" s="3">
        <v>59.92</v>
      </c>
      <c r="I1715" s="2">
        <v>0</v>
      </c>
      <c r="J1715" s="3">
        <v>0</v>
      </c>
      <c r="K1715" s="3">
        <v>275.63</v>
      </c>
      <c r="L1715" s="3">
        <v>192.6</v>
      </c>
      <c r="M1715" s="3">
        <v>83.03</v>
      </c>
      <c r="N1715" s="2" t="s">
        <v>133</v>
      </c>
      <c r="O1715" s="2" t="s">
        <v>24</v>
      </c>
      <c r="P1715" s="2" t="s">
        <v>25</v>
      </c>
      <c r="Q1715" s="2" t="s">
        <v>1779</v>
      </c>
      <c r="R1715" s="2" t="s">
        <v>27</v>
      </c>
    </row>
    <row r="1716" spans="1:18" x14ac:dyDescent="0.25">
      <c r="A1716" s="2" t="s">
        <v>4304</v>
      </c>
      <c r="B1716" s="6">
        <v>45938</v>
      </c>
      <c r="C1716" s="2" t="s">
        <v>1615</v>
      </c>
      <c r="D1716" s="2" t="s">
        <v>37</v>
      </c>
      <c r="E1716" s="2" t="s">
        <v>238</v>
      </c>
      <c r="F1716" s="2" t="s">
        <v>1666</v>
      </c>
      <c r="G1716" s="2">
        <v>2</v>
      </c>
      <c r="H1716" s="3">
        <v>234.86</v>
      </c>
      <c r="I1716" s="2">
        <v>10</v>
      </c>
      <c r="J1716" s="3">
        <v>46.97</v>
      </c>
      <c r="K1716" s="3">
        <v>486.16</v>
      </c>
      <c r="L1716" s="3">
        <v>426.46</v>
      </c>
      <c r="M1716" s="3">
        <v>59.7</v>
      </c>
      <c r="N1716" s="2" t="s">
        <v>68</v>
      </c>
      <c r="O1716" s="2" t="s">
        <v>24</v>
      </c>
      <c r="P1716" s="2" t="s">
        <v>33</v>
      </c>
      <c r="Q1716" s="2" t="s">
        <v>1839</v>
      </c>
      <c r="R1716" s="2" t="s">
        <v>27</v>
      </c>
    </row>
    <row r="1717" spans="1:18" x14ac:dyDescent="0.25">
      <c r="A1717" s="2" t="s">
        <v>553</v>
      </c>
      <c r="B1717" s="6">
        <v>45908</v>
      </c>
      <c r="C1717" s="2" t="s">
        <v>554</v>
      </c>
      <c r="D1717" s="2" t="s">
        <v>555</v>
      </c>
      <c r="E1717" s="2" t="s">
        <v>38</v>
      </c>
      <c r="F1717" s="2" t="s">
        <v>556</v>
      </c>
      <c r="G1717" s="2">
        <v>2</v>
      </c>
      <c r="H1717" s="3">
        <v>491.81</v>
      </c>
      <c r="I1717" s="2">
        <v>0</v>
      </c>
      <c r="J1717" s="3">
        <v>0</v>
      </c>
      <c r="K1717" s="3">
        <v>1131.1600000000001</v>
      </c>
      <c r="L1717" s="3">
        <v>731.14</v>
      </c>
      <c r="M1717" s="3">
        <v>400.02</v>
      </c>
      <c r="N1717" s="2" t="s">
        <v>133</v>
      </c>
      <c r="O1717" s="2" t="s">
        <v>24</v>
      </c>
      <c r="P1717" s="2" t="s">
        <v>25</v>
      </c>
      <c r="Q1717" s="2" t="s">
        <v>557</v>
      </c>
      <c r="R1717" s="2" t="s">
        <v>27</v>
      </c>
    </row>
    <row r="1718" spans="1:18" x14ac:dyDescent="0.25">
      <c r="A1718" s="2" t="s">
        <v>1143</v>
      </c>
      <c r="B1718" s="6">
        <v>45908</v>
      </c>
      <c r="C1718" s="2" t="s">
        <v>1144</v>
      </c>
      <c r="D1718" s="2" t="s">
        <v>454</v>
      </c>
      <c r="E1718" s="2" t="s">
        <v>1145</v>
      </c>
      <c r="F1718" s="2" t="s">
        <v>1146</v>
      </c>
      <c r="G1718" s="2">
        <v>5</v>
      </c>
      <c r="H1718" s="3">
        <v>365.92</v>
      </c>
      <c r="I1718" s="2">
        <v>20</v>
      </c>
      <c r="J1718" s="3">
        <v>365.92</v>
      </c>
      <c r="K1718" s="3">
        <v>1683.23</v>
      </c>
      <c r="L1718" s="3">
        <v>1551.9</v>
      </c>
      <c r="M1718" s="3">
        <v>131.33000000000001</v>
      </c>
      <c r="N1718" s="2" t="s">
        <v>47</v>
      </c>
      <c r="O1718" s="2" t="s">
        <v>24</v>
      </c>
      <c r="P1718" s="2" t="s">
        <v>25</v>
      </c>
      <c r="Q1718" s="2" t="s">
        <v>1147</v>
      </c>
      <c r="R1718" s="2" t="s">
        <v>27</v>
      </c>
    </row>
    <row r="1719" spans="1:18" x14ac:dyDescent="0.25">
      <c r="A1719" s="2" t="s">
        <v>2082</v>
      </c>
      <c r="B1719" s="6">
        <v>45908</v>
      </c>
      <c r="C1719" s="2" t="s">
        <v>2083</v>
      </c>
      <c r="D1719" s="2" t="s">
        <v>84</v>
      </c>
      <c r="E1719" s="2" t="s">
        <v>125</v>
      </c>
      <c r="F1719" s="2" t="s">
        <v>648</v>
      </c>
      <c r="G1719" s="2">
        <v>2</v>
      </c>
      <c r="H1719" s="3">
        <v>260.93</v>
      </c>
      <c r="I1719" s="2">
        <v>0</v>
      </c>
      <c r="J1719" s="3">
        <v>0</v>
      </c>
      <c r="K1719" s="3">
        <v>600.14</v>
      </c>
      <c r="L1719" s="3">
        <v>388.12</v>
      </c>
      <c r="M1719" s="3">
        <v>212.02</v>
      </c>
      <c r="N1719" s="2" t="s">
        <v>68</v>
      </c>
      <c r="O1719" s="2" t="s">
        <v>24</v>
      </c>
      <c r="P1719" s="2" t="s">
        <v>25</v>
      </c>
      <c r="Q1719" s="2" t="s">
        <v>743</v>
      </c>
      <c r="R1719" s="2" t="s">
        <v>27</v>
      </c>
    </row>
    <row r="1720" spans="1:18" x14ac:dyDescent="0.25">
      <c r="A1720" s="2" t="s">
        <v>2424</v>
      </c>
      <c r="B1720" s="6">
        <v>45908</v>
      </c>
      <c r="C1720" s="2" t="s">
        <v>408</v>
      </c>
      <c r="D1720" s="2" t="s">
        <v>708</v>
      </c>
      <c r="E1720" s="2" t="s">
        <v>114</v>
      </c>
      <c r="F1720" s="2" t="s">
        <v>115</v>
      </c>
      <c r="G1720" s="2">
        <v>5</v>
      </c>
      <c r="H1720" s="3">
        <v>474.19</v>
      </c>
      <c r="I1720" s="2">
        <v>20</v>
      </c>
      <c r="J1720" s="3">
        <v>474.19</v>
      </c>
      <c r="K1720" s="3">
        <v>2181.27</v>
      </c>
      <c r="L1720" s="3">
        <v>1719.45</v>
      </c>
      <c r="M1720" s="3">
        <v>461.82</v>
      </c>
      <c r="N1720" s="2" t="s">
        <v>133</v>
      </c>
      <c r="O1720" s="2" t="s">
        <v>24</v>
      </c>
      <c r="P1720" s="2" t="s">
        <v>25</v>
      </c>
      <c r="Q1720" s="2" t="s">
        <v>2425</v>
      </c>
      <c r="R1720" s="2" t="s">
        <v>27</v>
      </c>
    </row>
    <row r="1721" spans="1:18" x14ac:dyDescent="0.25">
      <c r="A1721" s="2" t="s">
        <v>2661</v>
      </c>
      <c r="B1721" s="6">
        <v>45908</v>
      </c>
      <c r="C1721" s="2" t="s">
        <v>2662</v>
      </c>
      <c r="D1721" s="2" t="s">
        <v>944</v>
      </c>
      <c r="E1721" s="2" t="s">
        <v>460</v>
      </c>
      <c r="F1721" s="2" t="s">
        <v>461</v>
      </c>
      <c r="G1721" s="2">
        <v>5</v>
      </c>
      <c r="H1721" s="3">
        <v>352.39</v>
      </c>
      <c r="I1721" s="2">
        <v>0</v>
      </c>
      <c r="J1721" s="3">
        <v>0</v>
      </c>
      <c r="K1721" s="3">
        <v>2026.24</v>
      </c>
      <c r="L1721" s="3">
        <v>1192.1500000000001</v>
      </c>
      <c r="M1721" s="3">
        <v>834.09</v>
      </c>
      <c r="N1721" s="2" t="s">
        <v>40</v>
      </c>
      <c r="O1721" s="2" t="s">
        <v>24</v>
      </c>
      <c r="P1721" s="2" t="s">
        <v>25</v>
      </c>
      <c r="Q1721" s="2" t="s">
        <v>2663</v>
      </c>
      <c r="R1721" s="2" t="s">
        <v>27</v>
      </c>
    </row>
    <row r="1722" spans="1:18" x14ac:dyDescent="0.25">
      <c r="A1722" s="2" t="s">
        <v>3169</v>
      </c>
      <c r="B1722" s="6">
        <v>45908</v>
      </c>
      <c r="C1722" s="2" t="s">
        <v>1074</v>
      </c>
      <c r="D1722" s="2" t="s">
        <v>503</v>
      </c>
      <c r="E1722" s="2" t="s">
        <v>221</v>
      </c>
      <c r="F1722" s="2" t="s">
        <v>239</v>
      </c>
      <c r="G1722" s="2">
        <v>3</v>
      </c>
      <c r="H1722" s="3">
        <v>503.36</v>
      </c>
      <c r="I1722" s="2">
        <v>10</v>
      </c>
      <c r="J1722" s="3">
        <v>151.01</v>
      </c>
      <c r="K1722" s="3">
        <v>1562.93</v>
      </c>
      <c r="L1722" s="3">
        <v>1169.4000000000001</v>
      </c>
      <c r="M1722" s="3">
        <v>393.53</v>
      </c>
      <c r="N1722" s="2" t="s">
        <v>23</v>
      </c>
      <c r="O1722" s="2" t="s">
        <v>24</v>
      </c>
      <c r="P1722" s="2" t="s">
        <v>25</v>
      </c>
      <c r="Q1722" s="2" t="s">
        <v>3040</v>
      </c>
      <c r="R1722" s="2" t="s">
        <v>27</v>
      </c>
    </row>
    <row r="1723" spans="1:18" x14ac:dyDescent="0.25">
      <c r="A1723" s="2" t="s">
        <v>4262</v>
      </c>
      <c r="B1723" s="6">
        <v>45908</v>
      </c>
      <c r="C1723" s="2" t="s">
        <v>3281</v>
      </c>
      <c r="D1723" s="2" t="s">
        <v>124</v>
      </c>
      <c r="E1723" s="2" t="s">
        <v>285</v>
      </c>
      <c r="F1723" s="2" t="s">
        <v>286</v>
      </c>
      <c r="G1723" s="2">
        <v>3</v>
      </c>
      <c r="H1723" s="3">
        <v>397.22</v>
      </c>
      <c r="I1723" s="2">
        <v>10</v>
      </c>
      <c r="J1723" s="3">
        <v>119.17</v>
      </c>
      <c r="K1723" s="3">
        <v>1233.3599999999999</v>
      </c>
      <c r="L1723" s="3">
        <v>958.11</v>
      </c>
      <c r="M1723" s="3">
        <v>275.25</v>
      </c>
      <c r="N1723" s="2" t="s">
        <v>133</v>
      </c>
      <c r="O1723" s="2" t="s">
        <v>24</v>
      </c>
      <c r="P1723" s="2" t="s">
        <v>55</v>
      </c>
      <c r="Q1723" s="2" t="s">
        <v>1638</v>
      </c>
      <c r="R1723" s="2" t="s">
        <v>27</v>
      </c>
    </row>
    <row r="1724" spans="1:18" x14ac:dyDescent="0.25">
      <c r="A1724" s="2" t="s">
        <v>4307</v>
      </c>
      <c r="B1724" s="6">
        <v>45908</v>
      </c>
      <c r="C1724" s="2" t="s">
        <v>342</v>
      </c>
      <c r="D1724" s="2" t="s">
        <v>264</v>
      </c>
      <c r="E1724" s="2" t="s">
        <v>728</v>
      </c>
      <c r="F1724" s="2" t="s">
        <v>729</v>
      </c>
      <c r="G1724" s="2">
        <v>5</v>
      </c>
      <c r="H1724" s="3">
        <v>426.09</v>
      </c>
      <c r="I1724" s="2">
        <v>0</v>
      </c>
      <c r="J1724" s="3">
        <v>0</v>
      </c>
      <c r="K1724" s="3">
        <v>2450.02</v>
      </c>
      <c r="L1724" s="3">
        <v>1429.5</v>
      </c>
      <c r="M1724" s="3">
        <v>1020.52</v>
      </c>
      <c r="N1724" s="2" t="s">
        <v>40</v>
      </c>
      <c r="O1724" s="2" t="s">
        <v>24</v>
      </c>
      <c r="P1724" s="2" t="s">
        <v>25</v>
      </c>
      <c r="Q1724" s="2" t="s">
        <v>1392</v>
      </c>
      <c r="R1724" s="2" t="s">
        <v>27</v>
      </c>
    </row>
    <row r="1725" spans="1:18" x14ac:dyDescent="0.25">
      <c r="A1725" s="2" t="s">
        <v>4504</v>
      </c>
      <c r="B1725" s="6">
        <v>45908</v>
      </c>
      <c r="C1725" s="2" t="s">
        <v>764</v>
      </c>
      <c r="D1725" s="2" t="s">
        <v>755</v>
      </c>
      <c r="E1725" s="2" t="s">
        <v>221</v>
      </c>
      <c r="F1725" s="2" t="s">
        <v>255</v>
      </c>
      <c r="G1725" s="2">
        <v>6</v>
      </c>
      <c r="H1725" s="3">
        <v>492.76</v>
      </c>
      <c r="I1725" s="2">
        <v>5</v>
      </c>
      <c r="J1725" s="3">
        <v>147.83000000000001</v>
      </c>
      <c r="K1725" s="3">
        <v>3230.04</v>
      </c>
      <c r="L1725" s="3">
        <v>2111.2199999999998</v>
      </c>
      <c r="M1725" s="3">
        <v>1118.82</v>
      </c>
      <c r="N1725" s="2" t="s">
        <v>133</v>
      </c>
      <c r="O1725" s="2" t="s">
        <v>24</v>
      </c>
      <c r="P1725" s="2" t="s">
        <v>25</v>
      </c>
      <c r="Q1725" s="2" t="s">
        <v>4505</v>
      </c>
      <c r="R1725" s="2" t="s">
        <v>27</v>
      </c>
    </row>
    <row r="1726" spans="1:18" x14ac:dyDescent="0.25">
      <c r="A1726" s="2" t="s">
        <v>592</v>
      </c>
      <c r="B1726" s="6">
        <v>45877</v>
      </c>
      <c r="C1726" s="2" t="s">
        <v>593</v>
      </c>
      <c r="D1726" s="2" t="s">
        <v>275</v>
      </c>
      <c r="E1726" s="2" t="s">
        <v>90</v>
      </c>
      <c r="F1726" s="2" t="s">
        <v>91</v>
      </c>
      <c r="G1726" s="2">
        <v>4</v>
      </c>
      <c r="H1726" s="3">
        <v>51.33</v>
      </c>
      <c r="I1726" s="2">
        <v>0</v>
      </c>
      <c r="J1726" s="3">
        <v>0</v>
      </c>
      <c r="K1726" s="3">
        <v>205.32</v>
      </c>
      <c r="L1726" s="3">
        <v>149.91999999999999</v>
      </c>
      <c r="M1726" s="3">
        <v>55.4</v>
      </c>
      <c r="N1726" s="2" t="s">
        <v>23</v>
      </c>
      <c r="O1726" s="2" t="s">
        <v>24</v>
      </c>
      <c r="P1726" s="2" t="s">
        <v>25</v>
      </c>
      <c r="Q1726" s="2" t="s">
        <v>594</v>
      </c>
      <c r="R1726" s="2" t="s">
        <v>49</v>
      </c>
    </row>
    <row r="1727" spans="1:18" x14ac:dyDescent="0.25">
      <c r="A1727" s="2" t="s">
        <v>2979</v>
      </c>
      <c r="B1727" s="6">
        <v>45877</v>
      </c>
      <c r="C1727" s="2" t="s">
        <v>2481</v>
      </c>
      <c r="D1727" s="2" t="s">
        <v>399</v>
      </c>
      <c r="E1727" s="2" t="s">
        <v>2009</v>
      </c>
      <c r="F1727" s="2" t="s">
        <v>1170</v>
      </c>
      <c r="G1727" s="2">
        <v>3</v>
      </c>
      <c r="H1727" s="3">
        <v>99.93</v>
      </c>
      <c r="I1727" s="2">
        <v>0</v>
      </c>
      <c r="J1727" s="3">
        <v>0</v>
      </c>
      <c r="K1727" s="3">
        <v>299.79000000000002</v>
      </c>
      <c r="L1727" s="3">
        <v>258.14999999999998</v>
      </c>
      <c r="M1727" s="3">
        <v>41.64</v>
      </c>
      <c r="N1727" s="2" t="s">
        <v>80</v>
      </c>
      <c r="O1727" s="2" t="s">
        <v>24</v>
      </c>
      <c r="P1727" s="2" t="s">
        <v>25</v>
      </c>
      <c r="Q1727" s="2" t="s">
        <v>2980</v>
      </c>
      <c r="R1727" s="2" t="s">
        <v>49</v>
      </c>
    </row>
    <row r="1728" spans="1:18" x14ac:dyDescent="0.25">
      <c r="A1728" s="2" t="s">
        <v>3956</v>
      </c>
      <c r="B1728" s="6">
        <v>45877</v>
      </c>
      <c r="C1728" s="2" t="s">
        <v>1538</v>
      </c>
      <c r="D1728" s="2" t="s">
        <v>1322</v>
      </c>
      <c r="E1728" s="2" t="s">
        <v>315</v>
      </c>
      <c r="F1728" s="2" t="s">
        <v>316</v>
      </c>
      <c r="G1728" s="2">
        <v>6</v>
      </c>
      <c r="H1728" s="3">
        <v>261.61</v>
      </c>
      <c r="I1728" s="2">
        <v>20</v>
      </c>
      <c r="J1728" s="3">
        <v>313.93</v>
      </c>
      <c r="K1728" s="3">
        <v>1255.73</v>
      </c>
      <c r="L1728" s="3">
        <v>1249.32</v>
      </c>
      <c r="M1728" s="3">
        <v>6.41</v>
      </c>
      <c r="N1728" s="2" t="s">
        <v>47</v>
      </c>
      <c r="O1728" s="2" t="s">
        <v>24</v>
      </c>
      <c r="P1728" s="2" t="s">
        <v>25</v>
      </c>
      <c r="Q1728" s="2" t="s">
        <v>3095</v>
      </c>
      <c r="R1728" s="2" t="s">
        <v>49</v>
      </c>
    </row>
    <row r="1729" spans="1:18" x14ac:dyDescent="0.25">
      <c r="A1729" s="2" t="s">
        <v>4349</v>
      </c>
      <c r="B1729" s="6">
        <v>45877</v>
      </c>
      <c r="C1729" s="2" t="s">
        <v>2578</v>
      </c>
      <c r="D1729" s="2" t="s">
        <v>264</v>
      </c>
      <c r="E1729" s="2" t="s">
        <v>221</v>
      </c>
      <c r="F1729" s="2" t="s">
        <v>1125</v>
      </c>
      <c r="G1729" s="2">
        <v>3</v>
      </c>
      <c r="H1729" s="3">
        <v>383.51</v>
      </c>
      <c r="I1729" s="2">
        <v>10</v>
      </c>
      <c r="J1729" s="3">
        <v>115.05</v>
      </c>
      <c r="K1729" s="3">
        <v>1035.48</v>
      </c>
      <c r="L1729" s="3">
        <v>857.7</v>
      </c>
      <c r="M1729" s="3">
        <v>-92.6</v>
      </c>
      <c r="N1729" s="2" t="s">
        <v>68</v>
      </c>
      <c r="O1729" s="2" t="s">
        <v>24</v>
      </c>
      <c r="P1729" s="2" t="s">
        <v>25</v>
      </c>
      <c r="Q1729" s="2" t="s">
        <v>4350</v>
      </c>
      <c r="R1729" s="2" t="s">
        <v>49</v>
      </c>
    </row>
    <row r="1730" spans="1:18" x14ac:dyDescent="0.25">
      <c r="A1730" s="2" t="s">
        <v>2233</v>
      </c>
      <c r="B1730" s="6">
        <v>45846</v>
      </c>
      <c r="C1730" s="2" t="s">
        <v>1452</v>
      </c>
      <c r="D1730" s="2" t="s">
        <v>95</v>
      </c>
      <c r="E1730" s="2" t="s">
        <v>704</v>
      </c>
      <c r="F1730" s="2" t="s">
        <v>1718</v>
      </c>
      <c r="G1730" s="2">
        <v>3</v>
      </c>
      <c r="H1730" s="3">
        <v>522.78</v>
      </c>
      <c r="I1730" s="2">
        <v>15</v>
      </c>
      <c r="J1730" s="3">
        <v>235.25</v>
      </c>
      <c r="K1730" s="3">
        <v>1333.09</v>
      </c>
      <c r="L1730" s="3">
        <v>1187.6099999999999</v>
      </c>
      <c r="M1730" s="3">
        <v>145.47999999999999</v>
      </c>
      <c r="N1730" s="2" t="s">
        <v>47</v>
      </c>
      <c r="O1730" s="2" t="s">
        <v>24</v>
      </c>
      <c r="P1730" s="2" t="s">
        <v>33</v>
      </c>
      <c r="Q1730" s="2" t="s">
        <v>1553</v>
      </c>
      <c r="R1730" s="2" t="s">
        <v>49</v>
      </c>
    </row>
    <row r="1731" spans="1:18" x14ac:dyDescent="0.25">
      <c r="A1731" s="2" t="s">
        <v>2398</v>
      </c>
      <c r="B1731" s="6">
        <v>45846</v>
      </c>
      <c r="C1731" s="2" t="s">
        <v>2399</v>
      </c>
      <c r="D1731" s="2" t="s">
        <v>539</v>
      </c>
      <c r="E1731" s="2" t="s">
        <v>519</v>
      </c>
      <c r="F1731" s="2" t="s">
        <v>2318</v>
      </c>
      <c r="G1731" s="2">
        <v>5</v>
      </c>
      <c r="H1731" s="3">
        <v>251.73</v>
      </c>
      <c r="I1731" s="2">
        <v>0</v>
      </c>
      <c r="J1731" s="3">
        <v>0</v>
      </c>
      <c r="K1731" s="3">
        <v>1258.6500000000001</v>
      </c>
      <c r="L1731" s="3">
        <v>1052.5999999999999</v>
      </c>
      <c r="M1731" s="3">
        <v>206.05</v>
      </c>
      <c r="N1731" s="2" t="s">
        <v>40</v>
      </c>
      <c r="O1731" s="2" t="s">
        <v>24</v>
      </c>
      <c r="P1731" s="2" t="s">
        <v>55</v>
      </c>
      <c r="Q1731" s="2" t="s">
        <v>2400</v>
      </c>
      <c r="R1731" s="2" t="s">
        <v>49</v>
      </c>
    </row>
    <row r="1732" spans="1:18" x14ac:dyDescent="0.25">
      <c r="A1732" s="2" t="s">
        <v>2548</v>
      </c>
      <c r="B1732" s="6">
        <v>45846</v>
      </c>
      <c r="C1732" s="2" t="s">
        <v>283</v>
      </c>
      <c r="D1732" s="2" t="s">
        <v>20</v>
      </c>
      <c r="E1732" s="2" t="s">
        <v>1289</v>
      </c>
      <c r="F1732" s="2" t="s">
        <v>618</v>
      </c>
      <c r="G1732" s="2">
        <v>6</v>
      </c>
      <c r="H1732" s="3">
        <v>458.91</v>
      </c>
      <c r="I1732" s="2">
        <v>15</v>
      </c>
      <c r="J1732" s="3">
        <v>413.02</v>
      </c>
      <c r="K1732" s="3">
        <v>2340.44</v>
      </c>
      <c r="L1732" s="3">
        <v>1917.84</v>
      </c>
      <c r="M1732" s="3">
        <v>422.6</v>
      </c>
      <c r="N1732" s="2" t="s">
        <v>47</v>
      </c>
      <c r="O1732" s="2" t="s">
        <v>24</v>
      </c>
      <c r="P1732" s="2" t="s">
        <v>25</v>
      </c>
      <c r="Q1732" s="2" t="s">
        <v>955</v>
      </c>
      <c r="R1732" s="2" t="s">
        <v>49</v>
      </c>
    </row>
    <row r="1733" spans="1:18" x14ac:dyDescent="0.25">
      <c r="A1733" s="2" t="s">
        <v>2725</v>
      </c>
      <c r="B1733" s="6">
        <v>45846</v>
      </c>
      <c r="C1733" s="2" t="s">
        <v>2726</v>
      </c>
      <c r="D1733" s="2" t="s">
        <v>812</v>
      </c>
      <c r="E1733" s="2" t="s">
        <v>584</v>
      </c>
      <c r="F1733" s="2" t="s">
        <v>2318</v>
      </c>
      <c r="G1733" s="2">
        <v>3</v>
      </c>
      <c r="H1733" s="3">
        <v>530.16</v>
      </c>
      <c r="I1733" s="2">
        <v>0</v>
      </c>
      <c r="J1733" s="3">
        <v>0</v>
      </c>
      <c r="K1733" s="3">
        <v>1590.48</v>
      </c>
      <c r="L1733" s="3">
        <v>1137.57</v>
      </c>
      <c r="M1733" s="3">
        <v>452.91</v>
      </c>
      <c r="N1733" s="2" t="s">
        <v>23</v>
      </c>
      <c r="O1733" s="2" t="s">
        <v>345</v>
      </c>
      <c r="P1733" s="2" t="s">
        <v>33</v>
      </c>
      <c r="Q1733" s="2" t="s">
        <v>1897</v>
      </c>
      <c r="R1733" s="2" t="s">
        <v>49</v>
      </c>
    </row>
    <row r="1734" spans="1:18" x14ac:dyDescent="0.25">
      <c r="A1734" s="2" t="s">
        <v>3761</v>
      </c>
      <c r="B1734" s="6">
        <v>45846</v>
      </c>
      <c r="C1734" s="2" t="s">
        <v>1783</v>
      </c>
      <c r="D1734" s="2" t="s">
        <v>777</v>
      </c>
      <c r="E1734" s="2" t="s">
        <v>1252</v>
      </c>
      <c r="F1734" s="2" t="s">
        <v>2747</v>
      </c>
      <c r="G1734" s="2">
        <v>1</v>
      </c>
      <c r="H1734" s="3">
        <v>86.11</v>
      </c>
      <c r="I1734" s="2">
        <v>10</v>
      </c>
      <c r="J1734" s="3">
        <v>8.61</v>
      </c>
      <c r="K1734" s="3">
        <v>77.5</v>
      </c>
      <c r="L1734" s="3">
        <v>68.17</v>
      </c>
      <c r="M1734" s="3">
        <v>9.33</v>
      </c>
      <c r="N1734" s="2" t="s">
        <v>47</v>
      </c>
      <c r="O1734" s="2" t="s">
        <v>24</v>
      </c>
      <c r="P1734" s="2" t="s">
        <v>25</v>
      </c>
      <c r="Q1734" s="2" t="s">
        <v>1387</v>
      </c>
      <c r="R1734" s="2" t="s">
        <v>49</v>
      </c>
    </row>
    <row r="1735" spans="1:18" x14ac:dyDescent="0.25">
      <c r="A1735" s="2" t="s">
        <v>2147</v>
      </c>
      <c r="B1735" s="6">
        <v>45816</v>
      </c>
      <c r="C1735" s="2" t="s">
        <v>643</v>
      </c>
      <c r="D1735" s="2" t="s">
        <v>158</v>
      </c>
      <c r="E1735" s="2" t="s">
        <v>254</v>
      </c>
      <c r="F1735" s="2" t="s">
        <v>255</v>
      </c>
      <c r="G1735" s="2">
        <v>4</v>
      </c>
      <c r="H1735" s="3">
        <v>306.62</v>
      </c>
      <c r="I1735" s="2">
        <v>15</v>
      </c>
      <c r="J1735" s="3">
        <v>183.97</v>
      </c>
      <c r="K1735" s="3">
        <v>1042.51</v>
      </c>
      <c r="L1735" s="3">
        <v>1039.72</v>
      </c>
      <c r="M1735" s="3">
        <v>2.79</v>
      </c>
      <c r="N1735" s="2" t="s">
        <v>68</v>
      </c>
      <c r="O1735" s="2" t="s">
        <v>24</v>
      </c>
      <c r="P1735" s="2" t="s">
        <v>25</v>
      </c>
      <c r="Q1735" s="2" t="s">
        <v>1351</v>
      </c>
      <c r="R1735" s="2" t="s">
        <v>49</v>
      </c>
    </row>
    <row r="1736" spans="1:18" x14ac:dyDescent="0.25">
      <c r="A1736" s="2" t="s">
        <v>2608</v>
      </c>
      <c r="B1736" s="6">
        <v>45816</v>
      </c>
      <c r="C1736" s="2" t="s">
        <v>2609</v>
      </c>
      <c r="D1736" s="2" t="s">
        <v>622</v>
      </c>
      <c r="E1736" s="2" t="s">
        <v>259</v>
      </c>
      <c r="F1736" s="2" t="s">
        <v>510</v>
      </c>
      <c r="G1736" s="2">
        <v>1</v>
      </c>
      <c r="H1736" s="3">
        <v>327.08</v>
      </c>
      <c r="I1736" s="2">
        <v>5</v>
      </c>
      <c r="J1736" s="3">
        <v>16.350000000000001</v>
      </c>
      <c r="K1736" s="3">
        <v>310.73</v>
      </c>
      <c r="L1736" s="3">
        <v>274.61</v>
      </c>
      <c r="M1736" s="3">
        <v>36.119999999999997</v>
      </c>
      <c r="N1736" s="2" t="s">
        <v>68</v>
      </c>
      <c r="O1736" s="2" t="s">
        <v>345</v>
      </c>
      <c r="P1736" s="2" t="s">
        <v>33</v>
      </c>
      <c r="Q1736" s="2" t="s">
        <v>914</v>
      </c>
      <c r="R1736" s="2" t="s">
        <v>49</v>
      </c>
    </row>
    <row r="1737" spans="1:18" x14ac:dyDescent="0.25">
      <c r="A1737" s="2" t="s">
        <v>2648</v>
      </c>
      <c r="B1737" s="6">
        <v>45816</v>
      </c>
      <c r="C1737" s="2" t="s">
        <v>629</v>
      </c>
      <c r="D1737" s="2" t="s">
        <v>895</v>
      </c>
      <c r="E1737" s="2" t="s">
        <v>198</v>
      </c>
      <c r="F1737" s="2" t="s">
        <v>694</v>
      </c>
      <c r="G1737" s="2">
        <v>4</v>
      </c>
      <c r="H1737" s="3">
        <v>470.43</v>
      </c>
      <c r="I1737" s="2">
        <v>0</v>
      </c>
      <c r="J1737" s="3">
        <v>0</v>
      </c>
      <c r="K1737" s="3">
        <v>1881.72</v>
      </c>
      <c r="L1737" s="3">
        <v>1480.72</v>
      </c>
      <c r="M1737" s="3">
        <v>401</v>
      </c>
      <c r="N1737" s="2" t="s">
        <v>40</v>
      </c>
      <c r="O1737" s="2" t="s">
        <v>24</v>
      </c>
      <c r="P1737" s="2" t="s">
        <v>55</v>
      </c>
      <c r="Q1737" s="2" t="s">
        <v>2649</v>
      </c>
      <c r="R1737" s="2" t="s">
        <v>49</v>
      </c>
    </row>
    <row r="1738" spans="1:18" x14ac:dyDescent="0.25">
      <c r="A1738" s="2" t="s">
        <v>2676</v>
      </c>
      <c r="B1738" s="6">
        <v>45816</v>
      </c>
      <c r="C1738" s="2" t="s">
        <v>2677</v>
      </c>
      <c r="D1738" s="2" t="s">
        <v>314</v>
      </c>
      <c r="E1738" s="2" t="s">
        <v>1309</v>
      </c>
      <c r="F1738" s="2" t="s">
        <v>969</v>
      </c>
      <c r="G1738" s="2">
        <v>5</v>
      </c>
      <c r="H1738" s="3">
        <v>368.1</v>
      </c>
      <c r="I1738" s="2">
        <v>0</v>
      </c>
      <c r="J1738" s="3">
        <v>0</v>
      </c>
      <c r="K1738" s="3">
        <v>1840.5</v>
      </c>
      <c r="L1738" s="3">
        <v>1236.25</v>
      </c>
      <c r="M1738" s="3">
        <v>604.25</v>
      </c>
      <c r="N1738" s="2" t="s">
        <v>47</v>
      </c>
      <c r="O1738" s="2" t="s">
        <v>24</v>
      </c>
      <c r="P1738" s="2" t="s">
        <v>25</v>
      </c>
      <c r="Q1738" s="2" t="s">
        <v>2678</v>
      </c>
      <c r="R1738" s="2" t="s">
        <v>49</v>
      </c>
    </row>
    <row r="1739" spans="1:18" x14ac:dyDescent="0.25">
      <c r="A1739" s="2" t="s">
        <v>2865</v>
      </c>
      <c r="B1739" s="6">
        <v>45816</v>
      </c>
      <c r="C1739" s="2" t="s">
        <v>492</v>
      </c>
      <c r="D1739" s="2"/>
      <c r="E1739" s="2" t="s">
        <v>221</v>
      </c>
      <c r="F1739" s="2" t="s">
        <v>2601</v>
      </c>
      <c r="G1739" s="2">
        <v>4</v>
      </c>
      <c r="H1739" s="3">
        <v>383.51</v>
      </c>
      <c r="I1739" s="2">
        <v>15</v>
      </c>
      <c r="J1739" s="3">
        <v>230.11</v>
      </c>
      <c r="K1739" s="3">
        <v>1303.93</v>
      </c>
      <c r="L1739" s="3">
        <v>1143.5999999999999</v>
      </c>
      <c r="M1739" s="3">
        <v>160.33000000000001</v>
      </c>
      <c r="N1739" s="2" t="s">
        <v>23</v>
      </c>
      <c r="O1739" s="2" t="s">
        <v>24</v>
      </c>
      <c r="P1739" s="2" t="s">
        <v>33</v>
      </c>
      <c r="Q1739" s="2" t="s">
        <v>2328</v>
      </c>
      <c r="R1739" s="2" t="s">
        <v>49</v>
      </c>
    </row>
    <row r="1740" spans="1:18" x14ac:dyDescent="0.25">
      <c r="A1740" s="2" t="s">
        <v>3172</v>
      </c>
      <c r="B1740" s="6">
        <v>45816</v>
      </c>
      <c r="C1740" s="2" t="s">
        <v>2372</v>
      </c>
      <c r="D1740" s="2" t="s">
        <v>141</v>
      </c>
      <c r="E1740" s="2" t="s">
        <v>1403</v>
      </c>
      <c r="F1740" s="2" t="s">
        <v>1404</v>
      </c>
      <c r="G1740" s="2">
        <v>1</v>
      </c>
      <c r="H1740" s="3">
        <v>437.49</v>
      </c>
      <c r="I1740" s="2">
        <v>15</v>
      </c>
      <c r="J1740" s="3">
        <v>65.62</v>
      </c>
      <c r="K1740" s="3">
        <v>371.87</v>
      </c>
      <c r="L1740" s="3">
        <v>265.44</v>
      </c>
      <c r="M1740" s="3">
        <v>106.43</v>
      </c>
      <c r="N1740" s="2" t="s">
        <v>68</v>
      </c>
      <c r="O1740" s="2" t="s">
        <v>345</v>
      </c>
      <c r="P1740" s="2" t="s">
        <v>25</v>
      </c>
      <c r="Q1740" s="2" t="s">
        <v>3173</v>
      </c>
      <c r="R1740" s="2" t="s">
        <v>49</v>
      </c>
    </row>
    <row r="1741" spans="1:18" x14ac:dyDescent="0.25">
      <c r="A1741" s="2" t="s">
        <v>3208</v>
      </c>
      <c r="B1741" s="6">
        <v>45816</v>
      </c>
      <c r="C1741" s="2" t="s">
        <v>904</v>
      </c>
      <c r="D1741" s="2" t="s">
        <v>708</v>
      </c>
      <c r="E1741" s="2" t="s">
        <v>488</v>
      </c>
      <c r="F1741" s="2" t="s">
        <v>489</v>
      </c>
      <c r="G1741" s="2">
        <v>1</v>
      </c>
      <c r="H1741" s="3">
        <v>474.19</v>
      </c>
      <c r="I1741" s="2">
        <v>20</v>
      </c>
      <c r="J1741" s="3">
        <v>94.84</v>
      </c>
      <c r="K1741" s="3">
        <v>379.35</v>
      </c>
      <c r="L1741" s="3">
        <v>343.89</v>
      </c>
      <c r="M1741" s="3">
        <v>35.46</v>
      </c>
      <c r="N1741" s="2" t="s">
        <v>133</v>
      </c>
      <c r="O1741" s="2" t="s">
        <v>24</v>
      </c>
      <c r="P1741" s="2" t="s">
        <v>25</v>
      </c>
      <c r="Q1741" s="2" t="s">
        <v>3209</v>
      </c>
      <c r="R1741" s="2" t="s">
        <v>49</v>
      </c>
    </row>
    <row r="1742" spans="1:18" x14ac:dyDescent="0.25">
      <c r="A1742" s="2" t="s">
        <v>3375</v>
      </c>
      <c r="B1742" s="6">
        <v>45816</v>
      </c>
      <c r="C1742" s="2" t="s">
        <v>855</v>
      </c>
      <c r="D1742" s="2" t="s">
        <v>459</v>
      </c>
      <c r="E1742" s="2" t="s">
        <v>108</v>
      </c>
      <c r="F1742" s="2" t="s">
        <v>682</v>
      </c>
      <c r="G1742" s="2">
        <v>4</v>
      </c>
      <c r="H1742" s="3">
        <v>72.64</v>
      </c>
      <c r="I1742" s="2">
        <v>0</v>
      </c>
      <c r="J1742" s="3">
        <v>0</v>
      </c>
      <c r="K1742" s="3">
        <v>290.56</v>
      </c>
      <c r="L1742" s="3">
        <v>237.48</v>
      </c>
      <c r="M1742" s="3">
        <v>53.08</v>
      </c>
      <c r="N1742" s="2" t="s">
        <v>68</v>
      </c>
      <c r="O1742" s="2" t="s">
        <v>24</v>
      </c>
      <c r="P1742" s="2" t="s">
        <v>25</v>
      </c>
      <c r="Q1742" s="2" t="s">
        <v>144</v>
      </c>
      <c r="R1742" s="2" t="s">
        <v>49</v>
      </c>
    </row>
    <row r="1743" spans="1:18" x14ac:dyDescent="0.25">
      <c r="A1743" s="2" t="s">
        <v>3660</v>
      </c>
      <c r="B1743" s="6">
        <v>45816</v>
      </c>
      <c r="C1743" s="2" t="s">
        <v>1551</v>
      </c>
      <c r="D1743" s="2" t="s">
        <v>459</v>
      </c>
      <c r="E1743" s="2" t="s">
        <v>366</v>
      </c>
      <c r="F1743" s="2" t="s">
        <v>1137</v>
      </c>
      <c r="G1743" s="2">
        <v>7</v>
      </c>
      <c r="H1743" s="3">
        <v>78.23</v>
      </c>
      <c r="I1743" s="2">
        <v>15</v>
      </c>
      <c r="J1743" s="3">
        <v>82.14</v>
      </c>
      <c r="K1743" s="3">
        <v>465.47</v>
      </c>
      <c r="L1743" s="3">
        <v>415.59</v>
      </c>
      <c r="M1743" s="3">
        <v>49.88</v>
      </c>
      <c r="N1743" s="2" t="s">
        <v>23</v>
      </c>
      <c r="O1743" s="2" t="s">
        <v>24</v>
      </c>
      <c r="P1743" s="2" t="s">
        <v>25</v>
      </c>
      <c r="Q1743" s="2" t="s">
        <v>2560</v>
      </c>
      <c r="R1743" s="2" t="s">
        <v>49</v>
      </c>
    </row>
    <row r="1744" spans="1:18" x14ac:dyDescent="0.25">
      <c r="A1744" s="2" t="s">
        <v>4105</v>
      </c>
      <c r="B1744" s="6">
        <v>45816</v>
      </c>
      <c r="C1744" s="2" t="s">
        <v>3747</v>
      </c>
      <c r="D1744" s="2" t="s">
        <v>759</v>
      </c>
      <c r="E1744" s="2" t="s">
        <v>303</v>
      </c>
      <c r="F1744" s="2" t="s">
        <v>1216</v>
      </c>
      <c r="G1744" s="2">
        <v>7</v>
      </c>
      <c r="H1744" s="3">
        <v>228.73</v>
      </c>
      <c r="I1744" s="2">
        <v>0</v>
      </c>
      <c r="J1744" s="3">
        <v>0</v>
      </c>
      <c r="K1744" s="3">
        <v>1601.11</v>
      </c>
      <c r="L1744" s="3">
        <v>1327.83</v>
      </c>
      <c r="M1744" s="3">
        <v>273.27999999999997</v>
      </c>
      <c r="N1744" s="2" t="s">
        <v>47</v>
      </c>
      <c r="O1744" s="2" t="s">
        <v>24</v>
      </c>
      <c r="P1744" s="2" t="s">
        <v>55</v>
      </c>
      <c r="Q1744" s="2" t="s">
        <v>4106</v>
      </c>
      <c r="R1744" s="2" t="s">
        <v>49</v>
      </c>
    </row>
    <row r="1745" spans="1:18" x14ac:dyDescent="0.25">
      <c r="A1745" s="2" t="s">
        <v>4425</v>
      </c>
      <c r="B1745" s="6">
        <v>45816</v>
      </c>
      <c r="C1745" s="2" t="s">
        <v>2677</v>
      </c>
      <c r="D1745" s="2" t="s">
        <v>147</v>
      </c>
      <c r="E1745" s="2" t="s">
        <v>973</v>
      </c>
      <c r="F1745" s="2" t="s">
        <v>974</v>
      </c>
      <c r="G1745" s="2">
        <v>5</v>
      </c>
      <c r="H1745" s="3">
        <v>337.24</v>
      </c>
      <c r="I1745" s="2">
        <v>20</v>
      </c>
      <c r="J1745" s="3">
        <v>337.24</v>
      </c>
      <c r="K1745" s="3">
        <v>1348.96</v>
      </c>
      <c r="L1745" s="3">
        <v>1306.0999999999999</v>
      </c>
      <c r="M1745" s="3">
        <v>42.86</v>
      </c>
      <c r="N1745" s="2" t="s">
        <v>23</v>
      </c>
      <c r="O1745" s="2" t="s">
        <v>24</v>
      </c>
      <c r="P1745" s="2" t="s">
        <v>33</v>
      </c>
      <c r="Q1745" s="2" t="s">
        <v>2400</v>
      </c>
      <c r="R1745" s="2" t="s">
        <v>49</v>
      </c>
    </row>
    <row r="1746" spans="1:18" x14ac:dyDescent="0.25">
      <c r="A1746" s="2" t="s">
        <v>1578</v>
      </c>
      <c r="B1746" s="6">
        <v>45785</v>
      </c>
      <c r="C1746" s="2" t="s">
        <v>1003</v>
      </c>
      <c r="D1746" s="2" t="s">
        <v>714</v>
      </c>
      <c r="E1746" s="2" t="s">
        <v>550</v>
      </c>
      <c r="F1746" s="2" t="s">
        <v>551</v>
      </c>
      <c r="G1746" s="2">
        <v>7</v>
      </c>
      <c r="H1746" s="3">
        <v>180.72</v>
      </c>
      <c r="I1746" s="2">
        <v>10</v>
      </c>
      <c r="J1746" s="3">
        <v>126.5</v>
      </c>
      <c r="K1746" s="3">
        <v>1138.54</v>
      </c>
      <c r="L1746" s="3">
        <v>869.68</v>
      </c>
      <c r="M1746" s="3">
        <v>268.86</v>
      </c>
      <c r="N1746" s="2" t="s">
        <v>47</v>
      </c>
      <c r="O1746" s="2" t="s">
        <v>24</v>
      </c>
      <c r="P1746" s="2" t="s">
        <v>33</v>
      </c>
      <c r="Q1746" s="2" t="s">
        <v>1579</v>
      </c>
      <c r="R1746" s="2" t="s">
        <v>49</v>
      </c>
    </row>
    <row r="1747" spans="1:18" x14ac:dyDescent="0.25">
      <c r="A1747" s="2" t="s">
        <v>2604</v>
      </c>
      <c r="B1747" s="6">
        <v>45785</v>
      </c>
      <c r="C1747" s="2" t="s">
        <v>348</v>
      </c>
      <c r="D1747" s="2" t="s">
        <v>2605</v>
      </c>
      <c r="E1747" s="2" t="s">
        <v>1031</v>
      </c>
      <c r="F1747" s="2" t="s">
        <v>1032</v>
      </c>
      <c r="G1747" s="2">
        <v>8</v>
      </c>
      <c r="H1747" s="3">
        <v>277.77999999999997</v>
      </c>
      <c r="I1747" s="2">
        <v>20</v>
      </c>
      <c r="J1747" s="3">
        <v>444.45</v>
      </c>
      <c r="K1747" s="3">
        <v>1777.79</v>
      </c>
      <c r="L1747" s="3">
        <v>1838.88</v>
      </c>
      <c r="M1747" s="3">
        <v>-61.09</v>
      </c>
      <c r="N1747" s="2" t="s">
        <v>68</v>
      </c>
      <c r="O1747" s="2" t="s">
        <v>24</v>
      </c>
      <c r="P1747" s="2" t="s">
        <v>25</v>
      </c>
      <c r="Q1747" s="2" t="s">
        <v>2494</v>
      </c>
      <c r="R1747" s="2" t="s">
        <v>49</v>
      </c>
    </row>
    <row r="1748" spans="1:18" x14ac:dyDescent="0.25">
      <c r="A1748" s="2" t="s">
        <v>4073</v>
      </c>
      <c r="B1748" s="6">
        <v>45785</v>
      </c>
      <c r="C1748" s="2" t="s">
        <v>4074</v>
      </c>
      <c r="D1748" s="2" t="s">
        <v>360</v>
      </c>
      <c r="E1748" s="2" t="s">
        <v>671</v>
      </c>
      <c r="F1748" s="2" t="s">
        <v>756</v>
      </c>
      <c r="G1748" s="2">
        <v>3</v>
      </c>
      <c r="H1748" s="3">
        <v>353.05</v>
      </c>
      <c r="I1748" s="2">
        <v>0</v>
      </c>
      <c r="J1748" s="3">
        <v>0</v>
      </c>
      <c r="K1748" s="3">
        <v>1059.1500000000001</v>
      </c>
      <c r="L1748" s="3">
        <v>788.4</v>
      </c>
      <c r="M1748" s="3">
        <v>270.75</v>
      </c>
      <c r="N1748" s="2" t="s">
        <v>80</v>
      </c>
      <c r="O1748" s="2" t="s">
        <v>24</v>
      </c>
      <c r="P1748" s="2" t="s">
        <v>25</v>
      </c>
      <c r="Q1748" s="2" t="s">
        <v>720</v>
      </c>
      <c r="R1748" s="2" t="s">
        <v>49</v>
      </c>
    </row>
    <row r="1749" spans="1:18" x14ac:dyDescent="0.25">
      <c r="A1749" s="2" t="s">
        <v>4390</v>
      </c>
      <c r="B1749" s="6">
        <v>45785</v>
      </c>
      <c r="C1749" s="2" t="s">
        <v>1775</v>
      </c>
      <c r="D1749" s="2" t="s">
        <v>275</v>
      </c>
      <c r="E1749" s="2" t="s">
        <v>1063</v>
      </c>
      <c r="F1749" s="2" t="s">
        <v>1064</v>
      </c>
      <c r="G1749" s="2">
        <v>7</v>
      </c>
      <c r="H1749" s="3">
        <v>56.7</v>
      </c>
      <c r="I1749" s="2">
        <v>15</v>
      </c>
      <c r="J1749" s="3">
        <v>59.54</v>
      </c>
      <c r="K1749" s="3">
        <v>337.36</v>
      </c>
      <c r="L1749" s="3">
        <v>262.36</v>
      </c>
      <c r="M1749" s="3">
        <v>75</v>
      </c>
      <c r="N1749" s="2" t="s">
        <v>133</v>
      </c>
      <c r="O1749" s="2" t="s">
        <v>24</v>
      </c>
      <c r="P1749" s="2" t="s">
        <v>55</v>
      </c>
      <c r="Q1749" s="2" t="s">
        <v>1147</v>
      </c>
      <c r="R1749" s="2" t="s">
        <v>49</v>
      </c>
    </row>
    <row r="1750" spans="1:18" x14ac:dyDescent="0.25">
      <c r="A1750" s="2" t="s">
        <v>481</v>
      </c>
      <c r="B1750" s="6">
        <v>45755</v>
      </c>
      <c r="C1750" s="2" t="s">
        <v>482</v>
      </c>
      <c r="D1750" s="2" t="s">
        <v>119</v>
      </c>
      <c r="E1750" s="2" t="s">
        <v>478</v>
      </c>
      <c r="F1750" s="2" t="s">
        <v>479</v>
      </c>
      <c r="G1750" s="2">
        <v>3</v>
      </c>
      <c r="H1750" s="3">
        <v>141.11000000000001</v>
      </c>
      <c r="I1750" s="2">
        <v>0</v>
      </c>
      <c r="J1750" s="3">
        <v>0</v>
      </c>
      <c r="K1750" s="3">
        <v>423.33</v>
      </c>
      <c r="L1750" s="3">
        <v>347.73</v>
      </c>
      <c r="M1750" s="3">
        <v>75.599999999999994</v>
      </c>
      <c r="N1750" s="2" t="s">
        <v>133</v>
      </c>
      <c r="O1750" s="2" t="s">
        <v>24</v>
      </c>
      <c r="P1750" s="2" t="s">
        <v>25</v>
      </c>
      <c r="Q1750" s="2" t="s">
        <v>334</v>
      </c>
      <c r="R1750" s="2" t="s">
        <v>49</v>
      </c>
    </row>
    <row r="1751" spans="1:18" x14ac:dyDescent="0.25">
      <c r="A1751" s="2" t="s">
        <v>1949</v>
      </c>
      <c r="B1751" s="6">
        <v>45755</v>
      </c>
      <c r="C1751" s="2" t="s">
        <v>1144</v>
      </c>
      <c r="D1751" s="2" t="s">
        <v>365</v>
      </c>
      <c r="E1751" s="2" t="s">
        <v>108</v>
      </c>
      <c r="F1751" s="2" t="s">
        <v>1950</v>
      </c>
      <c r="G1751" s="2">
        <v>1</v>
      </c>
      <c r="H1751" s="3">
        <v>459.58</v>
      </c>
      <c r="I1751" s="2">
        <v>0</v>
      </c>
      <c r="J1751" s="3">
        <v>0</v>
      </c>
      <c r="K1751" s="3">
        <v>459.58</v>
      </c>
      <c r="L1751" s="3">
        <v>386.89</v>
      </c>
      <c r="M1751" s="3">
        <v>72.69</v>
      </c>
      <c r="N1751" s="2" t="s">
        <v>68</v>
      </c>
      <c r="O1751" s="2" t="s">
        <v>24</v>
      </c>
      <c r="P1751" s="2" t="s">
        <v>25</v>
      </c>
      <c r="Q1751" s="2" t="s">
        <v>1951</v>
      </c>
      <c r="R1751" s="2" t="s">
        <v>49</v>
      </c>
    </row>
    <row r="1752" spans="1:18" x14ac:dyDescent="0.25">
      <c r="A1752" s="2" t="s">
        <v>2184</v>
      </c>
      <c r="B1752" s="6">
        <v>45755</v>
      </c>
      <c r="C1752" s="2" t="s">
        <v>2185</v>
      </c>
      <c r="D1752" s="2" t="s">
        <v>280</v>
      </c>
      <c r="E1752" s="2" t="s">
        <v>90</v>
      </c>
      <c r="F1752" s="2" t="s">
        <v>91</v>
      </c>
      <c r="G1752" s="2">
        <v>2</v>
      </c>
      <c r="H1752" s="3">
        <v>124.84</v>
      </c>
      <c r="I1752" s="2">
        <v>0</v>
      </c>
      <c r="J1752" s="3">
        <v>0</v>
      </c>
      <c r="K1752" s="3">
        <v>249.68</v>
      </c>
      <c r="L1752" s="3">
        <v>194.7</v>
      </c>
      <c r="M1752" s="3">
        <v>54.98</v>
      </c>
      <c r="N1752" s="2" t="s">
        <v>133</v>
      </c>
      <c r="O1752" s="2" t="s">
        <v>24</v>
      </c>
      <c r="P1752" s="2" t="s">
        <v>25</v>
      </c>
      <c r="Q1752" s="2" t="s">
        <v>1271</v>
      </c>
      <c r="R1752" s="2" t="s">
        <v>49</v>
      </c>
    </row>
    <row r="1753" spans="1:18" x14ac:dyDescent="0.25">
      <c r="A1753" s="2" t="s">
        <v>2309</v>
      </c>
      <c r="B1753" s="6">
        <v>45755</v>
      </c>
      <c r="C1753" s="2" t="s">
        <v>2310</v>
      </c>
      <c r="D1753" s="2" t="s">
        <v>253</v>
      </c>
      <c r="E1753" s="2" t="s">
        <v>31</v>
      </c>
      <c r="F1753" s="2" t="s">
        <v>32</v>
      </c>
      <c r="G1753" s="2">
        <v>4</v>
      </c>
      <c r="H1753" s="3">
        <v>219.39</v>
      </c>
      <c r="I1753" s="2">
        <v>0</v>
      </c>
      <c r="J1753" s="3">
        <v>0</v>
      </c>
      <c r="K1753" s="3">
        <v>877.56</v>
      </c>
      <c r="L1753" s="3">
        <v>781.76</v>
      </c>
      <c r="M1753" s="3">
        <v>95.8</v>
      </c>
      <c r="N1753" s="2" t="s">
        <v>40</v>
      </c>
      <c r="O1753" s="2" t="s">
        <v>24</v>
      </c>
      <c r="P1753" s="2" t="s">
        <v>25</v>
      </c>
      <c r="Q1753" s="2" t="s">
        <v>1491</v>
      </c>
      <c r="R1753" s="2" t="s">
        <v>49</v>
      </c>
    </row>
    <row r="1754" spans="1:18" x14ac:dyDescent="0.25">
      <c r="A1754" s="2" t="s">
        <v>3254</v>
      </c>
      <c r="B1754" s="6">
        <v>45755</v>
      </c>
      <c r="C1754" s="2" t="s">
        <v>2364</v>
      </c>
      <c r="D1754" s="2" t="s">
        <v>414</v>
      </c>
      <c r="E1754" s="2" t="s">
        <v>1820</v>
      </c>
      <c r="F1754" s="2" t="s">
        <v>1394</v>
      </c>
      <c r="G1754" s="2">
        <v>8</v>
      </c>
      <c r="H1754" s="3">
        <v>99.54</v>
      </c>
      <c r="I1754" s="2">
        <v>0</v>
      </c>
      <c r="J1754" s="3">
        <v>0</v>
      </c>
      <c r="K1754" s="3">
        <v>796.32</v>
      </c>
      <c r="L1754" s="3">
        <v>638.55999999999995</v>
      </c>
      <c r="M1754" s="3">
        <v>157.76</v>
      </c>
      <c r="N1754" s="2" t="s">
        <v>47</v>
      </c>
      <c r="O1754" s="2" t="s">
        <v>24</v>
      </c>
      <c r="P1754" s="2" t="s">
        <v>25</v>
      </c>
      <c r="Q1754" s="2" t="s">
        <v>1999</v>
      </c>
      <c r="R1754" s="2" t="s">
        <v>49</v>
      </c>
    </row>
    <row r="1755" spans="1:18" x14ac:dyDescent="0.25">
      <c r="A1755" s="2" t="s">
        <v>3836</v>
      </c>
      <c r="B1755" s="6">
        <v>45755</v>
      </c>
      <c r="C1755" s="2" t="s">
        <v>534</v>
      </c>
      <c r="D1755" s="2" t="s">
        <v>666</v>
      </c>
      <c r="E1755" s="2" t="s">
        <v>913</v>
      </c>
      <c r="F1755" s="2" t="s">
        <v>471</v>
      </c>
      <c r="G1755" s="2">
        <v>3</v>
      </c>
      <c r="H1755" s="3">
        <v>372.61</v>
      </c>
      <c r="I1755" s="2">
        <v>20</v>
      </c>
      <c r="J1755" s="3">
        <v>223.57</v>
      </c>
      <c r="K1755" s="3">
        <v>894.26</v>
      </c>
      <c r="L1755" s="3">
        <v>959.73</v>
      </c>
      <c r="M1755" s="3">
        <v>-65.47</v>
      </c>
      <c r="N1755" s="2" t="s">
        <v>68</v>
      </c>
      <c r="O1755" s="2" t="s">
        <v>24</v>
      </c>
      <c r="P1755" s="2" t="s">
        <v>25</v>
      </c>
      <c r="Q1755" s="2" t="s">
        <v>1017</v>
      </c>
      <c r="R1755" s="2" t="s">
        <v>49</v>
      </c>
    </row>
    <row r="1756" spans="1:18" x14ac:dyDescent="0.25">
      <c r="A1756" s="2" t="s">
        <v>4199</v>
      </c>
      <c r="B1756" s="6">
        <v>45755</v>
      </c>
      <c r="C1756" s="2" t="s">
        <v>4200</v>
      </c>
      <c r="D1756" s="2" t="s">
        <v>661</v>
      </c>
      <c r="E1756" s="2" t="s">
        <v>606</v>
      </c>
      <c r="F1756" s="2" t="s">
        <v>1270</v>
      </c>
      <c r="G1756" s="2">
        <v>1</v>
      </c>
      <c r="H1756" s="3">
        <v>224.28</v>
      </c>
      <c r="I1756" s="2">
        <v>0</v>
      </c>
      <c r="J1756" s="3">
        <v>0</v>
      </c>
      <c r="K1756" s="3">
        <v>224.28</v>
      </c>
      <c r="L1756" s="3">
        <v>192.39</v>
      </c>
      <c r="M1756" s="3">
        <v>31.89</v>
      </c>
      <c r="N1756" s="2" t="s">
        <v>80</v>
      </c>
      <c r="O1756" s="2" t="s">
        <v>24</v>
      </c>
      <c r="P1756" s="2" t="s">
        <v>25</v>
      </c>
      <c r="Q1756" s="2" t="s">
        <v>2340</v>
      </c>
      <c r="R1756" s="2" t="s">
        <v>49</v>
      </c>
    </row>
    <row r="1757" spans="1:18" x14ac:dyDescent="0.25">
      <c r="A1757" s="2" t="s">
        <v>4346</v>
      </c>
      <c r="B1757" s="6">
        <v>45755</v>
      </c>
      <c r="C1757" s="2" t="s">
        <v>1128</v>
      </c>
      <c r="D1757" s="2" t="s">
        <v>1991</v>
      </c>
      <c r="E1757" s="2" t="s">
        <v>303</v>
      </c>
      <c r="F1757" s="2" t="s">
        <v>1983</v>
      </c>
      <c r="G1757" s="2">
        <v>6</v>
      </c>
      <c r="H1757" s="3">
        <v>403.23</v>
      </c>
      <c r="I1757" s="2">
        <v>10</v>
      </c>
      <c r="J1757" s="3">
        <v>241.94</v>
      </c>
      <c r="K1757" s="3">
        <v>2177.44</v>
      </c>
      <c r="L1757" s="3">
        <v>1560.36</v>
      </c>
      <c r="M1757" s="3">
        <v>617.08000000000004</v>
      </c>
      <c r="N1757" s="2" t="s">
        <v>47</v>
      </c>
      <c r="O1757" s="2" t="s">
        <v>24</v>
      </c>
      <c r="P1757" s="2" t="s">
        <v>25</v>
      </c>
      <c r="Q1757" s="2" t="s">
        <v>2588</v>
      </c>
      <c r="R1757" s="2" t="s">
        <v>49</v>
      </c>
    </row>
    <row r="1758" spans="1:18" x14ac:dyDescent="0.25">
      <c r="A1758" s="2" t="s">
        <v>1199</v>
      </c>
      <c r="B1758" s="6">
        <v>45724</v>
      </c>
      <c r="C1758" s="2" t="s">
        <v>1200</v>
      </c>
      <c r="D1758" s="2" t="s">
        <v>158</v>
      </c>
      <c r="E1758" s="2" t="s">
        <v>1066</v>
      </c>
      <c r="F1758" s="2" t="s">
        <v>1201</v>
      </c>
      <c r="G1758" s="2">
        <v>1</v>
      </c>
      <c r="H1758" s="3">
        <v>306.62</v>
      </c>
      <c r="I1758" s="2">
        <v>0</v>
      </c>
      <c r="J1758" s="3">
        <v>0</v>
      </c>
      <c r="K1758" s="3">
        <v>352.61</v>
      </c>
      <c r="L1758" s="3">
        <v>259.93</v>
      </c>
      <c r="M1758" s="3">
        <v>92.68</v>
      </c>
      <c r="N1758" s="2" t="s">
        <v>23</v>
      </c>
      <c r="O1758" s="2" t="s">
        <v>345</v>
      </c>
      <c r="P1758" s="2" t="s">
        <v>55</v>
      </c>
      <c r="Q1758" s="2" t="s">
        <v>1202</v>
      </c>
      <c r="R1758" s="2" t="s">
        <v>27</v>
      </c>
    </row>
    <row r="1759" spans="1:18" x14ac:dyDescent="0.25">
      <c r="A1759" s="2" t="s">
        <v>2132</v>
      </c>
      <c r="B1759" s="6">
        <v>45724</v>
      </c>
      <c r="C1759" s="2" t="s">
        <v>1029</v>
      </c>
      <c r="D1759" s="2" t="s">
        <v>107</v>
      </c>
      <c r="E1759" s="2" t="s">
        <v>1453</v>
      </c>
      <c r="F1759" s="2" t="s">
        <v>1454</v>
      </c>
      <c r="G1759" s="2">
        <v>6</v>
      </c>
      <c r="H1759" s="3">
        <v>67.94</v>
      </c>
      <c r="I1759" s="2">
        <v>0</v>
      </c>
      <c r="J1759" s="3">
        <v>0</v>
      </c>
      <c r="K1759" s="3">
        <v>468.79</v>
      </c>
      <c r="L1759" s="3">
        <v>288.89999999999998</v>
      </c>
      <c r="M1759" s="3">
        <v>179.89</v>
      </c>
      <c r="N1759" s="2" t="s">
        <v>23</v>
      </c>
      <c r="O1759" s="2" t="s">
        <v>24</v>
      </c>
      <c r="P1759" s="2" t="s">
        <v>25</v>
      </c>
      <c r="Q1759" s="2" t="s">
        <v>2133</v>
      </c>
      <c r="R1759" s="2" t="s">
        <v>27</v>
      </c>
    </row>
    <row r="1760" spans="1:18" x14ac:dyDescent="0.25">
      <c r="A1760" s="2" t="s">
        <v>2180</v>
      </c>
      <c r="B1760" s="6">
        <v>45724</v>
      </c>
      <c r="C1760" s="2" t="s">
        <v>931</v>
      </c>
      <c r="D1760" s="2" t="s">
        <v>389</v>
      </c>
      <c r="E1760" s="2" t="s">
        <v>1347</v>
      </c>
      <c r="F1760" s="2" t="s">
        <v>1313</v>
      </c>
      <c r="G1760" s="2">
        <v>4</v>
      </c>
      <c r="H1760" s="3">
        <v>90.53</v>
      </c>
      <c r="I1760" s="2">
        <v>10</v>
      </c>
      <c r="J1760" s="3">
        <v>36.21</v>
      </c>
      <c r="K1760" s="3">
        <v>374.8</v>
      </c>
      <c r="L1760" s="3">
        <v>276.36</v>
      </c>
      <c r="M1760" s="3">
        <v>98.44</v>
      </c>
      <c r="N1760" s="2" t="s">
        <v>80</v>
      </c>
      <c r="O1760" s="2" t="s">
        <v>24</v>
      </c>
      <c r="P1760" s="2" t="s">
        <v>25</v>
      </c>
      <c r="Q1760" s="2" t="s">
        <v>2181</v>
      </c>
      <c r="R1760" s="2" t="s">
        <v>27</v>
      </c>
    </row>
    <row r="1761" spans="1:18" x14ac:dyDescent="0.25">
      <c r="A1761" s="2" t="s">
        <v>2959</v>
      </c>
      <c r="B1761" s="6">
        <v>45724</v>
      </c>
      <c r="C1761" s="2" t="s">
        <v>596</v>
      </c>
      <c r="D1761" s="2" t="s">
        <v>314</v>
      </c>
      <c r="E1761" s="2" t="s">
        <v>1309</v>
      </c>
      <c r="F1761" s="2" t="s">
        <v>2612</v>
      </c>
      <c r="G1761" s="2">
        <v>4</v>
      </c>
      <c r="H1761" s="3">
        <v>329.69</v>
      </c>
      <c r="I1761" s="2">
        <v>0</v>
      </c>
      <c r="J1761" s="3">
        <v>0</v>
      </c>
      <c r="K1761" s="3">
        <v>1516.57</v>
      </c>
      <c r="L1761" s="3">
        <v>989</v>
      </c>
      <c r="M1761" s="3">
        <v>527.57000000000005</v>
      </c>
      <c r="N1761" s="2" t="s">
        <v>80</v>
      </c>
      <c r="O1761" s="2" t="s">
        <v>24</v>
      </c>
      <c r="P1761" s="2" t="s">
        <v>25</v>
      </c>
      <c r="Q1761" s="2" t="s">
        <v>1736</v>
      </c>
      <c r="R1761" s="2" t="s">
        <v>27</v>
      </c>
    </row>
    <row r="1762" spans="1:18" x14ac:dyDescent="0.25">
      <c r="A1762" s="2" t="s">
        <v>3929</v>
      </c>
      <c r="B1762" s="6">
        <v>45724</v>
      </c>
      <c r="C1762" s="2" t="s">
        <v>834</v>
      </c>
      <c r="D1762" s="2" t="s">
        <v>2552</v>
      </c>
      <c r="E1762" s="2" t="s">
        <v>1289</v>
      </c>
      <c r="F1762" s="2" t="s">
        <v>635</v>
      </c>
      <c r="G1762" s="2">
        <v>3</v>
      </c>
      <c r="H1762" s="3">
        <v>82.38</v>
      </c>
      <c r="I1762" s="2">
        <v>10</v>
      </c>
      <c r="J1762" s="3">
        <v>24.71</v>
      </c>
      <c r="K1762" s="3">
        <v>255.79</v>
      </c>
      <c r="L1762" s="3">
        <v>162.75</v>
      </c>
      <c r="M1762" s="3">
        <v>93.04</v>
      </c>
      <c r="N1762" s="2" t="s">
        <v>80</v>
      </c>
      <c r="O1762" s="2" t="s">
        <v>24</v>
      </c>
      <c r="P1762" s="2" t="s">
        <v>33</v>
      </c>
      <c r="Q1762" s="2" t="s">
        <v>975</v>
      </c>
      <c r="R1762" s="2" t="s">
        <v>27</v>
      </c>
    </row>
    <row r="1763" spans="1:18" x14ac:dyDescent="0.25">
      <c r="A1763" s="2" t="s">
        <v>4238</v>
      </c>
      <c r="B1763" s="6">
        <v>45724</v>
      </c>
      <c r="C1763" s="2" t="s">
        <v>1945</v>
      </c>
      <c r="D1763" s="2" t="s">
        <v>264</v>
      </c>
      <c r="E1763" s="2" t="s">
        <v>1247</v>
      </c>
      <c r="F1763" s="2" t="s">
        <v>474</v>
      </c>
      <c r="G1763" s="2">
        <v>8</v>
      </c>
      <c r="H1763" s="3">
        <v>388.66</v>
      </c>
      <c r="I1763" s="2">
        <v>15</v>
      </c>
      <c r="J1763" s="3">
        <v>466.39</v>
      </c>
      <c r="K1763" s="3">
        <v>3039.32</v>
      </c>
      <c r="L1763" s="3">
        <v>2287.1999999999998</v>
      </c>
      <c r="M1763" s="3">
        <v>752.12</v>
      </c>
      <c r="N1763" s="2" t="s">
        <v>47</v>
      </c>
      <c r="O1763" s="2" t="s">
        <v>24</v>
      </c>
      <c r="P1763" s="2" t="s">
        <v>25</v>
      </c>
      <c r="Q1763" s="2" t="s">
        <v>1105</v>
      </c>
      <c r="R1763" s="2" t="s">
        <v>27</v>
      </c>
    </row>
    <row r="1764" spans="1:18" x14ac:dyDescent="0.25">
      <c r="A1764" s="2" t="s">
        <v>4601</v>
      </c>
      <c r="B1764" s="6">
        <v>45724</v>
      </c>
      <c r="C1764" s="2" t="s">
        <v>1041</v>
      </c>
      <c r="D1764" s="2" t="s">
        <v>52</v>
      </c>
      <c r="E1764" s="2" t="s">
        <v>433</v>
      </c>
      <c r="F1764" s="2" t="s">
        <v>1140</v>
      </c>
      <c r="G1764" s="2">
        <v>2</v>
      </c>
      <c r="H1764" s="3">
        <v>313.47000000000003</v>
      </c>
      <c r="I1764" s="2">
        <v>10</v>
      </c>
      <c r="J1764" s="3">
        <v>62.69</v>
      </c>
      <c r="K1764" s="3">
        <v>648.89</v>
      </c>
      <c r="L1764" s="3">
        <v>492.24</v>
      </c>
      <c r="M1764" s="3">
        <v>156.65</v>
      </c>
      <c r="N1764" s="2" t="s">
        <v>40</v>
      </c>
      <c r="O1764" s="2" t="s">
        <v>24</v>
      </c>
      <c r="P1764" s="2" t="s">
        <v>25</v>
      </c>
      <c r="Q1764" s="2" t="s">
        <v>911</v>
      </c>
      <c r="R1764" s="2" t="s">
        <v>27</v>
      </c>
    </row>
    <row r="1765" spans="1:18" x14ac:dyDescent="0.25">
      <c r="A1765" s="2" t="s">
        <v>1183</v>
      </c>
      <c r="B1765" s="6">
        <v>45696</v>
      </c>
      <c r="C1765" s="2" t="s">
        <v>1184</v>
      </c>
      <c r="D1765" s="2" t="s">
        <v>882</v>
      </c>
      <c r="E1765" s="2" t="s">
        <v>1185</v>
      </c>
      <c r="F1765" s="2" t="s">
        <v>848</v>
      </c>
      <c r="G1765" s="2">
        <v>8</v>
      </c>
      <c r="H1765" s="3">
        <v>272.18</v>
      </c>
      <c r="I1765" s="2">
        <v>0</v>
      </c>
      <c r="J1765" s="3">
        <v>0</v>
      </c>
      <c r="K1765" s="3">
        <v>2504.06</v>
      </c>
      <c r="L1765" s="3">
        <v>1557.12</v>
      </c>
      <c r="M1765" s="3">
        <v>946.94</v>
      </c>
      <c r="N1765" s="2" t="s">
        <v>133</v>
      </c>
      <c r="O1765" s="2" t="s">
        <v>24</v>
      </c>
      <c r="P1765" s="2" t="s">
        <v>25</v>
      </c>
      <c r="Q1765" s="2" t="s">
        <v>1186</v>
      </c>
      <c r="R1765" s="2" t="s">
        <v>27</v>
      </c>
    </row>
    <row r="1766" spans="1:18" x14ac:dyDescent="0.25">
      <c r="A1766" s="2" t="s">
        <v>1531</v>
      </c>
      <c r="B1766" s="6">
        <v>45696</v>
      </c>
      <c r="C1766" s="2" t="s">
        <v>1532</v>
      </c>
      <c r="D1766" s="2" t="s">
        <v>170</v>
      </c>
      <c r="E1766" s="2" t="s">
        <v>243</v>
      </c>
      <c r="F1766" s="2" t="s">
        <v>222</v>
      </c>
      <c r="G1766" s="2">
        <v>3</v>
      </c>
      <c r="H1766" s="3">
        <v>227.44</v>
      </c>
      <c r="I1766" s="2">
        <v>0</v>
      </c>
      <c r="J1766" s="3">
        <v>0</v>
      </c>
      <c r="K1766" s="3">
        <v>784.67</v>
      </c>
      <c r="L1766" s="3">
        <v>572.70000000000005</v>
      </c>
      <c r="M1766" s="3">
        <v>211.97</v>
      </c>
      <c r="N1766" s="2" t="s">
        <v>47</v>
      </c>
      <c r="O1766" s="2" t="s">
        <v>24</v>
      </c>
      <c r="P1766" s="2" t="s">
        <v>25</v>
      </c>
      <c r="Q1766" s="2" t="s">
        <v>1533</v>
      </c>
      <c r="R1766" s="2" t="s">
        <v>27</v>
      </c>
    </row>
    <row r="1767" spans="1:18" x14ac:dyDescent="0.25">
      <c r="A1767" s="2" t="s">
        <v>1626</v>
      </c>
      <c r="B1767" s="6">
        <v>45696</v>
      </c>
      <c r="C1767" s="2" t="s">
        <v>1627</v>
      </c>
      <c r="D1767" s="2" t="s">
        <v>302</v>
      </c>
      <c r="E1767" s="2" t="s">
        <v>1471</v>
      </c>
      <c r="F1767" s="2" t="s">
        <v>1628</v>
      </c>
      <c r="G1767" s="2">
        <v>1</v>
      </c>
      <c r="H1767" s="3">
        <v>343.56</v>
      </c>
      <c r="I1767" s="2">
        <v>15</v>
      </c>
      <c r="J1767" s="3">
        <v>51.53</v>
      </c>
      <c r="K1767" s="3">
        <v>335.83</v>
      </c>
      <c r="L1767" s="3">
        <v>216.32</v>
      </c>
      <c r="M1767" s="3">
        <v>119.51</v>
      </c>
      <c r="N1767" s="2" t="s">
        <v>80</v>
      </c>
      <c r="O1767" s="2" t="s">
        <v>24</v>
      </c>
      <c r="P1767" s="2" t="s">
        <v>25</v>
      </c>
      <c r="Q1767" s="2" t="s">
        <v>1629</v>
      </c>
      <c r="R1767" s="2" t="s">
        <v>27</v>
      </c>
    </row>
    <row r="1768" spans="1:18" x14ac:dyDescent="0.25">
      <c r="A1768" s="2" t="s">
        <v>1899</v>
      </c>
      <c r="B1768" s="6">
        <v>45696</v>
      </c>
      <c r="C1768" s="2" t="s">
        <v>469</v>
      </c>
      <c r="D1768" s="2" t="s">
        <v>1096</v>
      </c>
      <c r="E1768" s="2" t="s">
        <v>120</v>
      </c>
      <c r="F1768" s="2" t="s">
        <v>1365</v>
      </c>
      <c r="G1768" s="2">
        <v>5</v>
      </c>
      <c r="H1768" s="3">
        <v>420.08</v>
      </c>
      <c r="I1768" s="2">
        <v>10</v>
      </c>
      <c r="J1768" s="3">
        <v>210.04</v>
      </c>
      <c r="K1768" s="3">
        <v>2173.91</v>
      </c>
      <c r="L1768" s="3">
        <v>1742.05</v>
      </c>
      <c r="M1768" s="3">
        <v>431.86</v>
      </c>
      <c r="N1768" s="2" t="s">
        <v>80</v>
      </c>
      <c r="O1768" s="2" t="s">
        <v>24</v>
      </c>
      <c r="P1768" s="2" t="s">
        <v>33</v>
      </c>
      <c r="Q1768" s="2" t="s">
        <v>1719</v>
      </c>
      <c r="R1768" s="2" t="s">
        <v>27</v>
      </c>
    </row>
    <row r="1769" spans="1:18" x14ac:dyDescent="0.25">
      <c r="A1769" s="2" t="s">
        <v>2192</v>
      </c>
      <c r="B1769" s="6">
        <v>45696</v>
      </c>
      <c r="C1769" s="2" t="s">
        <v>977</v>
      </c>
      <c r="D1769" s="2" t="s">
        <v>812</v>
      </c>
      <c r="E1769" s="2" t="s">
        <v>400</v>
      </c>
      <c r="F1769" s="2" t="s">
        <v>401</v>
      </c>
      <c r="G1769" s="2">
        <v>5</v>
      </c>
      <c r="H1769" s="3">
        <v>537.21</v>
      </c>
      <c r="I1769" s="2">
        <v>0</v>
      </c>
      <c r="J1769" s="3">
        <v>0</v>
      </c>
      <c r="K1769" s="3">
        <v>3088.96</v>
      </c>
      <c r="L1769" s="3">
        <v>1895.95</v>
      </c>
      <c r="M1769" s="3">
        <v>1193.01</v>
      </c>
      <c r="N1769" s="2" t="s">
        <v>80</v>
      </c>
      <c r="O1769" s="2" t="s">
        <v>24</v>
      </c>
      <c r="P1769" s="2" t="s">
        <v>25</v>
      </c>
      <c r="Q1769" s="2" t="s">
        <v>387</v>
      </c>
      <c r="R1769" s="2" t="s">
        <v>27</v>
      </c>
    </row>
    <row r="1770" spans="1:18" x14ac:dyDescent="0.25">
      <c r="A1770" s="2" t="s">
        <v>2287</v>
      </c>
      <c r="B1770" s="6">
        <v>45696</v>
      </c>
      <c r="C1770" s="2" t="s">
        <v>2288</v>
      </c>
      <c r="D1770" s="2" t="s">
        <v>141</v>
      </c>
      <c r="E1770" s="2" t="s">
        <v>1180</v>
      </c>
      <c r="F1770" s="2" t="s">
        <v>1716</v>
      </c>
      <c r="G1770" s="2">
        <v>2</v>
      </c>
      <c r="H1770" s="3">
        <v>437.49</v>
      </c>
      <c r="I1770" s="2">
        <v>0</v>
      </c>
      <c r="J1770" s="3">
        <v>0</v>
      </c>
      <c r="K1770" s="3">
        <v>1006.23</v>
      </c>
      <c r="L1770" s="3">
        <v>530.88</v>
      </c>
      <c r="M1770" s="3">
        <v>475.35</v>
      </c>
      <c r="N1770" s="2" t="s">
        <v>68</v>
      </c>
      <c r="O1770" s="2" t="s">
        <v>24</v>
      </c>
      <c r="P1770" s="2" t="s">
        <v>55</v>
      </c>
      <c r="Q1770" s="2" t="s">
        <v>2119</v>
      </c>
      <c r="R1770" s="2" t="s">
        <v>27</v>
      </c>
    </row>
    <row r="1771" spans="1:18" x14ac:dyDescent="0.25">
      <c r="A1771" s="2" t="s">
        <v>2329</v>
      </c>
      <c r="B1771" s="6">
        <v>45696</v>
      </c>
      <c r="C1771" s="2" t="s">
        <v>283</v>
      </c>
      <c r="D1771" s="2" t="s">
        <v>84</v>
      </c>
      <c r="E1771" s="2" t="s">
        <v>248</v>
      </c>
      <c r="F1771" s="2" t="s">
        <v>249</v>
      </c>
      <c r="G1771" s="2">
        <v>5</v>
      </c>
      <c r="H1771" s="3">
        <v>269.06</v>
      </c>
      <c r="I1771" s="2">
        <v>0</v>
      </c>
      <c r="J1771" s="3">
        <v>0</v>
      </c>
      <c r="K1771" s="3">
        <v>1547.09</v>
      </c>
      <c r="L1771" s="3">
        <v>970.3</v>
      </c>
      <c r="M1771" s="3">
        <v>576.79</v>
      </c>
      <c r="N1771" s="2" t="s">
        <v>40</v>
      </c>
      <c r="O1771" s="2" t="s">
        <v>24</v>
      </c>
      <c r="P1771" s="2" t="s">
        <v>25</v>
      </c>
      <c r="Q1771" s="2" t="s">
        <v>2330</v>
      </c>
      <c r="R1771" s="2" t="s">
        <v>27</v>
      </c>
    </row>
    <row r="1772" spans="1:18" x14ac:dyDescent="0.25">
      <c r="A1772" s="2" t="s">
        <v>2722</v>
      </c>
      <c r="B1772" s="6">
        <v>45696</v>
      </c>
      <c r="C1772" s="2" t="s">
        <v>1548</v>
      </c>
      <c r="D1772" s="2" t="s">
        <v>326</v>
      </c>
      <c r="E1772" s="2" t="s">
        <v>584</v>
      </c>
      <c r="F1772" s="2" t="s">
        <v>585</v>
      </c>
      <c r="G1772" s="2">
        <v>2</v>
      </c>
      <c r="H1772" s="3">
        <v>400.33</v>
      </c>
      <c r="I1772" s="2">
        <v>0</v>
      </c>
      <c r="J1772" s="3">
        <v>0</v>
      </c>
      <c r="K1772" s="3">
        <v>920.76</v>
      </c>
      <c r="L1772" s="3">
        <v>681.8</v>
      </c>
      <c r="M1772" s="3">
        <v>238.96</v>
      </c>
      <c r="N1772" s="2" t="s">
        <v>68</v>
      </c>
      <c r="O1772" s="2" t="s">
        <v>24</v>
      </c>
      <c r="P1772" s="2" t="s">
        <v>25</v>
      </c>
      <c r="Q1772" s="2" t="s">
        <v>1562</v>
      </c>
      <c r="R1772" s="2" t="s">
        <v>27</v>
      </c>
    </row>
    <row r="1773" spans="1:18" x14ac:dyDescent="0.25">
      <c r="A1773" s="2" t="s">
        <v>3120</v>
      </c>
      <c r="B1773" s="6">
        <v>45696</v>
      </c>
      <c r="C1773" s="2" t="s">
        <v>3121</v>
      </c>
      <c r="D1773" s="2" t="s">
        <v>113</v>
      </c>
      <c r="E1773" s="2" t="s">
        <v>709</v>
      </c>
      <c r="F1773" s="2" t="s">
        <v>710</v>
      </c>
      <c r="G1773" s="2">
        <v>3</v>
      </c>
      <c r="H1773" s="3">
        <v>253.11</v>
      </c>
      <c r="I1773" s="2">
        <v>20</v>
      </c>
      <c r="J1773" s="3">
        <v>151.87</v>
      </c>
      <c r="K1773" s="3">
        <v>698.58</v>
      </c>
      <c r="L1773" s="3">
        <v>572.22</v>
      </c>
      <c r="M1773" s="3">
        <v>126.36</v>
      </c>
      <c r="N1773" s="2" t="s">
        <v>40</v>
      </c>
      <c r="O1773" s="2" t="s">
        <v>24</v>
      </c>
      <c r="P1773" s="2" t="s">
        <v>33</v>
      </c>
      <c r="Q1773" s="2" t="s">
        <v>3122</v>
      </c>
      <c r="R1773" s="2" t="s">
        <v>27</v>
      </c>
    </row>
    <row r="1774" spans="1:18" x14ac:dyDescent="0.25">
      <c r="A1774" s="2" t="s">
        <v>3276</v>
      </c>
      <c r="B1774" s="6">
        <v>45696</v>
      </c>
      <c r="C1774" s="2" t="s">
        <v>3277</v>
      </c>
      <c r="D1774" s="2" t="s">
        <v>1658</v>
      </c>
      <c r="E1774" s="2" t="s">
        <v>1180</v>
      </c>
      <c r="F1774" s="2" t="s">
        <v>929</v>
      </c>
      <c r="G1774" s="2">
        <v>2</v>
      </c>
      <c r="H1774" s="3">
        <v>233.47</v>
      </c>
      <c r="I1774" s="2">
        <v>0</v>
      </c>
      <c r="J1774" s="3">
        <v>0</v>
      </c>
      <c r="K1774" s="3">
        <v>536.98</v>
      </c>
      <c r="L1774" s="3">
        <v>377.96</v>
      </c>
      <c r="M1774" s="3">
        <v>159.02000000000001</v>
      </c>
      <c r="N1774" s="2" t="s">
        <v>80</v>
      </c>
      <c r="O1774" s="2" t="s">
        <v>24</v>
      </c>
      <c r="P1774" s="2" t="s">
        <v>25</v>
      </c>
      <c r="Q1774" s="2" t="s">
        <v>914</v>
      </c>
      <c r="R1774" s="2" t="s">
        <v>27</v>
      </c>
    </row>
    <row r="1775" spans="1:18" x14ac:dyDescent="0.25">
      <c r="A1775" s="2" t="s">
        <v>3897</v>
      </c>
      <c r="B1775" s="6">
        <v>45696</v>
      </c>
      <c r="C1775" s="2" t="s">
        <v>3898</v>
      </c>
      <c r="D1775" s="2" t="s">
        <v>882</v>
      </c>
      <c r="E1775" s="2" t="s">
        <v>445</v>
      </c>
      <c r="F1775" s="2" t="s">
        <v>2276</v>
      </c>
      <c r="G1775" s="2">
        <v>2</v>
      </c>
      <c r="H1775" s="3">
        <v>262.77</v>
      </c>
      <c r="I1775" s="2">
        <v>0</v>
      </c>
      <c r="J1775" s="3">
        <v>0</v>
      </c>
      <c r="K1775" s="3">
        <v>604.37</v>
      </c>
      <c r="L1775" s="3">
        <v>389.28</v>
      </c>
      <c r="M1775" s="3">
        <v>215.09</v>
      </c>
      <c r="N1775" s="2" t="s">
        <v>133</v>
      </c>
      <c r="O1775" s="2" t="s">
        <v>24</v>
      </c>
      <c r="P1775" s="2" t="s">
        <v>25</v>
      </c>
      <c r="Q1775" s="2" t="s">
        <v>1835</v>
      </c>
      <c r="R1775" s="2" t="s">
        <v>27</v>
      </c>
    </row>
    <row r="1776" spans="1:18" x14ac:dyDescent="0.25">
      <c r="A1776" s="2" t="s">
        <v>3996</v>
      </c>
      <c r="B1776" s="6">
        <v>45696</v>
      </c>
      <c r="C1776" s="2" t="s">
        <v>876</v>
      </c>
      <c r="D1776" s="2" t="s">
        <v>1991</v>
      </c>
      <c r="E1776" s="2" t="s">
        <v>950</v>
      </c>
      <c r="F1776" s="2" t="s">
        <v>356</v>
      </c>
      <c r="G1776" s="2">
        <v>7</v>
      </c>
      <c r="H1776" s="3">
        <v>389.96</v>
      </c>
      <c r="I1776" s="2">
        <v>15</v>
      </c>
      <c r="J1776" s="3">
        <v>409.46</v>
      </c>
      <c r="K1776" s="3">
        <v>2668.3</v>
      </c>
      <c r="L1776" s="3">
        <v>1820.42</v>
      </c>
      <c r="M1776" s="3">
        <v>847.88</v>
      </c>
      <c r="N1776" s="2" t="s">
        <v>23</v>
      </c>
      <c r="O1776" s="2" t="s">
        <v>24</v>
      </c>
      <c r="P1776" s="2" t="s">
        <v>55</v>
      </c>
      <c r="Q1776" s="2" t="s">
        <v>941</v>
      </c>
      <c r="R1776" s="2" t="s">
        <v>27</v>
      </c>
    </row>
    <row r="1777" spans="1:18" x14ac:dyDescent="0.25">
      <c r="A1777" s="2" t="s">
        <v>4164</v>
      </c>
      <c r="B1777" s="6">
        <v>45696</v>
      </c>
      <c r="C1777" s="2" t="s">
        <v>1128</v>
      </c>
      <c r="D1777" s="2" t="s">
        <v>454</v>
      </c>
      <c r="E1777" s="2" t="s">
        <v>400</v>
      </c>
      <c r="F1777" s="2" t="s">
        <v>401</v>
      </c>
      <c r="G1777" s="2">
        <v>6</v>
      </c>
      <c r="H1777" s="3">
        <v>408.46</v>
      </c>
      <c r="I1777" s="2">
        <v>0</v>
      </c>
      <c r="J1777" s="3">
        <v>0</v>
      </c>
      <c r="K1777" s="3">
        <v>2818.37</v>
      </c>
      <c r="L1777" s="3">
        <v>1862.28</v>
      </c>
      <c r="M1777" s="3">
        <v>956.09</v>
      </c>
      <c r="N1777" s="2" t="s">
        <v>23</v>
      </c>
      <c r="O1777" s="2" t="s">
        <v>24</v>
      </c>
      <c r="P1777" s="2" t="s">
        <v>25</v>
      </c>
      <c r="Q1777" s="2" t="s">
        <v>3723</v>
      </c>
      <c r="R1777" s="2" t="s">
        <v>27</v>
      </c>
    </row>
    <row r="1778" spans="1:18" x14ac:dyDescent="0.25">
      <c r="A1778" s="2" t="s">
        <v>4313</v>
      </c>
      <c r="B1778" s="6">
        <v>45696</v>
      </c>
      <c r="C1778" s="2" t="s">
        <v>3202</v>
      </c>
      <c r="D1778" s="2" t="s">
        <v>652</v>
      </c>
      <c r="E1778" s="2" t="s">
        <v>120</v>
      </c>
      <c r="F1778" s="2" t="s">
        <v>1968</v>
      </c>
      <c r="G1778" s="2">
        <v>7</v>
      </c>
      <c r="H1778" s="3">
        <v>350.79</v>
      </c>
      <c r="I1778" s="2">
        <v>0</v>
      </c>
      <c r="J1778" s="3">
        <v>0</v>
      </c>
      <c r="K1778" s="3">
        <v>2823.86</v>
      </c>
      <c r="L1778" s="3">
        <v>2032.31</v>
      </c>
      <c r="M1778" s="3">
        <v>791.55</v>
      </c>
      <c r="N1778" s="2" t="s">
        <v>133</v>
      </c>
      <c r="O1778" s="2" t="s">
        <v>24</v>
      </c>
      <c r="P1778" s="2" t="s">
        <v>25</v>
      </c>
      <c r="Q1778" s="2" t="s">
        <v>4314</v>
      </c>
      <c r="R1778" s="2" t="s">
        <v>27</v>
      </c>
    </row>
    <row r="1779" spans="1:18" x14ac:dyDescent="0.25">
      <c r="A1779" s="2" t="s">
        <v>4448</v>
      </c>
      <c r="B1779" s="6">
        <v>45696</v>
      </c>
      <c r="C1779" s="2" t="s">
        <v>3023</v>
      </c>
      <c r="D1779" s="2" t="s">
        <v>124</v>
      </c>
      <c r="E1779" s="2" t="s">
        <v>704</v>
      </c>
      <c r="F1779" s="2" t="s">
        <v>182</v>
      </c>
      <c r="G1779" s="2">
        <v>3</v>
      </c>
      <c r="H1779" s="3">
        <v>397.22</v>
      </c>
      <c r="I1779" s="2">
        <v>0</v>
      </c>
      <c r="J1779" s="3">
        <v>0</v>
      </c>
      <c r="K1779" s="3">
        <v>1370.41</v>
      </c>
      <c r="L1779" s="3">
        <v>958.11</v>
      </c>
      <c r="M1779" s="3">
        <v>412.3</v>
      </c>
      <c r="N1779" s="2" t="s">
        <v>40</v>
      </c>
      <c r="O1779" s="2" t="s">
        <v>24</v>
      </c>
      <c r="P1779" s="2" t="s">
        <v>55</v>
      </c>
      <c r="Q1779" s="2" t="s">
        <v>2899</v>
      </c>
      <c r="R1779" s="2" t="s">
        <v>27</v>
      </c>
    </row>
    <row r="1780" spans="1:18" x14ac:dyDescent="0.25">
      <c r="A1780" s="2" t="s">
        <v>4515</v>
      </c>
      <c r="B1780" s="6">
        <v>45696</v>
      </c>
      <c r="C1780" s="2" t="s">
        <v>1062</v>
      </c>
      <c r="D1780" s="2" t="s">
        <v>377</v>
      </c>
      <c r="E1780" s="2" t="s">
        <v>285</v>
      </c>
      <c r="F1780" s="2" t="s">
        <v>2070</v>
      </c>
      <c r="G1780" s="2">
        <v>6</v>
      </c>
      <c r="H1780" s="3">
        <v>59.94</v>
      </c>
      <c r="I1780" s="2">
        <v>0</v>
      </c>
      <c r="J1780" s="3">
        <v>0</v>
      </c>
      <c r="K1780" s="3">
        <v>413.59</v>
      </c>
      <c r="L1780" s="3">
        <v>258.06</v>
      </c>
      <c r="M1780" s="3">
        <v>155.53</v>
      </c>
      <c r="N1780" s="2" t="s">
        <v>68</v>
      </c>
      <c r="O1780" s="2" t="s">
        <v>24</v>
      </c>
      <c r="P1780" s="2" t="s">
        <v>25</v>
      </c>
      <c r="Q1780" s="2" t="s">
        <v>2688</v>
      </c>
      <c r="R1780" s="2" t="s">
        <v>27</v>
      </c>
    </row>
    <row r="1781" spans="1:18" x14ac:dyDescent="0.25">
      <c r="A1781" s="2" t="s">
        <v>1542</v>
      </c>
      <c r="B1781" s="6">
        <v>45665</v>
      </c>
      <c r="C1781" s="2" t="s">
        <v>739</v>
      </c>
      <c r="D1781" s="2" t="s">
        <v>365</v>
      </c>
      <c r="E1781" s="2" t="s">
        <v>1471</v>
      </c>
      <c r="F1781" s="2" t="s">
        <v>1472</v>
      </c>
      <c r="G1781" s="2">
        <v>2</v>
      </c>
      <c r="H1781" s="3">
        <v>459.58</v>
      </c>
      <c r="I1781" s="2">
        <v>0</v>
      </c>
      <c r="J1781" s="3">
        <v>0</v>
      </c>
      <c r="K1781" s="3">
        <v>919.16</v>
      </c>
      <c r="L1781" s="3">
        <v>773.78</v>
      </c>
      <c r="M1781" s="3">
        <v>145.38</v>
      </c>
      <c r="N1781" s="2" t="s">
        <v>80</v>
      </c>
      <c r="O1781" s="2" t="s">
        <v>24</v>
      </c>
      <c r="P1781" s="2" t="s">
        <v>55</v>
      </c>
      <c r="Q1781" s="2" t="s">
        <v>1543</v>
      </c>
      <c r="R1781" s="2" t="s">
        <v>49</v>
      </c>
    </row>
    <row r="1782" spans="1:18" x14ac:dyDescent="0.25">
      <c r="A1782" s="2" t="s">
        <v>3491</v>
      </c>
      <c r="B1782" s="6">
        <v>45665</v>
      </c>
      <c r="C1782" s="2" t="s">
        <v>2069</v>
      </c>
      <c r="D1782" s="2" t="s">
        <v>895</v>
      </c>
      <c r="E1782" s="2" t="s">
        <v>544</v>
      </c>
      <c r="F1782" s="2" t="s">
        <v>545</v>
      </c>
      <c r="G1782" s="2">
        <v>4</v>
      </c>
      <c r="H1782" s="3">
        <v>438.7</v>
      </c>
      <c r="I1782" s="2">
        <v>0</v>
      </c>
      <c r="J1782" s="3">
        <v>0</v>
      </c>
      <c r="K1782" s="3">
        <v>1754.8</v>
      </c>
      <c r="L1782" s="3">
        <v>1480.72</v>
      </c>
      <c r="M1782" s="3">
        <v>274.08</v>
      </c>
      <c r="N1782" s="2" t="s">
        <v>80</v>
      </c>
      <c r="O1782" s="2" t="s">
        <v>24</v>
      </c>
      <c r="P1782" s="2" t="s">
        <v>55</v>
      </c>
      <c r="Q1782" s="2" t="s">
        <v>2126</v>
      </c>
      <c r="R1782" s="2" t="s">
        <v>49</v>
      </c>
    </row>
    <row r="1783" spans="1:18" x14ac:dyDescent="0.25">
      <c r="A1783" s="2" t="s">
        <v>1614</v>
      </c>
      <c r="B1783" s="6">
        <v>45869</v>
      </c>
      <c r="C1783" s="2" t="s">
        <v>1615</v>
      </c>
      <c r="D1783" s="2" t="s">
        <v>158</v>
      </c>
      <c r="E1783" s="2" t="s">
        <v>567</v>
      </c>
      <c r="F1783" s="2" t="s">
        <v>929</v>
      </c>
      <c r="G1783" s="2">
        <v>2</v>
      </c>
      <c r="H1783" s="3">
        <v>306.62</v>
      </c>
      <c r="I1783" s="2">
        <v>15</v>
      </c>
      <c r="J1783" s="3">
        <v>91.99</v>
      </c>
      <c r="K1783" s="3">
        <v>521.25</v>
      </c>
      <c r="L1783" s="3">
        <v>519.86</v>
      </c>
      <c r="M1783" s="3">
        <v>1.39</v>
      </c>
      <c r="N1783" s="2" t="s">
        <v>40</v>
      </c>
      <c r="O1783" s="2" t="s">
        <v>24</v>
      </c>
      <c r="P1783" s="2" t="s">
        <v>25</v>
      </c>
      <c r="Q1783" s="2" t="s">
        <v>1616</v>
      </c>
      <c r="R1783" s="2" t="s">
        <v>49</v>
      </c>
    </row>
    <row r="1784" spans="1:18" x14ac:dyDescent="0.25">
      <c r="A1784" s="2" t="s">
        <v>3562</v>
      </c>
      <c r="B1784" s="6">
        <v>45869</v>
      </c>
      <c r="C1784" s="2" t="s">
        <v>1724</v>
      </c>
      <c r="D1784" s="2" t="s">
        <v>686</v>
      </c>
      <c r="E1784" s="2" t="s">
        <v>165</v>
      </c>
      <c r="F1784" s="2" t="s">
        <v>166</v>
      </c>
      <c r="G1784" s="2">
        <v>4</v>
      </c>
      <c r="H1784" s="3">
        <v>451.89</v>
      </c>
      <c r="I1784" s="2">
        <v>0</v>
      </c>
      <c r="J1784" s="3">
        <v>0</v>
      </c>
      <c r="K1784" s="3">
        <v>1807.56</v>
      </c>
      <c r="L1784" s="3">
        <v>1548.64</v>
      </c>
      <c r="M1784" s="3">
        <v>258.92</v>
      </c>
      <c r="N1784" s="2" t="s">
        <v>23</v>
      </c>
      <c r="O1784" s="2" t="s">
        <v>24</v>
      </c>
      <c r="P1784" s="2" t="s">
        <v>25</v>
      </c>
      <c r="Q1784" s="2" t="s">
        <v>3563</v>
      </c>
      <c r="R1784" s="2" t="s">
        <v>49</v>
      </c>
    </row>
    <row r="1785" spans="1:18" x14ac:dyDescent="0.25">
      <c r="A1785" s="2" t="s">
        <v>4118</v>
      </c>
      <c r="B1785" s="6">
        <v>45869</v>
      </c>
      <c r="C1785" s="2" t="s">
        <v>851</v>
      </c>
      <c r="D1785" s="2" t="s">
        <v>231</v>
      </c>
      <c r="E1785" s="2" t="s">
        <v>321</v>
      </c>
      <c r="F1785" s="2" t="s">
        <v>322</v>
      </c>
      <c r="G1785" s="2">
        <v>3</v>
      </c>
      <c r="H1785" s="3">
        <v>418.79</v>
      </c>
      <c r="I1785" s="2">
        <v>0</v>
      </c>
      <c r="J1785" s="3">
        <v>0</v>
      </c>
      <c r="K1785" s="3">
        <v>1256.3699999999999</v>
      </c>
      <c r="L1785" s="3">
        <v>926.82</v>
      </c>
      <c r="M1785" s="3">
        <v>329.55</v>
      </c>
      <c r="N1785" s="2" t="s">
        <v>23</v>
      </c>
      <c r="O1785" s="2" t="s">
        <v>24</v>
      </c>
      <c r="P1785" s="2" t="s">
        <v>25</v>
      </c>
      <c r="Q1785" s="2" t="s">
        <v>456</v>
      </c>
      <c r="R1785" s="2" t="s">
        <v>49</v>
      </c>
    </row>
    <row r="1786" spans="1:18" x14ac:dyDescent="0.25">
      <c r="A1786" s="2" t="s">
        <v>267</v>
      </c>
      <c r="B1786" s="6">
        <v>45868</v>
      </c>
      <c r="C1786" s="2" t="s">
        <v>268</v>
      </c>
      <c r="D1786" s="2" t="s">
        <v>269</v>
      </c>
      <c r="E1786" s="2" t="s">
        <v>270</v>
      </c>
      <c r="F1786" s="2" t="s">
        <v>271</v>
      </c>
      <c r="G1786" s="2">
        <v>1</v>
      </c>
      <c r="H1786" s="3">
        <v>155.55000000000001</v>
      </c>
      <c r="I1786" s="2">
        <v>10</v>
      </c>
      <c r="J1786" s="3">
        <v>15.55</v>
      </c>
      <c r="K1786" s="3">
        <v>140</v>
      </c>
      <c r="L1786" s="3">
        <v>137.63999999999999</v>
      </c>
      <c r="M1786" s="3">
        <v>2.36</v>
      </c>
      <c r="N1786" s="2" t="s">
        <v>47</v>
      </c>
      <c r="O1786" s="2" t="s">
        <v>24</v>
      </c>
      <c r="P1786" s="2" t="s">
        <v>25</v>
      </c>
      <c r="Q1786" s="2" t="s">
        <v>272</v>
      </c>
      <c r="R1786" s="2" t="s">
        <v>49</v>
      </c>
    </row>
    <row r="1787" spans="1:18" x14ac:dyDescent="0.25">
      <c r="A1787" s="2" t="s">
        <v>1568</v>
      </c>
      <c r="B1787" s="6">
        <v>45868</v>
      </c>
      <c r="C1787" s="2" t="s">
        <v>542</v>
      </c>
      <c r="D1787" s="2" t="s">
        <v>1382</v>
      </c>
      <c r="E1787" s="2" t="s">
        <v>285</v>
      </c>
      <c r="F1787" s="2" t="s">
        <v>286</v>
      </c>
      <c r="G1787" s="2">
        <v>5</v>
      </c>
      <c r="H1787" s="3">
        <v>326.05</v>
      </c>
      <c r="I1787" s="2">
        <v>0</v>
      </c>
      <c r="J1787" s="3">
        <v>0</v>
      </c>
      <c r="K1787" s="3">
        <v>1630.25</v>
      </c>
      <c r="L1787" s="3">
        <v>1175.25</v>
      </c>
      <c r="M1787" s="3">
        <v>455</v>
      </c>
      <c r="N1787" s="2" t="s">
        <v>23</v>
      </c>
      <c r="O1787" s="2" t="s">
        <v>24</v>
      </c>
      <c r="P1787" s="2" t="s">
        <v>25</v>
      </c>
      <c r="Q1787" s="2" t="s">
        <v>1426</v>
      </c>
      <c r="R1787" s="2" t="s">
        <v>49</v>
      </c>
    </row>
    <row r="1788" spans="1:18" x14ac:dyDescent="0.25">
      <c r="A1788" s="2" t="s">
        <v>3189</v>
      </c>
      <c r="B1788" s="6">
        <v>45868</v>
      </c>
      <c r="C1788" s="2" t="s">
        <v>1945</v>
      </c>
      <c r="D1788" s="2" t="s">
        <v>2768</v>
      </c>
      <c r="E1788" s="2" t="s">
        <v>171</v>
      </c>
      <c r="F1788" s="2" t="s">
        <v>2950</v>
      </c>
      <c r="G1788" s="2">
        <v>5</v>
      </c>
      <c r="H1788" s="3">
        <v>409.77</v>
      </c>
      <c r="I1788" s="2">
        <v>15</v>
      </c>
      <c r="J1788" s="3">
        <v>307.33</v>
      </c>
      <c r="K1788" s="3">
        <v>1741.52</v>
      </c>
      <c r="L1788" s="3">
        <v>1414.95</v>
      </c>
      <c r="M1788" s="3">
        <v>326.57</v>
      </c>
      <c r="N1788" s="2" t="s">
        <v>23</v>
      </c>
      <c r="O1788" s="2" t="s">
        <v>24</v>
      </c>
      <c r="P1788" s="2" t="s">
        <v>55</v>
      </c>
      <c r="Q1788" s="2" t="s">
        <v>2928</v>
      </c>
      <c r="R1788" s="2" t="s">
        <v>49</v>
      </c>
    </row>
    <row r="1789" spans="1:18" x14ac:dyDescent="0.25">
      <c r="A1789" s="2" t="s">
        <v>3200</v>
      </c>
      <c r="B1789" s="6">
        <v>45868</v>
      </c>
      <c r="C1789" s="2" t="s">
        <v>1816</v>
      </c>
      <c r="D1789" s="2" t="s">
        <v>326</v>
      </c>
      <c r="E1789" s="2" t="s">
        <v>1323</v>
      </c>
      <c r="F1789" s="2" t="s">
        <v>1586</v>
      </c>
      <c r="G1789" s="2">
        <v>4</v>
      </c>
      <c r="H1789" s="3">
        <v>400.33</v>
      </c>
      <c r="I1789" s="2">
        <v>5</v>
      </c>
      <c r="J1789" s="3">
        <v>80.069999999999993</v>
      </c>
      <c r="K1789" s="3">
        <v>1521.25</v>
      </c>
      <c r="L1789" s="3">
        <v>1363.6</v>
      </c>
      <c r="M1789" s="3">
        <v>157.65</v>
      </c>
      <c r="N1789" s="2" t="s">
        <v>47</v>
      </c>
      <c r="O1789" s="2" t="s">
        <v>24</v>
      </c>
      <c r="P1789" s="2" t="s">
        <v>25</v>
      </c>
      <c r="Q1789" s="2" t="s">
        <v>1972</v>
      </c>
      <c r="R1789" s="2" t="s">
        <v>49</v>
      </c>
    </row>
    <row r="1790" spans="1:18" x14ac:dyDescent="0.25">
      <c r="A1790" s="2" t="s">
        <v>1480</v>
      </c>
      <c r="B1790" s="6">
        <v>45867</v>
      </c>
      <c r="C1790" s="2" t="s">
        <v>1058</v>
      </c>
      <c r="D1790" s="2" t="s">
        <v>802</v>
      </c>
      <c r="E1790" s="2" t="s">
        <v>700</v>
      </c>
      <c r="F1790" s="2" t="s">
        <v>1481</v>
      </c>
      <c r="G1790" s="2">
        <v>1</v>
      </c>
      <c r="H1790" s="3">
        <v>298.68</v>
      </c>
      <c r="I1790" s="2">
        <v>0</v>
      </c>
      <c r="J1790" s="3">
        <v>0</v>
      </c>
      <c r="K1790" s="3">
        <v>298.68</v>
      </c>
      <c r="L1790" s="3">
        <v>250.69</v>
      </c>
      <c r="M1790" s="3">
        <v>47.99</v>
      </c>
      <c r="N1790" s="2" t="s">
        <v>133</v>
      </c>
      <c r="O1790" s="2" t="s">
        <v>24</v>
      </c>
      <c r="P1790" s="2" t="s">
        <v>25</v>
      </c>
      <c r="Q1790" s="2" t="s">
        <v>1320</v>
      </c>
      <c r="R1790" s="2" t="s">
        <v>49</v>
      </c>
    </row>
    <row r="1791" spans="1:18" x14ac:dyDescent="0.25">
      <c r="A1791" s="2" t="s">
        <v>1672</v>
      </c>
      <c r="B1791" s="6">
        <v>45867</v>
      </c>
      <c r="C1791" s="2" t="s">
        <v>1673</v>
      </c>
      <c r="D1791" s="2" t="s">
        <v>377</v>
      </c>
      <c r="E1791" s="2" t="s">
        <v>309</v>
      </c>
      <c r="F1791" s="2" t="s">
        <v>450</v>
      </c>
      <c r="G1791" s="2">
        <v>3</v>
      </c>
      <c r="H1791" s="3">
        <v>57.88</v>
      </c>
      <c r="I1791" s="2">
        <v>5</v>
      </c>
      <c r="J1791" s="3">
        <v>8.68</v>
      </c>
      <c r="K1791" s="3">
        <v>164.96</v>
      </c>
      <c r="L1791" s="3">
        <v>129.03</v>
      </c>
      <c r="M1791" s="3">
        <v>35.93</v>
      </c>
      <c r="N1791" s="2" t="s">
        <v>23</v>
      </c>
      <c r="O1791" s="2" t="s">
        <v>24</v>
      </c>
      <c r="P1791" s="2" t="s">
        <v>55</v>
      </c>
      <c r="Q1791" s="2" t="s">
        <v>1674</v>
      </c>
      <c r="R1791" s="2" t="s">
        <v>49</v>
      </c>
    </row>
    <row r="1792" spans="1:18" x14ac:dyDescent="0.25">
      <c r="A1792" s="2" t="s">
        <v>1874</v>
      </c>
      <c r="B1792" s="6">
        <v>45867</v>
      </c>
      <c r="C1792" s="2" t="s">
        <v>1551</v>
      </c>
      <c r="D1792" s="2" t="s">
        <v>503</v>
      </c>
      <c r="E1792" s="2" t="s">
        <v>421</v>
      </c>
      <c r="F1792" s="2" t="s">
        <v>787</v>
      </c>
      <c r="G1792" s="2">
        <v>3</v>
      </c>
      <c r="H1792" s="3">
        <v>550.69000000000005</v>
      </c>
      <c r="I1792" s="2">
        <v>10</v>
      </c>
      <c r="J1792" s="3">
        <v>165.21</v>
      </c>
      <c r="K1792" s="3">
        <v>1486.86</v>
      </c>
      <c r="L1792" s="3">
        <v>1169.4000000000001</v>
      </c>
      <c r="M1792" s="3">
        <v>317.45999999999998</v>
      </c>
      <c r="N1792" s="2" t="s">
        <v>40</v>
      </c>
      <c r="O1792" s="2" t="s">
        <v>24</v>
      </c>
      <c r="P1792" s="2" t="s">
        <v>55</v>
      </c>
      <c r="Q1792" s="2" t="s">
        <v>1271</v>
      </c>
      <c r="R1792" s="2" t="s">
        <v>49</v>
      </c>
    </row>
    <row r="1793" spans="1:18" x14ac:dyDescent="0.25">
      <c r="A1793" s="2" t="s">
        <v>2623</v>
      </c>
      <c r="B1793" s="6">
        <v>45867</v>
      </c>
      <c r="C1793" s="2" t="s">
        <v>2394</v>
      </c>
      <c r="D1793" s="2" t="s">
        <v>237</v>
      </c>
      <c r="E1793" s="2" t="s">
        <v>1448</v>
      </c>
      <c r="F1793" s="2" t="s">
        <v>239</v>
      </c>
      <c r="G1793" s="2">
        <v>6</v>
      </c>
      <c r="H1793" s="3">
        <v>575.5</v>
      </c>
      <c r="I1793" s="2">
        <v>20</v>
      </c>
      <c r="J1793" s="3">
        <v>690.6</v>
      </c>
      <c r="K1793" s="3">
        <v>2762.4</v>
      </c>
      <c r="L1793" s="3">
        <v>2018.4</v>
      </c>
      <c r="M1793" s="3">
        <v>744</v>
      </c>
      <c r="N1793" s="2" t="s">
        <v>47</v>
      </c>
      <c r="O1793" s="2" t="s">
        <v>24</v>
      </c>
      <c r="P1793" s="2" t="s">
        <v>55</v>
      </c>
      <c r="Q1793" s="2" t="s">
        <v>1238</v>
      </c>
      <c r="R1793" s="2" t="s">
        <v>49</v>
      </c>
    </row>
    <row r="1794" spans="1:18" x14ac:dyDescent="0.25">
      <c r="A1794" s="2" t="s">
        <v>2912</v>
      </c>
      <c r="B1794" s="6">
        <v>45867</v>
      </c>
      <c r="C1794" s="2" t="s">
        <v>246</v>
      </c>
      <c r="D1794" s="2" t="s">
        <v>686</v>
      </c>
      <c r="E1794" s="2" t="s">
        <v>1471</v>
      </c>
      <c r="F1794" s="2" t="s">
        <v>1628</v>
      </c>
      <c r="G1794" s="2">
        <v>5</v>
      </c>
      <c r="H1794" s="3">
        <v>507.59</v>
      </c>
      <c r="I1794" s="2">
        <v>10</v>
      </c>
      <c r="J1794" s="3">
        <v>253.79</v>
      </c>
      <c r="K1794" s="3">
        <v>2284.16</v>
      </c>
      <c r="L1794" s="3">
        <v>1935.8</v>
      </c>
      <c r="M1794" s="3">
        <v>348.36</v>
      </c>
      <c r="N1794" s="2" t="s">
        <v>133</v>
      </c>
      <c r="O1794" s="2" t="s">
        <v>24</v>
      </c>
      <c r="P1794" s="2" t="s">
        <v>25</v>
      </c>
      <c r="Q1794" s="2" t="s">
        <v>563</v>
      </c>
      <c r="R1794" s="2" t="s">
        <v>49</v>
      </c>
    </row>
    <row r="1795" spans="1:18" x14ac:dyDescent="0.25">
      <c r="A1795" s="2" t="s">
        <v>3103</v>
      </c>
      <c r="B1795" s="6">
        <v>45867</v>
      </c>
      <c r="C1795" s="2" t="s">
        <v>3104</v>
      </c>
      <c r="D1795" s="2" t="s">
        <v>566</v>
      </c>
      <c r="E1795" s="2" t="s">
        <v>1031</v>
      </c>
      <c r="F1795" s="2" t="s">
        <v>1795</v>
      </c>
      <c r="G1795" s="2">
        <v>2</v>
      </c>
      <c r="H1795" s="3">
        <v>328.59</v>
      </c>
      <c r="I1795" s="2">
        <v>0</v>
      </c>
      <c r="J1795" s="3">
        <v>0</v>
      </c>
      <c r="K1795" s="3">
        <v>657.18</v>
      </c>
      <c r="L1795" s="3">
        <v>510.98</v>
      </c>
      <c r="M1795" s="3">
        <v>146.19999999999999</v>
      </c>
      <c r="N1795" s="2" t="s">
        <v>40</v>
      </c>
      <c r="O1795" s="2" t="s">
        <v>24</v>
      </c>
      <c r="P1795" s="2" t="s">
        <v>55</v>
      </c>
      <c r="Q1795" s="2" t="s">
        <v>3105</v>
      </c>
      <c r="R1795" s="2" t="s">
        <v>49</v>
      </c>
    </row>
    <row r="1796" spans="1:18" x14ac:dyDescent="0.25">
      <c r="A1796" s="2" t="s">
        <v>3518</v>
      </c>
      <c r="B1796" s="6">
        <v>45867</v>
      </c>
      <c r="C1796" s="2" t="s">
        <v>604</v>
      </c>
      <c r="D1796" s="2" t="s">
        <v>203</v>
      </c>
      <c r="E1796" s="2" t="s">
        <v>38</v>
      </c>
      <c r="F1796" s="2" t="s">
        <v>3275</v>
      </c>
      <c r="G1796" s="2">
        <v>8</v>
      </c>
      <c r="H1796" s="3">
        <v>226.78</v>
      </c>
      <c r="I1796" s="2">
        <v>0</v>
      </c>
      <c r="J1796" s="3">
        <v>0</v>
      </c>
      <c r="K1796" s="3">
        <v>1814.24</v>
      </c>
      <c r="L1796" s="3">
        <v>1361.6</v>
      </c>
      <c r="M1796" s="3">
        <v>452.64</v>
      </c>
      <c r="N1796" s="2" t="s">
        <v>80</v>
      </c>
      <c r="O1796" s="2" t="s">
        <v>24</v>
      </c>
      <c r="P1796" s="2" t="s">
        <v>25</v>
      </c>
      <c r="Q1796" s="2" t="s">
        <v>475</v>
      </c>
      <c r="R1796" s="2" t="s">
        <v>49</v>
      </c>
    </row>
    <row r="1797" spans="1:18" x14ac:dyDescent="0.25">
      <c r="A1797" s="2" t="s">
        <v>3598</v>
      </c>
      <c r="B1797" s="6">
        <v>45867</v>
      </c>
      <c r="C1797" s="2" t="s">
        <v>3599</v>
      </c>
      <c r="D1797" s="2" t="s">
        <v>141</v>
      </c>
      <c r="E1797" s="2" t="s">
        <v>390</v>
      </c>
      <c r="F1797" s="2" t="s">
        <v>391</v>
      </c>
      <c r="G1797" s="2">
        <v>4</v>
      </c>
      <c r="H1797" s="3">
        <v>437.49</v>
      </c>
      <c r="I1797" s="2">
        <v>20</v>
      </c>
      <c r="J1797" s="3">
        <v>349.99</v>
      </c>
      <c r="K1797" s="3">
        <v>1399.97</v>
      </c>
      <c r="L1797" s="3">
        <v>1061.76</v>
      </c>
      <c r="M1797" s="3">
        <v>338.21</v>
      </c>
      <c r="N1797" s="2" t="s">
        <v>80</v>
      </c>
      <c r="O1797" s="2" t="s">
        <v>24</v>
      </c>
      <c r="P1797" s="2" t="s">
        <v>25</v>
      </c>
      <c r="Q1797" s="2" t="s">
        <v>1760</v>
      </c>
      <c r="R1797" s="2" t="s">
        <v>49</v>
      </c>
    </row>
    <row r="1798" spans="1:18" x14ac:dyDescent="0.25">
      <c r="A1798" s="2" t="s">
        <v>3678</v>
      </c>
      <c r="B1798" s="6">
        <v>45867</v>
      </c>
      <c r="C1798" s="2" t="s">
        <v>2677</v>
      </c>
      <c r="D1798" s="2" t="s">
        <v>84</v>
      </c>
      <c r="E1798" s="2" t="s">
        <v>1289</v>
      </c>
      <c r="F1798" s="2" t="s">
        <v>1319</v>
      </c>
      <c r="G1798" s="2">
        <v>8</v>
      </c>
      <c r="H1798" s="3">
        <v>263.72000000000003</v>
      </c>
      <c r="I1798" s="2">
        <v>15</v>
      </c>
      <c r="J1798" s="3">
        <v>316.45999999999998</v>
      </c>
      <c r="K1798" s="3">
        <v>1793.3</v>
      </c>
      <c r="L1798" s="3">
        <v>1552.48</v>
      </c>
      <c r="M1798" s="3">
        <v>240.82</v>
      </c>
      <c r="N1798" s="2" t="s">
        <v>80</v>
      </c>
      <c r="O1798" s="2" t="s">
        <v>24</v>
      </c>
      <c r="P1798" s="2" t="s">
        <v>25</v>
      </c>
      <c r="Q1798" s="2" t="s">
        <v>2007</v>
      </c>
      <c r="R1798" s="2" t="s">
        <v>49</v>
      </c>
    </row>
    <row r="1799" spans="1:18" x14ac:dyDescent="0.25">
      <c r="A1799" s="2" t="s">
        <v>4481</v>
      </c>
      <c r="B1799" s="6">
        <v>45867</v>
      </c>
      <c r="C1799" s="2" t="s">
        <v>1624</v>
      </c>
      <c r="D1799" s="2" t="s">
        <v>308</v>
      </c>
      <c r="E1799" s="2" t="s">
        <v>584</v>
      </c>
      <c r="F1799" s="2" t="s">
        <v>39</v>
      </c>
      <c r="G1799" s="2">
        <v>3</v>
      </c>
      <c r="H1799" s="3">
        <v>510.28</v>
      </c>
      <c r="I1799" s="2">
        <v>15</v>
      </c>
      <c r="J1799" s="3">
        <v>229.63</v>
      </c>
      <c r="K1799" s="3">
        <v>1301.21</v>
      </c>
      <c r="L1799" s="3">
        <v>848.64</v>
      </c>
      <c r="M1799" s="3">
        <v>452.57</v>
      </c>
      <c r="N1799" s="2" t="s">
        <v>68</v>
      </c>
      <c r="O1799" s="2" t="s">
        <v>24</v>
      </c>
      <c r="P1799" s="2" t="s">
        <v>25</v>
      </c>
      <c r="Q1799" s="2" t="s">
        <v>691</v>
      </c>
      <c r="R1799" s="2" t="s">
        <v>49</v>
      </c>
    </row>
    <row r="1800" spans="1:18" x14ac:dyDescent="0.25">
      <c r="A1800" s="2" t="s">
        <v>1381</v>
      </c>
      <c r="B1800" s="6">
        <v>45866</v>
      </c>
      <c r="C1800" s="2" t="s">
        <v>274</v>
      </c>
      <c r="D1800" s="2" t="s">
        <v>1382</v>
      </c>
      <c r="E1800" s="2" t="s">
        <v>232</v>
      </c>
      <c r="F1800" s="2" t="s">
        <v>1132</v>
      </c>
      <c r="G1800" s="2">
        <v>3</v>
      </c>
      <c r="H1800" s="3">
        <v>340.78</v>
      </c>
      <c r="I1800" s="2">
        <v>0</v>
      </c>
      <c r="J1800" s="3">
        <v>0</v>
      </c>
      <c r="K1800" s="3">
        <v>1022.34</v>
      </c>
      <c r="L1800" s="3">
        <v>705.15</v>
      </c>
      <c r="M1800" s="3">
        <v>317.19</v>
      </c>
      <c r="N1800" s="2" t="s">
        <v>68</v>
      </c>
      <c r="O1800" s="2" t="s">
        <v>24</v>
      </c>
      <c r="P1800" s="2" t="s">
        <v>25</v>
      </c>
      <c r="Q1800" s="2" t="s">
        <v>525</v>
      </c>
      <c r="R1800" s="2" t="s">
        <v>49</v>
      </c>
    </row>
    <row r="1801" spans="1:18" x14ac:dyDescent="0.25">
      <c r="A1801" s="2" t="s">
        <v>3128</v>
      </c>
      <c r="B1801" s="6">
        <v>45866</v>
      </c>
      <c r="C1801" s="2" t="s">
        <v>2125</v>
      </c>
      <c r="D1801" s="2" t="s">
        <v>856</v>
      </c>
      <c r="E1801" s="2" t="s">
        <v>1109</v>
      </c>
      <c r="F1801" s="2" t="s">
        <v>1110</v>
      </c>
      <c r="G1801" s="2">
        <v>3</v>
      </c>
      <c r="H1801" s="3">
        <v>275.70999999999998</v>
      </c>
      <c r="I1801" s="2">
        <v>5</v>
      </c>
      <c r="J1801" s="3">
        <v>41.36</v>
      </c>
      <c r="K1801" s="3">
        <v>785.77</v>
      </c>
      <c r="L1801" s="3">
        <v>618.9</v>
      </c>
      <c r="M1801" s="3">
        <v>166.87</v>
      </c>
      <c r="N1801" s="2" t="s">
        <v>40</v>
      </c>
      <c r="O1801" s="2" t="s">
        <v>24</v>
      </c>
      <c r="P1801" s="2" t="s">
        <v>25</v>
      </c>
      <c r="Q1801" s="2" t="s">
        <v>1575</v>
      </c>
      <c r="R1801" s="2" t="s">
        <v>49</v>
      </c>
    </row>
    <row r="1802" spans="1:18" x14ac:dyDescent="0.25">
      <c r="A1802" s="2" t="s">
        <v>3480</v>
      </c>
      <c r="B1802" s="6">
        <v>45866</v>
      </c>
      <c r="C1802" s="2" t="s">
        <v>379</v>
      </c>
      <c r="D1802" s="2" t="s">
        <v>314</v>
      </c>
      <c r="E1802" s="2" t="s">
        <v>808</v>
      </c>
      <c r="F1802" s="2" t="s">
        <v>3117</v>
      </c>
      <c r="G1802" s="2">
        <v>8</v>
      </c>
      <c r="H1802" s="3">
        <v>366.27</v>
      </c>
      <c r="I1802" s="2">
        <v>20</v>
      </c>
      <c r="J1802" s="3">
        <v>586.03</v>
      </c>
      <c r="K1802" s="3">
        <v>2344.13</v>
      </c>
      <c r="L1802" s="3">
        <v>1978</v>
      </c>
      <c r="M1802" s="3">
        <v>366.13</v>
      </c>
      <c r="N1802" s="2" t="s">
        <v>40</v>
      </c>
      <c r="O1802" s="2" t="s">
        <v>24</v>
      </c>
      <c r="P1802" s="2" t="s">
        <v>25</v>
      </c>
      <c r="Q1802" s="2" t="s">
        <v>2296</v>
      </c>
      <c r="R1802" s="2" t="s">
        <v>49</v>
      </c>
    </row>
    <row r="1803" spans="1:18" x14ac:dyDescent="0.25">
      <c r="A1803" s="2" t="s">
        <v>3894</v>
      </c>
      <c r="B1803" s="6">
        <v>45866</v>
      </c>
      <c r="C1803" s="2" t="s">
        <v>993</v>
      </c>
      <c r="D1803" s="2" t="s">
        <v>203</v>
      </c>
      <c r="E1803" s="2" t="s">
        <v>120</v>
      </c>
      <c r="F1803" s="2" t="s">
        <v>265</v>
      </c>
      <c r="G1803" s="2">
        <v>6</v>
      </c>
      <c r="H1803" s="3">
        <v>216.55</v>
      </c>
      <c r="I1803" s="2">
        <v>5</v>
      </c>
      <c r="J1803" s="3">
        <v>64.97</v>
      </c>
      <c r="K1803" s="3">
        <v>1234.33</v>
      </c>
      <c r="L1803" s="3">
        <v>1021.2</v>
      </c>
      <c r="M1803" s="3">
        <v>213.13</v>
      </c>
      <c r="N1803" s="2" t="s">
        <v>68</v>
      </c>
      <c r="O1803" s="2" t="s">
        <v>24</v>
      </c>
      <c r="P1803" s="2" t="s">
        <v>55</v>
      </c>
      <c r="Q1803" s="2" t="s">
        <v>625</v>
      </c>
      <c r="R1803" s="2" t="s">
        <v>49</v>
      </c>
    </row>
    <row r="1804" spans="1:18" x14ac:dyDescent="0.25">
      <c r="A1804" s="2" t="s">
        <v>4501</v>
      </c>
      <c r="B1804" s="6">
        <v>45866</v>
      </c>
      <c r="C1804" s="2" t="s">
        <v>1240</v>
      </c>
      <c r="D1804" s="2" t="s">
        <v>1305</v>
      </c>
      <c r="E1804" s="2" t="s">
        <v>1086</v>
      </c>
      <c r="F1804" s="2" t="s">
        <v>1552</v>
      </c>
      <c r="G1804" s="2">
        <v>5</v>
      </c>
      <c r="H1804" s="3">
        <v>521.9</v>
      </c>
      <c r="I1804" s="2">
        <v>0</v>
      </c>
      <c r="J1804" s="3">
        <v>0</v>
      </c>
      <c r="K1804" s="3">
        <v>2609.5</v>
      </c>
      <c r="L1804" s="3">
        <v>1867.9</v>
      </c>
      <c r="M1804" s="3">
        <v>741.6</v>
      </c>
      <c r="N1804" s="2" t="s">
        <v>80</v>
      </c>
      <c r="O1804" s="2" t="s">
        <v>24</v>
      </c>
      <c r="P1804" s="2" t="s">
        <v>25</v>
      </c>
      <c r="Q1804" s="2" t="s">
        <v>244</v>
      </c>
      <c r="R1804" s="2" t="s">
        <v>49</v>
      </c>
    </row>
    <row r="1805" spans="1:18" x14ac:dyDescent="0.25">
      <c r="A1805" s="2" t="s">
        <v>932</v>
      </c>
      <c r="B1805" s="6">
        <v>45865</v>
      </c>
      <c r="C1805" s="2" t="s">
        <v>331</v>
      </c>
      <c r="D1805" s="2" t="s">
        <v>186</v>
      </c>
      <c r="E1805" s="2" t="s">
        <v>321</v>
      </c>
      <c r="F1805" s="2" t="s">
        <v>322</v>
      </c>
      <c r="G1805" s="2">
        <v>1</v>
      </c>
      <c r="H1805" s="3">
        <v>217.42</v>
      </c>
      <c r="I1805" s="2">
        <v>0</v>
      </c>
      <c r="J1805" s="3">
        <v>0</v>
      </c>
      <c r="K1805" s="3">
        <v>250.03</v>
      </c>
      <c r="L1805" s="3">
        <v>177.03</v>
      </c>
      <c r="M1805" s="3">
        <v>73</v>
      </c>
      <c r="N1805" s="2" t="s">
        <v>68</v>
      </c>
      <c r="O1805" s="2" t="s">
        <v>24</v>
      </c>
      <c r="P1805" s="2" t="s">
        <v>25</v>
      </c>
      <c r="Q1805" s="2" t="s">
        <v>933</v>
      </c>
      <c r="R1805" s="2" t="s">
        <v>27</v>
      </c>
    </row>
    <row r="1806" spans="1:18" x14ac:dyDescent="0.25">
      <c r="A1806" s="2" t="s">
        <v>2140</v>
      </c>
      <c r="B1806" s="6">
        <v>45865</v>
      </c>
      <c r="C1806" s="2" t="s">
        <v>213</v>
      </c>
      <c r="D1806" s="2" t="s">
        <v>44</v>
      </c>
      <c r="E1806" s="2" t="s">
        <v>1066</v>
      </c>
      <c r="F1806" s="2" t="s">
        <v>2141</v>
      </c>
      <c r="G1806" s="2">
        <v>4</v>
      </c>
      <c r="H1806" s="3">
        <v>398.25</v>
      </c>
      <c r="I1806" s="2">
        <v>0</v>
      </c>
      <c r="J1806" s="3">
        <v>0</v>
      </c>
      <c r="K1806" s="3">
        <v>1831.95</v>
      </c>
      <c r="L1806" s="3">
        <v>946.16</v>
      </c>
      <c r="M1806" s="3">
        <v>885.79</v>
      </c>
      <c r="N1806" s="2" t="s">
        <v>23</v>
      </c>
      <c r="O1806" s="2" t="s">
        <v>24</v>
      </c>
      <c r="P1806" s="2" t="s">
        <v>25</v>
      </c>
      <c r="Q1806" s="2" t="s">
        <v>1897</v>
      </c>
      <c r="R1806" s="2" t="s">
        <v>27</v>
      </c>
    </row>
    <row r="1807" spans="1:18" x14ac:dyDescent="0.25">
      <c r="A1807" s="2" t="s">
        <v>2667</v>
      </c>
      <c r="B1807" s="6">
        <v>45865</v>
      </c>
      <c r="C1807" s="2" t="s">
        <v>916</v>
      </c>
      <c r="D1807" s="2" t="s">
        <v>2058</v>
      </c>
      <c r="E1807" s="2" t="s">
        <v>1289</v>
      </c>
      <c r="F1807" s="2" t="s">
        <v>2327</v>
      </c>
      <c r="G1807" s="2">
        <v>4</v>
      </c>
      <c r="H1807" s="3">
        <v>392.79</v>
      </c>
      <c r="I1807" s="2">
        <v>0</v>
      </c>
      <c r="J1807" s="3">
        <v>0</v>
      </c>
      <c r="K1807" s="3">
        <v>1806.83</v>
      </c>
      <c r="L1807" s="3">
        <v>1393.32</v>
      </c>
      <c r="M1807" s="3">
        <v>413.51</v>
      </c>
      <c r="N1807" s="2" t="s">
        <v>133</v>
      </c>
      <c r="O1807" s="2" t="s">
        <v>24</v>
      </c>
      <c r="P1807" s="2" t="s">
        <v>25</v>
      </c>
      <c r="Q1807" s="2" t="s">
        <v>2668</v>
      </c>
      <c r="R1807" s="2" t="s">
        <v>27</v>
      </c>
    </row>
    <row r="1808" spans="1:18" x14ac:dyDescent="0.25">
      <c r="A1808" s="2" t="s">
        <v>2906</v>
      </c>
      <c r="B1808" s="6">
        <v>45865</v>
      </c>
      <c r="C1808" s="2" t="s">
        <v>2907</v>
      </c>
      <c r="D1808" s="2" t="s">
        <v>405</v>
      </c>
      <c r="E1808" s="2" t="s">
        <v>45</v>
      </c>
      <c r="F1808" s="2" t="s">
        <v>239</v>
      </c>
      <c r="G1808" s="2">
        <v>3</v>
      </c>
      <c r="H1808" s="3">
        <v>440.5</v>
      </c>
      <c r="I1808" s="2">
        <v>20</v>
      </c>
      <c r="J1808" s="3">
        <v>264.3</v>
      </c>
      <c r="K1808" s="3">
        <v>1215.78</v>
      </c>
      <c r="L1808" s="3">
        <v>762.15</v>
      </c>
      <c r="M1808" s="3">
        <v>453.63</v>
      </c>
      <c r="N1808" s="2" t="s">
        <v>23</v>
      </c>
      <c r="O1808" s="2" t="s">
        <v>24</v>
      </c>
      <c r="P1808" s="2" t="s">
        <v>25</v>
      </c>
      <c r="Q1808" s="2" t="s">
        <v>110</v>
      </c>
      <c r="R1808" s="2" t="s">
        <v>27</v>
      </c>
    </row>
    <row r="1809" spans="1:18" x14ac:dyDescent="0.25">
      <c r="A1809" s="2" t="s">
        <v>2921</v>
      </c>
      <c r="B1809" s="6">
        <v>45865</v>
      </c>
      <c r="C1809" s="2" t="s">
        <v>1985</v>
      </c>
      <c r="D1809" s="2" t="s">
        <v>314</v>
      </c>
      <c r="E1809" s="2" t="s">
        <v>192</v>
      </c>
      <c r="F1809" s="2" t="s">
        <v>2922</v>
      </c>
      <c r="G1809" s="2">
        <v>3</v>
      </c>
      <c r="H1809" s="3">
        <v>361.78</v>
      </c>
      <c r="I1809" s="2">
        <v>5</v>
      </c>
      <c r="J1809" s="3">
        <v>54.27</v>
      </c>
      <c r="K1809" s="3">
        <v>1185.73</v>
      </c>
      <c r="L1809" s="3">
        <v>741.75</v>
      </c>
      <c r="M1809" s="3">
        <v>443.98</v>
      </c>
      <c r="N1809" s="2" t="s">
        <v>40</v>
      </c>
      <c r="O1809" s="2" t="s">
        <v>24</v>
      </c>
      <c r="P1809" s="2" t="s">
        <v>25</v>
      </c>
      <c r="Q1809" s="2" t="s">
        <v>2923</v>
      </c>
      <c r="R1809" s="2" t="s">
        <v>27</v>
      </c>
    </row>
    <row r="1810" spans="1:18" x14ac:dyDescent="0.25">
      <c r="A1810" s="2" t="s">
        <v>3872</v>
      </c>
      <c r="B1810" s="6">
        <v>45865</v>
      </c>
      <c r="C1810" s="2" t="s">
        <v>1832</v>
      </c>
      <c r="D1810" s="2" t="s">
        <v>530</v>
      </c>
      <c r="E1810" s="2" t="s">
        <v>795</v>
      </c>
      <c r="F1810" s="2" t="s">
        <v>796</v>
      </c>
      <c r="G1810" s="2">
        <v>3</v>
      </c>
      <c r="H1810" s="3">
        <v>125.15</v>
      </c>
      <c r="I1810" s="2">
        <v>10</v>
      </c>
      <c r="J1810" s="3">
        <v>37.549999999999997</v>
      </c>
      <c r="K1810" s="3">
        <v>388.59</v>
      </c>
      <c r="L1810" s="3">
        <v>287.10000000000002</v>
      </c>
      <c r="M1810" s="3">
        <v>101.49</v>
      </c>
      <c r="N1810" s="2" t="s">
        <v>80</v>
      </c>
      <c r="O1810" s="2" t="s">
        <v>24</v>
      </c>
      <c r="P1810" s="2" t="s">
        <v>25</v>
      </c>
      <c r="Q1810" s="2" t="s">
        <v>2081</v>
      </c>
      <c r="R1810" s="2" t="s">
        <v>27</v>
      </c>
    </row>
    <row r="1811" spans="1:18" x14ac:dyDescent="0.25">
      <c r="A1811" s="2" t="s">
        <v>587</v>
      </c>
      <c r="B1811" s="6">
        <v>45864</v>
      </c>
      <c r="C1811" s="2" t="s">
        <v>588</v>
      </c>
      <c r="D1811" s="2" t="s">
        <v>499</v>
      </c>
      <c r="E1811" s="2" t="s">
        <v>589</v>
      </c>
      <c r="F1811" s="2" t="s">
        <v>590</v>
      </c>
      <c r="G1811" s="2">
        <v>3</v>
      </c>
      <c r="H1811" s="3">
        <v>401.06</v>
      </c>
      <c r="I1811" s="2">
        <v>5</v>
      </c>
      <c r="J1811" s="3">
        <v>60.16</v>
      </c>
      <c r="K1811" s="3">
        <v>1314.47</v>
      </c>
      <c r="L1811" s="3">
        <v>1042.4100000000001</v>
      </c>
      <c r="M1811" s="3">
        <v>272.06</v>
      </c>
      <c r="N1811" s="2" t="s">
        <v>80</v>
      </c>
      <c r="O1811" s="2" t="s">
        <v>24</v>
      </c>
      <c r="P1811" s="2" t="s">
        <v>25</v>
      </c>
      <c r="Q1811" s="2" t="s">
        <v>591</v>
      </c>
      <c r="R1811" s="2" t="s">
        <v>27</v>
      </c>
    </row>
    <row r="1812" spans="1:18" x14ac:dyDescent="0.25">
      <c r="A1812" s="2" t="s">
        <v>3039</v>
      </c>
      <c r="B1812" s="6">
        <v>45864</v>
      </c>
      <c r="C1812" s="2" t="s">
        <v>1466</v>
      </c>
      <c r="D1812" s="2" t="s">
        <v>459</v>
      </c>
      <c r="E1812" s="2" t="s">
        <v>321</v>
      </c>
      <c r="F1812" s="2" t="s">
        <v>322</v>
      </c>
      <c r="G1812" s="2">
        <v>5</v>
      </c>
      <c r="H1812" s="3">
        <v>71.290000000000006</v>
      </c>
      <c r="I1812" s="2">
        <v>20</v>
      </c>
      <c r="J1812" s="3">
        <v>71.290000000000006</v>
      </c>
      <c r="K1812" s="3">
        <v>327.93</v>
      </c>
      <c r="L1812" s="3">
        <v>296.85000000000002</v>
      </c>
      <c r="M1812" s="3">
        <v>31.08</v>
      </c>
      <c r="N1812" s="2" t="s">
        <v>40</v>
      </c>
      <c r="O1812" s="2" t="s">
        <v>24</v>
      </c>
      <c r="P1812" s="2" t="s">
        <v>25</v>
      </c>
      <c r="Q1812" s="2" t="s">
        <v>3040</v>
      </c>
      <c r="R1812" s="2" t="s">
        <v>27</v>
      </c>
    </row>
    <row r="1813" spans="1:18" x14ac:dyDescent="0.25">
      <c r="A1813" s="2" t="s">
        <v>3093</v>
      </c>
      <c r="B1813" s="6">
        <v>45864</v>
      </c>
      <c r="C1813" s="2" t="s">
        <v>3094</v>
      </c>
      <c r="D1813" s="2" t="s">
        <v>2391</v>
      </c>
      <c r="E1813" s="2" t="s">
        <v>285</v>
      </c>
      <c r="F1813" s="2" t="s">
        <v>667</v>
      </c>
      <c r="G1813" s="2">
        <v>3</v>
      </c>
      <c r="H1813" s="3">
        <v>150.04</v>
      </c>
      <c r="I1813" s="2">
        <v>0</v>
      </c>
      <c r="J1813" s="3">
        <v>0</v>
      </c>
      <c r="K1813" s="3">
        <v>517.64</v>
      </c>
      <c r="L1813" s="3">
        <v>383.94</v>
      </c>
      <c r="M1813" s="3">
        <v>133.69999999999999</v>
      </c>
      <c r="N1813" s="2" t="s">
        <v>47</v>
      </c>
      <c r="O1813" s="2" t="s">
        <v>24</v>
      </c>
      <c r="P1813" s="2" t="s">
        <v>25</v>
      </c>
      <c r="Q1813" s="2" t="s">
        <v>3095</v>
      </c>
      <c r="R1813" s="2" t="s">
        <v>27</v>
      </c>
    </row>
    <row r="1814" spans="1:18" x14ac:dyDescent="0.25">
      <c r="A1814" s="2" t="s">
        <v>3247</v>
      </c>
      <c r="B1814" s="6">
        <v>45864</v>
      </c>
      <c r="C1814" s="2" t="s">
        <v>444</v>
      </c>
      <c r="D1814" s="2" t="s">
        <v>2768</v>
      </c>
      <c r="E1814" s="2" t="s">
        <v>1385</v>
      </c>
      <c r="F1814" s="2" t="s">
        <v>1386</v>
      </c>
      <c r="G1814" s="2">
        <v>5</v>
      </c>
      <c r="H1814" s="3">
        <v>421.67</v>
      </c>
      <c r="I1814" s="2">
        <v>0</v>
      </c>
      <c r="J1814" s="3">
        <v>0</v>
      </c>
      <c r="K1814" s="3">
        <v>2424.6</v>
      </c>
      <c r="L1814" s="3">
        <v>1414.95</v>
      </c>
      <c r="M1814" s="3">
        <v>1009.65</v>
      </c>
      <c r="N1814" s="2" t="s">
        <v>68</v>
      </c>
      <c r="O1814" s="2" t="s">
        <v>24</v>
      </c>
      <c r="P1814" s="2" t="s">
        <v>25</v>
      </c>
      <c r="Q1814" s="2" t="s">
        <v>3248</v>
      </c>
      <c r="R1814" s="2" t="s">
        <v>27</v>
      </c>
    </row>
    <row r="1815" spans="1:18" x14ac:dyDescent="0.25">
      <c r="A1815" s="2" t="s">
        <v>3519</v>
      </c>
      <c r="B1815" s="6">
        <v>45864</v>
      </c>
      <c r="C1815" s="2" t="s">
        <v>1853</v>
      </c>
      <c r="D1815" s="2" t="s">
        <v>1322</v>
      </c>
      <c r="E1815" s="2" t="s">
        <v>433</v>
      </c>
      <c r="F1815" s="2" t="s">
        <v>434</v>
      </c>
      <c r="G1815" s="2">
        <v>1</v>
      </c>
      <c r="H1815" s="3">
        <v>229.81</v>
      </c>
      <c r="I1815" s="2">
        <v>5</v>
      </c>
      <c r="J1815" s="3">
        <v>11.49</v>
      </c>
      <c r="K1815" s="3">
        <v>251.07</v>
      </c>
      <c r="L1815" s="3">
        <v>208.22</v>
      </c>
      <c r="M1815" s="3">
        <v>42.85</v>
      </c>
      <c r="N1815" s="2" t="s">
        <v>68</v>
      </c>
      <c r="O1815" s="2" t="s">
        <v>24</v>
      </c>
      <c r="P1815" s="2" t="s">
        <v>25</v>
      </c>
      <c r="Q1815" s="2" t="s">
        <v>1400</v>
      </c>
      <c r="R1815" s="2" t="s">
        <v>27</v>
      </c>
    </row>
    <row r="1816" spans="1:18" x14ac:dyDescent="0.25">
      <c r="A1816" s="2" t="s">
        <v>3703</v>
      </c>
      <c r="B1816" s="6">
        <v>45864</v>
      </c>
      <c r="C1816" s="2" t="s">
        <v>1803</v>
      </c>
      <c r="D1816" s="2" t="s">
        <v>290</v>
      </c>
      <c r="E1816" s="2" t="s">
        <v>1081</v>
      </c>
      <c r="F1816" s="2" t="s">
        <v>1082</v>
      </c>
      <c r="G1816" s="2">
        <v>5</v>
      </c>
      <c r="H1816" s="3">
        <v>225.21</v>
      </c>
      <c r="I1816" s="2">
        <v>15</v>
      </c>
      <c r="J1816" s="3">
        <v>168.91</v>
      </c>
      <c r="K1816" s="3">
        <v>1100.71</v>
      </c>
      <c r="L1816" s="3">
        <v>778.25</v>
      </c>
      <c r="M1816" s="3">
        <v>322.45999999999998</v>
      </c>
      <c r="N1816" s="2" t="s">
        <v>133</v>
      </c>
      <c r="O1816" s="2" t="s">
        <v>24</v>
      </c>
      <c r="P1816" s="2" t="s">
        <v>25</v>
      </c>
      <c r="Q1816" s="2" t="s">
        <v>3704</v>
      </c>
      <c r="R1816" s="2" t="s">
        <v>27</v>
      </c>
    </row>
    <row r="1817" spans="1:18" x14ac:dyDescent="0.25">
      <c r="A1817" s="2" t="s">
        <v>3875</v>
      </c>
      <c r="B1817" s="6">
        <v>45864</v>
      </c>
      <c r="C1817" s="2" t="s">
        <v>1184</v>
      </c>
      <c r="D1817" s="2" t="s">
        <v>237</v>
      </c>
      <c r="E1817" s="2" t="s">
        <v>187</v>
      </c>
      <c r="F1817" s="2" t="s">
        <v>188</v>
      </c>
      <c r="G1817" s="2">
        <v>6</v>
      </c>
      <c r="H1817" s="3">
        <v>541.83000000000004</v>
      </c>
      <c r="I1817" s="2">
        <v>0</v>
      </c>
      <c r="J1817" s="3">
        <v>0</v>
      </c>
      <c r="K1817" s="3">
        <v>3738.63</v>
      </c>
      <c r="L1817" s="3">
        <v>2018.4</v>
      </c>
      <c r="M1817" s="3">
        <v>1720.23</v>
      </c>
      <c r="N1817" s="2" t="s">
        <v>80</v>
      </c>
      <c r="O1817" s="2" t="s">
        <v>24</v>
      </c>
      <c r="P1817" s="2" t="s">
        <v>55</v>
      </c>
      <c r="Q1817" s="2" t="s">
        <v>2196</v>
      </c>
      <c r="R1817" s="2" t="s">
        <v>27</v>
      </c>
    </row>
    <row r="1818" spans="1:18" x14ac:dyDescent="0.25">
      <c r="A1818" s="2" t="s">
        <v>3917</v>
      </c>
      <c r="B1818" s="6">
        <v>45864</v>
      </c>
      <c r="C1818" s="2" t="s">
        <v>1188</v>
      </c>
      <c r="D1818" s="2" t="s">
        <v>503</v>
      </c>
      <c r="E1818" s="2" t="s">
        <v>957</v>
      </c>
      <c r="F1818" s="2" t="s">
        <v>958</v>
      </c>
      <c r="G1818" s="2">
        <v>4</v>
      </c>
      <c r="H1818" s="3">
        <v>548.55999999999995</v>
      </c>
      <c r="I1818" s="2">
        <v>0</v>
      </c>
      <c r="J1818" s="3">
        <v>0</v>
      </c>
      <c r="K1818" s="3">
        <v>2523.38</v>
      </c>
      <c r="L1818" s="3">
        <v>1559.2</v>
      </c>
      <c r="M1818" s="3">
        <v>964.18</v>
      </c>
      <c r="N1818" s="2" t="s">
        <v>40</v>
      </c>
      <c r="O1818" s="2" t="s">
        <v>24</v>
      </c>
      <c r="P1818" s="2" t="s">
        <v>55</v>
      </c>
      <c r="Q1818" s="2" t="s">
        <v>1587</v>
      </c>
      <c r="R1818" s="2" t="s">
        <v>27</v>
      </c>
    </row>
    <row r="1819" spans="1:18" x14ac:dyDescent="0.25">
      <c r="A1819" s="2" t="s">
        <v>3968</v>
      </c>
      <c r="B1819" s="6">
        <v>45864</v>
      </c>
      <c r="C1819" s="2" t="s">
        <v>993</v>
      </c>
      <c r="D1819" s="2" t="s">
        <v>113</v>
      </c>
      <c r="E1819" s="2" t="s">
        <v>350</v>
      </c>
      <c r="F1819" s="2" t="s">
        <v>585</v>
      </c>
      <c r="G1819" s="2">
        <v>5</v>
      </c>
      <c r="H1819" s="3">
        <v>263.56</v>
      </c>
      <c r="I1819" s="2">
        <v>20</v>
      </c>
      <c r="J1819" s="3">
        <v>263.56</v>
      </c>
      <c r="K1819" s="3">
        <v>1212.3800000000001</v>
      </c>
      <c r="L1819" s="3">
        <v>953.7</v>
      </c>
      <c r="M1819" s="3">
        <v>258.68</v>
      </c>
      <c r="N1819" s="2" t="s">
        <v>40</v>
      </c>
      <c r="O1819" s="2" t="s">
        <v>24</v>
      </c>
      <c r="P1819" s="2" t="s">
        <v>25</v>
      </c>
      <c r="Q1819" s="2" t="s">
        <v>1254</v>
      </c>
      <c r="R1819" s="2" t="s">
        <v>27</v>
      </c>
    </row>
    <row r="1820" spans="1:18" x14ac:dyDescent="0.25">
      <c r="A1820" s="2" t="s">
        <v>4254</v>
      </c>
      <c r="B1820" s="6">
        <v>45864</v>
      </c>
      <c r="C1820" s="2" t="s">
        <v>1176</v>
      </c>
      <c r="D1820" s="2" t="s">
        <v>812</v>
      </c>
      <c r="E1820" s="2" t="s">
        <v>395</v>
      </c>
      <c r="F1820" s="2" t="s">
        <v>396</v>
      </c>
      <c r="G1820" s="2">
        <v>4</v>
      </c>
      <c r="H1820" s="3">
        <v>530.16</v>
      </c>
      <c r="I1820" s="2">
        <v>15</v>
      </c>
      <c r="J1820" s="3">
        <v>318.10000000000002</v>
      </c>
      <c r="K1820" s="3">
        <v>2072.92</v>
      </c>
      <c r="L1820" s="3">
        <v>1516.76</v>
      </c>
      <c r="M1820" s="3">
        <v>556.16</v>
      </c>
      <c r="N1820" s="2" t="s">
        <v>23</v>
      </c>
      <c r="O1820" s="2" t="s">
        <v>24</v>
      </c>
      <c r="P1820" s="2" t="s">
        <v>55</v>
      </c>
      <c r="Q1820" s="2" t="s">
        <v>775</v>
      </c>
      <c r="R1820" s="2" t="s">
        <v>27</v>
      </c>
    </row>
    <row r="1821" spans="1:18" x14ac:dyDescent="0.25">
      <c r="A1821" s="2" t="s">
        <v>4310</v>
      </c>
      <c r="B1821" s="6">
        <v>45864</v>
      </c>
      <c r="C1821" s="2" t="s">
        <v>1009</v>
      </c>
      <c r="D1821" s="2" t="s">
        <v>1091</v>
      </c>
      <c r="E1821" s="2" t="s">
        <v>1059</v>
      </c>
      <c r="F1821" s="2" t="s">
        <v>304</v>
      </c>
      <c r="G1821" s="2">
        <v>1</v>
      </c>
      <c r="H1821" s="3">
        <v>297.32</v>
      </c>
      <c r="I1821" s="2">
        <v>10</v>
      </c>
      <c r="J1821" s="3">
        <v>29.73</v>
      </c>
      <c r="K1821" s="3">
        <v>307.73</v>
      </c>
      <c r="L1821" s="3">
        <v>225.28</v>
      </c>
      <c r="M1821" s="3">
        <v>82.45</v>
      </c>
      <c r="N1821" s="2" t="s">
        <v>80</v>
      </c>
      <c r="O1821" s="2" t="s">
        <v>24</v>
      </c>
      <c r="P1821" s="2" t="s">
        <v>55</v>
      </c>
      <c r="Q1821" s="2" t="s">
        <v>1793</v>
      </c>
      <c r="R1821" s="2" t="s">
        <v>27</v>
      </c>
    </row>
    <row r="1822" spans="1:18" x14ac:dyDescent="0.25">
      <c r="A1822" s="2" t="s">
        <v>4560</v>
      </c>
      <c r="B1822" s="6">
        <v>45864</v>
      </c>
      <c r="C1822" s="2" t="s">
        <v>851</v>
      </c>
      <c r="D1822" s="2" t="s">
        <v>89</v>
      </c>
      <c r="E1822" s="2" t="s">
        <v>66</v>
      </c>
      <c r="F1822" s="2" t="s">
        <v>4561</v>
      </c>
      <c r="G1822" s="2">
        <v>1</v>
      </c>
      <c r="H1822" s="3">
        <v>38.659999999999997</v>
      </c>
      <c r="I1822" s="2">
        <v>0</v>
      </c>
      <c r="J1822" s="3">
        <v>0</v>
      </c>
      <c r="K1822" s="3">
        <v>44.46</v>
      </c>
      <c r="L1822" s="3">
        <v>32.4</v>
      </c>
      <c r="M1822" s="3">
        <v>12.06</v>
      </c>
      <c r="N1822" s="2" t="s">
        <v>23</v>
      </c>
      <c r="O1822" s="2" t="s">
        <v>24</v>
      </c>
      <c r="P1822" s="2" t="s">
        <v>25</v>
      </c>
      <c r="Q1822" s="2" t="s">
        <v>451</v>
      </c>
      <c r="R1822" s="2" t="s">
        <v>27</v>
      </c>
    </row>
    <row r="1823" spans="1:18" x14ac:dyDescent="0.25">
      <c r="A1823" s="2" t="s">
        <v>1148</v>
      </c>
      <c r="B1823" s="6">
        <v>45863</v>
      </c>
      <c r="C1823" s="2" t="s">
        <v>1149</v>
      </c>
      <c r="D1823" s="2" t="s">
        <v>1150</v>
      </c>
      <c r="E1823" s="2" t="s">
        <v>576</v>
      </c>
      <c r="F1823" s="2" t="s">
        <v>1151</v>
      </c>
      <c r="G1823" s="2">
        <v>3</v>
      </c>
      <c r="H1823" s="3">
        <v>468.94</v>
      </c>
      <c r="I1823" s="2">
        <v>10</v>
      </c>
      <c r="J1823" s="3">
        <v>140.68</v>
      </c>
      <c r="K1823" s="3">
        <v>1266.1400000000001</v>
      </c>
      <c r="L1823" s="3">
        <v>1010.4</v>
      </c>
      <c r="M1823" s="3">
        <v>255.74</v>
      </c>
      <c r="N1823" s="2" t="s">
        <v>68</v>
      </c>
      <c r="O1823" s="2" t="s">
        <v>24</v>
      </c>
      <c r="P1823" s="2" t="s">
        <v>25</v>
      </c>
      <c r="Q1823" s="2" t="s">
        <v>256</v>
      </c>
      <c r="R1823" s="2" t="s">
        <v>49</v>
      </c>
    </row>
    <row r="1824" spans="1:18" x14ac:dyDescent="0.25">
      <c r="A1824" s="2" t="s">
        <v>2242</v>
      </c>
      <c r="B1824" s="6">
        <v>45863</v>
      </c>
      <c r="C1824" s="2" t="s">
        <v>1048</v>
      </c>
      <c r="D1824" s="2" t="s">
        <v>389</v>
      </c>
      <c r="E1824" s="2" t="s">
        <v>1031</v>
      </c>
      <c r="F1824" s="2" t="s">
        <v>1032</v>
      </c>
      <c r="G1824" s="2">
        <v>4</v>
      </c>
      <c r="H1824" s="3">
        <v>83.13</v>
      </c>
      <c r="I1824" s="2">
        <v>10</v>
      </c>
      <c r="J1824" s="3">
        <v>33.25</v>
      </c>
      <c r="K1824" s="3">
        <v>299.27</v>
      </c>
      <c r="L1824" s="3">
        <v>276.36</v>
      </c>
      <c r="M1824" s="3">
        <v>22.91</v>
      </c>
      <c r="N1824" s="2" t="s">
        <v>23</v>
      </c>
      <c r="O1824" s="2" t="s">
        <v>24</v>
      </c>
      <c r="P1824" s="2" t="s">
        <v>25</v>
      </c>
      <c r="Q1824" s="2" t="s">
        <v>573</v>
      </c>
      <c r="R1824" s="2" t="s">
        <v>49</v>
      </c>
    </row>
    <row r="1825" spans="1:18" x14ac:dyDescent="0.25">
      <c r="A1825" s="2" t="s">
        <v>3144</v>
      </c>
      <c r="B1825" s="6">
        <v>45863</v>
      </c>
      <c r="C1825" s="2" t="s">
        <v>1197</v>
      </c>
      <c r="D1825" s="2" t="s">
        <v>308</v>
      </c>
      <c r="E1825" s="2" t="s">
        <v>390</v>
      </c>
      <c r="F1825" s="2" t="s">
        <v>391</v>
      </c>
      <c r="G1825" s="2">
        <v>5</v>
      </c>
      <c r="H1825" s="3">
        <v>482.65</v>
      </c>
      <c r="I1825" s="2">
        <v>0</v>
      </c>
      <c r="J1825" s="3">
        <v>0</v>
      </c>
      <c r="K1825" s="3">
        <v>2413.25</v>
      </c>
      <c r="L1825" s="3">
        <v>1414.4</v>
      </c>
      <c r="M1825" s="3">
        <v>998.85</v>
      </c>
      <c r="N1825" s="2" t="s">
        <v>133</v>
      </c>
      <c r="O1825" s="2" t="s">
        <v>24</v>
      </c>
      <c r="P1825" s="2" t="s">
        <v>25</v>
      </c>
      <c r="Q1825" s="2" t="s">
        <v>1533</v>
      </c>
      <c r="R1825" s="2" t="s">
        <v>49</v>
      </c>
    </row>
    <row r="1826" spans="1:18" x14ac:dyDescent="0.25">
      <c r="A1826" s="2" t="s">
        <v>4430</v>
      </c>
      <c r="B1826" s="6">
        <v>45863</v>
      </c>
      <c r="C1826" s="2" t="s">
        <v>477</v>
      </c>
      <c r="D1826" s="2" t="s">
        <v>1539</v>
      </c>
      <c r="E1826" s="2" t="s">
        <v>343</v>
      </c>
      <c r="F1826" s="2" t="s">
        <v>344</v>
      </c>
      <c r="G1826" s="2">
        <v>5</v>
      </c>
      <c r="H1826" s="3">
        <v>66.989999999999995</v>
      </c>
      <c r="I1826" s="2">
        <v>5</v>
      </c>
      <c r="J1826" s="3">
        <v>16.75</v>
      </c>
      <c r="K1826" s="3">
        <v>318.2</v>
      </c>
      <c r="L1826" s="3">
        <v>249.95</v>
      </c>
      <c r="M1826" s="3">
        <v>68.25</v>
      </c>
      <c r="N1826" s="2" t="s">
        <v>47</v>
      </c>
      <c r="O1826" s="2" t="s">
        <v>24</v>
      </c>
      <c r="P1826" s="2" t="s">
        <v>25</v>
      </c>
      <c r="Q1826" s="2" t="s">
        <v>2451</v>
      </c>
      <c r="R1826" s="2" t="s">
        <v>49</v>
      </c>
    </row>
    <row r="1827" spans="1:18" x14ac:dyDescent="0.25">
      <c r="A1827" s="2" t="s">
        <v>4553</v>
      </c>
      <c r="B1827" s="6">
        <v>45863</v>
      </c>
      <c r="C1827" s="2" t="s">
        <v>1430</v>
      </c>
      <c r="D1827" s="2" t="s">
        <v>2391</v>
      </c>
      <c r="E1827" s="2" t="s">
        <v>125</v>
      </c>
      <c r="F1827" s="2" t="s">
        <v>126</v>
      </c>
      <c r="G1827" s="2">
        <v>3</v>
      </c>
      <c r="H1827" s="3">
        <v>150.04</v>
      </c>
      <c r="I1827" s="2">
        <v>20</v>
      </c>
      <c r="J1827" s="3">
        <v>90.02</v>
      </c>
      <c r="K1827" s="3">
        <v>360.1</v>
      </c>
      <c r="L1827" s="3">
        <v>383.94</v>
      </c>
      <c r="M1827" s="3">
        <v>-23.84</v>
      </c>
      <c r="N1827" s="2" t="s">
        <v>47</v>
      </c>
      <c r="O1827" s="2" t="s">
        <v>24</v>
      </c>
      <c r="P1827" s="2" t="s">
        <v>25</v>
      </c>
      <c r="Q1827" s="2" t="s">
        <v>2358</v>
      </c>
      <c r="R1827" s="2" t="s">
        <v>49</v>
      </c>
    </row>
    <row r="1828" spans="1:18" x14ac:dyDescent="0.25">
      <c r="A1828" s="2" t="s">
        <v>1485</v>
      </c>
      <c r="B1828" s="6">
        <v>45862</v>
      </c>
      <c r="C1828" s="2" t="s">
        <v>1486</v>
      </c>
      <c r="D1828" s="2" t="s">
        <v>84</v>
      </c>
      <c r="E1828" s="2" t="s">
        <v>830</v>
      </c>
      <c r="F1828" s="2" t="s">
        <v>831</v>
      </c>
      <c r="G1828" s="2">
        <v>3</v>
      </c>
      <c r="H1828" s="3">
        <v>260.93</v>
      </c>
      <c r="I1828" s="2">
        <v>0</v>
      </c>
      <c r="J1828" s="3">
        <v>0</v>
      </c>
      <c r="K1828" s="3">
        <v>782.79</v>
      </c>
      <c r="L1828" s="3">
        <v>582.17999999999995</v>
      </c>
      <c r="M1828" s="3">
        <v>200.61</v>
      </c>
      <c r="N1828" s="2" t="s">
        <v>40</v>
      </c>
      <c r="O1828" s="2" t="s">
        <v>24</v>
      </c>
      <c r="P1828" s="2" t="s">
        <v>25</v>
      </c>
      <c r="Q1828" s="2" t="s">
        <v>1487</v>
      </c>
      <c r="R1828" s="2" t="s">
        <v>49</v>
      </c>
    </row>
    <row r="1829" spans="1:18" x14ac:dyDescent="0.25">
      <c r="A1829" s="2" t="s">
        <v>2831</v>
      </c>
      <c r="B1829" s="6">
        <v>45862</v>
      </c>
      <c r="C1829" s="2" t="s">
        <v>770</v>
      </c>
      <c r="D1829" s="2" t="s">
        <v>2552</v>
      </c>
      <c r="E1829" s="2" t="s">
        <v>1109</v>
      </c>
      <c r="F1829" s="2" t="s">
        <v>1110</v>
      </c>
      <c r="G1829" s="2">
        <v>1</v>
      </c>
      <c r="H1829" s="3">
        <v>72.930000000000007</v>
      </c>
      <c r="I1829" s="2">
        <v>15</v>
      </c>
      <c r="J1829" s="3">
        <v>10.94</v>
      </c>
      <c r="K1829" s="3">
        <v>61.99</v>
      </c>
      <c r="L1829" s="3">
        <v>54.25</v>
      </c>
      <c r="M1829" s="3">
        <v>7.74</v>
      </c>
      <c r="N1829" s="2" t="s">
        <v>23</v>
      </c>
      <c r="O1829" s="2" t="s">
        <v>24</v>
      </c>
      <c r="P1829" s="2" t="s">
        <v>55</v>
      </c>
      <c r="Q1829" s="2" t="s">
        <v>2201</v>
      </c>
      <c r="R1829" s="2" t="s">
        <v>49</v>
      </c>
    </row>
    <row r="1830" spans="1:18" x14ac:dyDescent="0.25">
      <c r="A1830" s="2" t="s">
        <v>1352</v>
      </c>
      <c r="B1830" s="6">
        <v>45861</v>
      </c>
      <c r="C1830" s="2" t="s">
        <v>157</v>
      </c>
      <c r="D1830" s="2" t="s">
        <v>365</v>
      </c>
      <c r="E1830" s="2" t="s">
        <v>877</v>
      </c>
      <c r="F1830" s="2" t="s">
        <v>878</v>
      </c>
      <c r="G1830" s="2">
        <v>4</v>
      </c>
      <c r="H1830" s="3">
        <v>521.78</v>
      </c>
      <c r="I1830" s="2">
        <v>0</v>
      </c>
      <c r="J1830" s="3">
        <v>0</v>
      </c>
      <c r="K1830" s="3">
        <v>2087.12</v>
      </c>
      <c r="L1830" s="3">
        <v>1547.56</v>
      </c>
      <c r="M1830" s="3">
        <v>539.55999999999995</v>
      </c>
      <c r="N1830" s="2" t="s">
        <v>47</v>
      </c>
      <c r="O1830" s="2" t="s">
        <v>345</v>
      </c>
      <c r="P1830" s="2" t="s">
        <v>25</v>
      </c>
      <c r="Q1830" s="2" t="s">
        <v>663</v>
      </c>
      <c r="R1830" s="2" t="s">
        <v>49</v>
      </c>
    </row>
    <row r="1831" spans="1:18" x14ac:dyDescent="0.25">
      <c r="A1831" s="2" t="s">
        <v>1854</v>
      </c>
      <c r="B1831" s="6">
        <v>45861</v>
      </c>
      <c r="C1831" s="2" t="s">
        <v>1855</v>
      </c>
      <c r="D1831" s="2" t="s">
        <v>37</v>
      </c>
      <c r="E1831" s="2" t="s">
        <v>681</v>
      </c>
      <c r="F1831" s="2" t="s">
        <v>1856</v>
      </c>
      <c r="G1831" s="2">
        <v>4</v>
      </c>
      <c r="H1831" s="3">
        <v>234.86</v>
      </c>
      <c r="I1831" s="2">
        <v>10</v>
      </c>
      <c r="J1831" s="3">
        <v>93.94</v>
      </c>
      <c r="K1831" s="3">
        <v>845.5</v>
      </c>
      <c r="L1831" s="3">
        <v>852.92</v>
      </c>
      <c r="M1831" s="3">
        <v>-7.42</v>
      </c>
      <c r="N1831" s="2" t="s">
        <v>40</v>
      </c>
      <c r="O1831" s="2" t="s">
        <v>24</v>
      </c>
      <c r="P1831" s="2" t="s">
        <v>55</v>
      </c>
      <c r="Q1831" s="2" t="s">
        <v>1857</v>
      </c>
      <c r="R1831" s="2" t="s">
        <v>49</v>
      </c>
    </row>
    <row r="1832" spans="1:18" x14ac:dyDescent="0.25">
      <c r="A1832" s="2" t="s">
        <v>2168</v>
      </c>
      <c r="B1832" s="6">
        <v>45861</v>
      </c>
      <c r="C1832" s="2" t="s">
        <v>1990</v>
      </c>
      <c r="D1832" s="2" t="s">
        <v>1225</v>
      </c>
      <c r="E1832" s="2" t="s">
        <v>131</v>
      </c>
      <c r="F1832" s="2" t="s">
        <v>132</v>
      </c>
      <c r="G1832" s="2">
        <v>2</v>
      </c>
      <c r="H1832" s="3">
        <v>182.3</v>
      </c>
      <c r="I1832" s="2">
        <v>15</v>
      </c>
      <c r="J1832" s="3">
        <v>54.69</v>
      </c>
      <c r="K1832" s="3">
        <v>309.91000000000003</v>
      </c>
      <c r="L1832" s="3">
        <v>215.2</v>
      </c>
      <c r="M1832" s="3">
        <v>94.71</v>
      </c>
      <c r="N1832" s="2" t="s">
        <v>47</v>
      </c>
      <c r="O1832" s="2" t="s">
        <v>24</v>
      </c>
      <c r="P1832" s="2" t="s">
        <v>25</v>
      </c>
      <c r="Q1832" s="2" t="s">
        <v>2169</v>
      </c>
      <c r="R1832" s="2" t="s">
        <v>49</v>
      </c>
    </row>
    <row r="1833" spans="1:18" x14ac:dyDescent="0.25">
      <c r="A1833" s="2" t="s">
        <v>2379</v>
      </c>
      <c r="B1833" s="6">
        <v>45861</v>
      </c>
      <c r="C1833" s="2" t="s">
        <v>1409</v>
      </c>
      <c r="D1833" s="2" t="s">
        <v>247</v>
      </c>
      <c r="E1833" s="2" t="s">
        <v>90</v>
      </c>
      <c r="F1833" s="2" t="s">
        <v>91</v>
      </c>
      <c r="G1833" s="2">
        <v>4</v>
      </c>
      <c r="H1833" s="3">
        <v>326.25</v>
      </c>
      <c r="I1833" s="2">
        <v>0</v>
      </c>
      <c r="J1833" s="3">
        <v>0</v>
      </c>
      <c r="K1833" s="3">
        <v>1305</v>
      </c>
      <c r="L1833" s="3">
        <v>1086.1199999999999</v>
      </c>
      <c r="M1833" s="3">
        <v>218.88</v>
      </c>
      <c r="N1833" s="2" t="s">
        <v>47</v>
      </c>
      <c r="O1833" s="2" t="s">
        <v>345</v>
      </c>
      <c r="P1833" s="2" t="s">
        <v>25</v>
      </c>
      <c r="Q1833" s="2" t="s">
        <v>2380</v>
      </c>
      <c r="R1833" s="2" t="s">
        <v>49</v>
      </c>
    </row>
    <row r="1834" spans="1:18" x14ac:dyDescent="0.25">
      <c r="A1834" s="2" t="s">
        <v>2409</v>
      </c>
      <c r="B1834" s="6">
        <v>45861</v>
      </c>
      <c r="C1834" s="2" t="s">
        <v>1058</v>
      </c>
      <c r="D1834" s="2" t="s">
        <v>280</v>
      </c>
      <c r="E1834" s="2" t="s">
        <v>445</v>
      </c>
      <c r="F1834" s="2" t="s">
        <v>239</v>
      </c>
      <c r="G1834" s="2">
        <v>3</v>
      </c>
      <c r="H1834" s="3">
        <v>124.84</v>
      </c>
      <c r="I1834" s="2">
        <v>15</v>
      </c>
      <c r="J1834" s="3">
        <v>56.18</v>
      </c>
      <c r="K1834" s="3">
        <v>318.33999999999997</v>
      </c>
      <c r="L1834" s="3">
        <v>292.05</v>
      </c>
      <c r="M1834" s="3">
        <v>26.29</v>
      </c>
      <c r="N1834" s="2" t="s">
        <v>80</v>
      </c>
      <c r="O1834" s="2" t="s">
        <v>24</v>
      </c>
      <c r="P1834" s="2" t="s">
        <v>55</v>
      </c>
      <c r="Q1834" s="2" t="s">
        <v>2410</v>
      </c>
      <c r="R1834" s="2" t="s">
        <v>49</v>
      </c>
    </row>
    <row r="1835" spans="1:18" x14ac:dyDescent="0.25">
      <c r="A1835" s="2" t="s">
        <v>2804</v>
      </c>
      <c r="B1835" s="6">
        <v>45861</v>
      </c>
      <c r="C1835" s="2" t="s">
        <v>112</v>
      </c>
      <c r="D1835" s="2" t="s">
        <v>214</v>
      </c>
      <c r="E1835" s="2" t="s">
        <v>2224</v>
      </c>
      <c r="F1835" s="2" t="s">
        <v>1983</v>
      </c>
      <c r="G1835" s="2">
        <v>1</v>
      </c>
      <c r="H1835" s="3">
        <v>147.97</v>
      </c>
      <c r="I1835" s="2">
        <v>10</v>
      </c>
      <c r="J1835" s="3">
        <v>14.8</v>
      </c>
      <c r="K1835" s="3">
        <v>133.16999999999999</v>
      </c>
      <c r="L1835" s="3">
        <v>112.8</v>
      </c>
      <c r="M1835" s="3">
        <v>20.37</v>
      </c>
      <c r="N1835" s="2" t="s">
        <v>47</v>
      </c>
      <c r="O1835" s="2" t="s">
        <v>24</v>
      </c>
      <c r="P1835" s="2" t="s">
        <v>25</v>
      </c>
      <c r="Q1835" s="2" t="s">
        <v>418</v>
      </c>
      <c r="R1835" s="2" t="s">
        <v>49</v>
      </c>
    </row>
    <row r="1836" spans="1:18" x14ac:dyDescent="0.25">
      <c r="A1836" s="2" t="s">
        <v>3132</v>
      </c>
      <c r="B1836" s="6">
        <v>45861</v>
      </c>
      <c r="C1836" s="2" t="s">
        <v>1816</v>
      </c>
      <c r="D1836" s="2" t="s">
        <v>432</v>
      </c>
      <c r="E1836" s="2" t="s">
        <v>1233</v>
      </c>
      <c r="F1836" s="2" t="s">
        <v>929</v>
      </c>
      <c r="G1836" s="2">
        <v>2</v>
      </c>
      <c r="H1836" s="3">
        <v>305.67</v>
      </c>
      <c r="I1836" s="2">
        <v>0</v>
      </c>
      <c r="J1836" s="3">
        <v>0</v>
      </c>
      <c r="K1836" s="3">
        <v>611.34</v>
      </c>
      <c r="L1836" s="3">
        <v>502.84</v>
      </c>
      <c r="M1836" s="3">
        <v>108.5</v>
      </c>
      <c r="N1836" s="2" t="s">
        <v>133</v>
      </c>
      <c r="O1836" s="2" t="s">
        <v>24</v>
      </c>
      <c r="P1836" s="2" t="s">
        <v>25</v>
      </c>
      <c r="Q1836" s="2" t="s">
        <v>3091</v>
      </c>
      <c r="R1836" s="2" t="s">
        <v>49</v>
      </c>
    </row>
    <row r="1837" spans="1:18" x14ac:dyDescent="0.25">
      <c r="A1837" s="2" t="s">
        <v>3338</v>
      </c>
      <c r="B1837" s="6">
        <v>45861</v>
      </c>
      <c r="C1837" s="2" t="s">
        <v>2221</v>
      </c>
      <c r="D1837" s="2" t="s">
        <v>723</v>
      </c>
      <c r="E1837" s="2" t="s">
        <v>427</v>
      </c>
      <c r="F1837" s="2" t="s">
        <v>724</v>
      </c>
      <c r="G1837" s="2">
        <v>2</v>
      </c>
      <c r="H1837" s="3">
        <v>376.11</v>
      </c>
      <c r="I1837" s="2">
        <v>0</v>
      </c>
      <c r="J1837" s="3">
        <v>0</v>
      </c>
      <c r="K1837" s="3">
        <v>752.22</v>
      </c>
      <c r="L1837" s="3">
        <v>603.14</v>
      </c>
      <c r="M1837" s="3">
        <v>149.08000000000001</v>
      </c>
      <c r="N1837" s="2" t="s">
        <v>47</v>
      </c>
      <c r="O1837" s="2" t="s">
        <v>24</v>
      </c>
      <c r="P1837" s="2" t="s">
        <v>25</v>
      </c>
      <c r="Q1837" s="2" t="s">
        <v>827</v>
      </c>
      <c r="R1837" s="2" t="s">
        <v>49</v>
      </c>
    </row>
    <row r="1838" spans="1:18" x14ac:dyDescent="0.25">
      <c r="A1838" s="2" t="s">
        <v>4540</v>
      </c>
      <c r="B1838" s="6">
        <v>45861</v>
      </c>
      <c r="C1838" s="2" t="s">
        <v>3521</v>
      </c>
      <c r="D1838" s="2" t="s">
        <v>499</v>
      </c>
      <c r="E1838" s="2" t="s">
        <v>550</v>
      </c>
      <c r="F1838" s="2" t="s">
        <v>1443</v>
      </c>
      <c r="G1838" s="2">
        <v>1</v>
      </c>
      <c r="H1838" s="3">
        <v>401.06</v>
      </c>
      <c r="I1838" s="2">
        <v>15</v>
      </c>
      <c r="J1838" s="3">
        <v>60.16</v>
      </c>
      <c r="K1838" s="3">
        <v>340.9</v>
      </c>
      <c r="L1838" s="3">
        <v>347.47</v>
      </c>
      <c r="M1838" s="3">
        <v>-6.57</v>
      </c>
      <c r="N1838" s="2" t="s">
        <v>68</v>
      </c>
      <c r="O1838" s="2" t="s">
        <v>24</v>
      </c>
      <c r="P1838" s="2" t="s">
        <v>25</v>
      </c>
      <c r="Q1838" s="2" t="s">
        <v>711</v>
      </c>
      <c r="R1838" s="2" t="s">
        <v>49</v>
      </c>
    </row>
    <row r="1839" spans="1:18" x14ac:dyDescent="0.25">
      <c r="A1839" s="2" t="s">
        <v>4569</v>
      </c>
      <c r="B1839" s="6">
        <v>45861</v>
      </c>
      <c r="C1839" s="2" t="s">
        <v>2320</v>
      </c>
      <c r="D1839" s="2" t="s">
        <v>264</v>
      </c>
      <c r="E1839" s="2" t="s">
        <v>291</v>
      </c>
      <c r="F1839" s="2" t="s">
        <v>86</v>
      </c>
      <c r="G1839" s="2">
        <v>4</v>
      </c>
      <c r="H1839" s="3">
        <v>383.51</v>
      </c>
      <c r="I1839" s="2">
        <v>15</v>
      </c>
      <c r="J1839" s="3">
        <v>230.11</v>
      </c>
      <c r="K1839" s="3">
        <v>1303.93</v>
      </c>
      <c r="L1839" s="3">
        <v>1143.5999999999999</v>
      </c>
      <c r="M1839" s="3">
        <v>160.33000000000001</v>
      </c>
      <c r="N1839" s="2" t="s">
        <v>40</v>
      </c>
      <c r="O1839" s="2" t="s">
        <v>24</v>
      </c>
      <c r="P1839" s="2" t="s">
        <v>55</v>
      </c>
      <c r="Q1839" s="2" t="s">
        <v>2425</v>
      </c>
      <c r="R1839" s="2" t="s">
        <v>49</v>
      </c>
    </row>
    <row r="1840" spans="1:18" x14ac:dyDescent="0.25">
      <c r="A1840" s="2" t="s">
        <v>1765</v>
      </c>
      <c r="B1840" s="6">
        <v>45860</v>
      </c>
      <c r="C1840" s="2" t="s">
        <v>534</v>
      </c>
      <c r="D1840" s="2" t="s">
        <v>1091</v>
      </c>
      <c r="E1840" s="2" t="s">
        <v>847</v>
      </c>
      <c r="F1840" s="2" t="s">
        <v>1691</v>
      </c>
      <c r="G1840" s="2">
        <v>1</v>
      </c>
      <c r="H1840" s="3">
        <v>297.32</v>
      </c>
      <c r="I1840" s="2">
        <v>20</v>
      </c>
      <c r="J1840" s="3">
        <v>59.46</v>
      </c>
      <c r="K1840" s="3">
        <v>237.86</v>
      </c>
      <c r="L1840" s="3">
        <v>225.28</v>
      </c>
      <c r="M1840" s="3">
        <v>12.58</v>
      </c>
      <c r="N1840" s="2" t="s">
        <v>133</v>
      </c>
      <c r="O1840" s="2" t="s">
        <v>24</v>
      </c>
      <c r="P1840" s="2" t="s">
        <v>55</v>
      </c>
      <c r="Q1840" s="2" t="s">
        <v>1320</v>
      </c>
      <c r="R1840" s="2" t="s">
        <v>49</v>
      </c>
    </row>
    <row r="1841" spans="1:18" x14ac:dyDescent="0.25">
      <c r="A1841" s="2" t="s">
        <v>2056</v>
      </c>
      <c r="B1841" s="6">
        <v>45860</v>
      </c>
      <c r="C1841" s="2" t="s">
        <v>2057</v>
      </c>
      <c r="D1841" s="2" t="s">
        <v>2058</v>
      </c>
      <c r="E1841" s="2" t="s">
        <v>421</v>
      </c>
      <c r="F1841" s="2" t="s">
        <v>787</v>
      </c>
      <c r="G1841" s="2">
        <v>2</v>
      </c>
      <c r="H1841" s="3">
        <v>392.79</v>
      </c>
      <c r="I1841" s="2">
        <v>10</v>
      </c>
      <c r="J1841" s="3">
        <v>78.56</v>
      </c>
      <c r="K1841" s="3">
        <v>707.02</v>
      </c>
      <c r="L1841" s="3">
        <v>696.66</v>
      </c>
      <c r="M1841" s="3">
        <v>10.36</v>
      </c>
      <c r="N1841" s="2" t="s">
        <v>133</v>
      </c>
      <c r="O1841" s="2" t="s">
        <v>24</v>
      </c>
      <c r="P1841" s="2" t="s">
        <v>25</v>
      </c>
      <c r="Q1841" s="2" t="s">
        <v>1562</v>
      </c>
      <c r="R1841" s="2" t="s">
        <v>49</v>
      </c>
    </row>
    <row r="1842" spans="1:18" x14ac:dyDescent="0.25">
      <c r="A1842" s="2" t="s">
        <v>2566</v>
      </c>
      <c r="B1842" s="6">
        <v>45860</v>
      </c>
      <c r="C1842" s="2" t="s">
        <v>1535</v>
      </c>
      <c r="D1842" s="2" t="s">
        <v>197</v>
      </c>
      <c r="E1842" s="2" t="s">
        <v>142</v>
      </c>
      <c r="F1842" s="2" t="s">
        <v>143</v>
      </c>
      <c r="G1842" s="2">
        <v>1</v>
      </c>
      <c r="H1842" s="3">
        <v>121.9</v>
      </c>
      <c r="I1842" s="2">
        <v>15</v>
      </c>
      <c r="J1842" s="3">
        <v>18.29</v>
      </c>
      <c r="K1842" s="3">
        <v>103.61</v>
      </c>
      <c r="L1842" s="3">
        <v>108.92</v>
      </c>
      <c r="M1842" s="3">
        <v>-5.31</v>
      </c>
      <c r="N1842" s="2" t="s">
        <v>47</v>
      </c>
      <c r="O1842" s="2" t="s">
        <v>24</v>
      </c>
      <c r="P1842" s="2" t="s">
        <v>33</v>
      </c>
      <c r="Q1842" s="2" t="s">
        <v>827</v>
      </c>
      <c r="R1842" s="2" t="s">
        <v>49</v>
      </c>
    </row>
    <row r="1843" spans="1:18" x14ac:dyDescent="0.25">
      <c r="A1843" s="2" t="s">
        <v>2692</v>
      </c>
      <c r="B1843" s="6">
        <v>45860</v>
      </c>
      <c r="C1843" s="2" t="s">
        <v>340</v>
      </c>
      <c r="D1843" s="2" t="s">
        <v>84</v>
      </c>
      <c r="E1843" s="2" t="s">
        <v>957</v>
      </c>
      <c r="F1843" s="2" t="s">
        <v>958</v>
      </c>
      <c r="G1843" s="2">
        <v>4</v>
      </c>
      <c r="H1843" s="3">
        <v>260.93</v>
      </c>
      <c r="I1843" s="2">
        <v>0</v>
      </c>
      <c r="J1843" s="3">
        <v>0</v>
      </c>
      <c r="K1843" s="3">
        <v>1043.72</v>
      </c>
      <c r="L1843" s="3">
        <v>776.24</v>
      </c>
      <c r="M1843" s="3">
        <v>267.48</v>
      </c>
      <c r="N1843" s="2" t="s">
        <v>80</v>
      </c>
      <c r="O1843" s="2" t="s">
        <v>24</v>
      </c>
      <c r="P1843" s="2" t="s">
        <v>33</v>
      </c>
      <c r="Q1843" s="2" t="s">
        <v>2402</v>
      </c>
      <c r="R1843" s="2" t="s">
        <v>49</v>
      </c>
    </row>
    <row r="1844" spans="1:18" x14ac:dyDescent="0.25">
      <c r="A1844" s="2" t="s">
        <v>3206</v>
      </c>
      <c r="B1844" s="6">
        <v>45860</v>
      </c>
      <c r="C1844" s="2" t="s">
        <v>364</v>
      </c>
      <c r="D1844" s="2" t="s">
        <v>1194</v>
      </c>
      <c r="E1844" s="2" t="s">
        <v>238</v>
      </c>
      <c r="F1844" s="2" t="s">
        <v>126</v>
      </c>
      <c r="G1844" s="2">
        <v>5</v>
      </c>
      <c r="H1844" s="3">
        <v>109.95</v>
      </c>
      <c r="I1844" s="2">
        <v>0</v>
      </c>
      <c r="J1844" s="3">
        <v>0</v>
      </c>
      <c r="K1844" s="3">
        <v>549.75</v>
      </c>
      <c r="L1844" s="3">
        <v>464.8</v>
      </c>
      <c r="M1844" s="3">
        <v>84.95</v>
      </c>
      <c r="N1844" s="2" t="s">
        <v>23</v>
      </c>
      <c r="O1844" s="2" t="s">
        <v>24</v>
      </c>
      <c r="P1844" s="2" t="s">
        <v>33</v>
      </c>
      <c r="Q1844" s="2" t="s">
        <v>1207</v>
      </c>
      <c r="R1844" s="2" t="s">
        <v>49</v>
      </c>
    </row>
    <row r="1845" spans="1:18" x14ac:dyDescent="0.25">
      <c r="A1845" s="2" t="s">
        <v>3701</v>
      </c>
      <c r="B1845" s="6">
        <v>45860</v>
      </c>
      <c r="C1845" s="2" t="s">
        <v>2787</v>
      </c>
      <c r="D1845" s="2" t="s">
        <v>119</v>
      </c>
      <c r="E1845" s="2" t="s">
        <v>1066</v>
      </c>
      <c r="F1845" s="2" t="s">
        <v>1201</v>
      </c>
      <c r="G1845" s="2">
        <v>3</v>
      </c>
      <c r="H1845" s="3">
        <v>141.11000000000001</v>
      </c>
      <c r="I1845" s="2">
        <v>0</v>
      </c>
      <c r="J1845" s="3">
        <v>0</v>
      </c>
      <c r="K1845" s="3">
        <v>423.33</v>
      </c>
      <c r="L1845" s="3">
        <v>347.73</v>
      </c>
      <c r="M1845" s="3">
        <v>75.599999999999994</v>
      </c>
      <c r="N1845" s="2" t="s">
        <v>133</v>
      </c>
      <c r="O1845" s="2" t="s">
        <v>24</v>
      </c>
      <c r="P1845" s="2" t="s">
        <v>33</v>
      </c>
      <c r="Q1845" s="2" t="s">
        <v>1638</v>
      </c>
      <c r="R1845" s="2" t="s">
        <v>49</v>
      </c>
    </row>
    <row r="1846" spans="1:18" x14ac:dyDescent="0.25">
      <c r="A1846" s="2" t="s">
        <v>3980</v>
      </c>
      <c r="B1846" s="6">
        <v>45860</v>
      </c>
      <c r="C1846" s="2" t="s">
        <v>1000</v>
      </c>
      <c r="D1846" s="2" t="s">
        <v>732</v>
      </c>
      <c r="E1846" s="2" t="s">
        <v>634</v>
      </c>
      <c r="F1846" s="2" t="s">
        <v>2016</v>
      </c>
      <c r="G1846" s="2">
        <v>4</v>
      </c>
      <c r="H1846" s="3">
        <v>661.91</v>
      </c>
      <c r="I1846" s="2">
        <v>15</v>
      </c>
      <c r="J1846" s="3">
        <v>397.15</v>
      </c>
      <c r="K1846" s="3">
        <v>2250.4899999999998</v>
      </c>
      <c r="L1846" s="3">
        <v>1594.88</v>
      </c>
      <c r="M1846" s="3">
        <v>655.61</v>
      </c>
      <c r="N1846" s="2" t="s">
        <v>80</v>
      </c>
      <c r="O1846" s="2" t="s">
        <v>24</v>
      </c>
      <c r="P1846" s="2" t="s">
        <v>25</v>
      </c>
      <c r="Q1846" s="2" t="s">
        <v>2410</v>
      </c>
      <c r="R1846" s="2" t="s">
        <v>49</v>
      </c>
    </row>
    <row r="1847" spans="1:18" x14ac:dyDescent="0.25">
      <c r="A1847" s="2" t="s">
        <v>650</v>
      </c>
      <c r="B1847" s="6">
        <v>45859</v>
      </c>
      <c r="C1847" s="2" t="s">
        <v>651</v>
      </c>
      <c r="D1847" s="2" t="s">
        <v>652</v>
      </c>
      <c r="E1847" s="2" t="s">
        <v>653</v>
      </c>
      <c r="F1847" s="2" t="s">
        <v>654</v>
      </c>
      <c r="G1847" s="2">
        <v>3</v>
      </c>
      <c r="H1847" s="3">
        <v>331.35</v>
      </c>
      <c r="I1847" s="2">
        <v>0</v>
      </c>
      <c r="J1847" s="3">
        <v>0</v>
      </c>
      <c r="K1847" s="3">
        <v>994.05</v>
      </c>
      <c r="L1847" s="3">
        <v>870.99</v>
      </c>
      <c r="M1847" s="3">
        <v>123.06</v>
      </c>
      <c r="N1847" s="2" t="s">
        <v>80</v>
      </c>
      <c r="O1847" s="2" t="s">
        <v>24</v>
      </c>
      <c r="P1847" s="2" t="s">
        <v>25</v>
      </c>
      <c r="Q1847" s="2" t="s">
        <v>655</v>
      </c>
      <c r="R1847" s="2" t="s">
        <v>49</v>
      </c>
    </row>
    <row r="1848" spans="1:18" x14ac:dyDescent="0.25">
      <c r="A1848" s="2" t="s">
        <v>1882</v>
      </c>
      <c r="B1848" s="6">
        <v>45859</v>
      </c>
      <c r="C1848" s="2" t="s">
        <v>1883</v>
      </c>
      <c r="D1848" s="2" t="s">
        <v>895</v>
      </c>
      <c r="E1848" s="2" t="s">
        <v>1066</v>
      </c>
      <c r="F1848" s="2" t="s">
        <v>1067</v>
      </c>
      <c r="G1848" s="2">
        <v>1</v>
      </c>
      <c r="H1848" s="3">
        <v>438.7</v>
      </c>
      <c r="I1848" s="2">
        <v>5</v>
      </c>
      <c r="J1848" s="3">
        <v>21.93</v>
      </c>
      <c r="K1848" s="3">
        <v>416.77</v>
      </c>
      <c r="L1848" s="3">
        <v>370.18</v>
      </c>
      <c r="M1848" s="3">
        <v>46.59</v>
      </c>
      <c r="N1848" s="2" t="s">
        <v>23</v>
      </c>
      <c r="O1848" s="2" t="s">
        <v>24</v>
      </c>
      <c r="P1848" s="2" t="s">
        <v>25</v>
      </c>
      <c r="Q1848" s="2" t="s">
        <v>1494</v>
      </c>
      <c r="R1848" s="2" t="s">
        <v>49</v>
      </c>
    </row>
    <row r="1849" spans="1:18" x14ac:dyDescent="0.25">
      <c r="A1849" s="2" t="s">
        <v>1911</v>
      </c>
      <c r="B1849" s="6">
        <v>45859</v>
      </c>
      <c r="C1849" s="2" t="s">
        <v>1912</v>
      </c>
      <c r="D1849" s="2" t="s">
        <v>59</v>
      </c>
      <c r="E1849" s="2" t="s">
        <v>114</v>
      </c>
      <c r="F1849" s="2" t="s">
        <v>115</v>
      </c>
      <c r="G1849" s="2">
        <v>5</v>
      </c>
      <c r="H1849" s="3">
        <v>342.46</v>
      </c>
      <c r="I1849" s="2">
        <v>15</v>
      </c>
      <c r="J1849" s="3">
        <v>256.85000000000002</v>
      </c>
      <c r="K1849" s="3">
        <v>1455.45</v>
      </c>
      <c r="L1849" s="3">
        <v>1358.9</v>
      </c>
      <c r="M1849" s="3">
        <v>96.55</v>
      </c>
      <c r="N1849" s="2" t="s">
        <v>133</v>
      </c>
      <c r="O1849" s="2" t="s">
        <v>24</v>
      </c>
      <c r="P1849" s="2" t="s">
        <v>25</v>
      </c>
      <c r="Q1849" s="2" t="s">
        <v>1913</v>
      </c>
      <c r="R1849" s="2" t="s">
        <v>49</v>
      </c>
    </row>
    <row r="1850" spans="1:18" x14ac:dyDescent="0.25">
      <c r="A1850" s="2" t="s">
        <v>1748</v>
      </c>
      <c r="B1850" s="6">
        <v>45858</v>
      </c>
      <c r="C1850" s="2" t="s">
        <v>1749</v>
      </c>
      <c r="D1850" s="2" t="s">
        <v>409</v>
      </c>
      <c r="E1850" s="2" t="s">
        <v>1081</v>
      </c>
      <c r="F1850" s="2" t="s">
        <v>1082</v>
      </c>
      <c r="G1850" s="2">
        <v>4</v>
      </c>
      <c r="H1850" s="3">
        <v>343.97</v>
      </c>
      <c r="I1850" s="2">
        <v>20</v>
      </c>
      <c r="J1850" s="3">
        <v>275.18</v>
      </c>
      <c r="K1850" s="3">
        <v>1265.81</v>
      </c>
      <c r="L1850" s="3">
        <v>738.96</v>
      </c>
      <c r="M1850" s="3">
        <v>526.85</v>
      </c>
      <c r="N1850" s="2" t="s">
        <v>133</v>
      </c>
      <c r="O1850" s="2" t="s">
        <v>24</v>
      </c>
      <c r="P1850" s="2" t="s">
        <v>33</v>
      </c>
      <c r="Q1850" s="2" t="s">
        <v>1750</v>
      </c>
      <c r="R1850" s="2" t="s">
        <v>27</v>
      </c>
    </row>
    <row r="1851" spans="1:18" x14ac:dyDescent="0.25">
      <c r="A1851" s="2" t="s">
        <v>2524</v>
      </c>
      <c r="B1851" s="6">
        <v>45858</v>
      </c>
      <c r="C1851" s="2" t="s">
        <v>2255</v>
      </c>
      <c r="D1851" s="2" t="s">
        <v>543</v>
      </c>
      <c r="E1851" s="2" t="s">
        <v>415</v>
      </c>
      <c r="F1851" s="2" t="s">
        <v>901</v>
      </c>
      <c r="G1851" s="2">
        <v>3</v>
      </c>
      <c r="H1851" s="3">
        <v>386.17</v>
      </c>
      <c r="I1851" s="2">
        <v>20</v>
      </c>
      <c r="J1851" s="3">
        <v>231.7</v>
      </c>
      <c r="K1851" s="3">
        <v>1065.83</v>
      </c>
      <c r="L1851" s="3">
        <v>827.01</v>
      </c>
      <c r="M1851" s="3">
        <v>238.82</v>
      </c>
      <c r="N1851" s="2" t="s">
        <v>47</v>
      </c>
      <c r="O1851" s="2" t="s">
        <v>24</v>
      </c>
      <c r="P1851" s="2" t="s">
        <v>55</v>
      </c>
      <c r="Q1851" s="2" t="s">
        <v>387</v>
      </c>
      <c r="R1851" s="2" t="s">
        <v>27</v>
      </c>
    </row>
    <row r="1852" spans="1:18" x14ac:dyDescent="0.25">
      <c r="A1852" s="2" t="s">
        <v>2562</v>
      </c>
      <c r="B1852" s="6">
        <v>45858</v>
      </c>
      <c r="C1852" s="2" t="s">
        <v>359</v>
      </c>
      <c r="D1852" s="2" t="s">
        <v>65</v>
      </c>
      <c r="E1852" s="2" t="s">
        <v>90</v>
      </c>
      <c r="F1852" s="2" t="s">
        <v>91</v>
      </c>
      <c r="G1852" s="2">
        <v>3</v>
      </c>
      <c r="H1852" s="3">
        <v>172.63</v>
      </c>
      <c r="I1852" s="2">
        <v>0</v>
      </c>
      <c r="J1852" s="3">
        <v>0</v>
      </c>
      <c r="K1852" s="3">
        <v>595.57000000000005</v>
      </c>
      <c r="L1852" s="3">
        <v>426</v>
      </c>
      <c r="M1852" s="3">
        <v>169.57</v>
      </c>
      <c r="N1852" s="2" t="s">
        <v>47</v>
      </c>
      <c r="O1852" s="2" t="s">
        <v>24</v>
      </c>
      <c r="P1852" s="2" t="s">
        <v>25</v>
      </c>
      <c r="Q1852" s="2" t="s">
        <v>1742</v>
      </c>
      <c r="R1852" s="2" t="s">
        <v>27</v>
      </c>
    </row>
    <row r="1853" spans="1:18" x14ac:dyDescent="0.25">
      <c r="A1853" s="2" t="s">
        <v>2941</v>
      </c>
      <c r="B1853" s="6">
        <v>45858</v>
      </c>
      <c r="C1853" s="2" t="s">
        <v>1594</v>
      </c>
      <c r="D1853" s="2" t="s">
        <v>802</v>
      </c>
      <c r="E1853" s="2" t="s">
        <v>400</v>
      </c>
      <c r="F1853" s="2" t="s">
        <v>1223</v>
      </c>
      <c r="G1853" s="2">
        <v>3</v>
      </c>
      <c r="H1853" s="3">
        <v>298.68</v>
      </c>
      <c r="I1853" s="2">
        <v>5</v>
      </c>
      <c r="J1853" s="3">
        <v>44.8</v>
      </c>
      <c r="K1853" s="3">
        <v>978.93</v>
      </c>
      <c r="L1853" s="3">
        <v>752.07</v>
      </c>
      <c r="M1853" s="3">
        <v>226.86</v>
      </c>
      <c r="N1853" s="2" t="s">
        <v>47</v>
      </c>
      <c r="O1853" s="2" t="s">
        <v>24</v>
      </c>
      <c r="P1853" s="2" t="s">
        <v>25</v>
      </c>
      <c r="Q1853" s="2" t="s">
        <v>1376</v>
      </c>
      <c r="R1853" s="2" t="s">
        <v>27</v>
      </c>
    </row>
    <row r="1854" spans="1:18" x14ac:dyDescent="0.25">
      <c r="A1854" s="2" t="s">
        <v>3080</v>
      </c>
      <c r="B1854" s="6">
        <v>45858</v>
      </c>
      <c r="C1854" s="2" t="s">
        <v>855</v>
      </c>
      <c r="D1854" s="2" t="s">
        <v>89</v>
      </c>
      <c r="E1854" s="2" t="s">
        <v>303</v>
      </c>
      <c r="F1854" s="2" t="s">
        <v>495</v>
      </c>
      <c r="G1854" s="2">
        <v>5</v>
      </c>
      <c r="H1854" s="3">
        <v>39.78</v>
      </c>
      <c r="I1854" s="2">
        <v>0</v>
      </c>
      <c r="J1854" s="3">
        <v>0</v>
      </c>
      <c r="K1854" s="3">
        <v>228.73</v>
      </c>
      <c r="L1854" s="3">
        <v>162</v>
      </c>
      <c r="M1854" s="3">
        <v>66.73</v>
      </c>
      <c r="N1854" s="2" t="s">
        <v>40</v>
      </c>
      <c r="O1854" s="2" t="s">
        <v>24</v>
      </c>
      <c r="P1854" s="2" t="s">
        <v>25</v>
      </c>
      <c r="Q1854" s="2" t="s">
        <v>183</v>
      </c>
      <c r="R1854" s="2" t="s">
        <v>27</v>
      </c>
    </row>
    <row r="1855" spans="1:18" x14ac:dyDescent="0.25">
      <c r="A1855" s="2" t="s">
        <v>3889</v>
      </c>
      <c r="B1855" s="6">
        <v>45858</v>
      </c>
      <c r="C1855" s="2" t="s">
        <v>1197</v>
      </c>
      <c r="D1855" s="2" t="s">
        <v>812</v>
      </c>
      <c r="E1855" s="2" t="s">
        <v>504</v>
      </c>
      <c r="F1855" s="2" t="s">
        <v>1390</v>
      </c>
      <c r="G1855" s="2">
        <v>7</v>
      </c>
      <c r="H1855" s="3">
        <v>548.45000000000005</v>
      </c>
      <c r="I1855" s="2">
        <v>15</v>
      </c>
      <c r="J1855" s="3">
        <v>575.87</v>
      </c>
      <c r="K1855" s="2">
        <v>3752.77</v>
      </c>
      <c r="L1855" s="3">
        <v>2654.33</v>
      </c>
      <c r="M1855" s="3">
        <v>1098.44</v>
      </c>
      <c r="N1855" s="2" t="s">
        <v>47</v>
      </c>
      <c r="O1855" s="2" t="s">
        <v>24</v>
      </c>
      <c r="P1855" s="2" t="s">
        <v>25</v>
      </c>
      <c r="Q1855" s="2" t="s">
        <v>1872</v>
      </c>
      <c r="R1855" s="2" t="s">
        <v>27</v>
      </c>
    </row>
    <row r="1856" spans="1:18" x14ac:dyDescent="0.25">
      <c r="A1856" s="2" t="s">
        <v>63</v>
      </c>
      <c r="B1856" s="6">
        <v>45857</v>
      </c>
      <c r="C1856" s="2" t="s">
        <v>64</v>
      </c>
      <c r="D1856" s="2" t="s">
        <v>65</v>
      </c>
      <c r="E1856" s="2" t="s">
        <v>66</v>
      </c>
      <c r="F1856" s="2" t="s">
        <v>67</v>
      </c>
      <c r="G1856" s="2">
        <v>4</v>
      </c>
      <c r="H1856" s="3">
        <v>172.63</v>
      </c>
      <c r="I1856" s="2">
        <v>0</v>
      </c>
      <c r="J1856" s="3">
        <v>0</v>
      </c>
      <c r="K1856" s="3">
        <v>794.1</v>
      </c>
      <c r="L1856" s="3">
        <v>568</v>
      </c>
      <c r="M1856" s="3">
        <v>226.1</v>
      </c>
      <c r="N1856" s="2" t="s">
        <v>68</v>
      </c>
      <c r="O1856" s="2" t="s">
        <v>24</v>
      </c>
      <c r="P1856" s="2" t="s">
        <v>25</v>
      </c>
      <c r="Q1856" s="2" t="s">
        <v>69</v>
      </c>
      <c r="R1856" s="2" t="s">
        <v>27</v>
      </c>
    </row>
    <row r="1857" spans="1:18" x14ac:dyDescent="0.25">
      <c r="A1857" s="2" t="s">
        <v>626</v>
      </c>
      <c r="B1857" s="6">
        <v>45857</v>
      </c>
      <c r="C1857" s="2" t="s">
        <v>627</v>
      </c>
      <c r="D1857" s="2" t="s">
        <v>549</v>
      </c>
      <c r="E1857" s="2" t="s">
        <v>21</v>
      </c>
      <c r="F1857" s="2" t="s">
        <v>149</v>
      </c>
      <c r="G1857" s="2">
        <v>4</v>
      </c>
      <c r="H1857" s="3">
        <v>221.61</v>
      </c>
      <c r="I1857" s="2">
        <v>15</v>
      </c>
      <c r="J1857" s="3">
        <v>132.97</v>
      </c>
      <c r="K1857" s="3">
        <v>866.49</v>
      </c>
      <c r="L1857" s="3">
        <v>728.68</v>
      </c>
      <c r="M1857" s="3">
        <v>137.81</v>
      </c>
      <c r="N1857" s="2" t="s">
        <v>80</v>
      </c>
      <c r="O1857" s="2" t="s">
        <v>345</v>
      </c>
      <c r="P1857" s="2" t="s">
        <v>25</v>
      </c>
      <c r="Q1857" s="2" t="s">
        <v>532</v>
      </c>
      <c r="R1857" s="2" t="s">
        <v>27</v>
      </c>
    </row>
    <row r="1858" spans="1:18" x14ac:dyDescent="0.25">
      <c r="A1858" s="2" t="s">
        <v>823</v>
      </c>
      <c r="B1858" s="6">
        <v>45857</v>
      </c>
      <c r="C1858" s="2" t="s">
        <v>824</v>
      </c>
      <c r="D1858" s="2" t="s">
        <v>320</v>
      </c>
      <c r="E1858" s="2" t="s">
        <v>825</v>
      </c>
      <c r="F1858" s="2" t="s">
        <v>826</v>
      </c>
      <c r="G1858" s="2">
        <v>3</v>
      </c>
      <c r="H1858" s="3">
        <v>67.37</v>
      </c>
      <c r="I1858" s="2">
        <v>10</v>
      </c>
      <c r="J1858" s="3">
        <v>20.21</v>
      </c>
      <c r="K1858" s="3">
        <v>209.19</v>
      </c>
      <c r="L1858" s="3">
        <v>151.29</v>
      </c>
      <c r="M1858" s="3">
        <v>57.9</v>
      </c>
      <c r="N1858" s="2" t="s">
        <v>47</v>
      </c>
      <c r="O1858" s="2" t="s">
        <v>24</v>
      </c>
      <c r="P1858" s="2" t="s">
        <v>25</v>
      </c>
      <c r="Q1858" s="2" t="s">
        <v>827</v>
      </c>
      <c r="R1858" s="2" t="s">
        <v>27</v>
      </c>
    </row>
    <row r="1859" spans="1:18" x14ac:dyDescent="0.25">
      <c r="A1859" s="2" t="s">
        <v>921</v>
      </c>
      <c r="B1859" s="6">
        <v>45857</v>
      </c>
      <c r="C1859" s="2" t="s">
        <v>922</v>
      </c>
      <c r="D1859" s="2" t="s">
        <v>77</v>
      </c>
      <c r="E1859" s="2" t="s">
        <v>85</v>
      </c>
      <c r="F1859" s="2" t="s">
        <v>86</v>
      </c>
      <c r="G1859" s="2">
        <v>1</v>
      </c>
      <c r="H1859" s="3">
        <v>131.03</v>
      </c>
      <c r="I1859" s="2">
        <v>15</v>
      </c>
      <c r="J1859" s="3">
        <v>19.649999999999999</v>
      </c>
      <c r="K1859" s="3">
        <v>128.09</v>
      </c>
      <c r="L1859" s="3">
        <v>117.27</v>
      </c>
      <c r="M1859" s="3">
        <v>10.82</v>
      </c>
      <c r="N1859" s="2" t="s">
        <v>80</v>
      </c>
      <c r="O1859" s="2" t="s">
        <v>24</v>
      </c>
      <c r="P1859" s="2" t="s">
        <v>55</v>
      </c>
      <c r="Q1859" s="2" t="s">
        <v>923</v>
      </c>
      <c r="R1859" s="2" t="s">
        <v>27</v>
      </c>
    </row>
    <row r="1860" spans="1:18" x14ac:dyDescent="0.25">
      <c r="A1860" s="2" t="s">
        <v>1367</v>
      </c>
      <c r="B1860" s="6">
        <v>45857</v>
      </c>
      <c r="C1860" s="2" t="s">
        <v>807</v>
      </c>
      <c r="D1860" s="2" t="s">
        <v>905</v>
      </c>
      <c r="E1860" s="2" t="s">
        <v>1368</v>
      </c>
      <c r="F1860" s="2" t="s">
        <v>1369</v>
      </c>
      <c r="G1860" s="2">
        <v>2</v>
      </c>
      <c r="H1860" s="3">
        <v>464.41</v>
      </c>
      <c r="I1860" s="2">
        <v>15</v>
      </c>
      <c r="J1860" s="3">
        <v>139.32</v>
      </c>
      <c r="K1860" s="3">
        <v>907.92</v>
      </c>
      <c r="L1860" s="3">
        <v>795.38</v>
      </c>
      <c r="M1860" s="3">
        <v>112.54</v>
      </c>
      <c r="N1860" s="2" t="s">
        <v>47</v>
      </c>
      <c r="O1860" s="2" t="s">
        <v>24</v>
      </c>
      <c r="P1860" s="2" t="s">
        <v>33</v>
      </c>
      <c r="Q1860" s="2" t="s">
        <v>1263</v>
      </c>
      <c r="R1860" s="2" t="s">
        <v>27</v>
      </c>
    </row>
    <row r="1861" spans="1:18" x14ac:dyDescent="0.25">
      <c r="A1861" s="2" t="s">
        <v>1604</v>
      </c>
      <c r="B1861" s="6">
        <v>45857</v>
      </c>
      <c r="C1861" s="2" t="s">
        <v>1605</v>
      </c>
      <c r="D1861" s="2" t="s">
        <v>905</v>
      </c>
      <c r="E1861" s="2" t="s">
        <v>187</v>
      </c>
      <c r="F1861" s="2" t="s">
        <v>188</v>
      </c>
      <c r="G1861" s="2">
        <v>1</v>
      </c>
      <c r="H1861" s="3">
        <v>464.41</v>
      </c>
      <c r="I1861" s="2">
        <v>0</v>
      </c>
      <c r="J1861" s="3">
        <v>0</v>
      </c>
      <c r="K1861" s="3">
        <v>534.07000000000005</v>
      </c>
      <c r="L1861" s="3">
        <v>397.69</v>
      </c>
      <c r="M1861" s="3">
        <v>136.38</v>
      </c>
      <c r="N1861" s="2" t="s">
        <v>80</v>
      </c>
      <c r="O1861" s="2" t="s">
        <v>24</v>
      </c>
      <c r="P1861" s="2" t="s">
        <v>55</v>
      </c>
      <c r="Q1861" s="2" t="s">
        <v>206</v>
      </c>
      <c r="R1861" s="2" t="s">
        <v>27</v>
      </c>
    </row>
    <row r="1862" spans="1:18" x14ac:dyDescent="0.25">
      <c r="A1862" s="2" t="s">
        <v>2350</v>
      </c>
      <c r="B1862" s="6">
        <v>45857</v>
      </c>
      <c r="C1862" s="2" t="s">
        <v>1258</v>
      </c>
      <c r="D1862" s="2" t="s">
        <v>280</v>
      </c>
      <c r="E1862" s="2" t="s">
        <v>221</v>
      </c>
      <c r="F1862" s="2" t="s">
        <v>1983</v>
      </c>
      <c r="G1862" s="2">
        <v>3</v>
      </c>
      <c r="H1862" s="3">
        <v>139.72</v>
      </c>
      <c r="I1862" s="2">
        <v>0</v>
      </c>
      <c r="J1862" s="3">
        <v>0</v>
      </c>
      <c r="K1862" s="3">
        <v>482.03</v>
      </c>
      <c r="L1862" s="3">
        <v>292.05</v>
      </c>
      <c r="M1862" s="3">
        <v>189.98</v>
      </c>
      <c r="N1862" s="2" t="s">
        <v>47</v>
      </c>
      <c r="O1862" s="2" t="s">
        <v>24</v>
      </c>
      <c r="P1862" s="2" t="s">
        <v>33</v>
      </c>
      <c r="Q1862" s="2" t="s">
        <v>1271</v>
      </c>
      <c r="R1862" s="2" t="s">
        <v>27</v>
      </c>
    </row>
    <row r="1863" spans="1:18" x14ac:dyDescent="0.25">
      <c r="A1863" s="2" t="s">
        <v>2943</v>
      </c>
      <c r="B1863" s="6">
        <v>45857</v>
      </c>
      <c r="C1863" s="2" t="s">
        <v>2944</v>
      </c>
      <c r="D1863" s="2" t="s">
        <v>1490</v>
      </c>
      <c r="E1863" s="2" t="s">
        <v>114</v>
      </c>
      <c r="F1863" s="2" t="s">
        <v>115</v>
      </c>
      <c r="G1863" s="2">
        <v>1</v>
      </c>
      <c r="H1863" s="3">
        <v>102.51</v>
      </c>
      <c r="I1863" s="2">
        <v>0</v>
      </c>
      <c r="J1863" s="3">
        <v>0</v>
      </c>
      <c r="K1863" s="3">
        <v>117.89</v>
      </c>
      <c r="L1863" s="3">
        <v>88.72</v>
      </c>
      <c r="M1863" s="3">
        <v>29.17</v>
      </c>
      <c r="N1863" s="2" t="s">
        <v>68</v>
      </c>
      <c r="O1863" s="2" t="s">
        <v>24</v>
      </c>
      <c r="P1863" s="2" t="s">
        <v>55</v>
      </c>
      <c r="Q1863" s="2" t="s">
        <v>138</v>
      </c>
      <c r="R1863" s="2" t="s">
        <v>27</v>
      </c>
    </row>
    <row r="1864" spans="1:18" x14ac:dyDescent="0.25">
      <c r="A1864" s="2" t="s">
        <v>3488</v>
      </c>
      <c r="B1864" s="6">
        <v>45857</v>
      </c>
      <c r="C1864" s="2" t="s">
        <v>3489</v>
      </c>
      <c r="D1864" s="2" t="s">
        <v>77</v>
      </c>
      <c r="E1864" s="2" t="s">
        <v>102</v>
      </c>
      <c r="F1864" s="2" t="s">
        <v>103</v>
      </c>
      <c r="G1864" s="2">
        <v>4</v>
      </c>
      <c r="H1864" s="3">
        <v>131.03</v>
      </c>
      <c r="I1864" s="2">
        <v>20</v>
      </c>
      <c r="J1864" s="3">
        <v>104.82</v>
      </c>
      <c r="K1864" s="3">
        <v>482.19</v>
      </c>
      <c r="L1864" s="3">
        <v>469.08</v>
      </c>
      <c r="M1864" s="3">
        <v>13.11</v>
      </c>
      <c r="N1864" s="2" t="s">
        <v>40</v>
      </c>
      <c r="O1864" s="2" t="s">
        <v>24</v>
      </c>
      <c r="P1864" s="2" t="s">
        <v>25</v>
      </c>
      <c r="Q1864" s="2" t="s">
        <v>597</v>
      </c>
      <c r="R1864" s="2" t="s">
        <v>27</v>
      </c>
    </row>
    <row r="1865" spans="1:18" x14ac:dyDescent="0.25">
      <c r="A1865" s="2" t="s">
        <v>4193</v>
      </c>
      <c r="B1865" s="6">
        <v>45857</v>
      </c>
      <c r="C1865" s="2" t="s">
        <v>1316</v>
      </c>
      <c r="D1865" s="2" t="s">
        <v>197</v>
      </c>
      <c r="E1865" s="2" t="s">
        <v>1476</v>
      </c>
      <c r="F1865" s="2" t="s">
        <v>2038</v>
      </c>
      <c r="G1865" s="2">
        <v>5</v>
      </c>
      <c r="H1865" s="3">
        <v>121.9</v>
      </c>
      <c r="I1865" s="2">
        <v>0</v>
      </c>
      <c r="J1865" s="3">
        <v>0</v>
      </c>
      <c r="K1865" s="3">
        <v>700.92</v>
      </c>
      <c r="L1865" s="3">
        <v>544.6</v>
      </c>
      <c r="M1865" s="3">
        <v>156.32</v>
      </c>
      <c r="N1865" s="2" t="s">
        <v>80</v>
      </c>
      <c r="O1865" s="2" t="s">
        <v>24</v>
      </c>
      <c r="P1865" s="2" t="s">
        <v>25</v>
      </c>
      <c r="Q1865" s="2" t="s">
        <v>2580</v>
      </c>
      <c r="R1865" s="2" t="s">
        <v>27</v>
      </c>
    </row>
    <row r="1866" spans="1:18" x14ac:dyDescent="0.25">
      <c r="A1866" s="2" t="s">
        <v>4206</v>
      </c>
      <c r="B1866" s="6">
        <v>45857</v>
      </c>
      <c r="C1866" s="2" t="s">
        <v>477</v>
      </c>
      <c r="D1866" s="2" t="s">
        <v>275</v>
      </c>
      <c r="E1866" s="2" t="s">
        <v>142</v>
      </c>
      <c r="F1866" s="2" t="s">
        <v>143</v>
      </c>
      <c r="G1866" s="2">
        <v>6</v>
      </c>
      <c r="H1866" s="3">
        <v>53.72</v>
      </c>
      <c r="I1866" s="2">
        <v>0</v>
      </c>
      <c r="J1866" s="3">
        <v>0</v>
      </c>
      <c r="K1866" s="3">
        <v>370.67</v>
      </c>
      <c r="L1866" s="3">
        <v>224.88</v>
      </c>
      <c r="M1866" s="3">
        <v>145.79</v>
      </c>
      <c r="N1866" s="2" t="s">
        <v>47</v>
      </c>
      <c r="O1866" s="2" t="s">
        <v>24</v>
      </c>
      <c r="P1866" s="2" t="s">
        <v>25</v>
      </c>
      <c r="Q1866" s="2" t="s">
        <v>3983</v>
      </c>
      <c r="R1866" s="2" t="s">
        <v>27</v>
      </c>
    </row>
    <row r="1867" spans="1:18" x14ac:dyDescent="0.25">
      <c r="A1867" s="2" t="s">
        <v>4500</v>
      </c>
      <c r="B1867" s="6">
        <v>45857</v>
      </c>
      <c r="C1867" s="2" t="s">
        <v>2362</v>
      </c>
      <c r="D1867" s="2" t="s">
        <v>2085</v>
      </c>
      <c r="E1867" s="2" t="s">
        <v>90</v>
      </c>
      <c r="F1867" s="2" t="s">
        <v>91</v>
      </c>
      <c r="G1867" s="2">
        <v>5</v>
      </c>
      <c r="H1867" s="3">
        <v>392.68</v>
      </c>
      <c r="I1867" s="2">
        <v>20</v>
      </c>
      <c r="J1867" s="3">
        <v>392.68</v>
      </c>
      <c r="K1867" s="3">
        <v>1806.33</v>
      </c>
      <c r="L1867" s="3">
        <v>1595.25</v>
      </c>
      <c r="M1867" s="3">
        <v>211.08</v>
      </c>
      <c r="N1867" s="2" t="s">
        <v>23</v>
      </c>
      <c r="O1867" s="2" t="s">
        <v>24</v>
      </c>
      <c r="P1867" s="2" t="s">
        <v>25</v>
      </c>
      <c r="Q1867" s="2" t="s">
        <v>1510</v>
      </c>
      <c r="R1867" s="2" t="s">
        <v>27</v>
      </c>
    </row>
    <row r="1868" spans="1:18" x14ac:dyDescent="0.25">
      <c r="A1868" s="2" t="s">
        <v>4522</v>
      </c>
      <c r="B1868" s="6">
        <v>45857</v>
      </c>
      <c r="C1868" s="2" t="s">
        <v>2110</v>
      </c>
      <c r="D1868" s="2" t="s">
        <v>59</v>
      </c>
      <c r="E1868" s="2" t="s">
        <v>372</v>
      </c>
      <c r="F1868" s="2" t="s">
        <v>373</v>
      </c>
      <c r="G1868" s="2">
        <v>4</v>
      </c>
      <c r="H1868" s="3">
        <v>343.24</v>
      </c>
      <c r="I1868" s="2">
        <v>10</v>
      </c>
      <c r="J1868" s="3">
        <v>137.30000000000001</v>
      </c>
      <c r="K1868" s="3">
        <v>1421.01</v>
      </c>
      <c r="L1868" s="3">
        <v>1087.1199999999999</v>
      </c>
      <c r="M1868" s="3">
        <v>333.89</v>
      </c>
      <c r="N1868" s="2" t="s">
        <v>80</v>
      </c>
      <c r="O1868" s="2" t="s">
        <v>24</v>
      </c>
      <c r="P1868" s="2" t="s">
        <v>25</v>
      </c>
      <c r="Q1868" s="2" t="s">
        <v>2010</v>
      </c>
      <c r="R1868" s="2" t="s">
        <v>27</v>
      </c>
    </row>
    <row r="1869" spans="1:18" x14ac:dyDescent="0.25">
      <c r="A1869" s="2" t="s">
        <v>2951</v>
      </c>
      <c r="B1869" s="6">
        <v>45856</v>
      </c>
      <c r="C1869" s="2" t="s">
        <v>2802</v>
      </c>
      <c r="D1869" s="2" t="s">
        <v>186</v>
      </c>
      <c r="E1869" s="2" t="s">
        <v>872</v>
      </c>
      <c r="F1869" s="2" t="s">
        <v>873</v>
      </c>
      <c r="G1869" s="2">
        <v>2</v>
      </c>
      <c r="H1869" s="3">
        <v>217.42</v>
      </c>
      <c r="I1869" s="2">
        <v>0</v>
      </c>
      <c r="J1869" s="3">
        <v>0</v>
      </c>
      <c r="K1869" s="3">
        <v>434.84</v>
      </c>
      <c r="L1869" s="3">
        <v>354.06</v>
      </c>
      <c r="M1869" s="3">
        <v>80.78</v>
      </c>
      <c r="N1869" s="2" t="s">
        <v>40</v>
      </c>
      <c r="O1869" s="2" t="s">
        <v>24</v>
      </c>
      <c r="P1869" s="2" t="s">
        <v>25</v>
      </c>
      <c r="Q1869" s="2" t="s">
        <v>1579</v>
      </c>
      <c r="R1869" s="2" t="s">
        <v>49</v>
      </c>
    </row>
    <row r="1870" spans="1:18" x14ac:dyDescent="0.25">
      <c r="A1870" s="2" t="s">
        <v>3041</v>
      </c>
      <c r="B1870" s="6">
        <v>45856</v>
      </c>
      <c r="C1870" s="2" t="s">
        <v>2662</v>
      </c>
      <c r="D1870" s="2" t="s">
        <v>2058</v>
      </c>
      <c r="E1870" s="2" t="s">
        <v>415</v>
      </c>
      <c r="F1870" s="2" t="s">
        <v>1500</v>
      </c>
      <c r="G1870" s="2">
        <v>7</v>
      </c>
      <c r="H1870" s="3">
        <v>405.94</v>
      </c>
      <c r="I1870" s="2">
        <v>5</v>
      </c>
      <c r="J1870" s="3">
        <v>142.08000000000001</v>
      </c>
      <c r="K1870" s="3">
        <v>2699.5</v>
      </c>
      <c r="L1870" s="3">
        <v>2438.31</v>
      </c>
      <c r="M1870" s="3">
        <v>261.19</v>
      </c>
      <c r="N1870" s="2" t="s">
        <v>47</v>
      </c>
      <c r="O1870" s="2" t="s">
        <v>24</v>
      </c>
      <c r="P1870" s="2" t="s">
        <v>25</v>
      </c>
      <c r="Q1870" s="2" t="s">
        <v>3042</v>
      </c>
      <c r="R1870" s="2" t="s">
        <v>49</v>
      </c>
    </row>
    <row r="1871" spans="1:18" x14ac:dyDescent="0.25">
      <c r="A1871" s="2" t="s">
        <v>3192</v>
      </c>
      <c r="B1871" s="6">
        <v>45856</v>
      </c>
      <c r="C1871" s="2" t="s">
        <v>1240</v>
      </c>
      <c r="D1871" s="2" t="s">
        <v>680</v>
      </c>
      <c r="E1871" s="2" t="s">
        <v>327</v>
      </c>
      <c r="F1871" s="2" t="s">
        <v>892</v>
      </c>
      <c r="G1871" s="2">
        <v>8</v>
      </c>
      <c r="H1871" s="3">
        <v>166.99</v>
      </c>
      <c r="I1871" s="2">
        <v>0</v>
      </c>
      <c r="J1871" s="3">
        <v>0</v>
      </c>
      <c r="K1871" s="3">
        <v>1335.92</v>
      </c>
      <c r="L1871" s="3">
        <v>1103.5999999999999</v>
      </c>
      <c r="M1871" s="3">
        <v>232.32</v>
      </c>
      <c r="N1871" s="2" t="s">
        <v>23</v>
      </c>
      <c r="O1871" s="2" t="s">
        <v>24</v>
      </c>
      <c r="P1871" s="2" t="s">
        <v>25</v>
      </c>
      <c r="Q1871" s="2" t="s">
        <v>3193</v>
      </c>
      <c r="R1871" s="2" t="s">
        <v>49</v>
      </c>
    </row>
    <row r="1872" spans="1:18" x14ac:dyDescent="0.25">
      <c r="A1872" s="2" t="s">
        <v>3203</v>
      </c>
      <c r="B1872" s="6">
        <v>45856</v>
      </c>
      <c r="C1872" s="2" t="s">
        <v>2325</v>
      </c>
      <c r="D1872" s="2" t="s">
        <v>432</v>
      </c>
      <c r="E1872" s="2" t="s">
        <v>350</v>
      </c>
      <c r="F1872" s="2" t="s">
        <v>351</v>
      </c>
      <c r="G1872" s="2">
        <v>2</v>
      </c>
      <c r="H1872" s="3">
        <v>305.67</v>
      </c>
      <c r="I1872" s="2">
        <v>5</v>
      </c>
      <c r="J1872" s="3">
        <v>30.57</v>
      </c>
      <c r="K1872" s="3">
        <v>580.77</v>
      </c>
      <c r="L1872" s="3">
        <v>502.84</v>
      </c>
      <c r="M1872" s="3">
        <v>77.930000000000007</v>
      </c>
      <c r="N1872" s="2" t="s">
        <v>133</v>
      </c>
      <c r="O1872" s="2" t="s">
        <v>24</v>
      </c>
      <c r="P1872" s="2" t="s">
        <v>25</v>
      </c>
      <c r="Q1872" s="2" t="s">
        <v>1088</v>
      </c>
      <c r="R1872" s="2" t="s">
        <v>49</v>
      </c>
    </row>
    <row r="1873" spans="1:18" x14ac:dyDescent="0.25">
      <c r="A1873" s="2" t="s">
        <v>4269</v>
      </c>
      <c r="B1873" s="6">
        <v>45856</v>
      </c>
      <c r="C1873" s="2" t="s">
        <v>279</v>
      </c>
      <c r="D1873" s="2" t="s">
        <v>1475</v>
      </c>
      <c r="E1873" s="2" t="s">
        <v>1233</v>
      </c>
      <c r="F1873" s="2" t="s">
        <v>929</v>
      </c>
      <c r="G1873" s="2">
        <v>4</v>
      </c>
      <c r="H1873" s="3">
        <v>183.39</v>
      </c>
      <c r="I1873" s="2">
        <v>5</v>
      </c>
      <c r="J1873" s="3">
        <v>36.68</v>
      </c>
      <c r="K1873" s="3">
        <v>696.88</v>
      </c>
      <c r="L1873" s="3">
        <v>633.72</v>
      </c>
      <c r="M1873" s="3">
        <v>63.16</v>
      </c>
      <c r="N1873" s="2" t="s">
        <v>47</v>
      </c>
      <c r="O1873" s="2" t="s">
        <v>345</v>
      </c>
      <c r="P1873" s="2" t="s">
        <v>25</v>
      </c>
      <c r="Q1873" s="2" t="s">
        <v>3789</v>
      </c>
      <c r="R1873" s="2" t="s">
        <v>49</v>
      </c>
    </row>
    <row r="1874" spans="1:18" x14ac:dyDescent="0.25">
      <c r="A1874" s="2" t="s">
        <v>4285</v>
      </c>
      <c r="B1874" s="6">
        <v>45856</v>
      </c>
      <c r="C1874" s="2" t="s">
        <v>2982</v>
      </c>
      <c r="D1874" s="2" t="s">
        <v>377</v>
      </c>
      <c r="E1874" s="2" t="s">
        <v>576</v>
      </c>
      <c r="F1874" s="2" t="s">
        <v>1151</v>
      </c>
      <c r="G1874" s="2">
        <v>4</v>
      </c>
      <c r="H1874" s="3">
        <v>54.43</v>
      </c>
      <c r="I1874" s="2">
        <v>0</v>
      </c>
      <c r="J1874" s="3">
        <v>0</v>
      </c>
      <c r="K1874" s="3">
        <v>217.72</v>
      </c>
      <c r="L1874" s="3">
        <v>172.04</v>
      </c>
      <c r="M1874" s="3">
        <v>45.68</v>
      </c>
      <c r="N1874" s="2" t="s">
        <v>40</v>
      </c>
      <c r="O1874" s="2" t="s">
        <v>24</v>
      </c>
      <c r="P1874" s="2" t="s">
        <v>25</v>
      </c>
      <c r="Q1874" s="2" t="s">
        <v>1939</v>
      </c>
      <c r="R1874" s="2" t="s">
        <v>49</v>
      </c>
    </row>
    <row r="1875" spans="1:18" x14ac:dyDescent="0.25">
      <c r="A1875" s="2" t="s">
        <v>4570</v>
      </c>
      <c r="B1875" s="6">
        <v>45856</v>
      </c>
      <c r="C1875" s="2" t="s">
        <v>2128</v>
      </c>
      <c r="D1875" s="2" t="s">
        <v>89</v>
      </c>
      <c r="E1875" s="2" t="s">
        <v>791</v>
      </c>
      <c r="F1875" s="2" t="s">
        <v>3475</v>
      </c>
      <c r="G1875" s="2">
        <v>8</v>
      </c>
      <c r="H1875" s="3">
        <v>39.69</v>
      </c>
      <c r="I1875" s="2">
        <v>0</v>
      </c>
      <c r="J1875" s="3">
        <v>0</v>
      </c>
      <c r="K1875" s="3">
        <v>317.52</v>
      </c>
      <c r="L1875" s="3">
        <v>259.2</v>
      </c>
      <c r="M1875" s="3">
        <v>58.32</v>
      </c>
      <c r="N1875" s="2" t="s">
        <v>47</v>
      </c>
      <c r="O1875" s="2" t="s">
        <v>24</v>
      </c>
      <c r="P1875" s="2" t="s">
        <v>25</v>
      </c>
      <c r="Q1875" s="2" t="s">
        <v>3573</v>
      </c>
      <c r="R1875" s="2" t="s">
        <v>49</v>
      </c>
    </row>
    <row r="1876" spans="1:18" x14ac:dyDescent="0.25">
      <c r="A1876" s="2" t="s">
        <v>3060</v>
      </c>
      <c r="B1876" s="6">
        <v>45855</v>
      </c>
      <c r="C1876" s="2" t="s">
        <v>2385</v>
      </c>
      <c r="D1876" s="2" t="s">
        <v>101</v>
      </c>
      <c r="E1876" s="2" t="s">
        <v>390</v>
      </c>
      <c r="F1876" s="2" t="s">
        <v>821</v>
      </c>
      <c r="G1876" s="2">
        <v>1</v>
      </c>
      <c r="H1876" s="3">
        <v>434.65</v>
      </c>
      <c r="I1876" s="2">
        <v>0</v>
      </c>
      <c r="J1876" s="3">
        <v>0</v>
      </c>
      <c r="K1876" s="3">
        <v>434.65</v>
      </c>
      <c r="L1876" s="3">
        <v>351.63</v>
      </c>
      <c r="M1876" s="3">
        <v>83.02</v>
      </c>
      <c r="N1876" s="2" t="s">
        <v>40</v>
      </c>
      <c r="O1876" s="2" t="s">
        <v>24</v>
      </c>
      <c r="P1876" s="2" t="s">
        <v>25</v>
      </c>
      <c r="Q1876" s="2" t="s">
        <v>3061</v>
      </c>
      <c r="R1876" s="2" t="s">
        <v>49</v>
      </c>
    </row>
    <row r="1877" spans="1:18" x14ac:dyDescent="0.25">
      <c r="A1877" s="2" t="s">
        <v>3198</v>
      </c>
      <c r="B1877" s="6">
        <v>45855</v>
      </c>
      <c r="C1877" s="2" t="s">
        <v>2742</v>
      </c>
      <c r="D1877" s="2" t="s">
        <v>59</v>
      </c>
      <c r="E1877" s="2" t="s">
        <v>421</v>
      </c>
      <c r="F1877" s="2" t="s">
        <v>787</v>
      </c>
      <c r="G1877" s="2">
        <v>4</v>
      </c>
      <c r="H1877" s="3">
        <v>342.46</v>
      </c>
      <c r="I1877" s="2">
        <v>5</v>
      </c>
      <c r="J1877" s="3">
        <v>68.489999999999995</v>
      </c>
      <c r="K1877" s="3">
        <v>1301.3499999999999</v>
      </c>
      <c r="L1877" s="3">
        <v>1087.1199999999999</v>
      </c>
      <c r="M1877" s="3">
        <v>214.23</v>
      </c>
      <c r="N1877" s="2" t="s">
        <v>47</v>
      </c>
      <c r="O1877" s="2" t="s">
        <v>345</v>
      </c>
      <c r="P1877" s="2" t="s">
        <v>25</v>
      </c>
      <c r="Q1877" s="2" t="s">
        <v>1133</v>
      </c>
      <c r="R1877" s="2" t="s">
        <v>49</v>
      </c>
    </row>
    <row r="1878" spans="1:18" x14ac:dyDescent="0.25">
      <c r="A1878" s="2" t="s">
        <v>3642</v>
      </c>
      <c r="B1878" s="6">
        <v>45855</v>
      </c>
      <c r="C1878" s="2" t="s">
        <v>1731</v>
      </c>
      <c r="D1878" s="2" t="s">
        <v>680</v>
      </c>
      <c r="E1878" s="2" t="s">
        <v>1092</v>
      </c>
      <c r="F1878" s="2" t="s">
        <v>1093</v>
      </c>
      <c r="G1878" s="2">
        <v>8</v>
      </c>
      <c r="H1878" s="3">
        <v>180.81</v>
      </c>
      <c r="I1878" s="2">
        <v>10</v>
      </c>
      <c r="J1878" s="3">
        <v>144.65</v>
      </c>
      <c r="K1878" s="3">
        <v>1301.83</v>
      </c>
      <c r="L1878" s="3">
        <v>1103.5999999999999</v>
      </c>
      <c r="M1878" s="3">
        <v>198.23</v>
      </c>
      <c r="N1878" s="2" t="s">
        <v>68</v>
      </c>
      <c r="O1878" s="2" t="s">
        <v>24</v>
      </c>
      <c r="P1878" s="2" t="s">
        <v>25</v>
      </c>
      <c r="Q1878" s="2" t="s">
        <v>2730</v>
      </c>
      <c r="R1878" s="2" t="s">
        <v>49</v>
      </c>
    </row>
    <row r="1879" spans="1:18" x14ac:dyDescent="0.25">
      <c r="A1879" s="2" t="s">
        <v>473</v>
      </c>
      <c r="B1879" s="6">
        <v>45854</v>
      </c>
      <c r="C1879" s="2" t="s">
        <v>289</v>
      </c>
      <c r="D1879" s="2" t="s">
        <v>95</v>
      </c>
      <c r="E1879" s="2" t="s">
        <v>66</v>
      </c>
      <c r="F1879" s="2" t="s">
        <v>474</v>
      </c>
      <c r="G1879" s="2">
        <v>8</v>
      </c>
      <c r="H1879" s="3">
        <v>530.14</v>
      </c>
      <c r="I1879" s="2">
        <v>5</v>
      </c>
      <c r="J1879" s="3">
        <v>212.06</v>
      </c>
      <c r="K1879" s="3">
        <v>4029.06</v>
      </c>
      <c r="L1879" s="3">
        <v>3166.96</v>
      </c>
      <c r="M1879" s="3">
        <v>862.1</v>
      </c>
      <c r="N1879" s="2" t="s">
        <v>133</v>
      </c>
      <c r="O1879" s="2" t="s">
        <v>24</v>
      </c>
      <c r="P1879" s="2" t="s">
        <v>25</v>
      </c>
      <c r="Q1879" s="2" t="s">
        <v>475</v>
      </c>
      <c r="R1879" s="2" t="s">
        <v>49</v>
      </c>
    </row>
    <row r="1880" spans="1:18" x14ac:dyDescent="0.25">
      <c r="A1880" s="2" t="s">
        <v>1388</v>
      </c>
      <c r="B1880" s="6">
        <v>45854</v>
      </c>
      <c r="C1880" s="2" t="s">
        <v>1389</v>
      </c>
      <c r="D1880" s="2" t="s">
        <v>928</v>
      </c>
      <c r="E1880" s="2" t="s">
        <v>504</v>
      </c>
      <c r="F1880" s="2" t="s">
        <v>1390</v>
      </c>
      <c r="G1880" s="2">
        <v>5</v>
      </c>
      <c r="H1880" s="3">
        <v>351.78</v>
      </c>
      <c r="I1880" s="2">
        <v>5</v>
      </c>
      <c r="J1880" s="3">
        <v>87.94</v>
      </c>
      <c r="K1880" s="3">
        <v>1670.96</v>
      </c>
      <c r="L1880" s="3">
        <v>1269.1500000000001</v>
      </c>
      <c r="M1880" s="3">
        <v>401.81</v>
      </c>
      <c r="N1880" s="2" t="s">
        <v>23</v>
      </c>
      <c r="O1880" s="2" t="s">
        <v>24</v>
      </c>
      <c r="P1880" s="2" t="s">
        <v>25</v>
      </c>
      <c r="Q1880" s="2" t="s">
        <v>775</v>
      </c>
      <c r="R1880" s="2" t="s">
        <v>49</v>
      </c>
    </row>
    <row r="1881" spans="1:18" x14ac:dyDescent="0.25">
      <c r="A1881" s="2" t="s">
        <v>1395</v>
      </c>
      <c r="B1881" s="6">
        <v>45854</v>
      </c>
      <c r="C1881" s="2" t="s">
        <v>604</v>
      </c>
      <c r="D1881" s="2" t="s">
        <v>647</v>
      </c>
      <c r="E1881" s="2" t="s">
        <v>791</v>
      </c>
      <c r="F1881" s="2" t="s">
        <v>667</v>
      </c>
      <c r="G1881" s="2">
        <v>8</v>
      </c>
      <c r="H1881" s="3">
        <v>132.15</v>
      </c>
      <c r="I1881" s="2">
        <v>0</v>
      </c>
      <c r="J1881" s="3">
        <v>0</v>
      </c>
      <c r="K1881" s="3">
        <v>1057.2</v>
      </c>
      <c r="L1881" s="3">
        <v>729.44</v>
      </c>
      <c r="M1881" s="3">
        <v>327.76</v>
      </c>
      <c r="N1881" s="2" t="s">
        <v>68</v>
      </c>
      <c r="O1881" s="2" t="s">
        <v>24</v>
      </c>
      <c r="P1881" s="2" t="s">
        <v>25</v>
      </c>
      <c r="Q1881" s="2" t="s">
        <v>1396</v>
      </c>
      <c r="R1881" s="2" t="s">
        <v>49</v>
      </c>
    </row>
    <row r="1882" spans="1:18" x14ac:dyDescent="0.25">
      <c r="A1882" s="2" t="s">
        <v>2536</v>
      </c>
      <c r="B1882" s="6">
        <v>45854</v>
      </c>
      <c r="C1882" s="2" t="s">
        <v>1090</v>
      </c>
      <c r="D1882" s="2" t="s">
        <v>147</v>
      </c>
      <c r="E1882" s="2" t="s">
        <v>153</v>
      </c>
      <c r="F1882" s="2" t="s">
        <v>182</v>
      </c>
      <c r="G1882" s="2">
        <v>8</v>
      </c>
      <c r="H1882" s="3">
        <v>355.97</v>
      </c>
      <c r="I1882" s="2">
        <v>20</v>
      </c>
      <c r="J1882" s="3">
        <v>569.54999999999995</v>
      </c>
      <c r="K1882" s="3">
        <v>2278.21</v>
      </c>
      <c r="L1882" s="3">
        <v>2089.7600000000002</v>
      </c>
      <c r="M1882" s="3">
        <v>188.45</v>
      </c>
      <c r="N1882" s="2" t="s">
        <v>133</v>
      </c>
      <c r="O1882" s="2" t="s">
        <v>24</v>
      </c>
      <c r="P1882" s="2" t="s">
        <v>25</v>
      </c>
      <c r="Q1882" s="2" t="s">
        <v>1837</v>
      </c>
      <c r="R1882" s="2" t="s">
        <v>49</v>
      </c>
    </row>
    <row r="1883" spans="1:18" x14ac:dyDescent="0.25">
      <c r="A1883" s="2" t="s">
        <v>2640</v>
      </c>
      <c r="B1883" s="6">
        <v>45854</v>
      </c>
      <c r="C1883" s="2" t="s">
        <v>2641</v>
      </c>
      <c r="D1883" s="2" t="s">
        <v>1991</v>
      </c>
      <c r="E1883" s="2" t="s">
        <v>2642</v>
      </c>
      <c r="F1883" s="2" t="s">
        <v>2643</v>
      </c>
      <c r="G1883" s="2">
        <v>3</v>
      </c>
      <c r="H1883" s="3">
        <v>352.51</v>
      </c>
      <c r="I1883" s="2">
        <v>10</v>
      </c>
      <c r="J1883" s="3">
        <v>105.75</v>
      </c>
      <c r="K1883" s="3">
        <v>951.78</v>
      </c>
      <c r="L1883" s="3">
        <v>780.18</v>
      </c>
      <c r="M1883" s="3">
        <v>171.6</v>
      </c>
      <c r="N1883" s="2" t="s">
        <v>80</v>
      </c>
      <c r="O1883" s="2" t="s">
        <v>24</v>
      </c>
      <c r="P1883" s="2" t="s">
        <v>25</v>
      </c>
      <c r="Q1883" s="2" t="s">
        <v>569</v>
      </c>
      <c r="R1883" s="2" t="s">
        <v>49</v>
      </c>
    </row>
    <row r="1884" spans="1:18" x14ac:dyDescent="0.25">
      <c r="A1884" s="2" t="s">
        <v>3334</v>
      </c>
      <c r="B1884" s="6">
        <v>45854</v>
      </c>
      <c r="C1884" s="2" t="s">
        <v>538</v>
      </c>
      <c r="D1884" s="2" t="s">
        <v>765</v>
      </c>
      <c r="E1884" s="2" t="s">
        <v>504</v>
      </c>
      <c r="F1884" s="2" t="s">
        <v>1635</v>
      </c>
      <c r="G1884" s="2">
        <v>5</v>
      </c>
      <c r="H1884" s="3">
        <v>357.79</v>
      </c>
      <c r="I1884" s="2">
        <v>10</v>
      </c>
      <c r="J1884" s="3">
        <v>178.9</v>
      </c>
      <c r="K1884" s="3">
        <v>1610.05</v>
      </c>
      <c r="L1884" s="3">
        <v>1319.25</v>
      </c>
      <c r="M1884" s="3">
        <v>290.8</v>
      </c>
      <c r="N1884" s="2" t="s">
        <v>68</v>
      </c>
      <c r="O1884" s="2" t="s">
        <v>24</v>
      </c>
      <c r="P1884" s="2" t="s">
        <v>25</v>
      </c>
      <c r="Q1884" s="2" t="s">
        <v>3335</v>
      </c>
      <c r="R1884" s="2" t="s">
        <v>49</v>
      </c>
    </row>
    <row r="1885" spans="1:18" x14ac:dyDescent="0.25">
      <c r="A1885" s="2" t="s">
        <v>3528</v>
      </c>
      <c r="B1885" s="6">
        <v>45854</v>
      </c>
      <c r="C1885" s="2" t="s">
        <v>83</v>
      </c>
      <c r="D1885" s="2" t="s">
        <v>1475</v>
      </c>
      <c r="E1885" s="2" t="s">
        <v>1247</v>
      </c>
      <c r="F1885" s="2" t="s">
        <v>474</v>
      </c>
      <c r="G1885" s="2">
        <v>5</v>
      </c>
      <c r="H1885" s="3">
        <v>183.39</v>
      </c>
      <c r="I1885" s="2">
        <v>10</v>
      </c>
      <c r="J1885" s="3">
        <v>91.69</v>
      </c>
      <c r="K1885" s="3">
        <v>825.26</v>
      </c>
      <c r="L1885" s="3">
        <v>792.15</v>
      </c>
      <c r="M1885" s="3">
        <v>33.11</v>
      </c>
      <c r="N1885" s="2" t="s">
        <v>68</v>
      </c>
      <c r="O1885" s="2" t="s">
        <v>24</v>
      </c>
      <c r="P1885" s="2" t="s">
        <v>25</v>
      </c>
      <c r="Q1885" s="2" t="s">
        <v>1186</v>
      </c>
      <c r="R1885" s="2" t="s">
        <v>49</v>
      </c>
    </row>
    <row r="1886" spans="1:18" x14ac:dyDescent="0.25">
      <c r="A1886" s="2" t="s">
        <v>1073</v>
      </c>
      <c r="B1886" s="6">
        <v>45853</v>
      </c>
      <c r="C1886" s="2" t="s">
        <v>1074</v>
      </c>
      <c r="D1886" s="2" t="s">
        <v>530</v>
      </c>
      <c r="E1886" s="2" t="s">
        <v>31</v>
      </c>
      <c r="F1886" s="2" t="s">
        <v>32</v>
      </c>
      <c r="G1886" s="2">
        <v>3</v>
      </c>
      <c r="H1886" s="3">
        <v>125.15</v>
      </c>
      <c r="I1886" s="2">
        <v>15</v>
      </c>
      <c r="J1886" s="3">
        <v>56.32</v>
      </c>
      <c r="K1886" s="3">
        <v>319.13</v>
      </c>
      <c r="L1886" s="3">
        <v>287.10000000000002</v>
      </c>
      <c r="M1886" s="3">
        <v>32.03</v>
      </c>
      <c r="N1886" s="2" t="s">
        <v>80</v>
      </c>
      <c r="O1886" s="2" t="s">
        <v>24</v>
      </c>
      <c r="P1886" s="2" t="s">
        <v>25</v>
      </c>
      <c r="Q1886" s="2" t="s">
        <v>1075</v>
      </c>
      <c r="R1886" s="2" t="s">
        <v>49</v>
      </c>
    </row>
    <row r="1887" spans="1:18" x14ac:dyDescent="0.25">
      <c r="A1887" s="2" t="s">
        <v>1812</v>
      </c>
      <c r="B1887" s="6">
        <v>45853</v>
      </c>
      <c r="C1887" s="2" t="s">
        <v>1813</v>
      </c>
      <c r="D1887" s="2" t="s">
        <v>509</v>
      </c>
      <c r="E1887" s="2" t="s">
        <v>1431</v>
      </c>
      <c r="F1887" s="2" t="s">
        <v>1436</v>
      </c>
      <c r="G1887" s="2">
        <v>1</v>
      </c>
      <c r="H1887" s="3">
        <v>291.93</v>
      </c>
      <c r="I1887" s="2">
        <v>5</v>
      </c>
      <c r="J1887" s="3">
        <v>14.6</v>
      </c>
      <c r="K1887" s="3">
        <v>277.33</v>
      </c>
      <c r="L1887" s="3">
        <v>253.7</v>
      </c>
      <c r="M1887" s="3">
        <v>23.63</v>
      </c>
      <c r="N1887" s="2" t="s">
        <v>80</v>
      </c>
      <c r="O1887" s="2" t="s">
        <v>24</v>
      </c>
      <c r="P1887" s="2" t="s">
        <v>25</v>
      </c>
      <c r="Q1887" s="2" t="s">
        <v>1417</v>
      </c>
      <c r="R1887" s="2" t="s">
        <v>49</v>
      </c>
    </row>
    <row r="1888" spans="1:18" x14ac:dyDescent="0.25">
      <c r="A1888" s="2" t="s">
        <v>2568</v>
      </c>
      <c r="B1888" s="6">
        <v>45853</v>
      </c>
      <c r="C1888" s="2" t="s">
        <v>571</v>
      </c>
      <c r="D1888" s="2" t="s">
        <v>371</v>
      </c>
      <c r="E1888" s="2" t="s">
        <v>85</v>
      </c>
      <c r="F1888" s="2" t="s">
        <v>276</v>
      </c>
      <c r="G1888" s="2">
        <v>2</v>
      </c>
      <c r="H1888" s="3">
        <v>380.12</v>
      </c>
      <c r="I1888" s="2">
        <v>0</v>
      </c>
      <c r="J1888" s="3">
        <v>0</v>
      </c>
      <c r="K1888" s="3">
        <v>760.24</v>
      </c>
      <c r="L1888" s="3">
        <v>619.96</v>
      </c>
      <c r="M1888" s="3">
        <v>140.28</v>
      </c>
      <c r="N1888" s="2" t="s">
        <v>47</v>
      </c>
      <c r="O1888" s="2" t="s">
        <v>24</v>
      </c>
      <c r="P1888" s="2" t="s">
        <v>33</v>
      </c>
      <c r="Q1888" s="2" t="s">
        <v>2569</v>
      </c>
      <c r="R1888" s="2" t="s">
        <v>49</v>
      </c>
    </row>
    <row r="1889" spans="1:18" x14ac:dyDescent="0.25">
      <c r="A1889" s="2" t="s">
        <v>4024</v>
      </c>
      <c r="B1889" s="6">
        <v>45853</v>
      </c>
      <c r="C1889" s="2" t="s">
        <v>565</v>
      </c>
      <c r="D1889" s="2" t="s">
        <v>253</v>
      </c>
      <c r="E1889" s="2" t="s">
        <v>623</v>
      </c>
      <c r="F1889" s="2" t="s">
        <v>742</v>
      </c>
      <c r="G1889" s="2">
        <v>3</v>
      </c>
      <c r="H1889" s="3">
        <v>219.64</v>
      </c>
      <c r="I1889" s="2">
        <v>0</v>
      </c>
      <c r="J1889" s="3">
        <v>0</v>
      </c>
      <c r="K1889" s="3">
        <v>658.92</v>
      </c>
      <c r="L1889" s="3">
        <v>586.32000000000005</v>
      </c>
      <c r="M1889" s="3">
        <v>72.599999999999994</v>
      </c>
      <c r="N1889" s="2" t="s">
        <v>23</v>
      </c>
      <c r="O1889" s="2" t="s">
        <v>24</v>
      </c>
      <c r="P1889" s="2" t="s">
        <v>33</v>
      </c>
      <c r="Q1889" s="2" t="s">
        <v>435</v>
      </c>
      <c r="R1889" s="2" t="s">
        <v>49</v>
      </c>
    </row>
    <row r="1890" spans="1:18" x14ac:dyDescent="0.25">
      <c r="A1890" s="2" t="s">
        <v>4180</v>
      </c>
      <c r="B1890" s="6">
        <v>45853</v>
      </c>
      <c r="C1890" s="2" t="s">
        <v>3494</v>
      </c>
      <c r="D1890" s="2" t="s">
        <v>581</v>
      </c>
      <c r="E1890" s="2" t="s">
        <v>303</v>
      </c>
      <c r="F1890" s="2" t="s">
        <v>1313</v>
      </c>
      <c r="G1890" s="2">
        <v>1</v>
      </c>
      <c r="H1890" s="3">
        <v>139.21</v>
      </c>
      <c r="I1890" s="2">
        <v>0</v>
      </c>
      <c r="J1890" s="3">
        <v>0</v>
      </c>
      <c r="K1890" s="3">
        <v>139.21</v>
      </c>
      <c r="L1890" s="3">
        <v>106.99</v>
      </c>
      <c r="M1890" s="3">
        <v>32.22</v>
      </c>
      <c r="N1890" s="2" t="s">
        <v>23</v>
      </c>
      <c r="O1890" s="2" t="s">
        <v>24</v>
      </c>
      <c r="P1890" s="2" t="s">
        <v>25</v>
      </c>
      <c r="Q1890" s="2" t="s">
        <v>2933</v>
      </c>
      <c r="R1890" s="2" t="s">
        <v>49</v>
      </c>
    </row>
    <row r="1891" spans="1:18" x14ac:dyDescent="0.25">
      <c r="A1891" s="2" t="s">
        <v>1498</v>
      </c>
      <c r="B1891" s="6">
        <v>45852</v>
      </c>
      <c r="C1891" s="2" t="s">
        <v>1499</v>
      </c>
      <c r="D1891" s="2" t="s">
        <v>714</v>
      </c>
      <c r="E1891" s="2" t="s">
        <v>415</v>
      </c>
      <c r="F1891" s="2" t="s">
        <v>1500</v>
      </c>
      <c r="G1891" s="2">
        <v>3</v>
      </c>
      <c r="H1891" s="3">
        <v>161.03</v>
      </c>
      <c r="I1891" s="2">
        <v>0</v>
      </c>
      <c r="J1891" s="3">
        <v>0</v>
      </c>
      <c r="K1891" s="3">
        <v>483.09</v>
      </c>
      <c r="L1891" s="3">
        <v>372.72</v>
      </c>
      <c r="M1891" s="3">
        <v>110.37</v>
      </c>
      <c r="N1891" s="2" t="s">
        <v>40</v>
      </c>
      <c r="O1891" s="2" t="s">
        <v>24</v>
      </c>
      <c r="P1891" s="2" t="s">
        <v>25</v>
      </c>
      <c r="Q1891" s="2" t="s">
        <v>780</v>
      </c>
      <c r="R1891" s="2" t="s">
        <v>49</v>
      </c>
    </row>
    <row r="1892" spans="1:18" x14ac:dyDescent="0.25">
      <c r="A1892" s="2" t="s">
        <v>2134</v>
      </c>
      <c r="B1892" s="6">
        <v>45852</v>
      </c>
      <c r="C1892" s="2" t="s">
        <v>1016</v>
      </c>
      <c r="D1892" s="2" t="s">
        <v>2135</v>
      </c>
      <c r="E1892" s="2" t="s">
        <v>2009</v>
      </c>
      <c r="F1892" s="2" t="s">
        <v>2136</v>
      </c>
      <c r="G1892" s="2">
        <v>6</v>
      </c>
      <c r="H1892" s="3">
        <v>77.87</v>
      </c>
      <c r="I1892" s="2">
        <v>10</v>
      </c>
      <c r="J1892" s="3">
        <v>46.72</v>
      </c>
      <c r="K1892" s="3">
        <v>420.5</v>
      </c>
      <c r="L1892" s="3">
        <v>347.34</v>
      </c>
      <c r="M1892" s="3">
        <v>73.16</v>
      </c>
      <c r="N1892" s="2" t="s">
        <v>80</v>
      </c>
      <c r="O1892" s="2" t="s">
        <v>345</v>
      </c>
      <c r="P1892" s="2" t="s">
        <v>25</v>
      </c>
      <c r="Q1892" s="2" t="s">
        <v>858</v>
      </c>
      <c r="R1892" s="2" t="s">
        <v>49</v>
      </c>
    </row>
    <row r="1893" spans="1:18" x14ac:dyDescent="0.25">
      <c r="A1893" s="2" t="s">
        <v>3973</v>
      </c>
      <c r="B1893" s="6">
        <v>45852</v>
      </c>
      <c r="C1893" s="2" t="s">
        <v>3202</v>
      </c>
      <c r="D1893" s="2" t="s">
        <v>59</v>
      </c>
      <c r="E1893" s="2" t="s">
        <v>950</v>
      </c>
      <c r="F1893" s="2" t="s">
        <v>1759</v>
      </c>
      <c r="G1893" s="2">
        <v>4</v>
      </c>
      <c r="H1893" s="3">
        <v>372.61</v>
      </c>
      <c r="I1893" s="2">
        <v>20</v>
      </c>
      <c r="J1893" s="3">
        <v>298.08999999999997</v>
      </c>
      <c r="K1893" s="3">
        <v>1192.3499999999999</v>
      </c>
      <c r="L1893" s="3">
        <v>1087.1199999999999</v>
      </c>
      <c r="M1893" s="3">
        <v>105.23</v>
      </c>
      <c r="N1893" s="2" t="s">
        <v>40</v>
      </c>
      <c r="O1893" s="2" t="s">
        <v>24</v>
      </c>
      <c r="P1893" s="2" t="s">
        <v>25</v>
      </c>
      <c r="Q1893" s="2" t="s">
        <v>3974</v>
      </c>
      <c r="R1893" s="2" t="s">
        <v>49</v>
      </c>
    </row>
    <row r="1894" spans="1:18" x14ac:dyDescent="0.25">
      <c r="A1894" s="2" t="s">
        <v>1224</v>
      </c>
      <c r="B1894" s="6">
        <v>45851</v>
      </c>
      <c r="C1894" s="2" t="s">
        <v>696</v>
      </c>
      <c r="D1894" s="2" t="s">
        <v>1225</v>
      </c>
      <c r="E1894" s="2" t="s">
        <v>31</v>
      </c>
      <c r="F1894" s="2" t="s">
        <v>32</v>
      </c>
      <c r="G1894" s="2">
        <v>5</v>
      </c>
      <c r="H1894" s="3">
        <v>182.68</v>
      </c>
      <c r="I1894" s="2">
        <v>20</v>
      </c>
      <c r="J1894" s="3">
        <v>182.68</v>
      </c>
      <c r="K1894" s="3">
        <v>840.33</v>
      </c>
      <c r="L1894" s="3">
        <v>538</v>
      </c>
      <c r="M1894" s="3">
        <v>302.33</v>
      </c>
      <c r="N1894" s="2" t="s">
        <v>23</v>
      </c>
      <c r="O1894" s="2" t="s">
        <v>24</v>
      </c>
      <c r="P1894" s="2" t="s">
        <v>25</v>
      </c>
      <c r="Q1894" s="2" t="s">
        <v>1226</v>
      </c>
      <c r="R1894" s="2" t="s">
        <v>27</v>
      </c>
    </row>
    <row r="1895" spans="1:18" x14ac:dyDescent="0.25">
      <c r="A1895" s="2" t="s">
        <v>3641</v>
      </c>
      <c r="B1895" s="6">
        <v>45851</v>
      </c>
      <c r="C1895" s="2" t="s">
        <v>1116</v>
      </c>
      <c r="D1895" s="2" t="s">
        <v>130</v>
      </c>
      <c r="E1895" s="2" t="s">
        <v>523</v>
      </c>
      <c r="F1895" s="2" t="s">
        <v>524</v>
      </c>
      <c r="G1895" s="2">
        <v>3</v>
      </c>
      <c r="H1895" s="3">
        <v>431</v>
      </c>
      <c r="I1895" s="2">
        <v>20</v>
      </c>
      <c r="J1895" s="3">
        <v>258.60000000000002</v>
      </c>
      <c r="K1895" s="3">
        <v>1189.56</v>
      </c>
      <c r="L1895" s="3">
        <v>879.15</v>
      </c>
      <c r="M1895" s="3">
        <v>310.41000000000003</v>
      </c>
      <c r="N1895" s="2" t="s">
        <v>47</v>
      </c>
      <c r="O1895" s="2" t="s">
        <v>24</v>
      </c>
      <c r="P1895" s="2" t="s">
        <v>25</v>
      </c>
      <c r="Q1895" s="2" t="s">
        <v>767</v>
      </c>
      <c r="R1895" s="2" t="s">
        <v>27</v>
      </c>
    </row>
    <row r="1896" spans="1:18" x14ac:dyDescent="0.25">
      <c r="A1896" s="2" t="s">
        <v>3645</v>
      </c>
      <c r="B1896" s="6">
        <v>45851</v>
      </c>
      <c r="C1896" s="2" t="s">
        <v>340</v>
      </c>
      <c r="D1896" s="2" t="s">
        <v>622</v>
      </c>
      <c r="E1896" s="2" t="s">
        <v>153</v>
      </c>
      <c r="F1896" s="2" t="s">
        <v>154</v>
      </c>
      <c r="G1896" s="2">
        <v>3</v>
      </c>
      <c r="H1896" s="3">
        <v>327.08</v>
      </c>
      <c r="I1896" s="2">
        <v>0</v>
      </c>
      <c r="J1896" s="3">
        <v>0</v>
      </c>
      <c r="K1896" s="3">
        <v>1128.43</v>
      </c>
      <c r="L1896" s="3">
        <v>823.83</v>
      </c>
      <c r="M1896" s="3">
        <v>304.60000000000002</v>
      </c>
      <c r="N1896" s="2" t="s">
        <v>23</v>
      </c>
      <c r="O1896" s="2" t="s">
        <v>24</v>
      </c>
      <c r="P1896" s="2" t="s">
        <v>55</v>
      </c>
      <c r="Q1896" s="2" t="s">
        <v>827</v>
      </c>
      <c r="R1896" s="2" t="s">
        <v>27</v>
      </c>
    </row>
    <row r="1897" spans="1:18" x14ac:dyDescent="0.25">
      <c r="A1897" s="2" t="s">
        <v>4325</v>
      </c>
      <c r="B1897" s="6">
        <v>45851</v>
      </c>
      <c r="C1897" s="2" t="s">
        <v>3071</v>
      </c>
      <c r="D1897" s="2" t="s">
        <v>130</v>
      </c>
      <c r="E1897" s="2" t="s">
        <v>380</v>
      </c>
      <c r="F1897" s="2" t="s">
        <v>2212</v>
      </c>
      <c r="G1897" s="2">
        <v>3</v>
      </c>
      <c r="H1897" s="3">
        <v>379.12</v>
      </c>
      <c r="I1897" s="2">
        <v>20</v>
      </c>
      <c r="J1897" s="3">
        <v>227.47</v>
      </c>
      <c r="K1897" s="3">
        <v>1046.3699999999999</v>
      </c>
      <c r="L1897" s="3">
        <v>879.15</v>
      </c>
      <c r="M1897" s="3">
        <v>167.22</v>
      </c>
      <c r="N1897" s="2" t="s">
        <v>23</v>
      </c>
      <c r="O1897" s="2" t="s">
        <v>24</v>
      </c>
      <c r="P1897" s="2" t="s">
        <v>25</v>
      </c>
      <c r="Q1897" s="2" t="s">
        <v>2272</v>
      </c>
      <c r="R1897" s="2" t="s">
        <v>27</v>
      </c>
    </row>
    <row r="1898" spans="1:18" x14ac:dyDescent="0.25">
      <c r="A1898" s="2" t="s">
        <v>4597</v>
      </c>
      <c r="B1898" s="6">
        <v>45851</v>
      </c>
      <c r="C1898" s="2" t="s">
        <v>289</v>
      </c>
      <c r="D1898" s="2" t="s">
        <v>275</v>
      </c>
      <c r="E1898" s="2" t="s">
        <v>1448</v>
      </c>
      <c r="F1898" s="2" t="s">
        <v>3086</v>
      </c>
      <c r="G1898" s="2">
        <v>5</v>
      </c>
      <c r="H1898" s="3">
        <v>52.47</v>
      </c>
      <c r="I1898" s="2">
        <v>10</v>
      </c>
      <c r="J1898" s="3">
        <v>26.23</v>
      </c>
      <c r="K1898" s="3">
        <v>271.54000000000002</v>
      </c>
      <c r="L1898" s="3">
        <v>187.4</v>
      </c>
      <c r="M1898" s="3">
        <v>84.14</v>
      </c>
      <c r="N1898" s="2" t="s">
        <v>47</v>
      </c>
      <c r="O1898" s="2" t="s">
        <v>24</v>
      </c>
      <c r="P1898" s="2" t="s">
        <v>25</v>
      </c>
      <c r="Q1898" s="2" t="s">
        <v>2007</v>
      </c>
      <c r="R1898" s="2" t="s">
        <v>27</v>
      </c>
    </row>
    <row r="1899" spans="1:18" x14ac:dyDescent="0.25">
      <c r="A1899" s="2" t="s">
        <v>2776</v>
      </c>
      <c r="B1899" s="6">
        <v>45998</v>
      </c>
      <c r="C1899" s="2" t="s">
        <v>2777</v>
      </c>
      <c r="D1899" s="2" t="s">
        <v>95</v>
      </c>
      <c r="E1899" s="2" t="s">
        <v>1309</v>
      </c>
      <c r="F1899" s="2" t="s">
        <v>260</v>
      </c>
      <c r="G1899" s="2">
        <v>4</v>
      </c>
      <c r="H1899" s="3">
        <v>522.78</v>
      </c>
      <c r="I1899" s="2">
        <v>5</v>
      </c>
      <c r="J1899" s="3">
        <v>104.56</v>
      </c>
      <c r="K1899" s="3">
        <v>2284.54</v>
      </c>
      <c r="L1899" s="3">
        <v>1583.48</v>
      </c>
      <c r="M1899" s="3">
        <v>701.06</v>
      </c>
      <c r="N1899" s="2" t="s">
        <v>47</v>
      </c>
      <c r="O1899" s="2" t="s">
        <v>24</v>
      </c>
      <c r="P1899" s="2" t="s">
        <v>25</v>
      </c>
      <c r="Q1899" s="2" t="s">
        <v>1105</v>
      </c>
      <c r="R1899" s="2" t="s">
        <v>27</v>
      </c>
    </row>
    <row r="1900" spans="1:18" x14ac:dyDescent="0.25">
      <c r="A1900" s="2" t="s">
        <v>2886</v>
      </c>
      <c r="B1900" s="6">
        <v>45998</v>
      </c>
      <c r="C1900" s="2" t="s">
        <v>2887</v>
      </c>
      <c r="D1900" s="2" t="s">
        <v>1189</v>
      </c>
      <c r="E1900" s="2" t="s">
        <v>830</v>
      </c>
      <c r="F1900" s="2" t="s">
        <v>831</v>
      </c>
      <c r="G1900" s="2">
        <v>3</v>
      </c>
      <c r="H1900" s="3">
        <v>188.64</v>
      </c>
      <c r="I1900" s="2">
        <v>15</v>
      </c>
      <c r="J1900" s="3">
        <v>84.89</v>
      </c>
      <c r="K1900" s="3">
        <v>553.17999999999995</v>
      </c>
      <c r="L1900" s="3">
        <v>474.84</v>
      </c>
      <c r="M1900" s="3">
        <v>78.34</v>
      </c>
      <c r="N1900" s="2" t="s">
        <v>80</v>
      </c>
      <c r="O1900" s="2" t="s">
        <v>24</v>
      </c>
      <c r="P1900" s="2" t="s">
        <v>25</v>
      </c>
      <c r="Q1900" s="2" t="s">
        <v>1960</v>
      </c>
      <c r="R1900" s="2" t="s">
        <v>27</v>
      </c>
    </row>
    <row r="1901" spans="1:18" x14ac:dyDescent="0.25">
      <c r="A1901" s="2" t="s">
        <v>3487</v>
      </c>
      <c r="B1901" s="6">
        <v>45998</v>
      </c>
      <c r="C1901" s="2" t="s">
        <v>1179</v>
      </c>
      <c r="D1901" s="2" t="s">
        <v>459</v>
      </c>
      <c r="E1901" s="2" t="s">
        <v>2645</v>
      </c>
      <c r="F1901" s="2" t="s">
        <v>1100</v>
      </c>
      <c r="G1901" s="2">
        <v>3</v>
      </c>
      <c r="H1901" s="3">
        <v>77.400000000000006</v>
      </c>
      <c r="I1901" s="2">
        <v>0</v>
      </c>
      <c r="J1901" s="3">
        <v>0</v>
      </c>
      <c r="K1901" s="3">
        <v>267.02999999999997</v>
      </c>
      <c r="L1901" s="3">
        <v>178.11</v>
      </c>
      <c r="M1901" s="3">
        <v>88.92</v>
      </c>
      <c r="N1901" s="2" t="s">
        <v>40</v>
      </c>
      <c r="O1901" s="2" t="s">
        <v>24</v>
      </c>
      <c r="P1901" s="2" t="s">
        <v>25</v>
      </c>
      <c r="Q1901" s="2" t="s">
        <v>1494</v>
      </c>
      <c r="R1901" s="2" t="s">
        <v>27</v>
      </c>
    </row>
    <row r="1902" spans="1:18" x14ac:dyDescent="0.25">
      <c r="A1902" s="2" t="s">
        <v>4250</v>
      </c>
      <c r="B1902" s="6">
        <v>45998</v>
      </c>
      <c r="C1902" s="2"/>
      <c r="D1902" s="2" t="s">
        <v>44</v>
      </c>
      <c r="E1902" s="2" t="s">
        <v>872</v>
      </c>
      <c r="F1902" s="2" t="s">
        <v>873</v>
      </c>
      <c r="G1902" s="2">
        <v>4</v>
      </c>
      <c r="H1902" s="3">
        <v>398.25</v>
      </c>
      <c r="I1902" s="2">
        <v>10</v>
      </c>
      <c r="J1902" s="3">
        <v>159.30000000000001</v>
      </c>
      <c r="K1902" s="3">
        <v>1648.75</v>
      </c>
      <c r="L1902" s="3">
        <v>946.16</v>
      </c>
      <c r="M1902" s="3">
        <v>702.59</v>
      </c>
      <c r="N1902" s="2" t="s">
        <v>23</v>
      </c>
      <c r="O1902" s="2" t="s">
        <v>24</v>
      </c>
      <c r="P1902" s="2" t="s">
        <v>55</v>
      </c>
      <c r="Q1902" s="2" t="s">
        <v>752</v>
      </c>
      <c r="R1902" s="2" t="s">
        <v>27</v>
      </c>
    </row>
    <row r="1903" spans="1:18" x14ac:dyDescent="0.25">
      <c r="A1903" s="2" t="s">
        <v>1626</v>
      </c>
      <c r="B1903" s="6">
        <v>45998</v>
      </c>
      <c r="C1903" s="2" t="s">
        <v>1963</v>
      </c>
      <c r="D1903" s="2" t="s">
        <v>399</v>
      </c>
      <c r="E1903" s="2" t="s">
        <v>2224</v>
      </c>
      <c r="F1903" s="2" t="s">
        <v>1100</v>
      </c>
      <c r="G1903" s="2">
        <v>4</v>
      </c>
      <c r="H1903" s="3">
        <v>99.93</v>
      </c>
      <c r="I1903" s="2">
        <v>10</v>
      </c>
      <c r="J1903" s="3">
        <v>39.97</v>
      </c>
      <c r="K1903" s="3">
        <v>413.71</v>
      </c>
      <c r="L1903" s="3">
        <v>344.2</v>
      </c>
      <c r="M1903" s="3">
        <v>69.510000000000005</v>
      </c>
      <c r="N1903" s="2" t="s">
        <v>80</v>
      </c>
      <c r="O1903" s="2" t="s">
        <v>24</v>
      </c>
      <c r="P1903" s="2" t="s">
        <v>25</v>
      </c>
      <c r="Q1903" s="2" t="s">
        <v>2998</v>
      </c>
      <c r="R1903" s="2" t="s">
        <v>27</v>
      </c>
    </row>
    <row r="1904" spans="1:18" x14ac:dyDescent="0.25">
      <c r="A1904" s="2" t="s">
        <v>1830</v>
      </c>
      <c r="B1904" s="6">
        <v>45968</v>
      </c>
      <c r="C1904" s="2" t="s">
        <v>51</v>
      </c>
      <c r="D1904" s="2" t="s">
        <v>661</v>
      </c>
      <c r="E1904" s="2" t="s">
        <v>60</v>
      </c>
      <c r="F1904" s="2" t="s">
        <v>1241</v>
      </c>
      <c r="G1904" s="2">
        <v>4</v>
      </c>
      <c r="H1904" s="3">
        <v>240.9</v>
      </c>
      <c r="I1904" s="2">
        <v>15</v>
      </c>
      <c r="J1904" s="3">
        <v>144.54</v>
      </c>
      <c r="K1904" s="3">
        <v>819.06</v>
      </c>
      <c r="L1904" s="3">
        <v>769.56</v>
      </c>
      <c r="M1904" s="3">
        <v>49.5</v>
      </c>
      <c r="N1904" s="2" t="s">
        <v>40</v>
      </c>
      <c r="O1904" s="2" t="s">
        <v>24</v>
      </c>
      <c r="P1904" s="2" t="s">
        <v>25</v>
      </c>
      <c r="Q1904" s="2" t="s">
        <v>281</v>
      </c>
      <c r="R1904" s="2" t="s">
        <v>49</v>
      </c>
    </row>
    <row r="1905" spans="1:18" x14ac:dyDescent="0.25">
      <c r="A1905" s="2" t="s">
        <v>3434</v>
      </c>
      <c r="B1905" s="6">
        <v>45968</v>
      </c>
      <c r="C1905" s="2" t="s">
        <v>3310</v>
      </c>
      <c r="D1905" s="2" t="s">
        <v>708</v>
      </c>
      <c r="E1905" s="2" t="s">
        <v>2611</v>
      </c>
      <c r="F1905" s="2" t="s">
        <v>2612</v>
      </c>
      <c r="G1905" s="2">
        <v>1</v>
      </c>
      <c r="H1905" s="3">
        <v>474.19</v>
      </c>
      <c r="I1905" s="2">
        <v>15</v>
      </c>
      <c r="J1905" s="3">
        <v>71.13</v>
      </c>
      <c r="K1905" s="3">
        <v>403.06</v>
      </c>
      <c r="L1905" s="3">
        <v>343.89</v>
      </c>
      <c r="M1905" s="3">
        <v>59.17</v>
      </c>
      <c r="N1905" s="2" t="s">
        <v>68</v>
      </c>
      <c r="O1905" s="2" t="s">
        <v>24</v>
      </c>
      <c r="P1905" s="2" t="s">
        <v>25</v>
      </c>
      <c r="Q1905" s="2" t="s">
        <v>2071</v>
      </c>
      <c r="R1905" s="2" t="s">
        <v>49</v>
      </c>
    </row>
    <row r="1906" spans="1:18" x14ac:dyDescent="0.25">
      <c r="A1906" s="2" t="s">
        <v>42</v>
      </c>
      <c r="B1906" s="6">
        <v>45937</v>
      </c>
      <c r="C1906" s="2" t="s">
        <v>43</v>
      </c>
      <c r="D1906" s="2" t="s">
        <v>44</v>
      </c>
      <c r="E1906" s="2" t="s">
        <v>45</v>
      </c>
      <c r="F1906" s="2" t="s">
        <v>46</v>
      </c>
      <c r="G1906" s="2">
        <v>2</v>
      </c>
      <c r="H1906" s="3">
        <v>398.25</v>
      </c>
      <c r="I1906" s="2">
        <v>20</v>
      </c>
      <c r="J1906" s="3">
        <v>159.30000000000001</v>
      </c>
      <c r="K1906" s="3">
        <v>637.20000000000005</v>
      </c>
      <c r="L1906" s="3">
        <v>473.08</v>
      </c>
      <c r="M1906" s="3">
        <v>164.12</v>
      </c>
      <c r="N1906" s="2" t="s">
        <v>47</v>
      </c>
      <c r="O1906" s="2" t="s">
        <v>24</v>
      </c>
      <c r="P1906" s="2" t="s">
        <v>25</v>
      </c>
      <c r="Q1906" s="2" t="s">
        <v>48</v>
      </c>
      <c r="R1906" s="2" t="s">
        <v>49</v>
      </c>
    </row>
    <row r="1907" spans="1:18" x14ac:dyDescent="0.25">
      <c r="A1907" s="2" t="s">
        <v>1257</v>
      </c>
      <c r="B1907" s="6">
        <v>45937</v>
      </c>
      <c r="C1907" s="2" t="s">
        <v>1258</v>
      </c>
      <c r="D1907" s="2" t="s">
        <v>365</v>
      </c>
      <c r="E1907" s="2" t="s">
        <v>350</v>
      </c>
      <c r="F1907" s="2" t="s">
        <v>1259</v>
      </c>
      <c r="G1907" s="2">
        <v>5</v>
      </c>
      <c r="H1907" s="3">
        <v>491.63</v>
      </c>
      <c r="I1907" s="2">
        <v>0</v>
      </c>
      <c r="J1907" s="3">
        <v>0</v>
      </c>
      <c r="K1907" s="3">
        <v>2458.15</v>
      </c>
      <c r="L1907" s="3">
        <v>1934.45</v>
      </c>
      <c r="M1907" s="3">
        <v>523.70000000000005</v>
      </c>
      <c r="N1907" s="2" t="s">
        <v>80</v>
      </c>
      <c r="O1907" s="2" t="s">
        <v>24</v>
      </c>
      <c r="P1907" s="2" t="s">
        <v>25</v>
      </c>
      <c r="Q1907" s="2" t="s">
        <v>1260</v>
      </c>
      <c r="R1907" s="2" t="s">
        <v>49</v>
      </c>
    </row>
    <row r="1908" spans="1:18" x14ac:dyDescent="0.25">
      <c r="A1908" s="2" t="s">
        <v>2443</v>
      </c>
      <c r="B1908" s="6">
        <v>45937</v>
      </c>
      <c r="C1908" s="2" t="s">
        <v>1206</v>
      </c>
      <c r="D1908" s="2" t="s">
        <v>765</v>
      </c>
      <c r="E1908" s="2" t="s">
        <v>1081</v>
      </c>
      <c r="F1908" s="2" t="s">
        <v>1082</v>
      </c>
      <c r="G1908" s="2">
        <v>3</v>
      </c>
      <c r="H1908" s="3">
        <v>340.25</v>
      </c>
      <c r="I1908" s="2">
        <v>0</v>
      </c>
      <c r="J1908" s="3">
        <v>0</v>
      </c>
      <c r="K1908" s="3">
        <v>1020.75</v>
      </c>
      <c r="L1908" s="3">
        <v>791.55</v>
      </c>
      <c r="M1908" s="3">
        <v>229.2</v>
      </c>
      <c r="N1908" s="2" t="s">
        <v>40</v>
      </c>
      <c r="O1908" s="2" t="s">
        <v>24</v>
      </c>
      <c r="P1908" s="2" t="s">
        <v>55</v>
      </c>
      <c r="Q1908" s="2" t="s">
        <v>1049</v>
      </c>
      <c r="R1908" s="2" t="s">
        <v>49</v>
      </c>
    </row>
    <row r="1909" spans="1:18" x14ac:dyDescent="0.25">
      <c r="A1909" s="2" t="s">
        <v>3498</v>
      </c>
      <c r="B1909" s="6">
        <v>45937</v>
      </c>
      <c r="C1909" s="2" t="s">
        <v>696</v>
      </c>
      <c r="D1909" s="2" t="s">
        <v>978</v>
      </c>
      <c r="E1909" s="2" t="s">
        <v>315</v>
      </c>
      <c r="F1909" s="2" t="s">
        <v>316</v>
      </c>
      <c r="G1909" s="2">
        <v>6</v>
      </c>
      <c r="H1909" s="3">
        <v>148.84</v>
      </c>
      <c r="I1909" s="2">
        <v>15</v>
      </c>
      <c r="J1909" s="3">
        <v>133.96</v>
      </c>
      <c r="K1909" s="3">
        <v>759.08</v>
      </c>
      <c r="L1909" s="3">
        <v>675.72</v>
      </c>
      <c r="M1909" s="3">
        <v>83.36</v>
      </c>
      <c r="N1909" s="2" t="s">
        <v>40</v>
      </c>
      <c r="O1909" s="2" t="s">
        <v>24</v>
      </c>
      <c r="P1909" s="2" t="s">
        <v>25</v>
      </c>
      <c r="Q1909" s="2" t="s">
        <v>1721</v>
      </c>
      <c r="R1909" s="2" t="s">
        <v>49</v>
      </c>
    </row>
    <row r="1910" spans="1:18" x14ac:dyDescent="0.25">
      <c r="A1910" s="2" t="s">
        <v>3352</v>
      </c>
      <c r="B1910" s="6">
        <v>45907</v>
      </c>
      <c r="C1910" s="2" t="s">
        <v>2325</v>
      </c>
      <c r="D1910" s="2" t="s">
        <v>944</v>
      </c>
      <c r="E1910" s="2" t="s">
        <v>857</v>
      </c>
      <c r="F1910" s="2" t="s">
        <v>121</v>
      </c>
      <c r="G1910" s="2">
        <v>5</v>
      </c>
      <c r="H1910" s="3">
        <v>333.54</v>
      </c>
      <c r="I1910" s="2">
        <v>5</v>
      </c>
      <c r="J1910" s="3">
        <v>83.39</v>
      </c>
      <c r="K1910" s="3">
        <v>1584.31</v>
      </c>
      <c r="L1910" s="3">
        <v>1192.1500000000001</v>
      </c>
      <c r="M1910" s="3">
        <v>392.16</v>
      </c>
      <c r="N1910" s="2" t="s">
        <v>40</v>
      </c>
      <c r="O1910" s="2" t="s">
        <v>24</v>
      </c>
      <c r="P1910" s="2" t="s">
        <v>25</v>
      </c>
      <c r="Q1910" s="2" t="s">
        <v>1960</v>
      </c>
      <c r="R1910" s="2" t="s">
        <v>49</v>
      </c>
    </row>
    <row r="1911" spans="1:18" x14ac:dyDescent="0.25">
      <c r="A1911" s="2" t="s">
        <v>3523</v>
      </c>
      <c r="B1911" s="6">
        <v>45907</v>
      </c>
      <c r="C1911" s="2" t="s">
        <v>2295</v>
      </c>
      <c r="D1911" s="2" t="s">
        <v>1269</v>
      </c>
      <c r="E1911" s="2" t="s">
        <v>1682</v>
      </c>
      <c r="F1911" s="2" t="s">
        <v>1586</v>
      </c>
      <c r="G1911" s="2">
        <v>1</v>
      </c>
      <c r="H1911" s="3">
        <v>236.56</v>
      </c>
      <c r="I1911" s="2">
        <v>20</v>
      </c>
      <c r="J1911" s="3">
        <v>47.31</v>
      </c>
      <c r="K1911" s="3">
        <v>189.25</v>
      </c>
      <c r="L1911" s="3">
        <v>211.73</v>
      </c>
      <c r="M1911" s="3">
        <v>-22.48</v>
      </c>
      <c r="N1911" s="2" t="s">
        <v>80</v>
      </c>
      <c r="O1911" s="2" t="s">
        <v>24</v>
      </c>
      <c r="P1911" s="2" t="s">
        <v>25</v>
      </c>
      <c r="Q1911" s="2" t="s">
        <v>179</v>
      </c>
      <c r="R1911" s="2" t="s">
        <v>49</v>
      </c>
    </row>
    <row r="1912" spans="1:18" x14ac:dyDescent="0.25">
      <c r="A1912" s="2" t="s">
        <v>4023</v>
      </c>
      <c r="B1912" s="6">
        <v>45907</v>
      </c>
      <c r="C1912" s="2" t="s">
        <v>1256</v>
      </c>
      <c r="D1912" s="2" t="s">
        <v>164</v>
      </c>
      <c r="E1912" s="2" t="s">
        <v>1252</v>
      </c>
      <c r="F1912" s="2" t="s">
        <v>1335</v>
      </c>
      <c r="G1912" s="2">
        <v>5</v>
      </c>
      <c r="H1912" s="3">
        <v>200.83</v>
      </c>
      <c r="I1912" s="2">
        <v>5</v>
      </c>
      <c r="J1912" s="3">
        <v>50.21</v>
      </c>
      <c r="K1912" s="3">
        <v>953.94</v>
      </c>
      <c r="L1912" s="3">
        <v>767.1</v>
      </c>
      <c r="M1912" s="3">
        <v>186.84</v>
      </c>
      <c r="N1912" s="2" t="s">
        <v>80</v>
      </c>
      <c r="O1912" s="2" t="s">
        <v>24</v>
      </c>
      <c r="P1912" s="2" t="s">
        <v>55</v>
      </c>
      <c r="Q1912" s="2" t="s">
        <v>2217</v>
      </c>
      <c r="R1912" s="2" t="s">
        <v>49</v>
      </c>
    </row>
    <row r="1913" spans="1:18" x14ac:dyDescent="0.25">
      <c r="A1913" s="2" t="s">
        <v>1858</v>
      </c>
      <c r="B1913" s="6">
        <v>45876</v>
      </c>
      <c r="C1913" s="2" t="s">
        <v>394</v>
      </c>
      <c r="D1913" s="2" t="s">
        <v>44</v>
      </c>
      <c r="E1913" s="2" t="s">
        <v>438</v>
      </c>
      <c r="F1913" s="2" t="s">
        <v>1859</v>
      </c>
      <c r="G1913" s="2">
        <v>5</v>
      </c>
      <c r="H1913" s="3">
        <v>398.25</v>
      </c>
      <c r="I1913" s="2">
        <v>10</v>
      </c>
      <c r="J1913" s="3">
        <v>199.12</v>
      </c>
      <c r="K1913" s="3">
        <v>1792.13</v>
      </c>
      <c r="L1913" s="3">
        <v>1182.7</v>
      </c>
      <c r="M1913" s="3">
        <v>609.42999999999995</v>
      </c>
      <c r="N1913" s="2" t="s">
        <v>133</v>
      </c>
      <c r="O1913" s="2" t="s">
        <v>24</v>
      </c>
      <c r="P1913" s="2" t="s">
        <v>55</v>
      </c>
      <c r="Q1913" s="2" t="s">
        <v>1263</v>
      </c>
      <c r="R1913" s="2" t="s">
        <v>49</v>
      </c>
    </row>
    <row r="1914" spans="1:18" x14ac:dyDescent="0.25">
      <c r="A1914" s="2" t="s">
        <v>2174</v>
      </c>
      <c r="B1914" s="6">
        <v>45876</v>
      </c>
      <c r="C1914" s="2" t="s">
        <v>1422</v>
      </c>
      <c r="D1914" s="2" t="s">
        <v>1112</v>
      </c>
      <c r="E1914" s="2" t="s">
        <v>390</v>
      </c>
      <c r="F1914" s="2" t="s">
        <v>821</v>
      </c>
      <c r="G1914" s="2">
        <v>3</v>
      </c>
      <c r="H1914" s="3">
        <v>360.52</v>
      </c>
      <c r="I1914" s="2">
        <v>0</v>
      </c>
      <c r="J1914" s="3">
        <v>0</v>
      </c>
      <c r="K1914" s="3">
        <v>1081.56</v>
      </c>
      <c r="L1914" s="3">
        <v>973.44</v>
      </c>
      <c r="M1914" s="3">
        <v>108.12</v>
      </c>
      <c r="N1914" s="2" t="s">
        <v>40</v>
      </c>
      <c r="O1914" s="2" t="s">
        <v>24</v>
      </c>
      <c r="P1914" s="2" t="s">
        <v>55</v>
      </c>
      <c r="Q1914" s="2" t="s">
        <v>2175</v>
      </c>
      <c r="R1914" s="2" t="s">
        <v>49</v>
      </c>
    </row>
    <row r="1915" spans="1:18" x14ac:dyDescent="0.25">
      <c r="A1915" s="2" t="s">
        <v>2236</v>
      </c>
      <c r="B1915" s="6">
        <v>45876</v>
      </c>
      <c r="C1915" s="2" t="s">
        <v>2237</v>
      </c>
      <c r="D1915" s="2" t="s">
        <v>1475</v>
      </c>
      <c r="E1915" s="2" t="s">
        <v>950</v>
      </c>
      <c r="F1915" s="2" t="s">
        <v>1655</v>
      </c>
      <c r="G1915" s="2">
        <v>4</v>
      </c>
      <c r="H1915" s="3">
        <v>183.39</v>
      </c>
      <c r="I1915" s="2">
        <v>5</v>
      </c>
      <c r="J1915" s="3">
        <v>36.68</v>
      </c>
      <c r="K1915" s="3">
        <v>696.88</v>
      </c>
      <c r="L1915" s="3">
        <v>633.72</v>
      </c>
      <c r="M1915" s="3">
        <v>63.16</v>
      </c>
      <c r="N1915" s="2" t="s">
        <v>47</v>
      </c>
      <c r="O1915" s="2" t="s">
        <v>24</v>
      </c>
      <c r="P1915" s="2" t="s">
        <v>25</v>
      </c>
      <c r="Q1915" s="2" t="s">
        <v>644</v>
      </c>
      <c r="R1915" s="2" t="s">
        <v>49</v>
      </c>
    </row>
    <row r="1916" spans="1:18" x14ac:dyDescent="0.25">
      <c r="A1916" s="2" t="s">
        <v>3762</v>
      </c>
      <c r="B1916" s="6">
        <v>45876</v>
      </c>
      <c r="C1916" s="2" t="s">
        <v>604</v>
      </c>
      <c r="D1916" s="2" t="s">
        <v>812</v>
      </c>
      <c r="E1916" s="2" t="s">
        <v>1398</v>
      </c>
      <c r="F1916" s="2"/>
      <c r="G1916" s="2">
        <v>8</v>
      </c>
      <c r="H1916" s="3">
        <v>561.87</v>
      </c>
      <c r="I1916" s="2">
        <v>0</v>
      </c>
      <c r="J1916" s="3">
        <v>0</v>
      </c>
      <c r="K1916" s="3">
        <v>4494.96</v>
      </c>
      <c r="L1916" s="3">
        <v>3033.52</v>
      </c>
      <c r="M1916" s="3">
        <v>1461.44</v>
      </c>
      <c r="N1916" s="2" t="s">
        <v>133</v>
      </c>
      <c r="O1916" s="2" t="s">
        <v>24</v>
      </c>
      <c r="P1916" s="2" t="s">
        <v>55</v>
      </c>
      <c r="Q1916" s="2" t="s">
        <v>822</v>
      </c>
      <c r="R1916" s="2" t="s">
        <v>49</v>
      </c>
    </row>
    <row r="1917" spans="1:18" x14ac:dyDescent="0.25">
      <c r="A1917" s="2" t="s">
        <v>1623</v>
      </c>
      <c r="B1917" s="6">
        <v>45845</v>
      </c>
      <c r="C1917" s="2" t="s">
        <v>1624</v>
      </c>
      <c r="D1917" s="2" t="s">
        <v>414</v>
      </c>
      <c r="E1917" s="2" t="s">
        <v>1059</v>
      </c>
      <c r="F1917" s="2" t="s">
        <v>304</v>
      </c>
      <c r="G1917" s="2">
        <v>4</v>
      </c>
      <c r="H1917" s="3">
        <v>109.34</v>
      </c>
      <c r="I1917" s="2">
        <v>20</v>
      </c>
      <c r="J1917" s="3">
        <v>87.47</v>
      </c>
      <c r="K1917" s="3">
        <v>349.89</v>
      </c>
      <c r="L1917" s="3">
        <v>319.27999999999997</v>
      </c>
      <c r="M1917" s="3">
        <v>30.61</v>
      </c>
      <c r="N1917" s="2" t="s">
        <v>23</v>
      </c>
      <c r="O1917" s="2" t="s">
        <v>24</v>
      </c>
      <c r="P1917" s="2" t="s">
        <v>25</v>
      </c>
      <c r="Q1917" s="2" t="s">
        <v>1625</v>
      </c>
      <c r="R1917" s="2" t="s">
        <v>49</v>
      </c>
    </row>
    <row r="1918" spans="1:18" x14ac:dyDescent="0.25">
      <c r="A1918" s="2" t="s">
        <v>1930</v>
      </c>
      <c r="B1918" s="6">
        <v>45845</v>
      </c>
      <c r="C1918" s="2" t="s">
        <v>1577</v>
      </c>
      <c r="D1918" s="2" t="s">
        <v>89</v>
      </c>
      <c r="E1918" s="2" t="s">
        <v>906</v>
      </c>
      <c r="F1918" s="2" t="s">
        <v>907</v>
      </c>
      <c r="G1918" s="2">
        <v>5</v>
      </c>
      <c r="H1918" s="3">
        <v>44.12</v>
      </c>
      <c r="I1918" s="2">
        <v>15</v>
      </c>
      <c r="J1918" s="3">
        <v>33.090000000000003</v>
      </c>
      <c r="K1918" s="3">
        <v>187.51</v>
      </c>
      <c r="L1918" s="3">
        <v>162</v>
      </c>
      <c r="M1918" s="3">
        <v>25.51</v>
      </c>
      <c r="N1918" s="2" t="s">
        <v>47</v>
      </c>
      <c r="O1918" s="2" t="s">
        <v>345</v>
      </c>
      <c r="P1918" s="2" t="s">
        <v>33</v>
      </c>
      <c r="Q1918" s="2" t="s">
        <v>1133</v>
      </c>
      <c r="R1918" s="2" t="s">
        <v>49</v>
      </c>
    </row>
    <row r="1919" spans="1:18" x14ac:dyDescent="0.25">
      <c r="A1919" s="2" t="s">
        <v>1970</v>
      </c>
      <c r="B1919" s="6">
        <v>45845</v>
      </c>
      <c r="C1919" s="2" t="s">
        <v>1971</v>
      </c>
      <c r="D1919" s="2" t="s">
        <v>891</v>
      </c>
      <c r="E1919" s="2" t="s">
        <v>671</v>
      </c>
      <c r="F1919" s="2" t="s">
        <v>756</v>
      </c>
      <c r="G1919" s="2">
        <v>1</v>
      </c>
      <c r="H1919" s="3">
        <v>425.88</v>
      </c>
      <c r="I1919" s="2">
        <v>5</v>
      </c>
      <c r="J1919" s="3">
        <v>21.29</v>
      </c>
      <c r="K1919" s="3">
        <v>404.59</v>
      </c>
      <c r="L1919" s="3">
        <v>357.47</v>
      </c>
      <c r="M1919" s="3">
        <v>47.12</v>
      </c>
      <c r="N1919" s="2" t="s">
        <v>80</v>
      </c>
      <c r="O1919" s="2" t="s">
        <v>24</v>
      </c>
      <c r="P1919" s="2" t="s">
        <v>25</v>
      </c>
      <c r="Q1919" s="2" t="s">
        <v>1972</v>
      </c>
      <c r="R1919" s="2" t="s">
        <v>49</v>
      </c>
    </row>
    <row r="1920" spans="1:18" x14ac:dyDescent="0.25">
      <c r="A1920" s="2" t="s">
        <v>2637</v>
      </c>
      <c r="B1920" s="6">
        <v>45845</v>
      </c>
      <c r="C1920" s="2" t="s">
        <v>931</v>
      </c>
      <c r="D1920" s="2" t="s">
        <v>549</v>
      </c>
      <c r="E1920" s="2" t="s">
        <v>634</v>
      </c>
      <c r="F1920" s="2" t="s">
        <v>1859</v>
      </c>
      <c r="G1920" s="2">
        <v>6</v>
      </c>
      <c r="H1920" s="3">
        <v>245.61</v>
      </c>
      <c r="I1920" s="2">
        <v>20</v>
      </c>
      <c r="J1920" s="3">
        <v>294.73</v>
      </c>
      <c r="K1920" s="3">
        <v>1178.93</v>
      </c>
      <c r="L1920" s="3">
        <v>1093.02</v>
      </c>
      <c r="M1920" s="3">
        <v>85.91</v>
      </c>
      <c r="N1920" s="2" t="s">
        <v>80</v>
      </c>
      <c r="O1920" s="2" t="s">
        <v>24</v>
      </c>
      <c r="P1920" s="2" t="s">
        <v>25</v>
      </c>
      <c r="Q1920" s="2" t="s">
        <v>2638</v>
      </c>
      <c r="R1920" s="2" t="s">
        <v>49</v>
      </c>
    </row>
    <row r="1921" spans="1:18" x14ac:dyDescent="0.25">
      <c r="A1921" s="2" t="s">
        <v>2856</v>
      </c>
      <c r="B1921" s="6">
        <v>45845</v>
      </c>
      <c r="C1921" s="2" t="s">
        <v>2746</v>
      </c>
      <c r="D1921" s="2" t="s">
        <v>723</v>
      </c>
      <c r="E1921" s="2" t="s">
        <v>243</v>
      </c>
      <c r="F1921" s="2" t="s">
        <v>222</v>
      </c>
      <c r="G1921" s="2">
        <v>4</v>
      </c>
      <c r="H1921" s="3">
        <v>376.11</v>
      </c>
      <c r="I1921" s="2">
        <v>0</v>
      </c>
      <c r="J1921" s="3">
        <v>0</v>
      </c>
      <c r="K1921" s="3">
        <v>1504.44</v>
      </c>
      <c r="L1921" s="3">
        <v>1206.28</v>
      </c>
      <c r="M1921" s="3">
        <v>298.16000000000003</v>
      </c>
      <c r="N1921" s="2" t="s">
        <v>133</v>
      </c>
      <c r="O1921" s="2" t="s">
        <v>345</v>
      </c>
      <c r="P1921" s="2" t="s">
        <v>55</v>
      </c>
      <c r="Q1921" s="2" t="s">
        <v>2857</v>
      </c>
      <c r="R1921" s="2" t="s">
        <v>49</v>
      </c>
    </row>
    <row r="1922" spans="1:18" x14ac:dyDescent="0.25">
      <c r="A1922" s="2" t="s">
        <v>3012</v>
      </c>
      <c r="B1922" s="6">
        <v>45845</v>
      </c>
      <c r="C1922" s="2" t="s">
        <v>2465</v>
      </c>
      <c r="D1922" s="2" t="s">
        <v>680</v>
      </c>
      <c r="E1922" s="2" t="s">
        <v>913</v>
      </c>
      <c r="F1922" s="2" t="s">
        <v>2327</v>
      </c>
      <c r="G1922" s="2">
        <v>8</v>
      </c>
      <c r="H1922" s="3">
        <v>160.30000000000001</v>
      </c>
      <c r="I1922" s="2">
        <v>15</v>
      </c>
      <c r="J1922" s="3">
        <v>192.36</v>
      </c>
      <c r="K1922" s="3">
        <v>1090.04</v>
      </c>
      <c r="L1922" s="3">
        <v>1103.5999999999999</v>
      </c>
      <c r="M1922" s="3">
        <v>-13.56</v>
      </c>
      <c r="N1922" s="2" t="s">
        <v>133</v>
      </c>
      <c r="O1922" s="2" t="s">
        <v>24</v>
      </c>
      <c r="P1922" s="2" t="s">
        <v>55</v>
      </c>
      <c r="Q1922" s="2" t="s">
        <v>3013</v>
      </c>
      <c r="R1922" s="2" t="s">
        <v>49</v>
      </c>
    </row>
    <row r="1923" spans="1:18" x14ac:dyDescent="0.25">
      <c r="A1923" s="2" t="s">
        <v>3232</v>
      </c>
      <c r="B1923" s="6">
        <v>45845</v>
      </c>
      <c r="C1923" s="2" t="s">
        <v>3233</v>
      </c>
      <c r="D1923" s="2" t="s">
        <v>732</v>
      </c>
      <c r="E1923" s="2" t="s">
        <v>1448</v>
      </c>
      <c r="F1923" s="2" t="s">
        <v>3086</v>
      </c>
      <c r="G1923" s="2">
        <v>3</v>
      </c>
      <c r="H1923" s="3">
        <v>661.91</v>
      </c>
      <c r="I1923" s="2">
        <v>15</v>
      </c>
      <c r="J1923" s="3">
        <v>297.86</v>
      </c>
      <c r="K1923" s="3">
        <v>1687.87</v>
      </c>
      <c r="L1923" s="3">
        <v>1196.1600000000001</v>
      </c>
      <c r="M1923" s="3">
        <v>491.71</v>
      </c>
      <c r="N1923" s="2" t="s">
        <v>80</v>
      </c>
      <c r="O1923" s="2" t="s">
        <v>24</v>
      </c>
      <c r="P1923" s="2" t="s">
        <v>25</v>
      </c>
      <c r="Q1923" s="2" t="s">
        <v>2039</v>
      </c>
      <c r="R1923" s="2" t="s">
        <v>49</v>
      </c>
    </row>
    <row r="1924" spans="1:18" x14ac:dyDescent="0.25">
      <c r="A1924" s="2" t="s">
        <v>3863</v>
      </c>
      <c r="B1924" s="6">
        <v>45845</v>
      </c>
      <c r="C1924" s="2" t="s">
        <v>169</v>
      </c>
      <c r="D1924" s="2" t="s">
        <v>1194</v>
      </c>
      <c r="E1924" s="2" t="s">
        <v>1185</v>
      </c>
      <c r="F1924" s="2" t="s">
        <v>2654</v>
      </c>
      <c r="G1924" s="2">
        <v>3</v>
      </c>
      <c r="H1924" s="3">
        <v>109.69</v>
      </c>
      <c r="I1924" s="2">
        <v>0</v>
      </c>
      <c r="J1924" s="3">
        <v>0</v>
      </c>
      <c r="K1924" s="3">
        <v>329.07</v>
      </c>
      <c r="L1924" s="3">
        <v>278.88</v>
      </c>
      <c r="M1924" s="3">
        <v>50.19</v>
      </c>
      <c r="N1924" s="2" t="s">
        <v>133</v>
      </c>
      <c r="O1924" s="2" t="s">
        <v>24</v>
      </c>
      <c r="P1924" s="2" t="s">
        <v>25</v>
      </c>
      <c r="Q1924" s="2" t="s">
        <v>3279</v>
      </c>
      <c r="R1924" s="2" t="s">
        <v>49</v>
      </c>
    </row>
    <row r="1925" spans="1:18" x14ac:dyDescent="0.25">
      <c r="A1925" s="2" t="s">
        <v>4258</v>
      </c>
      <c r="B1925" s="6">
        <v>45845</v>
      </c>
      <c r="C1925" s="2" t="s">
        <v>2641</v>
      </c>
      <c r="D1925" s="2" t="s">
        <v>186</v>
      </c>
      <c r="E1925" s="2" t="s">
        <v>108</v>
      </c>
      <c r="F1925" s="2" t="s">
        <v>1950</v>
      </c>
      <c r="G1925" s="2">
        <v>2</v>
      </c>
      <c r="H1925" s="3">
        <v>217.42</v>
      </c>
      <c r="I1925" s="2">
        <v>0</v>
      </c>
      <c r="J1925" s="3">
        <v>0</v>
      </c>
      <c r="K1925" s="3">
        <v>434.84</v>
      </c>
      <c r="L1925" s="3">
        <v>354.06</v>
      </c>
      <c r="M1925" s="3">
        <v>80.78</v>
      </c>
      <c r="N1925" s="2" t="s">
        <v>80</v>
      </c>
      <c r="O1925" s="2" t="s">
        <v>24</v>
      </c>
      <c r="P1925" s="2" t="s">
        <v>25</v>
      </c>
      <c r="Q1925" s="2" t="s">
        <v>711</v>
      </c>
      <c r="R1925" s="2" t="s">
        <v>49</v>
      </c>
    </row>
    <row r="1926" spans="1:18" x14ac:dyDescent="0.25">
      <c r="A1926" s="2" t="s">
        <v>50</v>
      </c>
      <c r="B1926" s="6">
        <v>45815</v>
      </c>
      <c r="C1926" s="2" t="s">
        <v>51</v>
      </c>
      <c r="D1926" s="2" t="s">
        <v>52</v>
      </c>
      <c r="E1926" s="2" t="s">
        <v>53</v>
      </c>
      <c r="F1926" s="2" t="s">
        <v>54</v>
      </c>
      <c r="G1926" s="2">
        <v>4</v>
      </c>
      <c r="H1926" s="3">
        <v>351.96</v>
      </c>
      <c r="I1926" s="2">
        <v>15</v>
      </c>
      <c r="J1926" s="3">
        <v>211.18</v>
      </c>
      <c r="K1926" s="3">
        <v>1376.16</v>
      </c>
      <c r="L1926" s="3">
        <v>984.48</v>
      </c>
      <c r="M1926" s="3">
        <v>391.68</v>
      </c>
      <c r="N1926" s="2" t="s">
        <v>47</v>
      </c>
      <c r="O1926" s="2" t="s">
        <v>24</v>
      </c>
      <c r="P1926" s="2" t="s">
        <v>55</v>
      </c>
      <c r="Q1926" s="2" t="s">
        <v>56</v>
      </c>
      <c r="R1926" s="2" t="s">
        <v>27</v>
      </c>
    </row>
    <row r="1927" spans="1:18" x14ac:dyDescent="0.25">
      <c r="A1927" s="2" t="s">
        <v>1600</v>
      </c>
      <c r="B1927" s="6">
        <v>45815</v>
      </c>
      <c r="C1927" s="2" t="s">
        <v>1601</v>
      </c>
      <c r="D1927" s="2" t="s">
        <v>1194</v>
      </c>
      <c r="E1927" s="2" t="s">
        <v>254</v>
      </c>
      <c r="F1927" s="2" t="s">
        <v>779</v>
      </c>
      <c r="G1927" s="2">
        <v>5</v>
      </c>
      <c r="H1927" s="3">
        <v>109.69</v>
      </c>
      <c r="I1927" s="2">
        <v>0</v>
      </c>
      <c r="J1927" s="3">
        <v>0</v>
      </c>
      <c r="K1927" s="3">
        <v>630.72</v>
      </c>
      <c r="L1927" s="3">
        <v>464.8</v>
      </c>
      <c r="M1927" s="3">
        <v>165.92</v>
      </c>
      <c r="N1927" s="2" t="s">
        <v>68</v>
      </c>
      <c r="O1927" s="2" t="s">
        <v>24</v>
      </c>
      <c r="P1927" s="2" t="s">
        <v>25</v>
      </c>
      <c r="Q1927" s="2" t="s">
        <v>1159</v>
      </c>
      <c r="R1927" s="2" t="s">
        <v>27</v>
      </c>
    </row>
    <row r="1928" spans="1:18" x14ac:dyDescent="0.25">
      <c r="A1928" s="2" t="s">
        <v>2977</v>
      </c>
      <c r="B1928" s="6">
        <v>45815</v>
      </c>
      <c r="C1928" s="2" t="s">
        <v>2746</v>
      </c>
      <c r="D1928" s="2" t="s">
        <v>1329</v>
      </c>
      <c r="E1928" s="2" t="s">
        <v>198</v>
      </c>
      <c r="F1928" s="2" t="s">
        <v>199</v>
      </c>
      <c r="G1928" s="2">
        <v>2</v>
      </c>
      <c r="H1928" s="3">
        <v>55.81</v>
      </c>
      <c r="I1928" s="2">
        <v>0</v>
      </c>
      <c r="J1928" s="3">
        <v>0</v>
      </c>
      <c r="K1928" s="3">
        <v>128.36000000000001</v>
      </c>
      <c r="L1928" s="3">
        <v>89.92</v>
      </c>
      <c r="M1928" s="3">
        <v>38.44</v>
      </c>
      <c r="N1928" s="2" t="s">
        <v>133</v>
      </c>
      <c r="O1928" s="2" t="s">
        <v>24</v>
      </c>
      <c r="P1928" s="2" t="s">
        <v>25</v>
      </c>
      <c r="Q1928" s="2" t="s">
        <v>179</v>
      </c>
      <c r="R1928" s="2" t="s">
        <v>27</v>
      </c>
    </row>
    <row r="1929" spans="1:18" x14ac:dyDescent="0.25">
      <c r="A1929" s="2" t="s">
        <v>2989</v>
      </c>
      <c r="B1929" s="6">
        <v>45815</v>
      </c>
      <c r="C1929" s="2" t="s">
        <v>1176</v>
      </c>
      <c r="D1929" s="2" t="s">
        <v>714</v>
      </c>
      <c r="E1929" s="2" t="s">
        <v>1180</v>
      </c>
      <c r="F1929" s="2" t="s">
        <v>947</v>
      </c>
      <c r="G1929" s="2">
        <v>4</v>
      </c>
      <c r="H1929" s="3">
        <v>161.03</v>
      </c>
      <c r="I1929" s="2">
        <v>20</v>
      </c>
      <c r="J1929" s="3">
        <v>128.82</v>
      </c>
      <c r="K1929" s="3">
        <v>592.59</v>
      </c>
      <c r="L1929" s="3">
        <v>496.96</v>
      </c>
      <c r="M1929" s="3">
        <v>95.63</v>
      </c>
      <c r="N1929" s="2" t="s">
        <v>23</v>
      </c>
      <c r="O1929" s="2" t="s">
        <v>24</v>
      </c>
      <c r="P1929" s="2" t="s">
        <v>25</v>
      </c>
      <c r="Q1929" s="2" t="s">
        <v>1154</v>
      </c>
      <c r="R1929" s="2" t="s">
        <v>27</v>
      </c>
    </row>
    <row r="1930" spans="1:18" x14ac:dyDescent="0.25">
      <c r="A1930" s="2" t="s">
        <v>3031</v>
      </c>
      <c r="B1930" s="6">
        <v>45815</v>
      </c>
      <c r="C1930" s="2" t="s">
        <v>860</v>
      </c>
      <c r="D1930" s="2" t="s">
        <v>1382</v>
      </c>
      <c r="E1930" s="2" t="s">
        <v>321</v>
      </c>
      <c r="F1930" s="2" t="s">
        <v>322</v>
      </c>
      <c r="G1930" s="2">
        <v>5</v>
      </c>
      <c r="H1930" s="3">
        <v>317.99</v>
      </c>
      <c r="I1930" s="2">
        <v>0</v>
      </c>
      <c r="J1930" s="3">
        <v>0</v>
      </c>
      <c r="K1930" s="3">
        <v>1828.44</v>
      </c>
      <c r="L1930" s="3">
        <v>1175.25</v>
      </c>
      <c r="M1930" s="3">
        <v>653.19000000000005</v>
      </c>
      <c r="N1930" s="2" t="s">
        <v>133</v>
      </c>
      <c r="O1930" s="2" t="s">
        <v>345</v>
      </c>
      <c r="P1930" s="2" t="s">
        <v>25</v>
      </c>
      <c r="Q1930" s="2" t="s">
        <v>866</v>
      </c>
      <c r="R1930" s="2" t="s">
        <v>27</v>
      </c>
    </row>
    <row r="1931" spans="1:18" x14ac:dyDescent="0.25">
      <c r="A1931" s="2" t="s">
        <v>3471</v>
      </c>
      <c r="B1931" s="6">
        <v>45815</v>
      </c>
      <c r="C1931" s="2" t="s">
        <v>425</v>
      </c>
      <c r="D1931" s="2" t="s">
        <v>470</v>
      </c>
      <c r="E1931" s="2" t="s">
        <v>259</v>
      </c>
      <c r="F1931" s="2" t="s">
        <v>510</v>
      </c>
      <c r="G1931" s="2">
        <v>1</v>
      </c>
      <c r="H1931" s="3">
        <v>589.75</v>
      </c>
      <c r="I1931" s="2">
        <v>0</v>
      </c>
      <c r="J1931" s="3">
        <v>0</v>
      </c>
      <c r="K1931" s="3">
        <v>678.21</v>
      </c>
      <c r="L1931" s="3">
        <v>343.65</v>
      </c>
      <c r="M1931" s="3">
        <v>334.56</v>
      </c>
      <c r="N1931" s="2" t="s">
        <v>40</v>
      </c>
      <c r="O1931" s="2" t="s">
        <v>24</v>
      </c>
      <c r="P1931" s="2" t="s">
        <v>25</v>
      </c>
      <c r="Q1931" s="2" t="s">
        <v>2756</v>
      </c>
      <c r="R1931" s="2" t="s">
        <v>27</v>
      </c>
    </row>
    <row r="1932" spans="1:18" x14ac:dyDescent="0.25">
      <c r="A1932" s="2" t="s">
        <v>4093</v>
      </c>
      <c r="B1932" s="6">
        <v>45815</v>
      </c>
      <c r="C1932" s="2" t="s">
        <v>1409</v>
      </c>
      <c r="D1932" s="2" t="s">
        <v>503</v>
      </c>
      <c r="E1932" s="2" t="s">
        <v>1169</v>
      </c>
      <c r="F1932" s="2" t="s">
        <v>510</v>
      </c>
      <c r="G1932" s="2">
        <v>5</v>
      </c>
      <c r="H1932" s="3">
        <v>567</v>
      </c>
      <c r="I1932" s="2">
        <v>0</v>
      </c>
      <c r="J1932" s="3">
        <v>0</v>
      </c>
      <c r="K1932" s="3">
        <v>3260.25</v>
      </c>
      <c r="L1932" s="3">
        <v>1949</v>
      </c>
      <c r="M1932" s="3">
        <v>1311.25</v>
      </c>
      <c r="N1932" s="2" t="s">
        <v>40</v>
      </c>
      <c r="O1932" s="2" t="s">
        <v>24</v>
      </c>
      <c r="P1932" s="2" t="s">
        <v>25</v>
      </c>
      <c r="Q1932" s="2" t="s">
        <v>2272</v>
      </c>
      <c r="R1932" s="2" t="s">
        <v>27</v>
      </c>
    </row>
    <row r="1933" spans="1:18" x14ac:dyDescent="0.25">
      <c r="A1933" s="2" t="s">
        <v>4155</v>
      </c>
      <c r="B1933" s="6">
        <v>45815</v>
      </c>
      <c r="C1933" s="2" t="s">
        <v>1085</v>
      </c>
      <c r="D1933" s="2" t="s">
        <v>928</v>
      </c>
      <c r="E1933" s="2" t="s">
        <v>390</v>
      </c>
      <c r="F1933" s="2" t="s">
        <v>821</v>
      </c>
      <c r="G1933" s="2">
        <v>5</v>
      </c>
      <c r="H1933" s="3">
        <v>365.14</v>
      </c>
      <c r="I1933" s="2">
        <v>0</v>
      </c>
      <c r="J1933" s="3">
        <v>0</v>
      </c>
      <c r="K1933" s="3">
        <v>2099.5500000000002</v>
      </c>
      <c r="L1933" s="3">
        <v>1269.1500000000001</v>
      </c>
      <c r="M1933" s="3">
        <v>830.4</v>
      </c>
      <c r="N1933" s="2" t="s">
        <v>23</v>
      </c>
      <c r="O1933" s="2" t="s">
        <v>24</v>
      </c>
      <c r="P1933" s="2" t="s">
        <v>25</v>
      </c>
      <c r="Q1933" s="2" t="s">
        <v>1166</v>
      </c>
      <c r="R1933" s="2" t="s">
        <v>27</v>
      </c>
    </row>
    <row r="1934" spans="1:18" x14ac:dyDescent="0.25">
      <c r="A1934" s="2" t="s">
        <v>4160</v>
      </c>
      <c r="B1934" s="6">
        <v>45815</v>
      </c>
      <c r="C1934" s="2" t="s">
        <v>2057</v>
      </c>
      <c r="D1934" s="2" t="s">
        <v>1194</v>
      </c>
      <c r="E1934" s="2" t="s">
        <v>1233</v>
      </c>
      <c r="F1934" s="2" t="s">
        <v>929</v>
      </c>
      <c r="G1934" s="2">
        <v>4</v>
      </c>
      <c r="H1934" s="3">
        <v>109.69</v>
      </c>
      <c r="I1934" s="2">
        <v>15</v>
      </c>
      <c r="J1934" s="3">
        <v>65.81</v>
      </c>
      <c r="K1934" s="3">
        <v>428.89</v>
      </c>
      <c r="L1934" s="3">
        <v>371.84</v>
      </c>
      <c r="M1934" s="3">
        <v>57.05</v>
      </c>
      <c r="N1934" s="2" t="s">
        <v>47</v>
      </c>
      <c r="O1934" s="2" t="s">
        <v>24</v>
      </c>
      <c r="P1934" s="2" t="s">
        <v>25</v>
      </c>
      <c r="Q1934" s="2" t="s">
        <v>2156</v>
      </c>
      <c r="R1934" s="2" t="s">
        <v>27</v>
      </c>
    </row>
    <row r="1935" spans="1:18" x14ac:dyDescent="0.25">
      <c r="A1935" s="2" t="s">
        <v>4454</v>
      </c>
      <c r="B1935" s="6">
        <v>45815</v>
      </c>
      <c r="C1935" s="2" t="s">
        <v>4455</v>
      </c>
      <c r="D1935" s="2" t="s">
        <v>1189</v>
      </c>
      <c r="E1935" s="2" t="s">
        <v>31</v>
      </c>
      <c r="F1935" s="2" t="s">
        <v>32</v>
      </c>
      <c r="G1935" s="2">
        <v>1</v>
      </c>
      <c r="H1935" s="3">
        <v>188.64</v>
      </c>
      <c r="I1935" s="2">
        <v>0</v>
      </c>
      <c r="J1935" s="3">
        <v>0</v>
      </c>
      <c r="K1935" s="3">
        <v>216.94</v>
      </c>
      <c r="L1935" s="3">
        <v>158.28</v>
      </c>
      <c r="M1935" s="3">
        <v>58.66</v>
      </c>
      <c r="N1935" s="2" t="s">
        <v>68</v>
      </c>
      <c r="O1935" s="2" t="s">
        <v>24</v>
      </c>
      <c r="P1935" s="2" t="s">
        <v>25</v>
      </c>
      <c r="Q1935" s="2" t="s">
        <v>1444</v>
      </c>
      <c r="R1935" s="2" t="s">
        <v>27</v>
      </c>
    </row>
    <row r="1936" spans="1:18" x14ac:dyDescent="0.25">
      <c r="A1936" s="2" t="s">
        <v>1620</v>
      </c>
      <c r="B1936" s="6">
        <v>45784</v>
      </c>
      <c r="C1936" s="2" t="s">
        <v>1316</v>
      </c>
      <c r="D1936" s="2" t="s">
        <v>944</v>
      </c>
      <c r="E1936" s="2" t="s">
        <v>1621</v>
      </c>
      <c r="F1936" s="2" t="s">
        <v>1622</v>
      </c>
      <c r="G1936" s="2">
        <v>1</v>
      </c>
      <c r="H1936" s="3">
        <v>333.54</v>
      </c>
      <c r="I1936" s="2">
        <v>20</v>
      </c>
      <c r="J1936" s="3">
        <v>66.709999999999994</v>
      </c>
      <c r="K1936" s="3">
        <v>306.85000000000002</v>
      </c>
      <c r="L1936" s="3">
        <v>238.43</v>
      </c>
      <c r="M1936" s="3">
        <v>68.42</v>
      </c>
      <c r="N1936" s="2" t="s">
        <v>133</v>
      </c>
      <c r="O1936" s="2" t="s">
        <v>24</v>
      </c>
      <c r="P1936" s="2" t="s">
        <v>25</v>
      </c>
      <c r="Q1936" s="2" t="s">
        <v>281</v>
      </c>
      <c r="R1936" s="2" t="s">
        <v>27</v>
      </c>
    </row>
    <row r="1937" spans="1:18" x14ac:dyDescent="0.25">
      <c r="A1937" s="2" t="s">
        <v>3981</v>
      </c>
      <c r="B1937" s="6">
        <v>45784</v>
      </c>
      <c r="C1937" s="2" t="s">
        <v>1863</v>
      </c>
      <c r="D1937" s="2" t="s">
        <v>242</v>
      </c>
      <c r="E1937" s="2" t="s">
        <v>1157</v>
      </c>
      <c r="F1937" s="2" t="s">
        <v>1158</v>
      </c>
      <c r="G1937" s="2">
        <v>2</v>
      </c>
      <c r="H1937" s="3">
        <v>80.5</v>
      </c>
      <c r="I1937" s="2">
        <v>10</v>
      </c>
      <c r="J1937" s="3">
        <v>16.100000000000001</v>
      </c>
      <c r="K1937" s="3">
        <v>166.63</v>
      </c>
      <c r="L1937" s="3">
        <v>124.5</v>
      </c>
      <c r="M1937" s="3">
        <v>42.13</v>
      </c>
      <c r="N1937" s="2" t="s">
        <v>80</v>
      </c>
      <c r="O1937" s="2" t="s">
        <v>24</v>
      </c>
      <c r="P1937" s="2" t="s">
        <v>25</v>
      </c>
      <c r="Q1937" s="2" t="s">
        <v>2019</v>
      </c>
      <c r="R1937" s="2" t="s">
        <v>27</v>
      </c>
    </row>
    <row r="1938" spans="1:18" x14ac:dyDescent="0.25">
      <c r="A1938" s="2" t="s">
        <v>4493</v>
      </c>
      <c r="B1938" s="6">
        <v>45784</v>
      </c>
      <c r="C1938" s="2" t="s">
        <v>3094</v>
      </c>
      <c r="D1938" s="2" t="s">
        <v>242</v>
      </c>
      <c r="E1938" s="2" t="s">
        <v>1431</v>
      </c>
      <c r="F1938" s="2" t="s">
        <v>1014</v>
      </c>
      <c r="G1938" s="2">
        <v>1</v>
      </c>
      <c r="H1938" s="3">
        <v>80.5</v>
      </c>
      <c r="I1938" s="2">
        <v>20</v>
      </c>
      <c r="J1938" s="3">
        <v>16.100000000000001</v>
      </c>
      <c r="K1938" s="3">
        <v>74.06</v>
      </c>
      <c r="L1938" s="3">
        <v>62.25</v>
      </c>
      <c r="M1938" s="3">
        <v>11.81</v>
      </c>
      <c r="N1938" s="2" t="s">
        <v>23</v>
      </c>
      <c r="O1938" s="2" t="s">
        <v>24</v>
      </c>
      <c r="P1938" s="2" t="s">
        <v>25</v>
      </c>
      <c r="Q1938" s="2" t="s">
        <v>809</v>
      </c>
      <c r="R1938" s="2" t="s">
        <v>27</v>
      </c>
    </row>
    <row r="1939" spans="1:18" x14ac:dyDescent="0.25">
      <c r="A1939" s="2" t="s">
        <v>4519</v>
      </c>
      <c r="B1939" s="6">
        <v>45784</v>
      </c>
      <c r="C1939" s="2" t="s">
        <v>977</v>
      </c>
      <c r="D1939" s="2" t="s">
        <v>2545</v>
      </c>
      <c r="E1939" s="2" t="s">
        <v>254</v>
      </c>
      <c r="F1939" s="2" t="s">
        <v>255</v>
      </c>
      <c r="G1939" s="2">
        <v>5</v>
      </c>
      <c r="H1939" s="3">
        <v>64.709999999999994</v>
      </c>
      <c r="I1939" s="2">
        <v>10</v>
      </c>
      <c r="J1939" s="3">
        <v>32.35</v>
      </c>
      <c r="K1939" s="3">
        <v>334.88</v>
      </c>
      <c r="L1939" s="3">
        <v>242.15</v>
      </c>
      <c r="M1939" s="3">
        <v>92.73</v>
      </c>
      <c r="N1939" s="2" t="s">
        <v>80</v>
      </c>
      <c r="O1939" s="2" t="s">
        <v>24</v>
      </c>
      <c r="P1939" s="2" t="s">
        <v>25</v>
      </c>
      <c r="Q1939" s="2" t="s">
        <v>2290</v>
      </c>
      <c r="R1939" s="2" t="s">
        <v>27</v>
      </c>
    </row>
    <row r="1940" spans="1:18" x14ac:dyDescent="0.25">
      <c r="A1940" s="2" t="s">
        <v>162</v>
      </c>
      <c r="B1940" s="6">
        <v>45754</v>
      </c>
      <c r="C1940" s="2" t="s">
        <v>163</v>
      </c>
      <c r="D1940" s="2" t="s">
        <v>164</v>
      </c>
      <c r="E1940" s="2" t="s">
        <v>165</v>
      </c>
      <c r="F1940" s="2" t="s">
        <v>166</v>
      </c>
      <c r="G1940" s="2">
        <v>3</v>
      </c>
      <c r="H1940" s="3">
        <v>191.13</v>
      </c>
      <c r="I1940" s="2">
        <v>0</v>
      </c>
      <c r="J1940" s="3">
        <v>0</v>
      </c>
      <c r="K1940" s="3">
        <v>573.39</v>
      </c>
      <c r="L1940" s="3">
        <v>460.26</v>
      </c>
      <c r="M1940" s="3">
        <v>113.13</v>
      </c>
      <c r="N1940" s="2" t="s">
        <v>47</v>
      </c>
      <c r="O1940" s="2" t="s">
        <v>24</v>
      </c>
      <c r="P1940" s="2" t="s">
        <v>33</v>
      </c>
      <c r="Q1940" s="2" t="s">
        <v>167</v>
      </c>
      <c r="R1940" s="2" t="s">
        <v>49</v>
      </c>
    </row>
    <row r="1941" spans="1:18" x14ac:dyDescent="0.25">
      <c r="A1941" s="2" t="s">
        <v>1916</v>
      </c>
      <c r="B1941" s="6">
        <v>45754</v>
      </c>
      <c r="C1941" s="2" t="s">
        <v>922</v>
      </c>
      <c r="D1941" s="2" t="s">
        <v>59</v>
      </c>
      <c r="E1941" s="2" t="s">
        <v>415</v>
      </c>
      <c r="F1941" s="2" t="s">
        <v>1917</v>
      </c>
      <c r="G1941" s="2">
        <v>4</v>
      </c>
      <c r="H1941" s="3">
        <v>342.46</v>
      </c>
      <c r="I1941" s="2">
        <v>5</v>
      </c>
      <c r="J1941" s="3">
        <v>68.489999999999995</v>
      </c>
      <c r="K1941" s="3">
        <v>1301.3499999999999</v>
      </c>
      <c r="L1941" s="3">
        <v>1087.1199999999999</v>
      </c>
      <c r="M1941" s="3">
        <v>214.23</v>
      </c>
      <c r="N1941" s="2" t="s">
        <v>80</v>
      </c>
      <c r="O1941" s="2" t="s">
        <v>24</v>
      </c>
      <c r="P1941" s="2" t="s">
        <v>25</v>
      </c>
      <c r="Q1941" s="2" t="s">
        <v>1918</v>
      </c>
      <c r="R1941" s="2" t="s">
        <v>49</v>
      </c>
    </row>
    <row r="1942" spans="1:18" x14ac:dyDescent="0.25">
      <c r="A1942" s="2" t="s">
        <v>3909</v>
      </c>
      <c r="B1942" s="6">
        <v>45754</v>
      </c>
      <c r="C1942" s="2" t="s">
        <v>3212</v>
      </c>
      <c r="D1942" s="2" t="s">
        <v>732</v>
      </c>
      <c r="E1942" s="2" t="s">
        <v>60</v>
      </c>
      <c r="F1942" s="2" t="s">
        <v>687</v>
      </c>
      <c r="G1942" s="2">
        <v>2</v>
      </c>
      <c r="H1942" s="3">
        <v>661.91</v>
      </c>
      <c r="I1942" s="2">
        <v>5</v>
      </c>
      <c r="J1942" s="3">
        <v>66.19</v>
      </c>
      <c r="K1942" s="3">
        <v>1257.6300000000001</v>
      </c>
      <c r="L1942" s="3">
        <v>797.44</v>
      </c>
      <c r="M1942" s="3">
        <v>460.19</v>
      </c>
      <c r="N1942" s="2" t="s">
        <v>68</v>
      </c>
      <c r="O1942" s="2" t="s">
        <v>24</v>
      </c>
      <c r="P1942" s="2" t="s">
        <v>25</v>
      </c>
      <c r="Q1942" s="2" t="s">
        <v>3910</v>
      </c>
      <c r="R1942" s="2" t="s">
        <v>49</v>
      </c>
    </row>
    <row r="1943" spans="1:18" x14ac:dyDescent="0.25">
      <c r="A1943" s="2" t="s">
        <v>3915</v>
      </c>
      <c r="B1943" s="6">
        <v>45754</v>
      </c>
      <c r="C1943" s="2" t="s">
        <v>3916</v>
      </c>
      <c r="D1943" s="2" t="s">
        <v>426</v>
      </c>
      <c r="E1943" s="2" t="s">
        <v>1157</v>
      </c>
      <c r="F1943" s="2" t="s">
        <v>1158</v>
      </c>
      <c r="G1943" s="2">
        <v>2</v>
      </c>
      <c r="H1943" s="3">
        <v>290.45</v>
      </c>
      <c r="I1943" s="2">
        <v>20</v>
      </c>
      <c r="J1943" s="3">
        <v>116.18</v>
      </c>
      <c r="K1943" s="3">
        <v>464.72</v>
      </c>
      <c r="L1943" s="3">
        <v>475.78</v>
      </c>
      <c r="M1943" s="3">
        <v>-11.06</v>
      </c>
      <c r="N1943" s="2" t="s">
        <v>68</v>
      </c>
      <c r="O1943" s="2" t="s">
        <v>24</v>
      </c>
      <c r="P1943" s="2" t="s">
        <v>33</v>
      </c>
      <c r="Q1943" s="2" t="s">
        <v>948</v>
      </c>
      <c r="R1943" s="2" t="s">
        <v>49</v>
      </c>
    </row>
    <row r="1944" spans="1:18" x14ac:dyDescent="0.25">
      <c r="A1944" s="2" t="s">
        <v>2599</v>
      </c>
      <c r="B1944" s="6">
        <v>45723</v>
      </c>
      <c r="C1944" s="2" t="s">
        <v>2600</v>
      </c>
      <c r="D1944" s="2" t="s">
        <v>647</v>
      </c>
      <c r="E1944" s="2" t="s">
        <v>1893</v>
      </c>
      <c r="F1944" s="2" t="s">
        <v>2601</v>
      </c>
      <c r="G1944" s="2">
        <v>4</v>
      </c>
      <c r="H1944" s="3">
        <v>136.15</v>
      </c>
      <c r="I1944" s="2">
        <v>0</v>
      </c>
      <c r="J1944" s="3">
        <v>0</v>
      </c>
      <c r="K1944" s="3">
        <v>544.6</v>
      </c>
      <c r="L1944" s="3">
        <v>364.72</v>
      </c>
      <c r="M1944" s="3">
        <v>179.88</v>
      </c>
      <c r="N1944" s="2" t="s">
        <v>80</v>
      </c>
      <c r="O1944" s="2" t="s">
        <v>24</v>
      </c>
      <c r="P1944" s="2" t="s">
        <v>25</v>
      </c>
      <c r="Q1944" s="2" t="s">
        <v>925</v>
      </c>
      <c r="R1944" s="2" t="s">
        <v>49</v>
      </c>
    </row>
    <row r="1945" spans="1:18" x14ac:dyDescent="0.25">
      <c r="A1945" s="2" t="s">
        <v>3807</v>
      </c>
      <c r="B1945" s="6">
        <v>45723</v>
      </c>
      <c r="C1945" s="2" t="s">
        <v>2777</v>
      </c>
      <c r="D1945" s="2" t="s">
        <v>296</v>
      </c>
      <c r="E1945" s="2" t="s">
        <v>478</v>
      </c>
      <c r="F1945" s="2" t="s">
        <v>479</v>
      </c>
      <c r="G1945" s="2">
        <v>4</v>
      </c>
      <c r="H1945" s="3">
        <v>507.5</v>
      </c>
      <c r="I1945" s="2">
        <v>0</v>
      </c>
      <c r="J1945" s="3">
        <v>0</v>
      </c>
      <c r="K1945" s="3">
        <v>2030</v>
      </c>
      <c r="L1945" s="3">
        <v>1453.16</v>
      </c>
      <c r="M1945" s="3">
        <v>576.84</v>
      </c>
      <c r="N1945" s="2" t="s">
        <v>133</v>
      </c>
      <c r="O1945" s="2" t="s">
        <v>24</v>
      </c>
      <c r="P1945" s="2" t="s">
        <v>25</v>
      </c>
      <c r="Q1945" s="2" t="s">
        <v>2646</v>
      </c>
      <c r="R1945" s="2" t="s">
        <v>49</v>
      </c>
    </row>
    <row r="1946" spans="1:18" x14ac:dyDescent="0.25">
      <c r="A1946" s="2" t="s">
        <v>2924</v>
      </c>
      <c r="B1946" s="6">
        <v>45695</v>
      </c>
      <c r="C1946" s="2" t="s">
        <v>2925</v>
      </c>
      <c r="D1946" s="2" t="s">
        <v>113</v>
      </c>
      <c r="E1946" s="2" t="s">
        <v>1180</v>
      </c>
      <c r="F1946" s="2" t="s">
        <v>1113</v>
      </c>
      <c r="G1946" s="2">
        <v>2</v>
      </c>
      <c r="H1946" s="3">
        <v>253.11</v>
      </c>
      <c r="I1946" s="2">
        <v>0</v>
      </c>
      <c r="J1946" s="3">
        <v>0</v>
      </c>
      <c r="K1946" s="3">
        <v>506.22</v>
      </c>
      <c r="L1946" s="3">
        <v>381.48</v>
      </c>
      <c r="M1946" s="3">
        <v>124.74</v>
      </c>
      <c r="N1946" s="2" t="s">
        <v>80</v>
      </c>
      <c r="O1946" s="2" t="s">
        <v>24</v>
      </c>
      <c r="P1946" s="2" t="s">
        <v>25</v>
      </c>
      <c r="Q1946" s="2" t="s">
        <v>1879</v>
      </c>
      <c r="R1946" s="2" t="s">
        <v>49</v>
      </c>
    </row>
    <row r="1947" spans="1:18" x14ac:dyDescent="0.25">
      <c r="A1947" s="2" t="s">
        <v>4479</v>
      </c>
      <c r="B1947" s="6">
        <v>45695</v>
      </c>
      <c r="C1947" s="2" t="s">
        <v>191</v>
      </c>
      <c r="D1947" s="2" t="s">
        <v>777</v>
      </c>
      <c r="E1947" s="2" t="s">
        <v>192</v>
      </c>
      <c r="F1947" s="2" t="s">
        <v>2922</v>
      </c>
      <c r="G1947" s="2">
        <v>3</v>
      </c>
      <c r="H1947" s="3">
        <v>86.11</v>
      </c>
      <c r="I1947" s="2">
        <v>20</v>
      </c>
      <c r="J1947" s="3">
        <v>51.67</v>
      </c>
      <c r="K1947" s="3">
        <v>206.66</v>
      </c>
      <c r="L1947" s="3">
        <v>204.51</v>
      </c>
      <c r="M1947" s="3">
        <v>2.15</v>
      </c>
      <c r="N1947" s="2" t="s">
        <v>40</v>
      </c>
      <c r="O1947" s="2" t="s">
        <v>24</v>
      </c>
      <c r="P1947" s="2" t="s">
        <v>33</v>
      </c>
      <c r="Q1947" s="2" t="s">
        <v>2527</v>
      </c>
      <c r="R1947" s="2" t="s">
        <v>49</v>
      </c>
    </row>
    <row r="1948" spans="1:18" x14ac:dyDescent="0.25">
      <c r="A1948" s="2" t="s">
        <v>1424</v>
      </c>
      <c r="B1948" s="6">
        <v>45664</v>
      </c>
      <c r="C1948" s="2" t="s">
        <v>1425</v>
      </c>
      <c r="D1948" s="2" t="s">
        <v>555</v>
      </c>
      <c r="E1948" s="2" t="s">
        <v>372</v>
      </c>
      <c r="F1948" s="2" t="s">
        <v>373</v>
      </c>
      <c r="G1948" s="2">
        <v>3</v>
      </c>
      <c r="H1948" s="3">
        <v>491.81</v>
      </c>
      <c r="I1948" s="2">
        <v>20</v>
      </c>
      <c r="J1948" s="3">
        <v>295.08999999999997</v>
      </c>
      <c r="K1948" s="3">
        <v>1180.3399999999999</v>
      </c>
      <c r="L1948" s="3">
        <v>1096.71</v>
      </c>
      <c r="M1948" s="3">
        <v>83.63</v>
      </c>
      <c r="N1948" s="2" t="s">
        <v>47</v>
      </c>
      <c r="O1948" s="2" t="s">
        <v>24</v>
      </c>
      <c r="P1948" s="2" t="s">
        <v>33</v>
      </c>
      <c r="Q1948" s="2" t="s">
        <v>1426</v>
      </c>
      <c r="R1948" s="2" t="s">
        <v>49</v>
      </c>
    </row>
    <row r="1949" spans="1:18" x14ac:dyDescent="0.25">
      <c r="A1949" s="2" t="s">
        <v>2114</v>
      </c>
      <c r="B1949" s="6">
        <v>45664</v>
      </c>
      <c r="C1949" s="2" t="s">
        <v>2115</v>
      </c>
      <c r="D1949" s="2" t="s">
        <v>777</v>
      </c>
      <c r="E1949" s="2" t="s">
        <v>1413</v>
      </c>
      <c r="F1949" s="2" t="s">
        <v>1829</v>
      </c>
      <c r="G1949" s="2">
        <v>4</v>
      </c>
      <c r="H1949" s="3">
        <v>87.74</v>
      </c>
      <c r="I1949" s="2">
        <v>20</v>
      </c>
      <c r="J1949" s="3">
        <v>70.19</v>
      </c>
      <c r="K1949" s="3">
        <v>280.77</v>
      </c>
      <c r="L1949" s="3">
        <v>272.68</v>
      </c>
      <c r="M1949" s="3">
        <v>8.09</v>
      </c>
      <c r="N1949" s="2" t="s">
        <v>133</v>
      </c>
      <c r="O1949" s="2" t="s">
        <v>24</v>
      </c>
      <c r="P1949" s="2" t="s">
        <v>25</v>
      </c>
      <c r="Q1949" s="2" t="s">
        <v>1686</v>
      </c>
      <c r="R1949" s="2" t="s">
        <v>49</v>
      </c>
    </row>
    <row r="1950" spans="1:18" x14ac:dyDescent="0.25">
      <c r="A1950" s="2" t="s">
        <v>2183</v>
      </c>
      <c r="B1950" s="6">
        <v>45664</v>
      </c>
      <c r="C1950" s="2" t="s">
        <v>1704</v>
      </c>
      <c r="D1950" s="2" t="s">
        <v>530</v>
      </c>
      <c r="E1950" s="2" t="s">
        <v>1233</v>
      </c>
      <c r="F1950" s="2" t="s">
        <v>848</v>
      </c>
      <c r="G1950" s="2">
        <v>1</v>
      </c>
      <c r="H1950" s="3">
        <v>125.15</v>
      </c>
      <c r="I1950" s="2">
        <v>0</v>
      </c>
      <c r="J1950" s="3">
        <v>0</v>
      </c>
      <c r="K1950" s="3">
        <v>125.15</v>
      </c>
      <c r="L1950" s="3">
        <v>95.7</v>
      </c>
      <c r="M1950" s="3">
        <v>29.45</v>
      </c>
      <c r="N1950" s="2" t="s">
        <v>133</v>
      </c>
      <c r="O1950" s="2" t="s">
        <v>24</v>
      </c>
      <c r="P1950" s="2" t="s">
        <v>25</v>
      </c>
      <c r="Q1950" s="2" t="s">
        <v>406</v>
      </c>
      <c r="R1950" s="2" t="s">
        <v>49</v>
      </c>
    </row>
    <row r="1951" spans="1:18" x14ac:dyDescent="0.25">
      <c r="A1951" s="2" t="s">
        <v>2766</v>
      </c>
      <c r="B1951" s="6">
        <v>45664</v>
      </c>
      <c r="C1951" s="2" t="s">
        <v>2394</v>
      </c>
      <c r="D1951" s="2" t="s">
        <v>147</v>
      </c>
      <c r="E1951" s="2" t="s">
        <v>612</v>
      </c>
      <c r="F1951" s="2" t="s">
        <v>2034</v>
      </c>
      <c r="G1951" s="2">
        <v>7</v>
      </c>
      <c r="H1951" s="3">
        <v>339.39</v>
      </c>
      <c r="I1951" s="2">
        <v>0</v>
      </c>
      <c r="J1951" s="3">
        <v>0</v>
      </c>
      <c r="K1951" s="2">
        <v>2375.73</v>
      </c>
      <c r="L1951" s="3">
        <v>1828.54</v>
      </c>
      <c r="M1951" s="3">
        <v>547.19000000000005</v>
      </c>
      <c r="N1951" s="2" t="s">
        <v>47</v>
      </c>
      <c r="O1951" s="2" t="s">
        <v>24</v>
      </c>
      <c r="P1951" s="2" t="s">
        <v>25</v>
      </c>
      <c r="Q1951" s="2" t="s">
        <v>521</v>
      </c>
      <c r="R1951" s="2" t="s">
        <v>49</v>
      </c>
    </row>
    <row r="1952" spans="1:18" x14ac:dyDescent="0.25">
      <c r="A1952" s="2" t="s">
        <v>2780</v>
      </c>
      <c r="B1952" s="6">
        <v>45664</v>
      </c>
      <c r="C1952" s="2" t="s">
        <v>2781</v>
      </c>
      <c r="D1952" s="2" t="s">
        <v>459</v>
      </c>
      <c r="E1952" s="2" t="s">
        <v>187</v>
      </c>
      <c r="F1952" s="2" t="s">
        <v>188</v>
      </c>
      <c r="G1952" s="2">
        <v>4</v>
      </c>
      <c r="H1952" s="3">
        <v>71.290000000000006</v>
      </c>
      <c r="I1952" s="2">
        <v>0</v>
      </c>
      <c r="J1952" s="3">
        <v>0</v>
      </c>
      <c r="K1952" s="3">
        <v>285.16000000000003</v>
      </c>
      <c r="L1952" s="3">
        <v>237.48</v>
      </c>
      <c r="M1952" s="3">
        <v>47.68</v>
      </c>
      <c r="N1952" s="2" t="s">
        <v>80</v>
      </c>
      <c r="O1952" s="2" t="s">
        <v>24</v>
      </c>
      <c r="P1952" s="2" t="s">
        <v>25</v>
      </c>
      <c r="Q1952" s="2" t="s">
        <v>619</v>
      </c>
      <c r="R1952" s="2" t="s">
        <v>49</v>
      </c>
    </row>
    <row r="1953" spans="1:18" x14ac:dyDescent="0.25">
      <c r="A1953" s="2" t="s">
        <v>3108</v>
      </c>
      <c r="B1953" s="6">
        <v>45664</v>
      </c>
      <c r="C1953" s="2" t="s">
        <v>629</v>
      </c>
      <c r="D1953" s="2" t="s">
        <v>714</v>
      </c>
      <c r="E1953" s="2" t="s">
        <v>1413</v>
      </c>
      <c r="F1953" s="2" t="s">
        <v>1829</v>
      </c>
      <c r="G1953" s="2">
        <v>5</v>
      </c>
      <c r="H1953" s="3">
        <v>183.19</v>
      </c>
      <c r="I1953" s="2">
        <v>0</v>
      </c>
      <c r="J1953" s="3">
        <v>0</v>
      </c>
      <c r="K1953" s="3">
        <v>915.95</v>
      </c>
      <c r="L1953" s="3">
        <v>621.20000000000005</v>
      </c>
      <c r="M1953" s="3">
        <v>294.75</v>
      </c>
      <c r="N1953" s="2" t="s">
        <v>68</v>
      </c>
      <c r="O1953" s="2" t="s">
        <v>24</v>
      </c>
      <c r="P1953" s="2" t="s">
        <v>25</v>
      </c>
      <c r="Q1953" s="2" t="s">
        <v>2966</v>
      </c>
      <c r="R1953" s="2" t="s">
        <v>49</v>
      </c>
    </row>
    <row r="1954" spans="1:18" x14ac:dyDescent="0.25">
      <c r="A1954" s="2" t="s">
        <v>3538</v>
      </c>
      <c r="B1954" s="6">
        <v>45664</v>
      </c>
      <c r="C1954" s="2" t="s">
        <v>2164</v>
      </c>
      <c r="D1954" s="2" t="s">
        <v>1539</v>
      </c>
      <c r="E1954" s="2" t="s">
        <v>72</v>
      </c>
      <c r="F1954" s="2" t="s">
        <v>73</v>
      </c>
      <c r="G1954" s="2">
        <v>2</v>
      </c>
      <c r="H1954" s="3">
        <v>66.400000000000006</v>
      </c>
      <c r="I1954" s="2">
        <v>0</v>
      </c>
      <c r="J1954" s="3">
        <v>0</v>
      </c>
      <c r="K1954" s="3">
        <v>132.80000000000001</v>
      </c>
      <c r="L1954" s="3">
        <v>99.98</v>
      </c>
      <c r="M1954" s="3">
        <v>32.82</v>
      </c>
      <c r="N1954" s="2" t="s">
        <v>68</v>
      </c>
      <c r="O1954" s="2" t="s">
        <v>24</v>
      </c>
      <c r="P1954" s="2" t="s">
        <v>25</v>
      </c>
      <c r="Q1954" s="2" t="s">
        <v>1656</v>
      </c>
      <c r="R1954" s="2" t="s">
        <v>49</v>
      </c>
    </row>
    <row r="1955" spans="1:18" x14ac:dyDescent="0.25">
      <c r="A1955" s="2" t="s">
        <v>4392</v>
      </c>
      <c r="B1955" s="6">
        <v>45664</v>
      </c>
      <c r="C1955" s="2" t="s">
        <v>834</v>
      </c>
      <c r="D1955" s="2" t="s">
        <v>1804</v>
      </c>
      <c r="E1955" s="2" t="s">
        <v>617</v>
      </c>
      <c r="F1955" s="2" t="s">
        <v>239</v>
      </c>
      <c r="G1955" s="2">
        <v>4</v>
      </c>
      <c r="H1955" s="3">
        <v>48.94</v>
      </c>
      <c r="I1955" s="2">
        <v>15</v>
      </c>
      <c r="J1955" s="3">
        <v>29.36</v>
      </c>
      <c r="K1955" s="3">
        <v>166.4</v>
      </c>
      <c r="L1955" s="3">
        <v>146.36000000000001</v>
      </c>
      <c r="M1955" s="3">
        <v>20.04</v>
      </c>
      <c r="N1955" s="2" t="s">
        <v>47</v>
      </c>
      <c r="O1955" s="2" t="s">
        <v>24</v>
      </c>
      <c r="P1955" s="2" t="s">
        <v>25</v>
      </c>
      <c r="Q1955" s="2" t="s">
        <v>4350</v>
      </c>
      <c r="R1955" s="2" t="s">
        <v>49</v>
      </c>
    </row>
    <row r="1956" spans="1:18" x14ac:dyDescent="0.25">
      <c r="A1956" s="2" t="s">
        <v>4543</v>
      </c>
      <c r="B1956" s="6">
        <v>45664</v>
      </c>
      <c r="C1956" s="2" t="s">
        <v>993</v>
      </c>
      <c r="D1956" s="2" t="s">
        <v>308</v>
      </c>
      <c r="E1956" s="2" t="s">
        <v>238</v>
      </c>
      <c r="F1956" s="2" t="s">
        <v>373</v>
      </c>
      <c r="G1956" s="2">
        <v>3</v>
      </c>
      <c r="H1956" s="3">
        <v>506.54</v>
      </c>
      <c r="I1956" s="2">
        <v>0</v>
      </c>
      <c r="J1956" s="3">
        <v>0</v>
      </c>
      <c r="K1956" s="3">
        <v>1519.62</v>
      </c>
      <c r="L1956" s="3">
        <v>848.64</v>
      </c>
      <c r="M1956" s="3">
        <v>670.98</v>
      </c>
      <c r="N1956" s="2" t="s">
        <v>68</v>
      </c>
      <c r="O1956" s="2" t="s">
        <v>24</v>
      </c>
      <c r="P1956" s="2" t="s">
        <v>25</v>
      </c>
      <c r="Q1956" s="2" t="s">
        <v>1049</v>
      </c>
      <c r="R1956" s="2" t="s">
        <v>49</v>
      </c>
    </row>
    <row r="1957" spans="1:18" x14ac:dyDescent="0.25">
      <c r="A1957" s="2" t="s">
        <v>1175</v>
      </c>
      <c r="B1957" s="6">
        <v>45838</v>
      </c>
      <c r="C1957" s="2" t="s">
        <v>1176</v>
      </c>
      <c r="D1957" s="2" t="s">
        <v>449</v>
      </c>
      <c r="E1957" s="2" t="s">
        <v>857</v>
      </c>
      <c r="F1957" s="2" t="s">
        <v>121</v>
      </c>
      <c r="G1957" s="2">
        <v>2</v>
      </c>
      <c r="H1957" s="3">
        <v>395.66</v>
      </c>
      <c r="I1957" s="2">
        <v>15</v>
      </c>
      <c r="J1957" s="3">
        <v>118.7</v>
      </c>
      <c r="K1957" s="3">
        <v>672.62</v>
      </c>
      <c r="L1957" s="3">
        <v>640.38</v>
      </c>
      <c r="M1957" s="3">
        <v>32.24</v>
      </c>
      <c r="N1957" s="2" t="s">
        <v>133</v>
      </c>
      <c r="O1957" s="2" t="s">
        <v>24</v>
      </c>
      <c r="P1957" s="2" t="s">
        <v>55</v>
      </c>
      <c r="Q1957" s="2" t="s">
        <v>1177</v>
      </c>
      <c r="R1957" s="2" t="s">
        <v>49</v>
      </c>
    </row>
    <row r="1958" spans="1:18" x14ac:dyDescent="0.25">
      <c r="A1958" s="2" t="s">
        <v>1196</v>
      </c>
      <c r="B1958" s="6">
        <v>45838</v>
      </c>
      <c r="C1958" s="2" t="s">
        <v>1197</v>
      </c>
      <c r="D1958" s="2" t="s">
        <v>1156</v>
      </c>
      <c r="E1958" s="2" t="s">
        <v>639</v>
      </c>
      <c r="F1958" s="2" t="s">
        <v>1198</v>
      </c>
      <c r="G1958" s="2">
        <v>8</v>
      </c>
      <c r="H1958" s="3">
        <v>149.6</v>
      </c>
      <c r="I1958" s="2">
        <v>15</v>
      </c>
      <c r="J1958" s="3">
        <v>179.52</v>
      </c>
      <c r="K1958" s="3">
        <v>1017.28</v>
      </c>
      <c r="L1958" s="3">
        <v>873.68</v>
      </c>
      <c r="M1958" s="3">
        <v>143.6</v>
      </c>
      <c r="N1958" s="2" t="s">
        <v>133</v>
      </c>
      <c r="O1958" s="2" t="s">
        <v>24</v>
      </c>
      <c r="P1958" s="2" t="s">
        <v>55</v>
      </c>
      <c r="Q1958" s="2" t="s">
        <v>34</v>
      </c>
      <c r="R1958" s="2" t="s">
        <v>49</v>
      </c>
    </row>
    <row r="1959" spans="1:18" x14ac:dyDescent="0.25">
      <c r="A1959" s="2" t="s">
        <v>3109</v>
      </c>
      <c r="B1959" s="6">
        <v>45838</v>
      </c>
      <c r="C1959" s="2" t="s">
        <v>1597</v>
      </c>
      <c r="D1959" s="2" t="s">
        <v>30</v>
      </c>
      <c r="E1959" s="2" t="s">
        <v>31</v>
      </c>
      <c r="F1959" s="2" t="s">
        <v>32</v>
      </c>
      <c r="G1959" s="2">
        <v>2</v>
      </c>
      <c r="H1959" s="3">
        <v>448.94</v>
      </c>
      <c r="I1959" s="2">
        <v>0</v>
      </c>
      <c r="J1959" s="3">
        <v>0</v>
      </c>
      <c r="K1959" s="3">
        <v>897.88</v>
      </c>
      <c r="L1959" s="3">
        <v>760.16</v>
      </c>
      <c r="M1959" s="3">
        <v>137.72</v>
      </c>
      <c r="N1959" s="2" t="s">
        <v>40</v>
      </c>
      <c r="O1959" s="2" t="s">
        <v>24</v>
      </c>
      <c r="P1959" s="2" t="s">
        <v>33</v>
      </c>
      <c r="Q1959" s="2" t="s">
        <v>1213</v>
      </c>
      <c r="R1959" s="2" t="s">
        <v>49</v>
      </c>
    </row>
    <row r="1960" spans="1:18" x14ac:dyDescent="0.25">
      <c r="A1960" s="2" t="s">
        <v>3149</v>
      </c>
      <c r="B1960" s="6">
        <v>45838</v>
      </c>
      <c r="C1960" s="2" t="s">
        <v>2138</v>
      </c>
      <c r="D1960" s="2" t="s">
        <v>503</v>
      </c>
      <c r="E1960" s="2" t="s">
        <v>1339</v>
      </c>
      <c r="F1960" s="2" t="s">
        <v>2001</v>
      </c>
      <c r="G1960" s="2">
        <v>7</v>
      </c>
      <c r="H1960" s="3">
        <v>547.79999999999995</v>
      </c>
      <c r="I1960" s="2">
        <v>0</v>
      </c>
      <c r="J1960" s="3">
        <v>0</v>
      </c>
      <c r="K1960" s="3">
        <v>3834.6</v>
      </c>
      <c r="L1960" s="3">
        <v>2728.6</v>
      </c>
      <c r="M1960" s="3">
        <v>1106</v>
      </c>
      <c r="N1960" s="2" t="s">
        <v>68</v>
      </c>
      <c r="O1960" s="2" t="s">
        <v>24</v>
      </c>
      <c r="P1960" s="2" t="s">
        <v>25</v>
      </c>
      <c r="Q1960" s="2" t="s">
        <v>34</v>
      </c>
      <c r="R1960" s="2" t="s">
        <v>49</v>
      </c>
    </row>
    <row r="1961" spans="1:18" x14ac:dyDescent="0.25">
      <c r="A1961" s="2" t="s">
        <v>3345</v>
      </c>
      <c r="B1961" s="6">
        <v>45838</v>
      </c>
      <c r="C1961" s="2" t="s">
        <v>3346</v>
      </c>
      <c r="D1961" s="2" t="s">
        <v>503</v>
      </c>
      <c r="E1961" s="2" t="s">
        <v>78</v>
      </c>
      <c r="F1961" s="2" t="s">
        <v>79</v>
      </c>
      <c r="G1961" s="2">
        <v>4</v>
      </c>
      <c r="H1961" s="3">
        <v>503.36</v>
      </c>
      <c r="I1961" s="2">
        <v>15</v>
      </c>
      <c r="J1961" s="3">
        <v>302.02</v>
      </c>
      <c r="K1961" s="3">
        <v>1711.42</v>
      </c>
      <c r="L1961" s="3">
        <v>1559.2</v>
      </c>
      <c r="M1961" s="3">
        <v>152.22</v>
      </c>
      <c r="N1961" s="2" t="s">
        <v>80</v>
      </c>
      <c r="O1961" s="2" t="s">
        <v>24</v>
      </c>
      <c r="P1961" s="2" t="s">
        <v>25</v>
      </c>
      <c r="Q1961" s="2" t="s">
        <v>3347</v>
      </c>
      <c r="R1961" s="2" t="s">
        <v>49</v>
      </c>
    </row>
    <row r="1962" spans="1:18" x14ac:dyDescent="0.25">
      <c r="A1962" s="2" t="s">
        <v>4441</v>
      </c>
      <c r="B1962" s="6">
        <v>45838</v>
      </c>
      <c r="C1962" s="2" t="s">
        <v>1000</v>
      </c>
      <c r="D1962" s="2" t="s">
        <v>1382</v>
      </c>
      <c r="E1962" s="2" t="s">
        <v>1063</v>
      </c>
      <c r="F1962" s="2" t="s">
        <v>1064</v>
      </c>
      <c r="G1962" s="2">
        <v>4</v>
      </c>
      <c r="H1962" s="3">
        <v>317.99</v>
      </c>
      <c r="I1962" s="2">
        <v>20</v>
      </c>
      <c r="J1962" s="3">
        <v>254.39</v>
      </c>
      <c r="K1962" s="3">
        <v>1017.57</v>
      </c>
      <c r="L1962" s="3">
        <v>940.2</v>
      </c>
      <c r="M1962" s="3">
        <v>77.37</v>
      </c>
      <c r="N1962" s="2" t="s">
        <v>47</v>
      </c>
      <c r="O1962" s="2" t="s">
        <v>24</v>
      </c>
      <c r="P1962" s="2" t="s">
        <v>25</v>
      </c>
      <c r="Q1962" s="2" t="s">
        <v>1101</v>
      </c>
      <c r="R1962" s="2" t="s">
        <v>49</v>
      </c>
    </row>
    <row r="1963" spans="1:18" x14ac:dyDescent="0.25">
      <c r="A1963" s="2" t="s">
        <v>2150</v>
      </c>
      <c r="B1963" s="6">
        <v>45837</v>
      </c>
      <c r="C1963" s="2" t="s">
        <v>2151</v>
      </c>
      <c r="D1963" s="2" t="s">
        <v>296</v>
      </c>
      <c r="E1963" s="2" t="s">
        <v>177</v>
      </c>
      <c r="F1963" s="2" t="s">
        <v>178</v>
      </c>
      <c r="G1963" s="2">
        <v>3</v>
      </c>
      <c r="H1963" s="3">
        <v>507.5</v>
      </c>
      <c r="I1963" s="2">
        <v>20</v>
      </c>
      <c r="J1963" s="3">
        <v>304.5</v>
      </c>
      <c r="K1963" s="3">
        <v>1400.7</v>
      </c>
      <c r="L1963" s="3">
        <v>1089.8699999999999</v>
      </c>
      <c r="M1963" s="3">
        <v>310.83</v>
      </c>
      <c r="N1963" s="2" t="s">
        <v>23</v>
      </c>
      <c r="O1963" s="2" t="s">
        <v>24</v>
      </c>
      <c r="P1963" s="2" t="s">
        <v>25</v>
      </c>
      <c r="Q1963" s="2" t="s">
        <v>2152</v>
      </c>
      <c r="R1963" s="2" t="s">
        <v>27</v>
      </c>
    </row>
    <row r="1964" spans="1:18" x14ac:dyDescent="0.25">
      <c r="A1964" s="2" t="s">
        <v>3028</v>
      </c>
      <c r="B1964" s="6">
        <v>45837</v>
      </c>
      <c r="C1964" s="2" t="s">
        <v>690</v>
      </c>
      <c r="D1964" s="2" t="s">
        <v>197</v>
      </c>
      <c r="E1964" s="2" t="s">
        <v>494</v>
      </c>
      <c r="F1964" s="2" t="s">
        <v>495</v>
      </c>
      <c r="G1964" s="2">
        <v>1</v>
      </c>
      <c r="H1964" s="3">
        <v>121.9</v>
      </c>
      <c r="I1964" s="2">
        <v>0</v>
      </c>
      <c r="J1964" s="3">
        <v>0</v>
      </c>
      <c r="K1964" s="3">
        <v>140.19</v>
      </c>
      <c r="L1964" s="3">
        <v>108.92</v>
      </c>
      <c r="M1964" s="3">
        <v>31.27</v>
      </c>
      <c r="N1964" s="2" t="s">
        <v>23</v>
      </c>
      <c r="O1964" s="2" t="s">
        <v>24</v>
      </c>
      <c r="P1964" s="2" t="s">
        <v>25</v>
      </c>
      <c r="Q1964" s="2" t="s">
        <v>1764</v>
      </c>
      <c r="R1964" s="2" t="s">
        <v>27</v>
      </c>
    </row>
    <row r="1965" spans="1:18" x14ac:dyDescent="0.25">
      <c r="A1965" s="2" t="s">
        <v>3637</v>
      </c>
      <c r="B1965" s="6">
        <v>45837</v>
      </c>
      <c r="C1965" s="2" t="s">
        <v>431</v>
      </c>
      <c r="D1965" s="2" t="s">
        <v>113</v>
      </c>
      <c r="E1965" s="2" t="s">
        <v>390</v>
      </c>
      <c r="F1965" s="2" t="s">
        <v>821</v>
      </c>
      <c r="G1965" s="2">
        <v>3</v>
      </c>
      <c r="H1965" s="3">
        <v>253.11</v>
      </c>
      <c r="I1965" s="2">
        <v>15</v>
      </c>
      <c r="J1965" s="3">
        <v>113.9</v>
      </c>
      <c r="K1965" s="3">
        <v>742.24</v>
      </c>
      <c r="L1965" s="3">
        <v>572.22</v>
      </c>
      <c r="M1965" s="3">
        <v>170.02</v>
      </c>
      <c r="N1965" s="2" t="s">
        <v>47</v>
      </c>
      <c r="O1965" s="2" t="s">
        <v>24</v>
      </c>
      <c r="P1965" s="2" t="s">
        <v>55</v>
      </c>
      <c r="Q1965" s="2" t="s">
        <v>2253</v>
      </c>
      <c r="R1965" s="2" t="s">
        <v>27</v>
      </c>
    </row>
    <row r="1966" spans="1:18" x14ac:dyDescent="0.25">
      <c r="A1966" s="2" t="s">
        <v>3693</v>
      </c>
      <c r="B1966" s="6">
        <v>45837</v>
      </c>
      <c r="C1966" s="2" t="s">
        <v>2787</v>
      </c>
      <c r="D1966" s="2" t="s">
        <v>745</v>
      </c>
      <c r="E1966" s="2" t="s">
        <v>66</v>
      </c>
      <c r="F1966" s="2" t="s">
        <v>265</v>
      </c>
      <c r="G1966" s="2">
        <v>2</v>
      </c>
      <c r="H1966" s="3">
        <v>168.36</v>
      </c>
      <c r="I1966" s="2">
        <v>0</v>
      </c>
      <c r="J1966" s="3">
        <v>0</v>
      </c>
      <c r="K1966" s="3">
        <v>387.23</v>
      </c>
      <c r="L1966" s="3">
        <v>204.46</v>
      </c>
      <c r="M1966" s="3">
        <v>182.77</v>
      </c>
      <c r="N1966" s="2" t="s">
        <v>80</v>
      </c>
      <c r="O1966" s="2" t="s">
        <v>24</v>
      </c>
      <c r="P1966" s="2" t="s">
        <v>33</v>
      </c>
      <c r="Q1966" s="2" t="s">
        <v>439</v>
      </c>
      <c r="R1966" s="2" t="s">
        <v>27</v>
      </c>
    </row>
    <row r="1967" spans="1:18" x14ac:dyDescent="0.25">
      <c r="A1967" s="2" t="s">
        <v>3758</v>
      </c>
      <c r="B1967" s="6">
        <v>45837</v>
      </c>
      <c r="C1967" s="2" t="s">
        <v>931</v>
      </c>
      <c r="D1967" s="2" t="s">
        <v>332</v>
      </c>
      <c r="E1967" s="2" t="s">
        <v>343</v>
      </c>
      <c r="F1967" s="2" t="s">
        <v>344</v>
      </c>
      <c r="G1967" s="2">
        <v>8</v>
      </c>
      <c r="H1967" s="3">
        <v>271.36</v>
      </c>
      <c r="I1967" s="2">
        <v>10</v>
      </c>
      <c r="J1967" s="3">
        <v>217.09</v>
      </c>
      <c r="K1967" s="3">
        <v>2246.86</v>
      </c>
      <c r="L1967" s="3">
        <v>1675.04</v>
      </c>
      <c r="M1967" s="3">
        <v>571.82000000000005</v>
      </c>
      <c r="N1967" s="2" t="s">
        <v>40</v>
      </c>
      <c r="O1967" s="2" t="s">
        <v>24</v>
      </c>
      <c r="P1967" s="2" t="s">
        <v>25</v>
      </c>
      <c r="Q1967" s="2" t="s">
        <v>2688</v>
      </c>
      <c r="R1967" s="2" t="s">
        <v>27</v>
      </c>
    </row>
    <row r="1968" spans="1:18" x14ac:dyDescent="0.25">
      <c r="A1968" s="2" t="s">
        <v>3890</v>
      </c>
      <c r="B1968" s="6">
        <v>45837</v>
      </c>
      <c r="C1968" s="2" t="s">
        <v>469</v>
      </c>
      <c r="D1968" s="2" t="s">
        <v>530</v>
      </c>
      <c r="E1968" s="2" t="s">
        <v>1180</v>
      </c>
      <c r="F1968" s="2" t="s">
        <v>239</v>
      </c>
      <c r="G1968" s="2">
        <v>4</v>
      </c>
      <c r="H1968" s="3">
        <v>142.44999999999999</v>
      </c>
      <c r="I1968" s="2">
        <v>10</v>
      </c>
      <c r="J1968" s="3">
        <v>56.98</v>
      </c>
      <c r="K1968" s="3">
        <v>589.74</v>
      </c>
      <c r="L1968" s="3">
        <v>382.8</v>
      </c>
      <c r="M1968" s="3">
        <v>206.94</v>
      </c>
      <c r="N1968" s="2" t="s">
        <v>133</v>
      </c>
      <c r="O1968" s="2" t="s">
        <v>24</v>
      </c>
      <c r="P1968" s="2" t="s">
        <v>55</v>
      </c>
      <c r="Q1968" s="2" t="s">
        <v>3845</v>
      </c>
      <c r="R1968" s="2" t="s">
        <v>27</v>
      </c>
    </row>
    <row r="1969" spans="1:18" x14ac:dyDescent="0.25">
      <c r="A1969" s="2" t="s">
        <v>4302</v>
      </c>
      <c r="B1969" s="6">
        <v>45837</v>
      </c>
      <c r="C1969" s="2" t="s">
        <v>985</v>
      </c>
      <c r="D1969" s="2" t="s">
        <v>384</v>
      </c>
      <c r="E1969" s="2" t="s">
        <v>606</v>
      </c>
      <c r="F1969" s="2" t="s">
        <v>607</v>
      </c>
      <c r="G1969" s="2">
        <v>7</v>
      </c>
      <c r="H1969" s="3">
        <v>405.1</v>
      </c>
      <c r="I1969" s="2">
        <v>10</v>
      </c>
      <c r="J1969" s="3">
        <v>283.57</v>
      </c>
      <c r="K1969" s="3">
        <v>2934.95</v>
      </c>
      <c r="L1969" s="3">
        <v>2352.4899999999998</v>
      </c>
      <c r="M1969" s="3">
        <v>582.46</v>
      </c>
      <c r="N1969" s="2" t="s">
        <v>133</v>
      </c>
      <c r="O1969" s="2" t="s">
        <v>24</v>
      </c>
      <c r="P1969" s="2" t="s">
        <v>25</v>
      </c>
      <c r="Q1969" s="2" t="s">
        <v>975</v>
      </c>
      <c r="R1969" s="2" t="s">
        <v>27</v>
      </c>
    </row>
    <row r="1970" spans="1:18" x14ac:dyDescent="0.25">
      <c r="A1970" s="2" t="s">
        <v>18</v>
      </c>
      <c r="B1970" s="6">
        <v>45836</v>
      </c>
      <c r="C1970" s="2" t="s">
        <v>19</v>
      </c>
      <c r="D1970" s="2" t="s">
        <v>20</v>
      </c>
      <c r="E1970" s="2" t="s">
        <v>21</v>
      </c>
      <c r="F1970" s="2" t="s">
        <v>22</v>
      </c>
      <c r="G1970" s="2">
        <v>1</v>
      </c>
      <c r="H1970" s="3">
        <v>416.08</v>
      </c>
      <c r="I1970" s="2">
        <v>0</v>
      </c>
      <c r="J1970" s="3">
        <v>0</v>
      </c>
      <c r="K1970" s="3">
        <v>478.49</v>
      </c>
      <c r="L1970" s="3">
        <v>319.64</v>
      </c>
      <c r="M1970" s="3">
        <v>158.85</v>
      </c>
      <c r="N1970" s="2" t="s">
        <v>23</v>
      </c>
      <c r="O1970" s="2" t="s">
        <v>24</v>
      </c>
      <c r="P1970" s="2" t="s">
        <v>25</v>
      </c>
      <c r="Q1970" s="2" t="s">
        <v>26</v>
      </c>
      <c r="R1970" s="2" t="s">
        <v>27</v>
      </c>
    </row>
    <row r="1971" spans="1:18" x14ac:dyDescent="0.25">
      <c r="A1971" s="2" t="s">
        <v>695</v>
      </c>
      <c r="B1971" s="6">
        <v>45836</v>
      </c>
      <c r="C1971" s="2" t="s">
        <v>696</v>
      </c>
      <c r="D1971" s="2" t="s">
        <v>214</v>
      </c>
      <c r="E1971" s="2" t="s">
        <v>606</v>
      </c>
      <c r="F1971" s="2" t="s">
        <v>607</v>
      </c>
      <c r="G1971" s="2">
        <v>4</v>
      </c>
      <c r="H1971" s="3">
        <v>164.99</v>
      </c>
      <c r="I1971" s="2">
        <v>15</v>
      </c>
      <c r="J1971" s="3">
        <v>98.99</v>
      </c>
      <c r="K1971" s="3">
        <v>645.12</v>
      </c>
      <c r="L1971" s="3">
        <v>451.2</v>
      </c>
      <c r="M1971" s="3">
        <v>193.92</v>
      </c>
      <c r="N1971" s="2" t="s">
        <v>80</v>
      </c>
      <c r="O1971" s="2" t="s">
        <v>24</v>
      </c>
      <c r="P1971" s="2" t="s">
        <v>25</v>
      </c>
      <c r="Q1971" s="2" t="s">
        <v>697</v>
      </c>
      <c r="R1971" s="2" t="s">
        <v>27</v>
      </c>
    </row>
    <row r="1972" spans="1:18" x14ac:dyDescent="0.25">
      <c r="A1972" s="2" t="s">
        <v>846</v>
      </c>
      <c r="B1972" s="6">
        <v>45836</v>
      </c>
      <c r="C1972" s="2" t="s">
        <v>633</v>
      </c>
      <c r="D1972" s="2" t="s">
        <v>141</v>
      </c>
      <c r="E1972" s="2" t="s">
        <v>847</v>
      </c>
      <c r="F1972" s="2" t="s">
        <v>848</v>
      </c>
      <c r="G1972" s="2">
        <v>1</v>
      </c>
      <c r="H1972" s="3">
        <v>437.49</v>
      </c>
      <c r="I1972" s="2">
        <v>10</v>
      </c>
      <c r="J1972" s="3">
        <v>43.75</v>
      </c>
      <c r="K1972" s="3">
        <v>452.8</v>
      </c>
      <c r="L1972" s="3">
        <v>265.44</v>
      </c>
      <c r="M1972" s="3">
        <v>187.36</v>
      </c>
      <c r="N1972" s="2" t="s">
        <v>80</v>
      </c>
      <c r="O1972" s="2" t="s">
        <v>24</v>
      </c>
      <c r="P1972" s="2" t="s">
        <v>33</v>
      </c>
      <c r="Q1972" s="2" t="s">
        <v>849</v>
      </c>
      <c r="R1972" s="2" t="s">
        <v>27</v>
      </c>
    </row>
    <row r="1973" spans="1:18" x14ac:dyDescent="0.25">
      <c r="A1973" s="2" t="s">
        <v>934</v>
      </c>
      <c r="B1973" s="6">
        <v>45836</v>
      </c>
      <c r="C1973" s="2" t="s">
        <v>935</v>
      </c>
      <c r="D1973" s="2" t="s">
        <v>237</v>
      </c>
      <c r="E1973" s="2" t="s">
        <v>380</v>
      </c>
      <c r="F1973" s="2" t="s">
        <v>936</v>
      </c>
      <c r="G1973" s="2">
        <v>5</v>
      </c>
      <c r="H1973" s="3">
        <v>541.35</v>
      </c>
      <c r="I1973" s="2">
        <v>0</v>
      </c>
      <c r="J1973" s="3">
        <v>0</v>
      </c>
      <c r="K1973" s="3">
        <v>3112.76</v>
      </c>
      <c r="L1973" s="3">
        <v>1682</v>
      </c>
      <c r="M1973" s="3">
        <v>1430.76</v>
      </c>
      <c r="N1973" s="2" t="s">
        <v>80</v>
      </c>
      <c r="O1973" s="2" t="s">
        <v>24</v>
      </c>
      <c r="P1973" s="2" t="s">
        <v>55</v>
      </c>
      <c r="Q1973" s="2" t="s">
        <v>56</v>
      </c>
      <c r="R1973" s="2" t="s">
        <v>27</v>
      </c>
    </row>
    <row r="1974" spans="1:18" x14ac:dyDescent="0.25">
      <c r="A1974" s="2" t="s">
        <v>1274</v>
      </c>
      <c r="B1974" s="6">
        <v>45836</v>
      </c>
      <c r="C1974" s="2" t="s">
        <v>548</v>
      </c>
      <c r="D1974" s="2" t="s">
        <v>405</v>
      </c>
      <c r="E1974" s="2" t="s">
        <v>709</v>
      </c>
      <c r="F1974" s="2" t="s">
        <v>710</v>
      </c>
      <c r="G1974" s="2">
        <v>5</v>
      </c>
      <c r="H1974" s="3">
        <v>455.53</v>
      </c>
      <c r="I1974" s="2">
        <v>0</v>
      </c>
      <c r="J1974" s="3">
        <v>0</v>
      </c>
      <c r="K1974" s="3">
        <v>2619.3000000000002</v>
      </c>
      <c r="L1974" s="3">
        <v>1270.25</v>
      </c>
      <c r="M1974" s="3">
        <v>1349.05</v>
      </c>
      <c r="N1974" s="2" t="s">
        <v>23</v>
      </c>
      <c r="O1974" s="2" t="s">
        <v>24</v>
      </c>
      <c r="P1974" s="2" t="s">
        <v>25</v>
      </c>
      <c r="Q1974" s="2" t="s">
        <v>1275</v>
      </c>
      <c r="R1974" s="2" t="s">
        <v>27</v>
      </c>
    </row>
    <row r="1975" spans="1:18" x14ac:dyDescent="0.25">
      <c r="A1975" s="2" t="s">
        <v>2544</v>
      </c>
      <c r="B1975" s="6">
        <v>45836</v>
      </c>
      <c r="C1975" s="2" t="s">
        <v>331</v>
      </c>
      <c r="D1975" s="2" t="s">
        <v>2545</v>
      </c>
      <c r="E1975" s="2" t="s">
        <v>321</v>
      </c>
      <c r="F1975" s="2" t="s">
        <v>322</v>
      </c>
      <c r="G1975" s="2">
        <v>5</v>
      </c>
      <c r="H1975" s="3">
        <v>57.06</v>
      </c>
      <c r="I1975" s="2">
        <v>0</v>
      </c>
      <c r="J1975" s="3">
        <v>0</v>
      </c>
      <c r="K1975" s="3">
        <v>328.09</v>
      </c>
      <c r="L1975" s="3">
        <v>242.15</v>
      </c>
      <c r="M1975" s="3">
        <v>85.94</v>
      </c>
      <c r="N1975" s="2" t="s">
        <v>40</v>
      </c>
      <c r="O1975" s="2" t="s">
        <v>24</v>
      </c>
      <c r="P1975" s="2" t="s">
        <v>25</v>
      </c>
      <c r="Q1975" s="2" t="s">
        <v>116</v>
      </c>
      <c r="R1975" s="2" t="s">
        <v>27</v>
      </c>
    </row>
    <row r="1976" spans="1:18" x14ac:dyDescent="0.25">
      <c r="A1976" s="2" t="s">
        <v>2553</v>
      </c>
      <c r="B1976" s="6">
        <v>45836</v>
      </c>
      <c r="C1976" s="2" t="s">
        <v>750</v>
      </c>
      <c r="D1976" s="2" t="s">
        <v>52</v>
      </c>
      <c r="E1976" s="2" t="s">
        <v>1682</v>
      </c>
      <c r="F1976" s="2" t="s">
        <v>2016</v>
      </c>
      <c r="G1976" s="2">
        <v>7</v>
      </c>
      <c r="H1976" s="3">
        <v>333.47</v>
      </c>
      <c r="I1976" s="2">
        <v>0</v>
      </c>
      <c r="J1976" s="3">
        <v>0</v>
      </c>
      <c r="K1976" s="3">
        <v>2684.43</v>
      </c>
      <c r="L1976" s="3">
        <v>1722.84</v>
      </c>
      <c r="M1976" s="3">
        <v>961.59</v>
      </c>
      <c r="N1976" s="2" t="s">
        <v>80</v>
      </c>
      <c r="O1976" s="2" t="s">
        <v>24</v>
      </c>
      <c r="P1976" s="2" t="s">
        <v>25</v>
      </c>
      <c r="Q1976" s="2" t="s">
        <v>293</v>
      </c>
      <c r="R1976" s="2" t="s">
        <v>27</v>
      </c>
    </row>
    <row r="1977" spans="1:18" x14ac:dyDescent="0.25">
      <c r="A1977" s="2" t="s">
        <v>2696</v>
      </c>
      <c r="B1977" s="6">
        <v>45836</v>
      </c>
      <c r="C1977" s="2" t="s">
        <v>1069</v>
      </c>
      <c r="D1977" s="2" t="s">
        <v>231</v>
      </c>
      <c r="E1977" s="2" t="s">
        <v>704</v>
      </c>
      <c r="F1977" s="2" t="s">
        <v>1628</v>
      </c>
      <c r="G1977" s="2">
        <v>6</v>
      </c>
      <c r="H1977" s="3">
        <v>449.26</v>
      </c>
      <c r="I1977" s="2">
        <v>10</v>
      </c>
      <c r="J1977" s="3">
        <v>269.56</v>
      </c>
      <c r="K1977" s="3">
        <v>2789.9</v>
      </c>
      <c r="L1977" s="3">
        <v>1853.64</v>
      </c>
      <c r="M1977" s="3">
        <v>936.26</v>
      </c>
      <c r="N1977" s="2" t="s">
        <v>80</v>
      </c>
      <c r="O1977" s="2" t="s">
        <v>24</v>
      </c>
      <c r="P1977" s="2" t="s">
        <v>25</v>
      </c>
      <c r="Q1977" s="2" t="s">
        <v>1661</v>
      </c>
      <c r="R1977" s="2" t="s">
        <v>27</v>
      </c>
    </row>
    <row r="1978" spans="1:18" x14ac:dyDescent="0.25">
      <c r="A1978" s="2" t="s">
        <v>3906</v>
      </c>
      <c r="B1978" s="6">
        <v>45836</v>
      </c>
      <c r="C1978" s="2" t="s">
        <v>1545</v>
      </c>
      <c r="D1978" s="2" t="s">
        <v>566</v>
      </c>
      <c r="E1978" s="2" t="s">
        <v>1905</v>
      </c>
      <c r="F1978" s="2" t="s">
        <v>682</v>
      </c>
      <c r="G1978" s="2">
        <v>3</v>
      </c>
      <c r="H1978" s="3">
        <v>328.59</v>
      </c>
      <c r="I1978" s="2">
        <v>0</v>
      </c>
      <c r="J1978" s="3">
        <v>0</v>
      </c>
      <c r="K1978" s="3">
        <v>1133.6400000000001</v>
      </c>
      <c r="L1978" s="3">
        <v>766.47</v>
      </c>
      <c r="M1978" s="3">
        <v>367.17</v>
      </c>
      <c r="N1978" s="2" t="s">
        <v>47</v>
      </c>
      <c r="O1978" s="2" t="s">
        <v>24</v>
      </c>
      <c r="P1978" s="2" t="s">
        <v>55</v>
      </c>
      <c r="Q1978" s="2" t="s">
        <v>3733</v>
      </c>
      <c r="R1978" s="2" t="s">
        <v>27</v>
      </c>
    </row>
    <row r="1979" spans="1:18" x14ac:dyDescent="0.25">
      <c r="A1979" s="2" t="s">
        <v>4161</v>
      </c>
      <c r="B1979" s="6">
        <v>45836</v>
      </c>
      <c r="C1979" s="2" t="s">
        <v>2255</v>
      </c>
      <c r="D1979" s="2" t="s">
        <v>882</v>
      </c>
      <c r="E1979" s="2" t="s">
        <v>1476</v>
      </c>
      <c r="F1979" s="2" t="s">
        <v>2744</v>
      </c>
      <c r="G1979" s="2">
        <v>2</v>
      </c>
      <c r="H1979" s="3">
        <v>262.77</v>
      </c>
      <c r="I1979" s="2">
        <v>15</v>
      </c>
      <c r="J1979" s="3">
        <v>78.83</v>
      </c>
      <c r="K1979" s="3">
        <v>513.72</v>
      </c>
      <c r="L1979" s="3">
        <v>389.28</v>
      </c>
      <c r="M1979" s="3">
        <v>124.44</v>
      </c>
      <c r="N1979" s="2" t="s">
        <v>133</v>
      </c>
      <c r="O1979" s="2" t="s">
        <v>24</v>
      </c>
      <c r="P1979" s="2" t="s">
        <v>25</v>
      </c>
      <c r="Q1979" s="2" t="s">
        <v>2086</v>
      </c>
      <c r="R1979" s="2" t="s">
        <v>27</v>
      </c>
    </row>
    <row r="1980" spans="1:18" x14ac:dyDescent="0.25">
      <c r="A1980" s="2" t="s">
        <v>4223</v>
      </c>
      <c r="B1980" s="6">
        <v>45836</v>
      </c>
      <c r="C1980" s="2" t="s">
        <v>2677</v>
      </c>
      <c r="D1980" s="2" t="s">
        <v>652</v>
      </c>
      <c r="E1980" s="2" t="s">
        <v>285</v>
      </c>
      <c r="F1980" s="2" t="s">
        <v>667</v>
      </c>
      <c r="G1980" s="2">
        <v>5</v>
      </c>
      <c r="H1980" s="3">
        <v>363.01</v>
      </c>
      <c r="I1980" s="2">
        <v>10</v>
      </c>
      <c r="J1980" s="3">
        <v>181.5</v>
      </c>
      <c r="K1980" s="3">
        <v>1878.58</v>
      </c>
      <c r="L1980" s="3">
        <v>1451.65</v>
      </c>
      <c r="M1980" s="3">
        <v>426.93</v>
      </c>
      <c r="N1980" s="2" t="s">
        <v>40</v>
      </c>
      <c r="O1980" s="2" t="s">
        <v>24</v>
      </c>
      <c r="P1980" s="2" t="s">
        <v>55</v>
      </c>
      <c r="Q1980" s="2" t="s">
        <v>2479</v>
      </c>
      <c r="R1980" s="2" t="s">
        <v>27</v>
      </c>
    </row>
    <row r="1981" spans="1:18" x14ac:dyDescent="0.25">
      <c r="A1981" s="2" t="s">
        <v>1743</v>
      </c>
      <c r="B1981" s="6">
        <v>45835</v>
      </c>
      <c r="C1981" s="2" t="s">
        <v>1051</v>
      </c>
      <c r="D1981" s="2" t="s">
        <v>119</v>
      </c>
      <c r="E1981" s="2" t="s">
        <v>1744</v>
      </c>
      <c r="F1981" s="2" t="s">
        <v>1745</v>
      </c>
      <c r="G1981" s="2">
        <v>1</v>
      </c>
      <c r="H1981" s="3">
        <v>141.11000000000001</v>
      </c>
      <c r="I1981" s="2">
        <v>5</v>
      </c>
      <c r="J1981" s="3">
        <v>7.06</v>
      </c>
      <c r="K1981" s="3">
        <v>134.05000000000001</v>
      </c>
      <c r="L1981" s="3">
        <v>115.91</v>
      </c>
      <c r="M1981" s="3">
        <v>18.14</v>
      </c>
      <c r="N1981" s="2" t="s">
        <v>47</v>
      </c>
      <c r="O1981" s="2" t="s">
        <v>24</v>
      </c>
      <c r="P1981" s="2" t="s">
        <v>25</v>
      </c>
      <c r="Q1981" s="2" t="s">
        <v>1746</v>
      </c>
      <c r="R1981" s="2" t="s">
        <v>49</v>
      </c>
    </row>
    <row r="1982" spans="1:18" x14ac:dyDescent="0.25">
      <c r="A1982" s="2" t="s">
        <v>721</v>
      </c>
      <c r="B1982" s="6">
        <v>45834</v>
      </c>
      <c r="C1982" s="2" t="s">
        <v>722</v>
      </c>
      <c r="D1982" s="2" t="s">
        <v>723</v>
      </c>
      <c r="E1982" s="2" t="s">
        <v>427</v>
      </c>
      <c r="F1982" s="2" t="s">
        <v>724</v>
      </c>
      <c r="G1982" s="2">
        <v>5</v>
      </c>
      <c r="H1982" s="3">
        <v>425.31</v>
      </c>
      <c r="I1982" s="2">
        <v>0</v>
      </c>
      <c r="J1982" s="3">
        <v>0</v>
      </c>
      <c r="K1982" s="3">
        <v>2126.5500000000002</v>
      </c>
      <c r="L1982" s="3">
        <v>1507.85</v>
      </c>
      <c r="M1982" s="3">
        <v>618.70000000000005</v>
      </c>
      <c r="N1982" s="2" t="s">
        <v>47</v>
      </c>
      <c r="O1982" s="2" t="s">
        <v>24</v>
      </c>
      <c r="P1982" s="2" t="s">
        <v>33</v>
      </c>
      <c r="Q1982" s="2" t="s">
        <v>725</v>
      </c>
      <c r="R1982" s="2" t="s">
        <v>49</v>
      </c>
    </row>
    <row r="1983" spans="1:18" x14ac:dyDescent="0.25">
      <c r="A1983" s="2" t="s">
        <v>1944</v>
      </c>
      <c r="B1983" s="6">
        <v>45834</v>
      </c>
      <c r="C1983" s="2" t="s">
        <v>1945</v>
      </c>
      <c r="D1983" s="2" t="s">
        <v>1658</v>
      </c>
      <c r="E1983" s="2" t="s">
        <v>653</v>
      </c>
      <c r="F1983" s="2" t="s">
        <v>654</v>
      </c>
      <c r="G1983" s="2">
        <v>5</v>
      </c>
      <c r="H1983" s="3">
        <v>249.15</v>
      </c>
      <c r="I1983" s="2">
        <v>0</v>
      </c>
      <c r="J1983" s="3">
        <v>0</v>
      </c>
      <c r="K1983" s="3">
        <v>1245.75</v>
      </c>
      <c r="L1983" s="3">
        <v>944.9</v>
      </c>
      <c r="M1983" s="3">
        <v>300.85000000000002</v>
      </c>
      <c r="N1983" s="2" t="s">
        <v>68</v>
      </c>
      <c r="O1983" s="2" t="s">
        <v>345</v>
      </c>
      <c r="P1983" s="2" t="s">
        <v>55</v>
      </c>
      <c r="Q1983" s="2" t="s">
        <v>1946</v>
      </c>
      <c r="R1983" s="2" t="s">
        <v>49</v>
      </c>
    </row>
    <row r="1984" spans="1:18" x14ac:dyDescent="0.25">
      <c r="A1984" s="2" t="s">
        <v>3300</v>
      </c>
      <c r="B1984" s="6">
        <v>45834</v>
      </c>
      <c r="C1984" s="2" t="s">
        <v>1920</v>
      </c>
      <c r="D1984" s="2" t="s">
        <v>2085</v>
      </c>
      <c r="E1984" s="2" t="s">
        <v>1893</v>
      </c>
      <c r="F1984" s="2" t="s">
        <v>2601</v>
      </c>
      <c r="G1984" s="2">
        <v>4</v>
      </c>
      <c r="H1984" s="3">
        <v>392.77</v>
      </c>
      <c r="I1984" s="2">
        <v>0</v>
      </c>
      <c r="J1984" s="3">
        <v>0</v>
      </c>
      <c r="K1984" s="3">
        <v>1571.08</v>
      </c>
      <c r="L1984" s="3">
        <v>1276.2</v>
      </c>
      <c r="M1984" s="3">
        <v>294.88</v>
      </c>
      <c r="N1984" s="2" t="s">
        <v>23</v>
      </c>
      <c r="O1984" s="2" t="s">
        <v>24</v>
      </c>
      <c r="P1984" s="2" t="s">
        <v>55</v>
      </c>
      <c r="Q1984" s="2" t="s">
        <v>573</v>
      </c>
      <c r="R1984" s="2" t="s">
        <v>49</v>
      </c>
    </row>
    <row r="1985" spans="1:18" x14ac:dyDescent="0.25">
      <c r="A1985" s="2" t="s">
        <v>3650</v>
      </c>
      <c r="B1985" s="6">
        <v>45834</v>
      </c>
      <c r="C1985" s="2" t="s">
        <v>604</v>
      </c>
      <c r="D1985" s="2" t="s">
        <v>214</v>
      </c>
      <c r="E1985" s="2" t="s">
        <v>589</v>
      </c>
      <c r="F1985" s="2" t="s">
        <v>590</v>
      </c>
      <c r="G1985" s="2">
        <v>6</v>
      </c>
      <c r="H1985" s="3">
        <v>158.31</v>
      </c>
      <c r="I1985" s="2">
        <v>5</v>
      </c>
      <c r="J1985" s="3">
        <v>47.49</v>
      </c>
      <c r="K1985" s="3">
        <v>902.37</v>
      </c>
      <c r="L1985" s="3">
        <v>676.8</v>
      </c>
      <c r="M1985" s="3">
        <v>225.57</v>
      </c>
      <c r="N1985" s="2" t="s">
        <v>40</v>
      </c>
      <c r="O1985" s="2" t="s">
        <v>24</v>
      </c>
      <c r="P1985" s="2" t="s">
        <v>25</v>
      </c>
      <c r="Q1985" s="2" t="s">
        <v>994</v>
      </c>
      <c r="R1985" s="2" t="s">
        <v>49</v>
      </c>
    </row>
    <row r="1986" spans="1:18" x14ac:dyDescent="0.25">
      <c r="A1986" s="2" t="s">
        <v>793</v>
      </c>
      <c r="B1986" s="6">
        <v>45833</v>
      </c>
      <c r="C1986" s="2" t="s">
        <v>175</v>
      </c>
      <c r="D1986" s="2" t="s">
        <v>794</v>
      </c>
      <c r="E1986" s="2" t="s">
        <v>795</v>
      </c>
      <c r="F1986" s="2" t="s">
        <v>796</v>
      </c>
      <c r="G1986" s="2">
        <v>5</v>
      </c>
      <c r="H1986" s="3">
        <v>171.25</v>
      </c>
      <c r="I1986" s="2">
        <v>5</v>
      </c>
      <c r="J1986" s="3">
        <v>42.81</v>
      </c>
      <c r="K1986" s="3">
        <v>813.44</v>
      </c>
      <c r="L1986" s="3">
        <v>621.65</v>
      </c>
      <c r="M1986" s="3">
        <v>191.79</v>
      </c>
      <c r="N1986" s="2" t="s">
        <v>40</v>
      </c>
      <c r="O1986" s="2" t="s">
        <v>24</v>
      </c>
      <c r="P1986" s="2" t="s">
        <v>33</v>
      </c>
      <c r="Q1986" s="2" t="s">
        <v>797</v>
      </c>
      <c r="R1986" s="2" t="s">
        <v>49</v>
      </c>
    </row>
    <row r="1987" spans="1:18" x14ac:dyDescent="0.25">
      <c r="A1987" s="2" t="s">
        <v>2376</v>
      </c>
      <c r="B1987" s="6">
        <v>45833</v>
      </c>
      <c r="C1987" s="2" t="s">
        <v>1041</v>
      </c>
      <c r="D1987" s="2" t="s">
        <v>647</v>
      </c>
      <c r="E1987" s="2" t="s">
        <v>153</v>
      </c>
      <c r="F1987" s="2" t="s">
        <v>787</v>
      </c>
      <c r="G1987" s="2">
        <v>3</v>
      </c>
      <c r="H1987" s="3">
        <v>123.11</v>
      </c>
      <c r="I1987" s="2">
        <v>0</v>
      </c>
      <c r="J1987" s="3">
        <v>0</v>
      </c>
      <c r="K1987" s="3">
        <v>369.33</v>
      </c>
      <c r="L1987" s="3">
        <v>273.54000000000002</v>
      </c>
      <c r="M1987" s="3">
        <v>95.79</v>
      </c>
      <c r="N1987" s="2" t="s">
        <v>68</v>
      </c>
      <c r="O1987" s="2" t="s">
        <v>24</v>
      </c>
      <c r="P1987" s="2" t="s">
        <v>25</v>
      </c>
      <c r="Q1987" s="2" t="s">
        <v>920</v>
      </c>
      <c r="R1987" s="2" t="s">
        <v>49</v>
      </c>
    </row>
    <row r="1988" spans="1:18" x14ac:dyDescent="0.25">
      <c r="A1988" s="2" t="s">
        <v>3361</v>
      </c>
      <c r="B1988" s="6">
        <v>45833</v>
      </c>
      <c r="C1988" s="2" t="s">
        <v>1441</v>
      </c>
      <c r="D1988" s="2" t="s">
        <v>708</v>
      </c>
      <c r="E1988" s="2" t="s">
        <v>315</v>
      </c>
      <c r="F1988" s="2" t="s">
        <v>172</v>
      </c>
      <c r="G1988" s="2">
        <v>3</v>
      </c>
      <c r="H1988" s="3">
        <v>489.43</v>
      </c>
      <c r="I1988" s="2">
        <v>0</v>
      </c>
      <c r="J1988" s="3">
        <v>0</v>
      </c>
      <c r="K1988" s="3">
        <v>1468.29</v>
      </c>
      <c r="L1988" s="3">
        <v>1031.67</v>
      </c>
      <c r="M1988" s="3">
        <v>436.62</v>
      </c>
      <c r="N1988" s="2" t="s">
        <v>47</v>
      </c>
      <c r="O1988" s="2" t="s">
        <v>24</v>
      </c>
      <c r="P1988" s="2" t="s">
        <v>55</v>
      </c>
      <c r="Q1988" s="2" t="s">
        <v>516</v>
      </c>
      <c r="R1988" s="2" t="s">
        <v>49</v>
      </c>
    </row>
    <row r="1989" spans="1:18" x14ac:dyDescent="0.25">
      <c r="A1989" s="2" t="s">
        <v>4468</v>
      </c>
      <c r="B1989" s="6">
        <v>45833</v>
      </c>
      <c r="C1989" s="2" t="s">
        <v>629</v>
      </c>
      <c r="D1989" s="2" t="s">
        <v>895</v>
      </c>
      <c r="E1989" s="2" t="s">
        <v>1682</v>
      </c>
      <c r="F1989" s="2" t="s">
        <v>2200</v>
      </c>
      <c r="G1989" s="2">
        <v>8</v>
      </c>
      <c r="H1989" s="3">
        <v>451.9</v>
      </c>
      <c r="I1989" s="2">
        <v>15</v>
      </c>
      <c r="J1989" s="3">
        <v>542.28</v>
      </c>
      <c r="K1989" s="3">
        <v>3072.92</v>
      </c>
      <c r="L1989" s="3">
        <v>2961.44</v>
      </c>
      <c r="M1989" s="3">
        <v>111.48</v>
      </c>
      <c r="N1989" s="2" t="s">
        <v>133</v>
      </c>
      <c r="O1989" s="2" t="s">
        <v>345</v>
      </c>
      <c r="P1989" s="2" t="s">
        <v>25</v>
      </c>
      <c r="Q1989" s="2" t="s">
        <v>206</v>
      </c>
      <c r="R1989" s="2" t="s">
        <v>49</v>
      </c>
    </row>
    <row r="1990" spans="1:18" x14ac:dyDescent="0.25">
      <c r="A1990" s="2" t="s">
        <v>776</v>
      </c>
      <c r="B1990" s="6">
        <v>45832</v>
      </c>
      <c r="C1990" s="2" t="s">
        <v>289</v>
      </c>
      <c r="D1990" s="2" t="s">
        <v>777</v>
      </c>
      <c r="E1990" s="2" t="s">
        <v>778</v>
      </c>
      <c r="F1990" s="2" t="s">
        <v>779</v>
      </c>
      <c r="G1990" s="2">
        <v>8</v>
      </c>
      <c r="H1990" s="3">
        <v>88.63</v>
      </c>
      <c r="I1990" s="2">
        <v>20</v>
      </c>
      <c r="J1990" s="3">
        <v>141.81</v>
      </c>
      <c r="K1990" s="3">
        <v>567.23</v>
      </c>
      <c r="L1990" s="3">
        <v>545.36</v>
      </c>
      <c r="M1990" s="3">
        <v>21.87</v>
      </c>
      <c r="N1990" s="2" t="s">
        <v>23</v>
      </c>
      <c r="O1990" s="2" t="s">
        <v>24</v>
      </c>
      <c r="P1990" s="2" t="s">
        <v>25</v>
      </c>
      <c r="Q1990" s="2" t="s">
        <v>780</v>
      </c>
      <c r="R1990" s="2" t="s">
        <v>49</v>
      </c>
    </row>
    <row r="1991" spans="1:18" x14ac:dyDescent="0.25">
      <c r="A1991" s="2" t="s">
        <v>1679</v>
      </c>
      <c r="B1991" s="6">
        <v>45832</v>
      </c>
      <c r="C1991" s="2" t="s">
        <v>1297</v>
      </c>
      <c r="D1991" s="2" t="s">
        <v>220</v>
      </c>
      <c r="E1991" s="2" t="s">
        <v>634</v>
      </c>
      <c r="F1991" s="2" t="s">
        <v>635</v>
      </c>
      <c r="G1991" s="2">
        <v>4</v>
      </c>
      <c r="H1991" s="3">
        <v>332.74</v>
      </c>
      <c r="I1991" s="2">
        <v>0</v>
      </c>
      <c r="J1991" s="3">
        <v>0</v>
      </c>
      <c r="K1991" s="3">
        <v>1330.96</v>
      </c>
      <c r="L1991" s="3">
        <v>821.08</v>
      </c>
      <c r="M1991" s="3">
        <v>509.88</v>
      </c>
      <c r="N1991" s="2" t="s">
        <v>23</v>
      </c>
      <c r="O1991" s="2" t="s">
        <v>24</v>
      </c>
      <c r="P1991" s="2" t="s">
        <v>55</v>
      </c>
      <c r="Q1991" s="2" t="s">
        <v>1540</v>
      </c>
      <c r="R1991" s="2" t="s">
        <v>49</v>
      </c>
    </row>
    <row r="1992" spans="1:18" x14ac:dyDescent="0.25">
      <c r="A1992" s="2" t="s">
        <v>1887</v>
      </c>
      <c r="B1992" s="6">
        <v>45832</v>
      </c>
      <c r="C1992" s="2" t="s">
        <v>1888</v>
      </c>
      <c r="D1992" s="2" t="s">
        <v>732</v>
      </c>
      <c r="E1992" s="2" t="s">
        <v>864</v>
      </c>
      <c r="F1992" s="2" t="s">
        <v>1889</v>
      </c>
      <c r="G1992" s="2">
        <v>3</v>
      </c>
      <c r="H1992" s="3">
        <v>661.91</v>
      </c>
      <c r="I1992" s="2">
        <v>15</v>
      </c>
      <c r="J1992" s="3">
        <v>297.86</v>
      </c>
      <c r="K1992" s="3">
        <v>1687.87</v>
      </c>
      <c r="L1992" s="3">
        <v>1196.1600000000001</v>
      </c>
      <c r="M1992" s="3">
        <v>491.71</v>
      </c>
      <c r="N1992" s="2" t="s">
        <v>68</v>
      </c>
      <c r="O1992" s="2" t="s">
        <v>24</v>
      </c>
      <c r="P1992" s="2" t="s">
        <v>25</v>
      </c>
      <c r="Q1992" s="2" t="s">
        <v>1890</v>
      </c>
      <c r="R1992" s="2" t="s">
        <v>49</v>
      </c>
    </row>
    <row r="1993" spans="1:18" x14ac:dyDescent="0.25">
      <c r="A1993" s="2" t="s">
        <v>3587</v>
      </c>
      <c r="B1993" s="6">
        <v>45832</v>
      </c>
      <c r="C1993" s="2" t="s">
        <v>3588</v>
      </c>
      <c r="D1993" s="2" t="s">
        <v>113</v>
      </c>
      <c r="E1993" s="2" t="s">
        <v>1820</v>
      </c>
      <c r="F1993" s="2" t="s">
        <v>1290</v>
      </c>
      <c r="G1993" s="2">
        <v>4</v>
      </c>
      <c r="H1993" s="3">
        <v>253.11</v>
      </c>
      <c r="I1993" s="2">
        <v>5</v>
      </c>
      <c r="J1993" s="3">
        <v>50.62</v>
      </c>
      <c r="K1993" s="3">
        <v>961.82</v>
      </c>
      <c r="L1993" s="3">
        <v>762.96</v>
      </c>
      <c r="M1993" s="3">
        <v>198.86</v>
      </c>
      <c r="N1993" s="2" t="s">
        <v>23</v>
      </c>
      <c r="O1993" s="2" t="s">
        <v>24</v>
      </c>
      <c r="P1993" s="2" t="s">
        <v>25</v>
      </c>
      <c r="Q1993" s="2" t="s">
        <v>2930</v>
      </c>
      <c r="R1993" s="2" t="s">
        <v>49</v>
      </c>
    </row>
    <row r="1994" spans="1:18" x14ac:dyDescent="0.25">
      <c r="A1994" s="2" t="s">
        <v>3783</v>
      </c>
      <c r="B1994" s="6">
        <v>45832</v>
      </c>
      <c r="C1994" s="2" t="s">
        <v>1019</v>
      </c>
      <c r="D1994" s="2" t="s">
        <v>530</v>
      </c>
      <c r="E1994" s="2" t="s">
        <v>72</v>
      </c>
      <c r="F1994" s="2" t="s">
        <v>1986</v>
      </c>
      <c r="G1994" s="2">
        <v>3</v>
      </c>
      <c r="H1994" s="3">
        <v>125.15</v>
      </c>
      <c r="I1994" s="2">
        <v>20</v>
      </c>
      <c r="J1994" s="3">
        <v>75.09</v>
      </c>
      <c r="K1994" s="3">
        <v>300.36</v>
      </c>
      <c r="L1994" s="3">
        <v>287.10000000000002</v>
      </c>
      <c r="M1994" s="3">
        <v>13.26</v>
      </c>
      <c r="N1994" s="2" t="s">
        <v>40</v>
      </c>
      <c r="O1994" s="2" t="s">
        <v>24</v>
      </c>
      <c r="P1994" s="2" t="s">
        <v>25</v>
      </c>
      <c r="Q1994" s="2" t="s">
        <v>3784</v>
      </c>
      <c r="R1994" s="2" t="s">
        <v>49</v>
      </c>
    </row>
    <row r="1995" spans="1:18" x14ac:dyDescent="0.25">
      <c r="A1995" s="2" t="s">
        <v>3204</v>
      </c>
      <c r="B1995" s="6">
        <v>45831</v>
      </c>
      <c r="C1995" s="2" t="s">
        <v>665</v>
      </c>
      <c r="D1995" s="2" t="s">
        <v>314</v>
      </c>
      <c r="E1995" s="2" t="s">
        <v>950</v>
      </c>
      <c r="F1995" s="2" t="s">
        <v>531</v>
      </c>
      <c r="G1995" s="2">
        <v>1</v>
      </c>
      <c r="H1995" s="3">
        <v>329.69</v>
      </c>
      <c r="I1995" s="2">
        <v>15</v>
      </c>
      <c r="J1995" s="3">
        <v>49.45</v>
      </c>
      <c r="K1995" s="3">
        <v>280.24</v>
      </c>
      <c r="L1995" s="3">
        <v>247.25</v>
      </c>
      <c r="M1995" s="3">
        <v>32.99</v>
      </c>
      <c r="N1995" s="2" t="s">
        <v>133</v>
      </c>
      <c r="O1995" s="2" t="s">
        <v>24</v>
      </c>
      <c r="P1995" s="2" t="s">
        <v>25</v>
      </c>
      <c r="Q1995" s="2" t="s">
        <v>1271</v>
      </c>
      <c r="R1995" s="2" t="s">
        <v>49</v>
      </c>
    </row>
    <row r="1996" spans="1:18" x14ac:dyDescent="0.25">
      <c r="A1996" s="2" t="s">
        <v>3425</v>
      </c>
      <c r="B1996" s="6">
        <v>45831</v>
      </c>
      <c r="C1996" s="2" t="s">
        <v>348</v>
      </c>
      <c r="D1996" s="2" t="s">
        <v>1269</v>
      </c>
      <c r="E1996" s="2" t="s">
        <v>1169</v>
      </c>
      <c r="F1996" s="2" t="s">
        <v>3426</v>
      </c>
      <c r="G1996" s="2">
        <v>6</v>
      </c>
      <c r="H1996" s="3">
        <v>266.27999999999997</v>
      </c>
      <c r="I1996" s="2">
        <v>15</v>
      </c>
      <c r="J1996" s="3">
        <v>239.65</v>
      </c>
      <c r="K1996" s="3">
        <v>1358.03</v>
      </c>
      <c r="L1996" s="3">
        <v>1270.3800000000001</v>
      </c>
      <c r="M1996" s="3">
        <v>87.65</v>
      </c>
      <c r="N1996" s="2" t="s">
        <v>80</v>
      </c>
      <c r="O1996" s="2" t="s">
        <v>24</v>
      </c>
      <c r="P1996" s="2" t="s">
        <v>55</v>
      </c>
      <c r="Q1996" s="2" t="s">
        <v>1584</v>
      </c>
      <c r="R1996" s="2" t="s">
        <v>49</v>
      </c>
    </row>
    <row r="1997" spans="1:18" x14ac:dyDescent="0.25">
      <c r="A1997" s="2" t="s">
        <v>3565</v>
      </c>
      <c r="B1997" s="6">
        <v>45831</v>
      </c>
      <c r="C1997" s="2" t="s">
        <v>940</v>
      </c>
      <c r="D1997" s="2" t="s">
        <v>605</v>
      </c>
      <c r="E1997" s="2" t="s">
        <v>612</v>
      </c>
      <c r="F1997" s="2" t="s">
        <v>1266</v>
      </c>
      <c r="G1997" s="2">
        <v>4</v>
      </c>
      <c r="H1997" s="3">
        <v>75.680000000000007</v>
      </c>
      <c r="I1997" s="2">
        <v>0</v>
      </c>
      <c r="J1997" s="3">
        <v>0</v>
      </c>
      <c r="K1997" s="3">
        <v>302.72000000000003</v>
      </c>
      <c r="L1997" s="3">
        <v>248.56</v>
      </c>
      <c r="M1997" s="3">
        <v>54.16</v>
      </c>
      <c r="N1997" s="2" t="s">
        <v>40</v>
      </c>
      <c r="O1997" s="2" t="s">
        <v>345</v>
      </c>
      <c r="P1997" s="2" t="s">
        <v>25</v>
      </c>
      <c r="Q1997" s="2" t="s">
        <v>3566</v>
      </c>
      <c r="R1997" s="2" t="s">
        <v>49</v>
      </c>
    </row>
    <row r="1998" spans="1:18" x14ac:dyDescent="0.25">
      <c r="A1998" s="2" t="s">
        <v>4511</v>
      </c>
      <c r="B1998" s="6">
        <v>45831</v>
      </c>
      <c r="C1998" s="2" t="s">
        <v>181</v>
      </c>
      <c r="D1998" s="2" t="s">
        <v>895</v>
      </c>
      <c r="E1998" s="2" t="s">
        <v>808</v>
      </c>
      <c r="F1998" s="2" t="s">
        <v>222</v>
      </c>
      <c r="G1998" s="2">
        <v>3</v>
      </c>
      <c r="H1998" s="3">
        <v>461.01</v>
      </c>
      <c r="I1998" s="2">
        <v>15</v>
      </c>
      <c r="J1998" s="3">
        <v>207.45</v>
      </c>
      <c r="K1998" s="3">
        <v>1175.58</v>
      </c>
      <c r="L1998" s="3">
        <v>1110.54</v>
      </c>
      <c r="M1998" s="3">
        <v>65.040000000000006</v>
      </c>
      <c r="N1998" s="2" t="s">
        <v>47</v>
      </c>
      <c r="O1998" s="2" t="s">
        <v>24</v>
      </c>
      <c r="P1998" s="2" t="s">
        <v>25</v>
      </c>
      <c r="Q1998" s="2" t="s">
        <v>655</v>
      </c>
      <c r="R1998" s="2" t="s">
        <v>49</v>
      </c>
    </row>
    <row r="1999" spans="1:18" x14ac:dyDescent="0.25">
      <c r="A1999" s="2" t="s">
        <v>1071</v>
      </c>
      <c r="B1999" s="6">
        <v>45830</v>
      </c>
      <c r="C1999" s="2" t="s">
        <v>202</v>
      </c>
      <c r="D1999" s="2" t="s">
        <v>661</v>
      </c>
      <c r="E1999" s="2" t="s">
        <v>297</v>
      </c>
      <c r="F1999" s="2" t="s">
        <v>298</v>
      </c>
      <c r="G1999" s="2">
        <v>3</v>
      </c>
      <c r="H1999" s="3">
        <v>224.28</v>
      </c>
      <c r="I1999" s="2">
        <v>10</v>
      </c>
      <c r="J1999" s="3">
        <v>67.28</v>
      </c>
      <c r="K1999" s="3">
        <v>696.39</v>
      </c>
      <c r="L1999" s="3">
        <v>577.16999999999996</v>
      </c>
      <c r="M1999" s="3">
        <v>119.22</v>
      </c>
      <c r="N1999" s="2" t="s">
        <v>68</v>
      </c>
      <c r="O1999" s="2" t="s">
        <v>24</v>
      </c>
      <c r="P1999" s="2" t="s">
        <v>25</v>
      </c>
      <c r="Q1999" s="2" t="s">
        <v>1072</v>
      </c>
      <c r="R1999" s="2" t="s">
        <v>27</v>
      </c>
    </row>
    <row r="2000" spans="1:18" x14ac:dyDescent="0.25">
      <c r="A2000" s="2" t="s">
        <v>1321</v>
      </c>
      <c r="B2000" s="6">
        <v>45830</v>
      </c>
      <c r="C2000" s="2" t="s">
        <v>492</v>
      </c>
      <c r="D2000" s="2" t="s">
        <v>1322</v>
      </c>
      <c r="E2000" s="2" t="s">
        <v>1323</v>
      </c>
      <c r="F2000" s="2" t="s">
        <v>54</v>
      </c>
      <c r="G2000" s="2">
        <v>2</v>
      </c>
      <c r="H2000" s="3">
        <v>229.81</v>
      </c>
      <c r="I2000" s="2">
        <v>15</v>
      </c>
      <c r="J2000" s="3">
        <v>68.94</v>
      </c>
      <c r="K2000" s="3">
        <v>449.28</v>
      </c>
      <c r="L2000" s="3">
        <v>416.44</v>
      </c>
      <c r="M2000" s="3">
        <v>32.840000000000003</v>
      </c>
      <c r="N2000" s="2" t="s">
        <v>47</v>
      </c>
      <c r="O2000" s="2" t="s">
        <v>24</v>
      </c>
      <c r="P2000" s="2" t="s">
        <v>55</v>
      </c>
      <c r="Q2000" s="2" t="s">
        <v>1324</v>
      </c>
      <c r="R2000" s="2" t="s">
        <v>27</v>
      </c>
    </row>
    <row r="2001" spans="1:18" x14ac:dyDescent="0.25">
      <c r="A2001" s="2" t="s">
        <v>2148</v>
      </c>
      <c r="B2001" s="6">
        <v>45830</v>
      </c>
      <c r="C2001" s="2" t="s">
        <v>565</v>
      </c>
      <c r="D2001" s="2" t="s">
        <v>905</v>
      </c>
      <c r="E2001" s="2" t="s">
        <v>1063</v>
      </c>
      <c r="F2001" s="2" t="s">
        <v>1064</v>
      </c>
      <c r="G2001" s="2">
        <v>4</v>
      </c>
      <c r="H2001" s="3">
        <v>477.11</v>
      </c>
      <c r="I2001" s="2">
        <v>0</v>
      </c>
      <c r="J2001" s="3">
        <v>0</v>
      </c>
      <c r="K2001" s="3">
        <v>2194.71</v>
      </c>
      <c r="L2001" s="3">
        <v>1590.76</v>
      </c>
      <c r="M2001" s="3">
        <v>603.95000000000005</v>
      </c>
      <c r="N2001" s="2" t="s">
        <v>68</v>
      </c>
      <c r="O2001" s="2" t="s">
        <v>24</v>
      </c>
      <c r="P2001" s="2" t="s">
        <v>33</v>
      </c>
      <c r="Q2001" s="2" t="s">
        <v>2149</v>
      </c>
      <c r="R2001" s="2" t="s">
        <v>27</v>
      </c>
    </row>
    <row r="2002" spans="1:18" x14ac:dyDescent="0.25">
      <c r="A2002" s="2" t="s">
        <v>2587</v>
      </c>
      <c r="B2002" s="6">
        <v>45830</v>
      </c>
      <c r="C2002" s="2" t="s">
        <v>2143</v>
      </c>
      <c r="D2002" s="2" t="s">
        <v>164</v>
      </c>
      <c r="E2002" s="2" t="s">
        <v>1059</v>
      </c>
      <c r="F2002" s="2" t="s">
        <v>304</v>
      </c>
      <c r="G2002" s="2">
        <v>5</v>
      </c>
      <c r="H2002" s="3">
        <v>191.13</v>
      </c>
      <c r="I2002" s="2">
        <v>5</v>
      </c>
      <c r="J2002" s="3">
        <v>47.78</v>
      </c>
      <c r="K2002" s="3">
        <v>1044.05</v>
      </c>
      <c r="L2002" s="3">
        <v>767.1</v>
      </c>
      <c r="M2002" s="3">
        <v>276.95</v>
      </c>
      <c r="N2002" s="2" t="s">
        <v>47</v>
      </c>
      <c r="O2002" s="2" t="s">
        <v>24</v>
      </c>
      <c r="P2002" s="2" t="s">
        <v>25</v>
      </c>
      <c r="Q2002" s="2" t="s">
        <v>2588</v>
      </c>
      <c r="R2002" s="2" t="s">
        <v>27</v>
      </c>
    </row>
    <row r="2003" spans="1:18" x14ac:dyDescent="0.25">
      <c r="A2003" s="2" t="s">
        <v>3190</v>
      </c>
      <c r="B2003" s="6">
        <v>45830</v>
      </c>
      <c r="C2003" s="2" t="s">
        <v>940</v>
      </c>
      <c r="D2003" s="2" t="s">
        <v>389</v>
      </c>
      <c r="E2003" s="2" t="s">
        <v>1621</v>
      </c>
      <c r="F2003" s="2" t="s">
        <v>1622</v>
      </c>
      <c r="G2003" s="2">
        <v>3</v>
      </c>
      <c r="H2003" s="3">
        <v>83.13</v>
      </c>
      <c r="I2003" s="2">
        <v>10</v>
      </c>
      <c r="J2003" s="3">
        <v>24.94</v>
      </c>
      <c r="K2003" s="3">
        <v>258.12</v>
      </c>
      <c r="L2003" s="3">
        <v>207.27</v>
      </c>
      <c r="M2003" s="3">
        <v>50.85</v>
      </c>
      <c r="N2003" s="2" t="s">
        <v>40</v>
      </c>
      <c r="O2003" s="2" t="s">
        <v>24</v>
      </c>
      <c r="P2003" s="2" t="s">
        <v>55</v>
      </c>
      <c r="Q2003" s="2" t="s">
        <v>3191</v>
      </c>
      <c r="R2003" s="2" t="s">
        <v>27</v>
      </c>
    </row>
    <row r="2004" spans="1:18" x14ac:dyDescent="0.25">
      <c r="A2004" s="2" t="s">
        <v>3318</v>
      </c>
      <c r="B2004" s="6">
        <v>45830</v>
      </c>
      <c r="C2004" s="2" t="s">
        <v>1188</v>
      </c>
      <c r="D2004" s="2" t="s">
        <v>1678</v>
      </c>
      <c r="E2004" s="2" t="s">
        <v>433</v>
      </c>
      <c r="F2004" s="2" t="s">
        <v>1140</v>
      </c>
      <c r="G2004" s="2">
        <v>5</v>
      </c>
      <c r="H2004" s="3">
        <v>368.06</v>
      </c>
      <c r="I2004" s="2">
        <v>15</v>
      </c>
      <c r="J2004" s="3">
        <v>276.05</v>
      </c>
      <c r="K2004" s="3">
        <v>1798.89</v>
      </c>
      <c r="L2004" s="3">
        <v>1330.5</v>
      </c>
      <c r="M2004" s="3">
        <v>468.39</v>
      </c>
      <c r="N2004" s="2" t="s">
        <v>80</v>
      </c>
      <c r="O2004" s="2" t="s">
        <v>24</v>
      </c>
      <c r="P2004" s="2" t="s">
        <v>25</v>
      </c>
      <c r="Q2004" s="2" t="s">
        <v>3319</v>
      </c>
      <c r="R2004" s="2" t="s">
        <v>27</v>
      </c>
    </row>
    <row r="2005" spans="1:18" x14ac:dyDescent="0.25">
      <c r="A2005" s="2" t="s">
        <v>3540</v>
      </c>
      <c r="B2005" s="6">
        <v>45830</v>
      </c>
      <c r="C2005" s="2" t="s">
        <v>2600</v>
      </c>
      <c r="D2005" s="2" t="s">
        <v>275</v>
      </c>
      <c r="E2005" s="2" t="s">
        <v>1323</v>
      </c>
      <c r="F2005" s="2" t="s">
        <v>2870</v>
      </c>
      <c r="G2005" s="2">
        <v>4</v>
      </c>
      <c r="H2005" s="3">
        <v>51.43</v>
      </c>
      <c r="I2005" s="2">
        <v>0</v>
      </c>
      <c r="J2005" s="3">
        <v>0</v>
      </c>
      <c r="K2005" s="3">
        <v>236.58</v>
      </c>
      <c r="L2005" s="3">
        <v>149.91999999999999</v>
      </c>
      <c r="M2005" s="3">
        <v>86.66</v>
      </c>
      <c r="N2005" s="2" t="s">
        <v>47</v>
      </c>
      <c r="O2005" s="2" t="s">
        <v>24</v>
      </c>
      <c r="P2005" s="2" t="s">
        <v>25</v>
      </c>
      <c r="Q2005" s="2" t="s">
        <v>1249</v>
      </c>
      <c r="R2005" s="2" t="s">
        <v>27</v>
      </c>
    </row>
    <row r="2006" spans="1:18" x14ac:dyDescent="0.25">
      <c r="A2006" s="2" t="s">
        <v>4147</v>
      </c>
      <c r="B2006" s="6">
        <v>45830</v>
      </c>
      <c r="C2006" s="2" t="s">
        <v>1673</v>
      </c>
      <c r="D2006" s="2" t="s">
        <v>158</v>
      </c>
      <c r="E2006" s="2" t="s">
        <v>950</v>
      </c>
      <c r="F2006" s="2" t="s">
        <v>1986</v>
      </c>
      <c r="G2006" s="2">
        <v>5</v>
      </c>
      <c r="H2006" s="3">
        <v>337.35</v>
      </c>
      <c r="I2006" s="2">
        <v>10</v>
      </c>
      <c r="J2006" s="3">
        <v>168.68</v>
      </c>
      <c r="K2006" s="3">
        <v>1745.78</v>
      </c>
      <c r="L2006" s="3">
        <v>1299.6500000000001</v>
      </c>
      <c r="M2006" s="3">
        <v>446.13</v>
      </c>
      <c r="N2006" s="2" t="s">
        <v>68</v>
      </c>
      <c r="O2006" s="2" t="s">
        <v>24</v>
      </c>
      <c r="P2006" s="2" t="s">
        <v>25</v>
      </c>
      <c r="Q2006" s="2" t="s">
        <v>3383</v>
      </c>
      <c r="R2006" s="2" t="s">
        <v>27</v>
      </c>
    </row>
    <row r="2007" spans="1:18" x14ac:dyDescent="0.25">
      <c r="A2007" s="2" t="s">
        <v>4229</v>
      </c>
      <c r="B2007" s="6">
        <v>45830</v>
      </c>
      <c r="C2007" s="2" t="s">
        <v>43</v>
      </c>
      <c r="D2007" s="2" t="s">
        <v>459</v>
      </c>
      <c r="E2007" s="2" t="s">
        <v>840</v>
      </c>
      <c r="F2007" s="2" t="s">
        <v>841</v>
      </c>
      <c r="G2007" s="2">
        <v>5</v>
      </c>
      <c r="H2007" s="3">
        <v>71.290000000000006</v>
      </c>
      <c r="I2007" s="2">
        <v>0</v>
      </c>
      <c r="J2007" s="3">
        <v>0</v>
      </c>
      <c r="K2007" s="3">
        <v>409.92</v>
      </c>
      <c r="L2007" s="3">
        <v>296.85000000000002</v>
      </c>
      <c r="M2007" s="3">
        <v>113.07</v>
      </c>
      <c r="N2007" s="2" t="s">
        <v>47</v>
      </c>
      <c r="O2007" s="2" t="s">
        <v>24</v>
      </c>
      <c r="P2007" s="2" t="s">
        <v>55</v>
      </c>
      <c r="Q2007" s="2" t="s">
        <v>1254</v>
      </c>
      <c r="R2007" s="2" t="s">
        <v>27</v>
      </c>
    </row>
    <row r="2008" spans="1:18" x14ac:dyDescent="0.25">
      <c r="A2008" s="2" t="s">
        <v>890</v>
      </c>
      <c r="B2008" s="6">
        <v>45829</v>
      </c>
      <c r="C2008" s="2" t="s">
        <v>538</v>
      </c>
      <c r="D2008" s="2" t="s">
        <v>891</v>
      </c>
      <c r="E2008" s="2" t="s">
        <v>327</v>
      </c>
      <c r="F2008" s="2" t="s">
        <v>892</v>
      </c>
      <c r="G2008" s="2">
        <v>8</v>
      </c>
      <c r="H2008" s="3">
        <v>477.64</v>
      </c>
      <c r="I2008" s="2">
        <v>5</v>
      </c>
      <c r="J2008" s="3">
        <v>191.06</v>
      </c>
      <c r="K2008" s="3">
        <v>4174.57</v>
      </c>
      <c r="L2008" s="3">
        <v>2859.76</v>
      </c>
      <c r="M2008" s="3">
        <v>1314.81</v>
      </c>
      <c r="N2008" s="2" t="s">
        <v>40</v>
      </c>
      <c r="O2008" s="2" t="s">
        <v>24</v>
      </c>
      <c r="P2008" s="2" t="s">
        <v>25</v>
      </c>
      <c r="Q2008" s="2" t="s">
        <v>893</v>
      </c>
      <c r="R2008" s="2" t="s">
        <v>27</v>
      </c>
    </row>
    <row r="2009" spans="1:18" x14ac:dyDescent="0.25">
      <c r="A2009" s="2" t="s">
        <v>995</v>
      </c>
      <c r="B2009" s="6">
        <v>45829</v>
      </c>
      <c r="C2009" s="2" t="s">
        <v>996</v>
      </c>
      <c r="D2009" s="2" t="s">
        <v>470</v>
      </c>
      <c r="E2009" s="2" t="s">
        <v>852</v>
      </c>
      <c r="F2009" s="2" t="s">
        <v>997</v>
      </c>
      <c r="G2009" s="2">
        <v>6</v>
      </c>
      <c r="H2009" s="3">
        <v>617.42999999999995</v>
      </c>
      <c r="I2009" s="2">
        <v>5</v>
      </c>
      <c r="J2009" s="3">
        <v>185.23</v>
      </c>
      <c r="K2009" s="3">
        <v>4047.25</v>
      </c>
      <c r="L2009" s="3">
        <v>2061.9</v>
      </c>
      <c r="M2009" s="3">
        <v>1985.35</v>
      </c>
      <c r="N2009" s="2" t="s">
        <v>23</v>
      </c>
      <c r="O2009" s="2" t="s">
        <v>24</v>
      </c>
      <c r="P2009" s="2" t="s">
        <v>25</v>
      </c>
      <c r="Q2009" s="2" t="s">
        <v>998</v>
      </c>
      <c r="R2009" s="2" t="s">
        <v>27</v>
      </c>
    </row>
    <row r="2010" spans="1:18" x14ac:dyDescent="0.25">
      <c r="A2010" s="2" t="s">
        <v>1657</v>
      </c>
      <c r="B2010" s="6">
        <v>45829</v>
      </c>
      <c r="C2010" s="2" t="s">
        <v>1038</v>
      </c>
      <c r="D2010" s="2" t="s">
        <v>1658</v>
      </c>
      <c r="E2010" s="2" t="s">
        <v>709</v>
      </c>
      <c r="F2010" s="2" t="s">
        <v>710</v>
      </c>
      <c r="G2010" s="2">
        <v>1</v>
      </c>
      <c r="H2010" s="3">
        <v>233.47</v>
      </c>
      <c r="I2010" s="2">
        <v>15</v>
      </c>
      <c r="J2010" s="3">
        <v>35.020000000000003</v>
      </c>
      <c r="K2010" s="3">
        <v>228.22</v>
      </c>
      <c r="L2010" s="3">
        <v>188.98</v>
      </c>
      <c r="M2010" s="3">
        <v>39.24</v>
      </c>
      <c r="N2010" s="2" t="s">
        <v>133</v>
      </c>
      <c r="O2010" s="2" t="s">
        <v>345</v>
      </c>
      <c r="P2010" s="2" t="s">
        <v>55</v>
      </c>
      <c r="Q2010" s="2" t="s">
        <v>1154</v>
      </c>
      <c r="R2010" s="2" t="s">
        <v>27</v>
      </c>
    </row>
    <row r="2011" spans="1:18" x14ac:dyDescent="0.25">
      <c r="A2011" s="2" t="s">
        <v>2084</v>
      </c>
      <c r="B2011" s="6">
        <v>45829</v>
      </c>
      <c r="C2011" s="2" t="s">
        <v>1354</v>
      </c>
      <c r="D2011" s="2" t="s">
        <v>2085</v>
      </c>
      <c r="E2011" s="2" t="s">
        <v>1109</v>
      </c>
      <c r="F2011" s="2" t="s">
        <v>1110</v>
      </c>
      <c r="G2011" s="2">
        <v>8</v>
      </c>
      <c r="H2011" s="3">
        <v>425.06</v>
      </c>
      <c r="I2011" s="2">
        <v>0</v>
      </c>
      <c r="J2011" s="3">
        <v>0</v>
      </c>
      <c r="K2011" s="3">
        <v>3910.55</v>
      </c>
      <c r="L2011" s="3">
        <v>2552.4</v>
      </c>
      <c r="M2011" s="3">
        <v>1358.15</v>
      </c>
      <c r="N2011" s="2" t="s">
        <v>80</v>
      </c>
      <c r="O2011" s="2" t="s">
        <v>24</v>
      </c>
      <c r="P2011" s="2" t="s">
        <v>25</v>
      </c>
      <c r="Q2011" s="2" t="s">
        <v>2086</v>
      </c>
      <c r="R2011" s="2" t="s">
        <v>27</v>
      </c>
    </row>
    <row r="2012" spans="1:18" x14ac:dyDescent="0.25">
      <c r="A2012" s="2" t="s">
        <v>2286</v>
      </c>
      <c r="B2012" s="6">
        <v>45829</v>
      </c>
      <c r="C2012" s="2" t="s">
        <v>1136</v>
      </c>
      <c r="D2012" s="2" t="s">
        <v>1668</v>
      </c>
      <c r="E2012" s="2" t="s">
        <v>852</v>
      </c>
      <c r="F2012" s="2" t="s">
        <v>853</v>
      </c>
      <c r="G2012" s="2">
        <v>4</v>
      </c>
      <c r="H2012" s="3">
        <v>242.22</v>
      </c>
      <c r="I2012" s="2">
        <v>0</v>
      </c>
      <c r="J2012" s="3">
        <v>0</v>
      </c>
      <c r="K2012" s="3">
        <v>1114.21</v>
      </c>
      <c r="L2012" s="3">
        <v>744.16</v>
      </c>
      <c r="M2012" s="3">
        <v>370.05</v>
      </c>
      <c r="N2012" s="2" t="s">
        <v>133</v>
      </c>
      <c r="O2012" s="2" t="s">
        <v>24</v>
      </c>
      <c r="P2012" s="2" t="s">
        <v>33</v>
      </c>
      <c r="Q2012" s="2" t="s">
        <v>2025</v>
      </c>
      <c r="R2012" s="2" t="s">
        <v>27</v>
      </c>
    </row>
    <row r="2013" spans="1:18" x14ac:dyDescent="0.25">
      <c r="A2013" s="2" t="s">
        <v>2403</v>
      </c>
      <c r="B2013" s="6">
        <v>45829</v>
      </c>
      <c r="C2013" s="2" t="s">
        <v>36</v>
      </c>
      <c r="D2013" s="2" t="s">
        <v>2058</v>
      </c>
      <c r="E2013" s="2" t="s">
        <v>1157</v>
      </c>
      <c r="F2013" s="2" t="s">
        <v>1158</v>
      </c>
      <c r="G2013" s="2">
        <v>1</v>
      </c>
      <c r="H2013" s="3">
        <v>392.79</v>
      </c>
      <c r="I2013" s="2">
        <v>5</v>
      </c>
      <c r="J2013" s="3">
        <v>19.64</v>
      </c>
      <c r="K2013" s="3">
        <v>429.12</v>
      </c>
      <c r="L2013" s="3">
        <v>348.33</v>
      </c>
      <c r="M2013" s="3">
        <v>80.790000000000006</v>
      </c>
      <c r="N2013" s="2" t="s">
        <v>23</v>
      </c>
      <c r="O2013" s="2" t="s">
        <v>24</v>
      </c>
      <c r="P2013" s="2" t="s">
        <v>55</v>
      </c>
      <c r="Q2013" s="2" t="s">
        <v>923</v>
      </c>
      <c r="R2013" s="2" t="s">
        <v>27</v>
      </c>
    </row>
    <row r="2014" spans="1:18" x14ac:dyDescent="0.25">
      <c r="A2014" s="2" t="s">
        <v>3356</v>
      </c>
      <c r="B2014" s="6">
        <v>45829</v>
      </c>
      <c r="C2014" s="2" t="s">
        <v>1470</v>
      </c>
      <c r="D2014" s="2" t="s">
        <v>52</v>
      </c>
      <c r="E2014" s="2" t="s">
        <v>1343</v>
      </c>
      <c r="F2014" s="2" t="s">
        <v>1344</v>
      </c>
      <c r="G2014" s="2">
        <v>7</v>
      </c>
      <c r="H2014" s="3">
        <v>359.18</v>
      </c>
      <c r="I2014" s="2">
        <v>10</v>
      </c>
      <c r="J2014" s="3">
        <v>251.43</v>
      </c>
      <c r="K2014" s="3">
        <v>2602.25</v>
      </c>
      <c r="L2014" s="3">
        <v>1722.84</v>
      </c>
      <c r="M2014" s="3">
        <v>879.41</v>
      </c>
      <c r="N2014" s="2" t="s">
        <v>68</v>
      </c>
      <c r="O2014" s="2" t="s">
        <v>24</v>
      </c>
      <c r="P2014" s="2" t="s">
        <v>25</v>
      </c>
      <c r="Q2014" s="2" t="s">
        <v>516</v>
      </c>
      <c r="R2014" s="2" t="s">
        <v>27</v>
      </c>
    </row>
    <row r="2015" spans="1:18" x14ac:dyDescent="0.25">
      <c r="A2015" s="2" t="s">
        <v>3659</v>
      </c>
      <c r="B2015" s="6">
        <v>45829</v>
      </c>
      <c r="C2015" s="2" t="s">
        <v>3023</v>
      </c>
      <c r="D2015" s="2" t="s">
        <v>1668</v>
      </c>
      <c r="E2015" s="2" t="s">
        <v>877</v>
      </c>
      <c r="F2015" s="2" t="s">
        <v>878</v>
      </c>
      <c r="G2015" s="2">
        <v>2</v>
      </c>
      <c r="H2015" s="3">
        <v>242.22</v>
      </c>
      <c r="I2015" s="2">
        <v>5</v>
      </c>
      <c r="J2015" s="3">
        <v>24.22</v>
      </c>
      <c r="K2015" s="3">
        <v>529.25</v>
      </c>
      <c r="L2015" s="3">
        <v>372.08</v>
      </c>
      <c r="M2015" s="3">
        <v>157.16999999999999</v>
      </c>
      <c r="N2015" s="2" t="s">
        <v>23</v>
      </c>
      <c r="O2015" s="2" t="s">
        <v>24</v>
      </c>
      <c r="P2015" s="2" t="s">
        <v>55</v>
      </c>
      <c r="Q2015" s="2" t="s">
        <v>809</v>
      </c>
      <c r="R2015" s="2" t="s">
        <v>27</v>
      </c>
    </row>
    <row r="2016" spans="1:18" x14ac:dyDescent="0.25">
      <c r="A2016" s="2" t="s">
        <v>3811</v>
      </c>
      <c r="B2016" s="6">
        <v>45829</v>
      </c>
      <c r="C2016" s="2" t="s">
        <v>3068</v>
      </c>
      <c r="D2016" s="2" t="s">
        <v>280</v>
      </c>
      <c r="E2016" s="2" t="s">
        <v>148</v>
      </c>
      <c r="F2016" s="2" t="s">
        <v>149</v>
      </c>
      <c r="G2016" s="2">
        <v>8</v>
      </c>
      <c r="H2016" s="3">
        <v>139.28</v>
      </c>
      <c r="I2016" s="2">
        <v>20</v>
      </c>
      <c r="J2016" s="3">
        <v>222.85</v>
      </c>
      <c r="K2016" s="3">
        <v>1025.0999999999999</v>
      </c>
      <c r="L2016" s="3">
        <v>778.8</v>
      </c>
      <c r="M2016" s="3">
        <v>246.3</v>
      </c>
      <c r="N2016" s="2" t="s">
        <v>40</v>
      </c>
      <c r="O2016" s="2" t="s">
        <v>24</v>
      </c>
      <c r="P2016" s="2" t="s">
        <v>25</v>
      </c>
      <c r="Q2016" s="2" t="s">
        <v>1842</v>
      </c>
      <c r="R2016" s="2" t="s">
        <v>27</v>
      </c>
    </row>
    <row r="2017" spans="1:18" x14ac:dyDescent="0.25">
      <c r="A2017" s="2" t="s">
        <v>4438</v>
      </c>
      <c r="B2017" s="6">
        <v>45829</v>
      </c>
      <c r="C2017" s="2" t="s">
        <v>4439</v>
      </c>
      <c r="D2017" s="2" t="s">
        <v>52</v>
      </c>
      <c r="E2017" s="2" t="s">
        <v>350</v>
      </c>
      <c r="F2017" s="2" t="s">
        <v>1259</v>
      </c>
      <c r="G2017" s="2">
        <v>1</v>
      </c>
      <c r="H2017" s="3">
        <v>313.47000000000003</v>
      </c>
      <c r="I2017" s="2">
        <v>10</v>
      </c>
      <c r="J2017" s="3">
        <v>31.35</v>
      </c>
      <c r="K2017" s="3">
        <v>324.44</v>
      </c>
      <c r="L2017" s="3">
        <v>246.12</v>
      </c>
      <c r="M2017" s="3">
        <v>78.319999999999993</v>
      </c>
      <c r="N2017" s="2" t="s">
        <v>133</v>
      </c>
      <c r="O2017" s="2" t="s">
        <v>24</v>
      </c>
      <c r="P2017" s="2" t="s">
        <v>25</v>
      </c>
      <c r="Q2017" s="2" t="s">
        <v>1287</v>
      </c>
      <c r="R2017" s="2" t="s">
        <v>27</v>
      </c>
    </row>
    <row r="2018" spans="1:18" x14ac:dyDescent="0.25">
      <c r="A2018" s="2" t="s">
        <v>4531</v>
      </c>
      <c r="B2018" s="6">
        <v>45829</v>
      </c>
      <c r="C2018" s="2" t="s">
        <v>3068</v>
      </c>
      <c r="D2018" s="2" t="s">
        <v>905</v>
      </c>
      <c r="E2018" s="2" t="s">
        <v>198</v>
      </c>
      <c r="F2018" s="2" t="s">
        <v>239</v>
      </c>
      <c r="G2018" s="2">
        <v>7</v>
      </c>
      <c r="H2018" s="3">
        <v>495.55</v>
      </c>
      <c r="I2018" s="2">
        <v>15</v>
      </c>
      <c r="J2018" s="3">
        <v>520.33000000000004</v>
      </c>
      <c r="K2018" s="3">
        <v>3390.8</v>
      </c>
      <c r="L2018" s="3">
        <v>2783.83</v>
      </c>
      <c r="M2018" s="3">
        <v>606.97</v>
      </c>
      <c r="N2018" s="2" t="s">
        <v>80</v>
      </c>
      <c r="O2018" s="2" t="s">
        <v>24</v>
      </c>
      <c r="P2018" s="2" t="s">
        <v>55</v>
      </c>
      <c r="Q2018" s="2" t="s">
        <v>1123</v>
      </c>
      <c r="R2018" s="2" t="s">
        <v>27</v>
      </c>
    </row>
    <row r="2019" spans="1:18" x14ac:dyDescent="0.25">
      <c r="A2019" s="2" t="s">
        <v>4574</v>
      </c>
      <c r="B2019" s="6">
        <v>45829</v>
      </c>
      <c r="C2019" s="2" t="s">
        <v>1892</v>
      </c>
      <c r="D2019" s="2" t="s">
        <v>1678</v>
      </c>
      <c r="E2019" s="2" t="s">
        <v>584</v>
      </c>
      <c r="F2019" s="2" t="s">
        <v>988</v>
      </c>
      <c r="G2019" s="2">
        <v>1</v>
      </c>
      <c r="H2019" s="3">
        <v>342.27</v>
      </c>
      <c r="I2019" s="2">
        <v>0</v>
      </c>
      <c r="J2019" s="3">
        <v>0</v>
      </c>
      <c r="K2019" s="3">
        <v>393.61</v>
      </c>
      <c r="L2019" s="3">
        <v>266.10000000000002</v>
      </c>
      <c r="M2019" s="3">
        <v>127.51</v>
      </c>
      <c r="N2019" s="2" t="s">
        <v>68</v>
      </c>
      <c r="O2019" s="2" t="s">
        <v>345</v>
      </c>
      <c r="P2019" s="2" t="s">
        <v>25</v>
      </c>
      <c r="Q2019" s="2" t="s">
        <v>3532</v>
      </c>
      <c r="R2019" s="2" t="s">
        <v>27</v>
      </c>
    </row>
    <row r="2020" spans="1:18" x14ac:dyDescent="0.25">
      <c r="A2020" s="2" t="s">
        <v>2616</v>
      </c>
      <c r="B2020" s="6">
        <v>45828</v>
      </c>
      <c r="C2020" s="2" t="s">
        <v>1538</v>
      </c>
      <c r="D2020" s="2" t="s">
        <v>405</v>
      </c>
      <c r="E2020" s="2" t="s">
        <v>159</v>
      </c>
      <c r="F2020" s="2" t="s">
        <v>710</v>
      </c>
      <c r="G2020" s="2">
        <v>4</v>
      </c>
      <c r="H2020" s="3">
        <v>478.68</v>
      </c>
      <c r="I2020" s="2">
        <v>0</v>
      </c>
      <c r="J2020" s="3">
        <v>0</v>
      </c>
      <c r="K2020" s="3">
        <v>1914.72</v>
      </c>
      <c r="L2020" s="3">
        <v>1016.2</v>
      </c>
      <c r="M2020" s="3">
        <v>898.52</v>
      </c>
      <c r="N2020" s="2" t="s">
        <v>68</v>
      </c>
      <c r="O2020" s="2" t="s">
        <v>24</v>
      </c>
      <c r="P2020" s="2" t="s">
        <v>25</v>
      </c>
      <c r="Q2020" s="2" t="s">
        <v>155</v>
      </c>
      <c r="R2020" s="2" t="s">
        <v>49</v>
      </c>
    </row>
    <row r="2021" spans="1:18" x14ac:dyDescent="0.25">
      <c r="A2021" s="2" t="s">
        <v>3236</v>
      </c>
      <c r="B2021" s="6">
        <v>45828</v>
      </c>
      <c r="C2021" s="2" t="s">
        <v>2106</v>
      </c>
      <c r="D2021" s="2" t="s">
        <v>371</v>
      </c>
      <c r="E2021" s="2" t="s">
        <v>198</v>
      </c>
      <c r="F2021" s="2" t="s">
        <v>199</v>
      </c>
      <c r="G2021" s="2">
        <v>5</v>
      </c>
      <c r="H2021" s="3">
        <v>380.12</v>
      </c>
      <c r="I2021" s="2">
        <v>15</v>
      </c>
      <c r="J2021" s="3">
        <v>285.08999999999997</v>
      </c>
      <c r="K2021" s="3">
        <v>1615.51</v>
      </c>
      <c r="L2021" s="3">
        <v>1549.9</v>
      </c>
      <c r="M2021" s="3">
        <v>65.61</v>
      </c>
      <c r="N2021" s="2" t="s">
        <v>80</v>
      </c>
      <c r="O2021" s="2" t="s">
        <v>24</v>
      </c>
      <c r="P2021" s="2" t="s">
        <v>33</v>
      </c>
      <c r="Q2021" s="2" t="s">
        <v>1444</v>
      </c>
      <c r="R2021" s="2" t="s">
        <v>49</v>
      </c>
    </row>
    <row r="2022" spans="1:18" x14ac:dyDescent="0.25">
      <c r="A2022" s="2" t="s">
        <v>3486</v>
      </c>
      <c r="B2022" s="6">
        <v>45828</v>
      </c>
      <c r="C2022" s="2" t="s">
        <v>3151</v>
      </c>
      <c r="D2022" s="2" t="s">
        <v>231</v>
      </c>
      <c r="E2022" s="2" t="s">
        <v>192</v>
      </c>
      <c r="F2022" s="2" t="s">
        <v>1651</v>
      </c>
      <c r="G2022" s="2">
        <v>3</v>
      </c>
      <c r="H2022" s="3">
        <v>424.8</v>
      </c>
      <c r="I2022" s="2">
        <v>0</v>
      </c>
      <c r="J2022" s="3">
        <v>0</v>
      </c>
      <c r="K2022" s="3">
        <v>1274.4000000000001</v>
      </c>
      <c r="L2022" s="3">
        <v>926.82</v>
      </c>
      <c r="M2022" s="3">
        <v>347.58</v>
      </c>
      <c r="N2022" s="2" t="s">
        <v>23</v>
      </c>
      <c r="O2022" s="2" t="s">
        <v>24</v>
      </c>
      <c r="P2022" s="2" t="s">
        <v>25</v>
      </c>
      <c r="Q2022" s="2" t="s">
        <v>429</v>
      </c>
      <c r="R2022" s="2" t="s">
        <v>49</v>
      </c>
    </row>
    <row r="2023" spans="1:18" x14ac:dyDescent="0.25">
      <c r="A2023" s="2" t="s">
        <v>57</v>
      </c>
      <c r="B2023" s="6">
        <v>45827</v>
      </c>
      <c r="C2023" s="2" t="s">
        <v>58</v>
      </c>
      <c r="D2023" s="2" t="s">
        <v>59</v>
      </c>
      <c r="E2023" s="2" t="s">
        <v>60</v>
      </c>
      <c r="F2023" s="2" t="s">
        <v>61</v>
      </c>
      <c r="G2023" s="2">
        <v>8</v>
      </c>
      <c r="H2023" s="3">
        <v>356.6</v>
      </c>
      <c r="I2023" s="2">
        <v>5</v>
      </c>
      <c r="J2023" s="3">
        <v>142.63999999999999</v>
      </c>
      <c r="K2023" s="3">
        <v>2710.16</v>
      </c>
      <c r="L2023" s="3">
        <v>2174.2399999999998</v>
      </c>
      <c r="M2023" s="3">
        <v>535.91999999999996</v>
      </c>
      <c r="N2023" s="2" t="s">
        <v>23</v>
      </c>
      <c r="O2023" s="2" t="s">
        <v>24</v>
      </c>
      <c r="P2023" s="2" t="s">
        <v>25</v>
      </c>
      <c r="Q2023" s="2" t="s">
        <v>62</v>
      </c>
      <c r="R2023" s="2" t="s">
        <v>49</v>
      </c>
    </row>
    <row r="2024" spans="1:18" x14ac:dyDescent="0.25">
      <c r="A2024" s="2" t="s">
        <v>1427</v>
      </c>
      <c r="B2024" s="6">
        <v>45827</v>
      </c>
      <c r="C2024" s="2" t="s">
        <v>735</v>
      </c>
      <c r="D2024" s="2" t="s">
        <v>871</v>
      </c>
      <c r="E2024" s="2" t="s">
        <v>519</v>
      </c>
      <c r="F2024" s="2" t="s">
        <v>520</v>
      </c>
      <c r="G2024" s="2">
        <v>3</v>
      </c>
      <c r="H2024" s="3">
        <v>214.04</v>
      </c>
      <c r="I2024" s="2">
        <v>20</v>
      </c>
      <c r="J2024" s="3">
        <v>128.41999999999999</v>
      </c>
      <c r="K2024" s="3">
        <v>513.70000000000005</v>
      </c>
      <c r="L2024" s="3">
        <v>474.18</v>
      </c>
      <c r="M2024" s="3">
        <v>39.520000000000003</v>
      </c>
      <c r="N2024" s="2" t="s">
        <v>80</v>
      </c>
      <c r="O2024" s="2" t="s">
        <v>24</v>
      </c>
      <c r="P2024" s="2" t="s">
        <v>25</v>
      </c>
      <c r="Q2024" s="2" t="s">
        <v>1428</v>
      </c>
      <c r="R2024" s="2" t="s">
        <v>49</v>
      </c>
    </row>
    <row r="2025" spans="1:18" x14ac:dyDescent="0.25">
      <c r="A2025" s="2" t="s">
        <v>2210</v>
      </c>
      <c r="B2025" s="6">
        <v>45827</v>
      </c>
      <c r="C2025" s="2" t="s">
        <v>2211</v>
      </c>
      <c r="D2025" s="2" t="s">
        <v>882</v>
      </c>
      <c r="E2025" s="2" t="s">
        <v>380</v>
      </c>
      <c r="F2025" s="2" t="s">
        <v>2212</v>
      </c>
      <c r="G2025" s="2">
        <v>4</v>
      </c>
      <c r="H2025" s="3">
        <v>262.77</v>
      </c>
      <c r="I2025" s="2">
        <v>0</v>
      </c>
      <c r="J2025" s="3">
        <v>0</v>
      </c>
      <c r="K2025" s="3">
        <v>1051.08</v>
      </c>
      <c r="L2025" s="3">
        <v>778.56</v>
      </c>
      <c r="M2025" s="3">
        <v>272.52</v>
      </c>
      <c r="N2025" s="2" t="s">
        <v>133</v>
      </c>
      <c r="O2025" s="2" t="s">
        <v>24</v>
      </c>
      <c r="P2025" s="2" t="s">
        <v>25</v>
      </c>
      <c r="Q2025" s="2" t="s">
        <v>211</v>
      </c>
      <c r="R2025" s="2" t="s">
        <v>49</v>
      </c>
    </row>
    <row r="2026" spans="1:18" x14ac:dyDescent="0.25">
      <c r="A2026" s="2" t="s">
        <v>3337</v>
      </c>
      <c r="B2026" s="6">
        <v>45827</v>
      </c>
      <c r="C2026" s="2" t="s">
        <v>283</v>
      </c>
      <c r="D2026" s="2" t="s">
        <v>176</v>
      </c>
      <c r="E2026" s="2" t="s">
        <v>38</v>
      </c>
      <c r="F2026" s="2" t="s">
        <v>1191</v>
      </c>
      <c r="G2026" s="2">
        <v>8</v>
      </c>
      <c r="H2026" s="3">
        <v>396.47</v>
      </c>
      <c r="I2026" s="2">
        <v>15</v>
      </c>
      <c r="J2026" s="3">
        <v>475.76</v>
      </c>
      <c r="K2026" s="3">
        <v>2696</v>
      </c>
      <c r="L2026" s="3">
        <v>2427.2800000000002</v>
      </c>
      <c r="M2026" s="3">
        <v>268.72000000000003</v>
      </c>
      <c r="N2026" s="2" t="s">
        <v>40</v>
      </c>
      <c r="O2026" s="2" t="s">
        <v>24</v>
      </c>
      <c r="P2026" s="2" t="s">
        <v>33</v>
      </c>
      <c r="Q2026" s="2" t="s">
        <v>2269</v>
      </c>
      <c r="R2026" s="2" t="s">
        <v>49</v>
      </c>
    </row>
    <row r="2027" spans="1:18" x14ac:dyDescent="0.25">
      <c r="A2027" s="2" t="s">
        <v>4046</v>
      </c>
      <c r="B2027" s="6">
        <v>45827</v>
      </c>
      <c r="C2027" s="2" t="s">
        <v>4047</v>
      </c>
      <c r="D2027" s="2" t="s">
        <v>539</v>
      </c>
      <c r="E2027" s="2" t="s">
        <v>327</v>
      </c>
      <c r="F2027" s="2" t="s">
        <v>892</v>
      </c>
      <c r="G2027" s="2">
        <v>2</v>
      </c>
      <c r="H2027" s="3">
        <v>251.73</v>
      </c>
      <c r="I2027" s="2">
        <v>0</v>
      </c>
      <c r="J2027" s="3">
        <v>0</v>
      </c>
      <c r="K2027" s="3">
        <v>503.46</v>
      </c>
      <c r="L2027" s="3">
        <v>421.04</v>
      </c>
      <c r="M2027" s="3">
        <v>82.42</v>
      </c>
      <c r="N2027" s="2" t="s">
        <v>133</v>
      </c>
      <c r="O2027" s="2" t="s">
        <v>24</v>
      </c>
      <c r="P2027" s="2" t="s">
        <v>33</v>
      </c>
      <c r="Q2027" s="2" t="s">
        <v>2895</v>
      </c>
      <c r="R2027" s="2" t="s">
        <v>49</v>
      </c>
    </row>
    <row r="2028" spans="1:18" x14ac:dyDescent="0.25">
      <c r="A2028" s="2" t="s">
        <v>2428</v>
      </c>
      <c r="B2028" s="6">
        <v>45826</v>
      </c>
      <c r="C2028" s="2" t="s">
        <v>2429</v>
      </c>
      <c r="D2028" s="2" t="s">
        <v>1112</v>
      </c>
      <c r="E2028" s="2" t="s">
        <v>1059</v>
      </c>
      <c r="F2028" s="2" t="s">
        <v>304</v>
      </c>
      <c r="G2028" s="2">
        <v>2</v>
      </c>
      <c r="H2028" s="3">
        <v>360.52</v>
      </c>
      <c r="I2028" s="2">
        <v>0</v>
      </c>
      <c r="J2028" s="3">
        <v>0</v>
      </c>
      <c r="K2028" s="3">
        <v>721.04</v>
      </c>
      <c r="L2028" s="3">
        <v>648.96</v>
      </c>
      <c r="M2028" s="3">
        <v>72.08</v>
      </c>
      <c r="N2028" s="2" t="s">
        <v>47</v>
      </c>
      <c r="O2028" s="2" t="s">
        <v>24</v>
      </c>
      <c r="P2028" s="2" t="s">
        <v>25</v>
      </c>
      <c r="Q2028" s="2" t="s">
        <v>1791</v>
      </c>
      <c r="R2028" s="2" t="s">
        <v>49</v>
      </c>
    </row>
    <row r="2029" spans="1:18" x14ac:dyDescent="0.25">
      <c r="A2029" s="2" t="s">
        <v>2470</v>
      </c>
      <c r="B2029" s="6">
        <v>45826</v>
      </c>
      <c r="C2029" s="2" t="s">
        <v>927</v>
      </c>
      <c r="D2029" s="2" t="s">
        <v>349</v>
      </c>
      <c r="E2029" s="2" t="s">
        <v>148</v>
      </c>
      <c r="F2029" s="2" t="s">
        <v>361</v>
      </c>
      <c r="G2029" s="2">
        <v>3</v>
      </c>
      <c r="H2029" s="3">
        <v>446.17</v>
      </c>
      <c r="I2029" s="2">
        <v>0</v>
      </c>
      <c r="J2029" s="3">
        <v>0</v>
      </c>
      <c r="K2029" s="3">
        <v>1338.51</v>
      </c>
      <c r="L2029" s="3">
        <v>976.83</v>
      </c>
      <c r="M2029" s="3">
        <v>361.68</v>
      </c>
      <c r="N2029" s="2" t="s">
        <v>47</v>
      </c>
      <c r="O2029" s="2" t="s">
        <v>24</v>
      </c>
      <c r="P2029" s="2" t="s">
        <v>25</v>
      </c>
      <c r="Q2029" s="2" t="s">
        <v>2130</v>
      </c>
      <c r="R2029" s="2" t="s">
        <v>49</v>
      </c>
    </row>
    <row r="2030" spans="1:18" x14ac:dyDescent="0.25">
      <c r="A2030" s="2" t="s">
        <v>2960</v>
      </c>
      <c r="B2030" s="6">
        <v>45826</v>
      </c>
      <c r="C2030" s="2" t="s">
        <v>2961</v>
      </c>
      <c r="D2030" s="2" t="s">
        <v>549</v>
      </c>
      <c r="E2030" s="2" t="s">
        <v>1431</v>
      </c>
      <c r="F2030" s="2" t="s">
        <v>1436</v>
      </c>
      <c r="G2030" s="2">
        <v>4</v>
      </c>
      <c r="H2030" s="3">
        <v>221.61</v>
      </c>
      <c r="I2030" s="2">
        <v>20</v>
      </c>
      <c r="J2030" s="3">
        <v>177.29</v>
      </c>
      <c r="K2030" s="3">
        <v>709.15</v>
      </c>
      <c r="L2030" s="3">
        <v>728.68</v>
      </c>
      <c r="M2030" s="3">
        <v>-19.53</v>
      </c>
      <c r="N2030" s="2" t="s">
        <v>47</v>
      </c>
      <c r="O2030" s="2" t="s">
        <v>24</v>
      </c>
      <c r="P2030" s="2" t="s">
        <v>25</v>
      </c>
      <c r="Q2030" s="2" t="s">
        <v>1238</v>
      </c>
      <c r="R2030" s="2" t="s">
        <v>49</v>
      </c>
    </row>
    <row r="2031" spans="1:18" x14ac:dyDescent="0.25">
      <c r="A2031" s="2" t="s">
        <v>3157</v>
      </c>
      <c r="B2031" s="6">
        <v>45826</v>
      </c>
      <c r="C2031" s="2" t="s">
        <v>3158</v>
      </c>
      <c r="D2031" s="2" t="s">
        <v>360</v>
      </c>
      <c r="E2031" s="2" t="s">
        <v>204</v>
      </c>
      <c r="F2031" s="2" t="s">
        <v>205</v>
      </c>
      <c r="G2031" s="2">
        <v>3</v>
      </c>
      <c r="H2031" s="3">
        <v>392.61</v>
      </c>
      <c r="I2031" s="2">
        <v>0</v>
      </c>
      <c r="J2031" s="3">
        <v>0</v>
      </c>
      <c r="K2031" s="3">
        <v>1177.83</v>
      </c>
      <c r="L2031" s="3">
        <v>788.4</v>
      </c>
      <c r="M2031" s="3">
        <v>389.43</v>
      </c>
      <c r="N2031" s="2" t="s">
        <v>23</v>
      </c>
      <c r="O2031" s="2" t="s">
        <v>24</v>
      </c>
      <c r="P2031" s="2" t="s">
        <v>25</v>
      </c>
      <c r="Q2031" s="2" t="s">
        <v>1287</v>
      </c>
      <c r="R2031" s="2" t="s">
        <v>49</v>
      </c>
    </row>
    <row r="2032" spans="1:18" x14ac:dyDescent="0.25">
      <c r="A2032" s="2" t="s">
        <v>3327</v>
      </c>
      <c r="B2032" s="6">
        <v>45826</v>
      </c>
      <c r="C2032" s="2" t="s">
        <v>2691</v>
      </c>
      <c r="D2032" s="2" t="s">
        <v>141</v>
      </c>
      <c r="E2032" s="2" t="s">
        <v>270</v>
      </c>
      <c r="F2032" s="2" t="s">
        <v>271</v>
      </c>
      <c r="G2032" s="2">
        <v>1</v>
      </c>
      <c r="H2032" s="3">
        <v>437.49</v>
      </c>
      <c r="I2032" s="2">
        <v>0</v>
      </c>
      <c r="J2032" s="3">
        <v>0</v>
      </c>
      <c r="K2032" s="3">
        <v>437.49</v>
      </c>
      <c r="L2032" s="3">
        <v>265.44</v>
      </c>
      <c r="M2032" s="3">
        <v>172.05</v>
      </c>
      <c r="N2032" s="2" t="s">
        <v>80</v>
      </c>
      <c r="O2032" s="2" t="s">
        <v>24</v>
      </c>
      <c r="P2032" s="2" t="s">
        <v>55</v>
      </c>
      <c r="Q2032" s="2" t="s">
        <v>3328</v>
      </c>
      <c r="R2032" s="2" t="s">
        <v>49</v>
      </c>
    </row>
    <row r="2033" spans="1:18" x14ac:dyDescent="0.25">
      <c r="A2033" s="2" t="s">
        <v>4123</v>
      </c>
      <c r="B2033" s="6">
        <v>45826</v>
      </c>
      <c r="C2033" s="2" t="s">
        <v>2429</v>
      </c>
      <c r="D2033" s="2" t="s">
        <v>52</v>
      </c>
      <c r="E2033" s="2" t="s">
        <v>31</v>
      </c>
      <c r="F2033" s="2" t="s">
        <v>32</v>
      </c>
      <c r="G2033" s="2">
        <v>2</v>
      </c>
      <c r="H2033" s="3">
        <v>313.47000000000003</v>
      </c>
      <c r="I2033" s="2">
        <v>10</v>
      </c>
      <c r="J2033" s="3">
        <v>62.69</v>
      </c>
      <c r="K2033" s="3">
        <v>564.25</v>
      </c>
      <c r="L2033" s="3">
        <v>492.24</v>
      </c>
      <c r="M2033" s="3">
        <v>72.010000000000005</v>
      </c>
      <c r="N2033" s="2" t="s">
        <v>80</v>
      </c>
      <c r="O2033" s="2" t="s">
        <v>24</v>
      </c>
      <c r="P2033" s="2" t="s">
        <v>55</v>
      </c>
      <c r="Q2033" s="2" t="s">
        <v>1186</v>
      </c>
      <c r="R2033" s="2" t="s">
        <v>49</v>
      </c>
    </row>
    <row r="2034" spans="1:18" x14ac:dyDescent="0.25">
      <c r="A2034" s="2" t="s">
        <v>4211</v>
      </c>
      <c r="B2034" s="6">
        <v>45826</v>
      </c>
      <c r="C2034" s="2" t="s">
        <v>993</v>
      </c>
      <c r="D2034" s="2" t="s">
        <v>176</v>
      </c>
      <c r="E2034" s="2" t="s">
        <v>1162</v>
      </c>
      <c r="F2034" s="2" t="s">
        <v>115</v>
      </c>
      <c r="G2034" s="2">
        <v>7</v>
      </c>
      <c r="H2034" s="3">
        <v>399.42</v>
      </c>
      <c r="I2034" s="2">
        <v>0</v>
      </c>
      <c r="J2034" s="3">
        <v>0</v>
      </c>
      <c r="K2034" s="3">
        <v>2795.94</v>
      </c>
      <c r="L2034" s="3">
        <v>2123.87</v>
      </c>
      <c r="M2034" s="3">
        <v>672.07</v>
      </c>
      <c r="N2034" s="2" t="s">
        <v>47</v>
      </c>
      <c r="O2034" s="2" t="s">
        <v>24</v>
      </c>
      <c r="P2034" s="2" t="s">
        <v>55</v>
      </c>
      <c r="Q2034" s="2" t="s">
        <v>2232</v>
      </c>
      <c r="R2034" s="2" t="s">
        <v>49</v>
      </c>
    </row>
    <row r="2035" spans="1:18" x14ac:dyDescent="0.25">
      <c r="A2035" s="2" t="s">
        <v>369</v>
      </c>
      <c r="B2035" s="6">
        <v>45825</v>
      </c>
      <c r="C2035" s="2" t="s">
        <v>370</v>
      </c>
      <c r="D2035" s="2" t="s">
        <v>371</v>
      </c>
      <c r="E2035" s="2" t="s">
        <v>372</v>
      </c>
      <c r="F2035" s="2" t="s">
        <v>373</v>
      </c>
      <c r="G2035" s="2">
        <v>2</v>
      </c>
      <c r="H2035" s="3">
        <v>380.12</v>
      </c>
      <c r="I2035" s="2">
        <v>0</v>
      </c>
      <c r="J2035" s="3">
        <v>0</v>
      </c>
      <c r="K2035" s="3">
        <v>760.24</v>
      </c>
      <c r="L2035" s="3">
        <v>619.96</v>
      </c>
      <c r="M2035" s="3">
        <v>140.28</v>
      </c>
      <c r="N2035" s="2" t="s">
        <v>80</v>
      </c>
      <c r="O2035" s="2" t="s">
        <v>24</v>
      </c>
      <c r="P2035" s="2" t="s">
        <v>25</v>
      </c>
      <c r="Q2035" s="2" t="s">
        <v>374</v>
      </c>
      <c r="R2035" s="2" t="s">
        <v>49</v>
      </c>
    </row>
    <row r="2036" spans="1:18" x14ac:dyDescent="0.25">
      <c r="A2036" s="2" t="s">
        <v>1447</v>
      </c>
      <c r="B2036" s="6">
        <v>45825</v>
      </c>
      <c r="C2036" s="2" t="s">
        <v>807</v>
      </c>
      <c r="D2036" s="2" t="s">
        <v>264</v>
      </c>
      <c r="E2036" s="2" t="s">
        <v>1448</v>
      </c>
      <c r="F2036" s="2" t="s">
        <v>1449</v>
      </c>
      <c r="G2036" s="2">
        <v>4</v>
      </c>
      <c r="H2036" s="3">
        <v>383.51</v>
      </c>
      <c r="I2036" s="2">
        <v>0</v>
      </c>
      <c r="J2036" s="3">
        <v>0</v>
      </c>
      <c r="K2036" s="3">
        <v>1534.04</v>
      </c>
      <c r="L2036" s="3">
        <v>1143.5999999999999</v>
      </c>
      <c r="M2036" s="3">
        <v>390.44</v>
      </c>
      <c r="N2036" s="2" t="s">
        <v>1122</v>
      </c>
      <c r="O2036" s="2" t="s">
        <v>24</v>
      </c>
      <c r="P2036" s="2" t="s">
        <v>25</v>
      </c>
      <c r="Q2036" s="2" t="s">
        <v>1450</v>
      </c>
      <c r="R2036" s="2" t="s">
        <v>49</v>
      </c>
    </row>
    <row r="2037" spans="1:18" x14ac:dyDescent="0.25">
      <c r="A2037" s="2" t="s">
        <v>4185</v>
      </c>
      <c r="B2037" s="6">
        <v>45825</v>
      </c>
      <c r="C2037" s="2" t="s">
        <v>554</v>
      </c>
      <c r="D2037" s="2" t="s">
        <v>95</v>
      </c>
      <c r="E2037" s="2" t="s">
        <v>968</v>
      </c>
      <c r="F2037" s="2" t="s">
        <v>1738</v>
      </c>
      <c r="G2037" s="2">
        <v>2</v>
      </c>
      <c r="H2037" s="3">
        <v>522.78</v>
      </c>
      <c r="I2037" s="2">
        <v>15</v>
      </c>
      <c r="J2037" s="3">
        <v>156.83000000000001</v>
      </c>
      <c r="K2037" s="3">
        <v>888.73</v>
      </c>
      <c r="L2037" s="3">
        <v>791.74</v>
      </c>
      <c r="M2037" s="3">
        <v>96.99</v>
      </c>
      <c r="N2037" s="2" t="s">
        <v>68</v>
      </c>
      <c r="O2037" s="2" t="s">
        <v>24</v>
      </c>
      <c r="P2037" s="2" t="s">
        <v>25</v>
      </c>
      <c r="Q2037" s="2" t="s">
        <v>1336</v>
      </c>
      <c r="R2037" s="2" t="s">
        <v>49</v>
      </c>
    </row>
    <row r="2038" spans="1:18" x14ac:dyDescent="0.25">
      <c r="A2038" s="2" t="s">
        <v>4339</v>
      </c>
      <c r="B2038" s="6">
        <v>45825</v>
      </c>
      <c r="C2038" s="2" t="s">
        <v>1729</v>
      </c>
      <c r="D2038" s="2" t="s">
        <v>65</v>
      </c>
      <c r="E2038" s="2" t="s">
        <v>66</v>
      </c>
      <c r="F2038" s="2" t="s">
        <v>1310</v>
      </c>
      <c r="G2038" s="2">
        <v>2</v>
      </c>
      <c r="H2038" s="3">
        <v>172.63</v>
      </c>
      <c r="I2038" s="2">
        <v>5</v>
      </c>
      <c r="J2038" s="3">
        <v>17.260000000000002</v>
      </c>
      <c r="K2038" s="3">
        <v>328</v>
      </c>
      <c r="L2038" s="3">
        <v>284</v>
      </c>
      <c r="M2038" s="3">
        <v>44</v>
      </c>
      <c r="N2038" s="2" t="s">
        <v>23</v>
      </c>
      <c r="O2038" s="2" t="s">
        <v>24</v>
      </c>
      <c r="P2038" s="2" t="s">
        <v>25</v>
      </c>
      <c r="Q2038" s="2" t="s">
        <v>3954</v>
      </c>
      <c r="R2038" s="2" t="s">
        <v>49</v>
      </c>
    </row>
    <row r="2039" spans="1:18" x14ac:dyDescent="0.25">
      <c r="A2039" s="2" t="s">
        <v>1524</v>
      </c>
      <c r="B2039" s="6">
        <v>45824</v>
      </c>
      <c r="C2039" s="2" t="s">
        <v>1525</v>
      </c>
      <c r="D2039" s="2" t="s">
        <v>220</v>
      </c>
      <c r="E2039" s="2" t="s">
        <v>1169</v>
      </c>
      <c r="F2039" s="2" t="s">
        <v>1526</v>
      </c>
      <c r="G2039" s="2">
        <v>3</v>
      </c>
      <c r="H2039" s="3">
        <v>332.74</v>
      </c>
      <c r="I2039" s="2">
        <v>0</v>
      </c>
      <c r="J2039" s="3">
        <v>0</v>
      </c>
      <c r="K2039" s="3">
        <v>998.22</v>
      </c>
      <c r="L2039" s="3">
        <v>615.80999999999995</v>
      </c>
      <c r="M2039" s="3">
        <v>382.41</v>
      </c>
      <c r="N2039" s="2" t="s">
        <v>80</v>
      </c>
      <c r="O2039" s="2" t="s">
        <v>24</v>
      </c>
      <c r="P2039" s="2" t="s">
        <v>25</v>
      </c>
      <c r="Q2039" s="2" t="s">
        <v>1527</v>
      </c>
      <c r="R2039" s="2" t="s">
        <v>49</v>
      </c>
    </row>
    <row r="2040" spans="1:18" x14ac:dyDescent="0.25">
      <c r="A2040" s="2" t="s">
        <v>1547</v>
      </c>
      <c r="B2040" s="6">
        <v>45824</v>
      </c>
      <c r="C2040" s="2" t="s">
        <v>1548</v>
      </c>
      <c r="D2040" s="2" t="s">
        <v>242</v>
      </c>
      <c r="E2040" s="2" t="s">
        <v>248</v>
      </c>
      <c r="F2040" s="2" t="s">
        <v>249</v>
      </c>
      <c r="G2040" s="2">
        <v>2</v>
      </c>
      <c r="H2040" s="3">
        <v>80.5</v>
      </c>
      <c r="I2040" s="2">
        <v>0</v>
      </c>
      <c r="J2040" s="3">
        <v>0</v>
      </c>
      <c r="K2040" s="3">
        <v>161</v>
      </c>
      <c r="L2040" s="3">
        <v>124.5</v>
      </c>
      <c r="M2040" s="3">
        <v>36.5</v>
      </c>
      <c r="N2040" s="2" t="s">
        <v>47</v>
      </c>
      <c r="O2040" s="2" t="s">
        <v>24</v>
      </c>
      <c r="P2040" s="2" t="s">
        <v>25</v>
      </c>
      <c r="Q2040" s="2" t="s">
        <v>1549</v>
      </c>
      <c r="R2040" s="2" t="s">
        <v>49</v>
      </c>
    </row>
    <row r="2041" spans="1:18" x14ac:dyDescent="0.25">
      <c r="A2041" s="2" t="s">
        <v>3062</v>
      </c>
      <c r="B2041" s="6">
        <v>45824</v>
      </c>
      <c r="C2041" s="2" t="s">
        <v>3063</v>
      </c>
      <c r="D2041" s="2" t="s">
        <v>302</v>
      </c>
      <c r="E2041" s="2" t="s">
        <v>968</v>
      </c>
      <c r="F2041" s="2" t="s">
        <v>969</v>
      </c>
      <c r="G2041" s="2">
        <v>1</v>
      </c>
      <c r="H2041" s="3">
        <v>343.56</v>
      </c>
      <c r="I2041" s="2">
        <v>0</v>
      </c>
      <c r="J2041" s="3">
        <v>0</v>
      </c>
      <c r="K2041" s="3">
        <v>343.56</v>
      </c>
      <c r="L2041" s="3">
        <v>216.32</v>
      </c>
      <c r="M2041" s="3">
        <v>127.24</v>
      </c>
      <c r="N2041" s="2" t="s">
        <v>40</v>
      </c>
      <c r="O2041" s="2" t="s">
        <v>24</v>
      </c>
      <c r="P2041" s="2" t="s">
        <v>25</v>
      </c>
      <c r="Q2041" s="2" t="s">
        <v>1458</v>
      </c>
      <c r="R2041" s="2" t="s">
        <v>49</v>
      </c>
    </row>
    <row r="2042" spans="1:18" x14ac:dyDescent="0.25">
      <c r="A2042" s="2" t="s">
        <v>3110</v>
      </c>
      <c r="B2042" s="6">
        <v>45824</v>
      </c>
      <c r="C2042" s="2" t="s">
        <v>3111</v>
      </c>
      <c r="D2042" s="2" t="s">
        <v>2552</v>
      </c>
      <c r="E2042" s="2" t="s">
        <v>1372</v>
      </c>
      <c r="F2042" s="2" t="s">
        <v>2629</v>
      </c>
      <c r="G2042" s="2">
        <v>5</v>
      </c>
      <c r="H2042" s="3">
        <v>72.930000000000007</v>
      </c>
      <c r="I2042" s="2">
        <v>15</v>
      </c>
      <c r="J2042" s="3">
        <v>54.7</v>
      </c>
      <c r="K2042" s="3">
        <v>309.95</v>
      </c>
      <c r="L2042" s="3">
        <v>271.25</v>
      </c>
      <c r="M2042" s="3">
        <v>38.700000000000003</v>
      </c>
      <c r="N2042" s="2" t="s">
        <v>23</v>
      </c>
      <c r="O2042" s="2" t="s">
        <v>24</v>
      </c>
      <c r="P2042" s="2" t="s">
        <v>25</v>
      </c>
      <c r="Q2042" s="2" t="s">
        <v>2542</v>
      </c>
      <c r="R2042" s="2" t="s">
        <v>49</v>
      </c>
    </row>
    <row r="2043" spans="1:18" x14ac:dyDescent="0.25">
      <c r="A2043" s="2" t="s">
        <v>3576</v>
      </c>
      <c r="B2043" s="6">
        <v>45824</v>
      </c>
      <c r="C2043" s="2" t="s">
        <v>1441</v>
      </c>
      <c r="D2043" s="2" t="s">
        <v>732</v>
      </c>
      <c r="E2043" s="2" t="s">
        <v>887</v>
      </c>
      <c r="F2043" s="2" t="s">
        <v>2847</v>
      </c>
      <c r="G2043" s="2">
        <v>3</v>
      </c>
      <c r="H2043" s="3">
        <v>743.18</v>
      </c>
      <c r="I2043" s="2">
        <v>15</v>
      </c>
      <c r="J2043" s="3">
        <v>334.43</v>
      </c>
      <c r="K2043" s="3">
        <v>1895.11</v>
      </c>
      <c r="L2043" s="3">
        <v>1196.1600000000001</v>
      </c>
      <c r="M2043" s="3">
        <v>698.95</v>
      </c>
      <c r="N2043" s="2" t="s">
        <v>133</v>
      </c>
      <c r="O2043" s="2" t="s">
        <v>24</v>
      </c>
      <c r="P2043" s="2" t="s">
        <v>33</v>
      </c>
      <c r="Q2043" s="2" t="s">
        <v>3563</v>
      </c>
      <c r="R2043" s="2" t="s">
        <v>49</v>
      </c>
    </row>
    <row r="2044" spans="1:18" x14ac:dyDescent="0.25">
      <c r="A2044" s="2" t="s">
        <v>3582</v>
      </c>
      <c r="B2044" s="6">
        <v>45824</v>
      </c>
      <c r="C2044" s="2" t="s">
        <v>593</v>
      </c>
      <c r="D2044" s="2" t="s">
        <v>2158</v>
      </c>
      <c r="E2044" s="2" t="s">
        <v>1031</v>
      </c>
      <c r="F2044" s="2" t="s">
        <v>2312</v>
      </c>
      <c r="G2044" s="2">
        <v>3</v>
      </c>
      <c r="H2044" s="3">
        <v>91.61</v>
      </c>
      <c r="I2044" s="2">
        <v>5</v>
      </c>
      <c r="J2044" s="3">
        <v>13.74</v>
      </c>
      <c r="K2044" s="3">
        <v>261.08999999999997</v>
      </c>
      <c r="L2044" s="3">
        <v>212.1</v>
      </c>
      <c r="M2044" s="3">
        <v>48.99</v>
      </c>
      <c r="N2044" s="2" t="s">
        <v>68</v>
      </c>
      <c r="O2044" s="2" t="s">
        <v>24</v>
      </c>
      <c r="P2044" s="2" t="s">
        <v>55</v>
      </c>
      <c r="Q2044" s="2" t="s">
        <v>3583</v>
      </c>
      <c r="R2044" s="2" t="s">
        <v>49</v>
      </c>
    </row>
    <row r="2045" spans="1:18" x14ac:dyDescent="0.25">
      <c r="A2045" s="2" t="s">
        <v>3688</v>
      </c>
      <c r="B2045" s="6">
        <v>45824</v>
      </c>
      <c r="C2045" s="2" t="s">
        <v>604</v>
      </c>
      <c r="D2045" s="2" t="s">
        <v>302</v>
      </c>
      <c r="E2045" s="2" t="s">
        <v>681</v>
      </c>
      <c r="F2045" s="2" t="s">
        <v>1449</v>
      </c>
      <c r="G2045" s="2">
        <v>5</v>
      </c>
      <c r="H2045" s="3">
        <v>345.01</v>
      </c>
      <c r="I2045" s="2">
        <v>0</v>
      </c>
      <c r="J2045" s="3">
        <v>0</v>
      </c>
      <c r="K2045" s="3">
        <v>1725.05</v>
      </c>
      <c r="L2045" s="3">
        <v>1081.5999999999999</v>
      </c>
      <c r="M2045" s="3">
        <v>643.45000000000005</v>
      </c>
      <c r="N2045" s="2" t="s">
        <v>40</v>
      </c>
      <c r="O2045" s="2" t="s">
        <v>24</v>
      </c>
      <c r="P2045" s="2" t="s">
        <v>25</v>
      </c>
      <c r="Q2045" s="2" t="s">
        <v>1846</v>
      </c>
      <c r="R2045" s="2" t="s">
        <v>49</v>
      </c>
    </row>
    <row r="2046" spans="1:18" x14ac:dyDescent="0.25">
      <c r="A2046" s="2" t="s">
        <v>4121</v>
      </c>
      <c r="B2046" s="6">
        <v>45824</v>
      </c>
      <c r="C2046" s="2" t="s">
        <v>2115</v>
      </c>
      <c r="D2046" s="2" t="s">
        <v>1030</v>
      </c>
      <c r="E2046" s="2" t="s">
        <v>85</v>
      </c>
      <c r="F2046" s="2" t="s">
        <v>292</v>
      </c>
      <c r="G2046" s="2">
        <v>3</v>
      </c>
      <c r="H2046" s="3">
        <v>307</v>
      </c>
      <c r="I2046" s="2">
        <v>20</v>
      </c>
      <c r="J2046" s="3">
        <v>184.2</v>
      </c>
      <c r="K2046" s="3">
        <v>736.8</v>
      </c>
      <c r="L2046" s="3">
        <v>597.48</v>
      </c>
      <c r="M2046" s="3">
        <v>139.32</v>
      </c>
      <c r="N2046" s="2" t="s">
        <v>68</v>
      </c>
      <c r="O2046" s="2" t="s">
        <v>24</v>
      </c>
      <c r="P2046" s="2" t="s">
        <v>25</v>
      </c>
      <c r="Q2046" s="2" t="s">
        <v>506</v>
      </c>
      <c r="R2046" s="2" t="s">
        <v>49</v>
      </c>
    </row>
    <row r="2047" spans="1:18" x14ac:dyDescent="0.25">
      <c r="A2047" s="2" t="s">
        <v>4509</v>
      </c>
      <c r="B2047" s="6">
        <v>45824</v>
      </c>
      <c r="C2047" s="2" t="s">
        <v>3115</v>
      </c>
      <c r="D2047" s="2" t="s">
        <v>170</v>
      </c>
      <c r="E2047" s="2" t="s">
        <v>66</v>
      </c>
      <c r="F2047" s="2" t="s">
        <v>373</v>
      </c>
      <c r="G2047" s="2">
        <v>7</v>
      </c>
      <c r="H2047" s="3">
        <v>233.9</v>
      </c>
      <c r="I2047" s="2">
        <v>15</v>
      </c>
      <c r="J2047" s="3">
        <v>245.59</v>
      </c>
      <c r="K2047" s="3">
        <v>1391.71</v>
      </c>
      <c r="L2047" s="3">
        <v>1336.3</v>
      </c>
      <c r="M2047" s="3">
        <v>55.41</v>
      </c>
      <c r="N2047" s="2" t="s">
        <v>40</v>
      </c>
      <c r="O2047" s="2" t="s">
        <v>24</v>
      </c>
      <c r="P2047" s="2" t="s">
        <v>25</v>
      </c>
      <c r="Q2047" s="2" t="s">
        <v>346</v>
      </c>
      <c r="R2047" s="2" t="s">
        <v>49</v>
      </c>
    </row>
    <row r="2048" spans="1:18" x14ac:dyDescent="0.25">
      <c r="A2048" s="2" t="s">
        <v>620</v>
      </c>
      <c r="B2048" s="6">
        <v>45823</v>
      </c>
      <c r="C2048" s="2" t="s">
        <v>621</v>
      </c>
      <c r="D2048" s="2" t="s">
        <v>622</v>
      </c>
      <c r="E2048" s="2" t="s">
        <v>623</v>
      </c>
      <c r="F2048" s="2" t="s">
        <v>624</v>
      </c>
      <c r="G2048" s="2">
        <v>1</v>
      </c>
      <c r="H2048" s="3">
        <v>327.08</v>
      </c>
      <c r="I2048" s="2">
        <v>0</v>
      </c>
      <c r="J2048" s="3">
        <v>0</v>
      </c>
      <c r="K2048" s="3">
        <v>376.14</v>
      </c>
      <c r="L2048" s="3">
        <v>274.61</v>
      </c>
      <c r="M2048" s="3">
        <v>101.53</v>
      </c>
      <c r="N2048" s="2" t="s">
        <v>23</v>
      </c>
      <c r="O2048" s="2" t="s">
        <v>24</v>
      </c>
      <c r="P2048" s="2" t="s">
        <v>25</v>
      </c>
      <c r="Q2048" s="2" t="s">
        <v>625</v>
      </c>
      <c r="R2048" s="2" t="s">
        <v>27</v>
      </c>
    </row>
    <row r="2049" spans="1:18" x14ac:dyDescent="0.25">
      <c r="A2049" s="2" t="s">
        <v>1346</v>
      </c>
      <c r="B2049" s="6">
        <v>45823</v>
      </c>
      <c r="C2049" s="2" t="s">
        <v>1062</v>
      </c>
      <c r="D2049" s="2" t="s">
        <v>856</v>
      </c>
      <c r="E2049" s="2" t="s">
        <v>1347</v>
      </c>
      <c r="F2049" s="2" t="s">
        <v>1313</v>
      </c>
      <c r="G2049" s="2">
        <v>6</v>
      </c>
      <c r="H2049" s="3">
        <v>306.69</v>
      </c>
      <c r="I2049" s="2">
        <v>0</v>
      </c>
      <c r="J2049" s="3">
        <v>0</v>
      </c>
      <c r="K2049" s="3">
        <v>2116.16</v>
      </c>
      <c r="L2049" s="3">
        <v>1237.8</v>
      </c>
      <c r="M2049" s="3">
        <v>878.36</v>
      </c>
      <c r="N2049" s="2" t="s">
        <v>68</v>
      </c>
      <c r="O2049" s="2" t="s">
        <v>24</v>
      </c>
      <c r="P2049" s="2" t="s">
        <v>25</v>
      </c>
      <c r="Q2049" s="2" t="s">
        <v>480</v>
      </c>
      <c r="R2049" s="2" t="s">
        <v>27</v>
      </c>
    </row>
    <row r="2050" spans="1:18" x14ac:dyDescent="0.25">
      <c r="A2050" s="2" t="s">
        <v>1684</v>
      </c>
      <c r="B2050" s="6">
        <v>45823</v>
      </c>
      <c r="C2050" s="2" t="s">
        <v>940</v>
      </c>
      <c r="D2050" s="2" t="s">
        <v>214</v>
      </c>
      <c r="E2050" s="2" t="s">
        <v>1092</v>
      </c>
      <c r="F2050" s="2" t="s">
        <v>1685</v>
      </c>
      <c r="G2050" s="2">
        <v>5</v>
      </c>
      <c r="H2050" s="3">
        <v>147.97</v>
      </c>
      <c r="I2050" s="2">
        <v>15</v>
      </c>
      <c r="J2050" s="3">
        <v>110.98</v>
      </c>
      <c r="K2050" s="3">
        <v>723.2</v>
      </c>
      <c r="L2050" s="3">
        <v>564</v>
      </c>
      <c r="M2050" s="3">
        <v>159.19999999999999</v>
      </c>
      <c r="N2050" s="2" t="s">
        <v>133</v>
      </c>
      <c r="O2050" s="2" t="s">
        <v>24</v>
      </c>
      <c r="P2050" s="2" t="s">
        <v>25</v>
      </c>
      <c r="Q2050" s="2" t="s">
        <v>1686</v>
      </c>
      <c r="R2050" s="2" t="s">
        <v>27</v>
      </c>
    </row>
    <row r="2051" spans="1:18" x14ac:dyDescent="0.25">
      <c r="A2051" s="2" t="s">
        <v>1720</v>
      </c>
      <c r="B2051" s="6">
        <v>45823</v>
      </c>
      <c r="C2051" s="2" t="s">
        <v>175</v>
      </c>
      <c r="D2051" s="2" t="s">
        <v>314</v>
      </c>
      <c r="E2051" s="2" t="s">
        <v>78</v>
      </c>
      <c r="F2051" s="2" t="s">
        <v>79</v>
      </c>
      <c r="G2051" s="2">
        <v>5</v>
      </c>
      <c r="H2051" s="3">
        <v>329.69</v>
      </c>
      <c r="I2051" s="2">
        <v>5</v>
      </c>
      <c r="J2051" s="3">
        <v>82.42</v>
      </c>
      <c r="K2051" s="3">
        <v>1800.93</v>
      </c>
      <c r="L2051" s="3">
        <v>1236.25</v>
      </c>
      <c r="M2051" s="3">
        <v>564.67999999999995</v>
      </c>
      <c r="N2051" s="2" t="s">
        <v>23</v>
      </c>
      <c r="O2051" s="2" t="s">
        <v>24</v>
      </c>
      <c r="P2051" s="2" t="s">
        <v>25</v>
      </c>
      <c r="Q2051" s="2" t="s">
        <v>1721</v>
      </c>
      <c r="R2051" s="2" t="s">
        <v>27</v>
      </c>
    </row>
    <row r="2052" spans="1:18" x14ac:dyDescent="0.25">
      <c r="A2052" s="2" t="s">
        <v>1792</v>
      </c>
      <c r="B2052" s="6">
        <v>45823</v>
      </c>
      <c r="C2052" s="2" t="s">
        <v>325</v>
      </c>
      <c r="D2052" s="2" t="s">
        <v>882</v>
      </c>
      <c r="E2052" s="2" t="s">
        <v>148</v>
      </c>
      <c r="F2052" s="2" t="s">
        <v>149</v>
      </c>
      <c r="G2052" s="2">
        <v>3</v>
      </c>
      <c r="H2052" s="3">
        <v>270.85000000000002</v>
      </c>
      <c r="I2052" s="2">
        <v>0</v>
      </c>
      <c r="J2052" s="3">
        <v>0</v>
      </c>
      <c r="K2052" s="3">
        <v>934.43</v>
      </c>
      <c r="L2052" s="3">
        <v>583.91999999999996</v>
      </c>
      <c r="M2052" s="3">
        <v>350.51</v>
      </c>
      <c r="N2052" s="2" t="s">
        <v>23</v>
      </c>
      <c r="O2052" s="2" t="s">
        <v>24</v>
      </c>
      <c r="P2052" s="2" t="s">
        <v>25</v>
      </c>
      <c r="Q2052" s="2" t="s">
        <v>1793</v>
      </c>
      <c r="R2052" s="2" t="s">
        <v>27</v>
      </c>
    </row>
    <row r="2053" spans="1:18" x14ac:dyDescent="0.25">
      <c r="A2053" s="2" t="s">
        <v>2970</v>
      </c>
      <c r="B2053" s="6">
        <v>45823</v>
      </c>
      <c r="C2053" s="2" t="s">
        <v>246</v>
      </c>
      <c r="D2053" s="2" t="s">
        <v>518</v>
      </c>
      <c r="E2053" s="2" t="s">
        <v>2051</v>
      </c>
      <c r="F2053" s="2" t="s">
        <v>556</v>
      </c>
      <c r="G2053" s="2">
        <v>3</v>
      </c>
      <c r="H2053" s="3">
        <v>407.72</v>
      </c>
      <c r="I2053" s="2">
        <v>15</v>
      </c>
      <c r="J2053" s="3">
        <v>183.47</v>
      </c>
      <c r="K2053" s="3">
        <v>1195.6400000000001</v>
      </c>
      <c r="L2053" s="3">
        <v>1023.72</v>
      </c>
      <c r="M2053" s="3">
        <v>171.92</v>
      </c>
      <c r="N2053" s="2" t="s">
        <v>80</v>
      </c>
      <c r="O2053" s="2" t="s">
        <v>24</v>
      </c>
      <c r="P2053" s="2" t="s">
        <v>25</v>
      </c>
      <c r="Q2053" s="2" t="s">
        <v>1736</v>
      </c>
      <c r="R2053" s="2" t="s">
        <v>27</v>
      </c>
    </row>
    <row r="2054" spans="1:18" x14ac:dyDescent="0.25">
      <c r="A2054" s="2" t="s">
        <v>3014</v>
      </c>
      <c r="B2054" s="6">
        <v>45823</v>
      </c>
      <c r="C2054" s="2" t="s">
        <v>1058</v>
      </c>
      <c r="D2054" s="2" t="s">
        <v>37</v>
      </c>
      <c r="E2054" s="2" t="s">
        <v>366</v>
      </c>
      <c r="F2054" s="2" t="s">
        <v>367</v>
      </c>
      <c r="G2054" s="2">
        <v>3</v>
      </c>
      <c r="H2054" s="3">
        <v>234.86</v>
      </c>
      <c r="I2054" s="2">
        <v>0</v>
      </c>
      <c r="J2054" s="3">
        <v>0</v>
      </c>
      <c r="K2054" s="3">
        <v>810.27</v>
      </c>
      <c r="L2054" s="3">
        <v>639.69000000000005</v>
      </c>
      <c r="M2054" s="3">
        <v>170.58</v>
      </c>
      <c r="N2054" s="2" t="s">
        <v>47</v>
      </c>
      <c r="O2054" s="2" t="s">
        <v>24</v>
      </c>
      <c r="P2054" s="2" t="s">
        <v>33</v>
      </c>
      <c r="Q2054" s="2" t="s">
        <v>1994</v>
      </c>
      <c r="R2054" s="2" t="s">
        <v>27</v>
      </c>
    </row>
    <row r="2055" spans="1:18" x14ac:dyDescent="0.25">
      <c r="A2055" s="2" t="s">
        <v>4036</v>
      </c>
      <c r="B2055" s="6">
        <v>45823</v>
      </c>
      <c r="C2055" s="2" t="s">
        <v>3469</v>
      </c>
      <c r="D2055" s="2" t="s">
        <v>509</v>
      </c>
      <c r="E2055" s="2" t="s">
        <v>877</v>
      </c>
      <c r="F2055" s="2" t="s">
        <v>878</v>
      </c>
      <c r="G2055" s="2">
        <v>4</v>
      </c>
      <c r="H2055" s="3">
        <v>291.93</v>
      </c>
      <c r="I2055" s="2">
        <v>10</v>
      </c>
      <c r="J2055" s="3">
        <v>116.77</v>
      </c>
      <c r="K2055" s="3">
        <v>1208.5899999999999</v>
      </c>
      <c r="L2055" s="3">
        <v>1014.8</v>
      </c>
      <c r="M2055" s="3">
        <v>193.79</v>
      </c>
      <c r="N2055" s="2" t="s">
        <v>80</v>
      </c>
      <c r="O2055" s="2" t="s">
        <v>24</v>
      </c>
      <c r="P2055" s="2" t="s">
        <v>25</v>
      </c>
      <c r="Q2055" s="2" t="s">
        <v>557</v>
      </c>
      <c r="R2055" s="2" t="s">
        <v>27</v>
      </c>
    </row>
    <row r="2056" spans="1:18" x14ac:dyDescent="0.25">
      <c r="A2056" s="2" t="s">
        <v>4162</v>
      </c>
      <c r="B2056" s="6">
        <v>45823</v>
      </c>
      <c r="C2056" s="2" t="s">
        <v>703</v>
      </c>
      <c r="D2056" s="2" t="s">
        <v>20</v>
      </c>
      <c r="E2056" s="2" t="s">
        <v>148</v>
      </c>
      <c r="F2056" s="2" t="s">
        <v>149</v>
      </c>
      <c r="G2056" s="2">
        <v>4</v>
      </c>
      <c r="H2056" s="3">
        <v>416.08</v>
      </c>
      <c r="I2056" s="2">
        <v>20</v>
      </c>
      <c r="J2056" s="3">
        <v>332.86</v>
      </c>
      <c r="K2056" s="3">
        <v>1531.18</v>
      </c>
      <c r="L2056" s="3">
        <v>1278.56</v>
      </c>
      <c r="M2056" s="3">
        <v>252.62</v>
      </c>
      <c r="N2056" s="2" t="s">
        <v>133</v>
      </c>
      <c r="O2056" s="2" t="s">
        <v>24</v>
      </c>
      <c r="P2056" s="2" t="s">
        <v>55</v>
      </c>
      <c r="Q2056" s="2" t="s">
        <v>3885</v>
      </c>
      <c r="R2056" s="2" t="s">
        <v>27</v>
      </c>
    </row>
    <row r="2057" spans="1:18" x14ac:dyDescent="0.25">
      <c r="A2057" s="2" t="s">
        <v>4176</v>
      </c>
      <c r="B2057" s="6">
        <v>45823</v>
      </c>
      <c r="C2057" s="2" t="s">
        <v>1062</v>
      </c>
      <c r="D2057" s="2" t="s">
        <v>530</v>
      </c>
      <c r="E2057" s="2" t="s">
        <v>1247</v>
      </c>
      <c r="F2057" s="2" t="s">
        <v>1248</v>
      </c>
      <c r="G2057" s="2">
        <v>5</v>
      </c>
      <c r="H2057" s="3">
        <v>133.51</v>
      </c>
      <c r="I2057" s="2">
        <v>10</v>
      </c>
      <c r="J2057" s="3">
        <v>66.75</v>
      </c>
      <c r="K2057" s="3">
        <v>690.92</v>
      </c>
      <c r="L2057" s="3">
        <v>478.5</v>
      </c>
      <c r="M2057" s="3">
        <v>212.42</v>
      </c>
      <c r="N2057" s="2" t="s">
        <v>40</v>
      </c>
      <c r="O2057" s="2" t="s">
        <v>24</v>
      </c>
      <c r="P2057" s="2" t="s">
        <v>25</v>
      </c>
      <c r="Q2057" s="2" t="s">
        <v>2590</v>
      </c>
      <c r="R2057" s="2" t="s">
        <v>27</v>
      </c>
    </row>
    <row r="2058" spans="1:18" x14ac:dyDescent="0.25">
      <c r="A2058" s="2" t="s">
        <v>4271</v>
      </c>
      <c r="B2058" s="6">
        <v>45823</v>
      </c>
      <c r="C2058" s="2" t="s">
        <v>3904</v>
      </c>
      <c r="D2058" s="2" t="s">
        <v>530</v>
      </c>
      <c r="E2058" s="2" t="s">
        <v>1247</v>
      </c>
      <c r="F2058" s="2" t="s">
        <v>474</v>
      </c>
      <c r="G2058" s="2">
        <v>4</v>
      </c>
      <c r="H2058" s="3">
        <v>125.15</v>
      </c>
      <c r="I2058" s="2">
        <v>20</v>
      </c>
      <c r="J2058" s="3">
        <v>100.12</v>
      </c>
      <c r="K2058" s="3">
        <v>460.55</v>
      </c>
      <c r="L2058" s="3">
        <v>382.8</v>
      </c>
      <c r="M2058" s="3">
        <v>77.75</v>
      </c>
      <c r="N2058" s="2" t="s">
        <v>133</v>
      </c>
      <c r="O2058" s="2" t="s">
        <v>24</v>
      </c>
      <c r="P2058" s="2" t="s">
        <v>55</v>
      </c>
      <c r="Q2058" s="2" t="s">
        <v>1458</v>
      </c>
      <c r="R2058" s="2" t="s">
        <v>27</v>
      </c>
    </row>
    <row r="2059" spans="1:18" x14ac:dyDescent="0.25">
      <c r="A2059" s="2" t="s">
        <v>4273</v>
      </c>
      <c r="B2059" s="6">
        <v>45823</v>
      </c>
      <c r="C2059" s="2" t="s">
        <v>3585</v>
      </c>
      <c r="D2059" s="2" t="s">
        <v>2135</v>
      </c>
      <c r="E2059" s="2" t="s">
        <v>1109</v>
      </c>
      <c r="F2059" s="2" t="s">
        <v>2027</v>
      </c>
      <c r="G2059" s="2">
        <v>1</v>
      </c>
      <c r="H2059" s="3">
        <v>68.95</v>
      </c>
      <c r="I2059" s="2">
        <v>15</v>
      </c>
      <c r="J2059" s="3">
        <v>10.34</v>
      </c>
      <c r="K2059" s="3">
        <v>67.400000000000006</v>
      </c>
      <c r="L2059" s="3">
        <v>57.89</v>
      </c>
      <c r="M2059" s="3">
        <v>9.51</v>
      </c>
      <c r="N2059" s="2" t="s">
        <v>23</v>
      </c>
      <c r="O2059" s="2" t="s">
        <v>24</v>
      </c>
      <c r="P2059" s="2" t="s">
        <v>25</v>
      </c>
      <c r="Q2059" s="2" t="s">
        <v>2413</v>
      </c>
      <c r="R2059" s="2" t="s">
        <v>27</v>
      </c>
    </row>
    <row r="2060" spans="1:18" x14ac:dyDescent="0.25">
      <c r="A2060" s="2" t="s">
        <v>2650</v>
      </c>
      <c r="B2060" s="6">
        <v>45822</v>
      </c>
      <c r="C2060" s="2" t="s">
        <v>2651</v>
      </c>
      <c r="D2060" s="2" t="s">
        <v>176</v>
      </c>
      <c r="E2060" s="2" t="s">
        <v>1233</v>
      </c>
      <c r="F2060" s="2" t="s">
        <v>929</v>
      </c>
      <c r="G2060" s="2">
        <v>2</v>
      </c>
      <c r="H2060" s="3">
        <v>355.64</v>
      </c>
      <c r="I2060" s="2">
        <v>0</v>
      </c>
      <c r="J2060" s="3">
        <v>0</v>
      </c>
      <c r="K2060" s="3">
        <v>817.97</v>
      </c>
      <c r="L2060" s="3">
        <v>606.82000000000005</v>
      </c>
      <c r="M2060" s="3">
        <v>211.15</v>
      </c>
      <c r="N2060" s="2" t="s">
        <v>133</v>
      </c>
      <c r="O2060" s="2" t="s">
        <v>24</v>
      </c>
      <c r="P2060" s="2" t="s">
        <v>55</v>
      </c>
      <c r="Q2060" s="2" t="s">
        <v>2298</v>
      </c>
      <c r="R2060" s="2" t="s">
        <v>27</v>
      </c>
    </row>
    <row r="2061" spans="1:18" x14ac:dyDescent="0.25">
      <c r="A2061" s="2" t="s">
        <v>3794</v>
      </c>
      <c r="B2061" s="6">
        <v>45822</v>
      </c>
      <c r="C2061" s="2" t="s">
        <v>307</v>
      </c>
      <c r="D2061" s="2" t="s">
        <v>147</v>
      </c>
      <c r="E2061" s="2" t="s">
        <v>1157</v>
      </c>
      <c r="F2061" s="2" t="s">
        <v>1158</v>
      </c>
      <c r="G2061" s="2">
        <v>8</v>
      </c>
      <c r="H2061" s="3">
        <v>378.58</v>
      </c>
      <c r="I2061" s="2">
        <v>0</v>
      </c>
      <c r="J2061" s="3">
        <v>0</v>
      </c>
      <c r="K2061" s="3">
        <v>3482.94</v>
      </c>
      <c r="L2061" s="3">
        <v>2089.7600000000002</v>
      </c>
      <c r="M2061" s="3">
        <v>1393.18</v>
      </c>
      <c r="N2061" s="2" t="s">
        <v>40</v>
      </c>
      <c r="O2061" s="2" t="s">
        <v>24</v>
      </c>
      <c r="P2061" s="2" t="s">
        <v>25</v>
      </c>
      <c r="Q2061" s="2" t="s">
        <v>625</v>
      </c>
      <c r="R2061" s="2" t="s">
        <v>27</v>
      </c>
    </row>
    <row r="2062" spans="1:18" x14ac:dyDescent="0.25">
      <c r="A2062" s="2" t="s">
        <v>4333</v>
      </c>
      <c r="B2062" s="6">
        <v>45822</v>
      </c>
      <c r="C2062" s="2" t="s">
        <v>4033</v>
      </c>
      <c r="D2062" s="2" t="s">
        <v>147</v>
      </c>
      <c r="E2062" s="2" t="s">
        <v>303</v>
      </c>
      <c r="F2062" s="2" t="s">
        <v>4209</v>
      </c>
      <c r="G2062" s="2">
        <v>3</v>
      </c>
      <c r="H2062" s="3">
        <v>332.73</v>
      </c>
      <c r="I2062" s="2">
        <v>5</v>
      </c>
      <c r="J2062" s="3">
        <v>49.91</v>
      </c>
      <c r="K2062" s="3">
        <v>1090.52</v>
      </c>
      <c r="L2062" s="3">
        <v>783.66</v>
      </c>
      <c r="M2062" s="3">
        <v>306.86</v>
      </c>
      <c r="N2062" s="2" t="s">
        <v>133</v>
      </c>
      <c r="O2062" s="2" t="s">
        <v>24</v>
      </c>
      <c r="P2062" s="2" t="s">
        <v>25</v>
      </c>
      <c r="Q2062" s="2" t="s">
        <v>244</v>
      </c>
      <c r="R2062" s="2" t="s">
        <v>27</v>
      </c>
    </row>
    <row r="2063" spans="1:18" x14ac:dyDescent="0.25">
      <c r="A2063" s="2" t="s">
        <v>4459</v>
      </c>
      <c r="B2063" s="6">
        <v>45822</v>
      </c>
      <c r="C2063" s="2" t="s">
        <v>2702</v>
      </c>
      <c r="D2063" s="2" t="s">
        <v>1490</v>
      </c>
      <c r="E2063" s="2" t="s">
        <v>232</v>
      </c>
      <c r="F2063" s="2" t="s">
        <v>239</v>
      </c>
      <c r="G2063" s="2">
        <v>2</v>
      </c>
      <c r="H2063" s="3">
        <v>102.51</v>
      </c>
      <c r="I2063" s="2">
        <v>10</v>
      </c>
      <c r="J2063" s="3">
        <v>20.5</v>
      </c>
      <c r="K2063" s="3">
        <v>212.2</v>
      </c>
      <c r="L2063" s="3">
        <v>177.44</v>
      </c>
      <c r="M2063" s="3">
        <v>34.76</v>
      </c>
      <c r="N2063" s="2" t="s">
        <v>23</v>
      </c>
      <c r="O2063" s="2" t="s">
        <v>24</v>
      </c>
      <c r="P2063" s="2" t="s">
        <v>55</v>
      </c>
      <c r="Q2063" s="2" t="s">
        <v>3723</v>
      </c>
      <c r="R2063" s="2" t="s">
        <v>27</v>
      </c>
    </row>
    <row r="2064" spans="1:18" x14ac:dyDescent="0.25">
      <c r="A2064" s="2" t="s">
        <v>1242</v>
      </c>
      <c r="B2064" s="6">
        <v>45821</v>
      </c>
      <c r="C2064" s="2" t="s">
        <v>1243</v>
      </c>
      <c r="D2064" s="2" t="s">
        <v>147</v>
      </c>
      <c r="E2064" s="2" t="s">
        <v>21</v>
      </c>
      <c r="F2064" s="2" t="s">
        <v>1244</v>
      </c>
      <c r="G2064" s="2">
        <v>3</v>
      </c>
      <c r="H2064" s="3">
        <v>332.73</v>
      </c>
      <c r="I2064" s="2">
        <v>0</v>
      </c>
      <c r="J2064" s="3">
        <v>0</v>
      </c>
      <c r="K2064" s="3">
        <v>998.19</v>
      </c>
      <c r="L2064" s="3">
        <v>783.66</v>
      </c>
      <c r="M2064" s="3">
        <v>214.53</v>
      </c>
      <c r="N2064" s="2" t="s">
        <v>68</v>
      </c>
      <c r="O2064" s="2" t="s">
        <v>24</v>
      </c>
      <c r="P2064" s="2" t="s">
        <v>25</v>
      </c>
      <c r="Q2064" s="2" t="s">
        <v>1245</v>
      </c>
      <c r="R2064" s="2" t="s">
        <v>49</v>
      </c>
    </row>
    <row r="2065" spans="1:18" x14ac:dyDescent="0.25">
      <c r="A2065" s="2" t="s">
        <v>3118</v>
      </c>
      <c r="B2065" s="6">
        <v>45821</v>
      </c>
      <c r="C2065" s="2" t="s">
        <v>2837</v>
      </c>
      <c r="D2065" s="2" t="s">
        <v>52</v>
      </c>
      <c r="E2065" s="2" t="s">
        <v>171</v>
      </c>
      <c r="F2065" s="2" t="s">
        <v>1881</v>
      </c>
      <c r="G2065" s="2">
        <v>5</v>
      </c>
      <c r="H2065" s="3">
        <v>313.47000000000003</v>
      </c>
      <c r="I2065" s="2">
        <v>15</v>
      </c>
      <c r="J2065" s="3">
        <v>235.1</v>
      </c>
      <c r="K2065" s="3">
        <v>1332.25</v>
      </c>
      <c r="L2065" s="3">
        <v>1230.5999999999999</v>
      </c>
      <c r="M2065" s="3">
        <v>101.65</v>
      </c>
      <c r="N2065" s="2" t="s">
        <v>68</v>
      </c>
      <c r="O2065" s="2" t="s">
        <v>24</v>
      </c>
      <c r="P2065" s="2" t="s">
        <v>25</v>
      </c>
      <c r="Q2065" s="2" t="s">
        <v>1636</v>
      </c>
      <c r="R2065" s="2" t="s">
        <v>49</v>
      </c>
    </row>
    <row r="2066" spans="1:18" x14ac:dyDescent="0.25">
      <c r="A2066" s="2" t="s">
        <v>3159</v>
      </c>
      <c r="B2066" s="6">
        <v>45821</v>
      </c>
      <c r="C2066" s="2" t="s">
        <v>604</v>
      </c>
      <c r="D2066" s="2" t="s">
        <v>220</v>
      </c>
      <c r="E2066" s="2" t="s">
        <v>795</v>
      </c>
      <c r="F2066" s="2" t="s">
        <v>796</v>
      </c>
      <c r="G2066" s="2">
        <v>6</v>
      </c>
      <c r="H2066" s="3">
        <v>356.64</v>
      </c>
      <c r="I2066" s="2">
        <v>20</v>
      </c>
      <c r="J2066" s="3">
        <v>427.97</v>
      </c>
      <c r="K2066" s="3">
        <v>1711.87</v>
      </c>
      <c r="L2066" s="3">
        <v>1231.6199999999999</v>
      </c>
      <c r="M2066" s="3">
        <v>480.25</v>
      </c>
      <c r="N2066" s="2" t="s">
        <v>40</v>
      </c>
      <c r="O2066" s="2" t="s">
        <v>24</v>
      </c>
      <c r="P2066" s="2" t="s">
        <v>25</v>
      </c>
      <c r="Q2066" s="2" t="s">
        <v>2340</v>
      </c>
      <c r="R2066" s="2" t="s">
        <v>49</v>
      </c>
    </row>
    <row r="2067" spans="1:18" x14ac:dyDescent="0.25">
      <c r="A2067" s="2" t="s">
        <v>3407</v>
      </c>
      <c r="B2067" s="6">
        <v>45821</v>
      </c>
      <c r="C2067" s="2" t="s">
        <v>1286</v>
      </c>
      <c r="D2067" s="2" t="s">
        <v>661</v>
      </c>
      <c r="E2067" s="2" t="s">
        <v>494</v>
      </c>
      <c r="F2067" s="2" t="s">
        <v>495</v>
      </c>
      <c r="G2067" s="2">
        <v>2</v>
      </c>
      <c r="H2067" s="3">
        <v>224.28</v>
      </c>
      <c r="I2067" s="2">
        <v>0</v>
      </c>
      <c r="J2067" s="3">
        <v>0</v>
      </c>
      <c r="K2067" s="3">
        <v>448.56</v>
      </c>
      <c r="L2067" s="3">
        <v>384.78</v>
      </c>
      <c r="M2067" s="3">
        <v>63.78</v>
      </c>
      <c r="N2067" s="2" t="s">
        <v>23</v>
      </c>
      <c r="O2067" s="2" t="s">
        <v>24</v>
      </c>
      <c r="P2067" s="2" t="s">
        <v>25</v>
      </c>
      <c r="Q2067" s="2" t="s">
        <v>608</v>
      </c>
      <c r="R2067" s="2" t="s">
        <v>49</v>
      </c>
    </row>
    <row r="2068" spans="1:18" x14ac:dyDescent="0.25">
      <c r="A2068" s="2" t="s">
        <v>3516</v>
      </c>
      <c r="B2068" s="6">
        <v>45997</v>
      </c>
      <c r="C2068" s="2" t="s">
        <v>3517</v>
      </c>
      <c r="D2068" s="2" t="s">
        <v>247</v>
      </c>
      <c r="E2068" s="2" t="s">
        <v>297</v>
      </c>
      <c r="F2068" s="2" t="s">
        <v>298</v>
      </c>
      <c r="G2068" s="2">
        <v>3</v>
      </c>
      <c r="H2068" s="3">
        <v>317.72000000000003</v>
      </c>
      <c r="I2068" s="2">
        <v>10</v>
      </c>
      <c r="J2068" s="3">
        <v>95.32</v>
      </c>
      <c r="K2068" s="3">
        <v>857.84</v>
      </c>
      <c r="L2068" s="3">
        <v>814.59</v>
      </c>
      <c r="M2068" s="3">
        <v>43.25</v>
      </c>
      <c r="N2068" s="2" t="s">
        <v>80</v>
      </c>
      <c r="O2068" s="2" t="s">
        <v>24</v>
      </c>
      <c r="P2068" s="2" t="s">
        <v>25</v>
      </c>
      <c r="Q2068" s="2" t="s">
        <v>1396</v>
      </c>
      <c r="R2068" s="2" t="s">
        <v>49</v>
      </c>
    </row>
    <row r="2069" spans="1:18" x14ac:dyDescent="0.25">
      <c r="A2069" s="2" t="s">
        <v>4126</v>
      </c>
      <c r="B2069" s="6">
        <v>45997</v>
      </c>
      <c r="C2069" s="2" t="s">
        <v>394</v>
      </c>
      <c r="D2069" s="2" t="s">
        <v>802</v>
      </c>
      <c r="E2069" s="2" t="s">
        <v>159</v>
      </c>
      <c r="F2069" s="2" t="s">
        <v>1889</v>
      </c>
      <c r="G2069" s="2">
        <v>3</v>
      </c>
      <c r="H2069" s="3">
        <v>298.68</v>
      </c>
      <c r="I2069" s="2">
        <v>10</v>
      </c>
      <c r="J2069" s="3">
        <v>89.6</v>
      </c>
      <c r="K2069" s="3">
        <v>806.44</v>
      </c>
      <c r="L2069" s="3">
        <v>752.07</v>
      </c>
      <c r="M2069" s="3">
        <v>54.37</v>
      </c>
      <c r="N2069" s="2" t="s">
        <v>133</v>
      </c>
      <c r="O2069" s="2" t="s">
        <v>24</v>
      </c>
      <c r="P2069" s="2" t="s">
        <v>33</v>
      </c>
      <c r="Q2069" s="2" t="s">
        <v>1994</v>
      </c>
      <c r="R2069" s="2" t="s">
        <v>49</v>
      </c>
    </row>
    <row r="2070" spans="1:18" x14ac:dyDescent="0.25">
      <c r="A2070" s="2" t="s">
        <v>1934</v>
      </c>
      <c r="B2070" s="6">
        <v>45967</v>
      </c>
      <c r="C2070" s="2" t="s">
        <v>181</v>
      </c>
      <c r="D2070" s="2" t="s">
        <v>905</v>
      </c>
      <c r="E2070" s="2" t="s">
        <v>840</v>
      </c>
      <c r="F2070" s="2" t="s">
        <v>1463</v>
      </c>
      <c r="G2070" s="2">
        <v>4</v>
      </c>
      <c r="H2070" s="3">
        <v>522.07000000000005</v>
      </c>
      <c r="I2070" s="2">
        <v>15</v>
      </c>
      <c r="J2070" s="3">
        <v>313.24</v>
      </c>
      <c r="K2070" s="3">
        <v>1775.04</v>
      </c>
      <c r="L2070" s="3">
        <v>1590.76</v>
      </c>
      <c r="M2070" s="3">
        <v>184.28</v>
      </c>
      <c r="N2070" s="2" t="s">
        <v>23</v>
      </c>
      <c r="O2070" s="2" t="s">
        <v>24</v>
      </c>
      <c r="P2070" s="2" t="s">
        <v>25</v>
      </c>
      <c r="Q2070" s="2" t="s">
        <v>602</v>
      </c>
      <c r="R2070" s="2" t="s">
        <v>49</v>
      </c>
    </row>
    <row r="2071" spans="1:18" x14ac:dyDescent="0.25">
      <c r="A2071" s="2" t="s">
        <v>2575</v>
      </c>
      <c r="B2071" s="6">
        <v>45967</v>
      </c>
      <c r="C2071" s="2" t="s">
        <v>2576</v>
      </c>
      <c r="D2071" s="2" t="s">
        <v>1156</v>
      </c>
      <c r="E2071" s="2" t="s">
        <v>321</v>
      </c>
      <c r="F2071" s="2" t="s">
        <v>322</v>
      </c>
      <c r="G2071" s="2">
        <v>2</v>
      </c>
      <c r="H2071" s="3">
        <v>147.72</v>
      </c>
      <c r="I2071" s="2">
        <v>15</v>
      </c>
      <c r="J2071" s="3">
        <v>44.32</v>
      </c>
      <c r="K2071" s="3">
        <v>251.12</v>
      </c>
      <c r="L2071" s="3">
        <v>218.42</v>
      </c>
      <c r="M2071" s="3">
        <v>32.700000000000003</v>
      </c>
      <c r="N2071" s="2" t="s">
        <v>133</v>
      </c>
      <c r="O2071" s="2" t="s">
        <v>24</v>
      </c>
      <c r="P2071" s="2" t="s">
        <v>25</v>
      </c>
      <c r="Q2071" s="2" t="s">
        <v>1083</v>
      </c>
      <c r="R2071" s="2" t="s">
        <v>49</v>
      </c>
    </row>
    <row r="2072" spans="1:18" x14ac:dyDescent="0.25">
      <c r="A2072" s="2" t="s">
        <v>2812</v>
      </c>
      <c r="B2072" s="6">
        <v>45967</v>
      </c>
      <c r="C2072" s="2" t="s">
        <v>1985</v>
      </c>
      <c r="D2072" s="2" t="s">
        <v>581</v>
      </c>
      <c r="E2072" s="2" t="s">
        <v>771</v>
      </c>
      <c r="F2072" s="2" t="s">
        <v>772</v>
      </c>
      <c r="G2072" s="2">
        <v>6</v>
      </c>
      <c r="H2072" s="3">
        <v>144.65</v>
      </c>
      <c r="I2072" s="2">
        <v>15</v>
      </c>
      <c r="J2072" s="3">
        <v>130.19</v>
      </c>
      <c r="K2072" s="3">
        <v>737.71</v>
      </c>
      <c r="L2072" s="3">
        <v>641.94000000000005</v>
      </c>
      <c r="M2072" s="3">
        <v>95.77</v>
      </c>
      <c r="N2072" s="2" t="s">
        <v>68</v>
      </c>
      <c r="O2072" s="2" t="s">
        <v>24</v>
      </c>
      <c r="P2072" s="2" t="s">
        <v>25</v>
      </c>
      <c r="Q2072" s="2" t="s">
        <v>914</v>
      </c>
      <c r="R2072" s="2" t="s">
        <v>49</v>
      </c>
    </row>
    <row r="2073" spans="1:18" x14ac:dyDescent="0.25">
      <c r="A2073" s="2" t="s">
        <v>2844</v>
      </c>
      <c r="B2073" s="6">
        <v>45967</v>
      </c>
      <c r="C2073" s="2" t="s">
        <v>2845</v>
      </c>
      <c r="D2073" s="2" t="s">
        <v>59</v>
      </c>
      <c r="E2073" s="2" t="s">
        <v>728</v>
      </c>
      <c r="F2073" s="2" t="s">
        <v>729</v>
      </c>
      <c r="G2073" s="2">
        <v>3</v>
      </c>
      <c r="H2073" s="3">
        <v>342.46</v>
      </c>
      <c r="I2073" s="2">
        <v>10</v>
      </c>
      <c r="J2073" s="3">
        <v>102.74</v>
      </c>
      <c r="K2073" s="3">
        <v>924.64</v>
      </c>
      <c r="L2073" s="3">
        <v>815.34</v>
      </c>
      <c r="M2073" s="3">
        <v>109.3</v>
      </c>
      <c r="N2073" s="2" t="s">
        <v>80</v>
      </c>
      <c r="O2073" s="2" t="s">
        <v>24</v>
      </c>
      <c r="P2073" s="2" t="s">
        <v>25</v>
      </c>
      <c r="Q2073" s="2" t="s">
        <v>1839</v>
      </c>
      <c r="R2073" s="2" t="s">
        <v>49</v>
      </c>
    </row>
    <row r="2074" spans="1:18" x14ac:dyDescent="0.25">
      <c r="A2074" s="2" t="s">
        <v>2876</v>
      </c>
      <c r="B2074" s="6">
        <v>45967</v>
      </c>
      <c r="C2074" s="2" t="s">
        <v>1228</v>
      </c>
      <c r="D2074" s="2" t="s">
        <v>414</v>
      </c>
      <c r="E2074" s="2" t="s">
        <v>159</v>
      </c>
      <c r="F2074" s="2" t="s">
        <v>2877</v>
      </c>
      <c r="G2074" s="2">
        <v>7</v>
      </c>
      <c r="H2074" s="3">
        <v>110.25</v>
      </c>
      <c r="I2074" s="2">
        <v>0</v>
      </c>
      <c r="J2074" s="3">
        <v>0</v>
      </c>
      <c r="K2074" s="3">
        <v>771.75</v>
      </c>
      <c r="L2074" s="3">
        <v>558.74</v>
      </c>
      <c r="M2074" s="3">
        <v>213.01</v>
      </c>
      <c r="N2074" s="2" t="s">
        <v>133</v>
      </c>
      <c r="O2074" s="2" t="s">
        <v>345</v>
      </c>
      <c r="P2074" s="2" t="s">
        <v>25</v>
      </c>
      <c r="Q2074" s="2" t="s">
        <v>2878</v>
      </c>
      <c r="R2074" s="2" t="s">
        <v>49</v>
      </c>
    </row>
    <row r="2075" spans="1:18" x14ac:dyDescent="0.25">
      <c r="A2075" s="2" t="s">
        <v>3392</v>
      </c>
      <c r="B2075" s="6">
        <v>45967</v>
      </c>
      <c r="C2075" s="2" t="s">
        <v>1034</v>
      </c>
      <c r="D2075" s="2" t="s">
        <v>308</v>
      </c>
      <c r="E2075" s="2" t="s">
        <v>148</v>
      </c>
      <c r="F2075" s="2" t="s">
        <v>361</v>
      </c>
      <c r="G2075" s="2">
        <v>2</v>
      </c>
      <c r="H2075" s="3">
        <v>455.79</v>
      </c>
      <c r="I2075" s="2">
        <v>0</v>
      </c>
      <c r="J2075" s="3">
        <v>0</v>
      </c>
      <c r="K2075" s="3">
        <v>911.58</v>
      </c>
      <c r="L2075" s="3">
        <v>565.76</v>
      </c>
      <c r="M2075" s="3">
        <v>345.82</v>
      </c>
      <c r="N2075" s="2" t="s">
        <v>23</v>
      </c>
      <c r="O2075" s="2" t="s">
        <v>345</v>
      </c>
      <c r="P2075" s="2" t="s">
        <v>25</v>
      </c>
      <c r="Q2075" s="2" t="s">
        <v>2389</v>
      </c>
      <c r="R2075" s="2" t="s">
        <v>49</v>
      </c>
    </row>
    <row r="2076" spans="1:18" x14ac:dyDescent="0.25">
      <c r="A2076" s="2" t="s">
        <v>3490</v>
      </c>
      <c r="B2076" s="6">
        <v>45967</v>
      </c>
      <c r="C2076" s="2"/>
      <c r="D2076" s="2" t="s">
        <v>95</v>
      </c>
      <c r="E2076" s="2" t="s">
        <v>962</v>
      </c>
      <c r="F2076" s="2" t="s">
        <v>963</v>
      </c>
      <c r="G2076" s="2">
        <v>3</v>
      </c>
      <c r="H2076" s="3">
        <v>522.78</v>
      </c>
      <c r="I2076" s="2">
        <v>0</v>
      </c>
      <c r="J2076" s="3">
        <v>0</v>
      </c>
      <c r="K2076" s="3">
        <v>1568.34</v>
      </c>
      <c r="L2076" s="3">
        <v>1187.6099999999999</v>
      </c>
      <c r="M2076" s="3">
        <v>380.73</v>
      </c>
      <c r="N2076" s="2" t="s">
        <v>40</v>
      </c>
      <c r="O2076" s="2" t="s">
        <v>24</v>
      </c>
      <c r="P2076" s="2" t="s">
        <v>55</v>
      </c>
      <c r="Q2076" s="2" t="s">
        <v>2263</v>
      </c>
      <c r="R2076" s="2" t="s">
        <v>49</v>
      </c>
    </row>
    <row r="2077" spans="1:18" x14ac:dyDescent="0.25">
      <c r="A2077" s="2" t="s">
        <v>4544</v>
      </c>
      <c r="B2077" s="6">
        <v>45967</v>
      </c>
      <c r="C2077" s="2" t="s">
        <v>1583</v>
      </c>
      <c r="D2077" s="2" t="s">
        <v>337</v>
      </c>
      <c r="E2077" s="2" t="s">
        <v>1309</v>
      </c>
      <c r="F2077" s="2" t="s">
        <v>2800</v>
      </c>
      <c r="G2077" s="2">
        <v>5</v>
      </c>
      <c r="H2077" s="3">
        <v>186.38</v>
      </c>
      <c r="I2077" s="2">
        <v>0</v>
      </c>
      <c r="J2077" s="3">
        <v>0</v>
      </c>
      <c r="K2077" s="3">
        <v>931.9</v>
      </c>
      <c r="L2077" s="3">
        <v>678.3</v>
      </c>
      <c r="M2077" s="3">
        <v>253.6</v>
      </c>
      <c r="N2077" s="2" t="s">
        <v>40</v>
      </c>
      <c r="O2077" s="2" t="s">
        <v>24</v>
      </c>
      <c r="P2077" s="2" t="s">
        <v>25</v>
      </c>
      <c r="Q2077" s="2" t="s">
        <v>211</v>
      </c>
      <c r="R2077" s="2" t="s">
        <v>49</v>
      </c>
    </row>
    <row r="2078" spans="1:18" x14ac:dyDescent="0.25">
      <c r="A2078" s="2" t="s">
        <v>2381</v>
      </c>
      <c r="B2078" s="6">
        <v>45936</v>
      </c>
      <c r="C2078" s="2" t="s">
        <v>1085</v>
      </c>
      <c r="D2078" s="2" t="s">
        <v>652</v>
      </c>
      <c r="E2078" s="2" t="s">
        <v>204</v>
      </c>
      <c r="F2078" s="2" t="s">
        <v>205</v>
      </c>
      <c r="G2078" s="2">
        <v>7</v>
      </c>
      <c r="H2078" s="3">
        <v>376.93</v>
      </c>
      <c r="I2078" s="2">
        <v>10</v>
      </c>
      <c r="J2078" s="3">
        <v>263.85000000000002</v>
      </c>
      <c r="K2078" s="3">
        <v>2374.66</v>
      </c>
      <c r="L2078" s="3">
        <v>2032.31</v>
      </c>
      <c r="M2078" s="3">
        <v>342.35</v>
      </c>
      <c r="N2078" s="2" t="s">
        <v>23</v>
      </c>
      <c r="O2078" s="2" t="s">
        <v>24</v>
      </c>
      <c r="P2078" s="2" t="s">
        <v>25</v>
      </c>
      <c r="Q2078" s="2" t="s">
        <v>1260</v>
      </c>
      <c r="R2078" s="2" t="s">
        <v>49</v>
      </c>
    </row>
    <row r="2079" spans="1:18" x14ac:dyDescent="0.25">
      <c r="A2079" s="2" t="s">
        <v>4021</v>
      </c>
      <c r="B2079" s="6">
        <v>45936</v>
      </c>
      <c r="C2079" s="2" t="s">
        <v>1945</v>
      </c>
      <c r="D2079" s="2" t="s">
        <v>365</v>
      </c>
      <c r="E2079" s="2" t="s">
        <v>639</v>
      </c>
      <c r="F2079" s="2" t="s">
        <v>1052</v>
      </c>
      <c r="G2079" s="2">
        <v>4</v>
      </c>
      <c r="H2079" s="3">
        <v>526.20000000000005</v>
      </c>
      <c r="I2079" s="2">
        <v>0</v>
      </c>
      <c r="J2079" s="3">
        <v>0</v>
      </c>
      <c r="K2079" s="3">
        <v>2104.8000000000002</v>
      </c>
      <c r="L2079" s="3">
        <v>1547.56</v>
      </c>
      <c r="M2079" s="3">
        <v>557.24</v>
      </c>
      <c r="N2079" s="2" t="s">
        <v>40</v>
      </c>
      <c r="O2079" s="2" t="s">
        <v>24</v>
      </c>
      <c r="P2079" s="2" t="s">
        <v>25</v>
      </c>
      <c r="Q2079" s="2" t="s">
        <v>536</v>
      </c>
      <c r="R2079" s="2" t="s">
        <v>49</v>
      </c>
    </row>
    <row r="2080" spans="1:18" x14ac:dyDescent="0.25">
      <c r="A2080" s="2" t="s">
        <v>4179</v>
      </c>
      <c r="B2080" s="6">
        <v>45936</v>
      </c>
      <c r="C2080" s="2" t="s">
        <v>954</v>
      </c>
      <c r="D2080" s="2" t="s">
        <v>124</v>
      </c>
      <c r="E2080" s="2" t="s">
        <v>950</v>
      </c>
      <c r="F2080" s="2" t="s">
        <v>422</v>
      </c>
      <c r="G2080" s="2">
        <v>3</v>
      </c>
      <c r="H2080" s="3">
        <v>397.22</v>
      </c>
      <c r="I2080" s="2">
        <v>10</v>
      </c>
      <c r="J2080" s="3">
        <v>119.17</v>
      </c>
      <c r="K2080" s="3">
        <v>1072.49</v>
      </c>
      <c r="L2080" s="3">
        <v>958.11</v>
      </c>
      <c r="M2080" s="3">
        <v>114.38</v>
      </c>
      <c r="N2080" s="2" t="s">
        <v>80</v>
      </c>
      <c r="O2080" s="2" t="s">
        <v>24</v>
      </c>
      <c r="P2080" s="2" t="s">
        <v>25</v>
      </c>
      <c r="Q2080" s="2" t="s">
        <v>442</v>
      </c>
      <c r="R2080" s="2" t="s">
        <v>49</v>
      </c>
    </row>
    <row r="2081" spans="1:18" x14ac:dyDescent="0.25">
      <c r="A2081" s="2" t="s">
        <v>3114</v>
      </c>
      <c r="B2081" s="6">
        <v>45906</v>
      </c>
      <c r="C2081" s="2" t="s">
        <v>3115</v>
      </c>
      <c r="D2081" s="2" t="s">
        <v>449</v>
      </c>
      <c r="E2081" s="2" t="s">
        <v>760</v>
      </c>
      <c r="F2081" s="2" t="s">
        <v>761</v>
      </c>
      <c r="G2081" s="2">
        <v>4</v>
      </c>
      <c r="H2081" s="3">
        <v>423.99</v>
      </c>
      <c r="I2081" s="2">
        <v>5</v>
      </c>
      <c r="J2081" s="3">
        <v>84.8</v>
      </c>
      <c r="K2081" s="3">
        <v>1611.16</v>
      </c>
      <c r="L2081" s="3">
        <v>1280.76</v>
      </c>
      <c r="M2081" s="3">
        <v>330.4</v>
      </c>
      <c r="N2081" s="2" t="s">
        <v>133</v>
      </c>
      <c r="O2081" s="2" t="s">
        <v>24</v>
      </c>
      <c r="P2081" s="2" t="s">
        <v>25</v>
      </c>
      <c r="Q2081" s="2" t="s">
        <v>1036</v>
      </c>
      <c r="R2081" s="2" t="s">
        <v>49</v>
      </c>
    </row>
    <row r="2082" spans="1:18" x14ac:dyDescent="0.25">
      <c r="A2082" s="2" t="s">
        <v>3902</v>
      </c>
      <c r="B2082" s="6">
        <v>45906</v>
      </c>
      <c r="C2082" s="2" t="s">
        <v>834</v>
      </c>
      <c r="D2082" s="2" t="s">
        <v>101</v>
      </c>
      <c r="E2082" s="2" t="s">
        <v>142</v>
      </c>
      <c r="F2082" s="2" t="s">
        <v>143</v>
      </c>
      <c r="G2082" s="2">
        <v>5</v>
      </c>
      <c r="H2082" s="3">
        <v>448.98</v>
      </c>
      <c r="I2082" s="2">
        <v>15</v>
      </c>
      <c r="J2082" s="3">
        <v>336.74</v>
      </c>
      <c r="K2082" s="3">
        <v>1908.16</v>
      </c>
      <c r="L2082" s="3">
        <v>1758.15</v>
      </c>
      <c r="M2082" s="3">
        <v>150.01</v>
      </c>
      <c r="N2082" s="2" t="s">
        <v>40</v>
      </c>
      <c r="O2082" s="2" t="s">
        <v>345</v>
      </c>
      <c r="P2082" s="2" t="s">
        <v>25</v>
      </c>
      <c r="Q2082" s="2" t="s">
        <v>1484</v>
      </c>
      <c r="R2082" s="2" t="s">
        <v>49</v>
      </c>
    </row>
    <row r="2083" spans="1:18" x14ac:dyDescent="0.25">
      <c r="A2083" s="2" t="s">
        <v>4478</v>
      </c>
      <c r="B2083" s="6">
        <v>45906</v>
      </c>
      <c r="C2083" s="2" t="s">
        <v>982</v>
      </c>
      <c r="D2083" s="2" t="s">
        <v>284</v>
      </c>
      <c r="E2083" s="2" t="s">
        <v>840</v>
      </c>
      <c r="F2083" s="2" t="s">
        <v>1463</v>
      </c>
      <c r="G2083" s="2">
        <v>1</v>
      </c>
      <c r="H2083" s="3">
        <v>73.83</v>
      </c>
      <c r="I2083" s="2">
        <v>0</v>
      </c>
      <c r="J2083" s="3">
        <v>0</v>
      </c>
      <c r="K2083" s="3">
        <v>73.83</v>
      </c>
      <c r="L2083" s="3">
        <v>54.32</v>
      </c>
      <c r="M2083" s="3">
        <v>19.510000000000002</v>
      </c>
      <c r="N2083" s="2" t="s">
        <v>40</v>
      </c>
      <c r="O2083" s="2" t="s">
        <v>24</v>
      </c>
      <c r="P2083" s="2" t="s">
        <v>25</v>
      </c>
      <c r="Q2083" s="2" t="s">
        <v>2042</v>
      </c>
      <c r="R2083" s="2" t="s">
        <v>49</v>
      </c>
    </row>
    <row r="2084" spans="1:18" x14ac:dyDescent="0.25">
      <c r="A2084" s="2" t="s">
        <v>330</v>
      </c>
      <c r="B2084" s="6">
        <v>45875</v>
      </c>
      <c r="C2084" s="2" t="s">
        <v>331</v>
      </c>
      <c r="D2084" s="2" t="s">
        <v>332</v>
      </c>
      <c r="E2084" s="2" t="s">
        <v>177</v>
      </c>
      <c r="F2084" s="2" t="s">
        <v>333</v>
      </c>
      <c r="G2084" s="2">
        <v>3</v>
      </c>
      <c r="H2084" s="3">
        <v>245.32</v>
      </c>
      <c r="I2084" s="2">
        <v>5</v>
      </c>
      <c r="J2084" s="3">
        <v>36.799999999999997</v>
      </c>
      <c r="K2084" s="3">
        <v>804.03</v>
      </c>
      <c r="L2084" s="3">
        <v>628.14</v>
      </c>
      <c r="M2084" s="3">
        <v>175.89</v>
      </c>
      <c r="N2084" s="2" t="s">
        <v>133</v>
      </c>
      <c r="O2084" s="2" t="s">
        <v>24</v>
      </c>
      <c r="P2084" s="2" t="s">
        <v>25</v>
      </c>
      <c r="Q2084" s="2" t="s">
        <v>334</v>
      </c>
      <c r="R2084" s="2" t="s">
        <v>27</v>
      </c>
    </row>
    <row r="2085" spans="1:18" x14ac:dyDescent="0.25">
      <c r="A2085" s="2" t="s">
        <v>1977</v>
      </c>
      <c r="B2085" s="6">
        <v>45875</v>
      </c>
      <c r="C2085" s="2" t="s">
        <v>1219</v>
      </c>
      <c r="D2085" s="2" t="s">
        <v>332</v>
      </c>
      <c r="E2085" s="2" t="s">
        <v>142</v>
      </c>
      <c r="F2085" s="2" t="s">
        <v>143</v>
      </c>
      <c r="G2085" s="2">
        <v>3</v>
      </c>
      <c r="H2085" s="3">
        <v>245.32</v>
      </c>
      <c r="I2085" s="2">
        <v>15</v>
      </c>
      <c r="J2085" s="3">
        <v>110.39</v>
      </c>
      <c r="K2085" s="3">
        <v>719.41</v>
      </c>
      <c r="L2085" s="3">
        <v>628.14</v>
      </c>
      <c r="M2085" s="3">
        <v>91.27</v>
      </c>
      <c r="N2085" s="2" t="s">
        <v>23</v>
      </c>
      <c r="O2085" s="2" t="s">
        <v>24</v>
      </c>
      <c r="P2085" s="2" t="s">
        <v>25</v>
      </c>
      <c r="Q2085" s="2" t="s">
        <v>1978</v>
      </c>
      <c r="R2085" s="2" t="s">
        <v>27</v>
      </c>
    </row>
    <row r="2086" spans="1:18" x14ac:dyDescent="0.25">
      <c r="A2086" s="2" t="s">
        <v>3215</v>
      </c>
      <c r="B2086" s="6">
        <v>45875</v>
      </c>
      <c r="C2086" s="2" t="s">
        <v>580</v>
      </c>
      <c r="D2086" s="2" t="s">
        <v>751</v>
      </c>
      <c r="E2086" s="2" t="s">
        <v>2307</v>
      </c>
      <c r="F2086" s="2" t="s">
        <v>3216</v>
      </c>
      <c r="G2086" s="2">
        <v>7</v>
      </c>
      <c r="H2086" s="3">
        <v>158.4</v>
      </c>
      <c r="I2086" s="2">
        <v>5</v>
      </c>
      <c r="J2086" s="3">
        <v>55.44</v>
      </c>
      <c r="K2086" s="3">
        <v>1211.3599999999999</v>
      </c>
      <c r="L2086" s="3">
        <v>892.36</v>
      </c>
      <c r="M2086" s="3">
        <v>319</v>
      </c>
      <c r="N2086" s="2" t="s">
        <v>47</v>
      </c>
      <c r="O2086" s="2" t="s">
        <v>24</v>
      </c>
      <c r="P2086" s="2" t="s">
        <v>55</v>
      </c>
      <c r="Q2086" s="2" t="s">
        <v>3217</v>
      </c>
      <c r="R2086" s="2" t="s">
        <v>27</v>
      </c>
    </row>
    <row r="2087" spans="1:18" x14ac:dyDescent="0.25">
      <c r="A2087" s="2" t="s">
        <v>3350</v>
      </c>
      <c r="B2087" s="6">
        <v>45875</v>
      </c>
      <c r="C2087" s="2" t="s">
        <v>829</v>
      </c>
      <c r="D2087" s="2" t="s">
        <v>1225</v>
      </c>
      <c r="E2087" s="2" t="s">
        <v>355</v>
      </c>
      <c r="F2087" s="2" t="s">
        <v>356</v>
      </c>
      <c r="G2087" s="2">
        <v>2</v>
      </c>
      <c r="H2087" s="3">
        <v>182.3</v>
      </c>
      <c r="I2087" s="2">
        <v>15</v>
      </c>
      <c r="J2087" s="3">
        <v>54.69</v>
      </c>
      <c r="K2087" s="3">
        <v>356.4</v>
      </c>
      <c r="L2087" s="3">
        <v>215.2</v>
      </c>
      <c r="M2087" s="3">
        <v>141.19999999999999</v>
      </c>
      <c r="N2087" s="2" t="s">
        <v>23</v>
      </c>
      <c r="O2087" s="2" t="s">
        <v>24</v>
      </c>
      <c r="P2087" s="2" t="s">
        <v>33</v>
      </c>
      <c r="Q2087" s="2" t="s">
        <v>1579</v>
      </c>
      <c r="R2087" s="2" t="s">
        <v>27</v>
      </c>
    </row>
    <row r="2088" spans="1:18" x14ac:dyDescent="0.25">
      <c r="A2088" s="2" t="s">
        <v>3370</v>
      </c>
      <c r="B2088" s="6">
        <v>45875</v>
      </c>
      <c r="C2088" s="2" t="s">
        <v>1920</v>
      </c>
      <c r="D2088" s="2" t="s">
        <v>1156</v>
      </c>
      <c r="E2088" s="2" t="s">
        <v>343</v>
      </c>
      <c r="F2088" s="2" t="s">
        <v>344</v>
      </c>
      <c r="G2088" s="2">
        <v>5</v>
      </c>
      <c r="H2088" s="3">
        <v>161.82</v>
      </c>
      <c r="I2088" s="2">
        <v>0</v>
      </c>
      <c r="J2088" s="3">
        <v>0</v>
      </c>
      <c r="K2088" s="3">
        <v>930.46</v>
      </c>
      <c r="L2088" s="3">
        <v>546.04999999999995</v>
      </c>
      <c r="M2088" s="3">
        <v>384.41</v>
      </c>
      <c r="N2088" s="2" t="s">
        <v>80</v>
      </c>
      <c r="O2088" s="2" t="s">
        <v>24</v>
      </c>
      <c r="P2088" s="2" t="s">
        <v>25</v>
      </c>
      <c r="Q2088" s="2" t="s">
        <v>2619</v>
      </c>
      <c r="R2088" s="2" t="s">
        <v>27</v>
      </c>
    </row>
    <row r="2089" spans="1:18" x14ac:dyDescent="0.25">
      <c r="A2089" s="2" t="s">
        <v>3756</v>
      </c>
      <c r="B2089" s="6">
        <v>45875</v>
      </c>
      <c r="C2089" s="2" t="s">
        <v>1948</v>
      </c>
      <c r="D2089" s="2" t="s">
        <v>231</v>
      </c>
      <c r="E2089" s="2" t="s">
        <v>675</v>
      </c>
      <c r="F2089" s="2" t="s">
        <v>601</v>
      </c>
      <c r="G2089" s="2">
        <v>5</v>
      </c>
      <c r="H2089" s="3">
        <v>469.11</v>
      </c>
      <c r="I2089" s="2">
        <v>15</v>
      </c>
      <c r="J2089" s="3">
        <v>351.83</v>
      </c>
      <c r="K2089" s="3">
        <v>2292.7800000000002</v>
      </c>
      <c r="L2089" s="3">
        <v>1544.7</v>
      </c>
      <c r="M2089" s="3">
        <v>748.08</v>
      </c>
      <c r="N2089" s="2" t="s">
        <v>133</v>
      </c>
      <c r="O2089" s="2" t="s">
        <v>24</v>
      </c>
      <c r="P2089" s="2" t="s">
        <v>25</v>
      </c>
      <c r="Q2089" s="2" t="s">
        <v>1697</v>
      </c>
      <c r="R2089" s="2" t="s">
        <v>27</v>
      </c>
    </row>
    <row r="2090" spans="1:18" x14ac:dyDescent="0.25">
      <c r="A2090" s="2" t="s">
        <v>4290</v>
      </c>
      <c r="B2090" s="6">
        <v>45875</v>
      </c>
      <c r="C2090" s="2" t="s">
        <v>444</v>
      </c>
      <c r="D2090" s="2" t="s">
        <v>686</v>
      </c>
      <c r="E2090" s="2" t="s">
        <v>1372</v>
      </c>
      <c r="F2090" s="2" t="s">
        <v>2629</v>
      </c>
      <c r="G2090" s="2">
        <v>7</v>
      </c>
      <c r="H2090" s="3">
        <v>518.5</v>
      </c>
      <c r="I2090" s="2">
        <v>10</v>
      </c>
      <c r="J2090" s="3">
        <v>362.95</v>
      </c>
      <c r="K2090" s="3">
        <v>3756.53</v>
      </c>
      <c r="L2090" s="3">
        <v>2710.12</v>
      </c>
      <c r="M2090" s="3">
        <v>1046.4100000000001</v>
      </c>
      <c r="N2090" s="2" t="s">
        <v>40</v>
      </c>
      <c r="O2090" s="2" t="s">
        <v>24</v>
      </c>
      <c r="P2090" s="2" t="s">
        <v>33</v>
      </c>
      <c r="Q2090" s="2" t="s">
        <v>1166</v>
      </c>
      <c r="R2090" s="2" t="s">
        <v>27</v>
      </c>
    </row>
    <row r="2091" spans="1:18" x14ac:dyDescent="0.25">
      <c r="A2091" s="2" t="s">
        <v>111</v>
      </c>
      <c r="B2091" s="6">
        <v>45844</v>
      </c>
      <c r="C2091" s="2" t="s">
        <v>112</v>
      </c>
      <c r="D2091" s="2" t="s">
        <v>113</v>
      </c>
      <c r="E2091" s="2" t="s">
        <v>114</v>
      </c>
      <c r="F2091" s="2" t="s">
        <v>115</v>
      </c>
      <c r="G2091" s="2">
        <v>1</v>
      </c>
      <c r="H2091" s="3">
        <v>253.11</v>
      </c>
      <c r="I2091" s="2">
        <v>20</v>
      </c>
      <c r="J2091" s="3">
        <v>50.62</v>
      </c>
      <c r="K2091" s="3">
        <v>232.86</v>
      </c>
      <c r="L2091" s="3">
        <v>190.74</v>
      </c>
      <c r="M2091" s="3">
        <v>42.12</v>
      </c>
      <c r="N2091" s="2" t="s">
        <v>47</v>
      </c>
      <c r="O2091" s="2" t="s">
        <v>24</v>
      </c>
      <c r="P2091" s="2" t="s">
        <v>25</v>
      </c>
      <c r="Q2091" s="2" t="s">
        <v>116</v>
      </c>
      <c r="R2091" s="2" t="s">
        <v>27</v>
      </c>
    </row>
    <row r="2092" spans="1:18" x14ac:dyDescent="0.25">
      <c r="A2092" s="2" t="s">
        <v>341</v>
      </c>
      <c r="B2092" s="6">
        <v>45844</v>
      </c>
      <c r="C2092" s="2" t="s">
        <v>342</v>
      </c>
      <c r="D2092" s="2" t="s">
        <v>84</v>
      </c>
      <c r="E2092" s="2" t="s">
        <v>343</v>
      </c>
      <c r="F2092" s="2" t="s">
        <v>344</v>
      </c>
      <c r="G2092" s="2">
        <v>7</v>
      </c>
      <c r="H2092" s="3">
        <v>293.76</v>
      </c>
      <c r="I2092" s="2">
        <v>20</v>
      </c>
      <c r="J2092" s="3">
        <v>411.26</v>
      </c>
      <c r="K2092" s="3">
        <v>1891.82</v>
      </c>
      <c r="L2092" s="3">
        <v>1358.42</v>
      </c>
      <c r="M2092" s="3">
        <v>533.4</v>
      </c>
      <c r="N2092" s="2" t="s">
        <v>47</v>
      </c>
      <c r="O2092" s="2" t="s">
        <v>345</v>
      </c>
      <c r="P2092" s="2" t="s">
        <v>33</v>
      </c>
      <c r="Q2092" s="2" t="s">
        <v>346</v>
      </c>
      <c r="R2092" s="2" t="s">
        <v>27</v>
      </c>
    </row>
    <row r="2093" spans="1:18" x14ac:dyDescent="0.25">
      <c r="A2093" s="2" t="s">
        <v>900</v>
      </c>
      <c r="B2093" s="6">
        <v>45844</v>
      </c>
      <c r="C2093" s="2" t="s">
        <v>674</v>
      </c>
      <c r="D2093" s="2" t="s">
        <v>765</v>
      </c>
      <c r="E2093" s="2" t="s">
        <v>415</v>
      </c>
      <c r="F2093" s="2" t="s">
        <v>901</v>
      </c>
      <c r="G2093" s="2">
        <v>3</v>
      </c>
      <c r="H2093" s="3">
        <v>340.25</v>
      </c>
      <c r="I2093" s="2">
        <v>5</v>
      </c>
      <c r="J2093" s="3">
        <v>51.04</v>
      </c>
      <c r="K2093" s="3">
        <v>1115.17</v>
      </c>
      <c r="L2093" s="3">
        <v>791.55</v>
      </c>
      <c r="M2093" s="3">
        <v>323.62</v>
      </c>
      <c r="N2093" s="2" t="s">
        <v>23</v>
      </c>
      <c r="O2093" s="2" t="s">
        <v>24</v>
      </c>
      <c r="P2093" s="2" t="s">
        <v>55</v>
      </c>
      <c r="Q2093" s="2" t="s">
        <v>902</v>
      </c>
      <c r="R2093" s="2" t="s">
        <v>27</v>
      </c>
    </row>
    <row r="2094" spans="1:18" x14ac:dyDescent="0.25">
      <c r="A2094" s="2" t="s">
        <v>2315</v>
      </c>
      <c r="B2094" s="6">
        <v>45844</v>
      </c>
      <c r="C2094" s="2" t="s">
        <v>185</v>
      </c>
      <c r="D2094" s="2" t="s">
        <v>543</v>
      </c>
      <c r="E2094" s="2" t="s">
        <v>606</v>
      </c>
      <c r="F2094" s="2" t="s">
        <v>607</v>
      </c>
      <c r="G2094" s="2">
        <v>8</v>
      </c>
      <c r="H2094" s="3">
        <v>436.2</v>
      </c>
      <c r="I2094" s="2">
        <v>0</v>
      </c>
      <c r="J2094" s="3">
        <v>0</v>
      </c>
      <c r="K2094" s="3">
        <v>4013.04</v>
      </c>
      <c r="L2094" s="3">
        <v>2205.36</v>
      </c>
      <c r="M2094" s="3">
        <v>1807.68</v>
      </c>
      <c r="N2094" s="2" t="s">
        <v>80</v>
      </c>
      <c r="O2094" s="2" t="s">
        <v>24</v>
      </c>
      <c r="P2094" s="2" t="s">
        <v>25</v>
      </c>
      <c r="Q2094" s="2" t="s">
        <v>582</v>
      </c>
      <c r="R2094" s="2" t="s">
        <v>27</v>
      </c>
    </row>
    <row r="2095" spans="1:18" x14ac:dyDescent="0.25">
      <c r="A2095" s="2" t="s">
        <v>2432</v>
      </c>
      <c r="B2095" s="6">
        <v>45844</v>
      </c>
      <c r="C2095" s="2" t="s">
        <v>1300</v>
      </c>
      <c r="D2095" s="2" t="s">
        <v>539</v>
      </c>
      <c r="E2095" s="2" t="s">
        <v>1799</v>
      </c>
      <c r="F2095" s="2" t="s">
        <v>1800</v>
      </c>
      <c r="G2095" s="2">
        <v>4</v>
      </c>
      <c r="H2095" s="3">
        <v>251.73</v>
      </c>
      <c r="I2095" s="2">
        <v>10</v>
      </c>
      <c r="J2095" s="3">
        <v>100.69</v>
      </c>
      <c r="K2095" s="3">
        <v>1042.1600000000001</v>
      </c>
      <c r="L2095" s="3">
        <v>842.08</v>
      </c>
      <c r="M2095" s="3">
        <v>200.08</v>
      </c>
      <c r="N2095" s="2" t="s">
        <v>23</v>
      </c>
      <c r="O2095" s="2" t="s">
        <v>24</v>
      </c>
      <c r="P2095" s="2" t="s">
        <v>33</v>
      </c>
      <c r="Q2095" s="2" t="s">
        <v>2433</v>
      </c>
      <c r="R2095" s="2" t="s">
        <v>27</v>
      </c>
    </row>
    <row r="2096" spans="1:18" x14ac:dyDescent="0.25">
      <c r="A2096" s="2" t="s">
        <v>2476</v>
      </c>
      <c r="B2096" s="6">
        <v>45844</v>
      </c>
      <c r="C2096" s="2" t="s">
        <v>185</v>
      </c>
      <c r="D2096" s="2" t="s">
        <v>253</v>
      </c>
      <c r="E2096" s="2" t="s">
        <v>433</v>
      </c>
      <c r="F2096" s="2" t="s">
        <v>434</v>
      </c>
      <c r="G2096" s="2">
        <v>8</v>
      </c>
      <c r="H2096" s="3">
        <v>220.37</v>
      </c>
      <c r="I2096" s="2">
        <v>10</v>
      </c>
      <c r="J2096" s="3">
        <v>176.3</v>
      </c>
      <c r="K2096" s="3">
        <v>1824.66</v>
      </c>
      <c r="L2096" s="3">
        <v>1563.52</v>
      </c>
      <c r="M2096" s="3">
        <v>261.14</v>
      </c>
      <c r="N2096" s="2" t="s">
        <v>68</v>
      </c>
      <c r="O2096" s="2" t="s">
        <v>24</v>
      </c>
      <c r="P2096" s="2" t="s">
        <v>25</v>
      </c>
      <c r="Q2096" s="2" t="s">
        <v>730</v>
      </c>
      <c r="R2096" s="2" t="s">
        <v>27</v>
      </c>
    </row>
    <row r="2097" spans="1:18" x14ac:dyDescent="0.25">
      <c r="A2097" s="2" t="s">
        <v>2717</v>
      </c>
      <c r="B2097" s="6">
        <v>45844</v>
      </c>
      <c r="C2097" s="2" t="s">
        <v>152</v>
      </c>
      <c r="D2097" s="2" t="s">
        <v>237</v>
      </c>
      <c r="E2097" s="2" t="s">
        <v>120</v>
      </c>
      <c r="F2097" s="2" t="s">
        <v>1598</v>
      </c>
      <c r="G2097" s="2">
        <v>4</v>
      </c>
      <c r="H2097" s="3">
        <v>605.22</v>
      </c>
      <c r="I2097" s="2">
        <v>0</v>
      </c>
      <c r="J2097" s="3">
        <v>0</v>
      </c>
      <c r="K2097" s="3">
        <v>2784.01</v>
      </c>
      <c r="L2097" s="3">
        <v>1345.6</v>
      </c>
      <c r="M2097" s="3">
        <v>1438.41</v>
      </c>
      <c r="N2097" s="2" t="s">
        <v>40</v>
      </c>
      <c r="O2097" s="2" t="s">
        <v>24</v>
      </c>
      <c r="P2097" s="2" t="s">
        <v>55</v>
      </c>
      <c r="Q2097" s="2" t="s">
        <v>2560</v>
      </c>
      <c r="R2097" s="2" t="s">
        <v>27</v>
      </c>
    </row>
    <row r="2098" spans="1:18" x14ac:dyDescent="0.25">
      <c r="A2098" s="2" t="s">
        <v>2978</v>
      </c>
      <c r="B2098" s="6">
        <v>45844</v>
      </c>
      <c r="C2098" s="2" t="s">
        <v>943</v>
      </c>
      <c r="D2098" s="2" t="s">
        <v>812</v>
      </c>
      <c r="E2098" s="2" t="s">
        <v>504</v>
      </c>
      <c r="F2098" s="2" t="s">
        <v>1390</v>
      </c>
      <c r="G2098" s="2">
        <v>4</v>
      </c>
      <c r="H2098" s="3">
        <v>575.96</v>
      </c>
      <c r="I2098" s="2">
        <v>0</v>
      </c>
      <c r="J2098" s="3">
        <v>0</v>
      </c>
      <c r="K2098" s="3">
        <v>2649.42</v>
      </c>
      <c r="L2098" s="3">
        <v>1516.76</v>
      </c>
      <c r="M2098" s="3">
        <v>1132.6600000000001</v>
      </c>
      <c r="N2098" s="2" t="s">
        <v>47</v>
      </c>
      <c r="O2098" s="2" t="s">
        <v>24</v>
      </c>
      <c r="P2098" s="2" t="s">
        <v>25</v>
      </c>
      <c r="Q2098" s="2" t="s">
        <v>2734</v>
      </c>
      <c r="R2098" s="2" t="s">
        <v>27</v>
      </c>
    </row>
    <row r="2099" spans="1:18" x14ac:dyDescent="0.25">
      <c r="A2099" s="2" t="s">
        <v>3001</v>
      </c>
      <c r="B2099" s="6">
        <v>45844</v>
      </c>
      <c r="C2099" s="2" t="s">
        <v>2302</v>
      </c>
      <c r="D2099" s="2" t="s">
        <v>314</v>
      </c>
      <c r="E2099" s="2" t="s">
        <v>913</v>
      </c>
      <c r="F2099" s="2" t="s">
        <v>1685</v>
      </c>
      <c r="G2099" s="2">
        <v>2</v>
      </c>
      <c r="H2099" s="3">
        <v>329.69</v>
      </c>
      <c r="I2099" s="2">
        <v>0</v>
      </c>
      <c r="J2099" s="3">
        <v>0</v>
      </c>
      <c r="K2099" s="3">
        <v>758.29</v>
      </c>
      <c r="L2099" s="3">
        <v>494.5</v>
      </c>
      <c r="M2099" s="3">
        <v>263.79000000000002</v>
      </c>
      <c r="N2099" s="2" t="s">
        <v>133</v>
      </c>
      <c r="O2099" s="2" t="s">
        <v>24</v>
      </c>
      <c r="P2099" s="2" t="s">
        <v>25</v>
      </c>
      <c r="Q2099" s="2" t="s">
        <v>3002</v>
      </c>
      <c r="R2099" s="2" t="s">
        <v>27</v>
      </c>
    </row>
    <row r="2100" spans="1:18" x14ac:dyDescent="0.25">
      <c r="A2100" s="2" t="s">
        <v>3011</v>
      </c>
      <c r="B2100" s="6">
        <v>45844</v>
      </c>
      <c r="C2100" s="2" t="s">
        <v>185</v>
      </c>
      <c r="D2100" s="2" t="s">
        <v>723</v>
      </c>
      <c r="E2100" s="2" t="s">
        <v>153</v>
      </c>
      <c r="F2100" s="2" t="s">
        <v>154</v>
      </c>
      <c r="G2100" s="2">
        <v>7</v>
      </c>
      <c r="H2100" s="3">
        <v>397.67</v>
      </c>
      <c r="I2100" s="2">
        <v>0</v>
      </c>
      <c r="J2100" s="3">
        <v>0</v>
      </c>
      <c r="K2100" s="3">
        <v>3201.24</v>
      </c>
      <c r="L2100" s="3">
        <v>2110.9899999999998</v>
      </c>
      <c r="M2100" s="3">
        <v>1090.25</v>
      </c>
      <c r="N2100" s="2" t="s">
        <v>133</v>
      </c>
      <c r="O2100" s="2" t="s">
        <v>24</v>
      </c>
      <c r="P2100" s="2" t="s">
        <v>25</v>
      </c>
      <c r="Q2100" s="2" t="s">
        <v>2196</v>
      </c>
      <c r="R2100" s="2" t="s">
        <v>27</v>
      </c>
    </row>
    <row r="2101" spans="1:18" x14ac:dyDescent="0.25">
      <c r="A2101" s="2" t="s">
        <v>3435</v>
      </c>
      <c r="B2101" s="6">
        <v>45844</v>
      </c>
      <c r="C2101" s="2" t="s">
        <v>1513</v>
      </c>
      <c r="D2101" s="2" t="s">
        <v>755</v>
      </c>
      <c r="E2101" s="2" t="s">
        <v>243</v>
      </c>
      <c r="F2101" s="2" t="s">
        <v>222</v>
      </c>
      <c r="G2101" s="2">
        <v>6</v>
      </c>
      <c r="H2101" s="3">
        <v>508.03</v>
      </c>
      <c r="I2101" s="2">
        <v>0</v>
      </c>
      <c r="J2101" s="3">
        <v>0</v>
      </c>
      <c r="K2101" s="3">
        <v>3505.41</v>
      </c>
      <c r="L2101" s="3">
        <v>2111.2199999999998</v>
      </c>
      <c r="M2101" s="3">
        <v>1394.19</v>
      </c>
      <c r="N2101" s="2" t="s">
        <v>68</v>
      </c>
      <c r="O2101" s="2" t="s">
        <v>24</v>
      </c>
      <c r="P2101" s="2" t="s">
        <v>33</v>
      </c>
      <c r="Q2101" s="2" t="s">
        <v>3436</v>
      </c>
      <c r="R2101" s="2" t="s">
        <v>27</v>
      </c>
    </row>
    <row r="2102" spans="1:18" x14ac:dyDescent="0.25">
      <c r="A2102" s="2" t="s">
        <v>3666</v>
      </c>
      <c r="B2102" s="6">
        <v>45844</v>
      </c>
      <c r="C2102" s="2" t="s">
        <v>2458</v>
      </c>
      <c r="D2102" s="2" t="s">
        <v>605</v>
      </c>
      <c r="E2102" s="2" t="s">
        <v>950</v>
      </c>
      <c r="F2102" s="2" t="s">
        <v>2276</v>
      </c>
      <c r="G2102" s="2">
        <v>7</v>
      </c>
      <c r="H2102" s="3">
        <v>85.31</v>
      </c>
      <c r="I2102" s="2">
        <v>0</v>
      </c>
      <c r="J2102" s="3">
        <v>0</v>
      </c>
      <c r="K2102" s="3">
        <v>686.75</v>
      </c>
      <c r="L2102" s="3">
        <v>434.98</v>
      </c>
      <c r="M2102" s="3">
        <v>251.77</v>
      </c>
      <c r="N2102" s="2" t="s">
        <v>133</v>
      </c>
      <c r="O2102" s="2" t="s">
        <v>24</v>
      </c>
      <c r="P2102" s="2" t="s">
        <v>25</v>
      </c>
      <c r="Q2102" s="2" t="s">
        <v>773</v>
      </c>
      <c r="R2102" s="2" t="s">
        <v>27</v>
      </c>
    </row>
    <row r="2103" spans="1:18" x14ac:dyDescent="0.25">
      <c r="A2103" s="2" t="s">
        <v>3696</v>
      </c>
      <c r="B2103" s="6">
        <v>45844</v>
      </c>
      <c r="C2103" s="2" t="s">
        <v>2681</v>
      </c>
      <c r="D2103" s="2" t="s">
        <v>107</v>
      </c>
      <c r="E2103" s="2" t="s">
        <v>1157</v>
      </c>
      <c r="F2103" s="2" t="s">
        <v>1158</v>
      </c>
      <c r="G2103" s="2">
        <v>3</v>
      </c>
      <c r="H2103" s="3">
        <v>59.92</v>
      </c>
      <c r="I2103" s="2">
        <v>10</v>
      </c>
      <c r="J2103" s="3">
        <v>17.98</v>
      </c>
      <c r="K2103" s="3">
        <v>186.05</v>
      </c>
      <c r="L2103" s="3">
        <v>144.44999999999999</v>
      </c>
      <c r="M2103" s="3">
        <v>41.6</v>
      </c>
      <c r="N2103" s="2" t="s">
        <v>80</v>
      </c>
      <c r="O2103" s="2" t="s">
        <v>24</v>
      </c>
      <c r="P2103" s="2" t="s">
        <v>55</v>
      </c>
      <c r="Q2103" s="2" t="s">
        <v>1579</v>
      </c>
      <c r="R2103" s="2" t="s">
        <v>27</v>
      </c>
    </row>
    <row r="2104" spans="1:18" x14ac:dyDescent="0.25">
      <c r="A2104" s="2" t="s">
        <v>2540</v>
      </c>
      <c r="B2104" s="6">
        <v>45814</v>
      </c>
      <c r="C2104" s="2" t="s">
        <v>2541</v>
      </c>
      <c r="D2104" s="2" t="s">
        <v>113</v>
      </c>
      <c r="E2104" s="2" t="s">
        <v>66</v>
      </c>
      <c r="F2104" s="2" t="s">
        <v>271</v>
      </c>
      <c r="G2104" s="2">
        <v>7</v>
      </c>
      <c r="H2104" s="3">
        <v>286.55</v>
      </c>
      <c r="I2104" s="2">
        <v>20</v>
      </c>
      <c r="J2104" s="3">
        <v>401.17</v>
      </c>
      <c r="K2104" s="3">
        <v>1604.68</v>
      </c>
      <c r="L2104" s="3">
        <v>1335.18</v>
      </c>
      <c r="M2104" s="3">
        <v>269.5</v>
      </c>
      <c r="N2104" s="2" t="s">
        <v>23</v>
      </c>
      <c r="O2104" s="2" t="s">
        <v>24</v>
      </c>
      <c r="P2104" s="2" t="s">
        <v>25</v>
      </c>
      <c r="Q2104" s="2" t="s">
        <v>2542</v>
      </c>
      <c r="R2104" s="2" t="s">
        <v>49</v>
      </c>
    </row>
    <row r="2105" spans="1:18" x14ac:dyDescent="0.25">
      <c r="A2105" s="2" t="s">
        <v>2685</v>
      </c>
      <c r="B2105" s="6">
        <v>45814</v>
      </c>
      <c r="C2105" s="2" t="s">
        <v>2686</v>
      </c>
      <c r="D2105" s="2" t="s">
        <v>284</v>
      </c>
      <c r="E2105" s="2" t="s">
        <v>1157</v>
      </c>
      <c r="F2105" s="2" t="s">
        <v>1158</v>
      </c>
      <c r="G2105" s="2">
        <v>1</v>
      </c>
      <c r="H2105" s="3">
        <v>73.83</v>
      </c>
      <c r="I2105" s="2">
        <v>5</v>
      </c>
      <c r="J2105" s="3">
        <v>3.69</v>
      </c>
      <c r="K2105" s="3">
        <v>70.14</v>
      </c>
      <c r="L2105" s="3">
        <v>54.32</v>
      </c>
      <c r="M2105" s="3">
        <v>15.82</v>
      </c>
      <c r="N2105" s="2" t="s">
        <v>133</v>
      </c>
      <c r="O2105" s="2" t="s">
        <v>24</v>
      </c>
      <c r="P2105" s="2" t="s">
        <v>25</v>
      </c>
      <c r="Q2105" s="2" t="s">
        <v>2427</v>
      </c>
      <c r="R2105" s="2" t="s">
        <v>49</v>
      </c>
    </row>
    <row r="2106" spans="1:18" x14ac:dyDescent="0.25">
      <c r="A2106" s="2" t="s">
        <v>3428</v>
      </c>
      <c r="B2106" s="6">
        <v>45814</v>
      </c>
      <c r="C2106" s="2" t="s">
        <v>1349</v>
      </c>
      <c r="D2106" s="2" t="s">
        <v>158</v>
      </c>
      <c r="E2106" s="2" t="s">
        <v>60</v>
      </c>
      <c r="F2106" s="2" t="s">
        <v>1262</v>
      </c>
      <c r="G2106" s="2">
        <v>5</v>
      </c>
      <c r="H2106" s="3">
        <v>306.62</v>
      </c>
      <c r="I2106" s="2">
        <v>0</v>
      </c>
      <c r="J2106" s="3">
        <v>0</v>
      </c>
      <c r="K2106" s="3">
        <v>1533.1</v>
      </c>
      <c r="L2106" s="3">
        <v>1299.6500000000001</v>
      </c>
      <c r="M2106" s="3">
        <v>233.45</v>
      </c>
      <c r="N2106" s="2" t="s">
        <v>80</v>
      </c>
      <c r="O2106" s="2" t="s">
        <v>345</v>
      </c>
      <c r="P2106" s="2" t="s">
        <v>25</v>
      </c>
      <c r="Q2106" s="2" t="s">
        <v>1785</v>
      </c>
      <c r="R2106" s="2" t="s">
        <v>49</v>
      </c>
    </row>
    <row r="2107" spans="1:18" x14ac:dyDescent="0.25">
      <c r="A2107" s="2" t="s">
        <v>3754</v>
      </c>
      <c r="B2107" s="6">
        <v>45814</v>
      </c>
      <c r="C2107" s="2" t="s">
        <v>1901</v>
      </c>
      <c r="D2107" s="2" t="s">
        <v>1475</v>
      </c>
      <c r="E2107" s="2" t="s">
        <v>1157</v>
      </c>
      <c r="F2107" s="2" t="s">
        <v>1158</v>
      </c>
      <c r="G2107" s="2">
        <v>3</v>
      </c>
      <c r="H2107" s="3">
        <v>206.02</v>
      </c>
      <c r="I2107" s="2">
        <v>0</v>
      </c>
      <c r="J2107" s="3">
        <v>0</v>
      </c>
      <c r="K2107" s="3">
        <v>618.05999999999995</v>
      </c>
      <c r="L2107" s="3">
        <v>475.29</v>
      </c>
      <c r="M2107" s="3">
        <v>142.77000000000001</v>
      </c>
      <c r="N2107" s="2" t="s">
        <v>133</v>
      </c>
      <c r="O2107" s="2" t="s">
        <v>24</v>
      </c>
      <c r="P2107" s="2" t="s">
        <v>25</v>
      </c>
      <c r="Q2107" s="2" t="s">
        <v>883</v>
      </c>
      <c r="R2107" s="2" t="s">
        <v>49</v>
      </c>
    </row>
    <row r="2108" spans="1:18" x14ac:dyDescent="0.25">
      <c r="A2108" s="2" t="s">
        <v>3856</v>
      </c>
      <c r="B2108" s="6">
        <v>45814</v>
      </c>
      <c r="C2108" s="2" t="s">
        <v>431</v>
      </c>
      <c r="D2108" s="2" t="s">
        <v>686</v>
      </c>
      <c r="E2108" s="2" t="s">
        <v>243</v>
      </c>
      <c r="F2108" s="2" t="s">
        <v>222</v>
      </c>
      <c r="G2108" s="2">
        <v>3</v>
      </c>
      <c r="H2108" s="3">
        <v>451.89</v>
      </c>
      <c r="I2108" s="2">
        <v>5</v>
      </c>
      <c r="J2108" s="3">
        <v>67.78</v>
      </c>
      <c r="K2108" s="3">
        <v>1287.8900000000001</v>
      </c>
      <c r="L2108" s="3">
        <v>1161.48</v>
      </c>
      <c r="M2108" s="3">
        <v>126.41</v>
      </c>
      <c r="N2108" s="2" t="s">
        <v>40</v>
      </c>
      <c r="O2108" s="2" t="s">
        <v>24</v>
      </c>
      <c r="P2108" s="2" t="s">
        <v>25</v>
      </c>
      <c r="Q2108" s="2" t="s">
        <v>2397</v>
      </c>
      <c r="R2108" s="2" t="s">
        <v>49</v>
      </c>
    </row>
    <row r="2109" spans="1:18" x14ac:dyDescent="0.25">
      <c r="A2109" s="2" t="s">
        <v>324</v>
      </c>
      <c r="B2109" s="6">
        <v>45783</v>
      </c>
      <c r="C2109" s="2" t="s">
        <v>325</v>
      </c>
      <c r="D2109" s="2" t="s">
        <v>326</v>
      </c>
      <c r="E2109" s="2" t="s">
        <v>327</v>
      </c>
      <c r="F2109" s="2" t="s">
        <v>328</v>
      </c>
      <c r="G2109" s="2">
        <v>7</v>
      </c>
      <c r="H2109" s="3">
        <v>435.94</v>
      </c>
      <c r="I2109" s="2">
        <v>15</v>
      </c>
      <c r="J2109" s="3">
        <v>457.74</v>
      </c>
      <c r="K2109" s="3">
        <v>2593.84</v>
      </c>
      <c r="L2109" s="3">
        <v>2386.3000000000002</v>
      </c>
      <c r="M2109" s="3">
        <v>207.54</v>
      </c>
      <c r="N2109" s="2" t="s">
        <v>23</v>
      </c>
      <c r="O2109" s="2" t="s">
        <v>24</v>
      </c>
      <c r="P2109" s="2" t="s">
        <v>25</v>
      </c>
      <c r="Q2109" s="2" t="s">
        <v>329</v>
      </c>
      <c r="R2109" s="2" t="s">
        <v>49</v>
      </c>
    </row>
    <row r="2110" spans="1:18" x14ac:dyDescent="0.25">
      <c r="A2110" s="2" t="s">
        <v>734</v>
      </c>
      <c r="B2110" s="6">
        <v>45783</v>
      </c>
      <c r="C2110" s="2" t="s">
        <v>735</v>
      </c>
      <c r="D2110" s="2" t="s">
        <v>197</v>
      </c>
      <c r="E2110" s="2" t="s">
        <v>108</v>
      </c>
      <c r="F2110" s="2" t="s">
        <v>736</v>
      </c>
      <c r="G2110" s="2">
        <v>5</v>
      </c>
      <c r="H2110" s="3">
        <v>121.9</v>
      </c>
      <c r="I2110" s="2">
        <v>20</v>
      </c>
      <c r="J2110" s="3">
        <v>121.9</v>
      </c>
      <c r="K2110" s="3">
        <v>487.6</v>
      </c>
      <c r="L2110" s="3">
        <v>544.6</v>
      </c>
      <c r="M2110" s="3">
        <v>-57</v>
      </c>
      <c r="N2110" s="2" t="s">
        <v>40</v>
      </c>
      <c r="O2110" s="2" t="s">
        <v>24</v>
      </c>
      <c r="P2110" s="2" t="s">
        <v>25</v>
      </c>
      <c r="Q2110" s="2" t="s">
        <v>737</v>
      </c>
      <c r="R2110" s="2" t="s">
        <v>49</v>
      </c>
    </row>
    <row r="2111" spans="1:18" x14ac:dyDescent="0.25">
      <c r="A2111" s="2" t="s">
        <v>2105</v>
      </c>
      <c r="B2111" s="6">
        <v>45783</v>
      </c>
      <c r="C2111" s="2" t="s">
        <v>2106</v>
      </c>
      <c r="D2111" s="2" t="s">
        <v>454</v>
      </c>
      <c r="E2111" s="2" t="s">
        <v>1372</v>
      </c>
      <c r="F2111" s="2" t="s">
        <v>1373</v>
      </c>
      <c r="G2111" s="2">
        <v>3</v>
      </c>
      <c r="H2111" s="3">
        <v>365.92</v>
      </c>
      <c r="I2111" s="2">
        <v>5</v>
      </c>
      <c r="J2111" s="3">
        <v>54.89</v>
      </c>
      <c r="K2111" s="3">
        <v>1042.8699999999999</v>
      </c>
      <c r="L2111" s="3">
        <v>931.14</v>
      </c>
      <c r="M2111" s="3">
        <v>111.73</v>
      </c>
      <c r="N2111" s="2" t="s">
        <v>23</v>
      </c>
      <c r="O2111" s="2" t="s">
        <v>24</v>
      </c>
      <c r="P2111" s="2" t="s">
        <v>25</v>
      </c>
      <c r="Q2111" s="2" t="s">
        <v>1879</v>
      </c>
      <c r="R2111" s="2" t="s">
        <v>49</v>
      </c>
    </row>
    <row r="2112" spans="1:18" x14ac:dyDescent="0.25">
      <c r="A2112" s="2" t="s">
        <v>2365</v>
      </c>
      <c r="B2112" s="6">
        <v>45783</v>
      </c>
      <c r="C2112" s="2" t="s">
        <v>2366</v>
      </c>
      <c r="D2112" s="2" t="s">
        <v>170</v>
      </c>
      <c r="E2112" s="2" t="s">
        <v>589</v>
      </c>
      <c r="F2112" s="2" t="s">
        <v>590</v>
      </c>
      <c r="G2112" s="2">
        <v>2</v>
      </c>
      <c r="H2112" s="3">
        <v>225.45</v>
      </c>
      <c r="I2112" s="2">
        <v>0</v>
      </c>
      <c r="J2112" s="3">
        <v>0</v>
      </c>
      <c r="K2112" s="3">
        <v>450.9</v>
      </c>
      <c r="L2112" s="3">
        <v>381.8</v>
      </c>
      <c r="M2112" s="3">
        <v>69.099999999999994</v>
      </c>
      <c r="N2112" s="2" t="s">
        <v>23</v>
      </c>
      <c r="O2112" s="2" t="s">
        <v>24</v>
      </c>
      <c r="P2112" s="2" t="s">
        <v>55</v>
      </c>
      <c r="Q2112" s="2" t="s">
        <v>1925</v>
      </c>
      <c r="R2112" s="2" t="s">
        <v>49</v>
      </c>
    </row>
    <row r="2113" spans="1:18" x14ac:dyDescent="0.25">
      <c r="A2113" s="2" t="s">
        <v>3154</v>
      </c>
      <c r="B2113" s="6">
        <v>45783</v>
      </c>
      <c r="C2113" s="2" t="s">
        <v>855</v>
      </c>
      <c r="D2113" s="2" t="s">
        <v>264</v>
      </c>
      <c r="E2113" s="2" t="s">
        <v>2009</v>
      </c>
      <c r="F2113" s="2" t="s">
        <v>1856</v>
      </c>
      <c r="G2113" s="2">
        <v>8</v>
      </c>
      <c r="H2113" s="3">
        <v>420.05</v>
      </c>
      <c r="I2113" s="2">
        <v>10</v>
      </c>
      <c r="J2113" s="3">
        <v>336.04</v>
      </c>
      <c r="K2113" s="3">
        <v>3024.36</v>
      </c>
      <c r="L2113" s="3">
        <v>2287.1999999999998</v>
      </c>
      <c r="M2113" s="3">
        <v>737.16</v>
      </c>
      <c r="N2113" s="2" t="s">
        <v>40</v>
      </c>
      <c r="O2113" s="2" t="s">
        <v>24</v>
      </c>
      <c r="P2113" s="2" t="s">
        <v>33</v>
      </c>
      <c r="Q2113" s="2" t="s">
        <v>2668</v>
      </c>
      <c r="R2113" s="2" t="s">
        <v>49</v>
      </c>
    </row>
    <row r="2114" spans="1:18" x14ac:dyDescent="0.25">
      <c r="A2114" s="2" t="s">
        <v>3344</v>
      </c>
      <c r="B2114" s="6">
        <v>45783</v>
      </c>
      <c r="C2114" s="2" t="s">
        <v>1967</v>
      </c>
      <c r="D2114" s="2" t="s">
        <v>432</v>
      </c>
      <c r="E2114" s="2" t="s">
        <v>243</v>
      </c>
      <c r="F2114" s="2" t="s">
        <v>1165</v>
      </c>
      <c r="G2114" s="2">
        <v>7</v>
      </c>
      <c r="H2114" s="3">
        <v>345</v>
      </c>
      <c r="I2114" s="2">
        <v>10</v>
      </c>
      <c r="J2114" s="3">
        <v>241.5</v>
      </c>
      <c r="K2114" s="3">
        <v>2173.5</v>
      </c>
      <c r="L2114" s="3">
        <v>1759.94</v>
      </c>
      <c r="M2114" s="3">
        <v>413.56</v>
      </c>
      <c r="N2114" s="2" t="s">
        <v>133</v>
      </c>
      <c r="O2114" s="2" t="s">
        <v>24</v>
      </c>
      <c r="P2114" s="2" t="s">
        <v>25</v>
      </c>
      <c r="Q2114" s="2" t="s">
        <v>2156</v>
      </c>
      <c r="R2114" s="2" t="s">
        <v>49</v>
      </c>
    </row>
    <row r="2115" spans="1:18" x14ac:dyDescent="0.25">
      <c r="A2115" s="2" t="s">
        <v>3677</v>
      </c>
      <c r="B2115" s="6">
        <v>45783</v>
      </c>
      <c r="C2115" s="2" t="s">
        <v>3420</v>
      </c>
      <c r="D2115" s="2" t="s">
        <v>389</v>
      </c>
      <c r="E2115" s="2" t="s">
        <v>791</v>
      </c>
      <c r="F2115" s="2" t="s">
        <v>1039</v>
      </c>
      <c r="G2115" s="2">
        <v>4</v>
      </c>
      <c r="H2115" s="3">
        <v>83.13</v>
      </c>
      <c r="I2115" s="2">
        <v>0</v>
      </c>
      <c r="J2115" s="3">
        <v>0</v>
      </c>
      <c r="K2115" s="3">
        <v>332.52</v>
      </c>
      <c r="L2115" s="3">
        <v>276.36</v>
      </c>
      <c r="M2115" s="3">
        <v>56.16</v>
      </c>
      <c r="N2115" s="2" t="s">
        <v>68</v>
      </c>
      <c r="O2115" s="2" t="s">
        <v>24</v>
      </c>
      <c r="P2115" s="2" t="s">
        <v>25</v>
      </c>
      <c r="Q2115" s="2" t="s">
        <v>672</v>
      </c>
      <c r="R2115" s="2" t="s">
        <v>49</v>
      </c>
    </row>
    <row r="2116" spans="1:18" x14ac:dyDescent="0.25">
      <c r="A2116" s="2" t="s">
        <v>3710</v>
      </c>
      <c r="B2116" s="6">
        <v>45783</v>
      </c>
      <c r="C2116" s="2" t="s">
        <v>876</v>
      </c>
      <c r="D2116" s="2" t="s">
        <v>280</v>
      </c>
      <c r="E2116" s="2" t="s">
        <v>232</v>
      </c>
      <c r="F2116" s="2" t="s">
        <v>1666</v>
      </c>
      <c r="G2116" s="2">
        <v>7</v>
      </c>
      <c r="H2116" s="3">
        <v>130.19999999999999</v>
      </c>
      <c r="I2116" s="2">
        <v>0</v>
      </c>
      <c r="J2116" s="3">
        <v>0</v>
      </c>
      <c r="K2116" s="3">
        <v>911.4</v>
      </c>
      <c r="L2116" s="3">
        <v>681.45</v>
      </c>
      <c r="M2116" s="3">
        <v>229.95</v>
      </c>
      <c r="N2116" s="2" t="s">
        <v>80</v>
      </c>
      <c r="O2116" s="2" t="s">
        <v>24</v>
      </c>
      <c r="P2116" s="2" t="s">
        <v>25</v>
      </c>
      <c r="Q2116" s="2" t="s">
        <v>144</v>
      </c>
      <c r="R2116" s="2" t="s">
        <v>49</v>
      </c>
    </row>
    <row r="2117" spans="1:18" x14ac:dyDescent="0.25">
      <c r="A2117" s="2" t="s">
        <v>4111</v>
      </c>
      <c r="B2117" s="6">
        <v>45783</v>
      </c>
      <c r="C2117" s="2" t="s">
        <v>987</v>
      </c>
      <c r="D2117" s="2" t="s">
        <v>399</v>
      </c>
      <c r="E2117" s="2" t="s">
        <v>2594</v>
      </c>
      <c r="F2117" s="2" t="s">
        <v>1039</v>
      </c>
      <c r="G2117" s="2">
        <v>6</v>
      </c>
      <c r="H2117" s="3">
        <v>100.88</v>
      </c>
      <c r="I2117" s="2">
        <v>20</v>
      </c>
      <c r="J2117" s="3">
        <v>121.06</v>
      </c>
      <c r="K2117" s="3">
        <v>484.22</v>
      </c>
      <c r="L2117" s="3">
        <v>516.29999999999995</v>
      </c>
      <c r="M2117" s="3">
        <v>-32.08</v>
      </c>
      <c r="N2117" s="2" t="s">
        <v>68</v>
      </c>
      <c r="O2117" s="2" t="s">
        <v>24</v>
      </c>
      <c r="P2117" s="2" t="s">
        <v>25</v>
      </c>
      <c r="Q2117" s="2" t="s">
        <v>3501</v>
      </c>
      <c r="R2117" s="2" t="s">
        <v>49</v>
      </c>
    </row>
    <row r="2118" spans="1:18" x14ac:dyDescent="0.25">
      <c r="A2118" s="2" t="s">
        <v>4236</v>
      </c>
      <c r="B2118" s="6">
        <v>45783</v>
      </c>
      <c r="C2118" s="2" t="s">
        <v>4237</v>
      </c>
      <c r="D2118" s="2" t="s">
        <v>886</v>
      </c>
      <c r="E2118" s="2" t="s">
        <v>584</v>
      </c>
      <c r="F2118" s="2" t="s">
        <v>2318</v>
      </c>
      <c r="G2118" s="2">
        <v>3</v>
      </c>
      <c r="H2118" s="3">
        <v>232.92</v>
      </c>
      <c r="I2118" s="2">
        <v>10</v>
      </c>
      <c r="J2118" s="3">
        <v>69.88</v>
      </c>
      <c r="K2118" s="3">
        <v>628.88</v>
      </c>
      <c r="L2118" s="3">
        <v>577.23</v>
      </c>
      <c r="M2118" s="3">
        <v>51.65</v>
      </c>
      <c r="N2118" s="2" t="s">
        <v>47</v>
      </c>
      <c r="O2118" s="2" t="s">
        <v>24</v>
      </c>
      <c r="P2118" s="2" t="s">
        <v>55</v>
      </c>
      <c r="Q2118" s="2" t="s">
        <v>546</v>
      </c>
      <c r="R2118" s="2" t="s">
        <v>49</v>
      </c>
    </row>
    <row r="2119" spans="1:18" x14ac:dyDescent="0.25">
      <c r="A2119" s="2" t="s">
        <v>4473</v>
      </c>
      <c r="B2119" s="6">
        <v>45783</v>
      </c>
      <c r="C2119" s="2" t="s">
        <v>1673</v>
      </c>
      <c r="D2119" s="2" t="s">
        <v>360</v>
      </c>
      <c r="E2119" s="2" t="s">
        <v>1347</v>
      </c>
      <c r="F2119" s="2" t="s">
        <v>4474</v>
      </c>
      <c r="G2119" s="2">
        <v>6</v>
      </c>
      <c r="H2119" s="3">
        <v>389.82</v>
      </c>
      <c r="I2119" s="2">
        <v>10</v>
      </c>
      <c r="J2119" s="3">
        <v>233.89</v>
      </c>
      <c r="K2119" s="3">
        <v>2105.0300000000002</v>
      </c>
      <c r="L2119" s="3">
        <v>1576.8</v>
      </c>
      <c r="M2119" s="3">
        <v>528.23</v>
      </c>
      <c r="N2119" s="2" t="s">
        <v>40</v>
      </c>
      <c r="O2119" s="2" t="s">
        <v>24</v>
      </c>
      <c r="P2119" s="2" t="s">
        <v>25</v>
      </c>
      <c r="Q2119" s="2" t="s">
        <v>3733</v>
      </c>
      <c r="R2119" s="2" t="s">
        <v>49</v>
      </c>
    </row>
    <row r="2120" spans="1:18" x14ac:dyDescent="0.25">
      <c r="A2120" s="2" t="s">
        <v>1104</v>
      </c>
      <c r="B2120" s="6">
        <v>45753</v>
      </c>
      <c r="C2120" s="2" t="s">
        <v>1099</v>
      </c>
      <c r="D2120" s="2" t="s">
        <v>708</v>
      </c>
      <c r="E2120" s="2" t="s">
        <v>372</v>
      </c>
      <c r="F2120" s="2" t="s">
        <v>373</v>
      </c>
      <c r="G2120" s="2">
        <v>5</v>
      </c>
      <c r="H2120" s="3">
        <v>486.09</v>
      </c>
      <c r="I2120" s="2">
        <v>15</v>
      </c>
      <c r="J2120" s="3">
        <v>364.57</v>
      </c>
      <c r="K2120" s="3">
        <v>2065.88</v>
      </c>
      <c r="L2120" s="3">
        <v>1719.45</v>
      </c>
      <c r="M2120" s="3">
        <v>346.43</v>
      </c>
      <c r="N2120" s="2" t="s">
        <v>133</v>
      </c>
      <c r="O2120" s="2" t="s">
        <v>24</v>
      </c>
      <c r="P2120" s="2" t="s">
        <v>55</v>
      </c>
      <c r="Q2120" s="2" t="s">
        <v>1105</v>
      </c>
      <c r="R2120" s="2" t="s">
        <v>49</v>
      </c>
    </row>
    <row r="2121" spans="1:18" x14ac:dyDescent="0.25">
      <c r="A2121" s="2" t="s">
        <v>1108</v>
      </c>
      <c r="B2121" s="6">
        <v>45753</v>
      </c>
      <c r="C2121" s="2" t="s">
        <v>627</v>
      </c>
      <c r="D2121" s="2" t="s">
        <v>426</v>
      </c>
      <c r="E2121" s="2" t="s">
        <v>1109</v>
      </c>
      <c r="F2121" s="2" t="s">
        <v>1110</v>
      </c>
      <c r="G2121" s="2">
        <v>1</v>
      </c>
      <c r="H2121" s="3">
        <v>290.45</v>
      </c>
      <c r="I2121" s="2">
        <v>0</v>
      </c>
      <c r="J2121" s="3">
        <v>0</v>
      </c>
      <c r="K2121" s="3">
        <v>290.45</v>
      </c>
      <c r="L2121" s="3">
        <v>237.89</v>
      </c>
      <c r="M2121" s="3">
        <v>52.56</v>
      </c>
      <c r="N2121" s="2" t="s">
        <v>80</v>
      </c>
      <c r="O2121" s="2" t="s">
        <v>24</v>
      </c>
      <c r="P2121" s="2" t="s">
        <v>25</v>
      </c>
      <c r="Q2121" s="2" t="s">
        <v>536</v>
      </c>
      <c r="R2121" s="2" t="s">
        <v>49</v>
      </c>
    </row>
    <row r="2122" spans="1:18" x14ac:dyDescent="0.25">
      <c r="A2122" s="2" t="s">
        <v>1740</v>
      </c>
      <c r="B2122" s="6">
        <v>45753</v>
      </c>
      <c r="C2122" s="2" t="s">
        <v>1741</v>
      </c>
      <c r="D2122" s="2" t="s">
        <v>107</v>
      </c>
      <c r="E2122" s="2" t="s">
        <v>343</v>
      </c>
      <c r="F2122" s="2" t="s">
        <v>344</v>
      </c>
      <c r="G2122" s="2">
        <v>6</v>
      </c>
      <c r="H2122" s="3">
        <v>66.930000000000007</v>
      </c>
      <c r="I2122" s="2">
        <v>0</v>
      </c>
      <c r="J2122" s="3">
        <v>0</v>
      </c>
      <c r="K2122" s="3">
        <v>401.58</v>
      </c>
      <c r="L2122" s="3">
        <v>288.89999999999998</v>
      </c>
      <c r="M2122" s="3">
        <v>112.68</v>
      </c>
      <c r="N2122" s="2" t="s">
        <v>40</v>
      </c>
      <c r="O2122" s="2" t="s">
        <v>24</v>
      </c>
      <c r="P2122" s="2" t="s">
        <v>55</v>
      </c>
      <c r="Q2122" s="2" t="s">
        <v>1742</v>
      </c>
      <c r="R2122" s="2" t="s">
        <v>49</v>
      </c>
    </row>
    <row r="2123" spans="1:18" x14ac:dyDescent="0.25">
      <c r="A2123" s="2" t="s">
        <v>3630</v>
      </c>
      <c r="B2123" s="6">
        <v>45753</v>
      </c>
      <c r="C2123" s="2" t="s">
        <v>383</v>
      </c>
      <c r="D2123" s="2" t="s">
        <v>326</v>
      </c>
      <c r="E2123" s="2" t="s">
        <v>21</v>
      </c>
      <c r="F2123" s="2" t="s">
        <v>381</v>
      </c>
      <c r="G2123" s="2">
        <v>4</v>
      </c>
      <c r="H2123" s="3">
        <v>449.39</v>
      </c>
      <c r="I2123" s="2">
        <v>0</v>
      </c>
      <c r="J2123" s="3">
        <v>0</v>
      </c>
      <c r="K2123" s="3">
        <v>1797.56</v>
      </c>
      <c r="L2123" s="3">
        <v>1363.6</v>
      </c>
      <c r="M2123" s="3">
        <v>433.96</v>
      </c>
      <c r="N2123" s="2" t="s">
        <v>68</v>
      </c>
      <c r="O2123" s="2" t="s">
        <v>24</v>
      </c>
      <c r="P2123" s="2" t="s">
        <v>55</v>
      </c>
      <c r="Q2123" s="2" t="s">
        <v>2328</v>
      </c>
      <c r="R2123" s="2" t="s">
        <v>49</v>
      </c>
    </row>
    <row r="2124" spans="1:18" x14ac:dyDescent="0.25">
      <c r="A2124" s="2" t="s">
        <v>3635</v>
      </c>
      <c r="B2124" s="6">
        <v>45753</v>
      </c>
      <c r="C2124" s="2" t="s">
        <v>1545</v>
      </c>
      <c r="D2124" s="2" t="s">
        <v>275</v>
      </c>
      <c r="E2124" s="2" t="s">
        <v>968</v>
      </c>
      <c r="F2124" s="2" t="s">
        <v>1738</v>
      </c>
      <c r="G2124" s="2">
        <v>4</v>
      </c>
      <c r="H2124" s="3">
        <v>51.33</v>
      </c>
      <c r="I2124" s="2">
        <v>10</v>
      </c>
      <c r="J2124" s="3">
        <v>20.53</v>
      </c>
      <c r="K2124" s="3">
        <v>184.79</v>
      </c>
      <c r="L2124" s="3">
        <v>149.91999999999999</v>
      </c>
      <c r="M2124" s="3">
        <v>34.869999999999997</v>
      </c>
      <c r="N2124" s="2" t="s">
        <v>68</v>
      </c>
      <c r="O2124" s="2" t="s">
        <v>24</v>
      </c>
      <c r="P2124" s="2" t="s">
        <v>55</v>
      </c>
      <c r="Q2124" s="2" t="s">
        <v>1590</v>
      </c>
      <c r="R2124" s="2" t="s">
        <v>49</v>
      </c>
    </row>
    <row r="2125" spans="1:18" x14ac:dyDescent="0.25">
      <c r="A2125" s="2" t="s">
        <v>4019</v>
      </c>
      <c r="B2125" s="6">
        <v>45753</v>
      </c>
      <c r="C2125" s="2" t="s">
        <v>741</v>
      </c>
      <c r="D2125" s="2" t="s">
        <v>284</v>
      </c>
      <c r="E2125" s="2" t="s">
        <v>1323</v>
      </c>
      <c r="F2125" s="2" t="s">
        <v>54</v>
      </c>
      <c r="G2125" s="2">
        <v>2</v>
      </c>
      <c r="H2125" s="3">
        <v>73.83</v>
      </c>
      <c r="I2125" s="2">
        <v>0</v>
      </c>
      <c r="J2125" s="3">
        <v>0</v>
      </c>
      <c r="K2125" s="3">
        <v>147.66</v>
      </c>
      <c r="L2125" s="3">
        <v>108.64</v>
      </c>
      <c r="M2125" s="3">
        <v>39.020000000000003</v>
      </c>
      <c r="N2125" s="2" t="s">
        <v>68</v>
      </c>
      <c r="O2125" s="2" t="s">
        <v>24</v>
      </c>
      <c r="P2125" s="2" t="s">
        <v>25</v>
      </c>
      <c r="Q2125" s="2" t="s">
        <v>3315</v>
      </c>
      <c r="R2125" s="2" t="s">
        <v>49</v>
      </c>
    </row>
    <row r="2126" spans="1:18" x14ac:dyDescent="0.25">
      <c r="A2126" s="2" t="s">
        <v>1654</v>
      </c>
      <c r="B2126" s="6">
        <v>45722</v>
      </c>
      <c r="C2126" s="2" t="s">
        <v>565</v>
      </c>
      <c r="D2126" s="2" t="s">
        <v>509</v>
      </c>
      <c r="E2126" s="2" t="s">
        <v>1066</v>
      </c>
      <c r="F2126" s="2" t="s">
        <v>1655</v>
      </c>
      <c r="G2126" s="2">
        <v>4</v>
      </c>
      <c r="H2126" s="3">
        <v>332.43</v>
      </c>
      <c r="I2126" s="2">
        <v>0</v>
      </c>
      <c r="J2126" s="3">
        <v>0</v>
      </c>
      <c r="K2126" s="3">
        <v>1329.72</v>
      </c>
      <c r="L2126" s="3">
        <v>1014.8</v>
      </c>
      <c r="M2126" s="3">
        <v>314.92</v>
      </c>
      <c r="N2126" s="2" t="s">
        <v>40</v>
      </c>
      <c r="O2126" s="2" t="s">
        <v>24</v>
      </c>
      <c r="P2126" s="2" t="s">
        <v>25</v>
      </c>
      <c r="Q2126" s="2" t="s">
        <v>1656</v>
      </c>
      <c r="R2126" s="2" t="s">
        <v>49</v>
      </c>
    </row>
    <row r="2127" spans="1:18" x14ac:dyDescent="0.25">
      <c r="A2127" s="2" t="s">
        <v>1979</v>
      </c>
      <c r="B2127" s="6">
        <v>45722</v>
      </c>
      <c r="C2127" s="2" t="s">
        <v>542</v>
      </c>
      <c r="D2127" s="2" t="s">
        <v>499</v>
      </c>
      <c r="E2127" s="2" t="s">
        <v>1403</v>
      </c>
      <c r="F2127" s="2" t="s">
        <v>1404</v>
      </c>
      <c r="G2127" s="2">
        <v>3</v>
      </c>
      <c r="H2127" s="3">
        <v>445.03</v>
      </c>
      <c r="I2127" s="2">
        <v>10</v>
      </c>
      <c r="J2127" s="3">
        <v>133.51</v>
      </c>
      <c r="K2127" s="3">
        <v>1201.58</v>
      </c>
      <c r="L2127" s="3">
        <v>1042.4100000000001</v>
      </c>
      <c r="M2127" s="3">
        <v>159.16999999999999</v>
      </c>
      <c r="N2127" s="2" t="s">
        <v>68</v>
      </c>
      <c r="O2127" s="2" t="s">
        <v>24</v>
      </c>
      <c r="P2127" s="2" t="s">
        <v>33</v>
      </c>
      <c r="Q2127" s="2" t="s">
        <v>1980</v>
      </c>
      <c r="R2127" s="2" t="s">
        <v>49</v>
      </c>
    </row>
    <row r="2128" spans="1:18" x14ac:dyDescent="0.25">
      <c r="A2128" s="2" t="s">
        <v>2765</v>
      </c>
      <c r="B2128" s="6">
        <v>45722</v>
      </c>
      <c r="C2128" s="2" t="s">
        <v>696</v>
      </c>
      <c r="D2128" s="2" t="s">
        <v>275</v>
      </c>
      <c r="E2128" s="2" t="s">
        <v>142</v>
      </c>
      <c r="F2128" s="2" t="s">
        <v>143</v>
      </c>
      <c r="G2128" s="2">
        <v>3</v>
      </c>
      <c r="H2128" s="3">
        <v>54.59</v>
      </c>
      <c r="I2128" s="2">
        <v>10</v>
      </c>
      <c r="J2128" s="3">
        <v>16.38</v>
      </c>
      <c r="K2128" s="3">
        <v>147.38999999999999</v>
      </c>
      <c r="L2128" s="3">
        <v>112.44</v>
      </c>
      <c r="M2128" s="3">
        <v>34.950000000000003</v>
      </c>
      <c r="N2128" s="2" t="s">
        <v>23</v>
      </c>
      <c r="O2128" s="2" t="s">
        <v>24</v>
      </c>
      <c r="P2128" s="2" t="s">
        <v>25</v>
      </c>
      <c r="Q2128" s="2" t="s">
        <v>1005</v>
      </c>
      <c r="R2128" s="2" t="s">
        <v>49</v>
      </c>
    </row>
    <row r="2129" spans="1:18" x14ac:dyDescent="0.25">
      <c r="A2129" s="2" t="s">
        <v>1519</v>
      </c>
      <c r="B2129" s="6">
        <v>45694</v>
      </c>
      <c r="C2129" s="2" t="s">
        <v>1520</v>
      </c>
      <c r="D2129" s="2" t="s">
        <v>661</v>
      </c>
      <c r="E2129" s="2" t="s">
        <v>675</v>
      </c>
      <c r="F2129" s="2" t="s">
        <v>1394</v>
      </c>
      <c r="G2129" s="2">
        <v>1</v>
      </c>
      <c r="H2129" s="3">
        <v>224.28</v>
      </c>
      <c r="I2129" s="2">
        <v>0</v>
      </c>
      <c r="J2129" s="3">
        <v>0</v>
      </c>
      <c r="K2129" s="3">
        <v>224.28</v>
      </c>
      <c r="L2129" s="3">
        <v>192.39</v>
      </c>
      <c r="M2129" s="3">
        <v>31.89</v>
      </c>
      <c r="N2129" s="2" t="s">
        <v>68</v>
      </c>
      <c r="O2129" s="2" t="s">
        <v>345</v>
      </c>
      <c r="P2129" s="2" t="s">
        <v>33</v>
      </c>
      <c r="Q2129" s="2" t="s">
        <v>1521</v>
      </c>
      <c r="R2129" s="2" t="s">
        <v>49</v>
      </c>
    </row>
    <row r="2130" spans="1:18" x14ac:dyDescent="0.25">
      <c r="A2130" s="2" t="s">
        <v>2469</v>
      </c>
      <c r="B2130" s="6">
        <v>45694</v>
      </c>
      <c r="C2130" s="2" t="s">
        <v>739</v>
      </c>
      <c r="D2130" s="2" t="s">
        <v>1678</v>
      </c>
      <c r="E2130" s="2" t="s">
        <v>303</v>
      </c>
      <c r="F2130" s="2" t="s">
        <v>67</v>
      </c>
      <c r="G2130" s="2">
        <v>5</v>
      </c>
      <c r="H2130" s="3">
        <v>342.27</v>
      </c>
      <c r="I2130" s="2">
        <v>0</v>
      </c>
      <c r="J2130" s="3">
        <v>0</v>
      </c>
      <c r="K2130" s="3">
        <v>1711.35</v>
      </c>
      <c r="L2130" s="3">
        <v>1330.5</v>
      </c>
      <c r="M2130" s="3">
        <v>380.85</v>
      </c>
      <c r="N2130" s="2" t="s">
        <v>80</v>
      </c>
      <c r="O2130" s="2" t="s">
        <v>24</v>
      </c>
      <c r="P2130" s="2" t="s">
        <v>25</v>
      </c>
      <c r="Q2130" s="2" t="s">
        <v>2181</v>
      </c>
      <c r="R2130" s="2" t="s">
        <v>49</v>
      </c>
    </row>
    <row r="2131" spans="1:18" x14ac:dyDescent="0.25">
      <c r="A2131" s="2" t="s">
        <v>3461</v>
      </c>
      <c r="B2131" s="6">
        <v>45694</v>
      </c>
      <c r="C2131" s="2" t="s">
        <v>696</v>
      </c>
      <c r="D2131" s="2" t="s">
        <v>214</v>
      </c>
      <c r="E2131" s="2" t="s">
        <v>259</v>
      </c>
      <c r="F2131" s="2" t="s">
        <v>260</v>
      </c>
      <c r="G2131" s="2">
        <v>4</v>
      </c>
      <c r="H2131" s="3">
        <v>169.91</v>
      </c>
      <c r="I2131" s="2">
        <v>0</v>
      </c>
      <c r="J2131" s="3">
        <v>0</v>
      </c>
      <c r="K2131" s="3">
        <v>679.64</v>
      </c>
      <c r="L2131" s="3">
        <v>451.2</v>
      </c>
      <c r="M2131" s="3">
        <v>228.44</v>
      </c>
      <c r="N2131" s="2" t="s">
        <v>47</v>
      </c>
      <c r="O2131" s="2" t="s">
        <v>24</v>
      </c>
      <c r="P2131" s="2" t="s">
        <v>25</v>
      </c>
      <c r="Q2131" s="2" t="s">
        <v>2340</v>
      </c>
      <c r="R2131" s="2" t="s">
        <v>49</v>
      </c>
    </row>
    <row r="2132" spans="1:18" x14ac:dyDescent="0.25">
      <c r="A2132" s="2" t="s">
        <v>4436</v>
      </c>
      <c r="B2132" s="6">
        <v>45694</v>
      </c>
      <c r="C2132" s="2" t="s">
        <v>1901</v>
      </c>
      <c r="D2132" s="2" t="s">
        <v>459</v>
      </c>
      <c r="E2132" s="2" t="s">
        <v>1621</v>
      </c>
      <c r="F2132" s="2" t="s">
        <v>1685</v>
      </c>
      <c r="G2132" s="2">
        <v>8</v>
      </c>
      <c r="H2132" s="3">
        <v>72.34</v>
      </c>
      <c r="I2132" s="2">
        <v>5</v>
      </c>
      <c r="J2132" s="3">
        <v>28.94</v>
      </c>
      <c r="K2132" s="3">
        <v>549.78</v>
      </c>
      <c r="L2132" s="3">
        <v>474.96</v>
      </c>
      <c r="M2132" s="3">
        <v>74.819999999999993</v>
      </c>
      <c r="N2132" s="2" t="s">
        <v>47</v>
      </c>
      <c r="O2132" s="2" t="s">
        <v>24</v>
      </c>
      <c r="P2132" s="2" t="s">
        <v>25</v>
      </c>
      <c r="Q2132" s="2" t="s">
        <v>3791</v>
      </c>
      <c r="R2132" s="2" t="s">
        <v>49</v>
      </c>
    </row>
    <row r="2133" spans="1:18" x14ac:dyDescent="0.25">
      <c r="A2133" s="2" t="s">
        <v>1050</v>
      </c>
      <c r="B2133" s="6">
        <v>45663</v>
      </c>
      <c r="C2133" s="2" t="s">
        <v>1051</v>
      </c>
      <c r="D2133" s="2" t="s">
        <v>214</v>
      </c>
      <c r="E2133" s="2" t="s">
        <v>285</v>
      </c>
      <c r="F2133" s="2" t="s">
        <v>1052</v>
      </c>
      <c r="G2133" s="2">
        <v>1</v>
      </c>
      <c r="H2133" s="3">
        <v>147.97</v>
      </c>
      <c r="I2133" s="2">
        <v>0</v>
      </c>
      <c r="J2133" s="3">
        <v>0</v>
      </c>
      <c r="K2133" s="3">
        <v>170.17</v>
      </c>
      <c r="L2133" s="3">
        <v>112.8</v>
      </c>
      <c r="M2133" s="3">
        <v>57.37</v>
      </c>
      <c r="N2133" s="2" t="s">
        <v>80</v>
      </c>
      <c r="O2133" s="2" t="s">
        <v>24</v>
      </c>
      <c r="P2133" s="2" t="s">
        <v>55</v>
      </c>
      <c r="Q2133" s="2" t="s">
        <v>1053</v>
      </c>
      <c r="R2133" s="2" t="s">
        <v>27</v>
      </c>
    </row>
    <row r="2134" spans="1:18" x14ac:dyDescent="0.25">
      <c r="A2134" s="2" t="s">
        <v>2093</v>
      </c>
      <c r="B2134" s="6">
        <v>45663</v>
      </c>
      <c r="C2134" s="2" t="s">
        <v>1699</v>
      </c>
      <c r="D2134" s="2" t="s">
        <v>377</v>
      </c>
      <c r="E2134" s="2" t="s">
        <v>957</v>
      </c>
      <c r="F2134" s="2" t="s">
        <v>958</v>
      </c>
      <c r="G2134" s="2">
        <v>4</v>
      </c>
      <c r="H2134" s="3">
        <v>53.39</v>
      </c>
      <c r="I2134" s="2">
        <v>20</v>
      </c>
      <c r="J2134" s="3">
        <v>42.71</v>
      </c>
      <c r="K2134" s="3">
        <v>196.48</v>
      </c>
      <c r="L2134" s="3">
        <v>172.04</v>
      </c>
      <c r="M2134" s="3">
        <v>24.44</v>
      </c>
      <c r="N2134" s="2" t="s">
        <v>80</v>
      </c>
      <c r="O2134" s="2" t="s">
        <v>24</v>
      </c>
      <c r="P2134" s="2" t="s">
        <v>25</v>
      </c>
      <c r="Q2134" s="2" t="s">
        <v>1960</v>
      </c>
      <c r="R2134" s="2" t="s">
        <v>27</v>
      </c>
    </row>
    <row r="2135" spans="1:18" x14ac:dyDescent="0.25">
      <c r="A2135" s="2" t="s">
        <v>2550</v>
      </c>
      <c r="B2135" s="6">
        <v>45663</v>
      </c>
      <c r="C2135" s="2" t="s">
        <v>538</v>
      </c>
      <c r="D2135" s="2" t="s">
        <v>308</v>
      </c>
      <c r="E2135" s="2" t="s">
        <v>355</v>
      </c>
      <c r="F2135" s="2" t="s">
        <v>239</v>
      </c>
      <c r="G2135" s="2">
        <v>3</v>
      </c>
      <c r="H2135" s="3">
        <v>495.42</v>
      </c>
      <c r="I2135" s="2">
        <v>20</v>
      </c>
      <c r="J2135" s="3">
        <v>297.25</v>
      </c>
      <c r="K2135" s="3">
        <v>1367.36</v>
      </c>
      <c r="L2135" s="3">
        <v>848.64</v>
      </c>
      <c r="M2135" s="3">
        <v>518.72</v>
      </c>
      <c r="N2135" s="2" t="s">
        <v>40</v>
      </c>
      <c r="O2135" s="2" t="s">
        <v>24</v>
      </c>
      <c r="P2135" s="2" t="s">
        <v>55</v>
      </c>
      <c r="Q2135" s="2" t="s">
        <v>1317</v>
      </c>
      <c r="R2135" s="2" t="s">
        <v>27</v>
      </c>
    </row>
    <row r="2136" spans="1:18" x14ac:dyDescent="0.25">
      <c r="A2136" s="2" t="s">
        <v>2733</v>
      </c>
      <c r="B2136" s="6">
        <v>45663</v>
      </c>
      <c r="C2136" s="2" t="s">
        <v>2600</v>
      </c>
      <c r="D2136" s="2" t="s">
        <v>399</v>
      </c>
      <c r="E2136" s="2" t="s">
        <v>852</v>
      </c>
      <c r="F2136" s="2" t="s">
        <v>997</v>
      </c>
      <c r="G2136" s="2">
        <v>7</v>
      </c>
      <c r="H2136" s="3">
        <v>104.55</v>
      </c>
      <c r="I2136" s="2">
        <v>0</v>
      </c>
      <c r="J2136" s="3">
        <v>0</v>
      </c>
      <c r="K2136" s="3">
        <v>841.63</v>
      </c>
      <c r="L2136" s="3">
        <v>602.35</v>
      </c>
      <c r="M2136" s="3">
        <v>239.28</v>
      </c>
      <c r="N2136" s="2" t="s">
        <v>23</v>
      </c>
      <c r="O2136" s="2" t="s">
        <v>24</v>
      </c>
      <c r="P2136" s="2" t="s">
        <v>55</v>
      </c>
      <c r="Q2136" s="2" t="s">
        <v>2734</v>
      </c>
      <c r="R2136" s="2" t="s">
        <v>27</v>
      </c>
    </row>
    <row r="2137" spans="1:18" x14ac:dyDescent="0.25">
      <c r="A2137" s="2" t="s">
        <v>3029</v>
      </c>
      <c r="B2137" s="6">
        <v>45663</v>
      </c>
      <c r="C2137" s="2" t="s">
        <v>3030</v>
      </c>
      <c r="D2137" s="2" t="s">
        <v>1382</v>
      </c>
      <c r="E2137" s="2" t="s">
        <v>142</v>
      </c>
      <c r="F2137" s="2" t="s">
        <v>143</v>
      </c>
      <c r="G2137" s="2">
        <v>4</v>
      </c>
      <c r="H2137" s="3">
        <v>317.99</v>
      </c>
      <c r="I2137" s="2">
        <v>5</v>
      </c>
      <c r="J2137" s="3">
        <v>63.6</v>
      </c>
      <c r="K2137" s="3">
        <v>1389.61</v>
      </c>
      <c r="L2137" s="3">
        <v>940.2</v>
      </c>
      <c r="M2137" s="3">
        <v>449.41</v>
      </c>
      <c r="N2137" s="2" t="s">
        <v>47</v>
      </c>
      <c r="O2137" s="2" t="s">
        <v>24</v>
      </c>
      <c r="P2137" s="2" t="s">
        <v>55</v>
      </c>
      <c r="Q2137" s="2" t="s">
        <v>2992</v>
      </c>
      <c r="R2137" s="2" t="s">
        <v>27</v>
      </c>
    </row>
    <row r="2138" spans="1:18" x14ac:dyDescent="0.25">
      <c r="A2138" s="2" t="s">
        <v>3555</v>
      </c>
      <c r="B2138" s="6">
        <v>45663</v>
      </c>
      <c r="C2138" s="2" t="s">
        <v>1197</v>
      </c>
      <c r="D2138" s="2" t="s">
        <v>314</v>
      </c>
      <c r="E2138" s="2" t="s">
        <v>2449</v>
      </c>
      <c r="F2138" s="2" t="s">
        <v>239</v>
      </c>
      <c r="G2138" s="2">
        <v>5</v>
      </c>
      <c r="H2138" s="3">
        <v>352.15</v>
      </c>
      <c r="I2138" s="2">
        <v>20</v>
      </c>
      <c r="J2138" s="3">
        <v>352.15</v>
      </c>
      <c r="K2138" s="3">
        <v>1619.89</v>
      </c>
      <c r="L2138" s="3">
        <v>1236.25</v>
      </c>
      <c r="M2138" s="3">
        <v>383.64</v>
      </c>
      <c r="N2138" s="2" t="s">
        <v>40</v>
      </c>
      <c r="O2138" s="2" t="s">
        <v>24</v>
      </c>
      <c r="P2138" s="2" t="s">
        <v>25</v>
      </c>
      <c r="Q2138" s="2" t="s">
        <v>1719</v>
      </c>
      <c r="R2138" s="2" t="s">
        <v>27</v>
      </c>
    </row>
    <row r="2139" spans="1:18" x14ac:dyDescent="0.25">
      <c r="A2139" s="2" t="s">
        <v>1492</v>
      </c>
      <c r="B2139" s="6">
        <v>45808</v>
      </c>
      <c r="C2139" s="2" t="s">
        <v>1493</v>
      </c>
      <c r="D2139" s="2" t="s">
        <v>197</v>
      </c>
      <c r="E2139" s="2" t="s">
        <v>544</v>
      </c>
      <c r="F2139" s="2" t="s">
        <v>545</v>
      </c>
      <c r="G2139" s="2">
        <v>2</v>
      </c>
      <c r="H2139" s="3">
        <v>121.9</v>
      </c>
      <c r="I2139" s="2">
        <v>20</v>
      </c>
      <c r="J2139" s="3">
        <v>48.76</v>
      </c>
      <c r="K2139" s="3">
        <v>224.3</v>
      </c>
      <c r="L2139" s="3">
        <v>217.84</v>
      </c>
      <c r="M2139" s="3">
        <v>6.46</v>
      </c>
      <c r="N2139" s="2" t="s">
        <v>80</v>
      </c>
      <c r="O2139" s="2" t="s">
        <v>24</v>
      </c>
      <c r="P2139" s="2" t="s">
        <v>55</v>
      </c>
      <c r="Q2139" s="2" t="s">
        <v>1494</v>
      </c>
      <c r="R2139" s="2" t="s">
        <v>27</v>
      </c>
    </row>
    <row r="2140" spans="1:18" x14ac:dyDescent="0.25">
      <c r="A2140" s="2" t="s">
        <v>2708</v>
      </c>
      <c r="B2140" s="6">
        <v>45808</v>
      </c>
      <c r="C2140" s="2" t="s">
        <v>764</v>
      </c>
      <c r="D2140" s="2" t="s">
        <v>2391</v>
      </c>
      <c r="E2140" s="2" t="s">
        <v>1092</v>
      </c>
      <c r="F2140" s="2" t="s">
        <v>1093</v>
      </c>
      <c r="G2140" s="2">
        <v>7</v>
      </c>
      <c r="H2140" s="3">
        <v>158.16999999999999</v>
      </c>
      <c r="I2140" s="2">
        <v>0</v>
      </c>
      <c r="J2140" s="3">
        <v>0</v>
      </c>
      <c r="K2140" s="3">
        <v>1273.27</v>
      </c>
      <c r="L2140" s="3">
        <v>895.86</v>
      </c>
      <c r="M2140" s="3">
        <v>377.41</v>
      </c>
      <c r="N2140" s="2" t="s">
        <v>47</v>
      </c>
      <c r="O2140" s="2" t="s">
        <v>24</v>
      </c>
      <c r="P2140" s="2" t="s">
        <v>55</v>
      </c>
      <c r="Q2140" s="2" t="s">
        <v>2709</v>
      </c>
      <c r="R2140" s="2" t="s">
        <v>27</v>
      </c>
    </row>
    <row r="2141" spans="1:18" x14ac:dyDescent="0.25">
      <c r="A2141" s="2" t="s">
        <v>3793</v>
      </c>
      <c r="B2141" s="6">
        <v>45808</v>
      </c>
      <c r="C2141" s="2" t="s">
        <v>2255</v>
      </c>
      <c r="D2141" s="2" t="s">
        <v>1991</v>
      </c>
      <c r="E2141" s="2" t="s">
        <v>816</v>
      </c>
      <c r="F2141" s="2" t="s">
        <v>817</v>
      </c>
      <c r="G2141" s="2">
        <v>5</v>
      </c>
      <c r="H2141" s="3">
        <v>352.51</v>
      </c>
      <c r="I2141" s="2">
        <v>0</v>
      </c>
      <c r="J2141" s="3">
        <v>0</v>
      </c>
      <c r="K2141" s="3">
        <v>2026.93</v>
      </c>
      <c r="L2141" s="3">
        <v>1300.3</v>
      </c>
      <c r="M2141" s="3">
        <v>726.63</v>
      </c>
      <c r="N2141" s="2" t="s">
        <v>23</v>
      </c>
      <c r="O2141" s="2" t="s">
        <v>24</v>
      </c>
      <c r="P2141" s="2" t="s">
        <v>25</v>
      </c>
      <c r="Q2141" s="2" t="s">
        <v>3733</v>
      </c>
      <c r="R2141" s="2" t="s">
        <v>27</v>
      </c>
    </row>
    <row r="2142" spans="1:18" x14ac:dyDescent="0.25">
      <c r="A2142" s="2" t="s">
        <v>3911</v>
      </c>
      <c r="B2142" s="6">
        <v>45808</v>
      </c>
      <c r="C2142" s="2" t="s">
        <v>3904</v>
      </c>
      <c r="D2142" s="2" t="s">
        <v>470</v>
      </c>
      <c r="E2142" s="2" t="s">
        <v>2009</v>
      </c>
      <c r="F2142" s="2" t="s">
        <v>2136</v>
      </c>
      <c r="G2142" s="2">
        <v>2</v>
      </c>
      <c r="H2142" s="3">
        <v>589.75</v>
      </c>
      <c r="I2142" s="2">
        <v>0</v>
      </c>
      <c r="J2142" s="3">
        <v>0</v>
      </c>
      <c r="K2142" s="3">
        <v>1356.42</v>
      </c>
      <c r="L2142" s="3">
        <v>687.3</v>
      </c>
      <c r="M2142" s="3">
        <v>669.12</v>
      </c>
      <c r="N2142" s="2" t="s">
        <v>40</v>
      </c>
      <c r="O2142" s="2" t="s">
        <v>24</v>
      </c>
      <c r="P2142" s="2" t="s">
        <v>25</v>
      </c>
      <c r="Q2142" s="2" t="s">
        <v>902</v>
      </c>
      <c r="R2142" s="2" t="s">
        <v>27</v>
      </c>
    </row>
    <row r="2143" spans="1:18" x14ac:dyDescent="0.25">
      <c r="A2143" s="2" t="s">
        <v>4005</v>
      </c>
      <c r="B2143" s="6">
        <v>45808</v>
      </c>
      <c r="C2143" s="2" t="s">
        <v>1990</v>
      </c>
      <c r="D2143" s="2" t="s">
        <v>882</v>
      </c>
      <c r="E2143" s="2" t="s">
        <v>327</v>
      </c>
      <c r="F2143" s="2" t="s">
        <v>892</v>
      </c>
      <c r="G2143" s="2">
        <v>1</v>
      </c>
      <c r="H2143" s="3">
        <v>262.77</v>
      </c>
      <c r="I2143" s="2">
        <v>15</v>
      </c>
      <c r="J2143" s="3">
        <v>39.42</v>
      </c>
      <c r="K2143" s="3">
        <v>256.85000000000002</v>
      </c>
      <c r="L2143" s="3">
        <v>194.64</v>
      </c>
      <c r="M2143" s="3">
        <v>62.21</v>
      </c>
      <c r="N2143" s="2" t="s">
        <v>68</v>
      </c>
      <c r="O2143" s="2" t="s">
        <v>24</v>
      </c>
      <c r="P2143" s="2" t="s">
        <v>25</v>
      </c>
      <c r="Q2143" s="2" t="s">
        <v>762</v>
      </c>
      <c r="R2143" s="2" t="s">
        <v>27</v>
      </c>
    </row>
    <row r="2144" spans="1:18" x14ac:dyDescent="0.25">
      <c r="A2144" s="2" t="s">
        <v>4186</v>
      </c>
      <c r="B2144" s="6">
        <v>45808</v>
      </c>
      <c r="C2144" s="2" t="s">
        <v>1256</v>
      </c>
      <c r="D2144" s="2" t="s">
        <v>647</v>
      </c>
      <c r="E2144" s="2" t="s">
        <v>1682</v>
      </c>
      <c r="F2144" s="2" t="s">
        <v>322</v>
      </c>
      <c r="G2144" s="2">
        <v>4</v>
      </c>
      <c r="H2144" s="3">
        <v>128.26</v>
      </c>
      <c r="I2144" s="2">
        <v>0</v>
      </c>
      <c r="J2144" s="3">
        <v>0</v>
      </c>
      <c r="K2144" s="3">
        <v>590</v>
      </c>
      <c r="L2144" s="3">
        <v>364.72</v>
      </c>
      <c r="M2144" s="3">
        <v>225.28</v>
      </c>
      <c r="N2144" s="2" t="s">
        <v>40</v>
      </c>
      <c r="O2144" s="2" t="s">
        <v>24</v>
      </c>
      <c r="P2144" s="2" t="s">
        <v>25</v>
      </c>
      <c r="Q2144" s="2" t="s">
        <v>1277</v>
      </c>
      <c r="R2144" s="2" t="s">
        <v>27</v>
      </c>
    </row>
    <row r="2145" spans="1:18" x14ac:dyDescent="0.25">
      <c r="A2145" s="2" t="s">
        <v>4342</v>
      </c>
      <c r="B2145" s="6">
        <v>45808</v>
      </c>
      <c r="C2145" s="2" t="s">
        <v>966</v>
      </c>
      <c r="D2145" s="2" t="s">
        <v>389</v>
      </c>
      <c r="E2145" s="2" t="s">
        <v>192</v>
      </c>
      <c r="F2145" s="2" t="s">
        <v>2538</v>
      </c>
      <c r="G2145" s="2">
        <v>7</v>
      </c>
      <c r="H2145" s="3">
        <v>84.51</v>
      </c>
      <c r="I2145" s="2">
        <v>0</v>
      </c>
      <c r="J2145" s="3">
        <v>0</v>
      </c>
      <c r="K2145" s="3">
        <v>680.31</v>
      </c>
      <c r="L2145" s="3">
        <v>483.63</v>
      </c>
      <c r="M2145" s="3">
        <v>196.68</v>
      </c>
      <c r="N2145" s="2" t="s">
        <v>23</v>
      </c>
      <c r="O2145" s="2" t="s">
        <v>24</v>
      </c>
      <c r="P2145" s="2" t="s">
        <v>25</v>
      </c>
      <c r="Q2145" s="2" t="s">
        <v>1494</v>
      </c>
      <c r="R2145" s="2" t="s">
        <v>27</v>
      </c>
    </row>
    <row r="2146" spans="1:18" x14ac:dyDescent="0.25">
      <c r="A2146" s="2" t="s">
        <v>4456</v>
      </c>
      <c r="B2146" s="6">
        <v>45808</v>
      </c>
      <c r="C2146" s="2" t="s">
        <v>1634</v>
      </c>
      <c r="D2146" s="2" t="s">
        <v>197</v>
      </c>
      <c r="E2146" s="2" t="s">
        <v>380</v>
      </c>
      <c r="F2146" s="2" t="s">
        <v>381</v>
      </c>
      <c r="G2146" s="2">
        <v>3</v>
      </c>
      <c r="H2146" s="3">
        <v>121.9</v>
      </c>
      <c r="I2146" s="2">
        <v>20</v>
      </c>
      <c r="J2146" s="3">
        <v>73.14</v>
      </c>
      <c r="K2146" s="3">
        <v>336.44</v>
      </c>
      <c r="L2146" s="3">
        <v>326.76</v>
      </c>
      <c r="M2146" s="3">
        <v>9.68</v>
      </c>
      <c r="N2146" s="2" t="s">
        <v>23</v>
      </c>
      <c r="O2146" s="2" t="s">
        <v>345</v>
      </c>
      <c r="P2146" s="2" t="s">
        <v>25</v>
      </c>
      <c r="Q2146" s="2" t="s">
        <v>970</v>
      </c>
      <c r="R2146" s="2" t="s">
        <v>27</v>
      </c>
    </row>
    <row r="2147" spans="1:18" x14ac:dyDescent="0.25">
      <c r="A2147" s="2" t="s">
        <v>82</v>
      </c>
      <c r="B2147" s="6">
        <v>45807</v>
      </c>
      <c r="C2147" s="2" t="s">
        <v>83</v>
      </c>
      <c r="D2147" s="2" t="s">
        <v>84</v>
      </c>
      <c r="E2147" s="2" t="s">
        <v>85</v>
      </c>
      <c r="F2147" s="2" t="s">
        <v>86</v>
      </c>
      <c r="G2147" s="2">
        <v>4</v>
      </c>
      <c r="H2147" s="3">
        <v>260.93</v>
      </c>
      <c r="I2147" s="2">
        <v>5</v>
      </c>
      <c r="J2147" s="3">
        <v>52.19</v>
      </c>
      <c r="K2147" s="3">
        <v>991.53</v>
      </c>
      <c r="L2147" s="3">
        <v>776.24</v>
      </c>
      <c r="M2147" s="3">
        <v>215.29</v>
      </c>
      <c r="N2147" s="2" t="s">
        <v>80</v>
      </c>
      <c r="O2147" s="2" t="s">
        <v>24</v>
      </c>
      <c r="P2147" s="2" t="s">
        <v>25</v>
      </c>
      <c r="Q2147" s="2" t="s">
        <v>87</v>
      </c>
      <c r="R2147" s="2" t="s">
        <v>49</v>
      </c>
    </row>
    <row r="2148" spans="1:18" x14ac:dyDescent="0.25">
      <c r="A2148" s="2" t="s">
        <v>2319</v>
      </c>
      <c r="B2148" s="6">
        <v>45807</v>
      </c>
      <c r="C2148" s="2" t="s">
        <v>1971</v>
      </c>
      <c r="D2148" s="2" t="s">
        <v>812</v>
      </c>
      <c r="E2148" s="2" t="s">
        <v>400</v>
      </c>
      <c r="F2148" s="2" t="s">
        <v>1223</v>
      </c>
      <c r="G2148" s="2">
        <v>3</v>
      </c>
      <c r="H2148" s="3">
        <v>530.16</v>
      </c>
      <c r="I2148" s="2">
        <v>10</v>
      </c>
      <c r="J2148" s="3">
        <v>159.05000000000001</v>
      </c>
      <c r="K2148" s="3">
        <v>1431.43</v>
      </c>
      <c r="L2148" s="3">
        <v>1137.57</v>
      </c>
      <c r="M2148" s="3">
        <v>293.86</v>
      </c>
      <c r="N2148" s="2" t="s">
        <v>68</v>
      </c>
      <c r="O2148" s="2" t="s">
        <v>24</v>
      </c>
      <c r="P2148" s="2" t="s">
        <v>25</v>
      </c>
      <c r="Q2148" s="2" t="s">
        <v>150</v>
      </c>
      <c r="R2148" s="2" t="s">
        <v>49</v>
      </c>
    </row>
    <row r="2149" spans="1:18" x14ac:dyDescent="0.25">
      <c r="A2149" s="2" t="s">
        <v>3414</v>
      </c>
      <c r="B2149" s="6">
        <v>45807</v>
      </c>
      <c r="C2149" s="2" t="s">
        <v>1493</v>
      </c>
      <c r="D2149" s="2" t="s">
        <v>101</v>
      </c>
      <c r="E2149" s="2" t="s">
        <v>617</v>
      </c>
      <c r="F2149" s="2" t="s">
        <v>239</v>
      </c>
      <c r="G2149" s="2">
        <v>2</v>
      </c>
      <c r="H2149" s="3">
        <v>434.65</v>
      </c>
      <c r="I2149" s="2">
        <v>20</v>
      </c>
      <c r="J2149" s="3">
        <v>173.86</v>
      </c>
      <c r="K2149" s="2">
        <v>695.44</v>
      </c>
      <c r="L2149" s="3">
        <v>703.26</v>
      </c>
      <c r="M2149" s="3">
        <v>-7.82</v>
      </c>
      <c r="N2149" s="2" t="s">
        <v>133</v>
      </c>
      <c r="O2149" s="2" t="s">
        <v>24</v>
      </c>
      <c r="P2149" s="2" t="s">
        <v>25</v>
      </c>
      <c r="Q2149" s="2" t="s">
        <v>1263</v>
      </c>
      <c r="R2149" s="2" t="s">
        <v>49</v>
      </c>
    </row>
    <row r="2150" spans="1:18" x14ac:dyDescent="0.25">
      <c r="A2150" s="2" t="s">
        <v>769</v>
      </c>
      <c r="B2150" s="6">
        <v>45806</v>
      </c>
      <c r="C2150" s="2" t="s">
        <v>770</v>
      </c>
      <c r="D2150" s="2" t="s">
        <v>530</v>
      </c>
      <c r="E2150" s="2" t="s">
        <v>771</v>
      </c>
      <c r="F2150" s="2" t="s">
        <v>772</v>
      </c>
      <c r="G2150" s="2">
        <v>3</v>
      </c>
      <c r="H2150" s="3">
        <v>125.15</v>
      </c>
      <c r="I2150" s="2">
        <v>0</v>
      </c>
      <c r="J2150" s="3">
        <v>0</v>
      </c>
      <c r="K2150" s="3">
        <v>375.45</v>
      </c>
      <c r="L2150" s="3">
        <v>287.10000000000002</v>
      </c>
      <c r="M2150" s="3">
        <v>88.35</v>
      </c>
      <c r="N2150" s="2" t="s">
        <v>47</v>
      </c>
      <c r="O2150" s="2" t="s">
        <v>24</v>
      </c>
      <c r="P2150" s="2" t="s">
        <v>25</v>
      </c>
      <c r="Q2150" s="2" t="s">
        <v>773</v>
      </c>
      <c r="R2150" s="2" t="s">
        <v>49</v>
      </c>
    </row>
    <row r="2151" spans="1:18" x14ac:dyDescent="0.25">
      <c r="A2151" s="2" t="s">
        <v>1025</v>
      </c>
      <c r="B2151" s="6">
        <v>45806</v>
      </c>
      <c r="C2151" s="2" t="s">
        <v>379</v>
      </c>
      <c r="D2151" s="2" t="s">
        <v>89</v>
      </c>
      <c r="E2151" s="2" t="s">
        <v>303</v>
      </c>
      <c r="F2151" s="2" t="s">
        <v>1026</v>
      </c>
      <c r="G2151" s="2">
        <v>8</v>
      </c>
      <c r="H2151" s="3">
        <v>39.520000000000003</v>
      </c>
      <c r="I2151" s="2">
        <v>15</v>
      </c>
      <c r="J2151" s="3">
        <v>47.42</v>
      </c>
      <c r="K2151" s="3">
        <v>268.74</v>
      </c>
      <c r="L2151" s="3">
        <v>259.2</v>
      </c>
      <c r="M2151" s="3">
        <v>9.5399999999999991</v>
      </c>
      <c r="N2151" s="2" t="s">
        <v>133</v>
      </c>
      <c r="O2151" s="2" t="s">
        <v>24</v>
      </c>
      <c r="P2151" s="2" t="s">
        <v>55</v>
      </c>
      <c r="Q2151" s="2" t="s">
        <v>1027</v>
      </c>
      <c r="R2151" s="2" t="s">
        <v>49</v>
      </c>
    </row>
    <row r="2152" spans="1:18" x14ac:dyDescent="0.25">
      <c r="A2152" s="2" t="s">
        <v>1268</v>
      </c>
      <c r="B2152" s="6">
        <v>45806</v>
      </c>
      <c r="C2152" s="2" t="s">
        <v>922</v>
      </c>
      <c r="D2152" s="2" t="s">
        <v>1269</v>
      </c>
      <c r="E2152" s="2" t="s">
        <v>606</v>
      </c>
      <c r="F2152" s="2" t="s">
        <v>1270</v>
      </c>
      <c r="G2152" s="2">
        <v>2</v>
      </c>
      <c r="H2152" s="3">
        <v>236.56</v>
      </c>
      <c r="I2152" s="2">
        <v>5</v>
      </c>
      <c r="J2152" s="3">
        <v>23.66</v>
      </c>
      <c r="K2152" s="3">
        <v>449.46</v>
      </c>
      <c r="L2152" s="3">
        <v>423.46</v>
      </c>
      <c r="M2152" s="3">
        <v>26</v>
      </c>
      <c r="N2152" s="2" t="s">
        <v>40</v>
      </c>
      <c r="O2152" s="2" t="s">
        <v>24</v>
      </c>
      <c r="P2152" s="2" t="s">
        <v>25</v>
      </c>
      <c r="Q2152" s="2" t="s">
        <v>1271</v>
      </c>
      <c r="R2152" s="2" t="s">
        <v>49</v>
      </c>
    </row>
    <row r="2153" spans="1:18" x14ac:dyDescent="0.25">
      <c r="A2153" s="2" t="s">
        <v>2573</v>
      </c>
      <c r="B2153" s="6">
        <v>45806</v>
      </c>
      <c r="C2153" s="2" t="s">
        <v>2574</v>
      </c>
      <c r="D2153" s="2" t="s">
        <v>107</v>
      </c>
      <c r="E2153" s="2" t="s">
        <v>350</v>
      </c>
      <c r="F2153" s="2" t="s">
        <v>1259</v>
      </c>
      <c r="G2153" s="2">
        <v>2</v>
      </c>
      <c r="H2153" s="3">
        <v>59.92</v>
      </c>
      <c r="I2153" s="2">
        <v>0</v>
      </c>
      <c r="J2153" s="3">
        <v>0</v>
      </c>
      <c r="K2153" s="3">
        <v>119.84</v>
      </c>
      <c r="L2153" s="3">
        <v>96.3</v>
      </c>
      <c r="M2153" s="3">
        <v>23.54</v>
      </c>
      <c r="N2153" s="2" t="s">
        <v>80</v>
      </c>
      <c r="O2153" s="2" t="s">
        <v>24</v>
      </c>
      <c r="P2153" s="2" t="s">
        <v>25</v>
      </c>
      <c r="Q2153" s="2" t="s">
        <v>784</v>
      </c>
      <c r="R2153" s="2" t="s">
        <v>49</v>
      </c>
    </row>
    <row r="2154" spans="1:18" x14ac:dyDescent="0.25">
      <c r="A2154" s="2" t="s">
        <v>3219</v>
      </c>
      <c r="B2154" s="6">
        <v>45806</v>
      </c>
      <c r="C2154" s="2" t="s">
        <v>348</v>
      </c>
      <c r="D2154" s="2" t="s">
        <v>264</v>
      </c>
      <c r="E2154" s="2" t="s">
        <v>973</v>
      </c>
      <c r="F2154" s="2" t="s">
        <v>974</v>
      </c>
      <c r="G2154" s="2">
        <v>6</v>
      </c>
      <c r="H2154" s="3">
        <v>413.59</v>
      </c>
      <c r="I2154" s="2">
        <v>15</v>
      </c>
      <c r="J2154" s="3">
        <v>372.23</v>
      </c>
      <c r="K2154" s="3">
        <v>2109.31</v>
      </c>
      <c r="L2154" s="3">
        <v>1715.4</v>
      </c>
      <c r="M2154" s="3">
        <v>393.91</v>
      </c>
      <c r="N2154" s="2" t="s">
        <v>23</v>
      </c>
      <c r="O2154" s="2" t="s">
        <v>24</v>
      </c>
      <c r="P2154" s="2" t="s">
        <v>25</v>
      </c>
      <c r="Q2154" s="2" t="s">
        <v>194</v>
      </c>
      <c r="R2154" s="2" t="s">
        <v>49</v>
      </c>
    </row>
    <row r="2155" spans="1:18" x14ac:dyDescent="0.25">
      <c r="A2155" s="2" t="s">
        <v>3670</v>
      </c>
      <c r="B2155" s="6">
        <v>45806</v>
      </c>
      <c r="C2155" s="2" t="s">
        <v>3546</v>
      </c>
      <c r="D2155" s="2" t="s">
        <v>895</v>
      </c>
      <c r="E2155" s="2" t="s">
        <v>606</v>
      </c>
      <c r="F2155" s="2" t="s">
        <v>607</v>
      </c>
      <c r="G2155" s="2">
        <v>2</v>
      </c>
      <c r="H2155" s="3">
        <v>438.7</v>
      </c>
      <c r="I2155" s="2">
        <v>10</v>
      </c>
      <c r="J2155" s="3">
        <v>87.74</v>
      </c>
      <c r="K2155" s="3">
        <v>789.66</v>
      </c>
      <c r="L2155" s="3">
        <v>740.36</v>
      </c>
      <c r="M2155" s="3">
        <v>49.3</v>
      </c>
      <c r="N2155" s="2" t="s">
        <v>47</v>
      </c>
      <c r="O2155" s="2" t="s">
        <v>24</v>
      </c>
      <c r="P2155" s="2" t="s">
        <v>25</v>
      </c>
      <c r="Q2155" s="2" t="s">
        <v>2031</v>
      </c>
      <c r="R2155" s="2" t="s">
        <v>49</v>
      </c>
    </row>
    <row r="2156" spans="1:18" x14ac:dyDescent="0.25">
      <c r="A2156" s="2" t="s">
        <v>4528</v>
      </c>
      <c r="B2156" s="6">
        <v>45806</v>
      </c>
      <c r="C2156" s="2" t="s">
        <v>1775</v>
      </c>
      <c r="D2156" s="2" t="s">
        <v>399</v>
      </c>
      <c r="E2156" s="2" t="s">
        <v>321</v>
      </c>
      <c r="F2156" s="2" t="s">
        <v>1509</v>
      </c>
      <c r="G2156" s="2">
        <v>8</v>
      </c>
      <c r="H2156" s="3">
        <v>107.22</v>
      </c>
      <c r="I2156" s="2">
        <v>15</v>
      </c>
      <c r="J2156" s="3">
        <v>128.66</v>
      </c>
      <c r="K2156" s="3">
        <v>729.1</v>
      </c>
      <c r="L2156" s="3">
        <v>688.4</v>
      </c>
      <c r="M2156" s="3">
        <v>40.700000000000003</v>
      </c>
      <c r="N2156" s="2" t="s">
        <v>133</v>
      </c>
      <c r="O2156" s="2" t="s">
        <v>24</v>
      </c>
      <c r="P2156" s="2" t="s">
        <v>25</v>
      </c>
      <c r="Q2156" s="2" t="s">
        <v>1972</v>
      </c>
      <c r="R2156" s="2" t="s">
        <v>49</v>
      </c>
    </row>
    <row r="2157" spans="1:18" x14ac:dyDescent="0.25">
      <c r="A2157" s="2" t="s">
        <v>2826</v>
      </c>
      <c r="B2157" s="6">
        <v>45805</v>
      </c>
      <c r="C2157" s="2" t="s">
        <v>910</v>
      </c>
      <c r="D2157" s="2" t="s">
        <v>581</v>
      </c>
      <c r="E2157" s="2" t="s">
        <v>248</v>
      </c>
      <c r="F2157" s="2" t="s">
        <v>249</v>
      </c>
      <c r="G2157" s="2">
        <v>8</v>
      </c>
      <c r="H2157" s="3">
        <v>155.34</v>
      </c>
      <c r="I2157" s="2">
        <v>15</v>
      </c>
      <c r="J2157" s="3">
        <v>186.41</v>
      </c>
      <c r="K2157" s="3">
        <v>1056.31</v>
      </c>
      <c r="L2157" s="3">
        <v>855.92</v>
      </c>
      <c r="M2157" s="3">
        <v>200.39</v>
      </c>
      <c r="N2157" s="2" t="s">
        <v>47</v>
      </c>
      <c r="O2157" s="2" t="s">
        <v>24</v>
      </c>
      <c r="P2157" s="2" t="s">
        <v>55</v>
      </c>
      <c r="Q2157" s="2" t="s">
        <v>2204</v>
      </c>
      <c r="R2157" s="2" t="s">
        <v>49</v>
      </c>
    </row>
    <row r="2158" spans="1:18" x14ac:dyDescent="0.25">
      <c r="A2158" s="2" t="s">
        <v>2937</v>
      </c>
      <c r="B2158" s="6">
        <v>45805</v>
      </c>
      <c r="C2158" s="2" t="s">
        <v>1099</v>
      </c>
      <c r="D2158" s="2" t="s">
        <v>432</v>
      </c>
      <c r="E2158" s="2" t="s">
        <v>1347</v>
      </c>
      <c r="F2158" s="2" t="s">
        <v>1313</v>
      </c>
      <c r="G2158" s="2">
        <v>4</v>
      </c>
      <c r="H2158" s="3">
        <v>334.96</v>
      </c>
      <c r="I2158" s="2">
        <v>0</v>
      </c>
      <c r="J2158" s="3">
        <v>0</v>
      </c>
      <c r="K2158" s="3">
        <v>1339.84</v>
      </c>
      <c r="L2158" s="3">
        <v>1005.68</v>
      </c>
      <c r="M2158" s="3">
        <v>334.16</v>
      </c>
      <c r="N2158" s="2" t="s">
        <v>23</v>
      </c>
      <c r="O2158" s="2" t="s">
        <v>24</v>
      </c>
      <c r="P2158" s="2" t="s">
        <v>25</v>
      </c>
      <c r="Q2158" s="2" t="s">
        <v>1676</v>
      </c>
      <c r="R2158" s="2" t="s">
        <v>49</v>
      </c>
    </row>
    <row r="2159" spans="1:18" x14ac:dyDescent="0.25">
      <c r="A2159" s="2" t="s">
        <v>3007</v>
      </c>
      <c r="B2159" s="6">
        <v>45805</v>
      </c>
      <c r="C2159" s="2" t="s">
        <v>307</v>
      </c>
      <c r="D2159" s="2" t="s">
        <v>566</v>
      </c>
      <c r="E2159" s="2" t="s">
        <v>1476</v>
      </c>
      <c r="F2159" s="2" t="s">
        <v>1375</v>
      </c>
      <c r="G2159" s="2">
        <v>4</v>
      </c>
      <c r="H2159" s="3">
        <v>372.64</v>
      </c>
      <c r="I2159" s="2">
        <v>0</v>
      </c>
      <c r="J2159" s="3">
        <v>0</v>
      </c>
      <c r="K2159" s="3">
        <v>1490.56</v>
      </c>
      <c r="L2159" s="3">
        <v>1021.96</v>
      </c>
      <c r="M2159" s="3">
        <v>468.6</v>
      </c>
      <c r="N2159" s="2" t="s">
        <v>47</v>
      </c>
      <c r="O2159" s="2" t="s">
        <v>24</v>
      </c>
      <c r="P2159" s="2" t="s">
        <v>55</v>
      </c>
      <c r="Q2159" s="2" t="s">
        <v>1005</v>
      </c>
      <c r="R2159" s="2" t="s">
        <v>49</v>
      </c>
    </row>
    <row r="2160" spans="1:18" x14ac:dyDescent="0.25">
      <c r="A2160" s="2" t="s">
        <v>4228</v>
      </c>
      <c r="B2160" s="6">
        <v>45805</v>
      </c>
      <c r="C2160" s="2" t="s">
        <v>1771</v>
      </c>
      <c r="D2160" s="2" t="s">
        <v>176</v>
      </c>
      <c r="E2160" s="2" t="s">
        <v>1820</v>
      </c>
      <c r="F2160" s="2" t="s">
        <v>1290</v>
      </c>
      <c r="G2160" s="2">
        <v>4</v>
      </c>
      <c r="H2160" s="3">
        <v>355.64</v>
      </c>
      <c r="I2160" s="2">
        <v>0</v>
      </c>
      <c r="J2160" s="3">
        <v>0</v>
      </c>
      <c r="K2160" s="3">
        <v>1422.56</v>
      </c>
      <c r="L2160" s="3">
        <v>1213.6400000000001</v>
      </c>
      <c r="M2160" s="3">
        <v>208.92</v>
      </c>
      <c r="N2160" s="2" t="s">
        <v>47</v>
      </c>
      <c r="O2160" s="2" t="s">
        <v>24</v>
      </c>
      <c r="P2160" s="2" t="s">
        <v>25</v>
      </c>
      <c r="Q2160" s="2" t="s">
        <v>1147</v>
      </c>
      <c r="R2160" s="2" t="s">
        <v>49</v>
      </c>
    </row>
    <row r="2161" spans="1:18" x14ac:dyDescent="0.25">
      <c r="A2161" s="2" t="s">
        <v>620</v>
      </c>
      <c r="B2161" s="6">
        <v>45804</v>
      </c>
      <c r="C2161" s="2" t="s">
        <v>1708</v>
      </c>
      <c r="D2161" s="2" t="s">
        <v>1194</v>
      </c>
      <c r="E2161" s="2" t="s">
        <v>232</v>
      </c>
      <c r="F2161" s="2" t="s">
        <v>233</v>
      </c>
      <c r="G2161" s="2">
        <v>8</v>
      </c>
      <c r="H2161" s="3">
        <v>116.1</v>
      </c>
      <c r="I2161" s="2">
        <v>0</v>
      </c>
      <c r="J2161" s="3">
        <v>0</v>
      </c>
      <c r="K2161" s="3">
        <v>928.8</v>
      </c>
      <c r="L2161" s="3">
        <v>743.68</v>
      </c>
      <c r="M2161" s="3">
        <v>185.12</v>
      </c>
      <c r="N2161" s="2" t="s">
        <v>133</v>
      </c>
      <c r="O2161" s="2" t="s">
        <v>24</v>
      </c>
      <c r="P2161" s="2" t="s">
        <v>55</v>
      </c>
      <c r="Q2161" s="2" t="s">
        <v>1709</v>
      </c>
      <c r="R2161" s="2" t="s">
        <v>49</v>
      </c>
    </row>
    <row r="2162" spans="1:18" x14ac:dyDescent="0.25">
      <c r="A2162" s="2" t="s">
        <v>1737</v>
      </c>
      <c r="B2162" s="6">
        <v>45804</v>
      </c>
      <c r="C2162" s="2" t="s">
        <v>1338</v>
      </c>
      <c r="D2162" s="2" t="s">
        <v>555</v>
      </c>
      <c r="E2162" s="2" t="s">
        <v>38</v>
      </c>
      <c r="F2162" s="2" t="s">
        <v>1738</v>
      </c>
      <c r="G2162" s="2">
        <v>1</v>
      </c>
      <c r="H2162" s="3">
        <v>491.81</v>
      </c>
      <c r="I2162" s="2">
        <v>20</v>
      </c>
      <c r="J2162" s="3">
        <v>98.36</v>
      </c>
      <c r="K2162" s="3">
        <v>393.45</v>
      </c>
      <c r="L2162" s="3">
        <v>365.57</v>
      </c>
      <c r="M2162" s="3">
        <v>27.88</v>
      </c>
      <c r="N2162" s="2" t="s">
        <v>133</v>
      </c>
      <c r="O2162" s="2" t="s">
        <v>24</v>
      </c>
      <c r="P2162" s="2" t="s">
        <v>33</v>
      </c>
      <c r="Q2162" s="2" t="s">
        <v>1739</v>
      </c>
      <c r="R2162" s="2" t="s">
        <v>49</v>
      </c>
    </row>
    <row r="2163" spans="1:18" x14ac:dyDescent="0.25">
      <c r="A2163" s="2" t="s">
        <v>3339</v>
      </c>
      <c r="B2163" s="6">
        <v>45804</v>
      </c>
      <c r="C2163" s="2" t="s">
        <v>1074</v>
      </c>
      <c r="D2163" s="2" t="s">
        <v>812</v>
      </c>
      <c r="E2163" s="2" t="s">
        <v>700</v>
      </c>
      <c r="F2163" s="2" t="s">
        <v>1481</v>
      </c>
      <c r="G2163" s="2">
        <v>1</v>
      </c>
      <c r="H2163" s="3">
        <v>530.16</v>
      </c>
      <c r="I2163" s="2">
        <v>0</v>
      </c>
      <c r="J2163" s="3">
        <v>0</v>
      </c>
      <c r="K2163" s="3">
        <v>530.16</v>
      </c>
      <c r="L2163" s="3">
        <v>379.19</v>
      </c>
      <c r="M2163" s="3">
        <v>150.97</v>
      </c>
      <c r="N2163" s="2" t="s">
        <v>40</v>
      </c>
      <c r="O2163" s="2" t="s">
        <v>24</v>
      </c>
      <c r="P2163" s="2" t="s">
        <v>25</v>
      </c>
      <c r="Q2163" s="2" t="s">
        <v>2097</v>
      </c>
      <c r="R2163" s="2" t="s">
        <v>49</v>
      </c>
    </row>
    <row r="2164" spans="1:18" x14ac:dyDescent="0.25">
      <c r="A2164" s="2" t="s">
        <v>145</v>
      </c>
      <c r="B2164" s="6">
        <v>45803</v>
      </c>
      <c r="C2164" s="2" t="s">
        <v>146</v>
      </c>
      <c r="D2164" s="2" t="s">
        <v>147</v>
      </c>
      <c r="E2164" s="2" t="s">
        <v>148</v>
      </c>
      <c r="F2164" s="2" t="s">
        <v>149</v>
      </c>
      <c r="G2164" s="2">
        <v>5</v>
      </c>
      <c r="H2164" s="3">
        <v>332.73</v>
      </c>
      <c r="I2164" s="2">
        <v>15</v>
      </c>
      <c r="J2164" s="3">
        <v>249.55</v>
      </c>
      <c r="K2164" s="3">
        <v>1414.1</v>
      </c>
      <c r="L2164" s="3">
        <v>1306.0999999999999</v>
      </c>
      <c r="M2164" s="3">
        <v>108</v>
      </c>
      <c r="N2164" s="2" t="s">
        <v>40</v>
      </c>
      <c r="O2164" s="2" t="s">
        <v>24</v>
      </c>
      <c r="P2164" s="2" t="s">
        <v>25</v>
      </c>
      <c r="Q2164" s="2" t="s">
        <v>150</v>
      </c>
      <c r="R2164" s="2" t="s">
        <v>49</v>
      </c>
    </row>
    <row r="2165" spans="1:18" x14ac:dyDescent="0.25">
      <c r="A2165" s="2" t="s">
        <v>1755</v>
      </c>
      <c r="B2165" s="6">
        <v>45803</v>
      </c>
      <c r="C2165" s="2" t="s">
        <v>1756</v>
      </c>
      <c r="D2165" s="2" t="s">
        <v>220</v>
      </c>
      <c r="E2165" s="2" t="s">
        <v>72</v>
      </c>
      <c r="F2165" s="2" t="s">
        <v>73</v>
      </c>
      <c r="G2165" s="2">
        <v>4</v>
      </c>
      <c r="H2165" s="3">
        <v>332.74</v>
      </c>
      <c r="I2165" s="2">
        <v>0</v>
      </c>
      <c r="J2165" s="3">
        <v>0</v>
      </c>
      <c r="K2165" s="3">
        <v>1330.96</v>
      </c>
      <c r="L2165" s="3">
        <v>821.08</v>
      </c>
      <c r="M2165" s="3">
        <v>509.88</v>
      </c>
      <c r="N2165" s="2" t="s">
        <v>68</v>
      </c>
      <c r="O2165" s="2" t="s">
        <v>24</v>
      </c>
      <c r="P2165" s="2" t="s">
        <v>25</v>
      </c>
      <c r="Q2165" s="2" t="s">
        <v>467</v>
      </c>
      <c r="R2165" s="2" t="s">
        <v>49</v>
      </c>
    </row>
    <row r="2166" spans="1:18" x14ac:dyDescent="0.25">
      <c r="A2166" s="2" t="s">
        <v>1961</v>
      </c>
      <c r="B2166" s="6">
        <v>45803</v>
      </c>
      <c r="C2166" s="2" t="s">
        <v>1300</v>
      </c>
      <c r="D2166" s="2" t="s">
        <v>414</v>
      </c>
      <c r="E2166" s="2" t="s">
        <v>38</v>
      </c>
      <c r="F2166" s="2" t="s">
        <v>1889</v>
      </c>
      <c r="G2166" s="2">
        <v>1</v>
      </c>
      <c r="H2166" s="3">
        <v>96.72</v>
      </c>
      <c r="I2166" s="2">
        <v>0</v>
      </c>
      <c r="J2166" s="3">
        <v>0</v>
      </c>
      <c r="K2166" s="3">
        <v>96.72</v>
      </c>
      <c r="L2166" s="3">
        <v>79.819999999999993</v>
      </c>
      <c r="M2166" s="3">
        <v>16.899999999999999</v>
      </c>
      <c r="N2166" s="2" t="s">
        <v>40</v>
      </c>
      <c r="O2166" s="2" t="s">
        <v>345</v>
      </c>
      <c r="P2166" s="2" t="s">
        <v>25</v>
      </c>
      <c r="Q2166" s="2" t="s">
        <v>1760</v>
      </c>
      <c r="R2166" s="2" t="s">
        <v>49</v>
      </c>
    </row>
    <row r="2167" spans="1:18" x14ac:dyDescent="0.25">
      <c r="A2167" s="2" t="s">
        <v>2348</v>
      </c>
      <c r="B2167" s="6">
        <v>45803</v>
      </c>
      <c r="C2167" s="2" t="s">
        <v>2349</v>
      </c>
      <c r="D2167" s="2" t="s">
        <v>264</v>
      </c>
      <c r="E2167" s="2" t="s">
        <v>771</v>
      </c>
      <c r="F2167" s="2" t="s">
        <v>568</v>
      </c>
      <c r="G2167" s="2">
        <v>3</v>
      </c>
      <c r="H2167" s="3">
        <v>383.51</v>
      </c>
      <c r="I2167" s="2">
        <v>5</v>
      </c>
      <c r="J2167" s="3">
        <v>57.53</v>
      </c>
      <c r="K2167" s="3">
        <v>1093</v>
      </c>
      <c r="L2167" s="3">
        <v>857.7</v>
      </c>
      <c r="M2167" s="3">
        <v>235.3</v>
      </c>
      <c r="N2167" s="2" t="s">
        <v>80</v>
      </c>
      <c r="O2167" s="2" t="s">
        <v>24</v>
      </c>
      <c r="P2167" s="2" t="s">
        <v>25</v>
      </c>
      <c r="Q2167" s="2" t="s">
        <v>1114</v>
      </c>
      <c r="R2167" s="2" t="s">
        <v>49</v>
      </c>
    </row>
    <row r="2168" spans="1:18" x14ac:dyDescent="0.25">
      <c r="A2168" s="2" t="s">
        <v>3714</v>
      </c>
      <c r="B2168" s="6">
        <v>45803</v>
      </c>
      <c r="C2168" s="2" t="s">
        <v>1188</v>
      </c>
      <c r="D2168" s="2" t="s">
        <v>449</v>
      </c>
      <c r="E2168" s="2" t="s">
        <v>1744</v>
      </c>
      <c r="F2168" s="2" t="s">
        <v>1745</v>
      </c>
      <c r="G2168" s="2">
        <v>4</v>
      </c>
      <c r="H2168" s="3">
        <v>432.79</v>
      </c>
      <c r="I2168" s="2">
        <v>0</v>
      </c>
      <c r="J2168" s="3">
        <v>0</v>
      </c>
      <c r="K2168" s="3">
        <v>1731.16</v>
      </c>
      <c r="L2168" s="3">
        <v>1280.76</v>
      </c>
      <c r="M2168" s="3">
        <v>450.4</v>
      </c>
      <c r="N2168" s="2" t="s">
        <v>68</v>
      </c>
      <c r="O2168" s="2" t="s">
        <v>24</v>
      </c>
      <c r="P2168" s="2" t="s">
        <v>25</v>
      </c>
      <c r="Q2168" s="2" t="s">
        <v>1163</v>
      </c>
      <c r="R2168" s="2" t="s">
        <v>49</v>
      </c>
    </row>
    <row r="2169" spans="1:18" x14ac:dyDescent="0.25">
      <c r="A2169" s="2" t="s">
        <v>4306</v>
      </c>
      <c r="B2169" s="6">
        <v>45803</v>
      </c>
      <c r="C2169" s="2" t="s">
        <v>1618</v>
      </c>
      <c r="D2169" s="2" t="s">
        <v>1150</v>
      </c>
      <c r="E2169" s="2" t="s">
        <v>390</v>
      </c>
      <c r="F2169" s="2" t="s">
        <v>821</v>
      </c>
      <c r="G2169" s="2">
        <v>3</v>
      </c>
      <c r="H2169" s="3">
        <v>468.94</v>
      </c>
      <c r="I2169" s="2">
        <v>5</v>
      </c>
      <c r="J2169" s="3">
        <v>70.34</v>
      </c>
      <c r="K2169" s="3">
        <v>1336.48</v>
      </c>
      <c r="L2169" s="3">
        <v>1010.4</v>
      </c>
      <c r="M2169" s="3">
        <v>326.08</v>
      </c>
      <c r="N2169" s="2" t="s">
        <v>68</v>
      </c>
      <c r="O2169" s="2" t="s">
        <v>24</v>
      </c>
      <c r="P2169" s="2" t="s">
        <v>25</v>
      </c>
      <c r="Q2169" s="2" t="s">
        <v>2819</v>
      </c>
      <c r="R2169" s="2" t="s">
        <v>49</v>
      </c>
    </row>
    <row r="2170" spans="1:18" x14ac:dyDescent="0.25">
      <c r="A2170" s="2" t="s">
        <v>789</v>
      </c>
      <c r="B2170" s="6">
        <v>45802</v>
      </c>
      <c r="C2170" s="2" t="s">
        <v>790</v>
      </c>
      <c r="D2170" s="2" t="s">
        <v>141</v>
      </c>
      <c r="E2170" s="2" t="s">
        <v>791</v>
      </c>
      <c r="F2170" s="2" t="s">
        <v>716</v>
      </c>
      <c r="G2170" s="2">
        <v>4</v>
      </c>
      <c r="H2170" s="3">
        <v>437.49</v>
      </c>
      <c r="I2170" s="2">
        <v>15</v>
      </c>
      <c r="J2170" s="3">
        <v>262.49</v>
      </c>
      <c r="K2170" s="3">
        <v>1710.59</v>
      </c>
      <c r="L2170" s="3">
        <v>1061.76</v>
      </c>
      <c r="M2170" s="3">
        <v>648.83000000000004</v>
      </c>
      <c r="N2170" s="2" t="s">
        <v>133</v>
      </c>
      <c r="O2170" s="2" t="s">
        <v>24</v>
      </c>
      <c r="P2170" s="2" t="s">
        <v>55</v>
      </c>
      <c r="Q2170" s="2" t="s">
        <v>792</v>
      </c>
      <c r="R2170" s="2" t="s">
        <v>27</v>
      </c>
    </row>
    <row r="2171" spans="1:18" x14ac:dyDescent="0.25">
      <c r="A2171" s="2" t="s">
        <v>814</v>
      </c>
      <c r="B2171" s="6">
        <v>45802</v>
      </c>
      <c r="C2171" s="2" t="s">
        <v>815</v>
      </c>
      <c r="D2171" s="2" t="s">
        <v>124</v>
      </c>
      <c r="E2171" s="2" t="s">
        <v>816</v>
      </c>
      <c r="F2171" s="2" t="s">
        <v>817</v>
      </c>
      <c r="G2171" s="2">
        <v>4</v>
      </c>
      <c r="H2171" s="3">
        <v>397.22</v>
      </c>
      <c r="I2171" s="2">
        <v>15</v>
      </c>
      <c r="J2171" s="3">
        <v>238.33</v>
      </c>
      <c r="K2171" s="3">
        <v>1553.13</v>
      </c>
      <c r="L2171" s="3">
        <v>1277.48</v>
      </c>
      <c r="M2171" s="3">
        <v>275.64999999999998</v>
      </c>
      <c r="N2171" s="2" t="s">
        <v>23</v>
      </c>
      <c r="O2171" s="2" t="s">
        <v>24</v>
      </c>
      <c r="P2171" s="2" t="s">
        <v>25</v>
      </c>
      <c r="Q2171" s="2" t="s">
        <v>818</v>
      </c>
      <c r="R2171" s="2" t="s">
        <v>27</v>
      </c>
    </row>
    <row r="2172" spans="1:18" x14ac:dyDescent="0.25">
      <c r="A2172" s="2" t="s">
        <v>1689</v>
      </c>
      <c r="B2172" s="6">
        <v>45802</v>
      </c>
      <c r="C2172" s="2" t="s">
        <v>1690</v>
      </c>
      <c r="D2172" s="2" t="s">
        <v>449</v>
      </c>
      <c r="E2172" s="2" t="s">
        <v>847</v>
      </c>
      <c r="F2172" s="2" t="s">
        <v>1691</v>
      </c>
      <c r="G2172" s="2">
        <v>3</v>
      </c>
      <c r="H2172" s="3">
        <v>395.66</v>
      </c>
      <c r="I2172" s="2">
        <v>10</v>
      </c>
      <c r="J2172" s="3">
        <v>118.7</v>
      </c>
      <c r="K2172" s="3">
        <v>1228.52</v>
      </c>
      <c r="L2172" s="3">
        <v>960.57</v>
      </c>
      <c r="M2172" s="3">
        <v>267.95</v>
      </c>
      <c r="N2172" s="2" t="s">
        <v>68</v>
      </c>
      <c r="O2172" s="2" t="s">
        <v>24</v>
      </c>
      <c r="P2172" s="2" t="s">
        <v>25</v>
      </c>
      <c r="Q2172" s="2" t="s">
        <v>418</v>
      </c>
      <c r="R2172" s="2" t="s">
        <v>27</v>
      </c>
    </row>
    <row r="2173" spans="1:18" x14ac:dyDescent="0.25">
      <c r="A2173" s="2" t="s">
        <v>1787</v>
      </c>
      <c r="B2173" s="6">
        <v>45802</v>
      </c>
      <c r="C2173" s="2" t="s">
        <v>1788</v>
      </c>
      <c r="D2173" s="2" t="s">
        <v>409</v>
      </c>
      <c r="E2173" s="2" t="s">
        <v>125</v>
      </c>
      <c r="F2173" s="2" t="s">
        <v>410</v>
      </c>
      <c r="G2173" s="2">
        <v>3</v>
      </c>
      <c r="H2173" s="3">
        <v>299.73</v>
      </c>
      <c r="I2173" s="2">
        <v>0</v>
      </c>
      <c r="J2173" s="3">
        <v>0</v>
      </c>
      <c r="K2173" s="3">
        <v>1034.07</v>
      </c>
      <c r="L2173" s="3">
        <v>554.22</v>
      </c>
      <c r="M2173" s="3">
        <v>479.85</v>
      </c>
      <c r="N2173" s="2" t="s">
        <v>80</v>
      </c>
      <c r="O2173" s="2" t="s">
        <v>24</v>
      </c>
      <c r="P2173" s="2" t="s">
        <v>25</v>
      </c>
      <c r="Q2173" s="2" t="s">
        <v>1789</v>
      </c>
      <c r="R2173" s="2" t="s">
        <v>27</v>
      </c>
    </row>
    <row r="2174" spans="1:18" x14ac:dyDescent="0.25">
      <c r="A2174" s="2" t="s">
        <v>2627</v>
      </c>
      <c r="B2174" s="6">
        <v>45802</v>
      </c>
      <c r="C2174" s="2" t="s">
        <v>2628</v>
      </c>
      <c r="D2174" s="2" t="s">
        <v>52</v>
      </c>
      <c r="E2174" s="2" t="s">
        <v>1372</v>
      </c>
      <c r="F2174" s="2" t="s">
        <v>2629</v>
      </c>
      <c r="G2174" s="2">
        <v>4</v>
      </c>
      <c r="H2174" s="3">
        <v>313.47000000000003</v>
      </c>
      <c r="I2174" s="2">
        <v>0</v>
      </c>
      <c r="J2174" s="3">
        <v>0</v>
      </c>
      <c r="K2174" s="3">
        <v>1441.96</v>
      </c>
      <c r="L2174" s="3">
        <v>984.48</v>
      </c>
      <c r="M2174" s="3">
        <v>457.48</v>
      </c>
      <c r="N2174" s="2" t="s">
        <v>47</v>
      </c>
      <c r="O2174" s="2" t="s">
        <v>24</v>
      </c>
      <c r="P2174" s="2" t="s">
        <v>25</v>
      </c>
      <c r="Q2174" s="2" t="s">
        <v>81</v>
      </c>
      <c r="R2174" s="2" t="s">
        <v>27</v>
      </c>
    </row>
    <row r="2175" spans="1:18" x14ac:dyDescent="0.25">
      <c r="A2175" s="2" t="s">
        <v>2689</v>
      </c>
      <c r="B2175" s="6">
        <v>45802</v>
      </c>
      <c r="C2175" s="2" t="s">
        <v>2372</v>
      </c>
      <c r="D2175" s="2" t="s">
        <v>253</v>
      </c>
      <c r="E2175" s="2" t="s">
        <v>1162</v>
      </c>
      <c r="F2175" s="2" t="s">
        <v>471</v>
      </c>
      <c r="G2175" s="2">
        <v>3</v>
      </c>
      <c r="H2175" s="3">
        <v>219.39</v>
      </c>
      <c r="I2175" s="2">
        <v>15</v>
      </c>
      <c r="J2175" s="3">
        <v>98.73</v>
      </c>
      <c r="K2175" s="3">
        <v>643.36</v>
      </c>
      <c r="L2175" s="3">
        <v>586.32000000000005</v>
      </c>
      <c r="M2175" s="3">
        <v>57.04</v>
      </c>
      <c r="N2175" s="2" t="s">
        <v>40</v>
      </c>
      <c r="O2175" s="2" t="s">
        <v>24</v>
      </c>
      <c r="P2175" s="2" t="s">
        <v>33</v>
      </c>
      <c r="Q2175" s="2" t="s">
        <v>1502</v>
      </c>
      <c r="R2175" s="2" t="s">
        <v>27</v>
      </c>
    </row>
    <row r="2176" spans="1:18" x14ac:dyDescent="0.25">
      <c r="A2176" s="2" t="s">
        <v>3993</v>
      </c>
      <c r="B2176" s="6">
        <v>45802</v>
      </c>
      <c r="C2176" s="2" t="s">
        <v>3668</v>
      </c>
      <c r="D2176" s="2" t="s">
        <v>314</v>
      </c>
      <c r="E2176" s="2" t="s">
        <v>1169</v>
      </c>
      <c r="F2176" s="2" t="s">
        <v>705</v>
      </c>
      <c r="G2176" s="2">
        <v>5</v>
      </c>
      <c r="H2176" s="3">
        <v>329.69</v>
      </c>
      <c r="I2176" s="2">
        <v>15</v>
      </c>
      <c r="J2176" s="3">
        <v>247.27</v>
      </c>
      <c r="K2176" s="3">
        <v>1611.36</v>
      </c>
      <c r="L2176" s="3">
        <v>1236.25</v>
      </c>
      <c r="M2176" s="3">
        <v>375.11</v>
      </c>
      <c r="N2176" s="2" t="s">
        <v>47</v>
      </c>
      <c r="O2176" s="2" t="s">
        <v>24</v>
      </c>
      <c r="P2176" s="2" t="s">
        <v>25</v>
      </c>
      <c r="Q2176" s="2" t="s">
        <v>3994</v>
      </c>
      <c r="R2176" s="2" t="s">
        <v>27</v>
      </c>
    </row>
    <row r="2177" spans="1:18" x14ac:dyDescent="0.25">
      <c r="A2177" s="2" t="s">
        <v>4020</v>
      </c>
      <c r="B2177" s="6">
        <v>45802</v>
      </c>
      <c r="C2177" s="2" t="s">
        <v>1013</v>
      </c>
      <c r="D2177" s="2" t="s">
        <v>895</v>
      </c>
      <c r="E2177" s="2" t="s">
        <v>1190</v>
      </c>
      <c r="F2177" s="2" t="s">
        <v>1191</v>
      </c>
      <c r="G2177" s="2">
        <v>4</v>
      </c>
      <c r="H2177" s="3">
        <v>497.74</v>
      </c>
      <c r="I2177" s="2">
        <v>0</v>
      </c>
      <c r="J2177" s="3">
        <v>0</v>
      </c>
      <c r="K2177" s="3">
        <v>2289.6</v>
      </c>
      <c r="L2177" s="3">
        <v>1480.72</v>
      </c>
      <c r="M2177" s="3">
        <v>808.88</v>
      </c>
      <c r="N2177" s="2" t="s">
        <v>40</v>
      </c>
      <c r="O2177" s="2" t="s">
        <v>24</v>
      </c>
      <c r="P2177" s="2" t="s">
        <v>25</v>
      </c>
      <c r="Q2177" s="2" t="s">
        <v>1960</v>
      </c>
      <c r="R2177" s="2" t="s">
        <v>27</v>
      </c>
    </row>
    <row r="2178" spans="1:18" x14ac:dyDescent="0.25">
      <c r="A2178" s="2" t="s">
        <v>4064</v>
      </c>
      <c r="B2178" s="6">
        <v>45802</v>
      </c>
      <c r="C2178" s="2" t="s">
        <v>4065</v>
      </c>
      <c r="D2178" s="2" t="s">
        <v>622</v>
      </c>
      <c r="E2178" s="2" t="s">
        <v>238</v>
      </c>
      <c r="F2178" s="2" t="s">
        <v>4066</v>
      </c>
      <c r="G2178" s="2">
        <v>4</v>
      </c>
      <c r="H2178" s="3">
        <v>327.08</v>
      </c>
      <c r="I2178" s="2">
        <v>0</v>
      </c>
      <c r="J2178" s="3">
        <v>0</v>
      </c>
      <c r="K2178" s="3">
        <v>1504.57</v>
      </c>
      <c r="L2178" s="3">
        <v>1098.44</v>
      </c>
      <c r="M2178" s="3">
        <v>406.13</v>
      </c>
      <c r="N2178" s="2" t="s">
        <v>68</v>
      </c>
      <c r="O2178" s="2" t="s">
        <v>24</v>
      </c>
      <c r="P2178" s="2" t="s">
        <v>25</v>
      </c>
      <c r="Q2178" s="2" t="s">
        <v>4067</v>
      </c>
      <c r="R2178" s="2" t="s">
        <v>27</v>
      </c>
    </row>
    <row r="2179" spans="1:18" x14ac:dyDescent="0.25">
      <c r="A2179" s="2" t="s">
        <v>4268</v>
      </c>
      <c r="B2179" s="6">
        <v>45802</v>
      </c>
      <c r="C2179" s="2" t="s">
        <v>750</v>
      </c>
      <c r="D2179" s="2" t="s">
        <v>147</v>
      </c>
      <c r="E2179" s="2" t="s">
        <v>968</v>
      </c>
      <c r="F2179" s="2" t="s">
        <v>1195</v>
      </c>
      <c r="G2179" s="2">
        <v>8</v>
      </c>
      <c r="H2179" s="3">
        <v>343.55</v>
      </c>
      <c r="I2179" s="2">
        <v>0</v>
      </c>
      <c r="J2179" s="3">
        <v>0</v>
      </c>
      <c r="K2179" s="3">
        <v>3160.66</v>
      </c>
      <c r="L2179" s="3">
        <v>2089.7600000000002</v>
      </c>
      <c r="M2179" s="3">
        <v>1070.9000000000001</v>
      </c>
      <c r="N2179" s="2" t="s">
        <v>133</v>
      </c>
      <c r="O2179" s="2" t="s">
        <v>24</v>
      </c>
      <c r="P2179" s="2" t="s">
        <v>25</v>
      </c>
      <c r="Q2179" s="2" t="s">
        <v>1446</v>
      </c>
      <c r="R2179" s="2" t="s">
        <v>27</v>
      </c>
    </row>
    <row r="2180" spans="1:18" x14ac:dyDescent="0.25">
      <c r="A2180" s="2" t="s">
        <v>4554</v>
      </c>
      <c r="B2180" s="6">
        <v>45802</v>
      </c>
      <c r="C2180" s="2" t="s">
        <v>2918</v>
      </c>
      <c r="D2180" s="2" t="s">
        <v>611</v>
      </c>
      <c r="E2180" s="2" t="s">
        <v>21</v>
      </c>
      <c r="F2180" s="2" t="s">
        <v>2601</v>
      </c>
      <c r="G2180" s="2">
        <v>2</v>
      </c>
      <c r="H2180" s="3">
        <v>339.13</v>
      </c>
      <c r="I2180" s="2">
        <v>5</v>
      </c>
      <c r="J2180" s="3">
        <v>33.909999999999997</v>
      </c>
      <c r="K2180" s="3">
        <v>741</v>
      </c>
      <c r="L2180" s="3">
        <v>501.36</v>
      </c>
      <c r="M2180" s="3">
        <v>239.64</v>
      </c>
      <c r="N2180" s="2" t="s">
        <v>68</v>
      </c>
      <c r="O2180" s="2" t="s">
        <v>24</v>
      </c>
      <c r="P2180" s="2" t="s">
        <v>25</v>
      </c>
      <c r="Q2180" s="2" t="s">
        <v>299</v>
      </c>
      <c r="R2180" s="2" t="s">
        <v>27</v>
      </c>
    </row>
    <row r="2181" spans="1:18" x14ac:dyDescent="0.25">
      <c r="A2181" s="2" t="s">
        <v>1255</v>
      </c>
      <c r="B2181" s="6">
        <v>45801</v>
      </c>
      <c r="C2181" s="2" t="s">
        <v>1256</v>
      </c>
      <c r="D2181" s="2" t="s">
        <v>314</v>
      </c>
      <c r="E2181" s="2" t="s">
        <v>421</v>
      </c>
      <c r="F2181" s="2" t="s">
        <v>787</v>
      </c>
      <c r="G2181" s="2">
        <v>4</v>
      </c>
      <c r="H2181" s="3">
        <v>355.58</v>
      </c>
      <c r="I2181" s="2">
        <v>10</v>
      </c>
      <c r="J2181" s="3">
        <v>142.22999999999999</v>
      </c>
      <c r="K2181" s="3">
        <v>1472.1</v>
      </c>
      <c r="L2181" s="3">
        <v>989</v>
      </c>
      <c r="M2181" s="3">
        <v>483.1</v>
      </c>
      <c r="N2181" s="2" t="s">
        <v>133</v>
      </c>
      <c r="O2181" s="2" t="s">
        <v>24</v>
      </c>
      <c r="P2181" s="2" t="s">
        <v>25</v>
      </c>
      <c r="Q2181" s="2" t="s">
        <v>655</v>
      </c>
      <c r="R2181" s="2" t="s">
        <v>27</v>
      </c>
    </row>
    <row r="2182" spans="1:18" x14ac:dyDescent="0.25">
      <c r="A2182" s="2" t="s">
        <v>1421</v>
      </c>
      <c r="B2182" s="6">
        <v>45801</v>
      </c>
      <c r="C2182" s="2" t="s">
        <v>1422</v>
      </c>
      <c r="D2182" s="2" t="s">
        <v>1194</v>
      </c>
      <c r="E2182" s="2" t="s">
        <v>460</v>
      </c>
      <c r="F2182" s="2" t="s">
        <v>1423</v>
      </c>
      <c r="G2182" s="2">
        <v>3</v>
      </c>
      <c r="H2182" s="3">
        <v>109.69</v>
      </c>
      <c r="I2182" s="2">
        <v>0</v>
      </c>
      <c r="J2182" s="3">
        <v>0</v>
      </c>
      <c r="K2182" s="3">
        <v>378.43</v>
      </c>
      <c r="L2182" s="3">
        <v>278.88</v>
      </c>
      <c r="M2182" s="3">
        <v>99.55</v>
      </c>
      <c r="N2182" s="2" t="s">
        <v>80</v>
      </c>
      <c r="O2182" s="2" t="s">
        <v>24</v>
      </c>
      <c r="P2182" s="2" t="s">
        <v>25</v>
      </c>
      <c r="Q2182" s="2" t="s">
        <v>1053</v>
      </c>
      <c r="R2182" s="2" t="s">
        <v>27</v>
      </c>
    </row>
    <row r="2183" spans="1:18" x14ac:dyDescent="0.25">
      <c r="A2183" s="2" t="s">
        <v>1582</v>
      </c>
      <c r="B2183" s="6">
        <v>45801</v>
      </c>
      <c r="C2183" s="2" t="s">
        <v>1583</v>
      </c>
      <c r="D2183" s="2" t="s">
        <v>214</v>
      </c>
      <c r="E2183" s="2" t="s">
        <v>857</v>
      </c>
      <c r="F2183" s="2" t="s">
        <v>121</v>
      </c>
      <c r="G2183" s="2">
        <v>2</v>
      </c>
      <c r="H2183" s="3">
        <v>147.97</v>
      </c>
      <c r="I2183" s="2">
        <v>20</v>
      </c>
      <c r="J2183" s="3">
        <v>59.19</v>
      </c>
      <c r="K2183" s="3">
        <v>272.26</v>
      </c>
      <c r="L2183" s="3">
        <v>225.6</v>
      </c>
      <c r="M2183" s="3">
        <v>46.66</v>
      </c>
      <c r="N2183" s="2" t="s">
        <v>23</v>
      </c>
      <c r="O2183" s="2" t="s">
        <v>24</v>
      </c>
      <c r="P2183" s="2" t="s">
        <v>55</v>
      </c>
      <c r="Q2183" s="2" t="s">
        <v>1584</v>
      </c>
      <c r="R2183" s="2" t="s">
        <v>27</v>
      </c>
    </row>
    <row r="2184" spans="1:18" x14ac:dyDescent="0.25">
      <c r="A2184" s="2" t="s">
        <v>2335</v>
      </c>
      <c r="B2184" s="6">
        <v>45801</v>
      </c>
      <c r="C2184" s="2" t="s">
        <v>1529</v>
      </c>
      <c r="D2184" s="2" t="s">
        <v>1329</v>
      </c>
      <c r="E2184" s="2" t="s">
        <v>96</v>
      </c>
      <c r="F2184" s="2" t="s">
        <v>97</v>
      </c>
      <c r="G2184" s="2">
        <v>1</v>
      </c>
      <c r="H2184" s="3">
        <v>55.81</v>
      </c>
      <c r="I2184" s="2">
        <v>15</v>
      </c>
      <c r="J2184" s="3">
        <v>8.3699999999999992</v>
      </c>
      <c r="K2184" s="3">
        <v>54.56</v>
      </c>
      <c r="L2184" s="3">
        <v>44.96</v>
      </c>
      <c r="M2184" s="3">
        <v>9.6</v>
      </c>
      <c r="N2184" s="2" t="s">
        <v>80</v>
      </c>
      <c r="O2184" s="2" t="s">
        <v>24</v>
      </c>
      <c r="P2184" s="2" t="s">
        <v>25</v>
      </c>
      <c r="Q2184" s="2" t="s">
        <v>874</v>
      </c>
      <c r="R2184" s="2" t="s">
        <v>27</v>
      </c>
    </row>
    <row r="2185" spans="1:18" x14ac:dyDescent="0.25">
      <c r="A2185" s="2" t="s">
        <v>2472</v>
      </c>
      <c r="B2185" s="6">
        <v>45801</v>
      </c>
      <c r="C2185" s="2" t="s">
        <v>2033</v>
      </c>
      <c r="D2185" s="2" t="s">
        <v>1269</v>
      </c>
      <c r="E2185" s="2" t="s">
        <v>1247</v>
      </c>
      <c r="F2185" s="2" t="s">
        <v>474</v>
      </c>
      <c r="G2185" s="2">
        <v>7</v>
      </c>
      <c r="H2185" s="3">
        <v>252.98</v>
      </c>
      <c r="I2185" s="2">
        <v>10</v>
      </c>
      <c r="J2185" s="3">
        <v>177.09</v>
      </c>
      <c r="K2185" s="3">
        <v>1832.84</v>
      </c>
      <c r="L2185" s="3">
        <v>1482.11</v>
      </c>
      <c r="M2185" s="3">
        <v>350.73</v>
      </c>
      <c r="N2185" s="2" t="s">
        <v>68</v>
      </c>
      <c r="O2185" s="2" t="s">
        <v>24</v>
      </c>
      <c r="P2185" s="2" t="s">
        <v>25</v>
      </c>
      <c r="Q2185" s="2" t="s">
        <v>1275</v>
      </c>
      <c r="R2185" s="2" t="s">
        <v>27</v>
      </c>
    </row>
    <row r="2186" spans="1:18" x14ac:dyDescent="0.25">
      <c r="A2186" s="2" t="s">
        <v>2598</v>
      </c>
      <c r="B2186" s="6">
        <v>45801</v>
      </c>
      <c r="C2186" s="2" t="s">
        <v>1470</v>
      </c>
      <c r="D2186" s="2" t="s">
        <v>944</v>
      </c>
      <c r="E2186" s="2" t="s">
        <v>778</v>
      </c>
      <c r="F2186" s="2" t="s">
        <v>979</v>
      </c>
      <c r="G2186" s="2">
        <v>7</v>
      </c>
      <c r="H2186" s="3">
        <v>346.47</v>
      </c>
      <c r="I2186" s="2">
        <v>10</v>
      </c>
      <c r="J2186" s="3">
        <v>242.53</v>
      </c>
      <c r="K2186" s="3">
        <v>2510.17</v>
      </c>
      <c r="L2186" s="3">
        <v>1669.01</v>
      </c>
      <c r="M2186" s="3">
        <v>841.16</v>
      </c>
      <c r="N2186" s="2" t="s">
        <v>23</v>
      </c>
      <c r="O2186" s="2" t="s">
        <v>24</v>
      </c>
      <c r="P2186" s="2" t="s">
        <v>33</v>
      </c>
      <c r="Q2186" s="2" t="s">
        <v>1653</v>
      </c>
      <c r="R2186" s="2" t="s">
        <v>27</v>
      </c>
    </row>
    <row r="2187" spans="1:18" x14ac:dyDescent="0.25">
      <c r="A2187" s="2" t="s">
        <v>2710</v>
      </c>
      <c r="B2187" s="6">
        <v>45801</v>
      </c>
      <c r="C2187" s="2" t="s">
        <v>2711</v>
      </c>
      <c r="D2187" s="2" t="s">
        <v>186</v>
      </c>
      <c r="E2187" s="2" t="s">
        <v>102</v>
      </c>
      <c r="F2187" s="2" t="s">
        <v>103</v>
      </c>
      <c r="G2187" s="2">
        <v>1</v>
      </c>
      <c r="H2187" s="3">
        <v>217.42</v>
      </c>
      <c r="I2187" s="2">
        <v>10</v>
      </c>
      <c r="J2187" s="3">
        <v>21.74</v>
      </c>
      <c r="K2187" s="3">
        <v>225.03</v>
      </c>
      <c r="L2187" s="3">
        <v>177.03</v>
      </c>
      <c r="M2187" s="3">
        <v>48</v>
      </c>
      <c r="N2187" s="2" t="s">
        <v>47</v>
      </c>
      <c r="O2187" s="2" t="s">
        <v>24</v>
      </c>
      <c r="P2187" s="2" t="s">
        <v>55</v>
      </c>
      <c r="Q2187" s="2" t="s">
        <v>2300</v>
      </c>
      <c r="R2187" s="2" t="s">
        <v>27</v>
      </c>
    </row>
    <row r="2188" spans="1:18" x14ac:dyDescent="0.25">
      <c r="A2188" s="2" t="s">
        <v>2832</v>
      </c>
      <c r="B2188" s="6">
        <v>45801</v>
      </c>
      <c r="C2188" s="2" t="s">
        <v>2332</v>
      </c>
      <c r="D2188" s="2" t="s">
        <v>928</v>
      </c>
      <c r="E2188" s="2" t="s">
        <v>321</v>
      </c>
      <c r="F2188" s="2" t="s">
        <v>322</v>
      </c>
      <c r="G2188" s="2">
        <v>4</v>
      </c>
      <c r="H2188" s="3">
        <v>385.5</v>
      </c>
      <c r="I2188" s="2">
        <v>0</v>
      </c>
      <c r="J2188" s="3">
        <v>0</v>
      </c>
      <c r="K2188" s="3">
        <v>1773.3</v>
      </c>
      <c r="L2188" s="3">
        <v>1015.32</v>
      </c>
      <c r="M2188" s="3">
        <v>757.98</v>
      </c>
      <c r="N2188" s="2" t="s">
        <v>133</v>
      </c>
      <c r="O2188" s="2" t="s">
        <v>24</v>
      </c>
      <c r="P2188" s="2" t="s">
        <v>25</v>
      </c>
      <c r="Q2188" s="2" t="s">
        <v>2833</v>
      </c>
      <c r="R2188" s="2" t="s">
        <v>27</v>
      </c>
    </row>
    <row r="2189" spans="1:18" x14ac:dyDescent="0.25">
      <c r="A2189" s="2" t="s">
        <v>3145</v>
      </c>
      <c r="B2189" s="6">
        <v>45801</v>
      </c>
      <c r="C2189" s="2" t="s">
        <v>348</v>
      </c>
      <c r="D2189" s="2" t="s">
        <v>812</v>
      </c>
      <c r="E2189" s="2" t="s">
        <v>576</v>
      </c>
      <c r="F2189" s="2" t="s">
        <v>577</v>
      </c>
      <c r="G2189" s="2">
        <v>8</v>
      </c>
      <c r="H2189" s="3">
        <v>582.47</v>
      </c>
      <c r="I2189" s="2">
        <v>0</v>
      </c>
      <c r="J2189" s="3">
        <v>0</v>
      </c>
      <c r="K2189" s="3">
        <v>5358.72</v>
      </c>
      <c r="L2189" s="3">
        <v>3033.52</v>
      </c>
      <c r="M2189" s="3">
        <v>2325.1999999999998</v>
      </c>
      <c r="N2189" s="2" t="s">
        <v>68</v>
      </c>
      <c r="O2189" s="2" t="s">
        <v>24</v>
      </c>
      <c r="P2189" s="2" t="s">
        <v>25</v>
      </c>
      <c r="Q2189" s="2" t="s">
        <v>3146</v>
      </c>
      <c r="R2189" s="2" t="s">
        <v>27</v>
      </c>
    </row>
    <row r="2190" spans="1:18" x14ac:dyDescent="0.25">
      <c r="A2190" s="2" t="s">
        <v>3437</v>
      </c>
      <c r="B2190" s="6">
        <v>45801</v>
      </c>
      <c r="C2190" s="2" t="s">
        <v>3151</v>
      </c>
      <c r="D2190" s="2" t="s">
        <v>1869</v>
      </c>
      <c r="E2190" s="2" t="s">
        <v>715</v>
      </c>
      <c r="F2190" s="2" t="s">
        <v>1908</v>
      </c>
      <c r="G2190" s="2">
        <v>4</v>
      </c>
      <c r="H2190" s="3">
        <v>121.74</v>
      </c>
      <c r="I2190" s="2">
        <v>0</v>
      </c>
      <c r="J2190" s="3">
        <v>0</v>
      </c>
      <c r="K2190" s="3">
        <v>560</v>
      </c>
      <c r="L2190" s="3">
        <v>333.32</v>
      </c>
      <c r="M2190" s="3">
        <v>226.68</v>
      </c>
      <c r="N2190" s="2" t="s">
        <v>47</v>
      </c>
      <c r="O2190" s="2" t="s">
        <v>24</v>
      </c>
      <c r="P2190" s="2" t="s">
        <v>25</v>
      </c>
      <c r="Q2190" s="2" t="s">
        <v>3438</v>
      </c>
      <c r="R2190" s="2" t="s">
        <v>27</v>
      </c>
    </row>
    <row r="2191" spans="1:18" x14ac:dyDescent="0.25">
      <c r="A2191" s="2" t="s">
        <v>3527</v>
      </c>
      <c r="B2191" s="6">
        <v>45801</v>
      </c>
      <c r="C2191" s="2" t="s">
        <v>1184</v>
      </c>
      <c r="D2191" s="2" t="s">
        <v>454</v>
      </c>
      <c r="E2191" s="2" t="s">
        <v>372</v>
      </c>
      <c r="F2191" s="2" t="s">
        <v>373</v>
      </c>
      <c r="G2191" s="2">
        <v>7</v>
      </c>
      <c r="H2191" s="3">
        <v>368</v>
      </c>
      <c r="I2191" s="2">
        <v>0</v>
      </c>
      <c r="J2191" s="3">
        <v>0</v>
      </c>
      <c r="K2191" s="3">
        <v>2962.4</v>
      </c>
      <c r="L2191" s="3">
        <v>2172.66</v>
      </c>
      <c r="M2191" s="3">
        <v>789.74</v>
      </c>
      <c r="N2191" s="2" t="s">
        <v>40</v>
      </c>
      <c r="O2191" s="2" t="s">
        <v>24</v>
      </c>
      <c r="P2191" s="2" t="s">
        <v>55</v>
      </c>
      <c r="Q2191" s="2" t="s">
        <v>1287</v>
      </c>
      <c r="R2191" s="2" t="s">
        <v>27</v>
      </c>
    </row>
    <row r="2192" spans="1:18" x14ac:dyDescent="0.25">
      <c r="A2192" s="2" t="s">
        <v>2104</v>
      </c>
      <c r="B2192" s="6">
        <v>45801</v>
      </c>
      <c r="C2192" s="2" t="s">
        <v>3578</v>
      </c>
      <c r="D2192" s="2" t="s">
        <v>264</v>
      </c>
      <c r="E2192" s="2" t="s">
        <v>131</v>
      </c>
      <c r="F2192" s="2" t="s">
        <v>1718</v>
      </c>
      <c r="G2192" s="2">
        <v>4</v>
      </c>
      <c r="H2192" s="3">
        <v>383.51</v>
      </c>
      <c r="I2192" s="2">
        <v>0</v>
      </c>
      <c r="J2192" s="3">
        <v>0</v>
      </c>
      <c r="K2192" s="3">
        <v>1764.15</v>
      </c>
      <c r="L2192" s="3">
        <v>1143.5999999999999</v>
      </c>
      <c r="M2192" s="3">
        <v>620.54999999999995</v>
      </c>
      <c r="N2192" s="2" t="s">
        <v>40</v>
      </c>
      <c r="O2192" s="2" t="s">
        <v>24</v>
      </c>
      <c r="P2192" s="2" t="s">
        <v>25</v>
      </c>
      <c r="Q2192" s="2" t="s">
        <v>1271</v>
      </c>
      <c r="R2192" s="2" t="s">
        <v>27</v>
      </c>
    </row>
    <row r="2193" spans="1:18" x14ac:dyDescent="0.25">
      <c r="A2193" s="2" t="s">
        <v>4355</v>
      </c>
      <c r="B2193" s="6">
        <v>45801</v>
      </c>
      <c r="C2193" s="2" t="s">
        <v>1624</v>
      </c>
      <c r="D2193" s="2" t="s">
        <v>242</v>
      </c>
      <c r="E2193" s="2" t="s">
        <v>238</v>
      </c>
      <c r="F2193" s="2" t="s">
        <v>662</v>
      </c>
      <c r="G2193" s="2">
        <v>7</v>
      </c>
      <c r="H2193" s="3">
        <v>88.7</v>
      </c>
      <c r="I2193" s="2">
        <v>0</v>
      </c>
      <c r="J2193" s="3">
        <v>0</v>
      </c>
      <c r="K2193" s="3">
        <v>714.03</v>
      </c>
      <c r="L2193" s="3">
        <v>435.75</v>
      </c>
      <c r="M2193" s="3">
        <v>278.27999999999997</v>
      </c>
      <c r="N2193" s="2" t="s">
        <v>80</v>
      </c>
      <c r="O2193" s="2" t="s">
        <v>24</v>
      </c>
      <c r="P2193" s="2" t="s">
        <v>55</v>
      </c>
      <c r="Q2193" s="2" t="s">
        <v>832</v>
      </c>
      <c r="R2193" s="2" t="s">
        <v>27</v>
      </c>
    </row>
    <row r="2194" spans="1:18" x14ac:dyDescent="0.25">
      <c r="A2194" s="2" t="s">
        <v>358</v>
      </c>
      <c r="B2194" s="6">
        <v>45800</v>
      </c>
      <c r="C2194" s="2" t="s">
        <v>359</v>
      </c>
      <c r="D2194" s="2" t="s">
        <v>360</v>
      </c>
      <c r="E2194" s="2" t="s">
        <v>148</v>
      </c>
      <c r="F2194" s="2" t="s">
        <v>361</v>
      </c>
      <c r="G2194" s="2">
        <v>1</v>
      </c>
      <c r="H2194" s="3">
        <v>353.05</v>
      </c>
      <c r="I2194" s="2">
        <v>5</v>
      </c>
      <c r="J2194" s="3">
        <v>17.649999999999999</v>
      </c>
      <c r="K2194" s="3">
        <v>335.4</v>
      </c>
      <c r="L2194" s="3">
        <v>262.8</v>
      </c>
      <c r="M2194" s="3">
        <v>72.599999999999994</v>
      </c>
      <c r="N2194" s="2" t="s">
        <v>133</v>
      </c>
      <c r="O2194" s="2" t="s">
        <v>24</v>
      </c>
      <c r="P2194" s="2" t="s">
        <v>55</v>
      </c>
      <c r="Q2194" s="2" t="s">
        <v>362</v>
      </c>
      <c r="R2194" s="2" t="s">
        <v>49</v>
      </c>
    </row>
    <row r="2195" spans="1:18" x14ac:dyDescent="0.25">
      <c r="A2195" s="2" t="s">
        <v>2087</v>
      </c>
      <c r="B2195" s="6">
        <v>45800</v>
      </c>
      <c r="C2195" s="2" t="s">
        <v>739</v>
      </c>
      <c r="D2195" s="2" t="s">
        <v>622</v>
      </c>
      <c r="E2195" s="2" t="s">
        <v>1169</v>
      </c>
      <c r="F2195" s="2" t="s">
        <v>1344</v>
      </c>
      <c r="G2195" s="2">
        <v>2</v>
      </c>
      <c r="H2195" s="3">
        <v>327.08</v>
      </c>
      <c r="I2195" s="2">
        <v>0</v>
      </c>
      <c r="J2195" s="3">
        <v>0</v>
      </c>
      <c r="K2195" s="3">
        <v>654.16</v>
      </c>
      <c r="L2195" s="3">
        <v>549.22</v>
      </c>
      <c r="M2195" s="3">
        <v>104.94</v>
      </c>
      <c r="N2195" s="2" t="s">
        <v>47</v>
      </c>
      <c r="O2195" s="2" t="s">
        <v>24</v>
      </c>
      <c r="P2195" s="2" t="s">
        <v>55</v>
      </c>
      <c r="Q2195" s="2" t="s">
        <v>1709</v>
      </c>
      <c r="R2195" s="2" t="s">
        <v>49</v>
      </c>
    </row>
    <row r="2196" spans="1:18" x14ac:dyDescent="0.25">
      <c r="A2196" s="2" t="s">
        <v>2513</v>
      </c>
      <c r="B2196" s="6">
        <v>45800</v>
      </c>
      <c r="C2196" s="2" t="s">
        <v>2514</v>
      </c>
      <c r="D2196" s="2" t="s">
        <v>503</v>
      </c>
      <c r="E2196" s="2" t="s">
        <v>1799</v>
      </c>
      <c r="F2196" s="2" t="s">
        <v>1800</v>
      </c>
      <c r="G2196" s="2">
        <v>8</v>
      </c>
      <c r="H2196" s="3">
        <v>548.03</v>
      </c>
      <c r="I2196" s="2">
        <v>15</v>
      </c>
      <c r="J2196" s="3">
        <v>657.64</v>
      </c>
      <c r="K2196" s="3">
        <v>3726.6</v>
      </c>
      <c r="L2196" s="3">
        <v>3118.4</v>
      </c>
      <c r="M2196" s="3">
        <v>608.20000000000005</v>
      </c>
      <c r="N2196" s="2" t="s">
        <v>133</v>
      </c>
      <c r="O2196" s="2" t="s">
        <v>24</v>
      </c>
      <c r="P2196" s="2" t="s">
        <v>25</v>
      </c>
      <c r="Q2196" s="2" t="s">
        <v>2515</v>
      </c>
      <c r="R2196" s="2" t="s">
        <v>49</v>
      </c>
    </row>
    <row r="2197" spans="1:18" x14ac:dyDescent="0.25">
      <c r="A2197" s="2" t="s">
        <v>4192</v>
      </c>
      <c r="B2197" s="6">
        <v>45800</v>
      </c>
      <c r="C2197" s="2" t="s">
        <v>3569</v>
      </c>
      <c r="D2197" s="2" t="s">
        <v>426</v>
      </c>
      <c r="E2197" s="2" t="s">
        <v>343</v>
      </c>
      <c r="F2197" s="2" t="s">
        <v>344</v>
      </c>
      <c r="G2197" s="2">
        <v>1</v>
      </c>
      <c r="H2197" s="3">
        <v>290.45</v>
      </c>
      <c r="I2197" s="2">
        <v>0</v>
      </c>
      <c r="J2197" s="3">
        <v>0</v>
      </c>
      <c r="K2197" s="3">
        <v>290.45</v>
      </c>
      <c r="L2197" s="3">
        <v>237.89</v>
      </c>
      <c r="M2197" s="3">
        <v>52.56</v>
      </c>
      <c r="N2197" s="2" t="s">
        <v>133</v>
      </c>
      <c r="O2197" s="2" t="s">
        <v>24</v>
      </c>
      <c r="P2197" s="2" t="s">
        <v>33</v>
      </c>
      <c r="Q2197" s="2" t="s">
        <v>1400</v>
      </c>
      <c r="R2197" s="2" t="s">
        <v>49</v>
      </c>
    </row>
    <row r="2198" spans="1:18" x14ac:dyDescent="0.25">
      <c r="A2198" s="2" t="s">
        <v>4317</v>
      </c>
      <c r="B2198" s="6">
        <v>45800</v>
      </c>
      <c r="C2198" s="2" t="s">
        <v>3063</v>
      </c>
      <c r="D2198" s="2" t="s">
        <v>314</v>
      </c>
      <c r="E2198" s="2" t="s">
        <v>108</v>
      </c>
      <c r="F2198" s="2" t="s">
        <v>682</v>
      </c>
      <c r="G2198" s="2">
        <v>3</v>
      </c>
      <c r="H2198" s="3">
        <v>329.69</v>
      </c>
      <c r="I2198" s="2">
        <v>0</v>
      </c>
      <c r="J2198" s="3">
        <v>0</v>
      </c>
      <c r="K2198" s="3">
        <v>989.07</v>
      </c>
      <c r="L2198" s="3">
        <v>741.75</v>
      </c>
      <c r="M2198" s="3">
        <v>247.32</v>
      </c>
      <c r="N2198" s="2" t="s">
        <v>68</v>
      </c>
      <c r="O2198" s="2" t="s">
        <v>24</v>
      </c>
      <c r="P2198" s="2" t="s">
        <v>55</v>
      </c>
      <c r="Q2198" s="2" t="s">
        <v>2081</v>
      </c>
      <c r="R2198" s="2" t="s">
        <v>49</v>
      </c>
    </row>
    <row r="2199" spans="1:18" x14ac:dyDescent="0.25">
      <c r="A2199" s="2" t="s">
        <v>1337</v>
      </c>
      <c r="B2199" s="6">
        <v>45799</v>
      </c>
      <c r="C2199" s="2" t="s">
        <v>1338</v>
      </c>
      <c r="D2199" s="2" t="s">
        <v>432</v>
      </c>
      <c r="E2199" s="2" t="s">
        <v>1339</v>
      </c>
      <c r="F2199" s="2" t="s">
        <v>1310</v>
      </c>
      <c r="G2199" s="2">
        <v>1</v>
      </c>
      <c r="H2199" s="3">
        <v>305.67</v>
      </c>
      <c r="I2199" s="2">
        <v>5</v>
      </c>
      <c r="J2199" s="3">
        <v>15.28</v>
      </c>
      <c r="K2199" s="3">
        <v>290.39</v>
      </c>
      <c r="L2199" s="3">
        <v>251.42</v>
      </c>
      <c r="M2199" s="3">
        <v>38.97</v>
      </c>
      <c r="N2199" s="2" t="s">
        <v>133</v>
      </c>
      <c r="O2199" s="2" t="s">
        <v>24</v>
      </c>
      <c r="P2199" s="2" t="s">
        <v>25</v>
      </c>
      <c r="Q2199" s="2" t="s">
        <v>1340</v>
      </c>
      <c r="R2199" s="2" t="s">
        <v>49</v>
      </c>
    </row>
    <row r="2200" spans="1:18" x14ac:dyDescent="0.25">
      <c r="A2200" s="2" t="s">
        <v>2821</v>
      </c>
      <c r="B2200" s="6">
        <v>45799</v>
      </c>
      <c r="C2200" s="2" t="s">
        <v>750</v>
      </c>
      <c r="D2200" s="2" t="s">
        <v>745</v>
      </c>
      <c r="E2200" s="2" t="s">
        <v>215</v>
      </c>
      <c r="F2200" s="2" t="s">
        <v>216</v>
      </c>
      <c r="G2200" s="2">
        <v>7</v>
      </c>
      <c r="H2200" s="3">
        <v>186.02</v>
      </c>
      <c r="I2200" s="2">
        <v>0</v>
      </c>
      <c r="J2200" s="3">
        <v>0</v>
      </c>
      <c r="K2200" s="3">
        <v>1302.1400000000001</v>
      </c>
      <c r="L2200" s="3">
        <v>715.61</v>
      </c>
      <c r="M2200" s="3">
        <v>586.53</v>
      </c>
      <c r="N2200" s="2" t="s">
        <v>68</v>
      </c>
      <c r="O2200" s="2" t="s">
        <v>24</v>
      </c>
      <c r="P2200" s="2" t="s">
        <v>55</v>
      </c>
      <c r="Q2200" s="2" t="s">
        <v>2649</v>
      </c>
      <c r="R2200" s="2" t="s">
        <v>49</v>
      </c>
    </row>
    <row r="2201" spans="1:18" x14ac:dyDescent="0.25">
      <c r="A2201" s="2" t="s">
        <v>3150</v>
      </c>
      <c r="B2201" s="6">
        <v>45799</v>
      </c>
      <c r="C2201" s="2" t="s">
        <v>1538</v>
      </c>
      <c r="D2201" s="2" t="s">
        <v>220</v>
      </c>
      <c r="E2201" s="2" t="s">
        <v>1347</v>
      </c>
      <c r="F2201" s="2" t="s">
        <v>1313</v>
      </c>
      <c r="G2201" s="2">
        <v>3</v>
      </c>
      <c r="H2201" s="3">
        <v>334.1</v>
      </c>
      <c r="I2201" s="2">
        <v>0</v>
      </c>
      <c r="J2201" s="3">
        <v>0</v>
      </c>
      <c r="K2201" s="3">
        <v>1002.3</v>
      </c>
      <c r="L2201" s="3">
        <v>615.80999999999995</v>
      </c>
      <c r="M2201" s="3">
        <v>386.49</v>
      </c>
      <c r="N2201" s="2" t="s">
        <v>133</v>
      </c>
      <c r="O2201" s="2" t="s">
        <v>24</v>
      </c>
      <c r="P2201" s="2" t="s">
        <v>25</v>
      </c>
      <c r="Q2201" s="2" t="s">
        <v>899</v>
      </c>
      <c r="R2201" s="2" t="s">
        <v>49</v>
      </c>
    </row>
    <row r="2202" spans="1:18" x14ac:dyDescent="0.25">
      <c r="A2202" s="2" t="s">
        <v>2512</v>
      </c>
      <c r="B2202" s="6">
        <v>45798</v>
      </c>
      <c r="C2202" s="2" t="s">
        <v>931</v>
      </c>
      <c r="D2202" s="2" t="s">
        <v>622</v>
      </c>
      <c r="E2202" s="2" t="s">
        <v>421</v>
      </c>
      <c r="F2202" s="2" t="s">
        <v>787</v>
      </c>
      <c r="G2202" s="2">
        <v>4</v>
      </c>
      <c r="H2202" s="3">
        <v>370.96</v>
      </c>
      <c r="I2202" s="2">
        <v>10</v>
      </c>
      <c r="J2202" s="3">
        <v>148.38</v>
      </c>
      <c r="K2202" s="3">
        <v>1335.46</v>
      </c>
      <c r="L2202" s="3">
        <v>1098.44</v>
      </c>
      <c r="M2202" s="3">
        <v>237.02</v>
      </c>
      <c r="N2202" s="2" t="s">
        <v>40</v>
      </c>
      <c r="O2202" s="2" t="s">
        <v>24</v>
      </c>
      <c r="P2202" s="2" t="s">
        <v>25</v>
      </c>
      <c r="Q2202" s="2" t="s">
        <v>1103</v>
      </c>
      <c r="R2202" s="2" t="s">
        <v>49</v>
      </c>
    </row>
    <row r="2203" spans="1:18" x14ac:dyDescent="0.25">
      <c r="A2203" s="2" t="s">
        <v>2813</v>
      </c>
      <c r="B2203" s="6">
        <v>45798</v>
      </c>
      <c r="C2203" s="2" t="s">
        <v>185</v>
      </c>
      <c r="D2203" s="2" t="s">
        <v>581</v>
      </c>
      <c r="E2203" s="2" t="s">
        <v>567</v>
      </c>
      <c r="F2203" s="2" t="s">
        <v>568</v>
      </c>
      <c r="G2203" s="2">
        <v>6</v>
      </c>
      <c r="H2203" s="3">
        <v>139.27000000000001</v>
      </c>
      <c r="I2203" s="2">
        <v>0</v>
      </c>
      <c r="J2203" s="3">
        <v>0</v>
      </c>
      <c r="K2203" s="3">
        <v>835.62</v>
      </c>
      <c r="L2203" s="3">
        <v>641.94000000000005</v>
      </c>
      <c r="M2203" s="3">
        <v>193.68</v>
      </c>
      <c r="N2203" s="2" t="s">
        <v>40</v>
      </c>
      <c r="O2203" s="2" t="s">
        <v>24</v>
      </c>
      <c r="P2203" s="2" t="s">
        <v>55</v>
      </c>
      <c r="Q2203" s="2" t="s">
        <v>2814</v>
      </c>
      <c r="R2203" s="2" t="s">
        <v>49</v>
      </c>
    </row>
    <row r="2204" spans="1:18" x14ac:dyDescent="0.25">
      <c r="A2204" s="2" t="s">
        <v>3261</v>
      </c>
      <c r="B2204" s="6">
        <v>45798</v>
      </c>
      <c r="C2204" s="2" t="s">
        <v>1803</v>
      </c>
      <c r="D2204" s="2" t="s">
        <v>581</v>
      </c>
      <c r="E2204" s="2" t="s">
        <v>1431</v>
      </c>
      <c r="F2204" s="2" t="s">
        <v>1432</v>
      </c>
      <c r="G2204" s="2">
        <v>5</v>
      </c>
      <c r="H2204" s="3">
        <v>156.58000000000001</v>
      </c>
      <c r="I2204" s="2">
        <v>20</v>
      </c>
      <c r="J2204" s="3">
        <v>156.58000000000001</v>
      </c>
      <c r="K2204" s="3">
        <v>626.32000000000005</v>
      </c>
      <c r="L2204" s="3">
        <v>534.95000000000005</v>
      </c>
      <c r="M2204" s="3">
        <v>91.37</v>
      </c>
      <c r="N2204" s="2" t="s">
        <v>80</v>
      </c>
      <c r="O2204" s="2" t="s">
        <v>24</v>
      </c>
      <c r="P2204" s="2" t="s">
        <v>33</v>
      </c>
      <c r="Q2204" s="2" t="s">
        <v>2269</v>
      </c>
      <c r="R2204" s="2" t="s">
        <v>49</v>
      </c>
    </row>
    <row r="2205" spans="1:18" x14ac:dyDescent="0.25">
      <c r="A2205" s="2" t="s">
        <v>3298</v>
      </c>
      <c r="B2205" s="6">
        <v>45798</v>
      </c>
      <c r="C2205" s="2" t="s">
        <v>985</v>
      </c>
      <c r="D2205" s="2" t="s">
        <v>503</v>
      </c>
      <c r="E2205" s="2" t="s">
        <v>584</v>
      </c>
      <c r="F2205" s="2" t="s">
        <v>2318</v>
      </c>
      <c r="G2205" s="2">
        <v>4</v>
      </c>
      <c r="H2205" s="3">
        <v>542.41999999999996</v>
      </c>
      <c r="I2205" s="2">
        <v>0</v>
      </c>
      <c r="J2205" s="3">
        <v>0</v>
      </c>
      <c r="K2205" s="3">
        <v>2169.6799999999998</v>
      </c>
      <c r="L2205" s="3">
        <v>1559.2</v>
      </c>
      <c r="M2205" s="3">
        <v>610.48</v>
      </c>
      <c r="N2205" s="2" t="s">
        <v>68</v>
      </c>
      <c r="O2205" s="2" t="s">
        <v>24</v>
      </c>
      <c r="P2205" s="2" t="s">
        <v>55</v>
      </c>
      <c r="Q2205" s="2" t="s">
        <v>2347</v>
      </c>
      <c r="R2205" s="2" t="s">
        <v>49</v>
      </c>
    </row>
    <row r="2206" spans="1:18" x14ac:dyDescent="0.25">
      <c r="A2206" s="2" t="s">
        <v>4226</v>
      </c>
      <c r="B2206" s="6">
        <v>45798</v>
      </c>
      <c r="C2206" s="2" t="s">
        <v>1069</v>
      </c>
      <c r="D2206" s="2" t="s">
        <v>371</v>
      </c>
      <c r="E2206" s="2" t="s">
        <v>96</v>
      </c>
      <c r="F2206" s="2" t="s">
        <v>239</v>
      </c>
      <c r="G2206" s="2">
        <v>5</v>
      </c>
      <c r="H2206" s="3">
        <v>433.97</v>
      </c>
      <c r="I2206" s="2">
        <v>10</v>
      </c>
      <c r="J2206" s="3">
        <v>216.99</v>
      </c>
      <c r="K2206" s="3">
        <v>1952.86</v>
      </c>
      <c r="L2206" s="3">
        <v>1549.9</v>
      </c>
      <c r="M2206" s="3">
        <v>402.96</v>
      </c>
      <c r="N2206" s="2" t="s">
        <v>68</v>
      </c>
      <c r="O2206" s="2" t="s">
        <v>24</v>
      </c>
      <c r="P2206" s="2" t="s">
        <v>25</v>
      </c>
      <c r="Q2206" s="2" t="s">
        <v>1439</v>
      </c>
      <c r="R2206" s="2" t="s">
        <v>49</v>
      </c>
    </row>
    <row r="2207" spans="1:18" x14ac:dyDescent="0.25">
      <c r="A2207" s="2" t="s">
        <v>4444</v>
      </c>
      <c r="B2207" s="6">
        <v>45798</v>
      </c>
      <c r="C2207" s="2" t="s">
        <v>1564</v>
      </c>
      <c r="D2207" s="2" t="s">
        <v>164</v>
      </c>
      <c r="E2207" s="2" t="s">
        <v>2611</v>
      </c>
      <c r="F2207" s="2" t="s">
        <v>2612</v>
      </c>
      <c r="G2207" s="2">
        <v>8</v>
      </c>
      <c r="H2207" s="3">
        <v>204.43</v>
      </c>
      <c r="I2207" s="2">
        <v>0</v>
      </c>
      <c r="J2207" s="3">
        <v>0</v>
      </c>
      <c r="K2207" s="3">
        <v>1635.44</v>
      </c>
      <c r="L2207" s="3">
        <v>1227.3599999999999</v>
      </c>
      <c r="M2207" s="3">
        <v>408.08</v>
      </c>
      <c r="N2207" s="2" t="s">
        <v>68</v>
      </c>
      <c r="O2207" s="2" t="s">
        <v>24</v>
      </c>
      <c r="P2207" s="2" t="s">
        <v>25</v>
      </c>
      <c r="Q2207" s="2" t="s">
        <v>3597</v>
      </c>
      <c r="R2207" s="2" t="s">
        <v>49</v>
      </c>
    </row>
    <row r="2208" spans="1:18" x14ac:dyDescent="0.25">
      <c r="A2208" s="2" t="s">
        <v>4559</v>
      </c>
      <c r="B2208" s="6">
        <v>45798</v>
      </c>
      <c r="C2208" s="2" t="s">
        <v>3622</v>
      </c>
      <c r="D2208" s="2" t="s">
        <v>1010</v>
      </c>
      <c r="E2208" s="2" t="s">
        <v>906</v>
      </c>
      <c r="F2208" s="2" t="s">
        <v>907</v>
      </c>
      <c r="G2208" s="2">
        <v>3</v>
      </c>
      <c r="H2208" s="3">
        <v>261.55</v>
      </c>
      <c r="I2208" s="2">
        <v>5</v>
      </c>
      <c r="J2208" s="3">
        <v>39.229999999999997</v>
      </c>
      <c r="K2208" s="3">
        <v>745.42</v>
      </c>
      <c r="L2208" s="3">
        <v>645.09</v>
      </c>
      <c r="M2208" s="3">
        <v>100.33</v>
      </c>
      <c r="N2208" s="2" t="s">
        <v>80</v>
      </c>
      <c r="O2208" s="2" t="s">
        <v>24</v>
      </c>
      <c r="P2208" s="2" t="s">
        <v>25</v>
      </c>
      <c r="Q2208" s="2" t="s">
        <v>532</v>
      </c>
      <c r="R2208" s="2" t="s">
        <v>49</v>
      </c>
    </row>
    <row r="2209" spans="1:18" x14ac:dyDescent="0.25">
      <c r="A2209" s="2" t="s">
        <v>669</v>
      </c>
      <c r="B2209" s="6">
        <v>45797</v>
      </c>
      <c r="C2209" s="2" t="s">
        <v>670</v>
      </c>
      <c r="D2209" s="2" t="s">
        <v>147</v>
      </c>
      <c r="E2209" s="2" t="s">
        <v>671</v>
      </c>
      <c r="F2209" s="2" t="s">
        <v>662</v>
      </c>
      <c r="G2209" s="2">
        <v>2</v>
      </c>
      <c r="H2209" s="3">
        <v>332.73</v>
      </c>
      <c r="I2209" s="2">
        <v>15</v>
      </c>
      <c r="J2209" s="3">
        <v>99.82</v>
      </c>
      <c r="K2209" s="3">
        <v>565.64</v>
      </c>
      <c r="L2209" s="3">
        <v>522.44000000000005</v>
      </c>
      <c r="M2209" s="3">
        <v>43.2</v>
      </c>
      <c r="N2209" s="2" t="s">
        <v>133</v>
      </c>
      <c r="O2209" s="2" t="s">
        <v>24</v>
      </c>
      <c r="P2209" s="2" t="s">
        <v>25</v>
      </c>
      <c r="Q2209" s="2" t="s">
        <v>672</v>
      </c>
      <c r="R2209" s="2" t="s">
        <v>49</v>
      </c>
    </row>
    <row r="2210" spans="1:18" x14ac:dyDescent="0.25">
      <c r="A2210" s="2" t="s">
        <v>1214</v>
      </c>
      <c r="B2210" s="6">
        <v>45797</v>
      </c>
      <c r="C2210" s="2" t="s">
        <v>331</v>
      </c>
      <c r="D2210" s="2" t="s">
        <v>777</v>
      </c>
      <c r="E2210" s="2" t="s">
        <v>291</v>
      </c>
      <c r="F2210" s="2" t="s">
        <v>255</v>
      </c>
      <c r="G2210" s="2">
        <v>4</v>
      </c>
      <c r="H2210" s="3">
        <v>86.11</v>
      </c>
      <c r="I2210" s="2">
        <v>0</v>
      </c>
      <c r="J2210" s="3">
        <v>0</v>
      </c>
      <c r="K2210" s="3">
        <v>344.44</v>
      </c>
      <c r="L2210" s="3">
        <v>272.68</v>
      </c>
      <c r="M2210" s="3">
        <v>71.760000000000005</v>
      </c>
      <c r="N2210" s="2" t="s">
        <v>23</v>
      </c>
      <c r="O2210" s="2" t="s">
        <v>24</v>
      </c>
      <c r="P2210" s="2" t="s">
        <v>55</v>
      </c>
      <c r="Q2210" s="2" t="s">
        <v>725</v>
      </c>
      <c r="R2210" s="2" t="s">
        <v>49</v>
      </c>
    </row>
    <row r="2211" spans="1:18" x14ac:dyDescent="0.25">
      <c r="A2211" s="2" t="s">
        <v>3381</v>
      </c>
      <c r="B2211" s="6">
        <v>45797</v>
      </c>
      <c r="C2211" s="2" t="s">
        <v>961</v>
      </c>
      <c r="D2211" s="2" t="s">
        <v>503</v>
      </c>
      <c r="E2211" s="2" t="s">
        <v>639</v>
      </c>
      <c r="F2211" s="2" t="s">
        <v>1052</v>
      </c>
      <c r="G2211" s="2">
        <v>4</v>
      </c>
      <c r="H2211" s="3">
        <v>503.36</v>
      </c>
      <c r="I2211" s="2">
        <v>20</v>
      </c>
      <c r="J2211" s="3">
        <v>402.69</v>
      </c>
      <c r="K2211" s="3">
        <v>1610.75</v>
      </c>
      <c r="L2211" s="3">
        <v>1559.2</v>
      </c>
      <c r="M2211" s="3">
        <v>51.55</v>
      </c>
      <c r="N2211" s="2" t="s">
        <v>133</v>
      </c>
      <c r="O2211" s="2" t="s">
        <v>24</v>
      </c>
      <c r="P2211" s="2" t="s">
        <v>55</v>
      </c>
      <c r="Q2211" s="2" t="s">
        <v>2769</v>
      </c>
      <c r="R2211" s="2" t="s">
        <v>49</v>
      </c>
    </row>
    <row r="2212" spans="1:18" x14ac:dyDescent="0.25">
      <c r="A2212" s="2" t="s">
        <v>3123</v>
      </c>
      <c r="B2212" s="6">
        <v>45796</v>
      </c>
      <c r="C2212" s="2" t="s">
        <v>2677</v>
      </c>
      <c r="D2212" s="2" t="s">
        <v>147</v>
      </c>
      <c r="E2212" s="2" t="s">
        <v>962</v>
      </c>
      <c r="F2212" s="2" t="s">
        <v>963</v>
      </c>
      <c r="G2212" s="2">
        <v>5</v>
      </c>
      <c r="H2212" s="3">
        <v>354.68</v>
      </c>
      <c r="I2212" s="2">
        <v>0</v>
      </c>
      <c r="J2212" s="3">
        <v>0</v>
      </c>
      <c r="K2212" s="3">
        <v>1773.4</v>
      </c>
      <c r="L2212" s="3">
        <v>1306.0999999999999</v>
      </c>
      <c r="M2212" s="3">
        <v>467.3</v>
      </c>
      <c r="N2212" s="2" t="s">
        <v>68</v>
      </c>
      <c r="O2212" s="2" t="s">
        <v>24</v>
      </c>
      <c r="P2212" s="2" t="s">
        <v>25</v>
      </c>
      <c r="Q2212" s="2" t="s">
        <v>1138</v>
      </c>
      <c r="R2212" s="2" t="s">
        <v>49</v>
      </c>
    </row>
    <row r="2213" spans="1:18" x14ac:dyDescent="0.25">
      <c r="A2213" s="2" t="s">
        <v>1695</v>
      </c>
      <c r="B2213" s="6">
        <v>45795</v>
      </c>
      <c r="C2213" s="2" t="s">
        <v>1696</v>
      </c>
      <c r="D2213" s="2" t="s">
        <v>1305</v>
      </c>
      <c r="E2213" s="2" t="s">
        <v>31</v>
      </c>
      <c r="F2213" s="2" t="s">
        <v>32</v>
      </c>
      <c r="G2213" s="2">
        <v>4</v>
      </c>
      <c r="H2213" s="3">
        <v>490.22</v>
      </c>
      <c r="I2213" s="2">
        <v>10</v>
      </c>
      <c r="J2213" s="3">
        <v>196.09</v>
      </c>
      <c r="K2213" s="3">
        <v>2029.51</v>
      </c>
      <c r="L2213" s="3">
        <v>1494.32</v>
      </c>
      <c r="M2213" s="3">
        <v>535.19000000000005</v>
      </c>
      <c r="N2213" s="2" t="s">
        <v>133</v>
      </c>
      <c r="O2213" s="2" t="s">
        <v>24</v>
      </c>
      <c r="P2213" s="2" t="s">
        <v>25</v>
      </c>
      <c r="Q2213" s="2" t="s">
        <v>1697</v>
      </c>
      <c r="R2213" s="2" t="s">
        <v>27</v>
      </c>
    </row>
    <row r="2214" spans="1:18" x14ac:dyDescent="0.25">
      <c r="A2214" s="2" t="s">
        <v>1823</v>
      </c>
      <c r="B2214" s="6">
        <v>45795</v>
      </c>
      <c r="C2214" s="2" t="s">
        <v>252</v>
      </c>
      <c r="D2214" s="2" t="s">
        <v>158</v>
      </c>
      <c r="E2214" s="2" t="s">
        <v>102</v>
      </c>
      <c r="F2214" s="2" t="s">
        <v>103</v>
      </c>
      <c r="G2214" s="2">
        <v>7</v>
      </c>
      <c r="H2214" s="3">
        <v>327.68</v>
      </c>
      <c r="I2214" s="2">
        <v>20</v>
      </c>
      <c r="J2214" s="3">
        <v>458.75</v>
      </c>
      <c r="K2214" s="3">
        <v>2110.2600000000002</v>
      </c>
      <c r="L2214" s="3">
        <v>1819.51</v>
      </c>
      <c r="M2214" s="3">
        <v>290.75</v>
      </c>
      <c r="N2214" s="2" t="s">
        <v>40</v>
      </c>
      <c r="O2214" s="2" t="s">
        <v>24</v>
      </c>
      <c r="P2214" s="2" t="s">
        <v>25</v>
      </c>
      <c r="Q2214" s="2" t="s">
        <v>1824</v>
      </c>
      <c r="R2214" s="2" t="s">
        <v>27</v>
      </c>
    </row>
    <row r="2215" spans="1:18" x14ac:dyDescent="0.25">
      <c r="A2215" s="2" t="s">
        <v>2749</v>
      </c>
      <c r="B2215" s="6">
        <v>45795</v>
      </c>
      <c r="C2215" s="2" t="s">
        <v>922</v>
      </c>
      <c r="D2215" s="2" t="s">
        <v>377</v>
      </c>
      <c r="E2215" s="2" t="s">
        <v>519</v>
      </c>
      <c r="F2215" s="2" t="s">
        <v>520</v>
      </c>
      <c r="G2215" s="2">
        <v>4</v>
      </c>
      <c r="H2215" s="3">
        <v>53.39</v>
      </c>
      <c r="I2215" s="2">
        <v>15</v>
      </c>
      <c r="J2215" s="3">
        <v>32.03</v>
      </c>
      <c r="K2215" s="3">
        <v>208.76</v>
      </c>
      <c r="L2215" s="3">
        <v>172.04</v>
      </c>
      <c r="M2215" s="3">
        <v>36.72</v>
      </c>
      <c r="N2215" s="2" t="s">
        <v>23</v>
      </c>
      <c r="O2215" s="2" t="s">
        <v>24</v>
      </c>
      <c r="P2215" s="2" t="s">
        <v>25</v>
      </c>
      <c r="Q2215" s="2" t="s">
        <v>649</v>
      </c>
      <c r="R2215" s="2" t="s">
        <v>27</v>
      </c>
    </row>
    <row r="2216" spans="1:18" x14ac:dyDescent="0.25">
      <c r="A2216" s="2" t="s">
        <v>3293</v>
      </c>
      <c r="B2216" s="6">
        <v>45795</v>
      </c>
      <c r="C2216" s="2" t="s">
        <v>870</v>
      </c>
      <c r="D2216" s="2" t="s">
        <v>895</v>
      </c>
      <c r="E2216" s="2" t="s">
        <v>285</v>
      </c>
      <c r="F2216" s="2" t="s">
        <v>2070</v>
      </c>
      <c r="G2216" s="2">
        <v>8</v>
      </c>
      <c r="H2216" s="3">
        <v>471.94</v>
      </c>
      <c r="I2216" s="2">
        <v>0</v>
      </c>
      <c r="J2216" s="3">
        <v>0</v>
      </c>
      <c r="K2216" s="3">
        <v>4341.8500000000004</v>
      </c>
      <c r="L2216" s="3">
        <v>2961.44</v>
      </c>
      <c r="M2216" s="3">
        <v>1380.41</v>
      </c>
      <c r="N2216" s="2" t="s">
        <v>23</v>
      </c>
      <c r="O2216" s="2" t="s">
        <v>24</v>
      </c>
      <c r="P2216" s="2" t="s">
        <v>25</v>
      </c>
      <c r="Q2216" s="2" t="s">
        <v>1676</v>
      </c>
      <c r="R2216" s="2" t="s">
        <v>27</v>
      </c>
    </row>
    <row r="2217" spans="1:18" x14ac:dyDescent="0.25">
      <c r="A2217" s="2" t="s">
        <v>3409</v>
      </c>
      <c r="B2217" s="6">
        <v>45795</v>
      </c>
      <c r="C2217" s="2" t="s">
        <v>3410</v>
      </c>
      <c r="D2217" s="2" t="s">
        <v>409</v>
      </c>
      <c r="E2217" s="2" t="s">
        <v>1031</v>
      </c>
      <c r="F2217" s="2" t="s">
        <v>1032</v>
      </c>
      <c r="G2217" s="2">
        <v>2</v>
      </c>
      <c r="H2217" s="3">
        <v>299.73</v>
      </c>
      <c r="I2217" s="2">
        <v>0</v>
      </c>
      <c r="J2217" s="3">
        <v>0</v>
      </c>
      <c r="K2217" s="3">
        <v>689.38</v>
      </c>
      <c r="L2217" s="3">
        <v>369.48</v>
      </c>
      <c r="M2217" s="3">
        <v>319.89999999999998</v>
      </c>
      <c r="N2217" s="2" t="s">
        <v>40</v>
      </c>
      <c r="O2217" s="2" t="s">
        <v>24</v>
      </c>
      <c r="P2217" s="2" t="s">
        <v>25</v>
      </c>
      <c r="Q2217" s="2" t="s">
        <v>1249</v>
      </c>
      <c r="R2217" s="2" t="s">
        <v>27</v>
      </c>
    </row>
    <row r="2218" spans="1:18" x14ac:dyDescent="0.25">
      <c r="A2218" s="2" t="s">
        <v>3667</v>
      </c>
      <c r="B2218" s="6">
        <v>45795</v>
      </c>
      <c r="C2218" s="2" t="s">
        <v>3668</v>
      </c>
      <c r="D2218" s="2" t="s">
        <v>1678</v>
      </c>
      <c r="E2218" s="2" t="s">
        <v>248</v>
      </c>
      <c r="F2218" s="2" t="s">
        <v>249</v>
      </c>
      <c r="G2218" s="2">
        <v>2</v>
      </c>
      <c r="H2218" s="3">
        <v>342.27</v>
      </c>
      <c r="I2218" s="2">
        <v>15</v>
      </c>
      <c r="J2218" s="3">
        <v>102.68</v>
      </c>
      <c r="K2218" s="3">
        <v>669.14</v>
      </c>
      <c r="L2218" s="3">
        <v>532.20000000000005</v>
      </c>
      <c r="M2218" s="3">
        <v>136.94</v>
      </c>
      <c r="N2218" s="2" t="s">
        <v>47</v>
      </c>
      <c r="O2218" s="2" t="s">
        <v>24</v>
      </c>
      <c r="P2218" s="2" t="s">
        <v>55</v>
      </c>
      <c r="Q2218" s="2" t="s">
        <v>837</v>
      </c>
      <c r="R2218" s="2" t="s">
        <v>27</v>
      </c>
    </row>
    <row r="2219" spans="1:18" x14ac:dyDescent="0.25">
      <c r="A2219" s="2" t="s">
        <v>3869</v>
      </c>
      <c r="B2219" s="6">
        <v>45795</v>
      </c>
      <c r="C2219" s="2" t="s">
        <v>629</v>
      </c>
      <c r="D2219" s="2" t="s">
        <v>1096</v>
      </c>
      <c r="E2219" s="2" t="s">
        <v>962</v>
      </c>
      <c r="F2219" s="2" t="s">
        <v>963</v>
      </c>
      <c r="G2219" s="2">
        <v>3</v>
      </c>
      <c r="H2219" s="3">
        <v>459.74</v>
      </c>
      <c r="I2219" s="2">
        <v>15</v>
      </c>
      <c r="J2219" s="3">
        <v>206.88</v>
      </c>
      <c r="K2219" s="3">
        <v>1348.19</v>
      </c>
      <c r="L2219" s="3">
        <v>1045.23</v>
      </c>
      <c r="M2219" s="3">
        <v>302.95999999999998</v>
      </c>
      <c r="N2219" s="2" t="s">
        <v>23</v>
      </c>
      <c r="O2219" s="2" t="s">
        <v>24</v>
      </c>
      <c r="P2219" s="2" t="s">
        <v>25</v>
      </c>
      <c r="Q2219" s="2" t="s">
        <v>3870</v>
      </c>
      <c r="R2219" s="2" t="s">
        <v>27</v>
      </c>
    </row>
    <row r="2220" spans="1:18" x14ac:dyDescent="0.25">
      <c r="A2220" s="2" t="s">
        <v>4276</v>
      </c>
      <c r="B2220" s="6">
        <v>45795</v>
      </c>
      <c r="C2220" s="2" t="s">
        <v>71</v>
      </c>
      <c r="D2220" s="2" t="s">
        <v>856</v>
      </c>
      <c r="E2220" s="2" t="s">
        <v>830</v>
      </c>
      <c r="F2220" s="2" t="s">
        <v>831</v>
      </c>
      <c r="G2220" s="2">
        <v>2</v>
      </c>
      <c r="H2220" s="3">
        <v>275.70999999999998</v>
      </c>
      <c r="I2220" s="2">
        <v>0</v>
      </c>
      <c r="J2220" s="3">
        <v>0</v>
      </c>
      <c r="K2220" s="3">
        <v>634.13</v>
      </c>
      <c r="L2220" s="3">
        <v>412.6</v>
      </c>
      <c r="M2220" s="3">
        <v>221.53</v>
      </c>
      <c r="N2220" s="2" t="s">
        <v>23</v>
      </c>
      <c r="O2220" s="2" t="s">
        <v>24</v>
      </c>
      <c r="P2220" s="2" t="s">
        <v>25</v>
      </c>
      <c r="Q2220" s="2" t="s">
        <v>1117</v>
      </c>
      <c r="R2220" s="2" t="s">
        <v>27</v>
      </c>
    </row>
    <row r="2221" spans="1:18" x14ac:dyDescent="0.25">
      <c r="A2221" s="2" t="s">
        <v>4510</v>
      </c>
      <c r="B2221" s="6">
        <v>45795</v>
      </c>
      <c r="C2221" s="2" t="s">
        <v>1013</v>
      </c>
      <c r="D2221" s="2" t="s">
        <v>555</v>
      </c>
      <c r="E2221" s="2" t="s">
        <v>204</v>
      </c>
      <c r="F2221" s="2" t="s">
        <v>205</v>
      </c>
      <c r="G2221" s="2">
        <v>3</v>
      </c>
      <c r="H2221" s="3">
        <v>511.56</v>
      </c>
      <c r="I2221" s="2">
        <v>0</v>
      </c>
      <c r="J2221" s="3">
        <v>0</v>
      </c>
      <c r="K2221" s="3">
        <v>1764.88</v>
      </c>
      <c r="L2221" s="3">
        <v>1096.71</v>
      </c>
      <c r="M2221" s="3">
        <v>668.17</v>
      </c>
      <c r="N2221" s="2" t="s">
        <v>47</v>
      </c>
      <c r="O2221" s="2" t="s">
        <v>24</v>
      </c>
      <c r="P2221" s="2" t="s">
        <v>55</v>
      </c>
      <c r="Q2221" s="2" t="s">
        <v>1663</v>
      </c>
      <c r="R2221" s="2" t="s">
        <v>27</v>
      </c>
    </row>
    <row r="2222" spans="1:18" x14ac:dyDescent="0.25">
      <c r="A2222" s="2" t="s">
        <v>1118</v>
      </c>
      <c r="B2222" s="6">
        <v>45794</v>
      </c>
      <c r="C2222" s="2" t="s">
        <v>1119</v>
      </c>
      <c r="D2222" s="2" t="s">
        <v>130</v>
      </c>
      <c r="E2222" s="2" t="s">
        <v>600</v>
      </c>
      <c r="F2222" s="2" t="s">
        <v>848</v>
      </c>
      <c r="G2222" s="2">
        <v>3</v>
      </c>
      <c r="H2222" s="3">
        <v>379.12</v>
      </c>
      <c r="I2222" s="2">
        <v>10</v>
      </c>
      <c r="J2222" s="3">
        <v>113.74</v>
      </c>
      <c r="K2222" s="3">
        <v>1177.1600000000001</v>
      </c>
      <c r="L2222" s="3">
        <v>879.15</v>
      </c>
      <c r="M2222" s="3">
        <v>298.01</v>
      </c>
      <c r="N2222" s="2" t="s">
        <v>47</v>
      </c>
      <c r="O2222" s="2" t="s">
        <v>24</v>
      </c>
      <c r="P2222" s="2" t="s">
        <v>33</v>
      </c>
      <c r="Q2222" s="2" t="s">
        <v>1120</v>
      </c>
      <c r="R2222" s="2" t="s">
        <v>27</v>
      </c>
    </row>
    <row r="2223" spans="1:18" x14ac:dyDescent="0.25">
      <c r="A2223" s="2" t="s">
        <v>1818</v>
      </c>
      <c r="B2223" s="6">
        <v>45794</v>
      </c>
      <c r="C2223" s="2" t="s">
        <v>1470</v>
      </c>
      <c r="D2223" s="2" t="s">
        <v>928</v>
      </c>
      <c r="E2223" s="2" t="s">
        <v>380</v>
      </c>
      <c r="F2223" s="2" t="s">
        <v>936</v>
      </c>
      <c r="G2223" s="2">
        <v>8</v>
      </c>
      <c r="H2223" s="3">
        <v>392.42</v>
      </c>
      <c r="I2223" s="2">
        <v>0</v>
      </c>
      <c r="J2223" s="3">
        <v>0</v>
      </c>
      <c r="K2223" s="3">
        <v>3610.26</v>
      </c>
      <c r="L2223" s="3">
        <v>2030.64</v>
      </c>
      <c r="M2223" s="3">
        <v>1579.62</v>
      </c>
      <c r="N2223" s="2" t="s">
        <v>40</v>
      </c>
      <c r="O2223" s="2" t="s">
        <v>24</v>
      </c>
      <c r="P2223" s="2" t="s">
        <v>25</v>
      </c>
      <c r="Q2223" s="2" t="s">
        <v>582</v>
      </c>
      <c r="R2223" s="2" t="s">
        <v>27</v>
      </c>
    </row>
    <row r="2224" spans="1:18" x14ac:dyDescent="0.25">
      <c r="A2224" s="2" t="s">
        <v>1873</v>
      </c>
      <c r="B2224" s="6">
        <v>45794</v>
      </c>
      <c r="C2224" s="2" t="s">
        <v>996</v>
      </c>
      <c r="D2224" s="2" t="s">
        <v>124</v>
      </c>
      <c r="E2224" s="2" t="s">
        <v>709</v>
      </c>
      <c r="F2224" s="2" t="s">
        <v>710</v>
      </c>
      <c r="G2224" s="2">
        <v>4</v>
      </c>
      <c r="H2224" s="3">
        <v>445.21</v>
      </c>
      <c r="I2224" s="2">
        <v>0</v>
      </c>
      <c r="J2224" s="3">
        <v>0</v>
      </c>
      <c r="K2224" s="3">
        <v>2047.97</v>
      </c>
      <c r="L2224" s="3">
        <v>1277.48</v>
      </c>
      <c r="M2224" s="3">
        <v>770.49</v>
      </c>
      <c r="N2224" s="2" t="s">
        <v>23</v>
      </c>
      <c r="O2224" s="2" t="s">
        <v>24</v>
      </c>
      <c r="P2224" s="2" t="s">
        <v>55</v>
      </c>
      <c r="Q2224" s="2" t="s">
        <v>387</v>
      </c>
      <c r="R2224" s="2" t="s">
        <v>27</v>
      </c>
    </row>
    <row r="2225" spans="1:18" x14ac:dyDescent="0.25">
      <c r="A2225" s="2" t="s">
        <v>2401</v>
      </c>
      <c r="B2225" s="6">
        <v>45794</v>
      </c>
      <c r="C2225" s="2" t="s">
        <v>713</v>
      </c>
      <c r="D2225" s="2" t="s">
        <v>214</v>
      </c>
      <c r="E2225" s="2" t="s">
        <v>1368</v>
      </c>
      <c r="F2225" s="2" t="s">
        <v>1369</v>
      </c>
      <c r="G2225" s="2">
        <v>4</v>
      </c>
      <c r="H2225" s="3">
        <v>147.97</v>
      </c>
      <c r="I2225" s="2">
        <v>0</v>
      </c>
      <c r="J2225" s="3">
        <v>0</v>
      </c>
      <c r="K2225" s="3">
        <v>680.66</v>
      </c>
      <c r="L2225" s="3">
        <v>451.2</v>
      </c>
      <c r="M2225" s="3">
        <v>229.46</v>
      </c>
      <c r="N2225" s="2" t="s">
        <v>23</v>
      </c>
      <c r="O2225" s="2" t="s">
        <v>24</v>
      </c>
      <c r="P2225" s="2" t="s">
        <v>55</v>
      </c>
      <c r="Q2225" s="2" t="s">
        <v>2402</v>
      </c>
      <c r="R2225" s="2" t="s">
        <v>27</v>
      </c>
    </row>
    <row r="2226" spans="1:18" x14ac:dyDescent="0.25">
      <c r="A2226" s="2" t="s">
        <v>2547</v>
      </c>
      <c r="B2226" s="6">
        <v>45794</v>
      </c>
      <c r="C2226" s="2" t="s">
        <v>1945</v>
      </c>
      <c r="D2226" s="2" t="s">
        <v>895</v>
      </c>
      <c r="E2226" s="2" t="s">
        <v>584</v>
      </c>
      <c r="F2226" s="2" t="s">
        <v>2318</v>
      </c>
      <c r="G2226" s="2">
        <v>4</v>
      </c>
      <c r="H2226" s="3">
        <v>446.42</v>
      </c>
      <c r="I2226" s="2">
        <v>10</v>
      </c>
      <c r="J2226" s="3">
        <v>178.57</v>
      </c>
      <c r="K2226" s="3">
        <v>1848.18</v>
      </c>
      <c r="L2226" s="3">
        <v>1480.72</v>
      </c>
      <c r="M2226" s="3">
        <v>367.46</v>
      </c>
      <c r="N2226" s="2" t="s">
        <v>68</v>
      </c>
      <c r="O2226" s="2" t="s">
        <v>24</v>
      </c>
      <c r="P2226" s="2" t="s">
        <v>25</v>
      </c>
      <c r="Q2226" s="2" t="s">
        <v>1925</v>
      </c>
      <c r="R2226" s="2" t="s">
        <v>27</v>
      </c>
    </row>
    <row r="2227" spans="1:18" x14ac:dyDescent="0.25">
      <c r="A2227" s="2" t="s">
        <v>2948</v>
      </c>
      <c r="B2227" s="6">
        <v>45794</v>
      </c>
      <c r="C2227" s="2" t="s">
        <v>1724</v>
      </c>
      <c r="D2227" s="2" t="s">
        <v>666</v>
      </c>
      <c r="E2227" s="2" t="s">
        <v>840</v>
      </c>
      <c r="F2227" s="2" t="s">
        <v>841</v>
      </c>
      <c r="G2227" s="2">
        <v>1</v>
      </c>
      <c r="H2227" s="3">
        <v>372.61</v>
      </c>
      <c r="I2227" s="2">
        <v>5</v>
      </c>
      <c r="J2227" s="3">
        <v>18.63</v>
      </c>
      <c r="K2227" s="3">
        <v>407.08</v>
      </c>
      <c r="L2227" s="3">
        <v>319.91000000000003</v>
      </c>
      <c r="M2227" s="3">
        <v>87.17</v>
      </c>
      <c r="N2227" s="2" t="s">
        <v>68</v>
      </c>
      <c r="O2227" s="2" t="s">
        <v>24</v>
      </c>
      <c r="P2227" s="2" t="s">
        <v>25</v>
      </c>
      <c r="Q2227" s="2" t="s">
        <v>1439</v>
      </c>
      <c r="R2227" s="2" t="s">
        <v>27</v>
      </c>
    </row>
    <row r="2228" spans="1:18" x14ac:dyDescent="0.25">
      <c r="A2228" s="2" t="s">
        <v>3070</v>
      </c>
      <c r="B2228" s="6">
        <v>45794</v>
      </c>
      <c r="C2228" s="2" t="s">
        <v>3071</v>
      </c>
      <c r="D2228" s="2" t="s">
        <v>1269</v>
      </c>
      <c r="E2228" s="2" t="s">
        <v>1621</v>
      </c>
      <c r="F2228" s="2" t="s">
        <v>1622</v>
      </c>
      <c r="G2228" s="2">
        <v>3</v>
      </c>
      <c r="H2228" s="3">
        <v>236.56</v>
      </c>
      <c r="I2228" s="2">
        <v>0</v>
      </c>
      <c r="J2228" s="3">
        <v>0</v>
      </c>
      <c r="K2228" s="3">
        <v>816.13</v>
      </c>
      <c r="L2228" s="3">
        <v>635.19000000000005</v>
      </c>
      <c r="M2228" s="3">
        <v>180.94</v>
      </c>
      <c r="N2228" s="2" t="s">
        <v>68</v>
      </c>
      <c r="O2228" s="2" t="s">
        <v>24</v>
      </c>
      <c r="P2228" s="2" t="s">
        <v>55</v>
      </c>
      <c r="Q2228" s="2" t="s">
        <v>402</v>
      </c>
      <c r="R2228" s="2" t="s">
        <v>27</v>
      </c>
    </row>
    <row r="2229" spans="1:18" x14ac:dyDescent="0.25">
      <c r="A2229" s="2" t="s">
        <v>3079</v>
      </c>
      <c r="B2229" s="6">
        <v>45794</v>
      </c>
      <c r="C2229" s="2" t="s">
        <v>1810</v>
      </c>
      <c r="D2229" s="2" t="s">
        <v>365</v>
      </c>
      <c r="E2229" s="2" t="s">
        <v>1145</v>
      </c>
      <c r="F2229" s="2" t="s">
        <v>1146</v>
      </c>
      <c r="G2229" s="2">
        <v>3</v>
      </c>
      <c r="H2229" s="3">
        <v>459.58</v>
      </c>
      <c r="I2229" s="2">
        <v>15</v>
      </c>
      <c r="J2229" s="3">
        <v>206.81</v>
      </c>
      <c r="K2229" s="3">
        <v>1347.72</v>
      </c>
      <c r="L2229" s="3">
        <v>1160.67</v>
      </c>
      <c r="M2229" s="3">
        <v>187.05</v>
      </c>
      <c r="N2229" s="2" t="s">
        <v>68</v>
      </c>
      <c r="O2229" s="2" t="s">
        <v>24</v>
      </c>
      <c r="P2229" s="2" t="s">
        <v>25</v>
      </c>
      <c r="Q2229" s="2" t="s">
        <v>1046</v>
      </c>
      <c r="R2229" s="2" t="s">
        <v>27</v>
      </c>
    </row>
    <row r="2230" spans="1:18" x14ac:dyDescent="0.25">
      <c r="A2230" s="2" t="s">
        <v>4068</v>
      </c>
      <c r="B2230" s="6">
        <v>45794</v>
      </c>
      <c r="C2230" s="2" t="s">
        <v>4069</v>
      </c>
      <c r="D2230" s="2" t="s">
        <v>247</v>
      </c>
      <c r="E2230" s="2" t="s">
        <v>584</v>
      </c>
      <c r="F2230" s="2" t="s">
        <v>585</v>
      </c>
      <c r="G2230" s="2">
        <v>5</v>
      </c>
      <c r="H2230" s="3">
        <v>317.72000000000003</v>
      </c>
      <c r="I2230" s="2">
        <v>15</v>
      </c>
      <c r="J2230" s="3">
        <v>238.29</v>
      </c>
      <c r="K2230" s="3">
        <v>1552.86</v>
      </c>
      <c r="L2230" s="3">
        <v>1357.65</v>
      </c>
      <c r="M2230" s="3">
        <v>195.21</v>
      </c>
      <c r="N2230" s="2" t="s">
        <v>68</v>
      </c>
      <c r="O2230" s="2" t="s">
        <v>24</v>
      </c>
      <c r="P2230" s="2" t="s">
        <v>55</v>
      </c>
      <c r="Q2230" s="2" t="s">
        <v>2244</v>
      </c>
      <c r="R2230" s="2" t="s">
        <v>27</v>
      </c>
    </row>
    <row r="2231" spans="1:18" x14ac:dyDescent="0.25">
      <c r="A2231" s="2" t="s">
        <v>4087</v>
      </c>
      <c r="B2231" s="6">
        <v>45794</v>
      </c>
      <c r="C2231" s="2" t="s">
        <v>2686</v>
      </c>
      <c r="D2231" s="2" t="s">
        <v>812</v>
      </c>
      <c r="E2231" s="2" t="s">
        <v>380</v>
      </c>
      <c r="F2231" s="2" t="s">
        <v>381</v>
      </c>
      <c r="G2231" s="2">
        <v>3</v>
      </c>
      <c r="H2231" s="3">
        <v>530.16</v>
      </c>
      <c r="I2231" s="2">
        <v>0</v>
      </c>
      <c r="J2231" s="3">
        <v>0</v>
      </c>
      <c r="K2231" s="3">
        <v>1829.05</v>
      </c>
      <c r="L2231" s="3">
        <v>1137.57</v>
      </c>
      <c r="M2231" s="3">
        <v>691.48</v>
      </c>
      <c r="N2231" s="2" t="s">
        <v>47</v>
      </c>
      <c r="O2231" s="2" t="s">
        <v>24</v>
      </c>
      <c r="P2231" s="2" t="s">
        <v>25</v>
      </c>
      <c r="Q2231" s="2" t="s">
        <v>1584</v>
      </c>
      <c r="R2231" s="2" t="s">
        <v>27</v>
      </c>
    </row>
    <row r="2232" spans="1:18" x14ac:dyDescent="0.25">
      <c r="A2232" s="2" t="s">
        <v>1554</v>
      </c>
      <c r="B2232" s="6">
        <v>45793</v>
      </c>
      <c r="C2232" s="2" t="s">
        <v>1555</v>
      </c>
      <c r="D2232" s="2" t="s">
        <v>605</v>
      </c>
      <c r="E2232" s="2" t="s">
        <v>1109</v>
      </c>
      <c r="F2232" s="2" t="s">
        <v>239</v>
      </c>
      <c r="G2232" s="2">
        <v>4</v>
      </c>
      <c r="H2232" s="3">
        <v>75.680000000000007</v>
      </c>
      <c r="I2232" s="2">
        <v>5</v>
      </c>
      <c r="J2232" s="3">
        <v>15.14</v>
      </c>
      <c r="K2232" s="3">
        <v>287.58</v>
      </c>
      <c r="L2232" s="3">
        <v>248.56</v>
      </c>
      <c r="M2232" s="3">
        <v>39.020000000000003</v>
      </c>
      <c r="N2232" s="2" t="s">
        <v>68</v>
      </c>
      <c r="O2232" s="2" t="s">
        <v>24</v>
      </c>
      <c r="P2232" s="2" t="s">
        <v>33</v>
      </c>
      <c r="Q2232" s="2" t="s">
        <v>1556</v>
      </c>
      <c r="R2232" s="2" t="s">
        <v>49</v>
      </c>
    </row>
    <row r="2233" spans="1:18" x14ac:dyDescent="0.25">
      <c r="A2233" s="2" t="s">
        <v>2013</v>
      </c>
      <c r="B2233" s="6">
        <v>45793</v>
      </c>
      <c r="C2233" s="2" t="s">
        <v>2014</v>
      </c>
      <c r="D2233" s="2" t="s">
        <v>622</v>
      </c>
      <c r="E2233" s="2" t="s">
        <v>709</v>
      </c>
      <c r="F2233" s="2" t="s">
        <v>710</v>
      </c>
      <c r="G2233" s="2">
        <v>4</v>
      </c>
      <c r="H2233" s="3">
        <v>327.08</v>
      </c>
      <c r="I2233" s="2">
        <v>15</v>
      </c>
      <c r="J2233" s="3">
        <v>196.25</v>
      </c>
      <c r="K2233" s="3">
        <v>1112.07</v>
      </c>
      <c r="L2233" s="3">
        <v>1098.44</v>
      </c>
      <c r="M2233" s="3">
        <v>13.63</v>
      </c>
      <c r="N2233" s="2" t="s">
        <v>40</v>
      </c>
      <c r="O2233" s="2" t="s">
        <v>24</v>
      </c>
      <c r="P2233" s="2" t="s">
        <v>25</v>
      </c>
      <c r="Q2233" s="2" t="s">
        <v>757</v>
      </c>
      <c r="R2233" s="2" t="s">
        <v>49</v>
      </c>
    </row>
    <row r="2234" spans="1:18" x14ac:dyDescent="0.25">
      <c r="A2234" s="2" t="s">
        <v>4038</v>
      </c>
      <c r="B2234" s="6">
        <v>45793</v>
      </c>
      <c r="C2234" s="2" t="s">
        <v>225</v>
      </c>
      <c r="D2234" s="2" t="s">
        <v>1112</v>
      </c>
      <c r="E2234" s="2" t="s">
        <v>1063</v>
      </c>
      <c r="F2234" s="2" t="s">
        <v>1064</v>
      </c>
      <c r="G2234" s="2">
        <v>4</v>
      </c>
      <c r="H2234" s="3">
        <v>360.52</v>
      </c>
      <c r="I2234" s="2">
        <v>0</v>
      </c>
      <c r="J2234" s="3">
        <v>0</v>
      </c>
      <c r="K2234" s="3">
        <v>1442.08</v>
      </c>
      <c r="L2234" s="3">
        <v>1297.92</v>
      </c>
      <c r="M2234" s="3">
        <v>144.16</v>
      </c>
      <c r="N2234" s="2" t="s">
        <v>23</v>
      </c>
      <c r="O2234" s="2" t="s">
        <v>24</v>
      </c>
      <c r="P2234" s="2" t="s">
        <v>25</v>
      </c>
      <c r="Q2234" s="2" t="s">
        <v>655</v>
      </c>
      <c r="R2234" s="2" t="s">
        <v>49</v>
      </c>
    </row>
    <row r="2235" spans="1:18" x14ac:dyDescent="0.25">
      <c r="A2235" s="2" t="s">
        <v>4338</v>
      </c>
      <c r="B2235" s="6">
        <v>45793</v>
      </c>
      <c r="C2235" s="2" t="s">
        <v>3578</v>
      </c>
      <c r="D2235" s="2" t="s">
        <v>622</v>
      </c>
      <c r="E2235" s="2" t="s">
        <v>1169</v>
      </c>
      <c r="F2235" s="2" t="s">
        <v>766</v>
      </c>
      <c r="G2235" s="2">
        <v>2</v>
      </c>
      <c r="H2235" s="3">
        <v>327.08</v>
      </c>
      <c r="I2235" s="2">
        <v>20</v>
      </c>
      <c r="J2235" s="3">
        <v>130.83000000000001</v>
      </c>
      <c r="K2235" s="3">
        <v>523.33000000000004</v>
      </c>
      <c r="L2235" s="3">
        <v>549.22</v>
      </c>
      <c r="M2235" s="3">
        <v>-25.89</v>
      </c>
      <c r="N2235" s="2" t="s">
        <v>23</v>
      </c>
      <c r="O2235" s="2" t="s">
        <v>24</v>
      </c>
      <c r="P2235" s="2" t="s">
        <v>25</v>
      </c>
      <c r="Q2235" s="2" t="s">
        <v>1022</v>
      </c>
      <c r="R2235" s="2" t="s">
        <v>49</v>
      </c>
    </row>
    <row r="2236" spans="1:18" x14ac:dyDescent="0.25">
      <c r="A2236" s="2" t="s">
        <v>99</v>
      </c>
      <c r="B2236" s="6">
        <v>45792</v>
      </c>
      <c r="C2236" s="2" t="s">
        <v>100</v>
      </c>
      <c r="D2236" s="2" t="s">
        <v>101</v>
      </c>
      <c r="E2236" s="2" t="s">
        <v>102</v>
      </c>
      <c r="F2236" s="2" t="s">
        <v>103</v>
      </c>
      <c r="G2236" s="2">
        <v>7</v>
      </c>
      <c r="H2236" s="3">
        <v>475.81</v>
      </c>
      <c r="I2236" s="2">
        <v>0</v>
      </c>
      <c r="J2236" s="3">
        <v>0</v>
      </c>
      <c r="K2236" s="3">
        <v>3330.67</v>
      </c>
      <c r="L2236" s="3">
        <v>2461.41</v>
      </c>
      <c r="M2236" s="3">
        <v>869.26</v>
      </c>
      <c r="N2236" s="2" t="s">
        <v>47</v>
      </c>
      <c r="O2236" s="2" t="s">
        <v>24</v>
      </c>
      <c r="P2236" s="2" t="s">
        <v>25</v>
      </c>
      <c r="Q2236" s="2" t="s">
        <v>104</v>
      </c>
      <c r="R2236" s="2" t="s">
        <v>49</v>
      </c>
    </row>
    <row r="2237" spans="1:18" x14ac:dyDescent="0.25">
      <c r="A2237" s="2" t="s">
        <v>123</v>
      </c>
      <c r="B2237" s="6">
        <v>45792</v>
      </c>
      <c r="C2237" s="2" t="s">
        <v>43</v>
      </c>
      <c r="D2237" s="2" t="s">
        <v>124</v>
      </c>
      <c r="E2237" s="2" t="s">
        <v>125</v>
      </c>
      <c r="F2237" s="2" t="s">
        <v>126</v>
      </c>
      <c r="G2237" s="2">
        <v>4</v>
      </c>
      <c r="H2237" s="3">
        <v>397.22</v>
      </c>
      <c r="I2237" s="2">
        <v>20</v>
      </c>
      <c r="J2237" s="3">
        <v>317.77999999999997</v>
      </c>
      <c r="K2237" s="3">
        <v>1271.0999999999999</v>
      </c>
      <c r="L2237" s="3">
        <v>1277.48</v>
      </c>
      <c r="M2237" s="3">
        <v>-6.38</v>
      </c>
      <c r="N2237" s="2" t="s">
        <v>40</v>
      </c>
      <c r="O2237" s="2" t="s">
        <v>24</v>
      </c>
      <c r="P2237" s="2" t="s">
        <v>25</v>
      </c>
      <c r="Q2237" s="2" t="s">
        <v>127</v>
      </c>
      <c r="R2237" s="2" t="s">
        <v>49</v>
      </c>
    </row>
    <row r="2238" spans="1:18" x14ac:dyDescent="0.25">
      <c r="A2238" s="2" t="s">
        <v>1023</v>
      </c>
      <c r="B2238" s="6">
        <v>45792</v>
      </c>
      <c r="C2238" s="2" t="s">
        <v>340</v>
      </c>
      <c r="D2238" s="2" t="s">
        <v>399</v>
      </c>
      <c r="E2238" s="2" t="s">
        <v>232</v>
      </c>
      <c r="F2238" s="2" t="s">
        <v>276</v>
      </c>
      <c r="G2238" s="2">
        <v>4</v>
      </c>
      <c r="H2238" s="3">
        <v>99.93</v>
      </c>
      <c r="I2238" s="2">
        <v>10</v>
      </c>
      <c r="J2238" s="3">
        <v>39.97</v>
      </c>
      <c r="K2238" s="3">
        <v>359.75</v>
      </c>
      <c r="L2238" s="3">
        <v>344.2</v>
      </c>
      <c r="M2238" s="3">
        <v>15.55</v>
      </c>
      <c r="N2238" s="2" t="s">
        <v>80</v>
      </c>
      <c r="O2238" s="2" t="s">
        <v>24</v>
      </c>
      <c r="P2238" s="2" t="s">
        <v>33</v>
      </c>
      <c r="Q2238" s="2" t="s">
        <v>1024</v>
      </c>
      <c r="R2238" s="2" t="s">
        <v>49</v>
      </c>
    </row>
    <row r="2239" spans="1:18" x14ac:dyDescent="0.25">
      <c r="A2239" s="2" t="s">
        <v>1677</v>
      </c>
      <c r="B2239" s="6">
        <v>45791</v>
      </c>
      <c r="C2239" s="2" t="s">
        <v>1003</v>
      </c>
      <c r="D2239" s="2" t="s">
        <v>1678</v>
      </c>
      <c r="E2239" s="2" t="s">
        <v>355</v>
      </c>
      <c r="F2239" s="2" t="s">
        <v>356</v>
      </c>
      <c r="G2239" s="2">
        <v>4</v>
      </c>
      <c r="H2239" s="3">
        <v>349.44</v>
      </c>
      <c r="I2239" s="2">
        <v>20</v>
      </c>
      <c r="J2239" s="3">
        <v>279.55</v>
      </c>
      <c r="K2239" s="3">
        <v>1118.21</v>
      </c>
      <c r="L2239" s="3">
        <v>1064.4000000000001</v>
      </c>
      <c r="M2239" s="3">
        <v>53.81</v>
      </c>
      <c r="N2239" s="2" t="s">
        <v>47</v>
      </c>
      <c r="O2239" s="2" t="s">
        <v>24</v>
      </c>
      <c r="P2239" s="2" t="s">
        <v>25</v>
      </c>
      <c r="Q2239" s="2" t="s">
        <v>1174</v>
      </c>
      <c r="R2239" s="2" t="s">
        <v>49</v>
      </c>
    </row>
    <row r="2240" spans="1:18" x14ac:dyDescent="0.25">
      <c r="A2240" s="2" t="s">
        <v>2193</v>
      </c>
      <c r="B2240" s="6">
        <v>45791</v>
      </c>
      <c r="C2240" s="2" t="s">
        <v>876</v>
      </c>
      <c r="D2240" s="2" t="s">
        <v>755</v>
      </c>
      <c r="E2240" s="2" t="s">
        <v>950</v>
      </c>
      <c r="F2240" s="2" t="s">
        <v>2194</v>
      </c>
      <c r="G2240" s="2">
        <v>5</v>
      </c>
      <c r="H2240" s="3">
        <v>480.43</v>
      </c>
      <c r="I2240" s="2">
        <v>15</v>
      </c>
      <c r="J2240" s="3">
        <v>360.32</v>
      </c>
      <c r="K2240" s="3">
        <v>2041.83</v>
      </c>
      <c r="L2240" s="3">
        <v>1759.35</v>
      </c>
      <c r="M2240" s="3">
        <v>282.48</v>
      </c>
      <c r="N2240" s="2" t="s">
        <v>47</v>
      </c>
      <c r="O2240" s="2" t="s">
        <v>24</v>
      </c>
      <c r="P2240" s="2" t="s">
        <v>25</v>
      </c>
      <c r="Q2240" s="2" t="s">
        <v>1997</v>
      </c>
      <c r="R2240" s="2" t="s">
        <v>49</v>
      </c>
    </row>
    <row r="2241" spans="1:18" x14ac:dyDescent="0.25">
      <c r="A2241" s="2" t="s">
        <v>2866</v>
      </c>
      <c r="B2241" s="6">
        <v>45791</v>
      </c>
      <c r="C2241" s="2" t="s">
        <v>1470</v>
      </c>
      <c r="D2241" s="2" t="s">
        <v>581</v>
      </c>
      <c r="E2241" s="2" t="s">
        <v>90</v>
      </c>
      <c r="F2241" s="2" t="s">
        <v>91</v>
      </c>
      <c r="G2241" s="2">
        <v>7</v>
      </c>
      <c r="H2241" s="3">
        <v>153.82</v>
      </c>
      <c r="I2241" s="2">
        <v>0</v>
      </c>
      <c r="J2241" s="3">
        <v>0</v>
      </c>
      <c r="K2241" s="3">
        <v>1076.74</v>
      </c>
      <c r="L2241" s="3">
        <v>748.93</v>
      </c>
      <c r="M2241" s="3">
        <v>327.81</v>
      </c>
      <c r="N2241" s="2" t="s">
        <v>80</v>
      </c>
      <c r="O2241" s="2" t="s">
        <v>24</v>
      </c>
      <c r="P2241" s="2" t="s">
        <v>25</v>
      </c>
      <c r="Q2241" s="2" t="s">
        <v>1075</v>
      </c>
      <c r="R2241" s="2" t="s">
        <v>49</v>
      </c>
    </row>
    <row r="2242" spans="1:18" x14ac:dyDescent="0.25">
      <c r="A2242" s="2" t="s">
        <v>3077</v>
      </c>
      <c r="B2242" s="6">
        <v>45791</v>
      </c>
      <c r="C2242" s="2" t="s">
        <v>213</v>
      </c>
      <c r="D2242" s="2" t="s">
        <v>399</v>
      </c>
      <c r="E2242" s="2" t="s">
        <v>2009</v>
      </c>
      <c r="F2242" s="2" t="s">
        <v>1856</v>
      </c>
      <c r="G2242" s="2">
        <v>5</v>
      </c>
      <c r="H2242" s="3">
        <v>99.93</v>
      </c>
      <c r="I2242" s="2">
        <v>0</v>
      </c>
      <c r="J2242" s="3">
        <v>0</v>
      </c>
      <c r="K2242" s="3">
        <v>499.65</v>
      </c>
      <c r="L2242" s="3">
        <v>430.25</v>
      </c>
      <c r="M2242" s="3">
        <v>69.400000000000006</v>
      </c>
      <c r="N2242" s="2" t="s">
        <v>47</v>
      </c>
      <c r="O2242" s="2" t="s">
        <v>24</v>
      </c>
      <c r="P2242" s="2" t="s">
        <v>25</v>
      </c>
      <c r="Q2242" s="2" t="s">
        <v>3050</v>
      </c>
      <c r="R2242" s="2" t="s">
        <v>49</v>
      </c>
    </row>
    <row r="2243" spans="1:18" x14ac:dyDescent="0.25">
      <c r="A2243" s="2" t="s">
        <v>3268</v>
      </c>
      <c r="B2243" s="6">
        <v>45791</v>
      </c>
      <c r="C2243" s="2" t="s">
        <v>1470</v>
      </c>
      <c r="D2243" s="2" t="s">
        <v>264</v>
      </c>
      <c r="E2243" s="2" t="s">
        <v>778</v>
      </c>
      <c r="F2243" s="2" t="s">
        <v>779</v>
      </c>
      <c r="G2243" s="2">
        <v>4</v>
      </c>
      <c r="H2243" s="3">
        <v>394.14</v>
      </c>
      <c r="I2243" s="2">
        <v>0</v>
      </c>
      <c r="J2243" s="3">
        <v>0</v>
      </c>
      <c r="K2243" s="3">
        <v>1576.56</v>
      </c>
      <c r="L2243" s="3">
        <v>1143.5999999999999</v>
      </c>
      <c r="M2243" s="3">
        <v>432.96</v>
      </c>
      <c r="N2243" s="2" t="s">
        <v>80</v>
      </c>
      <c r="O2243" s="2" t="s">
        <v>24</v>
      </c>
      <c r="P2243" s="2" t="s">
        <v>33</v>
      </c>
      <c r="Q2243" s="2" t="s">
        <v>2487</v>
      </c>
      <c r="R2243" s="2" t="s">
        <v>49</v>
      </c>
    </row>
    <row r="2244" spans="1:18" x14ac:dyDescent="0.25">
      <c r="A2244" s="2" t="s">
        <v>960</v>
      </c>
      <c r="B2244" s="6">
        <v>45790</v>
      </c>
      <c r="C2244" s="2" t="s">
        <v>961</v>
      </c>
      <c r="D2244" s="2" t="s">
        <v>302</v>
      </c>
      <c r="E2244" s="2" t="s">
        <v>962</v>
      </c>
      <c r="F2244" s="2" t="s">
        <v>963</v>
      </c>
      <c r="G2244" s="2">
        <v>3</v>
      </c>
      <c r="H2244" s="3">
        <v>343.56</v>
      </c>
      <c r="I2244" s="2">
        <v>0</v>
      </c>
      <c r="J2244" s="3">
        <v>0</v>
      </c>
      <c r="K2244" s="3">
        <v>1030.68</v>
      </c>
      <c r="L2244" s="3">
        <v>648.96</v>
      </c>
      <c r="M2244" s="3">
        <v>381.72</v>
      </c>
      <c r="N2244" s="2" t="s">
        <v>23</v>
      </c>
      <c r="O2244" s="2" t="s">
        <v>24</v>
      </c>
      <c r="P2244" s="2" t="s">
        <v>25</v>
      </c>
      <c r="Q2244" s="2" t="s">
        <v>964</v>
      </c>
      <c r="R2244" s="2" t="s">
        <v>49</v>
      </c>
    </row>
    <row r="2245" spans="1:18" x14ac:dyDescent="0.25">
      <c r="A2245" s="2" t="s">
        <v>1115</v>
      </c>
      <c r="B2245" s="6">
        <v>45790</v>
      </c>
      <c r="C2245" s="2" t="s">
        <v>1116</v>
      </c>
      <c r="D2245" s="2" t="s">
        <v>652</v>
      </c>
      <c r="E2245" s="2" t="s">
        <v>125</v>
      </c>
      <c r="F2245" s="2" t="s">
        <v>648</v>
      </c>
      <c r="G2245" s="2">
        <v>5</v>
      </c>
      <c r="H2245" s="3">
        <v>356.48</v>
      </c>
      <c r="I2245" s="2">
        <v>0</v>
      </c>
      <c r="J2245" s="3">
        <v>0</v>
      </c>
      <c r="K2245" s="3">
        <v>1782.4</v>
      </c>
      <c r="L2245" s="3">
        <v>1451.65</v>
      </c>
      <c r="M2245" s="3">
        <v>330.75</v>
      </c>
      <c r="N2245" s="2" t="s">
        <v>47</v>
      </c>
      <c r="O2245" s="2" t="s">
        <v>24</v>
      </c>
      <c r="P2245" s="2" t="s">
        <v>25</v>
      </c>
      <c r="Q2245" s="2" t="s">
        <v>1117</v>
      </c>
      <c r="R2245" s="2" t="s">
        <v>49</v>
      </c>
    </row>
    <row r="2246" spans="1:18" x14ac:dyDescent="0.25">
      <c r="A2246" s="2" t="s">
        <v>4261</v>
      </c>
      <c r="B2246" s="6">
        <v>45790</v>
      </c>
      <c r="C2246" s="2" t="s">
        <v>319</v>
      </c>
      <c r="D2246" s="2" t="s">
        <v>2158</v>
      </c>
      <c r="E2246" s="2" t="s">
        <v>700</v>
      </c>
      <c r="F2246" s="2" t="s">
        <v>701</v>
      </c>
      <c r="G2246" s="2">
        <v>6</v>
      </c>
      <c r="H2246" s="3">
        <v>93.93</v>
      </c>
      <c r="I2246" s="2">
        <v>20</v>
      </c>
      <c r="J2246" s="3">
        <v>112.72</v>
      </c>
      <c r="K2246" s="3">
        <v>450.86</v>
      </c>
      <c r="L2246" s="3">
        <v>424.2</v>
      </c>
      <c r="M2246" s="3">
        <v>26.66</v>
      </c>
      <c r="N2246" s="2" t="s">
        <v>68</v>
      </c>
      <c r="O2246" s="2" t="s">
        <v>24</v>
      </c>
      <c r="P2246" s="2" t="s">
        <v>55</v>
      </c>
      <c r="Q2246" s="2" t="s">
        <v>1001</v>
      </c>
      <c r="R2246" s="2" t="s">
        <v>49</v>
      </c>
    </row>
    <row r="2247" spans="1:18" x14ac:dyDescent="0.25">
      <c r="A2247" s="2" t="s">
        <v>4490</v>
      </c>
      <c r="B2247" s="6">
        <v>45790</v>
      </c>
      <c r="C2247" s="2" t="s">
        <v>2115</v>
      </c>
      <c r="D2247" s="2" t="s">
        <v>886</v>
      </c>
      <c r="E2247" s="2" t="s">
        <v>309</v>
      </c>
      <c r="F2247" s="2" t="s">
        <v>1504</v>
      </c>
      <c r="G2247" s="2">
        <v>4</v>
      </c>
      <c r="H2247" s="3">
        <v>252.99</v>
      </c>
      <c r="I2247" s="2">
        <v>0</v>
      </c>
      <c r="J2247" s="3">
        <v>0</v>
      </c>
      <c r="K2247" s="3">
        <v>1011.96</v>
      </c>
      <c r="L2247" s="3">
        <v>769.64</v>
      </c>
      <c r="M2247" s="3">
        <v>242.32</v>
      </c>
      <c r="N2247" s="2" t="s">
        <v>68</v>
      </c>
      <c r="O2247" s="2" t="s">
        <v>24</v>
      </c>
      <c r="P2247" s="2" t="s">
        <v>25</v>
      </c>
      <c r="Q2247" s="2" t="s">
        <v>1103</v>
      </c>
      <c r="R2247" s="2" t="s">
        <v>49</v>
      </c>
    </row>
    <row r="2248" spans="1:18" x14ac:dyDescent="0.25">
      <c r="A2248" s="2" t="s">
        <v>1155</v>
      </c>
      <c r="B2248" s="6">
        <v>45996</v>
      </c>
      <c r="C2248" s="2" t="s">
        <v>982</v>
      </c>
      <c r="D2248" s="2" t="s">
        <v>1156</v>
      </c>
      <c r="E2248" s="2" t="s">
        <v>1157</v>
      </c>
      <c r="F2248" s="2" t="s">
        <v>1158</v>
      </c>
      <c r="G2248" s="2">
        <v>3</v>
      </c>
      <c r="H2248" s="3">
        <v>147.72</v>
      </c>
      <c r="I2248" s="2">
        <v>10</v>
      </c>
      <c r="J2248" s="3">
        <v>44.32</v>
      </c>
      <c r="K2248" s="3">
        <v>398.84</v>
      </c>
      <c r="L2248" s="3">
        <v>327.63</v>
      </c>
      <c r="M2248" s="3">
        <v>71.209999999999994</v>
      </c>
      <c r="N2248" s="2" t="s">
        <v>80</v>
      </c>
      <c r="O2248" s="2" t="s">
        <v>24</v>
      </c>
      <c r="P2248" s="2" t="s">
        <v>55</v>
      </c>
      <c r="Q2248" s="2" t="s">
        <v>1159</v>
      </c>
      <c r="R2248" s="2" t="s">
        <v>49</v>
      </c>
    </row>
    <row r="2249" spans="1:18" x14ac:dyDescent="0.25">
      <c r="A2249" s="2" t="s">
        <v>2842</v>
      </c>
      <c r="B2249" s="6">
        <v>45996</v>
      </c>
      <c r="C2249" s="2" t="s">
        <v>146</v>
      </c>
      <c r="D2249" s="2" t="s">
        <v>503</v>
      </c>
      <c r="E2249" s="2" t="s">
        <v>153</v>
      </c>
      <c r="F2249" s="2" t="s">
        <v>182</v>
      </c>
      <c r="G2249" s="2">
        <v>1</v>
      </c>
      <c r="H2249" s="3">
        <v>503.36</v>
      </c>
      <c r="I2249" s="2">
        <v>0</v>
      </c>
      <c r="J2249" s="3">
        <v>0</v>
      </c>
      <c r="K2249" s="3">
        <v>503.36</v>
      </c>
      <c r="L2249" s="3">
        <v>389.8</v>
      </c>
      <c r="M2249" s="3">
        <v>113.56</v>
      </c>
      <c r="N2249" s="2" t="s">
        <v>133</v>
      </c>
      <c r="O2249" s="2" t="s">
        <v>24</v>
      </c>
      <c r="P2249" s="2" t="s">
        <v>25</v>
      </c>
      <c r="Q2249" s="2" t="s">
        <v>2843</v>
      </c>
      <c r="R2249" s="2" t="s">
        <v>49</v>
      </c>
    </row>
    <row r="2250" spans="1:18" x14ac:dyDescent="0.25">
      <c r="A2250" s="2" t="s">
        <v>3530</v>
      </c>
      <c r="B2250" s="6">
        <v>45996</v>
      </c>
      <c r="C2250" s="2" t="s">
        <v>279</v>
      </c>
      <c r="D2250" s="2" t="s">
        <v>581</v>
      </c>
      <c r="E2250" s="2" t="s">
        <v>567</v>
      </c>
      <c r="F2250" s="2" t="s">
        <v>1607</v>
      </c>
      <c r="G2250" s="2">
        <v>5</v>
      </c>
      <c r="H2250" s="3">
        <v>139.21</v>
      </c>
      <c r="I2250" s="2">
        <v>5</v>
      </c>
      <c r="J2250" s="3">
        <v>34.799999999999997</v>
      </c>
      <c r="K2250" s="3">
        <v>661.25</v>
      </c>
      <c r="L2250" s="3">
        <v>534.95000000000005</v>
      </c>
      <c r="M2250" s="3">
        <v>126.3</v>
      </c>
      <c r="N2250" s="2" t="s">
        <v>133</v>
      </c>
      <c r="O2250" s="2" t="s">
        <v>24</v>
      </c>
      <c r="P2250" s="2" t="s">
        <v>55</v>
      </c>
      <c r="Q2250" s="2" t="s">
        <v>3258</v>
      </c>
      <c r="R2250" s="2" t="s">
        <v>49</v>
      </c>
    </row>
    <row r="2251" spans="1:18" x14ac:dyDescent="0.25">
      <c r="A2251" s="2" t="s">
        <v>3711</v>
      </c>
      <c r="B2251" s="6">
        <v>45996</v>
      </c>
      <c r="C2251" s="2" t="s">
        <v>3202</v>
      </c>
      <c r="D2251" s="2" t="s">
        <v>284</v>
      </c>
      <c r="E2251" s="2" t="s">
        <v>209</v>
      </c>
      <c r="F2251" s="2" t="s">
        <v>210</v>
      </c>
      <c r="G2251" s="2">
        <v>6</v>
      </c>
      <c r="H2251" s="3">
        <v>75.34</v>
      </c>
      <c r="I2251" s="2">
        <v>0</v>
      </c>
      <c r="J2251" s="3">
        <v>0</v>
      </c>
      <c r="K2251" s="3">
        <v>452.04</v>
      </c>
      <c r="L2251" s="3">
        <v>325.92</v>
      </c>
      <c r="M2251" s="3">
        <v>126.12</v>
      </c>
      <c r="N2251" s="2" t="s">
        <v>23</v>
      </c>
      <c r="O2251" s="2" t="s">
        <v>24</v>
      </c>
      <c r="P2251" s="2" t="s">
        <v>55</v>
      </c>
      <c r="Q2251" s="2" t="s">
        <v>34</v>
      </c>
      <c r="R2251" s="2" t="s">
        <v>49</v>
      </c>
    </row>
    <row r="2252" spans="1:18" x14ac:dyDescent="0.25">
      <c r="A2252" s="2" t="s">
        <v>4361</v>
      </c>
      <c r="B2252" s="6">
        <v>45996</v>
      </c>
      <c r="C2252" s="2" t="s">
        <v>4362</v>
      </c>
      <c r="D2252" s="2" t="s">
        <v>349</v>
      </c>
      <c r="E2252" s="2" t="s">
        <v>438</v>
      </c>
      <c r="F2252" s="2" t="s">
        <v>705</v>
      </c>
      <c r="G2252" s="2">
        <v>6</v>
      </c>
      <c r="H2252" s="3">
        <v>453.52</v>
      </c>
      <c r="I2252" s="2">
        <v>0</v>
      </c>
      <c r="J2252" s="3">
        <v>0</v>
      </c>
      <c r="K2252" s="3">
        <v>2721.12</v>
      </c>
      <c r="L2252" s="3">
        <v>1953.66</v>
      </c>
      <c r="M2252" s="3">
        <v>767.46</v>
      </c>
      <c r="N2252" s="2" t="s">
        <v>133</v>
      </c>
      <c r="O2252" s="2" t="s">
        <v>24</v>
      </c>
      <c r="P2252" s="2" t="s">
        <v>25</v>
      </c>
      <c r="Q2252" s="2" t="s">
        <v>4363</v>
      </c>
      <c r="R2252" s="2" t="s">
        <v>49</v>
      </c>
    </row>
    <row r="2253" spans="1:18" x14ac:dyDescent="0.25">
      <c r="A2253" s="2" t="s">
        <v>526</v>
      </c>
      <c r="B2253" s="6">
        <v>45966</v>
      </c>
      <c r="C2253" s="2" t="s">
        <v>527</v>
      </c>
      <c r="D2253" s="2" t="s">
        <v>101</v>
      </c>
      <c r="E2253" s="2" t="s">
        <v>21</v>
      </c>
      <c r="F2253" s="2" t="s">
        <v>528</v>
      </c>
      <c r="G2253" s="2">
        <v>1</v>
      </c>
      <c r="H2253" s="3">
        <v>434.65</v>
      </c>
      <c r="I2253" s="2">
        <v>20</v>
      </c>
      <c r="J2253" s="3">
        <v>86.93</v>
      </c>
      <c r="K2253" s="3">
        <v>399.88</v>
      </c>
      <c r="L2253" s="3">
        <v>351.63</v>
      </c>
      <c r="M2253" s="3">
        <v>48.25</v>
      </c>
      <c r="N2253" s="2" t="s">
        <v>68</v>
      </c>
      <c r="O2253" s="2" t="s">
        <v>24</v>
      </c>
      <c r="P2253" s="2" t="s">
        <v>55</v>
      </c>
      <c r="Q2253" s="2" t="s">
        <v>69</v>
      </c>
      <c r="R2253" s="2" t="s">
        <v>27</v>
      </c>
    </row>
    <row r="2254" spans="1:18" x14ac:dyDescent="0.25">
      <c r="A2254" s="2" t="s">
        <v>2094</v>
      </c>
      <c r="B2254" s="6">
        <v>45966</v>
      </c>
      <c r="C2254" s="2" t="s">
        <v>1332</v>
      </c>
      <c r="D2254" s="2" t="s">
        <v>124</v>
      </c>
      <c r="E2254" s="2" t="s">
        <v>623</v>
      </c>
      <c r="F2254" s="2" t="s">
        <v>624</v>
      </c>
      <c r="G2254" s="2">
        <v>1</v>
      </c>
      <c r="H2254" s="3">
        <v>397.22</v>
      </c>
      <c r="I2254" s="2">
        <v>15</v>
      </c>
      <c r="J2254" s="3">
        <v>59.58</v>
      </c>
      <c r="K2254" s="3">
        <v>388.29</v>
      </c>
      <c r="L2254" s="3">
        <v>319.37</v>
      </c>
      <c r="M2254" s="3">
        <v>68.92</v>
      </c>
      <c r="N2254" s="2" t="s">
        <v>40</v>
      </c>
      <c r="O2254" s="2" t="s">
        <v>24</v>
      </c>
      <c r="P2254" s="2" t="s">
        <v>33</v>
      </c>
      <c r="Q2254" s="2" t="s">
        <v>2095</v>
      </c>
      <c r="R2254" s="2" t="s">
        <v>27</v>
      </c>
    </row>
    <row r="2255" spans="1:18" x14ac:dyDescent="0.25">
      <c r="A2255" s="2" t="s">
        <v>2426</v>
      </c>
      <c r="B2255" s="6">
        <v>45966</v>
      </c>
      <c r="C2255" s="2" t="s">
        <v>643</v>
      </c>
      <c r="D2255" s="2" t="s">
        <v>686</v>
      </c>
      <c r="E2255" s="2" t="s">
        <v>460</v>
      </c>
      <c r="F2255" s="2" t="s">
        <v>1423</v>
      </c>
      <c r="G2255" s="2">
        <v>4</v>
      </c>
      <c r="H2255" s="3">
        <v>451.89</v>
      </c>
      <c r="I2255" s="2">
        <v>0</v>
      </c>
      <c r="J2255" s="3">
        <v>0</v>
      </c>
      <c r="K2255" s="3">
        <v>2078.69</v>
      </c>
      <c r="L2255" s="3">
        <v>1548.64</v>
      </c>
      <c r="M2255" s="3">
        <v>530.04999999999995</v>
      </c>
      <c r="N2255" s="2" t="s">
        <v>23</v>
      </c>
      <c r="O2255" s="2" t="s">
        <v>24</v>
      </c>
      <c r="P2255" s="2" t="s">
        <v>25</v>
      </c>
      <c r="Q2255" s="2" t="s">
        <v>2427</v>
      </c>
      <c r="R2255" s="2" t="s">
        <v>27</v>
      </c>
    </row>
    <row r="2256" spans="1:18" x14ac:dyDescent="0.25">
      <c r="A2256" s="2" t="s">
        <v>2452</v>
      </c>
      <c r="B2256" s="6">
        <v>45966</v>
      </c>
      <c r="C2256" s="2" t="s">
        <v>2203</v>
      </c>
      <c r="D2256" s="2" t="s">
        <v>549</v>
      </c>
      <c r="E2256" s="2" t="s">
        <v>488</v>
      </c>
      <c r="F2256" s="2"/>
      <c r="G2256" s="2">
        <v>1</v>
      </c>
      <c r="H2256" s="3">
        <v>221.61</v>
      </c>
      <c r="I2256" s="2">
        <v>10</v>
      </c>
      <c r="J2256" s="3">
        <v>22.16</v>
      </c>
      <c r="K2256" s="3">
        <v>229.37</v>
      </c>
      <c r="L2256" s="3">
        <v>182.17</v>
      </c>
      <c r="M2256" s="3">
        <v>47.2</v>
      </c>
      <c r="N2256" s="2" t="s">
        <v>23</v>
      </c>
      <c r="O2256" s="2" t="s">
        <v>24</v>
      </c>
      <c r="P2256" s="2" t="s">
        <v>25</v>
      </c>
      <c r="Q2256" s="2" t="s">
        <v>2453</v>
      </c>
      <c r="R2256" s="2" t="s">
        <v>27</v>
      </c>
    </row>
    <row r="2257" spans="1:18" x14ac:dyDescent="0.25">
      <c r="A2257" s="2" t="s">
        <v>2463</v>
      </c>
      <c r="B2257" s="6">
        <v>45966</v>
      </c>
      <c r="C2257" s="2" t="s">
        <v>2394</v>
      </c>
      <c r="D2257" s="2" t="s">
        <v>1096</v>
      </c>
      <c r="E2257" s="2" t="s">
        <v>204</v>
      </c>
      <c r="F2257" s="2" t="s">
        <v>205</v>
      </c>
      <c r="G2257" s="2">
        <v>4</v>
      </c>
      <c r="H2257" s="3">
        <v>412.53</v>
      </c>
      <c r="I2257" s="2">
        <v>15</v>
      </c>
      <c r="J2257" s="3">
        <v>247.52</v>
      </c>
      <c r="K2257" s="3">
        <v>1612.99</v>
      </c>
      <c r="L2257" s="3">
        <v>1393.64</v>
      </c>
      <c r="M2257" s="3">
        <v>219.35</v>
      </c>
      <c r="N2257" s="2" t="s">
        <v>133</v>
      </c>
      <c r="O2257" s="2" t="s">
        <v>24</v>
      </c>
      <c r="P2257" s="2" t="s">
        <v>55</v>
      </c>
      <c r="Q2257" s="2" t="s">
        <v>1254</v>
      </c>
      <c r="R2257" s="2" t="s">
        <v>27</v>
      </c>
    </row>
    <row r="2258" spans="1:18" x14ac:dyDescent="0.25">
      <c r="A2258" s="2" t="s">
        <v>2490</v>
      </c>
      <c r="B2258" s="6">
        <v>45966</v>
      </c>
      <c r="C2258" s="2" t="s">
        <v>1326</v>
      </c>
      <c r="D2258" s="2" t="s">
        <v>470</v>
      </c>
      <c r="E2258" s="2" t="s">
        <v>1059</v>
      </c>
      <c r="F2258" s="2" t="s">
        <v>304</v>
      </c>
      <c r="G2258" s="2">
        <v>3</v>
      </c>
      <c r="H2258" s="3">
        <v>589.75</v>
      </c>
      <c r="I2258" s="2">
        <v>20</v>
      </c>
      <c r="J2258" s="3">
        <v>353.85</v>
      </c>
      <c r="K2258" s="3">
        <v>1627.71</v>
      </c>
      <c r="L2258" s="3">
        <v>1030.95</v>
      </c>
      <c r="M2258" s="3">
        <v>596.76</v>
      </c>
      <c r="N2258" s="2" t="s">
        <v>80</v>
      </c>
      <c r="O2258" s="2" t="s">
        <v>24</v>
      </c>
      <c r="P2258" s="2" t="s">
        <v>25</v>
      </c>
      <c r="Q2258" s="2" t="s">
        <v>2491</v>
      </c>
      <c r="R2258" s="2" t="s">
        <v>27</v>
      </c>
    </row>
    <row r="2259" spans="1:18" x14ac:dyDescent="0.25">
      <c r="A2259" s="2" t="s">
        <v>2563</v>
      </c>
      <c r="B2259" s="6">
        <v>45966</v>
      </c>
      <c r="C2259" s="2" t="s">
        <v>2005</v>
      </c>
      <c r="D2259" s="2"/>
      <c r="E2259" s="2" t="s">
        <v>1309</v>
      </c>
      <c r="F2259" s="2" t="s">
        <v>1481</v>
      </c>
      <c r="G2259" s="2">
        <v>2</v>
      </c>
      <c r="H2259" s="3">
        <v>401.06</v>
      </c>
      <c r="I2259" s="2">
        <v>5</v>
      </c>
      <c r="J2259" s="3">
        <v>40.11</v>
      </c>
      <c r="K2259" s="3">
        <v>876.31</v>
      </c>
      <c r="L2259" s="3">
        <v>694.94</v>
      </c>
      <c r="M2259" s="3">
        <v>181.37</v>
      </c>
      <c r="N2259" s="2" t="s">
        <v>47</v>
      </c>
      <c r="O2259" s="2" t="s">
        <v>24</v>
      </c>
      <c r="P2259" s="2" t="s">
        <v>25</v>
      </c>
      <c r="Q2259" s="2" t="s">
        <v>697</v>
      </c>
      <c r="R2259" s="2" t="s">
        <v>27</v>
      </c>
    </row>
    <row r="2260" spans="1:18" x14ac:dyDescent="0.25">
      <c r="A2260" s="2" t="s">
        <v>2953</v>
      </c>
      <c r="B2260" s="6">
        <v>45966</v>
      </c>
      <c r="C2260" s="2" t="s">
        <v>1029</v>
      </c>
      <c r="D2260" s="2" t="s">
        <v>302</v>
      </c>
      <c r="E2260" s="2" t="s">
        <v>380</v>
      </c>
      <c r="F2260" s="2" t="s">
        <v>2212</v>
      </c>
      <c r="G2260" s="2">
        <v>8</v>
      </c>
      <c r="H2260" s="3">
        <v>363.87</v>
      </c>
      <c r="I2260" s="2">
        <v>0</v>
      </c>
      <c r="J2260" s="3">
        <v>0</v>
      </c>
      <c r="K2260" s="3">
        <v>3347.6</v>
      </c>
      <c r="L2260" s="3">
        <v>1730.56</v>
      </c>
      <c r="M2260" s="3">
        <v>1617.04</v>
      </c>
      <c r="N2260" s="2" t="s">
        <v>133</v>
      </c>
      <c r="O2260" s="2" t="s">
        <v>24</v>
      </c>
      <c r="P2260" s="2" t="s">
        <v>33</v>
      </c>
      <c r="Q2260" s="2" t="s">
        <v>2954</v>
      </c>
      <c r="R2260" s="2" t="s">
        <v>27</v>
      </c>
    </row>
    <row r="2261" spans="1:18" x14ac:dyDescent="0.25">
      <c r="A2261" s="2" t="s">
        <v>3502</v>
      </c>
      <c r="B2261" s="6">
        <v>45966</v>
      </c>
      <c r="C2261" s="2" t="s">
        <v>3503</v>
      </c>
      <c r="D2261" s="2" t="s">
        <v>1382</v>
      </c>
      <c r="E2261" s="2" t="s">
        <v>1413</v>
      </c>
      <c r="F2261" s="2" t="s">
        <v>1829</v>
      </c>
      <c r="G2261" s="2">
        <v>2</v>
      </c>
      <c r="H2261" s="3">
        <v>317.99</v>
      </c>
      <c r="I2261" s="2">
        <v>5</v>
      </c>
      <c r="J2261" s="3">
        <v>31.8</v>
      </c>
      <c r="K2261" s="3">
        <v>694.81</v>
      </c>
      <c r="L2261" s="3">
        <v>470.1</v>
      </c>
      <c r="M2261" s="3">
        <v>224.71</v>
      </c>
      <c r="N2261" s="2" t="s">
        <v>47</v>
      </c>
      <c r="O2261" s="2" t="s">
        <v>24</v>
      </c>
      <c r="P2261" s="2" t="s">
        <v>55</v>
      </c>
      <c r="Q2261" s="2" t="s">
        <v>1553</v>
      </c>
      <c r="R2261" s="2" t="s">
        <v>27</v>
      </c>
    </row>
    <row r="2262" spans="1:18" x14ac:dyDescent="0.25">
      <c r="A2262" s="2" t="s">
        <v>3541</v>
      </c>
      <c r="B2262" s="6">
        <v>45966</v>
      </c>
      <c r="C2262" s="2" t="s">
        <v>2514</v>
      </c>
      <c r="D2262" s="2" t="s">
        <v>170</v>
      </c>
      <c r="E2262" s="2" t="s">
        <v>142</v>
      </c>
      <c r="F2262" s="2" t="s">
        <v>143</v>
      </c>
      <c r="G2262" s="2">
        <v>5</v>
      </c>
      <c r="H2262" s="3">
        <v>245.4</v>
      </c>
      <c r="I2262" s="2">
        <v>0</v>
      </c>
      <c r="J2262" s="3">
        <v>0</v>
      </c>
      <c r="K2262" s="3">
        <v>1411.05</v>
      </c>
      <c r="L2262" s="3">
        <v>954.5</v>
      </c>
      <c r="M2262" s="3">
        <v>456.55</v>
      </c>
      <c r="N2262" s="2" t="s">
        <v>68</v>
      </c>
      <c r="O2262" s="2" t="s">
        <v>24</v>
      </c>
      <c r="P2262" s="2" t="s">
        <v>55</v>
      </c>
      <c r="Q2262" s="2" t="s">
        <v>2296</v>
      </c>
      <c r="R2262" s="2" t="s">
        <v>27</v>
      </c>
    </row>
    <row r="2263" spans="1:18" x14ac:dyDescent="0.25">
      <c r="A2263" s="2" t="s">
        <v>3627</v>
      </c>
      <c r="B2263" s="6">
        <v>45966</v>
      </c>
      <c r="C2263" s="2" t="s">
        <v>651</v>
      </c>
      <c r="D2263" s="2" t="s">
        <v>337</v>
      </c>
      <c r="E2263" s="2" t="s">
        <v>415</v>
      </c>
      <c r="F2263" s="2" t="s">
        <v>901</v>
      </c>
      <c r="G2263" s="2">
        <v>5</v>
      </c>
      <c r="H2263" s="3">
        <v>186.38</v>
      </c>
      <c r="I2263" s="2">
        <v>20</v>
      </c>
      <c r="J2263" s="3">
        <v>186.38</v>
      </c>
      <c r="K2263" s="3">
        <v>857.35</v>
      </c>
      <c r="L2263" s="3">
        <v>678.3</v>
      </c>
      <c r="M2263" s="3">
        <v>179.05</v>
      </c>
      <c r="N2263" s="2" t="s">
        <v>68</v>
      </c>
      <c r="O2263" s="2" t="s">
        <v>24</v>
      </c>
      <c r="P2263" s="2" t="s">
        <v>25</v>
      </c>
      <c r="Q2263" s="2" t="s">
        <v>2152</v>
      </c>
      <c r="R2263" s="2" t="s">
        <v>27</v>
      </c>
    </row>
    <row r="2264" spans="1:18" x14ac:dyDescent="0.25">
      <c r="A2264" s="2" t="s">
        <v>3687</v>
      </c>
      <c r="B2264" s="6">
        <v>45966</v>
      </c>
      <c r="C2264" s="2" t="s">
        <v>3629</v>
      </c>
      <c r="D2264" s="2" t="s">
        <v>2552</v>
      </c>
      <c r="E2264" s="2" t="s">
        <v>1936</v>
      </c>
      <c r="F2264" s="2" t="s">
        <v>1379</v>
      </c>
      <c r="G2264" s="2">
        <v>1</v>
      </c>
      <c r="H2264" s="3">
        <v>72.930000000000007</v>
      </c>
      <c r="I2264" s="2">
        <v>0</v>
      </c>
      <c r="J2264" s="3">
        <v>0</v>
      </c>
      <c r="K2264" s="3">
        <v>83.87</v>
      </c>
      <c r="L2264" s="3">
        <v>54.25</v>
      </c>
      <c r="M2264" s="3">
        <v>29.62</v>
      </c>
      <c r="N2264" s="2" t="s">
        <v>40</v>
      </c>
      <c r="O2264" s="2" t="s">
        <v>24</v>
      </c>
      <c r="P2264" s="2" t="s">
        <v>25</v>
      </c>
      <c r="Q2264" s="2" t="s">
        <v>897</v>
      </c>
      <c r="R2264" s="2" t="s">
        <v>27</v>
      </c>
    </row>
    <row r="2265" spans="1:18" x14ac:dyDescent="0.25">
      <c r="A2265" s="2" t="s">
        <v>3767</v>
      </c>
      <c r="B2265" s="6">
        <v>45966</v>
      </c>
      <c r="C2265" s="2" t="s">
        <v>1704</v>
      </c>
      <c r="D2265" s="2" t="s">
        <v>732</v>
      </c>
      <c r="E2265" s="2" t="s">
        <v>209</v>
      </c>
      <c r="F2265" s="2" t="s">
        <v>210</v>
      </c>
      <c r="G2265" s="2">
        <v>4</v>
      </c>
      <c r="H2265" s="3">
        <v>661.91</v>
      </c>
      <c r="I2265" s="2">
        <v>20</v>
      </c>
      <c r="J2265" s="3">
        <v>529.53</v>
      </c>
      <c r="K2265" s="3">
        <v>2435.83</v>
      </c>
      <c r="L2265" s="3">
        <v>1594.88</v>
      </c>
      <c r="M2265" s="3">
        <v>840.95</v>
      </c>
      <c r="N2265" s="2" t="s">
        <v>40</v>
      </c>
      <c r="O2265" s="2" t="s">
        <v>24</v>
      </c>
      <c r="P2265" s="2" t="s">
        <v>55</v>
      </c>
      <c r="Q2265" s="2" t="s">
        <v>402</v>
      </c>
      <c r="R2265" s="2" t="s">
        <v>27</v>
      </c>
    </row>
    <row r="2266" spans="1:18" x14ac:dyDescent="0.25">
      <c r="A2266" s="2" t="s">
        <v>3888</v>
      </c>
      <c r="B2266" s="6">
        <v>45966</v>
      </c>
      <c r="C2266" s="2" t="s">
        <v>2252</v>
      </c>
      <c r="D2266" s="2" t="s">
        <v>503</v>
      </c>
      <c r="E2266" s="2" t="s">
        <v>343</v>
      </c>
      <c r="F2266" s="2" t="s">
        <v>344</v>
      </c>
      <c r="G2266" s="2">
        <v>2</v>
      </c>
      <c r="H2266" s="3">
        <v>503.36</v>
      </c>
      <c r="I2266" s="2">
        <v>0</v>
      </c>
      <c r="J2266" s="3">
        <v>0</v>
      </c>
      <c r="K2266" s="3">
        <v>1157.73</v>
      </c>
      <c r="L2266" s="3">
        <v>779.6</v>
      </c>
      <c r="M2266" s="3">
        <v>378.13</v>
      </c>
      <c r="N2266" s="2" t="s">
        <v>23</v>
      </c>
      <c r="O2266" s="2" t="s">
        <v>24</v>
      </c>
      <c r="P2266" s="2" t="s">
        <v>55</v>
      </c>
      <c r="Q2266" s="2" t="s">
        <v>3188</v>
      </c>
      <c r="R2266" s="2" t="s">
        <v>27</v>
      </c>
    </row>
    <row r="2267" spans="1:18" x14ac:dyDescent="0.25">
      <c r="A2267" s="2" t="s">
        <v>4058</v>
      </c>
      <c r="B2267" s="6">
        <v>45966</v>
      </c>
      <c r="C2267" s="2" t="s">
        <v>1452</v>
      </c>
      <c r="D2267" s="2" t="s">
        <v>714</v>
      </c>
      <c r="E2267" s="2" t="s">
        <v>125</v>
      </c>
      <c r="F2267" s="2" t="s">
        <v>648</v>
      </c>
      <c r="G2267" s="2">
        <v>3</v>
      </c>
      <c r="H2267" s="3">
        <v>161.03</v>
      </c>
      <c r="I2267" s="2">
        <v>5</v>
      </c>
      <c r="J2267" s="3">
        <v>24.15</v>
      </c>
      <c r="K2267" s="3">
        <v>527.78</v>
      </c>
      <c r="L2267" s="3">
        <v>372.72</v>
      </c>
      <c r="M2267" s="3">
        <v>155.06</v>
      </c>
      <c r="N2267" s="2" t="s">
        <v>23</v>
      </c>
      <c r="O2267" s="2" t="s">
        <v>24</v>
      </c>
      <c r="P2267" s="2" t="s">
        <v>55</v>
      </c>
      <c r="Q2267" s="2" t="s">
        <v>2923</v>
      </c>
      <c r="R2267" s="2" t="s">
        <v>27</v>
      </c>
    </row>
    <row r="2268" spans="1:18" x14ac:dyDescent="0.25">
      <c r="A2268" s="2" t="s">
        <v>731</v>
      </c>
      <c r="B2268" s="6">
        <v>45935</v>
      </c>
      <c r="C2268" s="2" t="s">
        <v>580</v>
      </c>
      <c r="D2268" s="2" t="s">
        <v>732</v>
      </c>
      <c r="E2268" s="2" t="s">
        <v>321</v>
      </c>
      <c r="F2268" s="2" t="s">
        <v>322</v>
      </c>
      <c r="G2268" s="2">
        <v>6</v>
      </c>
      <c r="H2268" s="3">
        <v>744.15</v>
      </c>
      <c r="I2268" s="2">
        <v>15</v>
      </c>
      <c r="J2268" s="3">
        <v>669.74</v>
      </c>
      <c r="K2268" s="3">
        <v>4364.43</v>
      </c>
      <c r="L2268" s="3">
        <v>2392.3200000000002</v>
      </c>
      <c r="M2268" s="3">
        <v>1972.11</v>
      </c>
      <c r="N2268" s="2" t="s">
        <v>40</v>
      </c>
      <c r="O2268" s="2" t="s">
        <v>24</v>
      </c>
      <c r="P2268" s="2" t="s">
        <v>55</v>
      </c>
      <c r="Q2268" s="2" t="s">
        <v>733</v>
      </c>
      <c r="R2268" s="2" t="s">
        <v>27</v>
      </c>
    </row>
    <row r="2269" spans="1:18" x14ac:dyDescent="0.25">
      <c r="A2269" s="2" t="s">
        <v>1306</v>
      </c>
      <c r="B2269" s="6">
        <v>45935</v>
      </c>
      <c r="C2269" s="2" t="s">
        <v>588</v>
      </c>
      <c r="D2269" s="2" t="s">
        <v>147</v>
      </c>
      <c r="E2269" s="2" t="s">
        <v>488</v>
      </c>
      <c r="F2269" s="2" t="s">
        <v>489</v>
      </c>
      <c r="G2269" s="2">
        <v>3</v>
      </c>
      <c r="H2269" s="3">
        <v>332.73</v>
      </c>
      <c r="I2269" s="2">
        <v>0</v>
      </c>
      <c r="J2269" s="3">
        <v>0</v>
      </c>
      <c r="K2269" s="3">
        <v>1147.92</v>
      </c>
      <c r="L2269" s="3">
        <v>783.66</v>
      </c>
      <c r="M2269" s="3">
        <v>364.26</v>
      </c>
      <c r="N2269" s="2" t="s">
        <v>68</v>
      </c>
      <c r="O2269" s="2" t="s">
        <v>24</v>
      </c>
      <c r="P2269" s="2" t="s">
        <v>55</v>
      </c>
      <c r="Q2269" s="2" t="s">
        <v>1307</v>
      </c>
      <c r="R2269" s="2" t="s">
        <v>27</v>
      </c>
    </row>
    <row r="2270" spans="1:18" x14ac:dyDescent="0.25">
      <c r="A2270" s="2" t="s">
        <v>2871</v>
      </c>
      <c r="B2270" s="6">
        <v>45935</v>
      </c>
      <c r="C2270" s="2" t="s">
        <v>2872</v>
      </c>
      <c r="D2270" s="2" t="s">
        <v>802</v>
      </c>
      <c r="E2270" s="2" t="s">
        <v>576</v>
      </c>
      <c r="F2270" s="2" t="s">
        <v>1151</v>
      </c>
      <c r="G2270" s="2">
        <v>4</v>
      </c>
      <c r="H2270" s="3">
        <v>298.68</v>
      </c>
      <c r="I2270" s="2">
        <v>0</v>
      </c>
      <c r="J2270" s="3">
        <v>0</v>
      </c>
      <c r="K2270" s="3">
        <v>1373.93</v>
      </c>
      <c r="L2270" s="3">
        <v>1002.76</v>
      </c>
      <c r="M2270" s="3">
        <v>371.17</v>
      </c>
      <c r="N2270" s="2" t="s">
        <v>133</v>
      </c>
      <c r="O2270" s="2" t="s">
        <v>24</v>
      </c>
      <c r="P2270" s="2" t="s">
        <v>25</v>
      </c>
      <c r="Q2270" s="2" t="s">
        <v>1707</v>
      </c>
      <c r="R2270" s="2" t="s">
        <v>27</v>
      </c>
    </row>
    <row r="2271" spans="1:18" x14ac:dyDescent="0.25">
      <c r="A2271" s="2" t="s">
        <v>3074</v>
      </c>
      <c r="B2271" s="6">
        <v>45935</v>
      </c>
      <c r="C2271" s="2" t="s">
        <v>834</v>
      </c>
      <c r="D2271" s="2" t="s">
        <v>891</v>
      </c>
      <c r="E2271" s="2" t="s">
        <v>85</v>
      </c>
      <c r="F2271" s="2" t="s">
        <v>292</v>
      </c>
      <c r="G2271" s="2">
        <v>5</v>
      </c>
      <c r="H2271" s="3">
        <v>449.95</v>
      </c>
      <c r="I2271" s="2">
        <v>5</v>
      </c>
      <c r="J2271" s="3">
        <v>112.49</v>
      </c>
      <c r="K2271" s="3">
        <v>2457.85</v>
      </c>
      <c r="L2271" s="3">
        <v>1787.35</v>
      </c>
      <c r="M2271" s="3">
        <v>670.5</v>
      </c>
      <c r="N2271" s="2" t="s">
        <v>23</v>
      </c>
      <c r="O2271" s="2" t="s">
        <v>24</v>
      </c>
      <c r="P2271" s="2" t="s">
        <v>25</v>
      </c>
      <c r="Q2271" s="2" t="s">
        <v>672</v>
      </c>
      <c r="R2271" s="2" t="s">
        <v>27</v>
      </c>
    </row>
    <row r="2272" spans="1:18" x14ac:dyDescent="0.25">
      <c r="A2272" s="2" t="s">
        <v>3255</v>
      </c>
      <c r="B2272" s="6">
        <v>45935</v>
      </c>
      <c r="C2272" s="2" t="s">
        <v>3256</v>
      </c>
      <c r="D2272" s="2" t="s">
        <v>77</v>
      </c>
      <c r="E2272" s="2" t="s">
        <v>209</v>
      </c>
      <c r="F2272" s="2" t="s">
        <v>210</v>
      </c>
      <c r="G2272" s="2">
        <v>1</v>
      </c>
      <c r="H2272" s="3">
        <v>131.03</v>
      </c>
      <c r="I2272" s="2">
        <v>0</v>
      </c>
      <c r="J2272" s="3">
        <v>0</v>
      </c>
      <c r="K2272" s="3">
        <v>150.68</v>
      </c>
      <c r="L2272" s="3">
        <v>117.27</v>
      </c>
      <c r="M2272" s="3">
        <v>33.409999999999997</v>
      </c>
      <c r="N2272" s="2" t="s">
        <v>80</v>
      </c>
      <c r="O2272" s="2" t="s">
        <v>24</v>
      </c>
      <c r="P2272" s="2" t="s">
        <v>25</v>
      </c>
      <c r="Q2272" s="2" t="s">
        <v>1303</v>
      </c>
      <c r="R2272" s="2" t="s">
        <v>27</v>
      </c>
    </row>
    <row r="2273" spans="1:18" x14ac:dyDescent="0.25">
      <c r="A2273" s="2" t="s">
        <v>3411</v>
      </c>
      <c r="B2273" s="6">
        <v>45935</v>
      </c>
      <c r="C2273" s="2" t="s">
        <v>3412</v>
      </c>
      <c r="D2273" s="2" t="s">
        <v>231</v>
      </c>
      <c r="E2273" s="2" t="s">
        <v>198</v>
      </c>
      <c r="F2273" s="2" t="s">
        <v>694</v>
      </c>
      <c r="G2273" s="2">
        <v>2</v>
      </c>
      <c r="H2273" s="3">
        <v>418.79</v>
      </c>
      <c r="I2273" s="2">
        <v>5</v>
      </c>
      <c r="J2273" s="3">
        <v>41.88</v>
      </c>
      <c r="K2273" s="3">
        <v>915.05</v>
      </c>
      <c r="L2273" s="3">
        <v>617.88</v>
      </c>
      <c r="M2273" s="3">
        <v>297.17</v>
      </c>
      <c r="N2273" s="2" t="s">
        <v>23</v>
      </c>
      <c r="O2273" s="2" t="s">
        <v>24</v>
      </c>
      <c r="P2273" s="2" t="s">
        <v>25</v>
      </c>
      <c r="Q2273" s="2" t="s">
        <v>3061</v>
      </c>
      <c r="R2273" s="2" t="s">
        <v>27</v>
      </c>
    </row>
    <row r="2274" spans="1:18" x14ac:dyDescent="0.25">
      <c r="A2274" s="2" t="s">
        <v>4059</v>
      </c>
      <c r="B2274" s="6">
        <v>45935</v>
      </c>
      <c r="C2274" s="2" t="s">
        <v>3202</v>
      </c>
      <c r="D2274" s="2" t="s">
        <v>269</v>
      </c>
      <c r="E2274" s="2" t="s">
        <v>478</v>
      </c>
      <c r="F2274" s="2" t="s">
        <v>1834</v>
      </c>
      <c r="G2274" s="2">
        <v>4</v>
      </c>
      <c r="H2274" s="3">
        <v>162.59</v>
      </c>
      <c r="I2274" s="2">
        <v>0</v>
      </c>
      <c r="J2274" s="3">
        <v>0</v>
      </c>
      <c r="K2274" s="3">
        <v>747.91</v>
      </c>
      <c r="L2274" s="3">
        <v>550.55999999999995</v>
      </c>
      <c r="M2274" s="3">
        <v>197.35</v>
      </c>
      <c r="N2274" s="2" t="s">
        <v>47</v>
      </c>
      <c r="O2274" s="2" t="s">
        <v>24</v>
      </c>
      <c r="P2274" s="2" t="s">
        <v>25</v>
      </c>
      <c r="Q2274" s="2" t="s">
        <v>822</v>
      </c>
      <c r="R2274" s="2" t="s">
        <v>27</v>
      </c>
    </row>
    <row r="2275" spans="1:18" x14ac:dyDescent="0.25">
      <c r="A2275" s="2" t="s">
        <v>4344</v>
      </c>
      <c r="B2275" s="6">
        <v>45935</v>
      </c>
      <c r="C2275" s="2" t="s">
        <v>2103</v>
      </c>
      <c r="D2275" s="2" t="s">
        <v>539</v>
      </c>
      <c r="E2275" s="2" t="s">
        <v>415</v>
      </c>
      <c r="F2275" s="2" t="s">
        <v>1917</v>
      </c>
      <c r="G2275" s="2">
        <v>8</v>
      </c>
      <c r="H2275" s="3">
        <v>271.37</v>
      </c>
      <c r="I2275" s="2">
        <v>0</v>
      </c>
      <c r="J2275" s="3">
        <v>0</v>
      </c>
      <c r="K2275" s="3">
        <v>2496.6</v>
      </c>
      <c r="L2275" s="3">
        <v>1684.16</v>
      </c>
      <c r="M2275" s="3">
        <v>812.44</v>
      </c>
      <c r="N2275" s="2" t="s">
        <v>23</v>
      </c>
      <c r="O2275" s="2" t="s">
        <v>24</v>
      </c>
      <c r="P2275" s="2" t="s">
        <v>25</v>
      </c>
      <c r="Q2275" s="2" t="s">
        <v>1879</v>
      </c>
      <c r="R2275" s="2" t="s">
        <v>27</v>
      </c>
    </row>
    <row r="2276" spans="1:18" x14ac:dyDescent="0.25">
      <c r="A2276" s="2" t="s">
        <v>4529</v>
      </c>
      <c r="B2276" s="6">
        <v>45935</v>
      </c>
      <c r="C2276" s="2" t="s">
        <v>4530</v>
      </c>
      <c r="D2276" s="2" t="s">
        <v>1382</v>
      </c>
      <c r="E2276" s="2" t="s">
        <v>243</v>
      </c>
      <c r="F2276" s="2" t="s">
        <v>1165</v>
      </c>
      <c r="G2276" s="2">
        <v>1</v>
      </c>
      <c r="H2276" s="3">
        <v>317.99</v>
      </c>
      <c r="I2276" s="2">
        <v>10</v>
      </c>
      <c r="J2276" s="3">
        <v>31.8</v>
      </c>
      <c r="K2276" s="3">
        <v>329.12</v>
      </c>
      <c r="L2276" s="3">
        <v>235.05</v>
      </c>
      <c r="M2276" s="3">
        <v>94.07</v>
      </c>
      <c r="N2276" s="2" t="s">
        <v>47</v>
      </c>
      <c r="O2276" s="2" t="s">
        <v>24</v>
      </c>
      <c r="P2276" s="2" t="s">
        <v>25</v>
      </c>
      <c r="Q2276" s="2" t="s">
        <v>4497</v>
      </c>
      <c r="R2276" s="2" t="s">
        <v>27</v>
      </c>
    </row>
    <row r="2277" spans="1:18" x14ac:dyDescent="0.25">
      <c r="A2277" s="2" t="s">
        <v>1698</v>
      </c>
      <c r="B2277" s="6">
        <v>45905</v>
      </c>
      <c r="C2277" s="2" t="s">
        <v>1699</v>
      </c>
      <c r="D2277" s="2" t="s">
        <v>384</v>
      </c>
      <c r="E2277" s="2" t="s">
        <v>187</v>
      </c>
      <c r="F2277" s="2" t="s">
        <v>188</v>
      </c>
      <c r="G2277" s="2">
        <v>1</v>
      </c>
      <c r="H2277" s="3">
        <v>389.61</v>
      </c>
      <c r="I2277" s="2">
        <v>20</v>
      </c>
      <c r="J2277" s="3">
        <v>77.92</v>
      </c>
      <c r="K2277" s="3">
        <v>311.69</v>
      </c>
      <c r="L2277" s="3">
        <v>336.07</v>
      </c>
      <c r="M2277" s="3">
        <v>-24.38</v>
      </c>
      <c r="N2277" s="2" t="s">
        <v>80</v>
      </c>
      <c r="O2277" s="2" t="s">
        <v>24</v>
      </c>
      <c r="P2277" s="2" t="s">
        <v>25</v>
      </c>
      <c r="Q2277" s="2" t="s">
        <v>1700</v>
      </c>
      <c r="R2277" s="2" t="s">
        <v>49</v>
      </c>
    </row>
    <row r="2278" spans="1:18" x14ac:dyDescent="0.25">
      <c r="A2278" s="2" t="s">
        <v>2319</v>
      </c>
      <c r="B2278" s="6">
        <v>45905</v>
      </c>
      <c r="C2278" s="2" t="s">
        <v>2320</v>
      </c>
      <c r="D2278" s="2" t="s">
        <v>113</v>
      </c>
      <c r="E2278" s="2" t="s">
        <v>438</v>
      </c>
      <c r="F2278" s="2" t="s">
        <v>109</v>
      </c>
      <c r="G2278" s="2">
        <v>3</v>
      </c>
      <c r="H2278" s="3">
        <v>253.11</v>
      </c>
      <c r="I2278" s="2">
        <v>0</v>
      </c>
      <c r="J2278" s="3">
        <v>0</v>
      </c>
      <c r="K2278" s="3">
        <v>759.33</v>
      </c>
      <c r="L2278" s="3">
        <v>572.22</v>
      </c>
      <c r="M2278" s="3">
        <v>187.11</v>
      </c>
      <c r="N2278" s="2" t="s">
        <v>133</v>
      </c>
      <c r="O2278" s="2" t="s">
        <v>24</v>
      </c>
      <c r="P2278" s="2" t="s">
        <v>25</v>
      </c>
      <c r="Q2278" s="2" t="s">
        <v>485</v>
      </c>
      <c r="R2278" s="2" t="s">
        <v>49</v>
      </c>
    </row>
    <row r="2279" spans="1:18" x14ac:dyDescent="0.25">
      <c r="A2279" s="2" t="s">
        <v>3005</v>
      </c>
      <c r="B2279" s="6">
        <v>45905</v>
      </c>
      <c r="C2279" s="2" t="s">
        <v>2686</v>
      </c>
      <c r="D2279" s="2" t="s">
        <v>290</v>
      </c>
      <c r="E2279" s="2" t="s">
        <v>159</v>
      </c>
      <c r="F2279" s="2" t="s">
        <v>545</v>
      </c>
      <c r="G2279" s="2">
        <v>1</v>
      </c>
      <c r="H2279" s="3">
        <v>210.36</v>
      </c>
      <c r="I2279" s="2">
        <v>0</v>
      </c>
      <c r="J2279" s="3">
        <v>0</v>
      </c>
      <c r="K2279" s="3">
        <v>210.36</v>
      </c>
      <c r="L2279" s="3">
        <v>155.65</v>
      </c>
      <c r="M2279" s="3">
        <v>54.71</v>
      </c>
      <c r="N2279" s="2" t="s">
        <v>80</v>
      </c>
      <c r="O2279" s="2" t="s">
        <v>345</v>
      </c>
      <c r="P2279" s="2" t="s">
        <v>25</v>
      </c>
      <c r="Q2279" s="2" t="s">
        <v>3006</v>
      </c>
      <c r="R2279" s="2" t="s">
        <v>49</v>
      </c>
    </row>
    <row r="2280" spans="1:18" x14ac:dyDescent="0.25">
      <c r="A2280" s="2" t="s">
        <v>3324</v>
      </c>
      <c r="B2280" s="6">
        <v>45905</v>
      </c>
      <c r="C2280" s="2" t="s">
        <v>3325</v>
      </c>
      <c r="D2280" s="2" t="s">
        <v>365</v>
      </c>
      <c r="E2280" s="2" t="s">
        <v>38</v>
      </c>
      <c r="F2280" s="2" t="s">
        <v>963</v>
      </c>
      <c r="G2280" s="2">
        <v>2</v>
      </c>
      <c r="H2280" s="3">
        <v>459.58</v>
      </c>
      <c r="I2280" s="2">
        <v>15</v>
      </c>
      <c r="J2280" s="3">
        <v>137.87</v>
      </c>
      <c r="K2280" s="3">
        <v>781.29</v>
      </c>
      <c r="L2280" s="3">
        <v>773.78</v>
      </c>
      <c r="M2280" s="3">
        <v>7.51</v>
      </c>
      <c r="N2280" s="2" t="s">
        <v>47</v>
      </c>
      <c r="O2280" s="2" t="s">
        <v>345</v>
      </c>
      <c r="P2280" s="2" t="s">
        <v>25</v>
      </c>
      <c r="Q2280" s="2" t="s">
        <v>1455</v>
      </c>
      <c r="R2280" s="2" t="s">
        <v>49</v>
      </c>
    </row>
    <row r="2281" spans="1:18" x14ac:dyDescent="0.25">
      <c r="A2281" s="2" t="s">
        <v>3473</v>
      </c>
      <c r="B2281" s="6">
        <v>45905</v>
      </c>
      <c r="C2281" s="2" t="s">
        <v>2106</v>
      </c>
      <c r="D2281" s="2" t="s">
        <v>30</v>
      </c>
      <c r="E2281" s="2" t="s">
        <v>350</v>
      </c>
      <c r="F2281" s="2" t="s">
        <v>1259</v>
      </c>
      <c r="G2281" s="2">
        <v>3</v>
      </c>
      <c r="H2281" s="3">
        <v>448.94</v>
      </c>
      <c r="I2281" s="2">
        <v>10</v>
      </c>
      <c r="J2281" s="3">
        <v>134.68</v>
      </c>
      <c r="K2281" s="3">
        <v>1212.1400000000001</v>
      </c>
      <c r="L2281" s="3">
        <v>1140.24</v>
      </c>
      <c r="M2281" s="3">
        <v>71.900000000000006</v>
      </c>
      <c r="N2281" s="2" t="s">
        <v>133</v>
      </c>
      <c r="O2281" s="2" t="s">
        <v>24</v>
      </c>
      <c r="P2281" s="2" t="s">
        <v>25</v>
      </c>
      <c r="Q2281" s="2" t="s">
        <v>1345</v>
      </c>
      <c r="R2281" s="2" t="s">
        <v>49</v>
      </c>
    </row>
    <row r="2282" spans="1:18" x14ac:dyDescent="0.25">
      <c r="A2282" s="2" t="s">
        <v>3504</v>
      </c>
      <c r="B2282" s="6">
        <v>45905</v>
      </c>
      <c r="C2282" s="2" t="s">
        <v>94</v>
      </c>
      <c r="D2282" s="2" t="s">
        <v>119</v>
      </c>
      <c r="E2282" s="2" t="s">
        <v>232</v>
      </c>
      <c r="F2282" s="2" t="s">
        <v>1132</v>
      </c>
      <c r="G2282" s="2">
        <v>3</v>
      </c>
      <c r="H2282" s="3">
        <v>141.11000000000001</v>
      </c>
      <c r="I2282" s="2">
        <v>5</v>
      </c>
      <c r="J2282" s="3">
        <v>21.17</v>
      </c>
      <c r="K2282" s="2">
        <v>402.16</v>
      </c>
      <c r="L2282" s="3">
        <v>347.73</v>
      </c>
      <c r="M2282" s="3">
        <v>54.43</v>
      </c>
      <c r="N2282" s="2" t="s">
        <v>68</v>
      </c>
      <c r="O2282" s="2" t="s">
        <v>24</v>
      </c>
      <c r="P2282" s="2" t="s">
        <v>25</v>
      </c>
      <c r="Q2282" s="2" t="s">
        <v>3315</v>
      </c>
      <c r="R2282" s="2" t="s">
        <v>49</v>
      </c>
    </row>
    <row r="2283" spans="1:18" x14ac:dyDescent="0.25">
      <c r="A2283" s="2" t="s">
        <v>3891</v>
      </c>
      <c r="B2283" s="6">
        <v>45905</v>
      </c>
      <c r="C2283" s="2" t="s">
        <v>58</v>
      </c>
      <c r="D2283" s="2" t="s">
        <v>119</v>
      </c>
      <c r="E2283" s="2" t="s">
        <v>198</v>
      </c>
      <c r="F2283" s="2" t="s">
        <v>199</v>
      </c>
      <c r="G2283" s="2">
        <v>7</v>
      </c>
      <c r="H2283" s="3">
        <v>160.72</v>
      </c>
      <c r="I2283" s="2">
        <v>5</v>
      </c>
      <c r="J2283" s="3">
        <v>56.25</v>
      </c>
      <c r="K2283" s="3">
        <v>1068.79</v>
      </c>
      <c r="L2283" s="3">
        <v>811.37</v>
      </c>
      <c r="M2283" s="3">
        <v>257.42</v>
      </c>
      <c r="N2283" s="2" t="s">
        <v>68</v>
      </c>
      <c r="O2283" s="2" t="s">
        <v>24</v>
      </c>
      <c r="P2283" s="2" t="s">
        <v>25</v>
      </c>
      <c r="Q2283" s="2" t="s">
        <v>2923</v>
      </c>
      <c r="R2283" s="2" t="s">
        <v>49</v>
      </c>
    </row>
    <row r="2284" spans="1:18" x14ac:dyDescent="0.25">
      <c r="A2284" s="2" t="s">
        <v>4139</v>
      </c>
      <c r="B2284" s="6">
        <v>45905</v>
      </c>
      <c r="C2284" s="2" t="s">
        <v>2787</v>
      </c>
      <c r="D2284" s="2" t="s">
        <v>332</v>
      </c>
      <c r="E2284" s="2" t="s">
        <v>254</v>
      </c>
      <c r="F2284" s="2" t="s">
        <v>255</v>
      </c>
      <c r="G2284" s="2">
        <v>2</v>
      </c>
      <c r="H2284" s="3">
        <v>245.32</v>
      </c>
      <c r="I2284" s="2">
        <v>10</v>
      </c>
      <c r="J2284" s="3">
        <v>49.06</v>
      </c>
      <c r="K2284" s="3">
        <v>441.58</v>
      </c>
      <c r="L2284" s="3">
        <v>418.76</v>
      </c>
      <c r="M2284" s="3">
        <v>22.82</v>
      </c>
      <c r="N2284" s="2" t="s">
        <v>40</v>
      </c>
      <c r="O2284" s="2" t="s">
        <v>24</v>
      </c>
      <c r="P2284" s="2" t="s">
        <v>25</v>
      </c>
      <c r="Q2284" s="2" t="s">
        <v>2580</v>
      </c>
      <c r="R2284" s="2" t="s">
        <v>49</v>
      </c>
    </row>
    <row r="2285" spans="1:18" x14ac:dyDescent="0.25">
      <c r="A2285" s="2" t="s">
        <v>1276</v>
      </c>
      <c r="B2285" s="6">
        <v>45874</v>
      </c>
      <c r="C2285" s="2" t="s">
        <v>51</v>
      </c>
      <c r="D2285" s="2" t="s">
        <v>44</v>
      </c>
      <c r="E2285" s="2" t="s">
        <v>913</v>
      </c>
      <c r="F2285" s="2" t="s">
        <v>1014</v>
      </c>
      <c r="G2285" s="2">
        <v>4</v>
      </c>
      <c r="H2285" s="3">
        <v>455.26</v>
      </c>
      <c r="I2285" s="2">
        <v>0</v>
      </c>
      <c r="J2285" s="3">
        <v>0</v>
      </c>
      <c r="K2285" s="3">
        <v>1821.04</v>
      </c>
      <c r="L2285" s="3">
        <v>946.16</v>
      </c>
      <c r="M2285" s="3">
        <v>874.88</v>
      </c>
      <c r="N2285" s="2" t="s">
        <v>68</v>
      </c>
      <c r="O2285" s="2" t="s">
        <v>24</v>
      </c>
      <c r="P2285" s="2" t="s">
        <v>25</v>
      </c>
      <c r="Q2285" s="2" t="s">
        <v>1277</v>
      </c>
      <c r="R2285" s="2" t="s">
        <v>49</v>
      </c>
    </row>
    <row r="2286" spans="1:18" x14ac:dyDescent="0.25">
      <c r="A2286" s="2" t="s">
        <v>3481</v>
      </c>
      <c r="B2286" s="6">
        <v>45874</v>
      </c>
      <c r="C2286" s="2" t="s">
        <v>938</v>
      </c>
      <c r="D2286" s="2" t="s">
        <v>264</v>
      </c>
      <c r="E2286" s="2" t="s">
        <v>297</v>
      </c>
      <c r="F2286" s="2" t="s">
        <v>3482</v>
      </c>
      <c r="G2286" s="2">
        <v>4</v>
      </c>
      <c r="H2286" s="3">
        <v>383.51</v>
      </c>
      <c r="I2286" s="2">
        <v>0</v>
      </c>
      <c r="J2286" s="3">
        <v>0</v>
      </c>
      <c r="K2286" s="3">
        <v>1534.04</v>
      </c>
      <c r="L2286" s="3">
        <v>1143.5999999999999</v>
      </c>
      <c r="M2286" s="3">
        <v>390.44</v>
      </c>
      <c r="N2286" s="2" t="s">
        <v>80</v>
      </c>
      <c r="O2286" s="2" t="s">
        <v>24</v>
      </c>
      <c r="P2286" s="2" t="s">
        <v>55</v>
      </c>
      <c r="Q2286" s="2" t="s">
        <v>2974</v>
      </c>
      <c r="R2286" s="2" t="s">
        <v>49</v>
      </c>
    </row>
    <row r="2287" spans="1:18" x14ac:dyDescent="0.25">
      <c r="A2287" s="2" t="s">
        <v>4252</v>
      </c>
      <c r="B2287" s="6">
        <v>45874</v>
      </c>
      <c r="C2287" s="2" t="s">
        <v>1634</v>
      </c>
      <c r="D2287" s="2" t="s">
        <v>928</v>
      </c>
      <c r="E2287" s="2" t="s">
        <v>2307</v>
      </c>
      <c r="F2287" s="2" t="s">
        <v>3216</v>
      </c>
      <c r="G2287" s="2">
        <v>2</v>
      </c>
      <c r="H2287" s="3">
        <v>351.78</v>
      </c>
      <c r="I2287" s="2">
        <v>0</v>
      </c>
      <c r="J2287" s="3">
        <v>0</v>
      </c>
      <c r="K2287" s="3">
        <v>703.56</v>
      </c>
      <c r="L2287" s="3">
        <v>507.66</v>
      </c>
      <c r="M2287" s="3">
        <v>195.9</v>
      </c>
      <c r="N2287" s="2" t="s">
        <v>68</v>
      </c>
      <c r="O2287" s="2" t="s">
        <v>24</v>
      </c>
      <c r="P2287" s="2" t="s">
        <v>25</v>
      </c>
      <c r="Q2287" s="2" t="s">
        <v>1697</v>
      </c>
      <c r="R2287" s="2" t="s">
        <v>49</v>
      </c>
    </row>
    <row r="2288" spans="1:18" x14ac:dyDescent="0.25">
      <c r="A2288" s="2" t="s">
        <v>774</v>
      </c>
      <c r="B2288" s="6">
        <v>45843</v>
      </c>
      <c r="C2288" s="2" t="s">
        <v>425</v>
      </c>
      <c r="D2288" s="2" t="s">
        <v>107</v>
      </c>
      <c r="E2288" s="2" t="s">
        <v>204</v>
      </c>
      <c r="F2288" s="2" t="s">
        <v>205</v>
      </c>
      <c r="G2288" s="2">
        <v>4</v>
      </c>
      <c r="H2288" s="3">
        <v>59.92</v>
      </c>
      <c r="I2288" s="2">
        <v>0</v>
      </c>
      <c r="J2288" s="3">
        <v>0</v>
      </c>
      <c r="K2288" s="3">
        <v>239.68</v>
      </c>
      <c r="L2288" s="3">
        <v>192.6</v>
      </c>
      <c r="M2288" s="3">
        <v>47.08</v>
      </c>
      <c r="N2288" s="2" t="s">
        <v>80</v>
      </c>
      <c r="O2288" s="2" t="s">
        <v>24</v>
      </c>
      <c r="P2288" s="2" t="s">
        <v>25</v>
      </c>
      <c r="Q2288" s="2" t="s">
        <v>775</v>
      </c>
      <c r="R2288" s="2" t="s">
        <v>49</v>
      </c>
    </row>
    <row r="2289" spans="1:18" x14ac:dyDescent="0.25">
      <c r="A2289" s="2" t="s">
        <v>1966</v>
      </c>
      <c r="B2289" s="6">
        <v>45843</v>
      </c>
      <c r="C2289" s="2" t="s">
        <v>1967</v>
      </c>
      <c r="D2289" s="2" t="s">
        <v>226</v>
      </c>
      <c r="E2289" s="2" t="s">
        <v>1413</v>
      </c>
      <c r="F2289" s="2" t="s">
        <v>1968</v>
      </c>
      <c r="G2289" s="2">
        <v>6</v>
      </c>
      <c r="H2289" s="3">
        <v>351.37</v>
      </c>
      <c r="I2289" s="2">
        <v>20</v>
      </c>
      <c r="J2289" s="3">
        <v>421.64</v>
      </c>
      <c r="K2289" s="3">
        <v>1686.58</v>
      </c>
      <c r="L2289" s="3">
        <v>1330.32</v>
      </c>
      <c r="M2289" s="3">
        <v>356.26</v>
      </c>
      <c r="N2289" s="2" t="s">
        <v>80</v>
      </c>
      <c r="O2289" s="2" t="s">
        <v>24</v>
      </c>
      <c r="P2289" s="2" t="s">
        <v>25</v>
      </c>
      <c r="Q2289" s="2" t="s">
        <v>1969</v>
      </c>
      <c r="R2289" s="2" t="s">
        <v>49</v>
      </c>
    </row>
    <row r="2290" spans="1:18" x14ac:dyDescent="0.25">
      <c r="A2290" s="2" t="s">
        <v>2862</v>
      </c>
      <c r="B2290" s="6">
        <v>45843</v>
      </c>
      <c r="C2290" s="2" t="s">
        <v>2024</v>
      </c>
      <c r="D2290" s="2" t="s">
        <v>314</v>
      </c>
      <c r="E2290" s="2" t="s">
        <v>445</v>
      </c>
      <c r="F2290" s="2" t="s">
        <v>2863</v>
      </c>
      <c r="G2290" s="2">
        <v>2</v>
      </c>
      <c r="H2290" s="3">
        <v>329.69</v>
      </c>
      <c r="I2290" s="2">
        <v>0</v>
      </c>
      <c r="J2290" s="3">
        <v>0</v>
      </c>
      <c r="K2290" s="3">
        <v>659.38</v>
      </c>
      <c r="L2290" s="3">
        <v>494.5</v>
      </c>
      <c r="M2290" s="3">
        <v>164.88</v>
      </c>
      <c r="N2290" s="2" t="s">
        <v>40</v>
      </c>
      <c r="O2290" s="2" t="s">
        <v>345</v>
      </c>
      <c r="P2290" s="2" t="s">
        <v>55</v>
      </c>
      <c r="Q2290" s="2" t="s">
        <v>2864</v>
      </c>
      <c r="R2290" s="2" t="s">
        <v>49</v>
      </c>
    </row>
    <row r="2291" spans="1:18" x14ac:dyDescent="0.25">
      <c r="A2291" s="2" t="s">
        <v>3081</v>
      </c>
      <c r="B2291" s="6">
        <v>45843</v>
      </c>
      <c r="C2291" s="2" t="s">
        <v>696</v>
      </c>
      <c r="D2291" s="2" t="s">
        <v>708</v>
      </c>
      <c r="E2291" s="2" t="s">
        <v>519</v>
      </c>
      <c r="F2291" s="2" t="s">
        <v>520</v>
      </c>
      <c r="G2291" s="2">
        <v>7</v>
      </c>
      <c r="H2291" s="3">
        <v>534.75</v>
      </c>
      <c r="I2291" s="2">
        <v>5</v>
      </c>
      <c r="J2291" s="3">
        <v>187.16</v>
      </c>
      <c r="K2291" s="3">
        <v>3556.09</v>
      </c>
      <c r="L2291" s="3">
        <v>2407.23</v>
      </c>
      <c r="M2291" s="3">
        <v>1148.8599999999999</v>
      </c>
      <c r="N2291" s="2" t="s">
        <v>68</v>
      </c>
      <c r="O2291" s="2" t="s">
        <v>24</v>
      </c>
      <c r="P2291" s="2" t="s">
        <v>33</v>
      </c>
      <c r="Q2291" s="2" t="s">
        <v>3082</v>
      </c>
      <c r="R2291" s="2" t="s">
        <v>49</v>
      </c>
    </row>
    <row r="2292" spans="1:18" x14ac:dyDescent="0.25">
      <c r="A2292" s="2" t="s">
        <v>4347</v>
      </c>
      <c r="B2292" s="6">
        <v>45813</v>
      </c>
      <c r="C2292" s="2" t="s">
        <v>3752</v>
      </c>
      <c r="D2292" s="2" t="s">
        <v>1030</v>
      </c>
      <c r="E2292" s="2" t="s">
        <v>612</v>
      </c>
      <c r="F2292" s="2" t="s">
        <v>2091</v>
      </c>
      <c r="G2292" s="2">
        <v>1</v>
      </c>
      <c r="H2292" s="3">
        <v>277.42</v>
      </c>
      <c r="I2292" s="2">
        <v>5</v>
      </c>
      <c r="J2292" s="3">
        <v>13.87</v>
      </c>
      <c r="K2292" s="3">
        <v>263.55</v>
      </c>
      <c r="L2292" s="3">
        <v>199.16</v>
      </c>
      <c r="M2292" s="3">
        <v>64.39</v>
      </c>
      <c r="N2292" s="2" t="s">
        <v>68</v>
      </c>
      <c r="O2292" s="2" t="s">
        <v>24</v>
      </c>
      <c r="P2292" s="2" t="s">
        <v>25</v>
      </c>
      <c r="Q2292" s="2" t="s">
        <v>4348</v>
      </c>
      <c r="R2292" s="2" t="s">
        <v>49</v>
      </c>
    </row>
    <row r="2293" spans="1:18" x14ac:dyDescent="0.25">
      <c r="A2293" s="2" t="s">
        <v>4440</v>
      </c>
      <c r="B2293" s="6">
        <v>45813</v>
      </c>
      <c r="C2293" s="2" t="s">
        <v>693</v>
      </c>
      <c r="D2293" s="2" t="s">
        <v>1030</v>
      </c>
      <c r="E2293" s="2" t="s">
        <v>372</v>
      </c>
      <c r="F2293" s="2" t="s">
        <v>386</v>
      </c>
      <c r="G2293" s="2">
        <v>1</v>
      </c>
      <c r="H2293" s="3">
        <v>277.42</v>
      </c>
      <c r="I2293" s="2">
        <v>0</v>
      </c>
      <c r="J2293" s="3">
        <v>0</v>
      </c>
      <c r="K2293" s="3">
        <v>277.42</v>
      </c>
      <c r="L2293" s="3">
        <v>199.16</v>
      </c>
      <c r="M2293" s="3">
        <v>78.260000000000005</v>
      </c>
      <c r="N2293" s="2" t="s">
        <v>80</v>
      </c>
      <c r="O2293" s="2" t="s">
        <v>24</v>
      </c>
      <c r="P2293" s="2" t="s">
        <v>25</v>
      </c>
      <c r="Q2293" s="2" t="s">
        <v>3657</v>
      </c>
      <c r="R2293" s="2" t="s">
        <v>49</v>
      </c>
    </row>
    <row r="2294" spans="1:18" x14ac:dyDescent="0.25">
      <c r="A2294" s="2" t="s">
        <v>257</v>
      </c>
      <c r="B2294" s="6">
        <v>45752</v>
      </c>
      <c r="C2294" s="2" t="s">
        <v>258</v>
      </c>
      <c r="D2294" s="2" t="s">
        <v>253</v>
      </c>
      <c r="E2294" s="2" t="s">
        <v>259</v>
      </c>
      <c r="F2294" s="2" t="s">
        <v>260</v>
      </c>
      <c r="G2294" s="2">
        <v>3</v>
      </c>
      <c r="H2294" s="3">
        <v>236.07</v>
      </c>
      <c r="I2294" s="2">
        <v>0</v>
      </c>
      <c r="J2294" s="3">
        <v>0</v>
      </c>
      <c r="K2294" s="3">
        <v>814.44</v>
      </c>
      <c r="L2294" s="3">
        <v>586.32000000000005</v>
      </c>
      <c r="M2294" s="3">
        <v>228.12</v>
      </c>
      <c r="N2294" s="2" t="s">
        <v>68</v>
      </c>
      <c r="O2294" s="2" t="s">
        <v>24</v>
      </c>
      <c r="P2294" s="2" t="s">
        <v>25</v>
      </c>
      <c r="Q2294" s="2" t="s">
        <v>261</v>
      </c>
      <c r="R2294" s="2" t="s">
        <v>27</v>
      </c>
    </row>
    <row r="2295" spans="1:18" x14ac:dyDescent="0.25">
      <c r="A2295" s="2" t="s">
        <v>2021</v>
      </c>
      <c r="B2295" s="6">
        <v>45752</v>
      </c>
      <c r="C2295" s="2" t="s">
        <v>786</v>
      </c>
      <c r="D2295" s="2" t="s">
        <v>745</v>
      </c>
      <c r="E2295" s="2" t="s">
        <v>634</v>
      </c>
      <c r="F2295" s="2" t="s">
        <v>635</v>
      </c>
      <c r="G2295" s="2">
        <v>1</v>
      </c>
      <c r="H2295" s="3">
        <v>168.36</v>
      </c>
      <c r="I2295" s="2">
        <v>10</v>
      </c>
      <c r="J2295" s="3">
        <v>16.84</v>
      </c>
      <c r="K2295" s="3">
        <v>174.25</v>
      </c>
      <c r="L2295" s="3">
        <v>102.23</v>
      </c>
      <c r="M2295" s="3">
        <v>72.02</v>
      </c>
      <c r="N2295" s="2" t="s">
        <v>47</v>
      </c>
      <c r="O2295" s="2" t="s">
        <v>24</v>
      </c>
      <c r="P2295" s="2" t="s">
        <v>25</v>
      </c>
      <c r="Q2295" s="2" t="s">
        <v>2022</v>
      </c>
      <c r="R2295" s="2" t="s">
        <v>27</v>
      </c>
    </row>
    <row r="2296" spans="1:18" x14ac:dyDescent="0.25">
      <c r="A2296" s="2" t="s">
        <v>2464</v>
      </c>
      <c r="B2296" s="6">
        <v>45752</v>
      </c>
      <c r="C2296" s="2" t="s">
        <v>2465</v>
      </c>
      <c r="D2296" s="2" t="s">
        <v>647</v>
      </c>
      <c r="E2296" s="2" t="s">
        <v>372</v>
      </c>
      <c r="F2296" s="2" t="s">
        <v>373</v>
      </c>
      <c r="G2296" s="2">
        <v>7</v>
      </c>
      <c r="H2296" s="3">
        <v>133.53</v>
      </c>
      <c r="I2296" s="2">
        <v>0</v>
      </c>
      <c r="J2296" s="3">
        <v>0</v>
      </c>
      <c r="K2296" s="3">
        <v>1074.92</v>
      </c>
      <c r="L2296" s="3">
        <v>638.26</v>
      </c>
      <c r="M2296" s="3">
        <v>436.66</v>
      </c>
      <c r="N2296" s="2" t="s">
        <v>133</v>
      </c>
      <c r="O2296" s="2" t="s">
        <v>24</v>
      </c>
      <c r="P2296" s="2" t="s">
        <v>25</v>
      </c>
      <c r="Q2296" s="2" t="s">
        <v>2466</v>
      </c>
      <c r="R2296" s="2" t="s">
        <v>27</v>
      </c>
    </row>
    <row r="2297" spans="1:18" x14ac:dyDescent="0.25">
      <c r="A2297" s="2" t="s">
        <v>2617</v>
      </c>
      <c r="B2297" s="6">
        <v>45752</v>
      </c>
      <c r="C2297" s="2" t="s">
        <v>2618</v>
      </c>
      <c r="D2297" s="2" t="s">
        <v>905</v>
      </c>
      <c r="E2297" s="2" t="s">
        <v>1372</v>
      </c>
      <c r="F2297" s="2" t="s">
        <v>1373</v>
      </c>
      <c r="G2297" s="2">
        <v>3</v>
      </c>
      <c r="H2297" s="3">
        <v>464.41</v>
      </c>
      <c r="I2297" s="2">
        <v>0</v>
      </c>
      <c r="J2297" s="3">
        <v>0</v>
      </c>
      <c r="K2297" s="3">
        <v>1602.21</v>
      </c>
      <c r="L2297" s="3">
        <v>1193.07</v>
      </c>
      <c r="M2297" s="3">
        <v>409.14</v>
      </c>
      <c r="N2297" s="2" t="s">
        <v>80</v>
      </c>
      <c r="O2297" s="2" t="s">
        <v>24</v>
      </c>
      <c r="P2297" s="2" t="s">
        <v>25</v>
      </c>
      <c r="Q2297" s="2" t="s">
        <v>2619</v>
      </c>
      <c r="R2297" s="2" t="s">
        <v>27</v>
      </c>
    </row>
    <row r="2298" spans="1:18" x14ac:dyDescent="0.25">
      <c r="A2298" s="2" t="s">
        <v>2680</v>
      </c>
      <c r="B2298" s="6">
        <v>45752</v>
      </c>
      <c r="C2298" s="2" t="s">
        <v>2681</v>
      </c>
      <c r="D2298" s="2" t="s">
        <v>302</v>
      </c>
      <c r="E2298" s="2" t="s">
        <v>550</v>
      </c>
      <c r="F2298" s="2" t="s">
        <v>1443</v>
      </c>
      <c r="G2298" s="2">
        <v>2</v>
      </c>
      <c r="H2298" s="3">
        <v>343.56</v>
      </c>
      <c r="I2298" s="2">
        <v>0</v>
      </c>
      <c r="J2298" s="3">
        <v>0</v>
      </c>
      <c r="K2298" s="3">
        <v>790.19</v>
      </c>
      <c r="L2298" s="3">
        <v>432.64</v>
      </c>
      <c r="M2298" s="3">
        <v>357.55</v>
      </c>
      <c r="N2298" s="2" t="s">
        <v>133</v>
      </c>
      <c r="O2298" s="2" t="s">
        <v>24</v>
      </c>
      <c r="P2298" s="2" t="s">
        <v>55</v>
      </c>
      <c r="Q2298" s="2" t="s">
        <v>2334</v>
      </c>
      <c r="R2298" s="2" t="s">
        <v>27</v>
      </c>
    </row>
    <row r="2299" spans="1:18" x14ac:dyDescent="0.25">
      <c r="A2299" s="2" t="s">
        <v>2687</v>
      </c>
      <c r="B2299" s="6">
        <v>45752</v>
      </c>
      <c r="C2299" s="2" t="s">
        <v>129</v>
      </c>
      <c r="D2299" s="2" t="s">
        <v>503</v>
      </c>
      <c r="E2299" s="2" t="s">
        <v>303</v>
      </c>
      <c r="F2299" s="2" t="s">
        <v>1248</v>
      </c>
      <c r="G2299" s="2">
        <v>4</v>
      </c>
      <c r="H2299" s="3">
        <v>521.69000000000005</v>
      </c>
      <c r="I2299" s="2">
        <v>5</v>
      </c>
      <c r="J2299" s="3">
        <v>104.34</v>
      </c>
      <c r="K2299" s="3">
        <v>2279.7800000000002</v>
      </c>
      <c r="L2299" s="3">
        <v>1559.2</v>
      </c>
      <c r="M2299" s="3">
        <v>720.58</v>
      </c>
      <c r="N2299" s="2" t="s">
        <v>80</v>
      </c>
      <c r="O2299" s="2" t="s">
        <v>24</v>
      </c>
      <c r="P2299" s="2" t="s">
        <v>25</v>
      </c>
      <c r="Q2299" s="2" t="s">
        <v>2688</v>
      </c>
      <c r="R2299" s="2" t="s">
        <v>27</v>
      </c>
    </row>
    <row r="2300" spans="1:18" x14ac:dyDescent="0.25">
      <c r="A2300" s="2" t="s">
        <v>2761</v>
      </c>
      <c r="B2300" s="6">
        <v>45752</v>
      </c>
      <c r="C2300" s="2" t="s">
        <v>1013</v>
      </c>
      <c r="D2300" s="2" t="s">
        <v>77</v>
      </c>
      <c r="E2300" s="2" t="s">
        <v>634</v>
      </c>
      <c r="F2300" s="2" t="s">
        <v>2016</v>
      </c>
      <c r="G2300" s="2">
        <v>6</v>
      </c>
      <c r="H2300" s="3">
        <v>143.82</v>
      </c>
      <c r="I2300" s="2">
        <v>0</v>
      </c>
      <c r="J2300" s="3">
        <v>0</v>
      </c>
      <c r="K2300" s="3">
        <v>992.36</v>
      </c>
      <c r="L2300" s="3">
        <v>703.62</v>
      </c>
      <c r="M2300" s="3">
        <v>288.74</v>
      </c>
      <c r="N2300" s="2" t="s">
        <v>68</v>
      </c>
      <c r="O2300" s="2" t="s">
        <v>24</v>
      </c>
      <c r="P2300" s="2" t="s">
        <v>25</v>
      </c>
      <c r="Q2300" s="2" t="s">
        <v>1980</v>
      </c>
      <c r="R2300" s="2" t="s">
        <v>27</v>
      </c>
    </row>
    <row r="2301" spans="1:18" x14ac:dyDescent="0.25">
      <c r="A2301" s="2" t="s">
        <v>3067</v>
      </c>
      <c r="B2301" s="6">
        <v>45752</v>
      </c>
      <c r="C2301" s="2" t="s">
        <v>3068</v>
      </c>
      <c r="D2301" s="2" t="s">
        <v>1382</v>
      </c>
      <c r="E2301" s="2" t="s">
        <v>857</v>
      </c>
      <c r="F2301" s="2" t="s">
        <v>121</v>
      </c>
      <c r="G2301" s="2">
        <v>7</v>
      </c>
      <c r="H2301" s="3">
        <v>329.41</v>
      </c>
      <c r="I2301" s="2">
        <v>0</v>
      </c>
      <c r="J2301" s="3">
        <v>0</v>
      </c>
      <c r="K2301" s="3">
        <v>2651.75</v>
      </c>
      <c r="L2301" s="3">
        <v>1645.35</v>
      </c>
      <c r="M2301" s="3">
        <v>1006.4</v>
      </c>
      <c r="N2301" s="2" t="s">
        <v>47</v>
      </c>
      <c r="O2301" s="2" t="s">
        <v>24</v>
      </c>
      <c r="P2301" s="2" t="s">
        <v>25</v>
      </c>
      <c r="Q2301" s="2" t="s">
        <v>189</v>
      </c>
      <c r="R2301" s="2" t="s">
        <v>27</v>
      </c>
    </row>
    <row r="2302" spans="1:18" x14ac:dyDescent="0.25">
      <c r="A2302" s="2" t="s">
        <v>3571</v>
      </c>
      <c r="B2302" s="6">
        <v>45752</v>
      </c>
      <c r="C2302" s="2" t="s">
        <v>1048</v>
      </c>
      <c r="D2302" s="2" t="s">
        <v>745</v>
      </c>
      <c r="E2302" s="2" t="s">
        <v>238</v>
      </c>
      <c r="F2302" s="2" t="s">
        <v>1950</v>
      </c>
      <c r="G2302" s="2">
        <v>1</v>
      </c>
      <c r="H2302" s="3">
        <v>168.36</v>
      </c>
      <c r="I2302" s="2">
        <v>0</v>
      </c>
      <c r="J2302" s="3">
        <v>0</v>
      </c>
      <c r="K2302" s="3">
        <v>193.61</v>
      </c>
      <c r="L2302" s="3">
        <v>102.23</v>
      </c>
      <c r="M2302" s="3">
        <v>91.38</v>
      </c>
      <c r="N2302" s="2" t="s">
        <v>80</v>
      </c>
      <c r="O2302" s="2" t="s">
        <v>24</v>
      </c>
      <c r="P2302" s="2" t="s">
        <v>25</v>
      </c>
      <c r="Q2302" s="2" t="s">
        <v>2843</v>
      </c>
      <c r="R2302" s="2" t="s">
        <v>27</v>
      </c>
    </row>
    <row r="2303" spans="1:18" x14ac:dyDescent="0.25">
      <c r="A2303" s="2" t="s">
        <v>3884</v>
      </c>
      <c r="B2303" s="6">
        <v>45752</v>
      </c>
      <c r="C2303" s="2" t="s">
        <v>2514</v>
      </c>
      <c r="D2303" s="2" t="s">
        <v>539</v>
      </c>
      <c r="E2303" s="2" t="s">
        <v>1413</v>
      </c>
      <c r="F2303" s="2" t="s">
        <v>1829</v>
      </c>
      <c r="G2303" s="2">
        <v>6</v>
      </c>
      <c r="H2303" s="3">
        <v>265.69</v>
      </c>
      <c r="I2303" s="2">
        <v>0</v>
      </c>
      <c r="J2303" s="3">
        <v>0</v>
      </c>
      <c r="K2303" s="3">
        <v>1833.26</v>
      </c>
      <c r="L2303" s="3">
        <v>1263.1199999999999</v>
      </c>
      <c r="M2303" s="3">
        <v>570.14</v>
      </c>
      <c r="N2303" s="2" t="s">
        <v>80</v>
      </c>
      <c r="O2303" s="2" t="s">
        <v>24</v>
      </c>
      <c r="P2303" s="2" t="s">
        <v>55</v>
      </c>
      <c r="Q2303" s="2" t="s">
        <v>3885</v>
      </c>
      <c r="R2303" s="2" t="s">
        <v>27</v>
      </c>
    </row>
    <row r="2304" spans="1:18" x14ac:dyDescent="0.25">
      <c r="A2304" s="2" t="s">
        <v>4144</v>
      </c>
      <c r="B2304" s="6">
        <v>45752</v>
      </c>
      <c r="C2304" s="2" t="s">
        <v>129</v>
      </c>
      <c r="D2304" s="2" t="s">
        <v>1194</v>
      </c>
      <c r="E2304" s="2" t="s">
        <v>1309</v>
      </c>
      <c r="F2304" s="2" t="s">
        <v>2016</v>
      </c>
      <c r="G2304" s="2">
        <v>7</v>
      </c>
      <c r="H2304" s="3">
        <v>123.44</v>
      </c>
      <c r="I2304" s="2">
        <v>0</v>
      </c>
      <c r="J2304" s="3">
        <v>0</v>
      </c>
      <c r="K2304" s="3">
        <v>993.69</v>
      </c>
      <c r="L2304" s="3">
        <v>650.72</v>
      </c>
      <c r="M2304" s="3">
        <v>342.97</v>
      </c>
      <c r="N2304" s="2" t="s">
        <v>23</v>
      </c>
      <c r="O2304" s="2" t="s">
        <v>24</v>
      </c>
      <c r="P2304" s="2" t="s">
        <v>25</v>
      </c>
      <c r="Q2304" s="2" t="s">
        <v>1141</v>
      </c>
      <c r="R2304" s="2" t="s">
        <v>27</v>
      </c>
    </row>
    <row r="2305" spans="1:18" x14ac:dyDescent="0.25">
      <c r="A2305" s="2" t="s">
        <v>4277</v>
      </c>
      <c r="B2305" s="6">
        <v>45752</v>
      </c>
      <c r="C2305" s="2" t="s">
        <v>2429</v>
      </c>
      <c r="D2305" s="2" t="s">
        <v>543</v>
      </c>
      <c r="E2305" s="2" t="s">
        <v>973</v>
      </c>
      <c r="F2305" s="2" t="s">
        <v>974</v>
      </c>
      <c r="G2305" s="2">
        <v>1</v>
      </c>
      <c r="H2305" s="3">
        <v>386.17</v>
      </c>
      <c r="I2305" s="2">
        <v>5</v>
      </c>
      <c r="J2305" s="3">
        <v>19.309999999999999</v>
      </c>
      <c r="K2305" s="3">
        <v>421.89</v>
      </c>
      <c r="L2305" s="3">
        <v>275.67</v>
      </c>
      <c r="M2305" s="3">
        <v>146.22</v>
      </c>
      <c r="N2305" s="2" t="s">
        <v>80</v>
      </c>
      <c r="O2305" s="2" t="s">
        <v>24</v>
      </c>
      <c r="P2305" s="2" t="s">
        <v>55</v>
      </c>
      <c r="Q2305" s="2" t="s">
        <v>743</v>
      </c>
      <c r="R2305" s="2" t="s">
        <v>27</v>
      </c>
    </row>
    <row r="2306" spans="1:18" x14ac:dyDescent="0.25">
      <c r="A2306" s="2" t="s">
        <v>4403</v>
      </c>
      <c r="B2306" s="6">
        <v>45752</v>
      </c>
      <c r="C2306" s="2" t="s">
        <v>722</v>
      </c>
      <c r="D2306" s="2" t="s">
        <v>470</v>
      </c>
      <c r="E2306" s="2" t="s">
        <v>2478</v>
      </c>
      <c r="F2306" s="2" t="s">
        <v>1881</v>
      </c>
      <c r="G2306" s="2">
        <v>3</v>
      </c>
      <c r="H2306" s="3">
        <v>675.25</v>
      </c>
      <c r="I2306" s="2">
        <v>10</v>
      </c>
      <c r="J2306" s="3">
        <v>202.57</v>
      </c>
      <c r="K2306" s="3">
        <v>2096.66</v>
      </c>
      <c r="L2306" s="3">
        <v>1030.95</v>
      </c>
      <c r="M2306" s="3">
        <v>1065.71</v>
      </c>
      <c r="N2306" s="2" t="s">
        <v>23</v>
      </c>
      <c r="O2306" s="2" t="s">
        <v>24</v>
      </c>
      <c r="P2306" s="2" t="s">
        <v>55</v>
      </c>
      <c r="Q2306" s="2" t="s">
        <v>511</v>
      </c>
      <c r="R2306" s="2" t="s">
        <v>27</v>
      </c>
    </row>
    <row r="2307" spans="1:18" x14ac:dyDescent="0.25">
      <c r="A2307" s="2" t="s">
        <v>318</v>
      </c>
      <c r="B2307" s="6">
        <v>45721</v>
      </c>
      <c r="C2307" s="2" t="s">
        <v>319</v>
      </c>
      <c r="D2307" s="2" t="s">
        <v>320</v>
      </c>
      <c r="E2307" s="2" t="s">
        <v>321</v>
      </c>
      <c r="F2307" s="2" t="s">
        <v>322</v>
      </c>
      <c r="G2307" s="2">
        <v>8</v>
      </c>
      <c r="H2307" s="3">
        <v>76.67</v>
      </c>
      <c r="I2307" s="2">
        <v>5</v>
      </c>
      <c r="J2307" s="3">
        <v>30.67</v>
      </c>
      <c r="K2307" s="3">
        <v>670.09</v>
      </c>
      <c r="L2307" s="3">
        <v>403.44</v>
      </c>
      <c r="M2307" s="3">
        <v>266.64999999999998</v>
      </c>
      <c r="N2307" s="2" t="s">
        <v>80</v>
      </c>
      <c r="O2307" s="2" t="s">
        <v>24</v>
      </c>
      <c r="P2307" s="2" t="s">
        <v>55</v>
      </c>
      <c r="Q2307" s="2" t="s">
        <v>323</v>
      </c>
      <c r="R2307" s="2" t="s">
        <v>27</v>
      </c>
    </row>
    <row r="2308" spans="1:18" x14ac:dyDescent="0.25">
      <c r="A2308" s="2" t="s">
        <v>533</v>
      </c>
      <c r="B2308" s="6">
        <v>45721</v>
      </c>
      <c r="C2308" s="2" t="s">
        <v>534</v>
      </c>
      <c r="D2308" s="2" t="s">
        <v>84</v>
      </c>
      <c r="E2308" s="2" t="s">
        <v>303</v>
      </c>
      <c r="F2308" s="2" t="s">
        <v>535</v>
      </c>
      <c r="G2308" s="2">
        <v>2</v>
      </c>
      <c r="H2308" s="3">
        <v>260.93</v>
      </c>
      <c r="I2308" s="2">
        <v>20</v>
      </c>
      <c r="J2308" s="3">
        <v>104.37</v>
      </c>
      <c r="K2308" s="3">
        <v>480.11</v>
      </c>
      <c r="L2308" s="3">
        <v>388.12</v>
      </c>
      <c r="M2308" s="3">
        <v>91.99</v>
      </c>
      <c r="N2308" s="2" t="s">
        <v>68</v>
      </c>
      <c r="O2308" s="2" t="s">
        <v>24</v>
      </c>
      <c r="P2308" s="2" t="s">
        <v>25</v>
      </c>
      <c r="Q2308" s="2" t="s">
        <v>536</v>
      </c>
      <c r="R2308" s="2" t="s">
        <v>27</v>
      </c>
    </row>
    <row r="2309" spans="1:18" x14ac:dyDescent="0.25">
      <c r="A2309" s="2" t="s">
        <v>1208</v>
      </c>
      <c r="B2309" s="6">
        <v>45721</v>
      </c>
      <c r="C2309" s="2" t="s">
        <v>348</v>
      </c>
      <c r="D2309" s="2" t="s">
        <v>882</v>
      </c>
      <c r="E2309" s="2" t="s">
        <v>681</v>
      </c>
      <c r="F2309" s="2" t="s">
        <v>676</v>
      </c>
      <c r="G2309" s="2">
        <v>4</v>
      </c>
      <c r="H2309" s="3">
        <v>301.17</v>
      </c>
      <c r="I2309" s="2">
        <v>0</v>
      </c>
      <c r="J2309" s="3">
        <v>0</v>
      </c>
      <c r="K2309" s="3">
        <v>1385.38</v>
      </c>
      <c r="L2309" s="3">
        <v>778.56</v>
      </c>
      <c r="M2309" s="3">
        <v>606.82000000000005</v>
      </c>
      <c r="N2309" s="2" t="s">
        <v>47</v>
      </c>
      <c r="O2309" s="2" t="s">
        <v>24</v>
      </c>
      <c r="P2309" s="2" t="s">
        <v>25</v>
      </c>
      <c r="Q2309" s="2" t="s">
        <v>560</v>
      </c>
      <c r="R2309" s="2" t="s">
        <v>27</v>
      </c>
    </row>
    <row r="2310" spans="1:18" x14ac:dyDescent="0.25">
      <c r="A2310" s="2" t="s">
        <v>1703</v>
      </c>
      <c r="B2310" s="6">
        <v>45721</v>
      </c>
      <c r="C2310" s="2" t="s">
        <v>1704</v>
      </c>
      <c r="D2310" s="2" t="s">
        <v>314</v>
      </c>
      <c r="E2310" s="2" t="s">
        <v>60</v>
      </c>
      <c r="F2310" s="2" t="s">
        <v>1241</v>
      </c>
      <c r="G2310" s="2">
        <v>2</v>
      </c>
      <c r="H2310" s="3">
        <v>329.69</v>
      </c>
      <c r="I2310" s="2">
        <v>15</v>
      </c>
      <c r="J2310" s="3">
        <v>98.91</v>
      </c>
      <c r="K2310" s="3">
        <v>644.54</v>
      </c>
      <c r="L2310" s="3">
        <v>494.5</v>
      </c>
      <c r="M2310" s="3">
        <v>150.04</v>
      </c>
      <c r="N2310" s="2" t="s">
        <v>80</v>
      </c>
      <c r="O2310" s="2" t="s">
        <v>24</v>
      </c>
      <c r="P2310" s="2" t="s">
        <v>25</v>
      </c>
      <c r="Q2310" s="2" t="s">
        <v>743</v>
      </c>
      <c r="R2310" s="2" t="s">
        <v>27</v>
      </c>
    </row>
    <row r="2311" spans="1:18" x14ac:dyDescent="0.25">
      <c r="A2311" s="2" t="s">
        <v>2004</v>
      </c>
      <c r="B2311" s="6">
        <v>45721</v>
      </c>
      <c r="C2311" s="2" t="s">
        <v>2005</v>
      </c>
      <c r="D2311" s="2" t="s">
        <v>727</v>
      </c>
      <c r="E2311" s="2" t="s">
        <v>589</v>
      </c>
      <c r="F2311" s="2" t="s">
        <v>590</v>
      </c>
      <c r="G2311" s="2">
        <v>1</v>
      </c>
      <c r="H2311" s="3">
        <v>227</v>
      </c>
      <c r="I2311" s="2">
        <v>0</v>
      </c>
      <c r="J2311" s="3">
        <v>0</v>
      </c>
      <c r="K2311" s="3">
        <v>261.05</v>
      </c>
      <c r="L2311" s="3">
        <v>196.3</v>
      </c>
      <c r="M2311" s="3">
        <v>64.75</v>
      </c>
      <c r="N2311" s="2" t="s">
        <v>40</v>
      </c>
      <c r="O2311" s="2" t="s">
        <v>24</v>
      </c>
      <c r="P2311" s="2" t="s">
        <v>55</v>
      </c>
      <c r="Q2311" s="2" t="s">
        <v>1910</v>
      </c>
      <c r="R2311" s="2" t="s">
        <v>27</v>
      </c>
    </row>
    <row r="2312" spans="1:18" x14ac:dyDescent="0.25">
      <c r="A2312" s="2" t="s">
        <v>2166</v>
      </c>
      <c r="B2312" s="6">
        <v>45721</v>
      </c>
      <c r="C2312" s="2" t="s">
        <v>1976</v>
      </c>
      <c r="D2312" s="2" t="s">
        <v>326</v>
      </c>
      <c r="E2312" s="2" t="s">
        <v>567</v>
      </c>
      <c r="F2312" s="2"/>
      <c r="G2312" s="2">
        <v>4</v>
      </c>
      <c r="H2312" s="3">
        <v>400.33</v>
      </c>
      <c r="I2312" s="2">
        <v>15</v>
      </c>
      <c r="J2312" s="3">
        <v>240.2</v>
      </c>
      <c r="K2312" s="3">
        <v>1565.29</v>
      </c>
      <c r="L2312" s="3">
        <v>1363.6</v>
      </c>
      <c r="M2312" s="3">
        <v>201.69</v>
      </c>
      <c r="N2312" s="2" t="s">
        <v>80</v>
      </c>
      <c r="O2312" s="2" t="s">
        <v>24</v>
      </c>
      <c r="P2312" s="2" t="s">
        <v>25</v>
      </c>
      <c r="Q2312" s="2" t="s">
        <v>2167</v>
      </c>
      <c r="R2312" s="2" t="s">
        <v>27</v>
      </c>
    </row>
    <row r="2313" spans="1:18" x14ac:dyDescent="0.25">
      <c r="A2313" s="2" t="s">
        <v>2202</v>
      </c>
      <c r="B2313" s="6">
        <v>45721</v>
      </c>
      <c r="C2313" s="2" t="s">
        <v>2203</v>
      </c>
      <c r="D2313" s="2" t="s">
        <v>727</v>
      </c>
      <c r="E2313" s="2" t="s">
        <v>38</v>
      </c>
      <c r="F2313" s="2" t="s">
        <v>32</v>
      </c>
      <c r="G2313" s="2">
        <v>4</v>
      </c>
      <c r="H2313" s="3">
        <v>227</v>
      </c>
      <c r="I2313" s="2">
        <v>15</v>
      </c>
      <c r="J2313" s="3">
        <v>136.19999999999999</v>
      </c>
      <c r="K2313" s="3">
        <v>887.57</v>
      </c>
      <c r="L2313" s="3">
        <v>785.2</v>
      </c>
      <c r="M2313" s="3">
        <v>102.37</v>
      </c>
      <c r="N2313" s="2" t="s">
        <v>23</v>
      </c>
      <c r="O2313" s="2" t="s">
        <v>24</v>
      </c>
      <c r="P2313" s="2" t="s">
        <v>25</v>
      </c>
      <c r="Q2313" s="2" t="s">
        <v>2204</v>
      </c>
      <c r="R2313" s="2" t="s">
        <v>27</v>
      </c>
    </row>
    <row r="2314" spans="1:18" x14ac:dyDescent="0.25">
      <c r="A2314" s="2" t="s">
        <v>2596</v>
      </c>
      <c r="B2314" s="6">
        <v>45721</v>
      </c>
      <c r="C2314" s="2" t="s">
        <v>1085</v>
      </c>
      <c r="D2314" s="2" t="s">
        <v>59</v>
      </c>
      <c r="E2314" s="2" t="s">
        <v>1621</v>
      </c>
      <c r="F2314" s="2" t="s">
        <v>1622</v>
      </c>
      <c r="G2314" s="2">
        <v>3</v>
      </c>
      <c r="H2314" s="3">
        <v>383.94</v>
      </c>
      <c r="I2314" s="2">
        <v>0</v>
      </c>
      <c r="J2314" s="3">
        <v>0</v>
      </c>
      <c r="K2314" s="3">
        <v>1324.59</v>
      </c>
      <c r="L2314" s="3">
        <v>815.34</v>
      </c>
      <c r="M2314" s="3">
        <v>509.25</v>
      </c>
      <c r="N2314" s="2" t="s">
        <v>40</v>
      </c>
      <c r="O2314" s="2" t="s">
        <v>24</v>
      </c>
      <c r="P2314" s="2" t="s">
        <v>33</v>
      </c>
      <c r="Q2314" s="2" t="s">
        <v>1653</v>
      </c>
      <c r="R2314" s="2" t="s">
        <v>27</v>
      </c>
    </row>
    <row r="2315" spans="1:18" x14ac:dyDescent="0.25">
      <c r="A2315" s="2" t="s">
        <v>2903</v>
      </c>
      <c r="B2315" s="6">
        <v>45721</v>
      </c>
      <c r="C2315" s="2" t="s">
        <v>735</v>
      </c>
      <c r="D2315" s="2" t="s">
        <v>264</v>
      </c>
      <c r="E2315" s="2" t="s">
        <v>285</v>
      </c>
      <c r="F2315" s="2" t="s">
        <v>2070</v>
      </c>
      <c r="G2315" s="2">
        <v>3</v>
      </c>
      <c r="H2315" s="3">
        <v>383.51</v>
      </c>
      <c r="I2315" s="2">
        <v>10</v>
      </c>
      <c r="J2315" s="3">
        <v>115.05</v>
      </c>
      <c r="K2315" s="3">
        <v>1190.8</v>
      </c>
      <c r="L2315" s="3">
        <v>857.7</v>
      </c>
      <c r="M2315" s="3">
        <v>333.1</v>
      </c>
      <c r="N2315" s="2" t="s">
        <v>68</v>
      </c>
      <c r="O2315" s="2" t="s">
        <v>24</v>
      </c>
      <c r="P2315" s="2" t="s">
        <v>25</v>
      </c>
      <c r="Q2315" s="2" t="s">
        <v>1182</v>
      </c>
      <c r="R2315" s="2" t="s">
        <v>27</v>
      </c>
    </row>
    <row r="2316" spans="1:18" x14ac:dyDescent="0.25">
      <c r="A2316" s="2" t="s">
        <v>3222</v>
      </c>
      <c r="B2316" s="6">
        <v>45721</v>
      </c>
      <c r="C2316" s="2" t="s">
        <v>2209</v>
      </c>
      <c r="D2316" s="2" t="s">
        <v>280</v>
      </c>
      <c r="E2316" s="2" t="s">
        <v>1372</v>
      </c>
      <c r="F2316" s="2" t="s">
        <v>2629</v>
      </c>
      <c r="G2316" s="2">
        <v>3</v>
      </c>
      <c r="H2316" s="3">
        <v>124.84</v>
      </c>
      <c r="I2316" s="2">
        <v>15</v>
      </c>
      <c r="J2316" s="3">
        <v>56.18</v>
      </c>
      <c r="K2316" s="3">
        <v>366.09</v>
      </c>
      <c r="L2316" s="3">
        <v>292.05</v>
      </c>
      <c r="M2316" s="3">
        <v>74.040000000000006</v>
      </c>
      <c r="N2316" s="2" t="s">
        <v>23</v>
      </c>
      <c r="O2316" s="2" t="s">
        <v>24</v>
      </c>
      <c r="P2316" s="2" t="s">
        <v>25</v>
      </c>
      <c r="Q2316" s="2" t="s">
        <v>2406</v>
      </c>
      <c r="R2316" s="2" t="s">
        <v>27</v>
      </c>
    </row>
    <row r="2317" spans="1:18" x14ac:dyDescent="0.25">
      <c r="A2317" s="2" t="s">
        <v>3252</v>
      </c>
      <c r="B2317" s="6">
        <v>45721</v>
      </c>
      <c r="C2317" s="2" t="s">
        <v>2206</v>
      </c>
      <c r="D2317" s="2" t="s">
        <v>214</v>
      </c>
      <c r="E2317" s="2" t="s">
        <v>1247</v>
      </c>
      <c r="F2317" s="2" t="s">
        <v>1248</v>
      </c>
      <c r="G2317" s="2">
        <v>7</v>
      </c>
      <c r="H2317" s="3">
        <v>166.6</v>
      </c>
      <c r="I2317" s="2">
        <v>0</v>
      </c>
      <c r="J2317" s="3">
        <v>0</v>
      </c>
      <c r="K2317" s="3">
        <v>1341.13</v>
      </c>
      <c r="L2317" s="3">
        <v>789.6</v>
      </c>
      <c r="M2317" s="3">
        <v>551.53</v>
      </c>
      <c r="N2317" s="2" t="s">
        <v>68</v>
      </c>
      <c r="O2317" s="2" t="s">
        <v>24</v>
      </c>
      <c r="P2317" s="2" t="s">
        <v>55</v>
      </c>
      <c r="Q2317" s="2" t="s">
        <v>1683</v>
      </c>
      <c r="R2317" s="2" t="s">
        <v>27</v>
      </c>
    </row>
    <row r="2318" spans="1:18" x14ac:dyDescent="0.25">
      <c r="A2318" s="2" t="s">
        <v>3557</v>
      </c>
      <c r="B2318" s="6">
        <v>45721</v>
      </c>
      <c r="C2318" s="2" t="s">
        <v>2445</v>
      </c>
      <c r="D2318" s="2" t="s">
        <v>280</v>
      </c>
      <c r="E2318" s="2" t="s">
        <v>519</v>
      </c>
      <c r="F2318" s="2" t="s">
        <v>520</v>
      </c>
      <c r="G2318" s="2">
        <v>2</v>
      </c>
      <c r="H2318" s="3">
        <v>124.84</v>
      </c>
      <c r="I2318" s="2">
        <v>20</v>
      </c>
      <c r="J2318" s="3">
        <v>49.94</v>
      </c>
      <c r="K2318" s="3">
        <v>229.7</v>
      </c>
      <c r="L2318" s="3">
        <v>194.7</v>
      </c>
      <c r="M2318" s="3">
        <v>35</v>
      </c>
      <c r="N2318" s="2" t="s">
        <v>40</v>
      </c>
      <c r="O2318" s="2" t="s">
        <v>24</v>
      </c>
      <c r="P2318" s="2" t="s">
        <v>25</v>
      </c>
      <c r="Q2318" s="2" t="s">
        <v>733</v>
      </c>
      <c r="R2318" s="2" t="s">
        <v>27</v>
      </c>
    </row>
    <row r="2319" spans="1:18" x14ac:dyDescent="0.25">
      <c r="A2319" s="2" t="s">
        <v>4119</v>
      </c>
      <c r="B2319" s="6">
        <v>45721</v>
      </c>
      <c r="C2319" s="2" t="s">
        <v>1197</v>
      </c>
      <c r="D2319" s="2" t="s">
        <v>493</v>
      </c>
      <c r="E2319" s="2" t="s">
        <v>38</v>
      </c>
      <c r="F2319" s="2" t="s">
        <v>1655</v>
      </c>
      <c r="G2319" s="2">
        <v>3</v>
      </c>
      <c r="H2319" s="3">
        <v>254.52</v>
      </c>
      <c r="I2319" s="2">
        <v>0</v>
      </c>
      <c r="J2319" s="3">
        <v>0</v>
      </c>
      <c r="K2319" s="3">
        <v>878.09</v>
      </c>
      <c r="L2319" s="3">
        <v>573.6</v>
      </c>
      <c r="M2319" s="3">
        <v>304.49</v>
      </c>
      <c r="N2319" s="2" t="s">
        <v>47</v>
      </c>
      <c r="O2319" s="2" t="s">
        <v>24</v>
      </c>
      <c r="P2319" s="2" t="s">
        <v>25</v>
      </c>
      <c r="Q2319" s="2" t="s">
        <v>1217</v>
      </c>
      <c r="R2319" s="2" t="s">
        <v>27</v>
      </c>
    </row>
    <row r="2320" spans="1:18" x14ac:dyDescent="0.25">
      <c r="A2320" s="2" t="s">
        <v>2240</v>
      </c>
      <c r="B2320" s="6">
        <v>45693</v>
      </c>
      <c r="C2320" s="2" t="s">
        <v>2241</v>
      </c>
      <c r="D2320" s="2" t="s">
        <v>454</v>
      </c>
      <c r="E2320" s="2" t="s">
        <v>795</v>
      </c>
      <c r="F2320" s="2" t="s">
        <v>991</v>
      </c>
      <c r="G2320" s="2">
        <v>2</v>
      </c>
      <c r="H2320" s="3">
        <v>365.92</v>
      </c>
      <c r="I2320" s="2">
        <v>0</v>
      </c>
      <c r="J2320" s="3">
        <v>0</v>
      </c>
      <c r="K2320" s="3">
        <v>731.84</v>
      </c>
      <c r="L2320" s="3">
        <v>620.76</v>
      </c>
      <c r="M2320" s="3">
        <v>111.08</v>
      </c>
      <c r="N2320" s="2" t="s">
        <v>133</v>
      </c>
      <c r="O2320" s="2" t="s">
        <v>24</v>
      </c>
      <c r="P2320" s="2" t="s">
        <v>25</v>
      </c>
      <c r="Q2320" s="2" t="s">
        <v>250</v>
      </c>
      <c r="R2320" s="2" t="s">
        <v>49</v>
      </c>
    </row>
    <row r="2321" spans="1:18" x14ac:dyDescent="0.25">
      <c r="A2321" s="2" t="s">
        <v>2516</v>
      </c>
      <c r="B2321" s="6">
        <v>45693</v>
      </c>
      <c r="C2321" s="2" t="s">
        <v>627</v>
      </c>
      <c r="D2321" s="2" t="s">
        <v>197</v>
      </c>
      <c r="E2321" s="2" t="s">
        <v>204</v>
      </c>
      <c r="F2321" s="2" t="s">
        <v>1735</v>
      </c>
      <c r="G2321" s="2">
        <v>3</v>
      </c>
      <c r="H2321" s="3">
        <v>121.9</v>
      </c>
      <c r="I2321" s="2">
        <v>0</v>
      </c>
      <c r="J2321" s="3">
        <v>0</v>
      </c>
      <c r="K2321" s="3">
        <v>365.7</v>
      </c>
      <c r="L2321" s="3">
        <v>326.76</v>
      </c>
      <c r="M2321" s="3">
        <v>38.94</v>
      </c>
      <c r="N2321" s="2" t="s">
        <v>23</v>
      </c>
      <c r="O2321" s="2" t="s">
        <v>24</v>
      </c>
      <c r="P2321" s="2" t="s">
        <v>25</v>
      </c>
      <c r="Q2321" s="2" t="s">
        <v>2517</v>
      </c>
      <c r="R2321" s="2" t="s">
        <v>49</v>
      </c>
    </row>
    <row r="2322" spans="1:18" x14ac:dyDescent="0.25">
      <c r="A2322" s="2" t="s">
        <v>2655</v>
      </c>
      <c r="B2322" s="6">
        <v>45693</v>
      </c>
      <c r="C2322" s="2" t="s">
        <v>2656</v>
      </c>
      <c r="D2322" s="2" t="s">
        <v>119</v>
      </c>
      <c r="E2322" s="2" t="s">
        <v>421</v>
      </c>
      <c r="F2322" s="2" t="s">
        <v>422</v>
      </c>
      <c r="G2322" s="2">
        <v>1</v>
      </c>
      <c r="H2322" s="3">
        <v>141.11000000000001</v>
      </c>
      <c r="I2322" s="2">
        <v>20</v>
      </c>
      <c r="J2322" s="3">
        <v>28.22</v>
      </c>
      <c r="K2322" s="3">
        <v>112.89</v>
      </c>
      <c r="L2322" s="3">
        <v>115.91</v>
      </c>
      <c r="M2322" s="3">
        <v>-3.02</v>
      </c>
      <c r="N2322" s="2" t="s">
        <v>40</v>
      </c>
      <c r="O2322" s="2" t="s">
        <v>24</v>
      </c>
      <c r="P2322" s="2" t="s">
        <v>55</v>
      </c>
      <c r="Q2322" s="2" t="s">
        <v>2657</v>
      </c>
      <c r="R2322" s="2" t="s">
        <v>49</v>
      </c>
    </row>
    <row r="2323" spans="1:18" x14ac:dyDescent="0.25">
      <c r="A2323" s="2" t="s">
        <v>2914</v>
      </c>
      <c r="B2323" s="6">
        <v>45693</v>
      </c>
      <c r="C2323" s="2" t="s">
        <v>482</v>
      </c>
      <c r="D2323" s="2" t="s">
        <v>426</v>
      </c>
      <c r="E2323" s="2" t="s">
        <v>623</v>
      </c>
      <c r="F2323" s="2" t="s">
        <v>1125</v>
      </c>
      <c r="G2323" s="2">
        <v>4</v>
      </c>
      <c r="H2323" s="3">
        <v>290.45</v>
      </c>
      <c r="I2323" s="2">
        <v>0</v>
      </c>
      <c r="J2323" s="3">
        <v>0</v>
      </c>
      <c r="K2323" s="3">
        <v>1161.8</v>
      </c>
      <c r="L2323" s="3">
        <v>951.56</v>
      </c>
      <c r="M2323" s="3">
        <v>210.24</v>
      </c>
      <c r="N2323" s="2" t="s">
        <v>133</v>
      </c>
      <c r="O2323" s="2" t="s">
        <v>24</v>
      </c>
      <c r="P2323" s="2" t="s">
        <v>55</v>
      </c>
      <c r="Q2323" s="2" t="s">
        <v>2265</v>
      </c>
      <c r="R2323" s="2" t="s">
        <v>49</v>
      </c>
    </row>
    <row r="2324" spans="1:18" x14ac:dyDescent="0.25">
      <c r="A2324" s="2" t="s">
        <v>3465</v>
      </c>
      <c r="B2324" s="6">
        <v>45693</v>
      </c>
      <c r="C2324" s="2" t="s">
        <v>1928</v>
      </c>
      <c r="D2324" s="2" t="s">
        <v>891</v>
      </c>
      <c r="E2324" s="2" t="s">
        <v>1180</v>
      </c>
      <c r="F2324" s="2" t="s">
        <v>396</v>
      </c>
      <c r="G2324" s="2">
        <v>5</v>
      </c>
      <c r="H2324" s="3">
        <v>442.09</v>
      </c>
      <c r="I2324" s="2">
        <v>20</v>
      </c>
      <c r="J2324" s="3">
        <v>442.09</v>
      </c>
      <c r="K2324" s="3">
        <v>1768.36</v>
      </c>
      <c r="L2324" s="3">
        <v>1787.35</v>
      </c>
      <c r="M2324" s="3">
        <v>-18.989999999999998</v>
      </c>
      <c r="N2324" s="2" t="s">
        <v>68</v>
      </c>
      <c r="O2324" s="2" t="s">
        <v>24</v>
      </c>
      <c r="P2324" s="2" t="s">
        <v>25</v>
      </c>
      <c r="Q2324" s="2" t="s">
        <v>1590</v>
      </c>
      <c r="R2324" s="2" t="s">
        <v>49</v>
      </c>
    </row>
    <row r="2325" spans="1:18" x14ac:dyDescent="0.25">
      <c r="A2325" s="2" t="s">
        <v>3740</v>
      </c>
      <c r="B2325" s="6">
        <v>45693</v>
      </c>
      <c r="C2325" s="2" t="s">
        <v>3741</v>
      </c>
      <c r="D2325" s="2" t="s">
        <v>59</v>
      </c>
      <c r="E2325" s="2" t="s">
        <v>303</v>
      </c>
      <c r="F2325" s="2" t="s">
        <v>1039</v>
      </c>
      <c r="G2325" s="2">
        <v>1</v>
      </c>
      <c r="H2325" s="3">
        <v>342.46</v>
      </c>
      <c r="I2325" s="2">
        <v>0</v>
      </c>
      <c r="J2325" s="3">
        <v>0</v>
      </c>
      <c r="K2325" s="3">
        <v>342.46</v>
      </c>
      <c r="L2325" s="3">
        <v>271.77999999999997</v>
      </c>
      <c r="M2325" s="3">
        <v>70.680000000000007</v>
      </c>
      <c r="N2325" s="2" t="s">
        <v>133</v>
      </c>
      <c r="O2325" s="2" t="s">
        <v>24</v>
      </c>
      <c r="P2325" s="2" t="s">
        <v>25</v>
      </c>
      <c r="Q2325" s="2" t="s">
        <v>1518</v>
      </c>
      <c r="R2325" s="2" t="s">
        <v>49</v>
      </c>
    </row>
    <row r="2326" spans="1:18" x14ac:dyDescent="0.25">
      <c r="A2326" s="2" t="s">
        <v>3860</v>
      </c>
      <c r="B2326" s="6">
        <v>45693</v>
      </c>
      <c r="C2326" s="2" t="s">
        <v>1615</v>
      </c>
      <c r="D2326" s="2" t="s">
        <v>611</v>
      </c>
      <c r="E2326" s="2" t="s">
        <v>238</v>
      </c>
      <c r="F2326" s="2" t="s">
        <v>551</v>
      </c>
      <c r="G2326" s="2">
        <v>3</v>
      </c>
      <c r="H2326" s="3">
        <v>339.13</v>
      </c>
      <c r="I2326" s="2">
        <v>0</v>
      </c>
      <c r="J2326" s="3">
        <v>0</v>
      </c>
      <c r="K2326" s="3">
        <v>1017.39</v>
      </c>
      <c r="L2326" s="3">
        <v>752.04</v>
      </c>
      <c r="M2326" s="3">
        <v>265.35000000000002</v>
      </c>
      <c r="N2326" s="2" t="s">
        <v>133</v>
      </c>
      <c r="O2326" s="2" t="s">
        <v>24</v>
      </c>
      <c r="P2326" s="2" t="s">
        <v>25</v>
      </c>
      <c r="Q2326" s="2" t="s">
        <v>3122</v>
      </c>
      <c r="R2326" s="2" t="s">
        <v>49</v>
      </c>
    </row>
    <row r="2327" spans="1:18" x14ac:dyDescent="0.25">
      <c r="A2327" s="2" t="s">
        <v>4043</v>
      </c>
      <c r="B2327" s="6">
        <v>45693</v>
      </c>
      <c r="C2327" s="2" t="s">
        <v>3992</v>
      </c>
      <c r="D2327" s="2" t="s">
        <v>459</v>
      </c>
      <c r="E2327" s="2" t="s">
        <v>488</v>
      </c>
      <c r="F2327" s="2" t="s">
        <v>489</v>
      </c>
      <c r="G2327" s="2">
        <v>2</v>
      </c>
      <c r="H2327" s="3">
        <v>71.290000000000006</v>
      </c>
      <c r="I2327" s="2">
        <v>5</v>
      </c>
      <c r="J2327" s="3">
        <v>7.13</v>
      </c>
      <c r="K2327" s="2">
        <v>135.44999999999999</v>
      </c>
      <c r="L2327" s="3">
        <v>118.74</v>
      </c>
      <c r="M2327" s="3">
        <v>16.71</v>
      </c>
      <c r="N2327" s="2" t="s">
        <v>23</v>
      </c>
      <c r="O2327" s="2" t="s">
        <v>24</v>
      </c>
      <c r="P2327" s="2" t="s">
        <v>25</v>
      </c>
      <c r="Q2327" s="2" t="s">
        <v>1279</v>
      </c>
      <c r="R2327" s="2" t="s">
        <v>49</v>
      </c>
    </row>
    <row r="2328" spans="1:18" x14ac:dyDescent="0.25">
      <c r="A2328" s="2" t="s">
        <v>4076</v>
      </c>
      <c r="B2328" s="6">
        <v>45693</v>
      </c>
      <c r="C2328" s="2" t="s">
        <v>196</v>
      </c>
      <c r="D2328" s="2" t="s">
        <v>611</v>
      </c>
      <c r="E2328" s="2" t="s">
        <v>433</v>
      </c>
      <c r="F2328" s="2" t="s">
        <v>1140</v>
      </c>
      <c r="G2328" s="2">
        <v>3</v>
      </c>
      <c r="H2328" s="3">
        <v>339.13</v>
      </c>
      <c r="I2328" s="2">
        <v>0</v>
      </c>
      <c r="J2328" s="3">
        <v>0</v>
      </c>
      <c r="K2328" s="3">
        <v>1017.39</v>
      </c>
      <c r="L2328" s="3">
        <v>752.04</v>
      </c>
      <c r="M2328" s="3">
        <v>265.35000000000002</v>
      </c>
      <c r="N2328" s="2" t="s">
        <v>80</v>
      </c>
      <c r="O2328" s="2" t="s">
        <v>24</v>
      </c>
      <c r="P2328" s="2" t="s">
        <v>25</v>
      </c>
      <c r="Q2328" s="2" t="s">
        <v>1396</v>
      </c>
      <c r="R2328" s="2" t="s">
        <v>49</v>
      </c>
    </row>
    <row r="2329" spans="1:18" x14ac:dyDescent="0.25">
      <c r="A2329" s="2" t="s">
        <v>1692</v>
      </c>
      <c r="B2329" s="6">
        <v>45662</v>
      </c>
      <c r="C2329" s="2" t="s">
        <v>966</v>
      </c>
      <c r="D2329" s="2" t="s">
        <v>1382</v>
      </c>
      <c r="E2329" s="2" t="s">
        <v>177</v>
      </c>
      <c r="F2329" s="2" t="s">
        <v>333</v>
      </c>
      <c r="G2329" s="2">
        <v>4</v>
      </c>
      <c r="H2329" s="3">
        <v>336.02</v>
      </c>
      <c r="I2329" s="2">
        <v>15</v>
      </c>
      <c r="J2329" s="3">
        <v>201.61</v>
      </c>
      <c r="K2329" s="3">
        <v>1142.47</v>
      </c>
      <c r="L2329" s="3">
        <v>940.2</v>
      </c>
      <c r="M2329" s="3">
        <v>202.27</v>
      </c>
      <c r="N2329" s="2" t="s">
        <v>133</v>
      </c>
      <c r="O2329" s="2" t="s">
        <v>24</v>
      </c>
      <c r="P2329" s="2" t="s">
        <v>55</v>
      </c>
      <c r="Q2329" s="2" t="s">
        <v>1693</v>
      </c>
      <c r="R2329" s="2" t="s">
        <v>49</v>
      </c>
    </row>
    <row r="2330" spans="1:18" x14ac:dyDescent="0.25">
      <c r="A2330" s="2" t="s">
        <v>3211</v>
      </c>
      <c r="B2330" s="6">
        <v>45662</v>
      </c>
      <c r="C2330" s="2" t="s">
        <v>3212</v>
      </c>
      <c r="D2330" s="2" t="s">
        <v>302</v>
      </c>
      <c r="E2330" s="2" t="s">
        <v>102</v>
      </c>
      <c r="F2330" s="2" t="s">
        <v>103</v>
      </c>
      <c r="G2330" s="2">
        <v>2</v>
      </c>
      <c r="H2330" s="3">
        <v>343.56</v>
      </c>
      <c r="I2330" s="2">
        <v>0</v>
      </c>
      <c r="J2330" s="3">
        <v>0</v>
      </c>
      <c r="K2330" s="3">
        <v>687.12</v>
      </c>
      <c r="L2330" s="3">
        <v>432.64</v>
      </c>
      <c r="M2330" s="3">
        <v>254.48</v>
      </c>
      <c r="N2330" s="2" t="s">
        <v>47</v>
      </c>
      <c r="O2330" s="2" t="s">
        <v>24</v>
      </c>
      <c r="P2330" s="2" t="s">
        <v>25</v>
      </c>
      <c r="Q2330" s="2" t="s">
        <v>3102</v>
      </c>
      <c r="R2330" s="2" t="s">
        <v>49</v>
      </c>
    </row>
    <row r="2331" spans="1:18" x14ac:dyDescent="0.25">
      <c r="A2331" s="2" t="s">
        <v>4239</v>
      </c>
      <c r="B2331" s="6">
        <v>45662</v>
      </c>
      <c r="C2331" s="2" t="s">
        <v>633</v>
      </c>
      <c r="D2331" s="2" t="s">
        <v>2058</v>
      </c>
      <c r="E2331" s="2" t="s">
        <v>544</v>
      </c>
      <c r="F2331" s="2" t="s">
        <v>545</v>
      </c>
      <c r="G2331" s="2">
        <v>3</v>
      </c>
      <c r="H2331" s="3">
        <v>392.79</v>
      </c>
      <c r="I2331" s="2">
        <v>0</v>
      </c>
      <c r="J2331" s="3">
        <v>0</v>
      </c>
      <c r="K2331" s="3">
        <v>1178.3699999999999</v>
      </c>
      <c r="L2331" s="3">
        <v>1044.99</v>
      </c>
      <c r="M2331" s="3">
        <v>133.38</v>
      </c>
      <c r="N2331" s="2" t="s">
        <v>80</v>
      </c>
      <c r="O2331" s="2" t="s">
        <v>24</v>
      </c>
      <c r="P2331" s="2" t="s">
        <v>25</v>
      </c>
      <c r="Q2331" s="2" t="s">
        <v>2560</v>
      </c>
      <c r="R2331" s="2" t="s">
        <v>49</v>
      </c>
    </row>
    <row r="2332" spans="1:18" x14ac:dyDescent="0.25">
      <c r="A2332" s="2" t="s">
        <v>1152</v>
      </c>
      <c r="B2332" s="6">
        <v>45777</v>
      </c>
      <c r="C2332" s="2" t="s">
        <v>1153</v>
      </c>
      <c r="D2332" s="2" t="s">
        <v>124</v>
      </c>
      <c r="E2332" s="2" t="s">
        <v>366</v>
      </c>
      <c r="F2332" s="2" t="s">
        <v>367</v>
      </c>
      <c r="G2332" s="2">
        <v>1</v>
      </c>
      <c r="H2332" s="3">
        <v>397.22</v>
      </c>
      <c r="I2332" s="2">
        <v>0</v>
      </c>
      <c r="J2332" s="3">
        <v>0</v>
      </c>
      <c r="K2332" s="3">
        <v>397.22</v>
      </c>
      <c r="L2332" s="3">
        <v>319.37</v>
      </c>
      <c r="M2332" s="3">
        <v>77.849999999999994</v>
      </c>
      <c r="N2332" s="2" t="s">
        <v>40</v>
      </c>
      <c r="O2332" s="2" t="s">
        <v>24</v>
      </c>
      <c r="P2332" s="2" t="s">
        <v>33</v>
      </c>
      <c r="Q2332" s="2" t="s">
        <v>1154</v>
      </c>
      <c r="R2332" s="2" t="s">
        <v>49</v>
      </c>
    </row>
    <row r="2333" spans="1:18" x14ac:dyDescent="0.25">
      <c r="A2333" s="2" t="s">
        <v>2388</v>
      </c>
      <c r="B2333" s="6">
        <v>45777</v>
      </c>
      <c r="C2333" s="2" t="s">
        <v>2069</v>
      </c>
      <c r="D2333" s="2" t="s">
        <v>280</v>
      </c>
      <c r="E2333" s="2" t="s">
        <v>209</v>
      </c>
      <c r="F2333" s="2" t="s">
        <v>210</v>
      </c>
      <c r="G2333" s="2">
        <v>2</v>
      </c>
      <c r="H2333" s="3">
        <v>124.84</v>
      </c>
      <c r="I2333" s="2">
        <v>5</v>
      </c>
      <c r="J2333" s="3">
        <v>12.48</v>
      </c>
      <c r="K2333" s="3">
        <v>237.2</v>
      </c>
      <c r="L2333" s="3">
        <v>194.7</v>
      </c>
      <c r="M2333" s="3">
        <v>42.5</v>
      </c>
      <c r="N2333" s="2" t="s">
        <v>68</v>
      </c>
      <c r="O2333" s="2" t="s">
        <v>24</v>
      </c>
      <c r="P2333" s="2" t="s">
        <v>55</v>
      </c>
      <c r="Q2333" s="2" t="s">
        <v>2389</v>
      </c>
      <c r="R2333" s="2" t="s">
        <v>49</v>
      </c>
    </row>
    <row r="2334" spans="1:18" x14ac:dyDescent="0.25">
      <c r="A2334" s="2" t="s">
        <v>2808</v>
      </c>
      <c r="B2334" s="6">
        <v>45777</v>
      </c>
      <c r="C2334" s="2" t="s">
        <v>336</v>
      </c>
      <c r="D2334" s="2" t="s">
        <v>203</v>
      </c>
      <c r="E2334" s="2" t="s">
        <v>380</v>
      </c>
      <c r="F2334" s="2" t="s">
        <v>381</v>
      </c>
      <c r="G2334" s="2">
        <v>3</v>
      </c>
      <c r="H2334" s="3">
        <v>205.93</v>
      </c>
      <c r="I2334" s="2">
        <v>0</v>
      </c>
      <c r="J2334" s="3">
        <v>0</v>
      </c>
      <c r="K2334" s="3">
        <v>617.79</v>
      </c>
      <c r="L2334" s="3">
        <v>510.6</v>
      </c>
      <c r="M2334" s="3">
        <v>107.19</v>
      </c>
      <c r="N2334" s="2" t="s">
        <v>80</v>
      </c>
      <c r="O2334" s="2" t="s">
        <v>24</v>
      </c>
      <c r="P2334" s="2" t="s">
        <v>33</v>
      </c>
      <c r="Q2334" s="2" t="s">
        <v>2809</v>
      </c>
      <c r="R2334" s="2" t="s">
        <v>49</v>
      </c>
    </row>
    <row r="2335" spans="1:18" x14ac:dyDescent="0.25">
      <c r="A2335" s="2" t="s">
        <v>3181</v>
      </c>
      <c r="B2335" s="6">
        <v>45777</v>
      </c>
      <c r="C2335" s="2" t="s">
        <v>3182</v>
      </c>
      <c r="D2335" s="2" t="s">
        <v>539</v>
      </c>
      <c r="E2335" s="2" t="s">
        <v>1343</v>
      </c>
      <c r="F2335" s="2" t="s">
        <v>1344</v>
      </c>
      <c r="G2335" s="2">
        <v>3</v>
      </c>
      <c r="H2335" s="3">
        <v>251.73</v>
      </c>
      <c r="I2335" s="2">
        <v>0</v>
      </c>
      <c r="J2335" s="3">
        <v>0</v>
      </c>
      <c r="K2335" s="3">
        <v>755.19</v>
      </c>
      <c r="L2335" s="3">
        <v>631.55999999999995</v>
      </c>
      <c r="M2335" s="3">
        <v>123.63</v>
      </c>
      <c r="N2335" s="2" t="s">
        <v>47</v>
      </c>
      <c r="O2335" s="2" t="s">
        <v>24</v>
      </c>
      <c r="P2335" s="2" t="s">
        <v>25</v>
      </c>
      <c r="Q2335" s="2" t="s">
        <v>1417</v>
      </c>
      <c r="R2335" s="2" t="s">
        <v>49</v>
      </c>
    </row>
    <row r="2336" spans="1:18" x14ac:dyDescent="0.25">
      <c r="A2336" s="2" t="s">
        <v>4077</v>
      </c>
      <c r="B2336" s="6">
        <v>45777</v>
      </c>
      <c r="C2336" s="2" t="s">
        <v>1532</v>
      </c>
      <c r="D2336" s="2" t="s">
        <v>2391</v>
      </c>
      <c r="E2336" s="2" t="s">
        <v>321</v>
      </c>
      <c r="F2336" s="2" t="s">
        <v>322</v>
      </c>
      <c r="G2336" s="2">
        <v>6</v>
      </c>
      <c r="H2336" s="3">
        <v>151.56</v>
      </c>
      <c r="I2336" s="2">
        <v>10</v>
      </c>
      <c r="J2336" s="3">
        <v>90.94</v>
      </c>
      <c r="K2336" s="3">
        <v>818.42</v>
      </c>
      <c r="L2336" s="3">
        <v>767.88</v>
      </c>
      <c r="M2336" s="3">
        <v>50.54</v>
      </c>
      <c r="N2336" s="2" t="s">
        <v>40</v>
      </c>
      <c r="O2336" s="2" t="s">
        <v>24</v>
      </c>
      <c r="P2336" s="2" t="s">
        <v>25</v>
      </c>
      <c r="Q2336" s="2" t="s">
        <v>3146</v>
      </c>
      <c r="R2336" s="2" t="s">
        <v>49</v>
      </c>
    </row>
    <row r="2337" spans="1:18" x14ac:dyDescent="0.25">
      <c r="A2337" s="2" t="s">
        <v>2786</v>
      </c>
      <c r="B2337" s="6">
        <v>45776</v>
      </c>
      <c r="C2337" s="2" t="s">
        <v>2787</v>
      </c>
      <c r="D2337" s="2" t="s">
        <v>755</v>
      </c>
      <c r="E2337" s="2" t="s">
        <v>847</v>
      </c>
      <c r="F2337" s="2" t="s">
        <v>239</v>
      </c>
      <c r="G2337" s="2">
        <v>4</v>
      </c>
      <c r="H2337" s="3">
        <v>442.14</v>
      </c>
      <c r="I2337" s="2">
        <v>5</v>
      </c>
      <c r="J2337" s="3">
        <v>88.43</v>
      </c>
      <c r="K2337" s="3">
        <v>1680.13</v>
      </c>
      <c r="L2337" s="3">
        <v>1407.48</v>
      </c>
      <c r="M2337" s="3">
        <v>272.64999999999998</v>
      </c>
      <c r="N2337" s="2" t="s">
        <v>47</v>
      </c>
      <c r="O2337" s="2" t="s">
        <v>24</v>
      </c>
      <c r="P2337" s="2" t="s">
        <v>55</v>
      </c>
      <c r="Q2337" s="2" t="s">
        <v>2017</v>
      </c>
      <c r="R2337" s="2" t="s">
        <v>49</v>
      </c>
    </row>
    <row r="2338" spans="1:18" x14ac:dyDescent="0.25">
      <c r="A2338" s="2" t="s">
        <v>3744</v>
      </c>
      <c r="B2338" s="6">
        <v>45776</v>
      </c>
      <c r="C2338" s="2" t="s">
        <v>3094</v>
      </c>
      <c r="D2338" s="2" t="s">
        <v>89</v>
      </c>
      <c r="E2338" s="2" t="s">
        <v>847</v>
      </c>
      <c r="F2338" s="2" t="s">
        <v>1691</v>
      </c>
      <c r="G2338" s="2">
        <v>2</v>
      </c>
      <c r="H2338" s="3">
        <v>38.659999999999997</v>
      </c>
      <c r="I2338" s="2">
        <v>15</v>
      </c>
      <c r="J2338" s="3">
        <v>11.6</v>
      </c>
      <c r="K2338" s="3">
        <v>65.72</v>
      </c>
      <c r="L2338" s="3">
        <v>64.8</v>
      </c>
      <c r="M2338" s="3">
        <v>0.92</v>
      </c>
      <c r="N2338" s="2" t="s">
        <v>23</v>
      </c>
      <c r="O2338" s="2" t="s">
        <v>24</v>
      </c>
      <c r="P2338" s="2" t="s">
        <v>25</v>
      </c>
      <c r="Q2338" s="2" t="s">
        <v>3745</v>
      </c>
      <c r="R2338" s="2" t="s">
        <v>49</v>
      </c>
    </row>
    <row r="2339" spans="1:18" x14ac:dyDescent="0.25">
      <c r="A2339" s="2" t="s">
        <v>3918</v>
      </c>
      <c r="B2339" s="6">
        <v>45776</v>
      </c>
      <c r="C2339" s="2" t="s">
        <v>1624</v>
      </c>
      <c r="D2339" s="2" t="s">
        <v>723</v>
      </c>
      <c r="E2339" s="2" t="s">
        <v>544</v>
      </c>
      <c r="F2339" s="2" t="s">
        <v>545</v>
      </c>
      <c r="G2339" s="2">
        <v>8</v>
      </c>
      <c r="H2339" s="3">
        <v>430.64</v>
      </c>
      <c r="I2339" s="2">
        <v>0</v>
      </c>
      <c r="J2339" s="3">
        <v>0</v>
      </c>
      <c r="K2339" s="3">
        <v>3445.12</v>
      </c>
      <c r="L2339" s="3">
        <v>2412.56</v>
      </c>
      <c r="M2339" s="3">
        <v>1032.56</v>
      </c>
      <c r="N2339" s="2" t="s">
        <v>133</v>
      </c>
      <c r="O2339" s="2" t="s">
        <v>24</v>
      </c>
      <c r="P2339" s="2" t="s">
        <v>33</v>
      </c>
      <c r="Q2339" s="2" t="s">
        <v>1204</v>
      </c>
      <c r="R2339" s="2" t="s">
        <v>49</v>
      </c>
    </row>
    <row r="2340" spans="1:18" x14ac:dyDescent="0.25">
      <c r="A2340" s="2" t="s">
        <v>4296</v>
      </c>
      <c r="B2340" s="6">
        <v>45776</v>
      </c>
      <c r="C2340" s="2" t="s">
        <v>1441</v>
      </c>
      <c r="D2340" s="2" t="s">
        <v>905</v>
      </c>
      <c r="E2340" s="2" t="s">
        <v>285</v>
      </c>
      <c r="F2340" s="2" t="s">
        <v>667</v>
      </c>
      <c r="G2340" s="2">
        <v>4</v>
      </c>
      <c r="H2340" s="3">
        <v>504.49</v>
      </c>
      <c r="I2340" s="2">
        <v>5</v>
      </c>
      <c r="J2340" s="3">
        <v>100.9</v>
      </c>
      <c r="K2340" s="3">
        <v>1917.06</v>
      </c>
      <c r="L2340" s="3">
        <v>1590.76</v>
      </c>
      <c r="M2340" s="3">
        <v>326.3</v>
      </c>
      <c r="N2340" s="2" t="s">
        <v>23</v>
      </c>
      <c r="O2340" s="2" t="s">
        <v>24</v>
      </c>
      <c r="P2340" s="2" t="s">
        <v>55</v>
      </c>
      <c r="Q2340" s="2" t="s">
        <v>3102</v>
      </c>
      <c r="R2340" s="2" t="s">
        <v>49</v>
      </c>
    </row>
    <row r="2341" spans="1:18" x14ac:dyDescent="0.25">
      <c r="A2341" s="2" t="s">
        <v>4387</v>
      </c>
      <c r="B2341" s="6">
        <v>45776</v>
      </c>
      <c r="C2341" s="2" t="s">
        <v>1384</v>
      </c>
      <c r="D2341" s="2" t="s">
        <v>1678</v>
      </c>
      <c r="E2341" s="2" t="s">
        <v>238</v>
      </c>
      <c r="F2341" s="2" t="s">
        <v>3117</v>
      </c>
      <c r="G2341" s="2">
        <v>4</v>
      </c>
      <c r="H2341" s="3">
        <v>371.16</v>
      </c>
      <c r="I2341" s="2">
        <v>10</v>
      </c>
      <c r="J2341" s="3">
        <v>148.46</v>
      </c>
      <c r="K2341" s="3">
        <v>1336.18</v>
      </c>
      <c r="L2341" s="3">
        <v>1064.4000000000001</v>
      </c>
      <c r="M2341" s="3">
        <v>271.77999999999997</v>
      </c>
      <c r="N2341" s="2" t="s">
        <v>133</v>
      </c>
      <c r="O2341" s="2" t="s">
        <v>24</v>
      </c>
      <c r="P2341" s="2" t="s">
        <v>25</v>
      </c>
      <c r="Q2341" s="2" t="s">
        <v>1291</v>
      </c>
      <c r="R2341" s="2" t="s">
        <v>49</v>
      </c>
    </row>
    <row r="2342" spans="1:18" x14ac:dyDescent="0.25">
      <c r="A2342" s="2" t="s">
        <v>517</v>
      </c>
      <c r="B2342" s="6">
        <v>45775</v>
      </c>
      <c r="C2342" s="2" t="s">
        <v>283</v>
      </c>
      <c r="D2342" s="2" t="s">
        <v>518</v>
      </c>
      <c r="E2342" s="2" t="s">
        <v>519</v>
      </c>
      <c r="F2342" s="2" t="s">
        <v>520</v>
      </c>
      <c r="G2342" s="2">
        <v>6</v>
      </c>
      <c r="H2342" s="3">
        <v>465.55</v>
      </c>
      <c r="I2342" s="2">
        <v>15</v>
      </c>
      <c r="J2342" s="3">
        <v>419</v>
      </c>
      <c r="K2342" s="3">
        <v>2374.3000000000002</v>
      </c>
      <c r="L2342" s="3">
        <v>2047.44</v>
      </c>
      <c r="M2342" s="3">
        <v>326.86</v>
      </c>
      <c r="N2342" s="2" t="s">
        <v>80</v>
      </c>
      <c r="O2342" s="2" t="s">
        <v>24</v>
      </c>
      <c r="P2342" s="2" t="s">
        <v>25</v>
      </c>
      <c r="Q2342" s="2" t="s">
        <v>521</v>
      </c>
      <c r="R2342" s="2" t="s">
        <v>49</v>
      </c>
    </row>
    <row r="2343" spans="1:18" x14ac:dyDescent="0.25">
      <c r="A2343" s="2" t="s">
        <v>1292</v>
      </c>
      <c r="B2343" s="6">
        <v>45775</v>
      </c>
      <c r="C2343" s="2" t="s">
        <v>961</v>
      </c>
      <c r="D2343" s="2" t="s">
        <v>253</v>
      </c>
      <c r="E2343" s="2" t="s">
        <v>1063</v>
      </c>
      <c r="F2343" s="2" t="s">
        <v>1064</v>
      </c>
      <c r="G2343" s="2">
        <v>1</v>
      </c>
      <c r="H2343" s="3">
        <v>219.39</v>
      </c>
      <c r="I2343" s="2">
        <v>0</v>
      </c>
      <c r="J2343" s="3">
        <v>0</v>
      </c>
      <c r="K2343" s="3">
        <v>219.39</v>
      </c>
      <c r="L2343" s="3">
        <v>195.44</v>
      </c>
      <c r="M2343" s="3">
        <v>23.95</v>
      </c>
      <c r="N2343" s="2" t="s">
        <v>80</v>
      </c>
      <c r="O2343" s="2" t="s">
        <v>24</v>
      </c>
      <c r="P2343" s="2" t="s">
        <v>25</v>
      </c>
      <c r="Q2343" s="2" t="s">
        <v>1293</v>
      </c>
      <c r="R2343" s="2" t="s">
        <v>49</v>
      </c>
    </row>
    <row r="2344" spans="1:18" x14ac:dyDescent="0.25">
      <c r="A2344" s="2" t="s">
        <v>1680</v>
      </c>
      <c r="B2344" s="6">
        <v>45775</v>
      </c>
      <c r="C2344" s="2" t="s">
        <v>1681</v>
      </c>
      <c r="D2344" s="2" t="s">
        <v>1194</v>
      </c>
      <c r="E2344" s="2" t="s">
        <v>1682</v>
      </c>
      <c r="F2344" s="2" t="s">
        <v>1375</v>
      </c>
      <c r="G2344" s="2">
        <v>1</v>
      </c>
      <c r="H2344" s="3">
        <v>109.69</v>
      </c>
      <c r="I2344" s="2">
        <v>0</v>
      </c>
      <c r="J2344" s="3">
        <v>0</v>
      </c>
      <c r="K2344" s="3">
        <v>109.69</v>
      </c>
      <c r="L2344" s="3">
        <v>92.96</v>
      </c>
      <c r="M2344" s="3">
        <v>16.73</v>
      </c>
      <c r="N2344" s="2" t="s">
        <v>133</v>
      </c>
      <c r="O2344" s="2" t="s">
        <v>24</v>
      </c>
      <c r="P2344" s="2" t="s">
        <v>55</v>
      </c>
      <c r="Q2344" s="2" t="s">
        <v>1683</v>
      </c>
      <c r="R2344" s="2" t="s">
        <v>49</v>
      </c>
    </row>
    <row r="2345" spans="1:18" x14ac:dyDescent="0.25">
      <c r="A2345" s="2" t="s">
        <v>2015</v>
      </c>
      <c r="B2345" s="6">
        <v>45775</v>
      </c>
      <c r="C2345" s="2" t="s">
        <v>1901</v>
      </c>
      <c r="D2345" s="2" t="s">
        <v>284</v>
      </c>
      <c r="E2345" s="2" t="s">
        <v>634</v>
      </c>
      <c r="F2345" s="2" t="s">
        <v>2016</v>
      </c>
      <c r="G2345" s="2">
        <v>7</v>
      </c>
      <c r="H2345" s="3">
        <v>75.44</v>
      </c>
      <c r="I2345" s="2">
        <v>0</v>
      </c>
      <c r="J2345" s="3">
        <v>0</v>
      </c>
      <c r="K2345" s="3">
        <v>528.08000000000004</v>
      </c>
      <c r="L2345" s="3">
        <v>380.24</v>
      </c>
      <c r="M2345" s="3">
        <v>147.84</v>
      </c>
      <c r="N2345" s="2" t="s">
        <v>40</v>
      </c>
      <c r="O2345" s="2" t="s">
        <v>24</v>
      </c>
      <c r="P2345" s="2" t="s">
        <v>25</v>
      </c>
      <c r="Q2345" s="2" t="s">
        <v>2017</v>
      </c>
      <c r="R2345" s="2" t="s">
        <v>49</v>
      </c>
    </row>
    <row r="2346" spans="1:18" x14ac:dyDescent="0.25">
      <c r="A2346" s="2" t="s">
        <v>2885</v>
      </c>
      <c r="B2346" s="6">
        <v>45775</v>
      </c>
      <c r="C2346" s="2" t="s">
        <v>1409</v>
      </c>
      <c r="D2346" s="2" t="s">
        <v>405</v>
      </c>
      <c r="E2346" s="2" t="s">
        <v>297</v>
      </c>
      <c r="F2346" s="2" t="s">
        <v>1716</v>
      </c>
      <c r="G2346" s="2">
        <v>6</v>
      </c>
      <c r="H2346" s="3">
        <v>450.69</v>
      </c>
      <c r="I2346" s="2">
        <v>5</v>
      </c>
      <c r="J2346" s="3">
        <v>135.21</v>
      </c>
      <c r="K2346" s="3">
        <v>2568.9299999999998</v>
      </c>
      <c r="L2346" s="3">
        <v>1524.3</v>
      </c>
      <c r="M2346" s="3">
        <v>1044.6300000000001</v>
      </c>
      <c r="N2346" s="2" t="s">
        <v>40</v>
      </c>
      <c r="O2346" s="2" t="s">
        <v>24</v>
      </c>
      <c r="P2346" s="2" t="s">
        <v>25</v>
      </c>
      <c r="Q2346" s="2" t="s">
        <v>2580</v>
      </c>
      <c r="R2346" s="2" t="s">
        <v>49</v>
      </c>
    </row>
    <row r="2347" spans="1:18" x14ac:dyDescent="0.25">
      <c r="A2347" s="2" t="s">
        <v>3291</v>
      </c>
      <c r="B2347" s="6">
        <v>45775</v>
      </c>
      <c r="C2347" s="2" t="s">
        <v>2235</v>
      </c>
      <c r="D2347" s="2" t="s">
        <v>432</v>
      </c>
      <c r="E2347" s="2" t="s">
        <v>550</v>
      </c>
      <c r="F2347" s="2" t="s">
        <v>1443</v>
      </c>
      <c r="G2347" s="2">
        <v>6</v>
      </c>
      <c r="H2347" s="3">
        <v>332.46</v>
      </c>
      <c r="I2347" s="2">
        <v>0</v>
      </c>
      <c r="J2347" s="3">
        <v>0</v>
      </c>
      <c r="K2347" s="3">
        <v>1994.76</v>
      </c>
      <c r="L2347" s="3">
        <v>1508.52</v>
      </c>
      <c r="M2347" s="3">
        <v>486.24</v>
      </c>
      <c r="N2347" s="2" t="s">
        <v>133</v>
      </c>
      <c r="O2347" s="2" t="s">
        <v>24</v>
      </c>
      <c r="P2347" s="2" t="s">
        <v>33</v>
      </c>
      <c r="Q2347" s="2" t="s">
        <v>2239</v>
      </c>
      <c r="R2347" s="2" t="s">
        <v>49</v>
      </c>
    </row>
    <row r="2348" spans="1:18" x14ac:dyDescent="0.25">
      <c r="A2348" s="2" t="s">
        <v>4109</v>
      </c>
      <c r="B2348" s="6">
        <v>45775</v>
      </c>
      <c r="C2348" s="2" t="s">
        <v>1457</v>
      </c>
      <c r="D2348" s="2" t="s">
        <v>158</v>
      </c>
      <c r="E2348" s="2" t="s">
        <v>198</v>
      </c>
      <c r="F2348" s="2" t="s">
        <v>199</v>
      </c>
      <c r="G2348" s="2">
        <v>3</v>
      </c>
      <c r="H2348" s="3">
        <v>318.2</v>
      </c>
      <c r="I2348" s="2">
        <v>5</v>
      </c>
      <c r="J2348" s="3">
        <v>47.73</v>
      </c>
      <c r="K2348" s="3">
        <v>906.87</v>
      </c>
      <c r="L2348" s="3">
        <v>779.79</v>
      </c>
      <c r="M2348" s="3">
        <v>127.08</v>
      </c>
      <c r="N2348" s="2" t="s">
        <v>47</v>
      </c>
      <c r="O2348" s="2" t="s">
        <v>24</v>
      </c>
      <c r="P2348" s="2" t="s">
        <v>33</v>
      </c>
      <c r="Q2348" s="2" t="s">
        <v>1925</v>
      </c>
      <c r="R2348" s="2" t="s">
        <v>49</v>
      </c>
    </row>
    <row r="2349" spans="1:18" x14ac:dyDescent="0.25">
      <c r="A2349" s="2" t="s">
        <v>4426</v>
      </c>
      <c r="B2349" s="6">
        <v>45775</v>
      </c>
      <c r="C2349" s="2" t="s">
        <v>319</v>
      </c>
      <c r="D2349" s="2" t="s">
        <v>37</v>
      </c>
      <c r="E2349" s="2" t="s">
        <v>704</v>
      </c>
      <c r="F2349" s="2" t="s">
        <v>1628</v>
      </c>
      <c r="G2349" s="2">
        <v>6</v>
      </c>
      <c r="H2349" s="3">
        <v>241.39</v>
      </c>
      <c r="I2349" s="2">
        <v>0</v>
      </c>
      <c r="J2349" s="3">
        <v>0</v>
      </c>
      <c r="K2349" s="3">
        <v>1448.34</v>
      </c>
      <c r="L2349" s="3">
        <v>1279.3800000000001</v>
      </c>
      <c r="M2349" s="3">
        <v>168.96</v>
      </c>
      <c r="N2349" s="2" t="s">
        <v>23</v>
      </c>
      <c r="O2349" s="2" t="s">
        <v>24</v>
      </c>
      <c r="P2349" s="2" t="s">
        <v>55</v>
      </c>
      <c r="Q2349" s="2" t="s">
        <v>2232</v>
      </c>
      <c r="R2349" s="2" t="s">
        <v>49</v>
      </c>
    </row>
    <row r="2350" spans="1:18" x14ac:dyDescent="0.25">
      <c r="A2350" s="2" t="s">
        <v>476</v>
      </c>
      <c r="B2350" s="6">
        <v>45774</v>
      </c>
      <c r="C2350" s="2" t="s">
        <v>477</v>
      </c>
      <c r="D2350" s="2" t="s">
        <v>65</v>
      </c>
      <c r="E2350" s="2" t="s">
        <v>478</v>
      </c>
      <c r="F2350" s="2" t="s">
        <v>479</v>
      </c>
      <c r="G2350" s="2">
        <v>6</v>
      </c>
      <c r="H2350" s="3">
        <v>187.76</v>
      </c>
      <c r="I2350" s="2">
        <v>0</v>
      </c>
      <c r="J2350" s="3">
        <v>0</v>
      </c>
      <c r="K2350" s="3">
        <v>1295.54</v>
      </c>
      <c r="L2350" s="3">
        <v>852</v>
      </c>
      <c r="M2350" s="3">
        <v>443.54</v>
      </c>
      <c r="N2350" s="2" t="s">
        <v>133</v>
      </c>
      <c r="O2350" s="2" t="s">
        <v>24</v>
      </c>
      <c r="P2350" s="2" t="s">
        <v>25</v>
      </c>
      <c r="Q2350" s="2" t="s">
        <v>480</v>
      </c>
      <c r="R2350" s="2" t="s">
        <v>27</v>
      </c>
    </row>
    <row r="2351" spans="1:18" x14ac:dyDescent="0.25">
      <c r="A2351" s="2" t="s">
        <v>1285</v>
      </c>
      <c r="B2351" s="6">
        <v>45774</v>
      </c>
      <c r="C2351" s="2" t="s">
        <v>1286</v>
      </c>
      <c r="D2351" s="2" t="s">
        <v>65</v>
      </c>
      <c r="E2351" s="2" t="s">
        <v>108</v>
      </c>
      <c r="F2351" s="2" t="s">
        <v>736</v>
      </c>
      <c r="G2351" s="2">
        <v>2</v>
      </c>
      <c r="H2351" s="3">
        <v>172.63</v>
      </c>
      <c r="I2351" s="2">
        <v>20</v>
      </c>
      <c r="J2351" s="3">
        <v>69.05</v>
      </c>
      <c r="K2351" s="3">
        <v>317.64</v>
      </c>
      <c r="L2351" s="3">
        <v>284</v>
      </c>
      <c r="M2351" s="3">
        <v>33.64</v>
      </c>
      <c r="N2351" s="2" t="s">
        <v>133</v>
      </c>
      <c r="O2351" s="2" t="s">
        <v>24</v>
      </c>
      <c r="P2351" s="2" t="s">
        <v>33</v>
      </c>
      <c r="Q2351" s="2" t="s">
        <v>1287</v>
      </c>
      <c r="R2351" s="2" t="s">
        <v>27</v>
      </c>
    </row>
    <row r="2352" spans="1:18" x14ac:dyDescent="0.25">
      <c r="A2352" s="2" t="s">
        <v>1557</v>
      </c>
      <c r="B2352" s="6">
        <v>45774</v>
      </c>
      <c r="C2352" s="2" t="s">
        <v>1558</v>
      </c>
      <c r="D2352" s="2" t="s">
        <v>280</v>
      </c>
      <c r="E2352" s="2" t="s">
        <v>1157</v>
      </c>
      <c r="F2352" s="2" t="s">
        <v>1158</v>
      </c>
      <c r="G2352" s="2">
        <v>2</v>
      </c>
      <c r="H2352" s="3">
        <v>124.84</v>
      </c>
      <c r="I2352" s="2">
        <v>15</v>
      </c>
      <c r="J2352" s="3">
        <v>37.450000000000003</v>
      </c>
      <c r="K2352" s="3">
        <v>244.06</v>
      </c>
      <c r="L2352" s="3">
        <v>194.7</v>
      </c>
      <c r="M2352" s="3">
        <v>49.36</v>
      </c>
      <c r="N2352" s="2" t="s">
        <v>68</v>
      </c>
      <c r="O2352" s="2" t="s">
        <v>24</v>
      </c>
      <c r="P2352" s="2" t="s">
        <v>25</v>
      </c>
      <c r="Q2352" s="2" t="s">
        <v>1559</v>
      </c>
      <c r="R2352" s="2" t="s">
        <v>27</v>
      </c>
    </row>
    <row r="2353" spans="1:18" x14ac:dyDescent="0.25">
      <c r="A2353" s="2" t="s">
        <v>1880</v>
      </c>
      <c r="B2353" s="6">
        <v>45774</v>
      </c>
      <c r="C2353" s="2" t="s">
        <v>1788</v>
      </c>
      <c r="D2353" s="2" t="s">
        <v>555</v>
      </c>
      <c r="E2353" s="2" t="s">
        <v>1309</v>
      </c>
      <c r="F2353" s="2" t="s">
        <v>1881</v>
      </c>
      <c r="G2353" s="2">
        <v>4</v>
      </c>
      <c r="H2353" s="3">
        <v>491.81</v>
      </c>
      <c r="I2353" s="2">
        <v>5</v>
      </c>
      <c r="J2353" s="3">
        <v>98.36</v>
      </c>
      <c r="K2353" s="3">
        <v>2149.21</v>
      </c>
      <c r="L2353" s="3">
        <v>1462.28</v>
      </c>
      <c r="M2353" s="3">
        <v>686.93</v>
      </c>
      <c r="N2353" s="2" t="s">
        <v>23</v>
      </c>
      <c r="O2353" s="2" t="s">
        <v>24</v>
      </c>
      <c r="P2353" s="2" t="s">
        <v>55</v>
      </c>
      <c r="Q2353" s="2" t="s">
        <v>392</v>
      </c>
      <c r="R2353" s="2" t="s">
        <v>27</v>
      </c>
    </row>
    <row r="2354" spans="1:18" x14ac:dyDescent="0.25">
      <c r="A2354" s="2" t="s">
        <v>3614</v>
      </c>
      <c r="B2354" s="6">
        <v>45774</v>
      </c>
      <c r="C2354" s="2" t="s">
        <v>1389</v>
      </c>
      <c r="D2354" s="2" t="s">
        <v>158</v>
      </c>
      <c r="E2354" s="2" t="s">
        <v>864</v>
      </c>
      <c r="F2354" s="2" t="s">
        <v>3275</v>
      </c>
      <c r="G2354" s="2">
        <v>1</v>
      </c>
      <c r="H2354" s="3">
        <v>306.62</v>
      </c>
      <c r="I2354" s="2">
        <v>5</v>
      </c>
      <c r="J2354" s="3">
        <v>15.33</v>
      </c>
      <c r="K2354" s="3">
        <v>334.98</v>
      </c>
      <c r="L2354" s="3">
        <v>259.93</v>
      </c>
      <c r="M2354" s="3">
        <v>75.05</v>
      </c>
      <c r="N2354" s="2" t="s">
        <v>23</v>
      </c>
      <c r="O2354" s="2" t="s">
        <v>24</v>
      </c>
      <c r="P2354" s="2" t="s">
        <v>25</v>
      </c>
      <c r="Q2354" s="2" t="s">
        <v>3615</v>
      </c>
      <c r="R2354" s="2" t="s">
        <v>27</v>
      </c>
    </row>
    <row r="2355" spans="1:18" x14ac:dyDescent="0.25">
      <c r="A2355" s="2" t="s">
        <v>3726</v>
      </c>
      <c r="B2355" s="6">
        <v>45774</v>
      </c>
      <c r="C2355" s="2" t="s">
        <v>3727</v>
      </c>
      <c r="D2355" s="2" t="s">
        <v>905</v>
      </c>
      <c r="E2355" s="2" t="s">
        <v>913</v>
      </c>
      <c r="F2355" s="2" t="s">
        <v>1589</v>
      </c>
      <c r="G2355" s="2">
        <v>2</v>
      </c>
      <c r="H2355" s="3">
        <v>464.41</v>
      </c>
      <c r="I2355" s="2">
        <v>0</v>
      </c>
      <c r="J2355" s="3">
        <v>0</v>
      </c>
      <c r="K2355" s="3">
        <v>1068.1400000000001</v>
      </c>
      <c r="L2355" s="3">
        <v>795.38</v>
      </c>
      <c r="M2355" s="3">
        <v>272.76</v>
      </c>
      <c r="N2355" s="2" t="s">
        <v>23</v>
      </c>
      <c r="O2355" s="2" t="s">
        <v>24</v>
      </c>
      <c r="P2355" s="2" t="s">
        <v>55</v>
      </c>
      <c r="Q2355" s="2" t="s">
        <v>211</v>
      </c>
      <c r="R2355" s="2" t="s">
        <v>27</v>
      </c>
    </row>
    <row r="2356" spans="1:18" x14ac:dyDescent="0.25">
      <c r="A2356" s="2" t="s">
        <v>4034</v>
      </c>
      <c r="B2356" s="6">
        <v>45774</v>
      </c>
      <c r="C2356" s="2" t="s">
        <v>2666</v>
      </c>
      <c r="D2356" s="2" t="s">
        <v>891</v>
      </c>
      <c r="E2356" s="2" t="s">
        <v>728</v>
      </c>
      <c r="F2356" s="2" t="s">
        <v>729</v>
      </c>
      <c r="G2356" s="2">
        <v>3</v>
      </c>
      <c r="H2356" s="3">
        <v>425.88</v>
      </c>
      <c r="I2356" s="2">
        <v>5</v>
      </c>
      <c r="J2356" s="3">
        <v>63.88</v>
      </c>
      <c r="K2356" s="3">
        <v>1395.82</v>
      </c>
      <c r="L2356" s="3">
        <v>1072.4100000000001</v>
      </c>
      <c r="M2356" s="3">
        <v>323.41000000000003</v>
      </c>
      <c r="N2356" s="2" t="s">
        <v>40</v>
      </c>
      <c r="O2356" s="2" t="s">
        <v>24</v>
      </c>
      <c r="P2356" s="2" t="s">
        <v>25</v>
      </c>
      <c r="Q2356" s="2" t="s">
        <v>964</v>
      </c>
      <c r="R2356" s="2" t="s">
        <v>27</v>
      </c>
    </row>
    <row r="2357" spans="1:18" x14ac:dyDescent="0.25">
      <c r="A2357" s="2" t="s">
        <v>4445</v>
      </c>
      <c r="B2357" s="6">
        <v>45774</v>
      </c>
      <c r="C2357" s="2" t="s">
        <v>2691</v>
      </c>
      <c r="D2357" s="2" t="s">
        <v>302</v>
      </c>
      <c r="E2357" s="2" t="s">
        <v>1799</v>
      </c>
      <c r="F2357" s="2" t="s">
        <v>1800</v>
      </c>
      <c r="G2357" s="2">
        <v>4</v>
      </c>
      <c r="H2357" s="3">
        <v>343.56</v>
      </c>
      <c r="I2357" s="2">
        <v>5</v>
      </c>
      <c r="J2357" s="3">
        <v>68.709999999999994</v>
      </c>
      <c r="K2357" s="3">
        <v>1501.36</v>
      </c>
      <c r="L2357" s="3">
        <v>865.28</v>
      </c>
      <c r="M2357" s="3">
        <v>636.08000000000004</v>
      </c>
      <c r="N2357" s="2" t="s">
        <v>80</v>
      </c>
      <c r="O2357" s="2" t="s">
        <v>24</v>
      </c>
      <c r="P2357" s="2" t="s">
        <v>25</v>
      </c>
      <c r="Q2357" s="2" t="s">
        <v>1254</v>
      </c>
      <c r="R2357" s="2" t="s">
        <v>27</v>
      </c>
    </row>
    <row r="2358" spans="1:18" x14ac:dyDescent="0.25">
      <c r="A2358" s="2" t="s">
        <v>403</v>
      </c>
      <c r="B2358" s="6">
        <v>45773</v>
      </c>
      <c r="C2358" s="2" t="s">
        <v>404</v>
      </c>
      <c r="D2358" s="2" t="s">
        <v>405</v>
      </c>
      <c r="E2358" s="2" t="s">
        <v>90</v>
      </c>
      <c r="F2358" s="2" t="s">
        <v>91</v>
      </c>
      <c r="G2358" s="2">
        <v>4</v>
      </c>
      <c r="H2358" s="3">
        <v>440.5</v>
      </c>
      <c r="I2358" s="2">
        <v>0</v>
      </c>
      <c r="J2358" s="3">
        <v>0</v>
      </c>
      <c r="K2358" s="3">
        <v>2026.3</v>
      </c>
      <c r="L2358" s="3">
        <v>1016.2</v>
      </c>
      <c r="M2358" s="3">
        <v>1010.1</v>
      </c>
      <c r="N2358" s="2" t="s">
        <v>23</v>
      </c>
      <c r="O2358" s="2" t="s">
        <v>24</v>
      </c>
      <c r="P2358" s="2" t="s">
        <v>25</v>
      </c>
      <c r="Q2358" s="2" t="s">
        <v>406</v>
      </c>
      <c r="R2358" s="2" t="s">
        <v>27</v>
      </c>
    </row>
    <row r="2359" spans="1:18" x14ac:dyDescent="0.25">
      <c r="A2359" s="2" t="s">
        <v>1982</v>
      </c>
      <c r="B2359" s="6">
        <v>45773</v>
      </c>
      <c r="C2359" s="2" t="s">
        <v>202</v>
      </c>
      <c r="D2359" s="2" t="s">
        <v>371</v>
      </c>
      <c r="E2359" s="2" t="s">
        <v>350</v>
      </c>
      <c r="F2359" s="2" t="s">
        <v>1983</v>
      </c>
      <c r="G2359" s="2">
        <v>1</v>
      </c>
      <c r="H2359" s="3">
        <v>380.12</v>
      </c>
      <c r="I2359" s="2">
        <v>0</v>
      </c>
      <c r="J2359" s="3">
        <v>0</v>
      </c>
      <c r="K2359" s="3">
        <v>437.14</v>
      </c>
      <c r="L2359" s="3">
        <v>309.98</v>
      </c>
      <c r="M2359" s="3">
        <v>127.16</v>
      </c>
      <c r="N2359" s="2" t="s">
        <v>68</v>
      </c>
      <c r="O2359" s="2" t="s">
        <v>24</v>
      </c>
      <c r="P2359" s="2" t="s">
        <v>25</v>
      </c>
      <c r="Q2359" s="2" t="s">
        <v>1805</v>
      </c>
      <c r="R2359" s="2" t="s">
        <v>27</v>
      </c>
    </row>
    <row r="2360" spans="1:18" x14ac:dyDescent="0.25">
      <c r="A2360" s="2" t="s">
        <v>2353</v>
      </c>
      <c r="B2360" s="6">
        <v>45773</v>
      </c>
      <c r="C2360" s="2" t="s">
        <v>2354</v>
      </c>
      <c r="D2360" s="2" t="s">
        <v>708</v>
      </c>
      <c r="E2360" s="2" t="s">
        <v>1744</v>
      </c>
      <c r="F2360" s="2" t="s">
        <v>1745</v>
      </c>
      <c r="G2360" s="2">
        <v>2</v>
      </c>
      <c r="H2360" s="3">
        <v>474.19</v>
      </c>
      <c r="I2360" s="2">
        <v>10</v>
      </c>
      <c r="J2360" s="3">
        <v>94.84</v>
      </c>
      <c r="K2360" s="3">
        <v>981.57</v>
      </c>
      <c r="L2360" s="3">
        <v>687.78</v>
      </c>
      <c r="M2360" s="3">
        <v>293.79000000000002</v>
      </c>
      <c r="N2360" s="2" t="s">
        <v>47</v>
      </c>
      <c r="O2360" s="2" t="s">
        <v>24</v>
      </c>
      <c r="P2360" s="2" t="s">
        <v>25</v>
      </c>
      <c r="Q2360" s="2" t="s">
        <v>402</v>
      </c>
      <c r="R2360" s="2" t="s">
        <v>27</v>
      </c>
    </row>
    <row r="2361" spans="1:18" x14ac:dyDescent="0.25">
      <c r="A2361" s="2" t="s">
        <v>2874</v>
      </c>
      <c r="B2361" s="6">
        <v>45773</v>
      </c>
      <c r="C2361" s="2" t="s">
        <v>2317</v>
      </c>
      <c r="D2361" s="2" t="s">
        <v>555</v>
      </c>
      <c r="E2361" s="2" t="s">
        <v>248</v>
      </c>
      <c r="F2361" s="2" t="s">
        <v>249</v>
      </c>
      <c r="G2361" s="2">
        <v>2</v>
      </c>
      <c r="H2361" s="3">
        <v>491.81</v>
      </c>
      <c r="I2361" s="2">
        <v>0</v>
      </c>
      <c r="J2361" s="3">
        <v>0</v>
      </c>
      <c r="K2361" s="3">
        <v>1131.1600000000001</v>
      </c>
      <c r="L2361" s="3">
        <v>731.14</v>
      </c>
      <c r="M2361" s="3">
        <v>400.02</v>
      </c>
      <c r="N2361" s="2" t="s">
        <v>80</v>
      </c>
      <c r="O2361" s="2" t="s">
        <v>24</v>
      </c>
      <c r="P2361" s="2" t="s">
        <v>25</v>
      </c>
      <c r="Q2361" s="2" t="s">
        <v>1933</v>
      </c>
      <c r="R2361" s="2" t="s">
        <v>27</v>
      </c>
    </row>
    <row r="2362" spans="1:18" x14ac:dyDescent="0.25">
      <c r="A2362" s="2" t="s">
        <v>3036</v>
      </c>
      <c r="B2362" s="6">
        <v>45773</v>
      </c>
      <c r="C2362" s="2" t="s">
        <v>1581</v>
      </c>
      <c r="D2362" s="2" t="s">
        <v>1678</v>
      </c>
      <c r="E2362" s="2" t="s">
        <v>544</v>
      </c>
      <c r="F2362" s="2" t="s">
        <v>545</v>
      </c>
      <c r="G2362" s="2">
        <v>4</v>
      </c>
      <c r="H2362" s="3">
        <v>342.27</v>
      </c>
      <c r="I2362" s="2">
        <v>0</v>
      </c>
      <c r="J2362" s="3">
        <v>0</v>
      </c>
      <c r="K2362" s="3">
        <v>1574.44</v>
      </c>
      <c r="L2362" s="3">
        <v>1064.4000000000001</v>
      </c>
      <c r="M2362" s="3">
        <v>510.04</v>
      </c>
      <c r="N2362" s="2" t="s">
        <v>40</v>
      </c>
      <c r="O2362" s="2" t="s">
        <v>24</v>
      </c>
      <c r="P2362" s="2" t="s">
        <v>33</v>
      </c>
      <c r="Q2362" s="2" t="s">
        <v>3037</v>
      </c>
      <c r="R2362" s="2" t="s">
        <v>27</v>
      </c>
    </row>
    <row r="2363" spans="1:18" x14ac:dyDescent="0.25">
      <c r="A2363" s="2" t="s">
        <v>3249</v>
      </c>
      <c r="B2363" s="6">
        <v>45773</v>
      </c>
      <c r="C2363" s="2" t="s">
        <v>508</v>
      </c>
      <c r="D2363" s="2" t="s">
        <v>449</v>
      </c>
      <c r="E2363" s="2" t="s">
        <v>120</v>
      </c>
      <c r="F2363" s="2" t="s">
        <v>766</v>
      </c>
      <c r="G2363" s="2">
        <v>8</v>
      </c>
      <c r="H2363" s="3">
        <v>446.35</v>
      </c>
      <c r="I2363" s="2">
        <v>20</v>
      </c>
      <c r="J2363" s="3">
        <v>714.16</v>
      </c>
      <c r="K2363" s="3">
        <v>3285.14</v>
      </c>
      <c r="L2363" s="3">
        <v>2561.52</v>
      </c>
      <c r="M2363" s="3">
        <v>723.62</v>
      </c>
      <c r="N2363" s="2" t="s">
        <v>23</v>
      </c>
      <c r="O2363" s="2" t="s">
        <v>24</v>
      </c>
      <c r="P2363" s="2" t="s">
        <v>55</v>
      </c>
      <c r="Q2363" s="2" t="s">
        <v>3250</v>
      </c>
      <c r="R2363" s="2" t="s">
        <v>27</v>
      </c>
    </row>
    <row r="2364" spans="1:18" x14ac:dyDescent="0.25">
      <c r="A2364" s="2" t="s">
        <v>3360</v>
      </c>
      <c r="B2364" s="6">
        <v>45773</v>
      </c>
      <c r="C2364" s="2" t="s">
        <v>1168</v>
      </c>
      <c r="D2364" s="2" t="s">
        <v>237</v>
      </c>
      <c r="E2364" s="2" t="s">
        <v>125</v>
      </c>
      <c r="F2364" s="2" t="s">
        <v>410</v>
      </c>
      <c r="G2364" s="2">
        <v>8</v>
      </c>
      <c r="H2364" s="3">
        <v>611.84</v>
      </c>
      <c r="I2364" s="2">
        <v>10</v>
      </c>
      <c r="J2364" s="3">
        <v>489.47</v>
      </c>
      <c r="K2364" s="3">
        <v>5066.04</v>
      </c>
      <c r="L2364" s="3">
        <v>2691.2</v>
      </c>
      <c r="M2364" s="3">
        <v>2374.84</v>
      </c>
      <c r="N2364" s="2" t="s">
        <v>80</v>
      </c>
      <c r="O2364" s="2" t="s">
        <v>345</v>
      </c>
      <c r="P2364" s="2" t="s">
        <v>25</v>
      </c>
      <c r="Q2364" s="2" t="s">
        <v>2663</v>
      </c>
      <c r="R2364" s="2" t="s">
        <v>27</v>
      </c>
    </row>
    <row r="2365" spans="1:18" x14ac:dyDescent="0.25">
      <c r="A2365" s="2" t="s">
        <v>3862</v>
      </c>
      <c r="B2365" s="6">
        <v>45773</v>
      </c>
      <c r="C2365" s="2" t="s">
        <v>3310</v>
      </c>
      <c r="D2365" s="2" t="s">
        <v>530</v>
      </c>
      <c r="E2365" s="2" t="s">
        <v>297</v>
      </c>
      <c r="F2365" s="2" t="s">
        <v>298</v>
      </c>
      <c r="G2365" s="2">
        <v>3</v>
      </c>
      <c r="H2365" s="3">
        <v>125.15</v>
      </c>
      <c r="I2365" s="2">
        <v>20</v>
      </c>
      <c r="J2365" s="3">
        <v>75.09</v>
      </c>
      <c r="K2365" s="3">
        <v>345.41</v>
      </c>
      <c r="L2365" s="3">
        <v>287.10000000000002</v>
      </c>
      <c r="M2365" s="3">
        <v>58.31</v>
      </c>
      <c r="N2365" s="2" t="s">
        <v>80</v>
      </c>
      <c r="O2365" s="2" t="s">
        <v>24</v>
      </c>
      <c r="P2365" s="2" t="s">
        <v>25</v>
      </c>
      <c r="Q2365" s="2" t="s">
        <v>1263</v>
      </c>
      <c r="R2365" s="2" t="s">
        <v>27</v>
      </c>
    </row>
    <row r="2366" spans="1:18" x14ac:dyDescent="0.25">
      <c r="A2366" s="2" t="s">
        <v>4013</v>
      </c>
      <c r="B2366" s="6">
        <v>45773</v>
      </c>
      <c r="C2366" s="2" t="s">
        <v>1538</v>
      </c>
      <c r="D2366" s="2" t="s">
        <v>337</v>
      </c>
      <c r="E2366" s="2" t="s">
        <v>887</v>
      </c>
      <c r="F2366" s="2" t="s">
        <v>4014</v>
      </c>
      <c r="G2366" s="2">
        <v>5</v>
      </c>
      <c r="H2366" s="3">
        <v>197.81</v>
      </c>
      <c r="I2366" s="2">
        <v>15</v>
      </c>
      <c r="J2366" s="3">
        <v>148.36000000000001</v>
      </c>
      <c r="K2366" s="3">
        <v>966.79</v>
      </c>
      <c r="L2366" s="3">
        <v>678.3</v>
      </c>
      <c r="M2366" s="3">
        <v>288.49</v>
      </c>
      <c r="N2366" s="2" t="s">
        <v>40</v>
      </c>
      <c r="O2366" s="2" t="s">
        <v>24</v>
      </c>
      <c r="P2366" s="2" t="s">
        <v>25</v>
      </c>
      <c r="Q2366" s="2" t="s">
        <v>2451</v>
      </c>
      <c r="R2366" s="2" t="s">
        <v>27</v>
      </c>
    </row>
    <row r="2367" spans="1:18" x14ac:dyDescent="0.25">
      <c r="A2367" s="2" t="s">
        <v>4104</v>
      </c>
      <c r="B2367" s="6">
        <v>45773</v>
      </c>
      <c r="C2367" s="2" t="s">
        <v>1901</v>
      </c>
      <c r="D2367" s="2" t="s">
        <v>59</v>
      </c>
      <c r="E2367" s="2" t="s">
        <v>704</v>
      </c>
      <c r="F2367" s="2" t="s">
        <v>2654</v>
      </c>
      <c r="G2367" s="2">
        <v>5</v>
      </c>
      <c r="H2367" s="3">
        <v>389.31</v>
      </c>
      <c r="I2367" s="2">
        <v>0</v>
      </c>
      <c r="J2367" s="3">
        <v>0</v>
      </c>
      <c r="K2367" s="3">
        <v>2238.5300000000002</v>
      </c>
      <c r="L2367" s="3">
        <v>1358.9</v>
      </c>
      <c r="M2367" s="3">
        <v>879.63</v>
      </c>
      <c r="N2367" s="2" t="s">
        <v>40</v>
      </c>
      <c r="O2367" s="2" t="s">
        <v>24</v>
      </c>
      <c r="P2367" s="2" t="s">
        <v>55</v>
      </c>
      <c r="Q2367" s="2" t="s">
        <v>1182</v>
      </c>
      <c r="R2367" s="2" t="s">
        <v>27</v>
      </c>
    </row>
    <row r="2368" spans="1:18" x14ac:dyDescent="0.25">
      <c r="A2368" s="2" t="s">
        <v>4245</v>
      </c>
      <c r="B2368" s="6">
        <v>45773</v>
      </c>
      <c r="C2368" s="2" t="s">
        <v>1731</v>
      </c>
      <c r="D2368" s="2" t="s">
        <v>77</v>
      </c>
      <c r="E2368" s="2" t="s">
        <v>38</v>
      </c>
      <c r="F2368" s="2" t="s">
        <v>2067</v>
      </c>
      <c r="G2368" s="2">
        <v>6</v>
      </c>
      <c r="H2368" s="3">
        <v>143.56</v>
      </c>
      <c r="I2368" s="2">
        <v>0</v>
      </c>
      <c r="J2368" s="3">
        <v>0</v>
      </c>
      <c r="K2368" s="3">
        <v>990.56</v>
      </c>
      <c r="L2368" s="3">
        <v>703.62</v>
      </c>
      <c r="M2368" s="3">
        <v>286.94</v>
      </c>
      <c r="N2368" s="2" t="s">
        <v>47</v>
      </c>
      <c r="O2368" s="2" t="s">
        <v>24</v>
      </c>
      <c r="P2368" s="2" t="s">
        <v>55</v>
      </c>
      <c r="Q2368" s="2" t="s">
        <v>1587</v>
      </c>
      <c r="R2368" s="2" t="s">
        <v>27</v>
      </c>
    </row>
    <row r="2369" spans="1:18" x14ac:dyDescent="0.25">
      <c r="A2369" s="2" t="s">
        <v>2107</v>
      </c>
      <c r="B2369" s="6">
        <v>45772</v>
      </c>
      <c r="C2369" s="2" t="s">
        <v>1074</v>
      </c>
      <c r="D2369" s="2" t="s">
        <v>708</v>
      </c>
      <c r="E2369" s="2" t="s">
        <v>31</v>
      </c>
      <c r="F2369" s="2" t="s">
        <v>32</v>
      </c>
      <c r="G2369" s="2">
        <v>5</v>
      </c>
      <c r="H2369" s="3">
        <v>474.19</v>
      </c>
      <c r="I2369" s="2">
        <v>0</v>
      </c>
      <c r="J2369" s="3">
        <v>0</v>
      </c>
      <c r="K2369" s="3">
        <v>2370.9499999999998</v>
      </c>
      <c r="L2369" s="3">
        <v>1719.45</v>
      </c>
      <c r="M2369" s="3">
        <v>651.5</v>
      </c>
      <c r="N2369" s="2" t="s">
        <v>47</v>
      </c>
      <c r="O2369" s="2" t="s">
        <v>24</v>
      </c>
      <c r="P2369" s="2" t="s">
        <v>55</v>
      </c>
      <c r="Q2369" s="2" t="s">
        <v>683</v>
      </c>
      <c r="R2369" s="2" t="s">
        <v>49</v>
      </c>
    </row>
    <row r="2370" spans="1:18" x14ac:dyDescent="0.25">
      <c r="A2370" s="2" t="s">
        <v>2412</v>
      </c>
      <c r="B2370" s="6">
        <v>45772</v>
      </c>
      <c r="C2370" s="2" t="s">
        <v>1029</v>
      </c>
      <c r="D2370" s="2" t="s">
        <v>745</v>
      </c>
      <c r="E2370" s="2" t="s">
        <v>366</v>
      </c>
      <c r="F2370" s="2" t="s">
        <v>896</v>
      </c>
      <c r="G2370" s="2">
        <v>5</v>
      </c>
      <c r="H2370" s="3">
        <v>190.75</v>
      </c>
      <c r="I2370" s="2">
        <v>10</v>
      </c>
      <c r="J2370" s="3">
        <v>95.38</v>
      </c>
      <c r="K2370" s="3">
        <v>858.37</v>
      </c>
      <c r="L2370" s="3">
        <v>511.15</v>
      </c>
      <c r="M2370" s="3">
        <v>347.22</v>
      </c>
      <c r="N2370" s="2" t="s">
        <v>68</v>
      </c>
      <c r="O2370" s="2" t="s">
        <v>345</v>
      </c>
      <c r="P2370" s="2" t="s">
        <v>25</v>
      </c>
      <c r="Q2370" s="2" t="s">
        <v>2413</v>
      </c>
      <c r="R2370" s="2" t="s">
        <v>49</v>
      </c>
    </row>
    <row r="2371" spans="1:18" x14ac:dyDescent="0.25">
      <c r="A2371" s="2" t="s">
        <v>3008</v>
      </c>
      <c r="B2371" s="6">
        <v>45771</v>
      </c>
      <c r="C2371" s="2" t="s">
        <v>295</v>
      </c>
      <c r="D2371" s="2" t="s">
        <v>186</v>
      </c>
      <c r="E2371" s="2" t="s">
        <v>519</v>
      </c>
      <c r="F2371" s="2" t="s">
        <v>520</v>
      </c>
      <c r="G2371" s="2">
        <v>7</v>
      </c>
      <c r="H2371" s="3">
        <v>237.06</v>
      </c>
      <c r="I2371" s="2">
        <v>0</v>
      </c>
      <c r="J2371" s="3">
        <v>0</v>
      </c>
      <c r="K2371" s="3">
        <v>1659.42</v>
      </c>
      <c r="L2371" s="3">
        <v>1239.21</v>
      </c>
      <c r="M2371" s="3">
        <v>420.21</v>
      </c>
      <c r="N2371" s="2" t="s">
        <v>133</v>
      </c>
      <c r="O2371" s="2" t="s">
        <v>24</v>
      </c>
      <c r="P2371" s="2" t="s">
        <v>33</v>
      </c>
      <c r="Q2371" s="2" t="s">
        <v>1147</v>
      </c>
      <c r="R2371" s="2" t="s">
        <v>49</v>
      </c>
    </row>
    <row r="2372" spans="1:18" x14ac:dyDescent="0.25">
      <c r="A2372" s="2" t="s">
        <v>3955</v>
      </c>
      <c r="B2372" s="6">
        <v>45771</v>
      </c>
      <c r="C2372" s="2" t="s">
        <v>1955</v>
      </c>
      <c r="D2372" s="2" t="s">
        <v>365</v>
      </c>
      <c r="E2372" s="2" t="s">
        <v>519</v>
      </c>
      <c r="F2372" s="2" t="s">
        <v>520</v>
      </c>
      <c r="G2372" s="2">
        <v>4</v>
      </c>
      <c r="H2372" s="3">
        <v>459.58</v>
      </c>
      <c r="I2372" s="2">
        <v>0</v>
      </c>
      <c r="J2372" s="3">
        <v>0</v>
      </c>
      <c r="K2372" s="3">
        <v>1838.32</v>
      </c>
      <c r="L2372" s="3">
        <v>1547.56</v>
      </c>
      <c r="M2372" s="3">
        <v>290.76</v>
      </c>
      <c r="N2372" s="2" t="s">
        <v>80</v>
      </c>
      <c r="O2372" s="2" t="s">
        <v>24</v>
      </c>
      <c r="P2372" s="2" t="s">
        <v>25</v>
      </c>
      <c r="Q2372" s="2" t="s">
        <v>3449</v>
      </c>
      <c r="R2372" s="2" t="s">
        <v>49</v>
      </c>
    </row>
    <row r="2373" spans="1:18" x14ac:dyDescent="0.25">
      <c r="A2373" s="2" t="s">
        <v>3353</v>
      </c>
      <c r="B2373" s="6">
        <v>45770</v>
      </c>
      <c r="C2373" s="2" t="s">
        <v>383</v>
      </c>
      <c r="D2373" s="2" t="s">
        <v>1156</v>
      </c>
      <c r="E2373" s="2" t="s">
        <v>1157</v>
      </c>
      <c r="F2373" s="2" t="s">
        <v>1158</v>
      </c>
      <c r="G2373" s="2">
        <v>8</v>
      </c>
      <c r="H2373" s="3">
        <v>168.72</v>
      </c>
      <c r="I2373" s="2">
        <v>5</v>
      </c>
      <c r="J2373" s="3">
        <v>67.489999999999995</v>
      </c>
      <c r="K2373" s="3">
        <v>1282.27</v>
      </c>
      <c r="L2373" s="3">
        <v>873.68</v>
      </c>
      <c r="M2373" s="3">
        <v>408.59</v>
      </c>
      <c r="N2373" s="2" t="s">
        <v>40</v>
      </c>
      <c r="O2373" s="2" t="s">
        <v>24</v>
      </c>
      <c r="P2373" s="2" t="s">
        <v>25</v>
      </c>
      <c r="Q2373" s="2" t="s">
        <v>3354</v>
      </c>
      <c r="R2373" s="2" t="s">
        <v>49</v>
      </c>
    </row>
    <row r="2374" spans="1:18" x14ac:dyDescent="0.25">
      <c r="A2374" s="2" t="s">
        <v>3739</v>
      </c>
      <c r="B2374" s="6">
        <v>45770</v>
      </c>
      <c r="C2374" s="2" t="s">
        <v>2609</v>
      </c>
      <c r="D2374" s="2" t="s">
        <v>1225</v>
      </c>
      <c r="E2374" s="2" t="s">
        <v>681</v>
      </c>
      <c r="F2374" s="2" t="s">
        <v>2601</v>
      </c>
      <c r="G2374" s="2">
        <v>4</v>
      </c>
      <c r="H2374" s="3">
        <v>182.3</v>
      </c>
      <c r="I2374" s="2">
        <v>0</v>
      </c>
      <c r="J2374" s="3">
        <v>0</v>
      </c>
      <c r="K2374" s="3">
        <v>729.2</v>
      </c>
      <c r="L2374" s="3">
        <v>430.4</v>
      </c>
      <c r="M2374" s="3">
        <v>298.8</v>
      </c>
      <c r="N2374" s="2" t="s">
        <v>68</v>
      </c>
      <c r="O2374" s="2" t="s">
        <v>24</v>
      </c>
      <c r="P2374" s="2" t="s">
        <v>25</v>
      </c>
      <c r="Q2374" s="2" t="s">
        <v>2300</v>
      </c>
      <c r="R2374" s="2" t="s">
        <v>49</v>
      </c>
    </row>
    <row r="2375" spans="1:18" x14ac:dyDescent="0.25">
      <c r="A2375" s="2" t="s">
        <v>4489</v>
      </c>
      <c r="B2375" s="6">
        <v>45770</v>
      </c>
      <c r="C2375" s="2" t="s">
        <v>855</v>
      </c>
      <c r="D2375" s="2" t="s">
        <v>84</v>
      </c>
      <c r="E2375" s="2" t="s">
        <v>1936</v>
      </c>
      <c r="F2375" s="2" t="s">
        <v>3426</v>
      </c>
      <c r="G2375" s="2">
        <v>8</v>
      </c>
      <c r="H2375" s="3">
        <v>276.87</v>
      </c>
      <c r="I2375" s="2">
        <v>5</v>
      </c>
      <c r="J2375" s="3">
        <v>110.75</v>
      </c>
      <c r="K2375" s="3">
        <v>2104.21</v>
      </c>
      <c r="L2375" s="3">
        <v>1552.48</v>
      </c>
      <c r="M2375" s="3">
        <v>551.73</v>
      </c>
      <c r="N2375" s="2" t="s">
        <v>47</v>
      </c>
      <c r="O2375" s="2" t="s">
        <v>24</v>
      </c>
      <c r="P2375" s="2" t="s">
        <v>25</v>
      </c>
      <c r="Q2375" s="2" t="s">
        <v>418</v>
      </c>
      <c r="R2375" s="2" t="s">
        <v>49</v>
      </c>
    </row>
    <row r="2376" spans="1:18" x14ac:dyDescent="0.25">
      <c r="A2376" s="2" t="s">
        <v>1304</v>
      </c>
      <c r="B2376" s="6">
        <v>45769</v>
      </c>
      <c r="C2376" s="2" t="s">
        <v>670</v>
      </c>
      <c r="D2376" s="2" t="s">
        <v>1305</v>
      </c>
      <c r="E2376" s="2" t="s">
        <v>350</v>
      </c>
      <c r="F2376" s="2" t="s">
        <v>351</v>
      </c>
      <c r="G2376" s="2">
        <v>1</v>
      </c>
      <c r="H2376" s="3">
        <v>490.22</v>
      </c>
      <c r="I2376" s="2">
        <v>15</v>
      </c>
      <c r="J2376" s="3">
        <v>73.53</v>
      </c>
      <c r="K2376" s="3">
        <v>416.69</v>
      </c>
      <c r="L2376" s="3">
        <v>373.58</v>
      </c>
      <c r="M2376" s="3">
        <v>43.11</v>
      </c>
      <c r="N2376" s="2" t="s">
        <v>40</v>
      </c>
      <c r="O2376" s="2" t="s">
        <v>24</v>
      </c>
      <c r="P2376" s="2" t="s">
        <v>55</v>
      </c>
      <c r="Q2376" s="2" t="s">
        <v>435</v>
      </c>
      <c r="R2376" s="2" t="s">
        <v>49</v>
      </c>
    </row>
    <row r="2377" spans="1:18" x14ac:dyDescent="0.25">
      <c r="A2377" s="2" t="s">
        <v>2817</v>
      </c>
      <c r="B2377" s="6">
        <v>45769</v>
      </c>
      <c r="C2377" s="2" t="s">
        <v>2364</v>
      </c>
      <c r="D2377" s="2" t="s">
        <v>680</v>
      </c>
      <c r="E2377" s="2" t="s">
        <v>2009</v>
      </c>
      <c r="F2377" s="2" t="s">
        <v>2136</v>
      </c>
      <c r="G2377" s="2">
        <v>7</v>
      </c>
      <c r="H2377" s="3">
        <v>158.27000000000001</v>
      </c>
      <c r="I2377" s="2">
        <v>5</v>
      </c>
      <c r="J2377" s="3">
        <v>55.39</v>
      </c>
      <c r="K2377" s="3">
        <v>1052.5</v>
      </c>
      <c r="L2377" s="3">
        <v>965.65</v>
      </c>
      <c r="M2377" s="3">
        <v>86.85</v>
      </c>
      <c r="N2377" s="2" t="s">
        <v>133</v>
      </c>
      <c r="O2377" s="2" t="s">
        <v>24</v>
      </c>
      <c r="P2377" s="2" t="s">
        <v>25</v>
      </c>
      <c r="Q2377" s="2" t="s">
        <v>2487</v>
      </c>
      <c r="R2377" s="2" t="s">
        <v>49</v>
      </c>
    </row>
    <row r="2378" spans="1:18" x14ac:dyDescent="0.25">
      <c r="A2378" s="2" t="s">
        <v>2919</v>
      </c>
      <c r="B2378" s="6">
        <v>45769</v>
      </c>
      <c r="C2378" s="2" t="s">
        <v>604</v>
      </c>
      <c r="D2378" s="2" t="s">
        <v>30</v>
      </c>
      <c r="E2378" s="2" t="s">
        <v>248</v>
      </c>
      <c r="F2378" s="2" t="s">
        <v>249</v>
      </c>
      <c r="G2378" s="2">
        <v>3</v>
      </c>
      <c r="H2378" s="3">
        <v>459.1</v>
      </c>
      <c r="I2378" s="2">
        <v>10</v>
      </c>
      <c r="J2378" s="3">
        <v>137.72999999999999</v>
      </c>
      <c r="K2378" s="3">
        <v>1239.57</v>
      </c>
      <c r="L2378" s="3">
        <v>1140.24</v>
      </c>
      <c r="M2378" s="3">
        <v>99.33</v>
      </c>
      <c r="N2378" s="2" t="s">
        <v>80</v>
      </c>
      <c r="O2378" s="2" t="s">
        <v>24</v>
      </c>
      <c r="P2378" s="2" t="s">
        <v>25</v>
      </c>
      <c r="Q2378" s="2" t="s">
        <v>1477</v>
      </c>
      <c r="R2378" s="2" t="s">
        <v>49</v>
      </c>
    </row>
    <row r="2379" spans="1:18" x14ac:dyDescent="0.25">
      <c r="A2379" s="2" t="s">
        <v>3385</v>
      </c>
      <c r="B2379" s="6">
        <v>45769</v>
      </c>
      <c r="C2379" s="2" t="s">
        <v>3386</v>
      </c>
      <c r="D2379" s="2" t="s">
        <v>1650</v>
      </c>
      <c r="E2379" s="2" t="s">
        <v>1893</v>
      </c>
      <c r="F2379" s="2" t="s">
        <v>528</v>
      </c>
      <c r="G2379" s="2">
        <v>3</v>
      </c>
      <c r="H2379" s="3">
        <v>232.2</v>
      </c>
      <c r="I2379" s="2">
        <v>20</v>
      </c>
      <c r="J2379" s="3">
        <v>139.32</v>
      </c>
      <c r="K2379" s="3">
        <v>557.28</v>
      </c>
      <c r="L2379" s="3">
        <v>482.94</v>
      </c>
      <c r="M2379" s="3">
        <v>74.34</v>
      </c>
      <c r="N2379" s="2" t="s">
        <v>133</v>
      </c>
      <c r="O2379" s="2" t="s">
        <v>24</v>
      </c>
      <c r="P2379" s="2" t="s">
        <v>25</v>
      </c>
      <c r="Q2379" s="2" t="s">
        <v>1879</v>
      </c>
      <c r="R2379" s="2" t="s">
        <v>49</v>
      </c>
    </row>
    <row r="2380" spans="1:18" x14ac:dyDescent="0.25">
      <c r="A2380" s="2" t="s">
        <v>3914</v>
      </c>
      <c r="B2380" s="6">
        <v>45769</v>
      </c>
      <c r="C2380" s="2" t="s">
        <v>1416</v>
      </c>
      <c r="D2380" s="2" t="s">
        <v>499</v>
      </c>
      <c r="E2380" s="2" t="s">
        <v>460</v>
      </c>
      <c r="F2380" s="2" t="s">
        <v>461</v>
      </c>
      <c r="G2380" s="2">
        <v>4</v>
      </c>
      <c r="H2380" s="3">
        <v>401.06</v>
      </c>
      <c r="I2380" s="2">
        <v>15</v>
      </c>
      <c r="J2380" s="3">
        <v>240.64</v>
      </c>
      <c r="K2380" s="3">
        <v>1363.6</v>
      </c>
      <c r="L2380" s="3">
        <v>1389.88</v>
      </c>
      <c r="M2380" s="3">
        <v>-26.28</v>
      </c>
      <c r="N2380" s="2" t="s">
        <v>47</v>
      </c>
      <c r="O2380" s="2" t="s">
        <v>24</v>
      </c>
      <c r="P2380" s="2" t="s">
        <v>33</v>
      </c>
      <c r="Q2380" s="2" t="s">
        <v>3438</v>
      </c>
      <c r="R2380" s="2" t="s">
        <v>49</v>
      </c>
    </row>
    <row r="2381" spans="1:18" x14ac:dyDescent="0.25">
      <c r="A2381" s="2" t="s">
        <v>3997</v>
      </c>
      <c r="B2381" s="6">
        <v>45769</v>
      </c>
      <c r="C2381" s="2" t="s">
        <v>2961</v>
      </c>
      <c r="D2381" s="2" t="s">
        <v>231</v>
      </c>
      <c r="E2381" s="2" t="s">
        <v>1398</v>
      </c>
      <c r="F2381" s="2" t="s">
        <v>1598</v>
      </c>
      <c r="G2381" s="2">
        <v>2</v>
      </c>
      <c r="H2381" s="3">
        <v>418.79</v>
      </c>
      <c r="I2381" s="2">
        <v>10</v>
      </c>
      <c r="J2381" s="3">
        <v>83.76</v>
      </c>
      <c r="K2381" s="3">
        <v>753.82</v>
      </c>
      <c r="L2381" s="3">
        <v>617.88</v>
      </c>
      <c r="M2381" s="3">
        <v>135.94</v>
      </c>
      <c r="N2381" s="2" t="s">
        <v>68</v>
      </c>
      <c r="O2381" s="2" t="s">
        <v>24</v>
      </c>
      <c r="P2381" s="2" t="s">
        <v>25</v>
      </c>
      <c r="Q2381" s="2" t="s">
        <v>845</v>
      </c>
      <c r="R2381" s="2" t="s">
        <v>49</v>
      </c>
    </row>
    <row r="2382" spans="1:18" x14ac:dyDescent="0.25">
      <c r="A2382" s="2" t="s">
        <v>4545</v>
      </c>
      <c r="B2382" s="6">
        <v>45769</v>
      </c>
      <c r="C2382" s="2" t="s">
        <v>3412</v>
      </c>
      <c r="D2382" s="2" t="s">
        <v>414</v>
      </c>
      <c r="E2382" s="2" t="s">
        <v>1621</v>
      </c>
      <c r="F2382" s="2" t="s">
        <v>1622</v>
      </c>
      <c r="G2382" s="2">
        <v>1</v>
      </c>
      <c r="H2382" s="3">
        <v>96.72</v>
      </c>
      <c r="I2382" s="2">
        <v>15</v>
      </c>
      <c r="J2382" s="3">
        <v>14.51</v>
      </c>
      <c r="K2382" s="3">
        <v>82.21</v>
      </c>
      <c r="L2382" s="3">
        <v>79.819999999999993</v>
      </c>
      <c r="M2382" s="3">
        <v>2.39</v>
      </c>
      <c r="N2382" s="2" t="s">
        <v>133</v>
      </c>
      <c r="O2382" s="2" t="s">
        <v>24</v>
      </c>
      <c r="P2382" s="2" t="s">
        <v>25</v>
      </c>
      <c r="Q2382" s="2" t="s">
        <v>1527</v>
      </c>
      <c r="R2382" s="2" t="s">
        <v>49</v>
      </c>
    </row>
    <row r="2383" spans="1:18" x14ac:dyDescent="0.25">
      <c r="A2383" s="2" t="s">
        <v>1040</v>
      </c>
      <c r="B2383" s="6">
        <v>45768</v>
      </c>
      <c r="C2383" s="2" t="s">
        <v>1041</v>
      </c>
      <c r="D2383" s="2" t="s">
        <v>89</v>
      </c>
      <c r="E2383" s="2" t="s">
        <v>297</v>
      </c>
      <c r="F2383" s="2" t="s">
        <v>298</v>
      </c>
      <c r="G2383" s="2">
        <v>1</v>
      </c>
      <c r="H2383" s="3">
        <v>38.659999999999997</v>
      </c>
      <c r="I2383" s="2">
        <v>0</v>
      </c>
      <c r="J2383" s="3">
        <v>0</v>
      </c>
      <c r="K2383" s="3">
        <v>38.659999999999997</v>
      </c>
      <c r="L2383" s="3">
        <v>32.4</v>
      </c>
      <c r="M2383" s="3">
        <v>6.26</v>
      </c>
      <c r="N2383" s="2" t="s">
        <v>40</v>
      </c>
      <c r="O2383" s="2" t="s">
        <v>24</v>
      </c>
      <c r="P2383" s="2" t="s">
        <v>25</v>
      </c>
      <c r="Q2383" s="2" t="s">
        <v>1042</v>
      </c>
      <c r="R2383" s="2" t="s">
        <v>49</v>
      </c>
    </row>
    <row r="2384" spans="1:18" x14ac:dyDescent="0.25">
      <c r="A2384" s="2" t="s">
        <v>2369</v>
      </c>
      <c r="B2384" s="6">
        <v>45768</v>
      </c>
      <c r="C2384" s="2" t="s">
        <v>2370</v>
      </c>
      <c r="D2384" s="2" t="s">
        <v>2135</v>
      </c>
      <c r="E2384" s="2" t="s">
        <v>600</v>
      </c>
      <c r="F2384" s="2" t="s">
        <v>239</v>
      </c>
      <c r="G2384" s="2">
        <v>3</v>
      </c>
      <c r="H2384" s="3">
        <v>68.95</v>
      </c>
      <c r="I2384" s="2">
        <v>0</v>
      </c>
      <c r="J2384" s="3">
        <v>0</v>
      </c>
      <c r="K2384" s="3">
        <v>206.85</v>
      </c>
      <c r="L2384" s="3">
        <v>173.67</v>
      </c>
      <c r="M2384" s="3">
        <v>33.18</v>
      </c>
      <c r="N2384" s="2" t="s">
        <v>47</v>
      </c>
      <c r="O2384" s="2" t="s">
        <v>24</v>
      </c>
      <c r="P2384" s="2" t="s">
        <v>25</v>
      </c>
      <c r="Q2384" s="2" t="s">
        <v>1380</v>
      </c>
      <c r="R2384" s="2" t="s">
        <v>49</v>
      </c>
    </row>
    <row r="2385" spans="1:18" x14ac:dyDescent="0.25">
      <c r="A2385" s="2" t="s">
        <v>4512</v>
      </c>
      <c r="B2385" s="6">
        <v>45768</v>
      </c>
      <c r="C2385" s="2" t="s">
        <v>4513</v>
      </c>
      <c r="D2385" s="2" t="s">
        <v>509</v>
      </c>
      <c r="E2385" s="2" t="s">
        <v>950</v>
      </c>
      <c r="F2385" s="2" t="s">
        <v>1896</v>
      </c>
      <c r="G2385" s="2">
        <v>4</v>
      </c>
      <c r="H2385" s="3">
        <v>291.93</v>
      </c>
      <c r="I2385" s="2">
        <v>15</v>
      </c>
      <c r="J2385" s="3">
        <v>175.16</v>
      </c>
      <c r="K2385" s="3">
        <v>992.56</v>
      </c>
      <c r="L2385" s="3">
        <v>1014.8</v>
      </c>
      <c r="M2385" s="3">
        <v>-22.24</v>
      </c>
      <c r="N2385" s="2" t="s">
        <v>80</v>
      </c>
      <c r="O2385" s="2" t="s">
        <v>24</v>
      </c>
      <c r="P2385" s="2" t="s">
        <v>25</v>
      </c>
      <c r="Q2385" s="2" t="s">
        <v>2172</v>
      </c>
      <c r="R2385" s="2" t="s">
        <v>49</v>
      </c>
    </row>
    <row r="2386" spans="1:18" x14ac:dyDescent="0.25">
      <c r="A2386" s="2" t="s">
        <v>229</v>
      </c>
      <c r="B2386" s="6">
        <v>45767</v>
      </c>
      <c r="C2386" s="2" t="s">
        <v>230</v>
      </c>
      <c r="D2386" s="2" t="s">
        <v>231</v>
      </c>
      <c r="E2386" s="2" t="s">
        <v>232</v>
      </c>
      <c r="F2386" s="2" t="s">
        <v>233</v>
      </c>
      <c r="G2386" s="2">
        <v>3</v>
      </c>
      <c r="H2386" s="3">
        <v>418.79</v>
      </c>
      <c r="I2386" s="2">
        <v>0</v>
      </c>
      <c r="J2386" s="3">
        <v>0</v>
      </c>
      <c r="K2386" s="3">
        <v>1444.83</v>
      </c>
      <c r="L2386" s="3">
        <v>926.82</v>
      </c>
      <c r="M2386" s="3">
        <v>518.01</v>
      </c>
      <c r="N2386" s="2" t="s">
        <v>133</v>
      </c>
      <c r="O2386" s="2" t="s">
        <v>24</v>
      </c>
      <c r="P2386" s="2" t="s">
        <v>55</v>
      </c>
      <c r="Q2386" s="2" t="s">
        <v>234</v>
      </c>
      <c r="R2386" s="2" t="s">
        <v>27</v>
      </c>
    </row>
    <row r="2387" spans="1:18" x14ac:dyDescent="0.25">
      <c r="A2387" s="2" t="s">
        <v>522</v>
      </c>
      <c r="B2387" s="6">
        <v>45767</v>
      </c>
      <c r="C2387" s="2" t="s">
        <v>383</v>
      </c>
      <c r="D2387" s="2" t="s">
        <v>197</v>
      </c>
      <c r="E2387" s="2" t="s">
        <v>523</v>
      </c>
      <c r="F2387" s="2" t="s">
        <v>524</v>
      </c>
      <c r="G2387" s="2">
        <v>8</v>
      </c>
      <c r="H2387" s="3">
        <v>124.7</v>
      </c>
      <c r="I2387" s="2">
        <v>15</v>
      </c>
      <c r="J2387" s="3">
        <v>149.63999999999999</v>
      </c>
      <c r="K2387" s="3">
        <v>975.15</v>
      </c>
      <c r="L2387" s="3">
        <v>871.36</v>
      </c>
      <c r="M2387" s="3">
        <v>103.79</v>
      </c>
      <c r="N2387" s="2" t="s">
        <v>47</v>
      </c>
      <c r="O2387" s="2" t="s">
        <v>24</v>
      </c>
      <c r="P2387" s="2" t="s">
        <v>25</v>
      </c>
      <c r="Q2387" s="2" t="s">
        <v>525</v>
      </c>
      <c r="R2387" s="2" t="s">
        <v>27</v>
      </c>
    </row>
    <row r="2388" spans="1:18" x14ac:dyDescent="0.25">
      <c r="A2388" s="2" t="s">
        <v>609</v>
      </c>
      <c r="B2388" s="6">
        <v>45767</v>
      </c>
      <c r="C2388" s="2" t="s">
        <v>610</v>
      </c>
      <c r="D2388" s="2" t="s">
        <v>611</v>
      </c>
      <c r="E2388" s="2" t="s">
        <v>612</v>
      </c>
      <c r="F2388" s="2" t="s">
        <v>613</v>
      </c>
      <c r="G2388" s="2">
        <v>4</v>
      </c>
      <c r="H2388" s="3">
        <v>339.13</v>
      </c>
      <c r="I2388" s="2">
        <v>0</v>
      </c>
      <c r="J2388" s="3">
        <v>0</v>
      </c>
      <c r="K2388" s="3">
        <v>1560</v>
      </c>
      <c r="L2388" s="3">
        <v>1002.72</v>
      </c>
      <c r="M2388" s="3">
        <v>557.28</v>
      </c>
      <c r="N2388" s="2" t="s">
        <v>23</v>
      </c>
      <c r="O2388" s="2" t="s">
        <v>24</v>
      </c>
      <c r="P2388" s="2" t="s">
        <v>25</v>
      </c>
      <c r="Q2388" s="2" t="s">
        <v>614</v>
      </c>
      <c r="R2388" s="2" t="s">
        <v>27</v>
      </c>
    </row>
    <row r="2389" spans="1:18" x14ac:dyDescent="0.25">
      <c r="A2389" s="2" t="s">
        <v>645</v>
      </c>
      <c r="B2389" s="6">
        <v>45767</v>
      </c>
      <c r="C2389" s="2" t="s">
        <v>646</v>
      </c>
      <c r="D2389" s="2" t="s">
        <v>647</v>
      </c>
      <c r="E2389" s="2" t="s">
        <v>125</v>
      </c>
      <c r="F2389" s="2" t="s">
        <v>648</v>
      </c>
      <c r="G2389" s="2">
        <v>1</v>
      </c>
      <c r="H2389" s="3">
        <v>123.11</v>
      </c>
      <c r="I2389" s="2">
        <v>0</v>
      </c>
      <c r="J2389" s="3">
        <v>0</v>
      </c>
      <c r="K2389" s="3">
        <v>141.58000000000001</v>
      </c>
      <c r="L2389" s="3">
        <v>91.18</v>
      </c>
      <c r="M2389" s="3">
        <v>50.4</v>
      </c>
      <c r="N2389" s="2" t="s">
        <v>23</v>
      </c>
      <c r="O2389" s="2" t="s">
        <v>345</v>
      </c>
      <c r="P2389" s="2" t="s">
        <v>55</v>
      </c>
      <c r="Q2389" s="2" t="s">
        <v>649</v>
      </c>
      <c r="R2389" s="2" t="s">
        <v>27</v>
      </c>
    </row>
    <row r="2390" spans="1:18" x14ac:dyDescent="0.25">
      <c r="A2390" s="2" t="s">
        <v>1121</v>
      </c>
      <c r="B2390" s="6">
        <v>45767</v>
      </c>
      <c r="C2390" s="2" t="s">
        <v>444</v>
      </c>
      <c r="D2390" s="2" t="s">
        <v>493</v>
      </c>
      <c r="E2390" s="2" t="s">
        <v>1066</v>
      </c>
      <c r="F2390" s="2" t="s">
        <v>471</v>
      </c>
      <c r="G2390" s="2">
        <v>8</v>
      </c>
      <c r="H2390" s="3">
        <v>238.51</v>
      </c>
      <c r="I2390" s="2">
        <v>0</v>
      </c>
      <c r="J2390" s="3">
        <v>0</v>
      </c>
      <c r="K2390" s="3">
        <v>2194.29</v>
      </c>
      <c r="L2390" s="3">
        <v>1529.6</v>
      </c>
      <c r="M2390" s="3">
        <v>664.69</v>
      </c>
      <c r="N2390" s="2" t="s">
        <v>1122</v>
      </c>
      <c r="O2390" s="2" t="s">
        <v>345</v>
      </c>
      <c r="P2390" s="2" t="s">
        <v>33</v>
      </c>
      <c r="Q2390" s="2" t="s">
        <v>1123</v>
      </c>
      <c r="R2390" s="2" t="s">
        <v>27</v>
      </c>
    </row>
    <row r="2391" spans="1:18" x14ac:dyDescent="0.25">
      <c r="A2391" s="2" t="s">
        <v>1935</v>
      </c>
      <c r="B2391" s="6">
        <v>45767</v>
      </c>
      <c r="C2391" s="2" t="s">
        <v>1019</v>
      </c>
      <c r="D2391" s="2" t="s">
        <v>1382</v>
      </c>
      <c r="E2391" s="2" t="s">
        <v>1936</v>
      </c>
      <c r="F2391" s="2" t="s">
        <v>1937</v>
      </c>
      <c r="G2391" s="2">
        <v>3</v>
      </c>
      <c r="H2391" s="3">
        <v>317.99</v>
      </c>
      <c r="I2391" s="2">
        <v>5</v>
      </c>
      <c r="J2391" s="3">
        <v>47.7</v>
      </c>
      <c r="K2391" s="3">
        <v>1042.21</v>
      </c>
      <c r="L2391" s="3">
        <v>705.15</v>
      </c>
      <c r="M2391" s="3">
        <v>337.06</v>
      </c>
      <c r="N2391" s="2" t="s">
        <v>80</v>
      </c>
      <c r="O2391" s="2" t="s">
        <v>24</v>
      </c>
      <c r="P2391" s="2" t="s">
        <v>55</v>
      </c>
      <c r="Q2391" s="2" t="s">
        <v>641</v>
      </c>
      <c r="R2391" s="2" t="s">
        <v>27</v>
      </c>
    </row>
    <row r="2392" spans="1:18" x14ac:dyDescent="0.25">
      <c r="A2392" s="2" t="s">
        <v>2994</v>
      </c>
      <c r="B2392" s="6">
        <v>45767</v>
      </c>
      <c r="C2392" s="2" t="s">
        <v>534</v>
      </c>
      <c r="D2392" s="2" t="s">
        <v>871</v>
      </c>
      <c r="E2392" s="2" t="s">
        <v>973</v>
      </c>
      <c r="F2392" s="2" t="s">
        <v>974</v>
      </c>
      <c r="G2392" s="2">
        <v>4</v>
      </c>
      <c r="H2392" s="3">
        <v>214.04</v>
      </c>
      <c r="I2392" s="2">
        <v>20</v>
      </c>
      <c r="J2392" s="3">
        <v>171.23</v>
      </c>
      <c r="K2392" s="3">
        <v>787.67</v>
      </c>
      <c r="L2392" s="3">
        <v>632.24</v>
      </c>
      <c r="M2392" s="3">
        <v>155.43</v>
      </c>
      <c r="N2392" s="2" t="s">
        <v>80</v>
      </c>
      <c r="O2392" s="2" t="s">
        <v>24</v>
      </c>
      <c r="P2392" s="2" t="s">
        <v>33</v>
      </c>
      <c r="Q2392" s="2" t="s">
        <v>1024</v>
      </c>
      <c r="R2392" s="2" t="s">
        <v>27</v>
      </c>
    </row>
    <row r="2393" spans="1:18" x14ac:dyDescent="0.25">
      <c r="A2393" s="2" t="s">
        <v>3097</v>
      </c>
      <c r="B2393" s="6">
        <v>45767</v>
      </c>
      <c r="C2393" s="2" t="s">
        <v>3098</v>
      </c>
      <c r="D2393" s="2" t="s">
        <v>572</v>
      </c>
      <c r="E2393" s="2" t="s">
        <v>303</v>
      </c>
      <c r="F2393" s="2" t="s">
        <v>892</v>
      </c>
      <c r="G2393" s="2">
        <v>2</v>
      </c>
      <c r="H2393" s="3">
        <v>46.76</v>
      </c>
      <c r="I2393" s="2">
        <v>0</v>
      </c>
      <c r="J2393" s="3">
        <v>0</v>
      </c>
      <c r="K2393" s="3">
        <v>107.55</v>
      </c>
      <c r="L2393" s="3">
        <v>73.3</v>
      </c>
      <c r="M2393" s="3">
        <v>34.25</v>
      </c>
      <c r="N2393" s="2" t="s">
        <v>133</v>
      </c>
      <c r="O2393" s="2" t="s">
        <v>24</v>
      </c>
      <c r="P2393" s="2" t="s">
        <v>25</v>
      </c>
      <c r="Q2393" s="2" t="s">
        <v>2751</v>
      </c>
      <c r="R2393" s="2" t="s">
        <v>27</v>
      </c>
    </row>
    <row r="2394" spans="1:18" x14ac:dyDescent="0.25">
      <c r="A2394" s="2" t="s">
        <v>3391</v>
      </c>
      <c r="B2394" s="6">
        <v>45767</v>
      </c>
      <c r="C2394" s="2" t="s">
        <v>1095</v>
      </c>
      <c r="D2394" s="2" t="s">
        <v>124</v>
      </c>
      <c r="E2394" s="2" t="s">
        <v>950</v>
      </c>
      <c r="F2394" s="2" t="s">
        <v>271</v>
      </c>
      <c r="G2394" s="2">
        <v>3</v>
      </c>
      <c r="H2394" s="3">
        <v>397.22</v>
      </c>
      <c r="I2394" s="2">
        <v>15</v>
      </c>
      <c r="J2394" s="3">
        <v>178.75</v>
      </c>
      <c r="K2394" s="3">
        <v>1164.8499999999999</v>
      </c>
      <c r="L2394" s="3">
        <v>958.11</v>
      </c>
      <c r="M2394" s="3">
        <v>206.74</v>
      </c>
      <c r="N2394" s="2" t="s">
        <v>23</v>
      </c>
      <c r="O2394" s="2" t="s">
        <v>24</v>
      </c>
      <c r="P2394" s="2" t="s">
        <v>55</v>
      </c>
      <c r="Q2394" s="2" t="s">
        <v>228</v>
      </c>
      <c r="R2394" s="2" t="s">
        <v>27</v>
      </c>
    </row>
    <row r="2395" spans="1:18" x14ac:dyDescent="0.25">
      <c r="A2395" s="2" t="s">
        <v>3928</v>
      </c>
      <c r="B2395" s="6">
        <v>45767</v>
      </c>
      <c r="C2395" s="2" t="s">
        <v>313</v>
      </c>
      <c r="D2395" s="2" t="s">
        <v>52</v>
      </c>
      <c r="E2395" s="2" t="s">
        <v>2224</v>
      </c>
      <c r="F2395" s="2" t="s">
        <v>1983</v>
      </c>
      <c r="G2395" s="2">
        <v>3</v>
      </c>
      <c r="H2395" s="3">
        <v>329.19</v>
      </c>
      <c r="I2395" s="2">
        <v>10</v>
      </c>
      <c r="J2395" s="3">
        <v>98.76</v>
      </c>
      <c r="K2395" s="3">
        <v>1022.13</v>
      </c>
      <c r="L2395" s="3">
        <v>738.36</v>
      </c>
      <c r="M2395" s="3">
        <v>283.77</v>
      </c>
      <c r="N2395" s="2" t="s">
        <v>40</v>
      </c>
      <c r="O2395" s="2" t="s">
        <v>24</v>
      </c>
      <c r="P2395" s="2" t="s">
        <v>25</v>
      </c>
      <c r="Q2395" s="2" t="s">
        <v>697</v>
      </c>
      <c r="R2395" s="2" t="s">
        <v>27</v>
      </c>
    </row>
    <row r="2396" spans="1:18" x14ac:dyDescent="0.25">
      <c r="A2396" s="2" t="s">
        <v>4042</v>
      </c>
      <c r="B2396" s="6">
        <v>45767</v>
      </c>
      <c r="C2396" s="2" t="s">
        <v>252</v>
      </c>
      <c r="D2396" s="2" t="s">
        <v>30</v>
      </c>
      <c r="E2396" s="2" t="s">
        <v>808</v>
      </c>
      <c r="F2396" s="2" t="s">
        <v>91</v>
      </c>
      <c r="G2396" s="2">
        <v>4</v>
      </c>
      <c r="H2396" s="3">
        <v>478.3</v>
      </c>
      <c r="I2396" s="2">
        <v>0</v>
      </c>
      <c r="J2396" s="3">
        <v>0</v>
      </c>
      <c r="K2396" s="3">
        <v>2200.1799999999998</v>
      </c>
      <c r="L2396" s="3">
        <v>1520.32</v>
      </c>
      <c r="M2396" s="3">
        <v>679.86</v>
      </c>
      <c r="N2396" s="2" t="s">
        <v>68</v>
      </c>
      <c r="O2396" s="2" t="s">
        <v>24</v>
      </c>
      <c r="P2396" s="2" t="s">
        <v>25</v>
      </c>
      <c r="Q2396" s="2" t="s">
        <v>3443</v>
      </c>
      <c r="R2396" s="2" t="s">
        <v>27</v>
      </c>
    </row>
    <row r="2397" spans="1:18" x14ac:dyDescent="0.25">
      <c r="A2397" s="2" t="s">
        <v>4580</v>
      </c>
      <c r="B2397" s="6">
        <v>45767</v>
      </c>
      <c r="C2397" s="2" t="s">
        <v>4069</v>
      </c>
      <c r="D2397" s="2" t="s">
        <v>147</v>
      </c>
      <c r="E2397" s="2" t="s">
        <v>421</v>
      </c>
      <c r="F2397" s="2" t="s">
        <v>787</v>
      </c>
      <c r="G2397" s="2">
        <v>4</v>
      </c>
      <c r="H2397" s="3">
        <v>332.73</v>
      </c>
      <c r="I2397" s="2">
        <v>20</v>
      </c>
      <c r="J2397" s="3">
        <v>266.18</v>
      </c>
      <c r="K2397" s="3">
        <v>1224.45</v>
      </c>
      <c r="L2397" s="3">
        <v>1044.8800000000001</v>
      </c>
      <c r="M2397" s="3">
        <v>179.57</v>
      </c>
      <c r="N2397" s="2" t="s">
        <v>23</v>
      </c>
      <c r="O2397" s="2" t="s">
        <v>24</v>
      </c>
      <c r="P2397" s="2" t="s">
        <v>25</v>
      </c>
      <c r="Q2397" s="2" t="s">
        <v>1647</v>
      </c>
      <c r="R2397" s="2" t="s">
        <v>27</v>
      </c>
    </row>
    <row r="2398" spans="1:18" x14ac:dyDescent="0.25">
      <c r="A2398" s="2" t="s">
        <v>430</v>
      </c>
      <c r="B2398" s="6">
        <v>45766</v>
      </c>
      <c r="C2398" s="2" t="s">
        <v>431</v>
      </c>
      <c r="D2398" s="2" t="s">
        <v>432</v>
      </c>
      <c r="E2398" s="2" t="s">
        <v>433</v>
      </c>
      <c r="F2398" s="2" t="s">
        <v>434</v>
      </c>
      <c r="G2398" s="2">
        <v>4</v>
      </c>
      <c r="H2398" s="3">
        <v>305.67</v>
      </c>
      <c r="I2398" s="2">
        <v>5</v>
      </c>
      <c r="J2398" s="3">
        <v>61.13</v>
      </c>
      <c r="K2398" s="3">
        <v>1335.78</v>
      </c>
      <c r="L2398" s="3">
        <v>1005.68</v>
      </c>
      <c r="M2398" s="3">
        <v>330.1</v>
      </c>
      <c r="N2398" s="2" t="s">
        <v>133</v>
      </c>
      <c r="O2398" s="2" t="s">
        <v>24</v>
      </c>
      <c r="P2398" s="2" t="s">
        <v>25</v>
      </c>
      <c r="Q2398" s="2" t="s">
        <v>435</v>
      </c>
      <c r="R2398" s="2" t="s">
        <v>27</v>
      </c>
    </row>
    <row r="2399" spans="1:18" x14ac:dyDescent="0.25">
      <c r="A2399" s="2" t="s">
        <v>1302</v>
      </c>
      <c r="B2399" s="6">
        <v>45766</v>
      </c>
      <c r="C2399" s="2" t="s">
        <v>863</v>
      </c>
      <c r="D2399" s="2" t="s">
        <v>89</v>
      </c>
      <c r="E2399" s="2" t="s">
        <v>795</v>
      </c>
      <c r="F2399" s="2" t="s">
        <v>991</v>
      </c>
      <c r="G2399" s="2">
        <v>1</v>
      </c>
      <c r="H2399" s="3">
        <v>38.659999999999997</v>
      </c>
      <c r="I2399" s="2">
        <v>15</v>
      </c>
      <c r="J2399" s="3">
        <v>5.8</v>
      </c>
      <c r="K2399" s="3">
        <v>37.79</v>
      </c>
      <c r="L2399" s="3">
        <v>32.4</v>
      </c>
      <c r="M2399" s="3">
        <v>5.39</v>
      </c>
      <c r="N2399" s="2" t="s">
        <v>40</v>
      </c>
      <c r="O2399" s="2" t="s">
        <v>24</v>
      </c>
      <c r="P2399" s="2" t="s">
        <v>55</v>
      </c>
      <c r="Q2399" s="2" t="s">
        <v>1303</v>
      </c>
      <c r="R2399" s="2" t="s">
        <v>27</v>
      </c>
    </row>
    <row r="2400" spans="1:18" x14ac:dyDescent="0.25">
      <c r="A2400" s="2" t="s">
        <v>1644</v>
      </c>
      <c r="B2400" s="6">
        <v>45766</v>
      </c>
      <c r="C2400" s="2" t="s">
        <v>219</v>
      </c>
      <c r="D2400" s="2" t="s">
        <v>365</v>
      </c>
      <c r="E2400" s="2" t="s">
        <v>950</v>
      </c>
      <c r="F2400" s="2" t="s">
        <v>1645</v>
      </c>
      <c r="G2400" s="2">
        <v>2</v>
      </c>
      <c r="H2400" s="3">
        <v>459.58</v>
      </c>
      <c r="I2400" s="2">
        <v>0</v>
      </c>
      <c r="J2400" s="3">
        <v>0</v>
      </c>
      <c r="K2400" s="3">
        <v>1057.03</v>
      </c>
      <c r="L2400" s="3">
        <v>773.78</v>
      </c>
      <c r="M2400" s="3">
        <v>283.25</v>
      </c>
      <c r="N2400" s="2" t="s">
        <v>80</v>
      </c>
      <c r="O2400" s="2" t="s">
        <v>24</v>
      </c>
      <c r="P2400" s="2" t="s">
        <v>25</v>
      </c>
      <c r="Q2400" s="2" t="s">
        <v>206</v>
      </c>
      <c r="R2400" s="2" t="s">
        <v>27</v>
      </c>
    </row>
    <row r="2401" spans="1:18" x14ac:dyDescent="0.25">
      <c r="A2401" s="2" t="s">
        <v>2664</v>
      </c>
      <c r="B2401" s="6">
        <v>45766</v>
      </c>
      <c r="C2401" s="2" t="s">
        <v>1034</v>
      </c>
      <c r="D2401" s="2" t="s">
        <v>65</v>
      </c>
      <c r="E2401" s="2" t="s">
        <v>204</v>
      </c>
      <c r="F2401" s="2" t="s">
        <v>205</v>
      </c>
      <c r="G2401" s="2">
        <v>1</v>
      </c>
      <c r="H2401" s="3">
        <v>172.63</v>
      </c>
      <c r="I2401" s="2">
        <v>15</v>
      </c>
      <c r="J2401" s="3">
        <v>25.89</v>
      </c>
      <c r="K2401" s="3">
        <v>168.75</v>
      </c>
      <c r="L2401" s="3">
        <v>142</v>
      </c>
      <c r="M2401" s="3">
        <v>26.75</v>
      </c>
      <c r="N2401" s="2" t="s">
        <v>80</v>
      </c>
      <c r="O2401" s="2" t="s">
        <v>24</v>
      </c>
      <c r="P2401" s="2" t="s">
        <v>25</v>
      </c>
      <c r="Q2401" s="2" t="s">
        <v>2149</v>
      </c>
      <c r="R2401" s="2" t="s">
        <v>27</v>
      </c>
    </row>
    <row r="2402" spans="1:18" x14ac:dyDescent="0.25">
      <c r="A2402" s="2" t="s">
        <v>2728</v>
      </c>
      <c r="B2402" s="6">
        <v>45766</v>
      </c>
      <c r="C2402" s="2" t="s">
        <v>651</v>
      </c>
      <c r="D2402" s="2" t="s">
        <v>680</v>
      </c>
      <c r="E2402" s="2" t="s">
        <v>816</v>
      </c>
      <c r="F2402" s="2" t="s">
        <v>1589</v>
      </c>
      <c r="G2402" s="2">
        <v>2</v>
      </c>
      <c r="H2402" s="3">
        <v>157.97999999999999</v>
      </c>
      <c r="I2402" s="2">
        <v>5</v>
      </c>
      <c r="J2402" s="3">
        <v>15.8</v>
      </c>
      <c r="K2402" s="3">
        <v>345.18</v>
      </c>
      <c r="L2402" s="3">
        <v>275.89999999999998</v>
      </c>
      <c r="M2402" s="3">
        <v>69.28</v>
      </c>
      <c r="N2402" s="2" t="s">
        <v>68</v>
      </c>
      <c r="O2402" s="2" t="s">
        <v>24</v>
      </c>
      <c r="P2402" s="2" t="s">
        <v>25</v>
      </c>
      <c r="Q2402" s="2" t="s">
        <v>1355</v>
      </c>
      <c r="R2402" s="2" t="s">
        <v>27</v>
      </c>
    </row>
    <row r="2403" spans="1:18" x14ac:dyDescent="0.25">
      <c r="A2403" s="2" t="s">
        <v>2755</v>
      </c>
      <c r="B2403" s="6">
        <v>45766</v>
      </c>
      <c r="C2403" s="2" t="s">
        <v>1256</v>
      </c>
      <c r="D2403" s="2" t="s">
        <v>405</v>
      </c>
      <c r="E2403" s="2" t="s">
        <v>715</v>
      </c>
      <c r="F2403" s="2" t="s">
        <v>1908</v>
      </c>
      <c r="G2403" s="2">
        <v>7</v>
      </c>
      <c r="H2403" s="3">
        <v>505.15</v>
      </c>
      <c r="I2403" s="2">
        <v>5</v>
      </c>
      <c r="J2403" s="3">
        <v>176.8</v>
      </c>
      <c r="K2403" s="3">
        <v>3863.14</v>
      </c>
      <c r="L2403" s="3">
        <v>1778.35</v>
      </c>
      <c r="M2403" s="3">
        <v>2084.79</v>
      </c>
      <c r="N2403" s="2" t="s">
        <v>40</v>
      </c>
      <c r="O2403" s="2" t="s">
        <v>24</v>
      </c>
      <c r="P2403" s="2" t="s">
        <v>25</v>
      </c>
      <c r="Q2403" s="2" t="s">
        <v>2756</v>
      </c>
      <c r="R2403" s="2" t="s">
        <v>27</v>
      </c>
    </row>
    <row r="2404" spans="1:18" x14ac:dyDescent="0.25">
      <c r="A2404" s="2" t="s">
        <v>3066</v>
      </c>
      <c r="B2404" s="6">
        <v>45766</v>
      </c>
      <c r="C2404" s="2" t="s">
        <v>202</v>
      </c>
      <c r="D2404" s="2" t="s">
        <v>530</v>
      </c>
      <c r="E2404" s="2" t="s">
        <v>864</v>
      </c>
      <c r="F2404" s="2" t="s">
        <v>865</v>
      </c>
      <c r="G2404" s="2">
        <v>2</v>
      </c>
      <c r="H2404" s="3">
        <v>125.15</v>
      </c>
      <c r="I2404" s="2">
        <v>10</v>
      </c>
      <c r="J2404" s="3">
        <v>25.03</v>
      </c>
      <c r="K2404" s="3">
        <v>259.06</v>
      </c>
      <c r="L2404" s="3">
        <v>191.4</v>
      </c>
      <c r="M2404" s="3">
        <v>67.66</v>
      </c>
      <c r="N2404" s="2" t="s">
        <v>40</v>
      </c>
      <c r="O2404" s="2" t="s">
        <v>24</v>
      </c>
      <c r="P2404" s="2" t="s">
        <v>55</v>
      </c>
      <c r="Q2404" s="2" t="s">
        <v>955</v>
      </c>
      <c r="R2404" s="2" t="s">
        <v>27</v>
      </c>
    </row>
    <row r="2405" spans="1:18" x14ac:dyDescent="0.25">
      <c r="A2405" s="2" t="s">
        <v>3508</v>
      </c>
      <c r="B2405" s="6">
        <v>45766</v>
      </c>
      <c r="C2405" s="2" t="s">
        <v>3494</v>
      </c>
      <c r="D2405" s="2" t="s">
        <v>2552</v>
      </c>
      <c r="E2405" s="2" t="s">
        <v>427</v>
      </c>
      <c r="F2405" s="2" t="s">
        <v>428</v>
      </c>
      <c r="G2405" s="2">
        <v>1</v>
      </c>
      <c r="H2405" s="3">
        <v>72.930000000000007</v>
      </c>
      <c r="I2405" s="2">
        <v>15</v>
      </c>
      <c r="J2405" s="3">
        <v>10.94</v>
      </c>
      <c r="K2405" s="3">
        <v>71.290000000000006</v>
      </c>
      <c r="L2405" s="3">
        <v>54.25</v>
      </c>
      <c r="M2405" s="3">
        <v>17.04</v>
      </c>
      <c r="N2405" s="2" t="s">
        <v>23</v>
      </c>
      <c r="O2405" s="2" t="s">
        <v>24</v>
      </c>
      <c r="P2405" s="2" t="s">
        <v>25</v>
      </c>
      <c r="Q2405" s="2" t="s">
        <v>3467</v>
      </c>
      <c r="R2405" s="2" t="s">
        <v>27</v>
      </c>
    </row>
    <row r="2406" spans="1:18" x14ac:dyDescent="0.25">
      <c r="A2406" s="2" t="s">
        <v>4396</v>
      </c>
      <c r="B2406" s="6">
        <v>45766</v>
      </c>
      <c r="C2406" s="2" t="s">
        <v>2807</v>
      </c>
      <c r="D2406" s="2" t="s">
        <v>802</v>
      </c>
      <c r="E2406" s="2" t="s">
        <v>355</v>
      </c>
      <c r="F2406" s="2" t="s">
        <v>356</v>
      </c>
      <c r="G2406" s="2">
        <v>3</v>
      </c>
      <c r="H2406" s="3">
        <v>298.68</v>
      </c>
      <c r="I2406" s="2">
        <v>0</v>
      </c>
      <c r="J2406" s="3">
        <v>0</v>
      </c>
      <c r="K2406" s="3">
        <v>1030.45</v>
      </c>
      <c r="L2406" s="3">
        <v>752.07</v>
      </c>
      <c r="M2406" s="3">
        <v>278.38</v>
      </c>
      <c r="N2406" s="2" t="s">
        <v>80</v>
      </c>
      <c r="O2406" s="2" t="s">
        <v>24</v>
      </c>
      <c r="P2406" s="2" t="s">
        <v>25</v>
      </c>
      <c r="Q2406" s="2" t="s">
        <v>1811</v>
      </c>
      <c r="R2406" s="2" t="s">
        <v>27</v>
      </c>
    </row>
    <row r="2407" spans="1:18" x14ac:dyDescent="0.25">
      <c r="A2407" s="2" t="s">
        <v>3046</v>
      </c>
      <c r="B2407" s="6">
        <v>45765</v>
      </c>
      <c r="C2407" s="2" t="s">
        <v>469</v>
      </c>
      <c r="D2407" s="2" t="s">
        <v>65</v>
      </c>
      <c r="E2407" s="2" t="s">
        <v>840</v>
      </c>
      <c r="F2407" s="2" t="s">
        <v>1463</v>
      </c>
      <c r="G2407" s="2">
        <v>4</v>
      </c>
      <c r="H2407" s="3">
        <v>187.54</v>
      </c>
      <c r="I2407" s="2">
        <v>15</v>
      </c>
      <c r="J2407" s="3">
        <v>112.52</v>
      </c>
      <c r="K2407" s="3">
        <v>637.64</v>
      </c>
      <c r="L2407" s="3">
        <v>568</v>
      </c>
      <c r="M2407" s="3">
        <v>69.64</v>
      </c>
      <c r="N2407" s="2" t="s">
        <v>40</v>
      </c>
      <c r="O2407" s="2" t="s">
        <v>24</v>
      </c>
      <c r="P2407" s="2" t="s">
        <v>25</v>
      </c>
      <c r="Q2407" s="2" t="s">
        <v>116</v>
      </c>
      <c r="R2407" s="2" t="s">
        <v>49</v>
      </c>
    </row>
    <row r="2408" spans="1:18" x14ac:dyDescent="0.25">
      <c r="A2408" s="2" t="s">
        <v>3129</v>
      </c>
      <c r="B2408" s="6">
        <v>45765</v>
      </c>
      <c r="C2408" s="2" t="s">
        <v>2285</v>
      </c>
      <c r="D2408" s="2" t="s">
        <v>107</v>
      </c>
      <c r="E2408" s="2" t="s">
        <v>950</v>
      </c>
      <c r="F2408" s="2" t="s">
        <v>2318</v>
      </c>
      <c r="G2408" s="2">
        <v>4</v>
      </c>
      <c r="H2408" s="3">
        <v>59.92</v>
      </c>
      <c r="I2408" s="2">
        <v>0</v>
      </c>
      <c r="J2408" s="3">
        <v>0</v>
      </c>
      <c r="K2408" s="3">
        <v>239.68</v>
      </c>
      <c r="L2408" s="3">
        <v>192.6</v>
      </c>
      <c r="M2408" s="3">
        <v>47.08</v>
      </c>
      <c r="N2408" s="2" t="s">
        <v>23</v>
      </c>
      <c r="O2408" s="2" t="s">
        <v>24</v>
      </c>
      <c r="P2408" s="2" t="s">
        <v>25</v>
      </c>
      <c r="Q2408" s="2" t="s">
        <v>2330</v>
      </c>
      <c r="R2408" s="2" t="s">
        <v>49</v>
      </c>
    </row>
    <row r="2409" spans="1:18" x14ac:dyDescent="0.25">
      <c r="A2409" s="2" t="s">
        <v>3147</v>
      </c>
      <c r="B2409" s="6">
        <v>45765</v>
      </c>
      <c r="C2409" s="2" t="s">
        <v>527</v>
      </c>
      <c r="D2409" s="2" t="s">
        <v>581</v>
      </c>
      <c r="E2409" s="2" t="s">
        <v>623</v>
      </c>
      <c r="F2409" s="2" t="s">
        <v>1125</v>
      </c>
      <c r="G2409" s="2">
        <v>3</v>
      </c>
      <c r="H2409" s="3">
        <v>139.21</v>
      </c>
      <c r="I2409" s="2">
        <v>0</v>
      </c>
      <c r="J2409" s="3">
        <v>0</v>
      </c>
      <c r="K2409" s="3">
        <v>417.63</v>
      </c>
      <c r="L2409" s="3">
        <v>320.97000000000003</v>
      </c>
      <c r="M2409" s="3">
        <v>96.66</v>
      </c>
      <c r="N2409" s="2" t="s">
        <v>47</v>
      </c>
      <c r="O2409" s="2" t="s">
        <v>24</v>
      </c>
      <c r="P2409" s="2" t="s">
        <v>25</v>
      </c>
      <c r="Q2409" s="2" t="s">
        <v>1779</v>
      </c>
      <c r="R2409" s="2" t="s">
        <v>49</v>
      </c>
    </row>
    <row r="2410" spans="1:18" x14ac:dyDescent="0.25">
      <c r="A2410" s="2" t="s">
        <v>2763</v>
      </c>
      <c r="B2410" s="6">
        <v>45764</v>
      </c>
      <c r="C2410" s="2" t="s">
        <v>1240</v>
      </c>
      <c r="D2410" s="2" t="s">
        <v>751</v>
      </c>
      <c r="E2410" s="2" t="s">
        <v>38</v>
      </c>
      <c r="F2410" s="2" t="s">
        <v>2643</v>
      </c>
      <c r="G2410" s="2">
        <v>3</v>
      </c>
      <c r="H2410" s="3">
        <v>153.84</v>
      </c>
      <c r="I2410" s="2">
        <v>5</v>
      </c>
      <c r="J2410" s="3">
        <v>23.08</v>
      </c>
      <c r="K2410" s="3">
        <v>438.44</v>
      </c>
      <c r="L2410" s="3">
        <v>382.44</v>
      </c>
      <c r="M2410" s="3">
        <v>56</v>
      </c>
      <c r="N2410" s="2" t="s">
        <v>47</v>
      </c>
      <c r="O2410" s="2" t="s">
        <v>24</v>
      </c>
      <c r="P2410" s="2" t="s">
        <v>25</v>
      </c>
      <c r="Q2410" s="2" t="s">
        <v>435</v>
      </c>
      <c r="R2410" s="2" t="s">
        <v>49</v>
      </c>
    </row>
    <row r="2411" spans="1:18" x14ac:dyDescent="0.25">
      <c r="A2411" s="2" t="s">
        <v>3224</v>
      </c>
      <c r="B2411" s="6">
        <v>45764</v>
      </c>
      <c r="C2411" s="2" t="s">
        <v>3225</v>
      </c>
      <c r="D2411" s="2" t="s">
        <v>611</v>
      </c>
      <c r="E2411" s="2" t="s">
        <v>808</v>
      </c>
      <c r="F2411" s="2" t="s">
        <v>873</v>
      </c>
      <c r="G2411" s="2">
        <v>1</v>
      </c>
      <c r="H2411" s="3">
        <v>339.13</v>
      </c>
      <c r="I2411" s="2">
        <v>20</v>
      </c>
      <c r="J2411" s="3">
        <v>67.83</v>
      </c>
      <c r="K2411" s="3">
        <v>271.3</v>
      </c>
      <c r="L2411" s="3">
        <v>250.68</v>
      </c>
      <c r="M2411" s="3">
        <v>20.62</v>
      </c>
      <c r="N2411" s="2" t="s">
        <v>68</v>
      </c>
      <c r="O2411" s="2" t="s">
        <v>24</v>
      </c>
      <c r="P2411" s="2" t="s">
        <v>25</v>
      </c>
      <c r="Q2411" s="2" t="s">
        <v>980</v>
      </c>
      <c r="R2411" s="2" t="s">
        <v>49</v>
      </c>
    </row>
    <row r="2412" spans="1:18" x14ac:dyDescent="0.25">
      <c r="A2412" s="2" t="s">
        <v>3750</v>
      </c>
      <c r="B2412" s="6">
        <v>45764</v>
      </c>
      <c r="C2412" s="2" t="s">
        <v>1853</v>
      </c>
      <c r="D2412" s="2" t="s">
        <v>944</v>
      </c>
      <c r="E2412" s="2" t="s">
        <v>1109</v>
      </c>
      <c r="F2412" s="2" t="s">
        <v>2027</v>
      </c>
      <c r="G2412" s="2">
        <v>2</v>
      </c>
      <c r="H2412" s="3">
        <v>333.54</v>
      </c>
      <c r="I2412" s="2">
        <v>0</v>
      </c>
      <c r="J2412" s="3">
        <v>0</v>
      </c>
      <c r="K2412" s="3">
        <v>667.08</v>
      </c>
      <c r="L2412" s="3">
        <v>476.86</v>
      </c>
      <c r="M2412" s="3">
        <v>190.22</v>
      </c>
      <c r="N2412" s="2" t="s">
        <v>40</v>
      </c>
      <c r="O2412" s="2" t="s">
        <v>24</v>
      </c>
      <c r="P2412" s="2" t="s">
        <v>55</v>
      </c>
      <c r="Q2412" s="2" t="s">
        <v>1291</v>
      </c>
      <c r="R2412" s="2" t="s">
        <v>49</v>
      </c>
    </row>
    <row r="2413" spans="1:18" x14ac:dyDescent="0.25">
      <c r="A2413" s="2" t="s">
        <v>3887</v>
      </c>
      <c r="B2413" s="6">
        <v>45764</v>
      </c>
      <c r="C2413" s="2" t="s">
        <v>2475</v>
      </c>
      <c r="D2413" s="2" t="s">
        <v>1305</v>
      </c>
      <c r="E2413" s="2" t="s">
        <v>1035</v>
      </c>
      <c r="F2413" s="2" t="s">
        <v>1436</v>
      </c>
      <c r="G2413" s="2">
        <v>5</v>
      </c>
      <c r="H2413" s="3">
        <v>490.22</v>
      </c>
      <c r="I2413" s="2">
        <v>20</v>
      </c>
      <c r="J2413" s="3">
        <v>490.22</v>
      </c>
      <c r="K2413" s="3">
        <v>1960.88</v>
      </c>
      <c r="L2413" s="3">
        <v>1867.9</v>
      </c>
      <c r="M2413" s="3">
        <v>92.98</v>
      </c>
      <c r="N2413" s="2" t="s">
        <v>68</v>
      </c>
      <c r="O2413" s="2" t="s">
        <v>24</v>
      </c>
      <c r="P2413" s="2" t="s">
        <v>25</v>
      </c>
      <c r="Q2413" s="2" t="s">
        <v>2843</v>
      </c>
      <c r="R2413" s="2" t="s">
        <v>49</v>
      </c>
    </row>
    <row r="2414" spans="1:18" x14ac:dyDescent="0.25">
      <c r="A2414" s="2" t="s">
        <v>4452</v>
      </c>
      <c r="B2414" s="6">
        <v>45764</v>
      </c>
      <c r="C2414" s="2" t="s">
        <v>3946</v>
      </c>
      <c r="D2414" s="2" t="s">
        <v>714</v>
      </c>
      <c r="E2414" s="2" t="s">
        <v>400</v>
      </c>
      <c r="F2414" s="2" t="s">
        <v>401</v>
      </c>
      <c r="G2414" s="2">
        <v>3</v>
      </c>
      <c r="H2414" s="3">
        <v>161.03</v>
      </c>
      <c r="I2414" s="2">
        <v>20</v>
      </c>
      <c r="J2414" s="3">
        <v>96.62</v>
      </c>
      <c r="K2414" s="3">
        <v>386.47</v>
      </c>
      <c r="L2414" s="3">
        <v>372.72</v>
      </c>
      <c r="M2414" s="3">
        <v>13.75</v>
      </c>
      <c r="N2414" s="2" t="s">
        <v>40</v>
      </c>
      <c r="O2414" s="2" t="s">
        <v>24</v>
      </c>
      <c r="P2414" s="2" t="s">
        <v>25</v>
      </c>
      <c r="Q2414" s="2" t="s">
        <v>2181</v>
      </c>
      <c r="R2414" s="2" t="s">
        <v>49</v>
      </c>
    </row>
    <row r="2415" spans="1:18" x14ac:dyDescent="0.25">
      <c r="A2415" s="2" t="s">
        <v>195</v>
      </c>
      <c r="B2415" s="6">
        <v>45763</v>
      </c>
      <c r="C2415" s="2" t="s">
        <v>196</v>
      </c>
      <c r="D2415" s="2" t="s">
        <v>197</v>
      </c>
      <c r="E2415" s="2" t="s">
        <v>198</v>
      </c>
      <c r="F2415" s="2" t="s">
        <v>199</v>
      </c>
      <c r="G2415" s="2">
        <v>3</v>
      </c>
      <c r="H2415" s="3">
        <v>121.9</v>
      </c>
      <c r="I2415" s="2">
        <v>0</v>
      </c>
      <c r="J2415" s="3">
        <v>0</v>
      </c>
      <c r="K2415" s="3">
        <v>365.7</v>
      </c>
      <c r="L2415" s="3">
        <v>326.76</v>
      </c>
      <c r="M2415" s="3">
        <v>38.94</v>
      </c>
      <c r="N2415" s="2" t="s">
        <v>68</v>
      </c>
      <c r="O2415" s="2" t="s">
        <v>24</v>
      </c>
      <c r="P2415" s="2" t="s">
        <v>55</v>
      </c>
      <c r="Q2415" s="2" t="s">
        <v>200</v>
      </c>
      <c r="R2415" s="2" t="s">
        <v>49</v>
      </c>
    </row>
    <row r="2416" spans="1:18" x14ac:dyDescent="0.25">
      <c r="A2416" s="2" t="s">
        <v>1411</v>
      </c>
      <c r="B2416" s="6">
        <v>45763</v>
      </c>
      <c r="C2416" s="2" t="s">
        <v>185</v>
      </c>
      <c r="D2416" s="2" t="s">
        <v>605</v>
      </c>
      <c r="E2416" s="2" t="s">
        <v>445</v>
      </c>
      <c r="F2416" s="2" t="s">
        <v>2327</v>
      </c>
      <c r="G2416" s="2">
        <v>4</v>
      </c>
      <c r="H2416" s="3">
        <v>77.92</v>
      </c>
      <c r="I2416" s="2">
        <v>0</v>
      </c>
      <c r="J2416" s="3">
        <v>0</v>
      </c>
      <c r="K2416" s="3">
        <v>311.68</v>
      </c>
      <c r="L2416" s="3">
        <v>248.56</v>
      </c>
      <c r="M2416" s="3">
        <v>63.12</v>
      </c>
      <c r="N2416" s="2" t="s">
        <v>23</v>
      </c>
      <c r="O2416" s="2" t="s">
        <v>24</v>
      </c>
      <c r="P2416" s="2" t="s">
        <v>25</v>
      </c>
      <c r="Q2416" s="2" t="s">
        <v>1521</v>
      </c>
      <c r="R2416" s="2" t="s">
        <v>49</v>
      </c>
    </row>
    <row r="2417" spans="1:18" x14ac:dyDescent="0.25">
      <c r="A2417" s="2" t="s">
        <v>3958</v>
      </c>
      <c r="B2417" s="6">
        <v>45763</v>
      </c>
      <c r="C2417" s="2" t="s">
        <v>2695</v>
      </c>
      <c r="D2417" s="2" t="s">
        <v>360</v>
      </c>
      <c r="E2417" s="2" t="s">
        <v>1289</v>
      </c>
      <c r="F2417" s="2" t="s">
        <v>1463</v>
      </c>
      <c r="G2417" s="2">
        <v>1</v>
      </c>
      <c r="H2417" s="3">
        <v>353.05</v>
      </c>
      <c r="I2417" s="2">
        <v>15</v>
      </c>
      <c r="J2417" s="3">
        <v>52.96</v>
      </c>
      <c r="K2417" s="3">
        <v>300.08999999999997</v>
      </c>
      <c r="L2417" s="3">
        <v>262.8</v>
      </c>
      <c r="M2417" s="3">
        <v>37.29</v>
      </c>
      <c r="N2417" s="2" t="s">
        <v>80</v>
      </c>
      <c r="O2417" s="2" t="s">
        <v>24</v>
      </c>
      <c r="P2417" s="2" t="s">
        <v>25</v>
      </c>
      <c r="Q2417" s="2" t="s">
        <v>1801</v>
      </c>
      <c r="R2417" s="2" t="s">
        <v>49</v>
      </c>
    </row>
    <row r="2418" spans="1:18" x14ac:dyDescent="0.25">
      <c r="A2418" s="2" t="s">
        <v>4552</v>
      </c>
      <c r="B2418" s="6">
        <v>45763</v>
      </c>
      <c r="C2418" s="2" t="s">
        <v>1741</v>
      </c>
      <c r="D2418" s="2" t="s">
        <v>605</v>
      </c>
      <c r="E2418" s="2" t="s">
        <v>372</v>
      </c>
      <c r="F2418" s="2" t="s">
        <v>373</v>
      </c>
      <c r="G2418" s="2">
        <v>6</v>
      </c>
      <c r="H2418" s="3">
        <v>80.14</v>
      </c>
      <c r="I2418" s="2">
        <v>15</v>
      </c>
      <c r="J2418" s="3">
        <v>72.13</v>
      </c>
      <c r="K2418" s="3">
        <v>408.71</v>
      </c>
      <c r="L2418" s="3">
        <v>372.84</v>
      </c>
      <c r="M2418" s="3">
        <v>35.869999999999997</v>
      </c>
      <c r="N2418" s="2" t="s">
        <v>80</v>
      </c>
      <c r="O2418" s="2" t="s">
        <v>24</v>
      </c>
      <c r="P2418" s="2" t="s">
        <v>25</v>
      </c>
      <c r="Q2418" s="2" t="s">
        <v>1767</v>
      </c>
      <c r="R2418" s="2" t="s">
        <v>49</v>
      </c>
    </row>
    <row r="2419" spans="1:18" x14ac:dyDescent="0.25">
      <c r="A2419" s="2" t="s">
        <v>2284</v>
      </c>
      <c r="B2419" s="6">
        <v>45762</v>
      </c>
      <c r="C2419" s="2" t="s">
        <v>2285</v>
      </c>
      <c r="D2419" s="2" t="s">
        <v>37</v>
      </c>
      <c r="E2419" s="2" t="s">
        <v>1682</v>
      </c>
      <c r="F2419" s="2" t="s">
        <v>1436</v>
      </c>
      <c r="G2419" s="2">
        <v>4</v>
      </c>
      <c r="H2419" s="3">
        <v>234.86</v>
      </c>
      <c r="I2419" s="2">
        <v>15</v>
      </c>
      <c r="J2419" s="3">
        <v>140.91999999999999</v>
      </c>
      <c r="K2419" s="3">
        <v>798.52</v>
      </c>
      <c r="L2419" s="3">
        <v>852.92</v>
      </c>
      <c r="M2419" s="3">
        <v>-54.4</v>
      </c>
      <c r="N2419" s="2" t="s">
        <v>68</v>
      </c>
      <c r="O2419" s="2" t="s">
        <v>24</v>
      </c>
      <c r="P2419" s="2" t="s">
        <v>25</v>
      </c>
      <c r="Q2419" s="2" t="s">
        <v>1638</v>
      </c>
      <c r="R2419" s="2" t="s">
        <v>49</v>
      </c>
    </row>
    <row r="2420" spans="1:18" x14ac:dyDescent="0.25">
      <c r="A2420" s="2" t="s">
        <v>3814</v>
      </c>
      <c r="B2420" s="6">
        <v>45762</v>
      </c>
      <c r="C2420" s="2" t="s">
        <v>1948</v>
      </c>
      <c r="D2420" s="2" t="s">
        <v>264</v>
      </c>
      <c r="E2420" s="2" t="s">
        <v>380</v>
      </c>
      <c r="F2420" s="2" t="s">
        <v>936</v>
      </c>
      <c r="G2420" s="2">
        <v>7</v>
      </c>
      <c r="H2420" s="3">
        <v>419.84</v>
      </c>
      <c r="I2420" s="2">
        <v>20</v>
      </c>
      <c r="J2420" s="3">
        <v>587.78</v>
      </c>
      <c r="K2420" s="3">
        <v>2351.1</v>
      </c>
      <c r="L2420" s="3">
        <v>2001.3</v>
      </c>
      <c r="M2420" s="3">
        <v>349.8</v>
      </c>
      <c r="N2420" s="2" t="s">
        <v>23</v>
      </c>
      <c r="O2420" s="2" t="s">
        <v>24</v>
      </c>
      <c r="P2420" s="2" t="s">
        <v>55</v>
      </c>
      <c r="Q2420" s="2" t="s">
        <v>3753</v>
      </c>
      <c r="R2420" s="2" t="s">
        <v>49</v>
      </c>
    </row>
    <row r="2421" spans="1:18" x14ac:dyDescent="0.25">
      <c r="A2421" s="2" t="s">
        <v>4183</v>
      </c>
      <c r="B2421" s="6">
        <v>45762</v>
      </c>
      <c r="C2421" s="2" t="s">
        <v>2799</v>
      </c>
      <c r="D2421" s="2" t="s">
        <v>605</v>
      </c>
      <c r="E2421" s="2" t="s">
        <v>31</v>
      </c>
      <c r="F2421" s="2" t="s">
        <v>32</v>
      </c>
      <c r="G2421" s="2">
        <v>5</v>
      </c>
      <c r="H2421" s="3">
        <v>75.680000000000007</v>
      </c>
      <c r="I2421" s="2">
        <v>15</v>
      </c>
      <c r="J2421" s="3">
        <v>56.76</v>
      </c>
      <c r="K2421" s="3">
        <v>321.64</v>
      </c>
      <c r="L2421" s="3">
        <v>310.7</v>
      </c>
      <c r="M2421" s="3">
        <v>10.94</v>
      </c>
      <c r="N2421" s="2" t="s">
        <v>23</v>
      </c>
      <c r="O2421" s="2" t="s">
        <v>24</v>
      </c>
      <c r="P2421" s="2" t="s">
        <v>25</v>
      </c>
      <c r="Q2421" s="2" t="s">
        <v>2167</v>
      </c>
      <c r="R2421" s="2" t="s">
        <v>49</v>
      </c>
    </row>
    <row r="2422" spans="1:18" x14ac:dyDescent="0.25">
      <c r="A2422" s="2" t="s">
        <v>2584</v>
      </c>
      <c r="B2422" s="6">
        <v>45761</v>
      </c>
      <c r="C2422" s="2" t="s">
        <v>1188</v>
      </c>
      <c r="D2422" s="2" t="s">
        <v>1668</v>
      </c>
      <c r="E2422" s="2" t="s">
        <v>215</v>
      </c>
      <c r="F2422" s="2" t="s">
        <v>216</v>
      </c>
      <c r="G2422" s="2">
        <v>3</v>
      </c>
      <c r="H2422" s="3">
        <v>271.51</v>
      </c>
      <c r="I2422" s="2">
        <v>0</v>
      </c>
      <c r="J2422" s="3">
        <v>0</v>
      </c>
      <c r="K2422" s="3">
        <v>814.53</v>
      </c>
      <c r="L2422" s="3">
        <v>558.12</v>
      </c>
      <c r="M2422" s="3">
        <v>256.41000000000003</v>
      </c>
      <c r="N2422" s="2" t="s">
        <v>68</v>
      </c>
      <c r="O2422" s="2" t="s">
        <v>24</v>
      </c>
      <c r="P2422" s="2" t="s">
        <v>33</v>
      </c>
      <c r="Q2422" s="2" t="s">
        <v>1359</v>
      </c>
      <c r="R2422" s="2" t="s">
        <v>49</v>
      </c>
    </row>
    <row r="2423" spans="1:18" x14ac:dyDescent="0.25">
      <c r="A2423" s="2" t="s">
        <v>363</v>
      </c>
      <c r="B2423" s="6">
        <v>45760</v>
      </c>
      <c r="C2423" s="2" t="s">
        <v>364</v>
      </c>
      <c r="D2423" s="2" t="s">
        <v>365</v>
      </c>
      <c r="E2423" s="2" t="s">
        <v>366</v>
      </c>
      <c r="F2423" s="2" t="s">
        <v>367</v>
      </c>
      <c r="G2423" s="2">
        <v>4</v>
      </c>
      <c r="H2423" s="3">
        <v>506</v>
      </c>
      <c r="I2423" s="2">
        <v>0</v>
      </c>
      <c r="J2423" s="3">
        <v>0</v>
      </c>
      <c r="K2423" s="3">
        <v>2327.6</v>
      </c>
      <c r="L2423" s="3">
        <v>1547.56</v>
      </c>
      <c r="M2423" s="3">
        <v>780.04</v>
      </c>
      <c r="N2423" s="2" t="s">
        <v>80</v>
      </c>
      <c r="O2423" s="2" t="s">
        <v>24</v>
      </c>
      <c r="P2423" s="2" t="s">
        <v>55</v>
      </c>
      <c r="Q2423" s="2" t="s">
        <v>368</v>
      </c>
      <c r="R2423" s="2" t="s">
        <v>27</v>
      </c>
    </row>
    <row r="2424" spans="1:18" x14ac:dyDescent="0.25">
      <c r="A2424" s="2" t="s">
        <v>1814</v>
      </c>
      <c r="B2424" s="6">
        <v>45760</v>
      </c>
      <c r="C2424" s="2" t="s">
        <v>651</v>
      </c>
      <c r="D2424" s="2" t="s">
        <v>470</v>
      </c>
      <c r="E2424" s="2" t="s">
        <v>589</v>
      </c>
      <c r="F2424" s="2" t="s">
        <v>590</v>
      </c>
      <c r="G2424" s="2">
        <v>5</v>
      </c>
      <c r="H2424" s="3">
        <v>589.75</v>
      </c>
      <c r="I2424" s="2">
        <v>0</v>
      </c>
      <c r="J2424" s="3">
        <v>0</v>
      </c>
      <c r="K2424" s="3">
        <v>3391.06</v>
      </c>
      <c r="L2424" s="3">
        <v>1718.25</v>
      </c>
      <c r="M2424" s="3">
        <v>1672.81</v>
      </c>
      <c r="N2424" s="2" t="s">
        <v>40</v>
      </c>
      <c r="O2424" s="2" t="s">
        <v>24</v>
      </c>
      <c r="P2424" s="2" t="s">
        <v>25</v>
      </c>
      <c r="Q2424" s="2" t="s">
        <v>711</v>
      </c>
      <c r="R2424" s="2" t="s">
        <v>27</v>
      </c>
    </row>
    <row r="2425" spans="1:18" x14ac:dyDescent="0.25">
      <c r="A2425" s="2" t="s">
        <v>2975</v>
      </c>
      <c r="B2425" s="6">
        <v>45760</v>
      </c>
      <c r="C2425" s="2" t="s">
        <v>498</v>
      </c>
      <c r="D2425" s="2" t="s">
        <v>414</v>
      </c>
      <c r="E2425" s="2" t="s">
        <v>309</v>
      </c>
      <c r="F2425" s="2" t="s">
        <v>1504</v>
      </c>
      <c r="G2425" s="2">
        <v>4</v>
      </c>
      <c r="H2425" s="3">
        <v>96.72</v>
      </c>
      <c r="I2425" s="2">
        <v>5</v>
      </c>
      <c r="J2425" s="3">
        <v>19.34</v>
      </c>
      <c r="K2425" s="3">
        <v>422.67</v>
      </c>
      <c r="L2425" s="3">
        <v>319.27999999999997</v>
      </c>
      <c r="M2425" s="3">
        <v>103.39</v>
      </c>
      <c r="N2425" s="2" t="s">
        <v>40</v>
      </c>
      <c r="O2425" s="2" t="s">
        <v>24</v>
      </c>
      <c r="P2425" s="2" t="s">
        <v>25</v>
      </c>
      <c r="Q2425" s="2" t="s">
        <v>1217</v>
      </c>
      <c r="R2425" s="2" t="s">
        <v>27</v>
      </c>
    </row>
    <row r="2426" spans="1:18" x14ac:dyDescent="0.25">
      <c r="A2426" s="2" t="s">
        <v>3057</v>
      </c>
      <c r="B2426" s="6">
        <v>45760</v>
      </c>
      <c r="C2426" s="2" t="s">
        <v>3058</v>
      </c>
      <c r="D2426" s="2" t="s">
        <v>1096</v>
      </c>
      <c r="E2426" s="2" t="s">
        <v>1169</v>
      </c>
      <c r="F2426" s="2" t="s">
        <v>958</v>
      </c>
      <c r="G2426" s="2">
        <v>2</v>
      </c>
      <c r="H2426" s="3">
        <v>405.1</v>
      </c>
      <c r="I2426" s="2">
        <v>20</v>
      </c>
      <c r="J2426" s="3">
        <v>162.04</v>
      </c>
      <c r="K2426" s="3">
        <v>745.38</v>
      </c>
      <c r="L2426" s="3">
        <v>696.82</v>
      </c>
      <c r="M2426" s="3">
        <v>48.56</v>
      </c>
      <c r="N2426" s="2" t="s">
        <v>80</v>
      </c>
      <c r="O2426" s="2" t="s">
        <v>24</v>
      </c>
      <c r="P2426" s="2" t="s">
        <v>25</v>
      </c>
      <c r="Q2426" s="2" t="s">
        <v>2045</v>
      </c>
      <c r="R2426" s="2" t="s">
        <v>27</v>
      </c>
    </row>
    <row r="2427" spans="1:18" x14ac:dyDescent="0.25">
      <c r="A2427" s="2" t="s">
        <v>3433</v>
      </c>
      <c r="B2427" s="6">
        <v>45760</v>
      </c>
      <c r="C2427" s="2" t="s">
        <v>1943</v>
      </c>
      <c r="D2427" s="2" t="s">
        <v>871</v>
      </c>
      <c r="E2427" s="2" t="s">
        <v>215</v>
      </c>
      <c r="F2427" s="2" t="s">
        <v>216</v>
      </c>
      <c r="G2427" s="2">
        <v>3</v>
      </c>
      <c r="H2427" s="3">
        <v>214.04</v>
      </c>
      <c r="I2427" s="2">
        <v>20</v>
      </c>
      <c r="J2427" s="3">
        <v>128.41999999999999</v>
      </c>
      <c r="K2427" s="3">
        <v>590.75</v>
      </c>
      <c r="L2427" s="3">
        <v>474.18</v>
      </c>
      <c r="M2427" s="3">
        <v>116.57</v>
      </c>
      <c r="N2427" s="2" t="s">
        <v>68</v>
      </c>
      <c r="O2427" s="2" t="s">
        <v>345</v>
      </c>
      <c r="P2427" s="2" t="s">
        <v>25</v>
      </c>
      <c r="Q2427" s="2" t="s">
        <v>1070</v>
      </c>
      <c r="R2427" s="2" t="s">
        <v>27</v>
      </c>
    </row>
    <row r="2428" spans="1:18" x14ac:dyDescent="0.25">
      <c r="A2428" s="2" t="s">
        <v>3554</v>
      </c>
      <c r="B2428" s="6">
        <v>45760</v>
      </c>
      <c r="C2428" s="2" t="s">
        <v>3233</v>
      </c>
      <c r="D2428" s="2" t="s">
        <v>365</v>
      </c>
      <c r="E2428" s="2" t="s">
        <v>1252</v>
      </c>
      <c r="F2428" s="2" t="s">
        <v>1335</v>
      </c>
      <c r="G2428" s="2">
        <v>5</v>
      </c>
      <c r="H2428" s="3">
        <v>459.58</v>
      </c>
      <c r="I2428" s="2">
        <v>20</v>
      </c>
      <c r="J2428" s="3">
        <v>459.58</v>
      </c>
      <c r="K2428" s="3">
        <v>2114.0700000000002</v>
      </c>
      <c r="L2428" s="3">
        <v>1934.45</v>
      </c>
      <c r="M2428" s="3">
        <v>179.62</v>
      </c>
      <c r="N2428" s="2" t="s">
        <v>40</v>
      </c>
      <c r="O2428" s="2" t="s">
        <v>24</v>
      </c>
      <c r="P2428" s="2" t="s">
        <v>55</v>
      </c>
      <c r="Q2428" s="2" t="s">
        <v>3501</v>
      </c>
      <c r="R2428" s="2" t="s">
        <v>27</v>
      </c>
    </row>
    <row r="2429" spans="1:18" x14ac:dyDescent="0.25">
      <c r="A2429" s="2" t="s">
        <v>3594</v>
      </c>
      <c r="B2429" s="6">
        <v>45760</v>
      </c>
      <c r="C2429" s="2" t="s">
        <v>2354</v>
      </c>
      <c r="D2429" s="2" t="s">
        <v>1658</v>
      </c>
      <c r="E2429" s="2" t="s">
        <v>243</v>
      </c>
      <c r="F2429" s="2" t="s">
        <v>1165</v>
      </c>
      <c r="G2429" s="2">
        <v>3</v>
      </c>
      <c r="H2429" s="3">
        <v>233.47</v>
      </c>
      <c r="I2429" s="2">
        <v>0</v>
      </c>
      <c r="J2429" s="3">
        <v>0</v>
      </c>
      <c r="K2429" s="3">
        <v>805.47</v>
      </c>
      <c r="L2429" s="3">
        <v>566.94000000000005</v>
      </c>
      <c r="M2429" s="3">
        <v>238.53</v>
      </c>
      <c r="N2429" s="2" t="s">
        <v>80</v>
      </c>
      <c r="O2429" s="2" t="s">
        <v>24</v>
      </c>
      <c r="P2429" s="2" t="s">
        <v>25</v>
      </c>
      <c r="Q2429" s="2" t="s">
        <v>3006</v>
      </c>
      <c r="R2429" s="2" t="s">
        <v>27</v>
      </c>
    </row>
    <row r="2430" spans="1:18" x14ac:dyDescent="0.25">
      <c r="A2430" s="2" t="s">
        <v>3611</v>
      </c>
      <c r="B2430" s="6">
        <v>45760</v>
      </c>
      <c r="C2430" s="2" t="s">
        <v>295</v>
      </c>
      <c r="D2430" s="2" t="s">
        <v>314</v>
      </c>
      <c r="E2430" s="2" t="s">
        <v>142</v>
      </c>
      <c r="F2430" s="2" t="s">
        <v>455</v>
      </c>
      <c r="G2430" s="2">
        <v>4</v>
      </c>
      <c r="H2430" s="3">
        <v>331.28</v>
      </c>
      <c r="I2430" s="2">
        <v>10</v>
      </c>
      <c r="J2430" s="3">
        <v>132.51</v>
      </c>
      <c r="K2430" s="3">
        <v>1371.5</v>
      </c>
      <c r="L2430" s="3">
        <v>989</v>
      </c>
      <c r="M2430" s="3">
        <v>382.5</v>
      </c>
      <c r="N2430" s="2" t="s">
        <v>23</v>
      </c>
      <c r="O2430" s="2" t="s">
        <v>24</v>
      </c>
      <c r="P2430" s="2" t="s">
        <v>33</v>
      </c>
      <c r="Q2430" s="2" t="s">
        <v>2078</v>
      </c>
      <c r="R2430" s="2" t="s">
        <v>27</v>
      </c>
    </row>
    <row r="2431" spans="1:18" x14ac:dyDescent="0.25">
      <c r="A2431" s="2" t="s">
        <v>4212</v>
      </c>
      <c r="B2431" s="6">
        <v>45760</v>
      </c>
      <c r="C2431" s="2" t="s">
        <v>2695</v>
      </c>
      <c r="D2431" s="2" t="s">
        <v>454</v>
      </c>
      <c r="E2431" s="2" t="s">
        <v>639</v>
      </c>
      <c r="F2431" s="2" t="s">
        <v>4213</v>
      </c>
      <c r="G2431" s="2">
        <v>3</v>
      </c>
      <c r="H2431" s="3">
        <v>365.92</v>
      </c>
      <c r="I2431" s="2">
        <v>0</v>
      </c>
      <c r="J2431" s="3">
        <v>0</v>
      </c>
      <c r="K2431" s="3">
        <v>1262.42</v>
      </c>
      <c r="L2431" s="3">
        <v>931.14</v>
      </c>
      <c r="M2431" s="3">
        <v>331.28</v>
      </c>
      <c r="N2431" s="2" t="s">
        <v>68</v>
      </c>
      <c r="O2431" s="2" t="s">
        <v>24</v>
      </c>
      <c r="P2431" s="2" t="s">
        <v>25</v>
      </c>
      <c r="Q2431" s="2" t="s">
        <v>4214</v>
      </c>
      <c r="R2431" s="2" t="s">
        <v>27</v>
      </c>
    </row>
    <row r="2432" spans="1:18" x14ac:dyDescent="0.25">
      <c r="A2432" s="2" t="s">
        <v>347</v>
      </c>
      <c r="B2432" s="6">
        <v>45995</v>
      </c>
      <c r="C2432" s="2" t="s">
        <v>348</v>
      </c>
      <c r="D2432" s="2" t="s">
        <v>349</v>
      </c>
      <c r="E2432" s="2" t="s">
        <v>350</v>
      </c>
      <c r="F2432" s="2" t="s">
        <v>351</v>
      </c>
      <c r="G2432" s="2">
        <v>4</v>
      </c>
      <c r="H2432" s="3">
        <v>465.03</v>
      </c>
      <c r="I2432" s="2">
        <v>10</v>
      </c>
      <c r="J2432" s="3">
        <v>186.01</v>
      </c>
      <c r="K2432" s="3">
        <v>1925.23</v>
      </c>
      <c r="L2432" s="3">
        <v>1302.44</v>
      </c>
      <c r="M2432" s="3">
        <v>622.79</v>
      </c>
      <c r="N2432" s="2" t="s">
        <v>80</v>
      </c>
      <c r="O2432" s="2" t="s">
        <v>24</v>
      </c>
      <c r="P2432" s="2" t="s">
        <v>25</v>
      </c>
      <c r="Q2432" s="2" t="s">
        <v>352</v>
      </c>
      <c r="R2432" s="2" t="s">
        <v>27</v>
      </c>
    </row>
    <row r="2433" spans="1:18" x14ac:dyDescent="0.25">
      <c r="A2433" s="2" t="s">
        <v>2683</v>
      </c>
      <c r="B2433" s="6">
        <v>45995</v>
      </c>
      <c r="C2433" s="2" t="s">
        <v>2151</v>
      </c>
      <c r="D2433" s="2" t="s">
        <v>777</v>
      </c>
      <c r="E2433" s="2" t="s">
        <v>96</v>
      </c>
      <c r="F2433" s="2" t="s">
        <v>97</v>
      </c>
      <c r="G2433" s="2">
        <v>5</v>
      </c>
      <c r="H2433" s="3">
        <v>86.11</v>
      </c>
      <c r="I2433" s="2">
        <v>15</v>
      </c>
      <c r="J2433" s="3">
        <v>64.58</v>
      </c>
      <c r="K2433" s="3">
        <v>420.87</v>
      </c>
      <c r="L2433" s="3">
        <v>340.85</v>
      </c>
      <c r="M2433" s="3">
        <v>80.02</v>
      </c>
      <c r="N2433" s="2" t="s">
        <v>23</v>
      </c>
      <c r="O2433" s="2" t="s">
        <v>24</v>
      </c>
      <c r="P2433" s="2" t="s">
        <v>25</v>
      </c>
      <c r="Q2433" s="2" t="s">
        <v>2684</v>
      </c>
      <c r="R2433" s="2" t="s">
        <v>27</v>
      </c>
    </row>
    <row r="2434" spans="1:18" x14ac:dyDescent="0.25">
      <c r="A2434" s="2" t="s">
        <v>3020</v>
      </c>
      <c r="B2434" s="6">
        <v>45995</v>
      </c>
      <c r="C2434" s="2" t="s">
        <v>2178</v>
      </c>
      <c r="D2434" s="2" t="s">
        <v>732</v>
      </c>
      <c r="E2434" s="2" t="s">
        <v>840</v>
      </c>
      <c r="F2434" s="2" t="s">
        <v>841</v>
      </c>
      <c r="G2434" s="2">
        <v>1</v>
      </c>
      <c r="H2434" s="3">
        <v>661.91</v>
      </c>
      <c r="I2434" s="2">
        <v>10</v>
      </c>
      <c r="J2434" s="3">
        <v>66.19</v>
      </c>
      <c r="K2434" s="3">
        <v>685.08</v>
      </c>
      <c r="L2434" s="3">
        <v>398.72</v>
      </c>
      <c r="M2434" s="3">
        <v>286.36</v>
      </c>
      <c r="N2434" s="2" t="s">
        <v>23</v>
      </c>
      <c r="O2434" s="2" t="s">
        <v>24</v>
      </c>
      <c r="P2434" s="2" t="s">
        <v>25</v>
      </c>
      <c r="Q2434" s="2" t="s">
        <v>3021</v>
      </c>
      <c r="R2434" s="2" t="s">
        <v>27</v>
      </c>
    </row>
    <row r="2435" spans="1:18" x14ac:dyDescent="0.25">
      <c r="A2435" s="2" t="s">
        <v>3213</v>
      </c>
      <c r="B2435" s="6">
        <v>45995</v>
      </c>
      <c r="C2435" s="2" t="s">
        <v>152</v>
      </c>
      <c r="D2435" s="2" t="s">
        <v>1668</v>
      </c>
      <c r="E2435" s="2" t="s">
        <v>1621</v>
      </c>
      <c r="F2435" s="2" t="s">
        <v>1622</v>
      </c>
      <c r="G2435" s="2">
        <v>3</v>
      </c>
      <c r="H2435" s="3">
        <v>248.4</v>
      </c>
      <c r="I2435" s="2">
        <v>0</v>
      </c>
      <c r="J2435" s="3">
        <v>0</v>
      </c>
      <c r="K2435" s="3">
        <v>856.98</v>
      </c>
      <c r="L2435" s="3">
        <v>558.12</v>
      </c>
      <c r="M2435" s="3">
        <v>298.86</v>
      </c>
      <c r="N2435" s="2" t="s">
        <v>68</v>
      </c>
      <c r="O2435" s="2" t="s">
        <v>24</v>
      </c>
      <c r="P2435" s="2" t="s">
        <v>55</v>
      </c>
      <c r="Q2435" s="2" t="s">
        <v>194</v>
      </c>
      <c r="R2435" s="2" t="s">
        <v>27</v>
      </c>
    </row>
    <row r="2436" spans="1:18" x14ac:dyDescent="0.25">
      <c r="A2436" s="2" t="s">
        <v>3231</v>
      </c>
      <c r="B2436" s="6">
        <v>45995</v>
      </c>
      <c r="C2436" s="2" t="s">
        <v>1499</v>
      </c>
      <c r="D2436" s="2" t="s">
        <v>503</v>
      </c>
      <c r="E2436" s="2" t="s">
        <v>567</v>
      </c>
      <c r="F2436" s="2" t="s">
        <v>640</v>
      </c>
      <c r="G2436" s="2">
        <v>3</v>
      </c>
      <c r="H2436" s="3">
        <v>503.36</v>
      </c>
      <c r="I2436" s="2">
        <v>5</v>
      </c>
      <c r="J2436" s="3">
        <v>75.5</v>
      </c>
      <c r="K2436" s="3">
        <v>1649.77</v>
      </c>
      <c r="L2436" s="3">
        <v>1169.4000000000001</v>
      </c>
      <c r="M2436" s="3">
        <v>480.37</v>
      </c>
      <c r="N2436" s="2" t="s">
        <v>47</v>
      </c>
      <c r="O2436" s="2" t="s">
        <v>24</v>
      </c>
      <c r="P2436" s="2" t="s">
        <v>25</v>
      </c>
      <c r="Q2436" s="2" t="s">
        <v>788</v>
      </c>
      <c r="R2436" s="2" t="s">
        <v>27</v>
      </c>
    </row>
    <row r="2437" spans="1:18" x14ac:dyDescent="0.25">
      <c r="A2437" s="2" t="s">
        <v>3466</v>
      </c>
      <c r="B2437" s="6">
        <v>45995</v>
      </c>
      <c r="C2437" s="2" t="s">
        <v>2143</v>
      </c>
      <c r="D2437" s="2" t="s">
        <v>89</v>
      </c>
      <c r="E2437" s="2" t="s">
        <v>400</v>
      </c>
      <c r="F2437" s="2" t="s">
        <v>401</v>
      </c>
      <c r="G2437" s="2">
        <v>3</v>
      </c>
      <c r="H2437" s="3">
        <v>38.659999999999997</v>
      </c>
      <c r="I2437" s="2">
        <v>0</v>
      </c>
      <c r="J2437" s="3">
        <v>0</v>
      </c>
      <c r="K2437" s="3">
        <v>133.38</v>
      </c>
      <c r="L2437" s="3">
        <v>97.2</v>
      </c>
      <c r="M2437" s="3">
        <v>36.18</v>
      </c>
      <c r="N2437" s="2" t="s">
        <v>68</v>
      </c>
      <c r="O2437" s="2" t="s">
        <v>24</v>
      </c>
      <c r="P2437" s="2" t="s">
        <v>25</v>
      </c>
      <c r="Q2437" s="2" t="s">
        <v>3467</v>
      </c>
      <c r="R2437" s="2" t="s">
        <v>27</v>
      </c>
    </row>
    <row r="2438" spans="1:18" x14ac:dyDescent="0.25">
      <c r="A2438" s="2" t="s">
        <v>3661</v>
      </c>
      <c r="B2438" s="6">
        <v>45995</v>
      </c>
      <c r="C2438" s="2" t="s">
        <v>3629</v>
      </c>
      <c r="D2438" s="2" t="s">
        <v>107</v>
      </c>
      <c r="E2438" s="2" t="s">
        <v>709</v>
      </c>
      <c r="F2438" s="2" t="s">
        <v>710</v>
      </c>
      <c r="G2438" s="2">
        <v>3</v>
      </c>
      <c r="H2438" s="3">
        <v>59.92</v>
      </c>
      <c r="I2438" s="2">
        <v>20</v>
      </c>
      <c r="J2438" s="3">
        <v>35.950000000000003</v>
      </c>
      <c r="K2438" s="3">
        <v>165.38</v>
      </c>
      <c r="L2438" s="3">
        <v>144.44999999999999</v>
      </c>
      <c r="M2438" s="3">
        <v>20.93</v>
      </c>
      <c r="N2438" s="2" t="s">
        <v>133</v>
      </c>
      <c r="O2438" s="2" t="s">
        <v>24</v>
      </c>
      <c r="P2438" s="2" t="s">
        <v>25</v>
      </c>
      <c r="Q2438" s="2" t="s">
        <v>1426</v>
      </c>
      <c r="R2438" s="2" t="s">
        <v>27</v>
      </c>
    </row>
    <row r="2439" spans="1:18" x14ac:dyDescent="0.25">
      <c r="A2439" s="2" t="s">
        <v>3729</v>
      </c>
      <c r="B2439" s="6">
        <v>45995</v>
      </c>
      <c r="C2439" s="2" t="s">
        <v>1708</v>
      </c>
      <c r="D2439" s="2" t="s">
        <v>302</v>
      </c>
      <c r="E2439" s="2" t="s">
        <v>350</v>
      </c>
      <c r="F2439" s="2" t="s">
        <v>1259</v>
      </c>
      <c r="G2439" s="2">
        <v>8</v>
      </c>
      <c r="H2439" s="3">
        <v>373.66</v>
      </c>
      <c r="I2439" s="2">
        <v>0</v>
      </c>
      <c r="J2439" s="3">
        <v>0</v>
      </c>
      <c r="K2439" s="3">
        <v>3437.67</v>
      </c>
      <c r="L2439" s="3">
        <v>1730.56</v>
      </c>
      <c r="M2439" s="3">
        <v>1707.11</v>
      </c>
      <c r="N2439" s="2" t="s">
        <v>40</v>
      </c>
      <c r="O2439" s="2" t="s">
        <v>24</v>
      </c>
      <c r="P2439" s="2" t="s">
        <v>55</v>
      </c>
      <c r="Q2439" s="2" t="s">
        <v>1154</v>
      </c>
      <c r="R2439" s="2" t="s">
        <v>27</v>
      </c>
    </row>
    <row r="2440" spans="1:18" x14ac:dyDescent="0.25">
      <c r="A2440" s="2" t="s">
        <v>4460</v>
      </c>
      <c r="B2440" s="6">
        <v>45995</v>
      </c>
      <c r="C2440" s="2" t="s">
        <v>2792</v>
      </c>
      <c r="D2440" s="2" t="s">
        <v>2670</v>
      </c>
      <c r="E2440" s="2" t="s">
        <v>1252</v>
      </c>
      <c r="F2440" s="2" t="s">
        <v>1253</v>
      </c>
      <c r="G2440" s="2">
        <v>1</v>
      </c>
      <c r="H2440" s="3">
        <v>519.78</v>
      </c>
      <c r="I2440" s="2">
        <v>5</v>
      </c>
      <c r="J2440" s="3">
        <v>25.99</v>
      </c>
      <c r="K2440" s="3">
        <v>567.86</v>
      </c>
      <c r="L2440" s="3">
        <v>397.92</v>
      </c>
      <c r="M2440" s="3">
        <v>169.94</v>
      </c>
      <c r="N2440" s="2" t="s">
        <v>40</v>
      </c>
      <c r="O2440" s="2" t="s">
        <v>24</v>
      </c>
      <c r="P2440" s="2" t="s">
        <v>25</v>
      </c>
      <c r="Q2440" s="2" t="s">
        <v>1546</v>
      </c>
      <c r="R2440" s="2" t="s">
        <v>27</v>
      </c>
    </row>
    <row r="2441" spans="1:18" x14ac:dyDescent="0.25">
      <c r="A2441" s="2" t="s">
        <v>1868</v>
      </c>
      <c r="B2441" s="6">
        <v>45965</v>
      </c>
      <c r="C2441" s="2" t="s">
        <v>935</v>
      </c>
      <c r="D2441" s="2" t="s">
        <v>1869</v>
      </c>
      <c r="E2441" s="2" t="s">
        <v>576</v>
      </c>
      <c r="F2441" s="2" t="s">
        <v>1151</v>
      </c>
      <c r="G2441" s="2">
        <v>1</v>
      </c>
      <c r="H2441" s="3">
        <v>108.97</v>
      </c>
      <c r="I2441" s="2">
        <v>10</v>
      </c>
      <c r="J2441" s="3">
        <v>10.9</v>
      </c>
      <c r="K2441" s="3">
        <v>98.07</v>
      </c>
      <c r="L2441" s="3">
        <v>83.33</v>
      </c>
      <c r="M2441" s="3">
        <v>14.74</v>
      </c>
      <c r="N2441" s="2" t="s">
        <v>47</v>
      </c>
      <c r="O2441" s="2" t="s">
        <v>24</v>
      </c>
      <c r="P2441" s="2" t="s">
        <v>25</v>
      </c>
      <c r="Q2441" s="2" t="s">
        <v>1455</v>
      </c>
      <c r="R2441" s="2" t="s">
        <v>49</v>
      </c>
    </row>
    <row r="2442" spans="1:18" x14ac:dyDescent="0.25">
      <c r="A2442" s="2" t="s">
        <v>2791</v>
      </c>
      <c r="B2442" s="6">
        <v>45965</v>
      </c>
      <c r="C2442" s="2" t="s">
        <v>2792</v>
      </c>
      <c r="D2442" s="2" t="s">
        <v>661</v>
      </c>
      <c r="E2442" s="2" t="s">
        <v>675</v>
      </c>
      <c r="F2442" s="2" t="s">
        <v>676</v>
      </c>
      <c r="G2442" s="2">
        <v>2</v>
      </c>
      <c r="H2442" s="3">
        <v>224.28</v>
      </c>
      <c r="I2442" s="2">
        <v>0</v>
      </c>
      <c r="J2442" s="3">
        <v>0</v>
      </c>
      <c r="K2442" s="3">
        <v>448.56</v>
      </c>
      <c r="L2442" s="3">
        <v>384.78</v>
      </c>
      <c r="M2442" s="3">
        <v>63.78</v>
      </c>
      <c r="N2442" s="2" t="s">
        <v>68</v>
      </c>
      <c r="O2442" s="2" t="s">
        <v>24</v>
      </c>
      <c r="P2442" s="2" t="s">
        <v>25</v>
      </c>
      <c r="Q2442" s="2" t="s">
        <v>155</v>
      </c>
      <c r="R2442" s="2" t="s">
        <v>49</v>
      </c>
    </row>
    <row r="2443" spans="1:18" x14ac:dyDescent="0.25">
      <c r="A2443" s="2" t="s">
        <v>4453</v>
      </c>
      <c r="B2443" s="6">
        <v>45965</v>
      </c>
      <c r="C2443" s="2" t="s">
        <v>2249</v>
      </c>
      <c r="D2443" s="2" t="s">
        <v>905</v>
      </c>
      <c r="E2443" s="2" t="s">
        <v>962</v>
      </c>
      <c r="F2443" s="2" t="s">
        <v>963</v>
      </c>
      <c r="G2443" s="2">
        <v>3</v>
      </c>
      <c r="H2443" s="3">
        <v>464.41</v>
      </c>
      <c r="I2443" s="2">
        <v>15</v>
      </c>
      <c r="J2443" s="3">
        <v>208.98</v>
      </c>
      <c r="K2443" s="3">
        <v>1184.25</v>
      </c>
      <c r="L2443" s="3">
        <v>1193.07</v>
      </c>
      <c r="M2443" s="3">
        <v>-8.82</v>
      </c>
      <c r="N2443" s="2" t="s">
        <v>68</v>
      </c>
      <c r="O2443" s="2" t="s">
        <v>24</v>
      </c>
      <c r="P2443" s="2" t="s">
        <v>25</v>
      </c>
      <c r="Q2443" s="2" t="s">
        <v>317</v>
      </c>
      <c r="R2443" s="2" t="s">
        <v>49</v>
      </c>
    </row>
    <row r="2444" spans="1:18" x14ac:dyDescent="0.25">
      <c r="A2444" s="2" t="s">
        <v>912</v>
      </c>
      <c r="B2444" s="6">
        <v>45934</v>
      </c>
      <c r="C2444" s="2" t="s">
        <v>596</v>
      </c>
      <c r="D2444" s="2" t="s">
        <v>905</v>
      </c>
      <c r="E2444" s="2" t="s">
        <v>913</v>
      </c>
      <c r="F2444" s="2" t="s">
        <v>901</v>
      </c>
      <c r="G2444" s="2">
        <v>3</v>
      </c>
      <c r="H2444" s="3">
        <v>464.41</v>
      </c>
      <c r="I2444" s="2">
        <v>0</v>
      </c>
      <c r="J2444" s="3">
        <v>0</v>
      </c>
      <c r="K2444" s="3">
        <v>1393.23</v>
      </c>
      <c r="L2444" s="3">
        <v>1193.07</v>
      </c>
      <c r="M2444" s="3">
        <v>200.16</v>
      </c>
      <c r="N2444" s="2" t="s">
        <v>133</v>
      </c>
      <c r="O2444" s="2" t="s">
        <v>24</v>
      </c>
      <c r="P2444" s="2" t="s">
        <v>25</v>
      </c>
      <c r="Q2444" s="2" t="s">
        <v>914</v>
      </c>
      <c r="R2444" s="2" t="s">
        <v>49</v>
      </c>
    </row>
    <row r="2445" spans="1:18" x14ac:dyDescent="0.25">
      <c r="A2445" s="2" t="s">
        <v>2698</v>
      </c>
      <c r="B2445" s="6">
        <v>45934</v>
      </c>
      <c r="C2445" s="2" t="s">
        <v>1901</v>
      </c>
      <c r="D2445" s="2" t="s">
        <v>518</v>
      </c>
      <c r="E2445" s="2" t="s">
        <v>877</v>
      </c>
      <c r="F2445" s="2" t="s">
        <v>878</v>
      </c>
      <c r="G2445" s="2">
        <v>6</v>
      </c>
      <c r="H2445" s="3">
        <v>434.9</v>
      </c>
      <c r="I2445" s="2">
        <v>5</v>
      </c>
      <c r="J2445" s="3">
        <v>130.47</v>
      </c>
      <c r="K2445" s="3">
        <v>2478.9299999999998</v>
      </c>
      <c r="L2445" s="3">
        <v>2047.44</v>
      </c>
      <c r="M2445" s="3">
        <v>431.49</v>
      </c>
      <c r="N2445" s="2" t="s">
        <v>80</v>
      </c>
      <c r="O2445" s="2" t="s">
        <v>24</v>
      </c>
      <c r="P2445" s="2" t="s">
        <v>55</v>
      </c>
      <c r="Q2445" s="2" t="s">
        <v>1407</v>
      </c>
      <c r="R2445" s="2" t="s">
        <v>49</v>
      </c>
    </row>
    <row r="2446" spans="1:18" x14ac:dyDescent="0.25">
      <c r="A2446" s="2" t="s">
        <v>2798</v>
      </c>
      <c r="B2446" s="6">
        <v>45934</v>
      </c>
      <c r="C2446" s="2" t="s">
        <v>2799</v>
      </c>
      <c r="D2446" s="2" t="s">
        <v>101</v>
      </c>
      <c r="E2446" s="2" t="s">
        <v>2645</v>
      </c>
      <c r="F2446" s="2" t="s">
        <v>2800</v>
      </c>
      <c r="G2446" s="2">
        <v>2</v>
      </c>
      <c r="H2446" s="3">
        <v>434.65</v>
      </c>
      <c r="I2446" s="2">
        <v>0</v>
      </c>
      <c r="J2446" s="3">
        <v>0</v>
      </c>
      <c r="K2446" s="3">
        <v>869.3</v>
      </c>
      <c r="L2446" s="3">
        <v>703.26</v>
      </c>
      <c r="M2446" s="3">
        <v>166.04</v>
      </c>
      <c r="N2446" s="2" t="s">
        <v>47</v>
      </c>
      <c r="O2446" s="2" t="s">
        <v>24</v>
      </c>
      <c r="P2446" s="2" t="s">
        <v>25</v>
      </c>
      <c r="Q2446" s="2" t="s">
        <v>1805</v>
      </c>
      <c r="R2446" s="2" t="s">
        <v>49</v>
      </c>
    </row>
    <row r="2447" spans="1:18" x14ac:dyDescent="0.25">
      <c r="A2447" s="2" t="s">
        <v>2898</v>
      </c>
      <c r="B2447" s="6">
        <v>45934</v>
      </c>
      <c r="C2447" s="2" t="s">
        <v>246</v>
      </c>
      <c r="D2447" s="2" t="s">
        <v>759</v>
      </c>
      <c r="E2447" s="2" t="s">
        <v>1031</v>
      </c>
      <c r="F2447" s="2" t="s">
        <v>2312</v>
      </c>
      <c r="G2447" s="2">
        <v>3</v>
      </c>
      <c r="H2447" s="3">
        <v>233.01</v>
      </c>
      <c r="I2447" s="2">
        <v>0</v>
      </c>
      <c r="J2447" s="3">
        <v>0</v>
      </c>
      <c r="K2447" s="3">
        <v>699.03</v>
      </c>
      <c r="L2447" s="3">
        <v>569.07000000000005</v>
      </c>
      <c r="M2447" s="3">
        <v>129.96</v>
      </c>
      <c r="N2447" s="2" t="s">
        <v>80</v>
      </c>
      <c r="O2447" s="2" t="s">
        <v>24</v>
      </c>
      <c r="P2447" s="2" t="s">
        <v>25</v>
      </c>
      <c r="Q2447" s="2" t="s">
        <v>2899</v>
      </c>
      <c r="R2447" s="2" t="s">
        <v>49</v>
      </c>
    </row>
    <row r="2448" spans="1:18" x14ac:dyDescent="0.25">
      <c r="A2448" s="2" t="s">
        <v>3112</v>
      </c>
      <c r="B2448" s="6">
        <v>45934</v>
      </c>
      <c r="C2448" s="2" t="s">
        <v>696</v>
      </c>
      <c r="D2448" s="2" t="s">
        <v>432</v>
      </c>
      <c r="E2448" s="2" t="s">
        <v>864</v>
      </c>
      <c r="F2448" s="2" t="s">
        <v>2877</v>
      </c>
      <c r="G2448" s="2">
        <v>4</v>
      </c>
      <c r="H2448" s="3">
        <v>308.60000000000002</v>
      </c>
      <c r="I2448" s="2">
        <v>5</v>
      </c>
      <c r="J2448" s="3">
        <v>61.72</v>
      </c>
      <c r="K2448" s="3">
        <v>1172.68</v>
      </c>
      <c r="L2448" s="3">
        <v>1005.68</v>
      </c>
      <c r="M2448" s="3">
        <v>167</v>
      </c>
      <c r="N2448" s="2" t="s">
        <v>80</v>
      </c>
      <c r="O2448" s="2" t="s">
        <v>24</v>
      </c>
      <c r="P2448" s="2" t="s">
        <v>25</v>
      </c>
      <c r="Q2448" s="2" t="s">
        <v>3113</v>
      </c>
      <c r="R2448" s="2" t="s">
        <v>49</v>
      </c>
    </row>
    <row r="2449" spans="1:18" x14ac:dyDescent="0.25">
      <c r="A2449" s="2" t="s">
        <v>3187</v>
      </c>
      <c r="B2449" s="6">
        <v>45934</v>
      </c>
      <c r="C2449" s="2" t="s">
        <v>1361</v>
      </c>
      <c r="D2449" s="2" t="s">
        <v>302</v>
      </c>
      <c r="E2449" s="2" t="s">
        <v>427</v>
      </c>
      <c r="F2449" s="2" t="s">
        <v>428</v>
      </c>
      <c r="G2449" s="2">
        <v>1</v>
      </c>
      <c r="H2449" s="3">
        <v>343.56</v>
      </c>
      <c r="I2449" s="2">
        <v>15</v>
      </c>
      <c r="J2449" s="3">
        <v>51.53</v>
      </c>
      <c r="K2449" s="3">
        <v>292.02999999999997</v>
      </c>
      <c r="L2449" s="3">
        <v>216.32</v>
      </c>
      <c r="M2449" s="3">
        <v>75.709999999999994</v>
      </c>
      <c r="N2449" s="2" t="s">
        <v>47</v>
      </c>
      <c r="O2449" s="2" t="s">
        <v>24</v>
      </c>
      <c r="P2449" s="2" t="s">
        <v>25</v>
      </c>
      <c r="Q2449" s="2" t="s">
        <v>3188</v>
      </c>
      <c r="R2449" s="2" t="s">
        <v>49</v>
      </c>
    </row>
    <row r="2450" spans="1:18" x14ac:dyDescent="0.25">
      <c r="A2450" s="2" t="s">
        <v>3201</v>
      </c>
      <c r="B2450" s="6">
        <v>45934</v>
      </c>
      <c r="C2450" s="2" t="s">
        <v>3202</v>
      </c>
      <c r="D2450" s="2" t="s">
        <v>708</v>
      </c>
      <c r="E2450" s="2" t="s">
        <v>400</v>
      </c>
      <c r="F2450" s="2" t="s">
        <v>401</v>
      </c>
      <c r="G2450" s="2">
        <v>3</v>
      </c>
      <c r="H2450" s="3">
        <v>520.96</v>
      </c>
      <c r="I2450" s="2">
        <v>15</v>
      </c>
      <c r="J2450" s="3">
        <v>234.43</v>
      </c>
      <c r="K2450" s="3">
        <v>1328.45</v>
      </c>
      <c r="L2450" s="3">
        <v>1031.67</v>
      </c>
      <c r="M2450" s="3">
        <v>296.77999999999997</v>
      </c>
      <c r="N2450" s="2" t="s">
        <v>47</v>
      </c>
      <c r="O2450" s="2" t="s">
        <v>24</v>
      </c>
      <c r="P2450" s="2" t="s">
        <v>25</v>
      </c>
      <c r="Q2450" s="2" t="s">
        <v>2421</v>
      </c>
      <c r="R2450" s="2" t="s">
        <v>49</v>
      </c>
    </row>
    <row r="2451" spans="1:18" x14ac:dyDescent="0.25">
      <c r="A2451" s="2" t="s">
        <v>3847</v>
      </c>
      <c r="B2451" s="6">
        <v>45934</v>
      </c>
      <c r="C2451" s="2" t="s">
        <v>1948</v>
      </c>
      <c r="D2451" s="2" t="s">
        <v>371</v>
      </c>
      <c r="E2451" s="2" t="s">
        <v>192</v>
      </c>
      <c r="F2451" s="2" t="s">
        <v>1651</v>
      </c>
      <c r="G2451" s="2">
        <v>6</v>
      </c>
      <c r="H2451" s="3">
        <v>402.72</v>
      </c>
      <c r="I2451" s="2">
        <v>15</v>
      </c>
      <c r="J2451" s="3">
        <v>362.45</v>
      </c>
      <c r="K2451" s="3">
        <v>2053.87</v>
      </c>
      <c r="L2451" s="3">
        <v>1859.88</v>
      </c>
      <c r="M2451" s="3">
        <v>193.99</v>
      </c>
      <c r="N2451" s="2" t="s">
        <v>40</v>
      </c>
      <c r="O2451" s="2" t="s">
        <v>24</v>
      </c>
      <c r="P2451" s="2" t="s">
        <v>25</v>
      </c>
      <c r="Q2451" s="2" t="s">
        <v>3383</v>
      </c>
      <c r="R2451" s="2" t="s">
        <v>49</v>
      </c>
    </row>
    <row r="2452" spans="1:18" x14ac:dyDescent="0.25">
      <c r="A2452" s="2" t="s">
        <v>3921</v>
      </c>
      <c r="B2452" s="6">
        <v>45934</v>
      </c>
      <c r="C2452" s="2" t="s">
        <v>283</v>
      </c>
      <c r="D2452" s="2" t="s">
        <v>77</v>
      </c>
      <c r="E2452" s="2" t="s">
        <v>623</v>
      </c>
      <c r="F2452" s="2" t="s">
        <v>1125</v>
      </c>
      <c r="G2452" s="2">
        <v>8</v>
      </c>
      <c r="H2452" s="3">
        <v>149.47</v>
      </c>
      <c r="I2452" s="2">
        <v>20</v>
      </c>
      <c r="J2452" s="3">
        <v>239.15</v>
      </c>
      <c r="K2452" s="3">
        <v>956.61</v>
      </c>
      <c r="L2452" s="3">
        <v>938.16</v>
      </c>
      <c r="M2452" s="3">
        <v>18.45</v>
      </c>
      <c r="N2452" s="2" t="s">
        <v>80</v>
      </c>
      <c r="O2452" s="2" t="s">
        <v>24</v>
      </c>
      <c r="P2452" s="2" t="s">
        <v>33</v>
      </c>
      <c r="Q2452" s="2" t="s">
        <v>1515</v>
      </c>
      <c r="R2452" s="2" t="s">
        <v>49</v>
      </c>
    </row>
    <row r="2453" spans="1:18" x14ac:dyDescent="0.25">
      <c r="A2453" s="2" t="s">
        <v>3930</v>
      </c>
      <c r="B2453" s="6">
        <v>45934</v>
      </c>
      <c r="C2453" s="2" t="s">
        <v>1419</v>
      </c>
      <c r="D2453" s="2" t="s">
        <v>459</v>
      </c>
      <c r="E2453" s="2" t="s">
        <v>159</v>
      </c>
      <c r="F2453" s="2" t="s">
        <v>635</v>
      </c>
      <c r="G2453" s="2">
        <v>5</v>
      </c>
      <c r="H2453" s="3">
        <v>71.290000000000006</v>
      </c>
      <c r="I2453" s="2">
        <v>10</v>
      </c>
      <c r="J2453" s="3">
        <v>35.65</v>
      </c>
      <c r="K2453" s="3">
        <v>320.8</v>
      </c>
      <c r="L2453" s="3">
        <v>296.85000000000002</v>
      </c>
      <c r="M2453" s="3">
        <v>23.95</v>
      </c>
      <c r="N2453" s="2" t="s">
        <v>40</v>
      </c>
      <c r="O2453" s="2" t="s">
        <v>24</v>
      </c>
      <c r="P2453" s="2" t="s">
        <v>33</v>
      </c>
      <c r="Q2453" s="2" t="s">
        <v>3931</v>
      </c>
      <c r="R2453" s="2" t="s">
        <v>49</v>
      </c>
    </row>
    <row r="2454" spans="1:18" x14ac:dyDescent="0.25">
      <c r="A2454" s="2" t="s">
        <v>4030</v>
      </c>
      <c r="B2454" s="6">
        <v>45934</v>
      </c>
      <c r="C2454" s="2" t="s">
        <v>3271</v>
      </c>
      <c r="D2454" s="2" t="s">
        <v>95</v>
      </c>
      <c r="E2454" s="2" t="s">
        <v>2478</v>
      </c>
      <c r="F2454" s="2" t="s">
        <v>3537</v>
      </c>
      <c r="G2454" s="2">
        <v>3</v>
      </c>
      <c r="H2454" s="3">
        <v>522.78</v>
      </c>
      <c r="I2454" s="2">
        <v>10</v>
      </c>
      <c r="J2454" s="3">
        <v>156.83000000000001</v>
      </c>
      <c r="K2454" s="3">
        <v>1411.51</v>
      </c>
      <c r="L2454" s="3">
        <v>1187.6099999999999</v>
      </c>
      <c r="M2454" s="3">
        <v>223.9</v>
      </c>
      <c r="N2454" s="2" t="s">
        <v>68</v>
      </c>
      <c r="O2454" s="2" t="s">
        <v>345</v>
      </c>
      <c r="P2454" s="2" t="s">
        <v>25</v>
      </c>
      <c r="Q2454" s="2" t="s">
        <v>1721</v>
      </c>
      <c r="R2454" s="2" t="s">
        <v>49</v>
      </c>
    </row>
    <row r="2455" spans="1:18" x14ac:dyDescent="0.25">
      <c r="A2455" s="2" t="s">
        <v>4281</v>
      </c>
      <c r="B2455" s="6">
        <v>45934</v>
      </c>
      <c r="C2455" s="2" t="s">
        <v>750</v>
      </c>
      <c r="D2455" s="2" t="s">
        <v>1678</v>
      </c>
      <c r="E2455" s="2" t="s">
        <v>177</v>
      </c>
      <c r="F2455" s="2" t="s">
        <v>333</v>
      </c>
      <c r="G2455" s="2">
        <v>3</v>
      </c>
      <c r="H2455" s="3">
        <v>360.8</v>
      </c>
      <c r="I2455" s="2">
        <v>0</v>
      </c>
      <c r="J2455" s="3">
        <v>0</v>
      </c>
      <c r="K2455" s="3">
        <v>1082.4000000000001</v>
      </c>
      <c r="L2455" s="3">
        <v>798.3</v>
      </c>
      <c r="M2455" s="3">
        <v>284.10000000000002</v>
      </c>
      <c r="N2455" s="2" t="s">
        <v>40</v>
      </c>
      <c r="O2455" s="2" t="s">
        <v>24</v>
      </c>
      <c r="P2455" s="2" t="s">
        <v>25</v>
      </c>
      <c r="Q2455" s="2" t="s">
        <v>200</v>
      </c>
      <c r="R2455" s="2" t="s">
        <v>49</v>
      </c>
    </row>
    <row r="2456" spans="1:18" x14ac:dyDescent="0.25">
      <c r="A2456" s="2" t="s">
        <v>4469</v>
      </c>
      <c r="B2456" s="6">
        <v>45934</v>
      </c>
      <c r="C2456" s="2" t="s">
        <v>508</v>
      </c>
      <c r="D2456" s="2" t="s">
        <v>499</v>
      </c>
      <c r="E2456" s="2" t="s">
        <v>1063</v>
      </c>
      <c r="F2456" s="2" t="s">
        <v>1064</v>
      </c>
      <c r="G2456" s="2">
        <v>8</v>
      </c>
      <c r="H2456" s="3">
        <v>441.63</v>
      </c>
      <c r="I2456" s="2">
        <v>0</v>
      </c>
      <c r="J2456" s="3">
        <v>0</v>
      </c>
      <c r="K2456" s="3">
        <v>3533.04</v>
      </c>
      <c r="L2456" s="3">
        <v>2779.76</v>
      </c>
      <c r="M2456" s="3">
        <v>753.28</v>
      </c>
      <c r="N2456" s="2" t="s">
        <v>80</v>
      </c>
      <c r="O2456" s="2" t="s">
        <v>24</v>
      </c>
      <c r="P2456" s="2" t="s">
        <v>25</v>
      </c>
      <c r="Q2456" s="2" t="s">
        <v>4470</v>
      </c>
      <c r="R2456" s="2" t="s">
        <v>49</v>
      </c>
    </row>
    <row r="2457" spans="1:18" x14ac:dyDescent="0.25">
      <c r="A2457" s="2" t="s">
        <v>3316</v>
      </c>
      <c r="B2457" s="6">
        <v>45904</v>
      </c>
      <c r="C2457" s="2" t="s">
        <v>633</v>
      </c>
      <c r="D2457" s="2" t="s">
        <v>124</v>
      </c>
      <c r="E2457" s="2" t="s">
        <v>623</v>
      </c>
      <c r="F2457" s="2" t="s">
        <v>624</v>
      </c>
      <c r="G2457" s="2">
        <v>5</v>
      </c>
      <c r="H2457" s="3">
        <v>397.22</v>
      </c>
      <c r="I2457" s="2">
        <v>15</v>
      </c>
      <c r="J2457" s="3">
        <v>297.92</v>
      </c>
      <c r="K2457" s="3">
        <v>1688.18</v>
      </c>
      <c r="L2457" s="3">
        <v>1596.85</v>
      </c>
      <c r="M2457" s="3">
        <v>91.33</v>
      </c>
      <c r="N2457" s="2" t="s">
        <v>40</v>
      </c>
      <c r="O2457" s="2" t="s">
        <v>24</v>
      </c>
      <c r="P2457" s="2" t="s">
        <v>55</v>
      </c>
      <c r="Q2457" s="2" t="s">
        <v>2688</v>
      </c>
      <c r="R2457" s="2" t="s">
        <v>49</v>
      </c>
    </row>
    <row r="2458" spans="1:18" x14ac:dyDescent="0.25">
      <c r="A2458" s="2" t="s">
        <v>4124</v>
      </c>
      <c r="B2458" s="6">
        <v>45904</v>
      </c>
      <c r="C2458" s="2" t="s">
        <v>246</v>
      </c>
      <c r="D2458" s="2" t="s">
        <v>44</v>
      </c>
      <c r="E2458" s="2" t="s">
        <v>791</v>
      </c>
      <c r="F2458" s="2" t="s">
        <v>1983</v>
      </c>
      <c r="G2458" s="2">
        <v>7</v>
      </c>
      <c r="H2458" s="3">
        <v>413.36</v>
      </c>
      <c r="I2458" s="2">
        <v>0</v>
      </c>
      <c r="J2458" s="3">
        <v>0</v>
      </c>
      <c r="K2458" s="3">
        <v>2893.52</v>
      </c>
      <c r="L2458" s="3">
        <v>1655.78</v>
      </c>
      <c r="M2458" s="3">
        <v>1237.74</v>
      </c>
      <c r="N2458" s="2" t="s">
        <v>23</v>
      </c>
      <c r="O2458" s="2" t="s">
        <v>24</v>
      </c>
      <c r="P2458" s="2" t="s">
        <v>33</v>
      </c>
      <c r="Q2458" s="2" t="s">
        <v>2330</v>
      </c>
      <c r="R2458" s="2" t="s">
        <v>49</v>
      </c>
    </row>
    <row r="2459" spans="1:18" x14ac:dyDescent="0.25">
      <c r="A2459" s="2" t="s">
        <v>2457</v>
      </c>
      <c r="B2459" s="6">
        <v>45873</v>
      </c>
      <c r="C2459" s="2" t="s">
        <v>2458</v>
      </c>
      <c r="D2459" s="2" t="s">
        <v>454</v>
      </c>
      <c r="E2459" s="2" t="s">
        <v>315</v>
      </c>
      <c r="F2459" s="2" t="s">
        <v>316</v>
      </c>
      <c r="G2459" s="2">
        <v>3</v>
      </c>
      <c r="H2459" s="3">
        <v>403.7</v>
      </c>
      <c r="I2459" s="2">
        <v>0</v>
      </c>
      <c r="J2459" s="3">
        <v>0</v>
      </c>
      <c r="K2459" s="3">
        <v>1211.0999999999999</v>
      </c>
      <c r="L2459" s="3">
        <v>931.14</v>
      </c>
      <c r="M2459" s="3">
        <v>279.95999999999998</v>
      </c>
      <c r="N2459" s="2" t="s">
        <v>23</v>
      </c>
      <c r="O2459" s="2" t="s">
        <v>24</v>
      </c>
      <c r="P2459" s="2" t="s">
        <v>25</v>
      </c>
      <c r="Q2459" s="2" t="s">
        <v>2459</v>
      </c>
      <c r="R2459" s="2" t="s">
        <v>49</v>
      </c>
    </row>
    <row r="2460" spans="1:18" x14ac:dyDescent="0.25">
      <c r="A2460" s="2" t="s">
        <v>3186</v>
      </c>
      <c r="B2460" s="6">
        <v>45873</v>
      </c>
      <c r="C2460" s="2" t="s">
        <v>718</v>
      </c>
      <c r="D2460" s="2" t="s">
        <v>59</v>
      </c>
      <c r="E2460" s="2" t="s">
        <v>85</v>
      </c>
      <c r="F2460" s="2" t="s">
        <v>86</v>
      </c>
      <c r="G2460" s="2">
        <v>1</v>
      </c>
      <c r="H2460" s="3">
        <v>342.46</v>
      </c>
      <c r="I2460" s="2">
        <v>0</v>
      </c>
      <c r="J2460" s="3">
        <v>0</v>
      </c>
      <c r="K2460" s="3">
        <v>342.46</v>
      </c>
      <c r="L2460" s="3">
        <v>271.77999999999997</v>
      </c>
      <c r="M2460" s="3">
        <v>70.680000000000007</v>
      </c>
      <c r="N2460" s="2" t="s">
        <v>80</v>
      </c>
      <c r="O2460" s="2" t="s">
        <v>24</v>
      </c>
      <c r="P2460" s="2" t="s">
        <v>25</v>
      </c>
      <c r="Q2460" s="2" t="s">
        <v>2298</v>
      </c>
      <c r="R2460" s="2" t="s">
        <v>49</v>
      </c>
    </row>
    <row r="2461" spans="1:18" x14ac:dyDescent="0.25">
      <c r="A2461" s="2" t="s">
        <v>3795</v>
      </c>
      <c r="B2461" s="6">
        <v>45873</v>
      </c>
      <c r="C2461" s="2" t="s">
        <v>1197</v>
      </c>
      <c r="D2461" s="2" t="s">
        <v>871</v>
      </c>
      <c r="E2461" s="2" t="s">
        <v>906</v>
      </c>
      <c r="F2461" s="2" t="s">
        <v>907</v>
      </c>
      <c r="G2461" s="2">
        <v>4</v>
      </c>
      <c r="H2461" s="3">
        <v>242.02</v>
      </c>
      <c r="I2461" s="2">
        <v>5</v>
      </c>
      <c r="J2461" s="3">
        <v>48.4</v>
      </c>
      <c r="K2461" s="3">
        <v>919.68</v>
      </c>
      <c r="L2461" s="3">
        <v>632.24</v>
      </c>
      <c r="M2461" s="3">
        <v>287.44</v>
      </c>
      <c r="N2461" s="2" t="s">
        <v>80</v>
      </c>
      <c r="O2461" s="2" t="s">
        <v>345</v>
      </c>
      <c r="P2461" s="2" t="s">
        <v>25</v>
      </c>
      <c r="Q2461" s="2" t="s">
        <v>2190</v>
      </c>
      <c r="R2461" s="2" t="s">
        <v>49</v>
      </c>
    </row>
    <row r="2462" spans="1:18" x14ac:dyDescent="0.25">
      <c r="A2462" s="2" t="s">
        <v>3777</v>
      </c>
      <c r="B2462" s="6">
        <v>45842</v>
      </c>
      <c r="C2462" s="2" t="s">
        <v>3778</v>
      </c>
      <c r="D2462" s="2" t="s">
        <v>812</v>
      </c>
      <c r="E2462" s="2" t="s">
        <v>445</v>
      </c>
      <c r="F2462" s="2" t="s">
        <v>446</v>
      </c>
      <c r="G2462" s="2">
        <v>7</v>
      </c>
      <c r="H2462" s="3">
        <v>598.70000000000005</v>
      </c>
      <c r="I2462" s="2">
        <v>20</v>
      </c>
      <c r="J2462" s="3">
        <v>838.18</v>
      </c>
      <c r="K2462" s="3">
        <v>3352.72</v>
      </c>
      <c r="L2462" s="3">
        <v>2654.33</v>
      </c>
      <c r="M2462" s="3">
        <v>698.39</v>
      </c>
      <c r="N2462" s="2" t="s">
        <v>47</v>
      </c>
      <c r="O2462" s="2" t="s">
        <v>24</v>
      </c>
      <c r="P2462" s="2" t="s">
        <v>25</v>
      </c>
      <c r="Q2462" s="2" t="s">
        <v>3328</v>
      </c>
      <c r="R2462" s="2" t="s">
        <v>49</v>
      </c>
    </row>
    <row r="2463" spans="1:18" x14ac:dyDescent="0.25">
      <c r="A2463" s="2" t="s">
        <v>4053</v>
      </c>
      <c r="B2463" s="6">
        <v>45842</v>
      </c>
      <c r="C2463" s="2" t="s">
        <v>3058</v>
      </c>
      <c r="D2463" s="2" t="s">
        <v>745</v>
      </c>
      <c r="E2463" s="2" t="s">
        <v>215</v>
      </c>
      <c r="F2463" s="2" t="s">
        <v>216</v>
      </c>
      <c r="G2463" s="2">
        <v>2</v>
      </c>
      <c r="H2463" s="3">
        <v>168.36</v>
      </c>
      <c r="I2463" s="2">
        <v>20</v>
      </c>
      <c r="J2463" s="3">
        <v>67.34</v>
      </c>
      <c r="K2463" s="3">
        <v>269.38</v>
      </c>
      <c r="L2463" s="3">
        <v>204.46</v>
      </c>
      <c r="M2463" s="3">
        <v>64.92</v>
      </c>
      <c r="N2463" s="2" t="s">
        <v>68</v>
      </c>
      <c r="O2463" s="2" t="s">
        <v>24</v>
      </c>
      <c r="P2463" s="2" t="s">
        <v>25</v>
      </c>
      <c r="Q2463" s="2" t="s">
        <v>1587</v>
      </c>
      <c r="R2463" s="2" t="s">
        <v>49</v>
      </c>
    </row>
    <row r="2464" spans="1:18" x14ac:dyDescent="0.25">
      <c r="A2464" s="2" t="s">
        <v>4412</v>
      </c>
      <c r="B2464" s="6">
        <v>45842</v>
      </c>
      <c r="C2464" s="2" t="s">
        <v>146</v>
      </c>
      <c r="D2464" s="2" t="s">
        <v>426</v>
      </c>
      <c r="E2464" s="2" t="s">
        <v>108</v>
      </c>
      <c r="F2464" s="2" t="s">
        <v>1950</v>
      </c>
      <c r="G2464" s="2">
        <v>4</v>
      </c>
      <c r="H2464" s="3">
        <v>290.45</v>
      </c>
      <c r="I2464" s="2">
        <v>5</v>
      </c>
      <c r="J2464" s="3">
        <v>58.09</v>
      </c>
      <c r="K2464" s="3">
        <v>1103.71</v>
      </c>
      <c r="L2464" s="3">
        <v>951.56</v>
      </c>
      <c r="M2464" s="3">
        <v>152.15</v>
      </c>
      <c r="N2464" s="2" t="s">
        <v>80</v>
      </c>
      <c r="O2464" s="2" t="s">
        <v>24</v>
      </c>
      <c r="P2464" s="2" t="s">
        <v>25</v>
      </c>
      <c r="Q2464" s="2" t="s">
        <v>2881</v>
      </c>
      <c r="R2464" s="2" t="s">
        <v>49</v>
      </c>
    </row>
    <row r="2465" spans="1:18" x14ac:dyDescent="0.25">
      <c r="A2465" s="2" t="s">
        <v>570</v>
      </c>
      <c r="B2465" s="6">
        <v>45812</v>
      </c>
      <c r="C2465" s="2" t="s">
        <v>571</v>
      </c>
      <c r="D2465" s="2" t="s">
        <v>572</v>
      </c>
      <c r="E2465" s="2" t="s">
        <v>460</v>
      </c>
      <c r="F2465" s="2" t="s">
        <v>461</v>
      </c>
      <c r="G2465" s="2">
        <v>4</v>
      </c>
      <c r="H2465" s="3">
        <v>46.76</v>
      </c>
      <c r="I2465" s="2">
        <v>5</v>
      </c>
      <c r="J2465" s="3">
        <v>9.35</v>
      </c>
      <c r="K2465" s="3">
        <v>204.34</v>
      </c>
      <c r="L2465" s="3">
        <v>146.6</v>
      </c>
      <c r="M2465" s="3">
        <v>57.74</v>
      </c>
      <c r="N2465" s="2" t="s">
        <v>133</v>
      </c>
      <c r="O2465" s="2" t="s">
        <v>24</v>
      </c>
      <c r="P2465" s="2" t="s">
        <v>33</v>
      </c>
      <c r="Q2465" s="2" t="s">
        <v>573</v>
      </c>
      <c r="R2465" s="2" t="s">
        <v>27</v>
      </c>
    </row>
    <row r="2466" spans="1:18" x14ac:dyDescent="0.25">
      <c r="A2466" s="2" t="s">
        <v>659</v>
      </c>
      <c r="B2466" s="6">
        <v>45812</v>
      </c>
      <c r="C2466" s="2" t="s">
        <v>660</v>
      </c>
      <c r="D2466" s="2" t="s">
        <v>661</v>
      </c>
      <c r="E2466" s="2" t="s">
        <v>438</v>
      </c>
      <c r="F2466" s="2" t="s">
        <v>662</v>
      </c>
      <c r="G2466" s="2">
        <v>3</v>
      </c>
      <c r="H2466" s="3">
        <v>224.28</v>
      </c>
      <c r="I2466" s="2">
        <v>15</v>
      </c>
      <c r="J2466" s="3">
        <v>100.93</v>
      </c>
      <c r="K2466" s="3">
        <v>657.7</v>
      </c>
      <c r="L2466" s="3">
        <v>577.16999999999996</v>
      </c>
      <c r="M2466" s="3">
        <v>80.53</v>
      </c>
      <c r="N2466" s="2" t="s">
        <v>23</v>
      </c>
      <c r="O2466" s="2" t="s">
        <v>24</v>
      </c>
      <c r="P2466" s="2" t="s">
        <v>25</v>
      </c>
      <c r="Q2466" s="2" t="s">
        <v>663</v>
      </c>
      <c r="R2466" s="2" t="s">
        <v>27</v>
      </c>
    </row>
    <row r="2467" spans="1:18" x14ac:dyDescent="0.25">
      <c r="A2467" s="2" t="s">
        <v>2434</v>
      </c>
      <c r="B2467" s="6">
        <v>45812</v>
      </c>
      <c r="C2467" s="2" t="s">
        <v>2435</v>
      </c>
      <c r="D2467" s="2" t="s">
        <v>1991</v>
      </c>
      <c r="E2467" s="2" t="s">
        <v>1059</v>
      </c>
      <c r="F2467" s="2" t="s">
        <v>304</v>
      </c>
      <c r="G2467" s="2">
        <v>6</v>
      </c>
      <c r="H2467" s="3">
        <v>398.95</v>
      </c>
      <c r="I2467" s="2">
        <v>20</v>
      </c>
      <c r="J2467" s="3">
        <v>478.74</v>
      </c>
      <c r="K2467" s="3">
        <v>2202.1999999999998</v>
      </c>
      <c r="L2467" s="3">
        <v>1560.36</v>
      </c>
      <c r="M2467" s="3">
        <v>641.84</v>
      </c>
      <c r="N2467" s="2" t="s">
        <v>40</v>
      </c>
      <c r="O2467" s="2" t="s">
        <v>345</v>
      </c>
      <c r="P2467" s="2" t="s">
        <v>25</v>
      </c>
      <c r="Q2467" s="2" t="s">
        <v>2436</v>
      </c>
      <c r="R2467" s="2" t="s">
        <v>27</v>
      </c>
    </row>
    <row r="2468" spans="1:18" x14ac:dyDescent="0.25">
      <c r="A2468" s="2" t="s">
        <v>2704</v>
      </c>
      <c r="B2468" s="6">
        <v>45812</v>
      </c>
      <c r="C2468" s="2" t="s">
        <v>2103</v>
      </c>
      <c r="D2468" s="2" t="s">
        <v>59</v>
      </c>
      <c r="E2468" s="2" t="s">
        <v>421</v>
      </c>
      <c r="F2468" s="2" t="s">
        <v>787</v>
      </c>
      <c r="G2468" s="2">
        <v>5</v>
      </c>
      <c r="H2468" s="3">
        <v>379.93</v>
      </c>
      <c r="I2468" s="2">
        <v>15</v>
      </c>
      <c r="J2468" s="3">
        <v>284.95</v>
      </c>
      <c r="K2468" s="3">
        <v>1856.9</v>
      </c>
      <c r="L2468" s="3">
        <v>1358.9</v>
      </c>
      <c r="M2468" s="3">
        <v>498</v>
      </c>
      <c r="N2468" s="2" t="s">
        <v>23</v>
      </c>
      <c r="O2468" s="2" t="s">
        <v>24</v>
      </c>
      <c r="P2468" s="2" t="s">
        <v>55</v>
      </c>
      <c r="Q2468" s="2" t="s">
        <v>2491</v>
      </c>
      <c r="R2468" s="2" t="s">
        <v>27</v>
      </c>
    </row>
    <row r="2469" spans="1:18" x14ac:dyDescent="0.25">
      <c r="A2469" s="2" t="s">
        <v>3069</v>
      </c>
      <c r="B2469" s="6">
        <v>45812</v>
      </c>
      <c r="C2469" s="2" t="s">
        <v>542</v>
      </c>
      <c r="D2469" s="2" t="s">
        <v>871</v>
      </c>
      <c r="E2469" s="2" t="s">
        <v>31</v>
      </c>
      <c r="F2469" s="2" t="s">
        <v>239</v>
      </c>
      <c r="G2469" s="2">
        <v>8</v>
      </c>
      <c r="H2469" s="3">
        <v>232.72</v>
      </c>
      <c r="I2469" s="2">
        <v>0</v>
      </c>
      <c r="J2469" s="3">
        <v>0</v>
      </c>
      <c r="K2469" s="3">
        <v>2141.02</v>
      </c>
      <c r="L2469" s="3">
        <v>1264.48</v>
      </c>
      <c r="M2469" s="3">
        <v>876.54</v>
      </c>
      <c r="N2469" s="2" t="s">
        <v>80</v>
      </c>
      <c r="O2469" s="2" t="s">
        <v>24</v>
      </c>
      <c r="P2469" s="2" t="s">
        <v>25</v>
      </c>
      <c r="Q2469" s="2" t="s">
        <v>1796</v>
      </c>
      <c r="R2469" s="2" t="s">
        <v>27</v>
      </c>
    </row>
    <row r="2470" spans="1:18" x14ac:dyDescent="0.25">
      <c r="A2470" s="2" t="s">
        <v>4280</v>
      </c>
      <c r="B2470" s="6">
        <v>45812</v>
      </c>
      <c r="C2470" s="2" t="s">
        <v>404</v>
      </c>
      <c r="D2470" s="2" t="s">
        <v>302</v>
      </c>
      <c r="E2470" s="2" t="s">
        <v>232</v>
      </c>
      <c r="F2470" s="2" t="s">
        <v>233</v>
      </c>
      <c r="G2470" s="2">
        <v>2</v>
      </c>
      <c r="H2470" s="3">
        <v>343.56</v>
      </c>
      <c r="I2470" s="2">
        <v>0</v>
      </c>
      <c r="J2470" s="3">
        <v>0</v>
      </c>
      <c r="K2470" s="3">
        <v>790.19</v>
      </c>
      <c r="L2470" s="3">
        <v>432.64</v>
      </c>
      <c r="M2470" s="3">
        <v>357.55</v>
      </c>
      <c r="N2470" s="2" t="s">
        <v>68</v>
      </c>
      <c r="O2470" s="2" t="s">
        <v>24</v>
      </c>
      <c r="P2470" s="2" t="s">
        <v>25</v>
      </c>
      <c r="Q2470" s="2" t="s">
        <v>2358</v>
      </c>
      <c r="R2470" s="2" t="s">
        <v>27</v>
      </c>
    </row>
    <row r="2471" spans="1:18" x14ac:dyDescent="0.25">
      <c r="A2471" s="2" t="s">
        <v>4312</v>
      </c>
      <c r="B2471" s="6">
        <v>45812</v>
      </c>
      <c r="C2471" s="2" t="s">
        <v>152</v>
      </c>
      <c r="D2471" s="2" t="s">
        <v>242</v>
      </c>
      <c r="E2471" s="2" t="s">
        <v>270</v>
      </c>
      <c r="F2471" s="2" t="s">
        <v>450</v>
      </c>
      <c r="G2471" s="2">
        <v>6</v>
      </c>
      <c r="H2471" s="3">
        <v>82.49</v>
      </c>
      <c r="I2471" s="2">
        <v>20</v>
      </c>
      <c r="J2471" s="3">
        <v>98.99</v>
      </c>
      <c r="K2471" s="3">
        <v>455.34</v>
      </c>
      <c r="L2471" s="3">
        <v>373.5</v>
      </c>
      <c r="M2471" s="3">
        <v>81.84</v>
      </c>
      <c r="N2471" s="2" t="s">
        <v>68</v>
      </c>
      <c r="O2471" s="2" t="s">
        <v>24</v>
      </c>
      <c r="P2471" s="2" t="s">
        <v>55</v>
      </c>
      <c r="Q2471" s="2" t="s">
        <v>1559</v>
      </c>
      <c r="R2471" s="2" t="s">
        <v>27</v>
      </c>
    </row>
    <row r="2472" spans="1:18" x14ac:dyDescent="0.25">
      <c r="A2472" s="2" t="s">
        <v>4507</v>
      </c>
      <c r="B2472" s="6">
        <v>45812</v>
      </c>
      <c r="C2472" s="2" t="s">
        <v>610</v>
      </c>
      <c r="D2472" s="2" t="s">
        <v>280</v>
      </c>
      <c r="E2472" s="2" t="s">
        <v>125</v>
      </c>
      <c r="F2472" s="2" t="s">
        <v>126</v>
      </c>
      <c r="G2472" s="2">
        <v>4</v>
      </c>
      <c r="H2472" s="3">
        <v>124.84</v>
      </c>
      <c r="I2472" s="2">
        <v>0</v>
      </c>
      <c r="J2472" s="3">
        <v>0</v>
      </c>
      <c r="K2472" s="3">
        <v>574.26</v>
      </c>
      <c r="L2472" s="3">
        <v>389.4</v>
      </c>
      <c r="M2472" s="3">
        <v>184.86</v>
      </c>
      <c r="N2472" s="2" t="s">
        <v>68</v>
      </c>
      <c r="O2472" s="2" t="s">
        <v>24</v>
      </c>
      <c r="P2472" s="2" t="s">
        <v>25</v>
      </c>
      <c r="Q2472" s="2" t="s">
        <v>2330</v>
      </c>
      <c r="R2472" s="2" t="s">
        <v>27</v>
      </c>
    </row>
    <row r="2473" spans="1:18" x14ac:dyDescent="0.25">
      <c r="A2473" s="2" t="s">
        <v>4525</v>
      </c>
      <c r="B2473" s="6">
        <v>45812</v>
      </c>
      <c r="C2473" s="2" t="s">
        <v>152</v>
      </c>
      <c r="D2473" s="2" t="s">
        <v>2552</v>
      </c>
      <c r="E2473" s="2" t="s">
        <v>913</v>
      </c>
      <c r="F2473" s="2" t="s">
        <v>2034</v>
      </c>
      <c r="G2473" s="2">
        <v>4</v>
      </c>
      <c r="H2473" s="3">
        <v>82.71</v>
      </c>
      <c r="I2473" s="2">
        <v>0</v>
      </c>
      <c r="J2473" s="3">
        <v>0</v>
      </c>
      <c r="K2473" s="3">
        <v>380.47</v>
      </c>
      <c r="L2473" s="3">
        <v>217</v>
      </c>
      <c r="M2473" s="3">
        <v>163.47</v>
      </c>
      <c r="N2473" s="2" t="s">
        <v>40</v>
      </c>
      <c r="O2473" s="2" t="s">
        <v>24</v>
      </c>
      <c r="P2473" s="2" t="s">
        <v>25</v>
      </c>
      <c r="Q2473" s="2" t="s">
        <v>2165</v>
      </c>
      <c r="R2473" s="2" t="s">
        <v>27</v>
      </c>
    </row>
    <row r="2474" spans="1:18" x14ac:dyDescent="0.25">
      <c r="A2474" s="2" t="s">
        <v>1639</v>
      </c>
      <c r="B2474" s="6">
        <v>45781</v>
      </c>
      <c r="C2474" s="2" t="s">
        <v>565</v>
      </c>
      <c r="D2474" s="2" t="s">
        <v>220</v>
      </c>
      <c r="E2474" s="2" t="s">
        <v>390</v>
      </c>
      <c r="F2474" s="2" t="s">
        <v>821</v>
      </c>
      <c r="G2474" s="2">
        <v>3</v>
      </c>
      <c r="H2474" s="3">
        <v>349.08</v>
      </c>
      <c r="I2474" s="2">
        <v>15</v>
      </c>
      <c r="J2474" s="3">
        <v>157.09</v>
      </c>
      <c r="K2474" s="3">
        <v>1023.67</v>
      </c>
      <c r="L2474" s="3">
        <v>615.80999999999995</v>
      </c>
      <c r="M2474" s="3">
        <v>407.86</v>
      </c>
      <c r="N2474" s="2" t="s">
        <v>68</v>
      </c>
      <c r="O2474" s="2" t="s">
        <v>24</v>
      </c>
      <c r="P2474" s="2" t="s">
        <v>25</v>
      </c>
      <c r="Q2474" s="2" t="s">
        <v>1107</v>
      </c>
      <c r="R2474" s="2" t="s">
        <v>27</v>
      </c>
    </row>
    <row r="2475" spans="1:18" x14ac:dyDescent="0.25">
      <c r="A2475" s="2" t="s">
        <v>2531</v>
      </c>
      <c r="B2475" s="6">
        <v>45781</v>
      </c>
      <c r="C2475" s="2" t="s">
        <v>185</v>
      </c>
      <c r="D2475" s="2" t="s">
        <v>605</v>
      </c>
      <c r="E2475" s="2" t="s">
        <v>816</v>
      </c>
      <c r="F2475" s="2" t="s">
        <v>1589</v>
      </c>
      <c r="G2475" s="2">
        <v>4</v>
      </c>
      <c r="H2475" s="3">
        <v>84.3</v>
      </c>
      <c r="I2475" s="2">
        <v>0</v>
      </c>
      <c r="J2475" s="3">
        <v>0</v>
      </c>
      <c r="K2475" s="3">
        <v>387.78</v>
      </c>
      <c r="L2475" s="3">
        <v>248.56</v>
      </c>
      <c r="M2475" s="3">
        <v>139.22</v>
      </c>
      <c r="N2475" s="2" t="s">
        <v>47</v>
      </c>
      <c r="O2475" s="2" t="s">
        <v>24</v>
      </c>
      <c r="P2475" s="2" t="s">
        <v>25</v>
      </c>
      <c r="Q2475" s="2" t="s">
        <v>532</v>
      </c>
      <c r="R2475" s="2" t="s">
        <v>27</v>
      </c>
    </row>
    <row r="2476" spans="1:18" x14ac:dyDescent="0.25">
      <c r="A2476" s="2" t="s">
        <v>2904</v>
      </c>
      <c r="B2476" s="6">
        <v>45781</v>
      </c>
      <c r="C2476" s="2" t="s">
        <v>750</v>
      </c>
      <c r="D2476" s="2" t="s">
        <v>745</v>
      </c>
      <c r="E2476" s="2" t="s">
        <v>21</v>
      </c>
      <c r="F2476" s="2" t="s">
        <v>936</v>
      </c>
      <c r="G2476" s="2">
        <v>3</v>
      </c>
      <c r="H2476" s="3">
        <v>174.1</v>
      </c>
      <c r="I2476" s="2">
        <v>10</v>
      </c>
      <c r="J2476" s="3">
        <v>52.23</v>
      </c>
      <c r="K2476" s="3">
        <v>540.58000000000004</v>
      </c>
      <c r="L2476" s="3">
        <v>306.69</v>
      </c>
      <c r="M2476" s="3">
        <v>233.89</v>
      </c>
      <c r="N2476" s="2" t="s">
        <v>23</v>
      </c>
      <c r="O2476" s="2" t="s">
        <v>24</v>
      </c>
      <c r="P2476" s="2" t="s">
        <v>25</v>
      </c>
      <c r="Q2476" s="2" t="s">
        <v>2517</v>
      </c>
      <c r="R2476" s="2" t="s">
        <v>27</v>
      </c>
    </row>
    <row r="2477" spans="1:18" x14ac:dyDescent="0.25">
      <c r="A2477" s="2" t="s">
        <v>3174</v>
      </c>
      <c r="B2477" s="6">
        <v>45781</v>
      </c>
      <c r="C2477" s="2" t="s">
        <v>870</v>
      </c>
      <c r="D2477" s="2" t="s">
        <v>1490</v>
      </c>
      <c r="E2477" s="2" t="s">
        <v>950</v>
      </c>
      <c r="F2477" s="2" t="s">
        <v>510</v>
      </c>
      <c r="G2477" s="2">
        <v>5</v>
      </c>
      <c r="H2477" s="3">
        <v>114.59</v>
      </c>
      <c r="I2477" s="2">
        <v>5</v>
      </c>
      <c r="J2477" s="3">
        <v>28.65</v>
      </c>
      <c r="K2477" s="3">
        <v>625.95000000000005</v>
      </c>
      <c r="L2477" s="3">
        <v>443.6</v>
      </c>
      <c r="M2477" s="3">
        <v>182.35</v>
      </c>
      <c r="N2477" s="2" t="s">
        <v>23</v>
      </c>
      <c r="O2477" s="2" t="s">
        <v>24</v>
      </c>
      <c r="P2477" s="2" t="s">
        <v>25</v>
      </c>
      <c r="Q2477" s="2" t="s">
        <v>746</v>
      </c>
      <c r="R2477" s="2" t="s">
        <v>27</v>
      </c>
    </row>
    <row r="2478" spans="1:18" x14ac:dyDescent="0.25">
      <c r="A2478" s="2" t="s">
        <v>3742</v>
      </c>
      <c r="B2478" s="6">
        <v>45781</v>
      </c>
      <c r="C2478" s="2" t="s">
        <v>1775</v>
      </c>
      <c r="D2478" s="2" t="s">
        <v>203</v>
      </c>
      <c r="E2478" s="2" t="s">
        <v>198</v>
      </c>
      <c r="F2478" s="2" t="s">
        <v>199</v>
      </c>
      <c r="G2478" s="2">
        <v>8</v>
      </c>
      <c r="H2478" s="3">
        <v>226.19</v>
      </c>
      <c r="I2478" s="2">
        <v>5</v>
      </c>
      <c r="J2478" s="3">
        <v>90.48</v>
      </c>
      <c r="K2478" s="3">
        <v>1976.9</v>
      </c>
      <c r="L2478" s="3">
        <v>1361.6</v>
      </c>
      <c r="M2478" s="3">
        <v>615.29999999999995</v>
      </c>
      <c r="N2478" s="2" t="s">
        <v>47</v>
      </c>
      <c r="O2478" s="2" t="s">
        <v>24</v>
      </c>
      <c r="P2478" s="2" t="s">
        <v>25</v>
      </c>
      <c r="Q2478" s="2" t="s">
        <v>1824</v>
      </c>
      <c r="R2478" s="2" t="s">
        <v>27</v>
      </c>
    </row>
    <row r="2479" spans="1:18" x14ac:dyDescent="0.25">
      <c r="A2479" s="2" t="s">
        <v>3837</v>
      </c>
      <c r="B2479" s="6">
        <v>45781</v>
      </c>
      <c r="C2479" s="2" t="s">
        <v>1855</v>
      </c>
      <c r="D2479" s="2" t="s">
        <v>812</v>
      </c>
      <c r="E2479" s="2" t="s">
        <v>1905</v>
      </c>
      <c r="F2479" s="2" t="s">
        <v>1198</v>
      </c>
      <c r="G2479" s="2">
        <v>3</v>
      </c>
      <c r="H2479" s="3">
        <v>530.16</v>
      </c>
      <c r="I2479" s="2">
        <v>0</v>
      </c>
      <c r="J2479" s="3">
        <v>0</v>
      </c>
      <c r="K2479" s="3">
        <v>1829.05</v>
      </c>
      <c r="L2479" s="3">
        <v>1137.57</v>
      </c>
      <c r="M2479" s="3">
        <v>691.48</v>
      </c>
      <c r="N2479" s="2" t="s">
        <v>80</v>
      </c>
      <c r="O2479" s="2" t="s">
        <v>24</v>
      </c>
      <c r="P2479" s="2" t="s">
        <v>55</v>
      </c>
      <c r="Q2479" s="2" t="s">
        <v>2797</v>
      </c>
      <c r="R2479" s="2" t="s">
        <v>27</v>
      </c>
    </row>
    <row r="2480" spans="1:18" x14ac:dyDescent="0.25">
      <c r="A2480" s="2" t="s">
        <v>3882</v>
      </c>
      <c r="B2480" s="6">
        <v>45781</v>
      </c>
      <c r="C2480" s="2" t="s">
        <v>839</v>
      </c>
      <c r="D2480" s="2" t="s">
        <v>802</v>
      </c>
      <c r="E2480" s="2" t="s">
        <v>460</v>
      </c>
      <c r="F2480" s="2" t="s">
        <v>461</v>
      </c>
      <c r="G2480" s="2">
        <v>4</v>
      </c>
      <c r="H2480" s="3">
        <v>298.68</v>
      </c>
      <c r="I2480" s="2">
        <v>0</v>
      </c>
      <c r="J2480" s="3">
        <v>0</v>
      </c>
      <c r="K2480" s="3">
        <v>1373.93</v>
      </c>
      <c r="L2480" s="3">
        <v>1002.76</v>
      </c>
      <c r="M2480" s="3">
        <v>371.17</v>
      </c>
      <c r="N2480" s="2" t="s">
        <v>68</v>
      </c>
      <c r="O2480" s="2" t="s">
        <v>24</v>
      </c>
      <c r="P2480" s="2" t="s">
        <v>33</v>
      </c>
      <c r="Q2480" s="2" t="s">
        <v>3272</v>
      </c>
      <c r="R2480" s="2" t="s">
        <v>27</v>
      </c>
    </row>
    <row r="2481" spans="1:18" x14ac:dyDescent="0.25">
      <c r="A2481" s="2" t="s">
        <v>1374</v>
      </c>
      <c r="B2481" s="6">
        <v>45751</v>
      </c>
      <c r="C2481" s="2" t="s">
        <v>685</v>
      </c>
      <c r="D2481" s="2" t="s">
        <v>389</v>
      </c>
      <c r="E2481" s="2" t="s">
        <v>1169</v>
      </c>
      <c r="F2481" s="2" t="s">
        <v>1375</v>
      </c>
      <c r="G2481" s="2">
        <v>5</v>
      </c>
      <c r="H2481" s="3">
        <v>90.43</v>
      </c>
      <c r="I2481" s="2">
        <v>0</v>
      </c>
      <c r="J2481" s="3">
        <v>0</v>
      </c>
      <c r="K2481" s="3">
        <v>452.15</v>
      </c>
      <c r="L2481" s="3">
        <v>345.45</v>
      </c>
      <c r="M2481" s="3">
        <v>106.7</v>
      </c>
      <c r="N2481" s="2" t="s">
        <v>133</v>
      </c>
      <c r="O2481" s="2" t="s">
        <v>24</v>
      </c>
      <c r="P2481" s="2" t="s">
        <v>25</v>
      </c>
      <c r="Q2481" s="2" t="s">
        <v>1376</v>
      </c>
      <c r="R2481" s="2" t="s">
        <v>49</v>
      </c>
    </row>
    <row r="2482" spans="1:18" x14ac:dyDescent="0.25">
      <c r="A2482" s="2" t="s">
        <v>2957</v>
      </c>
      <c r="B2482" s="6">
        <v>45751</v>
      </c>
      <c r="C2482" s="2" t="s">
        <v>1128</v>
      </c>
      <c r="D2482" s="2" t="s">
        <v>2958</v>
      </c>
      <c r="E2482" s="2" t="s">
        <v>1453</v>
      </c>
      <c r="F2482" s="2" t="s">
        <v>1454</v>
      </c>
      <c r="G2482" s="2">
        <v>6</v>
      </c>
      <c r="H2482" s="3">
        <v>452.46</v>
      </c>
      <c r="I2482" s="2">
        <v>0</v>
      </c>
      <c r="J2482" s="3">
        <v>0</v>
      </c>
      <c r="K2482" s="3">
        <v>2714.76</v>
      </c>
      <c r="L2482" s="3">
        <v>1885.56</v>
      </c>
      <c r="M2482" s="3">
        <v>829.2</v>
      </c>
      <c r="N2482" s="2" t="s">
        <v>47</v>
      </c>
      <c r="O2482" s="2" t="s">
        <v>24</v>
      </c>
      <c r="P2482" s="2" t="s">
        <v>25</v>
      </c>
      <c r="Q2482" s="2" t="s">
        <v>663</v>
      </c>
      <c r="R2482" s="2" t="s">
        <v>49</v>
      </c>
    </row>
    <row r="2483" spans="1:18" x14ac:dyDescent="0.25">
      <c r="A2483" s="2" t="s">
        <v>4369</v>
      </c>
      <c r="B2483" s="6">
        <v>45751</v>
      </c>
      <c r="C2483" s="2" t="s">
        <v>2481</v>
      </c>
      <c r="D2483" s="2" t="s">
        <v>77</v>
      </c>
      <c r="E2483" s="2" t="s">
        <v>315</v>
      </c>
      <c r="F2483" s="2" t="s">
        <v>172</v>
      </c>
      <c r="G2483" s="2">
        <v>2</v>
      </c>
      <c r="H2483" s="3">
        <v>131.03</v>
      </c>
      <c r="I2483" s="2">
        <v>0</v>
      </c>
      <c r="J2483" s="3">
        <v>0</v>
      </c>
      <c r="K2483" s="3">
        <v>262.06</v>
      </c>
      <c r="L2483" s="3">
        <v>234.54</v>
      </c>
      <c r="M2483" s="3">
        <v>27.52</v>
      </c>
      <c r="N2483" s="2" t="s">
        <v>68</v>
      </c>
      <c r="O2483" s="2" t="s">
        <v>24</v>
      </c>
      <c r="P2483" s="2" t="s">
        <v>55</v>
      </c>
      <c r="Q2483" s="2" t="s">
        <v>2267</v>
      </c>
      <c r="R2483" s="2" t="s">
        <v>49</v>
      </c>
    </row>
    <row r="2484" spans="1:18" x14ac:dyDescent="0.25">
      <c r="A2484" s="2" t="s">
        <v>1637</v>
      </c>
      <c r="B2484" s="6">
        <v>45720</v>
      </c>
      <c r="C2484" s="2" t="s">
        <v>136</v>
      </c>
      <c r="D2484" s="2" t="s">
        <v>284</v>
      </c>
      <c r="E2484" s="2" t="s">
        <v>427</v>
      </c>
      <c r="F2484" s="2" t="s">
        <v>724</v>
      </c>
      <c r="G2484" s="2">
        <v>1</v>
      </c>
      <c r="H2484" s="3">
        <v>73.83</v>
      </c>
      <c r="I2484" s="2">
        <v>0</v>
      </c>
      <c r="J2484" s="3">
        <v>0</v>
      </c>
      <c r="K2484" s="3">
        <v>73.83</v>
      </c>
      <c r="L2484" s="3">
        <v>54.32</v>
      </c>
      <c r="M2484" s="3">
        <v>19.510000000000002</v>
      </c>
      <c r="N2484" s="2" t="s">
        <v>133</v>
      </c>
      <c r="O2484" s="2" t="s">
        <v>24</v>
      </c>
      <c r="P2484" s="2" t="s">
        <v>25</v>
      </c>
      <c r="Q2484" s="2" t="s">
        <v>1638</v>
      </c>
      <c r="R2484" s="2" t="s">
        <v>49</v>
      </c>
    </row>
    <row r="2485" spans="1:18" x14ac:dyDescent="0.25">
      <c r="A2485" s="2" t="s">
        <v>3672</v>
      </c>
      <c r="B2485" s="6">
        <v>45720</v>
      </c>
      <c r="C2485" s="2" t="s">
        <v>1197</v>
      </c>
      <c r="D2485" s="2" t="s">
        <v>371</v>
      </c>
      <c r="E2485" s="2" t="s">
        <v>795</v>
      </c>
      <c r="F2485" s="2" t="s">
        <v>796</v>
      </c>
      <c r="G2485" s="2">
        <v>4</v>
      </c>
      <c r="H2485" s="3">
        <v>404.15</v>
      </c>
      <c r="I2485" s="2">
        <v>10</v>
      </c>
      <c r="J2485" s="3">
        <v>161.66</v>
      </c>
      <c r="K2485" s="3">
        <v>1454.94</v>
      </c>
      <c r="L2485" s="3">
        <v>1239.92</v>
      </c>
      <c r="M2485" s="3">
        <v>215.02</v>
      </c>
      <c r="N2485" s="2" t="s">
        <v>68</v>
      </c>
      <c r="O2485" s="2" t="s">
        <v>24</v>
      </c>
      <c r="P2485" s="2" t="s">
        <v>25</v>
      </c>
      <c r="Q2485" s="2" t="s">
        <v>983</v>
      </c>
      <c r="R2485" s="2" t="s">
        <v>49</v>
      </c>
    </row>
    <row r="2486" spans="1:18" x14ac:dyDescent="0.25">
      <c r="A2486" s="2" t="s">
        <v>4267</v>
      </c>
      <c r="B2486" s="6">
        <v>45720</v>
      </c>
      <c r="C2486" s="2" t="s">
        <v>169</v>
      </c>
      <c r="D2486" s="2" t="s">
        <v>237</v>
      </c>
      <c r="E2486" s="2" t="s">
        <v>2478</v>
      </c>
      <c r="F2486" s="2" t="s">
        <v>1881</v>
      </c>
      <c r="G2486" s="2">
        <v>1</v>
      </c>
      <c r="H2486" s="3">
        <v>541.35</v>
      </c>
      <c r="I2486" s="2">
        <v>10</v>
      </c>
      <c r="J2486" s="3">
        <v>54.13</v>
      </c>
      <c r="K2486" s="3">
        <v>487.22</v>
      </c>
      <c r="L2486" s="3">
        <v>336.4</v>
      </c>
      <c r="M2486" s="3">
        <v>150.82</v>
      </c>
      <c r="N2486" s="2" t="s">
        <v>133</v>
      </c>
      <c r="O2486" s="2" t="s">
        <v>24</v>
      </c>
      <c r="P2486" s="2" t="s">
        <v>25</v>
      </c>
      <c r="Q2486" s="2" t="s">
        <v>1773</v>
      </c>
      <c r="R2486" s="2" t="s">
        <v>49</v>
      </c>
    </row>
    <row r="2487" spans="1:18" x14ac:dyDescent="0.25">
      <c r="A2487" s="2" t="s">
        <v>4286</v>
      </c>
      <c r="B2487" s="6">
        <v>45720</v>
      </c>
      <c r="C2487" s="2" t="s">
        <v>943</v>
      </c>
      <c r="D2487" s="2" t="s">
        <v>493</v>
      </c>
      <c r="E2487" s="2" t="s">
        <v>1247</v>
      </c>
      <c r="F2487" s="2" t="s">
        <v>474</v>
      </c>
      <c r="G2487" s="2">
        <v>7</v>
      </c>
      <c r="H2487" s="3">
        <v>233.96</v>
      </c>
      <c r="I2487" s="2">
        <v>0</v>
      </c>
      <c r="J2487" s="3">
        <v>0</v>
      </c>
      <c r="K2487" s="3">
        <v>1637.72</v>
      </c>
      <c r="L2487" s="3">
        <v>1338.4</v>
      </c>
      <c r="M2487" s="3">
        <v>299.32</v>
      </c>
      <c r="N2487" s="2" t="s">
        <v>80</v>
      </c>
      <c r="O2487" s="2" t="s">
        <v>24</v>
      </c>
      <c r="P2487" s="2" t="s">
        <v>25</v>
      </c>
      <c r="Q2487" s="2" t="s">
        <v>277</v>
      </c>
      <c r="R2487" s="2" t="s">
        <v>49</v>
      </c>
    </row>
    <row r="2488" spans="1:18" x14ac:dyDescent="0.25">
      <c r="A2488" s="2" t="s">
        <v>1780</v>
      </c>
      <c r="B2488" s="6">
        <v>45692</v>
      </c>
      <c r="C2488" s="2" t="s">
        <v>1513</v>
      </c>
      <c r="D2488" s="2" t="s">
        <v>499</v>
      </c>
      <c r="E2488" s="2" t="s">
        <v>1233</v>
      </c>
      <c r="F2488" s="2" t="s">
        <v>929</v>
      </c>
      <c r="G2488" s="2">
        <v>6</v>
      </c>
      <c r="H2488" s="3">
        <v>432.81</v>
      </c>
      <c r="I2488" s="2">
        <v>10</v>
      </c>
      <c r="J2488" s="3">
        <v>259.69</v>
      </c>
      <c r="K2488" s="3">
        <v>2337.17</v>
      </c>
      <c r="L2488" s="3">
        <v>2084.8200000000002</v>
      </c>
      <c r="M2488" s="3">
        <v>252.35</v>
      </c>
      <c r="N2488" s="2" t="s">
        <v>23</v>
      </c>
      <c r="O2488" s="2" t="s">
        <v>24</v>
      </c>
      <c r="P2488" s="2" t="s">
        <v>25</v>
      </c>
      <c r="Q2488" s="2" t="s">
        <v>1202</v>
      </c>
      <c r="R2488" s="2" t="s">
        <v>49</v>
      </c>
    </row>
    <row r="2489" spans="1:18" x14ac:dyDescent="0.25">
      <c r="A2489" s="2" t="s">
        <v>3591</v>
      </c>
      <c r="B2489" s="6">
        <v>45692</v>
      </c>
      <c r="C2489" s="2" t="s">
        <v>354</v>
      </c>
      <c r="D2489" s="2" t="s">
        <v>399</v>
      </c>
      <c r="E2489" s="2" t="s">
        <v>125</v>
      </c>
      <c r="F2489" s="2" t="s">
        <v>410</v>
      </c>
      <c r="G2489" s="2">
        <v>7</v>
      </c>
      <c r="H2489" s="3">
        <v>107.6</v>
      </c>
      <c r="I2489" s="2">
        <v>15</v>
      </c>
      <c r="J2489" s="3">
        <v>112.98</v>
      </c>
      <c r="K2489" s="3">
        <v>640.22</v>
      </c>
      <c r="L2489" s="3">
        <v>602.35</v>
      </c>
      <c r="M2489" s="3">
        <v>37.869999999999997</v>
      </c>
      <c r="N2489" s="2" t="s">
        <v>47</v>
      </c>
      <c r="O2489" s="2" t="s">
        <v>24</v>
      </c>
      <c r="P2489" s="2" t="s">
        <v>25</v>
      </c>
      <c r="Q2489" s="2" t="s">
        <v>525</v>
      </c>
      <c r="R2489" s="2" t="s">
        <v>49</v>
      </c>
    </row>
    <row r="2490" spans="1:18" x14ac:dyDescent="0.25">
      <c r="A2490" s="2" t="s">
        <v>4242</v>
      </c>
      <c r="B2490" s="6">
        <v>45692</v>
      </c>
      <c r="C2490" s="2" t="s">
        <v>4243</v>
      </c>
      <c r="D2490" s="2" t="s">
        <v>680</v>
      </c>
      <c r="E2490" s="2" t="s">
        <v>400</v>
      </c>
      <c r="F2490" s="2" t="s">
        <v>1223</v>
      </c>
      <c r="G2490" s="2">
        <v>1</v>
      </c>
      <c r="H2490" s="3">
        <v>157.97999999999999</v>
      </c>
      <c r="I2490" s="2">
        <v>15</v>
      </c>
      <c r="J2490" s="3">
        <v>23.7</v>
      </c>
      <c r="K2490" s="3">
        <v>134.28</v>
      </c>
      <c r="L2490" s="3">
        <v>137.94999999999999</v>
      </c>
      <c r="M2490" s="3">
        <v>-3.67</v>
      </c>
      <c r="N2490" s="2" t="s">
        <v>80</v>
      </c>
      <c r="O2490" s="2" t="s">
        <v>24</v>
      </c>
      <c r="P2490" s="2" t="s">
        <v>33</v>
      </c>
      <c r="Q2490" s="2" t="s">
        <v>3716</v>
      </c>
      <c r="R2490" s="2" t="s">
        <v>49</v>
      </c>
    </row>
    <row r="2491" spans="1:18" x14ac:dyDescent="0.25">
      <c r="A2491" s="2" t="s">
        <v>4356</v>
      </c>
      <c r="B2491" s="6">
        <v>45692</v>
      </c>
      <c r="C2491" s="2" t="s">
        <v>118</v>
      </c>
      <c r="D2491" s="2" t="s">
        <v>1382</v>
      </c>
      <c r="E2491" s="2" t="s">
        <v>45</v>
      </c>
      <c r="F2491" s="2" t="s">
        <v>46</v>
      </c>
      <c r="G2491" s="2">
        <v>3</v>
      </c>
      <c r="H2491" s="3">
        <v>317.99</v>
      </c>
      <c r="I2491" s="2">
        <v>15</v>
      </c>
      <c r="J2491" s="3">
        <v>143.1</v>
      </c>
      <c r="K2491" s="3">
        <v>810.87</v>
      </c>
      <c r="L2491" s="3">
        <v>705.15</v>
      </c>
      <c r="M2491" s="3">
        <v>105.72</v>
      </c>
      <c r="N2491" s="2" t="s">
        <v>40</v>
      </c>
      <c r="O2491" s="2" t="s">
        <v>24</v>
      </c>
      <c r="P2491" s="2" t="s">
        <v>33</v>
      </c>
      <c r="Q2491" s="2" t="s">
        <v>41</v>
      </c>
      <c r="R2491" s="2" t="s">
        <v>49</v>
      </c>
    </row>
    <row r="2492" spans="1:18" x14ac:dyDescent="0.25">
      <c r="A2492" s="2" t="s">
        <v>884</v>
      </c>
      <c r="B2492" s="6">
        <v>45661</v>
      </c>
      <c r="C2492" s="2" t="s">
        <v>885</v>
      </c>
      <c r="D2492" s="2" t="s">
        <v>886</v>
      </c>
      <c r="E2492" s="2" t="s">
        <v>887</v>
      </c>
      <c r="F2492" s="2" t="s">
        <v>888</v>
      </c>
      <c r="G2492" s="2">
        <v>4</v>
      </c>
      <c r="H2492" s="3">
        <v>232.92</v>
      </c>
      <c r="I2492" s="2">
        <v>5</v>
      </c>
      <c r="J2492" s="3">
        <v>46.58</v>
      </c>
      <c r="K2492" s="3">
        <v>885.1</v>
      </c>
      <c r="L2492" s="3">
        <v>769.64</v>
      </c>
      <c r="M2492" s="3">
        <v>115.46</v>
      </c>
      <c r="N2492" s="2" t="s">
        <v>40</v>
      </c>
      <c r="O2492" s="2" t="s">
        <v>24</v>
      </c>
      <c r="P2492" s="2" t="s">
        <v>33</v>
      </c>
      <c r="Q2492" s="2" t="s">
        <v>889</v>
      </c>
      <c r="R2492" s="2" t="s">
        <v>49</v>
      </c>
    </row>
    <row r="2493" spans="1:18" x14ac:dyDescent="0.25">
      <c r="A2493" s="2" t="s">
        <v>2124</v>
      </c>
      <c r="B2493" s="6">
        <v>45661</v>
      </c>
      <c r="C2493" s="2" t="s">
        <v>2125</v>
      </c>
      <c r="D2493" s="2" t="s">
        <v>186</v>
      </c>
      <c r="E2493" s="2" t="s">
        <v>159</v>
      </c>
      <c r="F2493" s="2" t="s">
        <v>1645</v>
      </c>
      <c r="G2493" s="2">
        <v>3</v>
      </c>
      <c r="H2493" s="3">
        <v>217.42</v>
      </c>
      <c r="I2493" s="2">
        <v>15</v>
      </c>
      <c r="J2493" s="3">
        <v>97.84</v>
      </c>
      <c r="K2493" s="3">
        <v>554.41999999999996</v>
      </c>
      <c r="L2493" s="3">
        <v>531.09</v>
      </c>
      <c r="M2493" s="3">
        <v>23.33</v>
      </c>
      <c r="N2493" s="2" t="s">
        <v>23</v>
      </c>
      <c r="O2493" s="2" t="s">
        <v>24</v>
      </c>
      <c r="P2493" s="2" t="s">
        <v>25</v>
      </c>
      <c r="Q2493" s="2" t="s">
        <v>2126</v>
      </c>
      <c r="R2493" s="2" t="s">
        <v>49</v>
      </c>
    </row>
    <row r="2494" spans="1:18" x14ac:dyDescent="0.25">
      <c r="A2494" s="2" t="s">
        <v>2170</v>
      </c>
      <c r="B2494" s="6">
        <v>45661</v>
      </c>
      <c r="C2494" s="2" t="s">
        <v>2171</v>
      </c>
      <c r="D2494" s="2" t="s">
        <v>1225</v>
      </c>
      <c r="E2494" s="2" t="s">
        <v>114</v>
      </c>
      <c r="F2494" s="2" t="s">
        <v>531</v>
      </c>
      <c r="G2494" s="2">
        <v>4</v>
      </c>
      <c r="H2494" s="3">
        <v>182.3</v>
      </c>
      <c r="I2494" s="2">
        <v>5</v>
      </c>
      <c r="J2494" s="3">
        <v>36.46</v>
      </c>
      <c r="K2494" s="3">
        <v>692.74</v>
      </c>
      <c r="L2494" s="3">
        <v>430.4</v>
      </c>
      <c r="M2494" s="3">
        <v>262.33999999999997</v>
      </c>
      <c r="N2494" s="2" t="s">
        <v>47</v>
      </c>
      <c r="O2494" s="2" t="s">
        <v>24</v>
      </c>
      <c r="P2494" s="2" t="s">
        <v>25</v>
      </c>
      <c r="Q2494" s="2" t="s">
        <v>2172</v>
      </c>
      <c r="R2494" s="2" t="s">
        <v>49</v>
      </c>
    </row>
    <row r="2495" spans="1:18" x14ac:dyDescent="0.25">
      <c r="A2495" s="2" t="s">
        <v>2525</v>
      </c>
      <c r="B2495" s="6">
        <v>45661</v>
      </c>
      <c r="C2495" s="2" t="s">
        <v>1863</v>
      </c>
      <c r="D2495" s="2" t="s">
        <v>147</v>
      </c>
      <c r="E2495" s="2" t="s">
        <v>131</v>
      </c>
      <c r="F2495" s="2" t="s">
        <v>132</v>
      </c>
      <c r="G2495" s="2">
        <v>4</v>
      </c>
      <c r="H2495" s="3">
        <v>332.73</v>
      </c>
      <c r="I2495" s="2">
        <v>10</v>
      </c>
      <c r="J2495" s="3">
        <v>133.09</v>
      </c>
      <c r="K2495" s="3">
        <v>1197.83</v>
      </c>
      <c r="L2495" s="3">
        <v>1044.8800000000001</v>
      </c>
      <c r="M2495" s="3">
        <v>152.94999999999999</v>
      </c>
      <c r="N2495" s="2" t="s">
        <v>133</v>
      </c>
      <c r="O2495" s="2" t="s">
        <v>345</v>
      </c>
      <c r="P2495" s="2" t="s">
        <v>25</v>
      </c>
      <c r="Q2495" s="2" t="s">
        <v>1933</v>
      </c>
      <c r="R2495" s="2" t="s">
        <v>49</v>
      </c>
    </row>
    <row r="2496" spans="1:18" x14ac:dyDescent="0.25">
      <c r="A2496" s="2" t="s">
        <v>2526</v>
      </c>
      <c r="B2496" s="6">
        <v>45661</v>
      </c>
      <c r="C2496" s="2" t="s">
        <v>1538</v>
      </c>
      <c r="D2496" s="2" t="s">
        <v>905</v>
      </c>
      <c r="E2496" s="2" t="s">
        <v>303</v>
      </c>
      <c r="F2496" s="2" t="s">
        <v>779</v>
      </c>
      <c r="G2496" s="2">
        <v>4</v>
      </c>
      <c r="H2496" s="3">
        <v>507.28</v>
      </c>
      <c r="I2496" s="2">
        <v>0</v>
      </c>
      <c r="J2496" s="3">
        <v>0</v>
      </c>
      <c r="K2496" s="3">
        <v>2029.12</v>
      </c>
      <c r="L2496" s="3">
        <v>1590.76</v>
      </c>
      <c r="M2496" s="3">
        <v>438.36</v>
      </c>
      <c r="N2496" s="2" t="s">
        <v>47</v>
      </c>
      <c r="O2496" s="2" t="s">
        <v>24</v>
      </c>
      <c r="P2496" s="2" t="s">
        <v>25</v>
      </c>
      <c r="Q2496" s="2" t="s">
        <v>2527</v>
      </c>
      <c r="R2496" s="2" t="s">
        <v>49</v>
      </c>
    </row>
    <row r="2497" spans="1:18" x14ac:dyDescent="0.25">
      <c r="A2497" s="2" t="s">
        <v>2549</v>
      </c>
      <c r="B2497" s="6">
        <v>45661</v>
      </c>
      <c r="C2497" s="2" t="s">
        <v>1778</v>
      </c>
      <c r="D2497" s="2" t="s">
        <v>365</v>
      </c>
      <c r="E2497" s="2" t="s">
        <v>1109</v>
      </c>
      <c r="F2497" s="2" t="s">
        <v>239</v>
      </c>
      <c r="G2497" s="2">
        <v>4</v>
      </c>
      <c r="H2497" s="3">
        <v>459.58</v>
      </c>
      <c r="I2497" s="2">
        <v>0</v>
      </c>
      <c r="J2497" s="3">
        <v>0</v>
      </c>
      <c r="K2497" s="3">
        <v>1838.32</v>
      </c>
      <c r="L2497" s="3">
        <v>1547.56</v>
      </c>
      <c r="M2497" s="3">
        <v>290.76</v>
      </c>
      <c r="N2497" s="2" t="s">
        <v>133</v>
      </c>
      <c r="O2497" s="2" t="s">
        <v>24</v>
      </c>
      <c r="P2497" s="2" t="s">
        <v>33</v>
      </c>
      <c r="Q2497" s="2" t="s">
        <v>720</v>
      </c>
      <c r="R2497" s="2" t="s">
        <v>49</v>
      </c>
    </row>
    <row r="2498" spans="1:18" x14ac:dyDescent="0.25">
      <c r="A2498" s="2" t="s">
        <v>3136</v>
      </c>
      <c r="B2498" s="6">
        <v>45661</v>
      </c>
      <c r="C2498" s="2" t="s">
        <v>3137</v>
      </c>
      <c r="D2498" s="2" t="s">
        <v>530</v>
      </c>
      <c r="E2498" s="2" t="s">
        <v>1157</v>
      </c>
      <c r="F2498" s="2" t="s">
        <v>1158</v>
      </c>
      <c r="G2498" s="2">
        <v>3</v>
      </c>
      <c r="H2498" s="3">
        <v>125.15</v>
      </c>
      <c r="I2498" s="2">
        <v>0</v>
      </c>
      <c r="J2498" s="3">
        <v>0</v>
      </c>
      <c r="K2498" s="3">
        <v>375.45</v>
      </c>
      <c r="L2498" s="3">
        <v>287.10000000000002</v>
      </c>
      <c r="M2498" s="3">
        <v>88.35</v>
      </c>
      <c r="N2498" s="2" t="s">
        <v>47</v>
      </c>
      <c r="O2498" s="2" t="s">
        <v>24</v>
      </c>
      <c r="P2498" s="2" t="s">
        <v>55</v>
      </c>
      <c r="Q2498" s="2" t="s">
        <v>2878</v>
      </c>
      <c r="R2498" s="2" t="s">
        <v>49</v>
      </c>
    </row>
    <row r="2499" spans="1:18" x14ac:dyDescent="0.25">
      <c r="A2499" s="2" t="s">
        <v>3531</v>
      </c>
      <c r="B2499" s="6">
        <v>45661</v>
      </c>
      <c r="C2499" s="2" t="s">
        <v>441</v>
      </c>
      <c r="D2499" s="2" t="s">
        <v>164</v>
      </c>
      <c r="E2499" s="2" t="s">
        <v>1109</v>
      </c>
      <c r="F2499" s="2" t="s">
        <v>2027</v>
      </c>
      <c r="G2499" s="2">
        <v>2</v>
      </c>
      <c r="H2499" s="3">
        <v>191.13</v>
      </c>
      <c r="I2499" s="2">
        <v>15</v>
      </c>
      <c r="J2499" s="3">
        <v>57.34</v>
      </c>
      <c r="K2499" s="3">
        <v>324.92</v>
      </c>
      <c r="L2499" s="3">
        <v>306.83999999999997</v>
      </c>
      <c r="M2499" s="3">
        <v>18.079999999999998</v>
      </c>
      <c r="N2499" s="2" t="s">
        <v>80</v>
      </c>
      <c r="O2499" s="2" t="s">
        <v>24</v>
      </c>
      <c r="P2499" s="2" t="s">
        <v>25</v>
      </c>
      <c r="Q2499" s="2" t="s">
        <v>3532</v>
      </c>
      <c r="R2499" s="2" t="s">
        <v>49</v>
      </c>
    </row>
    <row r="2500" spans="1:18" x14ac:dyDescent="0.25">
      <c r="A2500" s="2" t="s">
        <v>4174</v>
      </c>
      <c r="B2500" s="6">
        <v>45661</v>
      </c>
      <c r="C2500" s="2" t="s">
        <v>538</v>
      </c>
      <c r="D2500" s="2" t="s">
        <v>1150</v>
      </c>
      <c r="E2500" s="2" t="s">
        <v>704</v>
      </c>
      <c r="F2500" s="2" t="s">
        <v>1655</v>
      </c>
      <c r="G2500" s="2">
        <v>6</v>
      </c>
      <c r="H2500" s="3">
        <v>479.54</v>
      </c>
      <c r="I2500" s="2">
        <v>0</v>
      </c>
      <c r="J2500" s="3">
        <v>0</v>
      </c>
      <c r="K2500" s="3">
        <v>2877.24</v>
      </c>
      <c r="L2500" s="3">
        <v>2020.8</v>
      </c>
      <c r="M2500" s="3">
        <v>856.44</v>
      </c>
      <c r="N2500" s="2" t="s">
        <v>68</v>
      </c>
      <c r="O2500" s="2" t="s">
        <v>24</v>
      </c>
      <c r="P2500" s="2" t="s">
        <v>25</v>
      </c>
      <c r="Q2500" s="2" t="s">
        <v>1972</v>
      </c>
      <c r="R2500" s="2" t="s">
        <v>49</v>
      </c>
    </row>
    <row r="2501" spans="1:18" x14ac:dyDescent="0.25">
      <c r="A2501" s="2" t="s">
        <v>4190</v>
      </c>
      <c r="B2501" s="6">
        <v>45661</v>
      </c>
      <c r="C2501" s="2" t="s">
        <v>383</v>
      </c>
      <c r="D2501" s="2" t="s">
        <v>432</v>
      </c>
      <c r="E2501" s="2" t="s">
        <v>1403</v>
      </c>
      <c r="F2501" s="2" t="s">
        <v>1881</v>
      </c>
      <c r="G2501" s="2">
        <v>5</v>
      </c>
      <c r="H2501" s="3">
        <v>326.66000000000003</v>
      </c>
      <c r="I2501" s="2">
        <v>10</v>
      </c>
      <c r="J2501" s="3">
        <v>163.33000000000001</v>
      </c>
      <c r="K2501" s="3">
        <v>1469.97</v>
      </c>
      <c r="L2501" s="3">
        <v>1257.0999999999999</v>
      </c>
      <c r="M2501" s="3">
        <v>212.87</v>
      </c>
      <c r="N2501" s="2" t="s">
        <v>68</v>
      </c>
      <c r="O2501" s="2" t="s">
        <v>24</v>
      </c>
      <c r="P2501" s="2" t="s">
        <v>25</v>
      </c>
      <c r="Q2501" s="2" t="s">
        <v>1007</v>
      </c>
      <c r="R2501" s="2" t="s">
        <v>49</v>
      </c>
    </row>
  </sheetData>
  <conditionalFormatting sqref="A1:A1048576">
    <cfRule type="duplicateValues" dxfId="1" priority="1"/>
  </conditionalFormatting>
  <conditionalFormatting sqref="A1:R2501">
    <cfRule type="containsBlanks" dxfId="0" priority="2">
      <formula>LEN(TRIM(A1))=0</formula>
    </cfRule>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BCED8-C523-4828-AE3E-A79A73A77A9B}">
  <dimension ref="A1:D11"/>
  <sheetViews>
    <sheetView workbookViewId="0">
      <selection activeCell="D8" sqref="D8"/>
    </sheetView>
  </sheetViews>
  <sheetFormatPr defaultRowHeight="15" x14ac:dyDescent="0.25"/>
  <cols>
    <col min="1" max="1" width="17.7109375" customWidth="1"/>
    <col min="2" max="2" width="29.5703125" customWidth="1"/>
    <col min="3" max="3" width="31.5703125" customWidth="1"/>
    <col min="4" max="4" width="165.5703125" bestFit="1" customWidth="1"/>
  </cols>
  <sheetData>
    <row r="1" spans="1:4" x14ac:dyDescent="0.25">
      <c r="A1" s="4" t="s">
        <v>4602</v>
      </c>
      <c r="B1" s="4" t="s">
        <v>4603</v>
      </c>
      <c r="C1" s="4" t="s">
        <v>4604</v>
      </c>
      <c r="D1" s="4" t="s">
        <v>4605</v>
      </c>
    </row>
    <row r="2" spans="1:4" x14ac:dyDescent="0.25">
      <c r="A2" t="s">
        <v>4606</v>
      </c>
      <c r="B2" t="s">
        <v>4607</v>
      </c>
      <c r="C2">
        <v>20</v>
      </c>
      <c r="D2" t="s">
        <v>4608</v>
      </c>
    </row>
    <row r="3" spans="1:4" x14ac:dyDescent="0.25">
      <c r="A3" t="s">
        <v>1</v>
      </c>
      <c r="B3" t="s">
        <v>4609</v>
      </c>
      <c r="D3" t="s">
        <v>4618</v>
      </c>
    </row>
    <row r="4" spans="1:4" x14ac:dyDescent="0.25">
      <c r="A4" t="s">
        <v>4610</v>
      </c>
      <c r="B4" t="s">
        <v>4611</v>
      </c>
      <c r="C4">
        <v>8</v>
      </c>
      <c r="D4" t="s">
        <v>4612</v>
      </c>
    </row>
    <row r="5" spans="1:4" x14ac:dyDescent="0.25">
      <c r="A5" t="s">
        <v>4613</v>
      </c>
      <c r="B5" t="s">
        <v>4611</v>
      </c>
      <c r="C5">
        <v>6</v>
      </c>
      <c r="D5" t="s">
        <v>4616</v>
      </c>
    </row>
    <row r="6" spans="1:4" x14ac:dyDescent="0.25">
      <c r="A6" t="s">
        <v>4614</v>
      </c>
      <c r="B6" t="s">
        <v>4611</v>
      </c>
      <c r="C6">
        <v>4</v>
      </c>
      <c r="D6" t="s">
        <v>4616</v>
      </c>
    </row>
    <row r="7" spans="1:4" x14ac:dyDescent="0.25">
      <c r="A7" t="s">
        <v>4615</v>
      </c>
      <c r="B7" t="s">
        <v>4611</v>
      </c>
      <c r="C7">
        <v>5</v>
      </c>
      <c r="D7" t="s">
        <v>4616</v>
      </c>
    </row>
    <row r="8" spans="1:4" x14ac:dyDescent="0.25">
      <c r="A8" t="s">
        <v>6</v>
      </c>
      <c r="B8">
        <v>0</v>
      </c>
      <c r="C8">
        <v>6</v>
      </c>
    </row>
    <row r="9" spans="1:4" x14ac:dyDescent="0.25">
      <c r="A9" t="s">
        <v>4617</v>
      </c>
      <c r="B9" t="s">
        <v>4609</v>
      </c>
      <c r="D9" t="s">
        <v>4619</v>
      </c>
    </row>
    <row r="10" spans="1:4" x14ac:dyDescent="0.25">
      <c r="A10" t="s">
        <v>4620</v>
      </c>
      <c r="B10" t="s">
        <v>4609</v>
      </c>
      <c r="D10" t="s">
        <v>4621</v>
      </c>
    </row>
    <row r="11" spans="1:4" x14ac:dyDescent="0.25">
      <c r="A11" t="s">
        <v>4622</v>
      </c>
      <c r="B11" t="s">
        <v>4623</v>
      </c>
      <c r="C11" t="s">
        <v>4624</v>
      </c>
      <c r="D11" t="s">
        <v>4625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6B756-89AD-493B-878F-8FC2399B8F48}">
  <dimension ref="A1"/>
  <sheetViews>
    <sheetView showGridLines="0" workbookViewId="0">
      <selection activeCell="W8" sqref="W8"/>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A28F515D-A649-40B0-B730-988A72919DCE}">
  <ds:schemaRefs/>
</ds:datastoreItem>
</file>

<file path=customXml/itemProps2.xml><?xml version="1.0" encoding="utf-8"?>
<ds:datastoreItem xmlns:ds="http://schemas.openxmlformats.org/officeDocument/2006/customXml" ds:itemID="{8C5C1BC3-5531-48B5-B716-027C9309E75B}">
  <ds:schemaRefs/>
</ds:datastoreItem>
</file>

<file path=customXml/itemProps3.xml><?xml version="1.0" encoding="utf-8"?>
<ds:datastoreItem xmlns:ds="http://schemas.openxmlformats.org/officeDocument/2006/customXml" ds:itemID="{A1E74235-5E69-4E08-9E7F-A46CBA1DF00E}">
  <ds:schemaRefs/>
</ds:datastoreItem>
</file>

<file path=customXml/itemProps4.xml><?xml version="1.0" encoding="utf-8"?>
<ds:datastoreItem xmlns:ds="http://schemas.openxmlformats.org/officeDocument/2006/customXml" ds:itemID="{632E3A1C-0104-45D6-A7BF-3E41F6D62A0C}">
  <ds:schemaRefs/>
</ds:datastoreItem>
</file>

<file path=customXml/itemProps5.xml><?xml version="1.0" encoding="utf-8"?>
<ds:datastoreItem xmlns:ds="http://schemas.openxmlformats.org/officeDocument/2006/customXml" ds:itemID="{5F429FDD-04CD-4247-A0E8-9FE0FC633B2A}">
  <ds:schemaRefs/>
</ds:datastoreItem>
</file>

<file path=customXml/itemProps6.xml><?xml version="1.0" encoding="utf-8"?>
<ds:datastoreItem xmlns:ds="http://schemas.openxmlformats.org/officeDocument/2006/customXml" ds:itemID="{04B33814-20CB-4A28-81B4-1BFEEB4C2B52}">
  <ds:schemaRefs/>
</ds:datastoreItem>
</file>

<file path=customXml/itemProps7.xml><?xml version="1.0" encoding="utf-8"?>
<ds:datastoreItem xmlns:ds="http://schemas.openxmlformats.org/officeDocument/2006/customXml" ds:itemID="{AE1FA67B-5BD6-4261-81C1-C6A30E4C675A}">
  <ds:schemaRefs/>
</ds:datastoreItem>
</file>

<file path=customXml/itemProps8.xml><?xml version="1.0" encoding="utf-8"?>
<ds:datastoreItem xmlns:ds="http://schemas.openxmlformats.org/officeDocument/2006/customXml" ds:itemID="{7B603B52-6A4B-40CE-B22C-25BAC6293155}">
  <ds:schemaRefs/>
</ds:datastoreItem>
</file>

<file path=customXml/itemProps9.xml><?xml version="1.0" encoding="utf-8"?>
<ds:datastoreItem xmlns:ds="http://schemas.openxmlformats.org/officeDocument/2006/customXml" ds:itemID="{1941F151-208B-4194-A92E-99ED3D4BEFB8}">
  <ds:schemaRefs/>
</ds:datastoreItem>
</file>

<file path=customXml/itemProps10.xml><?xml version="1.0" encoding="utf-8"?>
<ds:datastoreItem xmlns:ds="http://schemas.openxmlformats.org/officeDocument/2006/customXml" ds:itemID="{B2D4DF9D-0B4E-4984-A19A-7611ED37742C}">
  <ds:schemaRefs/>
</ds:datastoreItem>
</file>

<file path=customXml/itemProps11.xml><?xml version="1.0" encoding="utf-8"?>
<ds:datastoreItem xmlns:ds="http://schemas.openxmlformats.org/officeDocument/2006/customXml" ds:itemID="{F5CCCF10-109C-4A1C-955E-5692DEE58D23}">
  <ds:schemaRefs/>
</ds:datastoreItem>
</file>

<file path=customXml/itemProps12.xml><?xml version="1.0" encoding="utf-8"?>
<ds:datastoreItem xmlns:ds="http://schemas.openxmlformats.org/officeDocument/2006/customXml" ds:itemID="{387C2E88-70CF-47E0-BF16-C635C966AAE4}">
  <ds:schemaRefs>
    <ds:schemaRef ds:uri="http://schemas.microsoft.com/DataMashup"/>
  </ds:schemaRefs>
</ds:datastoreItem>
</file>

<file path=customXml/itemProps13.xml><?xml version="1.0" encoding="utf-8"?>
<ds:datastoreItem xmlns:ds="http://schemas.openxmlformats.org/officeDocument/2006/customXml" ds:itemID="{E70C1E6F-38D5-4CD6-861D-9B8FF08A3D1A}">
  <ds:schemaRefs/>
</ds:datastoreItem>
</file>

<file path=customXml/itemProps14.xml><?xml version="1.0" encoding="utf-8"?>
<ds:datastoreItem xmlns:ds="http://schemas.openxmlformats.org/officeDocument/2006/customXml" ds:itemID="{F6B62E70-9889-4265-990C-588EC7CB9D40}">
  <ds:schemaRefs/>
</ds:datastoreItem>
</file>

<file path=customXml/itemProps15.xml><?xml version="1.0" encoding="utf-8"?>
<ds:datastoreItem xmlns:ds="http://schemas.openxmlformats.org/officeDocument/2006/customXml" ds:itemID="{2C4EE344-4AAE-4560-898B-12FA69D54F65}">
  <ds:schemaRefs/>
</ds:datastoreItem>
</file>

<file path=customXml/itemProps16.xml><?xml version="1.0" encoding="utf-8"?>
<ds:datastoreItem xmlns:ds="http://schemas.openxmlformats.org/officeDocument/2006/customXml" ds:itemID="{747FCB97-7225-46CE-9929-DE3297645E60}">
  <ds:schemaRefs/>
</ds:datastoreItem>
</file>

<file path=customXml/itemProps17.xml><?xml version="1.0" encoding="utf-8"?>
<ds:datastoreItem xmlns:ds="http://schemas.openxmlformats.org/officeDocument/2006/customXml" ds:itemID="{A9797E12-F44F-4720-A819-87ACD84B44BE}">
  <ds:schemaRefs/>
</ds:datastoreItem>
</file>

<file path=customXml/itemProps18.xml><?xml version="1.0" encoding="utf-8"?>
<ds:datastoreItem xmlns:ds="http://schemas.openxmlformats.org/officeDocument/2006/customXml" ds:itemID="{62504BBD-FBF9-4471-A074-DEE6C90B93C0}">
  <ds:schemaRefs/>
</ds:datastoreItem>
</file>

<file path=customXml/itemProps19.xml><?xml version="1.0" encoding="utf-8"?>
<ds:datastoreItem xmlns:ds="http://schemas.openxmlformats.org/officeDocument/2006/customXml" ds:itemID="{657348D0-A680-441B-B9D8-1045E554F0BF}">
  <ds:schemaRefs/>
</ds:datastoreItem>
</file>

<file path=customXml/itemProps20.xml><?xml version="1.0" encoding="utf-8"?>
<ds:datastoreItem xmlns:ds="http://schemas.openxmlformats.org/officeDocument/2006/customXml" ds:itemID="{80054465-4529-4A60-9A40-A94FD89D9A3C}">
  <ds:schemaRefs/>
</ds:datastoreItem>
</file>

<file path=customXml/itemProps21.xml><?xml version="1.0" encoding="utf-8"?>
<ds:datastoreItem xmlns:ds="http://schemas.openxmlformats.org/officeDocument/2006/customXml" ds:itemID="{3A4D21C9-AD7C-4A8F-B893-3C9770796F8E}">
  <ds:schemaRefs/>
</ds:datastoreItem>
</file>

<file path=customXml/itemProps22.xml><?xml version="1.0" encoding="utf-8"?>
<ds:datastoreItem xmlns:ds="http://schemas.openxmlformats.org/officeDocument/2006/customXml" ds:itemID="{5385735D-43BA-4492-AF09-56D6BDFC50B5}">
  <ds:schemaRefs/>
</ds:datastoreItem>
</file>

<file path=customXml/itemProps23.xml><?xml version="1.0" encoding="utf-8"?>
<ds:datastoreItem xmlns:ds="http://schemas.openxmlformats.org/officeDocument/2006/customXml" ds:itemID="{518156B7-8EC5-424F-9266-F36A9E7E426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Store</vt:lpstr>
      <vt:lpstr>Employee</vt:lpstr>
      <vt:lpstr>Customer</vt:lpstr>
      <vt:lpstr>Product</vt:lpstr>
      <vt:lpstr>Sales_Trans</vt:lpstr>
      <vt:lpstr>Sales_Trans_1</vt:lpstr>
      <vt:lpstr>Pivot_KPIs</vt:lpstr>
      <vt:lpstr>Dashboard</vt:lpstr>
      <vt:lpstr>Sales_Transactions</vt:lpstr>
      <vt:lpstr>Data_Profiling</vt:lpstr>
      <vt:lpstr>Insights &amp; 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Rithiha U</cp:lastModifiedBy>
  <dcterms:created xsi:type="dcterms:W3CDTF">2026-07-31T06:37:42Z</dcterms:created>
  <dcterms:modified xsi:type="dcterms:W3CDTF">2026-09-03T17:10:33Z</dcterms:modified>
</cp:coreProperties>
</file>